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mkesh\Documents\DSDA\Excel\"/>
    </mc:Choice>
  </mc:AlternateContent>
  <xr:revisionPtr revIDLastSave="0" documentId="8_{D9B74D0D-7CC7-4BB9-8CBE-B2899BA41269}" xr6:coauthVersionLast="47" xr6:coauthVersionMax="47" xr10:uidLastSave="{00000000-0000-0000-0000-000000000000}"/>
  <bookViews>
    <workbookView xWindow="-108" yWindow="-108" windowWidth="23256" windowHeight="12456" activeTab="3" xr2:uid="{00000000-000D-0000-FFFF-FFFF00000000}"/>
  </bookViews>
  <sheets>
    <sheet name="kpi" sheetId="19" r:id="rId1"/>
    <sheet name="Sheet1" sheetId="1" r:id="rId2"/>
    <sheet name="Sheet16" sheetId="16" r:id="rId3"/>
    <sheet name="DASHBOARD" sheetId="17" r:id="rId4"/>
    <sheet name="Sheet9" sheetId="9" r:id="rId5"/>
    <sheet name="Sheet8" sheetId="8" r:id="rId6"/>
    <sheet name="Sheet6" sheetId="6" r:id="rId7"/>
    <sheet name="Sheet7" sheetId="7" r:id="rId8"/>
    <sheet name="Sheet4" sheetId="4" r:id="rId9"/>
    <sheet name="Sheet2" sheetId="2" r:id="rId10"/>
    <sheet name="Sheet5" sheetId="5" r:id="rId11"/>
    <sheet name="Sheet3" sheetId="3" r:id="rId12"/>
  </sheets>
  <definedNames>
    <definedName name="averageofclothing">Sheet1!$R$18</definedName>
    <definedName name="category">Sheet1!$C$2:$C$15346</definedName>
    <definedName name="city">Sheet1!$N$2:$N$15346</definedName>
    <definedName name="customer_type">Sheet1!$K$2:$K$15346</definedName>
    <definedName name="delivery_date">Sheet1!$J$2:$J$15346</definedName>
    <definedName name="discount">Sheet1!$E$2:$E$15346</definedName>
    <definedName name="discount_value">Sheet1!$F$2:$F$1048576</definedName>
    <definedName name="NativeTimeline_order_date">#N/A</definedName>
    <definedName name="Net_Revenue">Sheet1!$G$2:$G$15346</definedName>
    <definedName name="order_date">Sheet1!$I$2:$I$15346</definedName>
    <definedName name="order_id">Sheet1!$A$2:$A$15346</definedName>
    <definedName name="payment_mode">Sheet1!$L$2:$L$15346</definedName>
    <definedName name="profit">Sheet1!$M$2:$M$15346</definedName>
    <definedName name="quantity">Sheet1!$H$2:$H$15346</definedName>
    <definedName name="region">Sheet1!$B$2:$B$15346</definedName>
    <definedName name="sales">Sheet1!$D$2:$D$15346</definedName>
    <definedName name="Slicer_category">#N/A</definedName>
    <definedName name="Slicer_customer_type">#N/A</definedName>
    <definedName name="Slicer_region">#N/A</definedName>
  </definedNames>
  <calcPr calcId="191029"/>
  <pivotCaches>
    <pivotCache cacheId="1" r:id="rId13"/>
  </pivotCaches>
  <fileRecoveryPr repairLoad="1"/>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3" l="1"/>
  <c r="C11" i="3"/>
  <c r="E10" i="3"/>
  <c r="G10" i="5"/>
  <c r="C9" i="2"/>
  <c r="C8" i="2"/>
  <c r="C7" i="2"/>
  <c r="C6" i="2"/>
  <c r="C5" i="2"/>
  <c r="C4" i="2"/>
  <c r="C3" i="2"/>
  <c r="C2" i="2"/>
  <c r="K13" i="4"/>
  <c r="K12" i="4"/>
  <c r="K11" i="4"/>
  <c r="K10" i="4"/>
  <c r="K9" i="4"/>
  <c r="K8" i="4"/>
  <c r="K7" i="4"/>
  <c r="K6" i="4"/>
  <c r="D6" i="4"/>
  <c r="K5" i="4"/>
  <c r="K4" i="4"/>
  <c r="E4" i="4"/>
  <c r="D4" i="4"/>
  <c r="M3" i="4"/>
  <c r="K3" i="4"/>
  <c r="M2" i="4"/>
  <c r="K2" i="4"/>
  <c r="K9" i="6"/>
  <c r="K8" i="6"/>
  <c r="H8" i="6"/>
  <c r="E8" i="6"/>
  <c r="D8" i="6"/>
  <c r="C8" i="6"/>
  <c r="K7" i="6"/>
  <c r="H7" i="6"/>
  <c r="E7" i="6"/>
  <c r="D7" i="6"/>
  <c r="C7" i="6"/>
  <c r="K6" i="6"/>
  <c r="E6" i="6"/>
  <c r="D6" i="6"/>
  <c r="C6" i="6"/>
  <c r="K5" i="6"/>
  <c r="E5" i="6"/>
  <c r="D5" i="6"/>
  <c r="C5" i="6"/>
  <c r="K4" i="6"/>
  <c r="E4" i="6"/>
  <c r="D4" i="6"/>
  <c r="C4" i="6"/>
  <c r="K3" i="6"/>
  <c r="E3" i="6"/>
  <c r="D3" i="6"/>
  <c r="C3" i="6"/>
  <c r="E2" i="6"/>
  <c r="D2" i="6"/>
  <c r="Q20" i="8"/>
  <c r="Q19" i="8"/>
  <c r="I18" i="8"/>
  <c r="I17" i="8"/>
  <c r="I16" i="8"/>
  <c r="I15" i="8"/>
  <c r="O14" i="8"/>
  <c r="K14" i="8"/>
  <c r="I14" i="8"/>
  <c r="O13" i="8"/>
  <c r="K13" i="8"/>
  <c r="Q12" i="8"/>
  <c r="Q11" i="8"/>
  <c r="G11" i="8"/>
  <c r="G8" i="8"/>
  <c r="L7" i="8"/>
  <c r="G7" i="8"/>
  <c r="C7" i="8"/>
  <c r="L6" i="8"/>
  <c r="G6" i="8"/>
  <c r="C6" i="8"/>
  <c r="C5" i="8"/>
  <c r="C4" i="8"/>
  <c r="F3" i="9"/>
  <c r="G15346" i="1"/>
  <c r="F15346" i="1"/>
  <c r="G15345" i="1"/>
  <c r="F15345" i="1"/>
  <c r="G15344" i="1"/>
  <c r="F15344" i="1"/>
  <c r="G15343" i="1"/>
  <c r="F15343" i="1"/>
  <c r="G15342" i="1"/>
  <c r="F15342" i="1"/>
  <c r="G15341" i="1"/>
  <c r="F15341" i="1"/>
  <c r="G15340" i="1"/>
  <c r="F15340" i="1"/>
  <c r="G15339" i="1"/>
  <c r="F15339" i="1"/>
  <c r="G15338" i="1"/>
  <c r="F15338" i="1"/>
  <c r="G15337" i="1"/>
  <c r="F15337" i="1"/>
  <c r="G15336" i="1"/>
  <c r="F15336" i="1"/>
  <c r="G15335" i="1"/>
  <c r="F15335" i="1"/>
  <c r="G15334" i="1"/>
  <c r="F15334" i="1"/>
  <c r="G15333" i="1"/>
  <c r="F15333" i="1"/>
  <c r="G15332" i="1"/>
  <c r="F15332" i="1"/>
  <c r="G15331" i="1"/>
  <c r="F15331" i="1"/>
  <c r="G15330" i="1"/>
  <c r="F15330" i="1"/>
  <c r="G15329" i="1"/>
  <c r="F15329" i="1"/>
  <c r="G15328" i="1"/>
  <c r="F15328" i="1"/>
  <c r="G15327" i="1"/>
  <c r="F15327" i="1"/>
  <c r="G15326" i="1"/>
  <c r="F15326" i="1"/>
  <c r="G15325" i="1"/>
  <c r="F15325" i="1"/>
  <c r="G15324" i="1"/>
  <c r="F15324" i="1"/>
  <c r="G15323" i="1"/>
  <c r="F15323" i="1"/>
  <c r="G15322" i="1"/>
  <c r="F15322" i="1"/>
  <c r="G15321" i="1"/>
  <c r="F15321" i="1"/>
  <c r="G15320" i="1"/>
  <c r="F15320" i="1"/>
  <c r="G15319" i="1"/>
  <c r="F15319" i="1"/>
  <c r="G15318" i="1"/>
  <c r="F15318" i="1"/>
  <c r="G15317" i="1"/>
  <c r="F15317" i="1"/>
  <c r="G15316" i="1"/>
  <c r="F15316" i="1"/>
  <c r="G15315" i="1"/>
  <c r="F15315" i="1"/>
  <c r="G15314" i="1"/>
  <c r="F15314" i="1"/>
  <c r="G15313" i="1"/>
  <c r="F15313" i="1"/>
  <c r="G15312" i="1"/>
  <c r="F15312" i="1"/>
  <c r="G15311" i="1"/>
  <c r="F15311" i="1"/>
  <c r="G15310" i="1"/>
  <c r="F15310" i="1"/>
  <c r="G15309" i="1"/>
  <c r="F15309" i="1"/>
  <c r="G15308" i="1"/>
  <c r="F15308" i="1"/>
  <c r="G15307" i="1"/>
  <c r="F15307" i="1"/>
  <c r="G15306" i="1"/>
  <c r="F15306" i="1"/>
  <c r="G15305" i="1"/>
  <c r="F15305" i="1"/>
  <c r="G15304" i="1"/>
  <c r="F15304" i="1"/>
  <c r="G15303" i="1"/>
  <c r="F15303" i="1"/>
  <c r="G15302" i="1"/>
  <c r="F15302" i="1"/>
  <c r="G15301" i="1"/>
  <c r="F15301" i="1"/>
  <c r="G15300" i="1"/>
  <c r="F15300" i="1"/>
  <c r="G15299" i="1"/>
  <c r="F15299" i="1"/>
  <c r="G15298" i="1"/>
  <c r="F15298" i="1"/>
  <c r="G15297" i="1"/>
  <c r="F15297" i="1"/>
  <c r="G15296" i="1"/>
  <c r="F15296" i="1"/>
  <c r="G15295" i="1"/>
  <c r="F15295" i="1"/>
  <c r="G15294" i="1"/>
  <c r="F15294" i="1"/>
  <c r="G15293" i="1"/>
  <c r="F15293" i="1"/>
  <c r="G15292" i="1"/>
  <c r="F15292" i="1"/>
  <c r="G15291" i="1"/>
  <c r="F15291" i="1"/>
  <c r="G15290" i="1"/>
  <c r="F15290" i="1"/>
  <c r="G15289" i="1"/>
  <c r="F15289" i="1"/>
  <c r="G15288" i="1"/>
  <c r="F15288" i="1"/>
  <c r="G15287" i="1"/>
  <c r="F15287" i="1"/>
  <c r="G15286" i="1"/>
  <c r="F15286" i="1"/>
  <c r="G15285" i="1"/>
  <c r="F15285" i="1"/>
  <c r="G15284" i="1"/>
  <c r="F15284" i="1"/>
  <c r="G15283" i="1"/>
  <c r="F15283" i="1"/>
  <c r="G15282" i="1"/>
  <c r="F15282" i="1"/>
  <c r="G15281" i="1"/>
  <c r="F15281" i="1"/>
  <c r="G15280" i="1"/>
  <c r="F15280" i="1"/>
  <c r="G15279" i="1"/>
  <c r="F15279" i="1"/>
  <c r="G15278" i="1"/>
  <c r="F15278" i="1"/>
  <c r="G15277" i="1"/>
  <c r="F15277" i="1"/>
  <c r="G15276" i="1"/>
  <c r="F15276" i="1"/>
  <c r="G15275" i="1"/>
  <c r="F15275" i="1"/>
  <c r="G15274" i="1"/>
  <c r="F15274" i="1"/>
  <c r="G15273" i="1"/>
  <c r="F15273" i="1"/>
  <c r="G15272" i="1"/>
  <c r="F15272" i="1"/>
  <c r="G15271" i="1"/>
  <c r="F15271" i="1"/>
  <c r="G15270" i="1"/>
  <c r="F15270" i="1"/>
  <c r="G15269" i="1"/>
  <c r="F15269" i="1"/>
  <c r="G15268" i="1"/>
  <c r="F15268" i="1"/>
  <c r="G15267" i="1"/>
  <c r="F15267" i="1"/>
  <c r="G15266" i="1"/>
  <c r="F15266" i="1"/>
  <c r="G15265" i="1"/>
  <c r="F15265" i="1"/>
  <c r="G15264" i="1"/>
  <c r="F15264" i="1"/>
  <c r="G15263" i="1"/>
  <c r="F15263" i="1"/>
  <c r="G15262" i="1"/>
  <c r="F15262" i="1"/>
  <c r="G15261" i="1"/>
  <c r="F15261" i="1"/>
  <c r="G15260" i="1"/>
  <c r="F15260" i="1"/>
  <c r="G15259" i="1"/>
  <c r="F15259" i="1"/>
  <c r="G15258" i="1"/>
  <c r="F15258" i="1"/>
  <c r="G15257" i="1"/>
  <c r="F15257" i="1"/>
  <c r="G15256" i="1"/>
  <c r="F15256" i="1"/>
  <c r="G15255" i="1"/>
  <c r="F15255" i="1"/>
  <c r="G15254" i="1"/>
  <c r="F15254" i="1"/>
  <c r="G15253" i="1"/>
  <c r="F15253" i="1"/>
  <c r="G15252" i="1"/>
  <c r="F15252" i="1"/>
  <c r="G15251" i="1"/>
  <c r="F15251" i="1"/>
  <c r="G15250" i="1"/>
  <c r="F15250" i="1"/>
  <c r="G15249" i="1"/>
  <c r="F15249" i="1"/>
  <c r="G15248" i="1"/>
  <c r="F15248" i="1"/>
  <c r="G15247" i="1"/>
  <c r="F15247" i="1"/>
  <c r="G15246" i="1"/>
  <c r="F15246" i="1"/>
  <c r="G15245" i="1"/>
  <c r="F15245" i="1"/>
  <c r="G15244" i="1"/>
  <c r="F15244" i="1"/>
  <c r="G15243" i="1"/>
  <c r="F15243" i="1"/>
  <c r="G15242" i="1"/>
  <c r="F15242" i="1"/>
  <c r="G15241" i="1"/>
  <c r="F15241" i="1"/>
  <c r="G15240" i="1"/>
  <c r="F15240" i="1"/>
  <c r="G15239" i="1"/>
  <c r="F15239" i="1"/>
  <c r="G15238" i="1"/>
  <c r="F15238" i="1"/>
  <c r="G15237" i="1"/>
  <c r="F15237" i="1"/>
  <c r="G15236" i="1"/>
  <c r="F15236" i="1"/>
  <c r="G15235" i="1"/>
  <c r="F15235" i="1"/>
  <c r="G15234" i="1"/>
  <c r="F15234" i="1"/>
  <c r="G15233" i="1"/>
  <c r="F15233" i="1"/>
  <c r="G15232" i="1"/>
  <c r="F15232" i="1"/>
  <c r="G15231" i="1"/>
  <c r="F15231" i="1"/>
  <c r="G15230" i="1"/>
  <c r="F15230" i="1"/>
  <c r="G15229" i="1"/>
  <c r="F15229" i="1"/>
  <c r="G15228" i="1"/>
  <c r="F15228" i="1"/>
  <c r="G15227" i="1"/>
  <c r="F15227" i="1"/>
  <c r="G15226" i="1"/>
  <c r="F15226" i="1"/>
  <c r="G15225" i="1"/>
  <c r="F15225" i="1"/>
  <c r="G15224" i="1"/>
  <c r="F15224" i="1"/>
  <c r="G15223" i="1"/>
  <c r="F15223" i="1"/>
  <c r="G15222" i="1"/>
  <c r="F15222" i="1"/>
  <c r="G15221" i="1"/>
  <c r="F15221" i="1"/>
  <c r="G15220" i="1"/>
  <c r="F15220" i="1"/>
  <c r="G15219" i="1"/>
  <c r="F15219" i="1"/>
  <c r="G15218" i="1"/>
  <c r="F15218" i="1"/>
  <c r="G15217" i="1"/>
  <c r="F15217" i="1"/>
  <c r="G15216" i="1"/>
  <c r="F15216" i="1"/>
  <c r="G15215" i="1"/>
  <c r="F15215" i="1"/>
  <c r="G15214" i="1"/>
  <c r="F15214" i="1"/>
  <c r="G15213" i="1"/>
  <c r="F15213" i="1"/>
  <c r="G15212" i="1"/>
  <c r="F15212" i="1"/>
  <c r="G15211" i="1"/>
  <c r="F15211" i="1"/>
  <c r="G15210" i="1"/>
  <c r="F15210" i="1"/>
  <c r="G15209" i="1"/>
  <c r="F15209" i="1"/>
  <c r="G15208" i="1"/>
  <c r="F15208" i="1"/>
  <c r="G15207" i="1"/>
  <c r="F15207" i="1"/>
  <c r="G15206" i="1"/>
  <c r="F15206" i="1"/>
  <c r="G15205" i="1"/>
  <c r="F15205" i="1"/>
  <c r="G15204" i="1"/>
  <c r="F15204" i="1"/>
  <c r="G15203" i="1"/>
  <c r="F15203" i="1"/>
  <c r="G15202" i="1"/>
  <c r="F15202" i="1"/>
  <c r="G15201" i="1"/>
  <c r="F15201" i="1"/>
  <c r="G15200" i="1"/>
  <c r="F15200" i="1"/>
  <c r="G15199" i="1"/>
  <c r="F15199" i="1"/>
  <c r="G15198" i="1"/>
  <c r="F15198" i="1"/>
  <c r="G15197" i="1"/>
  <c r="F15197" i="1"/>
  <c r="G15196" i="1"/>
  <c r="F15196" i="1"/>
  <c r="G15195" i="1"/>
  <c r="F15195" i="1"/>
  <c r="G15194" i="1"/>
  <c r="F15194" i="1"/>
  <c r="G15193" i="1"/>
  <c r="F15193" i="1"/>
  <c r="G15192" i="1"/>
  <c r="F15192" i="1"/>
  <c r="G15191" i="1"/>
  <c r="F15191" i="1"/>
  <c r="G15190" i="1"/>
  <c r="F15190" i="1"/>
  <c r="G15189" i="1"/>
  <c r="F15189" i="1"/>
  <c r="G15188" i="1"/>
  <c r="F15188" i="1"/>
  <c r="G15187" i="1"/>
  <c r="F15187" i="1"/>
  <c r="G15186" i="1"/>
  <c r="F15186" i="1"/>
  <c r="G15185" i="1"/>
  <c r="F15185" i="1"/>
  <c r="G15184" i="1"/>
  <c r="F15184" i="1"/>
  <c r="G15183" i="1"/>
  <c r="F15183" i="1"/>
  <c r="G15182" i="1"/>
  <c r="F15182" i="1"/>
  <c r="G15181" i="1"/>
  <c r="F15181" i="1"/>
  <c r="G15180" i="1"/>
  <c r="F15180" i="1"/>
  <c r="G15179" i="1"/>
  <c r="F15179" i="1"/>
  <c r="G15178" i="1"/>
  <c r="F15178" i="1"/>
  <c r="G15177" i="1"/>
  <c r="F15177" i="1"/>
  <c r="G15176" i="1"/>
  <c r="F15176" i="1"/>
  <c r="G15175" i="1"/>
  <c r="F15175" i="1"/>
  <c r="G15174" i="1"/>
  <c r="F15174" i="1"/>
  <c r="G15173" i="1"/>
  <c r="F15173" i="1"/>
  <c r="G15172" i="1"/>
  <c r="F15172" i="1"/>
  <c r="G15171" i="1"/>
  <c r="F15171" i="1"/>
  <c r="G15170" i="1"/>
  <c r="F15170" i="1"/>
  <c r="G15169" i="1"/>
  <c r="F15169" i="1"/>
  <c r="G15168" i="1"/>
  <c r="F15168" i="1"/>
  <c r="G15167" i="1"/>
  <c r="F15167" i="1"/>
  <c r="G15166" i="1"/>
  <c r="F15166" i="1"/>
  <c r="G15165" i="1"/>
  <c r="F15165" i="1"/>
  <c r="G15164" i="1"/>
  <c r="F15164" i="1"/>
  <c r="G15163" i="1"/>
  <c r="F15163" i="1"/>
  <c r="G15162" i="1"/>
  <c r="F15162" i="1"/>
  <c r="G15161" i="1"/>
  <c r="F15161" i="1"/>
  <c r="G15160" i="1"/>
  <c r="F15160" i="1"/>
  <c r="G15159" i="1"/>
  <c r="F15159" i="1"/>
  <c r="G15158" i="1"/>
  <c r="F15158" i="1"/>
  <c r="G15157" i="1"/>
  <c r="F15157" i="1"/>
  <c r="G15156" i="1"/>
  <c r="F15156" i="1"/>
  <c r="G15155" i="1"/>
  <c r="F15155" i="1"/>
  <c r="G15154" i="1"/>
  <c r="F15154" i="1"/>
  <c r="G15153" i="1"/>
  <c r="F15153" i="1"/>
  <c r="G15152" i="1"/>
  <c r="F15152" i="1"/>
  <c r="G15151" i="1"/>
  <c r="F15151" i="1"/>
  <c r="G15150" i="1"/>
  <c r="F15150" i="1"/>
  <c r="G15149" i="1"/>
  <c r="F15149" i="1"/>
  <c r="G15148" i="1"/>
  <c r="F15148" i="1"/>
  <c r="G15147" i="1"/>
  <c r="F15147" i="1"/>
  <c r="G15146" i="1"/>
  <c r="F15146" i="1"/>
  <c r="G15145" i="1"/>
  <c r="F15145" i="1"/>
  <c r="G15144" i="1"/>
  <c r="F15144" i="1"/>
  <c r="G15143" i="1"/>
  <c r="F15143" i="1"/>
  <c r="G15142" i="1"/>
  <c r="F15142" i="1"/>
  <c r="G15141" i="1"/>
  <c r="F15141" i="1"/>
  <c r="G15140" i="1"/>
  <c r="F15140" i="1"/>
  <c r="G15139" i="1"/>
  <c r="F15139" i="1"/>
  <c r="G15138" i="1"/>
  <c r="F15138" i="1"/>
  <c r="G15137" i="1"/>
  <c r="F15137" i="1"/>
  <c r="G15136" i="1"/>
  <c r="F15136" i="1"/>
  <c r="G15135" i="1"/>
  <c r="F15135" i="1"/>
  <c r="G15134" i="1"/>
  <c r="F15134" i="1"/>
  <c r="G15133" i="1"/>
  <c r="F15133" i="1"/>
  <c r="G15132" i="1"/>
  <c r="F15132" i="1"/>
  <c r="G15131" i="1"/>
  <c r="F15131" i="1"/>
  <c r="G15130" i="1"/>
  <c r="F15130" i="1"/>
  <c r="G15129" i="1"/>
  <c r="F15129" i="1"/>
  <c r="G15128" i="1"/>
  <c r="F15128" i="1"/>
  <c r="G15127" i="1"/>
  <c r="F15127" i="1"/>
  <c r="G15126" i="1"/>
  <c r="F15126" i="1"/>
  <c r="G15125" i="1"/>
  <c r="F15125" i="1"/>
  <c r="G15124" i="1"/>
  <c r="F15124" i="1"/>
  <c r="G15123" i="1"/>
  <c r="F15123" i="1"/>
  <c r="G15122" i="1"/>
  <c r="F15122" i="1"/>
  <c r="G15121" i="1"/>
  <c r="F15121" i="1"/>
  <c r="G15120" i="1"/>
  <c r="F15120" i="1"/>
  <c r="G15119" i="1"/>
  <c r="F15119" i="1"/>
  <c r="G15118" i="1"/>
  <c r="F15118" i="1"/>
  <c r="G15117" i="1"/>
  <c r="F15117" i="1"/>
  <c r="G15116" i="1"/>
  <c r="F15116" i="1"/>
  <c r="G15115" i="1"/>
  <c r="F15115" i="1"/>
  <c r="G15114" i="1"/>
  <c r="F15114" i="1"/>
  <c r="G15113" i="1"/>
  <c r="F15113" i="1"/>
  <c r="G15112" i="1"/>
  <c r="F15112" i="1"/>
  <c r="G15111" i="1"/>
  <c r="F15111" i="1"/>
  <c r="G15110" i="1"/>
  <c r="F15110" i="1"/>
  <c r="G15109" i="1"/>
  <c r="F15109" i="1"/>
  <c r="G15108" i="1"/>
  <c r="F15108" i="1"/>
  <c r="G15107" i="1"/>
  <c r="F15107" i="1"/>
  <c r="G15106" i="1"/>
  <c r="F15106" i="1"/>
  <c r="G15105" i="1"/>
  <c r="F15105" i="1"/>
  <c r="G15104" i="1"/>
  <c r="F15104" i="1"/>
  <c r="G15103" i="1"/>
  <c r="F15103" i="1"/>
  <c r="G15102" i="1"/>
  <c r="F15102" i="1"/>
  <c r="G15101" i="1"/>
  <c r="F15101" i="1"/>
  <c r="G15100" i="1"/>
  <c r="F15100" i="1"/>
  <c r="G15099" i="1"/>
  <c r="F15099" i="1"/>
  <c r="G15098" i="1"/>
  <c r="F15098" i="1"/>
  <c r="G15097" i="1"/>
  <c r="F15097" i="1"/>
  <c r="G15096" i="1"/>
  <c r="F15096" i="1"/>
  <c r="G15095" i="1"/>
  <c r="F15095" i="1"/>
  <c r="G15094" i="1"/>
  <c r="F15094" i="1"/>
  <c r="G15093" i="1"/>
  <c r="F15093" i="1"/>
  <c r="G15092" i="1"/>
  <c r="F15092" i="1"/>
  <c r="G15091" i="1"/>
  <c r="F15091" i="1"/>
  <c r="G15090" i="1"/>
  <c r="F15090" i="1"/>
  <c r="G15089" i="1"/>
  <c r="F15089" i="1"/>
  <c r="G15088" i="1"/>
  <c r="F15088" i="1"/>
  <c r="G15087" i="1"/>
  <c r="F15087" i="1"/>
  <c r="G15086" i="1"/>
  <c r="F15086" i="1"/>
  <c r="G15085" i="1"/>
  <c r="F15085" i="1"/>
  <c r="G15084" i="1"/>
  <c r="F15084" i="1"/>
  <c r="G15083" i="1"/>
  <c r="F15083" i="1"/>
  <c r="G15082" i="1"/>
  <c r="F15082" i="1"/>
  <c r="G15081" i="1"/>
  <c r="F15081" i="1"/>
  <c r="G15080" i="1"/>
  <c r="F15080" i="1"/>
  <c r="G15079" i="1"/>
  <c r="F15079" i="1"/>
  <c r="G15078" i="1"/>
  <c r="F15078" i="1"/>
  <c r="G15077" i="1"/>
  <c r="F15077" i="1"/>
  <c r="G15076" i="1"/>
  <c r="F15076" i="1"/>
  <c r="G15075" i="1"/>
  <c r="F15075" i="1"/>
  <c r="G15074" i="1"/>
  <c r="F15074" i="1"/>
  <c r="G15073" i="1"/>
  <c r="F15073" i="1"/>
  <c r="G15072" i="1"/>
  <c r="F15072" i="1"/>
  <c r="G15071" i="1"/>
  <c r="F15071" i="1"/>
  <c r="G15070" i="1"/>
  <c r="F15070" i="1"/>
  <c r="G15069" i="1"/>
  <c r="F15069" i="1"/>
  <c r="G15068" i="1"/>
  <c r="F15068" i="1"/>
  <c r="G15067" i="1"/>
  <c r="F15067" i="1"/>
  <c r="G15066" i="1"/>
  <c r="F15066" i="1"/>
  <c r="G15065" i="1"/>
  <c r="F15065" i="1"/>
  <c r="G15064" i="1"/>
  <c r="F15064" i="1"/>
  <c r="G15063" i="1"/>
  <c r="F15063" i="1"/>
  <c r="G15062" i="1"/>
  <c r="F15062" i="1"/>
  <c r="G15061" i="1"/>
  <c r="F15061" i="1"/>
  <c r="G15060" i="1"/>
  <c r="F15060" i="1"/>
  <c r="G15059" i="1"/>
  <c r="F15059" i="1"/>
  <c r="G15058" i="1"/>
  <c r="F15058" i="1"/>
  <c r="G15057" i="1"/>
  <c r="F15057" i="1"/>
  <c r="G15056" i="1"/>
  <c r="F15056" i="1"/>
  <c r="G15055" i="1"/>
  <c r="F15055" i="1"/>
  <c r="G15054" i="1"/>
  <c r="F15054" i="1"/>
  <c r="G15053" i="1"/>
  <c r="F15053" i="1"/>
  <c r="G15052" i="1"/>
  <c r="F15052" i="1"/>
  <c r="G15051" i="1"/>
  <c r="F15051" i="1"/>
  <c r="G15050" i="1"/>
  <c r="F15050" i="1"/>
  <c r="G15049" i="1"/>
  <c r="F15049" i="1"/>
  <c r="G15048" i="1"/>
  <c r="F15048" i="1"/>
  <c r="G15047" i="1"/>
  <c r="F15047" i="1"/>
  <c r="G15046" i="1"/>
  <c r="F15046" i="1"/>
  <c r="G15045" i="1"/>
  <c r="F15045" i="1"/>
  <c r="G15044" i="1"/>
  <c r="F15044" i="1"/>
  <c r="G15043" i="1"/>
  <c r="F15043" i="1"/>
  <c r="G15042" i="1"/>
  <c r="F15042" i="1"/>
  <c r="G15041" i="1"/>
  <c r="F15041" i="1"/>
  <c r="G15040" i="1"/>
  <c r="F15040" i="1"/>
  <c r="G15039" i="1"/>
  <c r="F15039" i="1"/>
  <c r="G15038" i="1"/>
  <c r="F15038" i="1"/>
  <c r="G15037" i="1"/>
  <c r="F15037" i="1"/>
  <c r="G15036" i="1"/>
  <c r="F15036" i="1"/>
  <c r="G15035" i="1"/>
  <c r="F15035" i="1"/>
  <c r="G15034" i="1"/>
  <c r="F15034" i="1"/>
  <c r="G15033" i="1"/>
  <c r="F15033" i="1"/>
  <c r="G15032" i="1"/>
  <c r="F15032" i="1"/>
  <c r="G15031" i="1"/>
  <c r="F15031" i="1"/>
  <c r="G15030" i="1"/>
  <c r="F15030" i="1"/>
  <c r="G15029" i="1"/>
  <c r="F15029" i="1"/>
  <c r="G15028" i="1"/>
  <c r="F15028" i="1"/>
  <c r="G15027" i="1"/>
  <c r="F15027" i="1"/>
  <c r="G15026" i="1"/>
  <c r="F15026" i="1"/>
  <c r="G15025" i="1"/>
  <c r="F15025" i="1"/>
  <c r="G15024" i="1"/>
  <c r="F15024" i="1"/>
  <c r="G15023" i="1"/>
  <c r="F15023" i="1"/>
  <c r="G15022" i="1"/>
  <c r="F15022" i="1"/>
  <c r="G15021" i="1"/>
  <c r="F15021" i="1"/>
  <c r="G15020" i="1"/>
  <c r="F15020" i="1"/>
  <c r="G15019" i="1"/>
  <c r="F15019" i="1"/>
  <c r="G15018" i="1"/>
  <c r="F15018" i="1"/>
  <c r="G15017" i="1"/>
  <c r="F15017" i="1"/>
  <c r="G15016" i="1"/>
  <c r="F15016" i="1"/>
  <c r="G15015" i="1"/>
  <c r="F15015" i="1"/>
  <c r="G15014" i="1"/>
  <c r="F15014" i="1"/>
  <c r="G15013" i="1"/>
  <c r="F15013" i="1"/>
  <c r="G15012" i="1"/>
  <c r="F15012" i="1"/>
  <c r="G15011" i="1"/>
  <c r="F15011" i="1"/>
  <c r="G15010" i="1"/>
  <c r="F15010" i="1"/>
  <c r="G15009" i="1"/>
  <c r="F15009" i="1"/>
  <c r="G15008" i="1"/>
  <c r="F15008" i="1"/>
  <c r="G15007" i="1"/>
  <c r="F15007" i="1"/>
  <c r="G15006" i="1"/>
  <c r="F15006" i="1"/>
  <c r="G15005" i="1"/>
  <c r="F15005" i="1"/>
  <c r="G15004" i="1"/>
  <c r="F15004" i="1"/>
  <c r="G15003" i="1"/>
  <c r="F15003" i="1"/>
  <c r="G15002" i="1"/>
  <c r="F15002" i="1"/>
  <c r="G15001" i="1"/>
  <c r="F15001" i="1"/>
  <c r="G15000" i="1"/>
  <c r="F15000" i="1"/>
  <c r="G14999" i="1"/>
  <c r="F14999" i="1"/>
  <c r="G14998" i="1"/>
  <c r="F14998" i="1"/>
  <c r="G14997" i="1"/>
  <c r="F14997" i="1"/>
  <c r="G14996" i="1"/>
  <c r="F14996" i="1"/>
  <c r="G14995" i="1"/>
  <c r="F14995" i="1"/>
  <c r="G14994" i="1"/>
  <c r="F14994" i="1"/>
  <c r="G14993" i="1"/>
  <c r="F14993" i="1"/>
  <c r="G14992" i="1"/>
  <c r="F14992" i="1"/>
  <c r="G14991" i="1"/>
  <c r="F14991" i="1"/>
  <c r="G14990" i="1"/>
  <c r="F14990" i="1"/>
  <c r="G14989" i="1"/>
  <c r="F14989" i="1"/>
  <c r="G14988" i="1"/>
  <c r="F14988" i="1"/>
  <c r="G14987" i="1"/>
  <c r="F14987" i="1"/>
  <c r="G14986" i="1"/>
  <c r="F14986" i="1"/>
  <c r="G14985" i="1"/>
  <c r="F14985" i="1"/>
  <c r="G14984" i="1"/>
  <c r="F14984" i="1"/>
  <c r="G14983" i="1"/>
  <c r="F14983" i="1"/>
  <c r="G14982" i="1"/>
  <c r="F14982" i="1"/>
  <c r="G14981" i="1"/>
  <c r="F14981" i="1"/>
  <c r="G14980" i="1"/>
  <c r="F14980" i="1"/>
  <c r="G14979" i="1"/>
  <c r="F14979" i="1"/>
  <c r="G14978" i="1"/>
  <c r="F14978" i="1"/>
  <c r="G14977" i="1"/>
  <c r="F14977" i="1"/>
  <c r="G14976" i="1"/>
  <c r="F14976" i="1"/>
  <c r="G14975" i="1"/>
  <c r="F14975" i="1"/>
  <c r="G14974" i="1"/>
  <c r="F14974" i="1"/>
  <c r="G14973" i="1"/>
  <c r="F14973" i="1"/>
  <c r="G14972" i="1"/>
  <c r="F14972" i="1"/>
  <c r="G14971" i="1"/>
  <c r="F14971" i="1"/>
  <c r="G14970" i="1"/>
  <c r="F14970" i="1"/>
  <c r="G14969" i="1"/>
  <c r="F14969" i="1"/>
  <c r="G14968" i="1"/>
  <c r="F14968" i="1"/>
  <c r="G14967" i="1"/>
  <c r="F14967" i="1"/>
  <c r="G14966" i="1"/>
  <c r="F14966" i="1"/>
  <c r="G14965" i="1"/>
  <c r="F14965" i="1"/>
  <c r="G14964" i="1"/>
  <c r="F14964" i="1"/>
  <c r="G14963" i="1"/>
  <c r="F14963" i="1"/>
  <c r="G14962" i="1"/>
  <c r="F14962" i="1"/>
  <c r="G14961" i="1"/>
  <c r="F14961" i="1"/>
  <c r="G14960" i="1"/>
  <c r="F14960" i="1"/>
  <c r="G14959" i="1"/>
  <c r="F14959" i="1"/>
  <c r="G14958" i="1"/>
  <c r="F14958" i="1"/>
  <c r="G14957" i="1"/>
  <c r="F14957" i="1"/>
  <c r="G14956" i="1"/>
  <c r="F14956" i="1"/>
  <c r="G14955" i="1"/>
  <c r="F14955" i="1"/>
  <c r="G14954" i="1"/>
  <c r="F14954" i="1"/>
  <c r="G14953" i="1"/>
  <c r="F14953" i="1"/>
  <c r="G14952" i="1"/>
  <c r="F14952" i="1"/>
  <c r="G14951" i="1"/>
  <c r="F14951" i="1"/>
  <c r="G14950" i="1"/>
  <c r="F14950" i="1"/>
  <c r="G14949" i="1"/>
  <c r="F14949" i="1"/>
  <c r="G14948" i="1"/>
  <c r="F14948" i="1"/>
  <c r="G14947" i="1"/>
  <c r="F14947" i="1"/>
  <c r="G14946" i="1"/>
  <c r="F14946" i="1"/>
  <c r="G14945" i="1"/>
  <c r="F14945" i="1"/>
  <c r="G14944" i="1"/>
  <c r="F14944" i="1"/>
  <c r="G14943" i="1"/>
  <c r="F14943" i="1"/>
  <c r="G14942" i="1"/>
  <c r="F14942" i="1"/>
  <c r="G14941" i="1"/>
  <c r="F14941" i="1"/>
  <c r="G14940" i="1"/>
  <c r="F14940" i="1"/>
  <c r="G14939" i="1"/>
  <c r="F14939" i="1"/>
  <c r="G14938" i="1"/>
  <c r="F14938" i="1"/>
  <c r="G14937" i="1"/>
  <c r="F14937" i="1"/>
  <c r="G14936" i="1"/>
  <c r="F14936" i="1"/>
  <c r="G14935" i="1"/>
  <c r="F14935" i="1"/>
  <c r="G14934" i="1"/>
  <c r="F14934" i="1"/>
  <c r="G14933" i="1"/>
  <c r="F14933" i="1"/>
  <c r="G14932" i="1"/>
  <c r="F14932" i="1"/>
  <c r="G14931" i="1"/>
  <c r="F14931" i="1"/>
  <c r="G14930" i="1"/>
  <c r="F14930" i="1"/>
  <c r="G14929" i="1"/>
  <c r="F14929" i="1"/>
  <c r="G14928" i="1"/>
  <c r="F14928" i="1"/>
  <c r="G14927" i="1"/>
  <c r="F14927" i="1"/>
  <c r="G14926" i="1"/>
  <c r="F14926" i="1"/>
  <c r="G14925" i="1"/>
  <c r="F14925" i="1"/>
  <c r="G14924" i="1"/>
  <c r="F14924" i="1"/>
  <c r="G14923" i="1"/>
  <c r="F14923" i="1"/>
  <c r="G14922" i="1"/>
  <c r="F14922" i="1"/>
  <c r="G14921" i="1"/>
  <c r="F14921" i="1"/>
  <c r="G14920" i="1"/>
  <c r="F14920" i="1"/>
  <c r="G14919" i="1"/>
  <c r="F14919" i="1"/>
  <c r="G14918" i="1"/>
  <c r="F14918" i="1"/>
  <c r="G14917" i="1"/>
  <c r="F14917" i="1"/>
  <c r="G14916" i="1"/>
  <c r="F14916" i="1"/>
  <c r="G14915" i="1"/>
  <c r="F14915" i="1"/>
  <c r="G14914" i="1"/>
  <c r="F14914" i="1"/>
  <c r="G14913" i="1"/>
  <c r="F14913" i="1"/>
  <c r="G14912" i="1"/>
  <c r="F14912" i="1"/>
  <c r="G14911" i="1"/>
  <c r="F14911" i="1"/>
  <c r="G14910" i="1"/>
  <c r="F14910" i="1"/>
  <c r="G14909" i="1"/>
  <c r="F14909" i="1"/>
  <c r="G14908" i="1"/>
  <c r="F14908" i="1"/>
  <c r="G14907" i="1"/>
  <c r="F14907" i="1"/>
  <c r="G14906" i="1"/>
  <c r="F14906" i="1"/>
  <c r="G14905" i="1"/>
  <c r="F14905" i="1"/>
  <c r="G14904" i="1"/>
  <c r="F14904" i="1"/>
  <c r="G14903" i="1"/>
  <c r="F14903" i="1"/>
  <c r="G14902" i="1"/>
  <c r="F14902" i="1"/>
  <c r="G14901" i="1"/>
  <c r="F14901" i="1"/>
  <c r="G14900" i="1"/>
  <c r="F14900" i="1"/>
  <c r="G14899" i="1"/>
  <c r="F14899" i="1"/>
  <c r="G14898" i="1"/>
  <c r="F14898" i="1"/>
  <c r="G14897" i="1"/>
  <c r="F14897" i="1"/>
  <c r="G14896" i="1"/>
  <c r="F14896" i="1"/>
  <c r="G14895" i="1"/>
  <c r="F14895" i="1"/>
  <c r="G14894" i="1"/>
  <c r="F14894" i="1"/>
  <c r="G14893" i="1"/>
  <c r="F14893" i="1"/>
  <c r="G14892" i="1"/>
  <c r="F14892" i="1"/>
  <c r="G14891" i="1"/>
  <c r="F14891" i="1"/>
  <c r="G14890" i="1"/>
  <c r="F14890" i="1"/>
  <c r="G14889" i="1"/>
  <c r="F14889" i="1"/>
  <c r="G14888" i="1"/>
  <c r="F14888" i="1"/>
  <c r="G14887" i="1"/>
  <c r="F14887" i="1"/>
  <c r="G14886" i="1"/>
  <c r="F14886" i="1"/>
  <c r="G14885" i="1"/>
  <c r="F14885" i="1"/>
  <c r="G14884" i="1"/>
  <c r="F14884" i="1"/>
  <c r="G14883" i="1"/>
  <c r="F14883" i="1"/>
  <c r="G14882" i="1"/>
  <c r="F14882" i="1"/>
  <c r="G14881" i="1"/>
  <c r="F14881" i="1"/>
  <c r="G14880" i="1"/>
  <c r="F14880" i="1"/>
  <c r="G14879" i="1"/>
  <c r="F14879" i="1"/>
  <c r="G14878" i="1"/>
  <c r="F14878" i="1"/>
  <c r="G14877" i="1"/>
  <c r="F14877" i="1"/>
  <c r="G14876" i="1"/>
  <c r="F14876" i="1"/>
  <c r="G14875" i="1"/>
  <c r="F14875" i="1"/>
  <c r="G14874" i="1"/>
  <c r="F14874" i="1"/>
  <c r="G14873" i="1"/>
  <c r="F14873" i="1"/>
  <c r="G14872" i="1"/>
  <c r="F14872" i="1"/>
  <c r="G14871" i="1"/>
  <c r="F14871" i="1"/>
  <c r="G14870" i="1"/>
  <c r="F14870" i="1"/>
  <c r="G14869" i="1"/>
  <c r="F14869" i="1"/>
  <c r="G14868" i="1"/>
  <c r="F14868" i="1"/>
  <c r="G14867" i="1"/>
  <c r="F14867" i="1"/>
  <c r="G14866" i="1"/>
  <c r="F14866" i="1"/>
  <c r="G14865" i="1"/>
  <c r="F14865" i="1"/>
  <c r="G14864" i="1"/>
  <c r="F14864" i="1"/>
  <c r="G14863" i="1"/>
  <c r="F14863" i="1"/>
  <c r="G14862" i="1"/>
  <c r="F14862" i="1"/>
  <c r="G14861" i="1"/>
  <c r="F14861" i="1"/>
  <c r="G14860" i="1"/>
  <c r="F14860" i="1"/>
  <c r="G14859" i="1"/>
  <c r="F14859" i="1"/>
  <c r="G14858" i="1"/>
  <c r="F14858" i="1"/>
  <c r="G14857" i="1"/>
  <c r="F14857" i="1"/>
  <c r="G14856" i="1"/>
  <c r="F14856" i="1"/>
  <c r="G14855" i="1"/>
  <c r="F14855" i="1"/>
  <c r="G14854" i="1"/>
  <c r="F14854" i="1"/>
  <c r="G14853" i="1"/>
  <c r="F14853" i="1"/>
  <c r="G14852" i="1"/>
  <c r="F14852" i="1"/>
  <c r="G14851" i="1"/>
  <c r="F14851" i="1"/>
  <c r="G14850" i="1"/>
  <c r="F14850" i="1"/>
  <c r="G14849" i="1"/>
  <c r="F14849" i="1"/>
  <c r="G14848" i="1"/>
  <c r="F14848" i="1"/>
  <c r="G14847" i="1"/>
  <c r="F14847" i="1"/>
  <c r="G14846" i="1"/>
  <c r="F14846" i="1"/>
  <c r="G14845" i="1"/>
  <c r="F14845" i="1"/>
  <c r="G14844" i="1"/>
  <c r="F14844" i="1"/>
  <c r="G14843" i="1"/>
  <c r="F14843" i="1"/>
  <c r="G14842" i="1"/>
  <c r="F14842" i="1"/>
  <c r="G14841" i="1"/>
  <c r="F14841" i="1"/>
  <c r="G14840" i="1"/>
  <c r="F14840" i="1"/>
  <c r="G14839" i="1"/>
  <c r="F14839" i="1"/>
  <c r="G14838" i="1"/>
  <c r="F14838" i="1"/>
  <c r="G14837" i="1"/>
  <c r="F14837" i="1"/>
  <c r="G14836" i="1"/>
  <c r="F14836" i="1"/>
  <c r="G14835" i="1"/>
  <c r="F14835" i="1"/>
  <c r="G14834" i="1"/>
  <c r="F14834" i="1"/>
  <c r="G14833" i="1"/>
  <c r="F14833" i="1"/>
  <c r="G14832" i="1"/>
  <c r="F14832" i="1"/>
  <c r="G14831" i="1"/>
  <c r="F14831" i="1"/>
  <c r="G14830" i="1"/>
  <c r="F14830" i="1"/>
  <c r="G14829" i="1"/>
  <c r="F14829" i="1"/>
  <c r="G14828" i="1"/>
  <c r="F14828" i="1"/>
  <c r="G14827" i="1"/>
  <c r="F14827" i="1"/>
  <c r="G14826" i="1"/>
  <c r="F14826" i="1"/>
  <c r="G14825" i="1"/>
  <c r="F14825" i="1"/>
  <c r="G14824" i="1"/>
  <c r="F14824" i="1"/>
  <c r="G14823" i="1"/>
  <c r="F14823" i="1"/>
  <c r="G14822" i="1"/>
  <c r="F14822" i="1"/>
  <c r="G14821" i="1"/>
  <c r="F14821" i="1"/>
  <c r="G14820" i="1"/>
  <c r="F14820" i="1"/>
  <c r="G14819" i="1"/>
  <c r="F14819" i="1"/>
  <c r="G14818" i="1"/>
  <c r="F14818" i="1"/>
  <c r="G14817" i="1"/>
  <c r="F14817" i="1"/>
  <c r="G14816" i="1"/>
  <c r="F14816" i="1"/>
  <c r="G14815" i="1"/>
  <c r="F14815" i="1"/>
  <c r="G14814" i="1"/>
  <c r="F14814" i="1"/>
  <c r="G14813" i="1"/>
  <c r="F14813" i="1"/>
  <c r="G14812" i="1"/>
  <c r="F14812" i="1"/>
  <c r="G14811" i="1"/>
  <c r="F14811" i="1"/>
  <c r="G14810" i="1"/>
  <c r="F14810" i="1"/>
  <c r="G14809" i="1"/>
  <c r="F14809" i="1"/>
  <c r="G14808" i="1"/>
  <c r="F14808" i="1"/>
  <c r="G14807" i="1"/>
  <c r="F14807" i="1"/>
  <c r="G14806" i="1"/>
  <c r="F14806" i="1"/>
  <c r="G14805" i="1"/>
  <c r="F14805" i="1"/>
  <c r="G14804" i="1"/>
  <c r="F14804" i="1"/>
  <c r="G14803" i="1"/>
  <c r="F14803" i="1"/>
  <c r="G14802" i="1"/>
  <c r="F14802" i="1"/>
  <c r="G14801" i="1"/>
  <c r="F14801" i="1"/>
  <c r="G14800" i="1"/>
  <c r="F14800" i="1"/>
  <c r="G14799" i="1"/>
  <c r="F14799" i="1"/>
  <c r="G14798" i="1"/>
  <c r="F14798" i="1"/>
  <c r="G14797" i="1"/>
  <c r="F14797" i="1"/>
  <c r="G14796" i="1"/>
  <c r="F14796" i="1"/>
  <c r="G14795" i="1"/>
  <c r="F14795" i="1"/>
  <c r="G14794" i="1"/>
  <c r="F14794" i="1"/>
  <c r="G14793" i="1"/>
  <c r="F14793" i="1"/>
  <c r="G14792" i="1"/>
  <c r="F14792" i="1"/>
  <c r="G14791" i="1"/>
  <c r="F14791" i="1"/>
  <c r="G14790" i="1"/>
  <c r="F14790" i="1"/>
  <c r="G14789" i="1"/>
  <c r="F14789" i="1"/>
  <c r="G14788" i="1"/>
  <c r="F14788" i="1"/>
  <c r="G14787" i="1"/>
  <c r="F14787" i="1"/>
  <c r="G14786" i="1"/>
  <c r="F14786" i="1"/>
  <c r="G14785" i="1"/>
  <c r="F14785" i="1"/>
  <c r="G14784" i="1"/>
  <c r="F14784" i="1"/>
  <c r="G14783" i="1"/>
  <c r="F14783" i="1"/>
  <c r="G14782" i="1"/>
  <c r="F14782" i="1"/>
  <c r="G14781" i="1"/>
  <c r="F14781" i="1"/>
  <c r="G14780" i="1"/>
  <c r="F14780" i="1"/>
  <c r="G14779" i="1"/>
  <c r="F14779" i="1"/>
  <c r="G14778" i="1"/>
  <c r="F14778" i="1"/>
  <c r="G14777" i="1"/>
  <c r="F14777" i="1"/>
  <c r="G14776" i="1"/>
  <c r="F14776" i="1"/>
  <c r="G14775" i="1"/>
  <c r="F14775" i="1"/>
  <c r="G14774" i="1"/>
  <c r="F14774" i="1"/>
  <c r="G14773" i="1"/>
  <c r="F14773" i="1"/>
  <c r="G14772" i="1"/>
  <c r="F14772" i="1"/>
  <c r="G14771" i="1"/>
  <c r="F14771" i="1"/>
  <c r="G14770" i="1"/>
  <c r="F14770" i="1"/>
  <c r="G14769" i="1"/>
  <c r="F14769" i="1"/>
  <c r="G14768" i="1"/>
  <c r="F14768" i="1"/>
  <c r="G14767" i="1"/>
  <c r="F14767" i="1"/>
  <c r="G14766" i="1"/>
  <c r="F14766" i="1"/>
  <c r="G14765" i="1"/>
  <c r="F14765" i="1"/>
  <c r="G14764" i="1"/>
  <c r="F14764" i="1"/>
  <c r="G14763" i="1"/>
  <c r="F14763" i="1"/>
  <c r="G14762" i="1"/>
  <c r="F14762" i="1"/>
  <c r="G14761" i="1"/>
  <c r="F14761" i="1"/>
  <c r="G14760" i="1"/>
  <c r="F14760" i="1"/>
  <c r="G14759" i="1"/>
  <c r="F14759" i="1"/>
  <c r="G14758" i="1"/>
  <c r="F14758" i="1"/>
  <c r="G14757" i="1"/>
  <c r="F14757" i="1"/>
  <c r="G14756" i="1"/>
  <c r="F14756" i="1"/>
  <c r="G14755" i="1"/>
  <c r="F14755" i="1"/>
  <c r="G14754" i="1"/>
  <c r="F14754" i="1"/>
  <c r="G14753" i="1"/>
  <c r="F14753" i="1"/>
  <c r="G14752" i="1"/>
  <c r="F14752" i="1"/>
  <c r="G14751" i="1"/>
  <c r="F14751" i="1"/>
  <c r="G14750" i="1"/>
  <c r="F14750" i="1"/>
  <c r="G14749" i="1"/>
  <c r="F14749" i="1"/>
  <c r="G14748" i="1"/>
  <c r="F14748" i="1"/>
  <c r="G14747" i="1"/>
  <c r="F14747" i="1"/>
  <c r="G14746" i="1"/>
  <c r="F14746" i="1"/>
  <c r="G14745" i="1"/>
  <c r="F14745" i="1"/>
  <c r="G14744" i="1"/>
  <c r="F14744" i="1"/>
  <c r="G14743" i="1"/>
  <c r="F14743" i="1"/>
  <c r="G14742" i="1"/>
  <c r="F14742" i="1"/>
  <c r="G14741" i="1"/>
  <c r="F14741" i="1"/>
  <c r="G14740" i="1"/>
  <c r="F14740" i="1"/>
  <c r="G14739" i="1"/>
  <c r="F14739" i="1"/>
  <c r="G14738" i="1"/>
  <c r="F14738" i="1"/>
  <c r="G14737" i="1"/>
  <c r="F14737" i="1"/>
  <c r="G14736" i="1"/>
  <c r="F14736" i="1"/>
  <c r="G14735" i="1"/>
  <c r="F14735" i="1"/>
  <c r="G14734" i="1"/>
  <c r="F14734" i="1"/>
  <c r="G14733" i="1"/>
  <c r="F14733" i="1"/>
  <c r="G14732" i="1"/>
  <c r="F14732" i="1"/>
  <c r="G14731" i="1"/>
  <c r="F14731" i="1"/>
  <c r="G14730" i="1"/>
  <c r="F14730" i="1"/>
  <c r="G14729" i="1"/>
  <c r="F14729" i="1"/>
  <c r="G14728" i="1"/>
  <c r="F14728" i="1"/>
  <c r="G14727" i="1"/>
  <c r="F14727" i="1"/>
  <c r="G14726" i="1"/>
  <c r="F14726" i="1"/>
  <c r="G14725" i="1"/>
  <c r="F14725" i="1"/>
  <c r="G14724" i="1"/>
  <c r="F14724" i="1"/>
  <c r="G14723" i="1"/>
  <c r="F14723" i="1"/>
  <c r="G14722" i="1"/>
  <c r="F14722" i="1"/>
  <c r="G14721" i="1"/>
  <c r="F14721" i="1"/>
  <c r="G14720" i="1"/>
  <c r="F14720" i="1"/>
  <c r="G14719" i="1"/>
  <c r="F14719" i="1"/>
  <c r="G14718" i="1"/>
  <c r="F14718" i="1"/>
  <c r="G14717" i="1"/>
  <c r="F14717" i="1"/>
  <c r="G14716" i="1"/>
  <c r="F14716" i="1"/>
  <c r="G14715" i="1"/>
  <c r="F14715" i="1"/>
  <c r="G14714" i="1"/>
  <c r="F14714" i="1"/>
  <c r="G14713" i="1"/>
  <c r="F14713" i="1"/>
  <c r="G14712" i="1"/>
  <c r="F14712" i="1"/>
  <c r="G14711" i="1"/>
  <c r="F14711" i="1"/>
  <c r="G14710" i="1"/>
  <c r="F14710" i="1"/>
  <c r="G14709" i="1"/>
  <c r="F14709" i="1"/>
  <c r="G14708" i="1"/>
  <c r="F14708" i="1"/>
  <c r="G14707" i="1"/>
  <c r="F14707" i="1"/>
  <c r="G14706" i="1"/>
  <c r="F14706" i="1"/>
  <c r="G14705" i="1"/>
  <c r="F14705" i="1"/>
  <c r="G14704" i="1"/>
  <c r="F14704" i="1"/>
  <c r="G14703" i="1"/>
  <c r="F14703" i="1"/>
  <c r="G14702" i="1"/>
  <c r="F14702" i="1"/>
  <c r="G14701" i="1"/>
  <c r="F14701" i="1"/>
  <c r="G14700" i="1"/>
  <c r="F14700" i="1"/>
  <c r="G14699" i="1"/>
  <c r="F14699" i="1"/>
  <c r="G14698" i="1"/>
  <c r="F14698" i="1"/>
  <c r="G14697" i="1"/>
  <c r="F14697" i="1"/>
  <c r="G14696" i="1"/>
  <c r="F14696" i="1"/>
  <c r="G14695" i="1"/>
  <c r="F14695" i="1"/>
  <c r="G14694" i="1"/>
  <c r="F14694" i="1"/>
  <c r="G14693" i="1"/>
  <c r="F14693" i="1"/>
  <c r="G14692" i="1"/>
  <c r="F14692" i="1"/>
  <c r="G14691" i="1"/>
  <c r="F14691" i="1"/>
  <c r="G14690" i="1"/>
  <c r="F14690" i="1"/>
  <c r="G14689" i="1"/>
  <c r="F14689" i="1"/>
  <c r="G14688" i="1"/>
  <c r="F14688" i="1"/>
  <c r="G14687" i="1"/>
  <c r="F14687" i="1"/>
  <c r="G14686" i="1"/>
  <c r="F14686" i="1"/>
  <c r="G14685" i="1"/>
  <c r="F14685" i="1"/>
  <c r="G14684" i="1"/>
  <c r="F14684" i="1"/>
  <c r="G14683" i="1"/>
  <c r="F14683" i="1"/>
  <c r="G14682" i="1"/>
  <c r="F14682" i="1"/>
  <c r="G14681" i="1"/>
  <c r="F14681" i="1"/>
  <c r="G14680" i="1"/>
  <c r="F14680" i="1"/>
  <c r="G14679" i="1"/>
  <c r="F14679" i="1"/>
  <c r="G14678" i="1"/>
  <c r="F14678" i="1"/>
  <c r="G14677" i="1"/>
  <c r="F14677" i="1"/>
  <c r="G14676" i="1"/>
  <c r="F14676" i="1"/>
  <c r="G14675" i="1"/>
  <c r="F14675" i="1"/>
  <c r="G14674" i="1"/>
  <c r="F14674" i="1"/>
  <c r="G14673" i="1"/>
  <c r="F14673" i="1"/>
  <c r="G14672" i="1"/>
  <c r="F14672" i="1"/>
  <c r="G14671" i="1"/>
  <c r="F14671" i="1"/>
  <c r="G14670" i="1"/>
  <c r="F14670" i="1"/>
  <c r="G14669" i="1"/>
  <c r="F14669" i="1"/>
  <c r="G14668" i="1"/>
  <c r="F14668" i="1"/>
  <c r="G14667" i="1"/>
  <c r="F14667" i="1"/>
  <c r="G14666" i="1"/>
  <c r="F14666" i="1"/>
  <c r="G14665" i="1"/>
  <c r="F14665" i="1"/>
  <c r="G14664" i="1"/>
  <c r="F14664" i="1"/>
  <c r="G14663" i="1"/>
  <c r="F14663" i="1"/>
  <c r="G14662" i="1"/>
  <c r="F14662" i="1"/>
  <c r="G14661" i="1"/>
  <c r="F14661" i="1"/>
  <c r="G14660" i="1"/>
  <c r="F14660" i="1"/>
  <c r="G14659" i="1"/>
  <c r="F14659" i="1"/>
  <c r="G14658" i="1"/>
  <c r="F14658" i="1"/>
  <c r="G14657" i="1"/>
  <c r="F14657" i="1"/>
  <c r="G14656" i="1"/>
  <c r="F14656" i="1"/>
  <c r="G14655" i="1"/>
  <c r="F14655" i="1"/>
  <c r="G14654" i="1"/>
  <c r="F14654" i="1"/>
  <c r="G14653" i="1"/>
  <c r="F14653" i="1"/>
  <c r="G14652" i="1"/>
  <c r="F14652" i="1"/>
  <c r="G14651" i="1"/>
  <c r="F14651" i="1"/>
  <c r="G14650" i="1"/>
  <c r="F14650" i="1"/>
  <c r="G14649" i="1"/>
  <c r="F14649" i="1"/>
  <c r="G14648" i="1"/>
  <c r="F14648" i="1"/>
  <c r="G14647" i="1"/>
  <c r="F14647" i="1"/>
  <c r="G14646" i="1"/>
  <c r="F14646" i="1"/>
  <c r="G14645" i="1"/>
  <c r="F14645" i="1"/>
  <c r="G14644" i="1"/>
  <c r="F14644" i="1"/>
  <c r="G14643" i="1"/>
  <c r="F14643" i="1"/>
  <c r="G14642" i="1"/>
  <c r="F14642" i="1"/>
  <c r="G14641" i="1"/>
  <c r="F14641" i="1"/>
  <c r="G14640" i="1"/>
  <c r="F14640" i="1"/>
  <c r="G14639" i="1"/>
  <c r="F14639" i="1"/>
  <c r="G14638" i="1"/>
  <c r="F14638" i="1"/>
  <c r="G14637" i="1"/>
  <c r="F14637" i="1"/>
  <c r="G14636" i="1"/>
  <c r="F14636" i="1"/>
  <c r="G14635" i="1"/>
  <c r="F14635" i="1"/>
  <c r="G14634" i="1"/>
  <c r="F14634" i="1"/>
  <c r="G14633" i="1"/>
  <c r="F14633" i="1"/>
  <c r="G14632" i="1"/>
  <c r="F14632" i="1"/>
  <c r="G14631" i="1"/>
  <c r="F14631" i="1"/>
  <c r="G14630" i="1"/>
  <c r="F14630" i="1"/>
  <c r="G14629" i="1"/>
  <c r="F14629" i="1"/>
  <c r="G14628" i="1"/>
  <c r="F14628" i="1"/>
  <c r="G14627" i="1"/>
  <c r="F14627" i="1"/>
  <c r="G14626" i="1"/>
  <c r="F14626" i="1"/>
  <c r="G14625" i="1"/>
  <c r="F14625" i="1"/>
  <c r="G14624" i="1"/>
  <c r="F14624" i="1"/>
  <c r="G14623" i="1"/>
  <c r="F14623" i="1"/>
  <c r="G14622" i="1"/>
  <c r="F14622" i="1"/>
  <c r="G14621" i="1"/>
  <c r="F14621" i="1"/>
  <c r="G14620" i="1"/>
  <c r="F14620" i="1"/>
  <c r="G14619" i="1"/>
  <c r="F14619" i="1"/>
  <c r="G14618" i="1"/>
  <c r="F14618" i="1"/>
  <c r="G14617" i="1"/>
  <c r="F14617" i="1"/>
  <c r="G14616" i="1"/>
  <c r="F14616" i="1"/>
  <c r="G14615" i="1"/>
  <c r="F14615" i="1"/>
  <c r="G14614" i="1"/>
  <c r="F14614" i="1"/>
  <c r="G14613" i="1"/>
  <c r="F14613" i="1"/>
  <c r="G14612" i="1"/>
  <c r="F14612" i="1"/>
  <c r="G14611" i="1"/>
  <c r="F14611" i="1"/>
  <c r="G14610" i="1"/>
  <c r="F14610" i="1"/>
  <c r="G14609" i="1"/>
  <c r="F14609" i="1"/>
  <c r="G14608" i="1"/>
  <c r="F14608" i="1"/>
  <c r="G14607" i="1"/>
  <c r="F14607" i="1"/>
  <c r="G14606" i="1"/>
  <c r="F14606" i="1"/>
  <c r="G14605" i="1"/>
  <c r="F14605" i="1"/>
  <c r="G14604" i="1"/>
  <c r="F14604" i="1"/>
  <c r="G14603" i="1"/>
  <c r="F14603" i="1"/>
  <c r="G14602" i="1"/>
  <c r="F14602" i="1"/>
  <c r="G14601" i="1"/>
  <c r="F14601" i="1"/>
  <c r="G14600" i="1"/>
  <c r="F14600" i="1"/>
  <c r="G14599" i="1"/>
  <c r="F14599" i="1"/>
  <c r="G14598" i="1"/>
  <c r="F14598" i="1"/>
  <c r="G14597" i="1"/>
  <c r="F14597" i="1"/>
  <c r="G14596" i="1"/>
  <c r="F14596" i="1"/>
  <c r="G14595" i="1"/>
  <c r="F14595" i="1"/>
  <c r="G14594" i="1"/>
  <c r="F14594" i="1"/>
  <c r="G14593" i="1"/>
  <c r="F14593" i="1"/>
  <c r="G14592" i="1"/>
  <c r="F14592" i="1"/>
  <c r="G14591" i="1"/>
  <c r="F14591" i="1"/>
  <c r="G14590" i="1"/>
  <c r="F14590" i="1"/>
  <c r="G14589" i="1"/>
  <c r="F14589" i="1"/>
  <c r="G14588" i="1"/>
  <c r="F14588" i="1"/>
  <c r="G14587" i="1"/>
  <c r="F14587" i="1"/>
  <c r="G14586" i="1"/>
  <c r="F14586" i="1"/>
  <c r="G14585" i="1"/>
  <c r="F14585" i="1"/>
  <c r="G14584" i="1"/>
  <c r="F14584" i="1"/>
  <c r="G14583" i="1"/>
  <c r="F14583" i="1"/>
  <c r="G14582" i="1"/>
  <c r="F14582" i="1"/>
  <c r="G14581" i="1"/>
  <c r="F14581" i="1"/>
  <c r="G14580" i="1"/>
  <c r="F14580" i="1"/>
  <c r="G14579" i="1"/>
  <c r="F14579" i="1"/>
  <c r="G14578" i="1"/>
  <c r="F14578" i="1"/>
  <c r="G14577" i="1"/>
  <c r="F14577" i="1"/>
  <c r="G14576" i="1"/>
  <c r="F14576" i="1"/>
  <c r="G14575" i="1"/>
  <c r="F14575" i="1"/>
  <c r="G14574" i="1"/>
  <c r="F14574" i="1"/>
  <c r="G14573" i="1"/>
  <c r="F14573" i="1"/>
  <c r="G14572" i="1"/>
  <c r="F14572" i="1"/>
  <c r="G14571" i="1"/>
  <c r="F14571" i="1"/>
  <c r="G14570" i="1"/>
  <c r="F14570" i="1"/>
  <c r="G14569" i="1"/>
  <c r="F14569" i="1"/>
  <c r="G14568" i="1"/>
  <c r="F14568" i="1"/>
  <c r="G14567" i="1"/>
  <c r="F14567" i="1"/>
  <c r="G14566" i="1"/>
  <c r="F14566" i="1"/>
  <c r="G14565" i="1"/>
  <c r="F14565" i="1"/>
  <c r="G14564" i="1"/>
  <c r="F14564" i="1"/>
  <c r="G14563" i="1"/>
  <c r="F14563" i="1"/>
  <c r="G14562" i="1"/>
  <c r="F14562" i="1"/>
  <c r="G14561" i="1"/>
  <c r="F14561" i="1"/>
  <c r="G14560" i="1"/>
  <c r="F14560" i="1"/>
  <c r="G14559" i="1"/>
  <c r="F14559" i="1"/>
  <c r="G14558" i="1"/>
  <c r="F14558" i="1"/>
  <c r="G14557" i="1"/>
  <c r="F14557" i="1"/>
  <c r="G14556" i="1"/>
  <c r="F14556" i="1"/>
  <c r="G14555" i="1"/>
  <c r="F14555" i="1"/>
  <c r="G14554" i="1"/>
  <c r="F14554" i="1"/>
  <c r="G14553" i="1"/>
  <c r="F14553" i="1"/>
  <c r="G14552" i="1"/>
  <c r="F14552" i="1"/>
  <c r="G14551" i="1"/>
  <c r="F14551" i="1"/>
  <c r="G14550" i="1"/>
  <c r="F14550" i="1"/>
  <c r="G14549" i="1"/>
  <c r="F14549" i="1"/>
  <c r="G14548" i="1"/>
  <c r="F14548" i="1"/>
  <c r="G14547" i="1"/>
  <c r="F14547" i="1"/>
  <c r="G14546" i="1"/>
  <c r="F14546" i="1"/>
  <c r="G14545" i="1"/>
  <c r="F14545" i="1"/>
  <c r="G14544" i="1"/>
  <c r="F14544" i="1"/>
  <c r="G14543" i="1"/>
  <c r="F14543" i="1"/>
  <c r="G14542" i="1"/>
  <c r="F14542" i="1"/>
  <c r="G14541" i="1"/>
  <c r="F14541" i="1"/>
  <c r="G14540" i="1"/>
  <c r="F14540" i="1"/>
  <c r="G14539" i="1"/>
  <c r="F14539" i="1"/>
  <c r="G14538" i="1"/>
  <c r="F14538" i="1"/>
  <c r="G14537" i="1"/>
  <c r="F14537" i="1"/>
  <c r="G14536" i="1"/>
  <c r="F14536" i="1"/>
  <c r="G14535" i="1"/>
  <c r="F14535" i="1"/>
  <c r="G14534" i="1"/>
  <c r="F14534" i="1"/>
  <c r="G14533" i="1"/>
  <c r="F14533" i="1"/>
  <c r="G14532" i="1"/>
  <c r="F14532" i="1"/>
  <c r="G14531" i="1"/>
  <c r="F14531" i="1"/>
  <c r="G14530" i="1"/>
  <c r="F14530" i="1"/>
  <c r="G14529" i="1"/>
  <c r="F14529" i="1"/>
  <c r="G14528" i="1"/>
  <c r="F14528" i="1"/>
  <c r="G14527" i="1"/>
  <c r="F14527" i="1"/>
  <c r="G14526" i="1"/>
  <c r="F14526" i="1"/>
  <c r="G14525" i="1"/>
  <c r="F14525" i="1"/>
  <c r="G14524" i="1"/>
  <c r="F14524" i="1"/>
  <c r="G14523" i="1"/>
  <c r="F14523" i="1"/>
  <c r="G14522" i="1"/>
  <c r="F14522" i="1"/>
  <c r="G14521" i="1"/>
  <c r="F14521" i="1"/>
  <c r="G14520" i="1"/>
  <c r="F14520" i="1"/>
  <c r="G14519" i="1"/>
  <c r="F14519" i="1"/>
  <c r="G14518" i="1"/>
  <c r="F14518" i="1"/>
  <c r="G14517" i="1"/>
  <c r="F14517" i="1"/>
  <c r="G14516" i="1"/>
  <c r="F14516" i="1"/>
  <c r="G14515" i="1"/>
  <c r="F14515" i="1"/>
  <c r="G14514" i="1"/>
  <c r="F14514" i="1"/>
  <c r="G14513" i="1"/>
  <c r="F14513" i="1"/>
  <c r="G14512" i="1"/>
  <c r="F14512" i="1"/>
  <c r="G14511" i="1"/>
  <c r="F14511" i="1"/>
  <c r="G14510" i="1"/>
  <c r="F14510" i="1"/>
  <c r="G14509" i="1"/>
  <c r="F14509" i="1"/>
  <c r="G14508" i="1"/>
  <c r="F14508" i="1"/>
  <c r="G14507" i="1"/>
  <c r="F14507" i="1"/>
  <c r="G14506" i="1"/>
  <c r="F14506" i="1"/>
  <c r="G14505" i="1"/>
  <c r="F14505" i="1"/>
  <c r="G14504" i="1"/>
  <c r="F14504" i="1"/>
  <c r="G14503" i="1"/>
  <c r="F14503" i="1"/>
  <c r="G14502" i="1"/>
  <c r="F14502" i="1"/>
  <c r="G14501" i="1"/>
  <c r="F14501" i="1"/>
  <c r="G14500" i="1"/>
  <c r="F14500" i="1"/>
  <c r="G14499" i="1"/>
  <c r="F14499" i="1"/>
  <c r="G14498" i="1"/>
  <c r="F14498" i="1"/>
  <c r="G14497" i="1"/>
  <c r="F14497" i="1"/>
  <c r="G14496" i="1"/>
  <c r="F14496" i="1"/>
  <c r="G14495" i="1"/>
  <c r="F14495" i="1"/>
  <c r="G14494" i="1"/>
  <c r="F14494" i="1"/>
  <c r="G14493" i="1"/>
  <c r="F14493" i="1"/>
  <c r="G14492" i="1"/>
  <c r="F14492" i="1"/>
  <c r="G14491" i="1"/>
  <c r="F14491" i="1"/>
  <c r="G14490" i="1"/>
  <c r="F14490" i="1"/>
  <c r="G14489" i="1"/>
  <c r="F14489" i="1"/>
  <c r="G14488" i="1"/>
  <c r="F14488" i="1"/>
  <c r="G14487" i="1"/>
  <c r="F14487" i="1"/>
  <c r="G14486" i="1"/>
  <c r="F14486" i="1"/>
  <c r="G14485" i="1"/>
  <c r="F14485" i="1"/>
  <c r="G14484" i="1"/>
  <c r="F14484" i="1"/>
  <c r="G14483" i="1"/>
  <c r="F14483" i="1"/>
  <c r="G14482" i="1"/>
  <c r="F14482" i="1"/>
  <c r="G14481" i="1"/>
  <c r="F14481" i="1"/>
  <c r="G14480" i="1"/>
  <c r="F14480" i="1"/>
  <c r="G14479" i="1"/>
  <c r="F14479" i="1"/>
  <c r="G14478" i="1"/>
  <c r="F14478" i="1"/>
  <c r="G14477" i="1"/>
  <c r="F14477" i="1"/>
  <c r="G14476" i="1"/>
  <c r="F14476" i="1"/>
  <c r="G14475" i="1"/>
  <c r="F14475" i="1"/>
  <c r="G14474" i="1"/>
  <c r="F14474" i="1"/>
  <c r="G14473" i="1"/>
  <c r="F14473" i="1"/>
  <c r="G14472" i="1"/>
  <c r="F14472" i="1"/>
  <c r="G14471" i="1"/>
  <c r="F14471" i="1"/>
  <c r="G14470" i="1"/>
  <c r="F14470" i="1"/>
  <c r="G14469" i="1"/>
  <c r="F14469" i="1"/>
  <c r="G14468" i="1"/>
  <c r="F14468" i="1"/>
  <c r="G14467" i="1"/>
  <c r="F14467" i="1"/>
  <c r="G14466" i="1"/>
  <c r="F14466" i="1"/>
  <c r="G14465" i="1"/>
  <c r="F14465" i="1"/>
  <c r="G14464" i="1"/>
  <c r="F14464" i="1"/>
  <c r="G14463" i="1"/>
  <c r="F14463" i="1"/>
  <c r="G14462" i="1"/>
  <c r="F14462" i="1"/>
  <c r="G14461" i="1"/>
  <c r="F14461" i="1"/>
  <c r="G14460" i="1"/>
  <c r="F14460" i="1"/>
  <c r="G14459" i="1"/>
  <c r="F14459" i="1"/>
  <c r="G14458" i="1"/>
  <c r="F14458" i="1"/>
  <c r="G14457" i="1"/>
  <c r="F14457" i="1"/>
  <c r="G14456" i="1"/>
  <c r="F14456" i="1"/>
  <c r="G14455" i="1"/>
  <c r="F14455" i="1"/>
  <c r="G14454" i="1"/>
  <c r="F14454" i="1"/>
  <c r="G14453" i="1"/>
  <c r="F14453" i="1"/>
  <c r="G14452" i="1"/>
  <c r="F14452" i="1"/>
  <c r="G14451" i="1"/>
  <c r="F14451" i="1"/>
  <c r="G14450" i="1"/>
  <c r="F14450" i="1"/>
  <c r="G14449" i="1"/>
  <c r="F14449" i="1"/>
  <c r="G14448" i="1"/>
  <c r="F14448" i="1"/>
  <c r="G14447" i="1"/>
  <c r="F14447" i="1"/>
  <c r="G14446" i="1"/>
  <c r="F14446" i="1"/>
  <c r="G14445" i="1"/>
  <c r="F14445" i="1"/>
  <c r="G14444" i="1"/>
  <c r="F14444" i="1"/>
  <c r="G14443" i="1"/>
  <c r="F14443" i="1"/>
  <c r="G14442" i="1"/>
  <c r="F14442" i="1"/>
  <c r="G14441" i="1"/>
  <c r="F14441" i="1"/>
  <c r="G14440" i="1"/>
  <c r="F14440" i="1"/>
  <c r="G14439" i="1"/>
  <c r="F14439" i="1"/>
  <c r="G14438" i="1"/>
  <c r="F14438" i="1"/>
  <c r="G14437" i="1"/>
  <c r="F14437" i="1"/>
  <c r="G14436" i="1"/>
  <c r="F14436" i="1"/>
  <c r="G14435" i="1"/>
  <c r="F14435" i="1"/>
  <c r="G14434" i="1"/>
  <c r="F14434" i="1"/>
  <c r="G14433" i="1"/>
  <c r="F14433" i="1"/>
  <c r="G14432" i="1"/>
  <c r="F14432" i="1"/>
  <c r="G14431" i="1"/>
  <c r="F14431" i="1"/>
  <c r="G14430" i="1"/>
  <c r="F14430" i="1"/>
  <c r="G14429" i="1"/>
  <c r="F14429" i="1"/>
  <c r="G14428" i="1"/>
  <c r="F14428" i="1"/>
  <c r="G14427" i="1"/>
  <c r="F14427" i="1"/>
  <c r="G14426" i="1"/>
  <c r="F14426" i="1"/>
  <c r="G14425" i="1"/>
  <c r="F14425" i="1"/>
  <c r="G14424" i="1"/>
  <c r="F14424" i="1"/>
  <c r="G14423" i="1"/>
  <c r="F14423" i="1"/>
  <c r="G14422" i="1"/>
  <c r="F14422" i="1"/>
  <c r="G14421" i="1"/>
  <c r="F14421" i="1"/>
  <c r="G14420" i="1"/>
  <c r="F14420" i="1"/>
  <c r="G14419" i="1"/>
  <c r="F14419" i="1"/>
  <c r="G14418" i="1"/>
  <c r="F14418" i="1"/>
  <c r="G14417" i="1"/>
  <c r="F14417" i="1"/>
  <c r="G14416" i="1"/>
  <c r="F14416" i="1"/>
  <c r="G14415" i="1"/>
  <c r="F14415" i="1"/>
  <c r="G14414" i="1"/>
  <c r="F14414" i="1"/>
  <c r="G14413" i="1"/>
  <c r="F14413" i="1"/>
  <c r="G14412" i="1"/>
  <c r="F14412" i="1"/>
  <c r="G14411" i="1"/>
  <c r="F14411" i="1"/>
  <c r="G14410" i="1"/>
  <c r="F14410" i="1"/>
  <c r="G14409" i="1"/>
  <c r="F14409" i="1"/>
  <c r="G14408" i="1"/>
  <c r="F14408" i="1"/>
  <c r="G14407" i="1"/>
  <c r="F14407" i="1"/>
  <c r="G14406" i="1"/>
  <c r="F14406" i="1"/>
  <c r="G14405" i="1"/>
  <c r="F14405" i="1"/>
  <c r="G14404" i="1"/>
  <c r="F14404" i="1"/>
  <c r="G14403" i="1"/>
  <c r="F14403" i="1"/>
  <c r="G14402" i="1"/>
  <c r="F14402" i="1"/>
  <c r="G14401" i="1"/>
  <c r="F14401" i="1"/>
  <c r="G14400" i="1"/>
  <c r="F14400" i="1"/>
  <c r="G14399" i="1"/>
  <c r="F14399" i="1"/>
  <c r="G14398" i="1"/>
  <c r="F14398" i="1"/>
  <c r="G14397" i="1"/>
  <c r="F14397" i="1"/>
  <c r="G14396" i="1"/>
  <c r="F14396" i="1"/>
  <c r="G14395" i="1"/>
  <c r="F14395" i="1"/>
  <c r="G14394" i="1"/>
  <c r="F14394" i="1"/>
  <c r="G14393" i="1"/>
  <c r="F14393" i="1"/>
  <c r="G14392" i="1"/>
  <c r="F14392" i="1"/>
  <c r="G14391" i="1"/>
  <c r="F14391" i="1"/>
  <c r="G14390" i="1"/>
  <c r="F14390" i="1"/>
  <c r="G14389" i="1"/>
  <c r="F14389" i="1"/>
  <c r="G14388" i="1"/>
  <c r="F14388" i="1"/>
  <c r="G14387" i="1"/>
  <c r="F14387" i="1"/>
  <c r="G14386" i="1"/>
  <c r="F14386" i="1"/>
  <c r="G14385" i="1"/>
  <c r="F14385" i="1"/>
  <c r="G14384" i="1"/>
  <c r="F14384" i="1"/>
  <c r="G14383" i="1"/>
  <c r="F14383" i="1"/>
  <c r="G14382" i="1"/>
  <c r="F14382" i="1"/>
  <c r="G14381" i="1"/>
  <c r="F14381" i="1"/>
  <c r="G14380" i="1"/>
  <c r="F14380" i="1"/>
  <c r="G14379" i="1"/>
  <c r="F14379" i="1"/>
  <c r="G14378" i="1"/>
  <c r="F14378" i="1"/>
  <c r="G14377" i="1"/>
  <c r="F14377" i="1"/>
  <c r="G14376" i="1"/>
  <c r="F14376" i="1"/>
  <c r="G14375" i="1"/>
  <c r="F14375" i="1"/>
  <c r="G14374" i="1"/>
  <c r="F14374" i="1"/>
  <c r="G14373" i="1"/>
  <c r="F14373" i="1"/>
  <c r="G14372" i="1"/>
  <c r="F14372" i="1"/>
  <c r="G14371" i="1"/>
  <c r="F14371" i="1"/>
  <c r="G14370" i="1"/>
  <c r="F14370" i="1"/>
  <c r="G14369" i="1"/>
  <c r="F14369" i="1"/>
  <c r="G14368" i="1"/>
  <c r="F14368" i="1"/>
  <c r="G14367" i="1"/>
  <c r="F14367" i="1"/>
  <c r="G14366" i="1"/>
  <c r="F14366" i="1"/>
  <c r="G14365" i="1"/>
  <c r="F14365" i="1"/>
  <c r="G14364" i="1"/>
  <c r="F14364" i="1"/>
  <c r="G14363" i="1"/>
  <c r="F14363" i="1"/>
  <c r="G14362" i="1"/>
  <c r="F14362" i="1"/>
  <c r="G14361" i="1"/>
  <c r="F14361" i="1"/>
  <c r="G14360" i="1"/>
  <c r="F14360" i="1"/>
  <c r="G14359" i="1"/>
  <c r="F14359" i="1"/>
  <c r="G14358" i="1"/>
  <c r="F14358" i="1"/>
  <c r="G14357" i="1"/>
  <c r="F14357" i="1"/>
  <c r="G14356" i="1"/>
  <c r="F14356" i="1"/>
  <c r="G14355" i="1"/>
  <c r="F14355" i="1"/>
  <c r="G14354" i="1"/>
  <c r="F14354" i="1"/>
  <c r="G14353" i="1"/>
  <c r="F14353" i="1"/>
  <c r="G14352" i="1"/>
  <c r="F14352" i="1"/>
  <c r="G14351" i="1"/>
  <c r="F14351" i="1"/>
  <c r="G14350" i="1"/>
  <c r="F14350" i="1"/>
  <c r="G14349" i="1"/>
  <c r="F14349" i="1"/>
  <c r="G14348" i="1"/>
  <c r="F14348" i="1"/>
  <c r="G14347" i="1"/>
  <c r="F14347" i="1"/>
  <c r="G14346" i="1"/>
  <c r="F14346" i="1"/>
  <c r="G14345" i="1"/>
  <c r="F14345" i="1"/>
  <c r="G14344" i="1"/>
  <c r="F14344" i="1"/>
  <c r="G14343" i="1"/>
  <c r="F14343" i="1"/>
  <c r="G14342" i="1"/>
  <c r="F14342" i="1"/>
  <c r="G14341" i="1"/>
  <c r="F14341" i="1"/>
  <c r="G14340" i="1"/>
  <c r="F14340" i="1"/>
  <c r="G14339" i="1"/>
  <c r="F14339" i="1"/>
  <c r="G14338" i="1"/>
  <c r="F14338" i="1"/>
  <c r="G14337" i="1"/>
  <c r="F14337" i="1"/>
  <c r="G14336" i="1"/>
  <c r="F14336" i="1"/>
  <c r="G14335" i="1"/>
  <c r="F14335" i="1"/>
  <c r="G14334" i="1"/>
  <c r="F14334" i="1"/>
  <c r="G14333" i="1"/>
  <c r="F14333" i="1"/>
  <c r="G14332" i="1"/>
  <c r="F14332" i="1"/>
  <c r="G14331" i="1"/>
  <c r="F14331" i="1"/>
  <c r="G14330" i="1"/>
  <c r="F14330" i="1"/>
  <c r="G14329" i="1"/>
  <c r="F14329" i="1"/>
  <c r="G14328" i="1"/>
  <c r="F14328" i="1"/>
  <c r="G14327" i="1"/>
  <c r="F14327" i="1"/>
  <c r="G14326" i="1"/>
  <c r="F14326" i="1"/>
  <c r="G14325" i="1"/>
  <c r="F14325" i="1"/>
  <c r="G14324" i="1"/>
  <c r="F14324" i="1"/>
  <c r="G14323" i="1"/>
  <c r="F14323" i="1"/>
  <c r="G14322" i="1"/>
  <c r="F14322" i="1"/>
  <c r="G14321" i="1"/>
  <c r="F14321" i="1"/>
  <c r="G14320" i="1"/>
  <c r="F14320" i="1"/>
  <c r="G14319" i="1"/>
  <c r="F14319" i="1"/>
  <c r="G14318" i="1"/>
  <c r="F14318" i="1"/>
  <c r="G14317" i="1"/>
  <c r="F14317" i="1"/>
  <c r="G14316" i="1"/>
  <c r="F14316" i="1"/>
  <c r="G14315" i="1"/>
  <c r="F14315" i="1"/>
  <c r="G14314" i="1"/>
  <c r="F14314" i="1"/>
  <c r="G14313" i="1"/>
  <c r="F14313" i="1"/>
  <c r="G14312" i="1"/>
  <c r="F14312" i="1"/>
  <c r="G14311" i="1"/>
  <c r="F14311" i="1"/>
  <c r="G14310" i="1"/>
  <c r="F14310" i="1"/>
  <c r="G14309" i="1"/>
  <c r="F14309" i="1"/>
  <c r="G14308" i="1"/>
  <c r="F14308" i="1"/>
  <c r="G14307" i="1"/>
  <c r="F14307" i="1"/>
  <c r="G14306" i="1"/>
  <c r="F14306" i="1"/>
  <c r="G14305" i="1"/>
  <c r="F14305" i="1"/>
  <c r="G14304" i="1"/>
  <c r="F14304" i="1"/>
  <c r="G14303" i="1"/>
  <c r="F14303" i="1"/>
  <c r="G14302" i="1"/>
  <c r="F14302" i="1"/>
  <c r="G14301" i="1"/>
  <c r="F14301" i="1"/>
  <c r="G14300" i="1"/>
  <c r="F14300" i="1"/>
  <c r="G14299" i="1"/>
  <c r="F14299" i="1"/>
  <c r="G14298" i="1"/>
  <c r="F14298" i="1"/>
  <c r="G14297" i="1"/>
  <c r="F14297" i="1"/>
  <c r="G14296" i="1"/>
  <c r="F14296" i="1"/>
  <c r="G14295" i="1"/>
  <c r="F14295" i="1"/>
  <c r="G14294" i="1"/>
  <c r="F14294" i="1"/>
  <c r="G14293" i="1"/>
  <c r="F14293" i="1"/>
  <c r="G14292" i="1"/>
  <c r="F14292" i="1"/>
  <c r="G14291" i="1"/>
  <c r="F14291" i="1"/>
  <c r="G14290" i="1"/>
  <c r="F14290" i="1"/>
  <c r="G14289" i="1"/>
  <c r="F14289" i="1"/>
  <c r="G14288" i="1"/>
  <c r="F14288" i="1"/>
  <c r="G14287" i="1"/>
  <c r="F14287" i="1"/>
  <c r="G14286" i="1"/>
  <c r="F14286" i="1"/>
  <c r="G14285" i="1"/>
  <c r="F14285" i="1"/>
  <c r="G14284" i="1"/>
  <c r="F14284" i="1"/>
  <c r="G14283" i="1"/>
  <c r="F14283" i="1"/>
  <c r="G14282" i="1"/>
  <c r="F14282" i="1"/>
  <c r="G14281" i="1"/>
  <c r="F14281" i="1"/>
  <c r="G14280" i="1"/>
  <c r="F14280" i="1"/>
  <c r="G14279" i="1"/>
  <c r="F14279" i="1"/>
  <c r="G14278" i="1"/>
  <c r="F14278" i="1"/>
  <c r="G14277" i="1"/>
  <c r="F14277" i="1"/>
  <c r="G14276" i="1"/>
  <c r="F14276" i="1"/>
  <c r="G14275" i="1"/>
  <c r="F14275" i="1"/>
  <c r="G14274" i="1"/>
  <c r="F14274" i="1"/>
  <c r="G14273" i="1"/>
  <c r="F14273" i="1"/>
  <c r="G14272" i="1"/>
  <c r="F14272" i="1"/>
  <c r="G14271" i="1"/>
  <c r="F14271" i="1"/>
  <c r="G14270" i="1"/>
  <c r="F14270" i="1"/>
  <c r="G14269" i="1"/>
  <c r="F14269" i="1"/>
  <c r="G14268" i="1"/>
  <c r="F14268" i="1"/>
  <c r="G14267" i="1"/>
  <c r="F14267" i="1"/>
  <c r="G14266" i="1"/>
  <c r="F14266" i="1"/>
  <c r="G14265" i="1"/>
  <c r="F14265" i="1"/>
  <c r="G14264" i="1"/>
  <c r="F14264" i="1"/>
  <c r="G14263" i="1"/>
  <c r="F14263" i="1"/>
  <c r="G14262" i="1"/>
  <c r="F14262" i="1"/>
  <c r="G14261" i="1"/>
  <c r="F14261" i="1"/>
  <c r="G14260" i="1"/>
  <c r="F14260" i="1"/>
  <c r="G14259" i="1"/>
  <c r="F14259" i="1"/>
  <c r="G14258" i="1"/>
  <c r="F14258" i="1"/>
  <c r="G14257" i="1"/>
  <c r="F14257" i="1"/>
  <c r="G14256" i="1"/>
  <c r="F14256" i="1"/>
  <c r="G14255" i="1"/>
  <c r="F14255" i="1"/>
  <c r="G14254" i="1"/>
  <c r="F14254" i="1"/>
  <c r="G14253" i="1"/>
  <c r="F14253" i="1"/>
  <c r="G14252" i="1"/>
  <c r="F14252" i="1"/>
  <c r="G14251" i="1"/>
  <c r="F14251" i="1"/>
  <c r="G14250" i="1"/>
  <c r="F14250" i="1"/>
  <c r="G14249" i="1"/>
  <c r="F14249" i="1"/>
  <c r="G14248" i="1"/>
  <c r="F14248" i="1"/>
  <c r="G14247" i="1"/>
  <c r="F14247" i="1"/>
  <c r="G14246" i="1"/>
  <c r="F14246" i="1"/>
  <c r="G14245" i="1"/>
  <c r="F14245" i="1"/>
  <c r="G14244" i="1"/>
  <c r="F14244" i="1"/>
  <c r="G14243" i="1"/>
  <c r="F14243" i="1"/>
  <c r="G14242" i="1"/>
  <c r="F14242" i="1"/>
  <c r="G14241" i="1"/>
  <c r="F14241" i="1"/>
  <c r="G14240" i="1"/>
  <c r="F14240" i="1"/>
  <c r="G14239" i="1"/>
  <c r="F14239" i="1"/>
  <c r="G14238" i="1"/>
  <c r="F14238" i="1"/>
  <c r="G14237" i="1"/>
  <c r="F14237" i="1"/>
  <c r="G14236" i="1"/>
  <c r="F14236" i="1"/>
  <c r="G14235" i="1"/>
  <c r="F14235" i="1"/>
  <c r="G14234" i="1"/>
  <c r="F14234" i="1"/>
  <c r="G14233" i="1"/>
  <c r="F14233" i="1"/>
  <c r="G14232" i="1"/>
  <c r="F14232" i="1"/>
  <c r="G14231" i="1"/>
  <c r="F14231" i="1"/>
  <c r="G14230" i="1"/>
  <c r="F14230" i="1"/>
  <c r="G14229" i="1"/>
  <c r="F14229" i="1"/>
  <c r="G14228" i="1"/>
  <c r="F14228" i="1"/>
  <c r="G14227" i="1"/>
  <c r="F14227" i="1"/>
  <c r="G14226" i="1"/>
  <c r="F14226" i="1"/>
  <c r="G14225" i="1"/>
  <c r="F14225" i="1"/>
  <c r="G14224" i="1"/>
  <c r="F14224" i="1"/>
  <c r="G14223" i="1"/>
  <c r="F14223" i="1"/>
  <c r="G14222" i="1"/>
  <c r="F14222" i="1"/>
  <c r="G14221" i="1"/>
  <c r="F14221" i="1"/>
  <c r="G14220" i="1"/>
  <c r="F14220" i="1"/>
  <c r="G14219" i="1"/>
  <c r="F14219" i="1"/>
  <c r="G14218" i="1"/>
  <c r="F14218" i="1"/>
  <c r="G14217" i="1"/>
  <c r="F14217" i="1"/>
  <c r="G14216" i="1"/>
  <c r="F14216" i="1"/>
  <c r="G14215" i="1"/>
  <c r="F14215" i="1"/>
  <c r="G14214" i="1"/>
  <c r="F14214" i="1"/>
  <c r="G14213" i="1"/>
  <c r="F14213" i="1"/>
  <c r="G14212" i="1"/>
  <c r="F14212" i="1"/>
  <c r="G14211" i="1"/>
  <c r="F14211" i="1"/>
  <c r="G14210" i="1"/>
  <c r="F14210" i="1"/>
  <c r="G14209" i="1"/>
  <c r="F14209" i="1"/>
  <c r="G14208" i="1"/>
  <c r="F14208" i="1"/>
  <c r="G14207" i="1"/>
  <c r="F14207" i="1"/>
  <c r="G14206" i="1"/>
  <c r="F14206" i="1"/>
  <c r="G14205" i="1"/>
  <c r="F14205" i="1"/>
  <c r="G14204" i="1"/>
  <c r="F14204" i="1"/>
  <c r="G14203" i="1"/>
  <c r="F14203" i="1"/>
  <c r="G14202" i="1"/>
  <c r="F14202" i="1"/>
  <c r="G14201" i="1"/>
  <c r="F14201" i="1"/>
  <c r="G14200" i="1"/>
  <c r="F14200" i="1"/>
  <c r="G14199" i="1"/>
  <c r="F14199" i="1"/>
  <c r="G14198" i="1"/>
  <c r="F14198" i="1"/>
  <c r="G14197" i="1"/>
  <c r="F14197" i="1"/>
  <c r="G14196" i="1"/>
  <c r="F14196" i="1"/>
  <c r="G14195" i="1"/>
  <c r="F14195" i="1"/>
  <c r="G14194" i="1"/>
  <c r="F14194" i="1"/>
  <c r="G14193" i="1"/>
  <c r="F14193" i="1"/>
  <c r="G14192" i="1"/>
  <c r="F14192" i="1"/>
  <c r="G14191" i="1"/>
  <c r="F14191" i="1"/>
  <c r="G14190" i="1"/>
  <c r="F14190" i="1"/>
  <c r="G14189" i="1"/>
  <c r="F14189" i="1"/>
  <c r="G14188" i="1"/>
  <c r="F14188" i="1"/>
  <c r="G14187" i="1"/>
  <c r="F14187" i="1"/>
  <c r="G14186" i="1"/>
  <c r="F14186" i="1"/>
  <c r="G14185" i="1"/>
  <c r="F14185" i="1"/>
  <c r="G14184" i="1"/>
  <c r="F14184" i="1"/>
  <c r="G14183" i="1"/>
  <c r="F14183" i="1"/>
  <c r="G14182" i="1"/>
  <c r="F14182" i="1"/>
  <c r="G14181" i="1"/>
  <c r="F14181" i="1"/>
  <c r="G14180" i="1"/>
  <c r="F14180" i="1"/>
  <c r="G14179" i="1"/>
  <c r="F14179" i="1"/>
  <c r="G14178" i="1"/>
  <c r="F14178" i="1"/>
  <c r="G14177" i="1"/>
  <c r="F14177" i="1"/>
  <c r="G14176" i="1"/>
  <c r="F14176" i="1"/>
  <c r="G14175" i="1"/>
  <c r="F14175" i="1"/>
  <c r="G14174" i="1"/>
  <c r="F14174" i="1"/>
  <c r="G14173" i="1"/>
  <c r="F14173" i="1"/>
  <c r="G14172" i="1"/>
  <c r="F14172" i="1"/>
  <c r="G14171" i="1"/>
  <c r="F14171" i="1"/>
  <c r="G14170" i="1"/>
  <c r="F14170" i="1"/>
  <c r="G14169" i="1"/>
  <c r="F14169" i="1"/>
  <c r="G14168" i="1"/>
  <c r="F14168" i="1"/>
  <c r="G14167" i="1"/>
  <c r="F14167" i="1"/>
  <c r="G14166" i="1"/>
  <c r="F14166" i="1"/>
  <c r="G14165" i="1"/>
  <c r="F14165" i="1"/>
  <c r="G14164" i="1"/>
  <c r="F14164" i="1"/>
  <c r="G14163" i="1"/>
  <c r="F14163" i="1"/>
  <c r="G14162" i="1"/>
  <c r="F14162" i="1"/>
  <c r="G14161" i="1"/>
  <c r="F14161" i="1"/>
  <c r="G14160" i="1"/>
  <c r="F14160" i="1"/>
  <c r="G14159" i="1"/>
  <c r="F14159" i="1"/>
  <c r="G14158" i="1"/>
  <c r="F14158" i="1"/>
  <c r="G14157" i="1"/>
  <c r="F14157" i="1"/>
  <c r="G14156" i="1"/>
  <c r="F14156" i="1"/>
  <c r="G14155" i="1"/>
  <c r="F14155" i="1"/>
  <c r="G14154" i="1"/>
  <c r="F14154" i="1"/>
  <c r="G14153" i="1"/>
  <c r="F14153" i="1"/>
  <c r="G14152" i="1"/>
  <c r="F14152" i="1"/>
  <c r="G14151" i="1"/>
  <c r="F14151" i="1"/>
  <c r="G14150" i="1"/>
  <c r="F14150" i="1"/>
  <c r="G14149" i="1"/>
  <c r="F14149" i="1"/>
  <c r="G14148" i="1"/>
  <c r="F14148" i="1"/>
  <c r="G14147" i="1"/>
  <c r="F14147" i="1"/>
  <c r="G14146" i="1"/>
  <c r="F14146" i="1"/>
  <c r="G14145" i="1"/>
  <c r="F14145" i="1"/>
  <c r="G14144" i="1"/>
  <c r="F14144" i="1"/>
  <c r="G14143" i="1"/>
  <c r="F14143" i="1"/>
  <c r="G14142" i="1"/>
  <c r="F14142" i="1"/>
  <c r="G14141" i="1"/>
  <c r="F14141" i="1"/>
  <c r="G14140" i="1"/>
  <c r="F14140" i="1"/>
  <c r="G14139" i="1"/>
  <c r="F14139" i="1"/>
  <c r="G14138" i="1"/>
  <c r="F14138" i="1"/>
  <c r="G14137" i="1"/>
  <c r="F14137" i="1"/>
  <c r="G14136" i="1"/>
  <c r="F14136" i="1"/>
  <c r="G14135" i="1"/>
  <c r="F14135" i="1"/>
  <c r="G14134" i="1"/>
  <c r="F14134" i="1"/>
  <c r="G14133" i="1"/>
  <c r="F14133" i="1"/>
  <c r="G14132" i="1"/>
  <c r="F14132" i="1"/>
  <c r="G14131" i="1"/>
  <c r="F14131" i="1"/>
  <c r="G14130" i="1"/>
  <c r="F14130" i="1"/>
  <c r="G14129" i="1"/>
  <c r="F14129" i="1"/>
  <c r="G14128" i="1"/>
  <c r="F14128" i="1"/>
  <c r="G14127" i="1"/>
  <c r="F14127" i="1"/>
  <c r="G14126" i="1"/>
  <c r="F14126" i="1"/>
  <c r="G14125" i="1"/>
  <c r="F14125" i="1"/>
  <c r="G14124" i="1"/>
  <c r="F14124" i="1"/>
  <c r="G14123" i="1"/>
  <c r="F14123" i="1"/>
  <c r="G14122" i="1"/>
  <c r="F14122" i="1"/>
  <c r="G14121" i="1"/>
  <c r="F14121" i="1"/>
  <c r="G14120" i="1"/>
  <c r="F14120" i="1"/>
  <c r="G14119" i="1"/>
  <c r="F14119" i="1"/>
  <c r="G14118" i="1"/>
  <c r="F14118" i="1"/>
  <c r="G14117" i="1"/>
  <c r="F14117" i="1"/>
  <c r="G14116" i="1"/>
  <c r="F14116" i="1"/>
  <c r="G14115" i="1"/>
  <c r="F14115" i="1"/>
  <c r="G14114" i="1"/>
  <c r="F14114" i="1"/>
  <c r="G14113" i="1"/>
  <c r="F14113" i="1"/>
  <c r="G14112" i="1"/>
  <c r="F14112" i="1"/>
  <c r="G14111" i="1"/>
  <c r="F14111" i="1"/>
  <c r="G14110" i="1"/>
  <c r="F14110" i="1"/>
  <c r="G14109" i="1"/>
  <c r="F14109" i="1"/>
  <c r="G14108" i="1"/>
  <c r="F14108" i="1"/>
  <c r="G14107" i="1"/>
  <c r="F14107" i="1"/>
  <c r="G14106" i="1"/>
  <c r="F14106" i="1"/>
  <c r="G14105" i="1"/>
  <c r="F14105" i="1"/>
  <c r="G14104" i="1"/>
  <c r="F14104" i="1"/>
  <c r="G14103" i="1"/>
  <c r="F14103" i="1"/>
  <c r="G14102" i="1"/>
  <c r="F14102" i="1"/>
  <c r="G14101" i="1"/>
  <c r="F14101" i="1"/>
  <c r="G14100" i="1"/>
  <c r="F14100" i="1"/>
  <c r="G14099" i="1"/>
  <c r="F14099" i="1"/>
  <c r="G14098" i="1"/>
  <c r="F14098" i="1"/>
  <c r="G14097" i="1"/>
  <c r="F14097" i="1"/>
  <c r="G14096" i="1"/>
  <c r="F14096" i="1"/>
  <c r="G14095" i="1"/>
  <c r="F14095" i="1"/>
  <c r="G14094" i="1"/>
  <c r="F14094" i="1"/>
  <c r="G14093" i="1"/>
  <c r="F14093" i="1"/>
  <c r="G14092" i="1"/>
  <c r="F14092" i="1"/>
  <c r="G14091" i="1"/>
  <c r="F14091" i="1"/>
  <c r="G14090" i="1"/>
  <c r="F14090" i="1"/>
  <c r="G14089" i="1"/>
  <c r="F14089" i="1"/>
  <c r="G14088" i="1"/>
  <c r="F14088" i="1"/>
  <c r="G14087" i="1"/>
  <c r="F14087" i="1"/>
  <c r="G14086" i="1"/>
  <c r="F14086" i="1"/>
  <c r="G14085" i="1"/>
  <c r="F14085" i="1"/>
  <c r="G14084" i="1"/>
  <c r="F14084" i="1"/>
  <c r="G14083" i="1"/>
  <c r="F14083" i="1"/>
  <c r="G14082" i="1"/>
  <c r="F14082" i="1"/>
  <c r="G14081" i="1"/>
  <c r="F14081" i="1"/>
  <c r="G14080" i="1"/>
  <c r="F14080" i="1"/>
  <c r="G14079" i="1"/>
  <c r="F14079" i="1"/>
  <c r="G14078" i="1"/>
  <c r="F14078" i="1"/>
  <c r="G14077" i="1"/>
  <c r="F14077" i="1"/>
  <c r="G14076" i="1"/>
  <c r="F14076" i="1"/>
  <c r="G14075" i="1"/>
  <c r="F14075" i="1"/>
  <c r="G14074" i="1"/>
  <c r="F14074" i="1"/>
  <c r="G14073" i="1"/>
  <c r="F14073" i="1"/>
  <c r="G14072" i="1"/>
  <c r="F14072" i="1"/>
  <c r="G14071" i="1"/>
  <c r="F14071" i="1"/>
  <c r="G14070" i="1"/>
  <c r="F14070" i="1"/>
  <c r="G14069" i="1"/>
  <c r="F14069" i="1"/>
  <c r="G14068" i="1"/>
  <c r="F14068" i="1"/>
  <c r="G14067" i="1"/>
  <c r="F14067" i="1"/>
  <c r="G14066" i="1"/>
  <c r="F14066" i="1"/>
  <c r="G14065" i="1"/>
  <c r="F14065" i="1"/>
  <c r="G14064" i="1"/>
  <c r="F14064" i="1"/>
  <c r="G14063" i="1"/>
  <c r="F14063" i="1"/>
  <c r="G14062" i="1"/>
  <c r="F14062" i="1"/>
  <c r="G14061" i="1"/>
  <c r="F14061" i="1"/>
  <c r="G14060" i="1"/>
  <c r="F14060" i="1"/>
  <c r="G14059" i="1"/>
  <c r="F14059" i="1"/>
  <c r="G14058" i="1"/>
  <c r="F14058" i="1"/>
  <c r="G14057" i="1"/>
  <c r="F14057" i="1"/>
  <c r="G14056" i="1"/>
  <c r="F14056" i="1"/>
  <c r="G14055" i="1"/>
  <c r="F14055" i="1"/>
  <c r="G14054" i="1"/>
  <c r="F14054" i="1"/>
  <c r="G14053" i="1"/>
  <c r="F14053" i="1"/>
  <c r="G14052" i="1"/>
  <c r="F14052" i="1"/>
  <c r="G14051" i="1"/>
  <c r="F14051" i="1"/>
  <c r="G14050" i="1"/>
  <c r="F14050" i="1"/>
  <c r="G14049" i="1"/>
  <c r="F14049" i="1"/>
  <c r="G14048" i="1"/>
  <c r="F14048" i="1"/>
  <c r="G14047" i="1"/>
  <c r="F14047" i="1"/>
  <c r="G14046" i="1"/>
  <c r="F14046" i="1"/>
  <c r="G14045" i="1"/>
  <c r="F14045" i="1"/>
  <c r="G14044" i="1"/>
  <c r="F14044" i="1"/>
  <c r="G14043" i="1"/>
  <c r="F14043" i="1"/>
  <c r="G14042" i="1"/>
  <c r="F14042" i="1"/>
  <c r="G14041" i="1"/>
  <c r="F14041" i="1"/>
  <c r="G14040" i="1"/>
  <c r="F14040" i="1"/>
  <c r="G14039" i="1"/>
  <c r="F14039" i="1"/>
  <c r="G14038" i="1"/>
  <c r="F14038" i="1"/>
  <c r="G14037" i="1"/>
  <c r="F14037" i="1"/>
  <c r="G14036" i="1"/>
  <c r="F14036" i="1"/>
  <c r="G14035" i="1"/>
  <c r="F14035" i="1"/>
  <c r="G14034" i="1"/>
  <c r="F14034" i="1"/>
  <c r="G14033" i="1"/>
  <c r="F14033" i="1"/>
  <c r="G14032" i="1"/>
  <c r="F14032" i="1"/>
  <c r="G14031" i="1"/>
  <c r="F14031" i="1"/>
  <c r="G14030" i="1"/>
  <c r="F14030" i="1"/>
  <c r="G14029" i="1"/>
  <c r="F14029" i="1"/>
  <c r="G14028" i="1"/>
  <c r="F14028" i="1"/>
  <c r="G14027" i="1"/>
  <c r="F14027" i="1"/>
  <c r="G14026" i="1"/>
  <c r="F14026" i="1"/>
  <c r="G14025" i="1"/>
  <c r="F14025" i="1"/>
  <c r="G14024" i="1"/>
  <c r="F14024" i="1"/>
  <c r="G14023" i="1"/>
  <c r="F14023" i="1"/>
  <c r="G14022" i="1"/>
  <c r="F14022" i="1"/>
  <c r="G14021" i="1"/>
  <c r="F14021" i="1"/>
  <c r="G14020" i="1"/>
  <c r="F14020" i="1"/>
  <c r="G14019" i="1"/>
  <c r="F14019" i="1"/>
  <c r="G14018" i="1"/>
  <c r="F14018" i="1"/>
  <c r="G14017" i="1"/>
  <c r="F14017" i="1"/>
  <c r="G14016" i="1"/>
  <c r="F14016" i="1"/>
  <c r="G14015" i="1"/>
  <c r="F14015" i="1"/>
  <c r="G14014" i="1"/>
  <c r="F14014" i="1"/>
  <c r="G14013" i="1"/>
  <c r="F14013" i="1"/>
  <c r="G14012" i="1"/>
  <c r="F14012" i="1"/>
  <c r="G14011" i="1"/>
  <c r="F14011" i="1"/>
  <c r="G14010" i="1"/>
  <c r="F14010" i="1"/>
  <c r="G14009" i="1"/>
  <c r="F14009" i="1"/>
  <c r="G14008" i="1"/>
  <c r="F14008" i="1"/>
  <c r="G14007" i="1"/>
  <c r="F14007" i="1"/>
  <c r="G14006" i="1"/>
  <c r="F14006" i="1"/>
  <c r="G14005" i="1"/>
  <c r="F14005" i="1"/>
  <c r="G14004" i="1"/>
  <c r="F14004" i="1"/>
  <c r="G14003" i="1"/>
  <c r="F14003" i="1"/>
  <c r="G14002" i="1"/>
  <c r="F14002" i="1"/>
  <c r="G14001" i="1"/>
  <c r="F14001" i="1"/>
  <c r="G14000" i="1"/>
  <c r="F14000" i="1"/>
  <c r="G13999" i="1"/>
  <c r="F13999" i="1"/>
  <c r="G13998" i="1"/>
  <c r="F13998" i="1"/>
  <c r="G13997" i="1"/>
  <c r="F13997" i="1"/>
  <c r="G13996" i="1"/>
  <c r="F13996" i="1"/>
  <c r="G13995" i="1"/>
  <c r="F13995" i="1"/>
  <c r="G13994" i="1"/>
  <c r="F13994" i="1"/>
  <c r="G13993" i="1"/>
  <c r="F13993" i="1"/>
  <c r="G13992" i="1"/>
  <c r="F13992" i="1"/>
  <c r="G13991" i="1"/>
  <c r="F13991" i="1"/>
  <c r="G13990" i="1"/>
  <c r="F13990" i="1"/>
  <c r="G13989" i="1"/>
  <c r="F13989" i="1"/>
  <c r="G13988" i="1"/>
  <c r="F13988" i="1"/>
  <c r="G13987" i="1"/>
  <c r="F13987" i="1"/>
  <c r="G13986" i="1"/>
  <c r="F13986" i="1"/>
  <c r="G13985" i="1"/>
  <c r="F13985" i="1"/>
  <c r="G13984" i="1"/>
  <c r="F13984" i="1"/>
  <c r="G13983" i="1"/>
  <c r="F13983" i="1"/>
  <c r="G13982" i="1"/>
  <c r="F13982" i="1"/>
  <c r="G13981" i="1"/>
  <c r="F13981" i="1"/>
  <c r="G13980" i="1"/>
  <c r="F13980" i="1"/>
  <c r="G13979" i="1"/>
  <c r="F13979" i="1"/>
  <c r="G13978" i="1"/>
  <c r="F13978" i="1"/>
  <c r="G13977" i="1"/>
  <c r="F13977" i="1"/>
  <c r="G13976" i="1"/>
  <c r="F13976" i="1"/>
  <c r="G13975" i="1"/>
  <c r="F13975" i="1"/>
  <c r="G13974" i="1"/>
  <c r="F13974" i="1"/>
  <c r="G13973" i="1"/>
  <c r="F13973" i="1"/>
  <c r="G13972" i="1"/>
  <c r="F13972" i="1"/>
  <c r="G13971" i="1"/>
  <c r="F13971" i="1"/>
  <c r="G13970" i="1"/>
  <c r="F13970" i="1"/>
  <c r="G13969" i="1"/>
  <c r="F13969" i="1"/>
  <c r="G13968" i="1"/>
  <c r="F13968" i="1"/>
  <c r="G13967" i="1"/>
  <c r="F13967" i="1"/>
  <c r="G13966" i="1"/>
  <c r="F13966" i="1"/>
  <c r="G13965" i="1"/>
  <c r="F13965" i="1"/>
  <c r="G13964" i="1"/>
  <c r="F13964" i="1"/>
  <c r="G13963" i="1"/>
  <c r="F13963" i="1"/>
  <c r="G13962" i="1"/>
  <c r="F13962" i="1"/>
  <c r="G13961" i="1"/>
  <c r="F13961" i="1"/>
  <c r="G13960" i="1"/>
  <c r="F13960" i="1"/>
  <c r="G13959" i="1"/>
  <c r="F13959" i="1"/>
  <c r="G13958" i="1"/>
  <c r="F13958" i="1"/>
  <c r="G13957" i="1"/>
  <c r="F13957" i="1"/>
  <c r="G13956" i="1"/>
  <c r="F13956" i="1"/>
  <c r="G13955" i="1"/>
  <c r="F13955" i="1"/>
  <c r="G13954" i="1"/>
  <c r="F13954" i="1"/>
  <c r="G13953" i="1"/>
  <c r="F13953" i="1"/>
  <c r="G13952" i="1"/>
  <c r="F13952" i="1"/>
  <c r="G13951" i="1"/>
  <c r="F13951" i="1"/>
  <c r="G13950" i="1"/>
  <c r="F13950" i="1"/>
  <c r="G13949" i="1"/>
  <c r="F13949" i="1"/>
  <c r="G13948" i="1"/>
  <c r="F13948" i="1"/>
  <c r="G13947" i="1"/>
  <c r="F13947" i="1"/>
  <c r="G13946" i="1"/>
  <c r="F13946" i="1"/>
  <c r="G13945" i="1"/>
  <c r="F13945" i="1"/>
  <c r="G13944" i="1"/>
  <c r="F13944" i="1"/>
  <c r="G13943" i="1"/>
  <c r="F13943" i="1"/>
  <c r="G13942" i="1"/>
  <c r="F13942" i="1"/>
  <c r="G13941" i="1"/>
  <c r="F13941" i="1"/>
  <c r="G13940" i="1"/>
  <c r="F13940" i="1"/>
  <c r="G13939" i="1"/>
  <c r="F13939" i="1"/>
  <c r="G13938" i="1"/>
  <c r="F13938" i="1"/>
  <c r="G13937" i="1"/>
  <c r="F13937" i="1"/>
  <c r="G13936" i="1"/>
  <c r="F13936" i="1"/>
  <c r="G13935" i="1"/>
  <c r="F13935" i="1"/>
  <c r="G13934" i="1"/>
  <c r="F13934" i="1"/>
  <c r="G13933" i="1"/>
  <c r="F13933" i="1"/>
  <c r="G13932" i="1"/>
  <c r="F13932" i="1"/>
  <c r="G13931" i="1"/>
  <c r="F13931" i="1"/>
  <c r="G13930" i="1"/>
  <c r="F13930" i="1"/>
  <c r="G13929" i="1"/>
  <c r="F13929" i="1"/>
  <c r="G13928" i="1"/>
  <c r="F13928" i="1"/>
  <c r="G13927" i="1"/>
  <c r="F13927" i="1"/>
  <c r="G13926" i="1"/>
  <c r="F13926" i="1"/>
  <c r="G13925" i="1"/>
  <c r="F13925" i="1"/>
  <c r="G13924" i="1"/>
  <c r="F13924" i="1"/>
  <c r="G13923" i="1"/>
  <c r="F13923" i="1"/>
  <c r="G13922" i="1"/>
  <c r="F13922" i="1"/>
  <c r="G13921" i="1"/>
  <c r="F13921" i="1"/>
  <c r="G13920" i="1"/>
  <c r="F13920" i="1"/>
  <c r="G13919" i="1"/>
  <c r="F13919" i="1"/>
  <c r="G13918" i="1"/>
  <c r="F13918" i="1"/>
  <c r="G13917" i="1"/>
  <c r="F13917" i="1"/>
  <c r="G13916" i="1"/>
  <c r="F13916" i="1"/>
  <c r="G13915" i="1"/>
  <c r="F13915" i="1"/>
  <c r="G13914" i="1"/>
  <c r="F13914" i="1"/>
  <c r="G13913" i="1"/>
  <c r="F13913" i="1"/>
  <c r="G13912" i="1"/>
  <c r="F13912" i="1"/>
  <c r="G13911" i="1"/>
  <c r="F13911" i="1"/>
  <c r="G13910" i="1"/>
  <c r="F13910" i="1"/>
  <c r="G13909" i="1"/>
  <c r="F13909" i="1"/>
  <c r="G13908" i="1"/>
  <c r="F13908" i="1"/>
  <c r="G13907" i="1"/>
  <c r="F13907" i="1"/>
  <c r="G13906" i="1"/>
  <c r="F13906" i="1"/>
  <c r="G13905" i="1"/>
  <c r="F13905" i="1"/>
  <c r="G13904" i="1"/>
  <c r="F13904" i="1"/>
  <c r="G13903" i="1"/>
  <c r="F13903" i="1"/>
  <c r="G13902" i="1"/>
  <c r="F13902" i="1"/>
  <c r="G13901" i="1"/>
  <c r="F13901" i="1"/>
  <c r="G13900" i="1"/>
  <c r="F13900" i="1"/>
  <c r="G13899" i="1"/>
  <c r="F13899" i="1"/>
  <c r="G13898" i="1"/>
  <c r="F13898" i="1"/>
  <c r="G13897" i="1"/>
  <c r="F13897" i="1"/>
  <c r="G13896" i="1"/>
  <c r="F13896" i="1"/>
  <c r="G13895" i="1"/>
  <c r="F13895" i="1"/>
  <c r="G13894" i="1"/>
  <c r="F13894" i="1"/>
  <c r="G13893" i="1"/>
  <c r="F13893" i="1"/>
  <c r="G13892" i="1"/>
  <c r="F13892" i="1"/>
  <c r="G13891" i="1"/>
  <c r="F13891" i="1"/>
  <c r="G13890" i="1"/>
  <c r="F13890" i="1"/>
  <c r="G13889" i="1"/>
  <c r="F13889" i="1"/>
  <c r="G13888" i="1"/>
  <c r="F13888" i="1"/>
  <c r="G13887" i="1"/>
  <c r="F13887" i="1"/>
  <c r="G13886" i="1"/>
  <c r="F13886" i="1"/>
  <c r="G13885" i="1"/>
  <c r="F13885" i="1"/>
  <c r="G13884" i="1"/>
  <c r="F13884" i="1"/>
  <c r="G13883" i="1"/>
  <c r="F13883" i="1"/>
  <c r="G13882" i="1"/>
  <c r="F13882" i="1"/>
  <c r="G13881" i="1"/>
  <c r="F13881" i="1"/>
  <c r="G13880" i="1"/>
  <c r="F13880" i="1"/>
  <c r="G13879" i="1"/>
  <c r="F13879" i="1"/>
  <c r="G13878" i="1"/>
  <c r="F13878" i="1"/>
  <c r="G13877" i="1"/>
  <c r="F13877" i="1"/>
  <c r="G13876" i="1"/>
  <c r="F13876" i="1"/>
  <c r="G13875" i="1"/>
  <c r="F13875" i="1"/>
  <c r="G13874" i="1"/>
  <c r="F13874" i="1"/>
  <c r="G13873" i="1"/>
  <c r="F13873" i="1"/>
  <c r="G13872" i="1"/>
  <c r="F13872" i="1"/>
  <c r="G13871" i="1"/>
  <c r="F13871" i="1"/>
  <c r="G13870" i="1"/>
  <c r="F13870" i="1"/>
  <c r="G13869" i="1"/>
  <c r="F13869" i="1"/>
  <c r="G13868" i="1"/>
  <c r="F13868" i="1"/>
  <c r="G13867" i="1"/>
  <c r="F13867" i="1"/>
  <c r="G13866" i="1"/>
  <c r="F13866" i="1"/>
  <c r="G13865" i="1"/>
  <c r="F13865" i="1"/>
  <c r="G13864" i="1"/>
  <c r="F13864" i="1"/>
  <c r="G13863" i="1"/>
  <c r="F13863" i="1"/>
  <c r="G13862" i="1"/>
  <c r="F13862" i="1"/>
  <c r="G13861" i="1"/>
  <c r="F13861" i="1"/>
  <c r="G13860" i="1"/>
  <c r="F13860" i="1"/>
  <c r="G13859" i="1"/>
  <c r="F13859" i="1"/>
  <c r="G13858" i="1"/>
  <c r="F13858" i="1"/>
  <c r="G13857" i="1"/>
  <c r="F13857" i="1"/>
  <c r="G13856" i="1"/>
  <c r="F13856" i="1"/>
  <c r="G13855" i="1"/>
  <c r="F13855" i="1"/>
  <c r="G13854" i="1"/>
  <c r="F13854" i="1"/>
  <c r="G13853" i="1"/>
  <c r="F13853" i="1"/>
  <c r="G13852" i="1"/>
  <c r="F13852" i="1"/>
  <c r="G13851" i="1"/>
  <c r="F13851" i="1"/>
  <c r="G13850" i="1"/>
  <c r="F13850" i="1"/>
  <c r="G13849" i="1"/>
  <c r="F13849" i="1"/>
  <c r="G13848" i="1"/>
  <c r="F13848" i="1"/>
  <c r="G13847" i="1"/>
  <c r="F13847" i="1"/>
  <c r="G13846" i="1"/>
  <c r="F13846" i="1"/>
  <c r="G13845" i="1"/>
  <c r="F13845" i="1"/>
  <c r="G13844" i="1"/>
  <c r="F13844" i="1"/>
  <c r="G13843" i="1"/>
  <c r="F13843" i="1"/>
  <c r="G13842" i="1"/>
  <c r="F13842" i="1"/>
  <c r="G13841" i="1"/>
  <c r="F13841" i="1"/>
  <c r="G13840" i="1"/>
  <c r="F13840" i="1"/>
  <c r="G13839" i="1"/>
  <c r="F13839" i="1"/>
  <c r="G13838" i="1"/>
  <c r="F13838" i="1"/>
  <c r="G13837" i="1"/>
  <c r="F13837" i="1"/>
  <c r="G13836" i="1"/>
  <c r="F13836" i="1"/>
  <c r="G13835" i="1"/>
  <c r="F13835" i="1"/>
  <c r="G13834" i="1"/>
  <c r="F13834" i="1"/>
  <c r="G13833" i="1"/>
  <c r="F13833" i="1"/>
  <c r="G13832" i="1"/>
  <c r="F13832" i="1"/>
  <c r="G13831" i="1"/>
  <c r="F13831" i="1"/>
  <c r="G13830" i="1"/>
  <c r="F13830" i="1"/>
  <c r="G13829" i="1"/>
  <c r="F13829" i="1"/>
  <c r="G13828" i="1"/>
  <c r="F13828" i="1"/>
  <c r="G13827" i="1"/>
  <c r="F13827" i="1"/>
  <c r="G13826" i="1"/>
  <c r="F13826" i="1"/>
  <c r="G13825" i="1"/>
  <c r="F13825" i="1"/>
  <c r="G13824" i="1"/>
  <c r="F13824" i="1"/>
  <c r="G13823" i="1"/>
  <c r="F13823" i="1"/>
  <c r="G13822" i="1"/>
  <c r="F13822" i="1"/>
  <c r="G13821" i="1"/>
  <c r="F13821" i="1"/>
  <c r="G13820" i="1"/>
  <c r="F13820" i="1"/>
  <c r="G13819" i="1"/>
  <c r="F13819" i="1"/>
  <c r="G13818" i="1"/>
  <c r="F13818" i="1"/>
  <c r="G13817" i="1"/>
  <c r="F13817" i="1"/>
  <c r="G13816" i="1"/>
  <c r="F13816" i="1"/>
  <c r="G13815" i="1"/>
  <c r="F13815" i="1"/>
  <c r="G13814" i="1"/>
  <c r="F13814" i="1"/>
  <c r="G13813" i="1"/>
  <c r="F13813" i="1"/>
  <c r="G13812" i="1"/>
  <c r="F13812" i="1"/>
  <c r="G13811" i="1"/>
  <c r="F13811" i="1"/>
  <c r="G13810" i="1"/>
  <c r="F13810" i="1"/>
  <c r="G13809" i="1"/>
  <c r="F13809" i="1"/>
  <c r="G13808" i="1"/>
  <c r="F13808" i="1"/>
  <c r="G13807" i="1"/>
  <c r="F13807" i="1"/>
  <c r="G13806" i="1"/>
  <c r="F13806" i="1"/>
  <c r="G13805" i="1"/>
  <c r="F13805" i="1"/>
  <c r="G13804" i="1"/>
  <c r="F13804" i="1"/>
  <c r="G13803" i="1"/>
  <c r="F13803" i="1"/>
  <c r="G13802" i="1"/>
  <c r="F13802" i="1"/>
  <c r="G13801" i="1"/>
  <c r="F13801" i="1"/>
  <c r="G13800" i="1"/>
  <c r="F13800" i="1"/>
  <c r="G13799" i="1"/>
  <c r="F13799" i="1"/>
  <c r="G13798" i="1"/>
  <c r="F13798" i="1"/>
  <c r="G13797" i="1"/>
  <c r="F13797" i="1"/>
  <c r="G13796" i="1"/>
  <c r="F13796" i="1"/>
  <c r="G13795" i="1"/>
  <c r="F13795" i="1"/>
  <c r="G13794" i="1"/>
  <c r="F13794" i="1"/>
  <c r="G13793" i="1"/>
  <c r="F13793" i="1"/>
  <c r="G13792" i="1"/>
  <c r="F13792" i="1"/>
  <c r="G13791" i="1"/>
  <c r="F13791" i="1"/>
  <c r="G13790" i="1"/>
  <c r="F13790" i="1"/>
  <c r="G13789" i="1"/>
  <c r="F13789" i="1"/>
  <c r="G13788" i="1"/>
  <c r="F13788" i="1"/>
  <c r="G13787" i="1"/>
  <c r="F13787" i="1"/>
  <c r="G13786" i="1"/>
  <c r="F13786" i="1"/>
  <c r="G13785" i="1"/>
  <c r="F13785" i="1"/>
  <c r="G13784" i="1"/>
  <c r="F13784" i="1"/>
  <c r="G13783" i="1"/>
  <c r="F13783" i="1"/>
  <c r="G13782" i="1"/>
  <c r="F13782" i="1"/>
  <c r="G13781" i="1"/>
  <c r="F13781" i="1"/>
  <c r="G13780" i="1"/>
  <c r="F13780" i="1"/>
  <c r="G13779" i="1"/>
  <c r="F13779" i="1"/>
  <c r="G13778" i="1"/>
  <c r="F13778" i="1"/>
  <c r="G13777" i="1"/>
  <c r="F13777" i="1"/>
  <c r="G13776" i="1"/>
  <c r="F13776" i="1"/>
  <c r="G13775" i="1"/>
  <c r="F13775" i="1"/>
  <c r="G13774" i="1"/>
  <c r="F13774" i="1"/>
  <c r="G13773" i="1"/>
  <c r="F13773" i="1"/>
  <c r="G13772" i="1"/>
  <c r="F13772" i="1"/>
  <c r="G13771" i="1"/>
  <c r="F13771" i="1"/>
  <c r="G13770" i="1"/>
  <c r="F13770" i="1"/>
  <c r="G13769" i="1"/>
  <c r="F13769" i="1"/>
  <c r="G13768" i="1"/>
  <c r="F13768" i="1"/>
  <c r="G13767" i="1"/>
  <c r="F13767" i="1"/>
  <c r="G13766" i="1"/>
  <c r="F13766" i="1"/>
  <c r="G13765" i="1"/>
  <c r="F13765" i="1"/>
  <c r="G13764" i="1"/>
  <c r="F13764" i="1"/>
  <c r="G13763" i="1"/>
  <c r="F13763" i="1"/>
  <c r="G13762" i="1"/>
  <c r="F13762" i="1"/>
  <c r="G13761" i="1"/>
  <c r="F13761" i="1"/>
  <c r="G13760" i="1"/>
  <c r="F13760" i="1"/>
  <c r="G13759" i="1"/>
  <c r="F13759" i="1"/>
  <c r="G13758" i="1"/>
  <c r="F13758" i="1"/>
  <c r="G13757" i="1"/>
  <c r="F13757" i="1"/>
  <c r="G13756" i="1"/>
  <c r="F13756" i="1"/>
  <c r="G13755" i="1"/>
  <c r="F13755" i="1"/>
  <c r="G13754" i="1"/>
  <c r="F13754" i="1"/>
  <c r="G13753" i="1"/>
  <c r="F13753" i="1"/>
  <c r="G13752" i="1"/>
  <c r="F13752" i="1"/>
  <c r="G13751" i="1"/>
  <c r="F13751" i="1"/>
  <c r="G13750" i="1"/>
  <c r="F13750" i="1"/>
  <c r="G13749" i="1"/>
  <c r="F13749" i="1"/>
  <c r="G13748" i="1"/>
  <c r="F13748" i="1"/>
  <c r="G13747" i="1"/>
  <c r="F13747" i="1"/>
  <c r="G13746" i="1"/>
  <c r="F13746" i="1"/>
  <c r="G13745" i="1"/>
  <c r="F13745" i="1"/>
  <c r="G13744" i="1"/>
  <c r="F13744" i="1"/>
  <c r="G13743" i="1"/>
  <c r="F13743" i="1"/>
  <c r="G13742" i="1"/>
  <c r="F13742" i="1"/>
  <c r="G13741" i="1"/>
  <c r="F13741" i="1"/>
  <c r="G13740" i="1"/>
  <c r="F13740" i="1"/>
  <c r="G13739" i="1"/>
  <c r="F13739" i="1"/>
  <c r="G13738" i="1"/>
  <c r="F13738" i="1"/>
  <c r="G13737" i="1"/>
  <c r="F13737" i="1"/>
  <c r="G13736" i="1"/>
  <c r="F13736" i="1"/>
  <c r="G13735" i="1"/>
  <c r="F13735" i="1"/>
  <c r="G13734" i="1"/>
  <c r="F13734" i="1"/>
  <c r="G13733" i="1"/>
  <c r="F13733" i="1"/>
  <c r="G13732" i="1"/>
  <c r="F13732" i="1"/>
  <c r="G13731" i="1"/>
  <c r="F13731" i="1"/>
  <c r="G13730" i="1"/>
  <c r="F13730" i="1"/>
  <c r="G13729" i="1"/>
  <c r="F13729" i="1"/>
  <c r="G13728" i="1"/>
  <c r="F13728" i="1"/>
  <c r="G13727" i="1"/>
  <c r="F13727" i="1"/>
  <c r="G13726" i="1"/>
  <c r="F13726" i="1"/>
  <c r="G13725" i="1"/>
  <c r="F13725" i="1"/>
  <c r="G13724" i="1"/>
  <c r="F13724" i="1"/>
  <c r="G13723" i="1"/>
  <c r="F13723" i="1"/>
  <c r="G13722" i="1"/>
  <c r="F13722" i="1"/>
  <c r="G13721" i="1"/>
  <c r="F13721" i="1"/>
  <c r="G13720" i="1"/>
  <c r="F13720" i="1"/>
  <c r="G13719" i="1"/>
  <c r="F13719" i="1"/>
  <c r="G13718" i="1"/>
  <c r="F13718" i="1"/>
  <c r="G13717" i="1"/>
  <c r="F13717" i="1"/>
  <c r="G13716" i="1"/>
  <c r="F13716" i="1"/>
  <c r="G13715" i="1"/>
  <c r="F13715" i="1"/>
  <c r="G13714" i="1"/>
  <c r="F13714" i="1"/>
  <c r="G13713" i="1"/>
  <c r="F13713" i="1"/>
  <c r="G13712" i="1"/>
  <c r="F13712" i="1"/>
  <c r="G13711" i="1"/>
  <c r="F13711" i="1"/>
  <c r="G13710" i="1"/>
  <c r="F13710" i="1"/>
  <c r="G13709" i="1"/>
  <c r="F13709" i="1"/>
  <c r="G13708" i="1"/>
  <c r="F13708" i="1"/>
  <c r="G13707" i="1"/>
  <c r="F13707" i="1"/>
  <c r="G13706" i="1"/>
  <c r="F13706" i="1"/>
  <c r="G13705" i="1"/>
  <c r="F13705" i="1"/>
  <c r="G13704" i="1"/>
  <c r="F13704" i="1"/>
  <c r="G13703" i="1"/>
  <c r="F13703" i="1"/>
  <c r="G13702" i="1"/>
  <c r="F13702" i="1"/>
  <c r="G13701" i="1"/>
  <c r="F13701" i="1"/>
  <c r="G13700" i="1"/>
  <c r="F13700" i="1"/>
  <c r="G13699" i="1"/>
  <c r="F13699" i="1"/>
  <c r="G13698" i="1"/>
  <c r="F13698" i="1"/>
  <c r="G13697" i="1"/>
  <c r="F13697" i="1"/>
  <c r="G13696" i="1"/>
  <c r="F13696" i="1"/>
  <c r="G13695" i="1"/>
  <c r="F13695" i="1"/>
  <c r="G13694" i="1"/>
  <c r="F13694" i="1"/>
  <c r="G13693" i="1"/>
  <c r="F13693" i="1"/>
  <c r="G13692" i="1"/>
  <c r="F13692" i="1"/>
  <c r="G13691" i="1"/>
  <c r="F13691" i="1"/>
  <c r="G13690" i="1"/>
  <c r="F13690" i="1"/>
  <c r="G13689" i="1"/>
  <c r="F13689" i="1"/>
  <c r="G13688" i="1"/>
  <c r="F13688" i="1"/>
  <c r="G13687" i="1"/>
  <c r="F13687" i="1"/>
  <c r="G13686" i="1"/>
  <c r="F13686" i="1"/>
  <c r="G13685" i="1"/>
  <c r="F13685" i="1"/>
  <c r="G13684" i="1"/>
  <c r="F13684" i="1"/>
  <c r="G13683" i="1"/>
  <c r="F13683" i="1"/>
  <c r="G13682" i="1"/>
  <c r="F13682" i="1"/>
  <c r="G13681" i="1"/>
  <c r="F13681" i="1"/>
  <c r="G13680" i="1"/>
  <c r="F13680" i="1"/>
  <c r="G13679" i="1"/>
  <c r="F13679" i="1"/>
  <c r="G13678" i="1"/>
  <c r="F13678" i="1"/>
  <c r="G13677" i="1"/>
  <c r="F13677" i="1"/>
  <c r="G13676" i="1"/>
  <c r="F13676" i="1"/>
  <c r="G13675" i="1"/>
  <c r="F13675" i="1"/>
  <c r="G13674" i="1"/>
  <c r="F13674" i="1"/>
  <c r="G13673" i="1"/>
  <c r="F13673" i="1"/>
  <c r="G13672" i="1"/>
  <c r="F13672" i="1"/>
  <c r="G13671" i="1"/>
  <c r="F13671" i="1"/>
  <c r="G13670" i="1"/>
  <c r="F13670" i="1"/>
  <c r="G13669" i="1"/>
  <c r="F13669" i="1"/>
  <c r="G13668" i="1"/>
  <c r="F13668" i="1"/>
  <c r="G13667" i="1"/>
  <c r="F13667" i="1"/>
  <c r="G13666" i="1"/>
  <c r="F13666" i="1"/>
  <c r="G13665" i="1"/>
  <c r="F13665" i="1"/>
  <c r="G13664" i="1"/>
  <c r="F13664" i="1"/>
  <c r="G13663" i="1"/>
  <c r="F13663" i="1"/>
  <c r="G13662" i="1"/>
  <c r="F13662" i="1"/>
  <c r="G13661" i="1"/>
  <c r="F13661" i="1"/>
  <c r="G13660" i="1"/>
  <c r="F13660" i="1"/>
  <c r="G13659" i="1"/>
  <c r="F13659" i="1"/>
  <c r="G13658" i="1"/>
  <c r="F13658" i="1"/>
  <c r="G13657" i="1"/>
  <c r="F13657" i="1"/>
  <c r="G13656" i="1"/>
  <c r="F13656" i="1"/>
  <c r="G13655" i="1"/>
  <c r="F13655" i="1"/>
  <c r="G13654" i="1"/>
  <c r="F13654" i="1"/>
  <c r="G13653" i="1"/>
  <c r="F13653" i="1"/>
  <c r="G13652" i="1"/>
  <c r="F13652" i="1"/>
  <c r="G13651" i="1"/>
  <c r="F13651" i="1"/>
  <c r="G13650" i="1"/>
  <c r="F13650" i="1"/>
  <c r="G13649" i="1"/>
  <c r="F13649" i="1"/>
  <c r="G13648" i="1"/>
  <c r="F13648" i="1"/>
  <c r="G13647" i="1"/>
  <c r="F13647" i="1"/>
  <c r="G13646" i="1"/>
  <c r="F13646" i="1"/>
  <c r="G13645" i="1"/>
  <c r="F13645" i="1"/>
  <c r="G13644" i="1"/>
  <c r="F13644" i="1"/>
  <c r="G13643" i="1"/>
  <c r="F13643" i="1"/>
  <c r="G13642" i="1"/>
  <c r="F13642" i="1"/>
  <c r="G13641" i="1"/>
  <c r="F13641" i="1"/>
  <c r="G13640" i="1"/>
  <c r="F13640" i="1"/>
  <c r="G13639" i="1"/>
  <c r="F13639" i="1"/>
  <c r="G13638" i="1"/>
  <c r="F13638" i="1"/>
  <c r="G13637" i="1"/>
  <c r="F13637" i="1"/>
  <c r="G13636" i="1"/>
  <c r="F13636" i="1"/>
  <c r="G13635" i="1"/>
  <c r="F13635" i="1"/>
  <c r="G13634" i="1"/>
  <c r="F13634" i="1"/>
  <c r="G13633" i="1"/>
  <c r="F13633" i="1"/>
  <c r="G13632" i="1"/>
  <c r="F13632" i="1"/>
  <c r="G13631" i="1"/>
  <c r="F13631" i="1"/>
  <c r="G13630" i="1"/>
  <c r="F13630" i="1"/>
  <c r="G13629" i="1"/>
  <c r="F13629" i="1"/>
  <c r="G13628" i="1"/>
  <c r="F13628" i="1"/>
  <c r="G13627" i="1"/>
  <c r="F13627" i="1"/>
  <c r="G13626" i="1"/>
  <c r="F13626" i="1"/>
  <c r="G13625" i="1"/>
  <c r="F13625" i="1"/>
  <c r="G13624" i="1"/>
  <c r="F13624" i="1"/>
  <c r="G13623" i="1"/>
  <c r="F13623" i="1"/>
  <c r="G13622" i="1"/>
  <c r="F13622" i="1"/>
  <c r="G13621" i="1"/>
  <c r="F13621" i="1"/>
  <c r="G13620" i="1"/>
  <c r="F13620" i="1"/>
  <c r="G13619" i="1"/>
  <c r="F13619" i="1"/>
  <c r="G13618" i="1"/>
  <c r="F13618" i="1"/>
  <c r="G13617" i="1"/>
  <c r="F13617" i="1"/>
  <c r="G13616" i="1"/>
  <c r="F13616" i="1"/>
  <c r="G13615" i="1"/>
  <c r="F13615" i="1"/>
  <c r="G13614" i="1"/>
  <c r="F13614" i="1"/>
  <c r="G13613" i="1"/>
  <c r="F13613" i="1"/>
  <c r="G13612" i="1"/>
  <c r="F13612" i="1"/>
  <c r="G13611" i="1"/>
  <c r="F13611" i="1"/>
  <c r="G13610" i="1"/>
  <c r="F13610" i="1"/>
  <c r="G13609" i="1"/>
  <c r="F13609" i="1"/>
  <c r="G13608" i="1"/>
  <c r="F13608" i="1"/>
  <c r="G13607" i="1"/>
  <c r="F13607" i="1"/>
  <c r="G13606" i="1"/>
  <c r="F13606" i="1"/>
  <c r="G13605" i="1"/>
  <c r="F13605" i="1"/>
  <c r="G13604" i="1"/>
  <c r="F13604" i="1"/>
  <c r="G13603" i="1"/>
  <c r="F13603" i="1"/>
  <c r="G13602" i="1"/>
  <c r="F13602" i="1"/>
  <c r="G13601" i="1"/>
  <c r="F13601" i="1"/>
  <c r="G13600" i="1"/>
  <c r="F13600" i="1"/>
  <c r="G13599" i="1"/>
  <c r="F13599" i="1"/>
  <c r="G13598" i="1"/>
  <c r="F13598" i="1"/>
  <c r="G13597" i="1"/>
  <c r="F13597" i="1"/>
  <c r="G13596" i="1"/>
  <c r="F13596" i="1"/>
  <c r="G13595" i="1"/>
  <c r="F13595" i="1"/>
  <c r="G13594" i="1"/>
  <c r="F13594" i="1"/>
  <c r="G13593" i="1"/>
  <c r="F13593" i="1"/>
  <c r="G13592" i="1"/>
  <c r="F13592" i="1"/>
  <c r="G13591" i="1"/>
  <c r="F13591" i="1"/>
  <c r="G13590" i="1"/>
  <c r="F13590" i="1"/>
  <c r="G13589" i="1"/>
  <c r="F13589" i="1"/>
  <c r="G13588" i="1"/>
  <c r="F13588" i="1"/>
  <c r="G13587" i="1"/>
  <c r="F13587" i="1"/>
  <c r="G13586" i="1"/>
  <c r="F13586" i="1"/>
  <c r="G13585" i="1"/>
  <c r="F13585" i="1"/>
  <c r="G13584" i="1"/>
  <c r="F13584" i="1"/>
  <c r="G13583" i="1"/>
  <c r="F13583" i="1"/>
  <c r="G13582" i="1"/>
  <c r="F13582" i="1"/>
  <c r="G13581" i="1"/>
  <c r="F13581" i="1"/>
  <c r="G13580" i="1"/>
  <c r="F13580" i="1"/>
  <c r="G13579" i="1"/>
  <c r="F13579" i="1"/>
  <c r="G13578" i="1"/>
  <c r="F13578" i="1"/>
  <c r="G13577" i="1"/>
  <c r="F13577" i="1"/>
  <c r="G13576" i="1"/>
  <c r="F13576" i="1"/>
  <c r="G13575" i="1"/>
  <c r="F13575" i="1"/>
  <c r="G13574" i="1"/>
  <c r="F13574" i="1"/>
  <c r="G13573" i="1"/>
  <c r="F13573" i="1"/>
  <c r="G13572" i="1"/>
  <c r="F13572" i="1"/>
  <c r="G13571" i="1"/>
  <c r="F13571" i="1"/>
  <c r="G13570" i="1"/>
  <c r="F13570" i="1"/>
  <c r="G13569" i="1"/>
  <c r="F13569" i="1"/>
  <c r="G13568" i="1"/>
  <c r="F13568" i="1"/>
  <c r="G13567" i="1"/>
  <c r="F13567" i="1"/>
  <c r="G13566" i="1"/>
  <c r="F13566" i="1"/>
  <c r="G13565" i="1"/>
  <c r="F13565" i="1"/>
  <c r="G13564" i="1"/>
  <c r="F13564" i="1"/>
  <c r="G13563" i="1"/>
  <c r="F13563" i="1"/>
  <c r="G13562" i="1"/>
  <c r="F13562" i="1"/>
  <c r="G13561" i="1"/>
  <c r="F13561" i="1"/>
  <c r="G13560" i="1"/>
  <c r="F13560" i="1"/>
  <c r="G13559" i="1"/>
  <c r="F13559" i="1"/>
  <c r="G13558" i="1"/>
  <c r="F13558" i="1"/>
  <c r="G13557" i="1"/>
  <c r="F13557" i="1"/>
  <c r="G13556" i="1"/>
  <c r="F13556" i="1"/>
  <c r="G13555" i="1"/>
  <c r="F13555" i="1"/>
  <c r="G13554" i="1"/>
  <c r="F13554" i="1"/>
  <c r="G13553" i="1"/>
  <c r="F13553" i="1"/>
  <c r="G13552" i="1"/>
  <c r="F13552" i="1"/>
  <c r="G13551" i="1"/>
  <c r="F13551" i="1"/>
  <c r="G13550" i="1"/>
  <c r="F13550" i="1"/>
  <c r="G13549" i="1"/>
  <c r="F13549" i="1"/>
  <c r="G13548" i="1"/>
  <c r="F13548" i="1"/>
  <c r="G13547" i="1"/>
  <c r="F13547" i="1"/>
  <c r="G13546" i="1"/>
  <c r="F13546" i="1"/>
  <c r="G13545" i="1"/>
  <c r="F13545" i="1"/>
  <c r="G13544" i="1"/>
  <c r="F13544" i="1"/>
  <c r="G13543" i="1"/>
  <c r="F13543" i="1"/>
  <c r="G13542" i="1"/>
  <c r="F13542" i="1"/>
  <c r="G13541" i="1"/>
  <c r="F13541" i="1"/>
  <c r="G13540" i="1"/>
  <c r="F13540" i="1"/>
  <c r="G13539" i="1"/>
  <c r="F13539" i="1"/>
  <c r="G13538" i="1"/>
  <c r="F13538" i="1"/>
  <c r="G13537" i="1"/>
  <c r="F13537" i="1"/>
  <c r="G13536" i="1"/>
  <c r="F13536" i="1"/>
  <c r="G13535" i="1"/>
  <c r="F13535" i="1"/>
  <c r="G13534" i="1"/>
  <c r="F13534" i="1"/>
  <c r="G13533" i="1"/>
  <c r="F13533" i="1"/>
  <c r="G13532" i="1"/>
  <c r="F13532" i="1"/>
  <c r="G13531" i="1"/>
  <c r="F13531" i="1"/>
  <c r="G13530" i="1"/>
  <c r="F13530" i="1"/>
  <c r="G13529" i="1"/>
  <c r="F13529" i="1"/>
  <c r="G13528" i="1"/>
  <c r="F13528" i="1"/>
  <c r="G13527" i="1"/>
  <c r="F13527" i="1"/>
  <c r="G13526" i="1"/>
  <c r="F13526" i="1"/>
  <c r="G13525" i="1"/>
  <c r="F13525" i="1"/>
  <c r="G13524" i="1"/>
  <c r="F13524" i="1"/>
  <c r="G13523" i="1"/>
  <c r="F13523" i="1"/>
  <c r="G13522" i="1"/>
  <c r="F13522" i="1"/>
  <c r="G13521" i="1"/>
  <c r="F13521" i="1"/>
  <c r="G13520" i="1"/>
  <c r="F13520" i="1"/>
  <c r="G13519" i="1"/>
  <c r="F13519" i="1"/>
  <c r="G13518" i="1"/>
  <c r="F13518" i="1"/>
  <c r="G13517" i="1"/>
  <c r="F13517" i="1"/>
  <c r="G13516" i="1"/>
  <c r="F13516" i="1"/>
  <c r="G13515" i="1"/>
  <c r="F13515" i="1"/>
  <c r="G13514" i="1"/>
  <c r="F13514" i="1"/>
  <c r="G13513" i="1"/>
  <c r="F13513" i="1"/>
  <c r="G13512" i="1"/>
  <c r="F13512" i="1"/>
  <c r="G13511" i="1"/>
  <c r="F13511" i="1"/>
  <c r="G13510" i="1"/>
  <c r="F13510" i="1"/>
  <c r="G13509" i="1"/>
  <c r="F13509" i="1"/>
  <c r="G13508" i="1"/>
  <c r="F13508" i="1"/>
  <c r="G13507" i="1"/>
  <c r="F13507" i="1"/>
  <c r="G13506" i="1"/>
  <c r="F13506" i="1"/>
  <c r="G13505" i="1"/>
  <c r="F13505" i="1"/>
  <c r="G13504" i="1"/>
  <c r="F13504" i="1"/>
  <c r="G13503" i="1"/>
  <c r="F13503" i="1"/>
  <c r="G13502" i="1"/>
  <c r="F13502" i="1"/>
  <c r="G13501" i="1"/>
  <c r="F13501" i="1"/>
  <c r="G13500" i="1"/>
  <c r="F13500" i="1"/>
  <c r="G13499" i="1"/>
  <c r="F13499" i="1"/>
  <c r="G13498" i="1"/>
  <c r="F13498" i="1"/>
  <c r="G13497" i="1"/>
  <c r="F13497" i="1"/>
  <c r="G13496" i="1"/>
  <c r="F13496" i="1"/>
  <c r="G13495" i="1"/>
  <c r="F13495" i="1"/>
  <c r="G13494" i="1"/>
  <c r="F13494" i="1"/>
  <c r="G13493" i="1"/>
  <c r="F13493" i="1"/>
  <c r="G13492" i="1"/>
  <c r="F13492" i="1"/>
  <c r="G13491" i="1"/>
  <c r="F13491" i="1"/>
  <c r="G13490" i="1"/>
  <c r="F13490" i="1"/>
  <c r="G13489" i="1"/>
  <c r="F13489" i="1"/>
  <c r="G13488" i="1"/>
  <c r="F13488" i="1"/>
  <c r="G13487" i="1"/>
  <c r="F13487" i="1"/>
  <c r="G13486" i="1"/>
  <c r="F13486" i="1"/>
  <c r="G13485" i="1"/>
  <c r="F13485" i="1"/>
  <c r="G13484" i="1"/>
  <c r="F13484" i="1"/>
  <c r="G13483" i="1"/>
  <c r="F13483" i="1"/>
  <c r="G13482" i="1"/>
  <c r="F13482" i="1"/>
  <c r="G13481" i="1"/>
  <c r="F13481" i="1"/>
  <c r="G13480" i="1"/>
  <c r="F13480" i="1"/>
  <c r="G13479" i="1"/>
  <c r="F13479" i="1"/>
  <c r="G13478" i="1"/>
  <c r="F13478" i="1"/>
  <c r="G13477" i="1"/>
  <c r="F13477" i="1"/>
  <c r="G13476" i="1"/>
  <c r="F13476" i="1"/>
  <c r="G13475" i="1"/>
  <c r="F13475" i="1"/>
  <c r="G13474" i="1"/>
  <c r="F13474" i="1"/>
  <c r="G13473" i="1"/>
  <c r="F13473" i="1"/>
  <c r="G13472" i="1"/>
  <c r="F13472" i="1"/>
  <c r="G13471" i="1"/>
  <c r="F13471" i="1"/>
  <c r="G13470" i="1"/>
  <c r="F13470" i="1"/>
  <c r="G13469" i="1"/>
  <c r="F13469" i="1"/>
  <c r="G13468" i="1"/>
  <c r="F13468" i="1"/>
  <c r="G13467" i="1"/>
  <c r="F13467" i="1"/>
  <c r="G13466" i="1"/>
  <c r="F13466" i="1"/>
  <c r="G13465" i="1"/>
  <c r="F13465" i="1"/>
  <c r="G13464" i="1"/>
  <c r="F13464" i="1"/>
  <c r="G13463" i="1"/>
  <c r="F13463" i="1"/>
  <c r="G13462" i="1"/>
  <c r="F13462" i="1"/>
  <c r="G13461" i="1"/>
  <c r="F13461" i="1"/>
  <c r="G13460" i="1"/>
  <c r="F13460" i="1"/>
  <c r="G13459" i="1"/>
  <c r="F13459" i="1"/>
  <c r="G13458" i="1"/>
  <c r="F13458" i="1"/>
  <c r="G13457" i="1"/>
  <c r="F13457" i="1"/>
  <c r="G13456" i="1"/>
  <c r="F13456" i="1"/>
  <c r="G13455" i="1"/>
  <c r="F13455" i="1"/>
  <c r="G13454" i="1"/>
  <c r="F13454" i="1"/>
  <c r="G13453" i="1"/>
  <c r="F13453" i="1"/>
  <c r="G13452" i="1"/>
  <c r="F13452" i="1"/>
  <c r="G13451" i="1"/>
  <c r="F13451" i="1"/>
  <c r="G13450" i="1"/>
  <c r="F13450" i="1"/>
  <c r="G13449" i="1"/>
  <c r="F13449" i="1"/>
  <c r="G13448" i="1"/>
  <c r="F13448" i="1"/>
  <c r="G13447" i="1"/>
  <c r="F13447" i="1"/>
  <c r="G13446" i="1"/>
  <c r="F13446" i="1"/>
  <c r="G13445" i="1"/>
  <c r="F13445" i="1"/>
  <c r="G13444" i="1"/>
  <c r="F13444" i="1"/>
  <c r="G13443" i="1"/>
  <c r="F13443" i="1"/>
  <c r="G13442" i="1"/>
  <c r="F13442" i="1"/>
  <c r="G13441" i="1"/>
  <c r="F13441" i="1"/>
  <c r="G13440" i="1"/>
  <c r="F13440" i="1"/>
  <c r="G13439" i="1"/>
  <c r="F13439" i="1"/>
  <c r="G13438" i="1"/>
  <c r="F13438" i="1"/>
  <c r="G13437" i="1"/>
  <c r="F13437" i="1"/>
  <c r="G13436" i="1"/>
  <c r="F13436" i="1"/>
  <c r="G13435" i="1"/>
  <c r="F13435" i="1"/>
  <c r="G13434" i="1"/>
  <c r="F13434" i="1"/>
  <c r="G13433" i="1"/>
  <c r="F13433" i="1"/>
  <c r="G13432" i="1"/>
  <c r="F13432" i="1"/>
  <c r="G13431" i="1"/>
  <c r="F13431" i="1"/>
  <c r="G13430" i="1"/>
  <c r="F13430" i="1"/>
  <c r="G13429" i="1"/>
  <c r="F13429" i="1"/>
  <c r="G13428" i="1"/>
  <c r="F13428" i="1"/>
  <c r="G13427" i="1"/>
  <c r="F13427" i="1"/>
  <c r="G13426" i="1"/>
  <c r="F13426" i="1"/>
  <c r="G13425" i="1"/>
  <c r="F13425" i="1"/>
  <c r="G13424" i="1"/>
  <c r="F13424" i="1"/>
  <c r="G13423" i="1"/>
  <c r="F13423" i="1"/>
  <c r="G13422" i="1"/>
  <c r="F13422" i="1"/>
  <c r="G13421" i="1"/>
  <c r="F13421" i="1"/>
  <c r="G13420" i="1"/>
  <c r="F13420" i="1"/>
  <c r="G13419" i="1"/>
  <c r="F13419" i="1"/>
  <c r="G13418" i="1"/>
  <c r="F13418" i="1"/>
  <c r="G13417" i="1"/>
  <c r="F13417" i="1"/>
  <c r="G13416" i="1"/>
  <c r="F13416" i="1"/>
  <c r="G13415" i="1"/>
  <c r="F13415" i="1"/>
  <c r="G13414" i="1"/>
  <c r="F13414" i="1"/>
  <c r="G13413" i="1"/>
  <c r="F13413" i="1"/>
  <c r="G13412" i="1"/>
  <c r="F13412" i="1"/>
  <c r="G13411" i="1"/>
  <c r="F13411" i="1"/>
  <c r="G13410" i="1"/>
  <c r="F13410" i="1"/>
  <c r="G13409" i="1"/>
  <c r="F13409" i="1"/>
  <c r="G13408" i="1"/>
  <c r="F13408" i="1"/>
  <c r="G13407" i="1"/>
  <c r="F13407" i="1"/>
  <c r="G13406" i="1"/>
  <c r="F13406" i="1"/>
  <c r="G13405" i="1"/>
  <c r="F13405" i="1"/>
  <c r="G13404" i="1"/>
  <c r="F13404" i="1"/>
  <c r="G13403" i="1"/>
  <c r="F13403" i="1"/>
  <c r="G13402" i="1"/>
  <c r="F13402" i="1"/>
  <c r="G13401" i="1"/>
  <c r="F13401" i="1"/>
  <c r="G13400" i="1"/>
  <c r="F13400" i="1"/>
  <c r="G13399" i="1"/>
  <c r="F13399" i="1"/>
  <c r="G13398" i="1"/>
  <c r="F13398" i="1"/>
  <c r="G13397" i="1"/>
  <c r="F13397" i="1"/>
  <c r="G13396" i="1"/>
  <c r="F13396" i="1"/>
  <c r="G13395" i="1"/>
  <c r="F13395" i="1"/>
  <c r="G13394" i="1"/>
  <c r="F13394" i="1"/>
  <c r="G13393" i="1"/>
  <c r="F13393" i="1"/>
  <c r="G13392" i="1"/>
  <c r="F13392" i="1"/>
  <c r="G13391" i="1"/>
  <c r="F13391" i="1"/>
  <c r="G13390" i="1"/>
  <c r="F13390" i="1"/>
  <c r="G13389" i="1"/>
  <c r="F13389" i="1"/>
  <c r="G13388" i="1"/>
  <c r="F13388" i="1"/>
  <c r="G13387" i="1"/>
  <c r="F13387" i="1"/>
  <c r="G13386" i="1"/>
  <c r="F13386" i="1"/>
  <c r="G13385" i="1"/>
  <c r="F13385" i="1"/>
  <c r="G13384" i="1"/>
  <c r="F13384" i="1"/>
  <c r="G13383" i="1"/>
  <c r="F13383" i="1"/>
  <c r="G13382" i="1"/>
  <c r="F13382" i="1"/>
  <c r="G13381" i="1"/>
  <c r="F13381" i="1"/>
  <c r="G13380" i="1"/>
  <c r="F13380" i="1"/>
  <c r="G13379" i="1"/>
  <c r="F13379" i="1"/>
  <c r="G13378" i="1"/>
  <c r="F13378" i="1"/>
  <c r="G13377" i="1"/>
  <c r="F13377" i="1"/>
  <c r="G13376" i="1"/>
  <c r="F13376" i="1"/>
  <c r="G13375" i="1"/>
  <c r="F13375" i="1"/>
  <c r="G13374" i="1"/>
  <c r="F13374" i="1"/>
  <c r="G13373" i="1"/>
  <c r="F13373" i="1"/>
  <c r="G13372" i="1"/>
  <c r="F13372" i="1"/>
  <c r="G13371" i="1"/>
  <c r="F13371" i="1"/>
  <c r="G13370" i="1"/>
  <c r="F13370" i="1"/>
  <c r="G13369" i="1"/>
  <c r="F13369" i="1"/>
  <c r="G13368" i="1"/>
  <c r="F13368" i="1"/>
  <c r="G13367" i="1"/>
  <c r="F13367" i="1"/>
  <c r="G13366" i="1"/>
  <c r="F13366" i="1"/>
  <c r="G13365" i="1"/>
  <c r="F13365" i="1"/>
  <c r="G13364" i="1"/>
  <c r="F13364" i="1"/>
  <c r="G13363" i="1"/>
  <c r="F13363" i="1"/>
  <c r="G13362" i="1"/>
  <c r="F13362" i="1"/>
  <c r="G13361" i="1"/>
  <c r="F13361" i="1"/>
  <c r="G13360" i="1"/>
  <c r="F13360" i="1"/>
  <c r="G13359" i="1"/>
  <c r="F13359" i="1"/>
  <c r="G13358" i="1"/>
  <c r="F13358" i="1"/>
  <c r="G13357" i="1"/>
  <c r="F13357" i="1"/>
  <c r="G13356" i="1"/>
  <c r="F13356" i="1"/>
  <c r="G13355" i="1"/>
  <c r="F13355" i="1"/>
  <c r="G13354" i="1"/>
  <c r="F13354" i="1"/>
  <c r="G13353" i="1"/>
  <c r="F13353" i="1"/>
  <c r="G13352" i="1"/>
  <c r="F13352" i="1"/>
  <c r="G13351" i="1"/>
  <c r="F13351" i="1"/>
  <c r="G13350" i="1"/>
  <c r="F13350" i="1"/>
  <c r="G13349" i="1"/>
  <c r="F13349" i="1"/>
  <c r="G13348" i="1"/>
  <c r="F13348" i="1"/>
  <c r="G13347" i="1"/>
  <c r="F13347" i="1"/>
  <c r="G13346" i="1"/>
  <c r="F13346" i="1"/>
  <c r="G13345" i="1"/>
  <c r="F13345" i="1"/>
  <c r="G13344" i="1"/>
  <c r="F13344" i="1"/>
  <c r="G13343" i="1"/>
  <c r="F13343" i="1"/>
  <c r="G13342" i="1"/>
  <c r="F13342" i="1"/>
  <c r="G13341" i="1"/>
  <c r="F13341" i="1"/>
  <c r="G13340" i="1"/>
  <c r="F13340" i="1"/>
  <c r="G13339" i="1"/>
  <c r="F13339" i="1"/>
  <c r="G13338" i="1"/>
  <c r="F13338" i="1"/>
  <c r="G13337" i="1"/>
  <c r="F13337" i="1"/>
  <c r="G13336" i="1"/>
  <c r="F13336" i="1"/>
  <c r="G13335" i="1"/>
  <c r="F13335" i="1"/>
  <c r="G13334" i="1"/>
  <c r="F13334" i="1"/>
  <c r="G13333" i="1"/>
  <c r="F13333" i="1"/>
  <c r="G13332" i="1"/>
  <c r="F13332" i="1"/>
  <c r="G13331" i="1"/>
  <c r="F13331" i="1"/>
  <c r="G13330" i="1"/>
  <c r="F13330" i="1"/>
  <c r="G13329" i="1"/>
  <c r="F13329" i="1"/>
  <c r="G13328" i="1"/>
  <c r="F13328" i="1"/>
  <c r="G13327" i="1"/>
  <c r="F13327" i="1"/>
  <c r="G13326" i="1"/>
  <c r="F13326" i="1"/>
  <c r="G13325" i="1"/>
  <c r="F13325" i="1"/>
  <c r="G13324" i="1"/>
  <c r="F13324" i="1"/>
  <c r="G13323" i="1"/>
  <c r="F13323" i="1"/>
  <c r="G13322" i="1"/>
  <c r="F13322" i="1"/>
  <c r="G13321" i="1"/>
  <c r="F13321" i="1"/>
  <c r="G13320" i="1"/>
  <c r="F13320" i="1"/>
  <c r="G13319" i="1"/>
  <c r="F13319" i="1"/>
  <c r="G13318" i="1"/>
  <c r="F13318" i="1"/>
  <c r="G13317" i="1"/>
  <c r="F13317" i="1"/>
  <c r="G13316" i="1"/>
  <c r="F13316" i="1"/>
  <c r="G13315" i="1"/>
  <c r="F13315" i="1"/>
  <c r="G13314" i="1"/>
  <c r="F13314" i="1"/>
  <c r="G13313" i="1"/>
  <c r="F13313" i="1"/>
  <c r="G13312" i="1"/>
  <c r="F13312" i="1"/>
  <c r="G13311" i="1"/>
  <c r="F13311" i="1"/>
  <c r="G13310" i="1"/>
  <c r="F13310" i="1"/>
  <c r="G13309" i="1"/>
  <c r="F13309" i="1"/>
  <c r="G13308" i="1"/>
  <c r="F13308" i="1"/>
  <c r="G13307" i="1"/>
  <c r="F13307" i="1"/>
  <c r="G13306" i="1"/>
  <c r="F13306" i="1"/>
  <c r="G13305" i="1"/>
  <c r="F13305" i="1"/>
  <c r="G13304" i="1"/>
  <c r="F13304" i="1"/>
  <c r="G13303" i="1"/>
  <c r="F13303" i="1"/>
  <c r="G13302" i="1"/>
  <c r="F13302" i="1"/>
  <c r="G13301" i="1"/>
  <c r="F13301" i="1"/>
  <c r="G13300" i="1"/>
  <c r="F13300" i="1"/>
  <c r="G13299" i="1"/>
  <c r="F13299" i="1"/>
  <c r="G13298" i="1"/>
  <c r="F13298" i="1"/>
  <c r="G13297" i="1"/>
  <c r="F13297" i="1"/>
  <c r="G13296" i="1"/>
  <c r="F13296" i="1"/>
  <c r="G13295" i="1"/>
  <c r="F13295" i="1"/>
  <c r="G13294" i="1"/>
  <c r="F13294" i="1"/>
  <c r="G13293" i="1"/>
  <c r="F13293" i="1"/>
  <c r="G13292" i="1"/>
  <c r="F13292" i="1"/>
  <c r="G13291" i="1"/>
  <c r="F13291" i="1"/>
  <c r="G13290" i="1"/>
  <c r="F13290" i="1"/>
  <c r="G13289" i="1"/>
  <c r="F13289" i="1"/>
  <c r="G13288" i="1"/>
  <c r="F13288" i="1"/>
  <c r="G13287" i="1"/>
  <c r="F13287" i="1"/>
  <c r="G13286" i="1"/>
  <c r="F13286" i="1"/>
  <c r="G13285" i="1"/>
  <c r="F13285" i="1"/>
  <c r="G13284" i="1"/>
  <c r="F13284" i="1"/>
  <c r="G13283" i="1"/>
  <c r="F13283" i="1"/>
  <c r="G13282" i="1"/>
  <c r="F13282" i="1"/>
  <c r="G13281" i="1"/>
  <c r="F13281" i="1"/>
  <c r="G13280" i="1"/>
  <c r="F13280" i="1"/>
  <c r="G13279" i="1"/>
  <c r="F13279" i="1"/>
  <c r="G13278" i="1"/>
  <c r="F13278" i="1"/>
  <c r="G13277" i="1"/>
  <c r="F13277" i="1"/>
  <c r="G13276" i="1"/>
  <c r="F13276" i="1"/>
  <c r="G13275" i="1"/>
  <c r="F13275" i="1"/>
  <c r="G13274" i="1"/>
  <c r="F13274" i="1"/>
  <c r="G13273" i="1"/>
  <c r="F13273" i="1"/>
  <c r="G13272" i="1"/>
  <c r="F13272" i="1"/>
  <c r="G13271" i="1"/>
  <c r="F13271" i="1"/>
  <c r="G13270" i="1"/>
  <c r="F13270" i="1"/>
  <c r="G13269" i="1"/>
  <c r="F13269" i="1"/>
  <c r="G13268" i="1"/>
  <c r="F13268" i="1"/>
  <c r="G13267" i="1"/>
  <c r="F13267" i="1"/>
  <c r="G13266" i="1"/>
  <c r="F13266" i="1"/>
  <c r="G13265" i="1"/>
  <c r="F13265" i="1"/>
  <c r="G13264" i="1"/>
  <c r="F13264" i="1"/>
  <c r="G13263" i="1"/>
  <c r="F13263" i="1"/>
  <c r="G13262" i="1"/>
  <c r="F13262" i="1"/>
  <c r="G13261" i="1"/>
  <c r="F13261" i="1"/>
  <c r="G13260" i="1"/>
  <c r="F13260" i="1"/>
  <c r="G13259" i="1"/>
  <c r="F13259" i="1"/>
  <c r="G13258" i="1"/>
  <c r="F13258" i="1"/>
  <c r="G13257" i="1"/>
  <c r="F13257" i="1"/>
  <c r="G13256" i="1"/>
  <c r="F13256" i="1"/>
  <c r="G13255" i="1"/>
  <c r="F13255" i="1"/>
  <c r="G13254" i="1"/>
  <c r="F13254" i="1"/>
  <c r="G13253" i="1"/>
  <c r="F13253" i="1"/>
  <c r="G13252" i="1"/>
  <c r="F13252" i="1"/>
  <c r="G13251" i="1"/>
  <c r="F13251" i="1"/>
  <c r="G13250" i="1"/>
  <c r="F13250" i="1"/>
  <c r="G13249" i="1"/>
  <c r="F13249" i="1"/>
  <c r="G13248" i="1"/>
  <c r="F13248" i="1"/>
  <c r="G13247" i="1"/>
  <c r="F13247" i="1"/>
  <c r="G13246" i="1"/>
  <c r="F13246" i="1"/>
  <c r="G13245" i="1"/>
  <c r="F13245" i="1"/>
  <c r="G13244" i="1"/>
  <c r="F13244" i="1"/>
  <c r="G13243" i="1"/>
  <c r="F13243" i="1"/>
  <c r="G13242" i="1"/>
  <c r="F13242" i="1"/>
  <c r="G13241" i="1"/>
  <c r="F13241" i="1"/>
  <c r="G13240" i="1"/>
  <c r="F13240" i="1"/>
  <c r="G13239" i="1"/>
  <c r="F13239" i="1"/>
  <c r="G13238" i="1"/>
  <c r="F13238" i="1"/>
  <c r="G13237" i="1"/>
  <c r="F13237" i="1"/>
  <c r="G13236" i="1"/>
  <c r="F13236" i="1"/>
  <c r="G13235" i="1"/>
  <c r="F13235" i="1"/>
  <c r="G13234" i="1"/>
  <c r="F13234" i="1"/>
  <c r="G13233" i="1"/>
  <c r="F13233" i="1"/>
  <c r="G13232" i="1"/>
  <c r="F13232" i="1"/>
  <c r="G13231" i="1"/>
  <c r="F13231" i="1"/>
  <c r="G13230" i="1"/>
  <c r="F13230" i="1"/>
  <c r="G13229" i="1"/>
  <c r="F13229" i="1"/>
  <c r="G13228" i="1"/>
  <c r="F13228" i="1"/>
  <c r="G13227" i="1"/>
  <c r="F13227" i="1"/>
  <c r="G13226" i="1"/>
  <c r="F13226" i="1"/>
  <c r="G13225" i="1"/>
  <c r="F13225" i="1"/>
  <c r="G13224" i="1"/>
  <c r="F13224" i="1"/>
  <c r="G13223" i="1"/>
  <c r="F13223" i="1"/>
  <c r="G13222" i="1"/>
  <c r="F13222" i="1"/>
  <c r="G13221" i="1"/>
  <c r="F13221" i="1"/>
  <c r="G13220" i="1"/>
  <c r="F13220" i="1"/>
  <c r="G13219" i="1"/>
  <c r="F13219" i="1"/>
  <c r="G13218" i="1"/>
  <c r="F13218" i="1"/>
  <c r="G13217" i="1"/>
  <c r="F13217" i="1"/>
  <c r="G13216" i="1"/>
  <c r="F13216" i="1"/>
  <c r="G13215" i="1"/>
  <c r="F13215" i="1"/>
  <c r="G13214" i="1"/>
  <c r="F13214" i="1"/>
  <c r="G13213" i="1"/>
  <c r="F13213" i="1"/>
  <c r="G13212" i="1"/>
  <c r="F13212" i="1"/>
  <c r="G13211" i="1"/>
  <c r="F13211" i="1"/>
  <c r="G13210" i="1"/>
  <c r="F13210" i="1"/>
  <c r="G13209" i="1"/>
  <c r="F13209" i="1"/>
  <c r="G13208" i="1"/>
  <c r="F13208" i="1"/>
  <c r="G13207" i="1"/>
  <c r="F13207" i="1"/>
  <c r="G13206" i="1"/>
  <c r="F13206" i="1"/>
  <c r="G13205" i="1"/>
  <c r="F13205" i="1"/>
  <c r="G13204" i="1"/>
  <c r="F13204" i="1"/>
  <c r="G13203" i="1"/>
  <c r="F13203" i="1"/>
  <c r="G13202" i="1"/>
  <c r="F13202" i="1"/>
  <c r="G13201" i="1"/>
  <c r="F13201" i="1"/>
  <c r="G13200" i="1"/>
  <c r="F13200" i="1"/>
  <c r="G13199" i="1"/>
  <c r="F13199" i="1"/>
  <c r="G13198" i="1"/>
  <c r="F13198" i="1"/>
  <c r="G13197" i="1"/>
  <c r="F13197" i="1"/>
  <c r="G13196" i="1"/>
  <c r="F13196" i="1"/>
  <c r="G13195" i="1"/>
  <c r="F13195" i="1"/>
  <c r="G13194" i="1"/>
  <c r="F13194" i="1"/>
  <c r="G13193" i="1"/>
  <c r="F13193" i="1"/>
  <c r="G13192" i="1"/>
  <c r="F13192" i="1"/>
  <c r="G13191" i="1"/>
  <c r="F13191" i="1"/>
  <c r="G13190" i="1"/>
  <c r="F13190" i="1"/>
  <c r="G13189" i="1"/>
  <c r="F13189" i="1"/>
  <c r="G13188" i="1"/>
  <c r="F13188" i="1"/>
  <c r="G13187" i="1"/>
  <c r="F13187" i="1"/>
  <c r="G13186" i="1"/>
  <c r="F13186" i="1"/>
  <c r="G13185" i="1"/>
  <c r="F13185" i="1"/>
  <c r="G13184" i="1"/>
  <c r="F13184" i="1"/>
  <c r="G13183" i="1"/>
  <c r="F13183" i="1"/>
  <c r="G13182" i="1"/>
  <c r="F13182" i="1"/>
  <c r="G13181" i="1"/>
  <c r="F13181" i="1"/>
  <c r="G13180" i="1"/>
  <c r="F13180" i="1"/>
  <c r="G13179" i="1"/>
  <c r="F13179" i="1"/>
  <c r="G13178" i="1"/>
  <c r="F13178" i="1"/>
  <c r="G13177" i="1"/>
  <c r="F13177" i="1"/>
  <c r="G13176" i="1"/>
  <c r="F13176" i="1"/>
  <c r="G13175" i="1"/>
  <c r="F13175" i="1"/>
  <c r="G13174" i="1"/>
  <c r="F13174" i="1"/>
  <c r="G13173" i="1"/>
  <c r="F13173" i="1"/>
  <c r="G13172" i="1"/>
  <c r="F13172" i="1"/>
  <c r="G13171" i="1"/>
  <c r="F13171" i="1"/>
  <c r="G13170" i="1"/>
  <c r="F13170" i="1"/>
  <c r="G13169" i="1"/>
  <c r="F13169" i="1"/>
  <c r="G13168" i="1"/>
  <c r="F13168" i="1"/>
  <c r="G13167" i="1"/>
  <c r="F13167" i="1"/>
  <c r="G13166" i="1"/>
  <c r="F13166" i="1"/>
  <c r="G13165" i="1"/>
  <c r="F13165" i="1"/>
  <c r="G13164" i="1"/>
  <c r="F13164" i="1"/>
  <c r="G13163" i="1"/>
  <c r="F13163" i="1"/>
  <c r="G13162" i="1"/>
  <c r="F13162" i="1"/>
  <c r="G13161" i="1"/>
  <c r="F13161" i="1"/>
  <c r="G13160" i="1"/>
  <c r="F13160" i="1"/>
  <c r="G13159" i="1"/>
  <c r="F13159" i="1"/>
  <c r="G13158" i="1"/>
  <c r="F13158" i="1"/>
  <c r="G13157" i="1"/>
  <c r="F13157" i="1"/>
  <c r="G13156" i="1"/>
  <c r="F13156" i="1"/>
  <c r="G13155" i="1"/>
  <c r="F13155" i="1"/>
  <c r="G13154" i="1"/>
  <c r="F13154" i="1"/>
  <c r="G13153" i="1"/>
  <c r="F13153" i="1"/>
  <c r="G13152" i="1"/>
  <c r="F13152" i="1"/>
  <c r="G13151" i="1"/>
  <c r="F13151" i="1"/>
  <c r="G13150" i="1"/>
  <c r="F13150" i="1"/>
  <c r="G13149" i="1"/>
  <c r="F13149" i="1"/>
  <c r="G13148" i="1"/>
  <c r="F13148" i="1"/>
  <c r="G13147" i="1"/>
  <c r="F13147" i="1"/>
  <c r="G13146" i="1"/>
  <c r="F13146" i="1"/>
  <c r="G13145" i="1"/>
  <c r="F13145" i="1"/>
  <c r="G13144" i="1"/>
  <c r="F13144" i="1"/>
  <c r="G13143" i="1"/>
  <c r="F13143" i="1"/>
  <c r="G13142" i="1"/>
  <c r="F13142" i="1"/>
  <c r="G13141" i="1"/>
  <c r="F13141" i="1"/>
  <c r="G13140" i="1"/>
  <c r="F13140" i="1"/>
  <c r="G13139" i="1"/>
  <c r="F13139" i="1"/>
  <c r="G13138" i="1"/>
  <c r="F13138" i="1"/>
  <c r="G13137" i="1"/>
  <c r="F13137" i="1"/>
  <c r="G13136" i="1"/>
  <c r="F13136" i="1"/>
  <c r="G13135" i="1"/>
  <c r="F13135" i="1"/>
  <c r="G13134" i="1"/>
  <c r="F13134" i="1"/>
  <c r="G13133" i="1"/>
  <c r="F13133" i="1"/>
  <c r="G13132" i="1"/>
  <c r="F13132" i="1"/>
  <c r="G13131" i="1"/>
  <c r="F13131" i="1"/>
  <c r="G13130" i="1"/>
  <c r="F13130" i="1"/>
  <c r="G13129" i="1"/>
  <c r="F13129" i="1"/>
  <c r="G13128" i="1"/>
  <c r="F13128" i="1"/>
  <c r="G13127" i="1"/>
  <c r="F13127" i="1"/>
  <c r="G13126" i="1"/>
  <c r="F13126" i="1"/>
  <c r="G13125" i="1"/>
  <c r="F13125" i="1"/>
  <c r="G13124" i="1"/>
  <c r="F13124" i="1"/>
  <c r="G13123" i="1"/>
  <c r="F13123" i="1"/>
  <c r="G13122" i="1"/>
  <c r="F13122" i="1"/>
  <c r="G13121" i="1"/>
  <c r="F13121" i="1"/>
  <c r="G13120" i="1"/>
  <c r="F13120" i="1"/>
  <c r="G13119" i="1"/>
  <c r="F13119" i="1"/>
  <c r="G13118" i="1"/>
  <c r="F13118" i="1"/>
  <c r="G13117" i="1"/>
  <c r="F13117" i="1"/>
  <c r="G13116" i="1"/>
  <c r="F13116" i="1"/>
  <c r="G13115" i="1"/>
  <c r="F13115" i="1"/>
  <c r="G13114" i="1"/>
  <c r="F13114" i="1"/>
  <c r="G13113" i="1"/>
  <c r="F13113" i="1"/>
  <c r="G13112" i="1"/>
  <c r="F13112" i="1"/>
  <c r="G13111" i="1"/>
  <c r="F13111" i="1"/>
  <c r="G13110" i="1"/>
  <c r="F13110" i="1"/>
  <c r="G13109" i="1"/>
  <c r="F13109" i="1"/>
  <c r="G13108" i="1"/>
  <c r="F13108" i="1"/>
  <c r="G13107" i="1"/>
  <c r="F13107" i="1"/>
  <c r="G13106" i="1"/>
  <c r="F13106" i="1"/>
  <c r="G13105" i="1"/>
  <c r="F13105" i="1"/>
  <c r="G13104" i="1"/>
  <c r="F13104" i="1"/>
  <c r="G13103" i="1"/>
  <c r="F13103" i="1"/>
  <c r="G13102" i="1"/>
  <c r="F13102" i="1"/>
  <c r="G13101" i="1"/>
  <c r="F13101" i="1"/>
  <c r="G13100" i="1"/>
  <c r="F13100" i="1"/>
  <c r="G13099" i="1"/>
  <c r="F13099" i="1"/>
  <c r="G13098" i="1"/>
  <c r="F13098" i="1"/>
  <c r="G13097" i="1"/>
  <c r="F13097" i="1"/>
  <c r="G13096" i="1"/>
  <c r="F13096" i="1"/>
  <c r="G13095" i="1"/>
  <c r="F13095" i="1"/>
  <c r="G13094" i="1"/>
  <c r="F13094" i="1"/>
  <c r="G13093" i="1"/>
  <c r="F13093" i="1"/>
  <c r="G13092" i="1"/>
  <c r="F13092" i="1"/>
  <c r="G13091" i="1"/>
  <c r="F13091" i="1"/>
  <c r="G13090" i="1"/>
  <c r="F13090" i="1"/>
  <c r="G13089" i="1"/>
  <c r="F13089" i="1"/>
  <c r="G13088" i="1"/>
  <c r="F13088" i="1"/>
  <c r="G13087" i="1"/>
  <c r="F13087" i="1"/>
  <c r="G13086" i="1"/>
  <c r="F13086" i="1"/>
  <c r="G13085" i="1"/>
  <c r="F13085" i="1"/>
  <c r="G13084" i="1"/>
  <c r="F13084" i="1"/>
  <c r="G13083" i="1"/>
  <c r="F13083" i="1"/>
  <c r="G13082" i="1"/>
  <c r="F13082" i="1"/>
  <c r="G13081" i="1"/>
  <c r="F13081" i="1"/>
  <c r="G13080" i="1"/>
  <c r="F13080" i="1"/>
  <c r="G13079" i="1"/>
  <c r="F13079" i="1"/>
  <c r="G13078" i="1"/>
  <c r="F13078" i="1"/>
  <c r="G13077" i="1"/>
  <c r="F13077" i="1"/>
  <c r="G13076" i="1"/>
  <c r="F13076" i="1"/>
  <c r="G13075" i="1"/>
  <c r="F13075" i="1"/>
  <c r="G13074" i="1"/>
  <c r="F13074" i="1"/>
  <c r="G13073" i="1"/>
  <c r="F13073" i="1"/>
  <c r="G13072" i="1"/>
  <c r="F13072" i="1"/>
  <c r="G13071" i="1"/>
  <c r="F13071" i="1"/>
  <c r="G13070" i="1"/>
  <c r="F13070" i="1"/>
  <c r="G13069" i="1"/>
  <c r="F13069" i="1"/>
  <c r="G13068" i="1"/>
  <c r="F13068" i="1"/>
  <c r="G13067" i="1"/>
  <c r="F13067" i="1"/>
  <c r="G13066" i="1"/>
  <c r="F13066" i="1"/>
  <c r="G13065" i="1"/>
  <c r="F13065" i="1"/>
  <c r="G13064" i="1"/>
  <c r="F13064" i="1"/>
  <c r="G13063" i="1"/>
  <c r="F13063" i="1"/>
  <c r="G13062" i="1"/>
  <c r="F13062" i="1"/>
  <c r="G13061" i="1"/>
  <c r="F13061" i="1"/>
  <c r="G13060" i="1"/>
  <c r="F13060" i="1"/>
  <c r="G13059" i="1"/>
  <c r="F13059" i="1"/>
  <c r="G13058" i="1"/>
  <c r="F13058" i="1"/>
  <c r="G13057" i="1"/>
  <c r="F13057" i="1"/>
  <c r="G13056" i="1"/>
  <c r="F13056" i="1"/>
  <c r="G13055" i="1"/>
  <c r="F13055" i="1"/>
  <c r="G13054" i="1"/>
  <c r="F13054" i="1"/>
  <c r="G13053" i="1"/>
  <c r="F13053" i="1"/>
  <c r="G13052" i="1"/>
  <c r="F13052" i="1"/>
  <c r="G13051" i="1"/>
  <c r="F13051" i="1"/>
  <c r="G13050" i="1"/>
  <c r="F13050" i="1"/>
  <c r="G13049" i="1"/>
  <c r="F13049" i="1"/>
  <c r="G13048" i="1"/>
  <c r="F13048" i="1"/>
  <c r="G13047" i="1"/>
  <c r="F13047" i="1"/>
  <c r="G13046" i="1"/>
  <c r="F13046" i="1"/>
  <c r="G13045" i="1"/>
  <c r="F13045" i="1"/>
  <c r="G13044" i="1"/>
  <c r="F13044" i="1"/>
  <c r="G13043" i="1"/>
  <c r="F13043" i="1"/>
  <c r="G13042" i="1"/>
  <c r="F13042" i="1"/>
  <c r="G13041" i="1"/>
  <c r="F13041" i="1"/>
  <c r="G13040" i="1"/>
  <c r="F13040" i="1"/>
  <c r="G13039" i="1"/>
  <c r="F13039" i="1"/>
  <c r="G13038" i="1"/>
  <c r="F13038" i="1"/>
  <c r="G13037" i="1"/>
  <c r="F13037" i="1"/>
  <c r="G13036" i="1"/>
  <c r="F13036" i="1"/>
  <c r="G13035" i="1"/>
  <c r="F13035" i="1"/>
  <c r="G13034" i="1"/>
  <c r="F13034" i="1"/>
  <c r="G13033" i="1"/>
  <c r="F13033" i="1"/>
  <c r="G13032" i="1"/>
  <c r="F13032" i="1"/>
  <c r="G13031" i="1"/>
  <c r="F13031" i="1"/>
  <c r="G13030" i="1"/>
  <c r="F13030" i="1"/>
  <c r="G13029" i="1"/>
  <c r="F13029" i="1"/>
  <c r="G13028" i="1"/>
  <c r="F13028" i="1"/>
  <c r="G13027" i="1"/>
  <c r="F13027" i="1"/>
  <c r="G13026" i="1"/>
  <c r="F13026" i="1"/>
  <c r="G13025" i="1"/>
  <c r="F13025" i="1"/>
  <c r="G13024" i="1"/>
  <c r="F13024" i="1"/>
  <c r="G13023" i="1"/>
  <c r="F13023" i="1"/>
  <c r="G13022" i="1"/>
  <c r="F13022" i="1"/>
  <c r="G13021" i="1"/>
  <c r="F13021" i="1"/>
  <c r="G13020" i="1"/>
  <c r="F13020" i="1"/>
  <c r="G13019" i="1"/>
  <c r="F13019" i="1"/>
  <c r="G13018" i="1"/>
  <c r="F13018" i="1"/>
  <c r="G13017" i="1"/>
  <c r="F13017" i="1"/>
  <c r="G13016" i="1"/>
  <c r="F13016" i="1"/>
  <c r="G13015" i="1"/>
  <c r="F13015" i="1"/>
  <c r="G13014" i="1"/>
  <c r="F13014" i="1"/>
  <c r="G13013" i="1"/>
  <c r="F13013" i="1"/>
  <c r="G13012" i="1"/>
  <c r="F13012" i="1"/>
  <c r="G13011" i="1"/>
  <c r="F13011" i="1"/>
  <c r="G13010" i="1"/>
  <c r="F13010" i="1"/>
  <c r="G13009" i="1"/>
  <c r="F13009" i="1"/>
  <c r="G13008" i="1"/>
  <c r="F13008" i="1"/>
  <c r="G13007" i="1"/>
  <c r="F13007" i="1"/>
  <c r="G13006" i="1"/>
  <c r="F13006" i="1"/>
  <c r="G13005" i="1"/>
  <c r="F13005" i="1"/>
  <c r="G13004" i="1"/>
  <c r="F13004" i="1"/>
  <c r="G13003" i="1"/>
  <c r="F13003" i="1"/>
  <c r="G13002" i="1"/>
  <c r="F13002" i="1"/>
  <c r="G13001" i="1"/>
  <c r="F13001" i="1"/>
  <c r="G13000" i="1"/>
  <c r="F13000" i="1"/>
  <c r="G12999" i="1"/>
  <c r="F12999" i="1"/>
  <c r="G12998" i="1"/>
  <c r="F12998" i="1"/>
  <c r="G12997" i="1"/>
  <c r="F12997" i="1"/>
  <c r="G12996" i="1"/>
  <c r="F12996" i="1"/>
  <c r="G12995" i="1"/>
  <c r="F12995" i="1"/>
  <c r="G12994" i="1"/>
  <c r="F12994" i="1"/>
  <c r="G12993" i="1"/>
  <c r="F12993" i="1"/>
  <c r="G12992" i="1"/>
  <c r="F12992" i="1"/>
  <c r="G12991" i="1"/>
  <c r="F12991" i="1"/>
  <c r="G12990" i="1"/>
  <c r="F12990" i="1"/>
  <c r="G12989" i="1"/>
  <c r="F12989" i="1"/>
  <c r="G12988" i="1"/>
  <c r="F12988" i="1"/>
  <c r="G12987" i="1"/>
  <c r="F12987" i="1"/>
  <c r="G12986" i="1"/>
  <c r="F12986" i="1"/>
  <c r="G12985" i="1"/>
  <c r="F12985" i="1"/>
  <c r="G12984" i="1"/>
  <c r="F12984" i="1"/>
  <c r="G12983" i="1"/>
  <c r="F12983" i="1"/>
  <c r="G12982" i="1"/>
  <c r="F12982" i="1"/>
  <c r="G12981" i="1"/>
  <c r="F12981" i="1"/>
  <c r="G12980" i="1"/>
  <c r="F12980" i="1"/>
  <c r="G12979" i="1"/>
  <c r="F12979" i="1"/>
  <c r="G12978" i="1"/>
  <c r="F12978" i="1"/>
  <c r="G12977" i="1"/>
  <c r="F12977" i="1"/>
  <c r="G12976" i="1"/>
  <c r="F12976" i="1"/>
  <c r="G12975" i="1"/>
  <c r="F12975" i="1"/>
  <c r="G12974" i="1"/>
  <c r="F12974" i="1"/>
  <c r="G12973" i="1"/>
  <c r="F12973" i="1"/>
  <c r="G12972" i="1"/>
  <c r="F12972" i="1"/>
  <c r="G12971" i="1"/>
  <c r="F12971" i="1"/>
  <c r="G12970" i="1"/>
  <c r="F12970" i="1"/>
  <c r="G12969" i="1"/>
  <c r="F12969" i="1"/>
  <c r="G12968" i="1"/>
  <c r="F12968" i="1"/>
  <c r="G12967" i="1"/>
  <c r="F12967" i="1"/>
  <c r="G12966" i="1"/>
  <c r="F12966" i="1"/>
  <c r="G12965" i="1"/>
  <c r="F12965" i="1"/>
  <c r="G12964" i="1"/>
  <c r="F12964" i="1"/>
  <c r="G12963" i="1"/>
  <c r="F12963" i="1"/>
  <c r="G12962" i="1"/>
  <c r="F12962" i="1"/>
  <c r="G12961" i="1"/>
  <c r="F12961" i="1"/>
  <c r="G12960" i="1"/>
  <c r="F12960" i="1"/>
  <c r="G12959" i="1"/>
  <c r="F12959" i="1"/>
  <c r="G12958" i="1"/>
  <c r="F12958" i="1"/>
  <c r="G12957" i="1"/>
  <c r="F12957" i="1"/>
  <c r="G12956" i="1"/>
  <c r="F12956" i="1"/>
  <c r="G12955" i="1"/>
  <c r="F12955" i="1"/>
  <c r="G12954" i="1"/>
  <c r="F12954" i="1"/>
  <c r="G12953" i="1"/>
  <c r="F12953" i="1"/>
  <c r="G12952" i="1"/>
  <c r="F12952" i="1"/>
  <c r="G12951" i="1"/>
  <c r="F12951" i="1"/>
  <c r="G12950" i="1"/>
  <c r="F12950" i="1"/>
  <c r="G12949" i="1"/>
  <c r="F12949" i="1"/>
  <c r="G12948" i="1"/>
  <c r="F12948" i="1"/>
  <c r="G12947" i="1"/>
  <c r="F12947" i="1"/>
  <c r="G12946" i="1"/>
  <c r="F12946" i="1"/>
  <c r="G12945" i="1"/>
  <c r="F12945" i="1"/>
  <c r="G12944" i="1"/>
  <c r="F12944" i="1"/>
  <c r="G12943" i="1"/>
  <c r="F12943" i="1"/>
  <c r="G12942" i="1"/>
  <c r="F12942" i="1"/>
  <c r="G12941" i="1"/>
  <c r="F12941" i="1"/>
  <c r="G12940" i="1"/>
  <c r="F12940" i="1"/>
  <c r="G12939" i="1"/>
  <c r="F12939" i="1"/>
  <c r="G12938" i="1"/>
  <c r="F12938" i="1"/>
  <c r="G12937" i="1"/>
  <c r="F12937" i="1"/>
  <c r="G12936" i="1"/>
  <c r="F12936" i="1"/>
  <c r="G12935" i="1"/>
  <c r="F12935" i="1"/>
  <c r="G12934" i="1"/>
  <c r="F12934" i="1"/>
  <c r="G12933" i="1"/>
  <c r="F12933" i="1"/>
  <c r="G12932" i="1"/>
  <c r="F12932" i="1"/>
  <c r="G12931" i="1"/>
  <c r="F12931" i="1"/>
  <c r="G12930" i="1"/>
  <c r="F12930" i="1"/>
  <c r="G12929" i="1"/>
  <c r="F12929" i="1"/>
  <c r="G12928" i="1"/>
  <c r="F12928" i="1"/>
  <c r="G12927" i="1"/>
  <c r="F12927" i="1"/>
  <c r="G12926" i="1"/>
  <c r="F12926" i="1"/>
  <c r="G12925" i="1"/>
  <c r="F12925" i="1"/>
  <c r="G12924" i="1"/>
  <c r="F12924" i="1"/>
  <c r="G12923" i="1"/>
  <c r="F12923" i="1"/>
  <c r="G12922" i="1"/>
  <c r="F12922" i="1"/>
  <c r="G12921" i="1"/>
  <c r="F12921" i="1"/>
  <c r="G12920" i="1"/>
  <c r="F12920" i="1"/>
  <c r="G12919" i="1"/>
  <c r="F12919" i="1"/>
  <c r="G12918" i="1"/>
  <c r="F12918" i="1"/>
  <c r="G12917" i="1"/>
  <c r="F12917" i="1"/>
  <c r="G12916" i="1"/>
  <c r="F12916" i="1"/>
  <c r="G12915" i="1"/>
  <c r="F12915" i="1"/>
  <c r="G12914" i="1"/>
  <c r="F12914" i="1"/>
  <c r="G12913" i="1"/>
  <c r="F12913" i="1"/>
  <c r="G12912" i="1"/>
  <c r="F12912" i="1"/>
  <c r="G12911" i="1"/>
  <c r="F12911" i="1"/>
  <c r="G12910" i="1"/>
  <c r="F12910" i="1"/>
  <c r="G12909" i="1"/>
  <c r="F12909" i="1"/>
  <c r="G12908" i="1"/>
  <c r="F12908" i="1"/>
  <c r="G12907" i="1"/>
  <c r="F12907" i="1"/>
  <c r="G12906" i="1"/>
  <c r="F12906" i="1"/>
  <c r="G12905" i="1"/>
  <c r="F12905" i="1"/>
  <c r="G12904" i="1"/>
  <c r="F12904" i="1"/>
  <c r="G12903" i="1"/>
  <c r="F12903" i="1"/>
  <c r="G12902" i="1"/>
  <c r="F12902" i="1"/>
  <c r="G12901" i="1"/>
  <c r="F12901" i="1"/>
  <c r="G12900" i="1"/>
  <c r="F12900" i="1"/>
  <c r="G12899" i="1"/>
  <c r="F12899" i="1"/>
  <c r="G12898" i="1"/>
  <c r="F12898" i="1"/>
  <c r="G12897" i="1"/>
  <c r="F12897" i="1"/>
  <c r="G12896" i="1"/>
  <c r="F12896" i="1"/>
  <c r="G12895" i="1"/>
  <c r="F12895" i="1"/>
  <c r="G12894" i="1"/>
  <c r="F12894" i="1"/>
  <c r="G12893" i="1"/>
  <c r="F12893" i="1"/>
  <c r="G12892" i="1"/>
  <c r="F12892" i="1"/>
  <c r="G12891" i="1"/>
  <c r="F12891" i="1"/>
  <c r="G12890" i="1"/>
  <c r="F12890" i="1"/>
  <c r="G12889" i="1"/>
  <c r="F12889" i="1"/>
  <c r="G12888" i="1"/>
  <c r="F12888" i="1"/>
  <c r="G12887" i="1"/>
  <c r="F12887" i="1"/>
  <c r="G12886" i="1"/>
  <c r="F12886" i="1"/>
  <c r="G12885" i="1"/>
  <c r="F12885" i="1"/>
  <c r="G12884" i="1"/>
  <c r="F12884" i="1"/>
  <c r="G12883" i="1"/>
  <c r="F12883" i="1"/>
  <c r="G12882" i="1"/>
  <c r="F12882" i="1"/>
  <c r="G12881" i="1"/>
  <c r="F12881" i="1"/>
  <c r="G12880" i="1"/>
  <c r="F12880" i="1"/>
  <c r="G12879" i="1"/>
  <c r="F12879" i="1"/>
  <c r="G12878" i="1"/>
  <c r="F12878" i="1"/>
  <c r="G12877" i="1"/>
  <c r="F12877" i="1"/>
  <c r="G12876" i="1"/>
  <c r="F12876" i="1"/>
  <c r="G12875" i="1"/>
  <c r="F12875" i="1"/>
  <c r="G12874" i="1"/>
  <c r="F12874" i="1"/>
  <c r="G12873" i="1"/>
  <c r="F12873" i="1"/>
  <c r="G12872" i="1"/>
  <c r="F12872" i="1"/>
  <c r="G12871" i="1"/>
  <c r="F12871" i="1"/>
  <c r="G12870" i="1"/>
  <c r="F12870" i="1"/>
  <c r="G12869" i="1"/>
  <c r="F12869" i="1"/>
  <c r="G12868" i="1"/>
  <c r="F12868" i="1"/>
  <c r="G12867" i="1"/>
  <c r="F12867" i="1"/>
  <c r="G12866" i="1"/>
  <c r="F12866" i="1"/>
  <c r="G12865" i="1"/>
  <c r="F12865" i="1"/>
  <c r="G12864" i="1"/>
  <c r="F12864" i="1"/>
  <c r="G12863" i="1"/>
  <c r="F12863" i="1"/>
  <c r="G12862" i="1"/>
  <c r="F12862" i="1"/>
  <c r="G12861" i="1"/>
  <c r="F12861" i="1"/>
  <c r="G12860" i="1"/>
  <c r="F12860" i="1"/>
  <c r="G12859" i="1"/>
  <c r="F12859" i="1"/>
  <c r="G12858" i="1"/>
  <c r="F12858" i="1"/>
  <c r="G12857" i="1"/>
  <c r="F12857" i="1"/>
  <c r="G12856" i="1"/>
  <c r="F12856" i="1"/>
  <c r="G12855" i="1"/>
  <c r="F12855" i="1"/>
  <c r="G12854" i="1"/>
  <c r="F12854" i="1"/>
  <c r="G12853" i="1"/>
  <c r="F12853" i="1"/>
  <c r="G12852" i="1"/>
  <c r="F12852" i="1"/>
  <c r="G12851" i="1"/>
  <c r="F12851" i="1"/>
  <c r="G12850" i="1"/>
  <c r="F12850" i="1"/>
  <c r="G12849" i="1"/>
  <c r="F12849" i="1"/>
  <c r="G12848" i="1"/>
  <c r="F12848" i="1"/>
  <c r="G12847" i="1"/>
  <c r="F12847" i="1"/>
  <c r="G12846" i="1"/>
  <c r="F12846" i="1"/>
  <c r="G12845" i="1"/>
  <c r="F12845" i="1"/>
  <c r="G12844" i="1"/>
  <c r="F12844" i="1"/>
  <c r="G12843" i="1"/>
  <c r="F12843" i="1"/>
  <c r="G12842" i="1"/>
  <c r="F12842" i="1"/>
  <c r="G12841" i="1"/>
  <c r="F12841" i="1"/>
  <c r="G12840" i="1"/>
  <c r="F12840" i="1"/>
  <c r="G12839" i="1"/>
  <c r="F12839" i="1"/>
  <c r="G12838" i="1"/>
  <c r="F12838" i="1"/>
  <c r="G12837" i="1"/>
  <c r="F12837" i="1"/>
  <c r="G12836" i="1"/>
  <c r="F12836" i="1"/>
  <c r="G12835" i="1"/>
  <c r="F12835" i="1"/>
  <c r="G12834" i="1"/>
  <c r="F12834" i="1"/>
  <c r="G12833" i="1"/>
  <c r="F12833" i="1"/>
  <c r="G12832" i="1"/>
  <c r="F12832" i="1"/>
  <c r="G12831" i="1"/>
  <c r="F12831" i="1"/>
  <c r="G12830" i="1"/>
  <c r="F12830" i="1"/>
  <c r="G12829" i="1"/>
  <c r="F12829" i="1"/>
  <c r="G12828" i="1"/>
  <c r="F12828" i="1"/>
  <c r="G12827" i="1"/>
  <c r="F12827" i="1"/>
  <c r="G12826" i="1"/>
  <c r="F12826" i="1"/>
  <c r="G12825" i="1"/>
  <c r="F12825" i="1"/>
  <c r="G12824" i="1"/>
  <c r="F12824" i="1"/>
  <c r="G12823" i="1"/>
  <c r="F12823" i="1"/>
  <c r="G12822" i="1"/>
  <c r="F12822" i="1"/>
  <c r="G12821" i="1"/>
  <c r="F12821" i="1"/>
  <c r="G12820" i="1"/>
  <c r="F12820" i="1"/>
  <c r="G12819" i="1"/>
  <c r="F12819" i="1"/>
  <c r="G12818" i="1"/>
  <c r="F12818" i="1"/>
  <c r="G12817" i="1"/>
  <c r="F12817" i="1"/>
  <c r="G12816" i="1"/>
  <c r="F12816" i="1"/>
  <c r="G12815" i="1"/>
  <c r="F12815" i="1"/>
  <c r="G12814" i="1"/>
  <c r="F12814" i="1"/>
  <c r="G12813" i="1"/>
  <c r="F12813" i="1"/>
  <c r="G12812" i="1"/>
  <c r="F12812" i="1"/>
  <c r="G12811" i="1"/>
  <c r="F12811" i="1"/>
  <c r="G12810" i="1"/>
  <c r="F12810" i="1"/>
  <c r="G12809" i="1"/>
  <c r="F12809" i="1"/>
  <c r="G12808" i="1"/>
  <c r="F12808" i="1"/>
  <c r="G12807" i="1"/>
  <c r="F12807" i="1"/>
  <c r="G12806" i="1"/>
  <c r="F12806" i="1"/>
  <c r="G12805" i="1"/>
  <c r="F12805" i="1"/>
  <c r="G12804" i="1"/>
  <c r="F12804" i="1"/>
  <c r="G12803" i="1"/>
  <c r="F12803" i="1"/>
  <c r="G12802" i="1"/>
  <c r="F12802" i="1"/>
  <c r="G12801" i="1"/>
  <c r="F12801" i="1"/>
  <c r="G12800" i="1"/>
  <c r="F12800" i="1"/>
  <c r="G12799" i="1"/>
  <c r="F12799" i="1"/>
  <c r="G12798" i="1"/>
  <c r="F12798" i="1"/>
  <c r="G12797" i="1"/>
  <c r="F12797" i="1"/>
  <c r="G12796" i="1"/>
  <c r="F12796" i="1"/>
  <c r="G12795" i="1"/>
  <c r="F12795" i="1"/>
  <c r="G12794" i="1"/>
  <c r="F12794" i="1"/>
  <c r="G12793" i="1"/>
  <c r="F12793" i="1"/>
  <c r="G12792" i="1"/>
  <c r="F12792" i="1"/>
  <c r="G12791" i="1"/>
  <c r="F12791" i="1"/>
  <c r="G12790" i="1"/>
  <c r="F12790" i="1"/>
  <c r="G12789" i="1"/>
  <c r="F12789" i="1"/>
  <c r="G12788" i="1"/>
  <c r="F12788" i="1"/>
  <c r="G12787" i="1"/>
  <c r="F12787" i="1"/>
  <c r="G12786" i="1"/>
  <c r="F12786" i="1"/>
  <c r="G12785" i="1"/>
  <c r="F12785" i="1"/>
  <c r="G12784" i="1"/>
  <c r="F12784" i="1"/>
  <c r="G12783" i="1"/>
  <c r="F12783" i="1"/>
  <c r="G12782" i="1"/>
  <c r="F12782" i="1"/>
  <c r="G12781" i="1"/>
  <c r="F12781" i="1"/>
  <c r="G12780" i="1"/>
  <c r="F12780" i="1"/>
  <c r="G12779" i="1"/>
  <c r="F12779" i="1"/>
  <c r="G12778" i="1"/>
  <c r="F12778" i="1"/>
  <c r="G12777" i="1"/>
  <c r="F12777" i="1"/>
  <c r="G12776" i="1"/>
  <c r="F12776" i="1"/>
  <c r="G12775" i="1"/>
  <c r="F12775" i="1"/>
  <c r="G12774" i="1"/>
  <c r="F12774" i="1"/>
  <c r="G12773" i="1"/>
  <c r="F12773" i="1"/>
  <c r="G12772" i="1"/>
  <c r="F12772" i="1"/>
  <c r="G12771" i="1"/>
  <c r="F12771" i="1"/>
  <c r="G12770" i="1"/>
  <c r="F12770" i="1"/>
  <c r="G12769" i="1"/>
  <c r="F12769" i="1"/>
  <c r="G12768" i="1"/>
  <c r="F12768" i="1"/>
  <c r="G12767" i="1"/>
  <c r="F12767" i="1"/>
  <c r="G12766" i="1"/>
  <c r="F12766" i="1"/>
  <c r="G12765" i="1"/>
  <c r="F12765" i="1"/>
  <c r="G12764" i="1"/>
  <c r="F12764" i="1"/>
  <c r="G12763" i="1"/>
  <c r="F12763" i="1"/>
  <c r="G12762" i="1"/>
  <c r="F12762" i="1"/>
  <c r="G12761" i="1"/>
  <c r="F12761" i="1"/>
  <c r="G12760" i="1"/>
  <c r="F12760" i="1"/>
  <c r="G12759" i="1"/>
  <c r="F12759" i="1"/>
  <c r="G12758" i="1"/>
  <c r="F12758" i="1"/>
  <c r="G12757" i="1"/>
  <c r="F12757" i="1"/>
  <c r="G12756" i="1"/>
  <c r="F12756" i="1"/>
  <c r="G12755" i="1"/>
  <c r="F12755" i="1"/>
  <c r="G12754" i="1"/>
  <c r="F12754" i="1"/>
  <c r="G12753" i="1"/>
  <c r="F12753" i="1"/>
  <c r="G12752" i="1"/>
  <c r="F12752" i="1"/>
  <c r="G12751" i="1"/>
  <c r="F12751" i="1"/>
  <c r="G12750" i="1"/>
  <c r="F12750" i="1"/>
  <c r="G12749" i="1"/>
  <c r="F12749" i="1"/>
  <c r="G12748" i="1"/>
  <c r="F12748" i="1"/>
  <c r="G12747" i="1"/>
  <c r="F12747" i="1"/>
  <c r="G12746" i="1"/>
  <c r="F12746" i="1"/>
  <c r="G12745" i="1"/>
  <c r="F12745" i="1"/>
  <c r="G12744" i="1"/>
  <c r="F12744" i="1"/>
  <c r="G12743" i="1"/>
  <c r="F12743" i="1"/>
  <c r="G12742" i="1"/>
  <c r="F12742" i="1"/>
  <c r="G12741" i="1"/>
  <c r="F12741" i="1"/>
  <c r="G12740" i="1"/>
  <c r="F12740" i="1"/>
  <c r="G12739" i="1"/>
  <c r="F12739" i="1"/>
  <c r="G12738" i="1"/>
  <c r="F12738" i="1"/>
  <c r="G12737" i="1"/>
  <c r="F12737" i="1"/>
  <c r="G12736" i="1"/>
  <c r="F12736" i="1"/>
  <c r="G12735" i="1"/>
  <c r="F12735" i="1"/>
  <c r="G12734" i="1"/>
  <c r="F12734" i="1"/>
  <c r="G12733" i="1"/>
  <c r="F12733" i="1"/>
  <c r="G12732" i="1"/>
  <c r="F12732" i="1"/>
  <c r="G12731" i="1"/>
  <c r="F12731" i="1"/>
  <c r="G12730" i="1"/>
  <c r="F12730" i="1"/>
  <c r="G12729" i="1"/>
  <c r="F12729" i="1"/>
  <c r="G12728" i="1"/>
  <c r="F12728" i="1"/>
  <c r="G12727" i="1"/>
  <c r="F12727" i="1"/>
  <c r="G12726" i="1"/>
  <c r="F12726" i="1"/>
  <c r="G12725" i="1"/>
  <c r="F12725" i="1"/>
  <c r="G12724" i="1"/>
  <c r="F12724" i="1"/>
  <c r="G12723" i="1"/>
  <c r="F12723" i="1"/>
  <c r="G12722" i="1"/>
  <c r="F12722" i="1"/>
  <c r="G12721" i="1"/>
  <c r="F12721" i="1"/>
  <c r="G12720" i="1"/>
  <c r="F12720" i="1"/>
  <c r="G12719" i="1"/>
  <c r="F12719" i="1"/>
  <c r="G12718" i="1"/>
  <c r="F12718" i="1"/>
  <c r="G12717" i="1"/>
  <c r="F12717" i="1"/>
  <c r="G12716" i="1"/>
  <c r="F12716" i="1"/>
  <c r="G12715" i="1"/>
  <c r="F12715" i="1"/>
  <c r="G12714" i="1"/>
  <c r="F12714" i="1"/>
  <c r="G12713" i="1"/>
  <c r="F12713" i="1"/>
  <c r="G12712" i="1"/>
  <c r="F12712" i="1"/>
  <c r="G12711" i="1"/>
  <c r="F12711" i="1"/>
  <c r="G12710" i="1"/>
  <c r="F12710" i="1"/>
  <c r="G12709" i="1"/>
  <c r="F12709" i="1"/>
  <c r="G12708" i="1"/>
  <c r="F12708" i="1"/>
  <c r="G12707" i="1"/>
  <c r="F12707" i="1"/>
  <c r="G12706" i="1"/>
  <c r="F12706" i="1"/>
  <c r="G12705" i="1"/>
  <c r="F12705" i="1"/>
  <c r="G12704" i="1"/>
  <c r="F12704" i="1"/>
  <c r="G12703" i="1"/>
  <c r="F12703" i="1"/>
  <c r="G12702" i="1"/>
  <c r="F12702" i="1"/>
  <c r="G12701" i="1"/>
  <c r="F12701" i="1"/>
  <c r="G12700" i="1"/>
  <c r="F12700" i="1"/>
  <c r="G12699" i="1"/>
  <c r="F12699" i="1"/>
  <c r="G12698" i="1"/>
  <c r="F12698" i="1"/>
  <c r="G12697" i="1"/>
  <c r="F12697" i="1"/>
  <c r="G12696" i="1"/>
  <c r="F12696" i="1"/>
  <c r="G12695" i="1"/>
  <c r="F12695" i="1"/>
  <c r="G12694" i="1"/>
  <c r="F12694" i="1"/>
  <c r="G12693" i="1"/>
  <c r="F12693" i="1"/>
  <c r="G12692" i="1"/>
  <c r="F12692" i="1"/>
  <c r="G12691" i="1"/>
  <c r="F12691" i="1"/>
  <c r="G12690" i="1"/>
  <c r="F12690" i="1"/>
  <c r="G12689" i="1"/>
  <c r="F12689" i="1"/>
  <c r="G12688" i="1"/>
  <c r="F12688" i="1"/>
  <c r="G12687" i="1"/>
  <c r="F12687" i="1"/>
  <c r="G12686" i="1"/>
  <c r="F12686" i="1"/>
  <c r="G12685" i="1"/>
  <c r="F12685" i="1"/>
  <c r="G12684" i="1"/>
  <c r="F12684" i="1"/>
  <c r="G12683" i="1"/>
  <c r="F12683" i="1"/>
  <c r="G12682" i="1"/>
  <c r="F12682" i="1"/>
  <c r="G12681" i="1"/>
  <c r="F12681" i="1"/>
  <c r="G12680" i="1"/>
  <c r="F12680" i="1"/>
  <c r="G12679" i="1"/>
  <c r="F12679" i="1"/>
  <c r="G12678" i="1"/>
  <c r="F12678" i="1"/>
  <c r="G12677" i="1"/>
  <c r="F12677" i="1"/>
  <c r="G12676" i="1"/>
  <c r="F12676" i="1"/>
  <c r="G12675" i="1"/>
  <c r="F12675" i="1"/>
  <c r="G12674" i="1"/>
  <c r="F12674" i="1"/>
  <c r="G12673" i="1"/>
  <c r="F12673" i="1"/>
  <c r="G12672" i="1"/>
  <c r="F12672" i="1"/>
  <c r="G12671" i="1"/>
  <c r="F12671" i="1"/>
  <c r="G12670" i="1"/>
  <c r="F12670" i="1"/>
  <c r="G12669" i="1"/>
  <c r="F12669" i="1"/>
  <c r="G12668" i="1"/>
  <c r="F12668" i="1"/>
  <c r="G12667" i="1"/>
  <c r="F12667" i="1"/>
  <c r="G12666" i="1"/>
  <c r="F12666" i="1"/>
  <c r="G12665" i="1"/>
  <c r="F12665" i="1"/>
  <c r="G12664" i="1"/>
  <c r="F12664" i="1"/>
  <c r="G12663" i="1"/>
  <c r="F12663" i="1"/>
  <c r="G12662" i="1"/>
  <c r="F12662" i="1"/>
  <c r="G12661" i="1"/>
  <c r="F12661" i="1"/>
  <c r="G12660" i="1"/>
  <c r="F12660" i="1"/>
  <c r="G12659" i="1"/>
  <c r="F12659" i="1"/>
  <c r="G12658" i="1"/>
  <c r="F12658" i="1"/>
  <c r="G12657" i="1"/>
  <c r="F12657" i="1"/>
  <c r="G12656" i="1"/>
  <c r="F12656" i="1"/>
  <c r="G12655" i="1"/>
  <c r="F12655" i="1"/>
  <c r="G12654" i="1"/>
  <c r="F12654" i="1"/>
  <c r="G12653" i="1"/>
  <c r="F12653" i="1"/>
  <c r="G12652" i="1"/>
  <c r="F12652" i="1"/>
  <c r="G12651" i="1"/>
  <c r="F12651" i="1"/>
  <c r="G12650" i="1"/>
  <c r="F12650" i="1"/>
  <c r="G12649" i="1"/>
  <c r="F12649" i="1"/>
  <c r="G12648" i="1"/>
  <c r="F12648" i="1"/>
  <c r="G12647" i="1"/>
  <c r="F12647" i="1"/>
  <c r="G12646" i="1"/>
  <c r="F12646" i="1"/>
  <c r="G12645" i="1"/>
  <c r="F12645" i="1"/>
  <c r="G12644" i="1"/>
  <c r="F12644" i="1"/>
  <c r="G12643" i="1"/>
  <c r="F12643" i="1"/>
  <c r="G12642" i="1"/>
  <c r="F12642" i="1"/>
  <c r="G12641" i="1"/>
  <c r="F12641" i="1"/>
  <c r="G12640" i="1"/>
  <c r="F12640" i="1"/>
  <c r="G12639" i="1"/>
  <c r="F12639" i="1"/>
  <c r="G12638" i="1"/>
  <c r="F12638" i="1"/>
  <c r="G12637" i="1"/>
  <c r="F12637" i="1"/>
  <c r="G12636" i="1"/>
  <c r="F12636" i="1"/>
  <c r="G12635" i="1"/>
  <c r="F12635" i="1"/>
  <c r="G12634" i="1"/>
  <c r="F12634" i="1"/>
  <c r="G12633" i="1"/>
  <c r="F12633" i="1"/>
  <c r="G12632" i="1"/>
  <c r="F12632" i="1"/>
  <c r="G12631" i="1"/>
  <c r="F12631" i="1"/>
  <c r="G12630" i="1"/>
  <c r="F12630" i="1"/>
  <c r="G12629" i="1"/>
  <c r="F12629" i="1"/>
  <c r="G12628" i="1"/>
  <c r="F12628" i="1"/>
  <c r="G12627" i="1"/>
  <c r="F12627" i="1"/>
  <c r="G12626" i="1"/>
  <c r="F12626" i="1"/>
  <c r="G12625" i="1"/>
  <c r="F12625" i="1"/>
  <c r="G12624" i="1"/>
  <c r="F12624" i="1"/>
  <c r="G12623" i="1"/>
  <c r="F12623" i="1"/>
  <c r="G12622" i="1"/>
  <c r="F12622" i="1"/>
  <c r="G12621" i="1"/>
  <c r="F12621" i="1"/>
  <c r="G12620" i="1"/>
  <c r="F12620" i="1"/>
  <c r="G12619" i="1"/>
  <c r="F12619" i="1"/>
  <c r="G12618" i="1"/>
  <c r="F12618" i="1"/>
  <c r="G12617" i="1"/>
  <c r="F12617" i="1"/>
  <c r="G12616" i="1"/>
  <c r="F12616" i="1"/>
  <c r="G12615" i="1"/>
  <c r="F12615" i="1"/>
  <c r="G12614" i="1"/>
  <c r="F12614" i="1"/>
  <c r="G12613" i="1"/>
  <c r="F12613" i="1"/>
  <c r="G12612" i="1"/>
  <c r="F12612" i="1"/>
  <c r="G12611" i="1"/>
  <c r="F12611" i="1"/>
  <c r="G12610" i="1"/>
  <c r="F12610" i="1"/>
  <c r="G12609" i="1"/>
  <c r="F12609" i="1"/>
  <c r="G12608" i="1"/>
  <c r="F12608" i="1"/>
  <c r="G12607" i="1"/>
  <c r="F12607" i="1"/>
  <c r="G12606" i="1"/>
  <c r="F12606" i="1"/>
  <c r="G12605" i="1"/>
  <c r="F12605" i="1"/>
  <c r="G12604" i="1"/>
  <c r="F12604" i="1"/>
  <c r="G12603" i="1"/>
  <c r="F12603" i="1"/>
  <c r="G12602" i="1"/>
  <c r="F12602" i="1"/>
  <c r="G12601" i="1"/>
  <c r="F12601" i="1"/>
  <c r="G12600" i="1"/>
  <c r="F12600" i="1"/>
  <c r="G12599" i="1"/>
  <c r="F12599" i="1"/>
  <c r="G12598" i="1"/>
  <c r="F12598" i="1"/>
  <c r="G12597" i="1"/>
  <c r="F12597" i="1"/>
  <c r="G12596" i="1"/>
  <c r="F12596" i="1"/>
  <c r="G12595" i="1"/>
  <c r="F12595" i="1"/>
  <c r="G12594" i="1"/>
  <c r="F12594" i="1"/>
  <c r="G12593" i="1"/>
  <c r="F12593" i="1"/>
  <c r="G12592" i="1"/>
  <c r="F12592" i="1"/>
  <c r="G12591" i="1"/>
  <c r="F12591" i="1"/>
  <c r="G12590" i="1"/>
  <c r="F12590" i="1"/>
  <c r="G12589" i="1"/>
  <c r="F12589" i="1"/>
  <c r="G12588" i="1"/>
  <c r="F12588" i="1"/>
  <c r="G12587" i="1"/>
  <c r="F12587" i="1"/>
  <c r="G12586" i="1"/>
  <c r="F12586" i="1"/>
  <c r="G12585" i="1"/>
  <c r="F12585" i="1"/>
  <c r="G12584" i="1"/>
  <c r="F12584" i="1"/>
  <c r="G12583" i="1"/>
  <c r="F12583" i="1"/>
  <c r="G12582" i="1"/>
  <c r="F12582" i="1"/>
  <c r="G12581" i="1"/>
  <c r="F12581" i="1"/>
  <c r="G12580" i="1"/>
  <c r="F12580" i="1"/>
  <c r="G12579" i="1"/>
  <c r="F12579" i="1"/>
  <c r="G12578" i="1"/>
  <c r="F12578" i="1"/>
  <c r="G12577" i="1"/>
  <c r="F12577" i="1"/>
  <c r="G12576" i="1"/>
  <c r="F12576" i="1"/>
  <c r="G12575" i="1"/>
  <c r="F12575" i="1"/>
  <c r="G12574" i="1"/>
  <c r="F12574" i="1"/>
  <c r="G12573" i="1"/>
  <c r="F12573" i="1"/>
  <c r="G12572" i="1"/>
  <c r="F12572" i="1"/>
  <c r="G12571" i="1"/>
  <c r="F12571" i="1"/>
  <c r="G12570" i="1"/>
  <c r="F12570" i="1"/>
  <c r="G12569" i="1"/>
  <c r="F12569" i="1"/>
  <c r="G12568" i="1"/>
  <c r="F12568" i="1"/>
  <c r="G12567" i="1"/>
  <c r="F12567" i="1"/>
  <c r="G12566" i="1"/>
  <c r="F12566" i="1"/>
  <c r="G12565" i="1"/>
  <c r="F12565" i="1"/>
  <c r="G12564" i="1"/>
  <c r="F12564" i="1"/>
  <c r="G12563" i="1"/>
  <c r="F12563" i="1"/>
  <c r="G12562" i="1"/>
  <c r="F12562" i="1"/>
  <c r="G12561" i="1"/>
  <c r="F12561" i="1"/>
  <c r="G12560" i="1"/>
  <c r="F12560" i="1"/>
  <c r="G12559" i="1"/>
  <c r="F12559" i="1"/>
  <c r="G12558" i="1"/>
  <c r="F12558" i="1"/>
  <c r="G12557" i="1"/>
  <c r="F12557" i="1"/>
  <c r="G12556" i="1"/>
  <c r="F12556" i="1"/>
  <c r="G12555" i="1"/>
  <c r="F12555" i="1"/>
  <c r="G12554" i="1"/>
  <c r="F12554" i="1"/>
  <c r="G12553" i="1"/>
  <c r="F12553" i="1"/>
  <c r="G12552" i="1"/>
  <c r="F12552" i="1"/>
  <c r="G12551" i="1"/>
  <c r="F12551" i="1"/>
  <c r="G12550" i="1"/>
  <c r="F12550" i="1"/>
  <c r="G12549" i="1"/>
  <c r="F12549" i="1"/>
  <c r="G12548" i="1"/>
  <c r="F12548" i="1"/>
  <c r="G12547" i="1"/>
  <c r="F12547" i="1"/>
  <c r="G12546" i="1"/>
  <c r="F12546" i="1"/>
  <c r="G12545" i="1"/>
  <c r="F12545" i="1"/>
  <c r="G12544" i="1"/>
  <c r="F12544" i="1"/>
  <c r="G12543" i="1"/>
  <c r="F12543" i="1"/>
  <c r="G12542" i="1"/>
  <c r="F12542" i="1"/>
  <c r="G12541" i="1"/>
  <c r="F12541" i="1"/>
  <c r="G12540" i="1"/>
  <c r="F12540" i="1"/>
  <c r="G12539" i="1"/>
  <c r="F12539" i="1"/>
  <c r="G12538" i="1"/>
  <c r="F12538" i="1"/>
  <c r="G12537" i="1"/>
  <c r="F12537" i="1"/>
  <c r="G12536" i="1"/>
  <c r="F12536" i="1"/>
  <c r="G12535" i="1"/>
  <c r="F12535" i="1"/>
  <c r="G12534" i="1"/>
  <c r="F12534" i="1"/>
  <c r="G12533" i="1"/>
  <c r="F12533" i="1"/>
  <c r="G12532" i="1"/>
  <c r="F12532" i="1"/>
  <c r="G12531" i="1"/>
  <c r="F12531" i="1"/>
  <c r="G12530" i="1"/>
  <c r="F12530" i="1"/>
  <c r="G12529" i="1"/>
  <c r="F12529" i="1"/>
  <c r="G12528" i="1"/>
  <c r="F12528" i="1"/>
  <c r="G12527" i="1"/>
  <c r="F12527" i="1"/>
  <c r="G12526" i="1"/>
  <c r="F12526" i="1"/>
  <c r="G12525" i="1"/>
  <c r="F12525" i="1"/>
  <c r="G12524" i="1"/>
  <c r="F12524" i="1"/>
  <c r="G12523" i="1"/>
  <c r="F12523" i="1"/>
  <c r="G12522" i="1"/>
  <c r="F12522" i="1"/>
  <c r="G12521" i="1"/>
  <c r="F12521" i="1"/>
  <c r="G12520" i="1"/>
  <c r="F12520" i="1"/>
  <c r="G12519" i="1"/>
  <c r="F12519" i="1"/>
  <c r="G12518" i="1"/>
  <c r="F12518" i="1"/>
  <c r="G12517" i="1"/>
  <c r="F12517" i="1"/>
  <c r="G12516" i="1"/>
  <c r="F12516" i="1"/>
  <c r="G12515" i="1"/>
  <c r="F12515" i="1"/>
  <c r="G12514" i="1"/>
  <c r="F12514" i="1"/>
  <c r="G12513" i="1"/>
  <c r="F12513" i="1"/>
  <c r="G12512" i="1"/>
  <c r="F12512" i="1"/>
  <c r="G12511" i="1"/>
  <c r="F12511" i="1"/>
  <c r="G12510" i="1"/>
  <c r="F12510" i="1"/>
  <c r="G12509" i="1"/>
  <c r="F12509" i="1"/>
  <c r="G12508" i="1"/>
  <c r="F12508" i="1"/>
  <c r="G12507" i="1"/>
  <c r="F12507" i="1"/>
  <c r="G12506" i="1"/>
  <c r="F12506" i="1"/>
  <c r="G12505" i="1"/>
  <c r="F12505" i="1"/>
  <c r="G12504" i="1"/>
  <c r="F12504" i="1"/>
  <c r="G12503" i="1"/>
  <c r="F12503" i="1"/>
  <c r="G12502" i="1"/>
  <c r="F12502" i="1"/>
  <c r="G12501" i="1"/>
  <c r="F12501" i="1"/>
  <c r="G12500" i="1"/>
  <c r="F12500" i="1"/>
  <c r="G12499" i="1"/>
  <c r="F12499" i="1"/>
  <c r="G12498" i="1"/>
  <c r="F12498" i="1"/>
  <c r="G12497" i="1"/>
  <c r="F12497" i="1"/>
  <c r="G12496" i="1"/>
  <c r="F12496" i="1"/>
  <c r="G12495" i="1"/>
  <c r="F12495" i="1"/>
  <c r="G12494" i="1"/>
  <c r="F12494" i="1"/>
  <c r="G12493" i="1"/>
  <c r="F12493" i="1"/>
  <c r="G12492" i="1"/>
  <c r="F12492" i="1"/>
  <c r="G12491" i="1"/>
  <c r="F12491" i="1"/>
  <c r="G12490" i="1"/>
  <c r="F12490" i="1"/>
  <c r="G12489" i="1"/>
  <c r="F12489" i="1"/>
  <c r="G12488" i="1"/>
  <c r="F12488" i="1"/>
  <c r="G12487" i="1"/>
  <c r="F12487" i="1"/>
  <c r="G12486" i="1"/>
  <c r="F12486" i="1"/>
  <c r="G12485" i="1"/>
  <c r="F12485" i="1"/>
  <c r="G12484" i="1"/>
  <c r="F12484" i="1"/>
  <c r="G12483" i="1"/>
  <c r="F12483" i="1"/>
  <c r="G12482" i="1"/>
  <c r="F12482" i="1"/>
  <c r="G12481" i="1"/>
  <c r="F12481" i="1"/>
  <c r="G12480" i="1"/>
  <c r="F12480" i="1"/>
  <c r="G12479" i="1"/>
  <c r="F12479" i="1"/>
  <c r="G12478" i="1"/>
  <c r="F12478" i="1"/>
  <c r="G12477" i="1"/>
  <c r="F12477" i="1"/>
  <c r="G12476" i="1"/>
  <c r="F12476" i="1"/>
  <c r="G12475" i="1"/>
  <c r="F12475" i="1"/>
  <c r="G12474" i="1"/>
  <c r="F12474" i="1"/>
  <c r="G12473" i="1"/>
  <c r="F12473" i="1"/>
  <c r="G12472" i="1"/>
  <c r="F12472" i="1"/>
  <c r="G12471" i="1"/>
  <c r="F12471" i="1"/>
  <c r="G12470" i="1"/>
  <c r="F12470" i="1"/>
  <c r="G12469" i="1"/>
  <c r="F12469" i="1"/>
  <c r="G12468" i="1"/>
  <c r="F12468" i="1"/>
  <c r="G12467" i="1"/>
  <c r="F12467" i="1"/>
  <c r="G12466" i="1"/>
  <c r="F12466" i="1"/>
  <c r="G12465" i="1"/>
  <c r="F12465" i="1"/>
  <c r="G12464" i="1"/>
  <c r="F12464" i="1"/>
  <c r="G12463" i="1"/>
  <c r="F12463" i="1"/>
  <c r="G12462" i="1"/>
  <c r="F12462" i="1"/>
  <c r="G12461" i="1"/>
  <c r="F12461" i="1"/>
  <c r="G12460" i="1"/>
  <c r="F12460" i="1"/>
  <c r="G12459" i="1"/>
  <c r="F12459" i="1"/>
  <c r="G12458" i="1"/>
  <c r="F12458" i="1"/>
  <c r="G12457" i="1"/>
  <c r="F12457" i="1"/>
  <c r="G12456" i="1"/>
  <c r="F12456" i="1"/>
  <c r="G12455" i="1"/>
  <c r="F12455" i="1"/>
  <c r="G12454" i="1"/>
  <c r="F12454" i="1"/>
  <c r="G12453" i="1"/>
  <c r="F12453" i="1"/>
  <c r="G12452" i="1"/>
  <c r="F12452" i="1"/>
  <c r="G12451" i="1"/>
  <c r="F12451" i="1"/>
  <c r="G12450" i="1"/>
  <c r="F12450" i="1"/>
  <c r="G12449" i="1"/>
  <c r="F12449" i="1"/>
  <c r="G12448" i="1"/>
  <c r="F12448" i="1"/>
  <c r="G12447" i="1"/>
  <c r="F12447" i="1"/>
  <c r="G12446" i="1"/>
  <c r="F12446" i="1"/>
  <c r="G12445" i="1"/>
  <c r="F12445" i="1"/>
  <c r="G12444" i="1"/>
  <c r="F12444" i="1"/>
  <c r="G12443" i="1"/>
  <c r="F12443" i="1"/>
  <c r="G12442" i="1"/>
  <c r="F12442" i="1"/>
  <c r="G12441" i="1"/>
  <c r="F12441" i="1"/>
  <c r="G12440" i="1"/>
  <c r="F12440" i="1"/>
  <c r="G12439" i="1"/>
  <c r="F12439" i="1"/>
  <c r="G12438" i="1"/>
  <c r="F12438" i="1"/>
  <c r="G12437" i="1"/>
  <c r="F12437" i="1"/>
  <c r="G12436" i="1"/>
  <c r="F12436" i="1"/>
  <c r="G12435" i="1"/>
  <c r="F12435" i="1"/>
  <c r="G12434" i="1"/>
  <c r="F12434" i="1"/>
  <c r="G12433" i="1"/>
  <c r="F12433" i="1"/>
  <c r="G12432" i="1"/>
  <c r="F12432" i="1"/>
  <c r="G12431" i="1"/>
  <c r="F12431" i="1"/>
  <c r="G12430" i="1"/>
  <c r="F12430" i="1"/>
  <c r="G12429" i="1"/>
  <c r="F12429" i="1"/>
  <c r="G12428" i="1"/>
  <c r="F12428" i="1"/>
  <c r="G12427" i="1"/>
  <c r="F12427" i="1"/>
  <c r="G12426" i="1"/>
  <c r="F12426" i="1"/>
  <c r="G12425" i="1"/>
  <c r="F12425" i="1"/>
  <c r="G12424" i="1"/>
  <c r="F12424" i="1"/>
  <c r="G12423" i="1"/>
  <c r="F12423" i="1"/>
  <c r="G12422" i="1"/>
  <c r="F12422" i="1"/>
  <c r="G12421" i="1"/>
  <c r="F12421" i="1"/>
  <c r="G12420" i="1"/>
  <c r="F12420" i="1"/>
  <c r="G12419" i="1"/>
  <c r="F12419" i="1"/>
  <c r="G12418" i="1"/>
  <c r="F12418" i="1"/>
  <c r="G12417" i="1"/>
  <c r="F12417" i="1"/>
  <c r="G12416" i="1"/>
  <c r="F12416" i="1"/>
  <c r="G12415" i="1"/>
  <c r="F12415" i="1"/>
  <c r="G12414" i="1"/>
  <c r="F12414" i="1"/>
  <c r="G12413" i="1"/>
  <c r="F12413" i="1"/>
  <c r="G12412" i="1"/>
  <c r="F12412" i="1"/>
  <c r="G12411" i="1"/>
  <c r="F12411" i="1"/>
  <c r="G12410" i="1"/>
  <c r="F12410" i="1"/>
  <c r="G12409" i="1"/>
  <c r="F12409" i="1"/>
  <c r="G12408" i="1"/>
  <c r="F12408" i="1"/>
  <c r="G12407" i="1"/>
  <c r="F12407" i="1"/>
  <c r="G12406" i="1"/>
  <c r="F12406" i="1"/>
  <c r="G12405" i="1"/>
  <c r="F12405" i="1"/>
  <c r="G12404" i="1"/>
  <c r="F12404" i="1"/>
  <c r="G12403" i="1"/>
  <c r="F12403" i="1"/>
  <c r="G12402" i="1"/>
  <c r="F12402" i="1"/>
  <c r="G12401" i="1"/>
  <c r="F12401" i="1"/>
  <c r="G12400" i="1"/>
  <c r="F12400" i="1"/>
  <c r="G12399" i="1"/>
  <c r="F12399" i="1"/>
  <c r="G12398" i="1"/>
  <c r="F12398" i="1"/>
  <c r="G12397" i="1"/>
  <c r="F12397" i="1"/>
  <c r="G12396" i="1"/>
  <c r="F12396" i="1"/>
  <c r="G12395" i="1"/>
  <c r="F12395" i="1"/>
  <c r="G12394" i="1"/>
  <c r="F12394" i="1"/>
  <c r="G12393" i="1"/>
  <c r="F12393" i="1"/>
  <c r="G12392" i="1"/>
  <c r="F12392" i="1"/>
  <c r="G12391" i="1"/>
  <c r="F12391" i="1"/>
  <c r="G12390" i="1"/>
  <c r="F12390" i="1"/>
  <c r="G12389" i="1"/>
  <c r="F12389" i="1"/>
  <c r="G12388" i="1"/>
  <c r="F12388" i="1"/>
  <c r="G12387" i="1"/>
  <c r="F12387" i="1"/>
  <c r="G12386" i="1"/>
  <c r="F12386" i="1"/>
  <c r="G12385" i="1"/>
  <c r="F12385" i="1"/>
  <c r="G12384" i="1"/>
  <c r="F12384" i="1"/>
  <c r="G12383" i="1"/>
  <c r="F12383" i="1"/>
  <c r="G12382" i="1"/>
  <c r="F12382" i="1"/>
  <c r="G12381" i="1"/>
  <c r="F12381" i="1"/>
  <c r="G12380" i="1"/>
  <c r="F12380" i="1"/>
  <c r="G12379" i="1"/>
  <c r="F12379" i="1"/>
  <c r="G12378" i="1"/>
  <c r="F12378" i="1"/>
  <c r="G12377" i="1"/>
  <c r="F12377" i="1"/>
  <c r="G12376" i="1"/>
  <c r="F12376" i="1"/>
  <c r="G12375" i="1"/>
  <c r="F12375" i="1"/>
  <c r="G12374" i="1"/>
  <c r="F12374" i="1"/>
  <c r="G12373" i="1"/>
  <c r="F12373" i="1"/>
  <c r="G12372" i="1"/>
  <c r="F12372" i="1"/>
  <c r="G12371" i="1"/>
  <c r="F12371" i="1"/>
  <c r="G12370" i="1"/>
  <c r="F12370" i="1"/>
  <c r="G12369" i="1"/>
  <c r="F12369" i="1"/>
  <c r="G12368" i="1"/>
  <c r="F12368" i="1"/>
  <c r="G12367" i="1"/>
  <c r="F12367" i="1"/>
  <c r="G12366" i="1"/>
  <c r="F12366" i="1"/>
  <c r="G12365" i="1"/>
  <c r="F12365" i="1"/>
  <c r="G12364" i="1"/>
  <c r="F12364" i="1"/>
  <c r="G12363" i="1"/>
  <c r="F12363" i="1"/>
  <c r="G12362" i="1"/>
  <c r="F12362" i="1"/>
  <c r="G12361" i="1"/>
  <c r="F12361" i="1"/>
  <c r="G12360" i="1"/>
  <c r="F12360" i="1"/>
  <c r="G12359" i="1"/>
  <c r="F12359" i="1"/>
  <c r="G12358" i="1"/>
  <c r="F12358" i="1"/>
  <c r="G12357" i="1"/>
  <c r="F12357" i="1"/>
  <c r="G12356" i="1"/>
  <c r="F12356" i="1"/>
  <c r="G12355" i="1"/>
  <c r="F12355" i="1"/>
  <c r="G12354" i="1"/>
  <c r="F12354" i="1"/>
  <c r="G12353" i="1"/>
  <c r="F12353" i="1"/>
  <c r="G12352" i="1"/>
  <c r="F12352" i="1"/>
  <c r="G12351" i="1"/>
  <c r="F12351" i="1"/>
  <c r="G12350" i="1"/>
  <c r="F12350" i="1"/>
  <c r="G12349" i="1"/>
  <c r="F12349" i="1"/>
  <c r="G12348" i="1"/>
  <c r="F12348" i="1"/>
  <c r="G12347" i="1"/>
  <c r="F12347" i="1"/>
  <c r="G12346" i="1"/>
  <c r="F12346" i="1"/>
  <c r="G12345" i="1"/>
  <c r="F12345" i="1"/>
  <c r="G12344" i="1"/>
  <c r="F12344" i="1"/>
  <c r="G12343" i="1"/>
  <c r="F12343" i="1"/>
  <c r="G12342" i="1"/>
  <c r="F12342" i="1"/>
  <c r="G12341" i="1"/>
  <c r="F12341" i="1"/>
  <c r="G12340" i="1"/>
  <c r="F12340" i="1"/>
  <c r="G12339" i="1"/>
  <c r="F12339" i="1"/>
  <c r="G12338" i="1"/>
  <c r="F12338" i="1"/>
  <c r="G12337" i="1"/>
  <c r="F12337" i="1"/>
  <c r="G12336" i="1"/>
  <c r="F12336" i="1"/>
  <c r="G12335" i="1"/>
  <c r="F12335" i="1"/>
  <c r="G12334" i="1"/>
  <c r="F12334" i="1"/>
  <c r="G12333" i="1"/>
  <c r="F12333" i="1"/>
  <c r="G12332" i="1"/>
  <c r="F12332" i="1"/>
  <c r="G12331" i="1"/>
  <c r="F12331" i="1"/>
  <c r="G12330" i="1"/>
  <c r="F12330" i="1"/>
  <c r="G12329" i="1"/>
  <c r="F12329" i="1"/>
  <c r="G12328" i="1"/>
  <c r="F12328" i="1"/>
  <c r="G12327" i="1"/>
  <c r="F12327" i="1"/>
  <c r="G12326" i="1"/>
  <c r="F12326" i="1"/>
  <c r="G12325" i="1"/>
  <c r="F12325" i="1"/>
  <c r="G12324" i="1"/>
  <c r="F12324" i="1"/>
  <c r="G12323" i="1"/>
  <c r="F12323" i="1"/>
  <c r="G12322" i="1"/>
  <c r="F12322" i="1"/>
  <c r="G12321" i="1"/>
  <c r="F12321" i="1"/>
  <c r="G12320" i="1"/>
  <c r="F12320" i="1"/>
  <c r="G12319" i="1"/>
  <c r="F12319" i="1"/>
  <c r="G12318" i="1"/>
  <c r="F12318" i="1"/>
  <c r="G12317" i="1"/>
  <c r="F12317" i="1"/>
  <c r="G12316" i="1"/>
  <c r="F12316" i="1"/>
  <c r="G12315" i="1"/>
  <c r="F12315" i="1"/>
  <c r="G12314" i="1"/>
  <c r="F12314" i="1"/>
  <c r="G12313" i="1"/>
  <c r="F12313" i="1"/>
  <c r="G12312" i="1"/>
  <c r="F12312" i="1"/>
  <c r="G12311" i="1"/>
  <c r="F12311" i="1"/>
  <c r="G12310" i="1"/>
  <c r="F12310" i="1"/>
  <c r="G12309" i="1"/>
  <c r="F12309" i="1"/>
  <c r="G12308" i="1"/>
  <c r="F12308" i="1"/>
  <c r="G12307" i="1"/>
  <c r="F12307" i="1"/>
  <c r="G12306" i="1"/>
  <c r="F12306" i="1"/>
  <c r="G12305" i="1"/>
  <c r="F12305" i="1"/>
  <c r="G12304" i="1"/>
  <c r="F12304" i="1"/>
  <c r="G12303" i="1"/>
  <c r="F12303" i="1"/>
  <c r="G12302" i="1"/>
  <c r="F12302" i="1"/>
  <c r="G12301" i="1"/>
  <c r="F12301" i="1"/>
  <c r="G12300" i="1"/>
  <c r="F12300" i="1"/>
  <c r="G12299" i="1"/>
  <c r="F12299" i="1"/>
  <c r="G12298" i="1"/>
  <c r="F12298" i="1"/>
  <c r="G12297" i="1"/>
  <c r="F12297" i="1"/>
  <c r="G12296" i="1"/>
  <c r="F12296" i="1"/>
  <c r="G12295" i="1"/>
  <c r="F12295" i="1"/>
  <c r="G12294" i="1"/>
  <c r="F12294" i="1"/>
  <c r="G12293" i="1"/>
  <c r="F12293" i="1"/>
  <c r="G12292" i="1"/>
  <c r="F12292" i="1"/>
  <c r="G12291" i="1"/>
  <c r="F12291" i="1"/>
  <c r="G12290" i="1"/>
  <c r="F12290" i="1"/>
  <c r="G12289" i="1"/>
  <c r="F12289" i="1"/>
  <c r="G12288" i="1"/>
  <c r="F12288" i="1"/>
  <c r="G12287" i="1"/>
  <c r="F12287" i="1"/>
  <c r="G12286" i="1"/>
  <c r="F12286" i="1"/>
  <c r="G12285" i="1"/>
  <c r="F12285" i="1"/>
  <c r="G12284" i="1"/>
  <c r="F12284" i="1"/>
  <c r="G12283" i="1"/>
  <c r="F12283" i="1"/>
  <c r="G12282" i="1"/>
  <c r="F12282" i="1"/>
  <c r="G12281" i="1"/>
  <c r="F12281" i="1"/>
  <c r="G12280" i="1"/>
  <c r="F12280" i="1"/>
  <c r="G12279" i="1"/>
  <c r="F12279" i="1"/>
  <c r="G12278" i="1"/>
  <c r="F12278" i="1"/>
  <c r="G12277" i="1"/>
  <c r="F12277" i="1"/>
  <c r="G12276" i="1"/>
  <c r="F12276" i="1"/>
  <c r="G12275" i="1"/>
  <c r="F12275" i="1"/>
  <c r="G12274" i="1"/>
  <c r="F12274" i="1"/>
  <c r="G12273" i="1"/>
  <c r="F12273" i="1"/>
  <c r="G12272" i="1"/>
  <c r="F12272" i="1"/>
  <c r="G12271" i="1"/>
  <c r="F12271" i="1"/>
  <c r="G12270" i="1"/>
  <c r="F12270" i="1"/>
  <c r="G12269" i="1"/>
  <c r="F12269" i="1"/>
  <c r="G12268" i="1"/>
  <c r="F12268" i="1"/>
  <c r="G12267" i="1"/>
  <c r="F12267" i="1"/>
  <c r="G12266" i="1"/>
  <c r="F12266" i="1"/>
  <c r="G12265" i="1"/>
  <c r="F12265" i="1"/>
  <c r="G12264" i="1"/>
  <c r="F12264" i="1"/>
  <c r="G12263" i="1"/>
  <c r="F12263" i="1"/>
  <c r="G12262" i="1"/>
  <c r="F12262" i="1"/>
  <c r="G12261" i="1"/>
  <c r="F12261" i="1"/>
  <c r="G12260" i="1"/>
  <c r="F12260" i="1"/>
  <c r="G12259" i="1"/>
  <c r="F12259" i="1"/>
  <c r="G12258" i="1"/>
  <c r="F12258" i="1"/>
  <c r="G12257" i="1"/>
  <c r="F12257" i="1"/>
  <c r="G12256" i="1"/>
  <c r="F12256" i="1"/>
  <c r="G12255" i="1"/>
  <c r="F12255" i="1"/>
  <c r="G12254" i="1"/>
  <c r="F12254" i="1"/>
  <c r="G12253" i="1"/>
  <c r="F12253" i="1"/>
  <c r="G12252" i="1"/>
  <c r="F12252" i="1"/>
  <c r="G12251" i="1"/>
  <c r="F12251" i="1"/>
  <c r="G12250" i="1"/>
  <c r="F12250" i="1"/>
  <c r="G12249" i="1"/>
  <c r="F12249" i="1"/>
  <c r="G12248" i="1"/>
  <c r="F12248" i="1"/>
  <c r="G12247" i="1"/>
  <c r="F12247" i="1"/>
  <c r="G12246" i="1"/>
  <c r="F12246" i="1"/>
  <c r="G12245" i="1"/>
  <c r="F12245" i="1"/>
  <c r="G12244" i="1"/>
  <c r="F12244" i="1"/>
  <c r="G12243" i="1"/>
  <c r="F12243" i="1"/>
  <c r="G12242" i="1"/>
  <c r="F12242" i="1"/>
  <c r="G12241" i="1"/>
  <c r="F12241" i="1"/>
  <c r="G12240" i="1"/>
  <c r="F12240" i="1"/>
  <c r="G12239" i="1"/>
  <c r="F12239" i="1"/>
  <c r="G12238" i="1"/>
  <c r="F12238" i="1"/>
  <c r="G12237" i="1"/>
  <c r="F12237" i="1"/>
  <c r="G12236" i="1"/>
  <c r="F12236" i="1"/>
  <c r="G12235" i="1"/>
  <c r="F12235" i="1"/>
  <c r="G12234" i="1"/>
  <c r="F12234" i="1"/>
  <c r="G12233" i="1"/>
  <c r="F12233" i="1"/>
  <c r="G12232" i="1"/>
  <c r="F12232" i="1"/>
  <c r="G12231" i="1"/>
  <c r="F12231" i="1"/>
  <c r="G12230" i="1"/>
  <c r="F12230" i="1"/>
  <c r="G12229" i="1"/>
  <c r="F12229" i="1"/>
  <c r="G12228" i="1"/>
  <c r="F12228" i="1"/>
  <c r="G12227" i="1"/>
  <c r="F12227" i="1"/>
  <c r="G12226" i="1"/>
  <c r="F12226" i="1"/>
  <c r="G12225" i="1"/>
  <c r="F12225" i="1"/>
  <c r="G12224" i="1"/>
  <c r="F12224" i="1"/>
  <c r="G12223" i="1"/>
  <c r="F12223" i="1"/>
  <c r="G12222" i="1"/>
  <c r="F12222" i="1"/>
  <c r="G12221" i="1"/>
  <c r="F12221" i="1"/>
  <c r="G12220" i="1"/>
  <c r="F12220" i="1"/>
  <c r="G12219" i="1"/>
  <c r="F12219" i="1"/>
  <c r="G12218" i="1"/>
  <c r="F12218" i="1"/>
  <c r="G12217" i="1"/>
  <c r="F12217" i="1"/>
  <c r="G12216" i="1"/>
  <c r="F12216" i="1"/>
  <c r="G12215" i="1"/>
  <c r="F12215" i="1"/>
  <c r="G12214" i="1"/>
  <c r="F12214" i="1"/>
  <c r="G12213" i="1"/>
  <c r="F12213" i="1"/>
  <c r="G12212" i="1"/>
  <c r="F12212" i="1"/>
  <c r="G12211" i="1"/>
  <c r="F12211" i="1"/>
  <c r="G12210" i="1"/>
  <c r="F12210" i="1"/>
  <c r="G12209" i="1"/>
  <c r="F12209" i="1"/>
  <c r="G12208" i="1"/>
  <c r="F12208" i="1"/>
  <c r="G12207" i="1"/>
  <c r="F12207" i="1"/>
  <c r="G12206" i="1"/>
  <c r="F12206" i="1"/>
  <c r="G12205" i="1"/>
  <c r="F12205" i="1"/>
  <c r="G12204" i="1"/>
  <c r="F12204" i="1"/>
  <c r="G12203" i="1"/>
  <c r="F12203" i="1"/>
  <c r="G12202" i="1"/>
  <c r="F12202" i="1"/>
  <c r="G12201" i="1"/>
  <c r="F12201" i="1"/>
  <c r="G12200" i="1"/>
  <c r="F12200" i="1"/>
  <c r="G12199" i="1"/>
  <c r="F12199" i="1"/>
  <c r="G12198" i="1"/>
  <c r="F12198" i="1"/>
  <c r="G12197" i="1"/>
  <c r="F12197" i="1"/>
  <c r="G12196" i="1"/>
  <c r="F12196" i="1"/>
  <c r="G12195" i="1"/>
  <c r="F12195" i="1"/>
  <c r="G12194" i="1"/>
  <c r="F12194" i="1"/>
  <c r="G12193" i="1"/>
  <c r="F12193" i="1"/>
  <c r="G12192" i="1"/>
  <c r="F12192" i="1"/>
  <c r="G12191" i="1"/>
  <c r="F12191" i="1"/>
  <c r="G12190" i="1"/>
  <c r="F12190" i="1"/>
  <c r="G12189" i="1"/>
  <c r="F12189" i="1"/>
  <c r="G12188" i="1"/>
  <c r="F12188" i="1"/>
  <c r="G12187" i="1"/>
  <c r="F12187" i="1"/>
  <c r="G12186" i="1"/>
  <c r="F12186" i="1"/>
  <c r="G12185" i="1"/>
  <c r="F12185" i="1"/>
  <c r="G12184" i="1"/>
  <c r="F12184" i="1"/>
  <c r="G12183" i="1"/>
  <c r="F12183" i="1"/>
  <c r="G12182" i="1"/>
  <c r="F12182" i="1"/>
  <c r="G12181" i="1"/>
  <c r="F12181" i="1"/>
  <c r="G12180" i="1"/>
  <c r="F12180" i="1"/>
  <c r="G12179" i="1"/>
  <c r="F12179" i="1"/>
  <c r="G12178" i="1"/>
  <c r="F12178" i="1"/>
  <c r="G12177" i="1"/>
  <c r="F12177" i="1"/>
  <c r="G12176" i="1"/>
  <c r="F12176" i="1"/>
  <c r="G12175" i="1"/>
  <c r="F12175" i="1"/>
  <c r="G12174" i="1"/>
  <c r="F12174" i="1"/>
  <c r="G12173" i="1"/>
  <c r="F12173" i="1"/>
  <c r="G12172" i="1"/>
  <c r="F12172" i="1"/>
  <c r="G12171" i="1"/>
  <c r="F12171" i="1"/>
  <c r="G12170" i="1"/>
  <c r="F12170" i="1"/>
  <c r="G12169" i="1"/>
  <c r="F12169" i="1"/>
  <c r="G12168" i="1"/>
  <c r="F12168" i="1"/>
  <c r="G12167" i="1"/>
  <c r="F12167" i="1"/>
  <c r="G12166" i="1"/>
  <c r="F12166" i="1"/>
  <c r="G12165" i="1"/>
  <c r="F12165" i="1"/>
  <c r="G12164" i="1"/>
  <c r="F12164" i="1"/>
  <c r="G12163" i="1"/>
  <c r="F12163" i="1"/>
  <c r="G12162" i="1"/>
  <c r="F12162" i="1"/>
  <c r="G12161" i="1"/>
  <c r="F12161" i="1"/>
  <c r="G12160" i="1"/>
  <c r="F12160" i="1"/>
  <c r="G12159" i="1"/>
  <c r="F12159" i="1"/>
  <c r="G12158" i="1"/>
  <c r="F12158" i="1"/>
  <c r="G12157" i="1"/>
  <c r="F12157" i="1"/>
  <c r="G12156" i="1"/>
  <c r="F12156" i="1"/>
  <c r="G12155" i="1"/>
  <c r="F12155" i="1"/>
  <c r="G12154" i="1"/>
  <c r="F12154" i="1"/>
  <c r="G12153" i="1"/>
  <c r="F12153" i="1"/>
  <c r="G12152" i="1"/>
  <c r="F12152" i="1"/>
  <c r="G12151" i="1"/>
  <c r="F12151" i="1"/>
  <c r="G12150" i="1"/>
  <c r="F12150" i="1"/>
  <c r="G12149" i="1"/>
  <c r="F12149" i="1"/>
  <c r="G12148" i="1"/>
  <c r="F12148" i="1"/>
  <c r="G12147" i="1"/>
  <c r="F12147" i="1"/>
  <c r="G12146" i="1"/>
  <c r="F12146" i="1"/>
  <c r="G12145" i="1"/>
  <c r="F12145" i="1"/>
  <c r="G12144" i="1"/>
  <c r="F12144" i="1"/>
  <c r="G12143" i="1"/>
  <c r="F12143" i="1"/>
  <c r="G12142" i="1"/>
  <c r="F12142" i="1"/>
  <c r="G12141" i="1"/>
  <c r="F12141" i="1"/>
  <c r="G12140" i="1"/>
  <c r="F12140" i="1"/>
  <c r="G12139" i="1"/>
  <c r="F12139" i="1"/>
  <c r="G12138" i="1"/>
  <c r="F12138" i="1"/>
  <c r="G12137" i="1"/>
  <c r="F12137" i="1"/>
  <c r="G12136" i="1"/>
  <c r="F12136" i="1"/>
  <c r="G12135" i="1"/>
  <c r="F12135" i="1"/>
  <c r="G12134" i="1"/>
  <c r="F12134" i="1"/>
  <c r="G12133" i="1"/>
  <c r="F12133" i="1"/>
  <c r="G12132" i="1"/>
  <c r="F12132" i="1"/>
  <c r="G12131" i="1"/>
  <c r="F12131" i="1"/>
  <c r="G12130" i="1"/>
  <c r="F12130" i="1"/>
  <c r="G12129" i="1"/>
  <c r="F12129" i="1"/>
  <c r="G12128" i="1"/>
  <c r="F12128" i="1"/>
  <c r="G12127" i="1"/>
  <c r="F12127" i="1"/>
  <c r="G12126" i="1"/>
  <c r="F12126" i="1"/>
  <c r="G12125" i="1"/>
  <c r="F12125" i="1"/>
  <c r="G12124" i="1"/>
  <c r="F12124" i="1"/>
  <c r="G12123" i="1"/>
  <c r="F12123" i="1"/>
  <c r="G12122" i="1"/>
  <c r="F12122" i="1"/>
  <c r="G12121" i="1"/>
  <c r="F12121" i="1"/>
  <c r="G12120" i="1"/>
  <c r="F12120" i="1"/>
  <c r="G12119" i="1"/>
  <c r="F12119" i="1"/>
  <c r="G12118" i="1"/>
  <c r="F12118" i="1"/>
  <c r="G12117" i="1"/>
  <c r="F12117" i="1"/>
  <c r="G12116" i="1"/>
  <c r="F12116" i="1"/>
  <c r="G12115" i="1"/>
  <c r="F12115" i="1"/>
  <c r="G12114" i="1"/>
  <c r="F12114" i="1"/>
  <c r="G12113" i="1"/>
  <c r="F12113" i="1"/>
  <c r="G12112" i="1"/>
  <c r="F12112" i="1"/>
  <c r="G12111" i="1"/>
  <c r="F12111" i="1"/>
  <c r="G12110" i="1"/>
  <c r="F12110" i="1"/>
  <c r="G12109" i="1"/>
  <c r="F12109" i="1"/>
  <c r="G12108" i="1"/>
  <c r="F12108" i="1"/>
  <c r="G12107" i="1"/>
  <c r="F12107" i="1"/>
  <c r="G12106" i="1"/>
  <c r="F12106" i="1"/>
  <c r="G12105" i="1"/>
  <c r="F12105" i="1"/>
  <c r="G12104" i="1"/>
  <c r="F12104" i="1"/>
  <c r="G12103" i="1"/>
  <c r="F12103" i="1"/>
  <c r="G12102" i="1"/>
  <c r="F12102" i="1"/>
  <c r="G12101" i="1"/>
  <c r="F12101" i="1"/>
  <c r="G12100" i="1"/>
  <c r="F12100" i="1"/>
  <c r="G12099" i="1"/>
  <c r="F12099" i="1"/>
  <c r="G12098" i="1"/>
  <c r="F12098" i="1"/>
  <c r="G12097" i="1"/>
  <c r="F12097" i="1"/>
  <c r="G12096" i="1"/>
  <c r="F12096" i="1"/>
  <c r="G12095" i="1"/>
  <c r="F12095" i="1"/>
  <c r="G12094" i="1"/>
  <c r="F12094" i="1"/>
  <c r="G12093" i="1"/>
  <c r="F12093" i="1"/>
  <c r="G12092" i="1"/>
  <c r="F12092" i="1"/>
  <c r="G12091" i="1"/>
  <c r="F12091" i="1"/>
  <c r="G12090" i="1"/>
  <c r="F12090" i="1"/>
  <c r="G12089" i="1"/>
  <c r="F12089" i="1"/>
  <c r="G12088" i="1"/>
  <c r="F12088" i="1"/>
  <c r="G12087" i="1"/>
  <c r="F12087" i="1"/>
  <c r="G12086" i="1"/>
  <c r="F12086" i="1"/>
  <c r="G12085" i="1"/>
  <c r="F12085" i="1"/>
  <c r="G12084" i="1"/>
  <c r="F12084" i="1"/>
  <c r="G12083" i="1"/>
  <c r="F12083" i="1"/>
  <c r="G12082" i="1"/>
  <c r="F12082" i="1"/>
  <c r="G12081" i="1"/>
  <c r="F12081" i="1"/>
  <c r="G12080" i="1"/>
  <c r="F12080" i="1"/>
  <c r="G12079" i="1"/>
  <c r="F12079" i="1"/>
  <c r="G12078" i="1"/>
  <c r="F12078" i="1"/>
  <c r="G12077" i="1"/>
  <c r="F12077" i="1"/>
  <c r="G12076" i="1"/>
  <c r="F12076" i="1"/>
  <c r="G12075" i="1"/>
  <c r="F12075" i="1"/>
  <c r="G12074" i="1"/>
  <c r="F12074" i="1"/>
  <c r="G12073" i="1"/>
  <c r="F12073" i="1"/>
  <c r="G12072" i="1"/>
  <c r="F12072" i="1"/>
  <c r="G12071" i="1"/>
  <c r="F12071" i="1"/>
  <c r="G12070" i="1"/>
  <c r="F12070" i="1"/>
  <c r="G12069" i="1"/>
  <c r="F12069" i="1"/>
  <c r="G12068" i="1"/>
  <c r="F12068" i="1"/>
  <c r="G12067" i="1"/>
  <c r="F12067" i="1"/>
  <c r="G12066" i="1"/>
  <c r="F12066" i="1"/>
  <c r="G12065" i="1"/>
  <c r="F12065" i="1"/>
  <c r="G12064" i="1"/>
  <c r="F12064" i="1"/>
  <c r="G12063" i="1"/>
  <c r="F12063" i="1"/>
  <c r="G12062" i="1"/>
  <c r="F12062" i="1"/>
  <c r="G12061" i="1"/>
  <c r="F12061" i="1"/>
  <c r="G12060" i="1"/>
  <c r="F12060" i="1"/>
  <c r="G12059" i="1"/>
  <c r="F12059" i="1"/>
  <c r="G12058" i="1"/>
  <c r="F12058" i="1"/>
  <c r="G12057" i="1"/>
  <c r="F12057" i="1"/>
  <c r="G12056" i="1"/>
  <c r="F12056" i="1"/>
  <c r="G12055" i="1"/>
  <c r="F12055" i="1"/>
  <c r="G12054" i="1"/>
  <c r="F12054" i="1"/>
  <c r="G12053" i="1"/>
  <c r="F12053" i="1"/>
  <c r="G12052" i="1"/>
  <c r="F12052" i="1"/>
  <c r="G12051" i="1"/>
  <c r="F12051" i="1"/>
  <c r="G12050" i="1"/>
  <c r="F12050" i="1"/>
  <c r="G12049" i="1"/>
  <c r="F12049" i="1"/>
  <c r="G12048" i="1"/>
  <c r="F12048" i="1"/>
  <c r="G12047" i="1"/>
  <c r="F12047" i="1"/>
  <c r="G12046" i="1"/>
  <c r="F12046" i="1"/>
  <c r="G12045" i="1"/>
  <c r="F12045" i="1"/>
  <c r="G12044" i="1"/>
  <c r="F12044" i="1"/>
  <c r="G12043" i="1"/>
  <c r="F12043" i="1"/>
  <c r="G12042" i="1"/>
  <c r="F12042" i="1"/>
  <c r="G12041" i="1"/>
  <c r="F12041" i="1"/>
  <c r="G12040" i="1"/>
  <c r="F12040" i="1"/>
  <c r="G12039" i="1"/>
  <c r="F12039" i="1"/>
  <c r="G12038" i="1"/>
  <c r="F12038" i="1"/>
  <c r="G12037" i="1"/>
  <c r="F12037" i="1"/>
  <c r="G12036" i="1"/>
  <c r="F12036" i="1"/>
  <c r="G12035" i="1"/>
  <c r="F12035" i="1"/>
  <c r="G12034" i="1"/>
  <c r="F12034" i="1"/>
  <c r="G12033" i="1"/>
  <c r="F12033" i="1"/>
  <c r="G12032" i="1"/>
  <c r="F12032" i="1"/>
  <c r="G12031" i="1"/>
  <c r="F12031" i="1"/>
  <c r="G12030" i="1"/>
  <c r="F12030" i="1"/>
  <c r="G12029" i="1"/>
  <c r="F12029" i="1"/>
  <c r="G12028" i="1"/>
  <c r="F12028" i="1"/>
  <c r="G12027" i="1"/>
  <c r="F12027" i="1"/>
  <c r="G12026" i="1"/>
  <c r="F12026" i="1"/>
  <c r="G12025" i="1"/>
  <c r="F12025" i="1"/>
  <c r="G12024" i="1"/>
  <c r="F12024" i="1"/>
  <c r="G12023" i="1"/>
  <c r="F12023" i="1"/>
  <c r="G12022" i="1"/>
  <c r="F12022" i="1"/>
  <c r="G12021" i="1"/>
  <c r="F12021" i="1"/>
  <c r="G12020" i="1"/>
  <c r="F12020" i="1"/>
  <c r="G12019" i="1"/>
  <c r="F12019" i="1"/>
  <c r="G12018" i="1"/>
  <c r="F12018" i="1"/>
  <c r="G12017" i="1"/>
  <c r="F12017" i="1"/>
  <c r="G12016" i="1"/>
  <c r="F12016" i="1"/>
  <c r="G12015" i="1"/>
  <c r="F12015" i="1"/>
  <c r="G12014" i="1"/>
  <c r="F12014" i="1"/>
  <c r="G12013" i="1"/>
  <c r="F12013" i="1"/>
  <c r="G12012" i="1"/>
  <c r="F12012" i="1"/>
  <c r="G12011" i="1"/>
  <c r="F12011" i="1"/>
  <c r="G12010" i="1"/>
  <c r="F12010" i="1"/>
  <c r="G12009" i="1"/>
  <c r="F12009" i="1"/>
  <c r="G12008" i="1"/>
  <c r="F12008" i="1"/>
  <c r="G12007" i="1"/>
  <c r="F12007" i="1"/>
  <c r="G12006" i="1"/>
  <c r="F12006" i="1"/>
  <c r="G12005" i="1"/>
  <c r="F12005" i="1"/>
  <c r="G12004" i="1"/>
  <c r="F12004" i="1"/>
  <c r="G12003" i="1"/>
  <c r="F12003" i="1"/>
  <c r="G12002" i="1"/>
  <c r="F12002" i="1"/>
  <c r="G12001" i="1"/>
  <c r="F12001" i="1"/>
  <c r="G12000" i="1"/>
  <c r="F12000" i="1"/>
  <c r="G11999" i="1"/>
  <c r="F11999" i="1"/>
  <c r="G11998" i="1"/>
  <c r="F11998" i="1"/>
  <c r="G11997" i="1"/>
  <c r="F11997" i="1"/>
  <c r="G11996" i="1"/>
  <c r="F11996" i="1"/>
  <c r="G11995" i="1"/>
  <c r="F11995" i="1"/>
  <c r="G11994" i="1"/>
  <c r="F11994" i="1"/>
  <c r="G11993" i="1"/>
  <c r="F11993" i="1"/>
  <c r="G11992" i="1"/>
  <c r="F11992" i="1"/>
  <c r="G11991" i="1"/>
  <c r="F11991" i="1"/>
  <c r="G11990" i="1"/>
  <c r="F11990" i="1"/>
  <c r="G11989" i="1"/>
  <c r="F11989" i="1"/>
  <c r="G11988" i="1"/>
  <c r="F11988" i="1"/>
  <c r="G11987" i="1"/>
  <c r="F11987" i="1"/>
  <c r="G11986" i="1"/>
  <c r="F11986" i="1"/>
  <c r="G11985" i="1"/>
  <c r="F11985" i="1"/>
  <c r="G11984" i="1"/>
  <c r="F11984" i="1"/>
  <c r="G11983" i="1"/>
  <c r="F11983" i="1"/>
  <c r="G11982" i="1"/>
  <c r="F11982" i="1"/>
  <c r="G11981" i="1"/>
  <c r="F11981" i="1"/>
  <c r="G11980" i="1"/>
  <c r="F11980" i="1"/>
  <c r="G11979" i="1"/>
  <c r="F11979" i="1"/>
  <c r="G11978" i="1"/>
  <c r="F11978" i="1"/>
  <c r="G11977" i="1"/>
  <c r="F11977" i="1"/>
  <c r="G11976" i="1"/>
  <c r="F11976" i="1"/>
  <c r="G11975" i="1"/>
  <c r="F11975" i="1"/>
  <c r="G11974" i="1"/>
  <c r="F11974" i="1"/>
  <c r="G11973" i="1"/>
  <c r="F11973" i="1"/>
  <c r="G11972" i="1"/>
  <c r="F11972" i="1"/>
  <c r="G11971" i="1"/>
  <c r="F11971" i="1"/>
  <c r="G11970" i="1"/>
  <c r="F11970" i="1"/>
  <c r="G11969" i="1"/>
  <c r="F11969" i="1"/>
  <c r="G11968" i="1"/>
  <c r="F11968" i="1"/>
  <c r="G11967" i="1"/>
  <c r="F11967" i="1"/>
  <c r="G11966" i="1"/>
  <c r="F11966" i="1"/>
  <c r="G11965" i="1"/>
  <c r="F11965" i="1"/>
  <c r="G11964" i="1"/>
  <c r="F11964" i="1"/>
  <c r="G11963" i="1"/>
  <c r="F11963" i="1"/>
  <c r="G11962" i="1"/>
  <c r="F11962" i="1"/>
  <c r="G11961" i="1"/>
  <c r="F11961" i="1"/>
  <c r="G11960" i="1"/>
  <c r="F11960" i="1"/>
  <c r="G11959" i="1"/>
  <c r="F11959" i="1"/>
  <c r="G11958" i="1"/>
  <c r="F11958" i="1"/>
  <c r="G11957" i="1"/>
  <c r="F11957" i="1"/>
  <c r="G11956" i="1"/>
  <c r="F11956" i="1"/>
  <c r="G11955" i="1"/>
  <c r="F11955" i="1"/>
  <c r="G11954" i="1"/>
  <c r="F11954" i="1"/>
  <c r="G11953" i="1"/>
  <c r="F11953" i="1"/>
  <c r="G11952" i="1"/>
  <c r="F11952" i="1"/>
  <c r="G11951" i="1"/>
  <c r="F11951" i="1"/>
  <c r="G11950" i="1"/>
  <c r="F11950" i="1"/>
  <c r="G11949" i="1"/>
  <c r="F11949" i="1"/>
  <c r="G11948" i="1"/>
  <c r="F11948" i="1"/>
  <c r="G11947" i="1"/>
  <c r="F11947" i="1"/>
  <c r="G11946" i="1"/>
  <c r="F11946" i="1"/>
  <c r="G11945" i="1"/>
  <c r="F11945" i="1"/>
  <c r="G11944" i="1"/>
  <c r="F11944" i="1"/>
  <c r="G11943" i="1"/>
  <c r="F11943" i="1"/>
  <c r="G11942" i="1"/>
  <c r="F11942" i="1"/>
  <c r="G11941" i="1"/>
  <c r="F11941" i="1"/>
  <c r="G11940" i="1"/>
  <c r="F11940" i="1"/>
  <c r="G11939" i="1"/>
  <c r="F11939" i="1"/>
  <c r="G11938" i="1"/>
  <c r="F11938" i="1"/>
  <c r="G11937" i="1"/>
  <c r="F11937" i="1"/>
  <c r="G11936" i="1"/>
  <c r="F11936" i="1"/>
  <c r="G11935" i="1"/>
  <c r="F11935" i="1"/>
  <c r="G11934" i="1"/>
  <c r="F11934" i="1"/>
  <c r="G11933" i="1"/>
  <c r="F11933" i="1"/>
  <c r="G11932" i="1"/>
  <c r="F11932" i="1"/>
  <c r="G11931" i="1"/>
  <c r="F11931" i="1"/>
  <c r="G11930" i="1"/>
  <c r="F11930" i="1"/>
  <c r="G11929" i="1"/>
  <c r="F11929" i="1"/>
  <c r="G11928" i="1"/>
  <c r="F11928" i="1"/>
  <c r="G11927" i="1"/>
  <c r="F11927" i="1"/>
  <c r="G11926" i="1"/>
  <c r="F11926" i="1"/>
  <c r="G11925" i="1"/>
  <c r="F11925" i="1"/>
  <c r="G11924" i="1"/>
  <c r="F11924" i="1"/>
  <c r="G11923" i="1"/>
  <c r="F11923" i="1"/>
  <c r="G11922" i="1"/>
  <c r="F11922" i="1"/>
  <c r="G11921" i="1"/>
  <c r="F11921" i="1"/>
  <c r="G11920" i="1"/>
  <c r="F11920" i="1"/>
  <c r="G11919" i="1"/>
  <c r="F11919" i="1"/>
  <c r="G11918" i="1"/>
  <c r="F11918" i="1"/>
  <c r="G11917" i="1"/>
  <c r="F11917" i="1"/>
  <c r="G11916" i="1"/>
  <c r="F11916" i="1"/>
  <c r="G11915" i="1"/>
  <c r="F11915" i="1"/>
  <c r="G11914" i="1"/>
  <c r="F11914" i="1"/>
  <c r="G11913" i="1"/>
  <c r="F11913" i="1"/>
  <c r="G11912" i="1"/>
  <c r="F11912" i="1"/>
  <c r="G11911" i="1"/>
  <c r="F11911" i="1"/>
  <c r="G11910" i="1"/>
  <c r="F11910" i="1"/>
  <c r="G11909" i="1"/>
  <c r="F11909" i="1"/>
  <c r="G11908" i="1"/>
  <c r="F11908" i="1"/>
  <c r="G11907" i="1"/>
  <c r="F11907" i="1"/>
  <c r="G11906" i="1"/>
  <c r="F11906" i="1"/>
  <c r="G11905" i="1"/>
  <c r="F11905" i="1"/>
  <c r="G11904" i="1"/>
  <c r="F11904" i="1"/>
  <c r="G11903" i="1"/>
  <c r="F11903" i="1"/>
  <c r="G11902" i="1"/>
  <c r="F11902" i="1"/>
  <c r="G11901" i="1"/>
  <c r="F11901" i="1"/>
  <c r="G11900" i="1"/>
  <c r="F11900" i="1"/>
  <c r="G11899" i="1"/>
  <c r="F11899" i="1"/>
  <c r="G11898" i="1"/>
  <c r="F11898" i="1"/>
  <c r="G11897" i="1"/>
  <c r="F11897" i="1"/>
  <c r="G11896" i="1"/>
  <c r="F11896" i="1"/>
  <c r="G11895" i="1"/>
  <c r="F11895" i="1"/>
  <c r="G11894" i="1"/>
  <c r="F11894" i="1"/>
  <c r="G11893" i="1"/>
  <c r="F11893" i="1"/>
  <c r="G11892" i="1"/>
  <c r="F11892" i="1"/>
  <c r="G11891" i="1"/>
  <c r="F11891" i="1"/>
  <c r="G11890" i="1"/>
  <c r="F11890" i="1"/>
  <c r="G11889" i="1"/>
  <c r="F11889" i="1"/>
  <c r="G11888" i="1"/>
  <c r="F11888" i="1"/>
  <c r="G11887" i="1"/>
  <c r="F11887" i="1"/>
  <c r="G11886" i="1"/>
  <c r="F11886" i="1"/>
  <c r="G11885" i="1"/>
  <c r="F11885" i="1"/>
  <c r="G11884" i="1"/>
  <c r="F11884" i="1"/>
  <c r="G11883" i="1"/>
  <c r="F11883" i="1"/>
  <c r="G11882" i="1"/>
  <c r="F11882" i="1"/>
  <c r="G11881" i="1"/>
  <c r="F11881" i="1"/>
  <c r="G11880" i="1"/>
  <c r="F11880" i="1"/>
  <c r="G11879" i="1"/>
  <c r="F11879" i="1"/>
  <c r="G11878" i="1"/>
  <c r="F11878" i="1"/>
  <c r="G11877" i="1"/>
  <c r="F11877" i="1"/>
  <c r="G11876" i="1"/>
  <c r="F11876" i="1"/>
  <c r="G11875" i="1"/>
  <c r="F11875" i="1"/>
  <c r="G11874" i="1"/>
  <c r="F11874" i="1"/>
  <c r="G11873" i="1"/>
  <c r="F11873" i="1"/>
  <c r="G11872" i="1"/>
  <c r="F11872" i="1"/>
  <c r="G11871" i="1"/>
  <c r="F11871" i="1"/>
  <c r="G11870" i="1"/>
  <c r="F11870" i="1"/>
  <c r="G11869" i="1"/>
  <c r="F11869" i="1"/>
  <c r="G11868" i="1"/>
  <c r="F11868" i="1"/>
  <c r="G11867" i="1"/>
  <c r="F11867" i="1"/>
  <c r="G11866" i="1"/>
  <c r="F11866" i="1"/>
  <c r="G11865" i="1"/>
  <c r="F11865" i="1"/>
  <c r="G11864" i="1"/>
  <c r="F11864" i="1"/>
  <c r="G11863" i="1"/>
  <c r="F11863" i="1"/>
  <c r="G11862" i="1"/>
  <c r="F11862" i="1"/>
  <c r="G11861" i="1"/>
  <c r="F11861" i="1"/>
  <c r="G11860" i="1"/>
  <c r="F11860" i="1"/>
  <c r="G11859" i="1"/>
  <c r="F11859" i="1"/>
  <c r="G11858" i="1"/>
  <c r="F11858" i="1"/>
  <c r="G11857" i="1"/>
  <c r="F11857" i="1"/>
  <c r="G11856" i="1"/>
  <c r="F11856" i="1"/>
  <c r="G11855" i="1"/>
  <c r="F11855" i="1"/>
  <c r="G11854" i="1"/>
  <c r="F11854" i="1"/>
  <c r="G11853" i="1"/>
  <c r="F11853" i="1"/>
  <c r="G11852" i="1"/>
  <c r="F11852" i="1"/>
  <c r="G11851" i="1"/>
  <c r="F11851" i="1"/>
  <c r="G11850" i="1"/>
  <c r="F11850" i="1"/>
  <c r="G11849" i="1"/>
  <c r="F11849" i="1"/>
  <c r="G11848" i="1"/>
  <c r="F11848" i="1"/>
  <c r="G11847" i="1"/>
  <c r="F11847" i="1"/>
  <c r="G11846" i="1"/>
  <c r="F11846" i="1"/>
  <c r="G11845" i="1"/>
  <c r="F11845" i="1"/>
  <c r="G11844" i="1"/>
  <c r="F11844" i="1"/>
  <c r="G11843" i="1"/>
  <c r="F11843" i="1"/>
  <c r="G11842" i="1"/>
  <c r="F11842" i="1"/>
  <c r="G11841" i="1"/>
  <c r="F11841" i="1"/>
  <c r="G11840" i="1"/>
  <c r="F11840" i="1"/>
  <c r="G11839" i="1"/>
  <c r="F11839" i="1"/>
  <c r="G11838" i="1"/>
  <c r="F11838" i="1"/>
  <c r="G11837" i="1"/>
  <c r="F11837" i="1"/>
  <c r="G11836" i="1"/>
  <c r="F11836" i="1"/>
  <c r="G11835" i="1"/>
  <c r="F11835" i="1"/>
  <c r="G11834" i="1"/>
  <c r="F11834" i="1"/>
  <c r="G11833" i="1"/>
  <c r="F11833" i="1"/>
  <c r="G11832" i="1"/>
  <c r="F11832" i="1"/>
  <c r="G11831" i="1"/>
  <c r="F11831" i="1"/>
  <c r="G11830" i="1"/>
  <c r="F11830" i="1"/>
  <c r="G11829" i="1"/>
  <c r="F11829" i="1"/>
  <c r="G11828" i="1"/>
  <c r="F11828" i="1"/>
  <c r="G11827" i="1"/>
  <c r="F11827" i="1"/>
  <c r="G11826" i="1"/>
  <c r="F11826" i="1"/>
  <c r="G11825" i="1"/>
  <c r="F11825" i="1"/>
  <c r="G11824" i="1"/>
  <c r="F11824" i="1"/>
  <c r="G11823" i="1"/>
  <c r="F11823" i="1"/>
  <c r="G11822" i="1"/>
  <c r="F11822" i="1"/>
  <c r="G11821" i="1"/>
  <c r="F11821" i="1"/>
  <c r="G11820" i="1"/>
  <c r="F11820" i="1"/>
  <c r="G11819" i="1"/>
  <c r="F11819" i="1"/>
  <c r="G11818" i="1"/>
  <c r="F11818" i="1"/>
  <c r="G11817" i="1"/>
  <c r="F11817" i="1"/>
  <c r="G11816" i="1"/>
  <c r="F11816" i="1"/>
  <c r="G11815" i="1"/>
  <c r="F11815" i="1"/>
  <c r="G11814" i="1"/>
  <c r="F11814" i="1"/>
  <c r="G11813" i="1"/>
  <c r="F11813" i="1"/>
  <c r="G11812" i="1"/>
  <c r="F11812" i="1"/>
  <c r="G11811" i="1"/>
  <c r="F11811" i="1"/>
  <c r="G11810" i="1"/>
  <c r="F11810" i="1"/>
  <c r="G11809" i="1"/>
  <c r="F11809" i="1"/>
  <c r="G11808" i="1"/>
  <c r="F11808" i="1"/>
  <c r="G11807" i="1"/>
  <c r="F11807" i="1"/>
  <c r="G11806" i="1"/>
  <c r="F11806" i="1"/>
  <c r="G11805" i="1"/>
  <c r="F11805" i="1"/>
  <c r="G11804" i="1"/>
  <c r="F11804" i="1"/>
  <c r="G11803" i="1"/>
  <c r="F11803" i="1"/>
  <c r="G11802" i="1"/>
  <c r="F11802" i="1"/>
  <c r="G11801" i="1"/>
  <c r="F11801" i="1"/>
  <c r="G11800" i="1"/>
  <c r="F11800" i="1"/>
  <c r="G11799" i="1"/>
  <c r="F11799" i="1"/>
  <c r="G11798" i="1"/>
  <c r="F11798" i="1"/>
  <c r="G11797" i="1"/>
  <c r="F11797" i="1"/>
  <c r="G11796" i="1"/>
  <c r="F11796" i="1"/>
  <c r="G11795" i="1"/>
  <c r="F11795" i="1"/>
  <c r="G11794" i="1"/>
  <c r="F11794" i="1"/>
  <c r="G11793" i="1"/>
  <c r="F11793" i="1"/>
  <c r="G11792" i="1"/>
  <c r="F11792" i="1"/>
  <c r="G11791" i="1"/>
  <c r="F11791" i="1"/>
  <c r="G11790" i="1"/>
  <c r="F11790" i="1"/>
  <c r="G11789" i="1"/>
  <c r="F11789" i="1"/>
  <c r="G11788" i="1"/>
  <c r="F11788" i="1"/>
  <c r="G11787" i="1"/>
  <c r="F11787" i="1"/>
  <c r="G11786" i="1"/>
  <c r="F11786" i="1"/>
  <c r="G11785" i="1"/>
  <c r="F11785" i="1"/>
  <c r="G11784" i="1"/>
  <c r="F11784" i="1"/>
  <c r="G11783" i="1"/>
  <c r="F11783" i="1"/>
  <c r="G11782" i="1"/>
  <c r="F11782" i="1"/>
  <c r="G11781" i="1"/>
  <c r="F11781" i="1"/>
  <c r="G11780" i="1"/>
  <c r="F11780" i="1"/>
  <c r="G11779" i="1"/>
  <c r="F11779" i="1"/>
  <c r="G11778" i="1"/>
  <c r="F11778" i="1"/>
  <c r="G11777" i="1"/>
  <c r="F11777" i="1"/>
  <c r="G11776" i="1"/>
  <c r="F11776" i="1"/>
  <c r="G11775" i="1"/>
  <c r="F11775" i="1"/>
  <c r="G11774" i="1"/>
  <c r="F11774" i="1"/>
  <c r="G11773" i="1"/>
  <c r="F11773" i="1"/>
  <c r="G11772" i="1"/>
  <c r="F11772" i="1"/>
  <c r="G11771" i="1"/>
  <c r="F11771" i="1"/>
  <c r="G11770" i="1"/>
  <c r="F11770" i="1"/>
  <c r="G11769" i="1"/>
  <c r="F11769" i="1"/>
  <c r="G11768" i="1"/>
  <c r="F11768" i="1"/>
  <c r="G11767" i="1"/>
  <c r="F11767" i="1"/>
  <c r="G11766" i="1"/>
  <c r="F11766" i="1"/>
  <c r="G11765" i="1"/>
  <c r="F11765" i="1"/>
  <c r="G11764" i="1"/>
  <c r="F11764" i="1"/>
  <c r="G11763" i="1"/>
  <c r="F11763" i="1"/>
  <c r="G11762" i="1"/>
  <c r="F11762" i="1"/>
  <c r="G11761" i="1"/>
  <c r="F11761" i="1"/>
  <c r="G11760" i="1"/>
  <c r="F11760" i="1"/>
  <c r="G11759" i="1"/>
  <c r="F11759" i="1"/>
  <c r="G11758" i="1"/>
  <c r="F11758" i="1"/>
  <c r="G11757" i="1"/>
  <c r="F11757" i="1"/>
  <c r="G11756" i="1"/>
  <c r="F11756" i="1"/>
  <c r="G11755" i="1"/>
  <c r="F11755" i="1"/>
  <c r="G11754" i="1"/>
  <c r="F11754" i="1"/>
  <c r="G11753" i="1"/>
  <c r="F11753" i="1"/>
  <c r="G11752" i="1"/>
  <c r="F11752" i="1"/>
  <c r="G11751" i="1"/>
  <c r="F11751" i="1"/>
  <c r="G11750" i="1"/>
  <c r="F11750" i="1"/>
  <c r="G11749" i="1"/>
  <c r="F11749" i="1"/>
  <c r="G11748" i="1"/>
  <c r="F11748" i="1"/>
  <c r="G11747" i="1"/>
  <c r="F11747" i="1"/>
  <c r="G11746" i="1"/>
  <c r="F11746" i="1"/>
  <c r="G11745" i="1"/>
  <c r="F11745" i="1"/>
  <c r="G11744" i="1"/>
  <c r="F11744" i="1"/>
  <c r="G11743" i="1"/>
  <c r="F11743" i="1"/>
  <c r="G11742" i="1"/>
  <c r="F11742" i="1"/>
  <c r="G11741" i="1"/>
  <c r="F11741" i="1"/>
  <c r="G11740" i="1"/>
  <c r="F11740" i="1"/>
  <c r="G11739" i="1"/>
  <c r="F11739" i="1"/>
  <c r="G11738" i="1"/>
  <c r="F11738" i="1"/>
  <c r="G11737" i="1"/>
  <c r="F11737" i="1"/>
  <c r="G11736" i="1"/>
  <c r="F11736" i="1"/>
  <c r="G11735" i="1"/>
  <c r="F11735" i="1"/>
  <c r="G11734" i="1"/>
  <c r="F11734" i="1"/>
  <c r="G11733" i="1"/>
  <c r="F11733" i="1"/>
  <c r="G11732" i="1"/>
  <c r="F11732" i="1"/>
  <c r="G11731" i="1"/>
  <c r="F11731" i="1"/>
  <c r="G11730" i="1"/>
  <c r="F11730" i="1"/>
  <c r="G11729" i="1"/>
  <c r="F11729" i="1"/>
  <c r="G11728" i="1"/>
  <c r="F11728" i="1"/>
  <c r="G11727" i="1"/>
  <c r="F11727" i="1"/>
  <c r="G11726" i="1"/>
  <c r="F11726" i="1"/>
  <c r="G11725" i="1"/>
  <c r="F11725" i="1"/>
  <c r="G11724" i="1"/>
  <c r="F11724" i="1"/>
  <c r="G11723" i="1"/>
  <c r="F11723" i="1"/>
  <c r="G11722" i="1"/>
  <c r="F11722" i="1"/>
  <c r="G11721" i="1"/>
  <c r="F11721" i="1"/>
  <c r="G11720" i="1"/>
  <c r="F11720" i="1"/>
  <c r="G11719" i="1"/>
  <c r="F11719" i="1"/>
  <c r="G11718" i="1"/>
  <c r="F11718" i="1"/>
  <c r="G11717" i="1"/>
  <c r="F11717" i="1"/>
  <c r="G11716" i="1"/>
  <c r="F11716" i="1"/>
  <c r="G11715" i="1"/>
  <c r="F11715" i="1"/>
  <c r="G11714" i="1"/>
  <c r="F11714" i="1"/>
  <c r="G11713" i="1"/>
  <c r="F11713" i="1"/>
  <c r="G11712" i="1"/>
  <c r="F11712" i="1"/>
  <c r="G11711" i="1"/>
  <c r="F11711" i="1"/>
  <c r="G11710" i="1"/>
  <c r="F11710" i="1"/>
  <c r="G11709" i="1"/>
  <c r="F11709" i="1"/>
  <c r="G11708" i="1"/>
  <c r="F11708" i="1"/>
  <c r="G11707" i="1"/>
  <c r="F11707" i="1"/>
  <c r="G11706" i="1"/>
  <c r="F11706" i="1"/>
  <c r="G11705" i="1"/>
  <c r="F11705" i="1"/>
  <c r="G11704" i="1"/>
  <c r="F11704" i="1"/>
  <c r="G11703" i="1"/>
  <c r="F11703" i="1"/>
  <c r="G11702" i="1"/>
  <c r="F11702" i="1"/>
  <c r="G11701" i="1"/>
  <c r="F11701" i="1"/>
  <c r="G11700" i="1"/>
  <c r="F11700" i="1"/>
  <c r="G11699" i="1"/>
  <c r="F11699" i="1"/>
  <c r="G11698" i="1"/>
  <c r="F11698" i="1"/>
  <c r="G11697" i="1"/>
  <c r="F11697" i="1"/>
  <c r="G11696" i="1"/>
  <c r="F11696" i="1"/>
  <c r="G11695" i="1"/>
  <c r="F11695" i="1"/>
  <c r="G11694" i="1"/>
  <c r="F11694" i="1"/>
  <c r="G11693" i="1"/>
  <c r="F11693" i="1"/>
  <c r="G11692" i="1"/>
  <c r="F11692" i="1"/>
  <c r="G11691" i="1"/>
  <c r="F11691" i="1"/>
  <c r="G11690" i="1"/>
  <c r="F11690" i="1"/>
  <c r="G11689" i="1"/>
  <c r="F11689" i="1"/>
  <c r="G11688" i="1"/>
  <c r="F11688" i="1"/>
  <c r="G11687" i="1"/>
  <c r="F11687" i="1"/>
  <c r="G11686" i="1"/>
  <c r="F11686" i="1"/>
  <c r="G11685" i="1"/>
  <c r="F11685" i="1"/>
  <c r="G11684" i="1"/>
  <c r="F11684" i="1"/>
  <c r="G11683" i="1"/>
  <c r="F11683" i="1"/>
  <c r="G11682" i="1"/>
  <c r="F11682" i="1"/>
  <c r="G11681" i="1"/>
  <c r="F11681" i="1"/>
  <c r="G11680" i="1"/>
  <c r="F11680" i="1"/>
  <c r="G11679" i="1"/>
  <c r="F11679" i="1"/>
  <c r="G11678" i="1"/>
  <c r="F11678" i="1"/>
  <c r="G11677" i="1"/>
  <c r="F11677" i="1"/>
  <c r="G11676" i="1"/>
  <c r="F11676" i="1"/>
  <c r="G11675" i="1"/>
  <c r="F11675" i="1"/>
  <c r="G11674" i="1"/>
  <c r="F11674" i="1"/>
  <c r="G11673" i="1"/>
  <c r="F11673" i="1"/>
  <c r="G11672" i="1"/>
  <c r="F11672" i="1"/>
  <c r="G11671" i="1"/>
  <c r="F11671" i="1"/>
  <c r="G11670" i="1"/>
  <c r="F11670" i="1"/>
  <c r="G11669" i="1"/>
  <c r="F11669" i="1"/>
  <c r="G11668" i="1"/>
  <c r="F11668" i="1"/>
  <c r="G11667" i="1"/>
  <c r="F11667" i="1"/>
  <c r="G11666" i="1"/>
  <c r="F11666" i="1"/>
  <c r="G11665" i="1"/>
  <c r="F11665" i="1"/>
  <c r="G11664" i="1"/>
  <c r="F11664" i="1"/>
  <c r="G11663" i="1"/>
  <c r="F11663" i="1"/>
  <c r="G11662" i="1"/>
  <c r="F11662" i="1"/>
  <c r="G11661" i="1"/>
  <c r="F11661" i="1"/>
  <c r="G11660" i="1"/>
  <c r="F11660" i="1"/>
  <c r="G11659" i="1"/>
  <c r="F11659" i="1"/>
  <c r="G11658" i="1"/>
  <c r="F11658" i="1"/>
  <c r="G11657" i="1"/>
  <c r="F11657" i="1"/>
  <c r="G11656" i="1"/>
  <c r="F11656" i="1"/>
  <c r="G11655" i="1"/>
  <c r="F11655" i="1"/>
  <c r="G11654" i="1"/>
  <c r="F11654" i="1"/>
  <c r="G11653" i="1"/>
  <c r="F11653" i="1"/>
  <c r="G11652" i="1"/>
  <c r="F11652" i="1"/>
  <c r="G11651" i="1"/>
  <c r="F11651" i="1"/>
  <c r="G11650" i="1"/>
  <c r="F11650" i="1"/>
  <c r="G11649" i="1"/>
  <c r="F11649" i="1"/>
  <c r="G11648" i="1"/>
  <c r="F11648" i="1"/>
  <c r="G11647" i="1"/>
  <c r="F11647" i="1"/>
  <c r="G11646" i="1"/>
  <c r="F11646" i="1"/>
  <c r="G11645" i="1"/>
  <c r="F11645" i="1"/>
  <c r="G11644" i="1"/>
  <c r="F11644" i="1"/>
  <c r="G11643" i="1"/>
  <c r="F11643" i="1"/>
  <c r="G11642" i="1"/>
  <c r="F11642" i="1"/>
  <c r="G11641" i="1"/>
  <c r="F11641" i="1"/>
  <c r="G11640" i="1"/>
  <c r="F11640" i="1"/>
  <c r="G11639" i="1"/>
  <c r="F11639" i="1"/>
  <c r="G11638" i="1"/>
  <c r="F11638" i="1"/>
  <c r="G11637" i="1"/>
  <c r="F11637" i="1"/>
  <c r="G11636" i="1"/>
  <c r="F11636" i="1"/>
  <c r="G11635" i="1"/>
  <c r="F11635" i="1"/>
  <c r="G11634" i="1"/>
  <c r="F11634" i="1"/>
  <c r="G11633" i="1"/>
  <c r="F11633" i="1"/>
  <c r="G11632" i="1"/>
  <c r="F11632" i="1"/>
  <c r="G11631" i="1"/>
  <c r="F11631" i="1"/>
  <c r="G11630" i="1"/>
  <c r="F11630" i="1"/>
  <c r="G11629" i="1"/>
  <c r="F11629" i="1"/>
  <c r="G11628" i="1"/>
  <c r="F11628" i="1"/>
  <c r="G11627" i="1"/>
  <c r="F11627" i="1"/>
  <c r="G11626" i="1"/>
  <c r="F11626" i="1"/>
  <c r="G11625" i="1"/>
  <c r="F11625" i="1"/>
  <c r="G11624" i="1"/>
  <c r="F11624" i="1"/>
  <c r="G11623" i="1"/>
  <c r="F11623" i="1"/>
  <c r="G11622" i="1"/>
  <c r="F11622" i="1"/>
  <c r="G11621" i="1"/>
  <c r="F11621" i="1"/>
  <c r="G11620" i="1"/>
  <c r="F11620" i="1"/>
  <c r="G11619" i="1"/>
  <c r="F11619" i="1"/>
  <c r="G11618" i="1"/>
  <c r="F11618" i="1"/>
  <c r="G11617" i="1"/>
  <c r="F11617" i="1"/>
  <c r="G11616" i="1"/>
  <c r="F11616" i="1"/>
  <c r="G11615" i="1"/>
  <c r="F11615" i="1"/>
  <c r="G11614" i="1"/>
  <c r="F11614" i="1"/>
  <c r="G11613" i="1"/>
  <c r="F11613" i="1"/>
  <c r="G11612" i="1"/>
  <c r="F11612" i="1"/>
  <c r="G11611" i="1"/>
  <c r="F11611" i="1"/>
  <c r="G11610" i="1"/>
  <c r="F11610" i="1"/>
  <c r="G11609" i="1"/>
  <c r="F11609" i="1"/>
  <c r="G11608" i="1"/>
  <c r="F11608" i="1"/>
  <c r="G11607" i="1"/>
  <c r="F11607" i="1"/>
  <c r="G11606" i="1"/>
  <c r="F11606" i="1"/>
  <c r="G11605" i="1"/>
  <c r="F11605" i="1"/>
  <c r="G11604" i="1"/>
  <c r="F11604" i="1"/>
  <c r="G11603" i="1"/>
  <c r="F11603" i="1"/>
  <c r="G11602" i="1"/>
  <c r="F11602" i="1"/>
  <c r="G11601" i="1"/>
  <c r="F11601" i="1"/>
  <c r="G11600" i="1"/>
  <c r="F11600" i="1"/>
  <c r="G11599" i="1"/>
  <c r="F11599" i="1"/>
  <c r="G11598" i="1"/>
  <c r="F11598" i="1"/>
  <c r="G11597" i="1"/>
  <c r="F11597" i="1"/>
  <c r="G11596" i="1"/>
  <c r="F11596" i="1"/>
  <c r="G11595" i="1"/>
  <c r="F11595" i="1"/>
  <c r="G11594" i="1"/>
  <c r="F11594" i="1"/>
  <c r="G11593" i="1"/>
  <c r="F11593" i="1"/>
  <c r="G11592" i="1"/>
  <c r="F11592" i="1"/>
  <c r="G11591" i="1"/>
  <c r="F11591" i="1"/>
  <c r="G11590" i="1"/>
  <c r="F11590" i="1"/>
  <c r="G11589" i="1"/>
  <c r="F11589" i="1"/>
  <c r="G11588" i="1"/>
  <c r="F11588" i="1"/>
  <c r="G11587" i="1"/>
  <c r="F11587" i="1"/>
  <c r="G11586" i="1"/>
  <c r="F11586" i="1"/>
  <c r="G11585" i="1"/>
  <c r="F11585" i="1"/>
  <c r="G11584" i="1"/>
  <c r="F11584" i="1"/>
  <c r="G11583" i="1"/>
  <c r="F11583" i="1"/>
  <c r="G11582" i="1"/>
  <c r="F11582" i="1"/>
  <c r="G11581" i="1"/>
  <c r="F11581" i="1"/>
  <c r="G11580" i="1"/>
  <c r="F11580" i="1"/>
  <c r="G11579" i="1"/>
  <c r="F11579" i="1"/>
  <c r="G11578" i="1"/>
  <c r="F11578" i="1"/>
  <c r="G11577" i="1"/>
  <c r="F11577" i="1"/>
  <c r="G11576" i="1"/>
  <c r="F11576" i="1"/>
  <c r="G11575" i="1"/>
  <c r="F11575" i="1"/>
  <c r="G11574" i="1"/>
  <c r="F11574" i="1"/>
  <c r="G11573" i="1"/>
  <c r="F11573" i="1"/>
  <c r="G11572" i="1"/>
  <c r="F11572" i="1"/>
  <c r="G11571" i="1"/>
  <c r="F11571" i="1"/>
  <c r="G11570" i="1"/>
  <c r="F11570" i="1"/>
  <c r="G11569" i="1"/>
  <c r="F11569" i="1"/>
  <c r="G11568" i="1"/>
  <c r="F11568" i="1"/>
  <c r="G11567" i="1"/>
  <c r="F11567" i="1"/>
  <c r="G11566" i="1"/>
  <c r="F11566" i="1"/>
  <c r="G11565" i="1"/>
  <c r="F11565" i="1"/>
  <c r="G11564" i="1"/>
  <c r="F11564" i="1"/>
  <c r="G11563" i="1"/>
  <c r="F11563" i="1"/>
  <c r="G11562" i="1"/>
  <c r="F11562" i="1"/>
  <c r="G11561" i="1"/>
  <c r="F11561" i="1"/>
  <c r="G11560" i="1"/>
  <c r="F11560" i="1"/>
  <c r="G11559" i="1"/>
  <c r="F11559" i="1"/>
  <c r="G11558" i="1"/>
  <c r="F11558" i="1"/>
  <c r="G11557" i="1"/>
  <c r="F11557" i="1"/>
  <c r="G11556" i="1"/>
  <c r="F11556" i="1"/>
  <c r="G11555" i="1"/>
  <c r="F11555" i="1"/>
  <c r="G11554" i="1"/>
  <c r="F11554" i="1"/>
  <c r="G11553" i="1"/>
  <c r="F11553" i="1"/>
  <c r="G11552" i="1"/>
  <c r="F11552" i="1"/>
  <c r="G11551" i="1"/>
  <c r="F11551" i="1"/>
  <c r="G11550" i="1"/>
  <c r="F11550" i="1"/>
  <c r="G11549" i="1"/>
  <c r="F11549" i="1"/>
  <c r="G11548" i="1"/>
  <c r="F11548" i="1"/>
  <c r="G11547" i="1"/>
  <c r="F11547" i="1"/>
  <c r="G11546" i="1"/>
  <c r="F11546" i="1"/>
  <c r="G11545" i="1"/>
  <c r="F11545" i="1"/>
  <c r="G11544" i="1"/>
  <c r="F11544" i="1"/>
  <c r="G11543" i="1"/>
  <c r="F11543" i="1"/>
  <c r="G11542" i="1"/>
  <c r="F11542" i="1"/>
  <c r="G11541" i="1"/>
  <c r="F11541" i="1"/>
  <c r="G11540" i="1"/>
  <c r="F11540" i="1"/>
  <c r="G11539" i="1"/>
  <c r="F11539" i="1"/>
  <c r="G11538" i="1"/>
  <c r="F11538" i="1"/>
  <c r="G11537" i="1"/>
  <c r="F11537" i="1"/>
  <c r="G11536" i="1"/>
  <c r="F11536" i="1"/>
  <c r="G11535" i="1"/>
  <c r="F11535" i="1"/>
  <c r="G11534" i="1"/>
  <c r="F11534" i="1"/>
  <c r="G11533" i="1"/>
  <c r="F11533" i="1"/>
  <c r="G11532" i="1"/>
  <c r="F11532" i="1"/>
  <c r="G11531" i="1"/>
  <c r="F11531" i="1"/>
  <c r="G11530" i="1"/>
  <c r="F11530" i="1"/>
  <c r="G11529" i="1"/>
  <c r="F11529" i="1"/>
  <c r="G11528" i="1"/>
  <c r="F11528" i="1"/>
  <c r="G11527" i="1"/>
  <c r="F11527" i="1"/>
  <c r="G11526" i="1"/>
  <c r="F11526" i="1"/>
  <c r="G11525" i="1"/>
  <c r="F11525" i="1"/>
  <c r="G11524" i="1"/>
  <c r="F11524" i="1"/>
  <c r="G11523" i="1"/>
  <c r="F11523" i="1"/>
  <c r="G11522" i="1"/>
  <c r="F11522" i="1"/>
  <c r="G11521" i="1"/>
  <c r="F11521" i="1"/>
  <c r="G11520" i="1"/>
  <c r="F11520" i="1"/>
  <c r="G11519" i="1"/>
  <c r="F11519" i="1"/>
  <c r="G11518" i="1"/>
  <c r="F11518" i="1"/>
  <c r="G11517" i="1"/>
  <c r="F11517" i="1"/>
  <c r="G11516" i="1"/>
  <c r="F11516" i="1"/>
  <c r="G11515" i="1"/>
  <c r="F11515" i="1"/>
  <c r="G11514" i="1"/>
  <c r="F11514" i="1"/>
  <c r="G11513" i="1"/>
  <c r="F11513" i="1"/>
  <c r="G11512" i="1"/>
  <c r="F11512" i="1"/>
  <c r="G11511" i="1"/>
  <c r="F11511" i="1"/>
  <c r="G11510" i="1"/>
  <c r="F11510" i="1"/>
  <c r="G11509" i="1"/>
  <c r="F11509" i="1"/>
  <c r="G11508" i="1"/>
  <c r="F11508" i="1"/>
  <c r="G11507" i="1"/>
  <c r="F11507" i="1"/>
  <c r="G11506" i="1"/>
  <c r="F11506" i="1"/>
  <c r="G11505" i="1"/>
  <c r="F11505" i="1"/>
  <c r="G11504" i="1"/>
  <c r="F11504" i="1"/>
  <c r="G11503" i="1"/>
  <c r="F11503" i="1"/>
  <c r="G11502" i="1"/>
  <c r="F11502" i="1"/>
  <c r="G11501" i="1"/>
  <c r="F11501" i="1"/>
  <c r="G11500" i="1"/>
  <c r="F11500" i="1"/>
  <c r="G11499" i="1"/>
  <c r="F11499" i="1"/>
  <c r="G11498" i="1"/>
  <c r="F11498" i="1"/>
  <c r="G11497" i="1"/>
  <c r="F11497" i="1"/>
  <c r="G11496" i="1"/>
  <c r="F11496" i="1"/>
  <c r="G11495" i="1"/>
  <c r="F11495" i="1"/>
  <c r="G11494" i="1"/>
  <c r="F11494" i="1"/>
  <c r="G11493" i="1"/>
  <c r="F11493" i="1"/>
  <c r="G11492" i="1"/>
  <c r="F11492" i="1"/>
  <c r="G11491" i="1"/>
  <c r="F11491" i="1"/>
  <c r="G11490" i="1"/>
  <c r="F11490" i="1"/>
  <c r="G11489" i="1"/>
  <c r="F11489" i="1"/>
  <c r="G11488" i="1"/>
  <c r="F11488" i="1"/>
  <c r="G11487" i="1"/>
  <c r="F11487" i="1"/>
  <c r="G11486" i="1"/>
  <c r="F11486" i="1"/>
  <c r="G11485" i="1"/>
  <c r="F11485" i="1"/>
  <c r="G11484" i="1"/>
  <c r="F11484" i="1"/>
  <c r="G11483" i="1"/>
  <c r="F11483" i="1"/>
  <c r="G11482" i="1"/>
  <c r="F11482" i="1"/>
  <c r="G11481" i="1"/>
  <c r="F11481" i="1"/>
  <c r="G11480" i="1"/>
  <c r="F11480" i="1"/>
  <c r="G11479" i="1"/>
  <c r="F11479" i="1"/>
  <c r="G11478" i="1"/>
  <c r="F11478" i="1"/>
  <c r="G11477" i="1"/>
  <c r="F11477" i="1"/>
  <c r="G11476" i="1"/>
  <c r="F11476" i="1"/>
  <c r="G11475" i="1"/>
  <c r="F11475" i="1"/>
  <c r="G11474" i="1"/>
  <c r="F11474" i="1"/>
  <c r="G11473" i="1"/>
  <c r="F11473" i="1"/>
  <c r="G11472" i="1"/>
  <c r="F11472" i="1"/>
  <c r="G11471" i="1"/>
  <c r="F11471" i="1"/>
  <c r="G11470" i="1"/>
  <c r="F11470" i="1"/>
  <c r="G11469" i="1"/>
  <c r="F11469" i="1"/>
  <c r="G11468" i="1"/>
  <c r="F11468" i="1"/>
  <c r="G11467" i="1"/>
  <c r="F11467" i="1"/>
  <c r="G11466" i="1"/>
  <c r="F11466" i="1"/>
  <c r="G11465" i="1"/>
  <c r="F11465" i="1"/>
  <c r="G11464" i="1"/>
  <c r="F11464" i="1"/>
  <c r="G11463" i="1"/>
  <c r="F11463" i="1"/>
  <c r="G11462" i="1"/>
  <c r="F11462" i="1"/>
  <c r="G11461" i="1"/>
  <c r="F11461" i="1"/>
  <c r="G11460" i="1"/>
  <c r="F11460" i="1"/>
  <c r="G11459" i="1"/>
  <c r="F11459" i="1"/>
  <c r="G11458" i="1"/>
  <c r="F11458" i="1"/>
  <c r="G11457" i="1"/>
  <c r="F11457" i="1"/>
  <c r="G11456" i="1"/>
  <c r="F11456" i="1"/>
  <c r="G11455" i="1"/>
  <c r="F11455" i="1"/>
  <c r="G11454" i="1"/>
  <c r="F11454" i="1"/>
  <c r="G11453" i="1"/>
  <c r="F11453" i="1"/>
  <c r="G11452" i="1"/>
  <c r="F11452" i="1"/>
  <c r="G11451" i="1"/>
  <c r="F11451" i="1"/>
  <c r="G11450" i="1"/>
  <c r="F11450" i="1"/>
  <c r="G11449" i="1"/>
  <c r="F11449" i="1"/>
  <c r="G11448" i="1"/>
  <c r="F11448" i="1"/>
  <c r="G11447" i="1"/>
  <c r="F11447" i="1"/>
  <c r="G11446" i="1"/>
  <c r="F11446" i="1"/>
  <c r="G11445" i="1"/>
  <c r="F11445" i="1"/>
  <c r="G11444" i="1"/>
  <c r="F11444" i="1"/>
  <c r="G11443" i="1"/>
  <c r="F11443" i="1"/>
  <c r="G11442" i="1"/>
  <c r="F11442" i="1"/>
  <c r="G11441" i="1"/>
  <c r="F11441" i="1"/>
  <c r="G11440" i="1"/>
  <c r="F11440" i="1"/>
  <c r="G11439" i="1"/>
  <c r="F11439" i="1"/>
  <c r="G11438" i="1"/>
  <c r="F11438" i="1"/>
  <c r="G11437" i="1"/>
  <c r="F11437" i="1"/>
  <c r="G11436" i="1"/>
  <c r="F11436" i="1"/>
  <c r="G11435" i="1"/>
  <c r="F11435" i="1"/>
  <c r="G11434" i="1"/>
  <c r="F11434" i="1"/>
  <c r="G11433" i="1"/>
  <c r="F11433" i="1"/>
  <c r="G11432" i="1"/>
  <c r="F11432" i="1"/>
  <c r="G11431" i="1"/>
  <c r="F11431" i="1"/>
  <c r="G11430" i="1"/>
  <c r="F11430" i="1"/>
  <c r="G11429" i="1"/>
  <c r="F11429" i="1"/>
  <c r="G11428" i="1"/>
  <c r="F11428" i="1"/>
  <c r="G11427" i="1"/>
  <c r="F11427" i="1"/>
  <c r="G11426" i="1"/>
  <c r="F11426" i="1"/>
  <c r="G11425" i="1"/>
  <c r="F11425" i="1"/>
  <c r="G11424" i="1"/>
  <c r="F11424" i="1"/>
  <c r="G11423" i="1"/>
  <c r="F11423" i="1"/>
  <c r="G11422" i="1"/>
  <c r="F11422" i="1"/>
  <c r="G11421" i="1"/>
  <c r="F11421" i="1"/>
  <c r="G11420" i="1"/>
  <c r="F11420" i="1"/>
  <c r="G11419" i="1"/>
  <c r="F11419" i="1"/>
  <c r="G11418" i="1"/>
  <c r="F11418" i="1"/>
  <c r="G11417" i="1"/>
  <c r="F11417" i="1"/>
  <c r="G11416" i="1"/>
  <c r="F11416" i="1"/>
  <c r="G11415" i="1"/>
  <c r="F11415" i="1"/>
  <c r="G11414" i="1"/>
  <c r="F11414" i="1"/>
  <c r="G11413" i="1"/>
  <c r="F11413" i="1"/>
  <c r="G11412" i="1"/>
  <c r="F11412" i="1"/>
  <c r="G11411" i="1"/>
  <c r="F11411" i="1"/>
  <c r="G11410" i="1"/>
  <c r="F11410" i="1"/>
  <c r="G11409" i="1"/>
  <c r="F11409" i="1"/>
  <c r="G11408" i="1"/>
  <c r="F11408" i="1"/>
  <c r="G11407" i="1"/>
  <c r="F11407" i="1"/>
  <c r="G11406" i="1"/>
  <c r="F11406" i="1"/>
  <c r="G11405" i="1"/>
  <c r="F11405" i="1"/>
  <c r="G11404" i="1"/>
  <c r="F11404" i="1"/>
  <c r="G11403" i="1"/>
  <c r="F11403" i="1"/>
  <c r="G11402" i="1"/>
  <c r="F11402" i="1"/>
  <c r="G11401" i="1"/>
  <c r="F11401" i="1"/>
  <c r="G11400" i="1"/>
  <c r="F11400" i="1"/>
  <c r="G11399" i="1"/>
  <c r="F11399" i="1"/>
  <c r="G11398" i="1"/>
  <c r="F11398" i="1"/>
  <c r="G11397" i="1"/>
  <c r="F11397" i="1"/>
  <c r="G11396" i="1"/>
  <c r="F11396" i="1"/>
  <c r="G11395" i="1"/>
  <c r="F11395" i="1"/>
  <c r="G11394" i="1"/>
  <c r="F11394" i="1"/>
  <c r="G11393" i="1"/>
  <c r="F11393" i="1"/>
  <c r="G11392" i="1"/>
  <c r="F11392" i="1"/>
  <c r="G11391" i="1"/>
  <c r="F11391" i="1"/>
  <c r="G11390" i="1"/>
  <c r="F11390" i="1"/>
  <c r="G11389" i="1"/>
  <c r="F11389" i="1"/>
  <c r="G11388" i="1"/>
  <c r="F11388" i="1"/>
  <c r="G11387" i="1"/>
  <c r="F11387" i="1"/>
  <c r="G11386" i="1"/>
  <c r="F11386" i="1"/>
  <c r="G11385" i="1"/>
  <c r="F11385" i="1"/>
  <c r="G11384" i="1"/>
  <c r="F11384" i="1"/>
  <c r="G11383" i="1"/>
  <c r="F11383" i="1"/>
  <c r="G11382" i="1"/>
  <c r="F11382" i="1"/>
  <c r="G11381" i="1"/>
  <c r="F11381" i="1"/>
  <c r="G11380" i="1"/>
  <c r="F11380" i="1"/>
  <c r="G11379" i="1"/>
  <c r="F11379" i="1"/>
  <c r="G11378" i="1"/>
  <c r="F11378" i="1"/>
  <c r="G11377" i="1"/>
  <c r="F11377" i="1"/>
  <c r="G11376" i="1"/>
  <c r="F11376" i="1"/>
  <c r="G11375" i="1"/>
  <c r="F11375" i="1"/>
  <c r="G11374" i="1"/>
  <c r="F11374" i="1"/>
  <c r="G11373" i="1"/>
  <c r="F11373" i="1"/>
  <c r="G11372" i="1"/>
  <c r="F11372" i="1"/>
  <c r="G11371" i="1"/>
  <c r="F11371" i="1"/>
  <c r="G11370" i="1"/>
  <c r="F11370" i="1"/>
  <c r="G11369" i="1"/>
  <c r="F11369" i="1"/>
  <c r="G11368" i="1"/>
  <c r="F11368" i="1"/>
  <c r="G11367" i="1"/>
  <c r="F11367" i="1"/>
  <c r="G11366" i="1"/>
  <c r="F11366" i="1"/>
  <c r="G11365" i="1"/>
  <c r="F11365" i="1"/>
  <c r="G11364" i="1"/>
  <c r="F11364" i="1"/>
  <c r="G11363" i="1"/>
  <c r="F11363" i="1"/>
  <c r="G11362" i="1"/>
  <c r="F11362" i="1"/>
  <c r="G11361" i="1"/>
  <c r="F11361" i="1"/>
  <c r="G11360" i="1"/>
  <c r="F11360" i="1"/>
  <c r="G11359" i="1"/>
  <c r="F11359" i="1"/>
  <c r="G11358" i="1"/>
  <c r="F11358" i="1"/>
  <c r="G11357" i="1"/>
  <c r="F11357" i="1"/>
  <c r="G11356" i="1"/>
  <c r="F11356" i="1"/>
  <c r="G11355" i="1"/>
  <c r="F11355" i="1"/>
  <c r="G11354" i="1"/>
  <c r="F11354" i="1"/>
  <c r="G11353" i="1"/>
  <c r="F11353" i="1"/>
  <c r="G11352" i="1"/>
  <c r="F11352" i="1"/>
  <c r="G11351" i="1"/>
  <c r="F11351" i="1"/>
  <c r="G11350" i="1"/>
  <c r="F11350" i="1"/>
  <c r="G11349" i="1"/>
  <c r="F11349" i="1"/>
  <c r="G11348" i="1"/>
  <c r="F11348" i="1"/>
  <c r="G11347" i="1"/>
  <c r="F11347" i="1"/>
  <c r="G11346" i="1"/>
  <c r="F11346" i="1"/>
  <c r="G11345" i="1"/>
  <c r="F11345" i="1"/>
  <c r="G11344" i="1"/>
  <c r="F11344" i="1"/>
  <c r="G11343" i="1"/>
  <c r="F11343" i="1"/>
  <c r="G11342" i="1"/>
  <c r="F11342" i="1"/>
  <c r="G11341" i="1"/>
  <c r="F11341" i="1"/>
  <c r="G11340" i="1"/>
  <c r="F11340" i="1"/>
  <c r="G11339" i="1"/>
  <c r="F11339" i="1"/>
  <c r="G11338" i="1"/>
  <c r="F11338" i="1"/>
  <c r="G11337" i="1"/>
  <c r="F11337" i="1"/>
  <c r="G11336" i="1"/>
  <c r="F11336" i="1"/>
  <c r="G11335" i="1"/>
  <c r="F11335" i="1"/>
  <c r="G11334" i="1"/>
  <c r="F11334" i="1"/>
  <c r="G11333" i="1"/>
  <c r="F11333" i="1"/>
  <c r="G11332" i="1"/>
  <c r="F11332" i="1"/>
  <c r="G11331" i="1"/>
  <c r="F11331" i="1"/>
  <c r="G11330" i="1"/>
  <c r="F11330" i="1"/>
  <c r="G11329" i="1"/>
  <c r="F11329" i="1"/>
  <c r="G11328" i="1"/>
  <c r="F11328" i="1"/>
  <c r="G11327" i="1"/>
  <c r="F11327" i="1"/>
  <c r="G11326" i="1"/>
  <c r="F11326" i="1"/>
  <c r="G11325" i="1"/>
  <c r="F11325" i="1"/>
  <c r="G11324" i="1"/>
  <c r="F11324" i="1"/>
  <c r="G11323" i="1"/>
  <c r="F11323" i="1"/>
  <c r="G11322" i="1"/>
  <c r="F11322" i="1"/>
  <c r="G11321" i="1"/>
  <c r="F11321" i="1"/>
  <c r="G11320" i="1"/>
  <c r="F11320" i="1"/>
  <c r="G11319" i="1"/>
  <c r="F11319" i="1"/>
  <c r="G11318" i="1"/>
  <c r="F11318" i="1"/>
  <c r="G11317" i="1"/>
  <c r="F11317" i="1"/>
  <c r="G11316" i="1"/>
  <c r="F11316" i="1"/>
  <c r="G11315" i="1"/>
  <c r="F11315" i="1"/>
  <c r="G11314" i="1"/>
  <c r="F11314" i="1"/>
  <c r="G11313" i="1"/>
  <c r="F11313" i="1"/>
  <c r="G11312" i="1"/>
  <c r="F11312" i="1"/>
  <c r="G11311" i="1"/>
  <c r="F11311" i="1"/>
  <c r="G11310" i="1"/>
  <c r="F11310" i="1"/>
  <c r="G11309" i="1"/>
  <c r="F11309" i="1"/>
  <c r="G11308" i="1"/>
  <c r="F11308" i="1"/>
  <c r="G11307" i="1"/>
  <c r="F11307" i="1"/>
  <c r="G11306" i="1"/>
  <c r="F11306" i="1"/>
  <c r="G11305" i="1"/>
  <c r="F11305" i="1"/>
  <c r="G11304" i="1"/>
  <c r="F11304" i="1"/>
  <c r="G11303" i="1"/>
  <c r="F11303" i="1"/>
  <c r="G11302" i="1"/>
  <c r="F11302" i="1"/>
  <c r="G11301" i="1"/>
  <c r="F11301" i="1"/>
  <c r="G11300" i="1"/>
  <c r="F11300" i="1"/>
  <c r="G11299" i="1"/>
  <c r="F11299" i="1"/>
  <c r="G11298" i="1"/>
  <c r="F11298" i="1"/>
  <c r="G11297" i="1"/>
  <c r="F11297" i="1"/>
  <c r="G11296" i="1"/>
  <c r="F11296" i="1"/>
  <c r="G11295" i="1"/>
  <c r="F11295" i="1"/>
  <c r="G11294" i="1"/>
  <c r="F11294" i="1"/>
  <c r="G11293" i="1"/>
  <c r="F11293" i="1"/>
  <c r="G11292" i="1"/>
  <c r="F11292" i="1"/>
  <c r="G11291" i="1"/>
  <c r="F11291" i="1"/>
  <c r="G11290" i="1"/>
  <c r="F11290" i="1"/>
  <c r="G11289" i="1"/>
  <c r="F11289" i="1"/>
  <c r="G11288" i="1"/>
  <c r="F11288" i="1"/>
  <c r="G11287" i="1"/>
  <c r="F11287" i="1"/>
  <c r="G11286" i="1"/>
  <c r="F11286" i="1"/>
  <c r="G11285" i="1"/>
  <c r="F11285" i="1"/>
  <c r="G11284" i="1"/>
  <c r="F11284" i="1"/>
  <c r="G11283" i="1"/>
  <c r="F11283" i="1"/>
  <c r="G11282" i="1"/>
  <c r="F11282" i="1"/>
  <c r="G11281" i="1"/>
  <c r="F11281" i="1"/>
  <c r="G11280" i="1"/>
  <c r="F11280" i="1"/>
  <c r="G11279" i="1"/>
  <c r="F11279" i="1"/>
  <c r="G11278" i="1"/>
  <c r="F11278" i="1"/>
  <c r="G11277" i="1"/>
  <c r="F11277" i="1"/>
  <c r="G11276" i="1"/>
  <c r="F11276" i="1"/>
  <c r="G11275" i="1"/>
  <c r="F11275" i="1"/>
  <c r="G11274" i="1"/>
  <c r="F11274" i="1"/>
  <c r="G11273" i="1"/>
  <c r="F11273" i="1"/>
  <c r="G11272" i="1"/>
  <c r="F11272" i="1"/>
  <c r="G11271" i="1"/>
  <c r="F11271" i="1"/>
  <c r="G11270" i="1"/>
  <c r="F11270" i="1"/>
  <c r="G11269" i="1"/>
  <c r="F11269" i="1"/>
  <c r="G11268" i="1"/>
  <c r="F11268" i="1"/>
  <c r="G11267" i="1"/>
  <c r="F11267" i="1"/>
  <c r="G11266" i="1"/>
  <c r="F11266" i="1"/>
  <c r="G11265" i="1"/>
  <c r="F11265" i="1"/>
  <c r="G11264" i="1"/>
  <c r="F11264" i="1"/>
  <c r="G11263" i="1"/>
  <c r="F11263" i="1"/>
  <c r="G11262" i="1"/>
  <c r="F11262" i="1"/>
  <c r="G11261" i="1"/>
  <c r="F11261" i="1"/>
  <c r="G11260" i="1"/>
  <c r="F11260" i="1"/>
  <c r="G11259" i="1"/>
  <c r="F11259" i="1"/>
  <c r="G11258" i="1"/>
  <c r="F11258" i="1"/>
  <c r="G11257" i="1"/>
  <c r="F11257" i="1"/>
  <c r="G11256" i="1"/>
  <c r="F11256" i="1"/>
  <c r="G11255" i="1"/>
  <c r="F11255" i="1"/>
  <c r="G11254" i="1"/>
  <c r="F11254" i="1"/>
  <c r="G11253" i="1"/>
  <c r="F11253" i="1"/>
  <c r="G11252" i="1"/>
  <c r="F11252" i="1"/>
  <c r="G11251" i="1"/>
  <c r="F11251" i="1"/>
  <c r="G11250" i="1"/>
  <c r="F11250" i="1"/>
  <c r="G11249" i="1"/>
  <c r="F11249" i="1"/>
  <c r="G11248" i="1"/>
  <c r="F11248" i="1"/>
  <c r="G11247" i="1"/>
  <c r="F11247" i="1"/>
  <c r="G11246" i="1"/>
  <c r="F11246" i="1"/>
  <c r="G11245" i="1"/>
  <c r="F11245" i="1"/>
  <c r="G11244" i="1"/>
  <c r="F11244" i="1"/>
  <c r="G11243" i="1"/>
  <c r="F11243" i="1"/>
  <c r="G11242" i="1"/>
  <c r="F11242" i="1"/>
  <c r="G11241" i="1"/>
  <c r="F11241" i="1"/>
  <c r="G11240" i="1"/>
  <c r="F11240" i="1"/>
  <c r="G11239" i="1"/>
  <c r="F11239" i="1"/>
  <c r="G11238" i="1"/>
  <c r="F11238" i="1"/>
  <c r="G11237" i="1"/>
  <c r="F11237" i="1"/>
  <c r="G11236" i="1"/>
  <c r="F11236" i="1"/>
  <c r="G11235" i="1"/>
  <c r="F11235" i="1"/>
  <c r="G11234" i="1"/>
  <c r="F11234" i="1"/>
  <c r="G11233" i="1"/>
  <c r="F11233" i="1"/>
  <c r="G11232" i="1"/>
  <c r="F11232" i="1"/>
  <c r="G11231" i="1"/>
  <c r="F11231" i="1"/>
  <c r="G11230" i="1"/>
  <c r="F11230" i="1"/>
  <c r="G11229" i="1"/>
  <c r="F11229" i="1"/>
  <c r="G11228" i="1"/>
  <c r="F11228" i="1"/>
  <c r="G11227" i="1"/>
  <c r="F11227" i="1"/>
  <c r="G11226" i="1"/>
  <c r="F11226" i="1"/>
  <c r="G11225" i="1"/>
  <c r="F11225" i="1"/>
  <c r="G11224" i="1"/>
  <c r="F11224" i="1"/>
  <c r="G11223" i="1"/>
  <c r="F11223" i="1"/>
  <c r="G11222" i="1"/>
  <c r="F11222" i="1"/>
  <c r="G11221" i="1"/>
  <c r="F11221" i="1"/>
  <c r="G11220" i="1"/>
  <c r="F11220" i="1"/>
  <c r="G11219" i="1"/>
  <c r="F11219" i="1"/>
  <c r="G11218" i="1"/>
  <c r="F11218" i="1"/>
  <c r="G11217" i="1"/>
  <c r="F11217" i="1"/>
  <c r="G11216" i="1"/>
  <c r="F11216" i="1"/>
  <c r="G11215" i="1"/>
  <c r="F11215" i="1"/>
  <c r="G11214" i="1"/>
  <c r="F11214" i="1"/>
  <c r="G11213" i="1"/>
  <c r="F11213" i="1"/>
  <c r="G11212" i="1"/>
  <c r="F11212" i="1"/>
  <c r="G11211" i="1"/>
  <c r="F11211" i="1"/>
  <c r="G11210" i="1"/>
  <c r="F11210" i="1"/>
  <c r="G11209" i="1"/>
  <c r="F11209" i="1"/>
  <c r="G11208" i="1"/>
  <c r="F11208" i="1"/>
  <c r="G11207" i="1"/>
  <c r="F11207" i="1"/>
  <c r="G11206" i="1"/>
  <c r="F11206" i="1"/>
  <c r="G11205" i="1"/>
  <c r="F11205" i="1"/>
  <c r="G11204" i="1"/>
  <c r="F11204" i="1"/>
  <c r="G11203" i="1"/>
  <c r="F11203" i="1"/>
  <c r="G11202" i="1"/>
  <c r="F11202" i="1"/>
  <c r="G11201" i="1"/>
  <c r="F11201" i="1"/>
  <c r="G11200" i="1"/>
  <c r="F11200" i="1"/>
  <c r="G11199" i="1"/>
  <c r="F11199" i="1"/>
  <c r="G11198" i="1"/>
  <c r="F11198" i="1"/>
  <c r="G11197" i="1"/>
  <c r="F11197" i="1"/>
  <c r="G11196" i="1"/>
  <c r="F11196" i="1"/>
  <c r="G11195" i="1"/>
  <c r="F11195" i="1"/>
  <c r="G11194" i="1"/>
  <c r="F11194" i="1"/>
  <c r="G11193" i="1"/>
  <c r="F11193" i="1"/>
  <c r="G11192" i="1"/>
  <c r="F11192" i="1"/>
  <c r="G11191" i="1"/>
  <c r="F11191" i="1"/>
  <c r="G11190" i="1"/>
  <c r="F11190" i="1"/>
  <c r="G11189" i="1"/>
  <c r="F11189" i="1"/>
  <c r="G11188" i="1"/>
  <c r="F11188" i="1"/>
  <c r="G11187" i="1"/>
  <c r="F11187" i="1"/>
  <c r="G11186" i="1"/>
  <c r="F11186" i="1"/>
  <c r="G11185" i="1"/>
  <c r="F11185" i="1"/>
  <c r="G11184" i="1"/>
  <c r="F11184" i="1"/>
  <c r="G11183" i="1"/>
  <c r="F11183" i="1"/>
  <c r="G11182" i="1"/>
  <c r="F11182" i="1"/>
  <c r="G11181" i="1"/>
  <c r="F11181" i="1"/>
  <c r="G11180" i="1"/>
  <c r="F11180" i="1"/>
  <c r="G11179" i="1"/>
  <c r="F11179" i="1"/>
  <c r="G11178" i="1"/>
  <c r="F11178" i="1"/>
  <c r="G11177" i="1"/>
  <c r="F11177" i="1"/>
  <c r="G11176" i="1"/>
  <c r="F11176" i="1"/>
  <c r="G11175" i="1"/>
  <c r="F11175" i="1"/>
  <c r="G11174" i="1"/>
  <c r="F11174" i="1"/>
  <c r="G11173" i="1"/>
  <c r="F11173" i="1"/>
  <c r="G11172" i="1"/>
  <c r="F11172" i="1"/>
  <c r="G11171" i="1"/>
  <c r="F11171" i="1"/>
  <c r="G11170" i="1"/>
  <c r="F11170" i="1"/>
  <c r="G11169" i="1"/>
  <c r="F11169" i="1"/>
  <c r="G11168" i="1"/>
  <c r="F11168" i="1"/>
  <c r="G11167" i="1"/>
  <c r="F11167" i="1"/>
  <c r="G11166" i="1"/>
  <c r="F11166" i="1"/>
  <c r="G11165" i="1"/>
  <c r="F11165" i="1"/>
  <c r="G11164" i="1"/>
  <c r="F11164" i="1"/>
  <c r="G11163" i="1"/>
  <c r="F11163" i="1"/>
  <c r="G11162" i="1"/>
  <c r="F11162" i="1"/>
  <c r="G11161" i="1"/>
  <c r="F11161" i="1"/>
  <c r="G11160" i="1"/>
  <c r="F11160" i="1"/>
  <c r="G11159" i="1"/>
  <c r="F11159" i="1"/>
  <c r="G11158" i="1"/>
  <c r="F11158" i="1"/>
  <c r="G11157" i="1"/>
  <c r="F11157" i="1"/>
  <c r="G11156" i="1"/>
  <c r="F11156" i="1"/>
  <c r="G11155" i="1"/>
  <c r="F11155" i="1"/>
  <c r="G11154" i="1"/>
  <c r="F11154" i="1"/>
  <c r="G11153" i="1"/>
  <c r="F11153" i="1"/>
  <c r="G11152" i="1"/>
  <c r="F11152" i="1"/>
  <c r="G11151" i="1"/>
  <c r="F11151" i="1"/>
  <c r="G11150" i="1"/>
  <c r="F11150" i="1"/>
  <c r="G11149" i="1"/>
  <c r="F11149" i="1"/>
  <c r="G11148" i="1"/>
  <c r="F11148" i="1"/>
  <c r="G11147" i="1"/>
  <c r="F11147" i="1"/>
  <c r="G11146" i="1"/>
  <c r="F11146" i="1"/>
  <c r="G11145" i="1"/>
  <c r="F11145" i="1"/>
  <c r="G11144" i="1"/>
  <c r="F11144" i="1"/>
  <c r="G11143" i="1"/>
  <c r="F11143" i="1"/>
  <c r="G11142" i="1"/>
  <c r="F11142" i="1"/>
  <c r="G11141" i="1"/>
  <c r="F11141" i="1"/>
  <c r="G11140" i="1"/>
  <c r="F11140" i="1"/>
  <c r="G11139" i="1"/>
  <c r="F11139" i="1"/>
  <c r="G11138" i="1"/>
  <c r="F11138" i="1"/>
  <c r="G11137" i="1"/>
  <c r="F11137" i="1"/>
  <c r="G11136" i="1"/>
  <c r="F11136" i="1"/>
  <c r="G11135" i="1"/>
  <c r="F11135" i="1"/>
  <c r="G11134" i="1"/>
  <c r="F11134" i="1"/>
  <c r="G11133" i="1"/>
  <c r="F11133" i="1"/>
  <c r="G11132" i="1"/>
  <c r="F11132" i="1"/>
  <c r="G11131" i="1"/>
  <c r="F11131" i="1"/>
  <c r="G11130" i="1"/>
  <c r="F11130" i="1"/>
  <c r="G11129" i="1"/>
  <c r="F11129" i="1"/>
  <c r="G11128" i="1"/>
  <c r="F11128" i="1"/>
  <c r="G11127" i="1"/>
  <c r="F11127" i="1"/>
  <c r="G11126" i="1"/>
  <c r="F11126" i="1"/>
  <c r="G11125" i="1"/>
  <c r="F11125" i="1"/>
  <c r="G11124" i="1"/>
  <c r="F11124" i="1"/>
  <c r="G11123" i="1"/>
  <c r="F11123" i="1"/>
  <c r="G11122" i="1"/>
  <c r="F11122" i="1"/>
  <c r="G11121" i="1"/>
  <c r="F11121" i="1"/>
  <c r="G11120" i="1"/>
  <c r="F11120" i="1"/>
  <c r="G11119" i="1"/>
  <c r="F11119" i="1"/>
  <c r="G11118" i="1"/>
  <c r="F11118" i="1"/>
  <c r="G11117" i="1"/>
  <c r="F11117" i="1"/>
  <c r="G11116" i="1"/>
  <c r="F11116" i="1"/>
  <c r="G11115" i="1"/>
  <c r="F11115" i="1"/>
  <c r="G11114" i="1"/>
  <c r="F11114" i="1"/>
  <c r="G11113" i="1"/>
  <c r="F11113" i="1"/>
  <c r="G11112" i="1"/>
  <c r="F11112" i="1"/>
  <c r="G11111" i="1"/>
  <c r="F11111" i="1"/>
  <c r="G11110" i="1"/>
  <c r="F11110" i="1"/>
  <c r="G11109" i="1"/>
  <c r="F11109" i="1"/>
  <c r="G11108" i="1"/>
  <c r="F11108" i="1"/>
  <c r="G11107" i="1"/>
  <c r="F11107" i="1"/>
  <c r="G11106" i="1"/>
  <c r="F11106" i="1"/>
  <c r="G11105" i="1"/>
  <c r="F11105" i="1"/>
  <c r="G11104" i="1"/>
  <c r="F11104" i="1"/>
  <c r="G11103" i="1"/>
  <c r="F11103" i="1"/>
  <c r="G11102" i="1"/>
  <c r="F11102" i="1"/>
  <c r="G11101" i="1"/>
  <c r="F11101" i="1"/>
  <c r="G11100" i="1"/>
  <c r="F11100" i="1"/>
  <c r="G11099" i="1"/>
  <c r="F11099" i="1"/>
  <c r="G11098" i="1"/>
  <c r="F11098" i="1"/>
  <c r="G11097" i="1"/>
  <c r="F11097" i="1"/>
  <c r="G11096" i="1"/>
  <c r="F11096" i="1"/>
  <c r="G11095" i="1"/>
  <c r="F11095" i="1"/>
  <c r="G11094" i="1"/>
  <c r="F11094" i="1"/>
  <c r="G11093" i="1"/>
  <c r="F11093" i="1"/>
  <c r="G11092" i="1"/>
  <c r="F11092" i="1"/>
  <c r="G11091" i="1"/>
  <c r="F11091" i="1"/>
  <c r="G11090" i="1"/>
  <c r="F11090" i="1"/>
  <c r="G11089" i="1"/>
  <c r="F11089" i="1"/>
  <c r="G11088" i="1"/>
  <c r="F11088" i="1"/>
  <c r="G11087" i="1"/>
  <c r="F11087" i="1"/>
  <c r="G11086" i="1"/>
  <c r="F11086" i="1"/>
  <c r="G11085" i="1"/>
  <c r="F11085" i="1"/>
  <c r="G11084" i="1"/>
  <c r="F11084" i="1"/>
  <c r="G11083" i="1"/>
  <c r="F11083" i="1"/>
  <c r="G11082" i="1"/>
  <c r="F11082" i="1"/>
  <c r="G11081" i="1"/>
  <c r="F11081" i="1"/>
  <c r="G11080" i="1"/>
  <c r="F11080" i="1"/>
  <c r="G11079" i="1"/>
  <c r="F11079" i="1"/>
  <c r="G11078" i="1"/>
  <c r="F11078" i="1"/>
  <c r="G11077" i="1"/>
  <c r="F11077" i="1"/>
  <c r="G11076" i="1"/>
  <c r="F11076" i="1"/>
  <c r="G11075" i="1"/>
  <c r="F11075" i="1"/>
  <c r="G11074" i="1"/>
  <c r="F11074" i="1"/>
  <c r="G11073" i="1"/>
  <c r="F11073" i="1"/>
  <c r="G11072" i="1"/>
  <c r="F11072" i="1"/>
  <c r="G11071" i="1"/>
  <c r="F11071" i="1"/>
  <c r="G11070" i="1"/>
  <c r="F11070" i="1"/>
  <c r="G11069" i="1"/>
  <c r="F11069" i="1"/>
  <c r="G11068" i="1"/>
  <c r="F11068" i="1"/>
  <c r="G11067" i="1"/>
  <c r="F11067" i="1"/>
  <c r="G11066" i="1"/>
  <c r="F11066" i="1"/>
  <c r="G11065" i="1"/>
  <c r="F11065" i="1"/>
  <c r="G11064" i="1"/>
  <c r="F11064" i="1"/>
  <c r="G11063" i="1"/>
  <c r="F11063" i="1"/>
  <c r="G11062" i="1"/>
  <c r="F11062" i="1"/>
  <c r="G11061" i="1"/>
  <c r="F11061" i="1"/>
  <c r="G11060" i="1"/>
  <c r="F11060" i="1"/>
  <c r="G11059" i="1"/>
  <c r="F11059" i="1"/>
  <c r="G11058" i="1"/>
  <c r="F11058" i="1"/>
  <c r="G11057" i="1"/>
  <c r="F11057" i="1"/>
  <c r="G11056" i="1"/>
  <c r="F11056" i="1"/>
  <c r="G11055" i="1"/>
  <c r="F11055" i="1"/>
  <c r="G11054" i="1"/>
  <c r="F11054" i="1"/>
  <c r="G11053" i="1"/>
  <c r="F11053" i="1"/>
  <c r="G11052" i="1"/>
  <c r="F11052" i="1"/>
  <c r="G11051" i="1"/>
  <c r="F11051" i="1"/>
  <c r="G11050" i="1"/>
  <c r="F11050" i="1"/>
  <c r="G11049" i="1"/>
  <c r="F11049" i="1"/>
  <c r="G11048" i="1"/>
  <c r="F11048" i="1"/>
  <c r="G11047" i="1"/>
  <c r="F11047" i="1"/>
  <c r="G11046" i="1"/>
  <c r="F11046" i="1"/>
  <c r="G11045" i="1"/>
  <c r="F11045" i="1"/>
  <c r="G11044" i="1"/>
  <c r="F11044" i="1"/>
  <c r="G11043" i="1"/>
  <c r="F11043" i="1"/>
  <c r="G11042" i="1"/>
  <c r="F11042" i="1"/>
  <c r="G11041" i="1"/>
  <c r="F11041" i="1"/>
  <c r="G11040" i="1"/>
  <c r="F11040" i="1"/>
  <c r="G11039" i="1"/>
  <c r="F11039" i="1"/>
  <c r="G11038" i="1"/>
  <c r="F11038" i="1"/>
  <c r="G11037" i="1"/>
  <c r="F11037" i="1"/>
  <c r="G11036" i="1"/>
  <c r="F11036" i="1"/>
  <c r="G11035" i="1"/>
  <c r="F11035" i="1"/>
  <c r="G11034" i="1"/>
  <c r="F11034" i="1"/>
  <c r="G11033" i="1"/>
  <c r="F11033" i="1"/>
  <c r="G11032" i="1"/>
  <c r="F11032" i="1"/>
  <c r="G11031" i="1"/>
  <c r="F11031" i="1"/>
  <c r="G11030" i="1"/>
  <c r="F11030" i="1"/>
  <c r="G11029" i="1"/>
  <c r="F11029" i="1"/>
  <c r="G11028" i="1"/>
  <c r="F11028" i="1"/>
  <c r="G11027" i="1"/>
  <c r="F11027" i="1"/>
  <c r="G11026" i="1"/>
  <c r="F11026" i="1"/>
  <c r="G11025" i="1"/>
  <c r="F11025" i="1"/>
  <c r="G11024" i="1"/>
  <c r="F11024" i="1"/>
  <c r="G11023" i="1"/>
  <c r="F11023" i="1"/>
  <c r="G11022" i="1"/>
  <c r="F11022" i="1"/>
  <c r="G11021" i="1"/>
  <c r="F11021" i="1"/>
  <c r="G11020" i="1"/>
  <c r="F11020" i="1"/>
  <c r="G11019" i="1"/>
  <c r="F11019" i="1"/>
  <c r="G11018" i="1"/>
  <c r="F11018" i="1"/>
  <c r="G11017" i="1"/>
  <c r="F11017" i="1"/>
  <c r="G11016" i="1"/>
  <c r="F11016" i="1"/>
  <c r="G11015" i="1"/>
  <c r="F11015" i="1"/>
  <c r="G11014" i="1"/>
  <c r="F11014" i="1"/>
  <c r="G11013" i="1"/>
  <c r="F11013" i="1"/>
  <c r="G11012" i="1"/>
  <c r="F11012" i="1"/>
  <c r="G11011" i="1"/>
  <c r="F11011" i="1"/>
  <c r="G11010" i="1"/>
  <c r="F11010" i="1"/>
  <c r="G11009" i="1"/>
  <c r="F11009" i="1"/>
  <c r="G11008" i="1"/>
  <c r="F11008" i="1"/>
  <c r="G11007" i="1"/>
  <c r="F11007" i="1"/>
  <c r="G11006" i="1"/>
  <c r="F11006" i="1"/>
  <c r="G11005" i="1"/>
  <c r="F11005" i="1"/>
  <c r="G11004" i="1"/>
  <c r="F11004" i="1"/>
  <c r="G11003" i="1"/>
  <c r="F11003" i="1"/>
  <c r="G11002" i="1"/>
  <c r="F11002" i="1"/>
  <c r="G11001" i="1"/>
  <c r="F11001" i="1"/>
  <c r="G11000" i="1"/>
  <c r="F11000" i="1"/>
  <c r="G10999" i="1"/>
  <c r="F10999" i="1"/>
  <c r="G10998" i="1"/>
  <c r="F10998" i="1"/>
  <c r="G10997" i="1"/>
  <c r="F10997" i="1"/>
  <c r="G10996" i="1"/>
  <c r="F10996" i="1"/>
  <c r="G10995" i="1"/>
  <c r="F10995" i="1"/>
  <c r="G10994" i="1"/>
  <c r="F10994" i="1"/>
  <c r="G10993" i="1"/>
  <c r="F10993" i="1"/>
  <c r="G10992" i="1"/>
  <c r="F10992" i="1"/>
  <c r="G10991" i="1"/>
  <c r="F10991" i="1"/>
  <c r="G10990" i="1"/>
  <c r="F10990" i="1"/>
  <c r="G10989" i="1"/>
  <c r="F10989" i="1"/>
  <c r="G10988" i="1"/>
  <c r="F10988" i="1"/>
  <c r="G10987" i="1"/>
  <c r="F10987" i="1"/>
  <c r="G10986" i="1"/>
  <c r="F10986" i="1"/>
  <c r="G10985" i="1"/>
  <c r="F10985" i="1"/>
  <c r="G10984" i="1"/>
  <c r="F10984" i="1"/>
  <c r="G10983" i="1"/>
  <c r="F10983" i="1"/>
  <c r="G10982" i="1"/>
  <c r="F10982" i="1"/>
  <c r="G10981" i="1"/>
  <c r="F10981" i="1"/>
  <c r="G10980" i="1"/>
  <c r="F10980" i="1"/>
  <c r="G10979" i="1"/>
  <c r="F10979" i="1"/>
  <c r="G10978" i="1"/>
  <c r="F10978" i="1"/>
  <c r="G10977" i="1"/>
  <c r="F10977" i="1"/>
  <c r="G10976" i="1"/>
  <c r="F10976" i="1"/>
  <c r="G10975" i="1"/>
  <c r="F10975" i="1"/>
  <c r="G10974" i="1"/>
  <c r="F10974" i="1"/>
  <c r="G10973" i="1"/>
  <c r="F10973" i="1"/>
  <c r="G10972" i="1"/>
  <c r="F10972" i="1"/>
  <c r="G10971" i="1"/>
  <c r="F10971" i="1"/>
  <c r="G10970" i="1"/>
  <c r="F10970" i="1"/>
  <c r="G10969" i="1"/>
  <c r="F10969" i="1"/>
  <c r="G10968" i="1"/>
  <c r="F10968" i="1"/>
  <c r="G10967" i="1"/>
  <c r="F10967" i="1"/>
  <c r="G10966" i="1"/>
  <c r="F10966" i="1"/>
  <c r="G10965" i="1"/>
  <c r="F10965" i="1"/>
  <c r="G10964" i="1"/>
  <c r="F10964" i="1"/>
  <c r="G10963" i="1"/>
  <c r="F10963" i="1"/>
  <c r="G10962" i="1"/>
  <c r="F10962" i="1"/>
  <c r="G10961" i="1"/>
  <c r="F10961" i="1"/>
  <c r="G10960" i="1"/>
  <c r="F10960" i="1"/>
  <c r="G10959" i="1"/>
  <c r="F10959" i="1"/>
  <c r="G10958" i="1"/>
  <c r="F10958" i="1"/>
  <c r="G10957" i="1"/>
  <c r="F10957" i="1"/>
  <c r="G10956" i="1"/>
  <c r="F10956" i="1"/>
  <c r="G10955" i="1"/>
  <c r="F10955" i="1"/>
  <c r="G10954" i="1"/>
  <c r="F10954" i="1"/>
  <c r="G10953" i="1"/>
  <c r="F10953" i="1"/>
  <c r="G10952" i="1"/>
  <c r="F10952" i="1"/>
  <c r="G10951" i="1"/>
  <c r="F10951" i="1"/>
  <c r="G10950" i="1"/>
  <c r="F10950" i="1"/>
  <c r="G10949" i="1"/>
  <c r="F10949" i="1"/>
  <c r="G10948" i="1"/>
  <c r="F10948" i="1"/>
  <c r="G10947" i="1"/>
  <c r="F10947" i="1"/>
  <c r="G10946" i="1"/>
  <c r="F10946" i="1"/>
  <c r="G10945" i="1"/>
  <c r="F10945" i="1"/>
  <c r="G10944" i="1"/>
  <c r="F10944" i="1"/>
  <c r="G10943" i="1"/>
  <c r="F10943" i="1"/>
  <c r="G10942" i="1"/>
  <c r="F10942" i="1"/>
  <c r="G10941" i="1"/>
  <c r="F10941" i="1"/>
  <c r="G10940" i="1"/>
  <c r="F10940" i="1"/>
  <c r="G10939" i="1"/>
  <c r="F10939" i="1"/>
  <c r="G10938" i="1"/>
  <c r="F10938" i="1"/>
  <c r="G10937" i="1"/>
  <c r="F10937" i="1"/>
  <c r="G10936" i="1"/>
  <c r="F10936" i="1"/>
  <c r="G10935" i="1"/>
  <c r="F10935" i="1"/>
  <c r="G10934" i="1"/>
  <c r="F10934" i="1"/>
  <c r="G10933" i="1"/>
  <c r="F10933" i="1"/>
  <c r="G10932" i="1"/>
  <c r="F10932" i="1"/>
  <c r="G10931" i="1"/>
  <c r="F10931" i="1"/>
  <c r="G10930" i="1"/>
  <c r="F10930" i="1"/>
  <c r="G10929" i="1"/>
  <c r="F10929" i="1"/>
  <c r="G10928" i="1"/>
  <c r="F10928" i="1"/>
  <c r="G10927" i="1"/>
  <c r="F10927" i="1"/>
  <c r="G10926" i="1"/>
  <c r="F10926" i="1"/>
  <c r="G10925" i="1"/>
  <c r="F10925" i="1"/>
  <c r="G10924" i="1"/>
  <c r="F10924" i="1"/>
  <c r="G10923" i="1"/>
  <c r="F10923" i="1"/>
  <c r="G10922" i="1"/>
  <c r="F10922" i="1"/>
  <c r="G10921" i="1"/>
  <c r="F10921" i="1"/>
  <c r="G10920" i="1"/>
  <c r="F10920" i="1"/>
  <c r="G10919" i="1"/>
  <c r="F10919" i="1"/>
  <c r="G10918" i="1"/>
  <c r="F10918" i="1"/>
  <c r="G10917" i="1"/>
  <c r="F10917" i="1"/>
  <c r="G10916" i="1"/>
  <c r="F10916" i="1"/>
  <c r="G10915" i="1"/>
  <c r="F10915" i="1"/>
  <c r="G10914" i="1"/>
  <c r="F10914" i="1"/>
  <c r="G10913" i="1"/>
  <c r="F10913" i="1"/>
  <c r="G10912" i="1"/>
  <c r="F10912" i="1"/>
  <c r="G10911" i="1"/>
  <c r="F10911" i="1"/>
  <c r="G10910" i="1"/>
  <c r="F10910" i="1"/>
  <c r="G10909" i="1"/>
  <c r="F10909" i="1"/>
  <c r="G10908" i="1"/>
  <c r="F10908" i="1"/>
  <c r="G10907" i="1"/>
  <c r="F10907" i="1"/>
  <c r="G10906" i="1"/>
  <c r="F10906" i="1"/>
  <c r="G10905" i="1"/>
  <c r="F10905" i="1"/>
  <c r="G10904" i="1"/>
  <c r="F10904" i="1"/>
  <c r="G10903" i="1"/>
  <c r="F10903" i="1"/>
  <c r="G10902" i="1"/>
  <c r="F10902" i="1"/>
  <c r="G10901" i="1"/>
  <c r="F10901" i="1"/>
  <c r="G10900" i="1"/>
  <c r="F10900" i="1"/>
  <c r="G10899" i="1"/>
  <c r="F10899" i="1"/>
  <c r="G10898" i="1"/>
  <c r="F10898" i="1"/>
  <c r="G10897" i="1"/>
  <c r="F10897" i="1"/>
  <c r="G10896" i="1"/>
  <c r="F10896" i="1"/>
  <c r="G10895" i="1"/>
  <c r="F10895" i="1"/>
  <c r="G10894" i="1"/>
  <c r="F10894" i="1"/>
  <c r="G10893" i="1"/>
  <c r="F10893" i="1"/>
  <c r="G10892" i="1"/>
  <c r="F10892" i="1"/>
  <c r="G10891" i="1"/>
  <c r="F10891" i="1"/>
  <c r="G10890" i="1"/>
  <c r="F10890" i="1"/>
  <c r="G10889" i="1"/>
  <c r="F10889" i="1"/>
  <c r="G10888" i="1"/>
  <c r="F10888" i="1"/>
  <c r="G10887" i="1"/>
  <c r="F10887" i="1"/>
  <c r="G10886" i="1"/>
  <c r="F10886" i="1"/>
  <c r="G10885" i="1"/>
  <c r="F10885" i="1"/>
  <c r="G10884" i="1"/>
  <c r="F10884" i="1"/>
  <c r="G10883" i="1"/>
  <c r="F10883" i="1"/>
  <c r="G10882" i="1"/>
  <c r="F10882" i="1"/>
  <c r="G10881" i="1"/>
  <c r="F10881" i="1"/>
  <c r="G10880" i="1"/>
  <c r="F10880" i="1"/>
  <c r="G10879" i="1"/>
  <c r="F10879" i="1"/>
  <c r="G10878" i="1"/>
  <c r="F10878" i="1"/>
  <c r="G10877" i="1"/>
  <c r="F10877" i="1"/>
  <c r="G10876" i="1"/>
  <c r="F10876" i="1"/>
  <c r="G10875" i="1"/>
  <c r="F10875" i="1"/>
  <c r="G10874" i="1"/>
  <c r="F10874" i="1"/>
  <c r="G10873" i="1"/>
  <c r="F10873" i="1"/>
  <c r="G10872" i="1"/>
  <c r="F10872" i="1"/>
  <c r="G10871" i="1"/>
  <c r="F10871" i="1"/>
  <c r="G10870" i="1"/>
  <c r="F10870" i="1"/>
  <c r="G10869" i="1"/>
  <c r="F10869" i="1"/>
  <c r="G10868" i="1"/>
  <c r="F10868" i="1"/>
  <c r="G10867" i="1"/>
  <c r="F10867" i="1"/>
  <c r="G10866" i="1"/>
  <c r="F10866" i="1"/>
  <c r="G10865" i="1"/>
  <c r="F10865" i="1"/>
  <c r="G10864" i="1"/>
  <c r="F10864" i="1"/>
  <c r="G10863" i="1"/>
  <c r="F10863" i="1"/>
  <c r="G10862" i="1"/>
  <c r="F10862" i="1"/>
  <c r="G10861" i="1"/>
  <c r="F10861" i="1"/>
  <c r="G10860" i="1"/>
  <c r="F10860" i="1"/>
  <c r="G10859" i="1"/>
  <c r="F10859" i="1"/>
  <c r="G10858" i="1"/>
  <c r="F10858" i="1"/>
  <c r="G10857" i="1"/>
  <c r="F10857" i="1"/>
  <c r="G10856" i="1"/>
  <c r="F10856" i="1"/>
  <c r="G10855" i="1"/>
  <c r="F10855" i="1"/>
  <c r="G10854" i="1"/>
  <c r="F10854" i="1"/>
  <c r="G10853" i="1"/>
  <c r="F10853" i="1"/>
  <c r="G10852" i="1"/>
  <c r="F10852" i="1"/>
  <c r="G10851" i="1"/>
  <c r="F10851" i="1"/>
  <c r="G10850" i="1"/>
  <c r="F10850" i="1"/>
  <c r="G10849" i="1"/>
  <c r="F10849" i="1"/>
  <c r="G10848" i="1"/>
  <c r="F10848" i="1"/>
  <c r="G10847" i="1"/>
  <c r="F10847" i="1"/>
  <c r="G10846" i="1"/>
  <c r="F10846" i="1"/>
  <c r="G10845" i="1"/>
  <c r="F10845" i="1"/>
  <c r="G10844" i="1"/>
  <c r="F10844" i="1"/>
  <c r="G10843" i="1"/>
  <c r="F10843" i="1"/>
  <c r="G10842" i="1"/>
  <c r="F10842" i="1"/>
  <c r="G10841" i="1"/>
  <c r="F10841" i="1"/>
  <c r="G10840" i="1"/>
  <c r="F10840" i="1"/>
  <c r="G10839" i="1"/>
  <c r="F10839" i="1"/>
  <c r="G10838" i="1"/>
  <c r="F10838" i="1"/>
  <c r="G10837" i="1"/>
  <c r="F10837" i="1"/>
  <c r="G10836" i="1"/>
  <c r="F10836" i="1"/>
  <c r="G10835" i="1"/>
  <c r="F10835" i="1"/>
  <c r="G10834" i="1"/>
  <c r="F10834" i="1"/>
  <c r="G10833" i="1"/>
  <c r="F10833" i="1"/>
  <c r="G10832" i="1"/>
  <c r="F10832" i="1"/>
  <c r="G10831" i="1"/>
  <c r="F10831" i="1"/>
  <c r="G10830" i="1"/>
  <c r="F10830" i="1"/>
  <c r="G10829" i="1"/>
  <c r="F10829" i="1"/>
  <c r="G10828" i="1"/>
  <c r="F10828" i="1"/>
  <c r="G10827" i="1"/>
  <c r="F10827" i="1"/>
  <c r="G10826" i="1"/>
  <c r="F10826" i="1"/>
  <c r="G10825" i="1"/>
  <c r="F10825" i="1"/>
  <c r="G10824" i="1"/>
  <c r="F10824" i="1"/>
  <c r="G10823" i="1"/>
  <c r="F10823" i="1"/>
  <c r="G10822" i="1"/>
  <c r="F10822" i="1"/>
  <c r="G10821" i="1"/>
  <c r="F10821" i="1"/>
  <c r="G10820" i="1"/>
  <c r="F10820" i="1"/>
  <c r="G10819" i="1"/>
  <c r="F10819" i="1"/>
  <c r="G10818" i="1"/>
  <c r="F10818" i="1"/>
  <c r="G10817" i="1"/>
  <c r="F10817" i="1"/>
  <c r="G10816" i="1"/>
  <c r="F10816" i="1"/>
  <c r="G10815" i="1"/>
  <c r="F10815" i="1"/>
  <c r="G10814" i="1"/>
  <c r="F10814" i="1"/>
  <c r="G10813" i="1"/>
  <c r="F10813" i="1"/>
  <c r="G10812" i="1"/>
  <c r="F10812" i="1"/>
  <c r="G10811" i="1"/>
  <c r="F10811" i="1"/>
  <c r="G10810" i="1"/>
  <c r="F10810" i="1"/>
  <c r="G10809" i="1"/>
  <c r="F10809" i="1"/>
  <c r="G10808" i="1"/>
  <c r="F10808" i="1"/>
  <c r="G10807" i="1"/>
  <c r="F10807" i="1"/>
  <c r="G10806" i="1"/>
  <c r="F10806" i="1"/>
  <c r="G10805" i="1"/>
  <c r="F10805" i="1"/>
  <c r="G10804" i="1"/>
  <c r="F10804" i="1"/>
  <c r="G10803" i="1"/>
  <c r="F10803" i="1"/>
  <c r="G10802" i="1"/>
  <c r="F10802" i="1"/>
  <c r="G10801" i="1"/>
  <c r="F10801" i="1"/>
  <c r="G10800" i="1"/>
  <c r="F10800" i="1"/>
  <c r="G10799" i="1"/>
  <c r="F10799" i="1"/>
  <c r="G10798" i="1"/>
  <c r="F10798" i="1"/>
  <c r="G10797" i="1"/>
  <c r="F10797" i="1"/>
  <c r="G10796" i="1"/>
  <c r="F10796" i="1"/>
  <c r="G10795" i="1"/>
  <c r="F10795" i="1"/>
  <c r="G10794" i="1"/>
  <c r="F10794" i="1"/>
  <c r="G10793" i="1"/>
  <c r="F10793" i="1"/>
  <c r="G10792" i="1"/>
  <c r="F10792" i="1"/>
  <c r="G10791" i="1"/>
  <c r="F10791" i="1"/>
  <c r="G10790" i="1"/>
  <c r="F10790" i="1"/>
  <c r="G10789" i="1"/>
  <c r="F10789" i="1"/>
  <c r="G10788" i="1"/>
  <c r="F10788" i="1"/>
  <c r="G10787" i="1"/>
  <c r="F10787" i="1"/>
  <c r="G10786" i="1"/>
  <c r="F10786" i="1"/>
  <c r="G10785" i="1"/>
  <c r="F10785" i="1"/>
  <c r="G10784" i="1"/>
  <c r="F10784" i="1"/>
  <c r="G10783" i="1"/>
  <c r="F10783" i="1"/>
  <c r="G10782" i="1"/>
  <c r="F10782" i="1"/>
  <c r="G10781" i="1"/>
  <c r="F10781" i="1"/>
  <c r="G10780" i="1"/>
  <c r="F10780" i="1"/>
  <c r="G10779" i="1"/>
  <c r="F10779" i="1"/>
  <c r="G10778" i="1"/>
  <c r="F10778" i="1"/>
  <c r="G10777" i="1"/>
  <c r="F10777" i="1"/>
  <c r="G10776" i="1"/>
  <c r="F10776" i="1"/>
  <c r="G10775" i="1"/>
  <c r="F10775" i="1"/>
  <c r="G10774" i="1"/>
  <c r="F10774" i="1"/>
  <c r="G10773" i="1"/>
  <c r="F10773" i="1"/>
  <c r="G10772" i="1"/>
  <c r="F10772" i="1"/>
  <c r="G10771" i="1"/>
  <c r="F10771" i="1"/>
  <c r="G10770" i="1"/>
  <c r="F10770" i="1"/>
  <c r="G10769" i="1"/>
  <c r="F10769" i="1"/>
  <c r="G10768" i="1"/>
  <c r="F10768" i="1"/>
  <c r="G10767" i="1"/>
  <c r="F10767" i="1"/>
  <c r="G10766" i="1"/>
  <c r="F10766" i="1"/>
  <c r="G10765" i="1"/>
  <c r="F10765" i="1"/>
  <c r="G10764" i="1"/>
  <c r="F10764" i="1"/>
  <c r="G10763" i="1"/>
  <c r="F10763" i="1"/>
  <c r="G10762" i="1"/>
  <c r="F10762" i="1"/>
  <c r="G10761" i="1"/>
  <c r="F10761" i="1"/>
  <c r="G10760" i="1"/>
  <c r="F10760" i="1"/>
  <c r="G10759" i="1"/>
  <c r="F10759" i="1"/>
  <c r="G10758" i="1"/>
  <c r="F10758" i="1"/>
  <c r="G10757" i="1"/>
  <c r="F10757" i="1"/>
  <c r="G10756" i="1"/>
  <c r="F10756" i="1"/>
  <c r="G10755" i="1"/>
  <c r="F10755" i="1"/>
  <c r="G10754" i="1"/>
  <c r="F10754" i="1"/>
  <c r="G10753" i="1"/>
  <c r="F10753" i="1"/>
  <c r="G10752" i="1"/>
  <c r="F10752" i="1"/>
  <c r="G10751" i="1"/>
  <c r="F10751" i="1"/>
  <c r="G10750" i="1"/>
  <c r="F10750" i="1"/>
  <c r="G10749" i="1"/>
  <c r="F10749" i="1"/>
  <c r="G10748" i="1"/>
  <c r="F10748" i="1"/>
  <c r="G10747" i="1"/>
  <c r="F10747" i="1"/>
  <c r="G10746" i="1"/>
  <c r="F10746" i="1"/>
  <c r="G10745" i="1"/>
  <c r="F10745" i="1"/>
  <c r="G10744" i="1"/>
  <c r="F10744" i="1"/>
  <c r="G10743" i="1"/>
  <c r="F10743" i="1"/>
  <c r="G10742" i="1"/>
  <c r="F10742" i="1"/>
  <c r="G10741" i="1"/>
  <c r="F10741" i="1"/>
  <c r="G10740" i="1"/>
  <c r="F10740" i="1"/>
  <c r="G10739" i="1"/>
  <c r="F10739" i="1"/>
  <c r="G10738" i="1"/>
  <c r="F10738" i="1"/>
  <c r="G10737" i="1"/>
  <c r="F10737" i="1"/>
  <c r="G10736" i="1"/>
  <c r="F10736" i="1"/>
  <c r="G10735" i="1"/>
  <c r="F10735" i="1"/>
  <c r="G10734" i="1"/>
  <c r="F10734" i="1"/>
  <c r="G10733" i="1"/>
  <c r="F10733" i="1"/>
  <c r="G10732" i="1"/>
  <c r="F10732" i="1"/>
  <c r="G10731" i="1"/>
  <c r="F10731" i="1"/>
  <c r="G10730" i="1"/>
  <c r="F10730" i="1"/>
  <c r="G10729" i="1"/>
  <c r="F10729" i="1"/>
  <c r="G10728" i="1"/>
  <c r="F10728" i="1"/>
  <c r="G10727" i="1"/>
  <c r="F10727" i="1"/>
  <c r="G10726" i="1"/>
  <c r="F10726" i="1"/>
  <c r="G10725" i="1"/>
  <c r="F10725" i="1"/>
  <c r="G10724" i="1"/>
  <c r="F10724" i="1"/>
  <c r="G10723" i="1"/>
  <c r="F10723" i="1"/>
  <c r="G10722" i="1"/>
  <c r="F10722" i="1"/>
  <c r="G10721" i="1"/>
  <c r="F10721" i="1"/>
  <c r="G10720" i="1"/>
  <c r="F10720" i="1"/>
  <c r="G10719" i="1"/>
  <c r="F10719" i="1"/>
  <c r="G10718" i="1"/>
  <c r="F10718" i="1"/>
  <c r="G10717" i="1"/>
  <c r="F10717" i="1"/>
  <c r="G10716" i="1"/>
  <c r="F10716" i="1"/>
  <c r="G10715" i="1"/>
  <c r="F10715" i="1"/>
  <c r="G10714" i="1"/>
  <c r="F10714" i="1"/>
  <c r="G10713" i="1"/>
  <c r="F10713" i="1"/>
  <c r="G10712" i="1"/>
  <c r="F10712" i="1"/>
  <c r="G10711" i="1"/>
  <c r="F10711" i="1"/>
  <c r="G10710" i="1"/>
  <c r="F10710" i="1"/>
  <c r="G10709" i="1"/>
  <c r="F10709" i="1"/>
  <c r="G10708" i="1"/>
  <c r="F10708" i="1"/>
  <c r="G10707" i="1"/>
  <c r="F10707" i="1"/>
  <c r="G10706" i="1"/>
  <c r="F10706" i="1"/>
  <c r="G10705" i="1"/>
  <c r="F10705" i="1"/>
  <c r="G10704" i="1"/>
  <c r="F10704" i="1"/>
  <c r="G10703" i="1"/>
  <c r="F10703" i="1"/>
  <c r="G10702" i="1"/>
  <c r="F10702" i="1"/>
  <c r="G10701" i="1"/>
  <c r="F10701" i="1"/>
  <c r="G10700" i="1"/>
  <c r="F10700" i="1"/>
  <c r="G10699" i="1"/>
  <c r="F10699" i="1"/>
  <c r="G10698" i="1"/>
  <c r="F10698" i="1"/>
  <c r="G10697" i="1"/>
  <c r="F10697" i="1"/>
  <c r="G10696" i="1"/>
  <c r="F10696" i="1"/>
  <c r="G10695" i="1"/>
  <c r="F10695" i="1"/>
  <c r="G10694" i="1"/>
  <c r="F10694" i="1"/>
  <c r="G10693" i="1"/>
  <c r="F10693" i="1"/>
  <c r="G10692" i="1"/>
  <c r="F10692" i="1"/>
  <c r="G10691" i="1"/>
  <c r="F10691" i="1"/>
  <c r="G10690" i="1"/>
  <c r="F10690" i="1"/>
  <c r="G10689" i="1"/>
  <c r="F10689" i="1"/>
  <c r="G10688" i="1"/>
  <c r="F10688" i="1"/>
  <c r="G10687" i="1"/>
  <c r="F10687" i="1"/>
  <c r="G10686" i="1"/>
  <c r="F10686" i="1"/>
  <c r="G10685" i="1"/>
  <c r="F10685" i="1"/>
  <c r="G10684" i="1"/>
  <c r="F10684" i="1"/>
  <c r="G10683" i="1"/>
  <c r="F10683" i="1"/>
  <c r="G10682" i="1"/>
  <c r="F10682" i="1"/>
  <c r="G10681" i="1"/>
  <c r="F10681" i="1"/>
  <c r="G10680" i="1"/>
  <c r="F10680" i="1"/>
  <c r="G10679" i="1"/>
  <c r="F10679" i="1"/>
  <c r="G10678" i="1"/>
  <c r="F10678" i="1"/>
  <c r="G10677" i="1"/>
  <c r="F10677" i="1"/>
  <c r="G10676" i="1"/>
  <c r="F10676" i="1"/>
  <c r="G10675" i="1"/>
  <c r="F10675" i="1"/>
  <c r="G10674" i="1"/>
  <c r="F10674" i="1"/>
  <c r="G10673" i="1"/>
  <c r="F10673" i="1"/>
  <c r="G10672" i="1"/>
  <c r="F10672" i="1"/>
  <c r="G10671" i="1"/>
  <c r="F10671" i="1"/>
  <c r="G10670" i="1"/>
  <c r="F10670" i="1"/>
  <c r="G10669" i="1"/>
  <c r="F10669" i="1"/>
  <c r="G10668" i="1"/>
  <c r="F10668" i="1"/>
  <c r="G10667" i="1"/>
  <c r="F10667" i="1"/>
  <c r="G10666" i="1"/>
  <c r="F10666" i="1"/>
  <c r="G10665" i="1"/>
  <c r="F10665" i="1"/>
  <c r="G10664" i="1"/>
  <c r="F10664" i="1"/>
  <c r="G10663" i="1"/>
  <c r="F10663" i="1"/>
  <c r="G10662" i="1"/>
  <c r="F10662" i="1"/>
  <c r="G10661" i="1"/>
  <c r="F10661" i="1"/>
  <c r="G10660" i="1"/>
  <c r="F10660" i="1"/>
  <c r="G10659" i="1"/>
  <c r="F10659" i="1"/>
  <c r="G10658" i="1"/>
  <c r="F10658" i="1"/>
  <c r="G10657" i="1"/>
  <c r="F10657" i="1"/>
  <c r="G10656" i="1"/>
  <c r="F10656" i="1"/>
  <c r="G10655" i="1"/>
  <c r="F10655" i="1"/>
  <c r="G10654" i="1"/>
  <c r="F10654" i="1"/>
  <c r="G10653" i="1"/>
  <c r="F10653" i="1"/>
  <c r="G10652" i="1"/>
  <c r="F10652" i="1"/>
  <c r="G10651" i="1"/>
  <c r="F10651" i="1"/>
  <c r="G10650" i="1"/>
  <c r="F10650" i="1"/>
  <c r="G10649" i="1"/>
  <c r="F10649" i="1"/>
  <c r="G10648" i="1"/>
  <c r="F10648" i="1"/>
  <c r="G10647" i="1"/>
  <c r="F10647" i="1"/>
  <c r="G10646" i="1"/>
  <c r="F10646" i="1"/>
  <c r="G10645" i="1"/>
  <c r="F10645" i="1"/>
  <c r="G10644" i="1"/>
  <c r="F10644" i="1"/>
  <c r="G10643" i="1"/>
  <c r="F10643" i="1"/>
  <c r="G10642" i="1"/>
  <c r="F10642" i="1"/>
  <c r="G10641" i="1"/>
  <c r="F10641" i="1"/>
  <c r="G10640" i="1"/>
  <c r="F10640" i="1"/>
  <c r="G10639" i="1"/>
  <c r="F10639" i="1"/>
  <c r="G10638" i="1"/>
  <c r="F10638" i="1"/>
  <c r="G10637" i="1"/>
  <c r="F10637" i="1"/>
  <c r="G10636" i="1"/>
  <c r="F10636" i="1"/>
  <c r="G10635" i="1"/>
  <c r="F10635" i="1"/>
  <c r="G10634" i="1"/>
  <c r="F10634" i="1"/>
  <c r="G10633" i="1"/>
  <c r="F10633" i="1"/>
  <c r="G10632" i="1"/>
  <c r="F10632" i="1"/>
  <c r="G10631" i="1"/>
  <c r="F10631" i="1"/>
  <c r="G10630" i="1"/>
  <c r="F10630" i="1"/>
  <c r="G10629" i="1"/>
  <c r="F10629" i="1"/>
  <c r="G10628" i="1"/>
  <c r="F10628" i="1"/>
  <c r="G10627" i="1"/>
  <c r="F10627" i="1"/>
  <c r="G10626" i="1"/>
  <c r="F10626" i="1"/>
  <c r="G10625" i="1"/>
  <c r="F10625" i="1"/>
  <c r="G10624" i="1"/>
  <c r="F10624" i="1"/>
  <c r="G10623" i="1"/>
  <c r="F10623" i="1"/>
  <c r="G10622" i="1"/>
  <c r="F10622" i="1"/>
  <c r="G10621" i="1"/>
  <c r="F10621" i="1"/>
  <c r="G10620" i="1"/>
  <c r="F10620" i="1"/>
  <c r="G10619" i="1"/>
  <c r="F10619" i="1"/>
  <c r="G10618" i="1"/>
  <c r="F10618" i="1"/>
  <c r="G10617" i="1"/>
  <c r="F10617" i="1"/>
  <c r="G10616" i="1"/>
  <c r="F10616" i="1"/>
  <c r="G10615" i="1"/>
  <c r="F10615" i="1"/>
  <c r="G10614" i="1"/>
  <c r="F10614" i="1"/>
  <c r="G10613" i="1"/>
  <c r="F10613" i="1"/>
  <c r="G10612" i="1"/>
  <c r="F10612" i="1"/>
  <c r="G10611" i="1"/>
  <c r="F10611" i="1"/>
  <c r="G10610" i="1"/>
  <c r="F10610" i="1"/>
  <c r="G10609" i="1"/>
  <c r="F10609" i="1"/>
  <c r="G10608" i="1"/>
  <c r="F10608" i="1"/>
  <c r="G10607" i="1"/>
  <c r="F10607" i="1"/>
  <c r="G10606" i="1"/>
  <c r="F10606" i="1"/>
  <c r="G10605" i="1"/>
  <c r="F10605" i="1"/>
  <c r="G10604" i="1"/>
  <c r="F10604" i="1"/>
  <c r="G10603" i="1"/>
  <c r="F10603" i="1"/>
  <c r="G10602" i="1"/>
  <c r="F10602" i="1"/>
  <c r="G10601" i="1"/>
  <c r="F10601" i="1"/>
  <c r="G10600" i="1"/>
  <c r="F10600" i="1"/>
  <c r="G10599" i="1"/>
  <c r="F10599" i="1"/>
  <c r="G10598" i="1"/>
  <c r="F10598" i="1"/>
  <c r="G10597" i="1"/>
  <c r="F10597" i="1"/>
  <c r="G10596" i="1"/>
  <c r="F10596" i="1"/>
  <c r="G10595" i="1"/>
  <c r="F10595" i="1"/>
  <c r="G10594" i="1"/>
  <c r="F10594" i="1"/>
  <c r="G10593" i="1"/>
  <c r="F10593" i="1"/>
  <c r="G10592" i="1"/>
  <c r="F10592" i="1"/>
  <c r="G10591" i="1"/>
  <c r="F10591" i="1"/>
  <c r="G10590" i="1"/>
  <c r="F10590" i="1"/>
  <c r="G10589" i="1"/>
  <c r="F10589" i="1"/>
  <c r="G10588" i="1"/>
  <c r="F10588" i="1"/>
  <c r="G10587" i="1"/>
  <c r="F10587" i="1"/>
  <c r="G10586" i="1"/>
  <c r="F10586" i="1"/>
  <c r="G10585" i="1"/>
  <c r="F10585" i="1"/>
  <c r="G10584" i="1"/>
  <c r="F10584" i="1"/>
  <c r="G10583" i="1"/>
  <c r="F10583" i="1"/>
  <c r="G10582" i="1"/>
  <c r="F10582" i="1"/>
  <c r="G10581" i="1"/>
  <c r="F10581" i="1"/>
  <c r="G10580" i="1"/>
  <c r="F10580" i="1"/>
  <c r="G10579" i="1"/>
  <c r="F10579" i="1"/>
  <c r="G10578" i="1"/>
  <c r="F10578" i="1"/>
  <c r="G10577" i="1"/>
  <c r="F10577" i="1"/>
  <c r="G10576" i="1"/>
  <c r="F10576" i="1"/>
  <c r="G10575" i="1"/>
  <c r="F10575" i="1"/>
  <c r="G10574" i="1"/>
  <c r="F10574" i="1"/>
  <c r="G10573" i="1"/>
  <c r="F10573" i="1"/>
  <c r="G10572" i="1"/>
  <c r="F10572" i="1"/>
  <c r="G10571" i="1"/>
  <c r="F10571" i="1"/>
  <c r="G10570" i="1"/>
  <c r="F10570" i="1"/>
  <c r="G10569" i="1"/>
  <c r="F10569" i="1"/>
  <c r="G10568" i="1"/>
  <c r="F10568" i="1"/>
  <c r="G10567" i="1"/>
  <c r="F10567" i="1"/>
  <c r="G10566" i="1"/>
  <c r="F10566" i="1"/>
  <c r="G10565" i="1"/>
  <c r="F10565" i="1"/>
  <c r="G10564" i="1"/>
  <c r="F10564" i="1"/>
  <c r="G10563" i="1"/>
  <c r="F10563" i="1"/>
  <c r="G10562" i="1"/>
  <c r="F10562" i="1"/>
  <c r="G10561" i="1"/>
  <c r="F10561" i="1"/>
  <c r="G10560" i="1"/>
  <c r="F10560" i="1"/>
  <c r="G10559" i="1"/>
  <c r="F10559" i="1"/>
  <c r="G10558" i="1"/>
  <c r="F10558" i="1"/>
  <c r="G10557" i="1"/>
  <c r="F10557" i="1"/>
  <c r="G10556" i="1"/>
  <c r="F10556" i="1"/>
  <c r="G10555" i="1"/>
  <c r="F10555" i="1"/>
  <c r="G10554" i="1"/>
  <c r="F10554" i="1"/>
  <c r="G10553" i="1"/>
  <c r="F10553" i="1"/>
  <c r="G10552" i="1"/>
  <c r="F10552" i="1"/>
  <c r="G10551" i="1"/>
  <c r="F10551" i="1"/>
  <c r="G10550" i="1"/>
  <c r="F10550" i="1"/>
  <c r="G10549" i="1"/>
  <c r="F10549" i="1"/>
  <c r="G10548" i="1"/>
  <c r="F10548" i="1"/>
  <c r="G10547" i="1"/>
  <c r="F10547" i="1"/>
  <c r="G10546" i="1"/>
  <c r="F10546" i="1"/>
  <c r="G10545" i="1"/>
  <c r="F10545" i="1"/>
  <c r="G10544" i="1"/>
  <c r="F10544" i="1"/>
  <c r="G10543" i="1"/>
  <c r="F10543" i="1"/>
  <c r="G10542" i="1"/>
  <c r="F10542" i="1"/>
  <c r="G10541" i="1"/>
  <c r="F10541" i="1"/>
  <c r="G10540" i="1"/>
  <c r="F10540" i="1"/>
  <c r="G10539" i="1"/>
  <c r="F10539" i="1"/>
  <c r="G10538" i="1"/>
  <c r="F10538" i="1"/>
  <c r="G10537" i="1"/>
  <c r="F10537" i="1"/>
  <c r="G10536" i="1"/>
  <c r="F10536" i="1"/>
  <c r="G10535" i="1"/>
  <c r="F10535" i="1"/>
  <c r="G10534" i="1"/>
  <c r="F10534" i="1"/>
  <c r="G10533" i="1"/>
  <c r="F10533" i="1"/>
  <c r="G10532" i="1"/>
  <c r="F10532" i="1"/>
  <c r="G10531" i="1"/>
  <c r="F10531" i="1"/>
  <c r="G10530" i="1"/>
  <c r="F10530" i="1"/>
  <c r="G10529" i="1"/>
  <c r="F10529" i="1"/>
  <c r="G10528" i="1"/>
  <c r="F10528" i="1"/>
  <c r="G10527" i="1"/>
  <c r="F10527" i="1"/>
  <c r="G10526" i="1"/>
  <c r="F10526" i="1"/>
  <c r="G10525" i="1"/>
  <c r="F10525" i="1"/>
  <c r="G10524" i="1"/>
  <c r="F10524" i="1"/>
  <c r="G10523" i="1"/>
  <c r="F10523" i="1"/>
  <c r="G10522" i="1"/>
  <c r="F10522" i="1"/>
  <c r="G10521" i="1"/>
  <c r="F10521" i="1"/>
  <c r="G10520" i="1"/>
  <c r="F10520" i="1"/>
  <c r="G10519" i="1"/>
  <c r="F10519" i="1"/>
  <c r="G10518" i="1"/>
  <c r="F10518" i="1"/>
  <c r="G10517" i="1"/>
  <c r="F10517" i="1"/>
  <c r="G10516" i="1"/>
  <c r="F10516" i="1"/>
  <c r="G10515" i="1"/>
  <c r="F10515" i="1"/>
  <c r="G10514" i="1"/>
  <c r="F10514" i="1"/>
  <c r="G10513" i="1"/>
  <c r="F10513" i="1"/>
  <c r="G10512" i="1"/>
  <c r="F10512" i="1"/>
  <c r="G10511" i="1"/>
  <c r="F10511" i="1"/>
  <c r="G10510" i="1"/>
  <c r="F10510" i="1"/>
  <c r="G10509" i="1"/>
  <c r="F10509" i="1"/>
  <c r="G10508" i="1"/>
  <c r="F10508" i="1"/>
  <c r="G10507" i="1"/>
  <c r="F10507" i="1"/>
  <c r="G10506" i="1"/>
  <c r="F10506" i="1"/>
  <c r="G10505" i="1"/>
  <c r="F10505" i="1"/>
  <c r="G10504" i="1"/>
  <c r="F10504" i="1"/>
  <c r="G10503" i="1"/>
  <c r="F10503" i="1"/>
  <c r="G10502" i="1"/>
  <c r="F10502" i="1"/>
  <c r="G10501" i="1"/>
  <c r="F10501" i="1"/>
  <c r="G10500" i="1"/>
  <c r="F10500" i="1"/>
  <c r="G10499" i="1"/>
  <c r="F10499" i="1"/>
  <c r="G10498" i="1"/>
  <c r="F10498" i="1"/>
  <c r="G10497" i="1"/>
  <c r="F10497" i="1"/>
  <c r="G10496" i="1"/>
  <c r="F10496" i="1"/>
  <c r="G10495" i="1"/>
  <c r="F10495" i="1"/>
  <c r="G10494" i="1"/>
  <c r="F10494" i="1"/>
  <c r="G10493" i="1"/>
  <c r="F10493" i="1"/>
  <c r="G10492" i="1"/>
  <c r="F10492" i="1"/>
  <c r="G10491" i="1"/>
  <c r="F10491" i="1"/>
  <c r="G10490" i="1"/>
  <c r="F10490" i="1"/>
  <c r="G10489" i="1"/>
  <c r="F10489" i="1"/>
  <c r="G10488" i="1"/>
  <c r="F10488" i="1"/>
  <c r="G10487" i="1"/>
  <c r="F10487" i="1"/>
  <c r="G10486" i="1"/>
  <c r="F10486" i="1"/>
  <c r="G10485" i="1"/>
  <c r="F10485" i="1"/>
  <c r="G10484" i="1"/>
  <c r="F10484" i="1"/>
  <c r="G10483" i="1"/>
  <c r="F10483" i="1"/>
  <c r="G10482" i="1"/>
  <c r="F10482" i="1"/>
  <c r="G10481" i="1"/>
  <c r="F10481" i="1"/>
  <c r="G10480" i="1"/>
  <c r="F10480" i="1"/>
  <c r="G10479" i="1"/>
  <c r="F10479" i="1"/>
  <c r="G10478" i="1"/>
  <c r="F10478" i="1"/>
  <c r="G10477" i="1"/>
  <c r="F10477" i="1"/>
  <c r="G10476" i="1"/>
  <c r="F10476" i="1"/>
  <c r="G10475" i="1"/>
  <c r="F10475" i="1"/>
  <c r="G10474" i="1"/>
  <c r="F10474" i="1"/>
  <c r="G10473" i="1"/>
  <c r="F10473" i="1"/>
  <c r="G10472" i="1"/>
  <c r="F10472" i="1"/>
  <c r="G10471" i="1"/>
  <c r="F10471" i="1"/>
  <c r="G10470" i="1"/>
  <c r="F10470" i="1"/>
  <c r="G10469" i="1"/>
  <c r="F10469" i="1"/>
  <c r="G10468" i="1"/>
  <c r="F10468" i="1"/>
  <c r="G10467" i="1"/>
  <c r="F10467" i="1"/>
  <c r="G10466" i="1"/>
  <c r="F10466" i="1"/>
  <c r="G10465" i="1"/>
  <c r="F10465" i="1"/>
  <c r="G10464" i="1"/>
  <c r="F10464" i="1"/>
  <c r="G10463" i="1"/>
  <c r="F10463" i="1"/>
  <c r="G10462" i="1"/>
  <c r="F10462" i="1"/>
  <c r="G10461" i="1"/>
  <c r="F10461" i="1"/>
  <c r="G10460" i="1"/>
  <c r="F10460" i="1"/>
  <c r="G10459" i="1"/>
  <c r="F10459" i="1"/>
  <c r="G10458" i="1"/>
  <c r="F10458" i="1"/>
  <c r="G10457" i="1"/>
  <c r="F10457" i="1"/>
  <c r="G10456" i="1"/>
  <c r="F10456" i="1"/>
  <c r="G10455" i="1"/>
  <c r="F10455" i="1"/>
  <c r="G10454" i="1"/>
  <c r="F10454" i="1"/>
  <c r="G10453" i="1"/>
  <c r="F10453" i="1"/>
  <c r="G10452" i="1"/>
  <c r="F10452" i="1"/>
  <c r="G10451" i="1"/>
  <c r="F10451" i="1"/>
  <c r="G10450" i="1"/>
  <c r="F10450" i="1"/>
  <c r="G10449" i="1"/>
  <c r="F10449" i="1"/>
  <c r="G10448" i="1"/>
  <c r="F10448" i="1"/>
  <c r="G10447" i="1"/>
  <c r="F10447" i="1"/>
  <c r="G10446" i="1"/>
  <c r="F10446" i="1"/>
  <c r="G10445" i="1"/>
  <c r="F10445" i="1"/>
  <c r="G10444" i="1"/>
  <c r="F10444" i="1"/>
  <c r="G10443" i="1"/>
  <c r="F10443" i="1"/>
  <c r="G10442" i="1"/>
  <c r="F10442" i="1"/>
  <c r="G10441" i="1"/>
  <c r="F10441" i="1"/>
  <c r="G10440" i="1"/>
  <c r="F10440" i="1"/>
  <c r="G10439" i="1"/>
  <c r="F10439" i="1"/>
  <c r="G10438" i="1"/>
  <c r="F10438" i="1"/>
  <c r="G10437" i="1"/>
  <c r="F10437" i="1"/>
  <c r="G10436" i="1"/>
  <c r="F10436" i="1"/>
  <c r="G10435" i="1"/>
  <c r="F10435" i="1"/>
  <c r="G10434" i="1"/>
  <c r="F10434" i="1"/>
  <c r="G10433" i="1"/>
  <c r="F10433" i="1"/>
  <c r="G10432" i="1"/>
  <c r="F10432" i="1"/>
  <c r="G10431" i="1"/>
  <c r="F10431" i="1"/>
  <c r="G10430" i="1"/>
  <c r="F10430" i="1"/>
  <c r="G10429" i="1"/>
  <c r="F10429" i="1"/>
  <c r="G10428" i="1"/>
  <c r="F10428" i="1"/>
  <c r="G10427" i="1"/>
  <c r="F10427" i="1"/>
  <c r="G10426" i="1"/>
  <c r="F10426" i="1"/>
  <c r="G10425" i="1"/>
  <c r="F10425" i="1"/>
  <c r="G10424" i="1"/>
  <c r="F10424" i="1"/>
  <c r="G10423" i="1"/>
  <c r="F10423" i="1"/>
  <c r="G10422" i="1"/>
  <c r="F10422" i="1"/>
  <c r="G10421" i="1"/>
  <c r="F10421" i="1"/>
  <c r="G10420" i="1"/>
  <c r="F10420" i="1"/>
  <c r="G10419" i="1"/>
  <c r="F10419" i="1"/>
  <c r="G10418" i="1"/>
  <c r="F10418" i="1"/>
  <c r="G10417" i="1"/>
  <c r="F10417" i="1"/>
  <c r="G10416" i="1"/>
  <c r="F10416" i="1"/>
  <c r="G10415" i="1"/>
  <c r="F10415" i="1"/>
  <c r="G10414" i="1"/>
  <c r="F10414" i="1"/>
  <c r="G10413" i="1"/>
  <c r="F10413" i="1"/>
  <c r="G10412" i="1"/>
  <c r="F10412" i="1"/>
  <c r="G10411" i="1"/>
  <c r="F10411" i="1"/>
  <c r="G10410" i="1"/>
  <c r="F10410" i="1"/>
  <c r="G10409" i="1"/>
  <c r="F10409" i="1"/>
  <c r="G10408" i="1"/>
  <c r="F10408" i="1"/>
  <c r="G10407" i="1"/>
  <c r="F10407" i="1"/>
  <c r="G10406" i="1"/>
  <c r="F10406" i="1"/>
  <c r="G10405" i="1"/>
  <c r="F10405" i="1"/>
  <c r="G10404" i="1"/>
  <c r="F10404" i="1"/>
  <c r="G10403" i="1"/>
  <c r="F10403" i="1"/>
  <c r="G10402" i="1"/>
  <c r="F10402" i="1"/>
  <c r="G10401" i="1"/>
  <c r="F10401" i="1"/>
  <c r="G10400" i="1"/>
  <c r="F10400" i="1"/>
  <c r="G10399" i="1"/>
  <c r="F10399" i="1"/>
  <c r="G10398" i="1"/>
  <c r="F10398" i="1"/>
  <c r="G10397" i="1"/>
  <c r="F10397" i="1"/>
  <c r="G10396" i="1"/>
  <c r="F10396" i="1"/>
  <c r="G10395" i="1"/>
  <c r="F10395" i="1"/>
  <c r="G10394" i="1"/>
  <c r="F10394" i="1"/>
  <c r="G10393" i="1"/>
  <c r="F10393" i="1"/>
  <c r="G10392" i="1"/>
  <c r="F10392" i="1"/>
  <c r="G10391" i="1"/>
  <c r="F10391" i="1"/>
  <c r="G10390" i="1"/>
  <c r="F10390" i="1"/>
  <c r="G10389" i="1"/>
  <c r="F10389" i="1"/>
  <c r="G10388" i="1"/>
  <c r="F10388" i="1"/>
  <c r="G10387" i="1"/>
  <c r="F10387" i="1"/>
  <c r="G10386" i="1"/>
  <c r="F10386" i="1"/>
  <c r="G10385" i="1"/>
  <c r="F10385" i="1"/>
  <c r="G10384" i="1"/>
  <c r="F10384" i="1"/>
  <c r="G10383" i="1"/>
  <c r="F10383" i="1"/>
  <c r="G10382" i="1"/>
  <c r="F10382" i="1"/>
  <c r="G10381" i="1"/>
  <c r="F10381" i="1"/>
  <c r="G10380" i="1"/>
  <c r="F10380" i="1"/>
  <c r="G10379" i="1"/>
  <c r="F10379" i="1"/>
  <c r="G10378" i="1"/>
  <c r="F10378" i="1"/>
  <c r="G10377" i="1"/>
  <c r="F10377" i="1"/>
  <c r="G10376" i="1"/>
  <c r="F10376" i="1"/>
  <c r="G10375" i="1"/>
  <c r="F10375" i="1"/>
  <c r="G10374" i="1"/>
  <c r="F10374" i="1"/>
  <c r="G10373" i="1"/>
  <c r="F10373" i="1"/>
  <c r="G10372" i="1"/>
  <c r="F10372" i="1"/>
  <c r="G10371" i="1"/>
  <c r="F10371" i="1"/>
  <c r="G10370" i="1"/>
  <c r="F10370" i="1"/>
  <c r="G10369" i="1"/>
  <c r="F10369" i="1"/>
  <c r="G10368" i="1"/>
  <c r="F10368" i="1"/>
  <c r="G10367" i="1"/>
  <c r="F10367" i="1"/>
  <c r="G10366" i="1"/>
  <c r="F10366" i="1"/>
  <c r="G10365" i="1"/>
  <c r="F10365" i="1"/>
  <c r="G10364" i="1"/>
  <c r="F10364" i="1"/>
  <c r="G10363" i="1"/>
  <c r="F10363" i="1"/>
  <c r="G10362" i="1"/>
  <c r="F10362" i="1"/>
  <c r="G10361" i="1"/>
  <c r="F10361" i="1"/>
  <c r="G10360" i="1"/>
  <c r="F10360" i="1"/>
  <c r="G10359" i="1"/>
  <c r="F10359" i="1"/>
  <c r="G10358" i="1"/>
  <c r="F10358" i="1"/>
  <c r="G10357" i="1"/>
  <c r="F10357" i="1"/>
  <c r="G10356" i="1"/>
  <c r="F10356" i="1"/>
  <c r="G10355" i="1"/>
  <c r="F10355" i="1"/>
  <c r="G10354" i="1"/>
  <c r="F10354" i="1"/>
  <c r="G10353" i="1"/>
  <c r="F10353" i="1"/>
  <c r="G10352" i="1"/>
  <c r="F10352" i="1"/>
  <c r="G10351" i="1"/>
  <c r="F10351" i="1"/>
  <c r="G10350" i="1"/>
  <c r="F10350" i="1"/>
  <c r="G10349" i="1"/>
  <c r="F10349" i="1"/>
  <c r="G10348" i="1"/>
  <c r="F10348" i="1"/>
  <c r="G10347" i="1"/>
  <c r="F10347" i="1"/>
  <c r="G10346" i="1"/>
  <c r="F10346" i="1"/>
  <c r="G10345" i="1"/>
  <c r="F10345" i="1"/>
  <c r="G10344" i="1"/>
  <c r="F10344" i="1"/>
  <c r="G10343" i="1"/>
  <c r="F10343" i="1"/>
  <c r="G10342" i="1"/>
  <c r="F10342" i="1"/>
  <c r="G10341" i="1"/>
  <c r="F10341" i="1"/>
  <c r="G10340" i="1"/>
  <c r="F10340" i="1"/>
  <c r="G10339" i="1"/>
  <c r="F10339" i="1"/>
  <c r="G10338" i="1"/>
  <c r="F10338" i="1"/>
  <c r="G10337" i="1"/>
  <c r="F10337" i="1"/>
  <c r="G10336" i="1"/>
  <c r="F10336" i="1"/>
  <c r="G10335" i="1"/>
  <c r="F10335" i="1"/>
  <c r="G10334" i="1"/>
  <c r="F10334" i="1"/>
  <c r="G10333" i="1"/>
  <c r="F10333" i="1"/>
  <c r="G10332" i="1"/>
  <c r="F10332" i="1"/>
  <c r="G10331" i="1"/>
  <c r="F10331" i="1"/>
  <c r="G10330" i="1"/>
  <c r="F10330" i="1"/>
  <c r="G10329" i="1"/>
  <c r="F10329" i="1"/>
  <c r="G10328" i="1"/>
  <c r="F10328" i="1"/>
  <c r="G10327" i="1"/>
  <c r="F10327" i="1"/>
  <c r="G10326" i="1"/>
  <c r="F10326" i="1"/>
  <c r="G10325" i="1"/>
  <c r="F10325" i="1"/>
  <c r="G10324" i="1"/>
  <c r="F10324" i="1"/>
  <c r="G10323" i="1"/>
  <c r="F10323" i="1"/>
  <c r="G10322" i="1"/>
  <c r="F10322" i="1"/>
  <c r="G10321" i="1"/>
  <c r="F10321" i="1"/>
  <c r="G10320" i="1"/>
  <c r="F10320" i="1"/>
  <c r="G10319" i="1"/>
  <c r="F10319" i="1"/>
  <c r="G10318" i="1"/>
  <c r="F10318" i="1"/>
  <c r="G10317" i="1"/>
  <c r="F10317" i="1"/>
  <c r="G10316" i="1"/>
  <c r="F10316" i="1"/>
  <c r="G10315" i="1"/>
  <c r="F10315" i="1"/>
  <c r="G10314" i="1"/>
  <c r="F10314" i="1"/>
  <c r="G10313" i="1"/>
  <c r="F10313" i="1"/>
  <c r="G10312" i="1"/>
  <c r="F10312" i="1"/>
  <c r="G10311" i="1"/>
  <c r="F10311" i="1"/>
  <c r="G10310" i="1"/>
  <c r="F10310" i="1"/>
  <c r="G10309" i="1"/>
  <c r="F10309" i="1"/>
  <c r="G10308" i="1"/>
  <c r="F10308" i="1"/>
  <c r="G10307" i="1"/>
  <c r="F10307" i="1"/>
  <c r="G10306" i="1"/>
  <c r="F10306" i="1"/>
  <c r="G10305" i="1"/>
  <c r="F10305" i="1"/>
  <c r="G10304" i="1"/>
  <c r="F10304" i="1"/>
  <c r="G10303" i="1"/>
  <c r="F10303" i="1"/>
  <c r="G10302" i="1"/>
  <c r="F10302" i="1"/>
  <c r="G10301" i="1"/>
  <c r="F10301" i="1"/>
  <c r="G10300" i="1"/>
  <c r="F10300" i="1"/>
  <c r="G10299" i="1"/>
  <c r="F10299" i="1"/>
  <c r="G10298" i="1"/>
  <c r="F10298" i="1"/>
  <c r="G10297" i="1"/>
  <c r="F10297" i="1"/>
  <c r="G10296" i="1"/>
  <c r="F10296" i="1"/>
  <c r="G10295" i="1"/>
  <c r="F10295" i="1"/>
  <c r="G10294" i="1"/>
  <c r="F10294" i="1"/>
  <c r="G10293" i="1"/>
  <c r="F10293" i="1"/>
  <c r="G10292" i="1"/>
  <c r="F10292" i="1"/>
  <c r="G10291" i="1"/>
  <c r="F10291" i="1"/>
  <c r="G10290" i="1"/>
  <c r="F10290" i="1"/>
  <c r="G10289" i="1"/>
  <c r="F10289" i="1"/>
  <c r="G10288" i="1"/>
  <c r="F10288" i="1"/>
  <c r="G10287" i="1"/>
  <c r="F10287" i="1"/>
  <c r="G10286" i="1"/>
  <c r="F10286" i="1"/>
  <c r="G10285" i="1"/>
  <c r="F10285" i="1"/>
  <c r="G10284" i="1"/>
  <c r="F10284" i="1"/>
  <c r="G10283" i="1"/>
  <c r="F10283" i="1"/>
  <c r="G10282" i="1"/>
  <c r="F10282" i="1"/>
  <c r="G10281" i="1"/>
  <c r="F10281" i="1"/>
  <c r="G10280" i="1"/>
  <c r="F10280" i="1"/>
  <c r="G10279" i="1"/>
  <c r="F10279" i="1"/>
  <c r="G10278" i="1"/>
  <c r="F10278" i="1"/>
  <c r="G10277" i="1"/>
  <c r="F10277" i="1"/>
  <c r="G10276" i="1"/>
  <c r="F10276" i="1"/>
  <c r="G10275" i="1"/>
  <c r="F10275" i="1"/>
  <c r="G10274" i="1"/>
  <c r="F10274" i="1"/>
  <c r="G10273" i="1"/>
  <c r="F10273" i="1"/>
  <c r="G10272" i="1"/>
  <c r="F10272" i="1"/>
  <c r="G10271" i="1"/>
  <c r="F10271" i="1"/>
  <c r="G10270" i="1"/>
  <c r="F10270" i="1"/>
  <c r="G10269" i="1"/>
  <c r="F10269" i="1"/>
  <c r="G10268" i="1"/>
  <c r="F10268" i="1"/>
  <c r="G10267" i="1"/>
  <c r="F10267" i="1"/>
  <c r="G10266" i="1"/>
  <c r="F10266" i="1"/>
  <c r="G10265" i="1"/>
  <c r="F10265" i="1"/>
  <c r="G10264" i="1"/>
  <c r="F10264" i="1"/>
  <c r="G10263" i="1"/>
  <c r="F10263" i="1"/>
  <c r="G10262" i="1"/>
  <c r="F10262" i="1"/>
  <c r="G10261" i="1"/>
  <c r="F10261" i="1"/>
  <c r="G10260" i="1"/>
  <c r="F10260" i="1"/>
  <c r="G10259" i="1"/>
  <c r="F10259" i="1"/>
  <c r="G10258" i="1"/>
  <c r="F10258" i="1"/>
  <c r="G10257" i="1"/>
  <c r="F10257" i="1"/>
  <c r="G10256" i="1"/>
  <c r="F10256" i="1"/>
  <c r="G10255" i="1"/>
  <c r="F10255" i="1"/>
  <c r="G10254" i="1"/>
  <c r="F10254" i="1"/>
  <c r="G10253" i="1"/>
  <c r="F10253" i="1"/>
  <c r="G10252" i="1"/>
  <c r="F10252" i="1"/>
  <c r="G10251" i="1"/>
  <c r="F10251" i="1"/>
  <c r="G10250" i="1"/>
  <c r="F10250" i="1"/>
  <c r="G10249" i="1"/>
  <c r="F10249" i="1"/>
  <c r="G10248" i="1"/>
  <c r="F10248" i="1"/>
  <c r="G10247" i="1"/>
  <c r="F10247" i="1"/>
  <c r="G10246" i="1"/>
  <c r="F10246" i="1"/>
  <c r="G10245" i="1"/>
  <c r="F10245" i="1"/>
  <c r="G10244" i="1"/>
  <c r="F10244" i="1"/>
  <c r="G10243" i="1"/>
  <c r="F10243" i="1"/>
  <c r="G10242" i="1"/>
  <c r="F10242" i="1"/>
  <c r="G10241" i="1"/>
  <c r="F10241" i="1"/>
  <c r="G10240" i="1"/>
  <c r="F10240" i="1"/>
  <c r="G10239" i="1"/>
  <c r="F10239" i="1"/>
  <c r="G10238" i="1"/>
  <c r="F10238" i="1"/>
  <c r="G10237" i="1"/>
  <c r="F10237" i="1"/>
  <c r="G10236" i="1"/>
  <c r="F10236" i="1"/>
  <c r="G10235" i="1"/>
  <c r="F10235" i="1"/>
  <c r="G10234" i="1"/>
  <c r="F10234" i="1"/>
  <c r="G10233" i="1"/>
  <c r="F10233" i="1"/>
  <c r="G10232" i="1"/>
  <c r="F10232" i="1"/>
  <c r="G10231" i="1"/>
  <c r="F10231" i="1"/>
  <c r="G10230" i="1"/>
  <c r="F10230" i="1"/>
  <c r="G10229" i="1"/>
  <c r="F10229" i="1"/>
  <c r="G10228" i="1"/>
  <c r="F10228" i="1"/>
  <c r="G10227" i="1"/>
  <c r="F10227" i="1"/>
  <c r="G10226" i="1"/>
  <c r="F10226" i="1"/>
  <c r="G10225" i="1"/>
  <c r="F10225" i="1"/>
  <c r="G10224" i="1"/>
  <c r="F10224" i="1"/>
  <c r="G10223" i="1"/>
  <c r="F10223" i="1"/>
  <c r="G10222" i="1"/>
  <c r="F10222" i="1"/>
  <c r="G10221" i="1"/>
  <c r="F10221" i="1"/>
  <c r="G10220" i="1"/>
  <c r="F10220" i="1"/>
  <c r="G10219" i="1"/>
  <c r="F10219" i="1"/>
  <c r="G10218" i="1"/>
  <c r="F10218" i="1"/>
  <c r="G10217" i="1"/>
  <c r="F10217" i="1"/>
  <c r="G10216" i="1"/>
  <c r="F10216" i="1"/>
  <c r="G10215" i="1"/>
  <c r="F10215" i="1"/>
  <c r="G10214" i="1"/>
  <c r="F10214" i="1"/>
  <c r="G10213" i="1"/>
  <c r="F10213" i="1"/>
  <c r="G10212" i="1"/>
  <c r="F10212" i="1"/>
  <c r="G10211" i="1"/>
  <c r="F10211" i="1"/>
  <c r="G10210" i="1"/>
  <c r="F10210" i="1"/>
  <c r="G10209" i="1"/>
  <c r="F10209" i="1"/>
  <c r="G10208" i="1"/>
  <c r="F10208" i="1"/>
  <c r="G10207" i="1"/>
  <c r="F10207" i="1"/>
  <c r="G10206" i="1"/>
  <c r="F10206" i="1"/>
  <c r="G10205" i="1"/>
  <c r="F10205" i="1"/>
  <c r="G10204" i="1"/>
  <c r="F10204" i="1"/>
  <c r="G10203" i="1"/>
  <c r="F10203" i="1"/>
  <c r="G10202" i="1"/>
  <c r="F10202" i="1"/>
  <c r="G10201" i="1"/>
  <c r="F10201" i="1"/>
  <c r="G10200" i="1"/>
  <c r="F10200" i="1"/>
  <c r="G10199" i="1"/>
  <c r="F10199" i="1"/>
  <c r="G10198" i="1"/>
  <c r="F10198" i="1"/>
  <c r="G10197" i="1"/>
  <c r="F10197" i="1"/>
  <c r="G10196" i="1"/>
  <c r="F10196" i="1"/>
  <c r="G10195" i="1"/>
  <c r="F10195" i="1"/>
  <c r="G10194" i="1"/>
  <c r="F10194" i="1"/>
  <c r="G10193" i="1"/>
  <c r="F10193" i="1"/>
  <c r="G10192" i="1"/>
  <c r="F10192" i="1"/>
  <c r="G10191" i="1"/>
  <c r="F10191" i="1"/>
  <c r="G10190" i="1"/>
  <c r="F10190" i="1"/>
  <c r="G10189" i="1"/>
  <c r="F10189" i="1"/>
  <c r="G10188" i="1"/>
  <c r="F10188" i="1"/>
  <c r="G10187" i="1"/>
  <c r="F10187" i="1"/>
  <c r="G10186" i="1"/>
  <c r="F10186" i="1"/>
  <c r="G10185" i="1"/>
  <c r="F10185" i="1"/>
  <c r="G10184" i="1"/>
  <c r="F10184" i="1"/>
  <c r="G10183" i="1"/>
  <c r="F10183" i="1"/>
  <c r="G10182" i="1"/>
  <c r="F10182" i="1"/>
  <c r="G10181" i="1"/>
  <c r="F10181" i="1"/>
  <c r="G10180" i="1"/>
  <c r="F10180" i="1"/>
  <c r="G10179" i="1"/>
  <c r="F10179" i="1"/>
  <c r="G10178" i="1"/>
  <c r="F10178" i="1"/>
  <c r="G10177" i="1"/>
  <c r="F10177" i="1"/>
  <c r="G10176" i="1"/>
  <c r="F10176" i="1"/>
  <c r="G10175" i="1"/>
  <c r="F10175" i="1"/>
  <c r="G10174" i="1"/>
  <c r="F10174" i="1"/>
  <c r="G10173" i="1"/>
  <c r="F10173" i="1"/>
  <c r="G10172" i="1"/>
  <c r="F10172" i="1"/>
  <c r="G10171" i="1"/>
  <c r="F10171" i="1"/>
  <c r="G10170" i="1"/>
  <c r="F10170" i="1"/>
  <c r="G10169" i="1"/>
  <c r="F10169" i="1"/>
  <c r="G10168" i="1"/>
  <c r="F10168" i="1"/>
  <c r="G10167" i="1"/>
  <c r="F10167" i="1"/>
  <c r="G10166" i="1"/>
  <c r="F10166" i="1"/>
  <c r="G10165" i="1"/>
  <c r="F10165" i="1"/>
  <c r="G10164" i="1"/>
  <c r="F10164" i="1"/>
  <c r="G10163" i="1"/>
  <c r="F10163" i="1"/>
  <c r="G10162" i="1"/>
  <c r="F10162" i="1"/>
  <c r="G10161" i="1"/>
  <c r="F10161" i="1"/>
  <c r="G10160" i="1"/>
  <c r="F10160" i="1"/>
  <c r="G10159" i="1"/>
  <c r="F10159" i="1"/>
  <c r="G10158" i="1"/>
  <c r="F10158" i="1"/>
  <c r="G10157" i="1"/>
  <c r="F10157" i="1"/>
  <c r="G10156" i="1"/>
  <c r="F10156" i="1"/>
  <c r="G10155" i="1"/>
  <c r="F10155" i="1"/>
  <c r="G10154" i="1"/>
  <c r="F10154" i="1"/>
  <c r="G10153" i="1"/>
  <c r="F10153" i="1"/>
  <c r="G10152" i="1"/>
  <c r="F10152" i="1"/>
  <c r="G10151" i="1"/>
  <c r="F10151" i="1"/>
  <c r="G10150" i="1"/>
  <c r="F10150" i="1"/>
  <c r="G10149" i="1"/>
  <c r="F10149" i="1"/>
  <c r="G10148" i="1"/>
  <c r="F10148" i="1"/>
  <c r="G10147" i="1"/>
  <c r="F10147" i="1"/>
  <c r="G10146" i="1"/>
  <c r="F10146" i="1"/>
  <c r="G10145" i="1"/>
  <c r="F10145" i="1"/>
  <c r="G10144" i="1"/>
  <c r="F10144" i="1"/>
  <c r="G10143" i="1"/>
  <c r="F10143" i="1"/>
  <c r="G10142" i="1"/>
  <c r="F10142" i="1"/>
  <c r="G10141" i="1"/>
  <c r="F10141" i="1"/>
  <c r="G10140" i="1"/>
  <c r="F10140" i="1"/>
  <c r="G10139" i="1"/>
  <c r="F10139" i="1"/>
  <c r="G10138" i="1"/>
  <c r="F10138" i="1"/>
  <c r="G10137" i="1"/>
  <c r="F10137" i="1"/>
  <c r="G10136" i="1"/>
  <c r="F10136" i="1"/>
  <c r="G10135" i="1"/>
  <c r="F10135" i="1"/>
  <c r="G10134" i="1"/>
  <c r="F10134" i="1"/>
  <c r="G10133" i="1"/>
  <c r="F10133" i="1"/>
  <c r="G10132" i="1"/>
  <c r="F10132" i="1"/>
  <c r="G10131" i="1"/>
  <c r="F10131" i="1"/>
  <c r="G10130" i="1"/>
  <c r="F10130" i="1"/>
  <c r="G10129" i="1"/>
  <c r="F10129" i="1"/>
  <c r="G10128" i="1"/>
  <c r="F10128" i="1"/>
  <c r="G10127" i="1"/>
  <c r="F10127" i="1"/>
  <c r="G10126" i="1"/>
  <c r="F10126" i="1"/>
  <c r="G10125" i="1"/>
  <c r="F10125" i="1"/>
  <c r="G10124" i="1"/>
  <c r="F10124" i="1"/>
  <c r="G10123" i="1"/>
  <c r="F10123" i="1"/>
  <c r="G10122" i="1"/>
  <c r="F10122" i="1"/>
  <c r="G10121" i="1"/>
  <c r="F10121" i="1"/>
  <c r="G10120" i="1"/>
  <c r="F10120" i="1"/>
  <c r="G10119" i="1"/>
  <c r="F10119" i="1"/>
  <c r="G10118" i="1"/>
  <c r="F10118" i="1"/>
  <c r="G10117" i="1"/>
  <c r="F10117" i="1"/>
  <c r="G10116" i="1"/>
  <c r="F10116" i="1"/>
  <c r="G10115" i="1"/>
  <c r="F10115" i="1"/>
  <c r="G10114" i="1"/>
  <c r="F10114" i="1"/>
  <c r="G10113" i="1"/>
  <c r="F10113" i="1"/>
  <c r="G10112" i="1"/>
  <c r="F10112" i="1"/>
  <c r="G10111" i="1"/>
  <c r="F10111" i="1"/>
  <c r="G10110" i="1"/>
  <c r="F10110" i="1"/>
  <c r="G10109" i="1"/>
  <c r="F10109" i="1"/>
  <c r="G10108" i="1"/>
  <c r="F10108" i="1"/>
  <c r="G10107" i="1"/>
  <c r="F10107" i="1"/>
  <c r="G10106" i="1"/>
  <c r="F10106" i="1"/>
  <c r="G10105" i="1"/>
  <c r="F10105" i="1"/>
  <c r="G10104" i="1"/>
  <c r="F10104" i="1"/>
  <c r="G10103" i="1"/>
  <c r="F10103" i="1"/>
  <c r="G10102" i="1"/>
  <c r="F10102" i="1"/>
  <c r="G10101" i="1"/>
  <c r="F10101" i="1"/>
  <c r="G10100" i="1"/>
  <c r="F10100" i="1"/>
  <c r="G10099" i="1"/>
  <c r="F10099" i="1"/>
  <c r="G10098" i="1"/>
  <c r="F10098" i="1"/>
  <c r="G10097" i="1"/>
  <c r="F10097" i="1"/>
  <c r="G10096" i="1"/>
  <c r="F10096" i="1"/>
  <c r="G10095" i="1"/>
  <c r="F10095" i="1"/>
  <c r="G10094" i="1"/>
  <c r="F10094" i="1"/>
  <c r="G10093" i="1"/>
  <c r="F10093" i="1"/>
  <c r="G10092" i="1"/>
  <c r="F10092" i="1"/>
  <c r="G10091" i="1"/>
  <c r="F10091" i="1"/>
  <c r="G10090" i="1"/>
  <c r="F10090" i="1"/>
  <c r="G10089" i="1"/>
  <c r="F10089" i="1"/>
  <c r="G10088" i="1"/>
  <c r="F10088" i="1"/>
  <c r="G10087" i="1"/>
  <c r="F10087" i="1"/>
  <c r="G10086" i="1"/>
  <c r="F10086" i="1"/>
  <c r="G10085" i="1"/>
  <c r="F10085" i="1"/>
  <c r="G10084" i="1"/>
  <c r="F10084" i="1"/>
  <c r="G10083" i="1"/>
  <c r="F10083" i="1"/>
  <c r="G10082" i="1"/>
  <c r="F10082" i="1"/>
  <c r="G10081" i="1"/>
  <c r="F10081" i="1"/>
  <c r="G10080" i="1"/>
  <c r="F10080" i="1"/>
  <c r="G10079" i="1"/>
  <c r="F10079" i="1"/>
  <c r="G10078" i="1"/>
  <c r="F10078" i="1"/>
  <c r="G10077" i="1"/>
  <c r="F10077" i="1"/>
  <c r="G10076" i="1"/>
  <c r="F10076" i="1"/>
  <c r="G10075" i="1"/>
  <c r="F10075" i="1"/>
  <c r="G10074" i="1"/>
  <c r="F10074" i="1"/>
  <c r="G10073" i="1"/>
  <c r="F10073" i="1"/>
  <c r="G10072" i="1"/>
  <c r="F10072" i="1"/>
  <c r="G10071" i="1"/>
  <c r="F10071" i="1"/>
  <c r="G10070" i="1"/>
  <c r="F10070" i="1"/>
  <c r="G10069" i="1"/>
  <c r="F10069" i="1"/>
  <c r="G10068" i="1"/>
  <c r="F10068" i="1"/>
  <c r="G10067" i="1"/>
  <c r="F10067" i="1"/>
  <c r="G10066" i="1"/>
  <c r="F10066" i="1"/>
  <c r="G10065" i="1"/>
  <c r="F10065" i="1"/>
  <c r="G10064" i="1"/>
  <c r="F10064" i="1"/>
  <c r="G10063" i="1"/>
  <c r="F10063" i="1"/>
  <c r="G10062" i="1"/>
  <c r="F10062" i="1"/>
  <c r="G10061" i="1"/>
  <c r="F10061" i="1"/>
  <c r="G10060" i="1"/>
  <c r="F10060" i="1"/>
  <c r="G10059" i="1"/>
  <c r="F10059" i="1"/>
  <c r="G10058" i="1"/>
  <c r="F10058" i="1"/>
  <c r="G10057" i="1"/>
  <c r="F10057" i="1"/>
  <c r="G10056" i="1"/>
  <c r="F10056" i="1"/>
  <c r="G10055" i="1"/>
  <c r="F10055" i="1"/>
  <c r="G10054" i="1"/>
  <c r="F10054" i="1"/>
  <c r="G10053" i="1"/>
  <c r="F10053" i="1"/>
  <c r="G10052" i="1"/>
  <c r="F10052" i="1"/>
  <c r="G10051" i="1"/>
  <c r="F10051" i="1"/>
  <c r="G10050" i="1"/>
  <c r="F10050" i="1"/>
  <c r="G10049" i="1"/>
  <c r="F10049" i="1"/>
  <c r="G10048" i="1"/>
  <c r="F10048" i="1"/>
  <c r="G10047" i="1"/>
  <c r="F10047" i="1"/>
  <c r="G10046" i="1"/>
  <c r="F10046" i="1"/>
  <c r="G10045" i="1"/>
  <c r="F10045" i="1"/>
  <c r="G10044" i="1"/>
  <c r="F10044" i="1"/>
  <c r="G10043" i="1"/>
  <c r="F10043" i="1"/>
  <c r="G10042" i="1"/>
  <c r="F10042" i="1"/>
  <c r="G10041" i="1"/>
  <c r="F10041" i="1"/>
  <c r="G10040" i="1"/>
  <c r="F10040" i="1"/>
  <c r="G10039" i="1"/>
  <c r="F10039" i="1"/>
  <c r="G10038" i="1"/>
  <c r="F10038" i="1"/>
  <c r="G10037" i="1"/>
  <c r="F10037" i="1"/>
  <c r="G10036" i="1"/>
  <c r="F10036" i="1"/>
  <c r="G10035" i="1"/>
  <c r="F10035" i="1"/>
  <c r="G10034" i="1"/>
  <c r="F10034" i="1"/>
  <c r="G10033" i="1"/>
  <c r="F10033" i="1"/>
  <c r="G10032" i="1"/>
  <c r="F10032" i="1"/>
  <c r="G10031" i="1"/>
  <c r="F10031" i="1"/>
  <c r="G10030" i="1"/>
  <c r="F10030" i="1"/>
  <c r="G10029" i="1"/>
  <c r="F10029" i="1"/>
  <c r="G10028" i="1"/>
  <c r="F10028" i="1"/>
  <c r="G10027" i="1"/>
  <c r="F10027" i="1"/>
  <c r="G10026" i="1"/>
  <c r="F10026" i="1"/>
  <c r="G10025" i="1"/>
  <c r="F10025" i="1"/>
  <c r="G10024" i="1"/>
  <c r="F10024" i="1"/>
  <c r="G10023" i="1"/>
  <c r="F10023" i="1"/>
  <c r="G10022" i="1"/>
  <c r="F10022" i="1"/>
  <c r="G10021" i="1"/>
  <c r="F10021" i="1"/>
  <c r="G10020" i="1"/>
  <c r="F10020" i="1"/>
  <c r="G10019" i="1"/>
  <c r="F10019" i="1"/>
  <c r="G10018" i="1"/>
  <c r="F10018" i="1"/>
  <c r="G10017" i="1"/>
  <c r="F10017" i="1"/>
  <c r="G10016" i="1"/>
  <c r="F10016" i="1"/>
  <c r="G10015" i="1"/>
  <c r="F10015" i="1"/>
  <c r="G10014" i="1"/>
  <c r="F10014" i="1"/>
  <c r="G10013" i="1"/>
  <c r="F10013" i="1"/>
  <c r="G10012" i="1"/>
  <c r="F10012" i="1"/>
  <c r="G10011" i="1"/>
  <c r="F10011" i="1"/>
  <c r="G10010" i="1"/>
  <c r="F10010" i="1"/>
  <c r="G10009" i="1"/>
  <c r="F10009" i="1"/>
  <c r="G10008" i="1"/>
  <c r="F10008" i="1"/>
  <c r="G10007" i="1"/>
  <c r="F10007" i="1"/>
  <c r="G10006" i="1"/>
  <c r="F10006" i="1"/>
  <c r="G10005" i="1"/>
  <c r="F10005" i="1"/>
  <c r="G10004" i="1"/>
  <c r="F10004" i="1"/>
  <c r="G10003" i="1"/>
  <c r="F10003" i="1"/>
  <c r="G10002" i="1"/>
  <c r="F10002" i="1"/>
  <c r="G10001" i="1"/>
  <c r="F10001" i="1"/>
  <c r="G10000" i="1"/>
  <c r="F10000" i="1"/>
  <c r="G9999" i="1"/>
  <c r="F9999" i="1"/>
  <c r="G9998" i="1"/>
  <c r="F9998" i="1"/>
  <c r="G9997" i="1"/>
  <c r="F9997" i="1"/>
  <c r="G9996" i="1"/>
  <c r="F9996" i="1"/>
  <c r="G9995" i="1"/>
  <c r="F9995" i="1"/>
  <c r="G9994" i="1"/>
  <c r="F9994" i="1"/>
  <c r="G9993" i="1"/>
  <c r="F9993" i="1"/>
  <c r="G9992" i="1"/>
  <c r="F9992" i="1"/>
  <c r="G9991" i="1"/>
  <c r="F9991" i="1"/>
  <c r="G9990" i="1"/>
  <c r="F9990" i="1"/>
  <c r="G9989" i="1"/>
  <c r="F9989" i="1"/>
  <c r="G9988" i="1"/>
  <c r="F9988" i="1"/>
  <c r="G9987" i="1"/>
  <c r="F9987" i="1"/>
  <c r="G9986" i="1"/>
  <c r="F9986" i="1"/>
  <c r="G9985" i="1"/>
  <c r="F9985" i="1"/>
  <c r="G9984" i="1"/>
  <c r="F9984" i="1"/>
  <c r="G9983" i="1"/>
  <c r="F9983" i="1"/>
  <c r="G9982" i="1"/>
  <c r="F9982" i="1"/>
  <c r="G9981" i="1"/>
  <c r="F9981" i="1"/>
  <c r="G9980" i="1"/>
  <c r="F9980" i="1"/>
  <c r="G9979" i="1"/>
  <c r="F9979" i="1"/>
  <c r="G9978" i="1"/>
  <c r="F9978" i="1"/>
  <c r="G9977" i="1"/>
  <c r="F9977" i="1"/>
  <c r="G9976" i="1"/>
  <c r="F9976" i="1"/>
  <c r="G9975" i="1"/>
  <c r="F9975" i="1"/>
  <c r="G9974" i="1"/>
  <c r="F9974" i="1"/>
  <c r="G9973" i="1"/>
  <c r="F9973" i="1"/>
  <c r="G9972" i="1"/>
  <c r="F9972" i="1"/>
  <c r="G9971" i="1"/>
  <c r="F9971" i="1"/>
  <c r="G9970" i="1"/>
  <c r="F9970" i="1"/>
  <c r="G9969" i="1"/>
  <c r="F9969" i="1"/>
  <c r="G9968" i="1"/>
  <c r="F9968" i="1"/>
  <c r="G9967" i="1"/>
  <c r="F9967" i="1"/>
  <c r="G9966" i="1"/>
  <c r="F9966" i="1"/>
  <c r="G9965" i="1"/>
  <c r="F9965" i="1"/>
  <c r="G9964" i="1"/>
  <c r="F9964" i="1"/>
  <c r="G9963" i="1"/>
  <c r="F9963" i="1"/>
  <c r="G9962" i="1"/>
  <c r="F9962" i="1"/>
  <c r="G9961" i="1"/>
  <c r="F9961" i="1"/>
  <c r="G9960" i="1"/>
  <c r="F9960" i="1"/>
  <c r="G9959" i="1"/>
  <c r="F9959" i="1"/>
  <c r="G9958" i="1"/>
  <c r="F9958" i="1"/>
  <c r="G9957" i="1"/>
  <c r="F9957" i="1"/>
  <c r="G9956" i="1"/>
  <c r="F9956" i="1"/>
  <c r="G9955" i="1"/>
  <c r="F9955" i="1"/>
  <c r="G9954" i="1"/>
  <c r="F9954" i="1"/>
  <c r="G9953" i="1"/>
  <c r="F9953" i="1"/>
  <c r="G9952" i="1"/>
  <c r="F9952" i="1"/>
  <c r="G9951" i="1"/>
  <c r="F9951" i="1"/>
  <c r="G9950" i="1"/>
  <c r="F9950" i="1"/>
  <c r="G9949" i="1"/>
  <c r="F9949" i="1"/>
  <c r="G9948" i="1"/>
  <c r="F9948" i="1"/>
  <c r="G9947" i="1"/>
  <c r="F9947" i="1"/>
  <c r="G9946" i="1"/>
  <c r="F9946" i="1"/>
  <c r="G9945" i="1"/>
  <c r="F9945" i="1"/>
  <c r="G9944" i="1"/>
  <c r="F9944" i="1"/>
  <c r="G9943" i="1"/>
  <c r="F9943" i="1"/>
  <c r="G9942" i="1"/>
  <c r="F9942" i="1"/>
  <c r="G9941" i="1"/>
  <c r="F9941" i="1"/>
  <c r="G9940" i="1"/>
  <c r="F9940" i="1"/>
  <c r="G9939" i="1"/>
  <c r="F9939" i="1"/>
  <c r="G9938" i="1"/>
  <c r="F9938" i="1"/>
  <c r="G9937" i="1"/>
  <c r="F9937" i="1"/>
  <c r="G9936" i="1"/>
  <c r="F9936" i="1"/>
  <c r="G9935" i="1"/>
  <c r="F9935" i="1"/>
  <c r="G9934" i="1"/>
  <c r="F9934" i="1"/>
  <c r="G9933" i="1"/>
  <c r="F9933" i="1"/>
  <c r="G9932" i="1"/>
  <c r="F9932" i="1"/>
  <c r="G9931" i="1"/>
  <c r="F9931" i="1"/>
  <c r="G9930" i="1"/>
  <c r="F9930" i="1"/>
  <c r="G9929" i="1"/>
  <c r="F9929" i="1"/>
  <c r="G9928" i="1"/>
  <c r="F9928" i="1"/>
  <c r="G9927" i="1"/>
  <c r="F9927" i="1"/>
  <c r="G9926" i="1"/>
  <c r="F9926" i="1"/>
  <c r="G9925" i="1"/>
  <c r="F9925" i="1"/>
  <c r="G9924" i="1"/>
  <c r="F9924" i="1"/>
  <c r="G9923" i="1"/>
  <c r="F9923" i="1"/>
  <c r="G9922" i="1"/>
  <c r="F9922" i="1"/>
  <c r="G9921" i="1"/>
  <c r="F9921" i="1"/>
  <c r="G9920" i="1"/>
  <c r="F9920" i="1"/>
  <c r="G9919" i="1"/>
  <c r="F9919" i="1"/>
  <c r="G9918" i="1"/>
  <c r="F9918" i="1"/>
  <c r="G9917" i="1"/>
  <c r="F9917" i="1"/>
  <c r="G9916" i="1"/>
  <c r="F9916" i="1"/>
  <c r="G9915" i="1"/>
  <c r="F9915" i="1"/>
  <c r="G9914" i="1"/>
  <c r="F9914" i="1"/>
  <c r="G9913" i="1"/>
  <c r="F9913" i="1"/>
  <c r="G9912" i="1"/>
  <c r="F9912" i="1"/>
  <c r="G9911" i="1"/>
  <c r="F9911" i="1"/>
  <c r="G9910" i="1"/>
  <c r="F9910" i="1"/>
  <c r="G9909" i="1"/>
  <c r="F9909" i="1"/>
  <c r="G9908" i="1"/>
  <c r="F9908" i="1"/>
  <c r="G9907" i="1"/>
  <c r="F9907" i="1"/>
  <c r="G9906" i="1"/>
  <c r="F9906" i="1"/>
  <c r="G9905" i="1"/>
  <c r="F9905" i="1"/>
  <c r="G9904" i="1"/>
  <c r="F9904" i="1"/>
  <c r="G9903" i="1"/>
  <c r="F9903" i="1"/>
  <c r="G9902" i="1"/>
  <c r="F9902" i="1"/>
  <c r="G9901" i="1"/>
  <c r="F9901" i="1"/>
  <c r="G9900" i="1"/>
  <c r="F9900" i="1"/>
  <c r="G9899" i="1"/>
  <c r="F9899" i="1"/>
  <c r="G9898" i="1"/>
  <c r="F9898" i="1"/>
  <c r="G9897" i="1"/>
  <c r="F9897" i="1"/>
  <c r="G9896" i="1"/>
  <c r="F9896" i="1"/>
  <c r="G9895" i="1"/>
  <c r="F9895" i="1"/>
  <c r="G9894" i="1"/>
  <c r="F9894" i="1"/>
  <c r="G9893" i="1"/>
  <c r="F9893" i="1"/>
  <c r="G9892" i="1"/>
  <c r="F9892" i="1"/>
  <c r="G9891" i="1"/>
  <c r="F9891" i="1"/>
  <c r="G9890" i="1"/>
  <c r="F9890" i="1"/>
  <c r="G9889" i="1"/>
  <c r="F9889" i="1"/>
  <c r="G9888" i="1"/>
  <c r="F9888" i="1"/>
  <c r="G9887" i="1"/>
  <c r="F9887" i="1"/>
  <c r="G9886" i="1"/>
  <c r="F9886" i="1"/>
  <c r="G9885" i="1"/>
  <c r="F9885" i="1"/>
  <c r="G9884" i="1"/>
  <c r="F9884" i="1"/>
  <c r="G9883" i="1"/>
  <c r="F9883" i="1"/>
  <c r="G9882" i="1"/>
  <c r="F9882" i="1"/>
  <c r="G9881" i="1"/>
  <c r="F9881" i="1"/>
  <c r="G9880" i="1"/>
  <c r="F9880" i="1"/>
  <c r="G9879" i="1"/>
  <c r="F9879" i="1"/>
  <c r="G9878" i="1"/>
  <c r="F9878" i="1"/>
  <c r="G9877" i="1"/>
  <c r="F9877" i="1"/>
  <c r="G9876" i="1"/>
  <c r="F9876" i="1"/>
  <c r="G9875" i="1"/>
  <c r="F9875" i="1"/>
  <c r="G9874" i="1"/>
  <c r="F9874" i="1"/>
  <c r="G9873" i="1"/>
  <c r="F9873" i="1"/>
  <c r="G9872" i="1"/>
  <c r="F9872" i="1"/>
  <c r="G9871" i="1"/>
  <c r="F9871" i="1"/>
  <c r="G9870" i="1"/>
  <c r="F9870" i="1"/>
  <c r="G9869" i="1"/>
  <c r="F9869" i="1"/>
  <c r="G9868" i="1"/>
  <c r="F9868" i="1"/>
  <c r="G9867" i="1"/>
  <c r="F9867" i="1"/>
  <c r="G9866" i="1"/>
  <c r="F9866" i="1"/>
  <c r="G9865" i="1"/>
  <c r="F9865" i="1"/>
  <c r="G9864" i="1"/>
  <c r="F9864" i="1"/>
  <c r="G9863" i="1"/>
  <c r="F9863" i="1"/>
  <c r="G9862" i="1"/>
  <c r="F9862" i="1"/>
  <c r="G9861" i="1"/>
  <c r="F9861" i="1"/>
  <c r="G9860" i="1"/>
  <c r="F9860" i="1"/>
  <c r="G9859" i="1"/>
  <c r="F9859" i="1"/>
  <c r="G9858" i="1"/>
  <c r="F9858" i="1"/>
  <c r="G9857" i="1"/>
  <c r="F9857" i="1"/>
  <c r="G9856" i="1"/>
  <c r="F9856" i="1"/>
  <c r="G9855" i="1"/>
  <c r="F9855" i="1"/>
  <c r="G9854" i="1"/>
  <c r="F9854" i="1"/>
  <c r="G9853" i="1"/>
  <c r="F9853" i="1"/>
  <c r="G9852" i="1"/>
  <c r="F9852" i="1"/>
  <c r="G9851" i="1"/>
  <c r="F9851" i="1"/>
  <c r="G9850" i="1"/>
  <c r="F9850" i="1"/>
  <c r="G9849" i="1"/>
  <c r="F9849" i="1"/>
  <c r="G9848" i="1"/>
  <c r="F9848" i="1"/>
  <c r="G9847" i="1"/>
  <c r="F9847" i="1"/>
  <c r="G9846" i="1"/>
  <c r="F9846" i="1"/>
  <c r="G9845" i="1"/>
  <c r="F9845" i="1"/>
  <c r="G9844" i="1"/>
  <c r="F9844" i="1"/>
  <c r="G9843" i="1"/>
  <c r="F9843" i="1"/>
  <c r="G9842" i="1"/>
  <c r="F9842" i="1"/>
  <c r="G9841" i="1"/>
  <c r="F9841" i="1"/>
  <c r="G9840" i="1"/>
  <c r="F9840" i="1"/>
  <c r="G9839" i="1"/>
  <c r="F9839" i="1"/>
  <c r="G9838" i="1"/>
  <c r="F9838" i="1"/>
  <c r="G9837" i="1"/>
  <c r="F9837" i="1"/>
  <c r="G9836" i="1"/>
  <c r="F9836" i="1"/>
  <c r="G9835" i="1"/>
  <c r="F9835" i="1"/>
  <c r="G9834" i="1"/>
  <c r="F9834" i="1"/>
  <c r="G9833" i="1"/>
  <c r="F9833" i="1"/>
  <c r="G9832" i="1"/>
  <c r="F9832" i="1"/>
  <c r="G9831" i="1"/>
  <c r="F9831" i="1"/>
  <c r="G9830" i="1"/>
  <c r="F9830" i="1"/>
  <c r="G9829" i="1"/>
  <c r="F9829" i="1"/>
  <c r="G9828" i="1"/>
  <c r="F9828" i="1"/>
  <c r="G9827" i="1"/>
  <c r="F9827" i="1"/>
  <c r="G9826" i="1"/>
  <c r="F9826" i="1"/>
  <c r="G9825" i="1"/>
  <c r="F9825" i="1"/>
  <c r="G9824" i="1"/>
  <c r="F9824" i="1"/>
  <c r="G9823" i="1"/>
  <c r="F9823" i="1"/>
  <c r="G9822" i="1"/>
  <c r="F9822" i="1"/>
  <c r="G9821" i="1"/>
  <c r="F9821" i="1"/>
  <c r="G9820" i="1"/>
  <c r="F9820" i="1"/>
  <c r="G9819" i="1"/>
  <c r="F9819" i="1"/>
  <c r="G9818" i="1"/>
  <c r="F9818" i="1"/>
  <c r="G9817" i="1"/>
  <c r="F9817" i="1"/>
  <c r="G9816" i="1"/>
  <c r="F9816" i="1"/>
  <c r="G9815" i="1"/>
  <c r="F9815" i="1"/>
  <c r="G9814" i="1"/>
  <c r="F9814" i="1"/>
  <c r="G9813" i="1"/>
  <c r="F9813" i="1"/>
  <c r="G9812" i="1"/>
  <c r="F9812" i="1"/>
  <c r="G9811" i="1"/>
  <c r="F9811" i="1"/>
  <c r="G9810" i="1"/>
  <c r="F9810" i="1"/>
  <c r="G9809" i="1"/>
  <c r="F9809" i="1"/>
  <c r="G9808" i="1"/>
  <c r="F9808" i="1"/>
  <c r="G9807" i="1"/>
  <c r="F9807" i="1"/>
  <c r="G9806" i="1"/>
  <c r="F9806" i="1"/>
  <c r="G9805" i="1"/>
  <c r="F9805" i="1"/>
  <c r="G9804" i="1"/>
  <c r="F9804" i="1"/>
  <c r="G9803" i="1"/>
  <c r="F9803" i="1"/>
  <c r="G9802" i="1"/>
  <c r="F9802" i="1"/>
  <c r="G9801" i="1"/>
  <c r="F9801" i="1"/>
  <c r="G9800" i="1"/>
  <c r="F9800" i="1"/>
  <c r="G9799" i="1"/>
  <c r="F9799" i="1"/>
  <c r="G9798" i="1"/>
  <c r="F9798" i="1"/>
  <c r="G9797" i="1"/>
  <c r="F9797" i="1"/>
  <c r="G9796" i="1"/>
  <c r="F9796" i="1"/>
  <c r="G9795" i="1"/>
  <c r="F9795" i="1"/>
  <c r="G9794" i="1"/>
  <c r="F9794" i="1"/>
  <c r="G9793" i="1"/>
  <c r="F9793" i="1"/>
  <c r="G9792" i="1"/>
  <c r="F9792" i="1"/>
  <c r="G9791" i="1"/>
  <c r="F9791" i="1"/>
  <c r="G9790" i="1"/>
  <c r="F9790" i="1"/>
  <c r="G9789" i="1"/>
  <c r="F9789" i="1"/>
  <c r="G9788" i="1"/>
  <c r="F9788" i="1"/>
  <c r="G9787" i="1"/>
  <c r="F9787" i="1"/>
  <c r="G9786" i="1"/>
  <c r="F9786" i="1"/>
  <c r="G9785" i="1"/>
  <c r="F9785" i="1"/>
  <c r="G9784" i="1"/>
  <c r="F9784" i="1"/>
  <c r="G9783" i="1"/>
  <c r="F9783" i="1"/>
  <c r="G9782" i="1"/>
  <c r="F9782" i="1"/>
  <c r="G9781" i="1"/>
  <c r="F9781" i="1"/>
  <c r="G9780" i="1"/>
  <c r="F9780" i="1"/>
  <c r="G9779" i="1"/>
  <c r="F9779" i="1"/>
  <c r="G9778" i="1"/>
  <c r="F9778" i="1"/>
  <c r="G9777" i="1"/>
  <c r="F9777" i="1"/>
  <c r="G9776" i="1"/>
  <c r="F9776" i="1"/>
  <c r="G9775" i="1"/>
  <c r="F9775" i="1"/>
  <c r="G9774" i="1"/>
  <c r="F9774" i="1"/>
  <c r="G9773" i="1"/>
  <c r="F9773" i="1"/>
  <c r="G9772" i="1"/>
  <c r="F9772" i="1"/>
  <c r="G9771" i="1"/>
  <c r="F9771" i="1"/>
  <c r="G9770" i="1"/>
  <c r="F9770" i="1"/>
  <c r="G9769" i="1"/>
  <c r="F9769" i="1"/>
  <c r="G9768" i="1"/>
  <c r="F9768" i="1"/>
  <c r="G9767" i="1"/>
  <c r="F9767" i="1"/>
  <c r="G9766" i="1"/>
  <c r="F9766" i="1"/>
  <c r="G9765" i="1"/>
  <c r="F9765" i="1"/>
  <c r="G9764" i="1"/>
  <c r="F9764" i="1"/>
  <c r="G9763" i="1"/>
  <c r="F9763" i="1"/>
  <c r="G9762" i="1"/>
  <c r="F9762" i="1"/>
  <c r="G9761" i="1"/>
  <c r="F9761" i="1"/>
  <c r="G9760" i="1"/>
  <c r="F9760" i="1"/>
  <c r="G9759" i="1"/>
  <c r="F9759" i="1"/>
  <c r="G9758" i="1"/>
  <c r="F9758" i="1"/>
  <c r="G9757" i="1"/>
  <c r="F9757" i="1"/>
  <c r="G9756" i="1"/>
  <c r="F9756" i="1"/>
  <c r="G9755" i="1"/>
  <c r="F9755" i="1"/>
  <c r="G9754" i="1"/>
  <c r="F9754" i="1"/>
  <c r="G9753" i="1"/>
  <c r="F9753" i="1"/>
  <c r="G9752" i="1"/>
  <c r="F9752" i="1"/>
  <c r="G9751" i="1"/>
  <c r="F9751" i="1"/>
  <c r="G9750" i="1"/>
  <c r="F9750" i="1"/>
  <c r="G9749" i="1"/>
  <c r="F9749" i="1"/>
  <c r="G9748" i="1"/>
  <c r="F9748" i="1"/>
  <c r="G9747" i="1"/>
  <c r="F9747" i="1"/>
  <c r="G9746" i="1"/>
  <c r="F9746" i="1"/>
  <c r="G9745" i="1"/>
  <c r="F9745" i="1"/>
  <c r="G9744" i="1"/>
  <c r="F9744" i="1"/>
  <c r="G9743" i="1"/>
  <c r="F9743" i="1"/>
  <c r="G9742" i="1"/>
  <c r="F9742" i="1"/>
  <c r="G9741" i="1"/>
  <c r="F9741" i="1"/>
  <c r="G9740" i="1"/>
  <c r="F9740" i="1"/>
  <c r="G9739" i="1"/>
  <c r="F9739" i="1"/>
  <c r="G9738" i="1"/>
  <c r="F9738" i="1"/>
  <c r="G9737" i="1"/>
  <c r="F9737" i="1"/>
  <c r="G9736" i="1"/>
  <c r="F9736" i="1"/>
  <c r="G9735" i="1"/>
  <c r="F9735" i="1"/>
  <c r="G9734" i="1"/>
  <c r="F9734" i="1"/>
  <c r="G9733" i="1"/>
  <c r="F9733" i="1"/>
  <c r="G9732" i="1"/>
  <c r="F9732" i="1"/>
  <c r="G9731" i="1"/>
  <c r="F9731" i="1"/>
  <c r="G9730" i="1"/>
  <c r="F9730" i="1"/>
  <c r="G9729" i="1"/>
  <c r="F9729" i="1"/>
  <c r="G9728" i="1"/>
  <c r="F9728" i="1"/>
  <c r="G9727" i="1"/>
  <c r="F9727" i="1"/>
  <c r="G9726" i="1"/>
  <c r="F9726" i="1"/>
  <c r="G9725" i="1"/>
  <c r="F9725" i="1"/>
  <c r="G9724" i="1"/>
  <c r="F9724" i="1"/>
  <c r="G9723" i="1"/>
  <c r="F9723" i="1"/>
  <c r="G9722" i="1"/>
  <c r="F9722" i="1"/>
  <c r="G9721" i="1"/>
  <c r="F9721" i="1"/>
  <c r="G9720" i="1"/>
  <c r="F9720" i="1"/>
  <c r="G9719" i="1"/>
  <c r="F9719" i="1"/>
  <c r="G9718" i="1"/>
  <c r="F9718" i="1"/>
  <c r="G9717" i="1"/>
  <c r="F9717" i="1"/>
  <c r="G9716" i="1"/>
  <c r="F9716" i="1"/>
  <c r="G9715" i="1"/>
  <c r="F9715" i="1"/>
  <c r="G9714" i="1"/>
  <c r="F9714" i="1"/>
  <c r="G9713" i="1"/>
  <c r="F9713" i="1"/>
  <c r="G9712" i="1"/>
  <c r="F9712" i="1"/>
  <c r="G9711" i="1"/>
  <c r="F9711" i="1"/>
  <c r="G9710" i="1"/>
  <c r="F9710" i="1"/>
  <c r="G9709" i="1"/>
  <c r="F9709" i="1"/>
  <c r="G9708" i="1"/>
  <c r="F9708" i="1"/>
  <c r="G9707" i="1"/>
  <c r="F9707" i="1"/>
  <c r="G9706" i="1"/>
  <c r="F9706" i="1"/>
  <c r="G9705" i="1"/>
  <c r="F9705" i="1"/>
  <c r="G9704" i="1"/>
  <c r="F9704" i="1"/>
  <c r="G9703" i="1"/>
  <c r="F9703" i="1"/>
  <c r="G9702" i="1"/>
  <c r="F9702" i="1"/>
  <c r="G9701" i="1"/>
  <c r="F9701" i="1"/>
  <c r="G9700" i="1"/>
  <c r="F9700" i="1"/>
  <c r="G9699" i="1"/>
  <c r="F9699" i="1"/>
  <c r="G9698" i="1"/>
  <c r="F9698" i="1"/>
  <c r="G9697" i="1"/>
  <c r="F9697" i="1"/>
  <c r="G9696" i="1"/>
  <c r="F9696" i="1"/>
  <c r="G9695" i="1"/>
  <c r="F9695" i="1"/>
  <c r="G9694" i="1"/>
  <c r="F9694" i="1"/>
  <c r="G9693" i="1"/>
  <c r="F9693" i="1"/>
  <c r="G9692" i="1"/>
  <c r="F9692" i="1"/>
  <c r="G9691" i="1"/>
  <c r="F9691" i="1"/>
  <c r="G9690" i="1"/>
  <c r="F9690" i="1"/>
  <c r="G9689" i="1"/>
  <c r="F9689" i="1"/>
  <c r="G9688" i="1"/>
  <c r="F9688" i="1"/>
  <c r="G9687" i="1"/>
  <c r="F9687" i="1"/>
  <c r="G9686" i="1"/>
  <c r="F9686" i="1"/>
  <c r="G9685" i="1"/>
  <c r="F9685" i="1"/>
  <c r="G9684" i="1"/>
  <c r="F9684" i="1"/>
  <c r="G9683" i="1"/>
  <c r="F9683" i="1"/>
  <c r="G9682" i="1"/>
  <c r="F9682" i="1"/>
  <c r="G9681" i="1"/>
  <c r="F9681" i="1"/>
  <c r="G9680" i="1"/>
  <c r="F9680" i="1"/>
  <c r="G9679" i="1"/>
  <c r="F9679" i="1"/>
  <c r="G9678" i="1"/>
  <c r="F9678" i="1"/>
  <c r="G9677" i="1"/>
  <c r="F9677" i="1"/>
  <c r="G9676" i="1"/>
  <c r="F9676" i="1"/>
  <c r="G9675" i="1"/>
  <c r="F9675" i="1"/>
  <c r="G9674" i="1"/>
  <c r="F9674" i="1"/>
  <c r="G9673" i="1"/>
  <c r="F9673" i="1"/>
  <c r="G9672" i="1"/>
  <c r="F9672" i="1"/>
  <c r="G9671" i="1"/>
  <c r="F9671" i="1"/>
  <c r="G9670" i="1"/>
  <c r="F9670" i="1"/>
  <c r="G9669" i="1"/>
  <c r="F9669" i="1"/>
  <c r="G9668" i="1"/>
  <c r="F9668" i="1"/>
  <c r="G9667" i="1"/>
  <c r="F9667" i="1"/>
  <c r="G9666" i="1"/>
  <c r="F9666" i="1"/>
  <c r="G9665" i="1"/>
  <c r="F9665" i="1"/>
  <c r="G9664" i="1"/>
  <c r="F9664" i="1"/>
  <c r="G9663" i="1"/>
  <c r="F9663" i="1"/>
  <c r="G9662" i="1"/>
  <c r="F9662" i="1"/>
  <c r="G9661" i="1"/>
  <c r="F9661" i="1"/>
  <c r="G9660" i="1"/>
  <c r="F9660" i="1"/>
  <c r="G9659" i="1"/>
  <c r="F9659" i="1"/>
  <c r="G9658" i="1"/>
  <c r="F9658" i="1"/>
  <c r="G9657" i="1"/>
  <c r="F9657" i="1"/>
  <c r="G9656" i="1"/>
  <c r="F9656" i="1"/>
  <c r="G9655" i="1"/>
  <c r="F9655" i="1"/>
  <c r="G9654" i="1"/>
  <c r="F9654" i="1"/>
  <c r="G9653" i="1"/>
  <c r="F9653" i="1"/>
  <c r="G9652" i="1"/>
  <c r="F9652" i="1"/>
  <c r="G9651" i="1"/>
  <c r="F9651" i="1"/>
  <c r="G9650" i="1"/>
  <c r="F9650" i="1"/>
  <c r="G9649" i="1"/>
  <c r="F9649" i="1"/>
  <c r="G9648" i="1"/>
  <c r="F9648" i="1"/>
  <c r="G9647" i="1"/>
  <c r="F9647" i="1"/>
  <c r="G9646" i="1"/>
  <c r="F9646" i="1"/>
  <c r="G9645" i="1"/>
  <c r="F9645" i="1"/>
  <c r="G9644" i="1"/>
  <c r="F9644" i="1"/>
  <c r="G9643" i="1"/>
  <c r="F9643" i="1"/>
  <c r="G9642" i="1"/>
  <c r="F9642" i="1"/>
  <c r="G9641" i="1"/>
  <c r="F9641" i="1"/>
  <c r="G9640" i="1"/>
  <c r="F9640" i="1"/>
  <c r="G9639" i="1"/>
  <c r="F9639" i="1"/>
  <c r="G9638" i="1"/>
  <c r="F9638" i="1"/>
  <c r="G9637" i="1"/>
  <c r="F9637" i="1"/>
  <c r="G9636" i="1"/>
  <c r="F9636" i="1"/>
  <c r="G9635" i="1"/>
  <c r="F9635" i="1"/>
  <c r="G9634" i="1"/>
  <c r="F9634" i="1"/>
  <c r="G9633" i="1"/>
  <c r="F9633" i="1"/>
  <c r="G9632" i="1"/>
  <c r="F9632" i="1"/>
  <c r="G9631" i="1"/>
  <c r="F9631" i="1"/>
  <c r="G9630" i="1"/>
  <c r="F9630" i="1"/>
  <c r="G9629" i="1"/>
  <c r="F9629" i="1"/>
  <c r="G9628" i="1"/>
  <c r="F9628" i="1"/>
  <c r="G9627" i="1"/>
  <c r="F9627" i="1"/>
  <c r="G9626" i="1"/>
  <c r="F9626" i="1"/>
  <c r="G9625" i="1"/>
  <c r="F9625" i="1"/>
  <c r="G9624" i="1"/>
  <c r="F9624" i="1"/>
  <c r="G9623" i="1"/>
  <c r="F9623" i="1"/>
  <c r="G9622" i="1"/>
  <c r="F9622" i="1"/>
  <c r="G9621" i="1"/>
  <c r="F9621" i="1"/>
  <c r="G9620" i="1"/>
  <c r="F9620" i="1"/>
  <c r="G9619" i="1"/>
  <c r="F9619" i="1"/>
  <c r="G9618" i="1"/>
  <c r="F9618" i="1"/>
  <c r="G9617" i="1"/>
  <c r="F9617" i="1"/>
  <c r="G9616" i="1"/>
  <c r="F9616" i="1"/>
  <c r="G9615" i="1"/>
  <c r="F9615" i="1"/>
  <c r="G9614" i="1"/>
  <c r="F9614" i="1"/>
  <c r="G9613" i="1"/>
  <c r="F9613" i="1"/>
  <c r="G9612" i="1"/>
  <c r="F9612" i="1"/>
  <c r="G9611" i="1"/>
  <c r="F9611" i="1"/>
  <c r="G9610" i="1"/>
  <c r="F9610" i="1"/>
  <c r="G9609" i="1"/>
  <c r="F9609" i="1"/>
  <c r="G9608" i="1"/>
  <c r="F9608" i="1"/>
  <c r="G9607" i="1"/>
  <c r="F9607" i="1"/>
  <c r="G9606" i="1"/>
  <c r="F9606" i="1"/>
  <c r="G9605" i="1"/>
  <c r="F9605" i="1"/>
  <c r="G9604" i="1"/>
  <c r="F9604" i="1"/>
  <c r="G9603" i="1"/>
  <c r="F9603" i="1"/>
  <c r="G9602" i="1"/>
  <c r="F9602" i="1"/>
  <c r="G9601" i="1"/>
  <c r="F9601" i="1"/>
  <c r="G9600" i="1"/>
  <c r="F9600" i="1"/>
  <c r="G9599" i="1"/>
  <c r="F9599" i="1"/>
  <c r="G9598" i="1"/>
  <c r="F9598" i="1"/>
  <c r="G9597" i="1"/>
  <c r="F9597" i="1"/>
  <c r="G9596" i="1"/>
  <c r="F9596" i="1"/>
  <c r="G9595" i="1"/>
  <c r="F9595" i="1"/>
  <c r="G9594" i="1"/>
  <c r="F9594" i="1"/>
  <c r="G9593" i="1"/>
  <c r="F9593" i="1"/>
  <c r="G9592" i="1"/>
  <c r="F9592" i="1"/>
  <c r="G9591" i="1"/>
  <c r="F9591" i="1"/>
  <c r="G9590" i="1"/>
  <c r="F9590" i="1"/>
  <c r="G9589" i="1"/>
  <c r="F9589" i="1"/>
  <c r="G9588" i="1"/>
  <c r="F9588" i="1"/>
  <c r="G9587" i="1"/>
  <c r="F9587" i="1"/>
  <c r="G9586" i="1"/>
  <c r="F9586" i="1"/>
  <c r="G9585" i="1"/>
  <c r="F9585" i="1"/>
  <c r="G9584" i="1"/>
  <c r="F9584" i="1"/>
  <c r="G9583" i="1"/>
  <c r="F9583" i="1"/>
  <c r="G9582" i="1"/>
  <c r="F9582" i="1"/>
  <c r="G9581" i="1"/>
  <c r="F9581" i="1"/>
  <c r="G9580" i="1"/>
  <c r="F9580" i="1"/>
  <c r="G9579" i="1"/>
  <c r="F9579" i="1"/>
  <c r="G9578" i="1"/>
  <c r="F9578" i="1"/>
  <c r="G9577" i="1"/>
  <c r="F9577" i="1"/>
  <c r="G9576" i="1"/>
  <c r="F9576" i="1"/>
  <c r="G9575" i="1"/>
  <c r="F9575" i="1"/>
  <c r="G9574" i="1"/>
  <c r="F9574" i="1"/>
  <c r="G9573" i="1"/>
  <c r="F9573" i="1"/>
  <c r="G9572" i="1"/>
  <c r="F9572" i="1"/>
  <c r="G9571" i="1"/>
  <c r="F9571" i="1"/>
  <c r="G9570" i="1"/>
  <c r="F9570" i="1"/>
  <c r="G9569" i="1"/>
  <c r="F9569" i="1"/>
  <c r="G9568" i="1"/>
  <c r="F9568" i="1"/>
  <c r="G9567" i="1"/>
  <c r="F9567" i="1"/>
  <c r="G9566" i="1"/>
  <c r="F9566" i="1"/>
  <c r="G9565" i="1"/>
  <c r="F9565" i="1"/>
  <c r="G9564" i="1"/>
  <c r="F9564" i="1"/>
  <c r="G9563" i="1"/>
  <c r="F9563" i="1"/>
  <c r="G9562" i="1"/>
  <c r="F9562" i="1"/>
  <c r="G9561" i="1"/>
  <c r="F9561" i="1"/>
  <c r="G9560" i="1"/>
  <c r="F9560" i="1"/>
  <c r="G9559" i="1"/>
  <c r="F9559" i="1"/>
  <c r="G9558" i="1"/>
  <c r="F9558" i="1"/>
  <c r="G9557" i="1"/>
  <c r="F9557" i="1"/>
  <c r="G9556" i="1"/>
  <c r="F9556" i="1"/>
  <c r="G9555" i="1"/>
  <c r="F9555" i="1"/>
  <c r="G9554" i="1"/>
  <c r="F9554" i="1"/>
  <c r="G9553" i="1"/>
  <c r="F9553" i="1"/>
  <c r="G9552" i="1"/>
  <c r="F9552" i="1"/>
  <c r="G9551" i="1"/>
  <c r="F9551" i="1"/>
  <c r="G9550" i="1"/>
  <c r="F9550" i="1"/>
  <c r="G9549" i="1"/>
  <c r="F9549" i="1"/>
  <c r="G9548" i="1"/>
  <c r="F9548" i="1"/>
  <c r="G9547" i="1"/>
  <c r="F9547" i="1"/>
  <c r="G9546" i="1"/>
  <c r="F9546" i="1"/>
  <c r="G9545" i="1"/>
  <c r="F9545" i="1"/>
  <c r="G9544" i="1"/>
  <c r="F9544" i="1"/>
  <c r="G9543" i="1"/>
  <c r="F9543" i="1"/>
  <c r="G9542" i="1"/>
  <c r="F9542" i="1"/>
  <c r="G9541" i="1"/>
  <c r="F9541" i="1"/>
  <c r="G9540" i="1"/>
  <c r="F9540" i="1"/>
  <c r="G9539" i="1"/>
  <c r="F9539" i="1"/>
  <c r="G9538" i="1"/>
  <c r="F9538" i="1"/>
  <c r="G9537" i="1"/>
  <c r="F9537" i="1"/>
  <c r="G9536" i="1"/>
  <c r="F9536" i="1"/>
  <c r="G9535" i="1"/>
  <c r="F9535" i="1"/>
  <c r="G9534" i="1"/>
  <c r="F9534" i="1"/>
  <c r="G9533" i="1"/>
  <c r="F9533" i="1"/>
  <c r="G9532" i="1"/>
  <c r="F9532" i="1"/>
  <c r="G9531" i="1"/>
  <c r="F9531" i="1"/>
  <c r="G9530" i="1"/>
  <c r="F9530" i="1"/>
  <c r="G9529" i="1"/>
  <c r="F9529" i="1"/>
  <c r="G9528" i="1"/>
  <c r="F9528" i="1"/>
  <c r="G9527" i="1"/>
  <c r="F9527" i="1"/>
  <c r="G9526" i="1"/>
  <c r="F9526" i="1"/>
  <c r="G9525" i="1"/>
  <c r="F9525" i="1"/>
  <c r="G9524" i="1"/>
  <c r="F9524" i="1"/>
  <c r="G9523" i="1"/>
  <c r="F9523" i="1"/>
  <c r="G9522" i="1"/>
  <c r="F9522" i="1"/>
  <c r="G9521" i="1"/>
  <c r="F9521" i="1"/>
  <c r="G9520" i="1"/>
  <c r="F9520" i="1"/>
  <c r="G9519" i="1"/>
  <c r="F9519" i="1"/>
  <c r="G9518" i="1"/>
  <c r="F9518" i="1"/>
  <c r="G9517" i="1"/>
  <c r="F9517" i="1"/>
  <c r="G9516" i="1"/>
  <c r="F9516" i="1"/>
  <c r="G9515" i="1"/>
  <c r="F9515" i="1"/>
  <c r="G9514" i="1"/>
  <c r="F9514" i="1"/>
  <c r="G9513" i="1"/>
  <c r="F9513" i="1"/>
  <c r="G9512" i="1"/>
  <c r="F9512" i="1"/>
  <c r="G9511" i="1"/>
  <c r="F9511" i="1"/>
  <c r="G9510" i="1"/>
  <c r="F9510" i="1"/>
  <c r="G9509" i="1"/>
  <c r="F9509" i="1"/>
  <c r="G9508" i="1"/>
  <c r="F9508" i="1"/>
  <c r="G9507" i="1"/>
  <c r="F9507" i="1"/>
  <c r="G9506" i="1"/>
  <c r="F9506" i="1"/>
  <c r="G9505" i="1"/>
  <c r="F9505" i="1"/>
  <c r="G9504" i="1"/>
  <c r="F9504" i="1"/>
  <c r="G9503" i="1"/>
  <c r="F9503" i="1"/>
  <c r="G9502" i="1"/>
  <c r="F9502" i="1"/>
  <c r="G9501" i="1"/>
  <c r="F9501" i="1"/>
  <c r="G9500" i="1"/>
  <c r="F9500" i="1"/>
  <c r="G9499" i="1"/>
  <c r="F9499" i="1"/>
  <c r="G9498" i="1"/>
  <c r="F9498" i="1"/>
  <c r="G9497" i="1"/>
  <c r="F9497" i="1"/>
  <c r="G9496" i="1"/>
  <c r="F9496" i="1"/>
  <c r="G9495" i="1"/>
  <c r="F9495" i="1"/>
  <c r="G9494" i="1"/>
  <c r="F9494" i="1"/>
  <c r="G9493" i="1"/>
  <c r="F9493" i="1"/>
  <c r="G9492" i="1"/>
  <c r="F9492" i="1"/>
  <c r="G9491" i="1"/>
  <c r="F9491" i="1"/>
  <c r="G9490" i="1"/>
  <c r="F9490" i="1"/>
  <c r="G9489" i="1"/>
  <c r="F9489" i="1"/>
  <c r="G9488" i="1"/>
  <c r="F9488" i="1"/>
  <c r="G9487" i="1"/>
  <c r="F9487" i="1"/>
  <c r="G9486" i="1"/>
  <c r="F9486" i="1"/>
  <c r="G9485" i="1"/>
  <c r="F9485" i="1"/>
  <c r="G9484" i="1"/>
  <c r="F9484" i="1"/>
  <c r="G9483" i="1"/>
  <c r="F9483" i="1"/>
  <c r="G9482" i="1"/>
  <c r="F9482" i="1"/>
  <c r="G9481" i="1"/>
  <c r="F9481" i="1"/>
  <c r="G9480" i="1"/>
  <c r="F9480" i="1"/>
  <c r="G9479" i="1"/>
  <c r="F9479" i="1"/>
  <c r="G9478" i="1"/>
  <c r="F9478" i="1"/>
  <c r="G9477" i="1"/>
  <c r="F9477" i="1"/>
  <c r="G9476" i="1"/>
  <c r="F9476" i="1"/>
  <c r="G9475" i="1"/>
  <c r="F9475" i="1"/>
  <c r="G9474" i="1"/>
  <c r="F9474" i="1"/>
  <c r="G9473" i="1"/>
  <c r="F9473" i="1"/>
  <c r="G9472" i="1"/>
  <c r="F9472" i="1"/>
  <c r="G9471" i="1"/>
  <c r="F9471" i="1"/>
  <c r="G9470" i="1"/>
  <c r="F9470" i="1"/>
  <c r="G9469" i="1"/>
  <c r="F9469" i="1"/>
  <c r="G9468" i="1"/>
  <c r="F9468" i="1"/>
  <c r="G9467" i="1"/>
  <c r="F9467" i="1"/>
  <c r="G9466" i="1"/>
  <c r="F9466" i="1"/>
  <c r="G9465" i="1"/>
  <c r="F9465" i="1"/>
  <c r="G9464" i="1"/>
  <c r="F9464" i="1"/>
  <c r="G9463" i="1"/>
  <c r="F9463" i="1"/>
  <c r="G9462" i="1"/>
  <c r="F9462" i="1"/>
  <c r="G9461" i="1"/>
  <c r="F9461" i="1"/>
  <c r="G9460" i="1"/>
  <c r="F9460" i="1"/>
  <c r="G9459" i="1"/>
  <c r="F9459" i="1"/>
  <c r="G9458" i="1"/>
  <c r="F9458" i="1"/>
  <c r="G9457" i="1"/>
  <c r="F9457" i="1"/>
  <c r="G9456" i="1"/>
  <c r="F9456" i="1"/>
  <c r="G9455" i="1"/>
  <c r="F9455" i="1"/>
  <c r="G9454" i="1"/>
  <c r="F9454" i="1"/>
  <c r="G9453" i="1"/>
  <c r="F9453" i="1"/>
  <c r="G9452" i="1"/>
  <c r="F9452" i="1"/>
  <c r="G9451" i="1"/>
  <c r="F9451" i="1"/>
  <c r="G9450" i="1"/>
  <c r="F9450" i="1"/>
  <c r="G9449" i="1"/>
  <c r="F9449" i="1"/>
  <c r="G9448" i="1"/>
  <c r="F9448" i="1"/>
  <c r="G9447" i="1"/>
  <c r="F9447" i="1"/>
  <c r="G9446" i="1"/>
  <c r="F9446" i="1"/>
  <c r="G9445" i="1"/>
  <c r="F9445" i="1"/>
  <c r="G9444" i="1"/>
  <c r="F9444" i="1"/>
  <c r="G9443" i="1"/>
  <c r="F9443" i="1"/>
  <c r="G9442" i="1"/>
  <c r="F9442" i="1"/>
  <c r="G9441" i="1"/>
  <c r="F9441" i="1"/>
  <c r="G9440" i="1"/>
  <c r="F9440" i="1"/>
  <c r="G9439" i="1"/>
  <c r="F9439" i="1"/>
  <c r="G9438" i="1"/>
  <c r="F9438" i="1"/>
  <c r="G9437" i="1"/>
  <c r="F9437" i="1"/>
  <c r="G9436" i="1"/>
  <c r="F9436" i="1"/>
  <c r="G9435" i="1"/>
  <c r="F9435" i="1"/>
  <c r="G9434" i="1"/>
  <c r="F9434" i="1"/>
  <c r="G9433" i="1"/>
  <c r="F9433" i="1"/>
  <c r="G9432" i="1"/>
  <c r="F9432" i="1"/>
  <c r="G9431" i="1"/>
  <c r="F9431" i="1"/>
  <c r="G9430" i="1"/>
  <c r="F9430" i="1"/>
  <c r="G9429" i="1"/>
  <c r="F9429" i="1"/>
  <c r="G9428" i="1"/>
  <c r="F9428" i="1"/>
  <c r="G9427" i="1"/>
  <c r="F9427" i="1"/>
  <c r="G9426" i="1"/>
  <c r="F9426" i="1"/>
  <c r="G9425" i="1"/>
  <c r="F9425" i="1"/>
  <c r="G9424" i="1"/>
  <c r="F9424" i="1"/>
  <c r="G9423" i="1"/>
  <c r="F9423" i="1"/>
  <c r="G9422" i="1"/>
  <c r="F9422" i="1"/>
  <c r="G9421" i="1"/>
  <c r="F9421" i="1"/>
  <c r="G9420" i="1"/>
  <c r="F9420" i="1"/>
  <c r="G9419" i="1"/>
  <c r="F9419" i="1"/>
  <c r="G9418" i="1"/>
  <c r="F9418" i="1"/>
  <c r="G9417" i="1"/>
  <c r="F9417" i="1"/>
  <c r="G9416" i="1"/>
  <c r="F9416" i="1"/>
  <c r="G9415" i="1"/>
  <c r="F9415" i="1"/>
  <c r="G9414" i="1"/>
  <c r="F9414" i="1"/>
  <c r="G9413" i="1"/>
  <c r="F9413" i="1"/>
  <c r="G9412" i="1"/>
  <c r="F9412" i="1"/>
  <c r="G9411" i="1"/>
  <c r="F9411" i="1"/>
  <c r="G9410" i="1"/>
  <c r="F9410" i="1"/>
  <c r="G9409" i="1"/>
  <c r="F9409" i="1"/>
  <c r="G9408" i="1"/>
  <c r="F9408" i="1"/>
  <c r="G9407" i="1"/>
  <c r="F9407" i="1"/>
  <c r="G9406" i="1"/>
  <c r="F9406" i="1"/>
  <c r="G9405" i="1"/>
  <c r="F9405" i="1"/>
  <c r="G9404" i="1"/>
  <c r="F9404" i="1"/>
  <c r="G9403" i="1"/>
  <c r="F9403" i="1"/>
  <c r="G9402" i="1"/>
  <c r="F9402" i="1"/>
  <c r="G9401" i="1"/>
  <c r="F9401" i="1"/>
  <c r="G9400" i="1"/>
  <c r="F9400" i="1"/>
  <c r="G9399" i="1"/>
  <c r="F9399" i="1"/>
  <c r="G9398" i="1"/>
  <c r="F9398" i="1"/>
  <c r="G9397" i="1"/>
  <c r="F9397" i="1"/>
  <c r="G9396" i="1"/>
  <c r="F9396" i="1"/>
  <c r="G9395" i="1"/>
  <c r="F9395" i="1"/>
  <c r="G9394" i="1"/>
  <c r="F9394" i="1"/>
  <c r="G9393" i="1"/>
  <c r="F9393" i="1"/>
  <c r="G9392" i="1"/>
  <c r="F9392" i="1"/>
  <c r="G9391" i="1"/>
  <c r="F9391" i="1"/>
  <c r="G9390" i="1"/>
  <c r="F9390" i="1"/>
  <c r="G9389" i="1"/>
  <c r="F9389" i="1"/>
  <c r="G9388" i="1"/>
  <c r="F9388" i="1"/>
  <c r="G9387" i="1"/>
  <c r="F9387" i="1"/>
  <c r="G9386" i="1"/>
  <c r="F9386" i="1"/>
  <c r="G9385" i="1"/>
  <c r="F9385" i="1"/>
  <c r="G9384" i="1"/>
  <c r="F9384" i="1"/>
  <c r="G9383" i="1"/>
  <c r="F9383" i="1"/>
  <c r="G9382" i="1"/>
  <c r="F9382" i="1"/>
  <c r="G9381" i="1"/>
  <c r="F9381" i="1"/>
  <c r="G9380" i="1"/>
  <c r="F9380" i="1"/>
  <c r="G9379" i="1"/>
  <c r="F9379" i="1"/>
  <c r="G9378" i="1"/>
  <c r="F9378" i="1"/>
  <c r="G9377" i="1"/>
  <c r="F9377" i="1"/>
  <c r="G9376" i="1"/>
  <c r="F9376" i="1"/>
  <c r="G9375" i="1"/>
  <c r="F9375" i="1"/>
  <c r="G9374" i="1"/>
  <c r="F9374" i="1"/>
  <c r="G9373" i="1"/>
  <c r="F9373" i="1"/>
  <c r="G9372" i="1"/>
  <c r="F9372" i="1"/>
  <c r="G9371" i="1"/>
  <c r="F9371" i="1"/>
  <c r="G9370" i="1"/>
  <c r="F9370" i="1"/>
  <c r="G9369" i="1"/>
  <c r="F9369" i="1"/>
  <c r="G9368" i="1"/>
  <c r="F9368" i="1"/>
  <c r="G9367" i="1"/>
  <c r="F9367" i="1"/>
  <c r="G9366" i="1"/>
  <c r="F9366" i="1"/>
  <c r="G9365" i="1"/>
  <c r="F9365" i="1"/>
  <c r="G9364" i="1"/>
  <c r="F9364" i="1"/>
  <c r="G9363" i="1"/>
  <c r="F9363" i="1"/>
  <c r="G9362" i="1"/>
  <c r="F9362" i="1"/>
  <c r="G9361" i="1"/>
  <c r="F9361" i="1"/>
  <c r="G9360" i="1"/>
  <c r="F9360" i="1"/>
  <c r="G9359" i="1"/>
  <c r="F9359" i="1"/>
  <c r="G9358" i="1"/>
  <c r="F9358" i="1"/>
  <c r="G9357" i="1"/>
  <c r="F9357" i="1"/>
  <c r="G9356" i="1"/>
  <c r="F9356" i="1"/>
  <c r="G9355" i="1"/>
  <c r="F9355" i="1"/>
  <c r="G9354" i="1"/>
  <c r="F9354" i="1"/>
  <c r="G9353" i="1"/>
  <c r="F9353" i="1"/>
  <c r="G9352" i="1"/>
  <c r="F9352" i="1"/>
  <c r="G9351" i="1"/>
  <c r="F9351" i="1"/>
  <c r="G9350" i="1"/>
  <c r="F9350" i="1"/>
  <c r="G9349" i="1"/>
  <c r="F9349" i="1"/>
  <c r="G9348" i="1"/>
  <c r="F9348" i="1"/>
  <c r="G9347" i="1"/>
  <c r="F9347" i="1"/>
  <c r="G9346" i="1"/>
  <c r="F9346" i="1"/>
  <c r="G9345" i="1"/>
  <c r="F9345" i="1"/>
  <c r="G9344" i="1"/>
  <c r="F9344" i="1"/>
  <c r="G9343" i="1"/>
  <c r="F9343" i="1"/>
  <c r="G9342" i="1"/>
  <c r="F9342" i="1"/>
  <c r="G9341" i="1"/>
  <c r="F9341" i="1"/>
  <c r="G9340" i="1"/>
  <c r="F9340" i="1"/>
  <c r="G9339" i="1"/>
  <c r="F9339" i="1"/>
  <c r="G9338" i="1"/>
  <c r="F9338" i="1"/>
  <c r="G9337" i="1"/>
  <c r="F9337" i="1"/>
  <c r="G9336" i="1"/>
  <c r="F9336" i="1"/>
  <c r="G9335" i="1"/>
  <c r="F9335" i="1"/>
  <c r="G9334" i="1"/>
  <c r="F9334" i="1"/>
  <c r="G9333" i="1"/>
  <c r="F9333" i="1"/>
  <c r="G9332" i="1"/>
  <c r="F9332" i="1"/>
  <c r="G9331" i="1"/>
  <c r="F9331" i="1"/>
  <c r="G9330" i="1"/>
  <c r="F9330" i="1"/>
  <c r="G9329" i="1"/>
  <c r="F9329" i="1"/>
  <c r="G9328" i="1"/>
  <c r="F9328" i="1"/>
  <c r="G9327" i="1"/>
  <c r="F9327" i="1"/>
  <c r="G9326" i="1"/>
  <c r="F9326" i="1"/>
  <c r="G9325" i="1"/>
  <c r="F9325" i="1"/>
  <c r="G9324" i="1"/>
  <c r="F9324" i="1"/>
  <c r="G9323" i="1"/>
  <c r="F9323" i="1"/>
  <c r="G9322" i="1"/>
  <c r="F9322" i="1"/>
  <c r="G9321" i="1"/>
  <c r="F9321" i="1"/>
  <c r="G9320" i="1"/>
  <c r="F9320" i="1"/>
  <c r="G9319" i="1"/>
  <c r="F9319" i="1"/>
  <c r="G9318" i="1"/>
  <c r="F9318" i="1"/>
  <c r="G9317" i="1"/>
  <c r="F9317" i="1"/>
  <c r="G9316" i="1"/>
  <c r="F9316" i="1"/>
  <c r="G9315" i="1"/>
  <c r="F9315" i="1"/>
  <c r="G9314" i="1"/>
  <c r="F9314" i="1"/>
  <c r="G9313" i="1"/>
  <c r="F9313" i="1"/>
  <c r="G9312" i="1"/>
  <c r="F9312" i="1"/>
  <c r="G9311" i="1"/>
  <c r="F9311" i="1"/>
  <c r="G9310" i="1"/>
  <c r="F9310" i="1"/>
  <c r="G9309" i="1"/>
  <c r="F9309" i="1"/>
  <c r="G9308" i="1"/>
  <c r="F9308" i="1"/>
  <c r="G9307" i="1"/>
  <c r="F9307" i="1"/>
  <c r="G9306" i="1"/>
  <c r="F9306" i="1"/>
  <c r="G9305" i="1"/>
  <c r="F9305" i="1"/>
  <c r="G9304" i="1"/>
  <c r="F9304" i="1"/>
  <c r="G9303" i="1"/>
  <c r="F9303" i="1"/>
  <c r="G9302" i="1"/>
  <c r="F9302" i="1"/>
  <c r="G9301" i="1"/>
  <c r="F9301" i="1"/>
  <c r="G9300" i="1"/>
  <c r="F9300" i="1"/>
  <c r="G9299" i="1"/>
  <c r="F9299" i="1"/>
  <c r="G9298" i="1"/>
  <c r="F9298" i="1"/>
  <c r="G9297" i="1"/>
  <c r="F9297" i="1"/>
  <c r="G9296" i="1"/>
  <c r="F9296" i="1"/>
  <c r="G9295" i="1"/>
  <c r="F9295" i="1"/>
  <c r="G9294" i="1"/>
  <c r="F9294" i="1"/>
  <c r="G9293" i="1"/>
  <c r="F9293" i="1"/>
  <c r="G9292" i="1"/>
  <c r="F9292" i="1"/>
  <c r="G9291" i="1"/>
  <c r="F9291" i="1"/>
  <c r="G9290" i="1"/>
  <c r="F9290" i="1"/>
  <c r="G9289" i="1"/>
  <c r="F9289" i="1"/>
  <c r="G9288" i="1"/>
  <c r="F9288" i="1"/>
  <c r="G9287" i="1"/>
  <c r="F9287" i="1"/>
  <c r="G9286" i="1"/>
  <c r="F9286" i="1"/>
  <c r="G9285" i="1"/>
  <c r="F9285" i="1"/>
  <c r="G9284" i="1"/>
  <c r="F9284" i="1"/>
  <c r="G9283" i="1"/>
  <c r="F9283" i="1"/>
  <c r="G9282" i="1"/>
  <c r="F9282" i="1"/>
  <c r="G9281" i="1"/>
  <c r="F9281" i="1"/>
  <c r="G9280" i="1"/>
  <c r="F9280" i="1"/>
  <c r="G9279" i="1"/>
  <c r="F9279" i="1"/>
  <c r="G9278" i="1"/>
  <c r="F9278" i="1"/>
  <c r="G9277" i="1"/>
  <c r="F9277" i="1"/>
  <c r="G9276" i="1"/>
  <c r="F9276" i="1"/>
  <c r="G9275" i="1"/>
  <c r="F9275" i="1"/>
  <c r="G9274" i="1"/>
  <c r="F9274" i="1"/>
  <c r="G9273" i="1"/>
  <c r="F9273" i="1"/>
  <c r="G9272" i="1"/>
  <c r="F9272" i="1"/>
  <c r="G9271" i="1"/>
  <c r="F9271" i="1"/>
  <c r="G9270" i="1"/>
  <c r="F9270" i="1"/>
  <c r="G9269" i="1"/>
  <c r="F9269" i="1"/>
  <c r="G9268" i="1"/>
  <c r="F9268" i="1"/>
  <c r="G9267" i="1"/>
  <c r="F9267" i="1"/>
  <c r="G9266" i="1"/>
  <c r="F9266" i="1"/>
  <c r="G9265" i="1"/>
  <c r="F9265" i="1"/>
  <c r="G9264" i="1"/>
  <c r="F9264" i="1"/>
  <c r="G9263" i="1"/>
  <c r="F9263" i="1"/>
  <c r="G9262" i="1"/>
  <c r="F9262" i="1"/>
  <c r="G9261" i="1"/>
  <c r="F9261" i="1"/>
  <c r="G9260" i="1"/>
  <c r="F9260" i="1"/>
  <c r="G9259" i="1"/>
  <c r="F9259" i="1"/>
  <c r="G9258" i="1"/>
  <c r="F9258" i="1"/>
  <c r="G9257" i="1"/>
  <c r="F9257" i="1"/>
  <c r="G9256" i="1"/>
  <c r="F9256" i="1"/>
  <c r="G9255" i="1"/>
  <c r="F9255" i="1"/>
  <c r="G9254" i="1"/>
  <c r="F9254" i="1"/>
  <c r="G9253" i="1"/>
  <c r="F9253" i="1"/>
  <c r="G9252" i="1"/>
  <c r="F9252" i="1"/>
  <c r="G9251" i="1"/>
  <c r="F9251" i="1"/>
  <c r="G9250" i="1"/>
  <c r="F9250" i="1"/>
  <c r="G9249" i="1"/>
  <c r="F9249" i="1"/>
  <c r="G9248" i="1"/>
  <c r="F9248" i="1"/>
  <c r="G9247" i="1"/>
  <c r="F9247" i="1"/>
  <c r="G9246" i="1"/>
  <c r="F9246" i="1"/>
  <c r="G9245" i="1"/>
  <c r="F9245" i="1"/>
  <c r="G9244" i="1"/>
  <c r="F9244" i="1"/>
  <c r="G9243" i="1"/>
  <c r="F9243" i="1"/>
  <c r="G9242" i="1"/>
  <c r="F9242" i="1"/>
  <c r="G9241" i="1"/>
  <c r="F9241" i="1"/>
  <c r="G9240" i="1"/>
  <c r="F9240" i="1"/>
  <c r="G9239" i="1"/>
  <c r="F9239" i="1"/>
  <c r="G9238" i="1"/>
  <c r="F9238" i="1"/>
  <c r="G9237" i="1"/>
  <c r="F9237" i="1"/>
  <c r="G9236" i="1"/>
  <c r="F9236" i="1"/>
  <c r="G9235" i="1"/>
  <c r="F9235" i="1"/>
  <c r="G9234" i="1"/>
  <c r="F9234" i="1"/>
  <c r="G9233" i="1"/>
  <c r="F9233" i="1"/>
  <c r="G9232" i="1"/>
  <c r="F9232" i="1"/>
  <c r="G9231" i="1"/>
  <c r="F9231" i="1"/>
  <c r="G9230" i="1"/>
  <c r="F9230" i="1"/>
  <c r="G9229" i="1"/>
  <c r="F9229" i="1"/>
  <c r="G9228" i="1"/>
  <c r="F9228" i="1"/>
  <c r="G9227" i="1"/>
  <c r="F9227" i="1"/>
  <c r="G9226" i="1"/>
  <c r="F9226" i="1"/>
  <c r="G9225" i="1"/>
  <c r="F9225" i="1"/>
  <c r="G9224" i="1"/>
  <c r="F9224" i="1"/>
  <c r="G9223" i="1"/>
  <c r="F9223" i="1"/>
  <c r="G9222" i="1"/>
  <c r="F9222" i="1"/>
  <c r="G9221" i="1"/>
  <c r="F9221" i="1"/>
  <c r="G9220" i="1"/>
  <c r="F9220" i="1"/>
  <c r="G9219" i="1"/>
  <c r="F9219" i="1"/>
  <c r="G9218" i="1"/>
  <c r="F9218" i="1"/>
  <c r="G9217" i="1"/>
  <c r="F9217" i="1"/>
  <c r="G9216" i="1"/>
  <c r="F9216" i="1"/>
  <c r="G9215" i="1"/>
  <c r="F9215" i="1"/>
  <c r="G9214" i="1"/>
  <c r="F9214" i="1"/>
  <c r="G9213" i="1"/>
  <c r="F9213" i="1"/>
  <c r="G9212" i="1"/>
  <c r="F9212" i="1"/>
  <c r="G9211" i="1"/>
  <c r="F9211" i="1"/>
  <c r="G9210" i="1"/>
  <c r="F9210" i="1"/>
  <c r="G9209" i="1"/>
  <c r="F9209" i="1"/>
  <c r="G9208" i="1"/>
  <c r="F9208" i="1"/>
  <c r="G9207" i="1"/>
  <c r="F9207" i="1"/>
  <c r="G9206" i="1"/>
  <c r="F9206" i="1"/>
  <c r="G9205" i="1"/>
  <c r="F9205" i="1"/>
  <c r="G9204" i="1"/>
  <c r="F9204" i="1"/>
  <c r="G9203" i="1"/>
  <c r="F9203" i="1"/>
  <c r="G9202" i="1"/>
  <c r="F9202" i="1"/>
  <c r="G9201" i="1"/>
  <c r="F9201" i="1"/>
  <c r="G9200" i="1"/>
  <c r="F9200" i="1"/>
  <c r="G9199" i="1"/>
  <c r="F9199" i="1"/>
  <c r="G9198" i="1"/>
  <c r="F9198" i="1"/>
  <c r="G9197" i="1"/>
  <c r="F9197" i="1"/>
  <c r="G9196" i="1"/>
  <c r="F9196" i="1"/>
  <c r="G9195" i="1"/>
  <c r="F9195" i="1"/>
  <c r="G9194" i="1"/>
  <c r="F9194" i="1"/>
  <c r="G9193" i="1"/>
  <c r="F9193" i="1"/>
  <c r="G9192" i="1"/>
  <c r="F9192" i="1"/>
  <c r="G9191" i="1"/>
  <c r="F9191" i="1"/>
  <c r="G9190" i="1"/>
  <c r="F9190" i="1"/>
  <c r="G9189" i="1"/>
  <c r="F9189" i="1"/>
  <c r="G9188" i="1"/>
  <c r="F9188" i="1"/>
  <c r="G9187" i="1"/>
  <c r="F9187" i="1"/>
  <c r="G9186" i="1"/>
  <c r="F9186" i="1"/>
  <c r="G9185" i="1"/>
  <c r="F9185" i="1"/>
  <c r="G9184" i="1"/>
  <c r="F9184" i="1"/>
  <c r="G9183" i="1"/>
  <c r="F9183" i="1"/>
  <c r="G9182" i="1"/>
  <c r="F9182" i="1"/>
  <c r="G9181" i="1"/>
  <c r="F9181" i="1"/>
  <c r="G9180" i="1"/>
  <c r="F9180" i="1"/>
  <c r="G9179" i="1"/>
  <c r="F9179" i="1"/>
  <c r="G9178" i="1"/>
  <c r="F9178" i="1"/>
  <c r="G9177" i="1"/>
  <c r="F9177" i="1"/>
  <c r="G9176" i="1"/>
  <c r="F9176" i="1"/>
  <c r="G9175" i="1"/>
  <c r="F9175" i="1"/>
  <c r="G9174" i="1"/>
  <c r="F9174" i="1"/>
  <c r="G9173" i="1"/>
  <c r="F9173" i="1"/>
  <c r="G9172" i="1"/>
  <c r="F9172" i="1"/>
  <c r="G9171" i="1"/>
  <c r="F9171" i="1"/>
  <c r="G9170" i="1"/>
  <c r="F9170" i="1"/>
  <c r="G9169" i="1"/>
  <c r="F9169" i="1"/>
  <c r="G9168" i="1"/>
  <c r="F9168" i="1"/>
  <c r="G9167" i="1"/>
  <c r="F9167" i="1"/>
  <c r="G9166" i="1"/>
  <c r="F9166" i="1"/>
  <c r="G9165" i="1"/>
  <c r="F9165" i="1"/>
  <c r="G9164" i="1"/>
  <c r="F9164" i="1"/>
  <c r="G9163" i="1"/>
  <c r="F9163" i="1"/>
  <c r="G9162" i="1"/>
  <c r="F9162" i="1"/>
  <c r="G9161" i="1"/>
  <c r="F9161" i="1"/>
  <c r="G9160" i="1"/>
  <c r="F9160" i="1"/>
  <c r="G9159" i="1"/>
  <c r="F9159" i="1"/>
  <c r="G9158" i="1"/>
  <c r="F9158" i="1"/>
  <c r="G9157" i="1"/>
  <c r="F9157" i="1"/>
  <c r="G9156" i="1"/>
  <c r="F9156" i="1"/>
  <c r="G9155" i="1"/>
  <c r="F9155" i="1"/>
  <c r="G9154" i="1"/>
  <c r="F9154" i="1"/>
  <c r="G9153" i="1"/>
  <c r="F9153" i="1"/>
  <c r="G9152" i="1"/>
  <c r="F9152" i="1"/>
  <c r="G9151" i="1"/>
  <c r="F9151" i="1"/>
  <c r="G9150" i="1"/>
  <c r="F9150" i="1"/>
  <c r="G9149" i="1"/>
  <c r="F9149" i="1"/>
  <c r="G9148" i="1"/>
  <c r="F9148" i="1"/>
  <c r="G9147" i="1"/>
  <c r="F9147" i="1"/>
  <c r="G9146" i="1"/>
  <c r="F9146" i="1"/>
  <c r="G9145" i="1"/>
  <c r="F9145" i="1"/>
  <c r="G9144" i="1"/>
  <c r="F9144" i="1"/>
  <c r="G9143" i="1"/>
  <c r="F9143" i="1"/>
  <c r="G9142" i="1"/>
  <c r="F9142" i="1"/>
  <c r="G9141" i="1"/>
  <c r="F9141" i="1"/>
  <c r="G9140" i="1"/>
  <c r="F9140" i="1"/>
  <c r="G9139" i="1"/>
  <c r="F9139" i="1"/>
  <c r="G9138" i="1"/>
  <c r="F9138" i="1"/>
  <c r="G9137" i="1"/>
  <c r="F9137" i="1"/>
  <c r="G9136" i="1"/>
  <c r="F9136" i="1"/>
  <c r="G9135" i="1"/>
  <c r="F9135" i="1"/>
  <c r="G9134" i="1"/>
  <c r="F9134" i="1"/>
  <c r="G9133" i="1"/>
  <c r="F9133" i="1"/>
  <c r="G9132" i="1"/>
  <c r="F9132" i="1"/>
  <c r="G9131" i="1"/>
  <c r="F9131" i="1"/>
  <c r="G9130" i="1"/>
  <c r="F9130" i="1"/>
  <c r="G9129" i="1"/>
  <c r="F9129" i="1"/>
  <c r="G9128" i="1"/>
  <c r="F9128" i="1"/>
  <c r="G9127" i="1"/>
  <c r="F9127" i="1"/>
  <c r="G9126" i="1"/>
  <c r="F9126" i="1"/>
  <c r="G9125" i="1"/>
  <c r="F9125" i="1"/>
  <c r="G9124" i="1"/>
  <c r="F9124" i="1"/>
  <c r="G9123" i="1"/>
  <c r="F9123" i="1"/>
  <c r="G9122" i="1"/>
  <c r="F9122" i="1"/>
  <c r="G9121" i="1"/>
  <c r="F9121" i="1"/>
  <c r="G9120" i="1"/>
  <c r="F9120" i="1"/>
  <c r="G9119" i="1"/>
  <c r="F9119" i="1"/>
  <c r="G9118" i="1"/>
  <c r="F9118" i="1"/>
  <c r="G9117" i="1"/>
  <c r="F9117" i="1"/>
  <c r="G9116" i="1"/>
  <c r="F9116" i="1"/>
  <c r="G9115" i="1"/>
  <c r="F9115" i="1"/>
  <c r="G9114" i="1"/>
  <c r="F9114" i="1"/>
  <c r="G9113" i="1"/>
  <c r="F9113" i="1"/>
  <c r="G9112" i="1"/>
  <c r="F9112" i="1"/>
  <c r="G9111" i="1"/>
  <c r="F9111" i="1"/>
  <c r="G9110" i="1"/>
  <c r="F9110" i="1"/>
  <c r="G9109" i="1"/>
  <c r="F9109" i="1"/>
  <c r="G9108" i="1"/>
  <c r="F9108" i="1"/>
  <c r="G9107" i="1"/>
  <c r="F9107" i="1"/>
  <c r="G9106" i="1"/>
  <c r="F9106" i="1"/>
  <c r="G9105" i="1"/>
  <c r="F9105" i="1"/>
  <c r="G9104" i="1"/>
  <c r="F9104" i="1"/>
  <c r="G9103" i="1"/>
  <c r="F9103" i="1"/>
  <c r="G9102" i="1"/>
  <c r="F9102" i="1"/>
  <c r="G9101" i="1"/>
  <c r="F9101" i="1"/>
  <c r="G9100" i="1"/>
  <c r="F9100" i="1"/>
  <c r="G9099" i="1"/>
  <c r="F9099" i="1"/>
  <c r="G9098" i="1"/>
  <c r="F9098" i="1"/>
  <c r="G9097" i="1"/>
  <c r="F9097" i="1"/>
  <c r="G9096" i="1"/>
  <c r="F9096" i="1"/>
  <c r="G9095" i="1"/>
  <c r="F9095" i="1"/>
  <c r="G9094" i="1"/>
  <c r="F9094" i="1"/>
  <c r="G9093" i="1"/>
  <c r="F9093" i="1"/>
  <c r="G9092" i="1"/>
  <c r="F9092" i="1"/>
  <c r="G9091" i="1"/>
  <c r="F9091" i="1"/>
  <c r="G9090" i="1"/>
  <c r="F9090" i="1"/>
  <c r="G9089" i="1"/>
  <c r="F9089" i="1"/>
  <c r="G9088" i="1"/>
  <c r="F9088" i="1"/>
  <c r="G9087" i="1"/>
  <c r="F9087" i="1"/>
  <c r="G9086" i="1"/>
  <c r="F9086" i="1"/>
  <c r="G9085" i="1"/>
  <c r="F9085" i="1"/>
  <c r="G9084" i="1"/>
  <c r="F9084" i="1"/>
  <c r="G9083" i="1"/>
  <c r="F9083" i="1"/>
  <c r="G9082" i="1"/>
  <c r="F9082" i="1"/>
  <c r="G9081" i="1"/>
  <c r="F9081" i="1"/>
  <c r="G9080" i="1"/>
  <c r="F9080" i="1"/>
  <c r="G9079" i="1"/>
  <c r="F9079" i="1"/>
  <c r="G9078" i="1"/>
  <c r="F9078" i="1"/>
  <c r="G9077" i="1"/>
  <c r="F9077" i="1"/>
  <c r="G9076" i="1"/>
  <c r="F9076" i="1"/>
  <c r="G9075" i="1"/>
  <c r="F9075" i="1"/>
  <c r="G9074" i="1"/>
  <c r="F9074" i="1"/>
  <c r="G9073" i="1"/>
  <c r="F9073" i="1"/>
  <c r="G9072" i="1"/>
  <c r="F9072" i="1"/>
  <c r="G9071" i="1"/>
  <c r="F9071" i="1"/>
  <c r="G9070" i="1"/>
  <c r="F9070" i="1"/>
  <c r="G9069" i="1"/>
  <c r="F9069" i="1"/>
  <c r="G9068" i="1"/>
  <c r="F9068" i="1"/>
  <c r="G9067" i="1"/>
  <c r="F9067" i="1"/>
  <c r="G9066" i="1"/>
  <c r="F9066" i="1"/>
  <c r="G9065" i="1"/>
  <c r="F9065" i="1"/>
  <c r="G9064" i="1"/>
  <c r="F9064" i="1"/>
  <c r="G9063" i="1"/>
  <c r="F9063" i="1"/>
  <c r="G9062" i="1"/>
  <c r="F9062" i="1"/>
  <c r="G9061" i="1"/>
  <c r="F9061" i="1"/>
  <c r="G9060" i="1"/>
  <c r="F9060" i="1"/>
  <c r="G9059" i="1"/>
  <c r="F9059" i="1"/>
  <c r="G9058" i="1"/>
  <c r="F9058" i="1"/>
  <c r="G9057" i="1"/>
  <c r="F9057" i="1"/>
  <c r="G9056" i="1"/>
  <c r="F9056" i="1"/>
  <c r="G9055" i="1"/>
  <c r="F9055" i="1"/>
  <c r="G9054" i="1"/>
  <c r="F9054" i="1"/>
  <c r="G9053" i="1"/>
  <c r="F9053" i="1"/>
  <c r="G9052" i="1"/>
  <c r="F9052" i="1"/>
  <c r="G9051" i="1"/>
  <c r="F9051" i="1"/>
  <c r="G9050" i="1"/>
  <c r="F9050" i="1"/>
  <c r="G9049" i="1"/>
  <c r="F9049" i="1"/>
  <c r="G9048" i="1"/>
  <c r="F9048" i="1"/>
  <c r="G9047" i="1"/>
  <c r="F9047" i="1"/>
  <c r="G9046" i="1"/>
  <c r="F9046" i="1"/>
  <c r="G9045" i="1"/>
  <c r="F9045" i="1"/>
  <c r="G9044" i="1"/>
  <c r="F9044" i="1"/>
  <c r="G9043" i="1"/>
  <c r="F9043" i="1"/>
  <c r="G9042" i="1"/>
  <c r="F9042" i="1"/>
  <c r="G9041" i="1"/>
  <c r="F9041" i="1"/>
  <c r="G9040" i="1"/>
  <c r="F9040" i="1"/>
  <c r="G9039" i="1"/>
  <c r="F9039" i="1"/>
  <c r="G9038" i="1"/>
  <c r="F9038" i="1"/>
  <c r="G9037" i="1"/>
  <c r="F9037" i="1"/>
  <c r="G9036" i="1"/>
  <c r="F9036" i="1"/>
  <c r="G9035" i="1"/>
  <c r="F9035" i="1"/>
  <c r="G9034" i="1"/>
  <c r="F9034" i="1"/>
  <c r="G9033" i="1"/>
  <c r="F9033" i="1"/>
  <c r="G9032" i="1"/>
  <c r="F9032" i="1"/>
  <c r="G9031" i="1"/>
  <c r="F9031" i="1"/>
  <c r="G9030" i="1"/>
  <c r="F9030" i="1"/>
  <c r="G9029" i="1"/>
  <c r="F9029" i="1"/>
  <c r="G9028" i="1"/>
  <c r="F9028" i="1"/>
  <c r="G9027" i="1"/>
  <c r="F9027" i="1"/>
  <c r="G9026" i="1"/>
  <c r="F9026" i="1"/>
  <c r="G9025" i="1"/>
  <c r="F9025" i="1"/>
  <c r="G9024" i="1"/>
  <c r="F9024" i="1"/>
  <c r="G9023" i="1"/>
  <c r="F9023" i="1"/>
  <c r="G9022" i="1"/>
  <c r="F9022" i="1"/>
  <c r="G9021" i="1"/>
  <c r="F9021" i="1"/>
  <c r="G9020" i="1"/>
  <c r="F9020" i="1"/>
  <c r="G9019" i="1"/>
  <c r="F9019" i="1"/>
  <c r="G9018" i="1"/>
  <c r="F9018" i="1"/>
  <c r="G9017" i="1"/>
  <c r="F9017" i="1"/>
  <c r="G9016" i="1"/>
  <c r="F9016" i="1"/>
  <c r="G9015" i="1"/>
  <c r="F9015" i="1"/>
  <c r="G9014" i="1"/>
  <c r="F9014" i="1"/>
  <c r="G9013" i="1"/>
  <c r="F9013" i="1"/>
  <c r="G9012" i="1"/>
  <c r="F9012" i="1"/>
  <c r="G9011" i="1"/>
  <c r="F9011" i="1"/>
  <c r="G9010" i="1"/>
  <c r="F9010" i="1"/>
  <c r="G9009" i="1"/>
  <c r="F9009" i="1"/>
  <c r="G9008" i="1"/>
  <c r="F9008" i="1"/>
  <c r="G9007" i="1"/>
  <c r="F9007" i="1"/>
  <c r="G9006" i="1"/>
  <c r="F9006" i="1"/>
  <c r="G9005" i="1"/>
  <c r="F9005" i="1"/>
  <c r="G9004" i="1"/>
  <c r="F9004" i="1"/>
  <c r="G9003" i="1"/>
  <c r="F9003" i="1"/>
  <c r="G9002" i="1"/>
  <c r="F9002" i="1"/>
  <c r="G9001" i="1"/>
  <c r="F9001" i="1"/>
  <c r="G9000" i="1"/>
  <c r="F9000" i="1"/>
  <c r="G8999" i="1"/>
  <c r="F8999" i="1"/>
  <c r="G8998" i="1"/>
  <c r="F8998" i="1"/>
  <c r="G8997" i="1"/>
  <c r="F8997" i="1"/>
  <c r="G8996" i="1"/>
  <c r="F8996" i="1"/>
  <c r="G8995" i="1"/>
  <c r="F8995" i="1"/>
  <c r="G8994" i="1"/>
  <c r="F8994" i="1"/>
  <c r="G8993" i="1"/>
  <c r="F8993" i="1"/>
  <c r="G8992" i="1"/>
  <c r="F8992" i="1"/>
  <c r="G8991" i="1"/>
  <c r="F8991" i="1"/>
  <c r="G8990" i="1"/>
  <c r="F8990" i="1"/>
  <c r="G8989" i="1"/>
  <c r="F8989" i="1"/>
  <c r="G8988" i="1"/>
  <c r="F8988" i="1"/>
  <c r="G8987" i="1"/>
  <c r="F8987" i="1"/>
  <c r="G8986" i="1"/>
  <c r="F8986" i="1"/>
  <c r="G8985" i="1"/>
  <c r="F8985" i="1"/>
  <c r="G8984" i="1"/>
  <c r="F8984" i="1"/>
  <c r="G8983" i="1"/>
  <c r="F8983" i="1"/>
  <c r="G8982" i="1"/>
  <c r="F8982" i="1"/>
  <c r="G8981" i="1"/>
  <c r="F8981" i="1"/>
  <c r="G8980" i="1"/>
  <c r="F8980" i="1"/>
  <c r="G8979" i="1"/>
  <c r="F8979" i="1"/>
  <c r="G8978" i="1"/>
  <c r="F8978" i="1"/>
  <c r="G8977" i="1"/>
  <c r="F8977" i="1"/>
  <c r="G8976" i="1"/>
  <c r="F8976" i="1"/>
  <c r="G8975" i="1"/>
  <c r="F8975" i="1"/>
  <c r="G8974" i="1"/>
  <c r="F8974" i="1"/>
  <c r="G8973" i="1"/>
  <c r="F8973" i="1"/>
  <c r="G8972" i="1"/>
  <c r="F8972" i="1"/>
  <c r="G8971" i="1"/>
  <c r="F8971" i="1"/>
  <c r="G8970" i="1"/>
  <c r="F8970" i="1"/>
  <c r="G8969" i="1"/>
  <c r="F8969" i="1"/>
  <c r="G8968" i="1"/>
  <c r="F8968" i="1"/>
  <c r="G8967" i="1"/>
  <c r="F8967" i="1"/>
  <c r="G8966" i="1"/>
  <c r="F8966" i="1"/>
  <c r="G8965" i="1"/>
  <c r="F8965" i="1"/>
  <c r="G8964" i="1"/>
  <c r="F8964" i="1"/>
  <c r="G8963" i="1"/>
  <c r="F8963" i="1"/>
  <c r="G8962" i="1"/>
  <c r="F8962" i="1"/>
  <c r="G8961" i="1"/>
  <c r="F8961" i="1"/>
  <c r="G8960" i="1"/>
  <c r="F8960" i="1"/>
  <c r="G8959" i="1"/>
  <c r="F8959" i="1"/>
  <c r="G8958" i="1"/>
  <c r="F8958" i="1"/>
  <c r="G8957" i="1"/>
  <c r="F8957" i="1"/>
  <c r="G8956" i="1"/>
  <c r="F8956" i="1"/>
  <c r="G8955" i="1"/>
  <c r="F8955" i="1"/>
  <c r="G8954" i="1"/>
  <c r="F8954" i="1"/>
  <c r="G8953" i="1"/>
  <c r="F8953" i="1"/>
  <c r="G8952" i="1"/>
  <c r="F8952" i="1"/>
  <c r="G8951" i="1"/>
  <c r="F8951" i="1"/>
  <c r="G8950" i="1"/>
  <c r="F8950" i="1"/>
  <c r="G8949" i="1"/>
  <c r="F8949" i="1"/>
  <c r="G8948" i="1"/>
  <c r="F8948" i="1"/>
  <c r="G8947" i="1"/>
  <c r="F8947" i="1"/>
  <c r="G8946" i="1"/>
  <c r="F8946" i="1"/>
  <c r="G8945" i="1"/>
  <c r="F8945" i="1"/>
  <c r="G8944" i="1"/>
  <c r="F8944" i="1"/>
  <c r="G8943" i="1"/>
  <c r="F8943" i="1"/>
  <c r="G8942" i="1"/>
  <c r="F8942" i="1"/>
  <c r="G8941" i="1"/>
  <c r="F8941" i="1"/>
  <c r="G8940" i="1"/>
  <c r="F8940" i="1"/>
  <c r="G8939" i="1"/>
  <c r="F8939" i="1"/>
  <c r="G8938" i="1"/>
  <c r="F8938" i="1"/>
  <c r="G8937" i="1"/>
  <c r="F8937" i="1"/>
  <c r="G8936" i="1"/>
  <c r="F8936" i="1"/>
  <c r="G8935" i="1"/>
  <c r="F8935" i="1"/>
  <c r="G8934" i="1"/>
  <c r="F8934" i="1"/>
  <c r="G8933" i="1"/>
  <c r="F8933" i="1"/>
  <c r="G8932" i="1"/>
  <c r="F8932" i="1"/>
  <c r="G8931" i="1"/>
  <c r="F8931" i="1"/>
  <c r="G8930" i="1"/>
  <c r="F8930" i="1"/>
  <c r="G8929" i="1"/>
  <c r="F8929" i="1"/>
  <c r="G8928" i="1"/>
  <c r="F8928" i="1"/>
  <c r="G8927" i="1"/>
  <c r="F8927" i="1"/>
  <c r="G8926" i="1"/>
  <c r="F8926" i="1"/>
  <c r="G8925" i="1"/>
  <c r="F8925" i="1"/>
  <c r="G8924" i="1"/>
  <c r="F8924" i="1"/>
  <c r="G8923" i="1"/>
  <c r="F8923" i="1"/>
  <c r="G8922" i="1"/>
  <c r="F8922" i="1"/>
  <c r="G8921" i="1"/>
  <c r="F8921" i="1"/>
  <c r="G8920" i="1"/>
  <c r="F8920" i="1"/>
  <c r="G8919" i="1"/>
  <c r="F8919" i="1"/>
  <c r="G8918" i="1"/>
  <c r="F8918" i="1"/>
  <c r="G8917" i="1"/>
  <c r="F8917" i="1"/>
  <c r="G8916" i="1"/>
  <c r="F8916" i="1"/>
  <c r="G8915" i="1"/>
  <c r="F8915" i="1"/>
  <c r="G8914" i="1"/>
  <c r="F8914" i="1"/>
  <c r="G8913" i="1"/>
  <c r="F8913" i="1"/>
  <c r="G8912" i="1"/>
  <c r="F8912" i="1"/>
  <c r="G8911" i="1"/>
  <c r="F8911" i="1"/>
  <c r="G8910" i="1"/>
  <c r="F8910" i="1"/>
  <c r="G8909" i="1"/>
  <c r="F8909" i="1"/>
  <c r="G8908" i="1"/>
  <c r="F8908" i="1"/>
  <c r="G8907" i="1"/>
  <c r="F8907" i="1"/>
  <c r="G8906" i="1"/>
  <c r="F8906" i="1"/>
  <c r="G8905" i="1"/>
  <c r="F8905" i="1"/>
  <c r="G8904" i="1"/>
  <c r="F8904" i="1"/>
  <c r="G8903" i="1"/>
  <c r="F8903" i="1"/>
  <c r="G8902" i="1"/>
  <c r="F8902" i="1"/>
  <c r="G8901" i="1"/>
  <c r="F8901" i="1"/>
  <c r="G8900" i="1"/>
  <c r="F8900" i="1"/>
  <c r="G8899" i="1"/>
  <c r="F8899" i="1"/>
  <c r="G8898" i="1"/>
  <c r="F8898" i="1"/>
  <c r="G8897" i="1"/>
  <c r="F8897" i="1"/>
  <c r="G8896" i="1"/>
  <c r="F8896" i="1"/>
  <c r="G8895" i="1"/>
  <c r="F8895" i="1"/>
  <c r="G8894" i="1"/>
  <c r="F8894" i="1"/>
  <c r="G8893" i="1"/>
  <c r="F8893" i="1"/>
  <c r="G8892" i="1"/>
  <c r="F8892" i="1"/>
  <c r="G8891" i="1"/>
  <c r="F8891" i="1"/>
  <c r="G8890" i="1"/>
  <c r="F8890" i="1"/>
  <c r="G8889" i="1"/>
  <c r="F8889" i="1"/>
  <c r="G8888" i="1"/>
  <c r="F8888" i="1"/>
  <c r="G8887" i="1"/>
  <c r="F8887" i="1"/>
  <c r="G8886" i="1"/>
  <c r="F8886" i="1"/>
  <c r="G8885" i="1"/>
  <c r="F8885" i="1"/>
  <c r="G8884" i="1"/>
  <c r="F8884" i="1"/>
  <c r="G8883" i="1"/>
  <c r="F8883" i="1"/>
  <c r="G8882" i="1"/>
  <c r="F8882" i="1"/>
  <c r="G8881" i="1"/>
  <c r="F8881" i="1"/>
  <c r="G8880" i="1"/>
  <c r="F8880" i="1"/>
  <c r="G8879" i="1"/>
  <c r="F8879" i="1"/>
  <c r="G8878" i="1"/>
  <c r="F8878" i="1"/>
  <c r="G8877" i="1"/>
  <c r="F8877" i="1"/>
  <c r="G8876" i="1"/>
  <c r="F8876" i="1"/>
  <c r="G8875" i="1"/>
  <c r="F8875" i="1"/>
  <c r="G8874" i="1"/>
  <c r="F8874" i="1"/>
  <c r="G8873" i="1"/>
  <c r="F8873" i="1"/>
  <c r="G8872" i="1"/>
  <c r="F8872" i="1"/>
  <c r="G8871" i="1"/>
  <c r="F8871" i="1"/>
  <c r="G8870" i="1"/>
  <c r="F8870" i="1"/>
  <c r="G8869" i="1"/>
  <c r="F8869" i="1"/>
  <c r="G8868" i="1"/>
  <c r="F8868" i="1"/>
  <c r="G8867" i="1"/>
  <c r="F8867" i="1"/>
  <c r="G8866" i="1"/>
  <c r="F8866" i="1"/>
  <c r="G8865" i="1"/>
  <c r="F8865" i="1"/>
  <c r="G8864" i="1"/>
  <c r="F8864" i="1"/>
  <c r="G8863" i="1"/>
  <c r="F8863" i="1"/>
  <c r="G8862" i="1"/>
  <c r="F8862" i="1"/>
  <c r="G8861" i="1"/>
  <c r="F8861" i="1"/>
  <c r="G8860" i="1"/>
  <c r="F8860" i="1"/>
  <c r="G8859" i="1"/>
  <c r="F8859" i="1"/>
  <c r="G8858" i="1"/>
  <c r="F8858" i="1"/>
  <c r="G8857" i="1"/>
  <c r="F8857" i="1"/>
  <c r="G8856" i="1"/>
  <c r="F8856" i="1"/>
  <c r="G8855" i="1"/>
  <c r="F8855" i="1"/>
  <c r="G8854" i="1"/>
  <c r="F8854" i="1"/>
  <c r="G8853" i="1"/>
  <c r="F8853" i="1"/>
  <c r="G8852" i="1"/>
  <c r="F8852" i="1"/>
  <c r="G8851" i="1"/>
  <c r="F8851" i="1"/>
  <c r="G8850" i="1"/>
  <c r="F8850" i="1"/>
  <c r="G8849" i="1"/>
  <c r="F8849" i="1"/>
  <c r="G8848" i="1"/>
  <c r="F8848" i="1"/>
  <c r="G8847" i="1"/>
  <c r="F8847" i="1"/>
  <c r="G8846" i="1"/>
  <c r="F8846" i="1"/>
  <c r="G8845" i="1"/>
  <c r="F8845" i="1"/>
  <c r="G8844" i="1"/>
  <c r="F8844" i="1"/>
  <c r="G8843" i="1"/>
  <c r="F8843" i="1"/>
  <c r="G8842" i="1"/>
  <c r="F8842" i="1"/>
  <c r="G8841" i="1"/>
  <c r="F8841" i="1"/>
  <c r="G8840" i="1"/>
  <c r="F8840" i="1"/>
  <c r="G8839" i="1"/>
  <c r="F8839" i="1"/>
  <c r="G8838" i="1"/>
  <c r="F8838" i="1"/>
  <c r="G8837" i="1"/>
  <c r="F8837" i="1"/>
  <c r="G8836" i="1"/>
  <c r="F8836" i="1"/>
  <c r="G8835" i="1"/>
  <c r="F8835" i="1"/>
  <c r="G8834" i="1"/>
  <c r="F8834" i="1"/>
  <c r="G8833" i="1"/>
  <c r="F8833" i="1"/>
  <c r="G8832" i="1"/>
  <c r="F8832" i="1"/>
  <c r="G8831" i="1"/>
  <c r="F8831" i="1"/>
  <c r="G8830" i="1"/>
  <c r="F8830" i="1"/>
  <c r="G8829" i="1"/>
  <c r="F8829" i="1"/>
  <c r="G8828" i="1"/>
  <c r="F8828" i="1"/>
  <c r="G8827" i="1"/>
  <c r="F8827" i="1"/>
  <c r="G8826" i="1"/>
  <c r="F8826" i="1"/>
  <c r="G8825" i="1"/>
  <c r="F8825" i="1"/>
  <c r="G8824" i="1"/>
  <c r="F8824" i="1"/>
  <c r="G8823" i="1"/>
  <c r="F8823" i="1"/>
  <c r="G8822" i="1"/>
  <c r="F8822" i="1"/>
  <c r="G8821" i="1"/>
  <c r="F8821" i="1"/>
  <c r="G8820" i="1"/>
  <c r="F8820" i="1"/>
  <c r="G8819" i="1"/>
  <c r="F8819" i="1"/>
  <c r="G8818" i="1"/>
  <c r="F8818" i="1"/>
  <c r="G8817" i="1"/>
  <c r="F8817" i="1"/>
  <c r="G8816" i="1"/>
  <c r="F8816" i="1"/>
  <c r="G8815" i="1"/>
  <c r="F8815" i="1"/>
  <c r="G8814" i="1"/>
  <c r="F8814" i="1"/>
  <c r="G8813" i="1"/>
  <c r="F8813" i="1"/>
  <c r="G8812" i="1"/>
  <c r="F8812" i="1"/>
  <c r="G8811" i="1"/>
  <c r="F8811" i="1"/>
  <c r="G8810" i="1"/>
  <c r="F8810" i="1"/>
  <c r="G8809" i="1"/>
  <c r="F8809" i="1"/>
  <c r="G8808" i="1"/>
  <c r="F8808" i="1"/>
  <c r="G8807" i="1"/>
  <c r="F8807" i="1"/>
  <c r="G8806" i="1"/>
  <c r="F8806" i="1"/>
  <c r="G8805" i="1"/>
  <c r="F8805" i="1"/>
  <c r="G8804" i="1"/>
  <c r="F8804" i="1"/>
  <c r="G8803" i="1"/>
  <c r="F8803" i="1"/>
  <c r="G8802" i="1"/>
  <c r="F8802" i="1"/>
  <c r="G8801" i="1"/>
  <c r="F8801" i="1"/>
  <c r="G8800" i="1"/>
  <c r="F8800" i="1"/>
  <c r="G8799" i="1"/>
  <c r="F8799" i="1"/>
  <c r="G8798" i="1"/>
  <c r="F8798" i="1"/>
  <c r="G8797" i="1"/>
  <c r="F8797" i="1"/>
  <c r="G8796" i="1"/>
  <c r="F8796" i="1"/>
  <c r="G8795" i="1"/>
  <c r="F8795" i="1"/>
  <c r="G8794" i="1"/>
  <c r="F8794" i="1"/>
  <c r="G8793" i="1"/>
  <c r="F8793" i="1"/>
  <c r="G8792" i="1"/>
  <c r="F8792" i="1"/>
  <c r="G8791" i="1"/>
  <c r="F8791" i="1"/>
  <c r="G8790" i="1"/>
  <c r="F8790" i="1"/>
  <c r="G8789" i="1"/>
  <c r="F8789" i="1"/>
  <c r="G8788" i="1"/>
  <c r="F8788" i="1"/>
  <c r="G8787" i="1"/>
  <c r="F8787" i="1"/>
  <c r="G8786" i="1"/>
  <c r="F8786" i="1"/>
  <c r="G8785" i="1"/>
  <c r="F8785" i="1"/>
  <c r="G8784" i="1"/>
  <c r="F8784" i="1"/>
  <c r="G8783" i="1"/>
  <c r="F8783" i="1"/>
  <c r="G8782" i="1"/>
  <c r="F8782" i="1"/>
  <c r="G8781" i="1"/>
  <c r="F8781" i="1"/>
  <c r="G8780" i="1"/>
  <c r="F8780" i="1"/>
  <c r="G8779" i="1"/>
  <c r="F8779" i="1"/>
  <c r="G8778" i="1"/>
  <c r="F8778" i="1"/>
  <c r="G8777" i="1"/>
  <c r="F8777" i="1"/>
  <c r="G8776" i="1"/>
  <c r="F8776" i="1"/>
  <c r="G8775" i="1"/>
  <c r="F8775" i="1"/>
  <c r="G8774" i="1"/>
  <c r="F8774" i="1"/>
  <c r="G8773" i="1"/>
  <c r="F8773" i="1"/>
  <c r="G8772" i="1"/>
  <c r="F8772" i="1"/>
  <c r="G8771" i="1"/>
  <c r="F8771" i="1"/>
  <c r="G8770" i="1"/>
  <c r="F8770" i="1"/>
  <c r="G8769" i="1"/>
  <c r="F8769" i="1"/>
  <c r="G8768" i="1"/>
  <c r="F8768" i="1"/>
  <c r="G8767" i="1"/>
  <c r="F8767" i="1"/>
  <c r="G8766" i="1"/>
  <c r="F8766" i="1"/>
  <c r="G8765" i="1"/>
  <c r="F8765" i="1"/>
  <c r="G8764" i="1"/>
  <c r="F8764" i="1"/>
  <c r="G8763" i="1"/>
  <c r="F8763" i="1"/>
  <c r="G8762" i="1"/>
  <c r="F8762" i="1"/>
  <c r="G8761" i="1"/>
  <c r="F8761" i="1"/>
  <c r="G8760" i="1"/>
  <c r="F8760" i="1"/>
  <c r="G8759" i="1"/>
  <c r="F8759" i="1"/>
  <c r="G8758" i="1"/>
  <c r="F8758" i="1"/>
  <c r="G8757" i="1"/>
  <c r="F8757" i="1"/>
  <c r="G8756" i="1"/>
  <c r="F8756" i="1"/>
  <c r="G8755" i="1"/>
  <c r="F8755" i="1"/>
  <c r="G8754" i="1"/>
  <c r="F8754" i="1"/>
  <c r="G8753" i="1"/>
  <c r="F8753" i="1"/>
  <c r="G8752" i="1"/>
  <c r="F8752" i="1"/>
  <c r="G8751" i="1"/>
  <c r="F8751" i="1"/>
  <c r="G8750" i="1"/>
  <c r="F8750" i="1"/>
  <c r="G8749" i="1"/>
  <c r="F8749" i="1"/>
  <c r="G8748" i="1"/>
  <c r="F8748" i="1"/>
  <c r="G8747" i="1"/>
  <c r="F8747" i="1"/>
  <c r="G8746" i="1"/>
  <c r="F8746" i="1"/>
  <c r="G8745" i="1"/>
  <c r="F8745" i="1"/>
  <c r="G8744" i="1"/>
  <c r="F8744" i="1"/>
  <c r="G8743" i="1"/>
  <c r="F8743" i="1"/>
  <c r="G8742" i="1"/>
  <c r="F8742" i="1"/>
  <c r="G8741" i="1"/>
  <c r="F8741" i="1"/>
  <c r="G8740" i="1"/>
  <c r="F8740" i="1"/>
  <c r="G8739" i="1"/>
  <c r="F8739" i="1"/>
  <c r="G8738" i="1"/>
  <c r="F8738" i="1"/>
  <c r="G8737" i="1"/>
  <c r="F8737" i="1"/>
  <c r="G8736" i="1"/>
  <c r="F8736" i="1"/>
  <c r="G8735" i="1"/>
  <c r="F8735" i="1"/>
  <c r="G8734" i="1"/>
  <c r="F8734" i="1"/>
  <c r="G8733" i="1"/>
  <c r="F8733" i="1"/>
  <c r="G8732" i="1"/>
  <c r="F8732" i="1"/>
  <c r="G8731" i="1"/>
  <c r="F8731" i="1"/>
  <c r="G8730" i="1"/>
  <c r="F8730" i="1"/>
  <c r="G8729" i="1"/>
  <c r="F8729" i="1"/>
  <c r="G8728" i="1"/>
  <c r="F8728" i="1"/>
  <c r="G8727" i="1"/>
  <c r="F8727" i="1"/>
  <c r="G8726" i="1"/>
  <c r="F8726" i="1"/>
  <c r="G8725" i="1"/>
  <c r="F8725" i="1"/>
  <c r="G8724" i="1"/>
  <c r="F8724" i="1"/>
  <c r="G8723" i="1"/>
  <c r="F8723" i="1"/>
  <c r="G8722" i="1"/>
  <c r="F8722" i="1"/>
  <c r="G8721" i="1"/>
  <c r="F8721" i="1"/>
  <c r="G8720" i="1"/>
  <c r="F8720" i="1"/>
  <c r="G8719" i="1"/>
  <c r="F8719" i="1"/>
  <c r="G8718" i="1"/>
  <c r="F8718" i="1"/>
  <c r="G8717" i="1"/>
  <c r="F8717" i="1"/>
  <c r="G8716" i="1"/>
  <c r="F8716" i="1"/>
  <c r="G8715" i="1"/>
  <c r="F8715" i="1"/>
  <c r="G8714" i="1"/>
  <c r="F8714" i="1"/>
  <c r="G8713" i="1"/>
  <c r="F8713" i="1"/>
  <c r="G8712" i="1"/>
  <c r="F8712" i="1"/>
  <c r="G8711" i="1"/>
  <c r="F8711" i="1"/>
  <c r="G8710" i="1"/>
  <c r="F8710" i="1"/>
  <c r="G8709" i="1"/>
  <c r="F8709" i="1"/>
  <c r="G8708" i="1"/>
  <c r="F8708" i="1"/>
  <c r="G8707" i="1"/>
  <c r="F8707" i="1"/>
  <c r="G8706" i="1"/>
  <c r="F8706" i="1"/>
  <c r="G8705" i="1"/>
  <c r="F8705" i="1"/>
  <c r="G8704" i="1"/>
  <c r="F8704" i="1"/>
  <c r="G8703" i="1"/>
  <c r="F8703" i="1"/>
  <c r="G8702" i="1"/>
  <c r="F8702" i="1"/>
  <c r="G8701" i="1"/>
  <c r="F8701" i="1"/>
  <c r="G8700" i="1"/>
  <c r="F8700" i="1"/>
  <c r="G8699" i="1"/>
  <c r="F8699" i="1"/>
  <c r="G8698" i="1"/>
  <c r="F8698" i="1"/>
  <c r="G8697" i="1"/>
  <c r="F8697" i="1"/>
  <c r="G8696" i="1"/>
  <c r="F8696" i="1"/>
  <c r="G8695" i="1"/>
  <c r="F8695" i="1"/>
  <c r="G8694" i="1"/>
  <c r="F8694" i="1"/>
  <c r="G8693" i="1"/>
  <c r="F8693" i="1"/>
  <c r="G8692" i="1"/>
  <c r="F8692" i="1"/>
  <c r="G8691" i="1"/>
  <c r="F8691" i="1"/>
  <c r="G8690" i="1"/>
  <c r="F8690" i="1"/>
  <c r="G8689" i="1"/>
  <c r="F8689" i="1"/>
  <c r="G8688" i="1"/>
  <c r="F8688" i="1"/>
  <c r="G8687" i="1"/>
  <c r="F8687" i="1"/>
  <c r="G8686" i="1"/>
  <c r="F8686" i="1"/>
  <c r="G8685" i="1"/>
  <c r="F8685" i="1"/>
  <c r="G8684" i="1"/>
  <c r="F8684" i="1"/>
  <c r="G8683" i="1"/>
  <c r="F8683" i="1"/>
  <c r="G8682" i="1"/>
  <c r="F8682" i="1"/>
  <c r="G8681" i="1"/>
  <c r="F8681" i="1"/>
  <c r="G8680" i="1"/>
  <c r="F8680" i="1"/>
  <c r="G8679" i="1"/>
  <c r="F8679" i="1"/>
  <c r="G8678" i="1"/>
  <c r="F8678" i="1"/>
  <c r="G8677" i="1"/>
  <c r="F8677" i="1"/>
  <c r="G8676" i="1"/>
  <c r="F8676" i="1"/>
  <c r="G8675" i="1"/>
  <c r="F8675" i="1"/>
  <c r="G8674" i="1"/>
  <c r="F8674" i="1"/>
  <c r="G8673" i="1"/>
  <c r="F8673" i="1"/>
  <c r="G8672" i="1"/>
  <c r="F8672" i="1"/>
  <c r="G8671" i="1"/>
  <c r="F8671" i="1"/>
  <c r="G8670" i="1"/>
  <c r="F8670" i="1"/>
  <c r="G8669" i="1"/>
  <c r="F8669" i="1"/>
  <c r="G8668" i="1"/>
  <c r="F8668" i="1"/>
  <c r="G8667" i="1"/>
  <c r="F8667" i="1"/>
  <c r="G8666" i="1"/>
  <c r="F8666" i="1"/>
  <c r="G8665" i="1"/>
  <c r="F8665" i="1"/>
  <c r="G8664" i="1"/>
  <c r="F8664" i="1"/>
  <c r="G8663" i="1"/>
  <c r="F8663" i="1"/>
  <c r="G8662" i="1"/>
  <c r="F8662" i="1"/>
  <c r="G8661" i="1"/>
  <c r="F8661" i="1"/>
  <c r="G8660" i="1"/>
  <c r="F8660" i="1"/>
  <c r="G8659" i="1"/>
  <c r="F8659" i="1"/>
  <c r="G8658" i="1"/>
  <c r="F8658" i="1"/>
  <c r="G8657" i="1"/>
  <c r="F8657" i="1"/>
  <c r="G8656" i="1"/>
  <c r="F8656" i="1"/>
  <c r="G8655" i="1"/>
  <c r="F8655" i="1"/>
  <c r="G8654" i="1"/>
  <c r="F8654" i="1"/>
  <c r="G8653" i="1"/>
  <c r="F8653" i="1"/>
  <c r="G8652" i="1"/>
  <c r="F8652" i="1"/>
  <c r="G8651" i="1"/>
  <c r="F8651" i="1"/>
  <c r="G8650" i="1"/>
  <c r="F8650" i="1"/>
  <c r="G8649" i="1"/>
  <c r="F8649" i="1"/>
  <c r="G8648" i="1"/>
  <c r="F8648" i="1"/>
  <c r="G8647" i="1"/>
  <c r="F8647" i="1"/>
  <c r="G8646" i="1"/>
  <c r="F8646" i="1"/>
  <c r="G8645" i="1"/>
  <c r="F8645" i="1"/>
  <c r="G8644" i="1"/>
  <c r="F8644" i="1"/>
  <c r="G8643" i="1"/>
  <c r="F8643" i="1"/>
  <c r="G8642" i="1"/>
  <c r="F8642" i="1"/>
  <c r="G8641" i="1"/>
  <c r="F8641" i="1"/>
  <c r="G8640" i="1"/>
  <c r="F8640" i="1"/>
  <c r="G8639" i="1"/>
  <c r="F8639" i="1"/>
  <c r="G8638" i="1"/>
  <c r="F8638" i="1"/>
  <c r="G8637" i="1"/>
  <c r="F8637" i="1"/>
  <c r="G8636" i="1"/>
  <c r="F8636" i="1"/>
  <c r="G8635" i="1"/>
  <c r="F8635" i="1"/>
  <c r="G8634" i="1"/>
  <c r="F8634" i="1"/>
  <c r="G8633" i="1"/>
  <c r="F8633" i="1"/>
  <c r="G8632" i="1"/>
  <c r="F8632" i="1"/>
  <c r="G8631" i="1"/>
  <c r="F8631" i="1"/>
  <c r="G8630" i="1"/>
  <c r="F8630" i="1"/>
  <c r="G8629" i="1"/>
  <c r="F8629" i="1"/>
  <c r="G8628" i="1"/>
  <c r="F8628" i="1"/>
  <c r="G8627" i="1"/>
  <c r="F8627" i="1"/>
  <c r="G8626" i="1"/>
  <c r="F8626" i="1"/>
  <c r="G8625" i="1"/>
  <c r="F8625" i="1"/>
  <c r="G8624" i="1"/>
  <c r="F8624" i="1"/>
  <c r="G8623" i="1"/>
  <c r="F8623" i="1"/>
  <c r="G8622" i="1"/>
  <c r="F8622" i="1"/>
  <c r="G8621" i="1"/>
  <c r="F8621" i="1"/>
  <c r="G8620" i="1"/>
  <c r="F8620" i="1"/>
  <c r="G8619" i="1"/>
  <c r="F8619" i="1"/>
  <c r="G8618" i="1"/>
  <c r="F8618" i="1"/>
  <c r="G8617" i="1"/>
  <c r="F8617" i="1"/>
  <c r="G8616" i="1"/>
  <c r="F8616" i="1"/>
  <c r="G8615" i="1"/>
  <c r="F8615" i="1"/>
  <c r="G8614" i="1"/>
  <c r="F8614" i="1"/>
  <c r="G8613" i="1"/>
  <c r="F8613" i="1"/>
  <c r="G8612" i="1"/>
  <c r="F8612" i="1"/>
  <c r="G8611" i="1"/>
  <c r="F8611" i="1"/>
  <c r="G8610" i="1"/>
  <c r="F8610" i="1"/>
  <c r="G8609" i="1"/>
  <c r="F8609" i="1"/>
  <c r="G8608" i="1"/>
  <c r="F8608" i="1"/>
  <c r="G8607" i="1"/>
  <c r="F8607" i="1"/>
  <c r="G8606" i="1"/>
  <c r="F8606" i="1"/>
  <c r="G8605" i="1"/>
  <c r="F8605" i="1"/>
  <c r="G8604" i="1"/>
  <c r="F8604" i="1"/>
  <c r="G8603" i="1"/>
  <c r="F8603" i="1"/>
  <c r="G8602" i="1"/>
  <c r="F8602" i="1"/>
  <c r="G8601" i="1"/>
  <c r="F8601" i="1"/>
  <c r="G8600" i="1"/>
  <c r="F8600" i="1"/>
  <c r="G8599" i="1"/>
  <c r="F8599" i="1"/>
  <c r="G8598" i="1"/>
  <c r="F8598" i="1"/>
  <c r="G8597" i="1"/>
  <c r="F8597" i="1"/>
  <c r="G8596" i="1"/>
  <c r="F8596" i="1"/>
  <c r="G8595" i="1"/>
  <c r="F8595" i="1"/>
  <c r="G8594" i="1"/>
  <c r="F8594" i="1"/>
  <c r="G8593" i="1"/>
  <c r="F8593" i="1"/>
  <c r="G8592" i="1"/>
  <c r="F8592" i="1"/>
  <c r="G8591" i="1"/>
  <c r="F8591" i="1"/>
  <c r="G8590" i="1"/>
  <c r="F8590" i="1"/>
  <c r="G8589" i="1"/>
  <c r="F8589" i="1"/>
  <c r="G8588" i="1"/>
  <c r="F8588" i="1"/>
  <c r="G8587" i="1"/>
  <c r="F8587" i="1"/>
  <c r="G8586" i="1"/>
  <c r="F8586" i="1"/>
  <c r="G8585" i="1"/>
  <c r="F8585" i="1"/>
  <c r="G8584" i="1"/>
  <c r="F8584" i="1"/>
  <c r="G8583" i="1"/>
  <c r="F8583" i="1"/>
  <c r="G8582" i="1"/>
  <c r="F8582" i="1"/>
  <c r="G8581" i="1"/>
  <c r="F8581" i="1"/>
  <c r="G8580" i="1"/>
  <c r="F8580" i="1"/>
  <c r="G8579" i="1"/>
  <c r="F8579" i="1"/>
  <c r="G8578" i="1"/>
  <c r="F8578" i="1"/>
  <c r="G8577" i="1"/>
  <c r="F8577" i="1"/>
  <c r="G8576" i="1"/>
  <c r="F8576" i="1"/>
  <c r="G8575" i="1"/>
  <c r="F8575" i="1"/>
  <c r="G8574" i="1"/>
  <c r="F8574" i="1"/>
  <c r="G8573" i="1"/>
  <c r="F8573" i="1"/>
  <c r="G8572" i="1"/>
  <c r="F8572" i="1"/>
  <c r="G8571" i="1"/>
  <c r="F8571" i="1"/>
  <c r="G8570" i="1"/>
  <c r="F8570" i="1"/>
  <c r="G8569" i="1"/>
  <c r="F8569" i="1"/>
  <c r="G8568" i="1"/>
  <c r="F8568" i="1"/>
  <c r="G8567" i="1"/>
  <c r="F8567" i="1"/>
  <c r="G8566" i="1"/>
  <c r="F8566" i="1"/>
  <c r="G8565" i="1"/>
  <c r="F8565" i="1"/>
  <c r="G8564" i="1"/>
  <c r="F8564" i="1"/>
  <c r="G8563" i="1"/>
  <c r="F8563" i="1"/>
  <c r="G8562" i="1"/>
  <c r="F8562" i="1"/>
  <c r="G8561" i="1"/>
  <c r="F8561" i="1"/>
  <c r="G8560" i="1"/>
  <c r="F8560" i="1"/>
  <c r="G8559" i="1"/>
  <c r="F8559" i="1"/>
  <c r="G8558" i="1"/>
  <c r="F8558" i="1"/>
  <c r="G8557" i="1"/>
  <c r="F8557" i="1"/>
  <c r="G8556" i="1"/>
  <c r="F8556" i="1"/>
  <c r="G8555" i="1"/>
  <c r="F8555" i="1"/>
  <c r="G8554" i="1"/>
  <c r="F8554" i="1"/>
  <c r="G8553" i="1"/>
  <c r="F8553" i="1"/>
  <c r="G8552" i="1"/>
  <c r="F8552" i="1"/>
  <c r="G8551" i="1"/>
  <c r="F8551" i="1"/>
  <c r="G8550" i="1"/>
  <c r="F8550" i="1"/>
  <c r="G8549" i="1"/>
  <c r="F8549" i="1"/>
  <c r="G8548" i="1"/>
  <c r="F8548" i="1"/>
  <c r="G8547" i="1"/>
  <c r="F8547" i="1"/>
  <c r="G8546" i="1"/>
  <c r="F8546" i="1"/>
  <c r="G8545" i="1"/>
  <c r="F8545" i="1"/>
  <c r="G8544" i="1"/>
  <c r="F8544" i="1"/>
  <c r="G8543" i="1"/>
  <c r="F8543" i="1"/>
  <c r="G8542" i="1"/>
  <c r="F8542" i="1"/>
  <c r="G8541" i="1"/>
  <c r="F8541" i="1"/>
  <c r="G8540" i="1"/>
  <c r="F8540" i="1"/>
  <c r="G8539" i="1"/>
  <c r="F8539" i="1"/>
  <c r="G8538" i="1"/>
  <c r="F8538" i="1"/>
  <c r="G8537" i="1"/>
  <c r="F8537" i="1"/>
  <c r="G8536" i="1"/>
  <c r="F8536" i="1"/>
  <c r="G8535" i="1"/>
  <c r="F8535" i="1"/>
  <c r="G8534" i="1"/>
  <c r="F8534" i="1"/>
  <c r="G8533" i="1"/>
  <c r="F8533" i="1"/>
  <c r="G8532" i="1"/>
  <c r="F8532" i="1"/>
  <c r="G8531" i="1"/>
  <c r="F8531" i="1"/>
  <c r="G8530" i="1"/>
  <c r="F8530" i="1"/>
  <c r="G8529" i="1"/>
  <c r="F8529" i="1"/>
  <c r="G8528" i="1"/>
  <c r="F8528" i="1"/>
  <c r="G8527" i="1"/>
  <c r="F8527" i="1"/>
  <c r="G8526" i="1"/>
  <c r="F8526" i="1"/>
  <c r="G8525" i="1"/>
  <c r="F8525" i="1"/>
  <c r="G8524" i="1"/>
  <c r="F8524" i="1"/>
  <c r="G8523" i="1"/>
  <c r="F8523" i="1"/>
  <c r="G8522" i="1"/>
  <c r="F8522" i="1"/>
  <c r="G8521" i="1"/>
  <c r="F8521" i="1"/>
  <c r="G8520" i="1"/>
  <c r="F8520" i="1"/>
  <c r="G8519" i="1"/>
  <c r="F8519" i="1"/>
  <c r="G8518" i="1"/>
  <c r="F8518" i="1"/>
  <c r="G8517" i="1"/>
  <c r="F8517" i="1"/>
  <c r="G8516" i="1"/>
  <c r="F8516" i="1"/>
  <c r="G8515" i="1"/>
  <c r="F8515" i="1"/>
  <c r="G8514" i="1"/>
  <c r="F8514" i="1"/>
  <c r="G8513" i="1"/>
  <c r="F8513" i="1"/>
  <c r="G8512" i="1"/>
  <c r="F8512" i="1"/>
  <c r="G8511" i="1"/>
  <c r="F8511" i="1"/>
  <c r="G8510" i="1"/>
  <c r="F8510" i="1"/>
  <c r="G8509" i="1"/>
  <c r="F8509" i="1"/>
  <c r="G8508" i="1"/>
  <c r="F8508" i="1"/>
  <c r="G8507" i="1"/>
  <c r="F8507" i="1"/>
  <c r="G8506" i="1"/>
  <c r="F8506" i="1"/>
  <c r="G8505" i="1"/>
  <c r="F8505" i="1"/>
  <c r="G8504" i="1"/>
  <c r="F8504" i="1"/>
  <c r="G8503" i="1"/>
  <c r="F8503" i="1"/>
  <c r="G8502" i="1"/>
  <c r="F8502" i="1"/>
  <c r="G8501" i="1"/>
  <c r="F8501" i="1"/>
  <c r="G8500" i="1"/>
  <c r="F8500" i="1"/>
  <c r="G8499" i="1"/>
  <c r="F8499" i="1"/>
  <c r="G8498" i="1"/>
  <c r="F8498" i="1"/>
  <c r="G8497" i="1"/>
  <c r="F8497" i="1"/>
  <c r="G8496" i="1"/>
  <c r="F8496" i="1"/>
  <c r="G8495" i="1"/>
  <c r="F8495" i="1"/>
  <c r="G8494" i="1"/>
  <c r="F8494" i="1"/>
  <c r="G8493" i="1"/>
  <c r="F8493" i="1"/>
  <c r="G8492" i="1"/>
  <c r="F8492" i="1"/>
  <c r="G8491" i="1"/>
  <c r="F8491" i="1"/>
  <c r="G8490" i="1"/>
  <c r="F8490" i="1"/>
  <c r="G8489" i="1"/>
  <c r="F8489" i="1"/>
  <c r="G8488" i="1"/>
  <c r="F8488" i="1"/>
  <c r="G8487" i="1"/>
  <c r="F8487" i="1"/>
  <c r="G8486" i="1"/>
  <c r="F8486" i="1"/>
  <c r="G8485" i="1"/>
  <c r="F8485" i="1"/>
  <c r="G8484" i="1"/>
  <c r="F8484" i="1"/>
  <c r="G8483" i="1"/>
  <c r="F8483" i="1"/>
  <c r="G8482" i="1"/>
  <c r="F8482" i="1"/>
  <c r="G8481" i="1"/>
  <c r="F8481" i="1"/>
  <c r="G8480" i="1"/>
  <c r="F8480" i="1"/>
  <c r="G8479" i="1"/>
  <c r="F8479" i="1"/>
  <c r="G8478" i="1"/>
  <c r="F8478" i="1"/>
  <c r="G8477" i="1"/>
  <c r="F8477" i="1"/>
  <c r="G8476" i="1"/>
  <c r="F8476" i="1"/>
  <c r="G8475" i="1"/>
  <c r="F8475" i="1"/>
  <c r="G8474" i="1"/>
  <c r="F8474" i="1"/>
  <c r="G8473" i="1"/>
  <c r="F8473" i="1"/>
  <c r="G8472" i="1"/>
  <c r="F8472" i="1"/>
  <c r="G8471" i="1"/>
  <c r="F8471" i="1"/>
  <c r="G8470" i="1"/>
  <c r="F8470" i="1"/>
  <c r="G8469" i="1"/>
  <c r="F8469" i="1"/>
  <c r="G8468" i="1"/>
  <c r="F8468" i="1"/>
  <c r="G8467" i="1"/>
  <c r="F8467" i="1"/>
  <c r="G8466" i="1"/>
  <c r="F8466" i="1"/>
  <c r="G8465" i="1"/>
  <c r="F8465" i="1"/>
  <c r="G8464" i="1"/>
  <c r="F8464" i="1"/>
  <c r="G8463" i="1"/>
  <c r="F8463" i="1"/>
  <c r="G8462" i="1"/>
  <c r="F8462" i="1"/>
  <c r="G8461" i="1"/>
  <c r="F8461" i="1"/>
  <c r="G8460" i="1"/>
  <c r="F8460" i="1"/>
  <c r="G8459" i="1"/>
  <c r="F8459" i="1"/>
  <c r="G8458" i="1"/>
  <c r="F8458" i="1"/>
  <c r="G8457" i="1"/>
  <c r="F8457" i="1"/>
  <c r="G8456" i="1"/>
  <c r="F8456" i="1"/>
  <c r="G8455" i="1"/>
  <c r="F8455" i="1"/>
  <c r="G8454" i="1"/>
  <c r="F8454" i="1"/>
  <c r="G8453" i="1"/>
  <c r="F8453" i="1"/>
  <c r="G8452" i="1"/>
  <c r="F8452" i="1"/>
  <c r="G8451" i="1"/>
  <c r="F8451" i="1"/>
  <c r="G8450" i="1"/>
  <c r="F8450" i="1"/>
  <c r="G8449" i="1"/>
  <c r="F8449" i="1"/>
  <c r="G8448" i="1"/>
  <c r="F8448" i="1"/>
  <c r="G8447" i="1"/>
  <c r="F8447" i="1"/>
  <c r="G8446" i="1"/>
  <c r="F8446" i="1"/>
  <c r="G8445" i="1"/>
  <c r="F8445" i="1"/>
  <c r="G8444" i="1"/>
  <c r="F8444" i="1"/>
  <c r="G8443" i="1"/>
  <c r="F8443" i="1"/>
  <c r="G8442" i="1"/>
  <c r="F8442" i="1"/>
  <c r="G8441" i="1"/>
  <c r="F8441" i="1"/>
  <c r="G8440" i="1"/>
  <c r="F8440" i="1"/>
  <c r="G8439" i="1"/>
  <c r="F8439" i="1"/>
  <c r="G8438" i="1"/>
  <c r="F8438" i="1"/>
  <c r="G8437" i="1"/>
  <c r="F8437" i="1"/>
  <c r="G8436" i="1"/>
  <c r="F8436" i="1"/>
  <c r="G8435" i="1"/>
  <c r="F8435" i="1"/>
  <c r="G8434" i="1"/>
  <c r="F8434" i="1"/>
  <c r="G8433" i="1"/>
  <c r="F8433" i="1"/>
  <c r="G8432" i="1"/>
  <c r="F8432" i="1"/>
  <c r="G8431" i="1"/>
  <c r="F8431" i="1"/>
  <c r="G8430" i="1"/>
  <c r="F8430" i="1"/>
  <c r="G8429" i="1"/>
  <c r="F8429" i="1"/>
  <c r="G8428" i="1"/>
  <c r="F8428" i="1"/>
  <c r="G8427" i="1"/>
  <c r="F8427" i="1"/>
  <c r="G8426" i="1"/>
  <c r="F8426" i="1"/>
  <c r="G8425" i="1"/>
  <c r="F8425" i="1"/>
  <c r="G8424" i="1"/>
  <c r="F8424" i="1"/>
  <c r="G8423" i="1"/>
  <c r="F8423" i="1"/>
  <c r="G8422" i="1"/>
  <c r="F8422" i="1"/>
  <c r="G8421" i="1"/>
  <c r="F8421" i="1"/>
  <c r="G8420" i="1"/>
  <c r="F8420" i="1"/>
  <c r="G8419" i="1"/>
  <c r="F8419" i="1"/>
  <c r="G8418" i="1"/>
  <c r="F8418" i="1"/>
  <c r="G8417" i="1"/>
  <c r="F8417" i="1"/>
  <c r="G8416" i="1"/>
  <c r="F8416" i="1"/>
  <c r="G8415" i="1"/>
  <c r="F8415" i="1"/>
  <c r="G8414" i="1"/>
  <c r="F8414" i="1"/>
  <c r="G8413" i="1"/>
  <c r="F8413" i="1"/>
  <c r="G8412" i="1"/>
  <c r="F8412" i="1"/>
  <c r="G8411" i="1"/>
  <c r="F8411" i="1"/>
  <c r="G8410" i="1"/>
  <c r="F8410" i="1"/>
  <c r="G8409" i="1"/>
  <c r="F8409" i="1"/>
  <c r="G8408" i="1"/>
  <c r="F8408" i="1"/>
  <c r="G8407" i="1"/>
  <c r="F8407" i="1"/>
  <c r="G8406" i="1"/>
  <c r="F8406" i="1"/>
  <c r="G8405" i="1"/>
  <c r="F8405" i="1"/>
  <c r="G8404" i="1"/>
  <c r="F8404" i="1"/>
  <c r="G8403" i="1"/>
  <c r="F8403" i="1"/>
  <c r="G8402" i="1"/>
  <c r="F8402" i="1"/>
  <c r="G8401" i="1"/>
  <c r="F8401" i="1"/>
  <c r="G8400" i="1"/>
  <c r="F8400" i="1"/>
  <c r="G8399" i="1"/>
  <c r="F8399" i="1"/>
  <c r="G8398" i="1"/>
  <c r="F8398" i="1"/>
  <c r="G8397" i="1"/>
  <c r="F8397" i="1"/>
  <c r="G8396" i="1"/>
  <c r="F8396" i="1"/>
  <c r="G8395" i="1"/>
  <c r="F8395" i="1"/>
  <c r="G8394" i="1"/>
  <c r="F8394" i="1"/>
  <c r="G8393" i="1"/>
  <c r="F8393" i="1"/>
  <c r="G8392" i="1"/>
  <c r="F8392" i="1"/>
  <c r="G8391" i="1"/>
  <c r="F8391" i="1"/>
  <c r="G8390" i="1"/>
  <c r="F8390" i="1"/>
  <c r="G8389" i="1"/>
  <c r="F8389" i="1"/>
  <c r="G8388" i="1"/>
  <c r="F8388" i="1"/>
  <c r="G8387" i="1"/>
  <c r="F8387" i="1"/>
  <c r="G8386" i="1"/>
  <c r="F8386" i="1"/>
  <c r="G8385" i="1"/>
  <c r="F8385" i="1"/>
  <c r="G8384" i="1"/>
  <c r="F8384" i="1"/>
  <c r="G8383" i="1"/>
  <c r="F8383" i="1"/>
  <c r="G8382" i="1"/>
  <c r="F8382" i="1"/>
  <c r="G8381" i="1"/>
  <c r="F8381" i="1"/>
  <c r="G8380" i="1"/>
  <c r="F8380" i="1"/>
  <c r="G8379" i="1"/>
  <c r="F8379" i="1"/>
  <c r="G8378" i="1"/>
  <c r="F8378" i="1"/>
  <c r="G8377" i="1"/>
  <c r="F8377" i="1"/>
  <c r="G8376" i="1"/>
  <c r="F8376" i="1"/>
  <c r="G8375" i="1"/>
  <c r="F8375" i="1"/>
  <c r="G8374" i="1"/>
  <c r="F8374" i="1"/>
  <c r="G8373" i="1"/>
  <c r="F8373" i="1"/>
  <c r="G8372" i="1"/>
  <c r="F8372" i="1"/>
  <c r="G8371" i="1"/>
  <c r="F8371" i="1"/>
  <c r="G8370" i="1"/>
  <c r="F8370" i="1"/>
  <c r="G8369" i="1"/>
  <c r="F8369" i="1"/>
  <c r="G8368" i="1"/>
  <c r="F8368" i="1"/>
  <c r="G8367" i="1"/>
  <c r="F8367" i="1"/>
  <c r="G8366" i="1"/>
  <c r="F8366" i="1"/>
  <c r="G8365" i="1"/>
  <c r="F8365" i="1"/>
  <c r="G8364" i="1"/>
  <c r="F8364" i="1"/>
  <c r="G8363" i="1"/>
  <c r="F8363" i="1"/>
  <c r="G8362" i="1"/>
  <c r="F8362" i="1"/>
  <c r="G8361" i="1"/>
  <c r="F8361" i="1"/>
  <c r="G8360" i="1"/>
  <c r="F8360" i="1"/>
  <c r="G8359" i="1"/>
  <c r="F8359" i="1"/>
  <c r="G8358" i="1"/>
  <c r="F8358" i="1"/>
  <c r="G8357" i="1"/>
  <c r="F8357" i="1"/>
  <c r="G8356" i="1"/>
  <c r="F8356" i="1"/>
  <c r="G8355" i="1"/>
  <c r="F8355" i="1"/>
  <c r="G8354" i="1"/>
  <c r="F8354" i="1"/>
  <c r="G8353" i="1"/>
  <c r="F8353" i="1"/>
  <c r="G8352" i="1"/>
  <c r="F8352" i="1"/>
  <c r="G8351" i="1"/>
  <c r="F8351" i="1"/>
  <c r="G8350" i="1"/>
  <c r="F8350" i="1"/>
  <c r="G8349" i="1"/>
  <c r="F8349" i="1"/>
  <c r="G8348" i="1"/>
  <c r="F8348" i="1"/>
  <c r="G8347" i="1"/>
  <c r="F8347" i="1"/>
  <c r="G8346" i="1"/>
  <c r="F8346" i="1"/>
  <c r="G8345" i="1"/>
  <c r="F8345" i="1"/>
  <c r="G8344" i="1"/>
  <c r="F8344" i="1"/>
  <c r="G8343" i="1"/>
  <c r="F8343" i="1"/>
  <c r="G8342" i="1"/>
  <c r="F8342" i="1"/>
  <c r="G8341" i="1"/>
  <c r="F8341" i="1"/>
  <c r="G8340" i="1"/>
  <c r="F8340" i="1"/>
  <c r="G8339" i="1"/>
  <c r="F8339" i="1"/>
  <c r="G8338" i="1"/>
  <c r="F8338" i="1"/>
  <c r="G8337" i="1"/>
  <c r="F8337" i="1"/>
  <c r="G8336" i="1"/>
  <c r="F8336" i="1"/>
  <c r="G8335" i="1"/>
  <c r="F8335" i="1"/>
  <c r="G8334" i="1"/>
  <c r="F8334" i="1"/>
  <c r="G8333" i="1"/>
  <c r="F8333" i="1"/>
  <c r="G8332" i="1"/>
  <c r="F8332" i="1"/>
  <c r="G8331" i="1"/>
  <c r="F8331" i="1"/>
  <c r="G8330" i="1"/>
  <c r="F8330" i="1"/>
  <c r="G8329" i="1"/>
  <c r="F8329" i="1"/>
  <c r="G8328" i="1"/>
  <c r="F8328" i="1"/>
  <c r="G8327" i="1"/>
  <c r="F8327" i="1"/>
  <c r="G8326" i="1"/>
  <c r="F8326" i="1"/>
  <c r="G8325" i="1"/>
  <c r="F8325" i="1"/>
  <c r="G8324" i="1"/>
  <c r="F8324" i="1"/>
  <c r="G8323" i="1"/>
  <c r="F8323" i="1"/>
  <c r="G8322" i="1"/>
  <c r="F8322" i="1"/>
  <c r="G8321" i="1"/>
  <c r="F8321" i="1"/>
  <c r="G8320" i="1"/>
  <c r="F8320" i="1"/>
  <c r="G8319" i="1"/>
  <c r="F8319" i="1"/>
  <c r="G8318" i="1"/>
  <c r="F8318" i="1"/>
  <c r="G8317" i="1"/>
  <c r="F8317" i="1"/>
  <c r="G8316" i="1"/>
  <c r="F8316" i="1"/>
  <c r="G8315" i="1"/>
  <c r="F8315" i="1"/>
  <c r="G8314" i="1"/>
  <c r="F8314" i="1"/>
  <c r="G8313" i="1"/>
  <c r="F8313" i="1"/>
  <c r="G8312" i="1"/>
  <c r="F8312" i="1"/>
  <c r="G8311" i="1"/>
  <c r="F8311" i="1"/>
  <c r="G8310" i="1"/>
  <c r="F8310" i="1"/>
  <c r="G8309" i="1"/>
  <c r="F8309" i="1"/>
  <c r="G8308" i="1"/>
  <c r="F8308" i="1"/>
  <c r="G8307" i="1"/>
  <c r="F8307" i="1"/>
  <c r="G8306" i="1"/>
  <c r="F8306" i="1"/>
  <c r="G8305" i="1"/>
  <c r="F8305" i="1"/>
  <c r="G8304" i="1"/>
  <c r="F8304" i="1"/>
  <c r="G8303" i="1"/>
  <c r="F8303" i="1"/>
  <c r="G8302" i="1"/>
  <c r="F8302" i="1"/>
  <c r="G8301" i="1"/>
  <c r="F8301" i="1"/>
  <c r="G8300" i="1"/>
  <c r="F8300" i="1"/>
  <c r="G8299" i="1"/>
  <c r="F8299" i="1"/>
  <c r="G8298" i="1"/>
  <c r="F8298" i="1"/>
  <c r="G8297" i="1"/>
  <c r="F8297" i="1"/>
  <c r="G8296" i="1"/>
  <c r="F8296" i="1"/>
  <c r="G8295" i="1"/>
  <c r="F8295" i="1"/>
  <c r="G8294" i="1"/>
  <c r="F8294" i="1"/>
  <c r="G8293" i="1"/>
  <c r="F8293" i="1"/>
  <c r="G8292" i="1"/>
  <c r="F8292" i="1"/>
  <c r="G8291" i="1"/>
  <c r="F8291" i="1"/>
  <c r="G8290" i="1"/>
  <c r="F8290" i="1"/>
  <c r="G8289" i="1"/>
  <c r="F8289" i="1"/>
  <c r="G8288" i="1"/>
  <c r="F8288" i="1"/>
  <c r="G8287" i="1"/>
  <c r="F8287" i="1"/>
  <c r="G8286" i="1"/>
  <c r="F8286" i="1"/>
  <c r="G8285" i="1"/>
  <c r="F8285" i="1"/>
  <c r="G8284" i="1"/>
  <c r="F8284" i="1"/>
  <c r="G8283" i="1"/>
  <c r="F8283" i="1"/>
  <c r="G8282" i="1"/>
  <c r="F8282" i="1"/>
  <c r="G8281" i="1"/>
  <c r="F8281" i="1"/>
  <c r="G8280" i="1"/>
  <c r="F8280" i="1"/>
  <c r="G8279" i="1"/>
  <c r="F8279" i="1"/>
  <c r="G8278" i="1"/>
  <c r="F8278" i="1"/>
  <c r="G8277" i="1"/>
  <c r="F8277" i="1"/>
  <c r="G8276" i="1"/>
  <c r="F8276" i="1"/>
  <c r="G8275" i="1"/>
  <c r="F8275" i="1"/>
  <c r="G8274" i="1"/>
  <c r="F8274" i="1"/>
  <c r="G8273" i="1"/>
  <c r="F8273" i="1"/>
  <c r="G8272" i="1"/>
  <c r="F8272" i="1"/>
  <c r="G8271" i="1"/>
  <c r="F8271" i="1"/>
  <c r="G8270" i="1"/>
  <c r="F8270" i="1"/>
  <c r="G8269" i="1"/>
  <c r="F8269" i="1"/>
  <c r="G8268" i="1"/>
  <c r="F8268" i="1"/>
  <c r="G8267" i="1"/>
  <c r="F8267" i="1"/>
  <c r="G8266" i="1"/>
  <c r="F8266" i="1"/>
  <c r="G8265" i="1"/>
  <c r="F8265" i="1"/>
  <c r="G8264" i="1"/>
  <c r="F8264" i="1"/>
  <c r="G8263" i="1"/>
  <c r="F8263" i="1"/>
  <c r="G8262" i="1"/>
  <c r="F8262" i="1"/>
  <c r="G8261" i="1"/>
  <c r="F8261" i="1"/>
  <c r="G8260" i="1"/>
  <c r="F8260" i="1"/>
  <c r="G8259" i="1"/>
  <c r="F8259" i="1"/>
  <c r="G8258" i="1"/>
  <c r="F8258" i="1"/>
  <c r="G8257" i="1"/>
  <c r="F8257" i="1"/>
  <c r="G8256" i="1"/>
  <c r="F8256" i="1"/>
  <c r="G8255" i="1"/>
  <c r="F8255" i="1"/>
  <c r="G8254" i="1"/>
  <c r="F8254" i="1"/>
  <c r="G8253" i="1"/>
  <c r="F8253" i="1"/>
  <c r="G8252" i="1"/>
  <c r="F8252" i="1"/>
  <c r="G8251" i="1"/>
  <c r="F8251" i="1"/>
  <c r="G8250" i="1"/>
  <c r="F8250" i="1"/>
  <c r="G8249" i="1"/>
  <c r="F8249" i="1"/>
  <c r="G8248" i="1"/>
  <c r="F8248" i="1"/>
  <c r="G8247" i="1"/>
  <c r="F8247" i="1"/>
  <c r="G8246" i="1"/>
  <c r="F8246" i="1"/>
  <c r="G8245" i="1"/>
  <c r="F8245" i="1"/>
  <c r="G8244" i="1"/>
  <c r="F8244" i="1"/>
  <c r="G8243" i="1"/>
  <c r="F8243" i="1"/>
  <c r="G8242" i="1"/>
  <c r="F8242" i="1"/>
  <c r="G8241" i="1"/>
  <c r="F8241" i="1"/>
  <c r="G8240" i="1"/>
  <c r="F8240" i="1"/>
  <c r="G8239" i="1"/>
  <c r="F8239" i="1"/>
  <c r="G8238" i="1"/>
  <c r="F8238" i="1"/>
  <c r="G8237" i="1"/>
  <c r="F8237" i="1"/>
  <c r="G8236" i="1"/>
  <c r="F8236" i="1"/>
  <c r="G8235" i="1"/>
  <c r="F8235" i="1"/>
  <c r="G8234" i="1"/>
  <c r="F8234" i="1"/>
  <c r="G8233" i="1"/>
  <c r="F8233" i="1"/>
  <c r="G8232" i="1"/>
  <c r="F8232" i="1"/>
  <c r="G8231" i="1"/>
  <c r="F8231" i="1"/>
  <c r="G8230" i="1"/>
  <c r="F8230" i="1"/>
  <c r="G8229" i="1"/>
  <c r="F8229" i="1"/>
  <c r="G8228" i="1"/>
  <c r="F8228" i="1"/>
  <c r="G8227" i="1"/>
  <c r="F8227" i="1"/>
  <c r="G8226" i="1"/>
  <c r="F8226" i="1"/>
  <c r="G8225" i="1"/>
  <c r="F8225" i="1"/>
  <c r="G8224" i="1"/>
  <c r="F8224" i="1"/>
  <c r="G8223" i="1"/>
  <c r="F8223" i="1"/>
  <c r="G8222" i="1"/>
  <c r="F8222" i="1"/>
  <c r="G8221" i="1"/>
  <c r="F8221" i="1"/>
  <c r="G8220" i="1"/>
  <c r="F8220" i="1"/>
  <c r="G8219" i="1"/>
  <c r="F8219" i="1"/>
  <c r="G8218" i="1"/>
  <c r="F8218" i="1"/>
  <c r="G8217" i="1"/>
  <c r="F8217" i="1"/>
  <c r="G8216" i="1"/>
  <c r="F8216" i="1"/>
  <c r="G8215" i="1"/>
  <c r="F8215" i="1"/>
  <c r="G8214" i="1"/>
  <c r="F8214" i="1"/>
  <c r="G8213" i="1"/>
  <c r="F8213" i="1"/>
  <c r="G8212" i="1"/>
  <c r="F8212" i="1"/>
  <c r="G8211" i="1"/>
  <c r="F8211" i="1"/>
  <c r="G8210" i="1"/>
  <c r="F8210" i="1"/>
  <c r="G8209" i="1"/>
  <c r="F8209" i="1"/>
  <c r="G8208" i="1"/>
  <c r="F8208" i="1"/>
  <c r="G8207" i="1"/>
  <c r="F8207" i="1"/>
  <c r="G8206" i="1"/>
  <c r="F8206" i="1"/>
  <c r="G8205" i="1"/>
  <c r="F8205" i="1"/>
  <c r="G8204" i="1"/>
  <c r="F8204" i="1"/>
  <c r="G8203" i="1"/>
  <c r="F8203" i="1"/>
  <c r="G8202" i="1"/>
  <c r="F8202" i="1"/>
  <c r="G8201" i="1"/>
  <c r="F8201" i="1"/>
  <c r="G8200" i="1"/>
  <c r="F8200" i="1"/>
  <c r="G8199" i="1"/>
  <c r="F8199" i="1"/>
  <c r="G8198" i="1"/>
  <c r="F8198" i="1"/>
  <c r="G8197" i="1"/>
  <c r="F8197" i="1"/>
  <c r="G8196" i="1"/>
  <c r="F8196" i="1"/>
  <c r="G8195" i="1"/>
  <c r="F8195" i="1"/>
  <c r="G8194" i="1"/>
  <c r="F8194" i="1"/>
  <c r="G8193" i="1"/>
  <c r="F8193" i="1"/>
  <c r="G8192" i="1"/>
  <c r="F8192" i="1"/>
  <c r="G8191" i="1"/>
  <c r="F8191" i="1"/>
  <c r="G8190" i="1"/>
  <c r="F8190" i="1"/>
  <c r="G8189" i="1"/>
  <c r="F8189" i="1"/>
  <c r="G8188" i="1"/>
  <c r="F8188" i="1"/>
  <c r="G8187" i="1"/>
  <c r="F8187" i="1"/>
  <c r="G8186" i="1"/>
  <c r="F8186" i="1"/>
  <c r="G8185" i="1"/>
  <c r="F8185" i="1"/>
  <c r="G8184" i="1"/>
  <c r="F8184" i="1"/>
  <c r="G8183" i="1"/>
  <c r="F8183" i="1"/>
  <c r="G8182" i="1"/>
  <c r="F8182" i="1"/>
  <c r="G8181" i="1"/>
  <c r="F8181" i="1"/>
  <c r="G8180" i="1"/>
  <c r="F8180" i="1"/>
  <c r="G8179" i="1"/>
  <c r="F8179" i="1"/>
  <c r="G8178" i="1"/>
  <c r="F8178" i="1"/>
  <c r="G8177" i="1"/>
  <c r="F8177" i="1"/>
  <c r="G8176" i="1"/>
  <c r="F8176" i="1"/>
  <c r="G8175" i="1"/>
  <c r="F8175" i="1"/>
  <c r="G8174" i="1"/>
  <c r="F8174" i="1"/>
  <c r="G8173" i="1"/>
  <c r="F8173" i="1"/>
  <c r="G8172" i="1"/>
  <c r="F8172" i="1"/>
  <c r="G8171" i="1"/>
  <c r="F8171" i="1"/>
  <c r="G8170" i="1"/>
  <c r="F8170" i="1"/>
  <c r="G8169" i="1"/>
  <c r="F8169" i="1"/>
  <c r="G8168" i="1"/>
  <c r="F8168" i="1"/>
  <c r="G8167" i="1"/>
  <c r="F8167" i="1"/>
  <c r="G8166" i="1"/>
  <c r="F8166" i="1"/>
  <c r="G8165" i="1"/>
  <c r="F8165" i="1"/>
  <c r="G8164" i="1"/>
  <c r="F8164" i="1"/>
  <c r="G8163" i="1"/>
  <c r="F8163" i="1"/>
  <c r="G8162" i="1"/>
  <c r="F8162" i="1"/>
  <c r="G8161" i="1"/>
  <c r="F8161" i="1"/>
  <c r="G8160" i="1"/>
  <c r="F8160" i="1"/>
  <c r="G8159" i="1"/>
  <c r="F8159" i="1"/>
  <c r="G8158" i="1"/>
  <c r="F8158" i="1"/>
  <c r="G8157" i="1"/>
  <c r="F8157" i="1"/>
  <c r="G8156" i="1"/>
  <c r="F8156" i="1"/>
  <c r="G8155" i="1"/>
  <c r="F8155" i="1"/>
  <c r="G8154" i="1"/>
  <c r="F8154" i="1"/>
  <c r="G8153" i="1"/>
  <c r="F8153" i="1"/>
  <c r="G8152" i="1"/>
  <c r="F8152" i="1"/>
  <c r="G8151" i="1"/>
  <c r="F8151" i="1"/>
  <c r="G8150" i="1"/>
  <c r="F8150" i="1"/>
  <c r="G8149" i="1"/>
  <c r="F8149" i="1"/>
  <c r="G8148" i="1"/>
  <c r="F8148" i="1"/>
  <c r="G8147" i="1"/>
  <c r="F8147" i="1"/>
  <c r="G8146" i="1"/>
  <c r="F8146" i="1"/>
  <c r="G8145" i="1"/>
  <c r="F8145" i="1"/>
  <c r="G8144" i="1"/>
  <c r="F8144" i="1"/>
  <c r="G8143" i="1"/>
  <c r="F8143" i="1"/>
  <c r="G8142" i="1"/>
  <c r="F8142" i="1"/>
  <c r="G8141" i="1"/>
  <c r="F8141" i="1"/>
  <c r="G8140" i="1"/>
  <c r="F8140" i="1"/>
  <c r="G8139" i="1"/>
  <c r="F8139" i="1"/>
  <c r="G8138" i="1"/>
  <c r="F8138" i="1"/>
  <c r="G8137" i="1"/>
  <c r="F8137" i="1"/>
  <c r="G8136" i="1"/>
  <c r="F8136" i="1"/>
  <c r="G8135" i="1"/>
  <c r="F8135" i="1"/>
  <c r="G8134" i="1"/>
  <c r="F8134" i="1"/>
  <c r="G8133" i="1"/>
  <c r="F8133" i="1"/>
  <c r="G8132" i="1"/>
  <c r="F8132" i="1"/>
  <c r="G8131" i="1"/>
  <c r="F8131" i="1"/>
  <c r="G8130" i="1"/>
  <c r="F8130" i="1"/>
  <c r="G8129" i="1"/>
  <c r="F8129" i="1"/>
  <c r="G8128" i="1"/>
  <c r="F8128" i="1"/>
  <c r="G8127" i="1"/>
  <c r="F8127" i="1"/>
  <c r="G8126" i="1"/>
  <c r="F8126" i="1"/>
  <c r="G8125" i="1"/>
  <c r="F8125" i="1"/>
  <c r="G8124" i="1"/>
  <c r="F8124" i="1"/>
  <c r="G8123" i="1"/>
  <c r="F8123" i="1"/>
  <c r="G8122" i="1"/>
  <c r="F8122" i="1"/>
  <c r="G8121" i="1"/>
  <c r="F8121" i="1"/>
  <c r="G8120" i="1"/>
  <c r="F8120" i="1"/>
  <c r="G8119" i="1"/>
  <c r="F8119" i="1"/>
  <c r="G8118" i="1"/>
  <c r="F8118" i="1"/>
  <c r="G8117" i="1"/>
  <c r="F8117" i="1"/>
  <c r="G8116" i="1"/>
  <c r="F8116" i="1"/>
  <c r="G8115" i="1"/>
  <c r="F8115" i="1"/>
  <c r="G8114" i="1"/>
  <c r="F8114" i="1"/>
  <c r="G8113" i="1"/>
  <c r="F8113" i="1"/>
  <c r="G8112" i="1"/>
  <c r="F8112" i="1"/>
  <c r="G8111" i="1"/>
  <c r="F8111" i="1"/>
  <c r="G8110" i="1"/>
  <c r="F8110" i="1"/>
  <c r="G8109" i="1"/>
  <c r="F8109" i="1"/>
  <c r="G8108" i="1"/>
  <c r="F8108" i="1"/>
  <c r="G8107" i="1"/>
  <c r="F8107" i="1"/>
  <c r="G8106" i="1"/>
  <c r="F8106" i="1"/>
  <c r="G8105" i="1"/>
  <c r="F8105" i="1"/>
  <c r="G8104" i="1"/>
  <c r="F8104" i="1"/>
  <c r="G8103" i="1"/>
  <c r="F8103" i="1"/>
  <c r="G8102" i="1"/>
  <c r="F8102" i="1"/>
  <c r="G8101" i="1"/>
  <c r="F8101" i="1"/>
  <c r="G8100" i="1"/>
  <c r="F8100" i="1"/>
  <c r="G8099" i="1"/>
  <c r="F8099" i="1"/>
  <c r="G8098" i="1"/>
  <c r="F8098" i="1"/>
  <c r="G8097" i="1"/>
  <c r="F8097" i="1"/>
  <c r="G8096" i="1"/>
  <c r="F8096" i="1"/>
  <c r="G8095" i="1"/>
  <c r="F8095" i="1"/>
  <c r="G8094" i="1"/>
  <c r="F8094" i="1"/>
  <c r="G8093" i="1"/>
  <c r="F8093" i="1"/>
  <c r="G8092" i="1"/>
  <c r="F8092" i="1"/>
  <c r="G8091" i="1"/>
  <c r="F8091" i="1"/>
  <c r="G8090" i="1"/>
  <c r="F8090" i="1"/>
  <c r="G8089" i="1"/>
  <c r="F8089" i="1"/>
  <c r="G8088" i="1"/>
  <c r="F8088" i="1"/>
  <c r="G8087" i="1"/>
  <c r="F8087" i="1"/>
  <c r="G8086" i="1"/>
  <c r="F8086" i="1"/>
  <c r="G8085" i="1"/>
  <c r="F8085" i="1"/>
  <c r="G8084" i="1"/>
  <c r="F8084" i="1"/>
  <c r="G8083" i="1"/>
  <c r="F8083" i="1"/>
  <c r="G8082" i="1"/>
  <c r="F8082" i="1"/>
  <c r="G8081" i="1"/>
  <c r="F8081" i="1"/>
  <c r="G8080" i="1"/>
  <c r="F8080" i="1"/>
  <c r="G8079" i="1"/>
  <c r="F8079" i="1"/>
  <c r="G8078" i="1"/>
  <c r="F8078" i="1"/>
  <c r="G8077" i="1"/>
  <c r="F8077" i="1"/>
  <c r="G8076" i="1"/>
  <c r="F8076" i="1"/>
  <c r="G8075" i="1"/>
  <c r="F8075" i="1"/>
  <c r="G8074" i="1"/>
  <c r="F8074" i="1"/>
  <c r="G8073" i="1"/>
  <c r="F8073" i="1"/>
  <c r="G8072" i="1"/>
  <c r="F8072" i="1"/>
  <c r="G8071" i="1"/>
  <c r="F8071" i="1"/>
  <c r="G8070" i="1"/>
  <c r="F8070" i="1"/>
  <c r="G8069" i="1"/>
  <c r="F8069" i="1"/>
  <c r="G8068" i="1"/>
  <c r="F8068" i="1"/>
  <c r="G8067" i="1"/>
  <c r="F8067" i="1"/>
  <c r="G8066" i="1"/>
  <c r="F8066" i="1"/>
  <c r="G8065" i="1"/>
  <c r="F8065" i="1"/>
  <c r="G8064" i="1"/>
  <c r="F8064" i="1"/>
  <c r="G8063" i="1"/>
  <c r="F8063" i="1"/>
  <c r="G8062" i="1"/>
  <c r="F8062" i="1"/>
  <c r="G8061" i="1"/>
  <c r="F8061" i="1"/>
  <c r="G8060" i="1"/>
  <c r="F8060" i="1"/>
  <c r="G8059" i="1"/>
  <c r="F8059" i="1"/>
  <c r="G8058" i="1"/>
  <c r="F8058" i="1"/>
  <c r="G8057" i="1"/>
  <c r="F8057" i="1"/>
  <c r="G8056" i="1"/>
  <c r="F8056" i="1"/>
  <c r="G8055" i="1"/>
  <c r="F8055" i="1"/>
  <c r="G8054" i="1"/>
  <c r="F8054" i="1"/>
  <c r="G8053" i="1"/>
  <c r="F8053" i="1"/>
  <c r="G8052" i="1"/>
  <c r="F8052" i="1"/>
  <c r="G8051" i="1"/>
  <c r="F8051" i="1"/>
  <c r="G8050" i="1"/>
  <c r="F8050" i="1"/>
  <c r="G8049" i="1"/>
  <c r="F8049" i="1"/>
  <c r="G8048" i="1"/>
  <c r="F8048" i="1"/>
  <c r="G8047" i="1"/>
  <c r="F8047" i="1"/>
  <c r="G8046" i="1"/>
  <c r="F8046" i="1"/>
  <c r="G8045" i="1"/>
  <c r="F8045" i="1"/>
  <c r="G8044" i="1"/>
  <c r="F8044" i="1"/>
  <c r="G8043" i="1"/>
  <c r="F8043" i="1"/>
  <c r="G8042" i="1"/>
  <c r="F8042" i="1"/>
  <c r="G8041" i="1"/>
  <c r="F8041" i="1"/>
  <c r="G8040" i="1"/>
  <c r="F8040" i="1"/>
  <c r="G8039" i="1"/>
  <c r="F8039" i="1"/>
  <c r="G8038" i="1"/>
  <c r="F8038" i="1"/>
  <c r="G8037" i="1"/>
  <c r="F8037" i="1"/>
  <c r="G8036" i="1"/>
  <c r="F8036" i="1"/>
  <c r="G8035" i="1"/>
  <c r="F8035" i="1"/>
  <c r="G8034" i="1"/>
  <c r="F8034" i="1"/>
  <c r="G8033" i="1"/>
  <c r="F8033" i="1"/>
  <c r="G8032" i="1"/>
  <c r="F8032" i="1"/>
  <c r="G8031" i="1"/>
  <c r="F8031" i="1"/>
  <c r="G8030" i="1"/>
  <c r="F8030" i="1"/>
  <c r="G8029" i="1"/>
  <c r="F8029" i="1"/>
  <c r="G8028" i="1"/>
  <c r="F8028" i="1"/>
  <c r="G8027" i="1"/>
  <c r="F8027" i="1"/>
  <c r="G8026" i="1"/>
  <c r="F8026" i="1"/>
  <c r="G8025" i="1"/>
  <c r="F8025" i="1"/>
  <c r="G8024" i="1"/>
  <c r="F8024" i="1"/>
  <c r="G8023" i="1"/>
  <c r="F8023" i="1"/>
  <c r="G8022" i="1"/>
  <c r="F8022" i="1"/>
  <c r="G8021" i="1"/>
  <c r="F8021" i="1"/>
  <c r="G8020" i="1"/>
  <c r="F8020" i="1"/>
  <c r="G8019" i="1"/>
  <c r="F8019" i="1"/>
  <c r="G8018" i="1"/>
  <c r="F8018" i="1"/>
  <c r="G8017" i="1"/>
  <c r="F8017" i="1"/>
  <c r="G8016" i="1"/>
  <c r="F8016" i="1"/>
  <c r="G8015" i="1"/>
  <c r="F8015" i="1"/>
  <c r="G8014" i="1"/>
  <c r="F8014" i="1"/>
  <c r="G8013" i="1"/>
  <c r="F8013" i="1"/>
  <c r="G8012" i="1"/>
  <c r="F8012" i="1"/>
  <c r="G8011" i="1"/>
  <c r="F8011" i="1"/>
  <c r="G8010" i="1"/>
  <c r="F8010" i="1"/>
  <c r="G8009" i="1"/>
  <c r="F8009" i="1"/>
  <c r="G8008" i="1"/>
  <c r="F8008" i="1"/>
  <c r="G8007" i="1"/>
  <c r="F8007" i="1"/>
  <c r="G8006" i="1"/>
  <c r="F8006" i="1"/>
  <c r="G8005" i="1"/>
  <c r="F8005" i="1"/>
  <c r="G8004" i="1"/>
  <c r="F8004" i="1"/>
  <c r="G8003" i="1"/>
  <c r="F8003" i="1"/>
  <c r="G8002" i="1"/>
  <c r="F8002" i="1"/>
  <c r="G8001" i="1"/>
  <c r="F8001" i="1"/>
  <c r="G8000" i="1"/>
  <c r="F8000" i="1"/>
  <c r="G7999" i="1"/>
  <c r="F7999" i="1"/>
  <c r="G7998" i="1"/>
  <c r="F7998" i="1"/>
  <c r="G7997" i="1"/>
  <c r="F7997" i="1"/>
  <c r="G7996" i="1"/>
  <c r="F7996" i="1"/>
  <c r="G7995" i="1"/>
  <c r="F7995" i="1"/>
  <c r="G7994" i="1"/>
  <c r="F7994" i="1"/>
  <c r="G7993" i="1"/>
  <c r="F7993" i="1"/>
  <c r="G7992" i="1"/>
  <c r="F7992" i="1"/>
  <c r="G7991" i="1"/>
  <c r="F7991" i="1"/>
  <c r="G7990" i="1"/>
  <c r="F7990" i="1"/>
  <c r="G7989" i="1"/>
  <c r="F7989" i="1"/>
  <c r="G7988" i="1"/>
  <c r="F7988" i="1"/>
  <c r="G7987" i="1"/>
  <c r="F7987" i="1"/>
  <c r="G7986" i="1"/>
  <c r="F7986" i="1"/>
  <c r="G7985" i="1"/>
  <c r="F7985" i="1"/>
  <c r="G7984" i="1"/>
  <c r="F7984" i="1"/>
  <c r="G7983" i="1"/>
  <c r="F7983" i="1"/>
  <c r="G7982" i="1"/>
  <c r="F7982" i="1"/>
  <c r="G7981" i="1"/>
  <c r="F7981" i="1"/>
  <c r="G7980" i="1"/>
  <c r="F7980" i="1"/>
  <c r="G7979" i="1"/>
  <c r="F7979" i="1"/>
  <c r="G7978" i="1"/>
  <c r="F7978" i="1"/>
  <c r="G7977" i="1"/>
  <c r="F7977" i="1"/>
  <c r="G7976" i="1"/>
  <c r="F7976" i="1"/>
  <c r="G7975" i="1"/>
  <c r="F7975" i="1"/>
  <c r="G7974" i="1"/>
  <c r="F7974" i="1"/>
  <c r="G7973" i="1"/>
  <c r="F7973" i="1"/>
  <c r="G7972" i="1"/>
  <c r="F7972" i="1"/>
  <c r="G7971" i="1"/>
  <c r="F7971" i="1"/>
  <c r="G7970" i="1"/>
  <c r="F7970" i="1"/>
  <c r="G7969" i="1"/>
  <c r="F7969" i="1"/>
  <c r="G7968" i="1"/>
  <c r="F7968" i="1"/>
  <c r="G7967" i="1"/>
  <c r="F7967" i="1"/>
  <c r="G7966" i="1"/>
  <c r="F7966" i="1"/>
  <c r="G7965" i="1"/>
  <c r="F7965" i="1"/>
  <c r="G7964" i="1"/>
  <c r="F7964" i="1"/>
  <c r="G7963" i="1"/>
  <c r="F7963" i="1"/>
  <c r="G7962" i="1"/>
  <c r="F7962" i="1"/>
  <c r="G7961" i="1"/>
  <c r="F7961" i="1"/>
  <c r="G7960" i="1"/>
  <c r="F7960" i="1"/>
  <c r="G7959" i="1"/>
  <c r="F7959" i="1"/>
  <c r="G7958" i="1"/>
  <c r="F7958" i="1"/>
  <c r="G7957" i="1"/>
  <c r="F7957" i="1"/>
  <c r="G7956" i="1"/>
  <c r="F7956" i="1"/>
  <c r="G7955" i="1"/>
  <c r="F7955" i="1"/>
  <c r="G7954" i="1"/>
  <c r="F7954" i="1"/>
  <c r="G7953" i="1"/>
  <c r="F7953" i="1"/>
  <c r="G7952" i="1"/>
  <c r="F7952" i="1"/>
  <c r="G7951" i="1"/>
  <c r="F7951" i="1"/>
  <c r="G7950" i="1"/>
  <c r="F7950" i="1"/>
  <c r="G7949" i="1"/>
  <c r="F7949" i="1"/>
  <c r="G7948" i="1"/>
  <c r="F7948" i="1"/>
  <c r="G7947" i="1"/>
  <c r="F7947" i="1"/>
  <c r="G7946" i="1"/>
  <c r="F7946" i="1"/>
  <c r="G7945" i="1"/>
  <c r="F7945" i="1"/>
  <c r="G7944" i="1"/>
  <c r="F7944" i="1"/>
  <c r="G7943" i="1"/>
  <c r="F7943" i="1"/>
  <c r="G7942" i="1"/>
  <c r="F7942" i="1"/>
  <c r="G7941" i="1"/>
  <c r="F7941" i="1"/>
  <c r="G7940" i="1"/>
  <c r="F7940" i="1"/>
  <c r="G7939" i="1"/>
  <c r="F7939" i="1"/>
  <c r="G7938" i="1"/>
  <c r="F7938" i="1"/>
  <c r="G7937" i="1"/>
  <c r="F7937" i="1"/>
  <c r="G7936" i="1"/>
  <c r="F7936" i="1"/>
  <c r="G7935" i="1"/>
  <c r="F7935" i="1"/>
  <c r="G7934" i="1"/>
  <c r="F7934" i="1"/>
  <c r="G7933" i="1"/>
  <c r="F7933" i="1"/>
  <c r="G7932" i="1"/>
  <c r="F7932" i="1"/>
  <c r="G7931" i="1"/>
  <c r="F7931" i="1"/>
  <c r="G7930" i="1"/>
  <c r="F7930" i="1"/>
  <c r="G7929" i="1"/>
  <c r="F7929" i="1"/>
  <c r="G7928" i="1"/>
  <c r="F7928" i="1"/>
  <c r="G7927" i="1"/>
  <c r="F7927" i="1"/>
  <c r="G7926" i="1"/>
  <c r="F7926" i="1"/>
  <c r="G7925" i="1"/>
  <c r="F7925" i="1"/>
  <c r="G7924" i="1"/>
  <c r="F7924" i="1"/>
  <c r="G7923" i="1"/>
  <c r="F7923" i="1"/>
  <c r="G7922" i="1"/>
  <c r="F7922" i="1"/>
  <c r="G7921" i="1"/>
  <c r="F7921" i="1"/>
  <c r="G7920" i="1"/>
  <c r="F7920" i="1"/>
  <c r="G7919" i="1"/>
  <c r="F7919" i="1"/>
  <c r="G7918" i="1"/>
  <c r="F7918" i="1"/>
  <c r="G7917" i="1"/>
  <c r="F7917" i="1"/>
  <c r="G7916" i="1"/>
  <c r="F7916" i="1"/>
  <c r="G7915" i="1"/>
  <c r="F7915" i="1"/>
  <c r="G7914" i="1"/>
  <c r="F7914" i="1"/>
  <c r="G7913" i="1"/>
  <c r="F7913" i="1"/>
  <c r="G7912" i="1"/>
  <c r="F7912" i="1"/>
  <c r="G7911" i="1"/>
  <c r="F7911" i="1"/>
  <c r="G7910" i="1"/>
  <c r="F7910" i="1"/>
  <c r="G7909" i="1"/>
  <c r="F7909" i="1"/>
  <c r="G7908" i="1"/>
  <c r="F7908" i="1"/>
  <c r="G7907" i="1"/>
  <c r="F7907" i="1"/>
  <c r="G7906" i="1"/>
  <c r="F7906" i="1"/>
  <c r="G7905" i="1"/>
  <c r="F7905" i="1"/>
  <c r="G7904" i="1"/>
  <c r="F7904" i="1"/>
  <c r="G7903" i="1"/>
  <c r="F7903" i="1"/>
  <c r="G7902" i="1"/>
  <c r="F7902" i="1"/>
  <c r="G7901" i="1"/>
  <c r="F7901" i="1"/>
  <c r="G7900" i="1"/>
  <c r="F7900" i="1"/>
  <c r="G7899" i="1"/>
  <c r="F7899" i="1"/>
  <c r="G7898" i="1"/>
  <c r="F7898" i="1"/>
  <c r="G7897" i="1"/>
  <c r="F7897" i="1"/>
  <c r="G7896" i="1"/>
  <c r="F7896" i="1"/>
  <c r="G7895" i="1"/>
  <c r="F7895" i="1"/>
  <c r="G7894" i="1"/>
  <c r="F7894" i="1"/>
  <c r="G7893" i="1"/>
  <c r="F7893" i="1"/>
  <c r="G7892" i="1"/>
  <c r="F7892" i="1"/>
  <c r="G7891" i="1"/>
  <c r="F7891" i="1"/>
  <c r="G7890" i="1"/>
  <c r="F7890" i="1"/>
  <c r="G7889" i="1"/>
  <c r="F7889" i="1"/>
  <c r="G7888" i="1"/>
  <c r="F7888" i="1"/>
  <c r="G7887" i="1"/>
  <c r="F7887" i="1"/>
  <c r="G7886" i="1"/>
  <c r="F7886" i="1"/>
  <c r="G7885" i="1"/>
  <c r="F7885" i="1"/>
  <c r="G7884" i="1"/>
  <c r="F7884" i="1"/>
  <c r="G7883" i="1"/>
  <c r="F7883" i="1"/>
  <c r="G7882" i="1"/>
  <c r="F7882" i="1"/>
  <c r="G7881" i="1"/>
  <c r="F7881" i="1"/>
  <c r="G7880" i="1"/>
  <c r="F7880" i="1"/>
  <c r="G7879" i="1"/>
  <c r="F7879" i="1"/>
  <c r="G7878" i="1"/>
  <c r="F7878" i="1"/>
  <c r="G7877" i="1"/>
  <c r="F7877" i="1"/>
  <c r="G7876" i="1"/>
  <c r="F7876" i="1"/>
  <c r="G7875" i="1"/>
  <c r="F7875" i="1"/>
  <c r="G7874" i="1"/>
  <c r="F7874" i="1"/>
  <c r="G7873" i="1"/>
  <c r="F7873" i="1"/>
  <c r="G7872" i="1"/>
  <c r="F7872" i="1"/>
  <c r="G7871" i="1"/>
  <c r="F7871" i="1"/>
  <c r="G7870" i="1"/>
  <c r="F7870" i="1"/>
  <c r="G7869" i="1"/>
  <c r="F7869" i="1"/>
  <c r="G7868" i="1"/>
  <c r="F7868" i="1"/>
  <c r="G7867" i="1"/>
  <c r="F7867" i="1"/>
  <c r="G7866" i="1"/>
  <c r="F7866" i="1"/>
  <c r="G7865" i="1"/>
  <c r="F7865" i="1"/>
  <c r="G7864" i="1"/>
  <c r="F7864" i="1"/>
  <c r="G7863" i="1"/>
  <c r="F7863" i="1"/>
  <c r="G7862" i="1"/>
  <c r="F7862" i="1"/>
  <c r="G7861" i="1"/>
  <c r="F7861" i="1"/>
  <c r="G7860" i="1"/>
  <c r="F7860" i="1"/>
  <c r="G7859" i="1"/>
  <c r="F7859" i="1"/>
  <c r="G7858" i="1"/>
  <c r="F7858" i="1"/>
  <c r="G7857" i="1"/>
  <c r="F7857" i="1"/>
  <c r="G7856" i="1"/>
  <c r="F7856" i="1"/>
  <c r="G7855" i="1"/>
  <c r="F7855" i="1"/>
  <c r="G7854" i="1"/>
  <c r="F7854" i="1"/>
  <c r="G7853" i="1"/>
  <c r="F7853" i="1"/>
  <c r="G7852" i="1"/>
  <c r="F7852" i="1"/>
  <c r="G7851" i="1"/>
  <c r="F7851" i="1"/>
  <c r="G7850" i="1"/>
  <c r="F7850" i="1"/>
  <c r="G7849" i="1"/>
  <c r="F7849" i="1"/>
  <c r="G7848" i="1"/>
  <c r="F7848" i="1"/>
  <c r="G7847" i="1"/>
  <c r="F7847" i="1"/>
  <c r="G7846" i="1"/>
  <c r="F7846" i="1"/>
  <c r="G7845" i="1"/>
  <c r="F7845" i="1"/>
  <c r="G7844" i="1"/>
  <c r="F7844" i="1"/>
  <c r="G7843" i="1"/>
  <c r="F7843" i="1"/>
  <c r="G7842" i="1"/>
  <c r="F7842" i="1"/>
  <c r="G7841" i="1"/>
  <c r="F7841" i="1"/>
  <c r="G7840" i="1"/>
  <c r="F7840" i="1"/>
  <c r="G7839" i="1"/>
  <c r="F7839" i="1"/>
  <c r="G7838" i="1"/>
  <c r="F7838" i="1"/>
  <c r="G7837" i="1"/>
  <c r="F7837" i="1"/>
  <c r="G7836" i="1"/>
  <c r="F7836" i="1"/>
  <c r="G7835" i="1"/>
  <c r="F7835" i="1"/>
  <c r="G7834" i="1"/>
  <c r="F7834" i="1"/>
  <c r="G7833" i="1"/>
  <c r="F7833" i="1"/>
  <c r="G7832" i="1"/>
  <c r="F7832" i="1"/>
  <c r="G7831" i="1"/>
  <c r="F7831" i="1"/>
  <c r="G7830" i="1"/>
  <c r="F7830" i="1"/>
  <c r="G7829" i="1"/>
  <c r="F7829" i="1"/>
  <c r="G7828" i="1"/>
  <c r="F7828" i="1"/>
  <c r="G7827" i="1"/>
  <c r="F7827" i="1"/>
  <c r="G7826" i="1"/>
  <c r="F7826" i="1"/>
  <c r="G7825" i="1"/>
  <c r="F7825" i="1"/>
  <c r="G7824" i="1"/>
  <c r="F7824" i="1"/>
  <c r="G7823" i="1"/>
  <c r="F7823" i="1"/>
  <c r="G7822" i="1"/>
  <c r="F7822" i="1"/>
  <c r="G7821" i="1"/>
  <c r="F7821" i="1"/>
  <c r="G7820" i="1"/>
  <c r="F7820" i="1"/>
  <c r="G7819" i="1"/>
  <c r="F7819" i="1"/>
  <c r="G7818" i="1"/>
  <c r="F7818" i="1"/>
  <c r="G7817" i="1"/>
  <c r="F7817" i="1"/>
  <c r="G7816" i="1"/>
  <c r="F7816" i="1"/>
  <c r="G7815" i="1"/>
  <c r="F7815" i="1"/>
  <c r="G7814" i="1"/>
  <c r="F7814" i="1"/>
  <c r="G7813" i="1"/>
  <c r="F7813" i="1"/>
  <c r="G7812" i="1"/>
  <c r="F7812" i="1"/>
  <c r="G7811" i="1"/>
  <c r="F7811" i="1"/>
  <c r="G7810" i="1"/>
  <c r="F7810" i="1"/>
  <c r="G7809" i="1"/>
  <c r="F7809" i="1"/>
  <c r="G7808" i="1"/>
  <c r="F7808" i="1"/>
  <c r="G7807" i="1"/>
  <c r="F7807" i="1"/>
  <c r="G7806" i="1"/>
  <c r="F7806" i="1"/>
  <c r="G7805" i="1"/>
  <c r="F7805" i="1"/>
  <c r="G7804" i="1"/>
  <c r="F7804" i="1"/>
  <c r="G7803" i="1"/>
  <c r="F7803" i="1"/>
  <c r="G7802" i="1"/>
  <c r="F7802" i="1"/>
  <c r="G7801" i="1"/>
  <c r="F7801" i="1"/>
  <c r="G7800" i="1"/>
  <c r="F7800" i="1"/>
  <c r="G7799" i="1"/>
  <c r="F7799" i="1"/>
  <c r="G7798" i="1"/>
  <c r="F7798" i="1"/>
  <c r="G7797" i="1"/>
  <c r="F7797" i="1"/>
  <c r="G7796" i="1"/>
  <c r="F7796" i="1"/>
  <c r="G7795" i="1"/>
  <c r="F7795" i="1"/>
  <c r="G7794" i="1"/>
  <c r="F7794" i="1"/>
  <c r="G7793" i="1"/>
  <c r="F7793" i="1"/>
  <c r="G7792" i="1"/>
  <c r="F7792" i="1"/>
  <c r="G7791" i="1"/>
  <c r="F7791" i="1"/>
  <c r="G7790" i="1"/>
  <c r="F7790" i="1"/>
  <c r="G7789" i="1"/>
  <c r="F7789" i="1"/>
  <c r="G7788" i="1"/>
  <c r="F7788" i="1"/>
  <c r="G7787" i="1"/>
  <c r="F7787" i="1"/>
  <c r="G7786" i="1"/>
  <c r="F7786" i="1"/>
  <c r="G7785" i="1"/>
  <c r="F7785" i="1"/>
  <c r="G7784" i="1"/>
  <c r="F7784" i="1"/>
  <c r="G7783" i="1"/>
  <c r="F7783" i="1"/>
  <c r="G7782" i="1"/>
  <c r="F7782" i="1"/>
  <c r="G7781" i="1"/>
  <c r="F7781" i="1"/>
  <c r="G7780" i="1"/>
  <c r="F7780" i="1"/>
  <c r="G7779" i="1"/>
  <c r="F7779" i="1"/>
  <c r="G7778" i="1"/>
  <c r="F7778" i="1"/>
  <c r="G7777" i="1"/>
  <c r="F7777" i="1"/>
  <c r="G7776" i="1"/>
  <c r="F7776" i="1"/>
  <c r="G7775" i="1"/>
  <c r="F7775" i="1"/>
  <c r="G7774" i="1"/>
  <c r="F7774" i="1"/>
  <c r="G7773" i="1"/>
  <c r="F7773" i="1"/>
  <c r="G7772" i="1"/>
  <c r="F7772" i="1"/>
  <c r="G7771" i="1"/>
  <c r="F7771" i="1"/>
  <c r="G7770" i="1"/>
  <c r="F7770" i="1"/>
  <c r="G7769" i="1"/>
  <c r="F7769" i="1"/>
  <c r="G7768" i="1"/>
  <c r="F7768" i="1"/>
  <c r="G7767" i="1"/>
  <c r="F7767" i="1"/>
  <c r="G7766" i="1"/>
  <c r="F7766" i="1"/>
  <c r="G7765" i="1"/>
  <c r="F7765" i="1"/>
  <c r="G7764" i="1"/>
  <c r="F7764" i="1"/>
  <c r="G7763" i="1"/>
  <c r="F7763" i="1"/>
  <c r="G7762" i="1"/>
  <c r="F7762" i="1"/>
  <c r="G7761" i="1"/>
  <c r="F7761" i="1"/>
  <c r="G7760" i="1"/>
  <c r="F7760" i="1"/>
  <c r="G7759" i="1"/>
  <c r="F7759" i="1"/>
  <c r="G7758" i="1"/>
  <c r="F7758" i="1"/>
  <c r="G7757" i="1"/>
  <c r="F7757" i="1"/>
  <c r="G7756" i="1"/>
  <c r="F7756" i="1"/>
  <c r="G7755" i="1"/>
  <c r="F7755" i="1"/>
  <c r="G7754" i="1"/>
  <c r="F7754" i="1"/>
  <c r="G7753" i="1"/>
  <c r="F7753" i="1"/>
  <c r="G7752" i="1"/>
  <c r="F7752" i="1"/>
  <c r="G7751" i="1"/>
  <c r="F7751" i="1"/>
  <c r="G7750" i="1"/>
  <c r="F7750" i="1"/>
  <c r="G7749" i="1"/>
  <c r="F7749" i="1"/>
  <c r="G7748" i="1"/>
  <c r="F7748" i="1"/>
  <c r="G7747" i="1"/>
  <c r="F7747" i="1"/>
  <c r="G7746" i="1"/>
  <c r="F7746" i="1"/>
  <c r="G7745" i="1"/>
  <c r="F7745" i="1"/>
  <c r="G7744" i="1"/>
  <c r="F7744" i="1"/>
  <c r="G7743" i="1"/>
  <c r="F7743" i="1"/>
  <c r="G7742" i="1"/>
  <c r="F7742" i="1"/>
  <c r="G7741" i="1"/>
  <c r="F7741" i="1"/>
  <c r="G7740" i="1"/>
  <c r="F7740" i="1"/>
  <c r="G7739" i="1"/>
  <c r="F7739" i="1"/>
  <c r="G7738" i="1"/>
  <c r="F7738" i="1"/>
  <c r="G7737" i="1"/>
  <c r="F7737" i="1"/>
  <c r="G7736" i="1"/>
  <c r="F7736" i="1"/>
  <c r="G7735" i="1"/>
  <c r="F7735" i="1"/>
  <c r="G7734" i="1"/>
  <c r="F7734" i="1"/>
  <c r="G7733" i="1"/>
  <c r="F7733" i="1"/>
  <c r="G7732" i="1"/>
  <c r="F7732" i="1"/>
  <c r="G7731" i="1"/>
  <c r="F7731" i="1"/>
  <c r="G7730" i="1"/>
  <c r="F7730" i="1"/>
  <c r="G7729" i="1"/>
  <c r="F7729" i="1"/>
  <c r="G7728" i="1"/>
  <c r="F7728" i="1"/>
  <c r="G7727" i="1"/>
  <c r="F7727" i="1"/>
  <c r="G7726" i="1"/>
  <c r="F7726" i="1"/>
  <c r="G7725" i="1"/>
  <c r="F7725" i="1"/>
  <c r="G7724" i="1"/>
  <c r="F7724" i="1"/>
  <c r="G7723" i="1"/>
  <c r="F7723" i="1"/>
  <c r="G7722" i="1"/>
  <c r="F7722" i="1"/>
  <c r="G7721" i="1"/>
  <c r="F7721" i="1"/>
  <c r="G7720" i="1"/>
  <c r="F7720" i="1"/>
  <c r="G7719" i="1"/>
  <c r="F7719" i="1"/>
  <c r="G7718" i="1"/>
  <c r="F7718" i="1"/>
  <c r="G7717" i="1"/>
  <c r="F7717" i="1"/>
  <c r="G7716" i="1"/>
  <c r="F7716" i="1"/>
  <c r="G7715" i="1"/>
  <c r="F7715" i="1"/>
  <c r="G7714" i="1"/>
  <c r="F7714" i="1"/>
  <c r="G7713" i="1"/>
  <c r="F7713" i="1"/>
  <c r="G7712" i="1"/>
  <c r="F7712" i="1"/>
  <c r="G7711" i="1"/>
  <c r="F7711" i="1"/>
  <c r="G7710" i="1"/>
  <c r="F7710" i="1"/>
  <c r="G7709" i="1"/>
  <c r="F7709" i="1"/>
  <c r="G7708" i="1"/>
  <c r="F7708" i="1"/>
  <c r="G7707" i="1"/>
  <c r="F7707" i="1"/>
  <c r="G7706" i="1"/>
  <c r="F7706" i="1"/>
  <c r="G7705" i="1"/>
  <c r="F7705" i="1"/>
  <c r="G7704" i="1"/>
  <c r="F7704" i="1"/>
  <c r="G7703" i="1"/>
  <c r="F7703" i="1"/>
  <c r="G7702" i="1"/>
  <c r="F7702" i="1"/>
  <c r="G7701" i="1"/>
  <c r="F7701" i="1"/>
  <c r="G7700" i="1"/>
  <c r="F7700" i="1"/>
  <c r="G7699" i="1"/>
  <c r="F7699" i="1"/>
  <c r="G7698" i="1"/>
  <c r="F7698" i="1"/>
  <c r="G7697" i="1"/>
  <c r="F7697" i="1"/>
  <c r="G7696" i="1"/>
  <c r="F7696" i="1"/>
  <c r="G7695" i="1"/>
  <c r="F7695" i="1"/>
  <c r="G7694" i="1"/>
  <c r="F7694" i="1"/>
  <c r="G7693" i="1"/>
  <c r="F7693" i="1"/>
  <c r="G7692" i="1"/>
  <c r="F7692" i="1"/>
  <c r="G7691" i="1"/>
  <c r="F7691" i="1"/>
  <c r="G7690" i="1"/>
  <c r="F7690" i="1"/>
  <c r="G7689" i="1"/>
  <c r="F7689" i="1"/>
  <c r="G7688" i="1"/>
  <c r="F7688" i="1"/>
  <c r="G7687" i="1"/>
  <c r="F7687" i="1"/>
  <c r="G7686" i="1"/>
  <c r="F7686" i="1"/>
  <c r="G7685" i="1"/>
  <c r="F7685" i="1"/>
  <c r="G7684" i="1"/>
  <c r="F7684" i="1"/>
  <c r="G7683" i="1"/>
  <c r="F7683" i="1"/>
  <c r="G7682" i="1"/>
  <c r="F7682" i="1"/>
  <c r="G7681" i="1"/>
  <c r="F7681" i="1"/>
  <c r="G7680" i="1"/>
  <c r="F7680" i="1"/>
  <c r="G7679" i="1"/>
  <c r="F7679" i="1"/>
  <c r="G7678" i="1"/>
  <c r="F7678" i="1"/>
  <c r="G7677" i="1"/>
  <c r="F7677" i="1"/>
  <c r="G7676" i="1"/>
  <c r="F7676" i="1"/>
  <c r="G7675" i="1"/>
  <c r="F7675" i="1"/>
  <c r="G7674" i="1"/>
  <c r="F7674" i="1"/>
  <c r="G7673" i="1"/>
  <c r="F7673" i="1"/>
  <c r="G7672" i="1"/>
  <c r="F7672" i="1"/>
  <c r="G7671" i="1"/>
  <c r="F7671" i="1"/>
  <c r="G7670" i="1"/>
  <c r="F7670" i="1"/>
  <c r="G7669" i="1"/>
  <c r="F7669" i="1"/>
  <c r="G7668" i="1"/>
  <c r="F7668" i="1"/>
  <c r="G7667" i="1"/>
  <c r="F7667" i="1"/>
  <c r="G7666" i="1"/>
  <c r="F7666" i="1"/>
  <c r="G7665" i="1"/>
  <c r="F7665" i="1"/>
  <c r="G7664" i="1"/>
  <c r="F7664" i="1"/>
  <c r="G7663" i="1"/>
  <c r="F7663" i="1"/>
  <c r="G7662" i="1"/>
  <c r="F7662" i="1"/>
  <c r="G7661" i="1"/>
  <c r="F7661" i="1"/>
  <c r="G7660" i="1"/>
  <c r="F7660" i="1"/>
  <c r="G7659" i="1"/>
  <c r="F7659" i="1"/>
  <c r="G7658" i="1"/>
  <c r="F7658" i="1"/>
  <c r="G7657" i="1"/>
  <c r="F7657" i="1"/>
  <c r="G7656" i="1"/>
  <c r="F7656" i="1"/>
  <c r="G7655" i="1"/>
  <c r="F7655" i="1"/>
  <c r="G7654" i="1"/>
  <c r="F7654" i="1"/>
  <c r="G7653" i="1"/>
  <c r="F7653" i="1"/>
  <c r="G7652" i="1"/>
  <c r="F7652" i="1"/>
  <c r="G7651" i="1"/>
  <c r="F7651" i="1"/>
  <c r="G7650" i="1"/>
  <c r="F7650" i="1"/>
  <c r="G7649" i="1"/>
  <c r="F7649" i="1"/>
  <c r="G7648" i="1"/>
  <c r="F7648" i="1"/>
  <c r="G7647" i="1"/>
  <c r="F7647" i="1"/>
  <c r="G7646" i="1"/>
  <c r="F7646" i="1"/>
  <c r="G7645" i="1"/>
  <c r="F7645" i="1"/>
  <c r="G7644" i="1"/>
  <c r="F7644" i="1"/>
  <c r="G7643" i="1"/>
  <c r="F7643" i="1"/>
  <c r="G7642" i="1"/>
  <c r="F7642" i="1"/>
  <c r="G7641" i="1"/>
  <c r="F7641" i="1"/>
  <c r="G7640" i="1"/>
  <c r="F7640" i="1"/>
  <c r="G7639" i="1"/>
  <c r="F7639" i="1"/>
  <c r="G7638" i="1"/>
  <c r="F7638" i="1"/>
  <c r="G7637" i="1"/>
  <c r="F7637" i="1"/>
  <c r="G7636" i="1"/>
  <c r="F7636" i="1"/>
  <c r="G7635" i="1"/>
  <c r="F7635" i="1"/>
  <c r="G7634" i="1"/>
  <c r="F7634" i="1"/>
  <c r="G7633" i="1"/>
  <c r="F7633" i="1"/>
  <c r="G7632" i="1"/>
  <c r="F7632" i="1"/>
  <c r="G7631" i="1"/>
  <c r="F7631" i="1"/>
  <c r="G7630" i="1"/>
  <c r="F7630" i="1"/>
  <c r="G7629" i="1"/>
  <c r="F7629" i="1"/>
  <c r="G7628" i="1"/>
  <c r="F7628" i="1"/>
  <c r="G7627" i="1"/>
  <c r="F7627" i="1"/>
  <c r="G7626" i="1"/>
  <c r="F7626" i="1"/>
  <c r="G7625" i="1"/>
  <c r="F7625" i="1"/>
  <c r="G7624" i="1"/>
  <c r="F7624" i="1"/>
  <c r="G7623" i="1"/>
  <c r="F7623" i="1"/>
  <c r="G7622" i="1"/>
  <c r="F7622" i="1"/>
  <c r="G7621" i="1"/>
  <c r="F7621" i="1"/>
  <c r="G7620" i="1"/>
  <c r="F7620" i="1"/>
  <c r="G7619" i="1"/>
  <c r="F7619" i="1"/>
  <c r="G7618" i="1"/>
  <c r="F7618" i="1"/>
  <c r="G7617" i="1"/>
  <c r="F7617" i="1"/>
  <c r="G7616" i="1"/>
  <c r="F7616" i="1"/>
  <c r="G7615" i="1"/>
  <c r="F7615" i="1"/>
  <c r="G7614" i="1"/>
  <c r="F7614" i="1"/>
  <c r="G7613" i="1"/>
  <c r="F7613" i="1"/>
  <c r="G7612" i="1"/>
  <c r="F7612" i="1"/>
  <c r="G7611" i="1"/>
  <c r="F7611" i="1"/>
  <c r="G7610" i="1"/>
  <c r="F7610" i="1"/>
  <c r="G7609" i="1"/>
  <c r="F7609" i="1"/>
  <c r="G7608" i="1"/>
  <c r="F7608" i="1"/>
  <c r="G7607" i="1"/>
  <c r="F7607" i="1"/>
  <c r="G7606" i="1"/>
  <c r="F7606" i="1"/>
  <c r="G7605" i="1"/>
  <c r="F7605" i="1"/>
  <c r="G7604" i="1"/>
  <c r="F7604" i="1"/>
  <c r="G7603" i="1"/>
  <c r="F7603" i="1"/>
  <c r="G7602" i="1"/>
  <c r="F7602" i="1"/>
  <c r="G7601" i="1"/>
  <c r="F7601" i="1"/>
  <c r="G7600" i="1"/>
  <c r="F7600" i="1"/>
  <c r="G7599" i="1"/>
  <c r="F7599" i="1"/>
  <c r="G7598" i="1"/>
  <c r="F7598" i="1"/>
  <c r="G7597" i="1"/>
  <c r="F7597" i="1"/>
  <c r="G7596" i="1"/>
  <c r="F7596" i="1"/>
  <c r="G7595" i="1"/>
  <c r="F7595" i="1"/>
  <c r="G7594" i="1"/>
  <c r="F7594" i="1"/>
  <c r="G7593" i="1"/>
  <c r="F7593" i="1"/>
  <c r="G7592" i="1"/>
  <c r="F7592" i="1"/>
  <c r="G7591" i="1"/>
  <c r="F7591" i="1"/>
  <c r="G7590" i="1"/>
  <c r="F7590" i="1"/>
  <c r="G7589" i="1"/>
  <c r="F7589" i="1"/>
  <c r="G7588" i="1"/>
  <c r="F7588" i="1"/>
  <c r="G7587" i="1"/>
  <c r="F7587" i="1"/>
  <c r="G7586" i="1"/>
  <c r="F7586" i="1"/>
  <c r="G7585" i="1"/>
  <c r="F7585" i="1"/>
  <c r="G7584" i="1"/>
  <c r="F7584" i="1"/>
  <c r="G7583" i="1"/>
  <c r="F7583" i="1"/>
  <c r="G7582" i="1"/>
  <c r="F7582" i="1"/>
  <c r="G7581" i="1"/>
  <c r="F7581" i="1"/>
  <c r="G7580" i="1"/>
  <c r="F7580" i="1"/>
  <c r="G7579" i="1"/>
  <c r="F7579" i="1"/>
  <c r="G7578" i="1"/>
  <c r="F7578" i="1"/>
  <c r="G7577" i="1"/>
  <c r="F7577" i="1"/>
  <c r="G7576" i="1"/>
  <c r="F7576" i="1"/>
  <c r="G7575" i="1"/>
  <c r="F7575" i="1"/>
  <c r="G7574" i="1"/>
  <c r="F7574" i="1"/>
  <c r="G7573" i="1"/>
  <c r="F7573" i="1"/>
  <c r="G7572" i="1"/>
  <c r="F7572" i="1"/>
  <c r="G7571" i="1"/>
  <c r="F7571" i="1"/>
  <c r="G7570" i="1"/>
  <c r="F7570" i="1"/>
  <c r="G7569" i="1"/>
  <c r="F7569" i="1"/>
  <c r="G7568" i="1"/>
  <c r="F7568" i="1"/>
  <c r="G7567" i="1"/>
  <c r="F7567" i="1"/>
  <c r="G7566" i="1"/>
  <c r="F7566" i="1"/>
  <c r="G7565" i="1"/>
  <c r="F7565" i="1"/>
  <c r="G7564" i="1"/>
  <c r="F7564" i="1"/>
  <c r="G7563" i="1"/>
  <c r="F7563" i="1"/>
  <c r="G7562" i="1"/>
  <c r="F7562" i="1"/>
  <c r="G7561" i="1"/>
  <c r="F7561" i="1"/>
  <c r="G7560" i="1"/>
  <c r="F7560" i="1"/>
  <c r="G7559" i="1"/>
  <c r="F7559" i="1"/>
  <c r="G7558" i="1"/>
  <c r="F7558" i="1"/>
  <c r="G7557" i="1"/>
  <c r="F7557" i="1"/>
  <c r="G7556" i="1"/>
  <c r="F7556" i="1"/>
  <c r="G7555" i="1"/>
  <c r="F7555" i="1"/>
  <c r="G7554" i="1"/>
  <c r="F7554" i="1"/>
  <c r="G7553" i="1"/>
  <c r="F7553" i="1"/>
  <c r="G7552" i="1"/>
  <c r="F7552" i="1"/>
  <c r="G7551" i="1"/>
  <c r="F7551" i="1"/>
  <c r="G7550" i="1"/>
  <c r="F7550" i="1"/>
  <c r="G7549" i="1"/>
  <c r="F7549" i="1"/>
  <c r="G7548" i="1"/>
  <c r="F7548" i="1"/>
  <c r="G7547" i="1"/>
  <c r="F7547" i="1"/>
  <c r="G7546" i="1"/>
  <c r="F7546" i="1"/>
  <c r="G7545" i="1"/>
  <c r="F7545" i="1"/>
  <c r="G7544" i="1"/>
  <c r="F7544" i="1"/>
  <c r="G7543" i="1"/>
  <c r="F7543" i="1"/>
  <c r="G7542" i="1"/>
  <c r="F7542" i="1"/>
  <c r="G7541" i="1"/>
  <c r="F7541" i="1"/>
  <c r="G7540" i="1"/>
  <c r="F7540" i="1"/>
  <c r="G7539" i="1"/>
  <c r="F7539" i="1"/>
  <c r="G7538" i="1"/>
  <c r="F7538" i="1"/>
  <c r="G7537" i="1"/>
  <c r="F7537" i="1"/>
  <c r="G7536" i="1"/>
  <c r="F7536" i="1"/>
  <c r="G7535" i="1"/>
  <c r="F7535" i="1"/>
  <c r="G7534" i="1"/>
  <c r="F7534" i="1"/>
  <c r="G7533" i="1"/>
  <c r="F7533" i="1"/>
  <c r="G7532" i="1"/>
  <c r="F7532" i="1"/>
  <c r="G7531" i="1"/>
  <c r="F7531" i="1"/>
  <c r="G7530" i="1"/>
  <c r="F7530" i="1"/>
  <c r="G7529" i="1"/>
  <c r="F7529" i="1"/>
  <c r="G7528" i="1"/>
  <c r="F7528" i="1"/>
  <c r="G7527" i="1"/>
  <c r="F7527" i="1"/>
  <c r="G7526" i="1"/>
  <c r="F7526" i="1"/>
  <c r="G7525" i="1"/>
  <c r="F7525" i="1"/>
  <c r="G7524" i="1"/>
  <c r="F7524" i="1"/>
  <c r="G7523" i="1"/>
  <c r="F7523" i="1"/>
  <c r="G7522" i="1"/>
  <c r="F7522" i="1"/>
  <c r="G7521" i="1"/>
  <c r="F7521" i="1"/>
  <c r="G7520" i="1"/>
  <c r="F7520" i="1"/>
  <c r="G7519" i="1"/>
  <c r="F7519" i="1"/>
  <c r="G7518" i="1"/>
  <c r="F7518" i="1"/>
  <c r="G7517" i="1"/>
  <c r="F7517" i="1"/>
  <c r="G7516" i="1"/>
  <c r="F7516" i="1"/>
  <c r="G7515" i="1"/>
  <c r="F7515" i="1"/>
  <c r="G7514" i="1"/>
  <c r="F7514" i="1"/>
  <c r="G7513" i="1"/>
  <c r="F7513" i="1"/>
  <c r="G7512" i="1"/>
  <c r="F7512" i="1"/>
  <c r="G7511" i="1"/>
  <c r="F7511" i="1"/>
  <c r="G7510" i="1"/>
  <c r="F7510" i="1"/>
  <c r="G7509" i="1"/>
  <c r="F7509" i="1"/>
  <c r="G7508" i="1"/>
  <c r="F7508" i="1"/>
  <c r="G7507" i="1"/>
  <c r="F7507" i="1"/>
  <c r="G7506" i="1"/>
  <c r="F7506" i="1"/>
  <c r="G7505" i="1"/>
  <c r="F7505" i="1"/>
  <c r="G7504" i="1"/>
  <c r="F7504" i="1"/>
  <c r="G7503" i="1"/>
  <c r="F7503" i="1"/>
  <c r="G7502" i="1"/>
  <c r="F7502" i="1"/>
  <c r="G7501" i="1"/>
  <c r="F7501" i="1"/>
  <c r="G7500" i="1"/>
  <c r="F7500" i="1"/>
  <c r="G7499" i="1"/>
  <c r="F7499" i="1"/>
  <c r="G7498" i="1"/>
  <c r="F7498" i="1"/>
  <c r="G7497" i="1"/>
  <c r="F7497" i="1"/>
  <c r="G7496" i="1"/>
  <c r="F7496" i="1"/>
  <c r="G7495" i="1"/>
  <c r="F7495" i="1"/>
  <c r="G7494" i="1"/>
  <c r="F7494" i="1"/>
  <c r="G7493" i="1"/>
  <c r="F7493" i="1"/>
  <c r="G7492" i="1"/>
  <c r="F7492" i="1"/>
  <c r="G7491" i="1"/>
  <c r="F7491" i="1"/>
  <c r="G7490" i="1"/>
  <c r="F7490" i="1"/>
  <c r="G7489" i="1"/>
  <c r="F7489" i="1"/>
  <c r="G7488" i="1"/>
  <c r="F7488" i="1"/>
  <c r="G7487" i="1"/>
  <c r="F7487" i="1"/>
  <c r="G7486" i="1"/>
  <c r="F7486" i="1"/>
  <c r="G7485" i="1"/>
  <c r="F7485" i="1"/>
  <c r="G7484" i="1"/>
  <c r="F7484" i="1"/>
  <c r="G7483" i="1"/>
  <c r="F7483" i="1"/>
  <c r="G7482" i="1"/>
  <c r="F7482" i="1"/>
  <c r="G7481" i="1"/>
  <c r="F7481" i="1"/>
  <c r="G7480" i="1"/>
  <c r="F7480" i="1"/>
  <c r="G7479" i="1"/>
  <c r="F7479" i="1"/>
  <c r="G7478" i="1"/>
  <c r="F7478" i="1"/>
  <c r="G7477" i="1"/>
  <c r="F7477" i="1"/>
  <c r="G7476" i="1"/>
  <c r="F7476" i="1"/>
  <c r="G7475" i="1"/>
  <c r="F7475" i="1"/>
  <c r="G7474" i="1"/>
  <c r="F7474" i="1"/>
  <c r="G7473" i="1"/>
  <c r="F7473" i="1"/>
  <c r="G7472" i="1"/>
  <c r="F7472" i="1"/>
  <c r="G7471" i="1"/>
  <c r="F7471" i="1"/>
  <c r="G7470" i="1"/>
  <c r="F7470" i="1"/>
  <c r="G7469" i="1"/>
  <c r="F7469" i="1"/>
  <c r="G7468" i="1"/>
  <c r="F7468" i="1"/>
  <c r="G7467" i="1"/>
  <c r="F7467" i="1"/>
  <c r="G7466" i="1"/>
  <c r="F7466" i="1"/>
  <c r="G7465" i="1"/>
  <c r="F7465" i="1"/>
  <c r="G7464" i="1"/>
  <c r="F7464" i="1"/>
  <c r="G7463" i="1"/>
  <c r="F7463" i="1"/>
  <c r="G7462" i="1"/>
  <c r="F7462" i="1"/>
  <c r="G7461" i="1"/>
  <c r="F7461" i="1"/>
  <c r="G7460" i="1"/>
  <c r="F7460" i="1"/>
  <c r="G7459" i="1"/>
  <c r="F7459" i="1"/>
  <c r="G7458" i="1"/>
  <c r="F7458" i="1"/>
  <c r="G7457" i="1"/>
  <c r="F7457" i="1"/>
  <c r="G7456" i="1"/>
  <c r="F7456" i="1"/>
  <c r="G7455" i="1"/>
  <c r="F7455" i="1"/>
  <c r="G7454" i="1"/>
  <c r="F7454" i="1"/>
  <c r="G7453" i="1"/>
  <c r="F7453" i="1"/>
  <c r="G7452" i="1"/>
  <c r="F7452" i="1"/>
  <c r="G7451" i="1"/>
  <c r="F7451" i="1"/>
  <c r="G7450" i="1"/>
  <c r="F7450" i="1"/>
  <c r="G7449" i="1"/>
  <c r="F7449" i="1"/>
  <c r="G7448" i="1"/>
  <c r="F7448" i="1"/>
  <c r="G7447" i="1"/>
  <c r="F7447" i="1"/>
  <c r="G7446" i="1"/>
  <c r="F7446" i="1"/>
  <c r="G7445" i="1"/>
  <c r="F7445" i="1"/>
  <c r="G7444" i="1"/>
  <c r="F7444" i="1"/>
  <c r="G7443" i="1"/>
  <c r="F7443" i="1"/>
  <c r="G7442" i="1"/>
  <c r="F7442" i="1"/>
  <c r="G7441" i="1"/>
  <c r="F7441" i="1"/>
  <c r="G7440" i="1"/>
  <c r="F7440" i="1"/>
  <c r="G7439" i="1"/>
  <c r="F7439" i="1"/>
  <c r="G7438" i="1"/>
  <c r="F7438" i="1"/>
  <c r="G7437" i="1"/>
  <c r="F7437" i="1"/>
  <c r="G7436" i="1"/>
  <c r="F7436" i="1"/>
  <c r="G7435" i="1"/>
  <c r="F7435" i="1"/>
  <c r="G7434" i="1"/>
  <c r="F7434" i="1"/>
  <c r="G7433" i="1"/>
  <c r="F7433" i="1"/>
  <c r="G7432" i="1"/>
  <c r="F7432" i="1"/>
  <c r="G7431" i="1"/>
  <c r="F7431" i="1"/>
  <c r="G7430" i="1"/>
  <c r="F7430" i="1"/>
  <c r="G7429" i="1"/>
  <c r="F7429" i="1"/>
  <c r="G7428" i="1"/>
  <c r="F7428" i="1"/>
  <c r="G7427" i="1"/>
  <c r="F7427" i="1"/>
  <c r="G7426" i="1"/>
  <c r="F7426" i="1"/>
  <c r="G7425" i="1"/>
  <c r="F7425" i="1"/>
  <c r="G7424" i="1"/>
  <c r="F7424" i="1"/>
  <c r="G7423" i="1"/>
  <c r="F7423" i="1"/>
  <c r="G7422" i="1"/>
  <c r="F7422" i="1"/>
  <c r="G7421" i="1"/>
  <c r="F7421" i="1"/>
  <c r="G7420" i="1"/>
  <c r="F7420" i="1"/>
  <c r="G7419" i="1"/>
  <c r="F7419" i="1"/>
  <c r="G7418" i="1"/>
  <c r="F7418" i="1"/>
  <c r="G7417" i="1"/>
  <c r="F7417" i="1"/>
  <c r="G7416" i="1"/>
  <c r="F7416" i="1"/>
  <c r="G7415" i="1"/>
  <c r="F7415" i="1"/>
  <c r="G7414" i="1"/>
  <c r="F7414" i="1"/>
  <c r="G7413" i="1"/>
  <c r="F7413" i="1"/>
  <c r="G7412" i="1"/>
  <c r="F7412" i="1"/>
  <c r="G7411" i="1"/>
  <c r="F7411" i="1"/>
  <c r="G7410" i="1"/>
  <c r="F7410" i="1"/>
  <c r="G7409" i="1"/>
  <c r="F7409" i="1"/>
  <c r="G7408" i="1"/>
  <c r="F7408" i="1"/>
  <c r="G7407" i="1"/>
  <c r="F7407" i="1"/>
  <c r="G7406" i="1"/>
  <c r="F7406" i="1"/>
  <c r="G7405" i="1"/>
  <c r="F7405" i="1"/>
  <c r="G7404" i="1"/>
  <c r="F7404" i="1"/>
  <c r="G7403" i="1"/>
  <c r="F7403" i="1"/>
  <c r="G7402" i="1"/>
  <c r="F7402" i="1"/>
  <c r="G7401" i="1"/>
  <c r="F7401" i="1"/>
  <c r="G7400" i="1"/>
  <c r="F7400" i="1"/>
  <c r="G7399" i="1"/>
  <c r="F7399" i="1"/>
  <c r="G7398" i="1"/>
  <c r="F7398" i="1"/>
  <c r="G7397" i="1"/>
  <c r="F7397" i="1"/>
  <c r="G7396" i="1"/>
  <c r="F7396" i="1"/>
  <c r="G7395" i="1"/>
  <c r="F7395" i="1"/>
  <c r="G7394" i="1"/>
  <c r="F7394" i="1"/>
  <c r="G7393" i="1"/>
  <c r="F7393" i="1"/>
  <c r="G7392" i="1"/>
  <c r="F7392" i="1"/>
  <c r="G7391" i="1"/>
  <c r="F7391" i="1"/>
  <c r="G7390" i="1"/>
  <c r="F7390" i="1"/>
  <c r="G7389" i="1"/>
  <c r="F7389" i="1"/>
  <c r="G7388" i="1"/>
  <c r="F7388" i="1"/>
  <c r="G7387" i="1"/>
  <c r="F7387" i="1"/>
  <c r="G7386" i="1"/>
  <c r="F7386" i="1"/>
  <c r="G7385" i="1"/>
  <c r="F7385" i="1"/>
  <c r="G7384" i="1"/>
  <c r="F7384" i="1"/>
  <c r="G7383" i="1"/>
  <c r="F7383" i="1"/>
  <c r="G7382" i="1"/>
  <c r="F7382" i="1"/>
  <c r="G7381" i="1"/>
  <c r="F7381" i="1"/>
  <c r="G7380" i="1"/>
  <c r="F7380" i="1"/>
  <c r="G7379" i="1"/>
  <c r="F7379" i="1"/>
  <c r="G7378" i="1"/>
  <c r="F7378" i="1"/>
  <c r="G7377" i="1"/>
  <c r="F7377" i="1"/>
  <c r="G7376" i="1"/>
  <c r="F7376" i="1"/>
  <c r="G7375" i="1"/>
  <c r="F7375" i="1"/>
  <c r="G7374" i="1"/>
  <c r="F7374" i="1"/>
  <c r="G7373" i="1"/>
  <c r="F7373" i="1"/>
  <c r="G7372" i="1"/>
  <c r="F7372" i="1"/>
  <c r="G7371" i="1"/>
  <c r="F7371" i="1"/>
  <c r="G7370" i="1"/>
  <c r="F7370" i="1"/>
  <c r="G7369" i="1"/>
  <c r="F7369" i="1"/>
  <c r="G7368" i="1"/>
  <c r="F7368" i="1"/>
  <c r="G7367" i="1"/>
  <c r="F7367" i="1"/>
  <c r="G7366" i="1"/>
  <c r="F7366" i="1"/>
  <c r="G7365" i="1"/>
  <c r="F7365" i="1"/>
  <c r="G7364" i="1"/>
  <c r="F7364" i="1"/>
  <c r="G7363" i="1"/>
  <c r="F7363" i="1"/>
  <c r="G7362" i="1"/>
  <c r="F7362" i="1"/>
  <c r="G7361" i="1"/>
  <c r="F7361" i="1"/>
  <c r="G7360" i="1"/>
  <c r="F7360" i="1"/>
  <c r="G7359" i="1"/>
  <c r="F7359" i="1"/>
  <c r="G7358" i="1"/>
  <c r="F7358" i="1"/>
  <c r="G7357" i="1"/>
  <c r="F7357" i="1"/>
  <c r="G7356" i="1"/>
  <c r="F7356" i="1"/>
  <c r="G7355" i="1"/>
  <c r="F7355" i="1"/>
  <c r="G7354" i="1"/>
  <c r="F7354" i="1"/>
  <c r="G7353" i="1"/>
  <c r="F7353" i="1"/>
  <c r="G7352" i="1"/>
  <c r="F7352" i="1"/>
  <c r="G7351" i="1"/>
  <c r="F7351" i="1"/>
  <c r="G7350" i="1"/>
  <c r="F7350" i="1"/>
  <c r="G7349" i="1"/>
  <c r="F7349" i="1"/>
  <c r="G7348" i="1"/>
  <c r="F7348" i="1"/>
  <c r="G7347" i="1"/>
  <c r="F7347" i="1"/>
  <c r="G7346" i="1"/>
  <c r="F7346" i="1"/>
  <c r="G7345" i="1"/>
  <c r="F7345" i="1"/>
  <c r="G7344" i="1"/>
  <c r="F7344" i="1"/>
  <c r="G7343" i="1"/>
  <c r="F7343" i="1"/>
  <c r="G7342" i="1"/>
  <c r="F7342" i="1"/>
  <c r="G7341" i="1"/>
  <c r="F7341" i="1"/>
  <c r="G7340" i="1"/>
  <c r="F7340" i="1"/>
  <c r="G7339" i="1"/>
  <c r="F7339" i="1"/>
  <c r="G7338" i="1"/>
  <c r="F7338" i="1"/>
  <c r="G7337" i="1"/>
  <c r="F7337" i="1"/>
  <c r="G7336" i="1"/>
  <c r="F7336" i="1"/>
  <c r="G7335" i="1"/>
  <c r="F7335" i="1"/>
  <c r="G7334" i="1"/>
  <c r="F7334" i="1"/>
  <c r="G7333" i="1"/>
  <c r="F7333" i="1"/>
  <c r="G7332" i="1"/>
  <c r="F7332" i="1"/>
  <c r="G7331" i="1"/>
  <c r="F7331" i="1"/>
  <c r="G7330" i="1"/>
  <c r="F7330" i="1"/>
  <c r="G7329" i="1"/>
  <c r="F7329" i="1"/>
  <c r="G7328" i="1"/>
  <c r="F7328" i="1"/>
  <c r="G7327" i="1"/>
  <c r="F7327" i="1"/>
  <c r="G7326" i="1"/>
  <c r="F7326" i="1"/>
  <c r="G7325" i="1"/>
  <c r="F7325" i="1"/>
  <c r="G7324" i="1"/>
  <c r="F7324" i="1"/>
  <c r="G7323" i="1"/>
  <c r="F7323" i="1"/>
  <c r="G7322" i="1"/>
  <c r="F7322" i="1"/>
  <c r="G7321" i="1"/>
  <c r="F7321" i="1"/>
  <c r="G7320" i="1"/>
  <c r="F7320" i="1"/>
  <c r="G7319" i="1"/>
  <c r="F7319" i="1"/>
  <c r="G7318" i="1"/>
  <c r="F7318" i="1"/>
  <c r="G7317" i="1"/>
  <c r="F7317" i="1"/>
  <c r="G7316" i="1"/>
  <c r="F7316" i="1"/>
  <c r="G7315" i="1"/>
  <c r="F7315" i="1"/>
  <c r="G7314" i="1"/>
  <c r="F7314" i="1"/>
  <c r="G7313" i="1"/>
  <c r="F7313" i="1"/>
  <c r="G7312" i="1"/>
  <c r="F7312" i="1"/>
  <c r="G7311" i="1"/>
  <c r="F7311" i="1"/>
  <c r="G7310" i="1"/>
  <c r="F7310" i="1"/>
  <c r="G7309" i="1"/>
  <c r="F7309" i="1"/>
  <c r="G7308" i="1"/>
  <c r="F7308" i="1"/>
  <c r="G7307" i="1"/>
  <c r="F7307" i="1"/>
  <c r="G7306" i="1"/>
  <c r="F7306" i="1"/>
  <c r="G7305" i="1"/>
  <c r="F7305" i="1"/>
  <c r="G7304" i="1"/>
  <c r="F7304" i="1"/>
  <c r="G7303" i="1"/>
  <c r="F7303" i="1"/>
  <c r="G7302" i="1"/>
  <c r="F7302" i="1"/>
  <c r="G7301" i="1"/>
  <c r="F7301" i="1"/>
  <c r="G7300" i="1"/>
  <c r="F7300" i="1"/>
  <c r="G7299" i="1"/>
  <c r="F7299" i="1"/>
  <c r="G7298" i="1"/>
  <c r="F7298" i="1"/>
  <c r="G7297" i="1"/>
  <c r="F7297" i="1"/>
  <c r="G7296" i="1"/>
  <c r="F7296" i="1"/>
  <c r="G7295" i="1"/>
  <c r="F7295" i="1"/>
  <c r="G7294" i="1"/>
  <c r="F7294" i="1"/>
  <c r="G7293" i="1"/>
  <c r="F7293" i="1"/>
  <c r="G7292" i="1"/>
  <c r="F7292" i="1"/>
  <c r="G7291" i="1"/>
  <c r="F7291" i="1"/>
  <c r="G7290" i="1"/>
  <c r="F7290" i="1"/>
  <c r="G7289" i="1"/>
  <c r="F7289" i="1"/>
  <c r="G7288" i="1"/>
  <c r="F7288" i="1"/>
  <c r="G7287" i="1"/>
  <c r="F7287" i="1"/>
  <c r="G7286" i="1"/>
  <c r="F7286" i="1"/>
  <c r="G7285" i="1"/>
  <c r="F7285" i="1"/>
  <c r="G7284" i="1"/>
  <c r="F7284" i="1"/>
  <c r="G7283" i="1"/>
  <c r="F7283" i="1"/>
  <c r="G7282" i="1"/>
  <c r="F7282" i="1"/>
  <c r="G7281" i="1"/>
  <c r="F7281" i="1"/>
  <c r="G7280" i="1"/>
  <c r="F7280" i="1"/>
  <c r="G7279" i="1"/>
  <c r="F7279" i="1"/>
  <c r="G7278" i="1"/>
  <c r="F7278" i="1"/>
  <c r="G7277" i="1"/>
  <c r="F7277" i="1"/>
  <c r="G7276" i="1"/>
  <c r="F7276" i="1"/>
  <c r="G7275" i="1"/>
  <c r="F7275" i="1"/>
  <c r="G7274" i="1"/>
  <c r="F7274" i="1"/>
  <c r="G7273" i="1"/>
  <c r="F7273" i="1"/>
  <c r="G7272" i="1"/>
  <c r="F7272" i="1"/>
  <c r="G7271" i="1"/>
  <c r="F7271" i="1"/>
  <c r="G7270" i="1"/>
  <c r="F7270" i="1"/>
  <c r="G7269" i="1"/>
  <c r="F7269" i="1"/>
  <c r="G7268" i="1"/>
  <c r="F7268" i="1"/>
  <c r="G7267" i="1"/>
  <c r="F7267" i="1"/>
  <c r="G7266" i="1"/>
  <c r="F7266" i="1"/>
  <c r="G7265" i="1"/>
  <c r="F7265" i="1"/>
  <c r="G7264" i="1"/>
  <c r="F7264" i="1"/>
  <c r="G7263" i="1"/>
  <c r="F7263" i="1"/>
  <c r="G7262" i="1"/>
  <c r="F7262" i="1"/>
  <c r="G7261" i="1"/>
  <c r="F7261" i="1"/>
  <c r="G7260" i="1"/>
  <c r="F7260" i="1"/>
  <c r="G7259" i="1"/>
  <c r="F7259" i="1"/>
  <c r="G7258" i="1"/>
  <c r="F7258" i="1"/>
  <c r="G7257" i="1"/>
  <c r="F7257" i="1"/>
  <c r="G7256" i="1"/>
  <c r="F7256" i="1"/>
  <c r="G7255" i="1"/>
  <c r="F7255" i="1"/>
  <c r="G7254" i="1"/>
  <c r="F7254" i="1"/>
  <c r="G7253" i="1"/>
  <c r="F7253" i="1"/>
  <c r="G7252" i="1"/>
  <c r="F7252" i="1"/>
  <c r="G7251" i="1"/>
  <c r="F7251" i="1"/>
  <c r="G7250" i="1"/>
  <c r="F7250" i="1"/>
  <c r="G7249" i="1"/>
  <c r="F7249" i="1"/>
  <c r="G7248" i="1"/>
  <c r="F7248" i="1"/>
  <c r="G7247" i="1"/>
  <c r="F7247" i="1"/>
  <c r="G7246" i="1"/>
  <c r="F7246" i="1"/>
  <c r="G7245" i="1"/>
  <c r="F7245" i="1"/>
  <c r="G7244" i="1"/>
  <c r="F7244" i="1"/>
  <c r="G7243" i="1"/>
  <c r="F7243" i="1"/>
  <c r="G7242" i="1"/>
  <c r="F7242" i="1"/>
  <c r="G7241" i="1"/>
  <c r="F7241" i="1"/>
  <c r="G7240" i="1"/>
  <c r="F7240" i="1"/>
  <c r="G7239" i="1"/>
  <c r="F7239" i="1"/>
  <c r="G7238" i="1"/>
  <c r="F7238" i="1"/>
  <c r="G7237" i="1"/>
  <c r="F7237" i="1"/>
  <c r="G7236" i="1"/>
  <c r="F7236" i="1"/>
  <c r="G7235" i="1"/>
  <c r="F7235" i="1"/>
  <c r="G7234" i="1"/>
  <c r="F7234" i="1"/>
  <c r="G7233" i="1"/>
  <c r="F7233" i="1"/>
  <c r="G7232" i="1"/>
  <c r="F7232" i="1"/>
  <c r="G7231" i="1"/>
  <c r="F7231" i="1"/>
  <c r="G7230" i="1"/>
  <c r="F7230" i="1"/>
  <c r="G7229" i="1"/>
  <c r="F7229" i="1"/>
  <c r="G7228" i="1"/>
  <c r="F7228" i="1"/>
  <c r="G7227" i="1"/>
  <c r="F7227" i="1"/>
  <c r="G7226" i="1"/>
  <c r="F7226" i="1"/>
  <c r="G7225" i="1"/>
  <c r="F7225" i="1"/>
  <c r="G7224" i="1"/>
  <c r="F7224" i="1"/>
  <c r="G7223" i="1"/>
  <c r="F7223" i="1"/>
  <c r="G7222" i="1"/>
  <c r="F7222" i="1"/>
  <c r="G7221" i="1"/>
  <c r="F7221" i="1"/>
  <c r="G7220" i="1"/>
  <c r="F7220" i="1"/>
  <c r="G7219" i="1"/>
  <c r="F7219" i="1"/>
  <c r="G7218" i="1"/>
  <c r="F7218" i="1"/>
  <c r="G7217" i="1"/>
  <c r="F7217" i="1"/>
  <c r="G7216" i="1"/>
  <c r="F7216" i="1"/>
  <c r="G7215" i="1"/>
  <c r="F7215" i="1"/>
  <c r="G7214" i="1"/>
  <c r="F7214" i="1"/>
  <c r="G7213" i="1"/>
  <c r="F7213" i="1"/>
  <c r="G7212" i="1"/>
  <c r="F7212" i="1"/>
  <c r="G7211" i="1"/>
  <c r="F7211" i="1"/>
  <c r="G7210" i="1"/>
  <c r="F7210" i="1"/>
  <c r="G7209" i="1"/>
  <c r="F7209" i="1"/>
  <c r="G7208" i="1"/>
  <c r="F7208" i="1"/>
  <c r="G7207" i="1"/>
  <c r="F7207" i="1"/>
  <c r="G7206" i="1"/>
  <c r="F7206" i="1"/>
  <c r="G7205" i="1"/>
  <c r="F7205" i="1"/>
  <c r="G7204" i="1"/>
  <c r="F7204" i="1"/>
  <c r="G7203" i="1"/>
  <c r="F7203" i="1"/>
  <c r="G7202" i="1"/>
  <c r="F7202" i="1"/>
  <c r="G7201" i="1"/>
  <c r="F7201" i="1"/>
  <c r="G7200" i="1"/>
  <c r="F7200" i="1"/>
  <c r="G7199" i="1"/>
  <c r="F7199" i="1"/>
  <c r="G7198" i="1"/>
  <c r="F7198" i="1"/>
  <c r="G7197" i="1"/>
  <c r="F7197" i="1"/>
  <c r="G7196" i="1"/>
  <c r="F7196" i="1"/>
  <c r="G7195" i="1"/>
  <c r="F7195" i="1"/>
  <c r="G7194" i="1"/>
  <c r="F7194" i="1"/>
  <c r="G7193" i="1"/>
  <c r="F7193" i="1"/>
  <c r="G7192" i="1"/>
  <c r="F7192" i="1"/>
  <c r="G7191" i="1"/>
  <c r="F7191" i="1"/>
  <c r="G7190" i="1"/>
  <c r="F7190" i="1"/>
  <c r="G7189" i="1"/>
  <c r="F7189" i="1"/>
  <c r="G7188" i="1"/>
  <c r="F7188" i="1"/>
  <c r="G7187" i="1"/>
  <c r="F7187" i="1"/>
  <c r="G7186" i="1"/>
  <c r="F7186" i="1"/>
  <c r="G7185" i="1"/>
  <c r="F7185" i="1"/>
  <c r="G7184" i="1"/>
  <c r="F7184" i="1"/>
  <c r="G7183" i="1"/>
  <c r="F7183" i="1"/>
  <c r="G7182" i="1"/>
  <c r="F7182" i="1"/>
  <c r="G7181" i="1"/>
  <c r="F7181" i="1"/>
  <c r="G7180" i="1"/>
  <c r="F7180" i="1"/>
  <c r="G7179" i="1"/>
  <c r="F7179" i="1"/>
  <c r="G7178" i="1"/>
  <c r="F7178" i="1"/>
  <c r="G7177" i="1"/>
  <c r="F7177" i="1"/>
  <c r="G7176" i="1"/>
  <c r="F7176" i="1"/>
  <c r="G7175" i="1"/>
  <c r="F7175" i="1"/>
  <c r="G7174" i="1"/>
  <c r="F7174" i="1"/>
  <c r="G7173" i="1"/>
  <c r="F7173" i="1"/>
  <c r="G7172" i="1"/>
  <c r="F7172" i="1"/>
  <c r="G7171" i="1"/>
  <c r="F7171" i="1"/>
  <c r="G7170" i="1"/>
  <c r="F7170" i="1"/>
  <c r="G7169" i="1"/>
  <c r="F7169" i="1"/>
  <c r="G7168" i="1"/>
  <c r="F7168" i="1"/>
  <c r="G7167" i="1"/>
  <c r="F7167" i="1"/>
  <c r="G7166" i="1"/>
  <c r="F7166" i="1"/>
  <c r="G7165" i="1"/>
  <c r="F7165" i="1"/>
  <c r="G7164" i="1"/>
  <c r="F7164" i="1"/>
  <c r="G7163" i="1"/>
  <c r="F7163" i="1"/>
  <c r="G7162" i="1"/>
  <c r="F7162" i="1"/>
  <c r="G7161" i="1"/>
  <c r="F7161" i="1"/>
  <c r="G7160" i="1"/>
  <c r="F7160" i="1"/>
  <c r="G7159" i="1"/>
  <c r="F7159" i="1"/>
  <c r="G7158" i="1"/>
  <c r="F7158" i="1"/>
  <c r="G7157" i="1"/>
  <c r="F7157" i="1"/>
  <c r="G7156" i="1"/>
  <c r="F7156" i="1"/>
  <c r="G7155" i="1"/>
  <c r="F7155" i="1"/>
  <c r="G7154" i="1"/>
  <c r="F7154" i="1"/>
  <c r="G7153" i="1"/>
  <c r="F7153" i="1"/>
  <c r="G7152" i="1"/>
  <c r="F7152" i="1"/>
  <c r="G7151" i="1"/>
  <c r="F7151" i="1"/>
  <c r="G7150" i="1"/>
  <c r="F7150" i="1"/>
  <c r="G7149" i="1"/>
  <c r="F7149" i="1"/>
  <c r="G7148" i="1"/>
  <c r="F7148" i="1"/>
  <c r="G7147" i="1"/>
  <c r="F7147" i="1"/>
  <c r="G7146" i="1"/>
  <c r="F7146" i="1"/>
  <c r="G7145" i="1"/>
  <c r="F7145" i="1"/>
  <c r="G7144" i="1"/>
  <c r="F7144" i="1"/>
  <c r="G7143" i="1"/>
  <c r="F7143" i="1"/>
  <c r="G7142" i="1"/>
  <c r="F7142" i="1"/>
  <c r="G7141" i="1"/>
  <c r="F7141" i="1"/>
  <c r="G7140" i="1"/>
  <c r="F7140" i="1"/>
  <c r="G7139" i="1"/>
  <c r="F7139" i="1"/>
  <c r="G7138" i="1"/>
  <c r="F7138" i="1"/>
  <c r="G7137" i="1"/>
  <c r="F7137" i="1"/>
  <c r="G7136" i="1"/>
  <c r="F7136" i="1"/>
  <c r="G7135" i="1"/>
  <c r="F7135" i="1"/>
  <c r="G7134" i="1"/>
  <c r="F7134" i="1"/>
  <c r="G7133" i="1"/>
  <c r="F7133" i="1"/>
  <c r="G7132" i="1"/>
  <c r="F7132" i="1"/>
  <c r="G7131" i="1"/>
  <c r="F7131" i="1"/>
  <c r="G7130" i="1"/>
  <c r="F7130" i="1"/>
  <c r="G7129" i="1"/>
  <c r="F7129" i="1"/>
  <c r="G7128" i="1"/>
  <c r="F7128" i="1"/>
  <c r="G7127" i="1"/>
  <c r="F7127" i="1"/>
  <c r="G7126" i="1"/>
  <c r="F7126" i="1"/>
  <c r="G7125" i="1"/>
  <c r="F7125" i="1"/>
  <c r="G7124" i="1"/>
  <c r="F7124" i="1"/>
  <c r="G7123" i="1"/>
  <c r="F7123" i="1"/>
  <c r="G7122" i="1"/>
  <c r="F7122" i="1"/>
  <c r="G7121" i="1"/>
  <c r="F7121" i="1"/>
  <c r="G7120" i="1"/>
  <c r="F7120" i="1"/>
  <c r="G7119" i="1"/>
  <c r="F7119" i="1"/>
  <c r="G7118" i="1"/>
  <c r="F7118" i="1"/>
  <c r="G7117" i="1"/>
  <c r="F7117" i="1"/>
  <c r="G7116" i="1"/>
  <c r="F7116" i="1"/>
  <c r="G7115" i="1"/>
  <c r="F7115" i="1"/>
  <c r="G7114" i="1"/>
  <c r="F7114" i="1"/>
  <c r="G7113" i="1"/>
  <c r="F7113" i="1"/>
  <c r="G7112" i="1"/>
  <c r="F7112" i="1"/>
  <c r="G7111" i="1"/>
  <c r="F7111" i="1"/>
  <c r="G7110" i="1"/>
  <c r="F7110" i="1"/>
  <c r="G7109" i="1"/>
  <c r="F7109" i="1"/>
  <c r="G7108" i="1"/>
  <c r="F7108" i="1"/>
  <c r="G7107" i="1"/>
  <c r="F7107" i="1"/>
  <c r="G7106" i="1"/>
  <c r="F7106" i="1"/>
  <c r="G7105" i="1"/>
  <c r="F7105" i="1"/>
  <c r="G7104" i="1"/>
  <c r="F7104" i="1"/>
  <c r="G7103" i="1"/>
  <c r="F7103" i="1"/>
  <c r="G7102" i="1"/>
  <c r="F7102" i="1"/>
  <c r="G7101" i="1"/>
  <c r="F7101" i="1"/>
  <c r="G7100" i="1"/>
  <c r="F7100" i="1"/>
  <c r="G7099" i="1"/>
  <c r="F7099" i="1"/>
  <c r="G7098" i="1"/>
  <c r="F7098" i="1"/>
  <c r="G7097" i="1"/>
  <c r="F7097" i="1"/>
  <c r="G7096" i="1"/>
  <c r="F7096" i="1"/>
  <c r="G7095" i="1"/>
  <c r="F7095" i="1"/>
  <c r="G7094" i="1"/>
  <c r="F7094" i="1"/>
  <c r="G7093" i="1"/>
  <c r="F7093" i="1"/>
  <c r="G7092" i="1"/>
  <c r="F7092" i="1"/>
  <c r="G7091" i="1"/>
  <c r="F7091" i="1"/>
  <c r="G7090" i="1"/>
  <c r="F7090" i="1"/>
  <c r="G7089" i="1"/>
  <c r="F7089" i="1"/>
  <c r="G7088" i="1"/>
  <c r="F7088" i="1"/>
  <c r="G7087" i="1"/>
  <c r="F7087" i="1"/>
  <c r="G7086" i="1"/>
  <c r="F7086" i="1"/>
  <c r="G7085" i="1"/>
  <c r="F7085" i="1"/>
  <c r="G7084" i="1"/>
  <c r="F7084" i="1"/>
  <c r="G7083" i="1"/>
  <c r="F7083" i="1"/>
  <c r="G7082" i="1"/>
  <c r="F7082" i="1"/>
  <c r="G7081" i="1"/>
  <c r="F7081" i="1"/>
  <c r="G7080" i="1"/>
  <c r="F7080" i="1"/>
  <c r="G7079" i="1"/>
  <c r="F7079" i="1"/>
  <c r="G7078" i="1"/>
  <c r="F7078" i="1"/>
  <c r="G7077" i="1"/>
  <c r="F7077" i="1"/>
  <c r="G7076" i="1"/>
  <c r="F7076" i="1"/>
  <c r="G7075" i="1"/>
  <c r="F7075" i="1"/>
  <c r="G7074" i="1"/>
  <c r="F7074" i="1"/>
  <c r="G7073" i="1"/>
  <c r="F7073" i="1"/>
  <c r="G7072" i="1"/>
  <c r="F7072" i="1"/>
  <c r="G7071" i="1"/>
  <c r="F7071" i="1"/>
  <c r="G7070" i="1"/>
  <c r="F7070" i="1"/>
  <c r="G7069" i="1"/>
  <c r="F7069" i="1"/>
  <c r="G7068" i="1"/>
  <c r="F7068" i="1"/>
  <c r="G7067" i="1"/>
  <c r="F7067" i="1"/>
  <c r="G7066" i="1"/>
  <c r="F7066" i="1"/>
  <c r="G7065" i="1"/>
  <c r="F7065" i="1"/>
  <c r="G7064" i="1"/>
  <c r="F7064" i="1"/>
  <c r="G7063" i="1"/>
  <c r="F7063" i="1"/>
  <c r="G7062" i="1"/>
  <c r="F7062" i="1"/>
  <c r="G7061" i="1"/>
  <c r="F7061" i="1"/>
  <c r="G7060" i="1"/>
  <c r="F7060" i="1"/>
  <c r="G7059" i="1"/>
  <c r="F7059" i="1"/>
  <c r="G7058" i="1"/>
  <c r="F7058" i="1"/>
  <c r="G7057" i="1"/>
  <c r="F7057" i="1"/>
  <c r="G7056" i="1"/>
  <c r="F7056" i="1"/>
  <c r="G7055" i="1"/>
  <c r="F7055" i="1"/>
  <c r="G7054" i="1"/>
  <c r="F7054" i="1"/>
  <c r="G7053" i="1"/>
  <c r="F7053" i="1"/>
  <c r="G7052" i="1"/>
  <c r="F7052" i="1"/>
  <c r="G7051" i="1"/>
  <c r="F7051" i="1"/>
  <c r="G7050" i="1"/>
  <c r="F7050" i="1"/>
  <c r="G7049" i="1"/>
  <c r="F7049" i="1"/>
  <c r="G7048" i="1"/>
  <c r="F7048" i="1"/>
  <c r="G7047" i="1"/>
  <c r="F7047" i="1"/>
  <c r="G7046" i="1"/>
  <c r="F7046" i="1"/>
  <c r="G7045" i="1"/>
  <c r="F7045" i="1"/>
  <c r="G7044" i="1"/>
  <c r="F7044" i="1"/>
  <c r="G7043" i="1"/>
  <c r="F7043" i="1"/>
  <c r="G7042" i="1"/>
  <c r="F7042" i="1"/>
  <c r="G7041" i="1"/>
  <c r="F7041" i="1"/>
  <c r="G7040" i="1"/>
  <c r="F7040" i="1"/>
  <c r="G7039" i="1"/>
  <c r="F7039" i="1"/>
  <c r="G7038" i="1"/>
  <c r="F7038" i="1"/>
  <c r="G7037" i="1"/>
  <c r="F7037" i="1"/>
  <c r="G7036" i="1"/>
  <c r="F7036" i="1"/>
  <c r="G7035" i="1"/>
  <c r="F7035" i="1"/>
  <c r="G7034" i="1"/>
  <c r="F7034" i="1"/>
  <c r="G7033" i="1"/>
  <c r="F7033" i="1"/>
  <c r="G7032" i="1"/>
  <c r="F7032" i="1"/>
  <c r="G7031" i="1"/>
  <c r="F7031" i="1"/>
  <c r="G7030" i="1"/>
  <c r="F7030" i="1"/>
  <c r="G7029" i="1"/>
  <c r="F7029" i="1"/>
  <c r="G7028" i="1"/>
  <c r="F7028" i="1"/>
  <c r="G7027" i="1"/>
  <c r="F7027" i="1"/>
  <c r="G7026" i="1"/>
  <c r="F7026" i="1"/>
  <c r="G7025" i="1"/>
  <c r="F7025" i="1"/>
  <c r="G7024" i="1"/>
  <c r="F7024" i="1"/>
  <c r="G7023" i="1"/>
  <c r="F7023" i="1"/>
  <c r="G7022" i="1"/>
  <c r="F7022" i="1"/>
  <c r="G7021" i="1"/>
  <c r="F7021" i="1"/>
  <c r="G7020" i="1"/>
  <c r="F7020" i="1"/>
  <c r="G7019" i="1"/>
  <c r="F7019" i="1"/>
  <c r="G7018" i="1"/>
  <c r="F7018" i="1"/>
  <c r="G7017" i="1"/>
  <c r="F7017" i="1"/>
  <c r="G7016" i="1"/>
  <c r="F7016" i="1"/>
  <c r="G7015" i="1"/>
  <c r="F7015" i="1"/>
  <c r="G7014" i="1"/>
  <c r="F7014" i="1"/>
  <c r="G7013" i="1"/>
  <c r="F7013" i="1"/>
  <c r="G7012" i="1"/>
  <c r="F7012" i="1"/>
  <c r="G7011" i="1"/>
  <c r="F7011" i="1"/>
  <c r="G7010" i="1"/>
  <c r="F7010" i="1"/>
  <c r="G7009" i="1"/>
  <c r="F7009" i="1"/>
  <c r="G7008" i="1"/>
  <c r="F7008" i="1"/>
  <c r="G7007" i="1"/>
  <c r="F7007" i="1"/>
  <c r="G7006" i="1"/>
  <c r="F7006" i="1"/>
  <c r="G7005" i="1"/>
  <c r="F7005" i="1"/>
  <c r="G7004" i="1"/>
  <c r="F7004" i="1"/>
  <c r="G7003" i="1"/>
  <c r="F7003" i="1"/>
  <c r="G7002" i="1"/>
  <c r="F7002" i="1"/>
  <c r="G7001" i="1"/>
  <c r="F7001" i="1"/>
  <c r="G7000" i="1"/>
  <c r="F7000" i="1"/>
  <c r="G6999" i="1"/>
  <c r="F6999" i="1"/>
  <c r="G6998" i="1"/>
  <c r="F6998" i="1"/>
  <c r="G6997" i="1"/>
  <c r="F6997" i="1"/>
  <c r="G6996" i="1"/>
  <c r="F6996" i="1"/>
  <c r="G6995" i="1"/>
  <c r="F6995" i="1"/>
  <c r="G6994" i="1"/>
  <c r="F6994" i="1"/>
  <c r="G6993" i="1"/>
  <c r="F6993" i="1"/>
  <c r="G6992" i="1"/>
  <c r="F6992" i="1"/>
  <c r="G6991" i="1"/>
  <c r="F6991" i="1"/>
  <c r="G6990" i="1"/>
  <c r="F6990" i="1"/>
  <c r="G6989" i="1"/>
  <c r="F6989" i="1"/>
  <c r="G6988" i="1"/>
  <c r="F6988" i="1"/>
  <c r="G6987" i="1"/>
  <c r="F6987" i="1"/>
  <c r="G6986" i="1"/>
  <c r="F6986" i="1"/>
  <c r="G6985" i="1"/>
  <c r="F6985" i="1"/>
  <c r="G6984" i="1"/>
  <c r="F6984" i="1"/>
  <c r="G6983" i="1"/>
  <c r="F6983" i="1"/>
  <c r="G6982" i="1"/>
  <c r="F6982" i="1"/>
  <c r="G6981" i="1"/>
  <c r="F6981" i="1"/>
  <c r="G6980" i="1"/>
  <c r="F6980" i="1"/>
  <c r="G6979" i="1"/>
  <c r="F6979" i="1"/>
  <c r="G6978" i="1"/>
  <c r="F6978" i="1"/>
  <c r="G6977" i="1"/>
  <c r="F6977" i="1"/>
  <c r="G6976" i="1"/>
  <c r="F6976" i="1"/>
  <c r="G6975" i="1"/>
  <c r="F6975" i="1"/>
  <c r="G6974" i="1"/>
  <c r="F6974" i="1"/>
  <c r="G6973" i="1"/>
  <c r="F6973" i="1"/>
  <c r="G6972" i="1"/>
  <c r="F6972" i="1"/>
  <c r="G6971" i="1"/>
  <c r="F6971" i="1"/>
  <c r="G6970" i="1"/>
  <c r="F6970" i="1"/>
  <c r="G6969" i="1"/>
  <c r="F6969" i="1"/>
  <c r="G6968" i="1"/>
  <c r="F6968" i="1"/>
  <c r="G6967" i="1"/>
  <c r="F6967" i="1"/>
  <c r="G6966" i="1"/>
  <c r="F6966" i="1"/>
  <c r="G6965" i="1"/>
  <c r="F6965" i="1"/>
  <c r="G6964" i="1"/>
  <c r="F6964" i="1"/>
  <c r="G6963" i="1"/>
  <c r="F6963" i="1"/>
  <c r="G6962" i="1"/>
  <c r="F6962" i="1"/>
  <c r="G6961" i="1"/>
  <c r="F6961" i="1"/>
  <c r="G6960" i="1"/>
  <c r="F6960" i="1"/>
  <c r="G6959" i="1"/>
  <c r="F6959" i="1"/>
  <c r="G6958" i="1"/>
  <c r="F6958" i="1"/>
  <c r="G6957" i="1"/>
  <c r="F6957" i="1"/>
  <c r="G6956" i="1"/>
  <c r="F6956" i="1"/>
  <c r="G6955" i="1"/>
  <c r="F6955" i="1"/>
  <c r="G6954" i="1"/>
  <c r="F6954" i="1"/>
  <c r="G6953" i="1"/>
  <c r="F6953" i="1"/>
  <c r="G6952" i="1"/>
  <c r="F6952" i="1"/>
  <c r="G6951" i="1"/>
  <c r="F6951" i="1"/>
  <c r="G6950" i="1"/>
  <c r="F6950" i="1"/>
  <c r="G6949" i="1"/>
  <c r="F6949" i="1"/>
  <c r="G6948" i="1"/>
  <c r="F6948" i="1"/>
  <c r="G6947" i="1"/>
  <c r="F6947" i="1"/>
  <c r="G6946" i="1"/>
  <c r="F6946" i="1"/>
  <c r="G6945" i="1"/>
  <c r="F6945" i="1"/>
  <c r="G6944" i="1"/>
  <c r="F6944" i="1"/>
  <c r="G6943" i="1"/>
  <c r="F6943" i="1"/>
  <c r="G6942" i="1"/>
  <c r="F6942" i="1"/>
  <c r="G6941" i="1"/>
  <c r="F6941" i="1"/>
  <c r="G6940" i="1"/>
  <c r="F6940" i="1"/>
  <c r="G6939" i="1"/>
  <c r="F6939" i="1"/>
  <c r="G6938" i="1"/>
  <c r="F6938" i="1"/>
  <c r="G6937" i="1"/>
  <c r="F6937" i="1"/>
  <c r="G6936" i="1"/>
  <c r="F6936" i="1"/>
  <c r="G6935" i="1"/>
  <c r="F6935" i="1"/>
  <c r="G6934" i="1"/>
  <c r="F6934" i="1"/>
  <c r="G6933" i="1"/>
  <c r="F6933" i="1"/>
  <c r="G6932" i="1"/>
  <c r="F6932" i="1"/>
  <c r="G6931" i="1"/>
  <c r="F6931" i="1"/>
  <c r="G6930" i="1"/>
  <c r="F6930" i="1"/>
  <c r="G6929" i="1"/>
  <c r="F6929" i="1"/>
  <c r="G6928" i="1"/>
  <c r="F6928" i="1"/>
  <c r="G6927" i="1"/>
  <c r="F6927" i="1"/>
  <c r="G6926" i="1"/>
  <c r="F6926" i="1"/>
  <c r="G6925" i="1"/>
  <c r="F6925" i="1"/>
  <c r="G6924" i="1"/>
  <c r="F6924" i="1"/>
  <c r="G6923" i="1"/>
  <c r="F6923" i="1"/>
  <c r="G6922" i="1"/>
  <c r="F6922" i="1"/>
  <c r="G6921" i="1"/>
  <c r="F6921" i="1"/>
  <c r="G6920" i="1"/>
  <c r="F6920" i="1"/>
  <c r="G6919" i="1"/>
  <c r="F6919" i="1"/>
  <c r="G6918" i="1"/>
  <c r="F6918" i="1"/>
  <c r="G6917" i="1"/>
  <c r="F6917" i="1"/>
  <c r="G6916" i="1"/>
  <c r="F6916" i="1"/>
  <c r="G6915" i="1"/>
  <c r="F6915" i="1"/>
  <c r="G6914" i="1"/>
  <c r="F6914" i="1"/>
  <c r="G6913" i="1"/>
  <c r="F6913" i="1"/>
  <c r="G6912" i="1"/>
  <c r="F6912" i="1"/>
  <c r="G6911" i="1"/>
  <c r="F6911" i="1"/>
  <c r="G6910" i="1"/>
  <c r="F6910" i="1"/>
  <c r="G6909" i="1"/>
  <c r="F6909" i="1"/>
  <c r="G6908" i="1"/>
  <c r="F6908" i="1"/>
  <c r="G6907" i="1"/>
  <c r="F6907" i="1"/>
  <c r="G6906" i="1"/>
  <c r="F6906" i="1"/>
  <c r="G6905" i="1"/>
  <c r="F6905" i="1"/>
  <c r="G6904" i="1"/>
  <c r="F6904" i="1"/>
  <c r="G6903" i="1"/>
  <c r="F6903" i="1"/>
  <c r="G6902" i="1"/>
  <c r="F6902" i="1"/>
  <c r="G6901" i="1"/>
  <c r="F6901" i="1"/>
  <c r="G6900" i="1"/>
  <c r="F6900" i="1"/>
  <c r="G6899" i="1"/>
  <c r="F6899" i="1"/>
  <c r="G6898" i="1"/>
  <c r="F6898" i="1"/>
  <c r="G6897" i="1"/>
  <c r="F6897" i="1"/>
  <c r="G6896" i="1"/>
  <c r="F6896" i="1"/>
  <c r="G6895" i="1"/>
  <c r="F6895" i="1"/>
  <c r="G6894" i="1"/>
  <c r="F6894" i="1"/>
  <c r="G6893" i="1"/>
  <c r="F6893" i="1"/>
  <c r="G6892" i="1"/>
  <c r="F6892" i="1"/>
  <c r="G6891" i="1"/>
  <c r="F6891" i="1"/>
  <c r="G6890" i="1"/>
  <c r="F6890" i="1"/>
  <c r="G6889" i="1"/>
  <c r="F6889" i="1"/>
  <c r="G6888" i="1"/>
  <c r="F6888" i="1"/>
  <c r="G6887" i="1"/>
  <c r="F6887" i="1"/>
  <c r="G6886" i="1"/>
  <c r="F6886" i="1"/>
  <c r="G6885" i="1"/>
  <c r="F6885" i="1"/>
  <c r="G6884" i="1"/>
  <c r="F6884" i="1"/>
  <c r="G6883" i="1"/>
  <c r="F6883" i="1"/>
  <c r="G6882" i="1"/>
  <c r="F6882" i="1"/>
  <c r="G6881" i="1"/>
  <c r="F6881" i="1"/>
  <c r="G6880" i="1"/>
  <c r="F6880" i="1"/>
  <c r="G6879" i="1"/>
  <c r="F6879" i="1"/>
  <c r="G6878" i="1"/>
  <c r="F6878" i="1"/>
  <c r="G6877" i="1"/>
  <c r="F6877" i="1"/>
  <c r="G6876" i="1"/>
  <c r="F6876" i="1"/>
  <c r="G6875" i="1"/>
  <c r="F6875" i="1"/>
  <c r="G6874" i="1"/>
  <c r="F6874" i="1"/>
  <c r="G6873" i="1"/>
  <c r="F6873" i="1"/>
  <c r="G6872" i="1"/>
  <c r="F6872" i="1"/>
  <c r="G6871" i="1"/>
  <c r="F6871" i="1"/>
  <c r="G6870" i="1"/>
  <c r="F6870" i="1"/>
  <c r="G6869" i="1"/>
  <c r="F6869" i="1"/>
  <c r="G6868" i="1"/>
  <c r="F6868" i="1"/>
  <c r="G6867" i="1"/>
  <c r="F6867" i="1"/>
  <c r="G6866" i="1"/>
  <c r="F6866" i="1"/>
  <c r="G6865" i="1"/>
  <c r="F6865" i="1"/>
  <c r="G6864" i="1"/>
  <c r="F6864" i="1"/>
  <c r="G6863" i="1"/>
  <c r="F6863" i="1"/>
  <c r="G6862" i="1"/>
  <c r="F6862" i="1"/>
  <c r="G6861" i="1"/>
  <c r="F6861" i="1"/>
  <c r="G6860" i="1"/>
  <c r="F6860" i="1"/>
  <c r="G6859" i="1"/>
  <c r="F6859" i="1"/>
  <c r="G6858" i="1"/>
  <c r="F6858" i="1"/>
  <c r="G6857" i="1"/>
  <c r="F6857" i="1"/>
  <c r="G6856" i="1"/>
  <c r="F6856" i="1"/>
  <c r="G6855" i="1"/>
  <c r="F6855" i="1"/>
  <c r="G6854" i="1"/>
  <c r="F6854" i="1"/>
  <c r="G6853" i="1"/>
  <c r="F6853" i="1"/>
  <c r="G6852" i="1"/>
  <c r="F6852" i="1"/>
  <c r="G6851" i="1"/>
  <c r="F6851" i="1"/>
  <c r="G6850" i="1"/>
  <c r="F6850" i="1"/>
  <c r="G6849" i="1"/>
  <c r="F6849" i="1"/>
  <c r="G6848" i="1"/>
  <c r="F6848" i="1"/>
  <c r="G6847" i="1"/>
  <c r="F6847" i="1"/>
  <c r="G6846" i="1"/>
  <c r="F6846" i="1"/>
  <c r="G6845" i="1"/>
  <c r="F6845" i="1"/>
  <c r="G6844" i="1"/>
  <c r="F6844" i="1"/>
  <c r="G6843" i="1"/>
  <c r="F6843" i="1"/>
  <c r="G6842" i="1"/>
  <c r="F6842" i="1"/>
  <c r="G6841" i="1"/>
  <c r="F6841" i="1"/>
  <c r="G6840" i="1"/>
  <c r="F6840" i="1"/>
  <c r="G6839" i="1"/>
  <c r="F6839" i="1"/>
  <c r="G6838" i="1"/>
  <c r="F6838" i="1"/>
  <c r="G6837" i="1"/>
  <c r="F6837" i="1"/>
  <c r="G6836" i="1"/>
  <c r="F6836" i="1"/>
  <c r="G6835" i="1"/>
  <c r="F6835" i="1"/>
  <c r="G6834" i="1"/>
  <c r="F6834" i="1"/>
  <c r="G6833" i="1"/>
  <c r="F6833" i="1"/>
  <c r="G6832" i="1"/>
  <c r="F6832" i="1"/>
  <c r="G6831" i="1"/>
  <c r="F6831" i="1"/>
  <c r="G6830" i="1"/>
  <c r="F6830" i="1"/>
  <c r="G6829" i="1"/>
  <c r="F6829" i="1"/>
  <c r="G6828" i="1"/>
  <c r="F6828" i="1"/>
  <c r="G6827" i="1"/>
  <c r="F6827" i="1"/>
  <c r="G6826" i="1"/>
  <c r="F6826" i="1"/>
  <c r="G6825" i="1"/>
  <c r="F6825" i="1"/>
  <c r="G6824" i="1"/>
  <c r="F6824" i="1"/>
  <c r="G6823" i="1"/>
  <c r="F6823" i="1"/>
  <c r="G6822" i="1"/>
  <c r="F6822" i="1"/>
  <c r="G6821" i="1"/>
  <c r="F6821" i="1"/>
  <c r="G6820" i="1"/>
  <c r="F6820" i="1"/>
  <c r="G6819" i="1"/>
  <c r="F6819" i="1"/>
  <c r="G6818" i="1"/>
  <c r="F6818" i="1"/>
  <c r="G6817" i="1"/>
  <c r="F6817" i="1"/>
  <c r="G6816" i="1"/>
  <c r="F6816" i="1"/>
  <c r="G6815" i="1"/>
  <c r="F6815" i="1"/>
  <c r="G6814" i="1"/>
  <c r="F6814" i="1"/>
  <c r="G6813" i="1"/>
  <c r="F6813" i="1"/>
  <c r="G6812" i="1"/>
  <c r="F6812" i="1"/>
  <c r="G6811" i="1"/>
  <c r="F6811" i="1"/>
  <c r="G6810" i="1"/>
  <c r="F6810" i="1"/>
  <c r="G6809" i="1"/>
  <c r="F6809" i="1"/>
  <c r="G6808" i="1"/>
  <c r="F6808" i="1"/>
  <c r="G6807" i="1"/>
  <c r="F6807" i="1"/>
  <c r="G6806" i="1"/>
  <c r="F6806" i="1"/>
  <c r="G6805" i="1"/>
  <c r="F6805" i="1"/>
  <c r="G6804" i="1"/>
  <c r="F6804" i="1"/>
  <c r="G6803" i="1"/>
  <c r="F6803" i="1"/>
  <c r="G6802" i="1"/>
  <c r="F6802" i="1"/>
  <c r="G6801" i="1"/>
  <c r="F6801" i="1"/>
  <c r="G6800" i="1"/>
  <c r="F6800" i="1"/>
  <c r="G6799" i="1"/>
  <c r="F6799" i="1"/>
  <c r="G6798" i="1"/>
  <c r="F6798" i="1"/>
  <c r="G6797" i="1"/>
  <c r="F6797" i="1"/>
  <c r="G6796" i="1"/>
  <c r="F6796" i="1"/>
  <c r="G6795" i="1"/>
  <c r="F6795" i="1"/>
  <c r="G6794" i="1"/>
  <c r="F6794" i="1"/>
  <c r="G6793" i="1"/>
  <c r="F6793" i="1"/>
  <c r="G6792" i="1"/>
  <c r="F6792" i="1"/>
  <c r="G6791" i="1"/>
  <c r="F6791" i="1"/>
  <c r="G6790" i="1"/>
  <c r="F6790" i="1"/>
  <c r="G6789" i="1"/>
  <c r="F6789" i="1"/>
  <c r="G6788" i="1"/>
  <c r="F6788" i="1"/>
  <c r="G6787" i="1"/>
  <c r="F6787" i="1"/>
  <c r="G6786" i="1"/>
  <c r="F6786" i="1"/>
  <c r="G6785" i="1"/>
  <c r="F6785" i="1"/>
  <c r="G6784" i="1"/>
  <c r="F6784" i="1"/>
  <c r="G6783" i="1"/>
  <c r="F6783" i="1"/>
  <c r="G6782" i="1"/>
  <c r="F6782" i="1"/>
  <c r="G6781" i="1"/>
  <c r="F6781" i="1"/>
  <c r="G6780" i="1"/>
  <c r="F6780" i="1"/>
  <c r="G6779" i="1"/>
  <c r="F6779" i="1"/>
  <c r="G6778" i="1"/>
  <c r="F6778" i="1"/>
  <c r="G6777" i="1"/>
  <c r="F6777" i="1"/>
  <c r="G6776" i="1"/>
  <c r="F6776" i="1"/>
  <c r="G6775" i="1"/>
  <c r="F6775" i="1"/>
  <c r="G6774" i="1"/>
  <c r="F6774" i="1"/>
  <c r="G6773" i="1"/>
  <c r="F6773" i="1"/>
  <c r="G6772" i="1"/>
  <c r="F6772" i="1"/>
  <c r="G6771" i="1"/>
  <c r="F6771" i="1"/>
  <c r="G6770" i="1"/>
  <c r="F6770" i="1"/>
  <c r="G6769" i="1"/>
  <c r="F6769" i="1"/>
  <c r="G6768" i="1"/>
  <c r="F6768" i="1"/>
  <c r="G6767" i="1"/>
  <c r="F6767" i="1"/>
  <c r="G6766" i="1"/>
  <c r="F6766" i="1"/>
  <c r="G6765" i="1"/>
  <c r="F6765" i="1"/>
  <c r="G6764" i="1"/>
  <c r="F6764" i="1"/>
  <c r="G6763" i="1"/>
  <c r="F6763" i="1"/>
  <c r="G6762" i="1"/>
  <c r="F6762" i="1"/>
  <c r="G6761" i="1"/>
  <c r="F6761" i="1"/>
  <c r="G6760" i="1"/>
  <c r="F6760" i="1"/>
  <c r="G6759" i="1"/>
  <c r="F6759" i="1"/>
  <c r="G6758" i="1"/>
  <c r="F6758" i="1"/>
  <c r="G6757" i="1"/>
  <c r="F6757" i="1"/>
  <c r="G6756" i="1"/>
  <c r="F6756" i="1"/>
  <c r="G6755" i="1"/>
  <c r="F6755" i="1"/>
  <c r="G6754" i="1"/>
  <c r="F6754" i="1"/>
  <c r="G6753" i="1"/>
  <c r="F6753" i="1"/>
  <c r="G6752" i="1"/>
  <c r="F6752" i="1"/>
  <c r="G6751" i="1"/>
  <c r="F6751" i="1"/>
  <c r="G6750" i="1"/>
  <c r="F6750" i="1"/>
  <c r="G6749" i="1"/>
  <c r="F6749" i="1"/>
  <c r="G6748" i="1"/>
  <c r="F6748" i="1"/>
  <c r="G6747" i="1"/>
  <c r="F6747" i="1"/>
  <c r="G6746" i="1"/>
  <c r="F6746" i="1"/>
  <c r="G6745" i="1"/>
  <c r="F6745" i="1"/>
  <c r="G6744" i="1"/>
  <c r="F6744" i="1"/>
  <c r="G6743" i="1"/>
  <c r="F6743" i="1"/>
  <c r="G6742" i="1"/>
  <c r="F6742" i="1"/>
  <c r="G6741" i="1"/>
  <c r="F6741" i="1"/>
  <c r="G6740" i="1"/>
  <c r="F6740" i="1"/>
  <c r="G6739" i="1"/>
  <c r="F6739" i="1"/>
  <c r="G6738" i="1"/>
  <c r="F6738" i="1"/>
  <c r="G6737" i="1"/>
  <c r="F6737" i="1"/>
  <c r="G6736" i="1"/>
  <c r="F6736" i="1"/>
  <c r="G6735" i="1"/>
  <c r="F6735" i="1"/>
  <c r="G6734" i="1"/>
  <c r="F6734" i="1"/>
  <c r="G6733" i="1"/>
  <c r="F6733" i="1"/>
  <c r="G6732" i="1"/>
  <c r="F6732" i="1"/>
  <c r="G6731" i="1"/>
  <c r="F6731" i="1"/>
  <c r="G6730" i="1"/>
  <c r="F6730" i="1"/>
  <c r="G6729" i="1"/>
  <c r="F6729" i="1"/>
  <c r="G6728" i="1"/>
  <c r="F6728" i="1"/>
  <c r="G6727" i="1"/>
  <c r="F6727" i="1"/>
  <c r="G6726" i="1"/>
  <c r="F6726" i="1"/>
  <c r="G6725" i="1"/>
  <c r="F6725" i="1"/>
  <c r="G6724" i="1"/>
  <c r="F6724" i="1"/>
  <c r="G6723" i="1"/>
  <c r="F6723" i="1"/>
  <c r="G6722" i="1"/>
  <c r="F6722" i="1"/>
  <c r="G6721" i="1"/>
  <c r="F6721" i="1"/>
  <c r="G6720" i="1"/>
  <c r="F6720" i="1"/>
  <c r="G6719" i="1"/>
  <c r="F6719" i="1"/>
  <c r="G6718" i="1"/>
  <c r="F6718" i="1"/>
  <c r="G6717" i="1"/>
  <c r="F6717" i="1"/>
  <c r="G6716" i="1"/>
  <c r="F6716" i="1"/>
  <c r="G6715" i="1"/>
  <c r="F6715" i="1"/>
  <c r="G6714" i="1"/>
  <c r="F6714" i="1"/>
  <c r="G6713" i="1"/>
  <c r="F6713" i="1"/>
  <c r="G6712" i="1"/>
  <c r="F6712" i="1"/>
  <c r="G6711" i="1"/>
  <c r="F6711" i="1"/>
  <c r="G6710" i="1"/>
  <c r="F6710" i="1"/>
  <c r="G6709" i="1"/>
  <c r="F6709" i="1"/>
  <c r="G6708" i="1"/>
  <c r="F6708" i="1"/>
  <c r="G6707" i="1"/>
  <c r="F6707" i="1"/>
  <c r="G6706" i="1"/>
  <c r="F6706" i="1"/>
  <c r="G6705" i="1"/>
  <c r="F6705" i="1"/>
  <c r="G6704" i="1"/>
  <c r="F6704" i="1"/>
  <c r="G6703" i="1"/>
  <c r="F6703" i="1"/>
  <c r="G6702" i="1"/>
  <c r="F6702" i="1"/>
  <c r="G6701" i="1"/>
  <c r="F6701" i="1"/>
  <c r="G6700" i="1"/>
  <c r="F6700" i="1"/>
  <c r="G6699" i="1"/>
  <c r="F6699" i="1"/>
  <c r="G6698" i="1"/>
  <c r="F6698" i="1"/>
  <c r="G6697" i="1"/>
  <c r="F6697" i="1"/>
  <c r="G6696" i="1"/>
  <c r="F6696" i="1"/>
  <c r="G6695" i="1"/>
  <c r="F6695" i="1"/>
  <c r="G6694" i="1"/>
  <c r="F6694" i="1"/>
  <c r="G6693" i="1"/>
  <c r="F6693" i="1"/>
  <c r="G6692" i="1"/>
  <c r="F6692" i="1"/>
  <c r="G6691" i="1"/>
  <c r="F6691" i="1"/>
  <c r="G6690" i="1"/>
  <c r="F6690" i="1"/>
  <c r="G6689" i="1"/>
  <c r="F6689" i="1"/>
  <c r="G6688" i="1"/>
  <c r="F6688" i="1"/>
  <c r="G6687" i="1"/>
  <c r="F6687" i="1"/>
  <c r="G6686" i="1"/>
  <c r="F6686" i="1"/>
  <c r="G6685" i="1"/>
  <c r="F6685" i="1"/>
  <c r="G6684" i="1"/>
  <c r="F6684" i="1"/>
  <c r="G6683" i="1"/>
  <c r="F6683" i="1"/>
  <c r="G6682" i="1"/>
  <c r="F6682" i="1"/>
  <c r="G6681" i="1"/>
  <c r="F6681" i="1"/>
  <c r="G6680" i="1"/>
  <c r="F6680" i="1"/>
  <c r="G6679" i="1"/>
  <c r="F6679" i="1"/>
  <c r="G6678" i="1"/>
  <c r="F6678" i="1"/>
  <c r="G6677" i="1"/>
  <c r="F6677" i="1"/>
  <c r="G6676" i="1"/>
  <c r="F6676" i="1"/>
  <c r="G6675" i="1"/>
  <c r="F6675" i="1"/>
  <c r="G6674" i="1"/>
  <c r="F6674" i="1"/>
  <c r="G6673" i="1"/>
  <c r="F6673" i="1"/>
  <c r="G6672" i="1"/>
  <c r="F6672" i="1"/>
  <c r="G6671" i="1"/>
  <c r="F6671" i="1"/>
  <c r="G6670" i="1"/>
  <c r="F6670" i="1"/>
  <c r="G6669" i="1"/>
  <c r="F6669" i="1"/>
  <c r="G6668" i="1"/>
  <c r="F6668" i="1"/>
  <c r="G6667" i="1"/>
  <c r="F6667" i="1"/>
  <c r="G6666" i="1"/>
  <c r="F6666" i="1"/>
  <c r="G6665" i="1"/>
  <c r="F6665" i="1"/>
  <c r="G6664" i="1"/>
  <c r="F6664" i="1"/>
  <c r="G6663" i="1"/>
  <c r="F6663" i="1"/>
  <c r="G6662" i="1"/>
  <c r="F6662" i="1"/>
  <c r="G6661" i="1"/>
  <c r="F6661" i="1"/>
  <c r="G6660" i="1"/>
  <c r="F6660" i="1"/>
  <c r="G6659" i="1"/>
  <c r="F6659" i="1"/>
  <c r="G6658" i="1"/>
  <c r="F6658" i="1"/>
  <c r="G6657" i="1"/>
  <c r="F6657" i="1"/>
  <c r="G6656" i="1"/>
  <c r="F6656" i="1"/>
  <c r="G6655" i="1"/>
  <c r="F6655" i="1"/>
  <c r="G6654" i="1"/>
  <c r="F6654" i="1"/>
  <c r="G6653" i="1"/>
  <c r="F6653" i="1"/>
  <c r="G6652" i="1"/>
  <c r="F6652" i="1"/>
  <c r="G6651" i="1"/>
  <c r="F6651" i="1"/>
  <c r="G6650" i="1"/>
  <c r="F6650" i="1"/>
  <c r="G6649" i="1"/>
  <c r="F6649" i="1"/>
  <c r="G6648" i="1"/>
  <c r="F6648" i="1"/>
  <c r="G6647" i="1"/>
  <c r="F6647" i="1"/>
  <c r="G6646" i="1"/>
  <c r="F6646" i="1"/>
  <c r="G6645" i="1"/>
  <c r="F6645" i="1"/>
  <c r="G6644" i="1"/>
  <c r="F6644" i="1"/>
  <c r="G6643" i="1"/>
  <c r="F6643" i="1"/>
  <c r="G6642" i="1"/>
  <c r="F6642" i="1"/>
  <c r="G6641" i="1"/>
  <c r="F6641" i="1"/>
  <c r="G6640" i="1"/>
  <c r="F6640" i="1"/>
  <c r="G6639" i="1"/>
  <c r="F6639" i="1"/>
  <c r="G6638" i="1"/>
  <c r="F6638" i="1"/>
  <c r="G6637" i="1"/>
  <c r="F6637" i="1"/>
  <c r="G6636" i="1"/>
  <c r="F6636" i="1"/>
  <c r="G6635" i="1"/>
  <c r="F6635" i="1"/>
  <c r="G6634" i="1"/>
  <c r="F6634" i="1"/>
  <c r="G6633" i="1"/>
  <c r="F6633" i="1"/>
  <c r="G6632" i="1"/>
  <c r="F6632" i="1"/>
  <c r="G6631" i="1"/>
  <c r="F6631" i="1"/>
  <c r="G6630" i="1"/>
  <c r="F6630" i="1"/>
  <c r="G6629" i="1"/>
  <c r="F6629" i="1"/>
  <c r="G6628" i="1"/>
  <c r="F6628" i="1"/>
  <c r="G6627" i="1"/>
  <c r="F6627" i="1"/>
  <c r="G6626" i="1"/>
  <c r="F6626" i="1"/>
  <c r="G6625" i="1"/>
  <c r="F6625" i="1"/>
  <c r="G6624" i="1"/>
  <c r="F6624" i="1"/>
  <c r="G6623" i="1"/>
  <c r="F6623" i="1"/>
  <c r="G6622" i="1"/>
  <c r="F6622" i="1"/>
  <c r="G6621" i="1"/>
  <c r="F6621" i="1"/>
  <c r="G6620" i="1"/>
  <c r="F6620" i="1"/>
  <c r="G6619" i="1"/>
  <c r="F6619" i="1"/>
  <c r="G6618" i="1"/>
  <c r="F6618" i="1"/>
  <c r="G6617" i="1"/>
  <c r="F6617" i="1"/>
  <c r="G6616" i="1"/>
  <c r="F6616" i="1"/>
  <c r="G6615" i="1"/>
  <c r="F6615" i="1"/>
  <c r="G6614" i="1"/>
  <c r="F6614" i="1"/>
  <c r="G6613" i="1"/>
  <c r="F6613" i="1"/>
  <c r="G6612" i="1"/>
  <c r="F6612" i="1"/>
  <c r="G6611" i="1"/>
  <c r="F6611" i="1"/>
  <c r="G6610" i="1"/>
  <c r="F6610" i="1"/>
  <c r="G6609" i="1"/>
  <c r="F6609" i="1"/>
  <c r="G6608" i="1"/>
  <c r="F6608" i="1"/>
  <c r="G6607" i="1"/>
  <c r="F6607" i="1"/>
  <c r="G6606" i="1"/>
  <c r="F6606" i="1"/>
  <c r="G6605" i="1"/>
  <c r="F6605" i="1"/>
  <c r="G6604" i="1"/>
  <c r="F6604" i="1"/>
  <c r="G6603" i="1"/>
  <c r="F6603" i="1"/>
  <c r="G6602" i="1"/>
  <c r="F6602" i="1"/>
  <c r="G6601" i="1"/>
  <c r="F6601" i="1"/>
  <c r="G6600" i="1"/>
  <c r="F6600" i="1"/>
  <c r="G6599" i="1"/>
  <c r="F6599" i="1"/>
  <c r="G6598" i="1"/>
  <c r="F6598" i="1"/>
  <c r="G6597" i="1"/>
  <c r="F6597" i="1"/>
  <c r="G6596" i="1"/>
  <c r="F6596" i="1"/>
  <c r="G6595" i="1"/>
  <c r="F6595" i="1"/>
  <c r="G6594" i="1"/>
  <c r="F6594" i="1"/>
  <c r="G6593" i="1"/>
  <c r="F6593" i="1"/>
  <c r="G6592" i="1"/>
  <c r="F6592" i="1"/>
  <c r="G6591" i="1"/>
  <c r="F6591" i="1"/>
  <c r="G6590" i="1"/>
  <c r="F6590" i="1"/>
  <c r="G6589" i="1"/>
  <c r="F6589" i="1"/>
  <c r="G6588" i="1"/>
  <c r="F6588" i="1"/>
  <c r="G6587" i="1"/>
  <c r="F6587" i="1"/>
  <c r="G6586" i="1"/>
  <c r="F6586" i="1"/>
  <c r="G6585" i="1"/>
  <c r="F6585" i="1"/>
  <c r="G6584" i="1"/>
  <c r="F6584" i="1"/>
  <c r="G6583" i="1"/>
  <c r="F6583" i="1"/>
  <c r="G6582" i="1"/>
  <c r="F6582" i="1"/>
  <c r="G6581" i="1"/>
  <c r="F6581" i="1"/>
  <c r="G6580" i="1"/>
  <c r="F6580" i="1"/>
  <c r="G6579" i="1"/>
  <c r="F6579" i="1"/>
  <c r="G6578" i="1"/>
  <c r="F6578" i="1"/>
  <c r="G6577" i="1"/>
  <c r="F6577" i="1"/>
  <c r="G6576" i="1"/>
  <c r="F6576" i="1"/>
  <c r="G6575" i="1"/>
  <c r="F6575" i="1"/>
  <c r="G6574" i="1"/>
  <c r="F6574" i="1"/>
  <c r="G6573" i="1"/>
  <c r="F6573" i="1"/>
  <c r="G6572" i="1"/>
  <c r="F6572" i="1"/>
  <c r="G6571" i="1"/>
  <c r="F6571" i="1"/>
  <c r="G6570" i="1"/>
  <c r="F6570" i="1"/>
  <c r="G6569" i="1"/>
  <c r="F6569" i="1"/>
  <c r="G6568" i="1"/>
  <c r="F6568" i="1"/>
  <c r="G6567" i="1"/>
  <c r="F6567" i="1"/>
  <c r="G6566" i="1"/>
  <c r="F6566" i="1"/>
  <c r="G6565" i="1"/>
  <c r="F6565" i="1"/>
  <c r="G6564" i="1"/>
  <c r="F6564" i="1"/>
  <c r="G6563" i="1"/>
  <c r="F6563" i="1"/>
  <c r="G6562" i="1"/>
  <c r="F6562" i="1"/>
  <c r="G6561" i="1"/>
  <c r="F6561" i="1"/>
  <c r="G6560" i="1"/>
  <c r="F6560" i="1"/>
  <c r="G6559" i="1"/>
  <c r="F6559" i="1"/>
  <c r="G6558" i="1"/>
  <c r="F6558" i="1"/>
  <c r="G6557" i="1"/>
  <c r="F6557" i="1"/>
  <c r="G6556" i="1"/>
  <c r="F6556" i="1"/>
  <c r="G6555" i="1"/>
  <c r="F6555" i="1"/>
  <c r="G6554" i="1"/>
  <c r="F6554" i="1"/>
  <c r="G6553" i="1"/>
  <c r="F6553" i="1"/>
  <c r="G6552" i="1"/>
  <c r="F6552" i="1"/>
  <c r="G6551" i="1"/>
  <c r="F6551" i="1"/>
  <c r="G6550" i="1"/>
  <c r="F6550" i="1"/>
  <c r="G6549" i="1"/>
  <c r="F6549" i="1"/>
  <c r="G6548" i="1"/>
  <c r="F6548" i="1"/>
  <c r="G6547" i="1"/>
  <c r="F6547" i="1"/>
  <c r="G6546" i="1"/>
  <c r="F6546" i="1"/>
  <c r="G6545" i="1"/>
  <c r="F6545" i="1"/>
  <c r="G6544" i="1"/>
  <c r="F6544" i="1"/>
  <c r="G6543" i="1"/>
  <c r="F6543" i="1"/>
  <c r="G6542" i="1"/>
  <c r="F6542" i="1"/>
  <c r="G6541" i="1"/>
  <c r="F6541" i="1"/>
  <c r="G6540" i="1"/>
  <c r="F6540" i="1"/>
  <c r="G6539" i="1"/>
  <c r="F6539" i="1"/>
  <c r="G6538" i="1"/>
  <c r="F6538" i="1"/>
  <c r="G6537" i="1"/>
  <c r="F6537" i="1"/>
  <c r="G6536" i="1"/>
  <c r="F6536" i="1"/>
  <c r="G6535" i="1"/>
  <c r="F6535" i="1"/>
  <c r="G6534" i="1"/>
  <c r="F6534" i="1"/>
  <c r="G6533" i="1"/>
  <c r="F6533" i="1"/>
  <c r="G6532" i="1"/>
  <c r="F6532" i="1"/>
  <c r="G6531" i="1"/>
  <c r="F6531" i="1"/>
  <c r="G6530" i="1"/>
  <c r="F6530" i="1"/>
  <c r="G6529" i="1"/>
  <c r="F6529" i="1"/>
  <c r="G6528" i="1"/>
  <c r="F6528" i="1"/>
  <c r="G6527" i="1"/>
  <c r="F6527" i="1"/>
  <c r="G6526" i="1"/>
  <c r="F6526" i="1"/>
  <c r="G6525" i="1"/>
  <c r="F6525" i="1"/>
  <c r="G6524" i="1"/>
  <c r="F6524" i="1"/>
  <c r="G6523" i="1"/>
  <c r="F6523" i="1"/>
  <c r="G6522" i="1"/>
  <c r="F6522" i="1"/>
  <c r="G6521" i="1"/>
  <c r="F6521" i="1"/>
  <c r="G6520" i="1"/>
  <c r="F6520" i="1"/>
  <c r="G6519" i="1"/>
  <c r="F6519" i="1"/>
  <c r="G6518" i="1"/>
  <c r="F6518" i="1"/>
  <c r="G6517" i="1"/>
  <c r="F6517" i="1"/>
  <c r="G6516" i="1"/>
  <c r="F6516" i="1"/>
  <c r="G6515" i="1"/>
  <c r="F6515" i="1"/>
  <c r="G6514" i="1"/>
  <c r="F6514" i="1"/>
  <c r="G6513" i="1"/>
  <c r="F6513" i="1"/>
  <c r="G6512" i="1"/>
  <c r="F6512" i="1"/>
  <c r="G6511" i="1"/>
  <c r="F6511" i="1"/>
  <c r="G6510" i="1"/>
  <c r="F6510" i="1"/>
  <c r="G6509" i="1"/>
  <c r="F6509" i="1"/>
  <c r="G6508" i="1"/>
  <c r="F6508" i="1"/>
  <c r="G6507" i="1"/>
  <c r="F6507" i="1"/>
  <c r="G6506" i="1"/>
  <c r="F6506" i="1"/>
  <c r="G6505" i="1"/>
  <c r="F6505" i="1"/>
  <c r="G6504" i="1"/>
  <c r="F6504" i="1"/>
  <c r="G6503" i="1"/>
  <c r="F6503" i="1"/>
  <c r="G6502" i="1"/>
  <c r="F6502" i="1"/>
  <c r="G6501" i="1"/>
  <c r="F6501" i="1"/>
  <c r="G6500" i="1"/>
  <c r="F6500" i="1"/>
  <c r="G6499" i="1"/>
  <c r="F6499" i="1"/>
  <c r="G6498" i="1"/>
  <c r="F6498" i="1"/>
  <c r="G6497" i="1"/>
  <c r="F6497" i="1"/>
  <c r="G6496" i="1"/>
  <c r="F6496" i="1"/>
  <c r="G6495" i="1"/>
  <c r="F6495" i="1"/>
  <c r="G6494" i="1"/>
  <c r="F6494" i="1"/>
  <c r="G6493" i="1"/>
  <c r="F6493" i="1"/>
  <c r="G6492" i="1"/>
  <c r="F6492" i="1"/>
  <c r="G6491" i="1"/>
  <c r="F6491" i="1"/>
  <c r="G6490" i="1"/>
  <c r="F6490" i="1"/>
  <c r="G6489" i="1"/>
  <c r="F6489" i="1"/>
  <c r="G6488" i="1"/>
  <c r="F6488" i="1"/>
  <c r="G6487" i="1"/>
  <c r="F6487" i="1"/>
  <c r="G6486" i="1"/>
  <c r="F6486" i="1"/>
  <c r="G6485" i="1"/>
  <c r="F6485" i="1"/>
  <c r="G6484" i="1"/>
  <c r="F6484" i="1"/>
  <c r="G6483" i="1"/>
  <c r="F6483" i="1"/>
  <c r="G6482" i="1"/>
  <c r="F6482" i="1"/>
  <c r="G6481" i="1"/>
  <c r="F6481" i="1"/>
  <c r="G6480" i="1"/>
  <c r="F6480" i="1"/>
  <c r="G6479" i="1"/>
  <c r="F6479" i="1"/>
  <c r="G6478" i="1"/>
  <c r="F6478" i="1"/>
  <c r="G6477" i="1"/>
  <c r="F6477" i="1"/>
  <c r="G6476" i="1"/>
  <c r="F6476" i="1"/>
  <c r="G6475" i="1"/>
  <c r="F6475" i="1"/>
  <c r="G6474" i="1"/>
  <c r="F6474" i="1"/>
  <c r="G6473" i="1"/>
  <c r="F6473" i="1"/>
  <c r="G6472" i="1"/>
  <c r="F6472" i="1"/>
  <c r="G6471" i="1"/>
  <c r="F6471" i="1"/>
  <c r="G6470" i="1"/>
  <c r="F6470" i="1"/>
  <c r="G6469" i="1"/>
  <c r="F6469" i="1"/>
  <c r="G6468" i="1"/>
  <c r="F6468" i="1"/>
  <c r="G6467" i="1"/>
  <c r="F6467" i="1"/>
  <c r="G6466" i="1"/>
  <c r="F6466" i="1"/>
  <c r="G6465" i="1"/>
  <c r="F6465" i="1"/>
  <c r="G6464" i="1"/>
  <c r="F6464" i="1"/>
  <c r="G6463" i="1"/>
  <c r="F6463" i="1"/>
  <c r="G6462" i="1"/>
  <c r="F6462" i="1"/>
  <c r="G6461" i="1"/>
  <c r="F6461" i="1"/>
  <c r="G6460" i="1"/>
  <c r="F6460" i="1"/>
  <c r="G6459" i="1"/>
  <c r="F6459" i="1"/>
  <c r="G6458" i="1"/>
  <c r="F6458" i="1"/>
  <c r="G6457" i="1"/>
  <c r="F6457" i="1"/>
  <c r="G6456" i="1"/>
  <c r="F6456" i="1"/>
  <c r="G6455" i="1"/>
  <c r="F6455" i="1"/>
  <c r="G6454" i="1"/>
  <c r="F6454" i="1"/>
  <c r="G6453" i="1"/>
  <c r="F6453" i="1"/>
  <c r="G6452" i="1"/>
  <c r="F6452" i="1"/>
  <c r="G6451" i="1"/>
  <c r="F6451" i="1"/>
  <c r="G6450" i="1"/>
  <c r="F6450" i="1"/>
  <c r="G6449" i="1"/>
  <c r="F6449" i="1"/>
  <c r="G6448" i="1"/>
  <c r="F6448" i="1"/>
  <c r="G6447" i="1"/>
  <c r="F6447" i="1"/>
  <c r="G6446" i="1"/>
  <c r="F6446" i="1"/>
  <c r="G6445" i="1"/>
  <c r="F6445" i="1"/>
  <c r="G6444" i="1"/>
  <c r="F6444" i="1"/>
  <c r="G6443" i="1"/>
  <c r="F6443" i="1"/>
  <c r="G6442" i="1"/>
  <c r="F6442" i="1"/>
  <c r="G6441" i="1"/>
  <c r="F6441" i="1"/>
  <c r="G6440" i="1"/>
  <c r="F6440" i="1"/>
  <c r="G6439" i="1"/>
  <c r="F6439" i="1"/>
  <c r="G6438" i="1"/>
  <c r="F6438" i="1"/>
  <c r="G6437" i="1"/>
  <c r="F6437" i="1"/>
  <c r="G6436" i="1"/>
  <c r="F6436" i="1"/>
  <c r="G6435" i="1"/>
  <c r="F6435" i="1"/>
  <c r="G6434" i="1"/>
  <c r="F6434" i="1"/>
  <c r="G6433" i="1"/>
  <c r="F6433" i="1"/>
  <c r="G6432" i="1"/>
  <c r="F6432" i="1"/>
  <c r="G6431" i="1"/>
  <c r="F6431" i="1"/>
  <c r="G6430" i="1"/>
  <c r="F6430" i="1"/>
  <c r="G6429" i="1"/>
  <c r="F6429" i="1"/>
  <c r="G6428" i="1"/>
  <c r="F6428" i="1"/>
  <c r="G6427" i="1"/>
  <c r="F6427" i="1"/>
  <c r="G6426" i="1"/>
  <c r="F6426" i="1"/>
  <c r="G6425" i="1"/>
  <c r="F6425" i="1"/>
  <c r="G6424" i="1"/>
  <c r="F6424" i="1"/>
  <c r="G6423" i="1"/>
  <c r="F6423" i="1"/>
  <c r="G6422" i="1"/>
  <c r="F6422" i="1"/>
  <c r="G6421" i="1"/>
  <c r="F6421" i="1"/>
  <c r="G6420" i="1"/>
  <c r="F6420" i="1"/>
  <c r="G6419" i="1"/>
  <c r="F6419" i="1"/>
  <c r="G6418" i="1"/>
  <c r="F6418" i="1"/>
  <c r="G6417" i="1"/>
  <c r="F6417" i="1"/>
  <c r="G6416" i="1"/>
  <c r="F6416" i="1"/>
  <c r="G6415" i="1"/>
  <c r="F6415" i="1"/>
  <c r="G6414" i="1"/>
  <c r="F6414" i="1"/>
  <c r="G6413" i="1"/>
  <c r="F6413" i="1"/>
  <c r="G6412" i="1"/>
  <c r="F6412" i="1"/>
  <c r="G6411" i="1"/>
  <c r="F6411" i="1"/>
  <c r="G6410" i="1"/>
  <c r="F6410" i="1"/>
  <c r="G6409" i="1"/>
  <c r="F6409" i="1"/>
  <c r="G6408" i="1"/>
  <c r="F6408" i="1"/>
  <c r="G6407" i="1"/>
  <c r="F6407" i="1"/>
  <c r="G6406" i="1"/>
  <c r="F6406" i="1"/>
  <c r="G6405" i="1"/>
  <c r="F6405" i="1"/>
  <c r="G6404" i="1"/>
  <c r="F6404" i="1"/>
  <c r="G6403" i="1"/>
  <c r="F6403" i="1"/>
  <c r="G6402" i="1"/>
  <c r="F6402" i="1"/>
  <c r="G6401" i="1"/>
  <c r="F6401" i="1"/>
  <c r="G6400" i="1"/>
  <c r="F6400" i="1"/>
  <c r="G6399" i="1"/>
  <c r="F6399" i="1"/>
  <c r="G6398" i="1"/>
  <c r="F6398" i="1"/>
  <c r="G6397" i="1"/>
  <c r="F6397" i="1"/>
  <c r="G6396" i="1"/>
  <c r="F6396" i="1"/>
  <c r="G6395" i="1"/>
  <c r="F6395" i="1"/>
  <c r="G6394" i="1"/>
  <c r="F6394" i="1"/>
  <c r="G6393" i="1"/>
  <c r="F6393" i="1"/>
  <c r="G6392" i="1"/>
  <c r="F6392" i="1"/>
  <c r="G6391" i="1"/>
  <c r="F6391" i="1"/>
  <c r="G6390" i="1"/>
  <c r="F6390" i="1"/>
  <c r="G6389" i="1"/>
  <c r="F6389" i="1"/>
  <c r="G6388" i="1"/>
  <c r="F6388" i="1"/>
  <c r="G6387" i="1"/>
  <c r="F6387" i="1"/>
  <c r="G6386" i="1"/>
  <c r="F6386" i="1"/>
  <c r="G6385" i="1"/>
  <c r="F6385" i="1"/>
  <c r="G6384" i="1"/>
  <c r="F6384" i="1"/>
  <c r="G6383" i="1"/>
  <c r="F6383" i="1"/>
  <c r="G6382" i="1"/>
  <c r="F6382" i="1"/>
  <c r="G6381" i="1"/>
  <c r="F6381" i="1"/>
  <c r="G6380" i="1"/>
  <c r="F6380" i="1"/>
  <c r="G6379" i="1"/>
  <c r="F6379" i="1"/>
  <c r="G6378" i="1"/>
  <c r="F6378" i="1"/>
  <c r="G6377" i="1"/>
  <c r="F6377" i="1"/>
  <c r="G6376" i="1"/>
  <c r="F6376" i="1"/>
  <c r="G6375" i="1"/>
  <c r="F6375" i="1"/>
  <c r="G6374" i="1"/>
  <c r="F6374" i="1"/>
  <c r="G6373" i="1"/>
  <c r="F6373" i="1"/>
  <c r="G6372" i="1"/>
  <c r="F6372" i="1"/>
  <c r="G6371" i="1"/>
  <c r="F6371" i="1"/>
  <c r="G6370" i="1"/>
  <c r="F6370" i="1"/>
  <c r="G6369" i="1"/>
  <c r="F6369" i="1"/>
  <c r="G6368" i="1"/>
  <c r="F6368" i="1"/>
  <c r="G6367" i="1"/>
  <c r="F6367" i="1"/>
  <c r="G6366" i="1"/>
  <c r="F6366" i="1"/>
  <c r="G6365" i="1"/>
  <c r="F6365" i="1"/>
  <c r="G6364" i="1"/>
  <c r="F6364" i="1"/>
  <c r="G6363" i="1"/>
  <c r="F6363" i="1"/>
  <c r="G6362" i="1"/>
  <c r="F6362" i="1"/>
  <c r="G6361" i="1"/>
  <c r="F6361" i="1"/>
  <c r="G6360" i="1"/>
  <c r="F6360" i="1"/>
  <c r="G6359" i="1"/>
  <c r="F6359" i="1"/>
  <c r="G6358" i="1"/>
  <c r="F6358" i="1"/>
  <c r="G6357" i="1"/>
  <c r="F6357" i="1"/>
  <c r="G6356" i="1"/>
  <c r="F6356" i="1"/>
  <c r="G6355" i="1"/>
  <c r="F6355" i="1"/>
  <c r="G6354" i="1"/>
  <c r="F6354" i="1"/>
  <c r="G6353" i="1"/>
  <c r="F6353" i="1"/>
  <c r="G6352" i="1"/>
  <c r="F6352" i="1"/>
  <c r="G6351" i="1"/>
  <c r="F6351" i="1"/>
  <c r="G6350" i="1"/>
  <c r="F6350" i="1"/>
  <c r="G6349" i="1"/>
  <c r="F6349" i="1"/>
  <c r="G6348" i="1"/>
  <c r="F6348" i="1"/>
  <c r="G6347" i="1"/>
  <c r="F6347" i="1"/>
  <c r="G6346" i="1"/>
  <c r="F6346" i="1"/>
  <c r="G6345" i="1"/>
  <c r="F6345" i="1"/>
  <c r="G6344" i="1"/>
  <c r="F6344" i="1"/>
  <c r="G6343" i="1"/>
  <c r="F6343" i="1"/>
  <c r="G6342" i="1"/>
  <c r="F6342" i="1"/>
  <c r="G6341" i="1"/>
  <c r="F6341" i="1"/>
  <c r="G6340" i="1"/>
  <c r="F6340" i="1"/>
  <c r="G6339" i="1"/>
  <c r="F6339" i="1"/>
  <c r="G6338" i="1"/>
  <c r="F6338" i="1"/>
  <c r="G6337" i="1"/>
  <c r="F6337" i="1"/>
  <c r="G6336" i="1"/>
  <c r="F6336" i="1"/>
  <c r="G6335" i="1"/>
  <c r="F6335" i="1"/>
  <c r="G6334" i="1"/>
  <c r="F6334" i="1"/>
  <c r="G6333" i="1"/>
  <c r="F6333" i="1"/>
  <c r="G6332" i="1"/>
  <c r="F6332" i="1"/>
  <c r="G6331" i="1"/>
  <c r="F6331" i="1"/>
  <c r="G6330" i="1"/>
  <c r="F6330" i="1"/>
  <c r="G6329" i="1"/>
  <c r="F6329" i="1"/>
  <c r="G6328" i="1"/>
  <c r="F6328" i="1"/>
  <c r="G6327" i="1"/>
  <c r="F6327" i="1"/>
  <c r="G6326" i="1"/>
  <c r="F6326" i="1"/>
  <c r="G6325" i="1"/>
  <c r="F6325" i="1"/>
  <c r="G6324" i="1"/>
  <c r="F6324" i="1"/>
  <c r="G6323" i="1"/>
  <c r="F6323" i="1"/>
  <c r="G6322" i="1"/>
  <c r="F6322" i="1"/>
  <c r="G6321" i="1"/>
  <c r="F6321" i="1"/>
  <c r="G6320" i="1"/>
  <c r="F6320" i="1"/>
  <c r="G6319" i="1"/>
  <c r="F6319" i="1"/>
  <c r="G6318" i="1"/>
  <c r="F6318" i="1"/>
  <c r="G6317" i="1"/>
  <c r="F6317" i="1"/>
  <c r="G6316" i="1"/>
  <c r="F6316" i="1"/>
  <c r="G6315" i="1"/>
  <c r="F6315" i="1"/>
  <c r="G6314" i="1"/>
  <c r="F6314" i="1"/>
  <c r="G6313" i="1"/>
  <c r="F6313" i="1"/>
  <c r="G6312" i="1"/>
  <c r="F6312" i="1"/>
  <c r="G6311" i="1"/>
  <c r="F6311" i="1"/>
  <c r="G6310" i="1"/>
  <c r="F6310" i="1"/>
  <c r="G6309" i="1"/>
  <c r="F6309" i="1"/>
  <c r="G6308" i="1"/>
  <c r="F6308" i="1"/>
  <c r="G6307" i="1"/>
  <c r="F6307" i="1"/>
  <c r="G6306" i="1"/>
  <c r="F6306" i="1"/>
  <c r="G6305" i="1"/>
  <c r="F6305" i="1"/>
  <c r="G6304" i="1"/>
  <c r="F6304" i="1"/>
  <c r="G6303" i="1"/>
  <c r="F6303" i="1"/>
  <c r="G6302" i="1"/>
  <c r="F6302" i="1"/>
  <c r="G6301" i="1"/>
  <c r="F6301" i="1"/>
  <c r="G6300" i="1"/>
  <c r="F6300" i="1"/>
  <c r="G6299" i="1"/>
  <c r="F6299" i="1"/>
  <c r="G6298" i="1"/>
  <c r="F6298" i="1"/>
  <c r="G6297" i="1"/>
  <c r="F6297" i="1"/>
  <c r="G6296" i="1"/>
  <c r="F6296" i="1"/>
  <c r="G6295" i="1"/>
  <c r="F6295" i="1"/>
  <c r="G6294" i="1"/>
  <c r="F6294" i="1"/>
  <c r="G6293" i="1"/>
  <c r="F6293" i="1"/>
  <c r="G6292" i="1"/>
  <c r="F6292" i="1"/>
  <c r="G6291" i="1"/>
  <c r="F6291" i="1"/>
  <c r="G6290" i="1"/>
  <c r="F6290" i="1"/>
  <c r="G6289" i="1"/>
  <c r="F6289" i="1"/>
  <c r="G6288" i="1"/>
  <c r="F6288" i="1"/>
  <c r="G6287" i="1"/>
  <c r="F6287" i="1"/>
  <c r="G6286" i="1"/>
  <c r="F6286" i="1"/>
  <c r="G6285" i="1"/>
  <c r="F6285" i="1"/>
  <c r="G6284" i="1"/>
  <c r="F6284" i="1"/>
  <c r="G6283" i="1"/>
  <c r="F6283" i="1"/>
  <c r="G6282" i="1"/>
  <c r="F6282" i="1"/>
  <c r="G6281" i="1"/>
  <c r="F6281" i="1"/>
  <c r="G6280" i="1"/>
  <c r="F6280" i="1"/>
  <c r="G6279" i="1"/>
  <c r="F6279" i="1"/>
  <c r="G6278" i="1"/>
  <c r="F6278" i="1"/>
  <c r="G6277" i="1"/>
  <c r="F6277" i="1"/>
  <c r="G6276" i="1"/>
  <c r="F6276" i="1"/>
  <c r="G6275" i="1"/>
  <c r="F6275" i="1"/>
  <c r="G6274" i="1"/>
  <c r="F6274" i="1"/>
  <c r="G6273" i="1"/>
  <c r="F6273" i="1"/>
  <c r="G6272" i="1"/>
  <c r="F6272" i="1"/>
  <c r="G6271" i="1"/>
  <c r="F6271" i="1"/>
  <c r="G6270" i="1"/>
  <c r="F6270" i="1"/>
  <c r="G6269" i="1"/>
  <c r="F6269" i="1"/>
  <c r="G6268" i="1"/>
  <c r="F6268" i="1"/>
  <c r="G6267" i="1"/>
  <c r="F6267" i="1"/>
  <c r="G6266" i="1"/>
  <c r="F6266" i="1"/>
  <c r="G6265" i="1"/>
  <c r="F6265" i="1"/>
  <c r="G6264" i="1"/>
  <c r="F6264" i="1"/>
  <c r="G6263" i="1"/>
  <c r="F6263" i="1"/>
  <c r="G6262" i="1"/>
  <c r="F6262" i="1"/>
  <c r="G6261" i="1"/>
  <c r="F6261" i="1"/>
  <c r="G6260" i="1"/>
  <c r="F6260" i="1"/>
  <c r="G6259" i="1"/>
  <c r="F6259" i="1"/>
  <c r="G6258" i="1"/>
  <c r="F6258" i="1"/>
  <c r="G6257" i="1"/>
  <c r="F6257" i="1"/>
  <c r="G6256" i="1"/>
  <c r="F6256" i="1"/>
  <c r="G6255" i="1"/>
  <c r="F6255" i="1"/>
  <c r="G6254" i="1"/>
  <c r="F6254" i="1"/>
  <c r="G6253" i="1"/>
  <c r="F6253" i="1"/>
  <c r="G6252" i="1"/>
  <c r="F6252" i="1"/>
  <c r="G6251" i="1"/>
  <c r="F6251" i="1"/>
  <c r="G6250" i="1"/>
  <c r="F6250" i="1"/>
  <c r="G6249" i="1"/>
  <c r="F6249" i="1"/>
  <c r="G6248" i="1"/>
  <c r="F6248" i="1"/>
  <c r="G6247" i="1"/>
  <c r="F6247" i="1"/>
  <c r="G6246" i="1"/>
  <c r="F6246" i="1"/>
  <c r="G6245" i="1"/>
  <c r="F6245" i="1"/>
  <c r="G6244" i="1"/>
  <c r="F6244" i="1"/>
  <c r="G6243" i="1"/>
  <c r="F6243" i="1"/>
  <c r="G6242" i="1"/>
  <c r="F6242" i="1"/>
  <c r="G6241" i="1"/>
  <c r="F6241" i="1"/>
  <c r="G6240" i="1"/>
  <c r="F6240" i="1"/>
  <c r="G6239" i="1"/>
  <c r="F6239" i="1"/>
  <c r="G6238" i="1"/>
  <c r="F6238" i="1"/>
  <c r="G6237" i="1"/>
  <c r="F6237" i="1"/>
  <c r="G6236" i="1"/>
  <c r="F6236" i="1"/>
  <c r="G6235" i="1"/>
  <c r="F6235" i="1"/>
  <c r="G6234" i="1"/>
  <c r="F6234" i="1"/>
  <c r="G6233" i="1"/>
  <c r="F6233" i="1"/>
  <c r="G6232" i="1"/>
  <c r="F6232" i="1"/>
  <c r="G6231" i="1"/>
  <c r="F6231" i="1"/>
  <c r="G6230" i="1"/>
  <c r="F6230" i="1"/>
  <c r="G6229" i="1"/>
  <c r="F6229" i="1"/>
  <c r="G6228" i="1"/>
  <c r="F6228" i="1"/>
  <c r="G6227" i="1"/>
  <c r="F6227" i="1"/>
  <c r="G6226" i="1"/>
  <c r="F6226" i="1"/>
  <c r="G6225" i="1"/>
  <c r="F6225" i="1"/>
  <c r="G6224" i="1"/>
  <c r="F6224" i="1"/>
  <c r="G6223" i="1"/>
  <c r="F6223" i="1"/>
  <c r="G6222" i="1"/>
  <c r="F6222" i="1"/>
  <c r="G6221" i="1"/>
  <c r="F6221" i="1"/>
  <c r="G6220" i="1"/>
  <c r="F6220" i="1"/>
  <c r="G6219" i="1"/>
  <c r="F6219" i="1"/>
  <c r="G6218" i="1"/>
  <c r="F6218" i="1"/>
  <c r="G6217" i="1"/>
  <c r="F6217" i="1"/>
  <c r="G6216" i="1"/>
  <c r="F6216" i="1"/>
  <c r="G6215" i="1"/>
  <c r="F6215" i="1"/>
  <c r="G6214" i="1"/>
  <c r="F6214" i="1"/>
  <c r="G6213" i="1"/>
  <c r="F6213" i="1"/>
  <c r="G6212" i="1"/>
  <c r="F6212" i="1"/>
  <c r="G6211" i="1"/>
  <c r="F6211" i="1"/>
  <c r="G6210" i="1"/>
  <c r="F6210" i="1"/>
  <c r="G6209" i="1"/>
  <c r="F6209" i="1"/>
  <c r="G6208" i="1"/>
  <c r="F6208" i="1"/>
  <c r="G6207" i="1"/>
  <c r="F6207" i="1"/>
  <c r="G6206" i="1"/>
  <c r="F6206" i="1"/>
  <c r="G6205" i="1"/>
  <c r="F6205" i="1"/>
  <c r="G6204" i="1"/>
  <c r="F6204" i="1"/>
  <c r="G6203" i="1"/>
  <c r="F6203" i="1"/>
  <c r="G6202" i="1"/>
  <c r="F6202" i="1"/>
  <c r="G6201" i="1"/>
  <c r="F6201" i="1"/>
  <c r="G6200" i="1"/>
  <c r="F6200" i="1"/>
  <c r="G6199" i="1"/>
  <c r="F6199" i="1"/>
  <c r="G6198" i="1"/>
  <c r="F6198" i="1"/>
  <c r="G6197" i="1"/>
  <c r="F6197" i="1"/>
  <c r="G6196" i="1"/>
  <c r="F6196" i="1"/>
  <c r="G6195" i="1"/>
  <c r="F6195" i="1"/>
  <c r="G6194" i="1"/>
  <c r="F6194" i="1"/>
  <c r="G6193" i="1"/>
  <c r="F6193" i="1"/>
  <c r="G6192" i="1"/>
  <c r="F6192" i="1"/>
  <c r="G6191" i="1"/>
  <c r="F6191" i="1"/>
  <c r="G6190" i="1"/>
  <c r="F6190" i="1"/>
  <c r="G6189" i="1"/>
  <c r="F6189" i="1"/>
  <c r="G6188" i="1"/>
  <c r="F6188" i="1"/>
  <c r="G6187" i="1"/>
  <c r="F6187" i="1"/>
  <c r="G6186" i="1"/>
  <c r="F6186" i="1"/>
  <c r="G6185" i="1"/>
  <c r="F6185" i="1"/>
  <c r="G6184" i="1"/>
  <c r="F6184" i="1"/>
  <c r="G6183" i="1"/>
  <c r="F6183" i="1"/>
  <c r="G6182" i="1"/>
  <c r="F6182" i="1"/>
  <c r="G6181" i="1"/>
  <c r="F6181" i="1"/>
  <c r="G6180" i="1"/>
  <c r="F6180" i="1"/>
  <c r="G6179" i="1"/>
  <c r="F6179" i="1"/>
  <c r="G6178" i="1"/>
  <c r="F6178" i="1"/>
  <c r="G6177" i="1"/>
  <c r="F6177" i="1"/>
  <c r="G6176" i="1"/>
  <c r="F6176" i="1"/>
  <c r="G6175" i="1"/>
  <c r="F6175" i="1"/>
  <c r="G6174" i="1"/>
  <c r="F6174" i="1"/>
  <c r="G6173" i="1"/>
  <c r="F6173" i="1"/>
  <c r="G6172" i="1"/>
  <c r="F6172" i="1"/>
  <c r="G6171" i="1"/>
  <c r="F6171" i="1"/>
  <c r="G6170" i="1"/>
  <c r="F6170" i="1"/>
  <c r="G6169" i="1"/>
  <c r="F6169" i="1"/>
  <c r="G6168" i="1"/>
  <c r="F6168" i="1"/>
  <c r="G6167" i="1"/>
  <c r="F6167" i="1"/>
  <c r="G6166" i="1"/>
  <c r="F6166" i="1"/>
  <c r="G6165" i="1"/>
  <c r="F6165" i="1"/>
  <c r="G6164" i="1"/>
  <c r="F6164" i="1"/>
  <c r="G6163" i="1"/>
  <c r="F6163" i="1"/>
  <c r="G6162" i="1"/>
  <c r="F6162" i="1"/>
  <c r="G6161" i="1"/>
  <c r="F6161" i="1"/>
  <c r="G6160" i="1"/>
  <c r="F6160" i="1"/>
  <c r="G6159" i="1"/>
  <c r="F6159" i="1"/>
  <c r="G6158" i="1"/>
  <c r="F6158" i="1"/>
  <c r="G6157" i="1"/>
  <c r="F6157" i="1"/>
  <c r="G6156" i="1"/>
  <c r="F6156" i="1"/>
  <c r="G6155" i="1"/>
  <c r="F6155" i="1"/>
  <c r="G6154" i="1"/>
  <c r="F6154" i="1"/>
  <c r="G6153" i="1"/>
  <c r="F6153" i="1"/>
  <c r="G6152" i="1"/>
  <c r="F6152" i="1"/>
  <c r="G6151" i="1"/>
  <c r="F6151" i="1"/>
  <c r="G6150" i="1"/>
  <c r="F6150" i="1"/>
  <c r="G6149" i="1"/>
  <c r="F6149" i="1"/>
  <c r="G6148" i="1"/>
  <c r="F6148" i="1"/>
  <c r="G6147" i="1"/>
  <c r="F6147" i="1"/>
  <c r="G6146" i="1"/>
  <c r="F6146" i="1"/>
  <c r="G6145" i="1"/>
  <c r="F6145" i="1"/>
  <c r="G6144" i="1"/>
  <c r="F6144" i="1"/>
  <c r="G6143" i="1"/>
  <c r="F6143" i="1"/>
  <c r="G6142" i="1"/>
  <c r="F6142" i="1"/>
  <c r="G6141" i="1"/>
  <c r="F6141" i="1"/>
  <c r="G6140" i="1"/>
  <c r="F6140" i="1"/>
  <c r="G6139" i="1"/>
  <c r="F6139" i="1"/>
  <c r="G6138" i="1"/>
  <c r="F6138" i="1"/>
  <c r="G6137" i="1"/>
  <c r="F6137" i="1"/>
  <c r="G6136" i="1"/>
  <c r="F6136" i="1"/>
  <c r="G6135" i="1"/>
  <c r="F6135" i="1"/>
  <c r="G6134" i="1"/>
  <c r="F6134" i="1"/>
  <c r="G6133" i="1"/>
  <c r="F6133" i="1"/>
  <c r="G6132" i="1"/>
  <c r="F6132" i="1"/>
  <c r="G6131" i="1"/>
  <c r="F6131" i="1"/>
  <c r="G6130" i="1"/>
  <c r="F6130" i="1"/>
  <c r="G6129" i="1"/>
  <c r="F6129" i="1"/>
  <c r="G6128" i="1"/>
  <c r="F6128" i="1"/>
  <c r="G6127" i="1"/>
  <c r="F6127" i="1"/>
  <c r="G6126" i="1"/>
  <c r="F6126" i="1"/>
  <c r="G6125" i="1"/>
  <c r="F6125" i="1"/>
  <c r="G6124" i="1"/>
  <c r="F6124" i="1"/>
  <c r="G6123" i="1"/>
  <c r="F6123" i="1"/>
  <c r="G6122" i="1"/>
  <c r="F6122" i="1"/>
  <c r="G6121" i="1"/>
  <c r="F6121" i="1"/>
  <c r="G6120" i="1"/>
  <c r="F6120" i="1"/>
  <c r="G6119" i="1"/>
  <c r="F6119" i="1"/>
  <c r="G6118" i="1"/>
  <c r="F6118" i="1"/>
  <c r="G6117" i="1"/>
  <c r="F6117" i="1"/>
  <c r="G6116" i="1"/>
  <c r="F6116" i="1"/>
  <c r="G6115" i="1"/>
  <c r="F6115" i="1"/>
  <c r="G6114" i="1"/>
  <c r="F6114" i="1"/>
  <c r="G6113" i="1"/>
  <c r="F6113" i="1"/>
  <c r="G6112" i="1"/>
  <c r="F6112" i="1"/>
  <c r="G6111" i="1"/>
  <c r="F6111" i="1"/>
  <c r="G6110" i="1"/>
  <c r="F6110" i="1"/>
  <c r="G6109" i="1"/>
  <c r="F6109" i="1"/>
  <c r="G6108" i="1"/>
  <c r="F6108" i="1"/>
  <c r="G6107" i="1"/>
  <c r="F6107" i="1"/>
  <c r="G6106" i="1"/>
  <c r="F6106" i="1"/>
  <c r="G6105" i="1"/>
  <c r="F6105" i="1"/>
  <c r="G6104" i="1"/>
  <c r="F6104" i="1"/>
  <c r="G6103" i="1"/>
  <c r="F6103" i="1"/>
  <c r="G6102" i="1"/>
  <c r="F6102" i="1"/>
  <c r="G6101" i="1"/>
  <c r="F6101" i="1"/>
  <c r="G6100" i="1"/>
  <c r="F6100" i="1"/>
  <c r="G6099" i="1"/>
  <c r="F6099" i="1"/>
  <c r="G6098" i="1"/>
  <c r="F6098" i="1"/>
  <c r="G6097" i="1"/>
  <c r="F6097" i="1"/>
  <c r="G6096" i="1"/>
  <c r="F6096" i="1"/>
  <c r="G6095" i="1"/>
  <c r="F6095" i="1"/>
  <c r="G6094" i="1"/>
  <c r="F6094" i="1"/>
  <c r="G6093" i="1"/>
  <c r="F6093" i="1"/>
  <c r="G6092" i="1"/>
  <c r="F6092" i="1"/>
  <c r="G6091" i="1"/>
  <c r="F6091" i="1"/>
  <c r="G6090" i="1"/>
  <c r="F6090" i="1"/>
  <c r="G6089" i="1"/>
  <c r="F6089" i="1"/>
  <c r="G6088" i="1"/>
  <c r="F6088" i="1"/>
  <c r="G6087" i="1"/>
  <c r="F6087" i="1"/>
  <c r="G6086" i="1"/>
  <c r="F6086" i="1"/>
  <c r="G6085" i="1"/>
  <c r="F6085" i="1"/>
  <c r="G6084" i="1"/>
  <c r="F6084" i="1"/>
  <c r="G6083" i="1"/>
  <c r="F6083" i="1"/>
  <c r="G6082" i="1"/>
  <c r="F6082" i="1"/>
  <c r="G6081" i="1"/>
  <c r="F6081" i="1"/>
  <c r="G6080" i="1"/>
  <c r="F6080" i="1"/>
  <c r="G6079" i="1"/>
  <c r="F6079" i="1"/>
  <c r="G6078" i="1"/>
  <c r="F6078" i="1"/>
  <c r="G6077" i="1"/>
  <c r="F6077" i="1"/>
  <c r="G6076" i="1"/>
  <c r="F6076" i="1"/>
  <c r="G6075" i="1"/>
  <c r="F6075" i="1"/>
  <c r="G6074" i="1"/>
  <c r="F6074" i="1"/>
  <c r="G6073" i="1"/>
  <c r="F6073" i="1"/>
  <c r="G6072" i="1"/>
  <c r="F6072" i="1"/>
  <c r="G6071" i="1"/>
  <c r="F6071" i="1"/>
  <c r="G6070" i="1"/>
  <c r="F6070" i="1"/>
  <c r="G6069" i="1"/>
  <c r="F6069" i="1"/>
  <c r="G6068" i="1"/>
  <c r="F6068" i="1"/>
  <c r="G6067" i="1"/>
  <c r="F6067" i="1"/>
  <c r="G6066" i="1"/>
  <c r="F6066" i="1"/>
  <c r="G6065" i="1"/>
  <c r="F6065" i="1"/>
  <c r="G6064" i="1"/>
  <c r="F6064" i="1"/>
  <c r="G6063" i="1"/>
  <c r="F6063" i="1"/>
  <c r="G6062" i="1"/>
  <c r="F6062" i="1"/>
  <c r="G6061" i="1"/>
  <c r="F6061" i="1"/>
  <c r="G6060" i="1"/>
  <c r="F6060" i="1"/>
  <c r="G6059" i="1"/>
  <c r="F6059" i="1"/>
  <c r="G6058" i="1"/>
  <c r="F6058" i="1"/>
  <c r="G6057" i="1"/>
  <c r="F6057" i="1"/>
  <c r="G6056" i="1"/>
  <c r="F6056" i="1"/>
  <c r="G6055" i="1"/>
  <c r="F6055" i="1"/>
  <c r="G6054" i="1"/>
  <c r="F6054" i="1"/>
  <c r="G6053" i="1"/>
  <c r="F6053" i="1"/>
  <c r="G6052" i="1"/>
  <c r="F6052" i="1"/>
  <c r="G6051" i="1"/>
  <c r="F6051" i="1"/>
  <c r="G6050" i="1"/>
  <c r="F6050" i="1"/>
  <c r="G6049" i="1"/>
  <c r="F6049" i="1"/>
  <c r="G6048" i="1"/>
  <c r="F6048" i="1"/>
  <c r="G6047" i="1"/>
  <c r="F6047" i="1"/>
  <c r="G6046" i="1"/>
  <c r="F6046" i="1"/>
  <c r="G6045" i="1"/>
  <c r="F6045" i="1"/>
  <c r="G6044" i="1"/>
  <c r="F6044" i="1"/>
  <c r="G6043" i="1"/>
  <c r="F6043" i="1"/>
  <c r="G6042" i="1"/>
  <c r="F6042" i="1"/>
  <c r="G6041" i="1"/>
  <c r="F6041" i="1"/>
  <c r="G6040" i="1"/>
  <c r="F6040" i="1"/>
  <c r="G6039" i="1"/>
  <c r="F6039" i="1"/>
  <c r="G6038" i="1"/>
  <c r="F6038" i="1"/>
  <c r="G6037" i="1"/>
  <c r="F6037" i="1"/>
  <c r="G6036" i="1"/>
  <c r="F6036" i="1"/>
  <c r="G6035" i="1"/>
  <c r="F6035" i="1"/>
  <c r="G6034" i="1"/>
  <c r="F6034" i="1"/>
  <c r="G6033" i="1"/>
  <c r="F6033" i="1"/>
  <c r="G6032" i="1"/>
  <c r="F6032" i="1"/>
  <c r="G6031" i="1"/>
  <c r="F6031" i="1"/>
  <c r="G6030" i="1"/>
  <c r="F6030" i="1"/>
  <c r="G6029" i="1"/>
  <c r="F6029" i="1"/>
  <c r="G6028" i="1"/>
  <c r="F6028" i="1"/>
  <c r="G6027" i="1"/>
  <c r="F6027" i="1"/>
  <c r="G6026" i="1"/>
  <c r="F6026" i="1"/>
  <c r="G6025" i="1"/>
  <c r="F6025" i="1"/>
  <c r="G6024" i="1"/>
  <c r="F6024" i="1"/>
  <c r="G6023" i="1"/>
  <c r="F6023" i="1"/>
  <c r="G6022" i="1"/>
  <c r="F6022" i="1"/>
  <c r="G6021" i="1"/>
  <c r="F6021" i="1"/>
  <c r="G6020" i="1"/>
  <c r="F6020" i="1"/>
  <c r="G6019" i="1"/>
  <c r="F6019" i="1"/>
  <c r="G6018" i="1"/>
  <c r="F6018" i="1"/>
  <c r="G6017" i="1"/>
  <c r="F6017" i="1"/>
  <c r="G6016" i="1"/>
  <c r="F6016" i="1"/>
  <c r="G6015" i="1"/>
  <c r="F6015" i="1"/>
  <c r="G6014" i="1"/>
  <c r="F6014" i="1"/>
  <c r="G6013" i="1"/>
  <c r="F6013" i="1"/>
  <c r="G6012" i="1"/>
  <c r="F6012" i="1"/>
  <c r="G6011" i="1"/>
  <c r="F6011" i="1"/>
  <c r="G6010" i="1"/>
  <c r="F6010" i="1"/>
  <c r="G6009" i="1"/>
  <c r="F6009" i="1"/>
  <c r="G6008" i="1"/>
  <c r="F6008" i="1"/>
  <c r="G6007" i="1"/>
  <c r="F6007" i="1"/>
  <c r="G6006" i="1"/>
  <c r="F6006" i="1"/>
  <c r="G6005" i="1"/>
  <c r="F6005" i="1"/>
  <c r="G6004" i="1"/>
  <c r="F6004" i="1"/>
  <c r="G6003" i="1"/>
  <c r="F6003" i="1"/>
  <c r="G6002" i="1"/>
  <c r="F6002" i="1"/>
  <c r="G6001" i="1"/>
  <c r="F6001" i="1"/>
  <c r="G6000" i="1"/>
  <c r="F6000" i="1"/>
  <c r="G5999" i="1"/>
  <c r="F5999" i="1"/>
  <c r="G5998" i="1"/>
  <c r="F5998" i="1"/>
  <c r="G5997" i="1"/>
  <c r="F5997" i="1"/>
  <c r="G5996" i="1"/>
  <c r="F5996" i="1"/>
  <c r="G5995" i="1"/>
  <c r="F5995" i="1"/>
  <c r="G5994" i="1"/>
  <c r="F5994" i="1"/>
  <c r="G5993" i="1"/>
  <c r="F5993" i="1"/>
  <c r="G5992" i="1"/>
  <c r="F5992" i="1"/>
  <c r="G5991" i="1"/>
  <c r="F5991" i="1"/>
  <c r="G5990" i="1"/>
  <c r="F5990" i="1"/>
  <c r="G5989" i="1"/>
  <c r="F5989" i="1"/>
  <c r="G5988" i="1"/>
  <c r="F5988" i="1"/>
  <c r="G5987" i="1"/>
  <c r="F5987" i="1"/>
  <c r="G5986" i="1"/>
  <c r="F5986" i="1"/>
  <c r="G5985" i="1"/>
  <c r="F5985" i="1"/>
  <c r="G5984" i="1"/>
  <c r="F5984" i="1"/>
  <c r="G5983" i="1"/>
  <c r="F5983" i="1"/>
  <c r="G5982" i="1"/>
  <c r="F5982" i="1"/>
  <c r="G5981" i="1"/>
  <c r="F5981" i="1"/>
  <c r="G5980" i="1"/>
  <c r="F5980" i="1"/>
  <c r="G5979" i="1"/>
  <c r="F5979" i="1"/>
  <c r="G5978" i="1"/>
  <c r="F5978" i="1"/>
  <c r="G5977" i="1"/>
  <c r="F5977" i="1"/>
  <c r="G5976" i="1"/>
  <c r="F5976" i="1"/>
  <c r="G5975" i="1"/>
  <c r="F5975" i="1"/>
  <c r="G5974" i="1"/>
  <c r="F5974" i="1"/>
  <c r="G5973" i="1"/>
  <c r="F5973" i="1"/>
  <c r="G5972" i="1"/>
  <c r="F5972" i="1"/>
  <c r="G5971" i="1"/>
  <c r="F5971" i="1"/>
  <c r="G5970" i="1"/>
  <c r="F5970" i="1"/>
  <c r="G5969" i="1"/>
  <c r="F5969" i="1"/>
  <c r="G5968" i="1"/>
  <c r="F5968" i="1"/>
  <c r="G5967" i="1"/>
  <c r="F5967" i="1"/>
  <c r="G5966" i="1"/>
  <c r="F5966" i="1"/>
  <c r="G5965" i="1"/>
  <c r="F5965" i="1"/>
  <c r="G5964" i="1"/>
  <c r="F5964" i="1"/>
  <c r="G5963" i="1"/>
  <c r="F5963" i="1"/>
  <c r="G5962" i="1"/>
  <c r="F5962" i="1"/>
  <c r="G5961" i="1"/>
  <c r="F5961" i="1"/>
  <c r="G5960" i="1"/>
  <c r="F5960" i="1"/>
  <c r="G5959" i="1"/>
  <c r="F5959" i="1"/>
  <c r="G5958" i="1"/>
  <c r="F5958" i="1"/>
  <c r="G5957" i="1"/>
  <c r="F5957" i="1"/>
  <c r="G5956" i="1"/>
  <c r="F5956" i="1"/>
  <c r="G5955" i="1"/>
  <c r="F5955" i="1"/>
  <c r="G5954" i="1"/>
  <c r="F5954" i="1"/>
  <c r="G5953" i="1"/>
  <c r="F5953" i="1"/>
  <c r="G5952" i="1"/>
  <c r="F5952" i="1"/>
  <c r="G5951" i="1"/>
  <c r="F5951" i="1"/>
  <c r="G5950" i="1"/>
  <c r="F5950" i="1"/>
  <c r="G5949" i="1"/>
  <c r="F5949" i="1"/>
  <c r="G5948" i="1"/>
  <c r="F5948" i="1"/>
  <c r="G5947" i="1"/>
  <c r="F5947" i="1"/>
  <c r="G5946" i="1"/>
  <c r="F5946" i="1"/>
  <c r="G5945" i="1"/>
  <c r="F5945" i="1"/>
  <c r="G5944" i="1"/>
  <c r="F5944" i="1"/>
  <c r="G5943" i="1"/>
  <c r="F5943" i="1"/>
  <c r="G5942" i="1"/>
  <c r="F5942" i="1"/>
  <c r="G5941" i="1"/>
  <c r="F5941" i="1"/>
  <c r="G5940" i="1"/>
  <c r="F5940" i="1"/>
  <c r="G5939" i="1"/>
  <c r="F5939" i="1"/>
  <c r="G5938" i="1"/>
  <c r="F5938" i="1"/>
  <c r="G5937" i="1"/>
  <c r="F5937" i="1"/>
  <c r="G5936" i="1"/>
  <c r="F5936" i="1"/>
  <c r="G5935" i="1"/>
  <c r="F5935" i="1"/>
  <c r="G5934" i="1"/>
  <c r="F5934" i="1"/>
  <c r="G5933" i="1"/>
  <c r="F5933" i="1"/>
  <c r="G5932" i="1"/>
  <c r="F5932" i="1"/>
  <c r="G5931" i="1"/>
  <c r="F5931" i="1"/>
  <c r="G5930" i="1"/>
  <c r="F5930" i="1"/>
  <c r="G5929" i="1"/>
  <c r="F5929" i="1"/>
  <c r="G5928" i="1"/>
  <c r="F5928" i="1"/>
  <c r="G5927" i="1"/>
  <c r="F5927" i="1"/>
  <c r="G5926" i="1"/>
  <c r="F5926" i="1"/>
  <c r="G5925" i="1"/>
  <c r="F5925" i="1"/>
  <c r="G5924" i="1"/>
  <c r="F5924" i="1"/>
  <c r="G5923" i="1"/>
  <c r="F5923" i="1"/>
  <c r="G5922" i="1"/>
  <c r="F5922" i="1"/>
  <c r="G5921" i="1"/>
  <c r="F5921" i="1"/>
  <c r="G5920" i="1"/>
  <c r="F5920" i="1"/>
  <c r="G5919" i="1"/>
  <c r="F5919" i="1"/>
  <c r="G5918" i="1"/>
  <c r="F5918" i="1"/>
  <c r="G5917" i="1"/>
  <c r="F5917" i="1"/>
  <c r="G5916" i="1"/>
  <c r="F5916" i="1"/>
  <c r="G5915" i="1"/>
  <c r="F5915" i="1"/>
  <c r="G5914" i="1"/>
  <c r="F5914" i="1"/>
  <c r="G5913" i="1"/>
  <c r="F5913" i="1"/>
  <c r="G5912" i="1"/>
  <c r="F5912" i="1"/>
  <c r="G5911" i="1"/>
  <c r="F5911" i="1"/>
  <c r="G5910" i="1"/>
  <c r="F5910" i="1"/>
  <c r="G5909" i="1"/>
  <c r="F5909" i="1"/>
  <c r="G5908" i="1"/>
  <c r="F5908" i="1"/>
  <c r="G5907" i="1"/>
  <c r="F5907" i="1"/>
  <c r="G5906" i="1"/>
  <c r="F5906" i="1"/>
  <c r="G5905" i="1"/>
  <c r="F5905" i="1"/>
  <c r="G5904" i="1"/>
  <c r="F5904" i="1"/>
  <c r="G5903" i="1"/>
  <c r="F5903" i="1"/>
  <c r="G5902" i="1"/>
  <c r="F5902" i="1"/>
  <c r="G5901" i="1"/>
  <c r="F5901" i="1"/>
  <c r="G5900" i="1"/>
  <c r="F5900" i="1"/>
  <c r="G5899" i="1"/>
  <c r="F5899" i="1"/>
  <c r="G5898" i="1"/>
  <c r="F5898" i="1"/>
  <c r="G5897" i="1"/>
  <c r="F5897" i="1"/>
  <c r="G5896" i="1"/>
  <c r="F5896" i="1"/>
  <c r="G5895" i="1"/>
  <c r="F5895" i="1"/>
  <c r="G5894" i="1"/>
  <c r="F5894" i="1"/>
  <c r="G5893" i="1"/>
  <c r="F5893" i="1"/>
  <c r="G5892" i="1"/>
  <c r="F5892" i="1"/>
  <c r="G5891" i="1"/>
  <c r="F5891" i="1"/>
  <c r="G5890" i="1"/>
  <c r="F5890" i="1"/>
  <c r="G5889" i="1"/>
  <c r="F5889" i="1"/>
  <c r="G5888" i="1"/>
  <c r="F5888" i="1"/>
  <c r="G5887" i="1"/>
  <c r="F5887" i="1"/>
  <c r="G5886" i="1"/>
  <c r="F5886" i="1"/>
  <c r="G5885" i="1"/>
  <c r="F5885" i="1"/>
  <c r="G5884" i="1"/>
  <c r="F5884" i="1"/>
  <c r="G5883" i="1"/>
  <c r="F5883" i="1"/>
  <c r="G5882" i="1"/>
  <c r="F5882" i="1"/>
  <c r="G5881" i="1"/>
  <c r="F5881" i="1"/>
  <c r="G5880" i="1"/>
  <c r="F5880" i="1"/>
  <c r="G5879" i="1"/>
  <c r="F5879" i="1"/>
  <c r="G5878" i="1"/>
  <c r="F5878" i="1"/>
  <c r="G5877" i="1"/>
  <c r="F5877" i="1"/>
  <c r="G5876" i="1"/>
  <c r="F5876" i="1"/>
  <c r="G5875" i="1"/>
  <c r="F5875" i="1"/>
  <c r="G5874" i="1"/>
  <c r="F5874" i="1"/>
  <c r="G5873" i="1"/>
  <c r="F5873" i="1"/>
  <c r="G5872" i="1"/>
  <c r="F5872" i="1"/>
  <c r="G5871" i="1"/>
  <c r="F5871" i="1"/>
  <c r="G5870" i="1"/>
  <c r="F5870" i="1"/>
  <c r="G5869" i="1"/>
  <c r="F5869" i="1"/>
  <c r="G5868" i="1"/>
  <c r="F5868" i="1"/>
  <c r="G5867" i="1"/>
  <c r="F5867" i="1"/>
  <c r="G5866" i="1"/>
  <c r="F5866" i="1"/>
  <c r="G5865" i="1"/>
  <c r="F5865" i="1"/>
  <c r="G5864" i="1"/>
  <c r="F5864" i="1"/>
  <c r="G5863" i="1"/>
  <c r="F5863" i="1"/>
  <c r="G5862" i="1"/>
  <c r="F5862" i="1"/>
  <c r="G5861" i="1"/>
  <c r="F5861" i="1"/>
  <c r="G5860" i="1"/>
  <c r="F5860" i="1"/>
  <c r="G5859" i="1"/>
  <c r="F5859" i="1"/>
  <c r="G5858" i="1"/>
  <c r="F5858" i="1"/>
  <c r="G5857" i="1"/>
  <c r="F5857" i="1"/>
  <c r="G5856" i="1"/>
  <c r="F5856" i="1"/>
  <c r="G5855" i="1"/>
  <c r="F5855" i="1"/>
  <c r="G5854" i="1"/>
  <c r="F5854" i="1"/>
  <c r="G5853" i="1"/>
  <c r="F5853" i="1"/>
  <c r="G5852" i="1"/>
  <c r="F5852" i="1"/>
  <c r="G5851" i="1"/>
  <c r="F5851" i="1"/>
  <c r="G5850" i="1"/>
  <c r="F5850" i="1"/>
  <c r="G5849" i="1"/>
  <c r="F5849" i="1"/>
  <c r="G5848" i="1"/>
  <c r="F5848" i="1"/>
  <c r="G5847" i="1"/>
  <c r="F5847" i="1"/>
  <c r="G5846" i="1"/>
  <c r="F5846" i="1"/>
  <c r="G5845" i="1"/>
  <c r="F5845" i="1"/>
  <c r="G5844" i="1"/>
  <c r="F5844" i="1"/>
  <c r="G5843" i="1"/>
  <c r="F5843" i="1"/>
  <c r="G5842" i="1"/>
  <c r="F5842" i="1"/>
  <c r="G5841" i="1"/>
  <c r="F5841" i="1"/>
  <c r="G5840" i="1"/>
  <c r="F5840" i="1"/>
  <c r="G5839" i="1"/>
  <c r="F5839" i="1"/>
  <c r="G5838" i="1"/>
  <c r="F5838" i="1"/>
  <c r="G5837" i="1"/>
  <c r="F5837" i="1"/>
  <c r="G5836" i="1"/>
  <c r="F5836" i="1"/>
  <c r="G5835" i="1"/>
  <c r="F5835" i="1"/>
  <c r="G5834" i="1"/>
  <c r="F5834" i="1"/>
  <c r="G5833" i="1"/>
  <c r="F5833" i="1"/>
  <c r="G5832" i="1"/>
  <c r="F5832" i="1"/>
  <c r="G5831" i="1"/>
  <c r="F5831" i="1"/>
  <c r="G5830" i="1"/>
  <c r="F5830" i="1"/>
  <c r="G5829" i="1"/>
  <c r="F5829" i="1"/>
  <c r="G5828" i="1"/>
  <c r="F5828" i="1"/>
  <c r="G5827" i="1"/>
  <c r="F5827" i="1"/>
  <c r="G5826" i="1"/>
  <c r="F5826" i="1"/>
  <c r="G5825" i="1"/>
  <c r="F5825" i="1"/>
  <c r="G5824" i="1"/>
  <c r="F5824" i="1"/>
  <c r="G5823" i="1"/>
  <c r="F5823" i="1"/>
  <c r="G5822" i="1"/>
  <c r="F5822" i="1"/>
  <c r="G5821" i="1"/>
  <c r="F5821" i="1"/>
  <c r="G5820" i="1"/>
  <c r="F5820" i="1"/>
  <c r="G5819" i="1"/>
  <c r="F5819" i="1"/>
  <c r="G5818" i="1"/>
  <c r="F5818" i="1"/>
  <c r="G5817" i="1"/>
  <c r="F5817" i="1"/>
  <c r="G5816" i="1"/>
  <c r="F5816" i="1"/>
  <c r="G5815" i="1"/>
  <c r="F5815" i="1"/>
  <c r="G5814" i="1"/>
  <c r="F5814" i="1"/>
  <c r="G5813" i="1"/>
  <c r="F5813" i="1"/>
  <c r="G5812" i="1"/>
  <c r="F5812" i="1"/>
  <c r="G5811" i="1"/>
  <c r="F5811" i="1"/>
  <c r="G5810" i="1"/>
  <c r="F5810" i="1"/>
  <c r="G5809" i="1"/>
  <c r="F5809" i="1"/>
  <c r="G5808" i="1"/>
  <c r="F5808" i="1"/>
  <c r="G5807" i="1"/>
  <c r="F5807" i="1"/>
  <c r="G5806" i="1"/>
  <c r="F5806" i="1"/>
  <c r="G5805" i="1"/>
  <c r="F5805" i="1"/>
  <c r="G5804" i="1"/>
  <c r="F5804" i="1"/>
  <c r="G5803" i="1"/>
  <c r="F5803" i="1"/>
  <c r="G5802" i="1"/>
  <c r="F5802" i="1"/>
  <c r="G5801" i="1"/>
  <c r="F5801" i="1"/>
  <c r="G5800" i="1"/>
  <c r="F5800" i="1"/>
  <c r="G5799" i="1"/>
  <c r="F5799" i="1"/>
  <c r="G5798" i="1"/>
  <c r="F5798" i="1"/>
  <c r="G5797" i="1"/>
  <c r="F5797" i="1"/>
  <c r="G5796" i="1"/>
  <c r="F5796" i="1"/>
  <c r="G5795" i="1"/>
  <c r="F5795" i="1"/>
  <c r="G5794" i="1"/>
  <c r="F5794" i="1"/>
  <c r="G5793" i="1"/>
  <c r="F5793" i="1"/>
  <c r="G5792" i="1"/>
  <c r="F5792" i="1"/>
  <c r="G5791" i="1"/>
  <c r="F5791" i="1"/>
  <c r="G5790" i="1"/>
  <c r="F5790" i="1"/>
  <c r="G5789" i="1"/>
  <c r="F5789" i="1"/>
  <c r="G5788" i="1"/>
  <c r="F5788" i="1"/>
  <c r="G5787" i="1"/>
  <c r="F5787" i="1"/>
  <c r="G5786" i="1"/>
  <c r="F5786" i="1"/>
  <c r="G5785" i="1"/>
  <c r="F5785" i="1"/>
  <c r="G5784" i="1"/>
  <c r="F5784" i="1"/>
  <c r="G5783" i="1"/>
  <c r="F5783" i="1"/>
  <c r="G5782" i="1"/>
  <c r="F5782" i="1"/>
  <c r="G5781" i="1"/>
  <c r="F5781" i="1"/>
  <c r="G5780" i="1"/>
  <c r="F5780" i="1"/>
  <c r="G5779" i="1"/>
  <c r="F5779" i="1"/>
  <c r="G5778" i="1"/>
  <c r="F5778" i="1"/>
  <c r="G5777" i="1"/>
  <c r="F5777" i="1"/>
  <c r="G5776" i="1"/>
  <c r="F5776" i="1"/>
  <c r="G5775" i="1"/>
  <c r="F5775" i="1"/>
  <c r="G5774" i="1"/>
  <c r="F5774" i="1"/>
  <c r="G5773" i="1"/>
  <c r="F5773" i="1"/>
  <c r="G5772" i="1"/>
  <c r="F5772" i="1"/>
  <c r="G5771" i="1"/>
  <c r="F5771" i="1"/>
  <c r="G5770" i="1"/>
  <c r="F5770" i="1"/>
  <c r="G5769" i="1"/>
  <c r="F5769" i="1"/>
  <c r="G5768" i="1"/>
  <c r="F5768" i="1"/>
  <c r="G5767" i="1"/>
  <c r="F5767" i="1"/>
  <c r="G5766" i="1"/>
  <c r="F5766" i="1"/>
  <c r="G5765" i="1"/>
  <c r="F5765" i="1"/>
  <c r="G5764" i="1"/>
  <c r="F5764" i="1"/>
  <c r="G5763" i="1"/>
  <c r="F5763" i="1"/>
  <c r="G5762" i="1"/>
  <c r="F5762" i="1"/>
  <c r="G5761" i="1"/>
  <c r="F5761" i="1"/>
  <c r="G5760" i="1"/>
  <c r="F5760" i="1"/>
  <c r="G5759" i="1"/>
  <c r="F5759" i="1"/>
  <c r="G5758" i="1"/>
  <c r="F5758" i="1"/>
  <c r="G5757" i="1"/>
  <c r="F5757" i="1"/>
  <c r="G5756" i="1"/>
  <c r="F5756" i="1"/>
  <c r="G5755" i="1"/>
  <c r="F5755" i="1"/>
  <c r="G5754" i="1"/>
  <c r="F5754" i="1"/>
  <c r="G5753" i="1"/>
  <c r="F5753" i="1"/>
  <c r="G5752" i="1"/>
  <c r="F5752" i="1"/>
  <c r="G5751" i="1"/>
  <c r="F5751" i="1"/>
  <c r="G5750" i="1"/>
  <c r="F5750" i="1"/>
  <c r="G5749" i="1"/>
  <c r="F5749" i="1"/>
  <c r="G5748" i="1"/>
  <c r="F5748" i="1"/>
  <c r="G5747" i="1"/>
  <c r="F5747" i="1"/>
  <c r="G5746" i="1"/>
  <c r="F5746" i="1"/>
  <c r="G5745" i="1"/>
  <c r="F5745" i="1"/>
  <c r="G5744" i="1"/>
  <c r="F5744" i="1"/>
  <c r="G5743" i="1"/>
  <c r="F5743" i="1"/>
  <c r="G5742" i="1"/>
  <c r="F5742" i="1"/>
  <c r="G5741" i="1"/>
  <c r="F5741" i="1"/>
  <c r="G5740" i="1"/>
  <c r="F5740" i="1"/>
  <c r="G5739" i="1"/>
  <c r="F5739" i="1"/>
  <c r="G5738" i="1"/>
  <c r="F5738" i="1"/>
  <c r="G5737" i="1"/>
  <c r="F5737" i="1"/>
  <c r="G5736" i="1"/>
  <c r="F5736" i="1"/>
  <c r="G5735" i="1"/>
  <c r="F5735" i="1"/>
  <c r="G5734" i="1"/>
  <c r="F5734" i="1"/>
  <c r="G5733" i="1"/>
  <c r="F5733" i="1"/>
  <c r="G5732" i="1"/>
  <c r="F5732" i="1"/>
  <c r="G5731" i="1"/>
  <c r="F5731" i="1"/>
  <c r="G5730" i="1"/>
  <c r="F5730" i="1"/>
  <c r="G5729" i="1"/>
  <c r="F5729" i="1"/>
  <c r="G5728" i="1"/>
  <c r="F5728" i="1"/>
  <c r="G5727" i="1"/>
  <c r="F5727" i="1"/>
  <c r="G5726" i="1"/>
  <c r="F5726" i="1"/>
  <c r="G5725" i="1"/>
  <c r="F5725" i="1"/>
  <c r="G5724" i="1"/>
  <c r="F5724" i="1"/>
  <c r="G5723" i="1"/>
  <c r="F5723" i="1"/>
  <c r="G5722" i="1"/>
  <c r="F5722" i="1"/>
  <c r="G5721" i="1"/>
  <c r="F5721" i="1"/>
  <c r="G5720" i="1"/>
  <c r="F5720" i="1"/>
  <c r="G5719" i="1"/>
  <c r="F5719" i="1"/>
  <c r="G5718" i="1"/>
  <c r="F5718" i="1"/>
  <c r="G5717" i="1"/>
  <c r="F5717" i="1"/>
  <c r="G5716" i="1"/>
  <c r="F5716" i="1"/>
  <c r="G5715" i="1"/>
  <c r="F5715" i="1"/>
  <c r="G5714" i="1"/>
  <c r="F5714" i="1"/>
  <c r="G5713" i="1"/>
  <c r="F5713" i="1"/>
  <c r="G5712" i="1"/>
  <c r="F5712" i="1"/>
  <c r="G5711" i="1"/>
  <c r="F5711" i="1"/>
  <c r="G5710" i="1"/>
  <c r="F5710" i="1"/>
  <c r="G5709" i="1"/>
  <c r="F5709" i="1"/>
  <c r="G5708" i="1"/>
  <c r="F5708" i="1"/>
  <c r="G5707" i="1"/>
  <c r="F5707" i="1"/>
  <c r="G5706" i="1"/>
  <c r="F5706" i="1"/>
  <c r="G5705" i="1"/>
  <c r="F5705" i="1"/>
  <c r="G5704" i="1"/>
  <c r="F5704" i="1"/>
  <c r="G5703" i="1"/>
  <c r="F5703" i="1"/>
  <c r="G5702" i="1"/>
  <c r="F5702" i="1"/>
  <c r="G5701" i="1"/>
  <c r="F5701" i="1"/>
  <c r="G5700" i="1"/>
  <c r="F5700" i="1"/>
  <c r="G5699" i="1"/>
  <c r="F5699" i="1"/>
  <c r="G5698" i="1"/>
  <c r="F5698" i="1"/>
  <c r="G5697" i="1"/>
  <c r="F5697" i="1"/>
  <c r="G5696" i="1"/>
  <c r="F5696" i="1"/>
  <c r="G5695" i="1"/>
  <c r="F5695" i="1"/>
  <c r="G5694" i="1"/>
  <c r="F5694" i="1"/>
  <c r="G5693" i="1"/>
  <c r="F5693" i="1"/>
  <c r="G5692" i="1"/>
  <c r="F5692" i="1"/>
  <c r="G5691" i="1"/>
  <c r="F5691" i="1"/>
  <c r="G5690" i="1"/>
  <c r="F5690" i="1"/>
  <c r="G5689" i="1"/>
  <c r="F5689" i="1"/>
  <c r="G5688" i="1"/>
  <c r="F5688" i="1"/>
  <c r="G5687" i="1"/>
  <c r="F5687" i="1"/>
  <c r="G5686" i="1"/>
  <c r="F5686" i="1"/>
  <c r="G5685" i="1"/>
  <c r="F5685" i="1"/>
  <c r="G5684" i="1"/>
  <c r="F5684" i="1"/>
  <c r="G5683" i="1"/>
  <c r="F5683" i="1"/>
  <c r="G5682" i="1"/>
  <c r="F5682" i="1"/>
  <c r="G5681" i="1"/>
  <c r="F5681" i="1"/>
  <c r="G5680" i="1"/>
  <c r="F5680" i="1"/>
  <c r="G5679" i="1"/>
  <c r="F5679" i="1"/>
  <c r="G5678" i="1"/>
  <c r="F5678" i="1"/>
  <c r="G5677" i="1"/>
  <c r="F5677" i="1"/>
  <c r="G5676" i="1"/>
  <c r="F5676" i="1"/>
  <c r="G5675" i="1"/>
  <c r="F5675" i="1"/>
  <c r="G5674" i="1"/>
  <c r="F5674" i="1"/>
  <c r="G5673" i="1"/>
  <c r="F5673" i="1"/>
  <c r="G5672" i="1"/>
  <c r="F5672" i="1"/>
  <c r="G5671" i="1"/>
  <c r="F5671" i="1"/>
  <c r="G5670" i="1"/>
  <c r="F5670" i="1"/>
  <c r="G5669" i="1"/>
  <c r="F5669" i="1"/>
  <c r="G5668" i="1"/>
  <c r="F5668" i="1"/>
  <c r="G5667" i="1"/>
  <c r="F5667" i="1"/>
  <c r="G5666" i="1"/>
  <c r="F5666" i="1"/>
  <c r="G5665" i="1"/>
  <c r="F5665" i="1"/>
  <c r="G5664" i="1"/>
  <c r="F5664" i="1"/>
  <c r="G5663" i="1"/>
  <c r="F5663" i="1"/>
  <c r="G5662" i="1"/>
  <c r="F5662" i="1"/>
  <c r="G5661" i="1"/>
  <c r="F5661" i="1"/>
  <c r="G5660" i="1"/>
  <c r="F5660" i="1"/>
  <c r="G5659" i="1"/>
  <c r="F5659" i="1"/>
  <c r="G5658" i="1"/>
  <c r="F5658" i="1"/>
  <c r="G5657" i="1"/>
  <c r="F5657" i="1"/>
  <c r="G5656" i="1"/>
  <c r="F5656" i="1"/>
  <c r="G5655" i="1"/>
  <c r="F5655" i="1"/>
  <c r="G5654" i="1"/>
  <c r="F5654" i="1"/>
  <c r="G5653" i="1"/>
  <c r="F5653" i="1"/>
  <c r="G5652" i="1"/>
  <c r="F5652" i="1"/>
  <c r="G5651" i="1"/>
  <c r="F5651" i="1"/>
  <c r="G5650" i="1"/>
  <c r="F5650" i="1"/>
  <c r="G5649" i="1"/>
  <c r="F5649" i="1"/>
  <c r="G5648" i="1"/>
  <c r="F5648" i="1"/>
  <c r="G5647" i="1"/>
  <c r="F5647" i="1"/>
  <c r="G5646" i="1"/>
  <c r="F5646" i="1"/>
  <c r="G5645" i="1"/>
  <c r="F5645" i="1"/>
  <c r="G5644" i="1"/>
  <c r="F5644" i="1"/>
  <c r="G5643" i="1"/>
  <c r="F5643" i="1"/>
  <c r="G5642" i="1"/>
  <c r="F5642" i="1"/>
  <c r="G5641" i="1"/>
  <c r="F5641" i="1"/>
  <c r="G5640" i="1"/>
  <c r="F5640" i="1"/>
  <c r="G5639" i="1"/>
  <c r="F5639" i="1"/>
  <c r="G5638" i="1"/>
  <c r="F5638" i="1"/>
  <c r="G5637" i="1"/>
  <c r="F5637" i="1"/>
  <c r="G5636" i="1"/>
  <c r="F5636" i="1"/>
  <c r="G5635" i="1"/>
  <c r="F5635" i="1"/>
  <c r="G5634" i="1"/>
  <c r="F5634" i="1"/>
  <c r="G5633" i="1"/>
  <c r="F5633" i="1"/>
  <c r="G5632" i="1"/>
  <c r="F5632" i="1"/>
  <c r="G5631" i="1"/>
  <c r="F5631" i="1"/>
  <c r="G5630" i="1"/>
  <c r="F5630" i="1"/>
  <c r="G5629" i="1"/>
  <c r="F5629" i="1"/>
  <c r="G5628" i="1"/>
  <c r="F5628" i="1"/>
  <c r="G5627" i="1"/>
  <c r="F5627" i="1"/>
  <c r="G5626" i="1"/>
  <c r="F5626" i="1"/>
  <c r="G5625" i="1"/>
  <c r="F5625" i="1"/>
  <c r="G5624" i="1"/>
  <c r="F5624" i="1"/>
  <c r="G5623" i="1"/>
  <c r="F5623" i="1"/>
  <c r="G5622" i="1"/>
  <c r="F5622" i="1"/>
  <c r="G5621" i="1"/>
  <c r="F5621" i="1"/>
  <c r="G5620" i="1"/>
  <c r="F5620" i="1"/>
  <c r="G5619" i="1"/>
  <c r="F5619" i="1"/>
  <c r="G5618" i="1"/>
  <c r="F5618" i="1"/>
  <c r="G5617" i="1"/>
  <c r="F5617" i="1"/>
  <c r="G5616" i="1"/>
  <c r="F5616" i="1"/>
  <c r="G5615" i="1"/>
  <c r="F5615" i="1"/>
  <c r="G5614" i="1"/>
  <c r="F5614" i="1"/>
  <c r="G5613" i="1"/>
  <c r="F5613" i="1"/>
  <c r="G5612" i="1"/>
  <c r="F5612" i="1"/>
  <c r="G5611" i="1"/>
  <c r="F5611" i="1"/>
  <c r="G5610" i="1"/>
  <c r="F5610" i="1"/>
  <c r="G5609" i="1"/>
  <c r="F5609" i="1"/>
  <c r="G5608" i="1"/>
  <c r="F5608" i="1"/>
  <c r="G5607" i="1"/>
  <c r="F5607" i="1"/>
  <c r="G5606" i="1"/>
  <c r="F5606" i="1"/>
  <c r="G5605" i="1"/>
  <c r="F5605" i="1"/>
  <c r="G5604" i="1"/>
  <c r="F5604" i="1"/>
  <c r="G5603" i="1"/>
  <c r="F5603" i="1"/>
  <c r="G5602" i="1"/>
  <c r="F5602" i="1"/>
  <c r="G5601" i="1"/>
  <c r="F5601" i="1"/>
  <c r="G5600" i="1"/>
  <c r="F5600" i="1"/>
  <c r="G5599" i="1"/>
  <c r="F5599" i="1"/>
  <c r="G5598" i="1"/>
  <c r="F5598" i="1"/>
  <c r="G5597" i="1"/>
  <c r="F5597" i="1"/>
  <c r="G5596" i="1"/>
  <c r="F5596" i="1"/>
  <c r="G5595" i="1"/>
  <c r="F5595" i="1"/>
  <c r="G5594" i="1"/>
  <c r="F5594" i="1"/>
  <c r="G5593" i="1"/>
  <c r="F5593" i="1"/>
  <c r="G5592" i="1"/>
  <c r="F5592" i="1"/>
  <c r="G5591" i="1"/>
  <c r="F5591" i="1"/>
  <c r="G5590" i="1"/>
  <c r="F5590" i="1"/>
  <c r="G5589" i="1"/>
  <c r="F5589" i="1"/>
  <c r="G5588" i="1"/>
  <c r="F5588" i="1"/>
  <c r="G5587" i="1"/>
  <c r="F5587" i="1"/>
  <c r="G5586" i="1"/>
  <c r="F5586" i="1"/>
  <c r="G5585" i="1"/>
  <c r="F5585" i="1"/>
  <c r="G5584" i="1"/>
  <c r="F5584" i="1"/>
  <c r="G5583" i="1"/>
  <c r="F5583" i="1"/>
  <c r="G5582" i="1"/>
  <c r="F5582" i="1"/>
  <c r="G5581" i="1"/>
  <c r="F5581" i="1"/>
  <c r="G5580" i="1"/>
  <c r="F5580" i="1"/>
  <c r="G5579" i="1"/>
  <c r="F5579" i="1"/>
  <c r="G5578" i="1"/>
  <c r="F5578" i="1"/>
  <c r="G5577" i="1"/>
  <c r="F5577" i="1"/>
  <c r="G5576" i="1"/>
  <c r="F5576" i="1"/>
  <c r="G5575" i="1"/>
  <c r="F5575" i="1"/>
  <c r="G5574" i="1"/>
  <c r="F5574" i="1"/>
  <c r="G5573" i="1"/>
  <c r="F5573" i="1"/>
  <c r="G5572" i="1"/>
  <c r="F5572" i="1"/>
  <c r="G5571" i="1"/>
  <c r="F5571" i="1"/>
  <c r="G5570" i="1"/>
  <c r="F5570" i="1"/>
  <c r="G5569" i="1"/>
  <c r="F5569" i="1"/>
  <c r="G5568" i="1"/>
  <c r="F5568" i="1"/>
  <c r="G5567" i="1"/>
  <c r="F5567" i="1"/>
  <c r="G5566" i="1"/>
  <c r="F5566" i="1"/>
  <c r="G5565" i="1"/>
  <c r="F5565" i="1"/>
  <c r="G5564" i="1"/>
  <c r="F5564" i="1"/>
  <c r="G5563" i="1"/>
  <c r="F5563" i="1"/>
  <c r="G5562" i="1"/>
  <c r="F5562" i="1"/>
  <c r="G5561" i="1"/>
  <c r="F5561" i="1"/>
  <c r="G5560" i="1"/>
  <c r="F5560" i="1"/>
  <c r="G5559" i="1"/>
  <c r="F5559" i="1"/>
  <c r="G5558" i="1"/>
  <c r="F5558" i="1"/>
  <c r="G5557" i="1"/>
  <c r="F5557" i="1"/>
  <c r="G5556" i="1"/>
  <c r="F5556" i="1"/>
  <c r="G5555" i="1"/>
  <c r="F5555" i="1"/>
  <c r="G5554" i="1"/>
  <c r="F5554" i="1"/>
  <c r="G5553" i="1"/>
  <c r="F5553" i="1"/>
  <c r="G5552" i="1"/>
  <c r="F5552" i="1"/>
  <c r="G5551" i="1"/>
  <c r="F5551" i="1"/>
  <c r="G5550" i="1"/>
  <c r="F5550" i="1"/>
  <c r="G5549" i="1"/>
  <c r="F5549" i="1"/>
  <c r="G5548" i="1"/>
  <c r="F5548" i="1"/>
  <c r="G5547" i="1"/>
  <c r="F5547" i="1"/>
  <c r="G5546" i="1"/>
  <c r="F5546" i="1"/>
  <c r="G5545" i="1"/>
  <c r="F5545" i="1"/>
  <c r="G5544" i="1"/>
  <c r="F5544" i="1"/>
  <c r="G5543" i="1"/>
  <c r="F5543" i="1"/>
  <c r="G5542" i="1"/>
  <c r="F5542" i="1"/>
  <c r="G5541" i="1"/>
  <c r="F5541" i="1"/>
  <c r="G5540" i="1"/>
  <c r="F5540" i="1"/>
  <c r="G5539" i="1"/>
  <c r="F5539" i="1"/>
  <c r="G5538" i="1"/>
  <c r="F5538" i="1"/>
  <c r="G5537" i="1"/>
  <c r="F5537" i="1"/>
  <c r="G5536" i="1"/>
  <c r="F5536" i="1"/>
  <c r="G5535" i="1"/>
  <c r="F5535" i="1"/>
  <c r="G5534" i="1"/>
  <c r="F5534" i="1"/>
  <c r="G5533" i="1"/>
  <c r="F5533" i="1"/>
  <c r="G5532" i="1"/>
  <c r="F5532" i="1"/>
  <c r="G5531" i="1"/>
  <c r="F5531" i="1"/>
  <c r="G5530" i="1"/>
  <c r="F5530" i="1"/>
  <c r="G5529" i="1"/>
  <c r="F5529" i="1"/>
  <c r="G5528" i="1"/>
  <c r="F5528" i="1"/>
  <c r="G5527" i="1"/>
  <c r="F5527" i="1"/>
  <c r="G5526" i="1"/>
  <c r="F5526" i="1"/>
  <c r="G5525" i="1"/>
  <c r="F5525" i="1"/>
  <c r="G5524" i="1"/>
  <c r="F5524" i="1"/>
  <c r="G5523" i="1"/>
  <c r="F5523" i="1"/>
  <c r="G5522" i="1"/>
  <c r="F5522" i="1"/>
  <c r="G5521" i="1"/>
  <c r="F5521" i="1"/>
  <c r="G5520" i="1"/>
  <c r="F5520" i="1"/>
  <c r="G5519" i="1"/>
  <c r="F5519" i="1"/>
  <c r="G5518" i="1"/>
  <c r="F5518" i="1"/>
  <c r="G5517" i="1"/>
  <c r="F5517" i="1"/>
  <c r="G5516" i="1"/>
  <c r="F5516" i="1"/>
  <c r="G5515" i="1"/>
  <c r="F5515" i="1"/>
  <c r="G5514" i="1"/>
  <c r="F5514" i="1"/>
  <c r="G5513" i="1"/>
  <c r="F5513" i="1"/>
  <c r="G5512" i="1"/>
  <c r="F5512" i="1"/>
  <c r="G5511" i="1"/>
  <c r="F5511" i="1"/>
  <c r="G5510" i="1"/>
  <c r="F5510" i="1"/>
  <c r="G5509" i="1"/>
  <c r="F5509" i="1"/>
  <c r="G5508" i="1"/>
  <c r="F5508" i="1"/>
  <c r="G5507" i="1"/>
  <c r="F5507" i="1"/>
  <c r="G5506" i="1"/>
  <c r="F5506" i="1"/>
  <c r="G5505" i="1"/>
  <c r="F5505" i="1"/>
  <c r="G5504" i="1"/>
  <c r="F5504" i="1"/>
  <c r="G5503" i="1"/>
  <c r="F5503" i="1"/>
  <c r="G5502" i="1"/>
  <c r="F5502" i="1"/>
  <c r="G5501" i="1"/>
  <c r="F5501" i="1"/>
  <c r="G5500" i="1"/>
  <c r="F5500" i="1"/>
  <c r="G5499" i="1"/>
  <c r="F5499" i="1"/>
  <c r="G5498" i="1"/>
  <c r="F5498" i="1"/>
  <c r="G5497" i="1"/>
  <c r="F5497" i="1"/>
  <c r="G5496" i="1"/>
  <c r="F5496" i="1"/>
  <c r="G5495" i="1"/>
  <c r="F5495" i="1"/>
  <c r="G5494" i="1"/>
  <c r="F5494" i="1"/>
  <c r="G5493" i="1"/>
  <c r="F5493" i="1"/>
  <c r="G5492" i="1"/>
  <c r="F5492" i="1"/>
  <c r="G5491" i="1"/>
  <c r="F5491" i="1"/>
  <c r="G5490" i="1"/>
  <c r="F5490" i="1"/>
  <c r="G5489" i="1"/>
  <c r="F5489" i="1"/>
  <c r="G5488" i="1"/>
  <c r="F5488" i="1"/>
  <c r="G5487" i="1"/>
  <c r="F5487" i="1"/>
  <c r="G5486" i="1"/>
  <c r="F5486" i="1"/>
  <c r="G5485" i="1"/>
  <c r="F5485" i="1"/>
  <c r="G5484" i="1"/>
  <c r="F5484" i="1"/>
  <c r="G5483" i="1"/>
  <c r="F5483" i="1"/>
  <c r="G5482" i="1"/>
  <c r="F5482" i="1"/>
  <c r="G5481" i="1"/>
  <c r="F5481" i="1"/>
  <c r="G5480" i="1"/>
  <c r="F5480" i="1"/>
  <c r="G5479" i="1"/>
  <c r="F5479" i="1"/>
  <c r="G5478" i="1"/>
  <c r="F5478" i="1"/>
  <c r="G5477" i="1"/>
  <c r="F5477" i="1"/>
  <c r="G5476" i="1"/>
  <c r="F5476" i="1"/>
  <c r="G5475" i="1"/>
  <c r="F5475" i="1"/>
  <c r="G5474" i="1"/>
  <c r="F5474" i="1"/>
  <c r="G5473" i="1"/>
  <c r="F5473" i="1"/>
  <c r="G5472" i="1"/>
  <c r="F5472" i="1"/>
  <c r="G5471" i="1"/>
  <c r="F5471" i="1"/>
  <c r="G5470" i="1"/>
  <c r="F5470" i="1"/>
  <c r="G5469" i="1"/>
  <c r="F5469" i="1"/>
  <c r="G5468" i="1"/>
  <c r="F5468" i="1"/>
  <c r="G5467" i="1"/>
  <c r="F5467" i="1"/>
  <c r="G5466" i="1"/>
  <c r="F5466" i="1"/>
  <c r="G5465" i="1"/>
  <c r="F5465" i="1"/>
  <c r="G5464" i="1"/>
  <c r="F5464" i="1"/>
  <c r="G5463" i="1"/>
  <c r="F5463" i="1"/>
  <c r="G5462" i="1"/>
  <c r="F5462" i="1"/>
  <c r="G5461" i="1"/>
  <c r="F5461" i="1"/>
  <c r="G5460" i="1"/>
  <c r="F5460" i="1"/>
  <c r="G5459" i="1"/>
  <c r="F5459" i="1"/>
  <c r="G5458" i="1"/>
  <c r="F5458" i="1"/>
  <c r="G5457" i="1"/>
  <c r="F5457" i="1"/>
  <c r="G5456" i="1"/>
  <c r="F5456" i="1"/>
  <c r="G5455" i="1"/>
  <c r="F5455" i="1"/>
  <c r="G5454" i="1"/>
  <c r="F5454" i="1"/>
  <c r="G5453" i="1"/>
  <c r="F5453" i="1"/>
  <c r="G5452" i="1"/>
  <c r="F5452" i="1"/>
  <c r="G5451" i="1"/>
  <c r="F5451" i="1"/>
  <c r="G5450" i="1"/>
  <c r="F5450" i="1"/>
  <c r="G5449" i="1"/>
  <c r="F5449" i="1"/>
  <c r="G5448" i="1"/>
  <c r="F5448" i="1"/>
  <c r="G5447" i="1"/>
  <c r="F5447" i="1"/>
  <c r="G5446" i="1"/>
  <c r="F5446" i="1"/>
  <c r="G5445" i="1"/>
  <c r="F5445" i="1"/>
  <c r="G5444" i="1"/>
  <c r="F5444" i="1"/>
  <c r="G5443" i="1"/>
  <c r="F5443" i="1"/>
  <c r="G5442" i="1"/>
  <c r="F5442" i="1"/>
  <c r="G5441" i="1"/>
  <c r="F5441" i="1"/>
  <c r="G5440" i="1"/>
  <c r="F5440" i="1"/>
  <c r="G5439" i="1"/>
  <c r="F5439" i="1"/>
  <c r="G5438" i="1"/>
  <c r="F5438" i="1"/>
  <c r="G5437" i="1"/>
  <c r="F5437" i="1"/>
  <c r="G5436" i="1"/>
  <c r="F5436" i="1"/>
  <c r="G5435" i="1"/>
  <c r="F5435" i="1"/>
  <c r="G5434" i="1"/>
  <c r="F5434" i="1"/>
  <c r="G5433" i="1"/>
  <c r="F5433" i="1"/>
  <c r="G5432" i="1"/>
  <c r="F5432" i="1"/>
  <c r="G5431" i="1"/>
  <c r="F5431" i="1"/>
  <c r="G5430" i="1"/>
  <c r="F5430" i="1"/>
  <c r="G5429" i="1"/>
  <c r="F5429" i="1"/>
  <c r="G5428" i="1"/>
  <c r="F5428" i="1"/>
  <c r="G5427" i="1"/>
  <c r="F5427" i="1"/>
  <c r="G5426" i="1"/>
  <c r="F5426" i="1"/>
  <c r="G5425" i="1"/>
  <c r="F5425" i="1"/>
  <c r="G5424" i="1"/>
  <c r="F5424" i="1"/>
  <c r="G5423" i="1"/>
  <c r="F5423" i="1"/>
  <c r="G5422" i="1"/>
  <c r="F5422" i="1"/>
  <c r="G5421" i="1"/>
  <c r="F5421" i="1"/>
  <c r="G5420" i="1"/>
  <c r="F5420" i="1"/>
  <c r="G5419" i="1"/>
  <c r="F5419" i="1"/>
  <c r="G5418" i="1"/>
  <c r="F5418" i="1"/>
  <c r="G5417" i="1"/>
  <c r="F5417" i="1"/>
  <c r="G5416" i="1"/>
  <c r="F5416" i="1"/>
  <c r="G5415" i="1"/>
  <c r="F5415" i="1"/>
  <c r="G5414" i="1"/>
  <c r="F5414" i="1"/>
  <c r="G5413" i="1"/>
  <c r="F5413" i="1"/>
  <c r="G5412" i="1"/>
  <c r="F5412" i="1"/>
  <c r="G5411" i="1"/>
  <c r="F5411" i="1"/>
  <c r="G5410" i="1"/>
  <c r="F5410" i="1"/>
  <c r="G5409" i="1"/>
  <c r="F5409" i="1"/>
  <c r="G5408" i="1"/>
  <c r="F5408" i="1"/>
  <c r="G5407" i="1"/>
  <c r="F5407" i="1"/>
  <c r="G5406" i="1"/>
  <c r="F5406" i="1"/>
  <c r="G5405" i="1"/>
  <c r="F5405" i="1"/>
  <c r="G5404" i="1"/>
  <c r="F5404" i="1"/>
  <c r="G5403" i="1"/>
  <c r="F5403" i="1"/>
  <c r="G5402" i="1"/>
  <c r="F5402" i="1"/>
  <c r="G5401" i="1"/>
  <c r="F5401" i="1"/>
  <c r="G5400" i="1"/>
  <c r="F5400" i="1"/>
  <c r="G5399" i="1"/>
  <c r="F5399" i="1"/>
  <c r="G5398" i="1"/>
  <c r="F5398" i="1"/>
  <c r="G5397" i="1"/>
  <c r="F5397" i="1"/>
  <c r="G5396" i="1"/>
  <c r="F5396" i="1"/>
  <c r="G5395" i="1"/>
  <c r="F5395" i="1"/>
  <c r="G5394" i="1"/>
  <c r="F5394" i="1"/>
  <c r="G5393" i="1"/>
  <c r="F5393" i="1"/>
  <c r="G5392" i="1"/>
  <c r="F5392" i="1"/>
  <c r="G5391" i="1"/>
  <c r="F5391" i="1"/>
  <c r="G5390" i="1"/>
  <c r="F5390" i="1"/>
  <c r="G5389" i="1"/>
  <c r="F5389" i="1"/>
  <c r="G5388" i="1"/>
  <c r="F5388" i="1"/>
  <c r="G5387" i="1"/>
  <c r="F5387" i="1"/>
  <c r="G5386" i="1"/>
  <c r="F5386" i="1"/>
  <c r="G5385" i="1"/>
  <c r="F5385" i="1"/>
  <c r="G5384" i="1"/>
  <c r="F5384" i="1"/>
  <c r="G5383" i="1"/>
  <c r="F5383" i="1"/>
  <c r="G5382" i="1"/>
  <c r="F5382" i="1"/>
  <c r="G5381" i="1"/>
  <c r="F5381" i="1"/>
  <c r="G5380" i="1"/>
  <c r="F5380" i="1"/>
  <c r="G5379" i="1"/>
  <c r="F5379" i="1"/>
  <c r="G5378" i="1"/>
  <c r="F5378" i="1"/>
  <c r="G5377" i="1"/>
  <c r="F5377" i="1"/>
  <c r="G5376" i="1"/>
  <c r="F5376" i="1"/>
  <c r="G5375" i="1"/>
  <c r="F5375" i="1"/>
  <c r="G5374" i="1"/>
  <c r="F5374" i="1"/>
  <c r="G5373" i="1"/>
  <c r="F5373" i="1"/>
  <c r="G5372" i="1"/>
  <c r="F5372" i="1"/>
  <c r="G5371" i="1"/>
  <c r="F5371" i="1"/>
  <c r="G5370" i="1"/>
  <c r="F5370" i="1"/>
  <c r="G5369" i="1"/>
  <c r="F5369" i="1"/>
  <c r="G5368" i="1"/>
  <c r="F5368" i="1"/>
  <c r="G5367" i="1"/>
  <c r="F5367" i="1"/>
  <c r="G5366" i="1"/>
  <c r="F5366" i="1"/>
  <c r="G5365" i="1"/>
  <c r="F5365" i="1"/>
  <c r="G5364" i="1"/>
  <c r="F5364" i="1"/>
  <c r="G5363" i="1"/>
  <c r="F5363" i="1"/>
  <c r="G5362" i="1"/>
  <c r="F5362" i="1"/>
  <c r="G5361" i="1"/>
  <c r="F5361" i="1"/>
  <c r="G5360" i="1"/>
  <c r="F5360" i="1"/>
  <c r="G5359" i="1"/>
  <c r="F5359" i="1"/>
  <c r="G5358" i="1"/>
  <c r="F5358" i="1"/>
  <c r="G5357" i="1"/>
  <c r="F5357" i="1"/>
  <c r="G5356" i="1"/>
  <c r="F5356" i="1"/>
  <c r="G5355" i="1"/>
  <c r="F5355" i="1"/>
  <c r="G5354" i="1"/>
  <c r="F5354" i="1"/>
  <c r="G5353" i="1"/>
  <c r="F5353" i="1"/>
  <c r="G5352" i="1"/>
  <c r="F5352" i="1"/>
  <c r="G5351" i="1"/>
  <c r="F5351" i="1"/>
  <c r="G5350" i="1"/>
  <c r="F5350" i="1"/>
  <c r="G5349" i="1"/>
  <c r="F5349" i="1"/>
  <c r="G5348" i="1"/>
  <c r="F5348" i="1"/>
  <c r="G5347" i="1"/>
  <c r="F5347" i="1"/>
  <c r="G5346" i="1"/>
  <c r="F5346" i="1"/>
  <c r="G5345" i="1"/>
  <c r="F5345" i="1"/>
  <c r="G5344" i="1"/>
  <c r="F5344" i="1"/>
  <c r="G5343" i="1"/>
  <c r="F5343" i="1"/>
  <c r="G5342" i="1"/>
  <c r="F5342" i="1"/>
  <c r="G5341" i="1"/>
  <c r="F5341" i="1"/>
  <c r="G5340" i="1"/>
  <c r="F5340" i="1"/>
  <c r="G5339" i="1"/>
  <c r="F5339" i="1"/>
  <c r="G5338" i="1"/>
  <c r="F5338" i="1"/>
  <c r="G5337" i="1"/>
  <c r="F5337" i="1"/>
  <c r="G5336" i="1"/>
  <c r="F5336" i="1"/>
  <c r="G5335" i="1"/>
  <c r="F5335" i="1"/>
  <c r="G5334" i="1"/>
  <c r="F5334" i="1"/>
  <c r="G5333" i="1"/>
  <c r="F5333" i="1"/>
  <c r="G5332" i="1"/>
  <c r="F5332" i="1"/>
  <c r="G5331" i="1"/>
  <c r="F5331" i="1"/>
  <c r="G5330" i="1"/>
  <c r="F5330" i="1"/>
  <c r="G5329" i="1"/>
  <c r="F5329" i="1"/>
  <c r="G5328" i="1"/>
  <c r="F5328" i="1"/>
  <c r="G5327" i="1"/>
  <c r="F5327" i="1"/>
  <c r="G5326" i="1"/>
  <c r="F5326" i="1"/>
  <c r="G5325" i="1"/>
  <c r="F5325" i="1"/>
  <c r="G5324" i="1"/>
  <c r="F5324" i="1"/>
  <c r="G5323" i="1"/>
  <c r="F5323" i="1"/>
  <c r="G5322" i="1"/>
  <c r="F5322" i="1"/>
  <c r="G5321" i="1"/>
  <c r="F5321" i="1"/>
  <c r="G5320" i="1"/>
  <c r="F5320" i="1"/>
  <c r="G5319" i="1"/>
  <c r="F5319" i="1"/>
  <c r="G5318" i="1"/>
  <c r="F5318" i="1"/>
  <c r="G5317" i="1"/>
  <c r="F5317" i="1"/>
  <c r="G5316" i="1"/>
  <c r="F5316" i="1"/>
  <c r="G5315" i="1"/>
  <c r="F5315" i="1"/>
  <c r="G5314" i="1"/>
  <c r="F5314" i="1"/>
  <c r="G5313" i="1"/>
  <c r="F5313" i="1"/>
  <c r="G5312" i="1"/>
  <c r="F5312" i="1"/>
  <c r="G5311" i="1"/>
  <c r="F5311" i="1"/>
  <c r="G5310" i="1"/>
  <c r="F5310" i="1"/>
  <c r="G5309" i="1"/>
  <c r="F5309" i="1"/>
  <c r="G5308" i="1"/>
  <c r="F5308" i="1"/>
  <c r="G5307" i="1"/>
  <c r="F5307" i="1"/>
  <c r="G5306" i="1"/>
  <c r="F5306" i="1"/>
  <c r="G5305" i="1"/>
  <c r="F5305" i="1"/>
  <c r="G5304" i="1"/>
  <c r="F5304" i="1"/>
  <c r="G5303" i="1"/>
  <c r="F5303" i="1"/>
  <c r="G5302" i="1"/>
  <c r="F5302" i="1"/>
  <c r="G5301" i="1"/>
  <c r="F5301" i="1"/>
  <c r="G5300" i="1"/>
  <c r="F5300" i="1"/>
  <c r="G5299" i="1"/>
  <c r="F5299" i="1"/>
  <c r="G5298" i="1"/>
  <c r="F5298" i="1"/>
  <c r="G5297" i="1"/>
  <c r="F5297" i="1"/>
  <c r="G5296" i="1"/>
  <c r="F5296" i="1"/>
  <c r="G5295" i="1"/>
  <c r="F5295" i="1"/>
  <c r="G5294" i="1"/>
  <c r="F5294" i="1"/>
  <c r="G5293" i="1"/>
  <c r="F5293" i="1"/>
  <c r="G5292" i="1"/>
  <c r="F5292" i="1"/>
  <c r="G5291" i="1"/>
  <c r="F5291" i="1"/>
  <c r="G5290" i="1"/>
  <c r="F5290" i="1"/>
  <c r="G5289" i="1"/>
  <c r="F5289" i="1"/>
  <c r="G5288" i="1"/>
  <c r="F5288" i="1"/>
  <c r="G5287" i="1"/>
  <c r="F5287" i="1"/>
  <c r="G5286" i="1"/>
  <c r="F5286" i="1"/>
  <c r="G5285" i="1"/>
  <c r="F5285" i="1"/>
  <c r="G5284" i="1"/>
  <c r="F5284" i="1"/>
  <c r="G5283" i="1"/>
  <c r="F5283" i="1"/>
  <c r="G5282" i="1"/>
  <c r="F5282" i="1"/>
  <c r="G5281" i="1"/>
  <c r="F5281" i="1"/>
  <c r="G5280" i="1"/>
  <c r="F5280" i="1"/>
  <c r="G5279" i="1"/>
  <c r="F5279" i="1"/>
  <c r="G5278" i="1"/>
  <c r="F5278" i="1"/>
  <c r="G5277" i="1"/>
  <c r="F5277" i="1"/>
  <c r="G5276" i="1"/>
  <c r="F5276" i="1"/>
  <c r="G5275" i="1"/>
  <c r="F5275" i="1"/>
  <c r="G5274" i="1"/>
  <c r="F5274" i="1"/>
  <c r="G5273" i="1"/>
  <c r="F5273" i="1"/>
  <c r="G5272" i="1"/>
  <c r="F5272" i="1"/>
  <c r="G5271" i="1"/>
  <c r="F5271" i="1"/>
  <c r="G5270" i="1"/>
  <c r="F5270" i="1"/>
  <c r="G5269" i="1"/>
  <c r="F5269" i="1"/>
  <c r="G5268" i="1"/>
  <c r="F5268" i="1"/>
  <c r="G5267" i="1"/>
  <c r="F5267" i="1"/>
  <c r="G5266" i="1"/>
  <c r="F5266" i="1"/>
  <c r="G5265" i="1"/>
  <c r="F5265" i="1"/>
  <c r="G5264" i="1"/>
  <c r="F5264" i="1"/>
  <c r="G5263" i="1"/>
  <c r="F5263" i="1"/>
  <c r="G5262" i="1"/>
  <c r="F5262" i="1"/>
  <c r="G5261" i="1"/>
  <c r="F5261" i="1"/>
  <c r="G5260" i="1"/>
  <c r="F5260" i="1"/>
  <c r="G5259" i="1"/>
  <c r="F5259" i="1"/>
  <c r="G5258" i="1"/>
  <c r="F5258" i="1"/>
  <c r="G5257" i="1"/>
  <c r="F5257" i="1"/>
  <c r="G5256" i="1"/>
  <c r="F5256" i="1"/>
  <c r="G5255" i="1"/>
  <c r="F5255" i="1"/>
  <c r="G5254" i="1"/>
  <c r="F5254" i="1"/>
  <c r="G5253" i="1"/>
  <c r="F5253" i="1"/>
  <c r="G5252" i="1"/>
  <c r="F5252" i="1"/>
  <c r="G5251" i="1"/>
  <c r="F5251" i="1"/>
  <c r="G5250" i="1"/>
  <c r="F5250" i="1"/>
  <c r="G5249" i="1"/>
  <c r="F5249" i="1"/>
  <c r="G5248" i="1"/>
  <c r="F5248" i="1"/>
  <c r="G5247" i="1"/>
  <c r="F5247" i="1"/>
  <c r="G5246" i="1"/>
  <c r="F5246" i="1"/>
  <c r="G5245" i="1"/>
  <c r="F5245" i="1"/>
  <c r="G5244" i="1"/>
  <c r="F5244" i="1"/>
  <c r="G5243" i="1"/>
  <c r="F5243" i="1"/>
  <c r="G5242" i="1"/>
  <c r="F5242" i="1"/>
  <c r="G5241" i="1"/>
  <c r="F5241" i="1"/>
  <c r="G5240" i="1"/>
  <c r="F5240" i="1"/>
  <c r="G5239" i="1"/>
  <c r="F5239" i="1"/>
  <c r="G5238" i="1"/>
  <c r="F5238" i="1"/>
  <c r="G5237" i="1"/>
  <c r="F5237" i="1"/>
  <c r="G5236" i="1"/>
  <c r="F5236" i="1"/>
  <c r="G5235" i="1"/>
  <c r="F5235" i="1"/>
  <c r="G5234" i="1"/>
  <c r="F5234" i="1"/>
  <c r="G5233" i="1"/>
  <c r="F5233" i="1"/>
  <c r="G5232" i="1"/>
  <c r="F5232" i="1"/>
  <c r="G5231" i="1"/>
  <c r="F5231" i="1"/>
  <c r="G5230" i="1"/>
  <c r="F5230" i="1"/>
  <c r="G5229" i="1"/>
  <c r="F5229" i="1"/>
  <c r="G5228" i="1"/>
  <c r="F5228" i="1"/>
  <c r="G5227" i="1"/>
  <c r="F5227" i="1"/>
  <c r="G5226" i="1"/>
  <c r="F5226" i="1"/>
  <c r="G5225" i="1"/>
  <c r="F5225" i="1"/>
  <c r="G5224" i="1"/>
  <c r="F5224" i="1"/>
  <c r="G5223" i="1"/>
  <c r="F5223" i="1"/>
  <c r="G5222" i="1"/>
  <c r="F5222" i="1"/>
  <c r="G5221" i="1"/>
  <c r="F5221" i="1"/>
  <c r="G5220" i="1"/>
  <c r="F5220" i="1"/>
  <c r="G5219" i="1"/>
  <c r="F5219" i="1"/>
  <c r="G5218" i="1"/>
  <c r="F5218" i="1"/>
  <c r="G5217" i="1"/>
  <c r="F5217" i="1"/>
  <c r="G5216" i="1"/>
  <c r="F5216" i="1"/>
  <c r="G5215" i="1"/>
  <c r="F5215" i="1"/>
  <c r="G5214" i="1"/>
  <c r="F5214" i="1"/>
  <c r="G5213" i="1"/>
  <c r="F5213" i="1"/>
  <c r="G5212" i="1"/>
  <c r="F5212" i="1"/>
  <c r="G5211" i="1"/>
  <c r="F5211" i="1"/>
  <c r="G5210" i="1"/>
  <c r="F5210" i="1"/>
  <c r="G5209" i="1"/>
  <c r="F5209" i="1"/>
  <c r="G5208" i="1"/>
  <c r="F5208" i="1"/>
  <c r="G5207" i="1"/>
  <c r="F5207" i="1"/>
  <c r="G5206" i="1"/>
  <c r="F5206" i="1"/>
  <c r="G5205" i="1"/>
  <c r="F5205" i="1"/>
  <c r="G5204" i="1"/>
  <c r="F5204" i="1"/>
  <c r="G5203" i="1"/>
  <c r="F5203" i="1"/>
  <c r="G5202" i="1"/>
  <c r="F5202" i="1"/>
  <c r="G5201" i="1"/>
  <c r="F5201" i="1"/>
  <c r="G5200" i="1"/>
  <c r="F5200" i="1"/>
  <c r="G5199" i="1"/>
  <c r="F5199" i="1"/>
  <c r="G5198" i="1"/>
  <c r="F5198" i="1"/>
  <c r="G5197" i="1"/>
  <c r="F5197" i="1"/>
  <c r="G5196" i="1"/>
  <c r="F5196" i="1"/>
  <c r="G5195" i="1"/>
  <c r="F5195" i="1"/>
  <c r="G5194" i="1"/>
  <c r="F5194" i="1"/>
  <c r="G5193" i="1"/>
  <c r="F5193" i="1"/>
  <c r="G5192" i="1"/>
  <c r="F5192" i="1"/>
  <c r="G5191" i="1"/>
  <c r="F5191" i="1"/>
  <c r="G5190" i="1"/>
  <c r="F5190" i="1"/>
  <c r="G5189" i="1"/>
  <c r="F5189" i="1"/>
  <c r="G5188" i="1"/>
  <c r="F5188" i="1"/>
  <c r="G5187" i="1"/>
  <c r="F5187" i="1"/>
  <c r="G5186" i="1"/>
  <c r="F5186" i="1"/>
  <c r="G5185" i="1"/>
  <c r="F5185" i="1"/>
  <c r="G5184" i="1"/>
  <c r="F5184" i="1"/>
  <c r="G5183" i="1"/>
  <c r="F5183" i="1"/>
  <c r="G5182" i="1"/>
  <c r="F5182" i="1"/>
  <c r="G5181" i="1"/>
  <c r="F5181" i="1"/>
  <c r="G5180" i="1"/>
  <c r="F5180" i="1"/>
  <c r="G5179" i="1"/>
  <c r="F5179" i="1"/>
  <c r="G5178" i="1"/>
  <c r="F5178" i="1"/>
  <c r="G5177" i="1"/>
  <c r="F5177" i="1"/>
  <c r="G5176" i="1"/>
  <c r="F5176" i="1"/>
  <c r="G5175" i="1"/>
  <c r="F5175" i="1"/>
  <c r="G5174" i="1"/>
  <c r="F5174" i="1"/>
  <c r="G5173" i="1"/>
  <c r="F5173" i="1"/>
  <c r="G5172" i="1"/>
  <c r="F5172" i="1"/>
  <c r="G5171" i="1"/>
  <c r="F5171" i="1"/>
  <c r="G5170" i="1"/>
  <c r="F5170" i="1"/>
  <c r="G5169" i="1"/>
  <c r="F5169" i="1"/>
  <c r="G5168" i="1"/>
  <c r="F5168" i="1"/>
  <c r="G5167" i="1"/>
  <c r="F5167" i="1"/>
  <c r="G5166" i="1"/>
  <c r="F5166" i="1"/>
  <c r="G5165" i="1"/>
  <c r="F5165" i="1"/>
  <c r="G5164" i="1"/>
  <c r="F5164" i="1"/>
  <c r="G5163" i="1"/>
  <c r="F5163" i="1"/>
  <c r="G5162" i="1"/>
  <c r="F5162" i="1"/>
  <c r="G5161" i="1"/>
  <c r="F5161" i="1"/>
  <c r="G5160" i="1"/>
  <c r="F5160" i="1"/>
  <c r="G5159" i="1"/>
  <c r="F5159" i="1"/>
  <c r="G5158" i="1"/>
  <c r="F5158" i="1"/>
  <c r="G5157" i="1"/>
  <c r="F5157" i="1"/>
  <c r="G5156" i="1"/>
  <c r="F5156" i="1"/>
  <c r="G5155" i="1"/>
  <c r="F5155" i="1"/>
  <c r="G5154" i="1"/>
  <c r="F5154" i="1"/>
  <c r="G5153" i="1"/>
  <c r="F5153" i="1"/>
  <c r="G5152" i="1"/>
  <c r="F5152" i="1"/>
  <c r="G5151" i="1"/>
  <c r="F5151" i="1"/>
  <c r="G5150" i="1"/>
  <c r="F5150" i="1"/>
  <c r="G5149" i="1"/>
  <c r="F5149" i="1"/>
  <c r="G5148" i="1"/>
  <c r="F5148" i="1"/>
  <c r="G5147" i="1"/>
  <c r="F5147" i="1"/>
  <c r="G5146" i="1"/>
  <c r="F5146" i="1"/>
  <c r="G5145" i="1"/>
  <c r="F5145" i="1"/>
  <c r="G5144" i="1"/>
  <c r="F5144" i="1"/>
  <c r="G5143" i="1"/>
  <c r="F5143" i="1"/>
  <c r="G5142" i="1"/>
  <c r="F5142" i="1"/>
  <c r="G5141" i="1"/>
  <c r="F5141" i="1"/>
  <c r="G5140" i="1"/>
  <c r="F5140" i="1"/>
  <c r="G5139" i="1"/>
  <c r="F5139" i="1"/>
  <c r="G5138" i="1"/>
  <c r="F5138" i="1"/>
  <c r="G5137" i="1"/>
  <c r="F5137" i="1"/>
  <c r="G5136" i="1"/>
  <c r="F5136" i="1"/>
  <c r="G5135" i="1"/>
  <c r="F5135" i="1"/>
  <c r="G5134" i="1"/>
  <c r="F5134" i="1"/>
  <c r="G5133" i="1"/>
  <c r="F5133" i="1"/>
  <c r="G5132" i="1"/>
  <c r="F5132" i="1"/>
  <c r="G5131" i="1"/>
  <c r="F5131" i="1"/>
  <c r="G5130" i="1"/>
  <c r="F5130" i="1"/>
  <c r="G5129" i="1"/>
  <c r="F5129" i="1"/>
  <c r="G5128" i="1"/>
  <c r="F5128" i="1"/>
  <c r="G5127" i="1"/>
  <c r="F5127" i="1"/>
  <c r="G5126" i="1"/>
  <c r="F5126" i="1"/>
  <c r="G5125" i="1"/>
  <c r="F5125" i="1"/>
  <c r="G5124" i="1"/>
  <c r="F5124" i="1"/>
  <c r="G5123" i="1"/>
  <c r="F5123" i="1"/>
  <c r="G5122" i="1"/>
  <c r="F5122" i="1"/>
  <c r="G5121" i="1"/>
  <c r="F5121" i="1"/>
  <c r="G5120" i="1"/>
  <c r="F5120" i="1"/>
  <c r="G5119" i="1"/>
  <c r="F5119" i="1"/>
  <c r="G5118" i="1"/>
  <c r="F5118" i="1"/>
  <c r="G5117" i="1"/>
  <c r="F5117" i="1"/>
  <c r="G5116" i="1"/>
  <c r="F5116" i="1"/>
  <c r="G5115" i="1"/>
  <c r="F5115" i="1"/>
  <c r="G5114" i="1"/>
  <c r="F5114" i="1"/>
  <c r="G5113" i="1"/>
  <c r="F5113" i="1"/>
  <c r="G5112" i="1"/>
  <c r="F5112" i="1"/>
  <c r="G5111" i="1"/>
  <c r="F5111" i="1"/>
  <c r="G5110" i="1"/>
  <c r="F5110" i="1"/>
  <c r="G5109" i="1"/>
  <c r="F5109" i="1"/>
  <c r="G5108" i="1"/>
  <c r="F5108" i="1"/>
  <c r="G5107" i="1"/>
  <c r="F5107" i="1"/>
  <c r="G5106" i="1"/>
  <c r="F5106" i="1"/>
  <c r="G5105" i="1"/>
  <c r="F5105" i="1"/>
  <c r="G5104" i="1"/>
  <c r="F5104" i="1"/>
  <c r="G5103" i="1"/>
  <c r="F5103" i="1"/>
  <c r="G5102" i="1"/>
  <c r="F5102" i="1"/>
  <c r="G5101" i="1"/>
  <c r="F5101" i="1"/>
  <c r="G5100" i="1"/>
  <c r="F5100" i="1"/>
  <c r="G5099" i="1"/>
  <c r="F5099" i="1"/>
  <c r="G5098" i="1"/>
  <c r="F5098" i="1"/>
  <c r="G5097" i="1"/>
  <c r="F5097" i="1"/>
  <c r="G5096" i="1"/>
  <c r="F5096" i="1"/>
  <c r="G5095" i="1"/>
  <c r="F5095" i="1"/>
  <c r="G5094" i="1"/>
  <c r="F5094" i="1"/>
  <c r="G5093" i="1"/>
  <c r="F5093" i="1"/>
  <c r="G5092" i="1"/>
  <c r="F5092" i="1"/>
  <c r="G5091" i="1"/>
  <c r="F5091" i="1"/>
  <c r="G5090" i="1"/>
  <c r="F5090" i="1"/>
  <c r="G5089" i="1"/>
  <c r="F5089" i="1"/>
  <c r="G5088" i="1"/>
  <c r="F5088" i="1"/>
  <c r="G5087" i="1"/>
  <c r="F5087" i="1"/>
  <c r="G5086" i="1"/>
  <c r="F5086" i="1"/>
  <c r="G5085" i="1"/>
  <c r="F5085" i="1"/>
  <c r="G5084" i="1"/>
  <c r="F5084" i="1"/>
  <c r="G5083" i="1"/>
  <c r="F5083" i="1"/>
  <c r="G5082" i="1"/>
  <c r="F5082" i="1"/>
  <c r="G5081" i="1"/>
  <c r="F5081" i="1"/>
  <c r="G5080" i="1"/>
  <c r="F5080" i="1"/>
  <c r="G5079" i="1"/>
  <c r="F5079" i="1"/>
  <c r="G5078" i="1"/>
  <c r="F5078" i="1"/>
  <c r="G5077" i="1"/>
  <c r="F5077" i="1"/>
  <c r="G5076" i="1"/>
  <c r="F5076" i="1"/>
  <c r="G5075" i="1"/>
  <c r="F5075" i="1"/>
  <c r="G5074" i="1"/>
  <c r="F5074" i="1"/>
  <c r="G5073" i="1"/>
  <c r="F5073" i="1"/>
  <c r="G5072" i="1"/>
  <c r="F5072" i="1"/>
  <c r="G5071" i="1"/>
  <c r="F5071" i="1"/>
  <c r="G5070" i="1"/>
  <c r="F5070" i="1"/>
  <c r="G5069" i="1"/>
  <c r="F5069" i="1"/>
  <c r="G5068" i="1"/>
  <c r="F5068" i="1"/>
  <c r="G5067" i="1"/>
  <c r="F5067" i="1"/>
  <c r="G5066" i="1"/>
  <c r="F5066" i="1"/>
  <c r="G5065" i="1"/>
  <c r="F5065" i="1"/>
  <c r="G5064" i="1"/>
  <c r="F5064" i="1"/>
  <c r="G5063" i="1"/>
  <c r="F5063" i="1"/>
  <c r="G5062" i="1"/>
  <c r="F5062" i="1"/>
  <c r="G5061" i="1"/>
  <c r="F5061" i="1"/>
  <c r="G5060" i="1"/>
  <c r="F5060" i="1"/>
  <c r="G5059" i="1"/>
  <c r="F5059" i="1"/>
  <c r="G5058" i="1"/>
  <c r="F5058" i="1"/>
  <c r="G5057" i="1"/>
  <c r="F5057" i="1"/>
  <c r="G5056" i="1"/>
  <c r="F5056" i="1"/>
  <c r="G5055" i="1"/>
  <c r="F5055" i="1"/>
  <c r="G5054" i="1"/>
  <c r="F5054" i="1"/>
  <c r="G5053" i="1"/>
  <c r="F5053" i="1"/>
  <c r="G5052" i="1"/>
  <c r="F5052" i="1"/>
  <c r="G5051" i="1"/>
  <c r="F5051" i="1"/>
  <c r="G5050" i="1"/>
  <c r="F5050" i="1"/>
  <c r="G5049" i="1"/>
  <c r="F5049" i="1"/>
  <c r="G5048" i="1"/>
  <c r="F5048" i="1"/>
  <c r="G5047" i="1"/>
  <c r="F5047" i="1"/>
  <c r="G5046" i="1"/>
  <c r="F5046" i="1"/>
  <c r="G5045" i="1"/>
  <c r="F5045" i="1"/>
  <c r="G5044" i="1"/>
  <c r="F5044" i="1"/>
  <c r="G5043" i="1"/>
  <c r="F5043" i="1"/>
  <c r="G5042" i="1"/>
  <c r="F5042" i="1"/>
  <c r="G5041" i="1"/>
  <c r="F5041" i="1"/>
  <c r="G5040" i="1"/>
  <c r="F5040" i="1"/>
  <c r="G5039" i="1"/>
  <c r="F5039" i="1"/>
  <c r="G5038" i="1"/>
  <c r="F5038" i="1"/>
  <c r="G5037" i="1"/>
  <c r="F5037" i="1"/>
  <c r="G5036" i="1"/>
  <c r="F5036" i="1"/>
  <c r="G5035" i="1"/>
  <c r="F5035" i="1"/>
  <c r="G5034" i="1"/>
  <c r="F5034" i="1"/>
  <c r="G5033" i="1"/>
  <c r="F5033" i="1"/>
  <c r="G5032" i="1"/>
  <c r="F5032" i="1"/>
  <c r="G5031" i="1"/>
  <c r="F5031" i="1"/>
  <c r="G5030" i="1"/>
  <c r="F5030" i="1"/>
  <c r="G5029" i="1"/>
  <c r="F5029" i="1"/>
  <c r="G5028" i="1"/>
  <c r="F5028" i="1"/>
  <c r="G5027" i="1"/>
  <c r="F5027" i="1"/>
  <c r="G5026" i="1"/>
  <c r="F5026" i="1"/>
  <c r="G5025" i="1"/>
  <c r="F5025" i="1"/>
  <c r="G5024" i="1"/>
  <c r="F5024" i="1"/>
  <c r="G5023" i="1"/>
  <c r="F5023" i="1"/>
  <c r="G5022" i="1"/>
  <c r="F5022" i="1"/>
  <c r="G5021" i="1"/>
  <c r="F5021" i="1"/>
  <c r="G5020" i="1"/>
  <c r="F5020" i="1"/>
  <c r="G5019" i="1"/>
  <c r="F5019" i="1"/>
  <c r="G5018" i="1"/>
  <c r="F5018" i="1"/>
  <c r="G5017" i="1"/>
  <c r="F5017" i="1"/>
  <c r="G5016" i="1"/>
  <c r="F5016" i="1"/>
  <c r="G5015" i="1"/>
  <c r="F5015" i="1"/>
  <c r="G5014" i="1"/>
  <c r="F5014" i="1"/>
  <c r="G5013" i="1"/>
  <c r="F5013" i="1"/>
  <c r="G5012" i="1"/>
  <c r="F5012" i="1"/>
  <c r="G5011" i="1"/>
  <c r="F5011" i="1"/>
  <c r="G5010" i="1"/>
  <c r="F5010" i="1"/>
  <c r="G5009" i="1"/>
  <c r="F5009" i="1"/>
  <c r="G5008" i="1"/>
  <c r="F5008" i="1"/>
  <c r="G5007" i="1"/>
  <c r="F5007" i="1"/>
  <c r="G5006" i="1"/>
  <c r="F5006" i="1"/>
  <c r="G5005" i="1"/>
  <c r="F5005" i="1"/>
  <c r="G5004" i="1"/>
  <c r="F5004" i="1"/>
  <c r="G5003" i="1"/>
  <c r="F5003" i="1"/>
  <c r="G5002" i="1"/>
  <c r="F5002" i="1"/>
  <c r="G5001" i="1"/>
  <c r="F5001" i="1"/>
  <c r="G5000" i="1"/>
  <c r="F5000" i="1"/>
  <c r="G4999" i="1"/>
  <c r="F4999" i="1"/>
  <c r="G4998" i="1"/>
  <c r="F4998" i="1"/>
  <c r="G4997" i="1"/>
  <c r="F4997" i="1"/>
  <c r="G4996" i="1"/>
  <c r="F4996" i="1"/>
  <c r="G4995" i="1"/>
  <c r="F4995" i="1"/>
  <c r="G4994" i="1"/>
  <c r="F4994" i="1"/>
  <c r="G4993" i="1"/>
  <c r="F4993" i="1"/>
  <c r="G4992" i="1"/>
  <c r="F4992" i="1"/>
  <c r="G4991" i="1"/>
  <c r="F4991" i="1"/>
  <c r="G4990" i="1"/>
  <c r="F4990" i="1"/>
  <c r="G4989" i="1"/>
  <c r="F4989" i="1"/>
  <c r="G4988" i="1"/>
  <c r="F4988" i="1"/>
  <c r="G4987" i="1"/>
  <c r="F4987" i="1"/>
  <c r="G4986" i="1"/>
  <c r="F4986" i="1"/>
  <c r="G4985" i="1"/>
  <c r="F4985" i="1"/>
  <c r="G4984" i="1"/>
  <c r="F4984" i="1"/>
  <c r="G4983" i="1"/>
  <c r="F4983" i="1"/>
  <c r="G4982" i="1"/>
  <c r="F4982" i="1"/>
  <c r="G4981" i="1"/>
  <c r="F4981" i="1"/>
  <c r="G4980" i="1"/>
  <c r="F4980" i="1"/>
  <c r="G4979" i="1"/>
  <c r="F4979" i="1"/>
  <c r="G4978" i="1"/>
  <c r="F4978" i="1"/>
  <c r="G4977" i="1"/>
  <c r="F4977" i="1"/>
  <c r="G4976" i="1"/>
  <c r="F4976" i="1"/>
  <c r="G4975" i="1"/>
  <c r="F4975" i="1"/>
  <c r="G4974" i="1"/>
  <c r="F4974" i="1"/>
  <c r="G4973" i="1"/>
  <c r="F4973" i="1"/>
  <c r="G4972" i="1"/>
  <c r="F4972" i="1"/>
  <c r="G4971" i="1"/>
  <c r="F4971" i="1"/>
  <c r="G4970" i="1"/>
  <c r="F4970" i="1"/>
  <c r="G4969" i="1"/>
  <c r="F4969" i="1"/>
  <c r="G4968" i="1"/>
  <c r="F4968" i="1"/>
  <c r="G4967" i="1"/>
  <c r="F4967" i="1"/>
  <c r="G4966" i="1"/>
  <c r="F4966" i="1"/>
  <c r="G4965" i="1"/>
  <c r="F4965" i="1"/>
  <c r="G4964" i="1"/>
  <c r="F4964" i="1"/>
  <c r="G4963" i="1"/>
  <c r="F4963" i="1"/>
  <c r="G4962" i="1"/>
  <c r="F4962" i="1"/>
  <c r="G4961" i="1"/>
  <c r="F4961" i="1"/>
  <c r="G4960" i="1"/>
  <c r="F4960" i="1"/>
  <c r="G4959" i="1"/>
  <c r="F4959" i="1"/>
  <c r="G4958" i="1"/>
  <c r="F4958" i="1"/>
  <c r="G4957" i="1"/>
  <c r="F4957" i="1"/>
  <c r="G4956" i="1"/>
  <c r="F4956" i="1"/>
  <c r="G4955" i="1"/>
  <c r="F4955" i="1"/>
  <c r="G4954" i="1"/>
  <c r="F4954" i="1"/>
  <c r="G4953" i="1"/>
  <c r="F4953" i="1"/>
  <c r="G4952" i="1"/>
  <c r="F4952" i="1"/>
  <c r="G4951" i="1"/>
  <c r="F4951" i="1"/>
  <c r="G4950" i="1"/>
  <c r="F4950" i="1"/>
  <c r="G4949" i="1"/>
  <c r="F4949" i="1"/>
  <c r="G4948" i="1"/>
  <c r="F4948" i="1"/>
  <c r="G4947" i="1"/>
  <c r="F4947" i="1"/>
  <c r="G4946" i="1"/>
  <c r="F4946" i="1"/>
  <c r="G4945" i="1"/>
  <c r="F4945" i="1"/>
  <c r="G4944" i="1"/>
  <c r="F4944" i="1"/>
  <c r="G4943" i="1"/>
  <c r="F4943" i="1"/>
  <c r="G4942" i="1"/>
  <c r="F4942" i="1"/>
  <c r="G4941" i="1"/>
  <c r="F4941" i="1"/>
  <c r="G4940" i="1"/>
  <c r="F4940" i="1"/>
  <c r="G4939" i="1"/>
  <c r="F4939" i="1"/>
  <c r="G4938" i="1"/>
  <c r="F4938" i="1"/>
  <c r="G4937" i="1"/>
  <c r="F4937" i="1"/>
  <c r="G4936" i="1"/>
  <c r="F4936" i="1"/>
  <c r="G4935" i="1"/>
  <c r="F4935" i="1"/>
  <c r="G4934" i="1"/>
  <c r="F4934" i="1"/>
  <c r="G4933" i="1"/>
  <c r="F4933" i="1"/>
  <c r="G4932" i="1"/>
  <c r="F4932" i="1"/>
  <c r="G4931" i="1"/>
  <c r="F4931" i="1"/>
  <c r="G4930" i="1"/>
  <c r="F4930" i="1"/>
  <c r="G4929" i="1"/>
  <c r="F4929" i="1"/>
  <c r="G4928" i="1"/>
  <c r="F4928" i="1"/>
  <c r="G4927" i="1"/>
  <c r="F4927" i="1"/>
  <c r="G4926" i="1"/>
  <c r="F4926" i="1"/>
  <c r="G4925" i="1"/>
  <c r="F4925" i="1"/>
  <c r="G4924" i="1"/>
  <c r="F4924" i="1"/>
  <c r="G4923" i="1"/>
  <c r="F4923" i="1"/>
  <c r="G4922" i="1"/>
  <c r="F4922" i="1"/>
  <c r="G4921" i="1"/>
  <c r="F4921" i="1"/>
  <c r="G4920" i="1"/>
  <c r="F4920" i="1"/>
  <c r="G4919" i="1"/>
  <c r="F4919" i="1"/>
  <c r="G4918" i="1"/>
  <c r="F4918" i="1"/>
  <c r="G4917" i="1"/>
  <c r="F4917" i="1"/>
  <c r="G4916" i="1"/>
  <c r="F4916" i="1"/>
  <c r="G4915" i="1"/>
  <c r="F4915" i="1"/>
  <c r="G4914" i="1"/>
  <c r="F4914" i="1"/>
  <c r="G4913" i="1"/>
  <c r="F4913" i="1"/>
  <c r="G4912" i="1"/>
  <c r="F4912" i="1"/>
  <c r="G4911" i="1"/>
  <c r="F4911" i="1"/>
  <c r="G4910" i="1"/>
  <c r="F4910" i="1"/>
  <c r="G4909" i="1"/>
  <c r="F4909" i="1"/>
  <c r="G4908" i="1"/>
  <c r="F4908" i="1"/>
  <c r="G4907" i="1"/>
  <c r="F4907" i="1"/>
  <c r="G4906" i="1"/>
  <c r="F4906" i="1"/>
  <c r="G4905" i="1"/>
  <c r="F4905" i="1"/>
  <c r="G4904" i="1"/>
  <c r="F4904" i="1"/>
  <c r="G4903" i="1"/>
  <c r="F4903" i="1"/>
  <c r="G4902" i="1"/>
  <c r="F4902" i="1"/>
  <c r="G4901" i="1"/>
  <c r="F4901" i="1"/>
  <c r="G4900" i="1"/>
  <c r="F4900" i="1"/>
  <c r="G4899" i="1"/>
  <c r="F4899" i="1"/>
  <c r="G4898" i="1"/>
  <c r="F4898" i="1"/>
  <c r="G4897" i="1"/>
  <c r="F4897" i="1"/>
  <c r="G4896" i="1"/>
  <c r="F4896" i="1"/>
  <c r="G4895" i="1"/>
  <c r="F4895" i="1"/>
  <c r="G4894" i="1"/>
  <c r="F4894" i="1"/>
  <c r="G4893" i="1"/>
  <c r="F4893" i="1"/>
  <c r="G4892" i="1"/>
  <c r="F4892" i="1"/>
  <c r="G4891" i="1"/>
  <c r="F4891" i="1"/>
  <c r="G4890" i="1"/>
  <c r="F4890" i="1"/>
  <c r="G4889" i="1"/>
  <c r="F4889" i="1"/>
  <c r="G4888" i="1"/>
  <c r="F4888" i="1"/>
  <c r="G4887" i="1"/>
  <c r="F4887" i="1"/>
  <c r="G4886" i="1"/>
  <c r="F4886" i="1"/>
  <c r="G4885" i="1"/>
  <c r="F4885" i="1"/>
  <c r="G4884" i="1"/>
  <c r="F4884" i="1"/>
  <c r="G4883" i="1"/>
  <c r="F4883" i="1"/>
  <c r="G4882" i="1"/>
  <c r="F4882" i="1"/>
  <c r="G4881" i="1"/>
  <c r="F4881" i="1"/>
  <c r="G4880" i="1"/>
  <c r="F4880" i="1"/>
  <c r="G4879" i="1"/>
  <c r="F4879" i="1"/>
  <c r="G4878" i="1"/>
  <c r="F4878" i="1"/>
  <c r="G4877" i="1"/>
  <c r="F4877" i="1"/>
  <c r="G4876" i="1"/>
  <c r="F4876" i="1"/>
  <c r="G4875" i="1"/>
  <c r="F4875" i="1"/>
  <c r="G4874" i="1"/>
  <c r="F4874" i="1"/>
  <c r="G4873" i="1"/>
  <c r="F4873" i="1"/>
  <c r="G4872" i="1"/>
  <c r="F4872" i="1"/>
  <c r="G4871" i="1"/>
  <c r="F4871" i="1"/>
  <c r="G4870" i="1"/>
  <c r="F4870" i="1"/>
  <c r="G4869" i="1"/>
  <c r="F4869" i="1"/>
  <c r="G4868" i="1"/>
  <c r="F4868" i="1"/>
  <c r="G4867" i="1"/>
  <c r="F4867" i="1"/>
  <c r="G4866" i="1"/>
  <c r="F4866" i="1"/>
  <c r="G4865" i="1"/>
  <c r="F4865" i="1"/>
  <c r="G4864" i="1"/>
  <c r="F4864" i="1"/>
  <c r="G4863" i="1"/>
  <c r="F4863" i="1"/>
  <c r="G4862" i="1"/>
  <c r="F4862" i="1"/>
  <c r="G4861" i="1"/>
  <c r="F4861" i="1"/>
  <c r="G4860" i="1"/>
  <c r="F4860" i="1"/>
  <c r="G4859" i="1"/>
  <c r="F4859" i="1"/>
  <c r="G4858" i="1"/>
  <c r="F4858" i="1"/>
  <c r="G4857" i="1"/>
  <c r="F4857" i="1"/>
  <c r="G4856" i="1"/>
  <c r="F4856" i="1"/>
  <c r="G4855" i="1"/>
  <c r="F4855" i="1"/>
  <c r="G4854" i="1"/>
  <c r="F4854" i="1"/>
  <c r="G4853" i="1"/>
  <c r="F4853" i="1"/>
  <c r="G4852" i="1"/>
  <c r="F4852" i="1"/>
  <c r="G4851" i="1"/>
  <c r="F4851" i="1"/>
  <c r="G4850" i="1"/>
  <c r="F4850" i="1"/>
  <c r="G4849" i="1"/>
  <c r="F4849" i="1"/>
  <c r="G4848" i="1"/>
  <c r="F4848" i="1"/>
  <c r="G4847" i="1"/>
  <c r="F4847" i="1"/>
  <c r="G4846" i="1"/>
  <c r="F4846" i="1"/>
  <c r="G4845" i="1"/>
  <c r="F4845" i="1"/>
  <c r="G4844" i="1"/>
  <c r="F4844" i="1"/>
  <c r="G4843" i="1"/>
  <c r="F4843" i="1"/>
  <c r="G4842" i="1"/>
  <c r="F4842" i="1"/>
  <c r="G4841" i="1"/>
  <c r="F4841" i="1"/>
  <c r="G4840" i="1"/>
  <c r="F4840" i="1"/>
  <c r="G4839" i="1"/>
  <c r="F4839" i="1"/>
  <c r="G4838" i="1"/>
  <c r="F4838" i="1"/>
  <c r="G4837" i="1"/>
  <c r="F4837" i="1"/>
  <c r="G4836" i="1"/>
  <c r="F4836" i="1"/>
  <c r="G4835" i="1"/>
  <c r="F4835" i="1"/>
  <c r="G4834" i="1"/>
  <c r="F4834" i="1"/>
  <c r="G4833" i="1"/>
  <c r="F4833" i="1"/>
  <c r="G4832" i="1"/>
  <c r="F4832" i="1"/>
  <c r="G4831" i="1"/>
  <c r="F4831" i="1"/>
  <c r="G4830" i="1"/>
  <c r="F4830" i="1"/>
  <c r="G4829" i="1"/>
  <c r="F4829" i="1"/>
  <c r="G4828" i="1"/>
  <c r="F4828" i="1"/>
  <c r="G4827" i="1"/>
  <c r="F4827" i="1"/>
  <c r="G4826" i="1"/>
  <c r="F4826" i="1"/>
  <c r="G4825" i="1"/>
  <c r="F4825" i="1"/>
  <c r="G4824" i="1"/>
  <c r="F4824" i="1"/>
  <c r="G4823" i="1"/>
  <c r="F4823" i="1"/>
  <c r="G4822" i="1"/>
  <c r="F4822" i="1"/>
  <c r="G4821" i="1"/>
  <c r="F4821" i="1"/>
  <c r="G4820" i="1"/>
  <c r="F4820" i="1"/>
  <c r="G4819" i="1"/>
  <c r="F4819" i="1"/>
  <c r="G4818" i="1"/>
  <c r="F4818" i="1"/>
  <c r="G4817" i="1"/>
  <c r="F4817" i="1"/>
  <c r="G4816" i="1"/>
  <c r="F4816" i="1"/>
  <c r="G4815" i="1"/>
  <c r="F4815" i="1"/>
  <c r="G4814" i="1"/>
  <c r="F4814" i="1"/>
  <c r="G4813" i="1"/>
  <c r="F4813" i="1"/>
  <c r="G4812" i="1"/>
  <c r="F4812" i="1"/>
  <c r="G4811" i="1"/>
  <c r="F4811" i="1"/>
  <c r="G4810" i="1"/>
  <c r="F4810" i="1"/>
  <c r="G4809" i="1"/>
  <c r="F4809" i="1"/>
  <c r="G4808" i="1"/>
  <c r="F4808" i="1"/>
  <c r="G4807" i="1"/>
  <c r="F4807" i="1"/>
  <c r="G4806" i="1"/>
  <c r="F4806" i="1"/>
  <c r="G4805" i="1"/>
  <c r="F4805" i="1"/>
  <c r="G4804" i="1"/>
  <c r="F4804" i="1"/>
  <c r="G4803" i="1"/>
  <c r="F4803" i="1"/>
  <c r="G4802" i="1"/>
  <c r="F4802" i="1"/>
  <c r="G4801" i="1"/>
  <c r="F4801" i="1"/>
  <c r="G4800" i="1"/>
  <c r="F4800" i="1"/>
  <c r="G4799" i="1"/>
  <c r="F4799" i="1"/>
  <c r="G4798" i="1"/>
  <c r="F4798" i="1"/>
  <c r="G4797" i="1"/>
  <c r="F4797" i="1"/>
  <c r="G4796" i="1"/>
  <c r="F4796" i="1"/>
  <c r="G4795" i="1"/>
  <c r="F4795" i="1"/>
  <c r="G4794" i="1"/>
  <c r="F4794" i="1"/>
  <c r="G4793" i="1"/>
  <c r="F4793" i="1"/>
  <c r="G4792" i="1"/>
  <c r="F4792" i="1"/>
  <c r="G4791" i="1"/>
  <c r="F4791" i="1"/>
  <c r="G4790" i="1"/>
  <c r="F4790" i="1"/>
  <c r="G4789" i="1"/>
  <c r="F4789" i="1"/>
  <c r="G4788" i="1"/>
  <c r="F4788" i="1"/>
  <c r="G4787" i="1"/>
  <c r="F4787" i="1"/>
  <c r="G4786" i="1"/>
  <c r="F4786" i="1"/>
  <c r="G4785" i="1"/>
  <c r="F4785" i="1"/>
  <c r="G4784" i="1"/>
  <c r="F4784" i="1"/>
  <c r="G4783" i="1"/>
  <c r="F4783" i="1"/>
  <c r="G4782" i="1"/>
  <c r="F4782" i="1"/>
  <c r="G4781" i="1"/>
  <c r="F4781" i="1"/>
  <c r="G4780" i="1"/>
  <c r="F4780" i="1"/>
  <c r="G4779" i="1"/>
  <c r="F4779" i="1"/>
  <c r="G4778" i="1"/>
  <c r="F4778" i="1"/>
  <c r="G4777" i="1"/>
  <c r="F4777" i="1"/>
  <c r="G4776" i="1"/>
  <c r="F4776" i="1"/>
  <c r="G4775" i="1"/>
  <c r="F4775" i="1"/>
  <c r="G4774" i="1"/>
  <c r="F4774" i="1"/>
  <c r="G4773" i="1"/>
  <c r="F4773" i="1"/>
  <c r="G4772" i="1"/>
  <c r="F4772" i="1"/>
  <c r="G4771" i="1"/>
  <c r="F4771" i="1"/>
  <c r="G4770" i="1"/>
  <c r="F4770" i="1"/>
  <c r="G4769" i="1"/>
  <c r="F4769" i="1"/>
  <c r="G4768" i="1"/>
  <c r="F4768" i="1"/>
  <c r="G4767" i="1"/>
  <c r="F4767" i="1"/>
  <c r="G4766" i="1"/>
  <c r="F4766" i="1"/>
  <c r="G4765" i="1"/>
  <c r="F4765" i="1"/>
  <c r="G4764" i="1"/>
  <c r="F4764" i="1"/>
  <c r="G4763" i="1"/>
  <c r="F4763" i="1"/>
  <c r="G4762" i="1"/>
  <c r="F4762" i="1"/>
  <c r="G4761" i="1"/>
  <c r="F4761" i="1"/>
  <c r="G4760" i="1"/>
  <c r="F4760" i="1"/>
  <c r="G4759" i="1"/>
  <c r="F4759" i="1"/>
  <c r="G4758" i="1"/>
  <c r="F4758" i="1"/>
  <c r="G4757" i="1"/>
  <c r="F4757" i="1"/>
  <c r="G4756" i="1"/>
  <c r="F4756" i="1"/>
  <c r="G4755" i="1"/>
  <c r="F4755" i="1"/>
  <c r="G4754" i="1"/>
  <c r="F4754" i="1"/>
  <c r="G4753" i="1"/>
  <c r="F4753" i="1"/>
  <c r="G4752" i="1"/>
  <c r="F4752" i="1"/>
  <c r="G4751" i="1"/>
  <c r="F4751" i="1"/>
  <c r="G4750" i="1"/>
  <c r="F4750" i="1"/>
  <c r="G4749" i="1"/>
  <c r="F4749" i="1"/>
  <c r="G4748" i="1"/>
  <c r="F4748" i="1"/>
  <c r="G4747" i="1"/>
  <c r="F4747" i="1"/>
  <c r="G4746" i="1"/>
  <c r="F4746" i="1"/>
  <c r="G4745" i="1"/>
  <c r="F4745" i="1"/>
  <c r="G4744" i="1"/>
  <c r="F4744" i="1"/>
  <c r="G4743" i="1"/>
  <c r="F4743" i="1"/>
  <c r="G4742" i="1"/>
  <c r="F4742" i="1"/>
  <c r="G4741" i="1"/>
  <c r="F4741" i="1"/>
  <c r="G4740" i="1"/>
  <c r="F4740" i="1"/>
  <c r="G4739" i="1"/>
  <c r="F4739" i="1"/>
  <c r="G4738" i="1"/>
  <c r="F4738" i="1"/>
  <c r="G4737" i="1"/>
  <c r="F4737" i="1"/>
  <c r="G4736" i="1"/>
  <c r="F4736" i="1"/>
  <c r="G4735" i="1"/>
  <c r="F4735" i="1"/>
  <c r="G4734" i="1"/>
  <c r="F4734" i="1"/>
  <c r="G4733" i="1"/>
  <c r="F4733" i="1"/>
  <c r="G4732" i="1"/>
  <c r="F4732" i="1"/>
  <c r="G4731" i="1"/>
  <c r="F4731" i="1"/>
  <c r="G4730" i="1"/>
  <c r="F4730" i="1"/>
  <c r="G4729" i="1"/>
  <c r="F4729" i="1"/>
  <c r="G4728" i="1"/>
  <c r="F4728" i="1"/>
  <c r="G4727" i="1"/>
  <c r="F4727" i="1"/>
  <c r="G4726" i="1"/>
  <c r="F4726" i="1"/>
  <c r="G4725" i="1"/>
  <c r="F4725" i="1"/>
  <c r="G4724" i="1"/>
  <c r="F4724" i="1"/>
  <c r="G4723" i="1"/>
  <c r="F4723" i="1"/>
  <c r="G4722" i="1"/>
  <c r="F4722" i="1"/>
  <c r="G4721" i="1"/>
  <c r="F4721" i="1"/>
  <c r="G4720" i="1"/>
  <c r="F4720" i="1"/>
  <c r="G4719" i="1"/>
  <c r="F4719" i="1"/>
  <c r="G4718" i="1"/>
  <c r="F4718" i="1"/>
  <c r="G4717" i="1"/>
  <c r="F4717" i="1"/>
  <c r="G4716" i="1"/>
  <c r="F4716" i="1"/>
  <c r="G4715" i="1"/>
  <c r="F4715" i="1"/>
  <c r="G4714" i="1"/>
  <c r="F4714" i="1"/>
  <c r="G4713" i="1"/>
  <c r="F4713" i="1"/>
  <c r="G4712" i="1"/>
  <c r="F4712" i="1"/>
  <c r="G4711" i="1"/>
  <c r="F4711" i="1"/>
  <c r="G4710" i="1"/>
  <c r="F4710" i="1"/>
  <c r="G4709" i="1"/>
  <c r="F4709" i="1"/>
  <c r="G4708" i="1"/>
  <c r="F4708" i="1"/>
  <c r="G4707" i="1"/>
  <c r="F4707" i="1"/>
  <c r="G4706" i="1"/>
  <c r="F4706" i="1"/>
  <c r="G4705" i="1"/>
  <c r="F4705" i="1"/>
  <c r="G4704" i="1"/>
  <c r="F4704" i="1"/>
  <c r="G4703" i="1"/>
  <c r="F4703" i="1"/>
  <c r="G4702" i="1"/>
  <c r="F4702" i="1"/>
  <c r="G4701" i="1"/>
  <c r="F4701" i="1"/>
  <c r="G4700" i="1"/>
  <c r="F4700" i="1"/>
  <c r="G4699" i="1"/>
  <c r="F4699" i="1"/>
  <c r="G4698" i="1"/>
  <c r="F4698" i="1"/>
  <c r="G4697" i="1"/>
  <c r="F4697" i="1"/>
  <c r="G4696" i="1"/>
  <c r="F4696" i="1"/>
  <c r="G4695" i="1"/>
  <c r="F4695" i="1"/>
  <c r="G4694" i="1"/>
  <c r="F4694" i="1"/>
  <c r="G4693" i="1"/>
  <c r="F4693" i="1"/>
  <c r="G4692" i="1"/>
  <c r="F4692" i="1"/>
  <c r="G4691" i="1"/>
  <c r="F4691" i="1"/>
  <c r="G4690" i="1"/>
  <c r="F4690" i="1"/>
  <c r="G4689" i="1"/>
  <c r="F4689" i="1"/>
  <c r="G4688" i="1"/>
  <c r="F4688" i="1"/>
  <c r="G4687" i="1"/>
  <c r="F4687" i="1"/>
  <c r="G4686" i="1"/>
  <c r="F4686" i="1"/>
  <c r="G4685" i="1"/>
  <c r="F4685" i="1"/>
  <c r="G4684" i="1"/>
  <c r="F4684" i="1"/>
  <c r="G4683" i="1"/>
  <c r="F4683" i="1"/>
  <c r="G4682" i="1"/>
  <c r="F4682" i="1"/>
  <c r="G4681" i="1"/>
  <c r="F4681" i="1"/>
  <c r="G4680" i="1"/>
  <c r="F4680" i="1"/>
  <c r="G4679" i="1"/>
  <c r="F4679" i="1"/>
  <c r="G4678" i="1"/>
  <c r="F4678" i="1"/>
  <c r="G4677" i="1"/>
  <c r="F4677" i="1"/>
  <c r="G4676" i="1"/>
  <c r="F4676" i="1"/>
  <c r="G4675" i="1"/>
  <c r="F4675" i="1"/>
  <c r="G4674" i="1"/>
  <c r="F4674" i="1"/>
  <c r="G4673" i="1"/>
  <c r="F4673" i="1"/>
  <c r="G4672" i="1"/>
  <c r="F4672" i="1"/>
  <c r="G4671" i="1"/>
  <c r="F4671" i="1"/>
  <c r="G4670" i="1"/>
  <c r="F4670" i="1"/>
  <c r="G4669" i="1"/>
  <c r="F4669" i="1"/>
  <c r="G4668" i="1"/>
  <c r="F4668" i="1"/>
  <c r="G4667" i="1"/>
  <c r="F4667" i="1"/>
  <c r="G4666" i="1"/>
  <c r="F4666" i="1"/>
  <c r="G4665" i="1"/>
  <c r="F4665" i="1"/>
  <c r="G4664" i="1"/>
  <c r="F4664" i="1"/>
  <c r="G4663" i="1"/>
  <c r="F4663" i="1"/>
  <c r="G4662" i="1"/>
  <c r="F4662" i="1"/>
  <c r="G4661" i="1"/>
  <c r="F4661" i="1"/>
  <c r="G4660" i="1"/>
  <c r="F4660" i="1"/>
  <c r="G4659" i="1"/>
  <c r="F4659" i="1"/>
  <c r="G4658" i="1"/>
  <c r="F4658" i="1"/>
  <c r="G4657" i="1"/>
  <c r="F4657" i="1"/>
  <c r="G4656" i="1"/>
  <c r="F4656" i="1"/>
  <c r="G4655" i="1"/>
  <c r="F4655" i="1"/>
  <c r="G4654" i="1"/>
  <c r="F4654" i="1"/>
  <c r="G4653" i="1"/>
  <c r="F4653" i="1"/>
  <c r="G4652" i="1"/>
  <c r="F4652" i="1"/>
  <c r="G4651" i="1"/>
  <c r="F4651" i="1"/>
  <c r="G4650" i="1"/>
  <c r="F4650" i="1"/>
  <c r="G4649" i="1"/>
  <c r="F4649" i="1"/>
  <c r="G4648" i="1"/>
  <c r="F4648" i="1"/>
  <c r="G4647" i="1"/>
  <c r="F4647" i="1"/>
  <c r="G4646" i="1"/>
  <c r="F4646" i="1"/>
  <c r="G4645" i="1"/>
  <c r="F4645" i="1"/>
  <c r="G4644" i="1"/>
  <c r="F4644" i="1"/>
  <c r="G4643" i="1"/>
  <c r="F4643" i="1"/>
  <c r="G4642" i="1"/>
  <c r="F4642" i="1"/>
  <c r="G4641" i="1"/>
  <c r="F4641" i="1"/>
  <c r="G4640" i="1"/>
  <c r="F4640" i="1"/>
  <c r="G4639" i="1"/>
  <c r="F4639" i="1"/>
  <c r="G4638" i="1"/>
  <c r="F4638" i="1"/>
  <c r="G4637" i="1"/>
  <c r="F4637" i="1"/>
  <c r="G4636" i="1"/>
  <c r="F4636" i="1"/>
  <c r="G4635" i="1"/>
  <c r="F4635" i="1"/>
  <c r="G4634" i="1"/>
  <c r="F4634" i="1"/>
  <c r="G4633" i="1"/>
  <c r="F4633" i="1"/>
  <c r="G4632" i="1"/>
  <c r="F4632" i="1"/>
  <c r="G4631" i="1"/>
  <c r="F4631" i="1"/>
  <c r="G4630" i="1"/>
  <c r="F4630" i="1"/>
  <c r="G4629" i="1"/>
  <c r="F4629" i="1"/>
  <c r="G4628" i="1"/>
  <c r="F4628" i="1"/>
  <c r="G4627" i="1"/>
  <c r="F4627" i="1"/>
  <c r="G4626" i="1"/>
  <c r="F4626" i="1"/>
  <c r="G4625" i="1"/>
  <c r="F4625" i="1"/>
  <c r="G4624" i="1"/>
  <c r="F4624" i="1"/>
  <c r="G4623" i="1"/>
  <c r="F4623" i="1"/>
  <c r="G4622" i="1"/>
  <c r="F4622" i="1"/>
  <c r="G4621" i="1"/>
  <c r="F4621" i="1"/>
  <c r="G4620" i="1"/>
  <c r="F4620" i="1"/>
  <c r="G4619" i="1"/>
  <c r="F4619" i="1"/>
  <c r="G4618" i="1"/>
  <c r="F4618" i="1"/>
  <c r="G4617" i="1"/>
  <c r="F4617" i="1"/>
  <c r="G4616" i="1"/>
  <c r="F4616" i="1"/>
  <c r="G4615" i="1"/>
  <c r="F4615" i="1"/>
  <c r="G4614" i="1"/>
  <c r="F4614" i="1"/>
  <c r="G4613" i="1"/>
  <c r="F4613" i="1"/>
  <c r="G4612" i="1"/>
  <c r="F4612" i="1"/>
  <c r="G4611" i="1"/>
  <c r="F4611" i="1"/>
  <c r="G4610" i="1"/>
  <c r="F4610" i="1"/>
  <c r="G4609" i="1"/>
  <c r="F4609" i="1"/>
  <c r="G4608" i="1"/>
  <c r="F4608" i="1"/>
  <c r="G4607" i="1"/>
  <c r="F4607" i="1"/>
  <c r="G4606" i="1"/>
  <c r="F4606" i="1"/>
  <c r="G4605" i="1"/>
  <c r="F4605" i="1"/>
  <c r="G4604" i="1"/>
  <c r="F4604" i="1"/>
  <c r="G4603" i="1"/>
  <c r="F4603" i="1"/>
  <c r="G4602" i="1"/>
  <c r="F4602" i="1"/>
  <c r="G4601" i="1"/>
  <c r="F4601" i="1"/>
  <c r="G4600" i="1"/>
  <c r="F4600" i="1"/>
  <c r="G4599" i="1"/>
  <c r="F4599" i="1"/>
  <c r="G4598" i="1"/>
  <c r="F4598" i="1"/>
  <c r="G4597" i="1"/>
  <c r="F4597" i="1"/>
  <c r="G4596" i="1"/>
  <c r="F4596" i="1"/>
  <c r="G4595" i="1"/>
  <c r="F4595" i="1"/>
  <c r="G4594" i="1"/>
  <c r="F4594" i="1"/>
  <c r="G4593" i="1"/>
  <c r="F4593" i="1"/>
  <c r="G4592" i="1"/>
  <c r="F4592" i="1"/>
  <c r="G4591" i="1"/>
  <c r="F4591" i="1"/>
  <c r="G4590" i="1"/>
  <c r="F4590" i="1"/>
  <c r="G4589" i="1"/>
  <c r="F4589" i="1"/>
  <c r="G4588" i="1"/>
  <c r="F4588" i="1"/>
  <c r="G4587" i="1"/>
  <c r="F4587" i="1"/>
  <c r="G4586" i="1"/>
  <c r="F4586" i="1"/>
  <c r="G4585" i="1"/>
  <c r="F4585" i="1"/>
  <c r="G4584" i="1"/>
  <c r="F4584" i="1"/>
  <c r="G4583" i="1"/>
  <c r="F4583" i="1"/>
  <c r="G4582" i="1"/>
  <c r="F4582" i="1"/>
  <c r="G4581" i="1"/>
  <c r="F4581" i="1"/>
  <c r="G4580" i="1"/>
  <c r="F4580" i="1"/>
  <c r="G4579" i="1"/>
  <c r="F4579" i="1"/>
  <c r="G4578" i="1"/>
  <c r="F4578" i="1"/>
  <c r="G4577" i="1"/>
  <c r="F4577" i="1"/>
  <c r="G4576" i="1"/>
  <c r="F4576" i="1"/>
  <c r="G4575" i="1"/>
  <c r="F4575" i="1"/>
  <c r="G4574" i="1"/>
  <c r="F4574" i="1"/>
  <c r="G4573" i="1"/>
  <c r="F4573" i="1"/>
  <c r="G4572" i="1"/>
  <c r="F4572" i="1"/>
  <c r="G4571" i="1"/>
  <c r="F4571" i="1"/>
  <c r="G4570" i="1"/>
  <c r="F4570" i="1"/>
  <c r="G4569" i="1"/>
  <c r="F4569" i="1"/>
  <c r="G4568" i="1"/>
  <c r="F4568" i="1"/>
  <c r="G4567" i="1"/>
  <c r="F4567" i="1"/>
  <c r="G4566" i="1"/>
  <c r="F4566" i="1"/>
  <c r="G4565" i="1"/>
  <c r="F4565" i="1"/>
  <c r="G4564" i="1"/>
  <c r="F4564" i="1"/>
  <c r="G4563" i="1"/>
  <c r="F4563" i="1"/>
  <c r="G4562" i="1"/>
  <c r="F4562" i="1"/>
  <c r="G4561" i="1"/>
  <c r="F4561" i="1"/>
  <c r="G4560" i="1"/>
  <c r="F4560" i="1"/>
  <c r="G4559" i="1"/>
  <c r="F4559" i="1"/>
  <c r="G4558" i="1"/>
  <c r="F4558" i="1"/>
  <c r="G4557" i="1"/>
  <c r="F4557" i="1"/>
  <c r="G4556" i="1"/>
  <c r="F4556" i="1"/>
  <c r="G4555" i="1"/>
  <c r="F4555" i="1"/>
  <c r="G4554" i="1"/>
  <c r="F4554" i="1"/>
  <c r="G4553" i="1"/>
  <c r="F4553" i="1"/>
  <c r="G4552" i="1"/>
  <c r="F4552" i="1"/>
  <c r="G4551" i="1"/>
  <c r="F4551" i="1"/>
  <c r="G4550" i="1"/>
  <c r="F4550" i="1"/>
  <c r="G4549" i="1"/>
  <c r="F4549" i="1"/>
  <c r="G4548" i="1"/>
  <c r="F4548" i="1"/>
  <c r="G4547" i="1"/>
  <c r="F4547" i="1"/>
  <c r="G4546" i="1"/>
  <c r="F4546" i="1"/>
  <c r="G4545" i="1"/>
  <c r="F4545" i="1"/>
  <c r="G4544" i="1"/>
  <c r="F4544" i="1"/>
  <c r="G4543" i="1"/>
  <c r="F4543" i="1"/>
  <c r="G4542" i="1"/>
  <c r="F4542" i="1"/>
  <c r="G4541" i="1"/>
  <c r="F4541" i="1"/>
  <c r="G4540" i="1"/>
  <c r="F4540" i="1"/>
  <c r="G4539" i="1"/>
  <c r="F4539" i="1"/>
  <c r="G4538" i="1"/>
  <c r="F4538" i="1"/>
  <c r="G4537" i="1"/>
  <c r="F4537" i="1"/>
  <c r="G4536" i="1"/>
  <c r="F4536" i="1"/>
  <c r="G4535" i="1"/>
  <c r="F4535" i="1"/>
  <c r="G4534" i="1"/>
  <c r="F4534" i="1"/>
  <c r="G4533" i="1"/>
  <c r="F4533" i="1"/>
  <c r="G4532" i="1"/>
  <c r="F4532" i="1"/>
  <c r="G4531" i="1"/>
  <c r="F4531" i="1"/>
  <c r="G4530" i="1"/>
  <c r="F4530" i="1"/>
  <c r="G4529" i="1"/>
  <c r="F4529" i="1"/>
  <c r="G4528" i="1"/>
  <c r="F4528" i="1"/>
  <c r="G4527" i="1"/>
  <c r="F4527" i="1"/>
  <c r="G4526" i="1"/>
  <c r="F4526" i="1"/>
  <c r="G4525" i="1"/>
  <c r="F4525" i="1"/>
  <c r="G4524" i="1"/>
  <c r="F4524" i="1"/>
  <c r="G4523" i="1"/>
  <c r="F4523" i="1"/>
  <c r="G4522" i="1"/>
  <c r="F4522" i="1"/>
  <c r="G4521" i="1"/>
  <c r="F4521" i="1"/>
  <c r="G4520" i="1"/>
  <c r="F4520" i="1"/>
  <c r="G4519" i="1"/>
  <c r="F4519" i="1"/>
  <c r="G4518" i="1"/>
  <c r="F4518" i="1"/>
  <c r="G4517" i="1"/>
  <c r="F4517" i="1"/>
  <c r="G4516" i="1"/>
  <c r="F4516" i="1"/>
  <c r="G4515" i="1"/>
  <c r="F4515" i="1"/>
  <c r="G4514" i="1"/>
  <c r="F4514" i="1"/>
  <c r="G4513" i="1"/>
  <c r="F4513" i="1"/>
  <c r="G4512" i="1"/>
  <c r="F4512" i="1"/>
  <c r="G4511" i="1"/>
  <c r="F4511" i="1"/>
  <c r="G4510" i="1"/>
  <c r="F4510" i="1"/>
  <c r="G4509" i="1"/>
  <c r="F4509" i="1"/>
  <c r="G4508" i="1"/>
  <c r="F4508" i="1"/>
  <c r="G4507" i="1"/>
  <c r="F4507" i="1"/>
  <c r="G4506" i="1"/>
  <c r="F4506" i="1"/>
  <c r="G4505" i="1"/>
  <c r="F4505" i="1"/>
  <c r="G4504" i="1"/>
  <c r="F4504" i="1"/>
  <c r="G4503" i="1"/>
  <c r="F4503" i="1"/>
  <c r="G4502" i="1"/>
  <c r="F4502" i="1"/>
  <c r="G4501" i="1"/>
  <c r="F4501" i="1"/>
  <c r="G4500" i="1"/>
  <c r="F4500" i="1"/>
  <c r="G4499" i="1"/>
  <c r="F4499" i="1"/>
  <c r="G4498" i="1"/>
  <c r="F4498" i="1"/>
  <c r="G4497" i="1"/>
  <c r="F4497" i="1"/>
  <c r="G4496" i="1"/>
  <c r="F4496" i="1"/>
  <c r="G4495" i="1"/>
  <c r="F4495" i="1"/>
  <c r="G4494" i="1"/>
  <c r="F4494" i="1"/>
  <c r="G4493" i="1"/>
  <c r="F4493" i="1"/>
  <c r="G4492" i="1"/>
  <c r="F4492" i="1"/>
  <c r="G4491" i="1"/>
  <c r="F4491" i="1"/>
  <c r="G4490" i="1"/>
  <c r="F4490" i="1"/>
  <c r="G4489" i="1"/>
  <c r="F4489" i="1"/>
  <c r="G4488" i="1"/>
  <c r="F4488" i="1"/>
  <c r="G4487" i="1"/>
  <c r="F4487" i="1"/>
  <c r="G4486" i="1"/>
  <c r="F4486" i="1"/>
  <c r="G4485" i="1"/>
  <c r="F4485" i="1"/>
  <c r="G4484" i="1"/>
  <c r="F4484" i="1"/>
  <c r="G4483" i="1"/>
  <c r="F4483" i="1"/>
  <c r="G4482" i="1"/>
  <c r="F4482" i="1"/>
  <c r="G4481" i="1"/>
  <c r="F4481" i="1"/>
  <c r="G4480" i="1"/>
  <c r="F4480" i="1"/>
  <c r="G4479" i="1"/>
  <c r="F4479" i="1"/>
  <c r="G4478" i="1"/>
  <c r="F4478" i="1"/>
  <c r="G4477" i="1"/>
  <c r="F4477" i="1"/>
  <c r="G4476" i="1"/>
  <c r="F4476" i="1"/>
  <c r="G4475" i="1"/>
  <c r="F4475" i="1"/>
  <c r="G4474" i="1"/>
  <c r="F4474" i="1"/>
  <c r="G4473" i="1"/>
  <c r="F4473" i="1"/>
  <c r="G4472" i="1"/>
  <c r="F4472" i="1"/>
  <c r="G4471" i="1"/>
  <c r="F4471" i="1"/>
  <c r="G4470" i="1"/>
  <c r="F4470" i="1"/>
  <c r="G4469" i="1"/>
  <c r="F4469" i="1"/>
  <c r="G4468" i="1"/>
  <c r="F4468" i="1"/>
  <c r="G4467" i="1"/>
  <c r="F4467" i="1"/>
  <c r="G4466" i="1"/>
  <c r="F4466" i="1"/>
  <c r="G4465" i="1"/>
  <c r="F4465" i="1"/>
  <c r="G4464" i="1"/>
  <c r="F4464" i="1"/>
  <c r="G4463" i="1"/>
  <c r="F4463" i="1"/>
  <c r="G4462" i="1"/>
  <c r="F4462" i="1"/>
  <c r="G4461" i="1"/>
  <c r="F4461" i="1"/>
  <c r="G4460" i="1"/>
  <c r="F4460" i="1"/>
  <c r="G4459" i="1"/>
  <c r="F4459" i="1"/>
  <c r="G4458" i="1"/>
  <c r="F4458" i="1"/>
  <c r="G4457" i="1"/>
  <c r="F4457" i="1"/>
  <c r="G4456" i="1"/>
  <c r="F4456" i="1"/>
  <c r="G4455" i="1"/>
  <c r="F4455" i="1"/>
  <c r="G4454" i="1"/>
  <c r="F4454" i="1"/>
  <c r="G4453" i="1"/>
  <c r="F4453" i="1"/>
  <c r="G4452" i="1"/>
  <c r="F4452" i="1"/>
  <c r="G4451" i="1"/>
  <c r="F4451" i="1"/>
  <c r="G4450" i="1"/>
  <c r="F4450" i="1"/>
  <c r="G4449" i="1"/>
  <c r="F4449" i="1"/>
  <c r="G4448" i="1"/>
  <c r="F4448" i="1"/>
  <c r="G4447" i="1"/>
  <c r="F4447" i="1"/>
  <c r="G4446" i="1"/>
  <c r="F4446" i="1"/>
  <c r="G4445" i="1"/>
  <c r="F4445" i="1"/>
  <c r="G4444" i="1"/>
  <c r="F4444" i="1"/>
  <c r="G4443" i="1"/>
  <c r="F4443" i="1"/>
  <c r="G4442" i="1"/>
  <c r="F4442" i="1"/>
  <c r="G4441" i="1"/>
  <c r="F4441" i="1"/>
  <c r="G4440" i="1"/>
  <c r="F4440" i="1"/>
  <c r="G4439" i="1"/>
  <c r="F4439" i="1"/>
  <c r="G4438" i="1"/>
  <c r="F4438" i="1"/>
  <c r="G4437" i="1"/>
  <c r="F4437" i="1"/>
  <c r="G4436" i="1"/>
  <c r="F4436" i="1"/>
  <c r="G4435" i="1"/>
  <c r="F4435" i="1"/>
  <c r="G4434" i="1"/>
  <c r="F4434" i="1"/>
  <c r="G4433" i="1"/>
  <c r="F4433" i="1"/>
  <c r="G4432" i="1"/>
  <c r="F4432" i="1"/>
  <c r="G4431" i="1"/>
  <c r="F4431" i="1"/>
  <c r="G4430" i="1"/>
  <c r="F4430" i="1"/>
  <c r="G4429" i="1"/>
  <c r="F4429" i="1"/>
  <c r="G4428" i="1"/>
  <c r="F4428" i="1"/>
  <c r="G4427" i="1"/>
  <c r="F4427" i="1"/>
  <c r="G4426" i="1"/>
  <c r="F4426" i="1"/>
  <c r="G4425" i="1"/>
  <c r="F4425" i="1"/>
  <c r="G4424" i="1"/>
  <c r="F4424" i="1"/>
  <c r="G4423" i="1"/>
  <c r="F4423" i="1"/>
  <c r="G4422" i="1"/>
  <c r="F4422" i="1"/>
  <c r="G4421" i="1"/>
  <c r="F4421" i="1"/>
  <c r="G4420" i="1"/>
  <c r="F4420" i="1"/>
  <c r="G4419" i="1"/>
  <c r="F4419" i="1"/>
  <c r="G4418" i="1"/>
  <c r="F4418" i="1"/>
  <c r="G4417" i="1"/>
  <c r="F4417" i="1"/>
  <c r="G4416" i="1"/>
  <c r="F4416" i="1"/>
  <c r="G4415" i="1"/>
  <c r="F4415" i="1"/>
  <c r="G4414" i="1"/>
  <c r="F4414" i="1"/>
  <c r="G4413" i="1"/>
  <c r="F4413" i="1"/>
  <c r="G4412" i="1"/>
  <c r="F4412" i="1"/>
  <c r="G4411" i="1"/>
  <c r="F4411" i="1"/>
  <c r="G4410" i="1"/>
  <c r="F4410" i="1"/>
  <c r="G4409" i="1"/>
  <c r="F4409" i="1"/>
  <c r="G4408" i="1"/>
  <c r="F4408" i="1"/>
  <c r="G4407" i="1"/>
  <c r="F4407" i="1"/>
  <c r="G4406" i="1"/>
  <c r="F4406" i="1"/>
  <c r="G4405" i="1"/>
  <c r="F4405" i="1"/>
  <c r="G4404" i="1"/>
  <c r="F4404" i="1"/>
  <c r="G4403" i="1"/>
  <c r="F4403" i="1"/>
  <c r="G4402" i="1"/>
  <c r="F4402" i="1"/>
  <c r="G4401" i="1"/>
  <c r="F4401" i="1"/>
  <c r="G4400" i="1"/>
  <c r="F4400" i="1"/>
  <c r="G4399" i="1"/>
  <c r="F4399" i="1"/>
  <c r="G4398" i="1"/>
  <c r="F4398" i="1"/>
  <c r="G4397" i="1"/>
  <c r="F4397" i="1"/>
  <c r="G4396" i="1"/>
  <c r="F4396" i="1"/>
  <c r="G4395" i="1"/>
  <c r="F4395" i="1"/>
  <c r="G4394" i="1"/>
  <c r="F4394" i="1"/>
  <c r="G4393" i="1"/>
  <c r="F4393" i="1"/>
  <c r="G4392" i="1"/>
  <c r="F4392" i="1"/>
  <c r="G4391" i="1"/>
  <c r="F4391" i="1"/>
  <c r="G4390" i="1"/>
  <c r="F4390" i="1"/>
  <c r="G4389" i="1"/>
  <c r="F4389" i="1"/>
  <c r="G4388" i="1"/>
  <c r="F4388" i="1"/>
  <c r="G4387" i="1"/>
  <c r="F4387" i="1"/>
  <c r="G4386" i="1"/>
  <c r="F4386" i="1"/>
  <c r="G4385" i="1"/>
  <c r="F4385" i="1"/>
  <c r="G4384" i="1"/>
  <c r="F4384" i="1"/>
  <c r="G4383" i="1"/>
  <c r="F4383" i="1"/>
  <c r="G4382" i="1"/>
  <c r="F4382" i="1"/>
  <c r="G4381" i="1"/>
  <c r="F4381" i="1"/>
  <c r="G4380" i="1"/>
  <c r="F4380" i="1"/>
  <c r="G4379" i="1"/>
  <c r="F4379" i="1"/>
  <c r="G4378" i="1"/>
  <c r="F4378" i="1"/>
  <c r="G4377" i="1"/>
  <c r="F4377" i="1"/>
  <c r="G4376" i="1"/>
  <c r="F4376" i="1"/>
  <c r="G4375" i="1"/>
  <c r="F4375" i="1"/>
  <c r="G4374" i="1"/>
  <c r="F4374" i="1"/>
  <c r="G4373" i="1"/>
  <c r="F4373" i="1"/>
  <c r="G4372" i="1"/>
  <c r="F4372" i="1"/>
  <c r="G4371" i="1"/>
  <c r="F4371" i="1"/>
  <c r="G4370" i="1"/>
  <c r="F4370" i="1"/>
  <c r="G4369" i="1"/>
  <c r="F4369" i="1"/>
  <c r="G4368" i="1"/>
  <c r="F4368" i="1"/>
  <c r="G4367" i="1"/>
  <c r="F4367" i="1"/>
  <c r="G4366" i="1"/>
  <c r="F4366" i="1"/>
  <c r="G4365" i="1"/>
  <c r="F4365" i="1"/>
  <c r="G4364" i="1"/>
  <c r="F4364" i="1"/>
  <c r="G4363" i="1"/>
  <c r="F4363" i="1"/>
  <c r="G4362" i="1"/>
  <c r="F4362" i="1"/>
  <c r="G4361" i="1"/>
  <c r="F4361" i="1"/>
  <c r="G4360" i="1"/>
  <c r="F4360" i="1"/>
  <c r="G4359" i="1"/>
  <c r="F4359" i="1"/>
  <c r="G4358" i="1"/>
  <c r="F4358" i="1"/>
  <c r="G4357" i="1"/>
  <c r="F4357" i="1"/>
  <c r="G4356" i="1"/>
  <c r="F4356" i="1"/>
  <c r="G4355" i="1"/>
  <c r="F4355" i="1"/>
  <c r="G4354" i="1"/>
  <c r="F4354" i="1"/>
  <c r="G4353" i="1"/>
  <c r="F4353" i="1"/>
  <c r="G4352" i="1"/>
  <c r="F4352" i="1"/>
  <c r="G4351" i="1"/>
  <c r="F4351" i="1"/>
  <c r="G4350" i="1"/>
  <c r="F4350" i="1"/>
  <c r="G4349" i="1"/>
  <c r="F4349" i="1"/>
  <c r="G4348" i="1"/>
  <c r="F4348" i="1"/>
  <c r="G4347" i="1"/>
  <c r="F4347" i="1"/>
  <c r="G4346" i="1"/>
  <c r="F4346" i="1"/>
  <c r="G4345" i="1"/>
  <c r="F4345" i="1"/>
  <c r="G4344" i="1"/>
  <c r="F4344" i="1"/>
  <c r="G4343" i="1"/>
  <c r="F4343" i="1"/>
  <c r="G4342" i="1"/>
  <c r="F4342" i="1"/>
  <c r="G4341" i="1"/>
  <c r="F4341" i="1"/>
  <c r="G4340" i="1"/>
  <c r="F4340" i="1"/>
  <c r="G4339" i="1"/>
  <c r="F4339" i="1"/>
  <c r="G4338" i="1"/>
  <c r="F4338" i="1"/>
  <c r="G4337" i="1"/>
  <c r="F4337" i="1"/>
  <c r="G4336" i="1"/>
  <c r="F4336" i="1"/>
  <c r="G4335" i="1"/>
  <c r="F4335" i="1"/>
  <c r="G4334" i="1"/>
  <c r="F4334" i="1"/>
  <c r="G4333" i="1"/>
  <c r="F4333" i="1"/>
  <c r="G4332" i="1"/>
  <c r="F4332" i="1"/>
  <c r="G4331" i="1"/>
  <c r="F4331" i="1"/>
  <c r="G4330" i="1"/>
  <c r="F4330" i="1"/>
  <c r="G4329" i="1"/>
  <c r="F4329" i="1"/>
  <c r="G4328" i="1"/>
  <c r="F4328" i="1"/>
  <c r="G4327" i="1"/>
  <c r="F4327" i="1"/>
  <c r="G4326" i="1"/>
  <c r="F4326" i="1"/>
  <c r="G4325" i="1"/>
  <c r="F4325" i="1"/>
  <c r="G4324" i="1"/>
  <c r="F4324" i="1"/>
  <c r="G4323" i="1"/>
  <c r="F4323" i="1"/>
  <c r="G4322" i="1"/>
  <c r="F4322" i="1"/>
  <c r="G4321" i="1"/>
  <c r="F4321" i="1"/>
  <c r="G4320" i="1"/>
  <c r="F4320" i="1"/>
  <c r="G4319" i="1"/>
  <c r="F4319" i="1"/>
  <c r="G4318" i="1"/>
  <c r="F4318" i="1"/>
  <c r="G4317" i="1"/>
  <c r="F4317" i="1"/>
  <c r="G4316" i="1"/>
  <c r="F4316" i="1"/>
  <c r="G4315" i="1"/>
  <c r="F4315" i="1"/>
  <c r="G4314" i="1"/>
  <c r="F4314" i="1"/>
  <c r="G4313" i="1"/>
  <c r="F4313" i="1"/>
  <c r="G4312" i="1"/>
  <c r="F4312" i="1"/>
  <c r="G4311" i="1"/>
  <c r="F4311" i="1"/>
  <c r="G4310" i="1"/>
  <c r="F4310" i="1"/>
  <c r="G4309" i="1"/>
  <c r="F4309" i="1"/>
  <c r="G4308" i="1"/>
  <c r="F4308" i="1"/>
  <c r="G4307" i="1"/>
  <c r="F4307" i="1"/>
  <c r="G4306" i="1"/>
  <c r="F4306" i="1"/>
  <c r="G4305" i="1"/>
  <c r="F4305" i="1"/>
  <c r="G4304" i="1"/>
  <c r="F4304" i="1"/>
  <c r="G4303" i="1"/>
  <c r="F4303" i="1"/>
  <c r="G4302" i="1"/>
  <c r="F4302" i="1"/>
  <c r="G4301" i="1"/>
  <c r="F4301" i="1"/>
  <c r="G4300" i="1"/>
  <c r="F4300" i="1"/>
  <c r="G4299" i="1"/>
  <c r="F4299" i="1"/>
  <c r="G4298" i="1"/>
  <c r="F4298" i="1"/>
  <c r="G4297" i="1"/>
  <c r="F4297" i="1"/>
  <c r="G4296" i="1"/>
  <c r="F4296" i="1"/>
  <c r="G4295" i="1"/>
  <c r="F4295" i="1"/>
  <c r="G4294" i="1"/>
  <c r="F4294" i="1"/>
  <c r="G4293" i="1"/>
  <c r="F4293" i="1"/>
  <c r="G4292" i="1"/>
  <c r="F4292" i="1"/>
  <c r="G4291" i="1"/>
  <c r="F4291" i="1"/>
  <c r="G4290" i="1"/>
  <c r="F4290" i="1"/>
  <c r="G4289" i="1"/>
  <c r="F4289" i="1"/>
  <c r="G4288" i="1"/>
  <c r="F4288" i="1"/>
  <c r="G4287" i="1"/>
  <c r="F4287" i="1"/>
  <c r="G4286" i="1"/>
  <c r="F4286" i="1"/>
  <c r="G4285" i="1"/>
  <c r="F4285" i="1"/>
  <c r="G4284" i="1"/>
  <c r="F4284" i="1"/>
  <c r="G4283" i="1"/>
  <c r="F4283" i="1"/>
  <c r="G4282" i="1"/>
  <c r="F4282" i="1"/>
  <c r="G4281" i="1"/>
  <c r="F4281" i="1"/>
  <c r="G4280" i="1"/>
  <c r="F4280" i="1"/>
  <c r="G4279" i="1"/>
  <c r="F4279" i="1"/>
  <c r="G4278" i="1"/>
  <c r="F4278" i="1"/>
  <c r="G4277" i="1"/>
  <c r="F4277" i="1"/>
  <c r="G4276" i="1"/>
  <c r="F4276" i="1"/>
  <c r="G4275" i="1"/>
  <c r="F4275" i="1"/>
  <c r="G4274" i="1"/>
  <c r="F4274" i="1"/>
  <c r="G4273" i="1"/>
  <c r="F4273" i="1"/>
  <c r="G4272" i="1"/>
  <c r="F4272" i="1"/>
  <c r="G4271" i="1"/>
  <c r="F4271" i="1"/>
  <c r="G4270" i="1"/>
  <c r="F4270" i="1"/>
  <c r="G4269" i="1"/>
  <c r="F4269" i="1"/>
  <c r="G4268" i="1"/>
  <c r="F4268" i="1"/>
  <c r="G4267" i="1"/>
  <c r="F4267" i="1"/>
  <c r="G4266" i="1"/>
  <c r="F4266" i="1"/>
  <c r="G4265" i="1"/>
  <c r="F4265" i="1"/>
  <c r="G4264" i="1"/>
  <c r="F4264" i="1"/>
  <c r="G4263" i="1"/>
  <c r="F4263" i="1"/>
  <c r="G4262" i="1"/>
  <c r="F4262" i="1"/>
  <c r="G4261" i="1"/>
  <c r="F4261" i="1"/>
  <c r="G4260" i="1"/>
  <c r="F4260" i="1"/>
  <c r="G4259" i="1"/>
  <c r="F4259" i="1"/>
  <c r="G4258" i="1"/>
  <c r="F4258" i="1"/>
  <c r="G4257" i="1"/>
  <c r="F4257" i="1"/>
  <c r="G4256" i="1"/>
  <c r="F4256" i="1"/>
  <c r="G4255" i="1"/>
  <c r="F4255" i="1"/>
  <c r="G4254" i="1"/>
  <c r="F4254" i="1"/>
  <c r="G4253" i="1"/>
  <c r="F4253" i="1"/>
  <c r="G4252" i="1"/>
  <c r="F4252" i="1"/>
  <c r="G4251" i="1"/>
  <c r="F4251" i="1"/>
  <c r="G4250" i="1"/>
  <c r="F4250" i="1"/>
  <c r="G4249" i="1"/>
  <c r="F4249" i="1"/>
  <c r="G4248" i="1"/>
  <c r="F4248" i="1"/>
  <c r="G4247" i="1"/>
  <c r="F4247" i="1"/>
  <c r="G4246" i="1"/>
  <c r="F4246" i="1"/>
  <c r="G4245" i="1"/>
  <c r="F4245" i="1"/>
  <c r="G4244" i="1"/>
  <c r="F4244" i="1"/>
  <c r="G4243" i="1"/>
  <c r="F4243" i="1"/>
  <c r="G4242" i="1"/>
  <c r="F4242" i="1"/>
  <c r="G4241" i="1"/>
  <c r="F4241" i="1"/>
  <c r="G4240" i="1"/>
  <c r="F4240" i="1"/>
  <c r="G4239" i="1"/>
  <c r="F4239" i="1"/>
  <c r="G4238" i="1"/>
  <c r="F4238" i="1"/>
  <c r="G4237" i="1"/>
  <c r="F4237" i="1"/>
  <c r="G4236" i="1"/>
  <c r="F4236" i="1"/>
  <c r="G4235" i="1"/>
  <c r="F4235" i="1"/>
  <c r="G4234" i="1"/>
  <c r="F4234" i="1"/>
  <c r="G4233" i="1"/>
  <c r="F4233" i="1"/>
  <c r="G4232" i="1"/>
  <c r="F4232" i="1"/>
  <c r="G4231" i="1"/>
  <c r="F4231" i="1"/>
  <c r="G4230" i="1"/>
  <c r="F4230" i="1"/>
  <c r="G4229" i="1"/>
  <c r="F4229" i="1"/>
  <c r="G4228" i="1"/>
  <c r="F4228" i="1"/>
  <c r="G4227" i="1"/>
  <c r="F4227" i="1"/>
  <c r="G4226" i="1"/>
  <c r="F4226" i="1"/>
  <c r="G4225" i="1"/>
  <c r="F4225" i="1"/>
  <c r="G4224" i="1"/>
  <c r="F4224" i="1"/>
  <c r="G4223" i="1"/>
  <c r="F4223" i="1"/>
  <c r="G4222" i="1"/>
  <c r="F4222" i="1"/>
  <c r="G4221" i="1"/>
  <c r="F4221" i="1"/>
  <c r="G4220" i="1"/>
  <c r="F4220" i="1"/>
  <c r="G4219" i="1"/>
  <c r="F4219" i="1"/>
  <c r="G4218" i="1"/>
  <c r="F4218" i="1"/>
  <c r="G4217" i="1"/>
  <c r="F4217" i="1"/>
  <c r="G4216" i="1"/>
  <c r="F4216" i="1"/>
  <c r="G4215" i="1"/>
  <c r="F4215" i="1"/>
  <c r="G4214" i="1"/>
  <c r="F4214" i="1"/>
  <c r="G4213" i="1"/>
  <c r="F4213" i="1"/>
  <c r="G4212" i="1"/>
  <c r="F4212" i="1"/>
  <c r="G4211" i="1"/>
  <c r="F4211" i="1"/>
  <c r="G4210" i="1"/>
  <c r="F4210" i="1"/>
  <c r="G4209" i="1"/>
  <c r="F4209" i="1"/>
  <c r="G4208" i="1"/>
  <c r="F4208" i="1"/>
  <c r="G4207" i="1"/>
  <c r="F4207" i="1"/>
  <c r="G4206" i="1"/>
  <c r="F4206" i="1"/>
  <c r="G4205" i="1"/>
  <c r="F4205" i="1"/>
  <c r="G4204" i="1"/>
  <c r="F4204" i="1"/>
  <c r="G4203" i="1"/>
  <c r="F4203" i="1"/>
  <c r="G4202" i="1"/>
  <c r="F4202" i="1"/>
  <c r="G4201" i="1"/>
  <c r="F4201" i="1"/>
  <c r="G4200" i="1"/>
  <c r="F4200" i="1"/>
  <c r="G4199" i="1"/>
  <c r="F4199" i="1"/>
  <c r="G4198" i="1"/>
  <c r="F4198" i="1"/>
  <c r="G4197" i="1"/>
  <c r="F4197" i="1"/>
  <c r="G4196" i="1"/>
  <c r="F4196" i="1"/>
  <c r="G4195" i="1"/>
  <c r="F4195" i="1"/>
  <c r="G4194" i="1"/>
  <c r="F4194" i="1"/>
  <c r="G4193" i="1"/>
  <c r="F4193" i="1"/>
  <c r="G4192" i="1"/>
  <c r="F4192" i="1"/>
  <c r="G4191" i="1"/>
  <c r="F4191" i="1"/>
  <c r="G4190" i="1"/>
  <c r="F4190" i="1"/>
  <c r="G4189" i="1"/>
  <c r="F4189" i="1"/>
  <c r="G4188" i="1"/>
  <c r="F4188" i="1"/>
  <c r="G4187" i="1"/>
  <c r="F4187" i="1"/>
  <c r="G4186" i="1"/>
  <c r="F4186" i="1"/>
  <c r="G4185" i="1"/>
  <c r="F4185" i="1"/>
  <c r="G4184" i="1"/>
  <c r="F4184" i="1"/>
  <c r="G4183" i="1"/>
  <c r="F4183" i="1"/>
  <c r="G4182" i="1"/>
  <c r="F4182" i="1"/>
  <c r="G4181" i="1"/>
  <c r="F4181" i="1"/>
  <c r="G4180" i="1"/>
  <c r="F4180" i="1"/>
  <c r="G4179" i="1"/>
  <c r="F4179" i="1"/>
  <c r="G4178" i="1"/>
  <c r="F4178" i="1"/>
  <c r="G4177" i="1"/>
  <c r="F4177" i="1"/>
  <c r="G4176" i="1"/>
  <c r="F4176" i="1"/>
  <c r="G4175" i="1"/>
  <c r="F4175" i="1"/>
  <c r="G4174" i="1"/>
  <c r="F4174" i="1"/>
  <c r="G4173" i="1"/>
  <c r="F4173" i="1"/>
  <c r="G4172" i="1"/>
  <c r="F4172" i="1"/>
  <c r="G4171" i="1"/>
  <c r="F4171" i="1"/>
  <c r="G4170" i="1"/>
  <c r="F4170" i="1"/>
  <c r="G4169" i="1"/>
  <c r="F4169" i="1"/>
  <c r="G4168" i="1"/>
  <c r="F4168" i="1"/>
  <c r="G4167" i="1"/>
  <c r="F4167" i="1"/>
  <c r="G4166" i="1"/>
  <c r="F4166" i="1"/>
  <c r="G4165" i="1"/>
  <c r="F4165" i="1"/>
  <c r="G4164" i="1"/>
  <c r="F4164" i="1"/>
  <c r="G4163" i="1"/>
  <c r="F4163" i="1"/>
  <c r="G4162" i="1"/>
  <c r="F4162" i="1"/>
  <c r="G4161" i="1"/>
  <c r="F4161" i="1"/>
  <c r="G4160" i="1"/>
  <c r="F4160" i="1"/>
  <c r="G4159" i="1"/>
  <c r="F4159" i="1"/>
  <c r="G4158" i="1"/>
  <c r="F4158" i="1"/>
  <c r="G4157" i="1"/>
  <c r="F4157" i="1"/>
  <c r="G4156" i="1"/>
  <c r="F4156" i="1"/>
  <c r="G4155" i="1"/>
  <c r="F4155" i="1"/>
  <c r="G4154" i="1"/>
  <c r="F4154" i="1"/>
  <c r="G4153" i="1"/>
  <c r="F4153" i="1"/>
  <c r="G4152" i="1"/>
  <c r="F4152" i="1"/>
  <c r="G4151" i="1"/>
  <c r="F4151" i="1"/>
  <c r="G4150" i="1"/>
  <c r="F4150" i="1"/>
  <c r="G4149" i="1"/>
  <c r="F4149" i="1"/>
  <c r="G4148" i="1"/>
  <c r="F4148" i="1"/>
  <c r="G4147" i="1"/>
  <c r="F4147" i="1"/>
  <c r="G4146" i="1"/>
  <c r="F4146" i="1"/>
  <c r="G4145" i="1"/>
  <c r="F4145" i="1"/>
  <c r="G4144" i="1"/>
  <c r="F4144" i="1"/>
  <c r="G4143" i="1"/>
  <c r="F4143" i="1"/>
  <c r="G4142" i="1"/>
  <c r="F4142" i="1"/>
  <c r="G4141" i="1"/>
  <c r="F4141" i="1"/>
  <c r="G4140" i="1"/>
  <c r="F4140" i="1"/>
  <c r="G4139" i="1"/>
  <c r="F4139" i="1"/>
  <c r="G4138" i="1"/>
  <c r="F4138" i="1"/>
  <c r="G4137" i="1"/>
  <c r="F4137" i="1"/>
  <c r="G4136" i="1"/>
  <c r="F4136" i="1"/>
  <c r="G4135" i="1"/>
  <c r="F4135" i="1"/>
  <c r="G4134" i="1"/>
  <c r="F4134" i="1"/>
  <c r="G4133" i="1"/>
  <c r="F4133" i="1"/>
  <c r="G4132" i="1"/>
  <c r="F4132" i="1"/>
  <c r="G4131" i="1"/>
  <c r="F4131" i="1"/>
  <c r="G4130" i="1"/>
  <c r="F4130" i="1"/>
  <c r="G4129" i="1"/>
  <c r="F4129" i="1"/>
  <c r="G4128" i="1"/>
  <c r="F4128" i="1"/>
  <c r="G4127" i="1"/>
  <c r="F4127" i="1"/>
  <c r="G4126" i="1"/>
  <c r="F4126" i="1"/>
  <c r="G4125" i="1"/>
  <c r="F4125" i="1"/>
  <c r="G4124" i="1"/>
  <c r="F4124" i="1"/>
  <c r="G4123" i="1"/>
  <c r="F4123" i="1"/>
  <c r="G4122" i="1"/>
  <c r="F4122" i="1"/>
  <c r="G4121" i="1"/>
  <c r="F4121" i="1"/>
  <c r="G4120" i="1"/>
  <c r="F4120" i="1"/>
  <c r="G4119" i="1"/>
  <c r="F4119" i="1"/>
  <c r="G4118" i="1"/>
  <c r="F4118" i="1"/>
  <c r="G4117" i="1"/>
  <c r="F4117" i="1"/>
  <c r="G4116" i="1"/>
  <c r="F4116" i="1"/>
  <c r="G4115" i="1"/>
  <c r="F4115" i="1"/>
  <c r="G4114" i="1"/>
  <c r="F4114" i="1"/>
  <c r="G4113" i="1"/>
  <c r="F4113" i="1"/>
  <c r="G4112" i="1"/>
  <c r="F4112" i="1"/>
  <c r="G4111" i="1"/>
  <c r="F4111" i="1"/>
  <c r="G4110" i="1"/>
  <c r="F4110" i="1"/>
  <c r="G4109" i="1"/>
  <c r="F4109" i="1"/>
  <c r="G4108" i="1"/>
  <c r="F4108" i="1"/>
  <c r="G4107" i="1"/>
  <c r="F4107" i="1"/>
  <c r="G4106" i="1"/>
  <c r="F4106" i="1"/>
  <c r="G4105" i="1"/>
  <c r="F4105" i="1"/>
  <c r="G4104" i="1"/>
  <c r="F4104" i="1"/>
  <c r="G4103" i="1"/>
  <c r="F4103" i="1"/>
  <c r="G4102" i="1"/>
  <c r="F4102" i="1"/>
  <c r="G4101" i="1"/>
  <c r="F4101" i="1"/>
  <c r="G4100" i="1"/>
  <c r="F4100" i="1"/>
  <c r="G4099" i="1"/>
  <c r="F4099" i="1"/>
  <c r="G4098" i="1"/>
  <c r="F4098" i="1"/>
  <c r="G4097" i="1"/>
  <c r="F4097" i="1"/>
  <c r="G4096" i="1"/>
  <c r="F4096" i="1"/>
  <c r="G4095" i="1"/>
  <c r="F4095" i="1"/>
  <c r="G4094" i="1"/>
  <c r="F4094" i="1"/>
  <c r="G4093" i="1"/>
  <c r="F4093" i="1"/>
  <c r="G4092" i="1"/>
  <c r="F4092" i="1"/>
  <c r="G4091" i="1"/>
  <c r="F4091" i="1"/>
  <c r="G4090" i="1"/>
  <c r="F4090" i="1"/>
  <c r="G4089" i="1"/>
  <c r="F4089" i="1"/>
  <c r="G4088" i="1"/>
  <c r="F4088" i="1"/>
  <c r="G4087" i="1"/>
  <c r="F4087" i="1"/>
  <c r="G4086" i="1"/>
  <c r="F4086" i="1"/>
  <c r="G4085" i="1"/>
  <c r="F4085" i="1"/>
  <c r="G4084" i="1"/>
  <c r="F4084" i="1"/>
  <c r="G4083" i="1"/>
  <c r="F4083" i="1"/>
  <c r="G4082" i="1"/>
  <c r="F4082" i="1"/>
  <c r="G4081" i="1"/>
  <c r="F4081" i="1"/>
  <c r="G4080" i="1"/>
  <c r="F4080" i="1"/>
  <c r="G4079" i="1"/>
  <c r="F4079" i="1"/>
  <c r="G4078" i="1"/>
  <c r="F4078" i="1"/>
  <c r="G4077" i="1"/>
  <c r="F4077" i="1"/>
  <c r="G4076" i="1"/>
  <c r="F4076" i="1"/>
  <c r="G4075" i="1"/>
  <c r="F4075" i="1"/>
  <c r="G4074" i="1"/>
  <c r="F4074" i="1"/>
  <c r="G4073" i="1"/>
  <c r="F4073" i="1"/>
  <c r="G4072" i="1"/>
  <c r="F4072" i="1"/>
  <c r="G4071" i="1"/>
  <c r="F4071" i="1"/>
  <c r="G4070" i="1"/>
  <c r="F4070" i="1"/>
  <c r="G4069" i="1"/>
  <c r="F4069" i="1"/>
  <c r="G4068" i="1"/>
  <c r="F4068" i="1"/>
  <c r="G4067" i="1"/>
  <c r="F4067" i="1"/>
  <c r="G4066" i="1"/>
  <c r="F4066" i="1"/>
  <c r="G4065" i="1"/>
  <c r="F4065" i="1"/>
  <c r="G4064" i="1"/>
  <c r="F4064" i="1"/>
  <c r="G4063" i="1"/>
  <c r="F4063" i="1"/>
  <c r="G4062" i="1"/>
  <c r="F4062" i="1"/>
  <c r="G4061" i="1"/>
  <c r="F4061" i="1"/>
  <c r="G4060" i="1"/>
  <c r="F4060" i="1"/>
  <c r="G4059" i="1"/>
  <c r="F4059" i="1"/>
  <c r="G4058" i="1"/>
  <c r="F4058" i="1"/>
  <c r="G4057" i="1"/>
  <c r="F4057" i="1"/>
  <c r="G4056" i="1"/>
  <c r="F4056" i="1"/>
  <c r="G4055" i="1"/>
  <c r="F4055" i="1"/>
  <c r="G4054" i="1"/>
  <c r="F4054" i="1"/>
  <c r="G4053" i="1"/>
  <c r="F4053" i="1"/>
  <c r="G4052" i="1"/>
  <c r="F4052" i="1"/>
  <c r="G4051" i="1"/>
  <c r="F4051" i="1"/>
  <c r="G4050" i="1"/>
  <c r="F4050" i="1"/>
  <c r="G4049" i="1"/>
  <c r="F4049" i="1"/>
  <c r="G4048" i="1"/>
  <c r="F4048" i="1"/>
  <c r="G4047" i="1"/>
  <c r="F4047" i="1"/>
  <c r="G4046" i="1"/>
  <c r="F4046" i="1"/>
  <c r="G4045" i="1"/>
  <c r="F4045" i="1"/>
  <c r="G4044" i="1"/>
  <c r="F4044" i="1"/>
  <c r="G4043" i="1"/>
  <c r="F4043" i="1"/>
  <c r="G4042" i="1"/>
  <c r="F4042" i="1"/>
  <c r="G4041" i="1"/>
  <c r="F4041" i="1"/>
  <c r="G4040" i="1"/>
  <c r="F4040" i="1"/>
  <c r="G4039" i="1"/>
  <c r="F4039" i="1"/>
  <c r="G4038" i="1"/>
  <c r="F4038" i="1"/>
  <c r="G4037" i="1"/>
  <c r="F4037" i="1"/>
  <c r="G4036" i="1"/>
  <c r="F4036" i="1"/>
  <c r="G4035" i="1"/>
  <c r="F4035" i="1"/>
  <c r="G4034" i="1"/>
  <c r="F4034" i="1"/>
  <c r="G4033" i="1"/>
  <c r="F4033" i="1"/>
  <c r="G4032" i="1"/>
  <c r="F4032" i="1"/>
  <c r="G4031" i="1"/>
  <c r="F4031" i="1"/>
  <c r="G4030" i="1"/>
  <c r="F4030" i="1"/>
  <c r="G4029" i="1"/>
  <c r="F4029" i="1"/>
  <c r="G4028" i="1"/>
  <c r="F4028" i="1"/>
  <c r="G4027" i="1"/>
  <c r="F4027" i="1"/>
  <c r="G4026" i="1"/>
  <c r="F4026" i="1"/>
  <c r="G4025" i="1"/>
  <c r="F4025" i="1"/>
  <c r="G4024" i="1"/>
  <c r="F4024" i="1"/>
  <c r="G4023" i="1"/>
  <c r="F4023" i="1"/>
  <c r="G4022" i="1"/>
  <c r="F4022" i="1"/>
  <c r="G4021" i="1"/>
  <c r="F4021" i="1"/>
  <c r="G4020" i="1"/>
  <c r="F4020" i="1"/>
  <c r="G4019" i="1"/>
  <c r="F4019" i="1"/>
  <c r="G4018" i="1"/>
  <c r="F4018" i="1"/>
  <c r="G4017" i="1"/>
  <c r="F4017" i="1"/>
  <c r="G4016" i="1"/>
  <c r="F4016" i="1"/>
  <c r="G4015" i="1"/>
  <c r="F4015" i="1"/>
  <c r="G4014" i="1"/>
  <c r="F4014" i="1"/>
  <c r="G4013" i="1"/>
  <c r="F4013" i="1"/>
  <c r="G4012" i="1"/>
  <c r="F4012" i="1"/>
  <c r="G4011" i="1"/>
  <c r="F4011" i="1"/>
  <c r="G4010" i="1"/>
  <c r="F4010" i="1"/>
  <c r="G4009" i="1"/>
  <c r="F4009" i="1"/>
  <c r="G4008" i="1"/>
  <c r="F4008" i="1"/>
  <c r="G4007" i="1"/>
  <c r="F4007" i="1"/>
  <c r="G4006" i="1"/>
  <c r="F4006" i="1"/>
  <c r="G4005" i="1"/>
  <c r="F4005" i="1"/>
  <c r="G4004" i="1"/>
  <c r="F4004" i="1"/>
  <c r="G4003" i="1"/>
  <c r="F4003" i="1"/>
  <c r="G4002" i="1"/>
  <c r="F4002" i="1"/>
  <c r="G4001" i="1"/>
  <c r="F4001" i="1"/>
  <c r="G4000" i="1"/>
  <c r="F4000" i="1"/>
  <c r="G3999" i="1"/>
  <c r="F3999" i="1"/>
  <c r="G3998" i="1"/>
  <c r="F3998" i="1"/>
  <c r="G3997" i="1"/>
  <c r="F3997" i="1"/>
  <c r="G3996" i="1"/>
  <c r="F3996" i="1"/>
  <c r="G3995" i="1"/>
  <c r="F3995" i="1"/>
  <c r="G3994" i="1"/>
  <c r="F3994" i="1"/>
  <c r="G3993" i="1"/>
  <c r="F3993" i="1"/>
  <c r="G3992" i="1"/>
  <c r="F3992" i="1"/>
  <c r="G3991" i="1"/>
  <c r="F3991" i="1"/>
  <c r="G3990" i="1"/>
  <c r="F3990" i="1"/>
  <c r="G3989" i="1"/>
  <c r="F3989" i="1"/>
  <c r="G3988" i="1"/>
  <c r="F3988" i="1"/>
  <c r="G3987" i="1"/>
  <c r="F3987" i="1"/>
  <c r="G3986" i="1"/>
  <c r="F3986" i="1"/>
  <c r="G3985" i="1"/>
  <c r="F3985" i="1"/>
  <c r="G3984" i="1"/>
  <c r="F3984" i="1"/>
  <c r="G3983" i="1"/>
  <c r="F3983" i="1"/>
  <c r="G3982" i="1"/>
  <c r="F3982" i="1"/>
  <c r="G3981" i="1"/>
  <c r="F3981" i="1"/>
  <c r="G3980" i="1"/>
  <c r="F3980" i="1"/>
  <c r="G3979" i="1"/>
  <c r="F3979" i="1"/>
  <c r="G3978" i="1"/>
  <c r="F3978" i="1"/>
  <c r="G3977" i="1"/>
  <c r="F3977" i="1"/>
  <c r="G3976" i="1"/>
  <c r="F3976" i="1"/>
  <c r="G3975" i="1"/>
  <c r="F3975" i="1"/>
  <c r="G3974" i="1"/>
  <c r="F3974" i="1"/>
  <c r="G3973" i="1"/>
  <c r="F3973" i="1"/>
  <c r="G3972" i="1"/>
  <c r="F3972" i="1"/>
  <c r="G3971" i="1"/>
  <c r="F3971" i="1"/>
  <c r="G3970" i="1"/>
  <c r="F3970" i="1"/>
  <c r="G3969" i="1"/>
  <c r="F3969" i="1"/>
  <c r="G3968" i="1"/>
  <c r="F3968" i="1"/>
  <c r="G3967" i="1"/>
  <c r="F3967" i="1"/>
  <c r="G3966" i="1"/>
  <c r="F3966" i="1"/>
  <c r="G3965" i="1"/>
  <c r="F3965" i="1"/>
  <c r="G3964" i="1"/>
  <c r="F3964" i="1"/>
  <c r="G3963" i="1"/>
  <c r="F3963" i="1"/>
  <c r="G3962" i="1"/>
  <c r="F3962" i="1"/>
  <c r="G3961" i="1"/>
  <c r="F3961" i="1"/>
  <c r="G3960" i="1"/>
  <c r="F3960" i="1"/>
  <c r="G3959" i="1"/>
  <c r="F3959" i="1"/>
  <c r="G3958" i="1"/>
  <c r="F3958" i="1"/>
  <c r="G3957" i="1"/>
  <c r="F3957" i="1"/>
  <c r="G3956" i="1"/>
  <c r="F3956" i="1"/>
  <c r="G3955" i="1"/>
  <c r="F3955" i="1"/>
  <c r="G3954" i="1"/>
  <c r="F3954" i="1"/>
  <c r="G3953" i="1"/>
  <c r="F3953" i="1"/>
  <c r="G3952" i="1"/>
  <c r="F3952" i="1"/>
  <c r="G3951" i="1"/>
  <c r="F3951" i="1"/>
  <c r="G3950" i="1"/>
  <c r="F3950" i="1"/>
  <c r="G3949" i="1"/>
  <c r="F3949" i="1"/>
  <c r="G3948" i="1"/>
  <c r="F3948" i="1"/>
  <c r="G3947" i="1"/>
  <c r="F3947" i="1"/>
  <c r="G3946" i="1"/>
  <c r="F3946" i="1"/>
  <c r="G3945" i="1"/>
  <c r="F3945" i="1"/>
  <c r="G3944" i="1"/>
  <c r="F3944" i="1"/>
  <c r="G3943" i="1"/>
  <c r="F3943" i="1"/>
  <c r="G3942" i="1"/>
  <c r="F3942" i="1"/>
  <c r="G3941" i="1"/>
  <c r="F3941" i="1"/>
  <c r="G3940" i="1"/>
  <c r="F3940" i="1"/>
  <c r="G3939" i="1"/>
  <c r="F3939" i="1"/>
  <c r="G3938" i="1"/>
  <c r="F3938" i="1"/>
  <c r="G3937" i="1"/>
  <c r="F3937" i="1"/>
  <c r="G3936" i="1"/>
  <c r="F3936" i="1"/>
  <c r="G3935" i="1"/>
  <c r="F3935" i="1"/>
  <c r="G3934" i="1"/>
  <c r="F3934" i="1"/>
  <c r="G3933" i="1"/>
  <c r="F3933" i="1"/>
  <c r="G3932" i="1"/>
  <c r="F3932" i="1"/>
  <c r="G3931" i="1"/>
  <c r="F3931" i="1"/>
  <c r="G3930" i="1"/>
  <c r="F3930" i="1"/>
  <c r="G3929" i="1"/>
  <c r="F3929" i="1"/>
  <c r="G3928" i="1"/>
  <c r="F3928" i="1"/>
  <c r="G3927" i="1"/>
  <c r="F3927" i="1"/>
  <c r="G3926" i="1"/>
  <c r="F3926" i="1"/>
  <c r="G3925" i="1"/>
  <c r="F3925" i="1"/>
  <c r="G3924" i="1"/>
  <c r="F3924" i="1"/>
  <c r="G3923" i="1"/>
  <c r="F3923" i="1"/>
  <c r="G3922" i="1"/>
  <c r="F3922" i="1"/>
  <c r="G3921" i="1"/>
  <c r="F3921" i="1"/>
  <c r="G3920" i="1"/>
  <c r="F3920" i="1"/>
  <c r="G3919" i="1"/>
  <c r="F3919" i="1"/>
  <c r="G3918" i="1"/>
  <c r="F3918" i="1"/>
  <c r="G3917" i="1"/>
  <c r="F3917" i="1"/>
  <c r="G3916" i="1"/>
  <c r="F3916" i="1"/>
  <c r="G3915" i="1"/>
  <c r="F3915" i="1"/>
  <c r="G3914" i="1"/>
  <c r="F3914" i="1"/>
  <c r="G3913" i="1"/>
  <c r="F3913" i="1"/>
  <c r="G3912" i="1"/>
  <c r="F3912" i="1"/>
  <c r="G3911" i="1"/>
  <c r="F3911" i="1"/>
  <c r="G3910" i="1"/>
  <c r="F3910" i="1"/>
  <c r="G3909" i="1"/>
  <c r="F3909" i="1"/>
  <c r="G3908" i="1"/>
  <c r="F3908" i="1"/>
  <c r="G3907" i="1"/>
  <c r="F3907" i="1"/>
  <c r="G3906" i="1"/>
  <c r="F3906" i="1"/>
  <c r="G3905" i="1"/>
  <c r="F3905" i="1"/>
  <c r="G3904" i="1"/>
  <c r="F3904" i="1"/>
  <c r="G3903" i="1"/>
  <c r="F3903" i="1"/>
  <c r="G3902" i="1"/>
  <c r="F3902" i="1"/>
  <c r="G3901" i="1"/>
  <c r="F3901" i="1"/>
  <c r="G3900" i="1"/>
  <c r="F3900" i="1"/>
  <c r="G3899" i="1"/>
  <c r="F3899" i="1"/>
  <c r="G3898" i="1"/>
  <c r="F3898" i="1"/>
  <c r="G3897" i="1"/>
  <c r="F3897" i="1"/>
  <c r="G3896" i="1"/>
  <c r="F3896" i="1"/>
  <c r="G3895" i="1"/>
  <c r="F3895" i="1"/>
  <c r="G3894" i="1"/>
  <c r="F3894" i="1"/>
  <c r="G3893" i="1"/>
  <c r="F3893" i="1"/>
  <c r="G3892" i="1"/>
  <c r="F3892" i="1"/>
  <c r="G3891" i="1"/>
  <c r="F3891" i="1"/>
  <c r="G3890" i="1"/>
  <c r="F3890" i="1"/>
  <c r="G3889" i="1"/>
  <c r="F3889" i="1"/>
  <c r="G3888" i="1"/>
  <c r="F3888" i="1"/>
  <c r="G3887" i="1"/>
  <c r="F3887" i="1"/>
  <c r="G3886" i="1"/>
  <c r="F3886" i="1"/>
  <c r="G3885" i="1"/>
  <c r="F3885" i="1"/>
  <c r="G3884" i="1"/>
  <c r="F3884" i="1"/>
  <c r="G3883" i="1"/>
  <c r="F3883" i="1"/>
  <c r="G3882" i="1"/>
  <c r="F3882" i="1"/>
  <c r="G3881" i="1"/>
  <c r="F3881" i="1"/>
  <c r="G3880" i="1"/>
  <c r="F3880" i="1"/>
  <c r="G3879" i="1"/>
  <c r="F3879" i="1"/>
  <c r="G3878" i="1"/>
  <c r="F3878" i="1"/>
  <c r="G3877" i="1"/>
  <c r="F3877" i="1"/>
  <c r="G3876" i="1"/>
  <c r="F3876" i="1"/>
  <c r="G3875" i="1"/>
  <c r="F3875" i="1"/>
  <c r="G3874" i="1"/>
  <c r="F3874" i="1"/>
  <c r="G3873" i="1"/>
  <c r="F3873" i="1"/>
  <c r="G3872" i="1"/>
  <c r="F3872" i="1"/>
  <c r="G3871" i="1"/>
  <c r="F3871" i="1"/>
  <c r="G3870" i="1"/>
  <c r="F3870" i="1"/>
  <c r="G3869" i="1"/>
  <c r="F3869" i="1"/>
  <c r="G3868" i="1"/>
  <c r="F3868" i="1"/>
  <c r="G3867" i="1"/>
  <c r="F3867" i="1"/>
  <c r="G3866" i="1"/>
  <c r="F3866" i="1"/>
  <c r="G3865" i="1"/>
  <c r="F3865" i="1"/>
  <c r="G3864" i="1"/>
  <c r="F3864" i="1"/>
  <c r="G3863" i="1"/>
  <c r="F3863" i="1"/>
  <c r="G3862" i="1"/>
  <c r="F3862" i="1"/>
  <c r="G3861" i="1"/>
  <c r="F3861" i="1"/>
  <c r="G3860" i="1"/>
  <c r="F3860" i="1"/>
  <c r="G3859" i="1"/>
  <c r="F3859" i="1"/>
  <c r="G3858" i="1"/>
  <c r="F3858" i="1"/>
  <c r="G3857" i="1"/>
  <c r="F3857" i="1"/>
  <c r="G3856" i="1"/>
  <c r="F3856" i="1"/>
  <c r="G3855" i="1"/>
  <c r="F3855" i="1"/>
  <c r="G3854" i="1"/>
  <c r="F3854" i="1"/>
  <c r="G3853" i="1"/>
  <c r="F3853" i="1"/>
  <c r="G3852" i="1"/>
  <c r="F3852" i="1"/>
  <c r="G3851" i="1"/>
  <c r="F3851" i="1"/>
  <c r="G3850" i="1"/>
  <c r="F3850" i="1"/>
  <c r="G3849" i="1"/>
  <c r="F3849" i="1"/>
  <c r="G3848" i="1"/>
  <c r="F3848" i="1"/>
  <c r="G3847" i="1"/>
  <c r="F3847" i="1"/>
  <c r="G3846" i="1"/>
  <c r="F3846" i="1"/>
  <c r="G3845" i="1"/>
  <c r="F3845" i="1"/>
  <c r="G3844" i="1"/>
  <c r="F3844" i="1"/>
  <c r="G3843" i="1"/>
  <c r="F3843" i="1"/>
  <c r="G3842" i="1"/>
  <c r="F3842" i="1"/>
  <c r="G3841" i="1"/>
  <c r="F3841" i="1"/>
  <c r="G3840" i="1"/>
  <c r="F3840" i="1"/>
  <c r="G3839" i="1"/>
  <c r="F3839" i="1"/>
  <c r="G3838" i="1"/>
  <c r="F3838" i="1"/>
  <c r="G3837" i="1"/>
  <c r="F3837" i="1"/>
  <c r="G3836" i="1"/>
  <c r="F3836" i="1"/>
  <c r="G3835" i="1"/>
  <c r="F3835" i="1"/>
  <c r="G3834" i="1"/>
  <c r="F3834" i="1"/>
  <c r="G3833" i="1"/>
  <c r="F3833" i="1"/>
  <c r="G3832" i="1"/>
  <c r="F3832" i="1"/>
  <c r="G3831" i="1"/>
  <c r="F3831" i="1"/>
  <c r="G3830" i="1"/>
  <c r="F3830" i="1"/>
  <c r="G3829" i="1"/>
  <c r="F3829" i="1"/>
  <c r="G3828" i="1"/>
  <c r="F3828" i="1"/>
  <c r="G3827" i="1"/>
  <c r="F3827" i="1"/>
  <c r="G3826" i="1"/>
  <c r="F3826" i="1"/>
  <c r="G3825" i="1"/>
  <c r="F3825" i="1"/>
  <c r="G3824" i="1"/>
  <c r="F3824" i="1"/>
  <c r="G3823" i="1"/>
  <c r="F3823" i="1"/>
  <c r="G3822" i="1"/>
  <c r="F3822" i="1"/>
  <c r="G3821" i="1"/>
  <c r="F3821" i="1"/>
  <c r="G3820" i="1"/>
  <c r="F3820" i="1"/>
  <c r="G3819" i="1"/>
  <c r="F3819" i="1"/>
  <c r="G3818" i="1"/>
  <c r="F3818" i="1"/>
  <c r="G3817" i="1"/>
  <c r="F3817" i="1"/>
  <c r="G3816" i="1"/>
  <c r="F3816" i="1"/>
  <c r="G3815" i="1"/>
  <c r="F3815" i="1"/>
  <c r="G3814" i="1"/>
  <c r="F3814" i="1"/>
  <c r="G3813" i="1"/>
  <c r="F3813" i="1"/>
  <c r="G3812" i="1"/>
  <c r="F3812" i="1"/>
  <c r="G3811" i="1"/>
  <c r="F3811" i="1"/>
  <c r="G3810" i="1"/>
  <c r="F3810" i="1"/>
  <c r="G3809" i="1"/>
  <c r="F3809" i="1"/>
  <c r="G3808" i="1"/>
  <c r="F3808" i="1"/>
  <c r="G3807" i="1"/>
  <c r="F3807" i="1"/>
  <c r="G3806" i="1"/>
  <c r="F3806" i="1"/>
  <c r="G3805" i="1"/>
  <c r="F3805" i="1"/>
  <c r="G3804" i="1"/>
  <c r="F3804" i="1"/>
  <c r="G3803" i="1"/>
  <c r="F3803" i="1"/>
  <c r="G3802" i="1"/>
  <c r="F3802" i="1"/>
  <c r="G3801" i="1"/>
  <c r="F3801" i="1"/>
  <c r="G3800" i="1"/>
  <c r="F3800" i="1"/>
  <c r="G3799" i="1"/>
  <c r="F3799" i="1"/>
  <c r="G3798" i="1"/>
  <c r="F3798" i="1"/>
  <c r="G3797" i="1"/>
  <c r="F3797" i="1"/>
  <c r="G3796" i="1"/>
  <c r="F3796" i="1"/>
  <c r="G3795" i="1"/>
  <c r="F3795" i="1"/>
  <c r="G3794" i="1"/>
  <c r="F3794" i="1"/>
  <c r="G3793" i="1"/>
  <c r="F3793" i="1"/>
  <c r="G3792" i="1"/>
  <c r="F3792" i="1"/>
  <c r="G3791" i="1"/>
  <c r="F3791" i="1"/>
  <c r="G3790" i="1"/>
  <c r="F3790" i="1"/>
  <c r="G3789" i="1"/>
  <c r="F3789" i="1"/>
  <c r="G3788" i="1"/>
  <c r="F3788" i="1"/>
  <c r="G3787" i="1"/>
  <c r="F3787" i="1"/>
  <c r="G3786" i="1"/>
  <c r="F3786" i="1"/>
  <c r="G3785" i="1"/>
  <c r="F3785" i="1"/>
  <c r="G3784" i="1"/>
  <c r="F3784" i="1"/>
  <c r="G3783" i="1"/>
  <c r="F3783" i="1"/>
  <c r="G3782" i="1"/>
  <c r="F3782" i="1"/>
  <c r="G3781" i="1"/>
  <c r="F3781" i="1"/>
  <c r="G3780" i="1"/>
  <c r="F3780" i="1"/>
  <c r="G3779" i="1"/>
  <c r="F3779" i="1"/>
  <c r="G3778" i="1"/>
  <c r="F3778" i="1"/>
  <c r="G3777" i="1"/>
  <c r="F3777" i="1"/>
  <c r="G3776" i="1"/>
  <c r="F3776" i="1"/>
  <c r="G3775" i="1"/>
  <c r="F3775" i="1"/>
  <c r="G3774" i="1"/>
  <c r="F3774" i="1"/>
  <c r="G3773" i="1"/>
  <c r="F3773" i="1"/>
  <c r="G3772" i="1"/>
  <c r="F3772" i="1"/>
  <c r="G3771" i="1"/>
  <c r="F3771" i="1"/>
  <c r="G3770" i="1"/>
  <c r="F3770" i="1"/>
  <c r="G3769" i="1"/>
  <c r="F3769" i="1"/>
  <c r="G3768" i="1"/>
  <c r="F3768" i="1"/>
  <c r="G3767" i="1"/>
  <c r="F3767" i="1"/>
  <c r="G3766" i="1"/>
  <c r="F3766" i="1"/>
  <c r="G3765" i="1"/>
  <c r="F3765" i="1"/>
  <c r="G3764" i="1"/>
  <c r="F3764" i="1"/>
  <c r="G3763" i="1"/>
  <c r="F3763" i="1"/>
  <c r="G3762" i="1"/>
  <c r="F3762" i="1"/>
  <c r="G3761" i="1"/>
  <c r="F3761" i="1"/>
  <c r="G3760" i="1"/>
  <c r="F3760" i="1"/>
  <c r="G3759" i="1"/>
  <c r="F3759" i="1"/>
  <c r="G3758" i="1"/>
  <c r="F3758" i="1"/>
  <c r="G3757" i="1"/>
  <c r="F3757" i="1"/>
  <c r="G3756" i="1"/>
  <c r="F3756" i="1"/>
  <c r="G3755" i="1"/>
  <c r="F3755" i="1"/>
  <c r="G3754" i="1"/>
  <c r="F3754" i="1"/>
  <c r="G3753" i="1"/>
  <c r="F3753" i="1"/>
  <c r="G3752" i="1"/>
  <c r="F3752" i="1"/>
  <c r="G3751" i="1"/>
  <c r="F3751" i="1"/>
  <c r="G3750" i="1"/>
  <c r="F3750" i="1"/>
  <c r="G3749" i="1"/>
  <c r="F3749" i="1"/>
  <c r="G3748" i="1"/>
  <c r="F3748" i="1"/>
  <c r="G3747" i="1"/>
  <c r="F3747" i="1"/>
  <c r="G3746" i="1"/>
  <c r="F3746" i="1"/>
  <c r="G3745" i="1"/>
  <c r="F3745" i="1"/>
  <c r="G3744" i="1"/>
  <c r="F3744" i="1"/>
  <c r="G3743" i="1"/>
  <c r="F3743" i="1"/>
  <c r="G3742" i="1"/>
  <c r="F3742" i="1"/>
  <c r="G3741" i="1"/>
  <c r="F3741" i="1"/>
  <c r="G3740" i="1"/>
  <c r="F3740" i="1"/>
  <c r="G3739" i="1"/>
  <c r="F3739" i="1"/>
  <c r="G3738" i="1"/>
  <c r="F3738" i="1"/>
  <c r="G3737" i="1"/>
  <c r="F3737" i="1"/>
  <c r="G3736" i="1"/>
  <c r="F3736" i="1"/>
  <c r="G3735" i="1"/>
  <c r="F3735" i="1"/>
  <c r="G3734" i="1"/>
  <c r="F3734" i="1"/>
  <c r="G3733" i="1"/>
  <c r="F3733" i="1"/>
  <c r="G3732" i="1"/>
  <c r="F3732" i="1"/>
  <c r="G3731" i="1"/>
  <c r="F3731" i="1"/>
  <c r="G3730" i="1"/>
  <c r="F3730" i="1"/>
  <c r="G3729" i="1"/>
  <c r="F3729" i="1"/>
  <c r="G3728" i="1"/>
  <c r="F3728" i="1"/>
  <c r="G3727" i="1"/>
  <c r="F3727" i="1"/>
  <c r="G3726" i="1"/>
  <c r="F3726" i="1"/>
  <c r="G3725" i="1"/>
  <c r="F3725" i="1"/>
  <c r="G3724" i="1"/>
  <c r="F3724" i="1"/>
  <c r="G3723" i="1"/>
  <c r="F3723" i="1"/>
  <c r="G3722" i="1"/>
  <c r="F3722" i="1"/>
  <c r="G3721" i="1"/>
  <c r="F3721" i="1"/>
  <c r="G3720" i="1"/>
  <c r="F3720" i="1"/>
  <c r="G3719" i="1"/>
  <c r="F3719" i="1"/>
  <c r="G3718" i="1"/>
  <c r="F3718" i="1"/>
  <c r="G3717" i="1"/>
  <c r="F3717" i="1"/>
  <c r="G3716" i="1"/>
  <c r="F3716" i="1"/>
  <c r="G3715" i="1"/>
  <c r="F3715" i="1"/>
  <c r="G3714" i="1"/>
  <c r="F3714" i="1"/>
  <c r="G3713" i="1"/>
  <c r="F3713" i="1"/>
  <c r="G3712" i="1"/>
  <c r="F3712" i="1"/>
  <c r="G3711" i="1"/>
  <c r="F3711" i="1"/>
  <c r="G3710" i="1"/>
  <c r="F3710" i="1"/>
  <c r="G3709" i="1"/>
  <c r="F3709" i="1"/>
  <c r="G3708" i="1"/>
  <c r="F3708" i="1"/>
  <c r="G3707" i="1"/>
  <c r="F3707" i="1"/>
  <c r="G3706" i="1"/>
  <c r="F3706" i="1"/>
  <c r="G3705" i="1"/>
  <c r="F3705" i="1"/>
  <c r="G3704" i="1"/>
  <c r="F3704" i="1"/>
  <c r="G3703" i="1"/>
  <c r="F3703" i="1"/>
  <c r="G3702" i="1"/>
  <c r="F3702" i="1"/>
  <c r="G3701" i="1"/>
  <c r="F3701" i="1"/>
  <c r="G3700" i="1"/>
  <c r="F3700" i="1"/>
  <c r="G3699" i="1"/>
  <c r="F3699" i="1"/>
  <c r="G3698" i="1"/>
  <c r="F3698" i="1"/>
  <c r="G3697" i="1"/>
  <c r="F3697" i="1"/>
  <c r="G3696" i="1"/>
  <c r="F3696" i="1"/>
  <c r="G3695" i="1"/>
  <c r="F3695" i="1"/>
  <c r="G3694" i="1"/>
  <c r="F3694" i="1"/>
  <c r="G3693" i="1"/>
  <c r="F3693" i="1"/>
  <c r="G3692" i="1"/>
  <c r="F3692" i="1"/>
  <c r="G3691" i="1"/>
  <c r="F3691" i="1"/>
  <c r="G3690" i="1"/>
  <c r="F3690" i="1"/>
  <c r="G3689" i="1"/>
  <c r="F3689" i="1"/>
  <c r="G3688" i="1"/>
  <c r="F3688" i="1"/>
  <c r="G3687" i="1"/>
  <c r="F3687" i="1"/>
  <c r="G3686" i="1"/>
  <c r="F3686" i="1"/>
  <c r="G3685" i="1"/>
  <c r="F3685" i="1"/>
  <c r="G3684" i="1"/>
  <c r="F3684" i="1"/>
  <c r="G3683" i="1"/>
  <c r="F3683" i="1"/>
  <c r="G3682" i="1"/>
  <c r="F3682" i="1"/>
  <c r="G3681" i="1"/>
  <c r="F3681" i="1"/>
  <c r="G3680" i="1"/>
  <c r="F3680" i="1"/>
  <c r="G3679" i="1"/>
  <c r="F3679" i="1"/>
  <c r="G3678" i="1"/>
  <c r="F3678" i="1"/>
  <c r="G3677" i="1"/>
  <c r="F3677" i="1"/>
  <c r="G3676" i="1"/>
  <c r="F3676" i="1"/>
  <c r="G3675" i="1"/>
  <c r="F3675" i="1"/>
  <c r="G3674" i="1"/>
  <c r="F3674" i="1"/>
  <c r="G3673" i="1"/>
  <c r="F3673" i="1"/>
  <c r="G3672" i="1"/>
  <c r="F3672" i="1"/>
  <c r="G3671" i="1"/>
  <c r="F3671" i="1"/>
  <c r="G3670" i="1"/>
  <c r="F3670" i="1"/>
  <c r="G3669" i="1"/>
  <c r="F3669" i="1"/>
  <c r="G3668" i="1"/>
  <c r="F3668" i="1"/>
  <c r="G3667" i="1"/>
  <c r="F3667" i="1"/>
  <c r="G3666" i="1"/>
  <c r="F3666" i="1"/>
  <c r="G3665" i="1"/>
  <c r="F3665" i="1"/>
  <c r="G3664" i="1"/>
  <c r="F3664" i="1"/>
  <c r="G3663" i="1"/>
  <c r="F3663" i="1"/>
  <c r="G3662" i="1"/>
  <c r="F3662" i="1"/>
  <c r="G3661" i="1"/>
  <c r="F3661" i="1"/>
  <c r="G3660" i="1"/>
  <c r="F3660" i="1"/>
  <c r="G3659" i="1"/>
  <c r="F3659" i="1"/>
  <c r="G3658" i="1"/>
  <c r="F3658" i="1"/>
  <c r="G3657" i="1"/>
  <c r="F3657" i="1"/>
  <c r="G3656" i="1"/>
  <c r="F3656" i="1"/>
  <c r="G3655" i="1"/>
  <c r="F3655" i="1"/>
  <c r="G3654" i="1"/>
  <c r="F3654" i="1"/>
  <c r="G3653" i="1"/>
  <c r="F3653" i="1"/>
  <c r="G3652" i="1"/>
  <c r="F3652" i="1"/>
  <c r="G3651" i="1"/>
  <c r="F3651" i="1"/>
  <c r="G3650" i="1"/>
  <c r="F3650" i="1"/>
  <c r="G3649" i="1"/>
  <c r="F3649" i="1"/>
  <c r="G3648" i="1"/>
  <c r="F3648" i="1"/>
  <c r="G3647" i="1"/>
  <c r="F3647" i="1"/>
  <c r="G3646" i="1"/>
  <c r="F3646" i="1"/>
  <c r="G3645" i="1"/>
  <c r="F3645" i="1"/>
  <c r="G3644" i="1"/>
  <c r="F3644" i="1"/>
  <c r="G3643" i="1"/>
  <c r="F3643" i="1"/>
  <c r="G3642" i="1"/>
  <c r="F3642" i="1"/>
  <c r="G3641" i="1"/>
  <c r="F3641" i="1"/>
  <c r="G3640" i="1"/>
  <c r="F3640" i="1"/>
  <c r="G3639" i="1"/>
  <c r="F3639" i="1"/>
  <c r="G3638" i="1"/>
  <c r="F3638" i="1"/>
  <c r="G3637" i="1"/>
  <c r="F3637" i="1"/>
  <c r="G3636" i="1"/>
  <c r="F3636" i="1"/>
  <c r="G3635" i="1"/>
  <c r="F3635" i="1"/>
  <c r="G3634" i="1"/>
  <c r="F3634" i="1"/>
  <c r="G3633" i="1"/>
  <c r="F3633" i="1"/>
  <c r="G3632" i="1"/>
  <c r="F3632" i="1"/>
  <c r="G3631" i="1"/>
  <c r="F3631" i="1"/>
  <c r="G3630" i="1"/>
  <c r="F3630" i="1"/>
  <c r="G3629" i="1"/>
  <c r="F3629" i="1"/>
  <c r="G3628" i="1"/>
  <c r="F3628" i="1"/>
  <c r="G3627" i="1"/>
  <c r="F3627" i="1"/>
  <c r="G3626" i="1"/>
  <c r="F3626" i="1"/>
  <c r="G3625" i="1"/>
  <c r="F3625" i="1"/>
  <c r="G3624" i="1"/>
  <c r="F3624" i="1"/>
  <c r="G3623" i="1"/>
  <c r="F3623" i="1"/>
  <c r="G3622" i="1"/>
  <c r="F3622" i="1"/>
  <c r="G3621" i="1"/>
  <c r="F3621" i="1"/>
  <c r="G3620" i="1"/>
  <c r="F3620" i="1"/>
  <c r="G3619" i="1"/>
  <c r="F3619" i="1"/>
  <c r="G3618" i="1"/>
  <c r="F3618" i="1"/>
  <c r="G3617" i="1"/>
  <c r="F3617" i="1"/>
  <c r="G3616" i="1"/>
  <c r="F3616" i="1"/>
  <c r="G3615" i="1"/>
  <c r="F3615" i="1"/>
  <c r="G3614" i="1"/>
  <c r="F3614" i="1"/>
  <c r="G3613" i="1"/>
  <c r="F3613" i="1"/>
  <c r="G3612" i="1"/>
  <c r="F3612" i="1"/>
  <c r="G3611" i="1"/>
  <c r="F3611" i="1"/>
  <c r="G3610" i="1"/>
  <c r="F3610" i="1"/>
  <c r="G3609" i="1"/>
  <c r="F3609" i="1"/>
  <c r="G3608" i="1"/>
  <c r="F3608" i="1"/>
  <c r="G3607" i="1"/>
  <c r="F3607" i="1"/>
  <c r="G3606" i="1"/>
  <c r="F3606" i="1"/>
  <c r="G3605" i="1"/>
  <c r="F3605" i="1"/>
  <c r="G3604" i="1"/>
  <c r="F3604" i="1"/>
  <c r="G3603" i="1"/>
  <c r="F3603" i="1"/>
  <c r="G3602" i="1"/>
  <c r="F3602" i="1"/>
  <c r="G3601" i="1"/>
  <c r="F3601" i="1"/>
  <c r="G3600" i="1"/>
  <c r="F3600" i="1"/>
  <c r="G3599" i="1"/>
  <c r="F3599" i="1"/>
  <c r="G3598" i="1"/>
  <c r="F3598" i="1"/>
  <c r="G3597" i="1"/>
  <c r="F3597" i="1"/>
  <c r="G3596" i="1"/>
  <c r="F3596" i="1"/>
  <c r="G3595" i="1"/>
  <c r="F3595" i="1"/>
  <c r="G3594" i="1"/>
  <c r="F3594" i="1"/>
  <c r="G3593" i="1"/>
  <c r="F3593" i="1"/>
  <c r="G3592" i="1"/>
  <c r="F3592" i="1"/>
  <c r="G3591" i="1"/>
  <c r="F3591" i="1"/>
  <c r="G3590" i="1"/>
  <c r="F3590" i="1"/>
  <c r="G3589" i="1"/>
  <c r="F3589" i="1"/>
  <c r="G3588" i="1"/>
  <c r="F3588" i="1"/>
  <c r="G3587" i="1"/>
  <c r="F3587" i="1"/>
  <c r="G3586" i="1"/>
  <c r="F3586" i="1"/>
  <c r="G3585" i="1"/>
  <c r="F3585" i="1"/>
  <c r="G3584" i="1"/>
  <c r="F3584" i="1"/>
  <c r="G3583" i="1"/>
  <c r="F3583" i="1"/>
  <c r="G3582" i="1"/>
  <c r="F3582" i="1"/>
  <c r="G3581" i="1"/>
  <c r="F3581" i="1"/>
  <c r="G3580" i="1"/>
  <c r="F3580" i="1"/>
  <c r="G3579" i="1"/>
  <c r="F3579" i="1"/>
  <c r="G3578" i="1"/>
  <c r="F3578" i="1"/>
  <c r="G3577" i="1"/>
  <c r="F3577" i="1"/>
  <c r="G3576" i="1"/>
  <c r="F3576" i="1"/>
  <c r="G3575" i="1"/>
  <c r="F3575" i="1"/>
  <c r="G3574" i="1"/>
  <c r="F3574" i="1"/>
  <c r="G3573" i="1"/>
  <c r="F3573" i="1"/>
  <c r="G3572" i="1"/>
  <c r="F3572" i="1"/>
  <c r="G3571" i="1"/>
  <c r="F3571" i="1"/>
  <c r="G3570" i="1"/>
  <c r="F3570" i="1"/>
  <c r="G3569" i="1"/>
  <c r="F3569" i="1"/>
  <c r="G3568" i="1"/>
  <c r="F3568" i="1"/>
  <c r="G3567" i="1"/>
  <c r="F3567" i="1"/>
  <c r="G3566" i="1"/>
  <c r="F3566" i="1"/>
  <c r="G3565" i="1"/>
  <c r="F3565" i="1"/>
  <c r="G3564" i="1"/>
  <c r="F3564" i="1"/>
  <c r="G3563" i="1"/>
  <c r="F3563" i="1"/>
  <c r="G3562" i="1"/>
  <c r="F3562" i="1"/>
  <c r="G3561" i="1"/>
  <c r="F3561" i="1"/>
  <c r="G3560" i="1"/>
  <c r="F3560" i="1"/>
  <c r="G3559" i="1"/>
  <c r="F3559" i="1"/>
  <c r="G3558" i="1"/>
  <c r="F3558" i="1"/>
  <c r="G3557" i="1"/>
  <c r="F3557" i="1"/>
  <c r="G3556" i="1"/>
  <c r="F3556" i="1"/>
  <c r="G3555" i="1"/>
  <c r="F3555" i="1"/>
  <c r="G3554" i="1"/>
  <c r="F3554" i="1"/>
  <c r="G3553" i="1"/>
  <c r="F3553" i="1"/>
  <c r="G3552" i="1"/>
  <c r="F3552" i="1"/>
  <c r="G3551" i="1"/>
  <c r="F3551" i="1"/>
  <c r="G3550" i="1"/>
  <c r="F3550" i="1"/>
  <c r="G3549" i="1"/>
  <c r="F3549" i="1"/>
  <c r="G3548" i="1"/>
  <c r="F3548" i="1"/>
  <c r="G3547" i="1"/>
  <c r="F3547" i="1"/>
  <c r="G3546" i="1"/>
  <c r="F3546" i="1"/>
  <c r="G3545" i="1"/>
  <c r="F3545" i="1"/>
  <c r="G3544" i="1"/>
  <c r="F3544" i="1"/>
  <c r="G3543" i="1"/>
  <c r="F3543" i="1"/>
  <c r="G3542" i="1"/>
  <c r="F3542" i="1"/>
  <c r="G3541" i="1"/>
  <c r="F3541" i="1"/>
  <c r="G3540" i="1"/>
  <c r="F3540" i="1"/>
  <c r="G3539" i="1"/>
  <c r="F3539" i="1"/>
  <c r="G3538" i="1"/>
  <c r="F3538" i="1"/>
  <c r="G3537" i="1"/>
  <c r="F3537" i="1"/>
  <c r="G3536" i="1"/>
  <c r="F3536" i="1"/>
  <c r="G3535" i="1"/>
  <c r="F3535" i="1"/>
  <c r="G3534" i="1"/>
  <c r="F3534" i="1"/>
  <c r="G3533" i="1"/>
  <c r="F3533" i="1"/>
  <c r="G3532" i="1"/>
  <c r="F3532" i="1"/>
  <c r="G3531" i="1"/>
  <c r="F3531" i="1"/>
  <c r="G3530" i="1"/>
  <c r="F3530" i="1"/>
  <c r="G3529" i="1"/>
  <c r="F3529" i="1"/>
  <c r="G3528" i="1"/>
  <c r="F3528" i="1"/>
  <c r="G3527" i="1"/>
  <c r="F3527" i="1"/>
  <c r="G3526" i="1"/>
  <c r="F3526" i="1"/>
  <c r="G3525" i="1"/>
  <c r="F3525" i="1"/>
  <c r="G3524" i="1"/>
  <c r="F3524" i="1"/>
  <c r="G3523" i="1"/>
  <c r="F3523" i="1"/>
  <c r="G3522" i="1"/>
  <c r="F3522" i="1"/>
  <c r="G3521" i="1"/>
  <c r="F3521" i="1"/>
  <c r="G3520" i="1"/>
  <c r="F3520" i="1"/>
  <c r="G3519" i="1"/>
  <c r="F3519" i="1"/>
  <c r="G3518" i="1"/>
  <c r="F3518" i="1"/>
  <c r="G3517" i="1"/>
  <c r="F3517" i="1"/>
  <c r="G3516" i="1"/>
  <c r="F3516" i="1"/>
  <c r="G3515" i="1"/>
  <c r="F3515" i="1"/>
  <c r="G3514" i="1"/>
  <c r="F3514" i="1"/>
  <c r="G3513" i="1"/>
  <c r="F3513" i="1"/>
  <c r="G3512" i="1"/>
  <c r="F3512" i="1"/>
  <c r="G3511" i="1"/>
  <c r="F3511" i="1"/>
  <c r="G3510" i="1"/>
  <c r="F3510" i="1"/>
  <c r="G3509" i="1"/>
  <c r="F3509" i="1"/>
  <c r="G3508" i="1"/>
  <c r="F3508" i="1"/>
  <c r="G3507" i="1"/>
  <c r="F3507" i="1"/>
  <c r="G3506" i="1"/>
  <c r="F3506" i="1"/>
  <c r="G3505" i="1"/>
  <c r="F3505" i="1"/>
  <c r="G3504" i="1"/>
  <c r="F3504" i="1"/>
  <c r="G3503" i="1"/>
  <c r="F3503" i="1"/>
  <c r="G3502" i="1"/>
  <c r="F3502" i="1"/>
  <c r="G3501" i="1"/>
  <c r="F3501" i="1"/>
  <c r="G3500" i="1"/>
  <c r="F3500" i="1"/>
  <c r="G3499" i="1"/>
  <c r="F3499" i="1"/>
  <c r="G3498" i="1"/>
  <c r="F3498" i="1"/>
  <c r="G3497" i="1"/>
  <c r="F3497" i="1"/>
  <c r="G3496" i="1"/>
  <c r="F3496" i="1"/>
  <c r="G3495" i="1"/>
  <c r="F3495" i="1"/>
  <c r="G3494" i="1"/>
  <c r="F3494" i="1"/>
  <c r="G3493" i="1"/>
  <c r="F3493" i="1"/>
  <c r="G3492" i="1"/>
  <c r="F3492" i="1"/>
  <c r="G3491" i="1"/>
  <c r="F3491" i="1"/>
  <c r="G3490" i="1"/>
  <c r="F3490" i="1"/>
  <c r="G3489" i="1"/>
  <c r="F3489" i="1"/>
  <c r="G3488" i="1"/>
  <c r="F3488" i="1"/>
  <c r="G3487" i="1"/>
  <c r="F3487" i="1"/>
  <c r="G3486" i="1"/>
  <c r="F3486" i="1"/>
  <c r="G3485" i="1"/>
  <c r="F3485" i="1"/>
  <c r="G3484" i="1"/>
  <c r="F3484" i="1"/>
  <c r="G3483" i="1"/>
  <c r="F3483" i="1"/>
  <c r="G3482" i="1"/>
  <c r="F3482" i="1"/>
  <c r="G3481" i="1"/>
  <c r="F3481" i="1"/>
  <c r="G3480" i="1"/>
  <c r="F3480" i="1"/>
  <c r="G3479" i="1"/>
  <c r="F3479" i="1"/>
  <c r="G3478" i="1"/>
  <c r="F3478" i="1"/>
  <c r="G3477" i="1"/>
  <c r="F3477" i="1"/>
  <c r="G3476" i="1"/>
  <c r="F3476" i="1"/>
  <c r="G3475" i="1"/>
  <c r="F3475" i="1"/>
  <c r="G3474" i="1"/>
  <c r="F3474" i="1"/>
  <c r="G3473" i="1"/>
  <c r="F3473" i="1"/>
  <c r="G3472" i="1"/>
  <c r="F3472" i="1"/>
  <c r="G3471" i="1"/>
  <c r="F3471" i="1"/>
  <c r="G3470" i="1"/>
  <c r="F3470" i="1"/>
  <c r="G3469" i="1"/>
  <c r="F3469" i="1"/>
  <c r="G3468" i="1"/>
  <c r="F3468" i="1"/>
  <c r="G3467" i="1"/>
  <c r="F3467" i="1"/>
  <c r="G3466" i="1"/>
  <c r="F3466" i="1"/>
  <c r="G3465" i="1"/>
  <c r="F3465" i="1"/>
  <c r="G3464" i="1"/>
  <c r="F3464" i="1"/>
  <c r="G3463" i="1"/>
  <c r="F3463" i="1"/>
  <c r="G3462" i="1"/>
  <c r="F3462" i="1"/>
  <c r="G3461" i="1"/>
  <c r="F3461" i="1"/>
  <c r="G3460" i="1"/>
  <c r="F3460" i="1"/>
  <c r="G3459" i="1"/>
  <c r="F3459" i="1"/>
  <c r="G3458" i="1"/>
  <c r="F3458" i="1"/>
  <c r="G3457" i="1"/>
  <c r="F3457" i="1"/>
  <c r="G3456" i="1"/>
  <c r="F3456" i="1"/>
  <c r="G3455" i="1"/>
  <c r="F3455" i="1"/>
  <c r="G3454" i="1"/>
  <c r="F3454" i="1"/>
  <c r="G3453" i="1"/>
  <c r="F3453" i="1"/>
  <c r="G3452" i="1"/>
  <c r="F3452" i="1"/>
  <c r="G3451" i="1"/>
  <c r="F3451" i="1"/>
  <c r="G3450" i="1"/>
  <c r="F3450" i="1"/>
  <c r="G3449" i="1"/>
  <c r="F3449" i="1"/>
  <c r="G3448" i="1"/>
  <c r="F3448" i="1"/>
  <c r="G3447" i="1"/>
  <c r="F3447" i="1"/>
  <c r="G3446" i="1"/>
  <c r="F3446" i="1"/>
  <c r="G3445" i="1"/>
  <c r="F3445" i="1"/>
  <c r="G3444" i="1"/>
  <c r="F3444" i="1"/>
  <c r="G3443" i="1"/>
  <c r="F3443" i="1"/>
  <c r="G3442" i="1"/>
  <c r="F3442" i="1"/>
  <c r="G3441" i="1"/>
  <c r="F3441" i="1"/>
  <c r="G3440" i="1"/>
  <c r="F3440" i="1"/>
  <c r="G3439" i="1"/>
  <c r="F3439" i="1"/>
  <c r="G3438" i="1"/>
  <c r="F3438" i="1"/>
  <c r="G3437" i="1"/>
  <c r="F3437" i="1"/>
  <c r="G3436" i="1"/>
  <c r="F3436" i="1"/>
  <c r="G3435" i="1"/>
  <c r="F3435" i="1"/>
  <c r="G3434" i="1"/>
  <c r="F3434" i="1"/>
  <c r="G3433" i="1"/>
  <c r="F3433" i="1"/>
  <c r="G3432" i="1"/>
  <c r="F3432" i="1"/>
  <c r="G3431" i="1"/>
  <c r="F3431" i="1"/>
  <c r="G3430" i="1"/>
  <c r="F3430" i="1"/>
  <c r="G3429" i="1"/>
  <c r="F3429" i="1"/>
  <c r="G3428" i="1"/>
  <c r="F3428" i="1"/>
  <c r="G3427" i="1"/>
  <c r="F3427" i="1"/>
  <c r="G3426" i="1"/>
  <c r="F3426" i="1"/>
  <c r="G3425" i="1"/>
  <c r="F3425" i="1"/>
  <c r="G3424" i="1"/>
  <c r="F3424" i="1"/>
  <c r="G3423" i="1"/>
  <c r="F3423" i="1"/>
  <c r="G3422" i="1"/>
  <c r="F3422" i="1"/>
  <c r="G3421" i="1"/>
  <c r="F3421" i="1"/>
  <c r="G3420" i="1"/>
  <c r="F3420" i="1"/>
  <c r="G3419" i="1"/>
  <c r="F3419" i="1"/>
  <c r="G3418" i="1"/>
  <c r="F3418" i="1"/>
  <c r="G3417" i="1"/>
  <c r="F3417" i="1"/>
  <c r="G3416" i="1"/>
  <c r="F3416" i="1"/>
  <c r="G3415" i="1"/>
  <c r="F3415" i="1"/>
  <c r="G3414" i="1"/>
  <c r="F3414" i="1"/>
  <c r="G3413" i="1"/>
  <c r="F3413" i="1"/>
  <c r="G3412" i="1"/>
  <c r="F3412" i="1"/>
  <c r="G3411" i="1"/>
  <c r="F3411" i="1"/>
  <c r="G3410" i="1"/>
  <c r="F3410" i="1"/>
  <c r="G3409" i="1"/>
  <c r="F3409" i="1"/>
  <c r="G3408" i="1"/>
  <c r="F3408" i="1"/>
  <c r="G3407" i="1"/>
  <c r="F3407" i="1"/>
  <c r="G3406" i="1"/>
  <c r="F3406" i="1"/>
  <c r="G3405" i="1"/>
  <c r="F3405" i="1"/>
  <c r="G3404" i="1"/>
  <c r="F3404" i="1"/>
  <c r="G3403" i="1"/>
  <c r="F3403" i="1"/>
  <c r="G3402" i="1"/>
  <c r="F3402" i="1"/>
  <c r="G3401" i="1"/>
  <c r="F3401" i="1"/>
  <c r="G3400" i="1"/>
  <c r="F3400" i="1"/>
  <c r="G3399" i="1"/>
  <c r="F3399" i="1"/>
  <c r="G3398" i="1"/>
  <c r="F3398" i="1"/>
  <c r="G3397" i="1"/>
  <c r="F3397" i="1"/>
  <c r="G3396" i="1"/>
  <c r="F3396" i="1"/>
  <c r="G3395" i="1"/>
  <c r="F3395" i="1"/>
  <c r="G3394" i="1"/>
  <c r="F3394" i="1"/>
  <c r="G3393" i="1"/>
  <c r="F3393" i="1"/>
  <c r="G3392" i="1"/>
  <c r="F3392" i="1"/>
  <c r="G3391" i="1"/>
  <c r="F3391" i="1"/>
  <c r="G3390" i="1"/>
  <c r="F3390" i="1"/>
  <c r="G3389" i="1"/>
  <c r="F3389" i="1"/>
  <c r="G3388" i="1"/>
  <c r="F3388" i="1"/>
  <c r="G3387" i="1"/>
  <c r="F3387" i="1"/>
  <c r="G3386" i="1"/>
  <c r="F3386" i="1"/>
  <c r="G3385" i="1"/>
  <c r="F3385" i="1"/>
  <c r="G3384" i="1"/>
  <c r="F3384" i="1"/>
  <c r="G3383" i="1"/>
  <c r="F3383" i="1"/>
  <c r="G3382" i="1"/>
  <c r="F3382" i="1"/>
  <c r="G3381" i="1"/>
  <c r="F3381" i="1"/>
  <c r="G3380" i="1"/>
  <c r="F3380" i="1"/>
  <c r="G3379" i="1"/>
  <c r="F3379" i="1"/>
  <c r="G3378" i="1"/>
  <c r="F3378" i="1"/>
  <c r="G3377" i="1"/>
  <c r="F3377" i="1"/>
  <c r="G3376" i="1"/>
  <c r="F3376" i="1"/>
  <c r="G3375" i="1"/>
  <c r="F3375" i="1"/>
  <c r="G3374" i="1"/>
  <c r="F3374" i="1"/>
  <c r="G3373" i="1"/>
  <c r="F3373" i="1"/>
  <c r="G3372" i="1"/>
  <c r="F3372" i="1"/>
  <c r="G3371" i="1"/>
  <c r="F3371" i="1"/>
  <c r="G3370" i="1"/>
  <c r="F3370" i="1"/>
  <c r="G3369" i="1"/>
  <c r="F3369" i="1"/>
  <c r="G3368" i="1"/>
  <c r="F3368" i="1"/>
  <c r="G3367" i="1"/>
  <c r="F3367" i="1"/>
  <c r="G3366" i="1"/>
  <c r="F3366" i="1"/>
  <c r="G3365" i="1"/>
  <c r="F3365" i="1"/>
  <c r="G3364" i="1"/>
  <c r="F3364" i="1"/>
  <c r="G3363" i="1"/>
  <c r="F3363" i="1"/>
  <c r="G3362" i="1"/>
  <c r="F3362" i="1"/>
  <c r="G3361" i="1"/>
  <c r="F3361" i="1"/>
  <c r="G3360" i="1"/>
  <c r="F3360" i="1"/>
  <c r="G3359" i="1"/>
  <c r="F3359" i="1"/>
  <c r="G3358" i="1"/>
  <c r="F3358" i="1"/>
  <c r="G3357" i="1"/>
  <c r="F3357" i="1"/>
  <c r="G3356" i="1"/>
  <c r="F3356" i="1"/>
  <c r="G3355" i="1"/>
  <c r="F3355" i="1"/>
  <c r="G3354" i="1"/>
  <c r="F3354" i="1"/>
  <c r="G3353" i="1"/>
  <c r="F3353" i="1"/>
  <c r="G3352" i="1"/>
  <c r="F3352" i="1"/>
  <c r="G3351" i="1"/>
  <c r="F3351" i="1"/>
  <c r="G3350" i="1"/>
  <c r="F3350" i="1"/>
  <c r="G3349" i="1"/>
  <c r="F3349" i="1"/>
  <c r="G3348" i="1"/>
  <c r="F3348" i="1"/>
  <c r="G3347" i="1"/>
  <c r="F3347" i="1"/>
  <c r="G3346" i="1"/>
  <c r="F3346" i="1"/>
  <c r="G3345" i="1"/>
  <c r="F3345" i="1"/>
  <c r="G3344" i="1"/>
  <c r="F3344" i="1"/>
  <c r="G3343" i="1"/>
  <c r="F3343" i="1"/>
  <c r="G3342" i="1"/>
  <c r="F3342" i="1"/>
  <c r="G3341" i="1"/>
  <c r="F3341" i="1"/>
  <c r="G3340" i="1"/>
  <c r="F3340" i="1"/>
  <c r="G3339" i="1"/>
  <c r="F3339" i="1"/>
  <c r="G3338" i="1"/>
  <c r="F3338" i="1"/>
  <c r="G3337" i="1"/>
  <c r="F3337" i="1"/>
  <c r="G3336" i="1"/>
  <c r="F3336" i="1"/>
  <c r="G3335" i="1"/>
  <c r="F3335" i="1"/>
  <c r="G3334" i="1"/>
  <c r="F3334" i="1"/>
  <c r="G3333" i="1"/>
  <c r="F3333" i="1"/>
  <c r="G3332" i="1"/>
  <c r="F3332" i="1"/>
  <c r="G3331" i="1"/>
  <c r="F3331" i="1"/>
  <c r="G3330" i="1"/>
  <c r="F3330" i="1"/>
  <c r="G3329" i="1"/>
  <c r="F3329" i="1"/>
  <c r="G3328" i="1"/>
  <c r="F3328" i="1"/>
  <c r="G3327" i="1"/>
  <c r="F3327" i="1"/>
  <c r="G3326" i="1"/>
  <c r="F3326" i="1"/>
  <c r="G3325" i="1"/>
  <c r="F3325" i="1"/>
  <c r="G3324" i="1"/>
  <c r="F3324" i="1"/>
  <c r="G3323" i="1"/>
  <c r="F3323" i="1"/>
  <c r="G3322" i="1"/>
  <c r="F3322" i="1"/>
  <c r="G3321" i="1"/>
  <c r="F3321" i="1"/>
  <c r="G3320" i="1"/>
  <c r="F3320" i="1"/>
  <c r="G3319" i="1"/>
  <c r="F3319" i="1"/>
  <c r="G3318" i="1"/>
  <c r="F3318" i="1"/>
  <c r="G3317" i="1"/>
  <c r="F3317" i="1"/>
  <c r="G3316" i="1"/>
  <c r="F3316" i="1"/>
  <c r="G3315" i="1"/>
  <c r="F3315" i="1"/>
  <c r="G3314" i="1"/>
  <c r="F3314" i="1"/>
  <c r="G3313" i="1"/>
  <c r="F3313" i="1"/>
  <c r="G3312" i="1"/>
  <c r="F3312" i="1"/>
  <c r="G3311" i="1"/>
  <c r="F3311" i="1"/>
  <c r="G3310" i="1"/>
  <c r="F3310" i="1"/>
  <c r="G3309" i="1"/>
  <c r="F3309" i="1"/>
  <c r="G3308" i="1"/>
  <c r="F3308" i="1"/>
  <c r="G3307" i="1"/>
  <c r="F3307" i="1"/>
  <c r="G3306" i="1"/>
  <c r="F3306" i="1"/>
  <c r="G3305" i="1"/>
  <c r="F3305" i="1"/>
  <c r="G3304" i="1"/>
  <c r="F3304" i="1"/>
  <c r="G3303" i="1"/>
  <c r="F3303" i="1"/>
  <c r="G3302" i="1"/>
  <c r="F3302" i="1"/>
  <c r="G3301" i="1"/>
  <c r="F3301" i="1"/>
  <c r="G3300" i="1"/>
  <c r="F3300" i="1"/>
  <c r="G3299" i="1"/>
  <c r="F3299" i="1"/>
  <c r="G3298" i="1"/>
  <c r="F3298" i="1"/>
  <c r="G3297" i="1"/>
  <c r="F3297" i="1"/>
  <c r="G3296" i="1"/>
  <c r="F3296" i="1"/>
  <c r="G3295" i="1"/>
  <c r="F3295" i="1"/>
  <c r="G3294" i="1"/>
  <c r="F3294" i="1"/>
  <c r="G3293" i="1"/>
  <c r="F3293" i="1"/>
  <c r="G3292" i="1"/>
  <c r="F3292" i="1"/>
  <c r="G3291" i="1"/>
  <c r="F3291" i="1"/>
  <c r="G3290" i="1"/>
  <c r="F3290" i="1"/>
  <c r="G3289" i="1"/>
  <c r="F3289" i="1"/>
  <c r="G3288" i="1"/>
  <c r="F3288" i="1"/>
  <c r="G3287" i="1"/>
  <c r="F3287" i="1"/>
  <c r="G3286" i="1"/>
  <c r="F3286" i="1"/>
  <c r="G3285" i="1"/>
  <c r="F3285" i="1"/>
  <c r="G3284" i="1"/>
  <c r="F3284" i="1"/>
  <c r="G3283" i="1"/>
  <c r="F3283" i="1"/>
  <c r="G3282" i="1"/>
  <c r="F3282" i="1"/>
  <c r="G3281" i="1"/>
  <c r="F3281" i="1"/>
  <c r="G3280" i="1"/>
  <c r="F3280" i="1"/>
  <c r="G3279" i="1"/>
  <c r="F3279" i="1"/>
  <c r="G3278" i="1"/>
  <c r="F3278" i="1"/>
  <c r="G3277" i="1"/>
  <c r="F3277" i="1"/>
  <c r="G3276" i="1"/>
  <c r="F3276" i="1"/>
  <c r="G3275" i="1"/>
  <c r="F3275" i="1"/>
  <c r="G3274" i="1"/>
  <c r="F3274" i="1"/>
  <c r="G3273" i="1"/>
  <c r="F3273" i="1"/>
  <c r="G3272" i="1"/>
  <c r="F3272" i="1"/>
  <c r="G3271" i="1"/>
  <c r="F3271" i="1"/>
  <c r="G3270" i="1"/>
  <c r="F3270" i="1"/>
  <c r="G3269" i="1"/>
  <c r="F3269" i="1"/>
  <c r="G3268" i="1"/>
  <c r="F3268" i="1"/>
  <c r="G3267" i="1"/>
  <c r="F3267" i="1"/>
  <c r="G3266" i="1"/>
  <c r="F3266" i="1"/>
  <c r="G3265" i="1"/>
  <c r="F3265" i="1"/>
  <c r="G3264" i="1"/>
  <c r="F3264" i="1"/>
  <c r="G3263" i="1"/>
  <c r="F3263" i="1"/>
  <c r="G3262" i="1"/>
  <c r="F3262" i="1"/>
  <c r="G3261" i="1"/>
  <c r="F3261" i="1"/>
  <c r="G3260" i="1"/>
  <c r="F3260" i="1"/>
  <c r="G3259" i="1"/>
  <c r="F3259" i="1"/>
  <c r="G3258" i="1"/>
  <c r="F3258" i="1"/>
  <c r="G3257" i="1"/>
  <c r="F3257" i="1"/>
  <c r="G3256" i="1"/>
  <c r="F3256" i="1"/>
  <c r="G3255" i="1"/>
  <c r="F3255" i="1"/>
  <c r="G3254" i="1"/>
  <c r="F3254" i="1"/>
  <c r="G3253" i="1"/>
  <c r="F3253" i="1"/>
  <c r="G3252" i="1"/>
  <c r="F3252" i="1"/>
  <c r="G3251" i="1"/>
  <c r="F3251" i="1"/>
  <c r="G3250" i="1"/>
  <c r="F3250" i="1"/>
  <c r="G3249" i="1"/>
  <c r="F3249" i="1"/>
  <c r="G3248" i="1"/>
  <c r="F3248" i="1"/>
  <c r="G3247" i="1"/>
  <c r="F3247" i="1"/>
  <c r="G3246" i="1"/>
  <c r="F3246" i="1"/>
  <c r="G3245" i="1"/>
  <c r="F3245" i="1"/>
  <c r="G3244" i="1"/>
  <c r="F3244" i="1"/>
  <c r="G3243" i="1"/>
  <c r="F3243" i="1"/>
  <c r="G3242" i="1"/>
  <c r="F3242" i="1"/>
  <c r="G3241" i="1"/>
  <c r="F3241" i="1"/>
  <c r="G3240" i="1"/>
  <c r="F3240" i="1"/>
  <c r="G3239" i="1"/>
  <c r="F3239" i="1"/>
  <c r="G3238" i="1"/>
  <c r="F3238" i="1"/>
  <c r="G3237" i="1"/>
  <c r="F3237" i="1"/>
  <c r="G3236" i="1"/>
  <c r="F3236" i="1"/>
  <c r="G3235" i="1"/>
  <c r="F3235" i="1"/>
  <c r="G3234" i="1"/>
  <c r="F3234" i="1"/>
  <c r="G3233" i="1"/>
  <c r="F3233" i="1"/>
  <c r="G3232" i="1"/>
  <c r="F3232" i="1"/>
  <c r="G3231" i="1"/>
  <c r="F3231" i="1"/>
  <c r="G3230" i="1"/>
  <c r="F3230" i="1"/>
  <c r="G3229" i="1"/>
  <c r="F3229" i="1"/>
  <c r="G3228" i="1"/>
  <c r="F3228" i="1"/>
  <c r="G3227" i="1"/>
  <c r="F3227" i="1"/>
  <c r="G3226" i="1"/>
  <c r="F3226" i="1"/>
  <c r="G3225" i="1"/>
  <c r="F3225" i="1"/>
  <c r="G3224" i="1"/>
  <c r="F3224" i="1"/>
  <c r="G3223" i="1"/>
  <c r="F3223" i="1"/>
  <c r="G3222" i="1"/>
  <c r="F3222" i="1"/>
  <c r="G3221" i="1"/>
  <c r="F3221" i="1"/>
  <c r="G3220" i="1"/>
  <c r="F3220" i="1"/>
  <c r="G3219" i="1"/>
  <c r="F3219" i="1"/>
  <c r="G3218" i="1"/>
  <c r="F3218" i="1"/>
  <c r="G3217" i="1"/>
  <c r="F3217" i="1"/>
  <c r="G3216" i="1"/>
  <c r="F3216" i="1"/>
  <c r="G3215" i="1"/>
  <c r="F3215" i="1"/>
  <c r="G3214" i="1"/>
  <c r="F3214" i="1"/>
  <c r="G3213" i="1"/>
  <c r="F3213" i="1"/>
  <c r="G3212" i="1"/>
  <c r="F3212" i="1"/>
  <c r="G3211" i="1"/>
  <c r="F3211" i="1"/>
  <c r="G3210" i="1"/>
  <c r="F3210" i="1"/>
  <c r="G3209" i="1"/>
  <c r="F3209" i="1"/>
  <c r="G3208" i="1"/>
  <c r="F3208" i="1"/>
  <c r="G3207" i="1"/>
  <c r="F3207" i="1"/>
  <c r="G3206" i="1"/>
  <c r="F3206" i="1"/>
  <c r="G3205" i="1"/>
  <c r="F3205" i="1"/>
  <c r="G3204" i="1"/>
  <c r="F3204" i="1"/>
  <c r="G3203" i="1"/>
  <c r="F3203" i="1"/>
  <c r="G3202" i="1"/>
  <c r="F3202" i="1"/>
  <c r="G3201" i="1"/>
  <c r="F3201" i="1"/>
  <c r="G3200" i="1"/>
  <c r="F3200" i="1"/>
  <c r="G3199" i="1"/>
  <c r="F3199" i="1"/>
  <c r="G3198" i="1"/>
  <c r="F3198" i="1"/>
  <c r="G3197" i="1"/>
  <c r="F3197" i="1"/>
  <c r="G3196" i="1"/>
  <c r="F3196" i="1"/>
  <c r="G3195" i="1"/>
  <c r="F3195" i="1"/>
  <c r="G3194" i="1"/>
  <c r="F3194" i="1"/>
  <c r="G3193" i="1"/>
  <c r="F3193" i="1"/>
  <c r="G3192" i="1"/>
  <c r="F3192" i="1"/>
  <c r="G3191" i="1"/>
  <c r="F3191" i="1"/>
  <c r="G3190" i="1"/>
  <c r="F3190" i="1"/>
  <c r="G3189" i="1"/>
  <c r="F3189" i="1"/>
  <c r="G3188" i="1"/>
  <c r="F3188" i="1"/>
  <c r="G3187" i="1"/>
  <c r="F3187" i="1"/>
  <c r="G3186" i="1"/>
  <c r="F3186" i="1"/>
  <c r="G3185" i="1"/>
  <c r="F3185" i="1"/>
  <c r="G3184" i="1"/>
  <c r="F3184" i="1"/>
  <c r="G3183" i="1"/>
  <c r="F3183" i="1"/>
  <c r="G3182" i="1"/>
  <c r="F3182" i="1"/>
  <c r="G3181" i="1"/>
  <c r="F3181" i="1"/>
  <c r="G3180" i="1"/>
  <c r="F3180" i="1"/>
  <c r="G3179" i="1"/>
  <c r="F3179" i="1"/>
  <c r="G3178" i="1"/>
  <c r="F3178" i="1"/>
  <c r="G3177" i="1"/>
  <c r="F3177" i="1"/>
  <c r="G3176" i="1"/>
  <c r="F3176" i="1"/>
  <c r="G3175" i="1"/>
  <c r="F3175" i="1"/>
  <c r="G3174" i="1"/>
  <c r="F3174" i="1"/>
  <c r="G3173" i="1"/>
  <c r="F3173" i="1"/>
  <c r="G3172" i="1"/>
  <c r="F3172" i="1"/>
  <c r="G3171" i="1"/>
  <c r="F3171" i="1"/>
  <c r="G3170" i="1"/>
  <c r="F3170" i="1"/>
  <c r="G3169" i="1"/>
  <c r="F3169" i="1"/>
  <c r="G3168" i="1"/>
  <c r="F3168" i="1"/>
  <c r="G3167" i="1"/>
  <c r="F3167" i="1"/>
  <c r="G3166" i="1"/>
  <c r="F3166" i="1"/>
  <c r="G3165" i="1"/>
  <c r="F3165" i="1"/>
  <c r="G3164" i="1"/>
  <c r="F3164" i="1"/>
  <c r="G3163" i="1"/>
  <c r="F3163" i="1"/>
  <c r="G3162" i="1"/>
  <c r="F3162" i="1"/>
  <c r="G3161" i="1"/>
  <c r="F3161" i="1"/>
  <c r="G3160" i="1"/>
  <c r="F3160" i="1"/>
  <c r="G3159" i="1"/>
  <c r="F3159" i="1"/>
  <c r="G3158" i="1"/>
  <c r="F3158" i="1"/>
  <c r="G3157" i="1"/>
  <c r="F3157" i="1"/>
  <c r="G3156" i="1"/>
  <c r="F3156" i="1"/>
  <c r="G3155" i="1"/>
  <c r="F3155" i="1"/>
  <c r="G3154" i="1"/>
  <c r="F3154" i="1"/>
  <c r="G3153" i="1"/>
  <c r="F3153" i="1"/>
  <c r="G3152" i="1"/>
  <c r="F3152" i="1"/>
  <c r="G3151" i="1"/>
  <c r="F3151" i="1"/>
  <c r="G3150" i="1"/>
  <c r="F3150" i="1"/>
  <c r="G3149" i="1"/>
  <c r="F3149" i="1"/>
  <c r="G3148" i="1"/>
  <c r="F3148" i="1"/>
  <c r="G3147" i="1"/>
  <c r="F3147" i="1"/>
  <c r="G3146" i="1"/>
  <c r="F3146" i="1"/>
  <c r="G3145" i="1"/>
  <c r="F3145" i="1"/>
  <c r="G3144" i="1"/>
  <c r="F3144" i="1"/>
  <c r="G3143" i="1"/>
  <c r="F3143" i="1"/>
  <c r="G3142" i="1"/>
  <c r="F3142" i="1"/>
  <c r="G3141" i="1"/>
  <c r="F3141" i="1"/>
  <c r="G3140" i="1"/>
  <c r="F3140" i="1"/>
  <c r="G3139" i="1"/>
  <c r="F3139" i="1"/>
  <c r="G3138" i="1"/>
  <c r="F3138" i="1"/>
  <c r="G3137" i="1"/>
  <c r="F3137" i="1"/>
  <c r="G3136" i="1"/>
  <c r="F3136" i="1"/>
  <c r="G3135" i="1"/>
  <c r="F3135" i="1"/>
  <c r="G3134" i="1"/>
  <c r="F3134" i="1"/>
  <c r="G3133" i="1"/>
  <c r="F3133" i="1"/>
  <c r="G3132" i="1"/>
  <c r="F3132" i="1"/>
  <c r="G3131" i="1"/>
  <c r="F3131" i="1"/>
  <c r="G3130" i="1"/>
  <c r="F3130" i="1"/>
  <c r="G3129" i="1"/>
  <c r="F3129" i="1"/>
  <c r="G3128" i="1"/>
  <c r="F3128" i="1"/>
  <c r="G3127" i="1"/>
  <c r="F3127" i="1"/>
  <c r="G3126" i="1"/>
  <c r="F3126" i="1"/>
  <c r="G3125" i="1"/>
  <c r="F3125" i="1"/>
  <c r="G3124" i="1"/>
  <c r="F3124" i="1"/>
  <c r="G3123" i="1"/>
  <c r="F3123" i="1"/>
  <c r="G3122" i="1"/>
  <c r="F3122" i="1"/>
  <c r="G3121" i="1"/>
  <c r="F3121" i="1"/>
  <c r="G3120" i="1"/>
  <c r="F3120" i="1"/>
  <c r="G3119" i="1"/>
  <c r="F3119" i="1"/>
  <c r="G3118" i="1"/>
  <c r="F3118" i="1"/>
  <c r="G3117" i="1"/>
  <c r="F3117" i="1"/>
  <c r="G3116" i="1"/>
  <c r="F3116" i="1"/>
  <c r="G3115" i="1"/>
  <c r="F3115" i="1"/>
  <c r="G3114" i="1"/>
  <c r="F3114" i="1"/>
  <c r="G3113" i="1"/>
  <c r="F3113" i="1"/>
  <c r="G3112" i="1"/>
  <c r="F3112" i="1"/>
  <c r="G3111" i="1"/>
  <c r="F3111" i="1"/>
  <c r="G3110" i="1"/>
  <c r="F3110" i="1"/>
  <c r="G3109" i="1"/>
  <c r="F3109" i="1"/>
  <c r="G3108" i="1"/>
  <c r="F3108" i="1"/>
  <c r="G3107" i="1"/>
  <c r="F3107" i="1"/>
  <c r="G3106" i="1"/>
  <c r="F3106" i="1"/>
  <c r="G3105" i="1"/>
  <c r="F3105" i="1"/>
  <c r="G3104" i="1"/>
  <c r="F3104" i="1"/>
  <c r="G3103" i="1"/>
  <c r="F3103" i="1"/>
  <c r="G3102" i="1"/>
  <c r="F3102" i="1"/>
  <c r="G3101" i="1"/>
  <c r="F3101" i="1"/>
  <c r="G3100" i="1"/>
  <c r="F3100" i="1"/>
  <c r="G3099" i="1"/>
  <c r="F3099" i="1"/>
  <c r="G3098" i="1"/>
  <c r="F3098" i="1"/>
  <c r="G3097" i="1"/>
  <c r="F3097" i="1"/>
  <c r="G3096" i="1"/>
  <c r="F3096" i="1"/>
  <c r="G3095" i="1"/>
  <c r="F3095" i="1"/>
  <c r="G3094" i="1"/>
  <c r="F3094" i="1"/>
  <c r="G3093" i="1"/>
  <c r="F3093" i="1"/>
  <c r="G3092" i="1"/>
  <c r="F3092" i="1"/>
  <c r="G3091" i="1"/>
  <c r="F3091" i="1"/>
  <c r="G3090" i="1"/>
  <c r="F3090" i="1"/>
  <c r="G3089" i="1"/>
  <c r="F3089" i="1"/>
  <c r="G3088" i="1"/>
  <c r="F3088" i="1"/>
  <c r="G3087" i="1"/>
  <c r="F3087" i="1"/>
  <c r="G3086" i="1"/>
  <c r="F3086" i="1"/>
  <c r="G3085" i="1"/>
  <c r="F3085" i="1"/>
  <c r="G3084" i="1"/>
  <c r="F3084" i="1"/>
  <c r="G3083" i="1"/>
  <c r="F3083" i="1"/>
  <c r="G3082" i="1"/>
  <c r="F3082" i="1"/>
  <c r="G3081" i="1"/>
  <c r="F3081" i="1"/>
  <c r="G3080" i="1"/>
  <c r="F3080" i="1"/>
  <c r="G3079" i="1"/>
  <c r="F3079" i="1"/>
  <c r="G3078" i="1"/>
  <c r="F3078" i="1"/>
  <c r="G3077" i="1"/>
  <c r="F3077" i="1"/>
  <c r="G3076" i="1"/>
  <c r="F3076" i="1"/>
  <c r="G3075" i="1"/>
  <c r="F3075" i="1"/>
  <c r="G3074" i="1"/>
  <c r="F3074" i="1"/>
  <c r="G3073" i="1"/>
  <c r="F3073" i="1"/>
  <c r="G3072" i="1"/>
  <c r="F3072" i="1"/>
  <c r="G3071" i="1"/>
  <c r="F3071" i="1"/>
  <c r="G3070" i="1"/>
  <c r="F3070" i="1"/>
  <c r="G3069" i="1"/>
  <c r="F3069" i="1"/>
  <c r="G3068" i="1"/>
  <c r="F3068" i="1"/>
  <c r="G3067" i="1"/>
  <c r="F3067" i="1"/>
  <c r="G3066" i="1"/>
  <c r="F3066" i="1"/>
  <c r="G3065" i="1"/>
  <c r="F3065" i="1"/>
  <c r="G3064" i="1"/>
  <c r="F3064" i="1"/>
  <c r="G3063" i="1"/>
  <c r="F3063" i="1"/>
  <c r="G3062" i="1"/>
  <c r="F3062" i="1"/>
  <c r="G3061" i="1"/>
  <c r="F3061" i="1"/>
  <c r="G3060" i="1"/>
  <c r="F3060" i="1"/>
  <c r="G3059" i="1"/>
  <c r="F3059" i="1"/>
  <c r="G3058" i="1"/>
  <c r="F3058" i="1"/>
  <c r="G3057" i="1"/>
  <c r="F3057" i="1"/>
  <c r="G3056" i="1"/>
  <c r="F3056" i="1"/>
  <c r="G3055" i="1"/>
  <c r="F3055" i="1"/>
  <c r="G3054" i="1"/>
  <c r="F3054" i="1"/>
  <c r="G3053" i="1"/>
  <c r="F3053" i="1"/>
  <c r="G3052" i="1"/>
  <c r="F3052" i="1"/>
  <c r="G3051" i="1"/>
  <c r="F3051" i="1"/>
  <c r="G3050" i="1"/>
  <c r="F3050" i="1"/>
  <c r="G3049" i="1"/>
  <c r="F3049" i="1"/>
  <c r="G3048" i="1"/>
  <c r="F3048" i="1"/>
  <c r="G3047" i="1"/>
  <c r="F3047" i="1"/>
  <c r="G3046" i="1"/>
  <c r="F3046" i="1"/>
  <c r="G3045" i="1"/>
  <c r="F3045" i="1"/>
  <c r="G3044" i="1"/>
  <c r="F3044" i="1"/>
  <c r="G3043" i="1"/>
  <c r="F3043" i="1"/>
  <c r="G3042" i="1"/>
  <c r="F3042" i="1"/>
  <c r="G3041" i="1"/>
  <c r="F3041" i="1"/>
  <c r="G3040" i="1"/>
  <c r="F3040" i="1"/>
  <c r="G3039" i="1"/>
  <c r="F3039" i="1"/>
  <c r="G3038" i="1"/>
  <c r="F3038" i="1"/>
  <c r="G3037" i="1"/>
  <c r="F3037" i="1"/>
  <c r="G3036" i="1"/>
  <c r="F3036" i="1"/>
  <c r="G3035" i="1"/>
  <c r="F3035" i="1"/>
  <c r="G3034" i="1"/>
  <c r="F3034" i="1"/>
  <c r="G3033" i="1"/>
  <c r="F3033" i="1"/>
  <c r="G3032" i="1"/>
  <c r="F3032" i="1"/>
  <c r="G3031" i="1"/>
  <c r="F3031" i="1"/>
  <c r="G3030" i="1"/>
  <c r="F3030" i="1"/>
  <c r="G3029" i="1"/>
  <c r="F3029" i="1"/>
  <c r="G3028" i="1"/>
  <c r="F3028" i="1"/>
  <c r="G3027" i="1"/>
  <c r="F3027" i="1"/>
  <c r="G3026" i="1"/>
  <c r="F3026" i="1"/>
  <c r="G3025" i="1"/>
  <c r="F3025" i="1"/>
  <c r="G3024" i="1"/>
  <c r="F3024" i="1"/>
  <c r="G3023" i="1"/>
  <c r="F3023" i="1"/>
  <c r="G3022" i="1"/>
  <c r="F3022" i="1"/>
  <c r="G3021" i="1"/>
  <c r="F3021" i="1"/>
  <c r="G3020" i="1"/>
  <c r="F3020" i="1"/>
  <c r="G3019" i="1"/>
  <c r="F3019" i="1"/>
  <c r="G3018" i="1"/>
  <c r="F3018" i="1"/>
  <c r="G3017" i="1"/>
  <c r="F3017" i="1"/>
  <c r="G3016" i="1"/>
  <c r="F3016" i="1"/>
  <c r="G3015" i="1"/>
  <c r="F3015" i="1"/>
  <c r="G3014" i="1"/>
  <c r="F3014" i="1"/>
  <c r="G3013" i="1"/>
  <c r="F3013" i="1"/>
  <c r="G3012" i="1"/>
  <c r="F3012" i="1"/>
  <c r="G3011" i="1"/>
  <c r="F3011" i="1"/>
  <c r="G3010" i="1"/>
  <c r="F3010" i="1"/>
  <c r="G3009" i="1"/>
  <c r="F3009" i="1"/>
  <c r="G3008" i="1"/>
  <c r="F3008" i="1"/>
  <c r="G3007" i="1"/>
  <c r="F3007" i="1"/>
  <c r="G3006" i="1"/>
  <c r="F3006" i="1"/>
  <c r="G3005" i="1"/>
  <c r="F3005" i="1"/>
  <c r="G3004" i="1"/>
  <c r="F3004" i="1"/>
  <c r="G3003" i="1"/>
  <c r="F3003" i="1"/>
  <c r="G3002" i="1"/>
  <c r="F3002" i="1"/>
  <c r="G3001" i="1"/>
  <c r="F3001" i="1"/>
  <c r="G3000" i="1"/>
  <c r="F3000" i="1"/>
  <c r="G2999" i="1"/>
  <c r="F2999" i="1"/>
  <c r="G2998" i="1"/>
  <c r="F2998" i="1"/>
  <c r="G2997" i="1"/>
  <c r="F2997" i="1"/>
  <c r="G2996" i="1"/>
  <c r="F2996" i="1"/>
  <c r="G2995" i="1"/>
  <c r="F2995" i="1"/>
  <c r="G2994" i="1"/>
  <c r="F2994" i="1"/>
  <c r="G2993" i="1"/>
  <c r="F2993" i="1"/>
  <c r="G2992" i="1"/>
  <c r="F2992" i="1"/>
  <c r="G2991" i="1"/>
  <c r="F2991" i="1"/>
  <c r="G2990" i="1"/>
  <c r="F2990" i="1"/>
  <c r="G2989" i="1"/>
  <c r="F2989" i="1"/>
  <c r="G2988" i="1"/>
  <c r="F2988" i="1"/>
  <c r="G2987" i="1"/>
  <c r="F2987" i="1"/>
  <c r="G2986" i="1"/>
  <c r="F2986" i="1"/>
  <c r="G2985" i="1"/>
  <c r="F2985" i="1"/>
  <c r="G2984" i="1"/>
  <c r="F2984" i="1"/>
  <c r="G2983" i="1"/>
  <c r="F2983" i="1"/>
  <c r="G2982" i="1"/>
  <c r="F2982" i="1"/>
  <c r="G2981" i="1"/>
  <c r="F2981" i="1"/>
  <c r="G2980" i="1"/>
  <c r="F2980" i="1"/>
  <c r="G2979" i="1"/>
  <c r="F2979" i="1"/>
  <c r="G2978" i="1"/>
  <c r="F2978" i="1"/>
  <c r="G2977" i="1"/>
  <c r="F2977" i="1"/>
  <c r="G2976" i="1"/>
  <c r="F2976" i="1"/>
  <c r="G2975" i="1"/>
  <c r="F2975" i="1"/>
  <c r="G2974" i="1"/>
  <c r="F2974" i="1"/>
  <c r="G2973" i="1"/>
  <c r="F2973" i="1"/>
  <c r="G2972" i="1"/>
  <c r="F2972" i="1"/>
  <c r="G2971" i="1"/>
  <c r="F2971" i="1"/>
  <c r="G2970" i="1"/>
  <c r="F2970" i="1"/>
  <c r="G2969" i="1"/>
  <c r="F2969" i="1"/>
  <c r="G2968" i="1"/>
  <c r="F2968" i="1"/>
  <c r="G2967" i="1"/>
  <c r="F2967" i="1"/>
  <c r="G2966" i="1"/>
  <c r="F2966" i="1"/>
  <c r="G2965" i="1"/>
  <c r="F2965" i="1"/>
  <c r="G2964" i="1"/>
  <c r="F2964" i="1"/>
  <c r="G2963" i="1"/>
  <c r="F2963" i="1"/>
  <c r="G2962" i="1"/>
  <c r="F2962" i="1"/>
  <c r="G2961" i="1"/>
  <c r="F2961" i="1"/>
  <c r="G2960" i="1"/>
  <c r="F2960" i="1"/>
  <c r="G2959" i="1"/>
  <c r="F2959" i="1"/>
  <c r="G2958" i="1"/>
  <c r="F2958" i="1"/>
  <c r="G2957" i="1"/>
  <c r="F2957" i="1"/>
  <c r="G2956" i="1"/>
  <c r="F2956" i="1"/>
  <c r="G2955" i="1"/>
  <c r="F2955" i="1"/>
  <c r="G2954" i="1"/>
  <c r="F2954" i="1"/>
  <c r="G2953" i="1"/>
  <c r="F2953" i="1"/>
  <c r="G2952" i="1"/>
  <c r="F2952" i="1"/>
  <c r="G2951" i="1"/>
  <c r="F2951" i="1"/>
  <c r="G2950" i="1"/>
  <c r="F2950" i="1"/>
  <c r="G2949" i="1"/>
  <c r="F2949" i="1"/>
  <c r="G2948" i="1"/>
  <c r="F2948" i="1"/>
  <c r="G2947" i="1"/>
  <c r="F2947" i="1"/>
  <c r="G2946" i="1"/>
  <c r="F2946" i="1"/>
  <c r="G2945" i="1"/>
  <c r="F2945" i="1"/>
  <c r="G2944" i="1"/>
  <c r="F2944" i="1"/>
  <c r="G2943" i="1"/>
  <c r="F2943" i="1"/>
  <c r="G2942" i="1"/>
  <c r="F2942" i="1"/>
  <c r="G2941" i="1"/>
  <c r="F2941" i="1"/>
  <c r="G2940" i="1"/>
  <c r="F2940" i="1"/>
  <c r="G2939" i="1"/>
  <c r="F2939" i="1"/>
  <c r="G2938" i="1"/>
  <c r="F2938" i="1"/>
  <c r="G2937" i="1"/>
  <c r="F2937" i="1"/>
  <c r="G2936" i="1"/>
  <c r="F2936" i="1"/>
  <c r="G2935" i="1"/>
  <c r="F2935" i="1"/>
  <c r="G2934" i="1"/>
  <c r="F2934" i="1"/>
  <c r="G2933" i="1"/>
  <c r="F2933" i="1"/>
  <c r="G2932" i="1"/>
  <c r="F2932" i="1"/>
  <c r="G2931" i="1"/>
  <c r="F2931" i="1"/>
  <c r="G2930" i="1"/>
  <c r="F2930" i="1"/>
  <c r="G2929" i="1"/>
  <c r="F2929" i="1"/>
  <c r="G2928" i="1"/>
  <c r="F2928" i="1"/>
  <c r="G2927" i="1"/>
  <c r="F2927" i="1"/>
  <c r="G2926" i="1"/>
  <c r="F2926" i="1"/>
  <c r="G2925" i="1"/>
  <c r="F2925" i="1"/>
  <c r="G2924" i="1"/>
  <c r="F2924" i="1"/>
  <c r="G2923" i="1"/>
  <c r="F2923" i="1"/>
  <c r="G2922" i="1"/>
  <c r="F2922" i="1"/>
  <c r="G2921" i="1"/>
  <c r="F2921" i="1"/>
  <c r="G2920" i="1"/>
  <c r="F2920" i="1"/>
  <c r="G2919" i="1"/>
  <c r="F2919" i="1"/>
  <c r="G2918" i="1"/>
  <c r="F2918" i="1"/>
  <c r="G2917" i="1"/>
  <c r="F2917" i="1"/>
  <c r="G2916" i="1"/>
  <c r="F2916" i="1"/>
  <c r="G2915" i="1"/>
  <c r="F2915" i="1"/>
  <c r="G2914" i="1"/>
  <c r="F2914" i="1"/>
  <c r="G2913" i="1"/>
  <c r="F2913" i="1"/>
  <c r="G2912" i="1"/>
  <c r="F2912" i="1"/>
  <c r="G2911" i="1"/>
  <c r="F2911" i="1"/>
  <c r="G2910" i="1"/>
  <c r="F2910" i="1"/>
  <c r="G2909" i="1"/>
  <c r="F2909" i="1"/>
  <c r="G2908" i="1"/>
  <c r="F2908" i="1"/>
  <c r="G2907" i="1"/>
  <c r="F2907" i="1"/>
  <c r="G2906" i="1"/>
  <c r="F2906" i="1"/>
  <c r="G2905" i="1"/>
  <c r="F2905" i="1"/>
  <c r="G2904" i="1"/>
  <c r="F2904" i="1"/>
  <c r="G2903" i="1"/>
  <c r="F2903" i="1"/>
  <c r="G2902" i="1"/>
  <c r="F2902" i="1"/>
  <c r="G2901" i="1"/>
  <c r="F2901" i="1"/>
  <c r="G2900" i="1"/>
  <c r="F2900" i="1"/>
  <c r="G2899" i="1"/>
  <c r="F2899" i="1"/>
  <c r="G2898" i="1"/>
  <c r="F2898" i="1"/>
  <c r="G2897" i="1"/>
  <c r="F2897" i="1"/>
  <c r="G2896" i="1"/>
  <c r="F2896" i="1"/>
  <c r="G2895" i="1"/>
  <c r="F2895" i="1"/>
  <c r="G2894" i="1"/>
  <c r="F2894" i="1"/>
  <c r="G2893" i="1"/>
  <c r="F2893" i="1"/>
  <c r="G2892" i="1"/>
  <c r="F2892" i="1"/>
  <c r="G2891" i="1"/>
  <c r="F2891" i="1"/>
  <c r="G2890" i="1"/>
  <c r="F2890" i="1"/>
  <c r="G2889" i="1"/>
  <c r="F2889" i="1"/>
  <c r="G2888" i="1"/>
  <c r="F2888" i="1"/>
  <c r="G2887" i="1"/>
  <c r="F2887" i="1"/>
  <c r="G2886" i="1"/>
  <c r="F2886" i="1"/>
  <c r="G2885" i="1"/>
  <c r="F2885" i="1"/>
  <c r="G2884" i="1"/>
  <c r="F2884" i="1"/>
  <c r="G2883" i="1"/>
  <c r="F2883" i="1"/>
  <c r="G2882" i="1"/>
  <c r="F2882" i="1"/>
  <c r="G2881" i="1"/>
  <c r="F2881" i="1"/>
  <c r="G2880" i="1"/>
  <c r="F2880" i="1"/>
  <c r="G2879" i="1"/>
  <c r="F2879" i="1"/>
  <c r="G2878" i="1"/>
  <c r="F2878" i="1"/>
  <c r="G2877" i="1"/>
  <c r="F2877" i="1"/>
  <c r="G2876" i="1"/>
  <c r="F2876" i="1"/>
  <c r="G2875" i="1"/>
  <c r="F2875" i="1"/>
  <c r="G2874" i="1"/>
  <c r="F2874" i="1"/>
  <c r="G2873" i="1"/>
  <c r="F2873" i="1"/>
  <c r="G2872" i="1"/>
  <c r="F2872" i="1"/>
  <c r="G2871" i="1"/>
  <c r="F2871" i="1"/>
  <c r="G2870" i="1"/>
  <c r="F2870" i="1"/>
  <c r="G2869" i="1"/>
  <c r="F2869" i="1"/>
  <c r="G2868" i="1"/>
  <c r="F2868" i="1"/>
  <c r="G2867" i="1"/>
  <c r="F2867" i="1"/>
  <c r="G2866" i="1"/>
  <c r="F2866" i="1"/>
  <c r="G2865" i="1"/>
  <c r="F2865" i="1"/>
  <c r="G2864" i="1"/>
  <c r="F2864" i="1"/>
  <c r="G2863" i="1"/>
  <c r="F2863" i="1"/>
  <c r="G2862" i="1"/>
  <c r="F2862" i="1"/>
  <c r="G2861" i="1"/>
  <c r="F2861" i="1"/>
  <c r="G2860" i="1"/>
  <c r="F2860" i="1"/>
  <c r="G2859" i="1"/>
  <c r="F2859" i="1"/>
  <c r="G2858" i="1"/>
  <c r="F2858" i="1"/>
  <c r="G2857" i="1"/>
  <c r="F2857" i="1"/>
  <c r="G2856" i="1"/>
  <c r="F2856" i="1"/>
  <c r="G2855" i="1"/>
  <c r="F2855" i="1"/>
  <c r="G2854" i="1"/>
  <c r="F2854" i="1"/>
  <c r="G2853" i="1"/>
  <c r="F2853" i="1"/>
  <c r="G2852" i="1"/>
  <c r="F2852" i="1"/>
  <c r="G2851" i="1"/>
  <c r="F2851" i="1"/>
  <c r="G2850" i="1"/>
  <c r="F2850" i="1"/>
  <c r="G2849" i="1"/>
  <c r="F2849" i="1"/>
  <c r="G2848" i="1"/>
  <c r="F2848" i="1"/>
  <c r="G2847" i="1"/>
  <c r="F2847" i="1"/>
  <c r="G2846" i="1"/>
  <c r="F2846" i="1"/>
  <c r="G2845" i="1"/>
  <c r="F2845" i="1"/>
  <c r="G2844" i="1"/>
  <c r="F2844" i="1"/>
  <c r="G2843" i="1"/>
  <c r="F2843" i="1"/>
  <c r="G2842" i="1"/>
  <c r="F2842" i="1"/>
  <c r="G2841" i="1"/>
  <c r="F2841" i="1"/>
  <c r="G2840" i="1"/>
  <c r="F2840" i="1"/>
  <c r="G2839" i="1"/>
  <c r="F2839" i="1"/>
  <c r="G2838" i="1"/>
  <c r="F2838" i="1"/>
  <c r="G2837" i="1"/>
  <c r="F2837" i="1"/>
  <c r="G2836" i="1"/>
  <c r="F2836" i="1"/>
  <c r="G2835" i="1"/>
  <c r="F2835" i="1"/>
  <c r="G2834" i="1"/>
  <c r="F2834" i="1"/>
  <c r="G2833" i="1"/>
  <c r="F2833" i="1"/>
  <c r="G2832" i="1"/>
  <c r="F2832" i="1"/>
  <c r="G2831" i="1"/>
  <c r="F2831" i="1"/>
  <c r="G2830" i="1"/>
  <c r="F2830" i="1"/>
  <c r="G2829" i="1"/>
  <c r="F2829" i="1"/>
  <c r="G2828" i="1"/>
  <c r="F2828" i="1"/>
  <c r="G2827" i="1"/>
  <c r="F2827" i="1"/>
  <c r="G2826" i="1"/>
  <c r="F2826" i="1"/>
  <c r="G2825" i="1"/>
  <c r="F2825" i="1"/>
  <c r="G2824" i="1"/>
  <c r="F2824" i="1"/>
  <c r="G2823" i="1"/>
  <c r="F2823" i="1"/>
  <c r="G2822" i="1"/>
  <c r="F2822" i="1"/>
  <c r="G2821" i="1"/>
  <c r="F2821" i="1"/>
  <c r="G2820" i="1"/>
  <c r="F2820" i="1"/>
  <c r="G2819" i="1"/>
  <c r="F2819" i="1"/>
  <c r="G2818" i="1"/>
  <c r="F2818" i="1"/>
  <c r="G2817" i="1"/>
  <c r="F2817" i="1"/>
  <c r="G2816" i="1"/>
  <c r="F2816" i="1"/>
  <c r="G2815" i="1"/>
  <c r="F2815" i="1"/>
  <c r="G2814" i="1"/>
  <c r="F2814" i="1"/>
  <c r="G2813" i="1"/>
  <c r="F2813" i="1"/>
  <c r="G2812" i="1"/>
  <c r="F2812" i="1"/>
  <c r="G2811" i="1"/>
  <c r="F2811" i="1"/>
  <c r="G2810" i="1"/>
  <c r="F2810" i="1"/>
  <c r="G2809" i="1"/>
  <c r="F2809" i="1"/>
  <c r="G2808" i="1"/>
  <c r="F2808" i="1"/>
  <c r="G2807" i="1"/>
  <c r="F2807" i="1"/>
  <c r="G2806" i="1"/>
  <c r="F2806" i="1"/>
  <c r="G2805" i="1"/>
  <c r="F2805" i="1"/>
  <c r="G2804" i="1"/>
  <c r="F2804" i="1"/>
  <c r="G2803" i="1"/>
  <c r="F2803" i="1"/>
  <c r="G2802" i="1"/>
  <c r="F2802" i="1"/>
  <c r="G2801" i="1"/>
  <c r="F2801" i="1"/>
  <c r="G2800" i="1"/>
  <c r="F2800" i="1"/>
  <c r="G2799" i="1"/>
  <c r="F2799" i="1"/>
  <c r="G2798" i="1"/>
  <c r="F2798" i="1"/>
  <c r="G2797" i="1"/>
  <c r="F2797" i="1"/>
  <c r="G2796" i="1"/>
  <c r="F2796" i="1"/>
  <c r="G2795" i="1"/>
  <c r="F2795" i="1"/>
  <c r="G2794" i="1"/>
  <c r="F2794" i="1"/>
  <c r="G2793" i="1"/>
  <c r="F2793" i="1"/>
  <c r="G2792" i="1"/>
  <c r="F2792" i="1"/>
  <c r="G2791" i="1"/>
  <c r="F2791" i="1"/>
  <c r="G2790" i="1"/>
  <c r="F2790" i="1"/>
  <c r="G2789" i="1"/>
  <c r="F2789" i="1"/>
  <c r="G2788" i="1"/>
  <c r="F2788" i="1"/>
  <c r="G2787" i="1"/>
  <c r="F2787" i="1"/>
  <c r="G2786" i="1"/>
  <c r="F2786" i="1"/>
  <c r="G2785" i="1"/>
  <c r="F2785" i="1"/>
  <c r="G2784" i="1"/>
  <c r="F2784" i="1"/>
  <c r="G2783" i="1"/>
  <c r="F2783" i="1"/>
  <c r="G2782" i="1"/>
  <c r="F2782" i="1"/>
  <c r="G2781" i="1"/>
  <c r="F2781" i="1"/>
  <c r="G2780" i="1"/>
  <c r="F2780" i="1"/>
  <c r="G2779" i="1"/>
  <c r="F2779" i="1"/>
  <c r="G2778" i="1"/>
  <c r="F2778" i="1"/>
  <c r="G2777" i="1"/>
  <c r="F2777" i="1"/>
  <c r="G2776" i="1"/>
  <c r="F2776" i="1"/>
  <c r="G2775" i="1"/>
  <c r="F2775" i="1"/>
  <c r="G2774" i="1"/>
  <c r="F2774" i="1"/>
  <c r="G2773" i="1"/>
  <c r="F2773" i="1"/>
  <c r="G2772" i="1"/>
  <c r="F2772" i="1"/>
  <c r="G2771" i="1"/>
  <c r="F2771" i="1"/>
  <c r="G2770" i="1"/>
  <c r="F2770" i="1"/>
  <c r="G2769" i="1"/>
  <c r="F2769" i="1"/>
  <c r="G2768" i="1"/>
  <c r="F2768" i="1"/>
  <c r="G2767" i="1"/>
  <c r="F2767" i="1"/>
  <c r="G2766" i="1"/>
  <c r="F2766" i="1"/>
  <c r="G2765" i="1"/>
  <c r="F2765" i="1"/>
  <c r="G2764" i="1"/>
  <c r="F2764" i="1"/>
  <c r="G2763" i="1"/>
  <c r="F2763" i="1"/>
  <c r="G2762" i="1"/>
  <c r="F2762" i="1"/>
  <c r="G2761" i="1"/>
  <c r="F2761" i="1"/>
  <c r="G2760" i="1"/>
  <c r="F2760" i="1"/>
  <c r="G2759" i="1"/>
  <c r="F2759" i="1"/>
  <c r="G2758" i="1"/>
  <c r="F2758" i="1"/>
  <c r="G2757" i="1"/>
  <c r="F2757" i="1"/>
  <c r="G2756" i="1"/>
  <c r="F2756" i="1"/>
  <c r="G2755" i="1"/>
  <c r="F2755" i="1"/>
  <c r="G2754" i="1"/>
  <c r="F2754" i="1"/>
  <c r="G2753" i="1"/>
  <c r="F2753" i="1"/>
  <c r="G2752" i="1"/>
  <c r="F2752" i="1"/>
  <c r="G2751" i="1"/>
  <c r="F2751" i="1"/>
  <c r="G2750" i="1"/>
  <c r="F2750" i="1"/>
  <c r="G2749" i="1"/>
  <c r="F2749" i="1"/>
  <c r="G2748" i="1"/>
  <c r="F2748" i="1"/>
  <c r="G2747" i="1"/>
  <c r="F2747" i="1"/>
  <c r="G2746" i="1"/>
  <c r="F2746" i="1"/>
  <c r="G2745" i="1"/>
  <c r="F2745" i="1"/>
  <c r="G2744" i="1"/>
  <c r="F2744" i="1"/>
  <c r="G2743" i="1"/>
  <c r="F2743" i="1"/>
  <c r="G2742" i="1"/>
  <c r="F2742" i="1"/>
  <c r="G2741" i="1"/>
  <c r="F2741" i="1"/>
  <c r="G2740" i="1"/>
  <c r="F2740" i="1"/>
  <c r="G2739" i="1"/>
  <c r="F2739" i="1"/>
  <c r="G2738" i="1"/>
  <c r="F2738" i="1"/>
  <c r="G2737" i="1"/>
  <c r="F2737" i="1"/>
  <c r="G2736" i="1"/>
  <c r="F2736" i="1"/>
  <c r="G2735" i="1"/>
  <c r="F2735" i="1"/>
  <c r="G2734" i="1"/>
  <c r="F2734" i="1"/>
  <c r="G2733" i="1"/>
  <c r="F2733" i="1"/>
  <c r="G2732" i="1"/>
  <c r="F2732" i="1"/>
  <c r="G2731" i="1"/>
  <c r="F2731" i="1"/>
  <c r="G2730" i="1"/>
  <c r="F2730" i="1"/>
  <c r="G2729" i="1"/>
  <c r="F2729" i="1"/>
  <c r="G2728" i="1"/>
  <c r="F2728" i="1"/>
  <c r="G2727" i="1"/>
  <c r="F2727" i="1"/>
  <c r="G2726" i="1"/>
  <c r="F2726" i="1"/>
  <c r="G2725" i="1"/>
  <c r="F2725" i="1"/>
  <c r="G2724" i="1"/>
  <c r="F2724" i="1"/>
  <c r="G2723" i="1"/>
  <c r="F2723" i="1"/>
  <c r="G2722" i="1"/>
  <c r="F2722" i="1"/>
  <c r="G2721" i="1"/>
  <c r="F2721" i="1"/>
  <c r="G2720" i="1"/>
  <c r="F2720" i="1"/>
  <c r="G2719" i="1"/>
  <c r="F2719" i="1"/>
  <c r="G2718" i="1"/>
  <c r="F2718" i="1"/>
  <c r="G2717" i="1"/>
  <c r="F2717" i="1"/>
  <c r="G2716" i="1"/>
  <c r="F2716" i="1"/>
  <c r="G2715" i="1"/>
  <c r="F2715" i="1"/>
  <c r="G2714" i="1"/>
  <c r="F2714" i="1"/>
  <c r="G2713" i="1"/>
  <c r="F2713" i="1"/>
  <c r="G2712" i="1"/>
  <c r="F2712" i="1"/>
  <c r="G2711" i="1"/>
  <c r="F2711" i="1"/>
  <c r="G2710" i="1"/>
  <c r="F2710" i="1"/>
  <c r="G2709" i="1"/>
  <c r="F2709" i="1"/>
  <c r="G2708" i="1"/>
  <c r="F2708" i="1"/>
  <c r="G2707" i="1"/>
  <c r="F2707" i="1"/>
  <c r="G2706" i="1"/>
  <c r="F2706" i="1"/>
  <c r="G2705" i="1"/>
  <c r="F2705" i="1"/>
  <c r="G2704" i="1"/>
  <c r="F2704" i="1"/>
  <c r="G2703" i="1"/>
  <c r="F2703" i="1"/>
  <c r="G2702" i="1"/>
  <c r="F2702" i="1"/>
  <c r="G2701" i="1"/>
  <c r="F2701" i="1"/>
  <c r="G2700" i="1"/>
  <c r="F2700" i="1"/>
  <c r="G2699" i="1"/>
  <c r="F2699" i="1"/>
  <c r="G2698" i="1"/>
  <c r="F2698" i="1"/>
  <c r="G2697" i="1"/>
  <c r="F2697" i="1"/>
  <c r="G2696" i="1"/>
  <c r="F2696" i="1"/>
  <c r="G2695" i="1"/>
  <c r="F2695" i="1"/>
  <c r="G2694" i="1"/>
  <c r="F2694" i="1"/>
  <c r="G2693" i="1"/>
  <c r="F2693" i="1"/>
  <c r="G2692" i="1"/>
  <c r="F2692" i="1"/>
  <c r="G2691" i="1"/>
  <c r="F2691" i="1"/>
  <c r="G2690" i="1"/>
  <c r="F2690" i="1"/>
  <c r="G2689" i="1"/>
  <c r="F2689" i="1"/>
  <c r="G2688" i="1"/>
  <c r="F2688" i="1"/>
  <c r="G2687" i="1"/>
  <c r="F2687" i="1"/>
  <c r="G2686" i="1"/>
  <c r="F2686" i="1"/>
  <c r="G2685" i="1"/>
  <c r="F2685" i="1"/>
  <c r="G2684" i="1"/>
  <c r="F2684" i="1"/>
  <c r="G2683" i="1"/>
  <c r="F2683" i="1"/>
  <c r="G2682" i="1"/>
  <c r="F2682" i="1"/>
  <c r="G2681" i="1"/>
  <c r="F2681" i="1"/>
  <c r="G2680" i="1"/>
  <c r="F2680" i="1"/>
  <c r="G2679" i="1"/>
  <c r="F2679" i="1"/>
  <c r="G2678" i="1"/>
  <c r="F2678" i="1"/>
  <c r="G2677" i="1"/>
  <c r="F2677" i="1"/>
  <c r="G2676" i="1"/>
  <c r="F2676" i="1"/>
  <c r="G2675" i="1"/>
  <c r="F2675" i="1"/>
  <c r="G2674" i="1"/>
  <c r="F2674" i="1"/>
  <c r="G2673" i="1"/>
  <c r="F2673" i="1"/>
  <c r="G2672" i="1"/>
  <c r="F2672" i="1"/>
  <c r="G2671" i="1"/>
  <c r="F2671" i="1"/>
  <c r="G2670" i="1"/>
  <c r="F2670" i="1"/>
  <c r="G2669" i="1"/>
  <c r="F2669" i="1"/>
  <c r="G2668" i="1"/>
  <c r="F2668" i="1"/>
  <c r="G2667" i="1"/>
  <c r="F2667" i="1"/>
  <c r="G2666" i="1"/>
  <c r="F2666" i="1"/>
  <c r="G2665" i="1"/>
  <c r="F2665" i="1"/>
  <c r="G2664" i="1"/>
  <c r="F2664" i="1"/>
  <c r="G2663" i="1"/>
  <c r="F2663" i="1"/>
  <c r="G2662" i="1"/>
  <c r="F2662" i="1"/>
  <c r="G2661" i="1"/>
  <c r="F2661" i="1"/>
  <c r="G2660" i="1"/>
  <c r="F2660" i="1"/>
  <c r="G2659" i="1"/>
  <c r="F2659" i="1"/>
  <c r="G2658" i="1"/>
  <c r="F2658" i="1"/>
  <c r="G2657" i="1"/>
  <c r="F2657" i="1"/>
  <c r="G2656" i="1"/>
  <c r="F2656" i="1"/>
  <c r="G2655" i="1"/>
  <c r="F2655" i="1"/>
  <c r="G2654" i="1"/>
  <c r="F2654" i="1"/>
  <c r="G2653" i="1"/>
  <c r="F2653" i="1"/>
  <c r="G2652" i="1"/>
  <c r="F2652" i="1"/>
  <c r="G2651" i="1"/>
  <c r="F2651" i="1"/>
  <c r="G2650" i="1"/>
  <c r="F2650" i="1"/>
  <c r="G2649" i="1"/>
  <c r="F2649" i="1"/>
  <c r="G2648" i="1"/>
  <c r="F2648" i="1"/>
  <c r="G2647" i="1"/>
  <c r="F2647" i="1"/>
  <c r="G2646" i="1"/>
  <c r="F2646" i="1"/>
  <c r="G2645" i="1"/>
  <c r="F2645" i="1"/>
  <c r="G2644" i="1"/>
  <c r="F2644" i="1"/>
  <c r="G2643" i="1"/>
  <c r="F2643" i="1"/>
  <c r="G2642" i="1"/>
  <c r="F2642" i="1"/>
  <c r="G2641" i="1"/>
  <c r="F2641" i="1"/>
  <c r="G2640" i="1"/>
  <c r="F2640" i="1"/>
  <c r="G2639" i="1"/>
  <c r="F2639" i="1"/>
  <c r="G2638" i="1"/>
  <c r="F2638" i="1"/>
  <c r="G2637" i="1"/>
  <c r="F2637" i="1"/>
  <c r="G2636" i="1"/>
  <c r="F2636" i="1"/>
  <c r="G2635" i="1"/>
  <c r="F2635" i="1"/>
  <c r="G2634" i="1"/>
  <c r="F2634" i="1"/>
  <c r="G2633" i="1"/>
  <c r="F2633" i="1"/>
  <c r="G2632" i="1"/>
  <c r="F2632" i="1"/>
  <c r="G2631" i="1"/>
  <c r="F2631" i="1"/>
  <c r="G2630" i="1"/>
  <c r="F2630" i="1"/>
  <c r="G2629" i="1"/>
  <c r="F2629" i="1"/>
  <c r="G2628" i="1"/>
  <c r="F2628" i="1"/>
  <c r="G2627" i="1"/>
  <c r="F2627" i="1"/>
  <c r="G2626" i="1"/>
  <c r="F2626" i="1"/>
  <c r="G2625" i="1"/>
  <c r="F2625" i="1"/>
  <c r="G2624" i="1"/>
  <c r="F2624" i="1"/>
  <c r="G2623" i="1"/>
  <c r="F2623" i="1"/>
  <c r="G2622" i="1"/>
  <c r="F2622" i="1"/>
  <c r="G2621" i="1"/>
  <c r="F2621" i="1"/>
  <c r="G2620" i="1"/>
  <c r="F2620" i="1"/>
  <c r="G2619" i="1"/>
  <c r="F2619" i="1"/>
  <c r="G2618" i="1"/>
  <c r="F2618" i="1"/>
  <c r="G2617" i="1"/>
  <c r="F2617" i="1"/>
  <c r="G2616" i="1"/>
  <c r="F2616" i="1"/>
  <c r="G2615" i="1"/>
  <c r="F2615" i="1"/>
  <c r="G2614" i="1"/>
  <c r="F2614" i="1"/>
  <c r="G2613" i="1"/>
  <c r="F2613" i="1"/>
  <c r="G2612" i="1"/>
  <c r="F2612" i="1"/>
  <c r="G2611" i="1"/>
  <c r="F2611" i="1"/>
  <c r="G2610" i="1"/>
  <c r="F2610" i="1"/>
  <c r="G2609" i="1"/>
  <c r="F2609" i="1"/>
  <c r="G2608" i="1"/>
  <c r="F2608" i="1"/>
  <c r="G2607" i="1"/>
  <c r="F2607" i="1"/>
  <c r="G2606" i="1"/>
  <c r="F2606" i="1"/>
  <c r="G2605" i="1"/>
  <c r="F2605" i="1"/>
  <c r="G2604" i="1"/>
  <c r="F2604" i="1"/>
  <c r="G2603" i="1"/>
  <c r="F2603" i="1"/>
  <c r="G2602" i="1"/>
  <c r="F2602" i="1"/>
  <c r="G2601" i="1"/>
  <c r="F2601" i="1"/>
  <c r="G2600" i="1"/>
  <c r="F2600" i="1"/>
  <c r="G2599" i="1"/>
  <c r="F2599" i="1"/>
  <c r="G2598" i="1"/>
  <c r="F2598" i="1"/>
  <c r="G2597" i="1"/>
  <c r="F2597" i="1"/>
  <c r="G2596" i="1"/>
  <c r="F2596" i="1"/>
  <c r="G2595" i="1"/>
  <c r="F2595" i="1"/>
  <c r="G2594" i="1"/>
  <c r="F2594" i="1"/>
  <c r="G2593" i="1"/>
  <c r="F2593" i="1"/>
  <c r="G2592" i="1"/>
  <c r="F2592" i="1"/>
  <c r="G2591" i="1"/>
  <c r="F2591" i="1"/>
  <c r="G2590" i="1"/>
  <c r="F2590" i="1"/>
  <c r="G2589" i="1"/>
  <c r="F2589" i="1"/>
  <c r="G2588" i="1"/>
  <c r="F2588" i="1"/>
  <c r="G2587" i="1"/>
  <c r="F2587" i="1"/>
  <c r="G2586" i="1"/>
  <c r="F2586" i="1"/>
  <c r="G2585" i="1"/>
  <c r="F2585" i="1"/>
  <c r="G2584" i="1"/>
  <c r="F2584" i="1"/>
  <c r="G2583" i="1"/>
  <c r="F2583" i="1"/>
  <c r="G2582" i="1"/>
  <c r="F2582" i="1"/>
  <c r="G2581" i="1"/>
  <c r="F2581" i="1"/>
  <c r="G2580" i="1"/>
  <c r="F2580" i="1"/>
  <c r="G2579" i="1"/>
  <c r="F2579" i="1"/>
  <c r="G2578" i="1"/>
  <c r="F2578" i="1"/>
  <c r="G2577" i="1"/>
  <c r="F2577" i="1"/>
  <c r="G2576" i="1"/>
  <c r="F2576" i="1"/>
  <c r="G2575" i="1"/>
  <c r="F2575" i="1"/>
  <c r="G2574" i="1"/>
  <c r="F2574" i="1"/>
  <c r="G2573" i="1"/>
  <c r="F2573" i="1"/>
  <c r="G2572" i="1"/>
  <c r="F2572" i="1"/>
  <c r="G2571" i="1"/>
  <c r="F2571" i="1"/>
  <c r="G2570" i="1"/>
  <c r="F2570" i="1"/>
  <c r="G2569" i="1"/>
  <c r="F2569" i="1"/>
  <c r="G2568" i="1"/>
  <c r="F2568" i="1"/>
  <c r="G2567" i="1"/>
  <c r="F2567" i="1"/>
  <c r="G2566" i="1"/>
  <c r="F2566" i="1"/>
  <c r="G2565" i="1"/>
  <c r="F2565" i="1"/>
  <c r="G2564" i="1"/>
  <c r="F2564" i="1"/>
  <c r="G2563" i="1"/>
  <c r="F2563" i="1"/>
  <c r="G2562" i="1"/>
  <c r="F2562" i="1"/>
  <c r="G2561" i="1"/>
  <c r="F2561" i="1"/>
  <c r="G2560" i="1"/>
  <c r="F2560" i="1"/>
  <c r="G2559" i="1"/>
  <c r="F2559" i="1"/>
  <c r="G2558" i="1"/>
  <c r="F2558" i="1"/>
  <c r="G2557" i="1"/>
  <c r="F2557" i="1"/>
  <c r="G2556" i="1"/>
  <c r="F2556" i="1"/>
  <c r="G2555" i="1"/>
  <c r="F2555" i="1"/>
  <c r="G2554" i="1"/>
  <c r="F2554" i="1"/>
  <c r="G2553" i="1"/>
  <c r="F2553" i="1"/>
  <c r="G2552" i="1"/>
  <c r="F2552" i="1"/>
  <c r="G2551" i="1"/>
  <c r="F2551" i="1"/>
  <c r="G2550" i="1"/>
  <c r="F2550" i="1"/>
  <c r="G2549" i="1"/>
  <c r="F2549" i="1"/>
  <c r="G2548" i="1"/>
  <c r="F2548" i="1"/>
  <c r="G2547" i="1"/>
  <c r="F2547" i="1"/>
  <c r="G2546" i="1"/>
  <c r="F2546" i="1"/>
  <c r="G2545" i="1"/>
  <c r="F2545" i="1"/>
  <c r="G2544" i="1"/>
  <c r="F2544" i="1"/>
  <c r="G2543" i="1"/>
  <c r="F2543" i="1"/>
  <c r="G2542" i="1"/>
  <c r="F2542" i="1"/>
  <c r="G2541" i="1"/>
  <c r="F2541" i="1"/>
  <c r="G2540" i="1"/>
  <c r="F2540" i="1"/>
  <c r="G2539" i="1"/>
  <c r="F2539" i="1"/>
  <c r="G2538" i="1"/>
  <c r="F2538" i="1"/>
  <c r="G2537" i="1"/>
  <c r="F2537" i="1"/>
  <c r="G2536" i="1"/>
  <c r="F2536" i="1"/>
  <c r="G2535" i="1"/>
  <c r="F2535" i="1"/>
  <c r="G2534" i="1"/>
  <c r="F2534" i="1"/>
  <c r="G2533" i="1"/>
  <c r="F2533" i="1"/>
  <c r="G2532" i="1"/>
  <c r="F2532" i="1"/>
  <c r="G2531" i="1"/>
  <c r="F2531" i="1"/>
  <c r="G2530" i="1"/>
  <c r="F2530" i="1"/>
  <c r="G2529" i="1"/>
  <c r="F2529" i="1"/>
  <c r="G2528" i="1"/>
  <c r="F2528" i="1"/>
  <c r="G2527" i="1"/>
  <c r="F2527" i="1"/>
  <c r="G2526" i="1"/>
  <c r="F2526" i="1"/>
  <c r="G2525" i="1"/>
  <c r="F2525" i="1"/>
  <c r="G2524" i="1"/>
  <c r="F2524" i="1"/>
  <c r="G2523" i="1"/>
  <c r="F2523" i="1"/>
  <c r="G2522" i="1"/>
  <c r="F2522" i="1"/>
  <c r="G2521" i="1"/>
  <c r="F2521" i="1"/>
  <c r="G2520" i="1"/>
  <c r="F2520" i="1"/>
  <c r="G2519" i="1"/>
  <c r="F2519" i="1"/>
  <c r="G2518" i="1"/>
  <c r="F2518" i="1"/>
  <c r="G2517" i="1"/>
  <c r="F2517" i="1"/>
  <c r="G2516" i="1"/>
  <c r="F2516" i="1"/>
  <c r="G2515" i="1"/>
  <c r="F2515" i="1"/>
  <c r="G2514" i="1"/>
  <c r="F2514" i="1"/>
  <c r="G2513" i="1"/>
  <c r="F2513" i="1"/>
  <c r="G2512" i="1"/>
  <c r="F2512" i="1"/>
  <c r="G2511" i="1"/>
  <c r="F2511" i="1"/>
  <c r="G2510" i="1"/>
  <c r="F2510" i="1"/>
  <c r="G2509" i="1"/>
  <c r="F2509" i="1"/>
  <c r="G2508" i="1"/>
  <c r="F2508" i="1"/>
  <c r="G2507" i="1"/>
  <c r="F2507" i="1"/>
  <c r="G2506" i="1"/>
  <c r="F2506" i="1"/>
  <c r="G2505" i="1"/>
  <c r="F2505" i="1"/>
  <c r="G2504" i="1"/>
  <c r="F2504" i="1"/>
  <c r="G2503" i="1"/>
  <c r="F2503" i="1"/>
  <c r="G2502" i="1"/>
  <c r="F2502" i="1"/>
  <c r="G2501" i="1"/>
  <c r="F2501" i="1"/>
  <c r="G2500" i="1"/>
  <c r="F2500" i="1"/>
  <c r="G2499" i="1"/>
  <c r="F2499" i="1"/>
  <c r="G2498" i="1"/>
  <c r="F2498" i="1"/>
  <c r="G2497" i="1"/>
  <c r="F2497" i="1"/>
  <c r="G2496" i="1"/>
  <c r="F2496" i="1"/>
  <c r="G2495" i="1"/>
  <c r="F2495" i="1"/>
  <c r="G2494" i="1"/>
  <c r="F2494" i="1"/>
  <c r="G2493" i="1"/>
  <c r="F2493" i="1"/>
  <c r="G2492" i="1"/>
  <c r="F2492" i="1"/>
  <c r="G2491" i="1"/>
  <c r="F2491" i="1"/>
  <c r="G2490" i="1"/>
  <c r="F2490" i="1"/>
  <c r="G2489" i="1"/>
  <c r="F2489" i="1"/>
  <c r="G2488" i="1"/>
  <c r="F2488" i="1"/>
  <c r="G2487" i="1"/>
  <c r="F2487" i="1"/>
  <c r="G2486" i="1"/>
  <c r="F2486" i="1"/>
  <c r="G2485" i="1"/>
  <c r="F2485" i="1"/>
  <c r="G2484" i="1"/>
  <c r="F2484" i="1"/>
  <c r="G2483" i="1"/>
  <c r="F2483" i="1"/>
  <c r="G2482" i="1"/>
  <c r="F2482" i="1"/>
  <c r="G2481" i="1"/>
  <c r="F2481" i="1"/>
  <c r="G2480" i="1"/>
  <c r="F2480" i="1"/>
  <c r="G2479" i="1"/>
  <c r="F2479" i="1"/>
  <c r="G2478" i="1"/>
  <c r="F2478" i="1"/>
  <c r="G2477" i="1"/>
  <c r="F2477" i="1"/>
  <c r="G2476" i="1"/>
  <c r="F2476" i="1"/>
  <c r="G2475" i="1"/>
  <c r="F2475" i="1"/>
  <c r="G2474" i="1"/>
  <c r="F2474" i="1"/>
  <c r="G2473" i="1"/>
  <c r="F2473" i="1"/>
  <c r="G2472" i="1"/>
  <c r="F2472" i="1"/>
  <c r="G2471" i="1"/>
  <c r="F2471" i="1"/>
  <c r="G2470" i="1"/>
  <c r="F2470" i="1"/>
  <c r="G2469" i="1"/>
  <c r="F2469" i="1"/>
  <c r="G2468" i="1"/>
  <c r="F2468" i="1"/>
  <c r="G2467" i="1"/>
  <c r="F2467" i="1"/>
  <c r="G2466" i="1"/>
  <c r="F2466" i="1"/>
  <c r="G2465" i="1"/>
  <c r="F2465" i="1"/>
  <c r="G2464" i="1"/>
  <c r="F2464" i="1"/>
  <c r="G2463" i="1"/>
  <c r="F2463" i="1"/>
  <c r="G2462" i="1"/>
  <c r="F2462" i="1"/>
  <c r="G2461" i="1"/>
  <c r="F2461" i="1"/>
  <c r="G2460" i="1"/>
  <c r="F2460" i="1"/>
  <c r="G2459" i="1"/>
  <c r="F2459" i="1"/>
  <c r="G2458" i="1"/>
  <c r="F2458" i="1"/>
  <c r="G2457" i="1"/>
  <c r="F2457" i="1"/>
  <c r="G2456" i="1"/>
  <c r="F2456" i="1"/>
  <c r="G2455" i="1"/>
  <c r="F2455" i="1"/>
  <c r="G2454" i="1"/>
  <c r="F2454" i="1"/>
  <c r="G2453" i="1"/>
  <c r="F2453" i="1"/>
  <c r="G2452" i="1"/>
  <c r="F2452" i="1"/>
  <c r="G2451" i="1"/>
  <c r="F2451" i="1"/>
  <c r="G2450" i="1"/>
  <c r="F2450" i="1"/>
  <c r="G2449" i="1"/>
  <c r="F2449" i="1"/>
  <c r="G2448" i="1"/>
  <c r="F2448" i="1"/>
  <c r="G2447" i="1"/>
  <c r="F2447" i="1"/>
  <c r="G2446" i="1"/>
  <c r="F2446" i="1"/>
  <c r="G2445" i="1"/>
  <c r="F2445" i="1"/>
  <c r="G2444" i="1"/>
  <c r="F2444" i="1"/>
  <c r="G2443" i="1"/>
  <c r="F2443" i="1"/>
  <c r="G2442" i="1"/>
  <c r="F2442" i="1"/>
  <c r="G2441" i="1"/>
  <c r="F2441" i="1"/>
  <c r="G2440" i="1"/>
  <c r="F2440" i="1"/>
  <c r="G2439" i="1"/>
  <c r="F2439" i="1"/>
  <c r="G2438" i="1"/>
  <c r="F2438" i="1"/>
  <c r="G2437" i="1"/>
  <c r="F2437" i="1"/>
  <c r="G2436" i="1"/>
  <c r="F2436" i="1"/>
  <c r="G2435" i="1"/>
  <c r="F2435" i="1"/>
  <c r="G2434" i="1"/>
  <c r="F2434" i="1"/>
  <c r="G2433" i="1"/>
  <c r="F2433" i="1"/>
  <c r="G2432" i="1"/>
  <c r="F2432" i="1"/>
  <c r="G2431" i="1"/>
  <c r="F2431" i="1"/>
  <c r="G2430" i="1"/>
  <c r="F2430" i="1"/>
  <c r="G2429" i="1"/>
  <c r="F2429" i="1"/>
  <c r="G2428" i="1"/>
  <c r="F2428" i="1"/>
  <c r="G2427" i="1"/>
  <c r="F2427" i="1"/>
  <c r="G2426" i="1"/>
  <c r="F2426" i="1"/>
  <c r="G2425" i="1"/>
  <c r="F2425" i="1"/>
  <c r="G2424" i="1"/>
  <c r="F2424" i="1"/>
  <c r="G2423" i="1"/>
  <c r="F2423" i="1"/>
  <c r="G2422" i="1"/>
  <c r="F2422" i="1"/>
  <c r="G2421" i="1"/>
  <c r="F2421" i="1"/>
  <c r="G2420" i="1"/>
  <c r="F2420" i="1"/>
  <c r="G2419" i="1"/>
  <c r="F2419" i="1"/>
  <c r="G2418" i="1"/>
  <c r="F2418" i="1"/>
  <c r="G2417" i="1"/>
  <c r="F2417" i="1"/>
  <c r="G2416" i="1"/>
  <c r="F2416" i="1"/>
  <c r="G2415" i="1"/>
  <c r="F2415" i="1"/>
  <c r="G2414" i="1"/>
  <c r="F2414" i="1"/>
  <c r="G2413" i="1"/>
  <c r="F2413" i="1"/>
  <c r="G2412" i="1"/>
  <c r="F2412" i="1"/>
  <c r="G2411" i="1"/>
  <c r="F2411" i="1"/>
  <c r="G2410" i="1"/>
  <c r="F2410" i="1"/>
  <c r="G2409" i="1"/>
  <c r="F2409" i="1"/>
  <c r="G2408" i="1"/>
  <c r="F2408" i="1"/>
  <c r="G2407" i="1"/>
  <c r="F2407" i="1"/>
  <c r="G2406" i="1"/>
  <c r="F2406" i="1"/>
  <c r="G2405" i="1"/>
  <c r="F2405" i="1"/>
  <c r="G2404" i="1"/>
  <c r="F2404" i="1"/>
  <c r="G2403" i="1"/>
  <c r="F2403" i="1"/>
  <c r="G2402" i="1"/>
  <c r="F2402" i="1"/>
  <c r="G2401" i="1"/>
  <c r="F2401" i="1"/>
  <c r="G2400" i="1"/>
  <c r="F2400" i="1"/>
  <c r="G2399" i="1"/>
  <c r="F2399" i="1"/>
  <c r="G2398" i="1"/>
  <c r="F2398" i="1"/>
  <c r="G2397" i="1"/>
  <c r="F2397" i="1"/>
  <c r="G2396" i="1"/>
  <c r="F2396" i="1"/>
  <c r="G2395" i="1"/>
  <c r="F2395" i="1"/>
  <c r="G2394" i="1"/>
  <c r="F2394" i="1"/>
  <c r="G2393" i="1"/>
  <c r="F2393" i="1"/>
  <c r="G2392" i="1"/>
  <c r="F2392" i="1"/>
  <c r="G2391" i="1"/>
  <c r="F2391" i="1"/>
  <c r="G2390" i="1"/>
  <c r="F2390" i="1"/>
  <c r="G2389" i="1"/>
  <c r="F2389" i="1"/>
  <c r="G2388" i="1"/>
  <c r="F2388" i="1"/>
  <c r="G2387" i="1"/>
  <c r="F2387" i="1"/>
  <c r="G2386" i="1"/>
  <c r="F2386" i="1"/>
  <c r="G2385" i="1"/>
  <c r="F2385" i="1"/>
  <c r="G2384" i="1"/>
  <c r="F2384" i="1"/>
  <c r="G2383" i="1"/>
  <c r="F2383" i="1"/>
  <c r="G2382" i="1"/>
  <c r="F2382" i="1"/>
  <c r="G2381" i="1"/>
  <c r="F2381" i="1"/>
  <c r="G2380" i="1"/>
  <c r="F2380" i="1"/>
  <c r="G2379" i="1"/>
  <c r="F2379" i="1"/>
  <c r="G2378" i="1"/>
  <c r="F2378" i="1"/>
  <c r="G2377" i="1"/>
  <c r="F2377" i="1"/>
  <c r="G2376" i="1"/>
  <c r="F2376" i="1"/>
  <c r="G2375" i="1"/>
  <c r="F2375" i="1"/>
  <c r="G2374" i="1"/>
  <c r="F2374" i="1"/>
  <c r="G2373" i="1"/>
  <c r="F2373" i="1"/>
  <c r="G2372" i="1"/>
  <c r="F2372" i="1"/>
  <c r="G2371" i="1"/>
  <c r="F2371" i="1"/>
  <c r="G2370" i="1"/>
  <c r="F2370" i="1"/>
  <c r="G2369" i="1"/>
  <c r="F2369" i="1"/>
  <c r="G2368" i="1"/>
  <c r="F2368" i="1"/>
  <c r="G2367" i="1"/>
  <c r="F2367" i="1"/>
  <c r="G2366" i="1"/>
  <c r="F2366" i="1"/>
  <c r="G2365" i="1"/>
  <c r="F2365" i="1"/>
  <c r="G2364" i="1"/>
  <c r="F2364" i="1"/>
  <c r="G2363" i="1"/>
  <c r="F2363" i="1"/>
  <c r="G2362" i="1"/>
  <c r="F2362" i="1"/>
  <c r="G2361" i="1"/>
  <c r="F2361" i="1"/>
  <c r="G2360" i="1"/>
  <c r="F2360" i="1"/>
  <c r="G2359" i="1"/>
  <c r="F2359" i="1"/>
  <c r="G2358" i="1"/>
  <c r="F2358" i="1"/>
  <c r="G2357" i="1"/>
  <c r="F2357" i="1"/>
  <c r="G2356" i="1"/>
  <c r="F2356" i="1"/>
  <c r="G2355" i="1"/>
  <c r="F2355" i="1"/>
  <c r="G2354" i="1"/>
  <c r="F2354" i="1"/>
  <c r="G2353" i="1"/>
  <c r="F2353" i="1"/>
  <c r="G2352" i="1"/>
  <c r="F2352" i="1"/>
  <c r="G2351" i="1"/>
  <c r="F2351" i="1"/>
  <c r="G2350" i="1"/>
  <c r="F2350" i="1"/>
  <c r="G2349" i="1"/>
  <c r="F2349" i="1"/>
  <c r="G2348" i="1"/>
  <c r="F2348" i="1"/>
  <c r="G2347" i="1"/>
  <c r="F2347" i="1"/>
  <c r="G2346" i="1"/>
  <c r="F2346" i="1"/>
  <c r="G2345" i="1"/>
  <c r="F2345" i="1"/>
  <c r="G2344" i="1"/>
  <c r="F2344" i="1"/>
  <c r="G2343" i="1"/>
  <c r="F2343" i="1"/>
  <c r="G2342" i="1"/>
  <c r="F2342" i="1"/>
  <c r="G2341" i="1"/>
  <c r="F2341" i="1"/>
  <c r="G2340" i="1"/>
  <c r="F2340" i="1"/>
  <c r="G2339" i="1"/>
  <c r="F2339" i="1"/>
  <c r="G2338" i="1"/>
  <c r="F2338" i="1"/>
  <c r="G2337" i="1"/>
  <c r="F2337" i="1"/>
  <c r="G2336" i="1"/>
  <c r="F2336" i="1"/>
  <c r="G2335" i="1"/>
  <c r="F2335" i="1"/>
  <c r="G2334" i="1"/>
  <c r="F2334" i="1"/>
  <c r="G2333" i="1"/>
  <c r="F2333" i="1"/>
  <c r="G2332" i="1"/>
  <c r="F2332" i="1"/>
  <c r="G2331" i="1"/>
  <c r="F2331" i="1"/>
  <c r="G2330" i="1"/>
  <c r="F2330" i="1"/>
  <c r="G2329" i="1"/>
  <c r="F2329" i="1"/>
  <c r="G2328" i="1"/>
  <c r="F2328" i="1"/>
  <c r="G2327" i="1"/>
  <c r="F2327" i="1"/>
  <c r="G2326" i="1"/>
  <c r="F2326" i="1"/>
  <c r="G2325" i="1"/>
  <c r="F2325" i="1"/>
  <c r="G2324" i="1"/>
  <c r="F2324" i="1"/>
  <c r="G2323" i="1"/>
  <c r="F2323" i="1"/>
  <c r="G2322" i="1"/>
  <c r="F2322" i="1"/>
  <c r="G2321" i="1"/>
  <c r="F2321" i="1"/>
  <c r="G2320" i="1"/>
  <c r="F2320" i="1"/>
  <c r="G2319" i="1"/>
  <c r="F2319" i="1"/>
  <c r="G2318" i="1"/>
  <c r="F2318" i="1"/>
  <c r="G2317" i="1"/>
  <c r="F2317" i="1"/>
  <c r="G2316" i="1"/>
  <c r="F2316" i="1"/>
  <c r="G2315" i="1"/>
  <c r="F2315" i="1"/>
  <c r="G2314" i="1"/>
  <c r="F2314" i="1"/>
  <c r="G2313" i="1"/>
  <c r="F2313" i="1"/>
  <c r="G2312" i="1"/>
  <c r="F2312" i="1"/>
  <c r="G2311" i="1"/>
  <c r="F2311" i="1"/>
  <c r="G2310" i="1"/>
  <c r="F2310" i="1"/>
  <c r="G2309" i="1"/>
  <c r="F2309" i="1"/>
  <c r="G2308" i="1"/>
  <c r="F2308" i="1"/>
  <c r="G2307" i="1"/>
  <c r="F2307" i="1"/>
  <c r="G2306" i="1"/>
  <c r="F2306" i="1"/>
  <c r="G2305" i="1"/>
  <c r="F2305" i="1"/>
  <c r="G2304" i="1"/>
  <c r="F2304" i="1"/>
  <c r="G2303" i="1"/>
  <c r="F2303" i="1"/>
  <c r="G2302" i="1"/>
  <c r="F2302" i="1"/>
  <c r="G2301" i="1"/>
  <c r="F2301" i="1"/>
  <c r="G2300" i="1"/>
  <c r="F2300" i="1"/>
  <c r="G2299" i="1"/>
  <c r="F2299" i="1"/>
  <c r="G2298" i="1"/>
  <c r="F2298" i="1"/>
  <c r="G2297" i="1"/>
  <c r="F2297" i="1"/>
  <c r="G2296" i="1"/>
  <c r="F2296" i="1"/>
  <c r="G2295" i="1"/>
  <c r="F2295" i="1"/>
  <c r="G2294" i="1"/>
  <c r="F2294" i="1"/>
  <c r="G2293" i="1"/>
  <c r="F2293" i="1"/>
  <c r="G2292" i="1"/>
  <c r="F2292" i="1"/>
  <c r="G2291" i="1"/>
  <c r="F2291" i="1"/>
  <c r="G2290" i="1"/>
  <c r="F2290" i="1"/>
  <c r="G2289" i="1"/>
  <c r="F2289" i="1"/>
  <c r="G2288" i="1"/>
  <c r="F2288" i="1"/>
  <c r="G2287" i="1"/>
  <c r="F2287" i="1"/>
  <c r="G2286" i="1"/>
  <c r="F2286" i="1"/>
  <c r="G2285" i="1"/>
  <c r="F2285" i="1"/>
  <c r="G2284" i="1"/>
  <c r="F2284" i="1"/>
  <c r="G2283" i="1"/>
  <c r="F2283" i="1"/>
  <c r="G2282" i="1"/>
  <c r="F2282" i="1"/>
  <c r="G2281" i="1"/>
  <c r="F2281" i="1"/>
  <c r="G2280" i="1"/>
  <c r="F2280" i="1"/>
  <c r="G2279" i="1"/>
  <c r="F2279" i="1"/>
  <c r="G2278" i="1"/>
  <c r="F2278" i="1"/>
  <c r="G2277" i="1"/>
  <c r="F2277" i="1"/>
  <c r="G2276" i="1"/>
  <c r="F2276" i="1"/>
  <c r="G2275" i="1"/>
  <c r="F2275" i="1"/>
  <c r="G2274" i="1"/>
  <c r="F2274" i="1"/>
  <c r="G2273" i="1"/>
  <c r="F2273" i="1"/>
  <c r="G2272" i="1"/>
  <c r="F2272" i="1"/>
  <c r="G2271" i="1"/>
  <c r="F2271" i="1"/>
  <c r="G2270" i="1"/>
  <c r="F2270" i="1"/>
  <c r="G2269" i="1"/>
  <c r="F2269" i="1"/>
  <c r="G2268" i="1"/>
  <c r="F2268" i="1"/>
  <c r="G2267" i="1"/>
  <c r="F2267" i="1"/>
  <c r="G2266" i="1"/>
  <c r="F2266" i="1"/>
  <c r="G2265" i="1"/>
  <c r="F2265" i="1"/>
  <c r="G2264" i="1"/>
  <c r="F2264" i="1"/>
  <c r="G2263" i="1"/>
  <c r="F2263" i="1"/>
  <c r="G2262" i="1"/>
  <c r="F2262" i="1"/>
  <c r="G2261" i="1"/>
  <c r="F2261" i="1"/>
  <c r="G2260" i="1"/>
  <c r="F2260" i="1"/>
  <c r="G2259" i="1"/>
  <c r="F2259" i="1"/>
  <c r="G2258" i="1"/>
  <c r="F2258" i="1"/>
  <c r="G2257" i="1"/>
  <c r="F2257" i="1"/>
  <c r="G2256" i="1"/>
  <c r="F2256" i="1"/>
  <c r="G2255" i="1"/>
  <c r="F2255" i="1"/>
  <c r="G2254" i="1"/>
  <c r="F2254" i="1"/>
  <c r="G2253" i="1"/>
  <c r="F2253" i="1"/>
  <c r="G2252" i="1"/>
  <c r="F2252" i="1"/>
  <c r="G2251" i="1"/>
  <c r="F2251" i="1"/>
  <c r="G2250" i="1"/>
  <c r="F2250" i="1"/>
  <c r="G2249" i="1"/>
  <c r="F2249" i="1"/>
  <c r="G2248" i="1"/>
  <c r="F2248" i="1"/>
  <c r="G2247" i="1"/>
  <c r="F2247" i="1"/>
  <c r="G2246" i="1"/>
  <c r="F2246" i="1"/>
  <c r="G2245" i="1"/>
  <c r="F2245" i="1"/>
  <c r="G2244" i="1"/>
  <c r="F2244" i="1"/>
  <c r="G2243" i="1"/>
  <c r="F2243" i="1"/>
  <c r="G2242" i="1"/>
  <c r="F2242" i="1"/>
  <c r="G2241" i="1"/>
  <c r="F2241" i="1"/>
  <c r="G2240" i="1"/>
  <c r="F2240" i="1"/>
  <c r="G2239" i="1"/>
  <c r="F2239" i="1"/>
  <c r="G2238" i="1"/>
  <c r="F2238" i="1"/>
  <c r="G2237" i="1"/>
  <c r="F2237" i="1"/>
  <c r="G2236" i="1"/>
  <c r="F2236" i="1"/>
  <c r="G2235" i="1"/>
  <c r="F2235" i="1"/>
  <c r="G2234" i="1"/>
  <c r="F2234" i="1"/>
  <c r="G2233" i="1"/>
  <c r="F2233" i="1"/>
  <c r="G2232" i="1"/>
  <c r="F2232" i="1"/>
  <c r="G2231" i="1"/>
  <c r="F2231" i="1"/>
  <c r="G2230" i="1"/>
  <c r="F2230" i="1"/>
  <c r="G2229" i="1"/>
  <c r="F2229" i="1"/>
  <c r="G2228" i="1"/>
  <c r="F2228" i="1"/>
  <c r="G2227" i="1"/>
  <c r="F2227" i="1"/>
  <c r="G2226" i="1"/>
  <c r="F2226" i="1"/>
  <c r="G2225" i="1"/>
  <c r="F2225" i="1"/>
  <c r="G2224" i="1"/>
  <c r="F2224" i="1"/>
  <c r="G2223" i="1"/>
  <c r="F2223" i="1"/>
  <c r="G2222" i="1"/>
  <c r="F2222" i="1"/>
  <c r="G2221" i="1"/>
  <c r="F2221" i="1"/>
  <c r="G2220" i="1"/>
  <c r="F2220" i="1"/>
  <c r="G2219" i="1"/>
  <c r="F2219" i="1"/>
  <c r="G2218" i="1"/>
  <c r="F2218" i="1"/>
  <c r="G2217" i="1"/>
  <c r="F2217" i="1"/>
  <c r="G2216" i="1"/>
  <c r="F2216" i="1"/>
  <c r="G2215" i="1"/>
  <c r="F2215" i="1"/>
  <c r="G2214" i="1"/>
  <c r="F2214" i="1"/>
  <c r="G2213" i="1"/>
  <c r="F2213" i="1"/>
  <c r="G2212" i="1"/>
  <c r="F2212" i="1"/>
  <c r="G2211" i="1"/>
  <c r="F2211" i="1"/>
  <c r="G2210" i="1"/>
  <c r="F2210" i="1"/>
  <c r="G2209" i="1"/>
  <c r="F2209" i="1"/>
  <c r="G2208" i="1"/>
  <c r="F2208" i="1"/>
  <c r="G2207" i="1"/>
  <c r="F2207" i="1"/>
  <c r="G2206" i="1"/>
  <c r="F2206" i="1"/>
  <c r="G2205" i="1"/>
  <c r="F2205" i="1"/>
  <c r="G2204" i="1"/>
  <c r="F2204" i="1"/>
  <c r="G2203" i="1"/>
  <c r="F2203" i="1"/>
  <c r="G2202" i="1"/>
  <c r="F2202" i="1"/>
  <c r="G2201" i="1"/>
  <c r="F2201" i="1"/>
  <c r="G2200" i="1"/>
  <c r="F2200" i="1"/>
  <c r="G2199" i="1"/>
  <c r="F2199" i="1"/>
  <c r="G2198" i="1"/>
  <c r="F2198" i="1"/>
  <c r="G2197" i="1"/>
  <c r="F2197" i="1"/>
  <c r="G2196" i="1"/>
  <c r="F2196" i="1"/>
  <c r="G2195" i="1"/>
  <c r="F2195" i="1"/>
  <c r="G2194" i="1"/>
  <c r="F2194" i="1"/>
  <c r="G2193" i="1"/>
  <c r="F2193" i="1"/>
  <c r="G2192" i="1"/>
  <c r="F2192" i="1"/>
  <c r="G2191" i="1"/>
  <c r="F2191" i="1"/>
  <c r="G2190" i="1"/>
  <c r="F2190" i="1"/>
  <c r="G2189" i="1"/>
  <c r="F2189" i="1"/>
  <c r="G2188" i="1"/>
  <c r="F2188" i="1"/>
  <c r="G2187" i="1"/>
  <c r="F2187" i="1"/>
  <c r="G2186" i="1"/>
  <c r="F2186" i="1"/>
  <c r="G2185" i="1"/>
  <c r="F2185" i="1"/>
  <c r="G2184" i="1"/>
  <c r="F2184" i="1"/>
  <c r="G2183" i="1"/>
  <c r="F2183" i="1"/>
  <c r="G2182" i="1"/>
  <c r="F2182" i="1"/>
  <c r="G2181" i="1"/>
  <c r="F2181" i="1"/>
  <c r="G2180" i="1"/>
  <c r="F2180" i="1"/>
  <c r="G2179" i="1"/>
  <c r="F2179" i="1"/>
  <c r="G2178" i="1"/>
  <c r="F2178" i="1"/>
  <c r="G2177" i="1"/>
  <c r="F2177" i="1"/>
  <c r="G2176" i="1"/>
  <c r="F2176" i="1"/>
  <c r="G2175" i="1"/>
  <c r="F2175" i="1"/>
  <c r="G2174" i="1"/>
  <c r="F2174" i="1"/>
  <c r="G2173" i="1"/>
  <c r="F2173" i="1"/>
  <c r="G2172" i="1"/>
  <c r="F2172" i="1"/>
  <c r="G2171" i="1"/>
  <c r="F2171" i="1"/>
  <c r="G2170" i="1"/>
  <c r="F2170" i="1"/>
  <c r="G2169" i="1"/>
  <c r="F2169" i="1"/>
  <c r="G2168" i="1"/>
  <c r="F2168" i="1"/>
  <c r="G2167" i="1"/>
  <c r="F2167" i="1"/>
  <c r="G2166" i="1"/>
  <c r="F2166" i="1"/>
  <c r="G2165" i="1"/>
  <c r="F2165" i="1"/>
  <c r="G2164" i="1"/>
  <c r="F2164" i="1"/>
  <c r="G2163" i="1"/>
  <c r="F2163" i="1"/>
  <c r="G2162" i="1"/>
  <c r="F2162" i="1"/>
  <c r="G2161" i="1"/>
  <c r="F2161" i="1"/>
  <c r="G2160" i="1"/>
  <c r="F2160" i="1"/>
  <c r="G2159" i="1"/>
  <c r="F2159" i="1"/>
  <c r="G2158" i="1"/>
  <c r="F2158" i="1"/>
  <c r="G2157" i="1"/>
  <c r="F2157" i="1"/>
  <c r="G2156" i="1"/>
  <c r="F2156" i="1"/>
  <c r="G2155" i="1"/>
  <c r="F2155" i="1"/>
  <c r="G2154" i="1"/>
  <c r="F2154" i="1"/>
  <c r="G2153" i="1"/>
  <c r="F2153" i="1"/>
  <c r="G2152" i="1"/>
  <c r="F2152" i="1"/>
  <c r="G2151" i="1"/>
  <c r="F2151" i="1"/>
  <c r="G2150" i="1"/>
  <c r="F2150" i="1"/>
  <c r="G2149" i="1"/>
  <c r="F2149" i="1"/>
  <c r="G2148" i="1"/>
  <c r="F2148" i="1"/>
  <c r="G2147" i="1"/>
  <c r="F2147" i="1"/>
  <c r="G2146" i="1"/>
  <c r="F2146" i="1"/>
  <c r="G2145" i="1"/>
  <c r="F2145" i="1"/>
  <c r="G2144" i="1"/>
  <c r="F2144" i="1"/>
  <c r="G2143" i="1"/>
  <c r="F2143" i="1"/>
  <c r="G2142" i="1"/>
  <c r="F2142" i="1"/>
  <c r="G2141" i="1"/>
  <c r="F2141" i="1"/>
  <c r="G2140" i="1"/>
  <c r="F2140" i="1"/>
  <c r="G2139" i="1"/>
  <c r="F2139" i="1"/>
  <c r="G2138" i="1"/>
  <c r="F2138" i="1"/>
  <c r="G2137" i="1"/>
  <c r="F2137" i="1"/>
  <c r="G2136" i="1"/>
  <c r="F2136" i="1"/>
  <c r="G2135" i="1"/>
  <c r="F2135" i="1"/>
  <c r="G2134" i="1"/>
  <c r="F2134" i="1"/>
  <c r="G2133" i="1"/>
  <c r="F2133" i="1"/>
  <c r="G2132" i="1"/>
  <c r="F2132" i="1"/>
  <c r="G2131" i="1"/>
  <c r="F2131" i="1"/>
  <c r="G2130" i="1"/>
  <c r="F2130" i="1"/>
  <c r="G2129" i="1"/>
  <c r="F2129" i="1"/>
  <c r="G2128" i="1"/>
  <c r="F2128" i="1"/>
  <c r="G2127" i="1"/>
  <c r="F2127" i="1"/>
  <c r="G2126" i="1"/>
  <c r="F2126" i="1"/>
  <c r="G2125" i="1"/>
  <c r="F2125" i="1"/>
  <c r="G2124" i="1"/>
  <c r="F2124" i="1"/>
  <c r="G2123" i="1"/>
  <c r="F2123" i="1"/>
  <c r="G2122" i="1"/>
  <c r="F2122" i="1"/>
  <c r="G2121" i="1"/>
  <c r="F2121" i="1"/>
  <c r="G2120" i="1"/>
  <c r="F2120" i="1"/>
  <c r="G2119" i="1"/>
  <c r="F2119" i="1"/>
  <c r="G2118" i="1"/>
  <c r="F2118" i="1"/>
  <c r="G2117" i="1"/>
  <c r="F2117" i="1"/>
  <c r="G2116" i="1"/>
  <c r="F2116" i="1"/>
  <c r="G2115" i="1"/>
  <c r="F2115" i="1"/>
  <c r="G2114" i="1"/>
  <c r="F2114" i="1"/>
  <c r="G2113" i="1"/>
  <c r="F2113" i="1"/>
  <c r="G2112" i="1"/>
  <c r="F2112" i="1"/>
  <c r="G2111" i="1"/>
  <c r="F2111" i="1"/>
  <c r="G2110" i="1"/>
  <c r="F2110" i="1"/>
  <c r="G2109" i="1"/>
  <c r="F2109" i="1"/>
  <c r="G2108" i="1"/>
  <c r="F2108" i="1"/>
  <c r="G2107" i="1"/>
  <c r="F2107" i="1"/>
  <c r="G2106" i="1"/>
  <c r="F2106" i="1"/>
  <c r="G2105" i="1"/>
  <c r="F2105" i="1"/>
  <c r="G2104" i="1"/>
  <c r="F2104" i="1"/>
  <c r="G2103" i="1"/>
  <c r="F2103" i="1"/>
  <c r="G2102" i="1"/>
  <c r="F2102" i="1"/>
  <c r="G2101" i="1"/>
  <c r="F2101" i="1"/>
  <c r="G2100" i="1"/>
  <c r="F2100" i="1"/>
  <c r="G2099" i="1"/>
  <c r="F2099" i="1"/>
  <c r="G2098" i="1"/>
  <c r="F2098" i="1"/>
  <c r="G2097" i="1"/>
  <c r="F2097" i="1"/>
  <c r="G2096" i="1"/>
  <c r="F2096" i="1"/>
  <c r="G2095" i="1"/>
  <c r="F2095" i="1"/>
  <c r="G2094" i="1"/>
  <c r="F2094" i="1"/>
  <c r="G2093" i="1"/>
  <c r="F2093" i="1"/>
  <c r="G2092" i="1"/>
  <c r="F2092" i="1"/>
  <c r="G2091" i="1"/>
  <c r="F2091" i="1"/>
  <c r="G2090" i="1"/>
  <c r="F2090" i="1"/>
  <c r="G2089" i="1"/>
  <c r="F2089" i="1"/>
  <c r="G2088" i="1"/>
  <c r="F2088" i="1"/>
  <c r="G2087" i="1"/>
  <c r="F2087" i="1"/>
  <c r="G2086" i="1"/>
  <c r="F2086" i="1"/>
  <c r="G2085" i="1"/>
  <c r="F2085" i="1"/>
  <c r="G2084" i="1"/>
  <c r="F2084" i="1"/>
  <c r="G2083" i="1"/>
  <c r="F2083" i="1"/>
  <c r="G2082" i="1"/>
  <c r="F2082" i="1"/>
  <c r="G2081" i="1"/>
  <c r="F2081" i="1"/>
  <c r="G2080" i="1"/>
  <c r="F2080" i="1"/>
  <c r="G2079" i="1"/>
  <c r="F2079" i="1"/>
  <c r="G2078" i="1"/>
  <c r="F2078" i="1"/>
  <c r="G2077" i="1"/>
  <c r="F2077" i="1"/>
  <c r="G2076" i="1"/>
  <c r="F2076" i="1"/>
  <c r="G2075" i="1"/>
  <c r="F2075" i="1"/>
  <c r="G2074" i="1"/>
  <c r="F2074" i="1"/>
  <c r="G2073" i="1"/>
  <c r="F2073" i="1"/>
  <c r="G2072" i="1"/>
  <c r="F2072" i="1"/>
  <c r="G2071" i="1"/>
  <c r="F2071" i="1"/>
  <c r="G2070" i="1"/>
  <c r="F2070" i="1"/>
  <c r="G2069" i="1"/>
  <c r="F2069" i="1"/>
  <c r="G2068" i="1"/>
  <c r="F2068" i="1"/>
  <c r="G2067" i="1"/>
  <c r="F2067" i="1"/>
  <c r="G2066" i="1"/>
  <c r="F2066" i="1"/>
  <c r="G2065" i="1"/>
  <c r="F2065" i="1"/>
  <c r="G2064" i="1"/>
  <c r="F2064" i="1"/>
  <c r="G2063" i="1"/>
  <c r="F2063" i="1"/>
  <c r="G2062" i="1"/>
  <c r="F2062" i="1"/>
  <c r="G2061" i="1"/>
  <c r="F2061" i="1"/>
  <c r="G2060" i="1"/>
  <c r="F2060" i="1"/>
  <c r="G2059" i="1"/>
  <c r="F2059" i="1"/>
  <c r="G2058" i="1"/>
  <c r="F2058" i="1"/>
  <c r="G2057" i="1"/>
  <c r="F2057" i="1"/>
  <c r="G2056" i="1"/>
  <c r="F2056" i="1"/>
  <c r="G2055" i="1"/>
  <c r="F2055" i="1"/>
  <c r="G2054" i="1"/>
  <c r="F2054" i="1"/>
  <c r="G2053" i="1"/>
  <c r="F2053" i="1"/>
  <c r="G2052" i="1"/>
  <c r="F2052" i="1"/>
  <c r="G2051" i="1"/>
  <c r="F2051" i="1"/>
  <c r="G2050" i="1"/>
  <c r="F2050" i="1"/>
  <c r="G2049" i="1"/>
  <c r="F2049" i="1"/>
  <c r="G2048" i="1"/>
  <c r="F2048" i="1"/>
  <c r="G2047" i="1"/>
  <c r="F2047" i="1"/>
  <c r="G2046" i="1"/>
  <c r="F2046" i="1"/>
  <c r="G2045" i="1"/>
  <c r="F2045" i="1"/>
  <c r="G2044" i="1"/>
  <c r="F2044" i="1"/>
  <c r="G2043" i="1"/>
  <c r="F2043" i="1"/>
  <c r="G2042" i="1"/>
  <c r="F2042" i="1"/>
  <c r="G2041" i="1"/>
  <c r="F2041" i="1"/>
  <c r="G2040" i="1"/>
  <c r="F2040" i="1"/>
  <c r="G2039" i="1"/>
  <c r="F2039" i="1"/>
  <c r="G2038" i="1"/>
  <c r="F2038" i="1"/>
  <c r="G2037" i="1"/>
  <c r="F2037" i="1"/>
  <c r="G2036" i="1"/>
  <c r="F2036" i="1"/>
  <c r="G2035" i="1"/>
  <c r="F2035" i="1"/>
  <c r="G2034" i="1"/>
  <c r="F2034" i="1"/>
  <c r="G2033" i="1"/>
  <c r="F2033" i="1"/>
  <c r="G2032" i="1"/>
  <c r="F2032" i="1"/>
  <c r="G2031" i="1"/>
  <c r="F2031" i="1"/>
  <c r="G2030" i="1"/>
  <c r="F2030" i="1"/>
  <c r="G2029" i="1"/>
  <c r="F2029" i="1"/>
  <c r="G2028" i="1"/>
  <c r="F2028" i="1"/>
  <c r="G2027" i="1"/>
  <c r="F2027" i="1"/>
  <c r="G2026" i="1"/>
  <c r="F2026" i="1"/>
  <c r="G2025" i="1"/>
  <c r="F2025" i="1"/>
  <c r="G2024" i="1"/>
  <c r="F2024" i="1"/>
  <c r="G2023" i="1"/>
  <c r="F2023" i="1"/>
  <c r="G2022" i="1"/>
  <c r="F2022" i="1"/>
  <c r="G2021" i="1"/>
  <c r="F2021" i="1"/>
  <c r="G2020" i="1"/>
  <c r="F2020" i="1"/>
  <c r="G2019" i="1"/>
  <c r="F2019" i="1"/>
  <c r="G2018" i="1"/>
  <c r="F2018" i="1"/>
  <c r="G2017" i="1"/>
  <c r="F2017" i="1"/>
  <c r="G2016" i="1"/>
  <c r="F2016" i="1"/>
  <c r="G2015" i="1"/>
  <c r="F2015" i="1"/>
  <c r="G2014" i="1"/>
  <c r="F2014" i="1"/>
  <c r="G2013" i="1"/>
  <c r="F2013" i="1"/>
  <c r="G2012" i="1"/>
  <c r="F2012" i="1"/>
  <c r="G2011" i="1"/>
  <c r="F2011" i="1"/>
  <c r="G2010" i="1"/>
  <c r="F2010" i="1"/>
  <c r="G2009" i="1"/>
  <c r="F2009" i="1"/>
  <c r="G2008" i="1"/>
  <c r="F2008" i="1"/>
  <c r="G2007" i="1"/>
  <c r="F2007" i="1"/>
  <c r="G2006" i="1"/>
  <c r="F2006" i="1"/>
  <c r="G2005" i="1"/>
  <c r="F2005" i="1"/>
  <c r="G2004" i="1"/>
  <c r="F2004" i="1"/>
  <c r="G2003" i="1"/>
  <c r="F2003" i="1"/>
  <c r="G2002" i="1"/>
  <c r="F2002" i="1"/>
  <c r="G2001" i="1"/>
  <c r="F2001" i="1"/>
  <c r="G2000" i="1"/>
  <c r="F2000" i="1"/>
  <c r="G1999" i="1"/>
  <c r="F1999" i="1"/>
  <c r="G1998" i="1"/>
  <c r="F1998" i="1"/>
  <c r="G1997" i="1"/>
  <c r="F1997" i="1"/>
  <c r="G1996" i="1"/>
  <c r="F1996" i="1"/>
  <c r="G1995" i="1"/>
  <c r="F1995" i="1"/>
  <c r="G1994" i="1"/>
  <c r="F1994" i="1"/>
  <c r="G1993" i="1"/>
  <c r="F1993" i="1"/>
  <c r="G1992" i="1"/>
  <c r="F1992" i="1"/>
  <c r="G1991" i="1"/>
  <c r="F1991" i="1"/>
  <c r="G1990" i="1"/>
  <c r="F1990" i="1"/>
  <c r="G1989" i="1"/>
  <c r="F1989" i="1"/>
  <c r="G1988" i="1"/>
  <c r="F1988" i="1"/>
  <c r="G1987" i="1"/>
  <c r="F1987" i="1"/>
  <c r="G1986" i="1"/>
  <c r="F1986" i="1"/>
  <c r="G1985" i="1"/>
  <c r="F1985" i="1"/>
  <c r="G1984" i="1"/>
  <c r="F1984" i="1"/>
  <c r="G1983" i="1"/>
  <c r="F1983" i="1"/>
  <c r="G1982" i="1"/>
  <c r="F1982" i="1"/>
  <c r="G1981" i="1"/>
  <c r="F1981" i="1"/>
  <c r="G1980" i="1"/>
  <c r="F1980" i="1"/>
  <c r="G1979" i="1"/>
  <c r="F1979" i="1"/>
  <c r="G1978" i="1"/>
  <c r="F1978" i="1"/>
  <c r="G1977" i="1"/>
  <c r="F1977" i="1"/>
  <c r="G1976" i="1"/>
  <c r="F1976" i="1"/>
  <c r="G1975" i="1"/>
  <c r="F1975" i="1"/>
  <c r="G1974" i="1"/>
  <c r="F1974" i="1"/>
  <c r="G1973" i="1"/>
  <c r="F1973" i="1"/>
  <c r="G1972" i="1"/>
  <c r="F1972" i="1"/>
  <c r="G1971" i="1"/>
  <c r="F1971" i="1"/>
  <c r="G1970" i="1"/>
  <c r="F1970" i="1"/>
  <c r="G1969" i="1"/>
  <c r="F1969" i="1"/>
  <c r="G1968" i="1"/>
  <c r="F1968" i="1"/>
  <c r="G1967" i="1"/>
  <c r="F1967" i="1"/>
  <c r="G1966" i="1"/>
  <c r="F1966" i="1"/>
  <c r="G1965" i="1"/>
  <c r="F1965" i="1"/>
  <c r="G1964" i="1"/>
  <c r="F1964" i="1"/>
  <c r="G1963" i="1"/>
  <c r="F1963" i="1"/>
  <c r="G1962" i="1"/>
  <c r="F1962" i="1"/>
  <c r="G1961" i="1"/>
  <c r="F1961" i="1"/>
  <c r="G1960" i="1"/>
  <c r="F1960" i="1"/>
  <c r="G1959" i="1"/>
  <c r="F1959" i="1"/>
  <c r="G1958" i="1"/>
  <c r="F1958" i="1"/>
  <c r="G1957" i="1"/>
  <c r="F1957" i="1"/>
  <c r="G1956" i="1"/>
  <c r="F1956" i="1"/>
  <c r="G1955" i="1"/>
  <c r="F1955" i="1"/>
  <c r="G1954" i="1"/>
  <c r="F1954" i="1"/>
  <c r="G1953" i="1"/>
  <c r="F1953" i="1"/>
  <c r="G1952" i="1"/>
  <c r="F1952" i="1"/>
  <c r="G1951" i="1"/>
  <c r="F1951" i="1"/>
  <c r="G1950" i="1"/>
  <c r="F1950" i="1"/>
  <c r="G1949" i="1"/>
  <c r="F1949" i="1"/>
  <c r="G1948" i="1"/>
  <c r="F1948" i="1"/>
  <c r="G1947" i="1"/>
  <c r="F1947" i="1"/>
  <c r="G1946" i="1"/>
  <c r="F1946" i="1"/>
  <c r="G1945" i="1"/>
  <c r="F1945" i="1"/>
  <c r="G1944" i="1"/>
  <c r="F1944" i="1"/>
  <c r="G1943" i="1"/>
  <c r="F1943" i="1"/>
  <c r="G1942" i="1"/>
  <c r="F1942" i="1"/>
  <c r="G1941" i="1"/>
  <c r="F1941" i="1"/>
  <c r="G1940" i="1"/>
  <c r="F1940" i="1"/>
  <c r="G1939" i="1"/>
  <c r="F1939" i="1"/>
  <c r="G1938" i="1"/>
  <c r="F1938" i="1"/>
  <c r="G1937" i="1"/>
  <c r="F1937" i="1"/>
  <c r="G1936" i="1"/>
  <c r="F1936" i="1"/>
  <c r="G1935" i="1"/>
  <c r="F1935" i="1"/>
  <c r="G1934" i="1"/>
  <c r="F1934" i="1"/>
  <c r="G1933" i="1"/>
  <c r="F1933" i="1"/>
  <c r="G1932" i="1"/>
  <c r="F1932" i="1"/>
  <c r="G1931" i="1"/>
  <c r="F1931" i="1"/>
  <c r="G1930" i="1"/>
  <c r="F1930" i="1"/>
  <c r="G1929" i="1"/>
  <c r="F1929" i="1"/>
  <c r="G1928" i="1"/>
  <c r="F1928" i="1"/>
  <c r="G1927" i="1"/>
  <c r="F1927" i="1"/>
  <c r="G1926" i="1"/>
  <c r="F1926" i="1"/>
  <c r="G1925" i="1"/>
  <c r="F1925" i="1"/>
  <c r="G1924" i="1"/>
  <c r="F1924" i="1"/>
  <c r="G1923" i="1"/>
  <c r="F1923" i="1"/>
  <c r="G1922" i="1"/>
  <c r="F1922" i="1"/>
  <c r="G1921" i="1"/>
  <c r="F1921" i="1"/>
  <c r="G1920" i="1"/>
  <c r="F1920" i="1"/>
  <c r="G1919" i="1"/>
  <c r="F1919" i="1"/>
  <c r="G1918" i="1"/>
  <c r="F1918" i="1"/>
  <c r="G1917" i="1"/>
  <c r="F1917" i="1"/>
  <c r="G1916" i="1"/>
  <c r="F1916" i="1"/>
  <c r="G1915" i="1"/>
  <c r="F1915" i="1"/>
  <c r="G1914" i="1"/>
  <c r="F1914" i="1"/>
  <c r="G1913" i="1"/>
  <c r="F1913" i="1"/>
  <c r="G1912" i="1"/>
  <c r="F1912" i="1"/>
  <c r="G1911" i="1"/>
  <c r="F1911" i="1"/>
  <c r="G1910" i="1"/>
  <c r="F1910" i="1"/>
  <c r="G1909" i="1"/>
  <c r="F1909" i="1"/>
  <c r="G1908" i="1"/>
  <c r="F1908" i="1"/>
  <c r="G1907" i="1"/>
  <c r="F1907" i="1"/>
  <c r="G1906" i="1"/>
  <c r="F1906" i="1"/>
  <c r="G1905" i="1"/>
  <c r="F1905" i="1"/>
  <c r="G1904" i="1"/>
  <c r="F1904" i="1"/>
  <c r="G1903" i="1"/>
  <c r="F1903" i="1"/>
  <c r="G1902" i="1"/>
  <c r="F1902" i="1"/>
  <c r="G1901" i="1"/>
  <c r="F1901" i="1"/>
  <c r="G1900" i="1"/>
  <c r="F1900" i="1"/>
  <c r="G1899" i="1"/>
  <c r="F1899" i="1"/>
  <c r="G1898" i="1"/>
  <c r="F1898" i="1"/>
  <c r="G1897" i="1"/>
  <c r="F1897" i="1"/>
  <c r="G1896" i="1"/>
  <c r="F1896" i="1"/>
  <c r="G1895" i="1"/>
  <c r="F1895" i="1"/>
  <c r="G1894" i="1"/>
  <c r="F1894" i="1"/>
  <c r="G1893" i="1"/>
  <c r="F1893" i="1"/>
  <c r="G1892" i="1"/>
  <c r="F1892" i="1"/>
  <c r="G1891" i="1"/>
  <c r="F1891" i="1"/>
  <c r="G1890" i="1"/>
  <c r="F1890" i="1"/>
  <c r="G1889" i="1"/>
  <c r="F1889" i="1"/>
  <c r="G1888" i="1"/>
  <c r="F1888" i="1"/>
  <c r="G1887" i="1"/>
  <c r="F1887" i="1"/>
  <c r="G1886" i="1"/>
  <c r="F1886" i="1"/>
  <c r="G1885" i="1"/>
  <c r="F1885" i="1"/>
  <c r="G1884" i="1"/>
  <c r="F1884" i="1"/>
  <c r="G1883" i="1"/>
  <c r="F1883" i="1"/>
  <c r="G1882" i="1"/>
  <c r="F1882" i="1"/>
  <c r="G1881" i="1"/>
  <c r="F1881" i="1"/>
  <c r="G1880" i="1"/>
  <c r="F1880" i="1"/>
  <c r="G1879" i="1"/>
  <c r="F1879" i="1"/>
  <c r="G1878" i="1"/>
  <c r="F1878" i="1"/>
  <c r="G1877" i="1"/>
  <c r="F1877" i="1"/>
  <c r="G1876" i="1"/>
  <c r="F1876" i="1"/>
  <c r="G1875" i="1"/>
  <c r="F1875" i="1"/>
  <c r="G1874" i="1"/>
  <c r="F1874" i="1"/>
  <c r="G1873" i="1"/>
  <c r="F1873" i="1"/>
  <c r="G1872" i="1"/>
  <c r="F1872" i="1"/>
  <c r="G1871" i="1"/>
  <c r="F1871" i="1"/>
  <c r="G1870" i="1"/>
  <c r="F1870" i="1"/>
  <c r="G1869" i="1"/>
  <c r="F1869" i="1"/>
  <c r="G1868" i="1"/>
  <c r="F1868" i="1"/>
  <c r="G1867" i="1"/>
  <c r="F1867" i="1"/>
  <c r="G1866" i="1"/>
  <c r="F1866" i="1"/>
  <c r="G1865" i="1"/>
  <c r="F1865" i="1"/>
  <c r="G1864" i="1"/>
  <c r="F1864" i="1"/>
  <c r="G1863" i="1"/>
  <c r="F1863" i="1"/>
  <c r="G1862" i="1"/>
  <c r="F1862" i="1"/>
  <c r="G1861" i="1"/>
  <c r="F1861" i="1"/>
  <c r="G1860" i="1"/>
  <c r="F1860" i="1"/>
  <c r="G1859" i="1"/>
  <c r="F1859" i="1"/>
  <c r="G1858" i="1"/>
  <c r="F1858" i="1"/>
  <c r="G1857" i="1"/>
  <c r="F1857" i="1"/>
  <c r="G1856" i="1"/>
  <c r="F1856" i="1"/>
  <c r="G1855" i="1"/>
  <c r="F1855" i="1"/>
  <c r="G1854" i="1"/>
  <c r="F1854" i="1"/>
  <c r="G1853" i="1"/>
  <c r="F1853" i="1"/>
  <c r="G1852" i="1"/>
  <c r="F1852" i="1"/>
  <c r="G1851" i="1"/>
  <c r="F1851" i="1"/>
  <c r="G1850" i="1"/>
  <c r="F1850" i="1"/>
  <c r="G1849" i="1"/>
  <c r="F1849" i="1"/>
  <c r="G1848" i="1"/>
  <c r="F1848" i="1"/>
  <c r="G1847" i="1"/>
  <c r="F1847" i="1"/>
  <c r="G1846" i="1"/>
  <c r="F1846" i="1"/>
  <c r="G1845" i="1"/>
  <c r="F1845" i="1"/>
  <c r="G1844" i="1"/>
  <c r="F1844" i="1"/>
  <c r="G1843" i="1"/>
  <c r="F1843" i="1"/>
  <c r="G1842" i="1"/>
  <c r="F1842" i="1"/>
  <c r="G1841" i="1"/>
  <c r="F1841" i="1"/>
  <c r="G1840" i="1"/>
  <c r="F1840" i="1"/>
  <c r="G1839" i="1"/>
  <c r="F1839" i="1"/>
  <c r="G1838" i="1"/>
  <c r="F1838" i="1"/>
  <c r="G1837" i="1"/>
  <c r="F1837" i="1"/>
  <c r="G1836" i="1"/>
  <c r="F1836" i="1"/>
  <c r="G1835" i="1"/>
  <c r="F1835" i="1"/>
  <c r="G1834" i="1"/>
  <c r="F1834" i="1"/>
  <c r="G1833" i="1"/>
  <c r="F1833" i="1"/>
  <c r="G1832" i="1"/>
  <c r="F1832" i="1"/>
  <c r="G1831" i="1"/>
  <c r="F1831" i="1"/>
  <c r="G1830" i="1"/>
  <c r="F1830" i="1"/>
  <c r="G1829" i="1"/>
  <c r="F1829" i="1"/>
  <c r="G1828" i="1"/>
  <c r="F1828" i="1"/>
  <c r="G1827" i="1"/>
  <c r="F1827" i="1"/>
  <c r="G1826" i="1"/>
  <c r="F1826" i="1"/>
  <c r="G1825" i="1"/>
  <c r="F1825" i="1"/>
  <c r="G1824" i="1"/>
  <c r="F1824" i="1"/>
  <c r="G1823" i="1"/>
  <c r="F1823" i="1"/>
  <c r="G1822" i="1"/>
  <c r="F1822" i="1"/>
  <c r="G1821" i="1"/>
  <c r="F1821" i="1"/>
  <c r="G1820" i="1"/>
  <c r="F1820" i="1"/>
  <c r="G1819" i="1"/>
  <c r="F1819" i="1"/>
  <c r="G1818" i="1"/>
  <c r="F1818" i="1"/>
  <c r="G1817" i="1"/>
  <c r="F1817" i="1"/>
  <c r="G1816" i="1"/>
  <c r="F1816" i="1"/>
  <c r="G1815" i="1"/>
  <c r="F1815" i="1"/>
  <c r="G1814" i="1"/>
  <c r="F1814" i="1"/>
  <c r="G1813" i="1"/>
  <c r="F1813" i="1"/>
  <c r="G1812" i="1"/>
  <c r="F1812" i="1"/>
  <c r="G1811" i="1"/>
  <c r="F1811" i="1"/>
  <c r="G1810" i="1"/>
  <c r="F1810" i="1"/>
  <c r="G1809" i="1"/>
  <c r="F1809" i="1"/>
  <c r="G1808" i="1"/>
  <c r="F1808" i="1"/>
  <c r="G1807" i="1"/>
  <c r="F1807" i="1"/>
  <c r="G1806" i="1"/>
  <c r="F1806" i="1"/>
  <c r="G1805" i="1"/>
  <c r="F1805" i="1"/>
  <c r="G1804" i="1"/>
  <c r="F1804" i="1"/>
  <c r="G1803" i="1"/>
  <c r="F1803" i="1"/>
  <c r="G1802" i="1"/>
  <c r="F1802" i="1"/>
  <c r="G1801" i="1"/>
  <c r="F1801" i="1"/>
  <c r="G1800" i="1"/>
  <c r="F1800" i="1"/>
  <c r="G1799" i="1"/>
  <c r="F1799" i="1"/>
  <c r="G1798" i="1"/>
  <c r="F1798" i="1"/>
  <c r="G1797" i="1"/>
  <c r="F1797" i="1"/>
  <c r="G1796" i="1"/>
  <c r="F1796" i="1"/>
  <c r="G1795" i="1"/>
  <c r="F1795" i="1"/>
  <c r="G1794" i="1"/>
  <c r="F1794" i="1"/>
  <c r="G1793" i="1"/>
  <c r="F1793" i="1"/>
  <c r="G1792" i="1"/>
  <c r="F1792" i="1"/>
  <c r="G1791" i="1"/>
  <c r="F1791" i="1"/>
  <c r="G1790" i="1"/>
  <c r="F1790" i="1"/>
  <c r="G1789" i="1"/>
  <c r="F1789" i="1"/>
  <c r="G1788" i="1"/>
  <c r="F1788" i="1"/>
  <c r="G1787" i="1"/>
  <c r="F1787" i="1"/>
  <c r="G1786" i="1"/>
  <c r="F1786" i="1"/>
  <c r="G1785" i="1"/>
  <c r="F1785" i="1"/>
  <c r="G1784" i="1"/>
  <c r="F1784" i="1"/>
  <c r="G1783" i="1"/>
  <c r="F1783" i="1"/>
  <c r="G1782" i="1"/>
  <c r="F1782" i="1"/>
  <c r="G1781" i="1"/>
  <c r="F1781" i="1"/>
  <c r="G1780" i="1"/>
  <c r="F1780" i="1"/>
  <c r="G1779" i="1"/>
  <c r="F1779" i="1"/>
  <c r="G1778" i="1"/>
  <c r="F1778" i="1"/>
  <c r="G1777" i="1"/>
  <c r="F1777" i="1"/>
  <c r="G1776" i="1"/>
  <c r="F1776" i="1"/>
  <c r="G1775" i="1"/>
  <c r="F1775" i="1"/>
  <c r="G1774" i="1"/>
  <c r="F1774" i="1"/>
  <c r="G1773" i="1"/>
  <c r="F1773" i="1"/>
  <c r="G1772" i="1"/>
  <c r="F1772" i="1"/>
  <c r="G1771" i="1"/>
  <c r="F1771" i="1"/>
  <c r="G1770" i="1"/>
  <c r="F1770" i="1"/>
  <c r="G1769" i="1"/>
  <c r="F1769" i="1"/>
  <c r="G1768" i="1"/>
  <c r="F1768" i="1"/>
  <c r="G1767" i="1"/>
  <c r="F1767" i="1"/>
  <c r="G1766" i="1"/>
  <c r="F1766" i="1"/>
  <c r="G1765" i="1"/>
  <c r="F1765" i="1"/>
  <c r="G1764" i="1"/>
  <c r="F1764" i="1"/>
  <c r="G1763" i="1"/>
  <c r="F1763" i="1"/>
  <c r="G1762" i="1"/>
  <c r="F1762" i="1"/>
  <c r="G1761" i="1"/>
  <c r="F1761" i="1"/>
  <c r="G1760" i="1"/>
  <c r="F1760" i="1"/>
  <c r="G1759" i="1"/>
  <c r="F1759" i="1"/>
  <c r="G1758" i="1"/>
  <c r="F1758" i="1"/>
  <c r="G1757" i="1"/>
  <c r="F1757" i="1"/>
  <c r="G1756" i="1"/>
  <c r="F1756" i="1"/>
  <c r="G1755" i="1"/>
  <c r="F1755" i="1"/>
  <c r="G1754" i="1"/>
  <c r="F1754" i="1"/>
  <c r="G1753" i="1"/>
  <c r="F1753" i="1"/>
  <c r="G1752" i="1"/>
  <c r="F1752" i="1"/>
  <c r="G1751" i="1"/>
  <c r="F1751" i="1"/>
  <c r="G1750" i="1"/>
  <c r="F1750" i="1"/>
  <c r="G1749" i="1"/>
  <c r="F1749" i="1"/>
  <c r="G1748" i="1"/>
  <c r="F1748" i="1"/>
  <c r="G1747" i="1"/>
  <c r="F1747" i="1"/>
  <c r="G1746" i="1"/>
  <c r="F1746" i="1"/>
  <c r="G1745" i="1"/>
  <c r="F1745" i="1"/>
  <c r="G1744" i="1"/>
  <c r="F1744" i="1"/>
  <c r="G1743" i="1"/>
  <c r="F1743" i="1"/>
  <c r="G1742" i="1"/>
  <c r="F1742" i="1"/>
  <c r="G1741" i="1"/>
  <c r="F1741" i="1"/>
  <c r="G1740" i="1"/>
  <c r="F1740" i="1"/>
  <c r="G1739" i="1"/>
  <c r="F1739" i="1"/>
  <c r="G1738" i="1"/>
  <c r="F1738" i="1"/>
  <c r="G1737" i="1"/>
  <c r="F1737" i="1"/>
  <c r="G1736" i="1"/>
  <c r="F1736" i="1"/>
  <c r="G1735" i="1"/>
  <c r="F1735" i="1"/>
  <c r="G1734" i="1"/>
  <c r="F1734" i="1"/>
  <c r="G1733" i="1"/>
  <c r="F1733" i="1"/>
  <c r="G1732" i="1"/>
  <c r="F1732" i="1"/>
  <c r="G1731" i="1"/>
  <c r="F1731" i="1"/>
  <c r="G1730" i="1"/>
  <c r="F1730" i="1"/>
  <c r="G1729" i="1"/>
  <c r="F1729" i="1"/>
  <c r="G1728" i="1"/>
  <c r="F1728" i="1"/>
  <c r="G1727" i="1"/>
  <c r="F1727" i="1"/>
  <c r="G1726" i="1"/>
  <c r="F1726" i="1"/>
  <c r="G1725" i="1"/>
  <c r="F1725" i="1"/>
  <c r="G1724" i="1"/>
  <c r="F1724" i="1"/>
  <c r="G1723" i="1"/>
  <c r="F1723" i="1"/>
  <c r="G1722" i="1"/>
  <c r="F1722" i="1"/>
  <c r="G1721" i="1"/>
  <c r="F1721" i="1"/>
  <c r="G1720" i="1"/>
  <c r="F1720" i="1"/>
  <c r="G1719" i="1"/>
  <c r="F1719" i="1"/>
  <c r="G1718" i="1"/>
  <c r="F1718" i="1"/>
  <c r="G1717" i="1"/>
  <c r="F1717" i="1"/>
  <c r="G1716" i="1"/>
  <c r="F1716" i="1"/>
  <c r="G1715" i="1"/>
  <c r="F1715" i="1"/>
  <c r="G1714" i="1"/>
  <c r="F1714" i="1"/>
  <c r="G1713" i="1"/>
  <c r="F1713" i="1"/>
  <c r="G1712" i="1"/>
  <c r="F1712" i="1"/>
  <c r="G1711" i="1"/>
  <c r="F1711" i="1"/>
  <c r="G1710" i="1"/>
  <c r="F1710" i="1"/>
  <c r="G1709" i="1"/>
  <c r="F1709" i="1"/>
  <c r="G1708" i="1"/>
  <c r="F1708" i="1"/>
  <c r="G1707" i="1"/>
  <c r="F1707" i="1"/>
  <c r="G1706" i="1"/>
  <c r="F1706" i="1"/>
  <c r="G1705" i="1"/>
  <c r="F1705" i="1"/>
  <c r="G1704" i="1"/>
  <c r="F1704" i="1"/>
  <c r="G1703" i="1"/>
  <c r="F1703" i="1"/>
  <c r="G1702" i="1"/>
  <c r="F1702" i="1"/>
  <c r="G1701" i="1"/>
  <c r="F1701" i="1"/>
  <c r="G1700" i="1"/>
  <c r="F1700" i="1"/>
  <c r="G1699" i="1"/>
  <c r="F1699" i="1"/>
  <c r="G1698" i="1"/>
  <c r="F1698" i="1"/>
  <c r="G1697" i="1"/>
  <c r="F1697" i="1"/>
  <c r="G1696" i="1"/>
  <c r="F1696" i="1"/>
  <c r="G1695" i="1"/>
  <c r="F1695" i="1"/>
  <c r="G1694" i="1"/>
  <c r="F1694" i="1"/>
  <c r="G1693" i="1"/>
  <c r="F1693" i="1"/>
  <c r="G1692" i="1"/>
  <c r="F1692" i="1"/>
  <c r="G1691" i="1"/>
  <c r="F1691" i="1"/>
  <c r="G1690" i="1"/>
  <c r="F1690" i="1"/>
  <c r="G1689" i="1"/>
  <c r="F1689" i="1"/>
  <c r="G1688" i="1"/>
  <c r="F1688" i="1"/>
  <c r="G1687" i="1"/>
  <c r="F1687" i="1"/>
  <c r="G1686" i="1"/>
  <c r="F1686" i="1"/>
  <c r="G1685" i="1"/>
  <c r="F1685" i="1"/>
  <c r="G1684" i="1"/>
  <c r="F1684" i="1"/>
  <c r="G1683" i="1"/>
  <c r="F1683" i="1"/>
  <c r="G1682" i="1"/>
  <c r="F1682" i="1"/>
  <c r="G1681" i="1"/>
  <c r="F1681" i="1"/>
  <c r="G1680" i="1"/>
  <c r="F1680" i="1"/>
  <c r="G1679" i="1"/>
  <c r="F1679" i="1"/>
  <c r="G1678" i="1"/>
  <c r="F1678" i="1"/>
  <c r="G1677" i="1"/>
  <c r="F1677" i="1"/>
  <c r="G1676" i="1"/>
  <c r="F1676" i="1"/>
  <c r="G1675" i="1"/>
  <c r="F1675" i="1"/>
  <c r="G1674" i="1"/>
  <c r="F1674" i="1"/>
  <c r="G1673" i="1"/>
  <c r="F1673" i="1"/>
  <c r="G1672" i="1"/>
  <c r="F1672" i="1"/>
  <c r="G1671" i="1"/>
  <c r="F1671" i="1"/>
  <c r="G1670" i="1"/>
  <c r="F1670" i="1"/>
  <c r="G1669" i="1"/>
  <c r="F1669" i="1"/>
  <c r="G1668" i="1"/>
  <c r="F1668" i="1"/>
  <c r="G1667" i="1"/>
  <c r="F1667" i="1"/>
  <c r="G1666" i="1"/>
  <c r="F1666" i="1"/>
  <c r="G1665" i="1"/>
  <c r="F1665" i="1"/>
  <c r="G1664" i="1"/>
  <c r="F1664" i="1"/>
  <c r="G1663" i="1"/>
  <c r="F1663" i="1"/>
  <c r="G1662" i="1"/>
  <c r="F1662" i="1"/>
  <c r="G1661" i="1"/>
  <c r="F1661" i="1"/>
  <c r="G1660" i="1"/>
  <c r="F1660" i="1"/>
  <c r="G1659" i="1"/>
  <c r="F1659" i="1"/>
  <c r="G1658" i="1"/>
  <c r="F1658" i="1"/>
  <c r="G1657" i="1"/>
  <c r="F1657" i="1"/>
  <c r="G1656" i="1"/>
  <c r="F1656" i="1"/>
  <c r="G1655" i="1"/>
  <c r="F1655" i="1"/>
  <c r="G1654" i="1"/>
  <c r="F1654" i="1"/>
  <c r="G1653" i="1"/>
  <c r="F1653" i="1"/>
  <c r="G1652" i="1"/>
  <c r="F1652" i="1"/>
  <c r="G1651" i="1"/>
  <c r="F1651" i="1"/>
  <c r="G1650" i="1"/>
  <c r="F1650" i="1"/>
  <c r="G1649" i="1"/>
  <c r="F1649" i="1"/>
  <c r="G1648" i="1"/>
  <c r="F1648" i="1"/>
  <c r="G1647" i="1"/>
  <c r="F1647" i="1"/>
  <c r="G1646" i="1"/>
  <c r="F1646" i="1"/>
  <c r="G1645" i="1"/>
  <c r="F1645" i="1"/>
  <c r="G1644" i="1"/>
  <c r="F1644" i="1"/>
  <c r="G1643" i="1"/>
  <c r="F1643" i="1"/>
  <c r="G1642" i="1"/>
  <c r="F1642" i="1"/>
  <c r="G1641" i="1"/>
  <c r="F1641" i="1"/>
  <c r="G1640" i="1"/>
  <c r="F1640" i="1"/>
  <c r="G1639" i="1"/>
  <c r="F1639" i="1"/>
  <c r="G1638" i="1"/>
  <c r="F1638" i="1"/>
  <c r="G1637" i="1"/>
  <c r="F1637" i="1"/>
  <c r="G1636" i="1"/>
  <c r="F1636" i="1"/>
  <c r="G1635" i="1"/>
  <c r="F1635" i="1"/>
  <c r="G1634" i="1"/>
  <c r="F1634" i="1"/>
  <c r="G1633" i="1"/>
  <c r="F1633" i="1"/>
  <c r="G1632" i="1"/>
  <c r="F1632" i="1"/>
  <c r="G1631" i="1"/>
  <c r="F1631" i="1"/>
  <c r="G1630" i="1"/>
  <c r="F1630" i="1"/>
  <c r="G1629" i="1"/>
  <c r="F1629" i="1"/>
  <c r="G1628" i="1"/>
  <c r="F1628" i="1"/>
  <c r="G1627" i="1"/>
  <c r="F1627" i="1"/>
  <c r="G1626" i="1"/>
  <c r="F1626" i="1"/>
  <c r="G1625" i="1"/>
  <c r="F1625" i="1"/>
  <c r="G1624" i="1"/>
  <c r="F1624" i="1"/>
  <c r="G1623" i="1"/>
  <c r="F1623" i="1"/>
  <c r="G1622" i="1"/>
  <c r="F1622" i="1"/>
  <c r="G1621" i="1"/>
  <c r="F1621" i="1"/>
  <c r="G1620" i="1"/>
  <c r="F1620" i="1"/>
  <c r="G1619" i="1"/>
  <c r="F1619" i="1"/>
  <c r="G1618" i="1"/>
  <c r="F1618" i="1"/>
  <c r="G1617" i="1"/>
  <c r="F1617" i="1"/>
  <c r="G1616" i="1"/>
  <c r="F1616" i="1"/>
  <c r="G1615" i="1"/>
  <c r="F1615" i="1"/>
  <c r="G1614" i="1"/>
  <c r="F1614" i="1"/>
  <c r="G1613" i="1"/>
  <c r="F1613" i="1"/>
  <c r="G1612" i="1"/>
  <c r="F1612" i="1"/>
  <c r="G1611" i="1"/>
  <c r="F1611" i="1"/>
  <c r="G1610" i="1"/>
  <c r="F1610" i="1"/>
  <c r="G1609" i="1"/>
  <c r="F1609" i="1"/>
  <c r="G1608" i="1"/>
  <c r="F1608" i="1"/>
  <c r="G1607" i="1"/>
  <c r="F1607" i="1"/>
  <c r="G1606" i="1"/>
  <c r="F1606" i="1"/>
  <c r="G1605" i="1"/>
  <c r="F1605" i="1"/>
  <c r="G1604" i="1"/>
  <c r="F1604" i="1"/>
  <c r="G1603" i="1"/>
  <c r="F1603" i="1"/>
  <c r="G1602" i="1"/>
  <c r="F1602" i="1"/>
  <c r="G1601" i="1"/>
  <c r="F1601" i="1"/>
  <c r="G1600" i="1"/>
  <c r="F1600" i="1"/>
  <c r="G1599" i="1"/>
  <c r="F1599" i="1"/>
  <c r="G1598" i="1"/>
  <c r="F1598" i="1"/>
  <c r="G1597" i="1"/>
  <c r="F1597" i="1"/>
  <c r="G1596" i="1"/>
  <c r="F1596" i="1"/>
  <c r="G1595" i="1"/>
  <c r="F1595" i="1"/>
  <c r="G1594" i="1"/>
  <c r="F1594" i="1"/>
  <c r="G1593" i="1"/>
  <c r="F1593" i="1"/>
  <c r="G1592" i="1"/>
  <c r="F1592" i="1"/>
  <c r="G1591" i="1"/>
  <c r="F1591" i="1"/>
  <c r="G1590" i="1"/>
  <c r="F1590" i="1"/>
  <c r="G1589" i="1"/>
  <c r="F1589" i="1"/>
  <c r="G1588" i="1"/>
  <c r="F1588" i="1"/>
  <c r="G1587" i="1"/>
  <c r="F1587" i="1"/>
  <c r="G1586" i="1"/>
  <c r="F1586" i="1"/>
  <c r="G1585" i="1"/>
  <c r="F1585" i="1"/>
  <c r="G1584" i="1"/>
  <c r="F1584" i="1"/>
  <c r="G1583" i="1"/>
  <c r="F1583" i="1"/>
  <c r="G1582" i="1"/>
  <c r="F1582" i="1"/>
  <c r="G1581" i="1"/>
  <c r="F1581" i="1"/>
  <c r="G1580" i="1"/>
  <c r="F1580" i="1"/>
  <c r="G1579" i="1"/>
  <c r="F1579" i="1"/>
  <c r="G1578" i="1"/>
  <c r="F1578" i="1"/>
  <c r="G1577" i="1"/>
  <c r="F1577" i="1"/>
  <c r="G1576" i="1"/>
  <c r="F1576" i="1"/>
  <c r="G1575" i="1"/>
  <c r="F1575" i="1"/>
  <c r="G1574" i="1"/>
  <c r="F1574" i="1"/>
  <c r="G1573" i="1"/>
  <c r="F1573" i="1"/>
  <c r="G1572" i="1"/>
  <c r="F1572" i="1"/>
  <c r="G1571" i="1"/>
  <c r="F1571" i="1"/>
  <c r="G1570" i="1"/>
  <c r="F1570" i="1"/>
  <c r="G1569" i="1"/>
  <c r="F1569" i="1"/>
  <c r="G1568" i="1"/>
  <c r="F1568" i="1"/>
  <c r="G1567" i="1"/>
  <c r="F1567" i="1"/>
  <c r="G1566" i="1"/>
  <c r="F1566" i="1"/>
  <c r="G1565" i="1"/>
  <c r="F1565" i="1"/>
  <c r="G1564" i="1"/>
  <c r="F1564" i="1"/>
  <c r="G1563" i="1"/>
  <c r="F1563" i="1"/>
  <c r="G1562" i="1"/>
  <c r="F1562" i="1"/>
  <c r="G1561" i="1"/>
  <c r="F1561" i="1"/>
  <c r="G1560" i="1"/>
  <c r="F1560" i="1"/>
  <c r="G1559" i="1"/>
  <c r="F1559" i="1"/>
  <c r="G1558" i="1"/>
  <c r="F1558" i="1"/>
  <c r="G1557" i="1"/>
  <c r="F1557" i="1"/>
  <c r="G1556" i="1"/>
  <c r="F1556" i="1"/>
  <c r="G1555" i="1"/>
  <c r="F1555" i="1"/>
  <c r="G1554" i="1"/>
  <c r="F1554" i="1"/>
  <c r="G1553" i="1"/>
  <c r="F1553" i="1"/>
  <c r="G1552" i="1"/>
  <c r="F1552" i="1"/>
  <c r="G1551" i="1"/>
  <c r="F1551" i="1"/>
  <c r="G1550" i="1"/>
  <c r="F1550" i="1"/>
  <c r="G1549" i="1"/>
  <c r="F1549" i="1"/>
  <c r="G1548" i="1"/>
  <c r="F1548" i="1"/>
  <c r="G1547" i="1"/>
  <c r="F1547" i="1"/>
  <c r="G1546" i="1"/>
  <c r="F1546" i="1"/>
  <c r="G1545" i="1"/>
  <c r="F1545" i="1"/>
  <c r="G1544" i="1"/>
  <c r="F1544" i="1"/>
  <c r="G1543" i="1"/>
  <c r="F1543" i="1"/>
  <c r="G1542" i="1"/>
  <c r="F1542" i="1"/>
  <c r="G1541" i="1"/>
  <c r="F1541" i="1"/>
  <c r="G1540" i="1"/>
  <c r="F1540" i="1"/>
  <c r="G1539" i="1"/>
  <c r="F1539" i="1"/>
  <c r="G1538" i="1"/>
  <c r="F1538" i="1"/>
  <c r="G1537" i="1"/>
  <c r="F1537" i="1"/>
  <c r="G1536" i="1"/>
  <c r="F1536" i="1"/>
  <c r="G1535" i="1"/>
  <c r="F1535" i="1"/>
  <c r="G1534" i="1"/>
  <c r="F1534" i="1"/>
  <c r="G1533" i="1"/>
  <c r="F1533" i="1"/>
  <c r="G1532" i="1"/>
  <c r="F1532" i="1"/>
  <c r="G1531" i="1"/>
  <c r="F1531" i="1"/>
  <c r="G1530" i="1"/>
  <c r="F1530" i="1"/>
  <c r="G1529" i="1"/>
  <c r="F1529" i="1"/>
  <c r="G1528" i="1"/>
  <c r="F1528" i="1"/>
  <c r="G1527" i="1"/>
  <c r="F1527" i="1"/>
  <c r="G1526" i="1"/>
  <c r="F1526" i="1"/>
  <c r="G1525" i="1"/>
  <c r="F1525" i="1"/>
  <c r="G1524" i="1"/>
  <c r="F1524" i="1"/>
  <c r="G1523" i="1"/>
  <c r="F1523" i="1"/>
  <c r="G1522" i="1"/>
  <c r="F1522" i="1"/>
  <c r="G1521" i="1"/>
  <c r="F1521" i="1"/>
  <c r="G1520" i="1"/>
  <c r="F1520" i="1"/>
  <c r="G1519" i="1"/>
  <c r="F1519" i="1"/>
  <c r="G1518" i="1"/>
  <c r="F1518" i="1"/>
  <c r="G1517" i="1"/>
  <c r="F1517" i="1"/>
  <c r="G1516" i="1"/>
  <c r="F1516" i="1"/>
  <c r="G1515" i="1"/>
  <c r="F1515" i="1"/>
  <c r="G1514" i="1"/>
  <c r="F1514" i="1"/>
  <c r="G1513" i="1"/>
  <c r="F1513" i="1"/>
  <c r="G1512" i="1"/>
  <c r="F1512" i="1"/>
  <c r="G1511" i="1"/>
  <c r="F1511" i="1"/>
  <c r="G1510" i="1"/>
  <c r="F1510" i="1"/>
  <c r="G1509" i="1"/>
  <c r="F1509" i="1"/>
  <c r="G1508" i="1"/>
  <c r="F1508" i="1"/>
  <c r="G1507" i="1"/>
  <c r="F1507" i="1"/>
  <c r="G1506" i="1"/>
  <c r="F1506" i="1"/>
  <c r="G1505" i="1"/>
  <c r="F1505" i="1"/>
  <c r="G1504" i="1"/>
  <c r="F1504" i="1"/>
  <c r="G1503" i="1"/>
  <c r="F1503" i="1"/>
  <c r="G1502" i="1"/>
  <c r="F1502" i="1"/>
  <c r="G1501" i="1"/>
  <c r="F1501" i="1"/>
  <c r="G1500" i="1"/>
  <c r="F1500" i="1"/>
  <c r="G1499" i="1"/>
  <c r="F1499" i="1"/>
  <c r="G1498" i="1"/>
  <c r="F1498" i="1"/>
  <c r="G1497" i="1"/>
  <c r="F1497" i="1"/>
  <c r="G1496" i="1"/>
  <c r="F1496" i="1"/>
  <c r="G1495" i="1"/>
  <c r="F1495" i="1"/>
  <c r="G1494" i="1"/>
  <c r="F1494" i="1"/>
  <c r="G1493" i="1"/>
  <c r="F1493" i="1"/>
  <c r="G1492" i="1"/>
  <c r="F1492" i="1"/>
  <c r="G1491" i="1"/>
  <c r="F1491" i="1"/>
  <c r="G1490" i="1"/>
  <c r="F1490" i="1"/>
  <c r="G1489" i="1"/>
  <c r="F1489" i="1"/>
  <c r="G1488" i="1"/>
  <c r="F1488" i="1"/>
  <c r="G1487" i="1"/>
  <c r="F1487" i="1"/>
  <c r="G1486" i="1"/>
  <c r="F1486" i="1"/>
  <c r="G1485" i="1"/>
  <c r="F1485" i="1"/>
  <c r="G1484" i="1"/>
  <c r="F1484" i="1"/>
  <c r="G1483" i="1"/>
  <c r="F1483" i="1"/>
  <c r="G1482" i="1"/>
  <c r="F1482" i="1"/>
  <c r="G1481" i="1"/>
  <c r="F1481" i="1"/>
  <c r="G1480" i="1"/>
  <c r="F1480" i="1"/>
  <c r="G1479" i="1"/>
  <c r="F1479" i="1"/>
  <c r="G1478" i="1"/>
  <c r="F1478" i="1"/>
  <c r="G1477" i="1"/>
  <c r="F1477" i="1"/>
  <c r="G1476" i="1"/>
  <c r="F1476" i="1"/>
  <c r="G1475" i="1"/>
  <c r="F1475" i="1"/>
  <c r="G1474" i="1"/>
  <c r="F1474" i="1"/>
  <c r="G1473" i="1"/>
  <c r="F1473" i="1"/>
  <c r="G1472" i="1"/>
  <c r="F1472" i="1"/>
  <c r="G1471" i="1"/>
  <c r="F1471" i="1"/>
  <c r="G1470" i="1"/>
  <c r="F1470" i="1"/>
  <c r="G1469" i="1"/>
  <c r="F1469" i="1"/>
  <c r="G1468" i="1"/>
  <c r="F1468" i="1"/>
  <c r="G1467" i="1"/>
  <c r="F1467" i="1"/>
  <c r="G1466" i="1"/>
  <c r="F1466" i="1"/>
  <c r="G1465" i="1"/>
  <c r="F1465" i="1"/>
  <c r="G1464" i="1"/>
  <c r="F1464" i="1"/>
  <c r="G1463" i="1"/>
  <c r="F1463" i="1"/>
  <c r="G1462" i="1"/>
  <c r="F1462" i="1"/>
  <c r="G1461" i="1"/>
  <c r="F1461" i="1"/>
  <c r="G1460" i="1"/>
  <c r="F1460" i="1"/>
  <c r="G1459" i="1"/>
  <c r="F1459" i="1"/>
  <c r="G1458" i="1"/>
  <c r="F1458" i="1"/>
  <c r="G1457" i="1"/>
  <c r="F1457" i="1"/>
  <c r="G1456" i="1"/>
  <c r="F1456" i="1"/>
  <c r="G1455" i="1"/>
  <c r="F1455" i="1"/>
  <c r="G1454" i="1"/>
  <c r="F1454" i="1"/>
  <c r="G1453" i="1"/>
  <c r="F1453" i="1"/>
  <c r="G1452" i="1"/>
  <c r="F1452" i="1"/>
  <c r="G1451" i="1"/>
  <c r="F1451" i="1"/>
  <c r="G1450" i="1"/>
  <c r="F1450" i="1"/>
  <c r="G1449" i="1"/>
  <c r="F1449" i="1"/>
  <c r="G1448" i="1"/>
  <c r="F1448" i="1"/>
  <c r="G1447" i="1"/>
  <c r="F1447" i="1"/>
  <c r="G1446" i="1"/>
  <c r="F1446" i="1"/>
  <c r="G1445" i="1"/>
  <c r="F1445" i="1"/>
  <c r="G1444" i="1"/>
  <c r="F1444" i="1"/>
  <c r="G1443" i="1"/>
  <c r="F1443" i="1"/>
  <c r="G1442" i="1"/>
  <c r="F1442" i="1"/>
  <c r="G1441" i="1"/>
  <c r="F1441" i="1"/>
  <c r="G1440" i="1"/>
  <c r="F1440" i="1"/>
  <c r="G1439" i="1"/>
  <c r="F1439" i="1"/>
  <c r="G1438" i="1"/>
  <c r="F1438" i="1"/>
  <c r="G1437" i="1"/>
  <c r="F1437" i="1"/>
  <c r="G1436" i="1"/>
  <c r="F1436" i="1"/>
  <c r="G1435" i="1"/>
  <c r="F1435" i="1"/>
  <c r="G1434" i="1"/>
  <c r="F1434" i="1"/>
  <c r="G1433" i="1"/>
  <c r="F1433" i="1"/>
  <c r="G1432" i="1"/>
  <c r="F1432" i="1"/>
  <c r="G1431" i="1"/>
  <c r="F1431" i="1"/>
  <c r="G1430" i="1"/>
  <c r="F1430" i="1"/>
  <c r="G1429" i="1"/>
  <c r="F1429" i="1"/>
  <c r="G1428" i="1"/>
  <c r="F1428" i="1"/>
  <c r="G1427" i="1"/>
  <c r="F1427" i="1"/>
  <c r="G1426" i="1"/>
  <c r="F1426" i="1"/>
  <c r="G1425" i="1"/>
  <c r="F1425" i="1"/>
  <c r="G1424" i="1"/>
  <c r="F1424" i="1"/>
  <c r="G1423" i="1"/>
  <c r="F1423" i="1"/>
  <c r="G1422" i="1"/>
  <c r="F1422" i="1"/>
  <c r="G1421" i="1"/>
  <c r="F1421" i="1"/>
  <c r="G1420" i="1"/>
  <c r="F1420" i="1"/>
  <c r="G1419" i="1"/>
  <c r="F1419" i="1"/>
  <c r="G1418" i="1"/>
  <c r="F1418" i="1"/>
  <c r="G1417" i="1"/>
  <c r="F1417" i="1"/>
  <c r="G1416" i="1"/>
  <c r="F1416" i="1"/>
  <c r="G1415" i="1"/>
  <c r="F1415" i="1"/>
  <c r="G1414" i="1"/>
  <c r="F1414" i="1"/>
  <c r="G1413" i="1"/>
  <c r="F1413" i="1"/>
  <c r="G1412" i="1"/>
  <c r="F1412" i="1"/>
  <c r="G1411" i="1"/>
  <c r="F1411" i="1"/>
  <c r="G1410" i="1"/>
  <c r="F1410" i="1"/>
  <c r="G1409" i="1"/>
  <c r="F1409" i="1"/>
  <c r="G1408" i="1"/>
  <c r="F1408" i="1"/>
  <c r="G1407" i="1"/>
  <c r="F1407" i="1"/>
  <c r="G1406" i="1"/>
  <c r="F1406" i="1"/>
  <c r="G1405" i="1"/>
  <c r="F1405" i="1"/>
  <c r="G1404" i="1"/>
  <c r="F1404" i="1"/>
  <c r="G1403" i="1"/>
  <c r="F1403" i="1"/>
  <c r="G1402" i="1"/>
  <c r="F1402" i="1"/>
  <c r="G1401" i="1"/>
  <c r="F1401" i="1"/>
  <c r="G1400" i="1"/>
  <c r="F1400" i="1"/>
  <c r="G1399" i="1"/>
  <c r="F1399" i="1"/>
  <c r="G1398" i="1"/>
  <c r="F1398" i="1"/>
  <c r="G1397" i="1"/>
  <c r="F1397" i="1"/>
  <c r="G1396" i="1"/>
  <c r="F1396" i="1"/>
  <c r="G1395" i="1"/>
  <c r="F1395" i="1"/>
  <c r="G1394" i="1"/>
  <c r="F1394" i="1"/>
  <c r="G1393" i="1"/>
  <c r="F1393" i="1"/>
  <c r="G1392" i="1"/>
  <c r="F1392" i="1"/>
  <c r="G1391" i="1"/>
  <c r="F1391" i="1"/>
  <c r="G1390" i="1"/>
  <c r="F1390" i="1"/>
  <c r="G1389" i="1"/>
  <c r="F1389" i="1"/>
  <c r="G1388" i="1"/>
  <c r="F1388" i="1"/>
  <c r="G1387" i="1"/>
  <c r="F1387" i="1"/>
  <c r="G1386" i="1"/>
  <c r="F1386" i="1"/>
  <c r="G1385" i="1"/>
  <c r="F1385" i="1"/>
  <c r="G1384" i="1"/>
  <c r="F1384" i="1"/>
  <c r="G1383" i="1"/>
  <c r="F1383" i="1"/>
  <c r="G1382" i="1"/>
  <c r="F1382" i="1"/>
  <c r="G1381" i="1"/>
  <c r="F1381" i="1"/>
  <c r="G1380" i="1"/>
  <c r="F1380" i="1"/>
  <c r="G1379" i="1"/>
  <c r="F1379" i="1"/>
  <c r="G1378" i="1"/>
  <c r="F1378" i="1"/>
  <c r="G1377" i="1"/>
  <c r="F1377" i="1"/>
  <c r="G1376" i="1"/>
  <c r="F1376" i="1"/>
  <c r="G1375" i="1"/>
  <c r="F1375" i="1"/>
  <c r="G1374" i="1"/>
  <c r="F1374" i="1"/>
  <c r="G1373" i="1"/>
  <c r="F1373" i="1"/>
  <c r="G1372" i="1"/>
  <c r="F1372" i="1"/>
  <c r="G1371" i="1"/>
  <c r="F1371" i="1"/>
  <c r="G1370" i="1"/>
  <c r="F1370" i="1"/>
  <c r="G1369" i="1"/>
  <c r="F1369" i="1"/>
  <c r="G1368" i="1"/>
  <c r="F1368" i="1"/>
  <c r="G1367" i="1"/>
  <c r="F1367" i="1"/>
  <c r="G1366" i="1"/>
  <c r="F1366" i="1"/>
  <c r="G1365" i="1"/>
  <c r="F1365" i="1"/>
  <c r="G1364" i="1"/>
  <c r="F1364" i="1"/>
  <c r="G1363" i="1"/>
  <c r="F1363" i="1"/>
  <c r="G1362" i="1"/>
  <c r="F1362" i="1"/>
  <c r="G1361" i="1"/>
  <c r="F1361" i="1"/>
  <c r="G1360" i="1"/>
  <c r="F1360" i="1"/>
  <c r="G1359" i="1"/>
  <c r="F1359" i="1"/>
  <c r="G1358" i="1"/>
  <c r="F1358" i="1"/>
  <c r="G1357" i="1"/>
  <c r="F1357" i="1"/>
  <c r="G1356" i="1"/>
  <c r="F1356" i="1"/>
  <c r="G1355" i="1"/>
  <c r="F1355" i="1"/>
  <c r="G1354" i="1"/>
  <c r="F1354" i="1"/>
  <c r="G1353" i="1"/>
  <c r="F1353" i="1"/>
  <c r="G1352" i="1"/>
  <c r="F1352" i="1"/>
  <c r="G1351" i="1"/>
  <c r="F1351" i="1"/>
  <c r="G1350" i="1"/>
  <c r="F1350" i="1"/>
  <c r="G1349" i="1"/>
  <c r="F1349" i="1"/>
  <c r="G1348" i="1"/>
  <c r="F1348" i="1"/>
  <c r="G1347" i="1"/>
  <c r="F1347" i="1"/>
  <c r="G1346" i="1"/>
  <c r="F1346" i="1"/>
  <c r="G1345" i="1"/>
  <c r="F1345" i="1"/>
  <c r="G1344" i="1"/>
  <c r="F1344" i="1"/>
  <c r="G1343" i="1"/>
  <c r="F1343" i="1"/>
  <c r="G1342" i="1"/>
  <c r="F1342" i="1"/>
  <c r="G1341" i="1"/>
  <c r="F1341" i="1"/>
  <c r="G1340" i="1"/>
  <c r="F1340" i="1"/>
  <c r="G1339" i="1"/>
  <c r="F1339" i="1"/>
  <c r="G1338" i="1"/>
  <c r="F1338" i="1"/>
  <c r="G1337" i="1"/>
  <c r="F1337" i="1"/>
  <c r="G1336" i="1"/>
  <c r="F1336" i="1"/>
  <c r="G1335" i="1"/>
  <c r="F1335" i="1"/>
  <c r="G1334" i="1"/>
  <c r="F1334" i="1"/>
  <c r="G1333" i="1"/>
  <c r="F1333" i="1"/>
  <c r="G1332" i="1"/>
  <c r="F1332" i="1"/>
  <c r="G1331" i="1"/>
  <c r="F1331" i="1"/>
  <c r="G1330" i="1"/>
  <c r="F1330" i="1"/>
  <c r="G1329" i="1"/>
  <c r="F1329" i="1"/>
  <c r="G1328" i="1"/>
  <c r="F1328" i="1"/>
  <c r="G1327" i="1"/>
  <c r="F1327" i="1"/>
  <c r="G1326" i="1"/>
  <c r="F1326" i="1"/>
  <c r="G1325" i="1"/>
  <c r="F1325" i="1"/>
  <c r="G1324" i="1"/>
  <c r="F1324" i="1"/>
  <c r="G1323" i="1"/>
  <c r="F1323" i="1"/>
  <c r="G1322" i="1"/>
  <c r="F1322" i="1"/>
  <c r="G1321" i="1"/>
  <c r="F1321" i="1"/>
  <c r="G1320" i="1"/>
  <c r="F1320" i="1"/>
  <c r="G1319" i="1"/>
  <c r="F1319" i="1"/>
  <c r="G1318" i="1"/>
  <c r="F1318" i="1"/>
  <c r="G1317" i="1"/>
  <c r="F1317" i="1"/>
  <c r="G1316" i="1"/>
  <c r="F1316" i="1"/>
  <c r="G1315" i="1"/>
  <c r="F1315" i="1"/>
  <c r="G1314" i="1"/>
  <c r="F1314" i="1"/>
  <c r="G1313" i="1"/>
  <c r="F1313" i="1"/>
  <c r="G1312" i="1"/>
  <c r="F1312" i="1"/>
  <c r="G1311" i="1"/>
  <c r="F1311" i="1"/>
  <c r="G1310" i="1"/>
  <c r="F1310" i="1"/>
  <c r="G1309" i="1"/>
  <c r="F1309" i="1"/>
  <c r="G1308" i="1"/>
  <c r="F1308" i="1"/>
  <c r="G1307" i="1"/>
  <c r="F1307" i="1"/>
  <c r="G1306" i="1"/>
  <c r="F1306" i="1"/>
  <c r="G1305" i="1"/>
  <c r="F1305" i="1"/>
  <c r="G1304" i="1"/>
  <c r="F1304" i="1"/>
  <c r="G1303" i="1"/>
  <c r="F1303" i="1"/>
  <c r="G1302" i="1"/>
  <c r="F1302" i="1"/>
  <c r="G1301" i="1"/>
  <c r="F1301" i="1"/>
  <c r="G1300" i="1"/>
  <c r="F1300" i="1"/>
  <c r="G1299" i="1"/>
  <c r="F1299" i="1"/>
  <c r="G1298" i="1"/>
  <c r="F1298" i="1"/>
  <c r="G1297" i="1"/>
  <c r="F1297" i="1"/>
  <c r="G1296" i="1"/>
  <c r="F1296" i="1"/>
  <c r="G1295" i="1"/>
  <c r="F1295" i="1"/>
  <c r="G1294" i="1"/>
  <c r="F1294" i="1"/>
  <c r="G1293" i="1"/>
  <c r="F1293" i="1"/>
  <c r="G1292" i="1"/>
  <c r="F1292" i="1"/>
  <c r="G1291" i="1"/>
  <c r="F1291" i="1"/>
  <c r="G1290" i="1"/>
  <c r="F1290" i="1"/>
  <c r="G1289" i="1"/>
  <c r="F1289" i="1"/>
  <c r="G1288" i="1"/>
  <c r="F1288" i="1"/>
  <c r="G1287" i="1"/>
  <c r="F1287" i="1"/>
  <c r="G1286" i="1"/>
  <c r="F1286" i="1"/>
  <c r="G1285" i="1"/>
  <c r="F1285" i="1"/>
  <c r="G1284" i="1"/>
  <c r="F1284" i="1"/>
  <c r="G1283" i="1"/>
  <c r="F1283" i="1"/>
  <c r="G1282" i="1"/>
  <c r="F1282" i="1"/>
  <c r="G1281" i="1"/>
  <c r="F1281" i="1"/>
  <c r="G1280" i="1"/>
  <c r="F1280" i="1"/>
  <c r="G1279" i="1"/>
  <c r="F1279" i="1"/>
  <c r="G1278" i="1"/>
  <c r="F1278" i="1"/>
  <c r="G1277" i="1"/>
  <c r="F1277" i="1"/>
  <c r="G1276" i="1"/>
  <c r="F1276" i="1"/>
  <c r="G1275" i="1"/>
  <c r="F1275" i="1"/>
  <c r="G1274" i="1"/>
  <c r="F1274" i="1"/>
  <c r="G1273" i="1"/>
  <c r="F1273" i="1"/>
  <c r="G1272" i="1"/>
  <c r="F1272" i="1"/>
  <c r="G1271" i="1"/>
  <c r="F1271" i="1"/>
  <c r="G1270" i="1"/>
  <c r="F1270" i="1"/>
  <c r="G1269" i="1"/>
  <c r="F1269" i="1"/>
  <c r="G1268" i="1"/>
  <c r="F1268" i="1"/>
  <c r="G1267" i="1"/>
  <c r="F1267" i="1"/>
  <c r="G1266" i="1"/>
  <c r="F1266" i="1"/>
  <c r="G1265" i="1"/>
  <c r="F1265" i="1"/>
  <c r="G1264" i="1"/>
  <c r="F1264" i="1"/>
  <c r="G1263" i="1"/>
  <c r="F1263" i="1"/>
  <c r="G1262" i="1"/>
  <c r="F1262" i="1"/>
  <c r="G1261" i="1"/>
  <c r="F1261" i="1"/>
  <c r="G1260" i="1"/>
  <c r="F1260" i="1"/>
  <c r="G1259" i="1"/>
  <c r="F1259" i="1"/>
  <c r="G1258" i="1"/>
  <c r="F1258" i="1"/>
  <c r="G1257" i="1"/>
  <c r="F1257" i="1"/>
  <c r="G1256" i="1"/>
  <c r="F1256" i="1"/>
  <c r="G1255" i="1"/>
  <c r="F1255" i="1"/>
  <c r="G1254" i="1"/>
  <c r="F1254" i="1"/>
  <c r="G1253" i="1"/>
  <c r="F1253" i="1"/>
  <c r="G1252" i="1"/>
  <c r="F1252" i="1"/>
  <c r="G1251" i="1"/>
  <c r="F1251" i="1"/>
  <c r="G1250" i="1"/>
  <c r="F1250" i="1"/>
  <c r="G1249" i="1"/>
  <c r="F1249" i="1"/>
  <c r="G1248" i="1"/>
  <c r="F1248" i="1"/>
  <c r="G1247" i="1"/>
  <c r="F1247" i="1"/>
  <c r="G1246" i="1"/>
  <c r="F1246" i="1"/>
  <c r="G1245" i="1"/>
  <c r="F1245" i="1"/>
  <c r="G1244" i="1"/>
  <c r="F1244" i="1"/>
  <c r="G1243" i="1"/>
  <c r="F1243" i="1"/>
  <c r="G1242" i="1"/>
  <c r="F1242" i="1"/>
  <c r="G1241" i="1"/>
  <c r="F1241" i="1"/>
  <c r="G1240" i="1"/>
  <c r="F1240" i="1"/>
  <c r="G1239" i="1"/>
  <c r="F1239" i="1"/>
  <c r="G1238" i="1"/>
  <c r="F1238" i="1"/>
  <c r="G1237" i="1"/>
  <c r="F1237" i="1"/>
  <c r="G1236" i="1"/>
  <c r="F1236" i="1"/>
  <c r="G1235" i="1"/>
  <c r="F1235" i="1"/>
  <c r="G1234" i="1"/>
  <c r="F1234" i="1"/>
  <c r="G1233" i="1"/>
  <c r="F1233" i="1"/>
  <c r="G1232" i="1"/>
  <c r="F1232" i="1"/>
  <c r="G1231" i="1"/>
  <c r="F1231" i="1"/>
  <c r="G1230" i="1"/>
  <c r="F1230" i="1"/>
  <c r="G1229" i="1"/>
  <c r="F1229" i="1"/>
  <c r="G1228" i="1"/>
  <c r="F1228" i="1"/>
  <c r="G1227" i="1"/>
  <c r="F1227" i="1"/>
  <c r="G1226" i="1"/>
  <c r="F1226" i="1"/>
  <c r="G1225" i="1"/>
  <c r="F1225" i="1"/>
  <c r="G1224" i="1"/>
  <c r="F1224" i="1"/>
  <c r="G1223" i="1"/>
  <c r="F1223" i="1"/>
  <c r="G1222" i="1"/>
  <c r="F1222" i="1"/>
  <c r="G1221" i="1"/>
  <c r="F1221" i="1"/>
  <c r="G1220" i="1"/>
  <c r="F1220" i="1"/>
  <c r="G1219" i="1"/>
  <c r="F1219" i="1"/>
  <c r="G1218" i="1"/>
  <c r="F1218" i="1"/>
  <c r="G1217" i="1"/>
  <c r="F1217" i="1"/>
  <c r="G1216" i="1"/>
  <c r="F1216" i="1"/>
  <c r="G1215" i="1"/>
  <c r="F1215" i="1"/>
  <c r="G1214" i="1"/>
  <c r="F1214" i="1"/>
  <c r="G1213" i="1"/>
  <c r="F1213" i="1"/>
  <c r="G1212" i="1"/>
  <c r="F1212" i="1"/>
  <c r="G1211" i="1"/>
  <c r="F1211" i="1"/>
  <c r="G1210" i="1"/>
  <c r="F1210" i="1"/>
  <c r="G1209" i="1"/>
  <c r="F1209" i="1"/>
  <c r="G1208" i="1"/>
  <c r="F1208" i="1"/>
  <c r="G1207" i="1"/>
  <c r="F1207" i="1"/>
  <c r="G1206" i="1"/>
  <c r="F1206" i="1"/>
  <c r="G1205" i="1"/>
  <c r="F1205" i="1"/>
  <c r="G1204" i="1"/>
  <c r="F1204" i="1"/>
  <c r="G1203" i="1"/>
  <c r="F1203" i="1"/>
  <c r="G1202" i="1"/>
  <c r="F1202" i="1"/>
  <c r="G1201" i="1"/>
  <c r="F1201" i="1"/>
  <c r="G1200" i="1"/>
  <c r="F1200" i="1"/>
  <c r="G1199" i="1"/>
  <c r="F1199" i="1"/>
  <c r="G1198" i="1"/>
  <c r="F1198" i="1"/>
  <c r="G1197" i="1"/>
  <c r="F1197" i="1"/>
  <c r="G1196" i="1"/>
  <c r="F1196" i="1"/>
  <c r="G1195" i="1"/>
  <c r="F1195" i="1"/>
  <c r="G1194" i="1"/>
  <c r="F1194" i="1"/>
  <c r="G1193" i="1"/>
  <c r="F1193" i="1"/>
  <c r="G1192" i="1"/>
  <c r="F1192" i="1"/>
  <c r="G1191" i="1"/>
  <c r="F1191" i="1"/>
  <c r="G1190" i="1"/>
  <c r="F1190" i="1"/>
  <c r="G1189" i="1"/>
  <c r="F1189" i="1"/>
  <c r="G1188" i="1"/>
  <c r="F1188" i="1"/>
  <c r="G1187" i="1"/>
  <c r="F1187" i="1"/>
  <c r="G1186" i="1"/>
  <c r="F1186" i="1"/>
  <c r="G1185" i="1"/>
  <c r="F1185" i="1"/>
  <c r="G1184" i="1"/>
  <c r="F1184" i="1"/>
  <c r="G1183" i="1"/>
  <c r="F1183" i="1"/>
  <c r="G1182" i="1"/>
  <c r="F1182" i="1"/>
  <c r="G1181" i="1"/>
  <c r="F1181" i="1"/>
  <c r="G1180" i="1"/>
  <c r="F1180" i="1"/>
  <c r="G1179" i="1"/>
  <c r="F1179" i="1"/>
  <c r="G1178" i="1"/>
  <c r="F1178" i="1"/>
  <c r="G1177" i="1"/>
  <c r="F1177" i="1"/>
  <c r="G1176" i="1"/>
  <c r="F1176" i="1"/>
  <c r="G1175" i="1"/>
  <c r="F1175" i="1"/>
  <c r="G1174" i="1"/>
  <c r="F1174" i="1"/>
  <c r="G1173" i="1"/>
  <c r="F1173" i="1"/>
  <c r="G1172" i="1"/>
  <c r="F1172" i="1"/>
  <c r="G1171" i="1"/>
  <c r="F1171" i="1"/>
  <c r="G1170" i="1"/>
  <c r="F1170" i="1"/>
  <c r="G1169" i="1"/>
  <c r="F1169" i="1"/>
  <c r="G1168" i="1"/>
  <c r="F1168" i="1"/>
  <c r="G1167" i="1"/>
  <c r="F1167" i="1"/>
  <c r="G1166" i="1"/>
  <c r="F1166" i="1"/>
  <c r="G1165" i="1"/>
  <c r="F1165" i="1"/>
  <c r="G1164" i="1"/>
  <c r="F1164" i="1"/>
  <c r="G1163" i="1"/>
  <c r="F1163" i="1"/>
  <c r="G1162" i="1"/>
  <c r="F1162" i="1"/>
  <c r="G1161" i="1"/>
  <c r="F1161" i="1"/>
  <c r="G1160" i="1"/>
  <c r="F1160" i="1"/>
  <c r="G1159" i="1"/>
  <c r="F1159" i="1"/>
  <c r="G1158" i="1"/>
  <c r="F1158" i="1"/>
  <c r="G1157" i="1"/>
  <c r="F1157" i="1"/>
  <c r="G1156" i="1"/>
  <c r="F1156" i="1"/>
  <c r="G1155" i="1"/>
  <c r="F1155" i="1"/>
  <c r="G1154" i="1"/>
  <c r="F1154" i="1"/>
  <c r="G1153" i="1"/>
  <c r="F1153" i="1"/>
  <c r="G1152" i="1"/>
  <c r="F1152" i="1"/>
  <c r="G1151" i="1"/>
  <c r="F1151" i="1"/>
  <c r="G1150" i="1"/>
  <c r="F1150" i="1"/>
  <c r="G1149" i="1"/>
  <c r="F1149" i="1"/>
  <c r="G1148" i="1"/>
  <c r="F1148" i="1"/>
  <c r="G1147" i="1"/>
  <c r="F1147" i="1"/>
  <c r="G1146" i="1"/>
  <c r="F1146" i="1"/>
  <c r="G1145" i="1"/>
  <c r="F1145" i="1"/>
  <c r="G1144" i="1"/>
  <c r="F1144" i="1"/>
  <c r="G1143" i="1"/>
  <c r="F1143" i="1"/>
  <c r="G1142" i="1"/>
  <c r="F1142" i="1"/>
  <c r="G1141" i="1"/>
  <c r="F1141" i="1"/>
  <c r="G1140" i="1"/>
  <c r="F1140" i="1"/>
  <c r="G1139" i="1"/>
  <c r="F1139" i="1"/>
  <c r="G1138" i="1"/>
  <c r="F1138" i="1"/>
  <c r="G1137" i="1"/>
  <c r="F1137" i="1"/>
  <c r="G1136" i="1"/>
  <c r="F1136" i="1"/>
  <c r="G1135" i="1"/>
  <c r="F1135" i="1"/>
  <c r="G1134" i="1"/>
  <c r="F1134" i="1"/>
  <c r="G1133" i="1"/>
  <c r="F1133" i="1"/>
  <c r="G1132" i="1"/>
  <c r="F1132" i="1"/>
  <c r="G1131" i="1"/>
  <c r="F1131" i="1"/>
  <c r="G1130" i="1"/>
  <c r="F1130" i="1"/>
  <c r="G1129" i="1"/>
  <c r="F1129" i="1"/>
  <c r="G1128" i="1"/>
  <c r="F1128" i="1"/>
  <c r="G1127" i="1"/>
  <c r="F1127" i="1"/>
  <c r="G1126" i="1"/>
  <c r="F1126" i="1"/>
  <c r="G1125" i="1"/>
  <c r="F1125" i="1"/>
  <c r="G1124" i="1"/>
  <c r="F1124" i="1"/>
  <c r="G1123" i="1"/>
  <c r="F1123" i="1"/>
  <c r="G1122" i="1"/>
  <c r="F1122" i="1"/>
  <c r="G1121" i="1"/>
  <c r="F1121" i="1"/>
  <c r="G1120" i="1"/>
  <c r="F1120" i="1"/>
  <c r="G1119" i="1"/>
  <c r="F1119" i="1"/>
  <c r="G1118" i="1"/>
  <c r="F1118" i="1"/>
  <c r="G1117" i="1"/>
  <c r="F1117" i="1"/>
  <c r="G1116" i="1"/>
  <c r="F1116" i="1"/>
  <c r="G1115" i="1"/>
  <c r="F1115" i="1"/>
  <c r="G1114" i="1"/>
  <c r="F1114" i="1"/>
  <c r="G1113" i="1"/>
  <c r="F1113" i="1"/>
  <c r="G1112" i="1"/>
  <c r="F1112" i="1"/>
  <c r="G1111" i="1"/>
  <c r="F1111" i="1"/>
  <c r="G1110" i="1"/>
  <c r="F1110" i="1"/>
  <c r="G1109" i="1"/>
  <c r="F1109" i="1"/>
  <c r="G1108" i="1"/>
  <c r="F1108" i="1"/>
  <c r="G1107" i="1"/>
  <c r="F1107" i="1"/>
  <c r="G1106" i="1"/>
  <c r="F1106" i="1"/>
  <c r="G1105" i="1"/>
  <c r="F1105" i="1"/>
  <c r="G1104" i="1"/>
  <c r="F1104" i="1"/>
  <c r="G1103" i="1"/>
  <c r="F1103" i="1"/>
  <c r="G1102" i="1"/>
  <c r="F1102" i="1"/>
  <c r="G1101" i="1"/>
  <c r="F1101" i="1"/>
  <c r="G1100" i="1"/>
  <c r="F1100" i="1"/>
  <c r="G1099" i="1"/>
  <c r="F1099" i="1"/>
  <c r="G1098" i="1"/>
  <c r="F1098" i="1"/>
  <c r="G1097" i="1"/>
  <c r="F1097" i="1"/>
  <c r="G1096" i="1"/>
  <c r="F1096" i="1"/>
  <c r="G1095" i="1"/>
  <c r="F1095" i="1"/>
  <c r="G1094" i="1"/>
  <c r="F1094" i="1"/>
  <c r="G1093" i="1"/>
  <c r="F1093" i="1"/>
  <c r="G1092" i="1"/>
  <c r="F1092" i="1"/>
  <c r="G1091" i="1"/>
  <c r="F1091" i="1"/>
  <c r="G1090" i="1"/>
  <c r="F1090" i="1"/>
  <c r="G1089" i="1"/>
  <c r="F1089" i="1"/>
  <c r="G1088" i="1"/>
  <c r="F1088" i="1"/>
  <c r="G1087" i="1"/>
  <c r="F1087" i="1"/>
  <c r="G1086" i="1"/>
  <c r="F1086" i="1"/>
  <c r="G1085" i="1"/>
  <c r="F1085" i="1"/>
  <c r="G1084" i="1"/>
  <c r="F1084" i="1"/>
  <c r="G1083" i="1"/>
  <c r="F1083" i="1"/>
  <c r="G1082" i="1"/>
  <c r="F1082" i="1"/>
  <c r="G1081" i="1"/>
  <c r="F1081" i="1"/>
  <c r="G1080" i="1"/>
  <c r="F1080" i="1"/>
  <c r="G1079" i="1"/>
  <c r="F1079" i="1"/>
  <c r="G1078" i="1"/>
  <c r="F1078" i="1"/>
  <c r="G1077" i="1"/>
  <c r="F1077" i="1"/>
  <c r="G1076" i="1"/>
  <c r="F1076" i="1"/>
  <c r="G1075" i="1"/>
  <c r="F1075" i="1"/>
  <c r="G1074" i="1"/>
  <c r="F1074" i="1"/>
  <c r="G1073" i="1"/>
  <c r="F1073" i="1"/>
  <c r="G1072" i="1"/>
  <c r="F1072" i="1"/>
  <c r="G1071" i="1"/>
  <c r="F1071" i="1"/>
  <c r="G1070" i="1"/>
  <c r="F1070" i="1"/>
  <c r="G1069" i="1"/>
  <c r="F1069" i="1"/>
  <c r="G1068" i="1"/>
  <c r="F1068" i="1"/>
  <c r="G1067" i="1"/>
  <c r="F1067" i="1"/>
  <c r="G1066" i="1"/>
  <c r="F1066" i="1"/>
  <c r="G1065" i="1"/>
  <c r="F1065" i="1"/>
  <c r="G1064" i="1"/>
  <c r="F1064" i="1"/>
  <c r="G1063" i="1"/>
  <c r="F1063" i="1"/>
  <c r="G1062" i="1"/>
  <c r="F1062" i="1"/>
  <c r="G1061" i="1"/>
  <c r="F1061" i="1"/>
  <c r="G1060" i="1"/>
  <c r="F1060" i="1"/>
  <c r="G1059" i="1"/>
  <c r="F1059" i="1"/>
  <c r="G1058" i="1"/>
  <c r="F1058" i="1"/>
  <c r="G1057" i="1"/>
  <c r="F1057" i="1"/>
  <c r="G1056" i="1"/>
  <c r="F1056" i="1"/>
  <c r="G1055" i="1"/>
  <c r="F1055" i="1"/>
  <c r="G1054" i="1"/>
  <c r="F1054" i="1"/>
  <c r="G1053" i="1"/>
  <c r="F1053" i="1"/>
  <c r="G1052" i="1"/>
  <c r="F1052" i="1"/>
  <c r="G1051" i="1"/>
  <c r="F1051" i="1"/>
  <c r="G1050" i="1"/>
  <c r="F1050" i="1"/>
  <c r="G1049" i="1"/>
  <c r="F1049" i="1"/>
  <c r="G1048" i="1"/>
  <c r="F1048" i="1"/>
  <c r="G1047" i="1"/>
  <c r="F1047" i="1"/>
  <c r="G1046" i="1"/>
  <c r="F1046" i="1"/>
  <c r="G1045" i="1"/>
  <c r="F1045" i="1"/>
  <c r="G1044" i="1"/>
  <c r="F1044" i="1"/>
  <c r="G1043" i="1"/>
  <c r="F1043" i="1"/>
  <c r="G1042" i="1"/>
  <c r="F1042" i="1"/>
  <c r="G1041" i="1"/>
  <c r="F1041" i="1"/>
  <c r="G1040" i="1"/>
  <c r="F1040" i="1"/>
  <c r="G1039" i="1"/>
  <c r="F1039" i="1"/>
  <c r="G1038" i="1"/>
  <c r="F1038" i="1"/>
  <c r="G1037" i="1"/>
  <c r="F1037" i="1"/>
  <c r="G1036" i="1"/>
  <c r="F1036" i="1"/>
  <c r="G1035" i="1"/>
  <c r="F1035" i="1"/>
  <c r="G1034" i="1"/>
  <c r="F1034" i="1"/>
  <c r="G1033" i="1"/>
  <c r="F1033" i="1"/>
  <c r="G1032" i="1"/>
  <c r="F1032" i="1"/>
  <c r="G1031" i="1"/>
  <c r="F1031" i="1"/>
  <c r="G1030" i="1"/>
  <c r="F1030" i="1"/>
  <c r="G1029" i="1"/>
  <c r="F1029" i="1"/>
  <c r="G1028" i="1"/>
  <c r="F1028" i="1"/>
  <c r="G1027" i="1"/>
  <c r="F1027" i="1"/>
  <c r="G1026" i="1"/>
  <c r="F1026" i="1"/>
  <c r="G1025" i="1"/>
  <c r="F1025" i="1"/>
  <c r="G1024" i="1"/>
  <c r="F1024" i="1"/>
  <c r="G1023" i="1"/>
  <c r="F1023" i="1"/>
  <c r="G1022" i="1"/>
  <c r="F1022" i="1"/>
  <c r="G1021" i="1"/>
  <c r="F1021" i="1"/>
  <c r="G1020" i="1"/>
  <c r="F1020" i="1"/>
  <c r="G1019" i="1"/>
  <c r="F1019" i="1"/>
  <c r="G1018" i="1"/>
  <c r="F1018" i="1"/>
  <c r="G1017" i="1"/>
  <c r="F1017" i="1"/>
  <c r="G1016" i="1"/>
  <c r="F1016" i="1"/>
  <c r="G1015" i="1"/>
  <c r="F1015" i="1"/>
  <c r="G1014" i="1"/>
  <c r="F1014" i="1"/>
  <c r="G1013" i="1"/>
  <c r="F1013" i="1"/>
  <c r="G1012" i="1"/>
  <c r="F1012" i="1"/>
  <c r="G1011" i="1"/>
  <c r="F1011" i="1"/>
  <c r="G1010" i="1"/>
  <c r="F1010" i="1"/>
  <c r="G1009" i="1"/>
  <c r="F1009" i="1"/>
  <c r="G1008" i="1"/>
  <c r="F1008" i="1"/>
  <c r="G1007" i="1"/>
  <c r="F1007" i="1"/>
  <c r="G1006" i="1"/>
  <c r="F1006" i="1"/>
  <c r="G1005" i="1"/>
  <c r="F1005" i="1"/>
  <c r="G1004" i="1"/>
  <c r="F1004" i="1"/>
  <c r="G1003" i="1"/>
  <c r="F1003" i="1"/>
  <c r="G1002" i="1"/>
  <c r="F1002" i="1"/>
  <c r="G1001" i="1"/>
  <c r="F1001" i="1"/>
  <c r="G1000" i="1"/>
  <c r="F1000" i="1"/>
  <c r="G999" i="1"/>
  <c r="F999" i="1"/>
  <c r="G998" i="1"/>
  <c r="F998" i="1"/>
  <c r="G997" i="1"/>
  <c r="F997" i="1"/>
  <c r="G996" i="1"/>
  <c r="F996" i="1"/>
  <c r="G995" i="1"/>
  <c r="F995" i="1"/>
  <c r="G994" i="1"/>
  <c r="F994" i="1"/>
  <c r="G993" i="1"/>
  <c r="F993" i="1"/>
  <c r="G992" i="1"/>
  <c r="F992" i="1"/>
  <c r="G991" i="1"/>
  <c r="F991" i="1"/>
  <c r="G990" i="1"/>
  <c r="F990" i="1"/>
  <c r="G989" i="1"/>
  <c r="F989" i="1"/>
  <c r="G988" i="1"/>
  <c r="F988" i="1"/>
  <c r="G987" i="1"/>
  <c r="F987" i="1"/>
  <c r="G986" i="1"/>
  <c r="F986" i="1"/>
  <c r="G985" i="1"/>
  <c r="F985" i="1"/>
  <c r="G984" i="1"/>
  <c r="F984" i="1"/>
  <c r="G983" i="1"/>
  <c r="F983" i="1"/>
  <c r="G982" i="1"/>
  <c r="F982" i="1"/>
  <c r="G981" i="1"/>
  <c r="F981" i="1"/>
  <c r="G980" i="1"/>
  <c r="F980" i="1"/>
  <c r="G979" i="1"/>
  <c r="F979" i="1"/>
  <c r="G978" i="1"/>
  <c r="F978" i="1"/>
  <c r="G977" i="1"/>
  <c r="F977" i="1"/>
  <c r="G976" i="1"/>
  <c r="F976" i="1"/>
  <c r="G975" i="1"/>
  <c r="F975" i="1"/>
  <c r="G974" i="1"/>
  <c r="F974" i="1"/>
  <c r="G973" i="1"/>
  <c r="F973" i="1"/>
  <c r="G972" i="1"/>
  <c r="F972" i="1"/>
  <c r="G971" i="1"/>
  <c r="F971" i="1"/>
  <c r="G970" i="1"/>
  <c r="F970" i="1"/>
  <c r="G969" i="1"/>
  <c r="F969" i="1"/>
  <c r="G968" i="1"/>
  <c r="F968" i="1"/>
  <c r="G967" i="1"/>
  <c r="F967" i="1"/>
  <c r="G966" i="1"/>
  <c r="F966" i="1"/>
  <c r="G965" i="1"/>
  <c r="F965" i="1"/>
  <c r="G964" i="1"/>
  <c r="F964" i="1"/>
  <c r="G963" i="1"/>
  <c r="F963" i="1"/>
  <c r="G962" i="1"/>
  <c r="F962" i="1"/>
  <c r="G961" i="1"/>
  <c r="F961" i="1"/>
  <c r="G960" i="1"/>
  <c r="F960" i="1"/>
  <c r="G959" i="1"/>
  <c r="F959" i="1"/>
  <c r="G958" i="1"/>
  <c r="F958" i="1"/>
  <c r="G957" i="1"/>
  <c r="F957" i="1"/>
  <c r="G956" i="1"/>
  <c r="F956" i="1"/>
  <c r="G955" i="1"/>
  <c r="F955" i="1"/>
  <c r="G954" i="1"/>
  <c r="F954" i="1"/>
  <c r="G953" i="1"/>
  <c r="F953" i="1"/>
  <c r="G952" i="1"/>
  <c r="F952" i="1"/>
  <c r="G951" i="1"/>
  <c r="F951" i="1"/>
  <c r="G950" i="1"/>
  <c r="F950" i="1"/>
  <c r="G949" i="1"/>
  <c r="F949" i="1"/>
  <c r="G948" i="1"/>
  <c r="F948" i="1"/>
  <c r="G947" i="1"/>
  <c r="F947" i="1"/>
  <c r="G946" i="1"/>
  <c r="F946" i="1"/>
  <c r="G945" i="1"/>
  <c r="F945" i="1"/>
  <c r="G944" i="1"/>
  <c r="F944" i="1"/>
  <c r="G943" i="1"/>
  <c r="F943" i="1"/>
  <c r="G942" i="1"/>
  <c r="F942" i="1"/>
  <c r="G941" i="1"/>
  <c r="F941" i="1"/>
  <c r="G940" i="1"/>
  <c r="F940" i="1"/>
  <c r="G939" i="1"/>
  <c r="F939" i="1"/>
  <c r="G938" i="1"/>
  <c r="F938" i="1"/>
  <c r="G937" i="1"/>
  <c r="F937" i="1"/>
  <c r="G936" i="1"/>
  <c r="F936" i="1"/>
  <c r="G935" i="1"/>
  <c r="F935" i="1"/>
  <c r="G934" i="1"/>
  <c r="F934" i="1"/>
  <c r="G933" i="1"/>
  <c r="F933" i="1"/>
  <c r="G932" i="1"/>
  <c r="F932" i="1"/>
  <c r="G931" i="1"/>
  <c r="F931" i="1"/>
  <c r="G930" i="1"/>
  <c r="F930" i="1"/>
  <c r="G929" i="1"/>
  <c r="F929" i="1"/>
  <c r="G928" i="1"/>
  <c r="F928" i="1"/>
  <c r="G927" i="1"/>
  <c r="F927" i="1"/>
  <c r="G926" i="1"/>
  <c r="F926" i="1"/>
  <c r="G925" i="1"/>
  <c r="F925" i="1"/>
  <c r="G924" i="1"/>
  <c r="F924" i="1"/>
  <c r="G923" i="1"/>
  <c r="F923" i="1"/>
  <c r="G922" i="1"/>
  <c r="F922" i="1"/>
  <c r="G921" i="1"/>
  <c r="F921" i="1"/>
  <c r="G920" i="1"/>
  <c r="F920" i="1"/>
  <c r="G919" i="1"/>
  <c r="F919" i="1"/>
  <c r="G918" i="1"/>
  <c r="F918" i="1"/>
  <c r="G917" i="1"/>
  <c r="F917" i="1"/>
  <c r="G916" i="1"/>
  <c r="F916" i="1"/>
  <c r="G915" i="1"/>
  <c r="F915" i="1"/>
  <c r="G914" i="1"/>
  <c r="F914" i="1"/>
  <c r="G913" i="1"/>
  <c r="F913" i="1"/>
  <c r="G912" i="1"/>
  <c r="F912" i="1"/>
  <c r="G911" i="1"/>
  <c r="F911" i="1"/>
  <c r="G910" i="1"/>
  <c r="F910" i="1"/>
  <c r="G909" i="1"/>
  <c r="F909" i="1"/>
  <c r="G908" i="1"/>
  <c r="F908" i="1"/>
  <c r="G907" i="1"/>
  <c r="F907" i="1"/>
  <c r="G906" i="1"/>
  <c r="F906" i="1"/>
  <c r="G905" i="1"/>
  <c r="F905" i="1"/>
  <c r="G904" i="1"/>
  <c r="F904" i="1"/>
  <c r="G903" i="1"/>
  <c r="F903" i="1"/>
  <c r="G902" i="1"/>
  <c r="F902" i="1"/>
  <c r="G901" i="1"/>
  <c r="F901" i="1"/>
  <c r="G900" i="1"/>
  <c r="F900" i="1"/>
  <c r="G899" i="1"/>
  <c r="F899" i="1"/>
  <c r="G898" i="1"/>
  <c r="F898" i="1"/>
  <c r="G897" i="1"/>
  <c r="F897" i="1"/>
  <c r="G896" i="1"/>
  <c r="F896" i="1"/>
  <c r="G895" i="1"/>
  <c r="F895" i="1"/>
  <c r="G894" i="1"/>
  <c r="F894" i="1"/>
  <c r="G893" i="1"/>
  <c r="F893" i="1"/>
  <c r="G892" i="1"/>
  <c r="F892" i="1"/>
  <c r="G891" i="1"/>
  <c r="F891" i="1"/>
  <c r="G890" i="1"/>
  <c r="F890" i="1"/>
  <c r="G889" i="1"/>
  <c r="F889" i="1"/>
  <c r="G888" i="1"/>
  <c r="F888" i="1"/>
  <c r="G887" i="1"/>
  <c r="F887" i="1"/>
  <c r="G886" i="1"/>
  <c r="F886" i="1"/>
  <c r="G885" i="1"/>
  <c r="F885" i="1"/>
  <c r="G884" i="1"/>
  <c r="F884" i="1"/>
  <c r="G883" i="1"/>
  <c r="F883" i="1"/>
  <c r="G882" i="1"/>
  <c r="F882" i="1"/>
  <c r="G881" i="1"/>
  <c r="F881" i="1"/>
  <c r="G880" i="1"/>
  <c r="F880" i="1"/>
  <c r="G879" i="1"/>
  <c r="F879" i="1"/>
  <c r="G878" i="1"/>
  <c r="F878" i="1"/>
  <c r="G877" i="1"/>
  <c r="F877" i="1"/>
  <c r="G876" i="1"/>
  <c r="F876" i="1"/>
  <c r="G875" i="1"/>
  <c r="F875" i="1"/>
  <c r="G874" i="1"/>
  <c r="F874" i="1"/>
  <c r="G873" i="1"/>
  <c r="F873" i="1"/>
  <c r="G872" i="1"/>
  <c r="F872" i="1"/>
  <c r="G871" i="1"/>
  <c r="F871" i="1"/>
  <c r="G870" i="1"/>
  <c r="F870" i="1"/>
  <c r="G869" i="1"/>
  <c r="F869" i="1"/>
  <c r="G868" i="1"/>
  <c r="F868" i="1"/>
  <c r="G867" i="1"/>
  <c r="F867" i="1"/>
  <c r="G866" i="1"/>
  <c r="F866" i="1"/>
  <c r="G865" i="1"/>
  <c r="F865" i="1"/>
  <c r="G864" i="1"/>
  <c r="F864" i="1"/>
  <c r="G863" i="1"/>
  <c r="F863" i="1"/>
  <c r="G862" i="1"/>
  <c r="F862" i="1"/>
  <c r="G861" i="1"/>
  <c r="F861" i="1"/>
  <c r="G860" i="1"/>
  <c r="F860" i="1"/>
  <c r="G859" i="1"/>
  <c r="F859" i="1"/>
  <c r="G858" i="1"/>
  <c r="F858" i="1"/>
  <c r="G857" i="1"/>
  <c r="F857" i="1"/>
  <c r="G856" i="1"/>
  <c r="F856" i="1"/>
  <c r="G855" i="1"/>
  <c r="F855" i="1"/>
  <c r="G854" i="1"/>
  <c r="F854" i="1"/>
  <c r="G853" i="1"/>
  <c r="F853" i="1"/>
  <c r="G852" i="1"/>
  <c r="F852" i="1"/>
  <c r="G851" i="1"/>
  <c r="F851" i="1"/>
  <c r="G850" i="1"/>
  <c r="F850" i="1"/>
  <c r="G849" i="1"/>
  <c r="F849" i="1"/>
  <c r="G848" i="1"/>
  <c r="F848" i="1"/>
  <c r="G847" i="1"/>
  <c r="F847" i="1"/>
  <c r="G846" i="1"/>
  <c r="F846" i="1"/>
  <c r="G845" i="1"/>
  <c r="F845" i="1"/>
  <c r="G844" i="1"/>
  <c r="F844" i="1"/>
  <c r="G843" i="1"/>
  <c r="F843" i="1"/>
  <c r="G842" i="1"/>
  <c r="F842" i="1"/>
  <c r="G841" i="1"/>
  <c r="F841" i="1"/>
  <c r="G840" i="1"/>
  <c r="F840" i="1"/>
  <c r="G839" i="1"/>
  <c r="F839" i="1"/>
  <c r="G838" i="1"/>
  <c r="F838" i="1"/>
  <c r="G837" i="1"/>
  <c r="F837" i="1"/>
  <c r="G836" i="1"/>
  <c r="F836" i="1"/>
  <c r="G835" i="1"/>
  <c r="F835" i="1"/>
  <c r="G834" i="1"/>
  <c r="F834" i="1"/>
  <c r="G833" i="1"/>
  <c r="F833" i="1"/>
  <c r="G832" i="1"/>
  <c r="F832" i="1"/>
  <c r="G831" i="1"/>
  <c r="F831" i="1"/>
  <c r="G830" i="1"/>
  <c r="F830" i="1"/>
  <c r="G829" i="1"/>
  <c r="F829" i="1"/>
  <c r="G828" i="1"/>
  <c r="F828" i="1"/>
  <c r="G827" i="1"/>
  <c r="F827" i="1"/>
  <c r="G826" i="1"/>
  <c r="F826" i="1"/>
  <c r="G825" i="1"/>
  <c r="F825" i="1"/>
  <c r="G824" i="1"/>
  <c r="F824" i="1"/>
  <c r="G823" i="1"/>
  <c r="F823" i="1"/>
  <c r="G822" i="1"/>
  <c r="F822" i="1"/>
  <c r="G821" i="1"/>
  <c r="F821" i="1"/>
  <c r="G820" i="1"/>
  <c r="F820" i="1"/>
  <c r="G819" i="1"/>
  <c r="F819" i="1"/>
  <c r="G818" i="1"/>
  <c r="F818" i="1"/>
  <c r="G817" i="1"/>
  <c r="F817" i="1"/>
  <c r="G816" i="1"/>
  <c r="F816" i="1"/>
  <c r="G815" i="1"/>
  <c r="F815" i="1"/>
  <c r="G814" i="1"/>
  <c r="F814" i="1"/>
  <c r="G813" i="1"/>
  <c r="F813" i="1"/>
  <c r="G812" i="1"/>
  <c r="F812" i="1"/>
  <c r="G811" i="1"/>
  <c r="F811" i="1"/>
  <c r="G810" i="1"/>
  <c r="F810" i="1"/>
  <c r="G809" i="1"/>
  <c r="F809" i="1"/>
  <c r="G808" i="1"/>
  <c r="F808" i="1"/>
  <c r="G807" i="1"/>
  <c r="F807" i="1"/>
  <c r="G806" i="1"/>
  <c r="F806" i="1"/>
  <c r="G805" i="1"/>
  <c r="F805" i="1"/>
  <c r="G804" i="1"/>
  <c r="F804" i="1"/>
  <c r="G803" i="1"/>
  <c r="F803" i="1"/>
  <c r="G802" i="1"/>
  <c r="F802" i="1"/>
  <c r="G801" i="1"/>
  <c r="F801" i="1"/>
  <c r="G800" i="1"/>
  <c r="F800" i="1"/>
  <c r="G799" i="1"/>
  <c r="F799" i="1"/>
  <c r="G798" i="1"/>
  <c r="F798" i="1"/>
  <c r="G797" i="1"/>
  <c r="F797" i="1"/>
  <c r="G796" i="1"/>
  <c r="F796" i="1"/>
  <c r="G795" i="1"/>
  <c r="F795" i="1"/>
  <c r="G794" i="1"/>
  <c r="F794" i="1"/>
  <c r="G793" i="1"/>
  <c r="F793" i="1"/>
  <c r="G792" i="1"/>
  <c r="F792" i="1"/>
  <c r="G791" i="1"/>
  <c r="F791" i="1"/>
  <c r="G790" i="1"/>
  <c r="F790" i="1"/>
  <c r="G789" i="1"/>
  <c r="F789" i="1"/>
  <c r="G788" i="1"/>
  <c r="F788" i="1"/>
  <c r="G787" i="1"/>
  <c r="F787" i="1"/>
  <c r="G786" i="1"/>
  <c r="F786" i="1"/>
  <c r="G785" i="1"/>
  <c r="F785" i="1"/>
  <c r="G784" i="1"/>
  <c r="F784" i="1"/>
  <c r="G783" i="1"/>
  <c r="F783" i="1"/>
  <c r="G782" i="1"/>
  <c r="F782" i="1"/>
  <c r="G781" i="1"/>
  <c r="F781" i="1"/>
  <c r="G780" i="1"/>
  <c r="F780" i="1"/>
  <c r="G779" i="1"/>
  <c r="F779" i="1"/>
  <c r="G778" i="1"/>
  <c r="F778" i="1"/>
  <c r="G777" i="1"/>
  <c r="F777" i="1"/>
  <c r="G776" i="1"/>
  <c r="F776" i="1"/>
  <c r="G775" i="1"/>
  <c r="F775" i="1"/>
  <c r="G774" i="1"/>
  <c r="F774" i="1"/>
  <c r="G773" i="1"/>
  <c r="F773" i="1"/>
  <c r="G772" i="1"/>
  <c r="F772" i="1"/>
  <c r="G771" i="1"/>
  <c r="F771" i="1"/>
  <c r="G770" i="1"/>
  <c r="F770" i="1"/>
  <c r="G769" i="1"/>
  <c r="F769" i="1"/>
  <c r="G768" i="1"/>
  <c r="F768" i="1"/>
  <c r="G767" i="1"/>
  <c r="F767" i="1"/>
  <c r="G766" i="1"/>
  <c r="F766" i="1"/>
  <c r="G765" i="1"/>
  <c r="F765" i="1"/>
  <c r="G764" i="1"/>
  <c r="F764" i="1"/>
  <c r="G763" i="1"/>
  <c r="F763" i="1"/>
  <c r="G762" i="1"/>
  <c r="F762" i="1"/>
  <c r="G761" i="1"/>
  <c r="F761" i="1"/>
  <c r="G760" i="1"/>
  <c r="F760" i="1"/>
  <c r="G759" i="1"/>
  <c r="F759" i="1"/>
  <c r="G758" i="1"/>
  <c r="F758" i="1"/>
  <c r="G757" i="1"/>
  <c r="F757" i="1"/>
  <c r="G756" i="1"/>
  <c r="F756" i="1"/>
  <c r="G755" i="1"/>
  <c r="F755" i="1"/>
  <c r="G754" i="1"/>
  <c r="F754" i="1"/>
  <c r="G753" i="1"/>
  <c r="F753" i="1"/>
  <c r="G752" i="1"/>
  <c r="F752" i="1"/>
  <c r="G751" i="1"/>
  <c r="F751" i="1"/>
  <c r="G750" i="1"/>
  <c r="F750" i="1"/>
  <c r="G749" i="1"/>
  <c r="F749" i="1"/>
  <c r="G748" i="1"/>
  <c r="F748" i="1"/>
  <c r="G747" i="1"/>
  <c r="F747" i="1"/>
  <c r="G746" i="1"/>
  <c r="F746" i="1"/>
  <c r="G745" i="1"/>
  <c r="F745" i="1"/>
  <c r="G744" i="1"/>
  <c r="F744" i="1"/>
  <c r="G743" i="1"/>
  <c r="F743" i="1"/>
  <c r="G742" i="1"/>
  <c r="F742" i="1"/>
  <c r="G741" i="1"/>
  <c r="F741" i="1"/>
  <c r="G740" i="1"/>
  <c r="F740" i="1"/>
  <c r="G739" i="1"/>
  <c r="F739" i="1"/>
  <c r="G738" i="1"/>
  <c r="F738" i="1"/>
  <c r="G737" i="1"/>
  <c r="F737" i="1"/>
  <c r="G736" i="1"/>
  <c r="F736" i="1"/>
  <c r="G735" i="1"/>
  <c r="F735" i="1"/>
  <c r="G734" i="1"/>
  <c r="F734" i="1"/>
  <c r="G733" i="1"/>
  <c r="F733" i="1"/>
  <c r="G732" i="1"/>
  <c r="F732" i="1"/>
  <c r="G731" i="1"/>
  <c r="F731" i="1"/>
  <c r="G730" i="1"/>
  <c r="F730" i="1"/>
  <c r="G729" i="1"/>
  <c r="F729" i="1"/>
  <c r="G728" i="1"/>
  <c r="F728" i="1"/>
  <c r="G727" i="1"/>
  <c r="F727" i="1"/>
  <c r="G726" i="1"/>
  <c r="F726" i="1"/>
  <c r="G725" i="1"/>
  <c r="F725" i="1"/>
  <c r="G724" i="1"/>
  <c r="F724" i="1"/>
  <c r="G723" i="1"/>
  <c r="F723" i="1"/>
  <c r="G722" i="1"/>
  <c r="F722" i="1"/>
  <c r="G721" i="1"/>
  <c r="F721" i="1"/>
  <c r="G720" i="1"/>
  <c r="F720" i="1"/>
  <c r="G719" i="1"/>
  <c r="F719" i="1"/>
  <c r="G718" i="1"/>
  <c r="F718" i="1"/>
  <c r="G717" i="1"/>
  <c r="F717" i="1"/>
  <c r="G716" i="1"/>
  <c r="F716" i="1"/>
  <c r="G715" i="1"/>
  <c r="F715" i="1"/>
  <c r="G714" i="1"/>
  <c r="F714" i="1"/>
  <c r="G713" i="1"/>
  <c r="F713" i="1"/>
  <c r="G712" i="1"/>
  <c r="F712" i="1"/>
  <c r="G711" i="1"/>
  <c r="F711" i="1"/>
  <c r="G710" i="1"/>
  <c r="F710" i="1"/>
  <c r="G709" i="1"/>
  <c r="F709" i="1"/>
  <c r="G708" i="1"/>
  <c r="F708" i="1"/>
  <c r="G707" i="1"/>
  <c r="F707" i="1"/>
  <c r="G706" i="1"/>
  <c r="F706" i="1"/>
  <c r="G705" i="1"/>
  <c r="F705" i="1"/>
  <c r="G704" i="1"/>
  <c r="F704" i="1"/>
  <c r="G703" i="1"/>
  <c r="F703" i="1"/>
  <c r="G702" i="1"/>
  <c r="F702" i="1"/>
  <c r="G701" i="1"/>
  <c r="F701" i="1"/>
  <c r="G700" i="1"/>
  <c r="F700" i="1"/>
  <c r="G699" i="1"/>
  <c r="F699" i="1"/>
  <c r="G698" i="1"/>
  <c r="F698" i="1"/>
  <c r="G697" i="1"/>
  <c r="F697" i="1"/>
  <c r="G696" i="1"/>
  <c r="F696" i="1"/>
  <c r="G695" i="1"/>
  <c r="F695" i="1"/>
  <c r="G694" i="1"/>
  <c r="F694" i="1"/>
  <c r="G693" i="1"/>
  <c r="F693" i="1"/>
  <c r="G692" i="1"/>
  <c r="F692" i="1"/>
  <c r="G691" i="1"/>
  <c r="F691" i="1"/>
  <c r="G690" i="1"/>
  <c r="F690" i="1"/>
  <c r="G689" i="1"/>
  <c r="F689" i="1"/>
  <c r="G688" i="1"/>
  <c r="F688" i="1"/>
  <c r="G687" i="1"/>
  <c r="F687" i="1"/>
  <c r="G686" i="1"/>
  <c r="F686" i="1"/>
  <c r="G685" i="1"/>
  <c r="F685" i="1"/>
  <c r="G684" i="1"/>
  <c r="F684" i="1"/>
  <c r="G683" i="1"/>
  <c r="F683" i="1"/>
  <c r="G682" i="1"/>
  <c r="F682" i="1"/>
  <c r="G681" i="1"/>
  <c r="F681" i="1"/>
  <c r="G680" i="1"/>
  <c r="F680" i="1"/>
  <c r="G679" i="1"/>
  <c r="F679" i="1"/>
  <c r="G678" i="1"/>
  <c r="F678" i="1"/>
  <c r="G677" i="1"/>
  <c r="F677" i="1"/>
  <c r="G676" i="1"/>
  <c r="F676" i="1"/>
  <c r="G675" i="1"/>
  <c r="F675" i="1"/>
  <c r="G674" i="1"/>
  <c r="F674" i="1"/>
  <c r="G673" i="1"/>
  <c r="F673" i="1"/>
  <c r="G672" i="1"/>
  <c r="F672" i="1"/>
  <c r="G671" i="1"/>
  <c r="F671" i="1"/>
  <c r="G670" i="1"/>
  <c r="F670" i="1"/>
  <c r="G669" i="1"/>
  <c r="F669" i="1"/>
  <c r="G668" i="1"/>
  <c r="F668" i="1"/>
  <c r="G667" i="1"/>
  <c r="F667" i="1"/>
  <c r="G666" i="1"/>
  <c r="F666" i="1"/>
  <c r="G665" i="1"/>
  <c r="F665" i="1"/>
  <c r="G664" i="1"/>
  <c r="F664" i="1"/>
  <c r="G663" i="1"/>
  <c r="F663" i="1"/>
  <c r="G662" i="1"/>
  <c r="F662" i="1"/>
  <c r="G661" i="1"/>
  <c r="F661" i="1"/>
  <c r="G660" i="1"/>
  <c r="F660" i="1"/>
  <c r="G659" i="1"/>
  <c r="F659" i="1"/>
  <c r="G658" i="1"/>
  <c r="F658" i="1"/>
  <c r="G657" i="1"/>
  <c r="F657" i="1"/>
  <c r="G656" i="1"/>
  <c r="F656" i="1"/>
  <c r="G655" i="1"/>
  <c r="F655" i="1"/>
  <c r="G654" i="1"/>
  <c r="F654" i="1"/>
  <c r="G653" i="1"/>
  <c r="F653" i="1"/>
  <c r="G652" i="1"/>
  <c r="F652" i="1"/>
  <c r="G651" i="1"/>
  <c r="F651" i="1"/>
  <c r="G650" i="1"/>
  <c r="F650" i="1"/>
  <c r="G649" i="1"/>
  <c r="F649" i="1"/>
  <c r="G648" i="1"/>
  <c r="F648" i="1"/>
  <c r="G647" i="1"/>
  <c r="F647" i="1"/>
  <c r="G646" i="1"/>
  <c r="F646" i="1"/>
  <c r="G645" i="1"/>
  <c r="F645" i="1"/>
  <c r="G644" i="1"/>
  <c r="F644" i="1"/>
  <c r="G643" i="1"/>
  <c r="F643" i="1"/>
  <c r="G642" i="1"/>
  <c r="F642" i="1"/>
  <c r="G641" i="1"/>
  <c r="F641" i="1"/>
  <c r="G640" i="1"/>
  <c r="F640" i="1"/>
  <c r="G639" i="1"/>
  <c r="F639" i="1"/>
  <c r="G638" i="1"/>
  <c r="F638" i="1"/>
  <c r="G637" i="1"/>
  <c r="F637" i="1"/>
  <c r="G636" i="1"/>
  <c r="F636" i="1"/>
  <c r="G635" i="1"/>
  <c r="F635" i="1"/>
  <c r="G634" i="1"/>
  <c r="F634" i="1"/>
  <c r="G633" i="1"/>
  <c r="F633" i="1"/>
  <c r="G632" i="1"/>
  <c r="F632" i="1"/>
  <c r="G631" i="1"/>
  <c r="F631" i="1"/>
  <c r="G630" i="1"/>
  <c r="F630" i="1"/>
  <c r="G629" i="1"/>
  <c r="F629" i="1"/>
  <c r="G628" i="1"/>
  <c r="F628" i="1"/>
  <c r="G627" i="1"/>
  <c r="F627" i="1"/>
  <c r="G626" i="1"/>
  <c r="F626" i="1"/>
  <c r="G625" i="1"/>
  <c r="F625" i="1"/>
  <c r="G624" i="1"/>
  <c r="F624" i="1"/>
  <c r="G623" i="1"/>
  <c r="F623" i="1"/>
  <c r="G622" i="1"/>
  <c r="F622" i="1"/>
  <c r="G621" i="1"/>
  <c r="F621" i="1"/>
  <c r="G620" i="1"/>
  <c r="F620" i="1"/>
  <c r="G619" i="1"/>
  <c r="F619" i="1"/>
  <c r="G618" i="1"/>
  <c r="F618" i="1"/>
  <c r="G617" i="1"/>
  <c r="F617" i="1"/>
  <c r="G616" i="1"/>
  <c r="F616" i="1"/>
  <c r="G615" i="1"/>
  <c r="F615" i="1"/>
  <c r="G614" i="1"/>
  <c r="F614" i="1"/>
  <c r="G613" i="1"/>
  <c r="F613" i="1"/>
  <c r="G612" i="1"/>
  <c r="F612" i="1"/>
  <c r="G611" i="1"/>
  <c r="F611" i="1"/>
  <c r="G610" i="1"/>
  <c r="F610" i="1"/>
  <c r="G609" i="1"/>
  <c r="F609" i="1"/>
  <c r="G608" i="1"/>
  <c r="F608" i="1"/>
  <c r="G607" i="1"/>
  <c r="F607" i="1"/>
  <c r="G606" i="1"/>
  <c r="F606" i="1"/>
  <c r="G605" i="1"/>
  <c r="F605" i="1"/>
  <c r="G604" i="1"/>
  <c r="F604" i="1"/>
  <c r="G603" i="1"/>
  <c r="F603" i="1"/>
  <c r="G602" i="1"/>
  <c r="F602" i="1"/>
  <c r="G601" i="1"/>
  <c r="F601" i="1"/>
  <c r="G600" i="1"/>
  <c r="F600" i="1"/>
  <c r="G599" i="1"/>
  <c r="F599" i="1"/>
  <c r="G598" i="1"/>
  <c r="F598" i="1"/>
  <c r="G597" i="1"/>
  <c r="F597" i="1"/>
  <c r="G596" i="1"/>
  <c r="F596" i="1"/>
  <c r="G595" i="1"/>
  <c r="F595" i="1"/>
  <c r="G594" i="1"/>
  <c r="F594" i="1"/>
  <c r="G593" i="1"/>
  <c r="F593" i="1"/>
  <c r="G592" i="1"/>
  <c r="F592" i="1"/>
  <c r="G591" i="1"/>
  <c r="F591" i="1"/>
  <c r="G590" i="1"/>
  <c r="F590" i="1"/>
  <c r="G589" i="1"/>
  <c r="F589" i="1"/>
  <c r="G588" i="1"/>
  <c r="F588" i="1"/>
  <c r="G587" i="1"/>
  <c r="F587" i="1"/>
  <c r="G586" i="1"/>
  <c r="F586" i="1"/>
  <c r="G585" i="1"/>
  <c r="F585" i="1"/>
  <c r="G584" i="1"/>
  <c r="F584" i="1"/>
  <c r="G583" i="1"/>
  <c r="F583" i="1"/>
  <c r="G582" i="1"/>
  <c r="F582" i="1"/>
  <c r="G581" i="1"/>
  <c r="F581" i="1"/>
  <c r="G580" i="1"/>
  <c r="F580" i="1"/>
  <c r="G579" i="1"/>
  <c r="F579" i="1"/>
  <c r="G578" i="1"/>
  <c r="F578" i="1"/>
  <c r="G577" i="1"/>
  <c r="F577" i="1"/>
  <c r="G576" i="1"/>
  <c r="F576" i="1"/>
  <c r="G575" i="1"/>
  <c r="F575" i="1"/>
  <c r="G574" i="1"/>
  <c r="F574" i="1"/>
  <c r="G573" i="1"/>
  <c r="F573" i="1"/>
  <c r="G572" i="1"/>
  <c r="F572" i="1"/>
  <c r="G571" i="1"/>
  <c r="F571" i="1"/>
  <c r="G570" i="1"/>
  <c r="F570" i="1"/>
  <c r="G569" i="1"/>
  <c r="F569" i="1"/>
  <c r="G568" i="1"/>
  <c r="F568" i="1"/>
  <c r="G567" i="1"/>
  <c r="F567" i="1"/>
  <c r="G566" i="1"/>
  <c r="F566" i="1"/>
  <c r="G565" i="1"/>
  <c r="F565" i="1"/>
  <c r="G564" i="1"/>
  <c r="F564" i="1"/>
  <c r="G563" i="1"/>
  <c r="F563" i="1"/>
  <c r="G562" i="1"/>
  <c r="F562" i="1"/>
  <c r="G561" i="1"/>
  <c r="F561" i="1"/>
  <c r="G560" i="1"/>
  <c r="F560" i="1"/>
  <c r="G559" i="1"/>
  <c r="F559" i="1"/>
  <c r="G558" i="1"/>
  <c r="F558" i="1"/>
  <c r="G557" i="1"/>
  <c r="F557" i="1"/>
  <c r="G556" i="1"/>
  <c r="F556" i="1"/>
  <c r="G555" i="1"/>
  <c r="F555" i="1"/>
  <c r="G554" i="1"/>
  <c r="F554" i="1"/>
  <c r="G553" i="1"/>
  <c r="F553" i="1"/>
  <c r="G552" i="1"/>
  <c r="F552" i="1"/>
  <c r="G551" i="1"/>
  <c r="F551" i="1"/>
  <c r="G550" i="1"/>
  <c r="F550" i="1"/>
  <c r="G549" i="1"/>
  <c r="F549" i="1"/>
  <c r="G548" i="1"/>
  <c r="F548" i="1"/>
  <c r="G547" i="1"/>
  <c r="F547" i="1"/>
  <c r="G546" i="1"/>
  <c r="F546" i="1"/>
  <c r="G545" i="1"/>
  <c r="F545" i="1"/>
  <c r="G544" i="1"/>
  <c r="F544" i="1"/>
  <c r="G543" i="1"/>
  <c r="F543" i="1"/>
  <c r="G542" i="1"/>
  <c r="F542" i="1"/>
  <c r="G541" i="1"/>
  <c r="F541" i="1"/>
  <c r="G540" i="1"/>
  <c r="F540" i="1"/>
  <c r="G539" i="1"/>
  <c r="F539" i="1"/>
  <c r="G538" i="1"/>
  <c r="F538" i="1"/>
  <c r="G537" i="1"/>
  <c r="F537" i="1"/>
  <c r="G536" i="1"/>
  <c r="F536" i="1"/>
  <c r="G535" i="1"/>
  <c r="F535" i="1"/>
  <c r="G534" i="1"/>
  <c r="F534" i="1"/>
  <c r="G533" i="1"/>
  <c r="F533" i="1"/>
  <c r="G532" i="1"/>
  <c r="F532" i="1"/>
  <c r="G531" i="1"/>
  <c r="F531" i="1"/>
  <c r="G530" i="1"/>
  <c r="F530" i="1"/>
  <c r="G529" i="1"/>
  <c r="F529" i="1"/>
  <c r="G528" i="1"/>
  <c r="F528" i="1"/>
  <c r="G527" i="1"/>
  <c r="F527" i="1"/>
  <c r="G526" i="1"/>
  <c r="F526" i="1"/>
  <c r="G525" i="1"/>
  <c r="F525" i="1"/>
  <c r="G524" i="1"/>
  <c r="F524" i="1"/>
  <c r="G523" i="1"/>
  <c r="F523" i="1"/>
  <c r="G522" i="1"/>
  <c r="F522" i="1"/>
  <c r="G521" i="1"/>
  <c r="F521" i="1"/>
  <c r="G520" i="1"/>
  <c r="F520" i="1"/>
  <c r="G519" i="1"/>
  <c r="F519" i="1"/>
  <c r="G518" i="1"/>
  <c r="F518" i="1"/>
  <c r="G517" i="1"/>
  <c r="F517" i="1"/>
  <c r="G516" i="1"/>
  <c r="F516" i="1"/>
  <c r="G515" i="1"/>
  <c r="F515" i="1"/>
  <c r="G514" i="1"/>
  <c r="F514" i="1"/>
  <c r="G513" i="1"/>
  <c r="F513" i="1"/>
  <c r="G512" i="1"/>
  <c r="F512" i="1"/>
  <c r="G511" i="1"/>
  <c r="F511" i="1"/>
  <c r="G510" i="1"/>
  <c r="F510" i="1"/>
  <c r="G509" i="1"/>
  <c r="F509" i="1"/>
  <c r="G508" i="1"/>
  <c r="F508" i="1"/>
  <c r="G507" i="1"/>
  <c r="F507" i="1"/>
  <c r="G506" i="1"/>
  <c r="F506" i="1"/>
  <c r="G505" i="1"/>
  <c r="F505" i="1"/>
  <c r="G504" i="1"/>
  <c r="F504" i="1"/>
  <c r="G503" i="1"/>
  <c r="F503" i="1"/>
  <c r="G502" i="1"/>
  <c r="F502" i="1"/>
  <c r="G501" i="1"/>
  <c r="F501" i="1"/>
  <c r="G500" i="1"/>
  <c r="F500" i="1"/>
  <c r="G499" i="1"/>
  <c r="F499" i="1"/>
  <c r="G498" i="1"/>
  <c r="F498" i="1"/>
  <c r="G497" i="1"/>
  <c r="F497" i="1"/>
  <c r="G496" i="1"/>
  <c r="F496" i="1"/>
  <c r="G495" i="1"/>
  <c r="F495" i="1"/>
  <c r="G494" i="1"/>
  <c r="F494" i="1"/>
  <c r="G493" i="1"/>
  <c r="F493" i="1"/>
  <c r="G492" i="1"/>
  <c r="F492" i="1"/>
  <c r="G491" i="1"/>
  <c r="F491" i="1"/>
  <c r="G490" i="1"/>
  <c r="F490" i="1"/>
  <c r="G489" i="1"/>
  <c r="F489" i="1"/>
  <c r="G488" i="1"/>
  <c r="F488" i="1"/>
  <c r="G487" i="1"/>
  <c r="F487" i="1"/>
  <c r="G486" i="1"/>
  <c r="F486" i="1"/>
  <c r="G485" i="1"/>
  <c r="F485" i="1"/>
  <c r="G484" i="1"/>
  <c r="F484" i="1"/>
  <c r="G483" i="1"/>
  <c r="F483" i="1"/>
  <c r="G482" i="1"/>
  <c r="F482" i="1"/>
  <c r="G481" i="1"/>
  <c r="F481" i="1"/>
  <c r="G480" i="1"/>
  <c r="F480" i="1"/>
  <c r="G479" i="1"/>
  <c r="F479" i="1"/>
  <c r="G478" i="1"/>
  <c r="F478" i="1"/>
  <c r="G477" i="1"/>
  <c r="F477" i="1"/>
  <c r="G476" i="1"/>
  <c r="F476" i="1"/>
  <c r="G475" i="1"/>
  <c r="F475" i="1"/>
  <c r="G474" i="1"/>
  <c r="F474" i="1"/>
  <c r="G473" i="1"/>
  <c r="F473" i="1"/>
  <c r="G472" i="1"/>
  <c r="F472" i="1"/>
  <c r="G471" i="1"/>
  <c r="F471" i="1"/>
  <c r="G470" i="1"/>
  <c r="F470" i="1"/>
  <c r="G469" i="1"/>
  <c r="F469" i="1"/>
  <c r="G468" i="1"/>
  <c r="F468" i="1"/>
  <c r="G467" i="1"/>
  <c r="F467" i="1"/>
  <c r="G466" i="1"/>
  <c r="F466" i="1"/>
  <c r="G465" i="1"/>
  <c r="F465" i="1"/>
  <c r="G464" i="1"/>
  <c r="F464" i="1"/>
  <c r="G463" i="1"/>
  <c r="F463" i="1"/>
  <c r="G462" i="1"/>
  <c r="F462" i="1"/>
  <c r="G461" i="1"/>
  <c r="F461" i="1"/>
  <c r="G460" i="1"/>
  <c r="F460" i="1"/>
  <c r="G459" i="1"/>
  <c r="F459" i="1"/>
  <c r="G458" i="1"/>
  <c r="F458" i="1"/>
  <c r="G457" i="1"/>
  <c r="F457" i="1"/>
  <c r="G456" i="1"/>
  <c r="F456" i="1"/>
  <c r="G455" i="1"/>
  <c r="F455" i="1"/>
  <c r="G454" i="1"/>
  <c r="F454" i="1"/>
  <c r="G453" i="1"/>
  <c r="F453" i="1"/>
  <c r="G452" i="1"/>
  <c r="F452" i="1"/>
  <c r="G451" i="1"/>
  <c r="F451" i="1"/>
  <c r="G450" i="1"/>
  <c r="F450" i="1"/>
  <c r="G449" i="1"/>
  <c r="F449" i="1"/>
  <c r="G448" i="1"/>
  <c r="F448" i="1"/>
  <c r="G447" i="1"/>
  <c r="F447" i="1"/>
  <c r="G446" i="1"/>
  <c r="F446" i="1"/>
  <c r="G445" i="1"/>
  <c r="F445" i="1"/>
  <c r="G444" i="1"/>
  <c r="F444" i="1"/>
  <c r="G443" i="1"/>
  <c r="F443" i="1"/>
  <c r="G442" i="1"/>
  <c r="F442" i="1"/>
  <c r="G441" i="1"/>
  <c r="F441" i="1"/>
  <c r="G440" i="1"/>
  <c r="F440" i="1"/>
  <c r="G439" i="1"/>
  <c r="F439" i="1"/>
  <c r="G438" i="1"/>
  <c r="F438" i="1"/>
  <c r="G437" i="1"/>
  <c r="F437" i="1"/>
  <c r="G436" i="1"/>
  <c r="F436" i="1"/>
  <c r="G435" i="1"/>
  <c r="F435" i="1"/>
  <c r="G434" i="1"/>
  <c r="F434" i="1"/>
  <c r="G433" i="1"/>
  <c r="F433" i="1"/>
  <c r="G432" i="1"/>
  <c r="F432" i="1"/>
  <c r="G431" i="1"/>
  <c r="F431" i="1"/>
  <c r="G430" i="1"/>
  <c r="F430" i="1"/>
  <c r="G429" i="1"/>
  <c r="F429" i="1"/>
  <c r="G428" i="1"/>
  <c r="F428" i="1"/>
  <c r="G427" i="1"/>
  <c r="F427" i="1"/>
  <c r="G426" i="1"/>
  <c r="F426" i="1"/>
  <c r="G425" i="1"/>
  <c r="F425" i="1"/>
  <c r="G424" i="1"/>
  <c r="F424" i="1"/>
  <c r="G423" i="1"/>
  <c r="F423" i="1"/>
  <c r="G422" i="1"/>
  <c r="F422" i="1"/>
  <c r="G421" i="1"/>
  <c r="F421" i="1"/>
  <c r="G420" i="1"/>
  <c r="F420" i="1"/>
  <c r="G419" i="1"/>
  <c r="F419" i="1"/>
  <c r="G418" i="1"/>
  <c r="F418" i="1"/>
  <c r="G417" i="1"/>
  <c r="F417" i="1"/>
  <c r="G416" i="1"/>
  <c r="F416" i="1"/>
  <c r="G415" i="1"/>
  <c r="F415" i="1"/>
  <c r="G414" i="1"/>
  <c r="F414" i="1"/>
  <c r="G413" i="1"/>
  <c r="F413" i="1"/>
  <c r="G412" i="1"/>
  <c r="F412" i="1"/>
  <c r="G411" i="1"/>
  <c r="F411" i="1"/>
  <c r="G410" i="1"/>
  <c r="F410" i="1"/>
  <c r="G409" i="1"/>
  <c r="F409" i="1"/>
  <c r="G408" i="1"/>
  <c r="F408" i="1"/>
  <c r="G407" i="1"/>
  <c r="F407" i="1"/>
  <c r="G406" i="1"/>
  <c r="F406" i="1"/>
  <c r="G405" i="1"/>
  <c r="F405" i="1"/>
  <c r="G404" i="1"/>
  <c r="F404" i="1"/>
  <c r="G403" i="1"/>
  <c r="F403" i="1"/>
  <c r="G402" i="1"/>
  <c r="F402" i="1"/>
  <c r="G401" i="1"/>
  <c r="F401" i="1"/>
  <c r="G400" i="1"/>
  <c r="F400" i="1"/>
  <c r="G399" i="1"/>
  <c r="F399" i="1"/>
  <c r="G398" i="1"/>
  <c r="F398" i="1"/>
  <c r="G397" i="1"/>
  <c r="F397" i="1"/>
  <c r="G396" i="1"/>
  <c r="F396" i="1"/>
  <c r="G395" i="1"/>
  <c r="F395" i="1"/>
  <c r="G394" i="1"/>
  <c r="F394" i="1"/>
  <c r="G393" i="1"/>
  <c r="F393" i="1"/>
  <c r="G392" i="1"/>
  <c r="F392" i="1"/>
  <c r="G391" i="1"/>
  <c r="F391" i="1"/>
  <c r="G390" i="1"/>
  <c r="F390" i="1"/>
  <c r="G389" i="1"/>
  <c r="F389" i="1"/>
  <c r="G388" i="1"/>
  <c r="F388" i="1"/>
  <c r="G387" i="1"/>
  <c r="F387" i="1"/>
  <c r="G386" i="1"/>
  <c r="F386" i="1"/>
  <c r="G385" i="1"/>
  <c r="F385" i="1"/>
  <c r="G384" i="1"/>
  <c r="F384" i="1"/>
  <c r="G383" i="1"/>
  <c r="F383" i="1"/>
  <c r="G382" i="1"/>
  <c r="F382" i="1"/>
  <c r="G381" i="1"/>
  <c r="F381" i="1"/>
  <c r="G380" i="1"/>
  <c r="F380" i="1"/>
  <c r="G379" i="1"/>
  <c r="F379" i="1"/>
  <c r="G378" i="1"/>
  <c r="F378" i="1"/>
  <c r="G377" i="1"/>
  <c r="F377" i="1"/>
  <c r="G376" i="1"/>
  <c r="F376" i="1"/>
  <c r="G375" i="1"/>
  <c r="F375" i="1"/>
  <c r="G374" i="1"/>
  <c r="F374" i="1"/>
  <c r="G373" i="1"/>
  <c r="F373" i="1"/>
  <c r="G372" i="1"/>
  <c r="F372" i="1"/>
  <c r="G371" i="1"/>
  <c r="F371" i="1"/>
  <c r="G370" i="1"/>
  <c r="F370" i="1"/>
  <c r="G369" i="1"/>
  <c r="F369" i="1"/>
  <c r="G368" i="1"/>
  <c r="F368" i="1"/>
  <c r="G367" i="1"/>
  <c r="F367" i="1"/>
  <c r="G366" i="1"/>
  <c r="F366" i="1"/>
  <c r="G365" i="1"/>
  <c r="F365" i="1"/>
  <c r="G364" i="1"/>
  <c r="F364" i="1"/>
  <c r="G363" i="1"/>
  <c r="F363" i="1"/>
  <c r="G362" i="1"/>
  <c r="F362" i="1"/>
  <c r="G361" i="1"/>
  <c r="F361" i="1"/>
  <c r="G360" i="1"/>
  <c r="F360" i="1"/>
  <c r="G359" i="1"/>
  <c r="F359" i="1"/>
  <c r="G358" i="1"/>
  <c r="F358" i="1"/>
  <c r="G357" i="1"/>
  <c r="F357" i="1"/>
  <c r="G356" i="1"/>
  <c r="F356" i="1"/>
  <c r="G355" i="1"/>
  <c r="F355" i="1"/>
  <c r="G354" i="1"/>
  <c r="F354" i="1"/>
  <c r="G353" i="1"/>
  <c r="F353" i="1"/>
  <c r="G352" i="1"/>
  <c r="F352" i="1"/>
  <c r="G351" i="1"/>
  <c r="F351" i="1"/>
  <c r="G350" i="1"/>
  <c r="F350" i="1"/>
  <c r="G349" i="1"/>
  <c r="F349" i="1"/>
  <c r="G348" i="1"/>
  <c r="F348" i="1"/>
  <c r="G347" i="1"/>
  <c r="F347" i="1"/>
  <c r="G346" i="1"/>
  <c r="F346" i="1"/>
  <c r="G345" i="1"/>
  <c r="F345" i="1"/>
  <c r="G344" i="1"/>
  <c r="F344" i="1"/>
  <c r="G343" i="1"/>
  <c r="F343" i="1"/>
  <c r="G342" i="1"/>
  <c r="F342" i="1"/>
  <c r="G341" i="1"/>
  <c r="F341" i="1"/>
  <c r="G340" i="1"/>
  <c r="F340" i="1"/>
  <c r="G339" i="1"/>
  <c r="F339" i="1"/>
  <c r="G338" i="1"/>
  <c r="F338" i="1"/>
  <c r="G337" i="1"/>
  <c r="F337" i="1"/>
  <c r="G336" i="1"/>
  <c r="F336" i="1"/>
  <c r="G335" i="1"/>
  <c r="F335" i="1"/>
  <c r="G334" i="1"/>
  <c r="F334" i="1"/>
  <c r="G333" i="1"/>
  <c r="F333" i="1"/>
  <c r="G332" i="1"/>
  <c r="F332" i="1"/>
  <c r="G331" i="1"/>
  <c r="F331" i="1"/>
  <c r="G330" i="1"/>
  <c r="F330" i="1"/>
  <c r="G329" i="1"/>
  <c r="F329" i="1"/>
  <c r="G328" i="1"/>
  <c r="F328" i="1"/>
  <c r="G327" i="1"/>
  <c r="F327" i="1"/>
  <c r="G326" i="1"/>
  <c r="F326" i="1"/>
  <c r="G325" i="1"/>
  <c r="F325" i="1"/>
  <c r="G324" i="1"/>
  <c r="F324" i="1"/>
  <c r="G323" i="1"/>
  <c r="F323" i="1"/>
  <c r="G322" i="1"/>
  <c r="F322" i="1"/>
  <c r="G321" i="1"/>
  <c r="F321" i="1"/>
  <c r="G320" i="1"/>
  <c r="F320" i="1"/>
  <c r="G319" i="1"/>
  <c r="F319" i="1"/>
  <c r="G318" i="1"/>
  <c r="F318" i="1"/>
  <c r="G317" i="1"/>
  <c r="F317" i="1"/>
  <c r="G316" i="1"/>
  <c r="F316" i="1"/>
  <c r="G315" i="1"/>
  <c r="F315" i="1"/>
  <c r="G314" i="1"/>
  <c r="F314" i="1"/>
  <c r="G313" i="1"/>
  <c r="F313" i="1"/>
  <c r="G312" i="1"/>
  <c r="F312" i="1"/>
  <c r="G311" i="1"/>
  <c r="F311" i="1"/>
  <c r="G310" i="1"/>
  <c r="F310" i="1"/>
  <c r="G309" i="1"/>
  <c r="F309" i="1"/>
  <c r="G308" i="1"/>
  <c r="F308" i="1"/>
  <c r="G307" i="1"/>
  <c r="F307" i="1"/>
  <c r="G306" i="1"/>
  <c r="F306" i="1"/>
  <c r="G305" i="1"/>
  <c r="F305" i="1"/>
  <c r="G304" i="1"/>
  <c r="F304" i="1"/>
  <c r="G303" i="1"/>
  <c r="F303" i="1"/>
  <c r="G302" i="1"/>
  <c r="F302" i="1"/>
  <c r="G301" i="1"/>
  <c r="F301" i="1"/>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G175" i="1"/>
  <c r="F175" i="1"/>
  <c r="G174" i="1"/>
  <c r="F174" i="1"/>
  <c r="G173" i="1"/>
  <c r="F173" i="1"/>
  <c r="G172" i="1"/>
  <c r="F172" i="1"/>
  <c r="G171" i="1"/>
  <c r="F171" i="1"/>
  <c r="G170" i="1"/>
  <c r="F170" i="1"/>
  <c r="G169" i="1"/>
  <c r="F169" i="1"/>
  <c r="G168" i="1"/>
  <c r="F168" i="1"/>
  <c r="G167" i="1"/>
  <c r="F167" i="1"/>
  <c r="G166" i="1"/>
  <c r="F166" i="1"/>
  <c r="G165" i="1"/>
  <c r="F165" i="1"/>
  <c r="G164" i="1"/>
  <c r="F164" i="1"/>
  <c r="G163" i="1"/>
  <c r="F163" i="1"/>
  <c r="G162" i="1"/>
  <c r="F162" i="1"/>
  <c r="G161" i="1"/>
  <c r="F161" i="1"/>
  <c r="G160" i="1"/>
  <c r="F160" i="1"/>
  <c r="G159" i="1"/>
  <c r="F159" i="1"/>
  <c r="G158" i="1"/>
  <c r="F158" i="1"/>
  <c r="G157" i="1"/>
  <c r="F157" i="1"/>
  <c r="G156" i="1"/>
  <c r="F156" i="1"/>
  <c r="G155" i="1"/>
  <c r="F155" i="1"/>
  <c r="G154" i="1"/>
  <c r="F154" i="1"/>
  <c r="G153" i="1"/>
  <c r="F153" i="1"/>
  <c r="G152" i="1"/>
  <c r="F152" i="1"/>
  <c r="G151" i="1"/>
  <c r="F151" i="1"/>
  <c r="G150" i="1"/>
  <c r="F150" i="1"/>
  <c r="G149" i="1"/>
  <c r="F149" i="1"/>
  <c r="G148" i="1"/>
  <c r="F148" i="1"/>
  <c r="G147" i="1"/>
  <c r="F147" i="1"/>
  <c r="G146" i="1"/>
  <c r="F146" i="1"/>
  <c r="G145" i="1"/>
  <c r="F145" i="1"/>
  <c r="G144" i="1"/>
  <c r="F144" i="1"/>
  <c r="G143" i="1"/>
  <c r="F143" i="1"/>
  <c r="G142" i="1"/>
  <c r="F142" i="1"/>
  <c r="G141" i="1"/>
  <c r="F141" i="1"/>
  <c r="G140" i="1"/>
  <c r="F140" i="1"/>
  <c r="G139" i="1"/>
  <c r="F139" i="1"/>
  <c r="G138" i="1"/>
  <c r="F138" i="1"/>
  <c r="G137" i="1"/>
  <c r="F137" i="1"/>
  <c r="G136" i="1"/>
  <c r="F136" i="1"/>
  <c r="G135" i="1"/>
  <c r="F135" i="1"/>
  <c r="G134" i="1"/>
  <c r="F134" i="1"/>
  <c r="G133" i="1"/>
  <c r="F133" i="1"/>
  <c r="G132" i="1"/>
  <c r="F132" i="1"/>
  <c r="G131" i="1"/>
  <c r="F131" i="1"/>
  <c r="G130" i="1"/>
  <c r="F130" i="1"/>
  <c r="G129" i="1"/>
  <c r="F129" i="1"/>
  <c r="G128" i="1"/>
  <c r="F128" i="1"/>
  <c r="G127" i="1"/>
  <c r="F127" i="1"/>
  <c r="G126" i="1"/>
  <c r="F126" i="1"/>
  <c r="G125" i="1"/>
  <c r="F125" i="1"/>
  <c r="G124" i="1"/>
  <c r="F124" i="1"/>
  <c r="G123" i="1"/>
  <c r="F123" i="1"/>
  <c r="G122" i="1"/>
  <c r="F122" i="1"/>
  <c r="G121" i="1"/>
  <c r="F121" i="1"/>
  <c r="G120" i="1"/>
  <c r="F120" i="1"/>
  <c r="G119" i="1"/>
  <c r="F119" i="1"/>
  <c r="G118" i="1"/>
  <c r="F118" i="1"/>
  <c r="G117" i="1"/>
  <c r="F117" i="1"/>
  <c r="G116" i="1"/>
  <c r="F116" i="1"/>
  <c r="G115" i="1"/>
  <c r="F115" i="1"/>
  <c r="G114" i="1"/>
  <c r="F114" i="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T19" i="1"/>
  <c r="G19" i="1"/>
  <c r="F19" i="1"/>
  <c r="G18" i="1"/>
  <c r="F18" i="1"/>
  <c r="G17" i="1"/>
  <c r="F17" i="1"/>
  <c r="G16" i="1"/>
  <c r="F16" i="1"/>
  <c r="G15" i="1"/>
  <c r="F15" i="1"/>
  <c r="G14" i="1"/>
  <c r="F14" i="1"/>
  <c r="G13" i="1"/>
  <c r="F13" i="1"/>
  <c r="P12" i="1"/>
  <c r="G12" i="1"/>
  <c r="F12" i="1"/>
  <c r="G11" i="1"/>
  <c r="F11" i="1"/>
  <c r="W10" i="1"/>
  <c r="T10" i="1"/>
  <c r="G10" i="1"/>
  <c r="F10" i="1"/>
  <c r="W9" i="1"/>
  <c r="T9" i="1"/>
  <c r="P9" i="1"/>
  <c r="G9" i="1"/>
  <c r="F9" i="1"/>
  <c r="W8" i="1"/>
  <c r="T8" i="1"/>
  <c r="G8" i="1"/>
  <c r="F8" i="1"/>
  <c r="W7" i="1"/>
  <c r="T7" i="1"/>
  <c r="G7" i="1"/>
  <c r="F7" i="1"/>
  <c r="W6" i="1"/>
  <c r="T6" i="1"/>
  <c r="P6" i="1"/>
  <c r="G6" i="1"/>
  <c r="F6" i="1"/>
  <c r="G5" i="1"/>
  <c r="F5" i="1"/>
  <c r="G4" i="1"/>
  <c r="F4" i="1"/>
  <c r="G3" i="1"/>
  <c r="F3" i="1"/>
  <c r="G2" i="1"/>
  <c r="F2" i="1"/>
  <c r="J5" i="17"/>
  <c r="H5" i="17"/>
  <c r="F5" i="17"/>
  <c r="D5" i="17"/>
</calcChain>
</file>

<file path=xl/sharedStrings.xml><?xml version="1.0" encoding="utf-8"?>
<sst xmlns="http://schemas.openxmlformats.org/spreadsheetml/2006/main" count="92269" uniqueCount="15479">
  <si>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</si>
  <si>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</si>
  <si>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</si>
  <si>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</si>
  <si>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</si>
  <si>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</si>
  <si>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</si>
  <si>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</si>
  <si>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</si>
  <si>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</si>
  <si>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</si>
  <si>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</si>
  <si>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</si>
  <si>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</si>
  <si>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</si>
  <si>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</si>
  <si>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</si>
  <si>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</si>
  <si>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</si>
  <si>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</si>
  <si>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</si>
  <si>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</si>
  <si>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</si>
  <si>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</si>
  <si>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</si>
  <si>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</si>
  <si>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</si>
  <si>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</si>
  <si>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</si>
  <si>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</si>
  <si>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</si>
  <si>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</si>
  <si>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</si>
  <si>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</si>
  <si>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</si>
  <si>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</si>
  <si>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</si>
  <si>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</si>
  <si>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</si>
  <si>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</si>
  <si>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</si>
  <si>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</si>
  <si>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</si>
  <si>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</si>
  <si>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</si>
  <si>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</si>
  <si>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</si>
  <si>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</si>
  <si>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</si>
  <si>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</si>
  <si>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</si>
  <si>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</si>
  <si>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</si>
  <si>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</si>
  <si>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</si>
  <si>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</si>
  <si>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</si>
  <si>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</si>
  <si>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</si>
  <si>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</si>
  <si>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</si>
  <si>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</si>
  <si>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</si>
  <si>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</si>
  <si>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</si>
  <si>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</si>
  <si>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</si>
  <si>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</si>
  <si>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</si>
  <si>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</si>
  <si>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</si>
  <si>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</si>
  <si>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</si>
  <si>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</si>
  <si>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</si>
  <si>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</si>
  <si>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</si>
  <si>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</si>
  <si>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</si>
  <si>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</si>
  <si>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</si>
  <si>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</si>
  <si>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</si>
  <si>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</si>
  <si>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</si>
  <si>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</si>
  <si>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</si>
  <si>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</si>
  <si>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</si>
  <si>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</si>
  <si>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</si>
  <si>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</si>
  <si>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</si>
  <si>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</si>
  <si>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</si>
  <si>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</si>
  <si>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</si>
  <si>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</si>
  <si>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</si>
  <si>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</si>
  <si>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</si>
  <si>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</si>
  <si>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</si>
  <si>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</si>
  <si>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</si>
  <si>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</si>
  <si>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</si>
  <si>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</si>
  <si>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</si>
  <si>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</si>
  <si>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</si>
  <si>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</si>
  <si>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</si>
  <si>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</si>
  <si>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</si>
  <si>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</si>
  <si>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</si>
  <si>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</si>
  <si>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</si>
  <si>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</si>
  <si>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</si>
  <si>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</si>
  <si>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</si>
  <si>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</si>
  <si>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</si>
  <si>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</si>
  <si>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</si>
  <si>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</si>
  <si>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</si>
  <si>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</si>
  <si>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</si>
  <si>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</si>
  <si>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</si>
  <si>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</si>
  <si>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</si>
  <si>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</si>
  <si>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</si>
  <si>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</si>
  <si>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</si>
  <si>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</si>
  <si>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</si>
  <si>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</si>
  <si>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</si>
  <si>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</si>
  <si>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</si>
  <si>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</si>
  <si>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</si>
  <si>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</si>
  <si>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</si>
  <si>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</si>
  <si>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</si>
  <si>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</si>
  <si>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</si>
  <si>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</si>
  <si>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</si>
  <si>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</si>
  <si>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</si>
  <si>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</si>
  <si>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</si>
  <si>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</si>
  <si>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</si>
  <si>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</si>
  <si>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</si>
  <si>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</si>
  <si>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</si>
  <si>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</si>
  <si>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</si>
  <si>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</si>
  <si>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</si>
  <si>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</si>
  <si>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</si>
  <si>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</si>
  <si>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</si>
  <si>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</si>
  <si>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</si>
  <si>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</si>
  <si>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</si>
  <si>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</si>
  <si>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</si>
  <si>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</si>
  <si>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</si>
  <si>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</si>
  <si>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</si>
  <si>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</si>
  <si>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</si>
  <si>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</si>
  <si>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</si>
  <si>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</si>
  <si>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</si>
  <si>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</si>
  <si>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</si>
  <si>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</si>
  <si>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</si>
  <si>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</si>
  <si>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</si>
  <si>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</si>
  <si>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</si>
  <si>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</si>
  <si>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</si>
  <si>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</si>
  <si>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</si>
  <si>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</si>
  <si>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</si>
  <si>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</si>
  <si>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</si>
  <si>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</si>
  <si>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</si>
  <si>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</si>
  <si>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</si>
  <si>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</si>
  <si>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</si>
  <si>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</si>
  <si>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</si>
  <si>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</si>
  <si>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</si>
  <si>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</si>
  <si>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</si>
  <si>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</si>
  <si>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</si>
  <si>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</si>
  <si>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</si>
  <si>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</si>
  <si>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</si>
  <si>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</si>
  <si>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</si>
  <si>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</si>
  <si>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</si>
  <si>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</si>
  <si>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</si>
  <si>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</si>
  <si>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</si>
  <si>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</si>
  <si>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</si>
  <si>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</si>
  <si>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</si>
  <si>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</si>
  <si>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</si>
  <si>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</si>
  <si>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</si>
  <si>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</si>
  <si>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</si>
  <si>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</si>
  <si>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</si>
  <si>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</si>
  <si>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</si>
  <si>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</si>
  <si>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</si>
  <si>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</si>
  <si>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</si>
  <si>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</si>
  <si>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</si>
  <si>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</si>
  <si>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</si>
  <si>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</si>
  <si>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</si>
  <si>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</si>
  <si>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</si>
  <si>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</si>
  <si>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</si>
  <si>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</si>
  <si>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</si>
  <si>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</si>
  <si>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</si>
  <si>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</si>
  <si>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</si>
  <si>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</si>
  <si>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</si>
  <si>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</si>
  <si>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</si>
  <si>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</si>
  <si>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</si>
  <si>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</si>
  <si>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</si>
  <si>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</si>
  <si>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</si>
  <si>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</si>
  <si>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</si>
  <si>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</si>
  <si>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</si>
  <si>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</si>
  <si>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</si>
  <si>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</si>
  <si>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</si>
  <si>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</si>
  <si>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</si>
  <si>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</si>
  <si>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</si>
  <si>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</si>
  <si>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</si>
  <si>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</si>
  <si>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</si>
  <si>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</si>
  <si>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</si>
  <si>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</si>
  <si>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</si>
  <si>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</si>
  <si>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</si>
  <si>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</si>
  <si>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</si>
  <si>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</si>
  <si>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</si>
  <si>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</si>
  <si>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</si>
  <si>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</si>
  <si>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</si>
  <si>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</si>
  <si>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</si>
  <si>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</si>
  <si>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</si>
  <si>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</si>
  <si>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</si>
  <si>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</si>
  <si>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</si>
  <si>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</si>
  <si>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</si>
  <si>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</si>
  <si>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</si>
  <si>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</si>
  <si>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</si>
  <si>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</si>
  <si>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</si>
  <si>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</si>
  <si>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</si>
  <si>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</si>
  <si>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</si>
  <si>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</si>
  <si>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</si>
  <si>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</si>
  <si>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</si>
  <si>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</si>
  <si>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</si>
  <si>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</si>
  <si>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</si>
  <si>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</si>
  <si>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</si>
  <si>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</si>
  <si>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</si>
  <si>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</si>
  <si>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</si>
  <si>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</si>
  <si>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</si>
  <si>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</si>
  <si>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</si>
  <si>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</si>
  <si>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</si>
  <si>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</si>
  <si>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</si>
  <si>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</si>
  <si>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</si>
  <si>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</si>
  <si>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</si>
  <si>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</si>
  <si>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</si>
  <si>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</si>
  <si>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</si>
  <si>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</si>
  <si>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</si>
  <si>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</si>
  <si>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</si>
  <si>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</si>
  <si>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</si>
  <si>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</si>
  <si>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</si>
  <si>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</si>
  <si>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</si>
  <si>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</si>
  <si>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</si>
  <si>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</si>
  <si>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</si>
  <si>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</si>
  <si>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</si>
  <si>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</si>
  <si>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</si>
  <si>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</si>
  <si>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</si>
  <si>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</si>
  <si>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</si>
  <si>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</si>
  <si>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</si>
  <si>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</si>
  <si>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</si>
  <si>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</si>
  <si>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</si>
  <si>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</si>
  <si>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</si>
  <si>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</si>
  <si>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</si>
  <si>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</si>
  <si>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</si>
  <si>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</si>
  <si>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</si>
  <si>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</si>
  <si>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</si>
  <si>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</si>
  <si>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</si>
  <si>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</si>
  <si>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</si>
  <si>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</si>
  <si>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</si>
  <si>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</si>
  <si>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</si>
  <si>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</si>
  <si>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</si>
  <si>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</si>
  <si>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</si>
  <si>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</si>
  <si>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</si>
  <si>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</si>
  <si>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</si>
  <si>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</si>
  <si>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</si>
  <si>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</si>
  <si>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</si>
  <si>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</si>
  <si>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</si>
  <si>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</si>
  <si>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</si>
  <si>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</si>
  <si>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</si>
  <si>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</si>
  <si>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</si>
  <si>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</si>
  <si>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</si>
  <si>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</si>
  <si>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</si>
  <si>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</si>
  <si>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</si>
  <si>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</si>
  <si>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</si>
  <si>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</si>
  <si>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</si>
  <si>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</si>
  <si>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</si>
  <si>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</si>
  <si>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</si>
  <si>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</si>
  <si>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</si>
  <si>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</si>
  <si>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</si>
  <si>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</si>
  <si>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</si>
  <si>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</si>
  <si>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</si>
  <si>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</si>
  <si>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</si>
  <si>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</si>
  <si>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</si>
  <si>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</si>
  <si>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</si>
  <si>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</si>
  <si>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</si>
  <si>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</si>
  <si>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</si>
  <si>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</si>
  <si>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</si>
  <si>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</si>
  <si>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</si>
  <si>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</si>
  <si>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</si>
  <si>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</si>
  <si>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</si>
  <si>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</si>
  <si>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</si>
  <si>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</si>
  <si>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</si>
  <si>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</si>
  <si>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</si>
  <si>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</si>
  <si>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</si>
  <si>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</si>
  <si>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</si>
  <si>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</si>
  <si>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</si>
  <si>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</si>
  <si>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</si>
  <si>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</si>
  <si>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</si>
  <si>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</si>
  <si>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</si>
  <si>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</si>
  <si>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</si>
  <si>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</si>
  <si>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</si>
  <si>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</si>
  <si>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</si>
  <si>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</si>
  <si>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</si>
  <si>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</si>
  <si>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</si>
  <si>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</si>
  <si>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</si>
  <si>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</si>
  <si>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</si>
  <si>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</si>
  <si>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</si>
  <si>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</si>
  <si>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</si>
  <si>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</si>
  <si>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</si>
  <si>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</si>
  <si>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</si>
  <si>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</si>
  <si>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</si>
  <si>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</si>
  <si>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</si>
  <si>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</si>
  <si>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</si>
  <si>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</si>
  <si>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</si>
  <si>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</si>
  <si>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</si>
  <si>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</si>
  <si>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</si>
  <si>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</si>
  <si>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</si>
  <si>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</si>
  <si>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</si>
  <si>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</si>
  <si>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</si>
  <si>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</si>
  <si>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</si>
  <si>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</si>
  <si>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</si>
  <si>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</si>
  <si>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</si>
  <si>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</si>
  <si>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</si>
  <si>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</si>
  <si>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</si>
  <si>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</si>
  <si>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</si>
  <si>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</si>
  <si>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</si>
  <si>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</si>
  <si>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</si>
  <si>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</si>
  <si>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</si>
  <si>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</si>
  <si>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</si>
  <si>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</si>
  <si>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</si>
  <si>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</si>
  <si>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</si>
  <si>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</si>
  <si>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</si>
  <si>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</si>
  <si>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</si>
  <si>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</si>
  <si>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</si>
  <si>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</si>
  <si>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</si>
  <si>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</si>
  <si>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</si>
  <si>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</si>
  <si>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</si>
  <si>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</si>
  <si>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</si>
  <si>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</si>
  <si>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</si>
  <si>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</si>
  <si>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</si>
  <si>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</si>
  <si>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</si>
  <si>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</si>
  <si>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</si>
  <si>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</si>
  <si>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</si>
  <si>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</si>
  <si>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</si>
  <si>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</si>
  <si>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</si>
  <si>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</si>
  <si>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</si>
  <si>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</si>
  <si>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</si>
  <si>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</si>
  <si>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</si>
  <si>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</si>
  <si>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</si>
  <si>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</si>
  <si>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</si>
  <si>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</si>
  <si>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</si>
  <si>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</si>
  <si>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</si>
  <si>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</si>
  <si>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</si>
  <si>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</si>
  <si>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</si>
  <si>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</si>
  <si>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</si>
  <si>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</si>
  <si>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</si>
  <si>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</si>
  <si>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</si>
  <si>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</si>
  <si>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</si>
  <si>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</si>
  <si>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</si>
  <si>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</si>
  <si>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</si>
  <si>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</si>
  <si>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</si>
  <si>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</si>
  <si>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</si>
  <si>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</si>
  <si>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</si>
  <si>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</si>
  <si>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</si>
  <si>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</si>
  <si>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</si>
  <si>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</si>
  <si>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</si>
  <si>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</si>
  <si>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</si>
  <si>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</si>
  <si>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</si>
  <si>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</si>
  <si>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</si>
  <si>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</si>
  <si>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</si>
  <si>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</si>
  <si>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</si>
  <si>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</si>
  <si>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</si>
  <si>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</si>
  <si>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</si>
  <si>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</si>
  <si>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</si>
  <si>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</si>
  <si>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</si>
  <si>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</si>
  <si>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</si>
  <si>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</si>
  <si>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</si>
  <si>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</si>
  <si>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</si>
  <si>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</si>
  <si>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</si>
  <si>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</si>
  <si>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</si>
  <si>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</si>
  <si>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</si>
  <si>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</si>
  <si>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</si>
  <si>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</si>
  <si>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</si>
  <si>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</si>
  <si>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</si>
  <si>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</si>
  <si>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</si>
  <si>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</si>
  <si>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</si>
  <si>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</si>
  <si>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</si>
  <si>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</si>
  <si>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</si>
  <si>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</si>
  <si>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</si>
  <si>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</si>
  <si>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</si>
  <si>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</si>
  <si>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</si>
  <si>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</si>
  <si>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</si>
  <si>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</si>
  <si>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</si>
  <si>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</si>
  <si>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</si>
  <si>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</si>
  <si>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</si>
  <si>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</si>
  <si>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</si>
  <si>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</si>
  <si>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</si>
  <si>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</si>
  <si>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</si>
  <si>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</si>
  <si>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</si>
  <si>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</si>
  <si>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</si>
  <si>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</si>
  <si>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</si>
  <si>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</si>
  <si>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</si>
  <si>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</si>
  <si>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</si>
  <si>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</si>
  <si>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</si>
  <si>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</si>
  <si>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</si>
  <si>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</si>
  <si>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</si>
  <si>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</si>
  <si>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</si>
  <si>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</si>
  <si>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</si>
  <si>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</si>
  <si>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</si>
  <si>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</si>
  <si>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</si>
  <si>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</si>
  <si>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</si>
  <si>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</si>
  <si>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</si>
  <si>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</si>
  <si>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</si>
  <si>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</si>
  <si>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</si>
  <si>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</si>
  <si>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</si>
  <si>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</si>
  <si>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</si>
  <si>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</si>
  <si>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</si>
  <si>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</si>
  <si>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</si>
  <si>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</si>
  <si>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</si>
  <si>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</si>
  <si>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</si>
  <si>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</si>
  <si>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</si>
  <si>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</si>
  <si>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</si>
  <si>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</si>
  <si>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</si>
  <si>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</si>
  <si>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</si>
  <si>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</si>
  <si>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</si>
  <si>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</si>
  <si>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</si>
  <si>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</si>
  <si>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</si>
  <si>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</si>
  <si>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</si>
  <si>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</si>
  <si>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</si>
  <si>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</si>
  <si>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</si>
  <si>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</si>
  <si>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</si>
  <si>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</si>
  <si>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</si>
  <si>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</si>
  <si>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</si>
  <si>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</si>
  <si>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</si>
  <si>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</si>
  <si>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</si>
  <si>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</si>
  <si>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</si>
  <si>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</si>
  <si>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</si>
  <si>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</si>
  <si>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</si>
  <si>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</si>
  <si>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</si>
  <si>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</si>
  <si>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</si>
  <si>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</si>
  <si>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</si>
  <si>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</si>
  <si>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</si>
  <si>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</si>
  <si>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</si>
  <si>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</si>
  <si>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</si>
  <si>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</si>
  <si>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</si>
  <si>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</si>
  <si>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</si>
  <si>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</si>
  <si>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</si>
  <si>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</si>
  <si>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</si>
  <si>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</si>
  <si>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</si>
  <si>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</si>
  <si>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</si>
  <si>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</si>
  <si>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</si>
  <si>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</si>
  <si>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</si>
  <si>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</si>
  <si>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</si>
  <si>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</si>
  <si>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</si>
  <si>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</si>
  <si>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</si>
  <si>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</si>
  <si>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</si>
  <si>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</si>
  <si>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</si>
  <si>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</si>
  <si>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</si>
  <si>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</si>
  <si>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</si>
  <si>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</si>
  <si>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</si>
  <si>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</si>
  <si>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</si>
  <si>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</si>
  <si>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</si>
  <si>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</si>
  <si>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</si>
  <si>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</si>
  <si>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</si>
  <si>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</si>
  <si>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</si>
  <si>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</si>
  <si>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</si>
  <si>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</si>
  <si>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</si>
  <si>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</si>
  <si>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</si>
  <si>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</si>
  <si>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</si>
  <si>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</si>
  <si>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</si>
  <si>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</si>
  <si>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</si>
  <si>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</si>
  <si>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</si>
  <si>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</si>
  <si>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</si>
  <si>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</si>
  <si>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</si>
  <si>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</si>
  <si>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</si>
  <si>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</si>
  <si>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</si>
  <si>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</si>
  <si>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</si>
  <si>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</si>
  <si>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</si>
  <si>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</si>
  <si>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</si>
  <si>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</si>
  <si>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</si>
  <si>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</si>
  <si>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</si>
  <si>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</si>
  <si>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</si>
  <si>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</si>
  <si>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</si>
  <si>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</si>
  <si>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</si>
  <si>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</si>
  <si>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</si>
  <si>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</si>
  <si>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</si>
  <si>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</si>
  <si>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</si>
  <si>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</si>
  <si>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</si>
  <si>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</si>
  <si>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</si>
  <si>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</si>
  <si>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</si>
  <si>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</si>
  <si>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</si>
  <si>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</si>
  <si>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</si>
  <si>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</si>
  <si>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</si>
  <si>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</si>
  <si>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</si>
  <si>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</si>
  <si>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</si>
  <si>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</si>
  <si>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</si>
  <si>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</si>
  <si>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</si>
  <si>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</si>
  <si>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</si>
  <si>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</si>
  <si>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</si>
  <si>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</si>
  <si>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</si>
  <si>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</si>
  <si>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</si>
  <si>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</si>
  <si>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</si>
  <si>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</si>
  <si>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</si>
  <si>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</si>
  <si>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</si>
  <si>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</si>
  <si>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</si>
  <si>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</si>
  <si>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</si>
  <si>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</si>
  <si>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</si>
  <si>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</si>
  <si>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</si>
  <si>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</si>
  <si>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</si>
  <si>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</si>
  <si>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</si>
  <si>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</si>
  <si>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</si>
  <si>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</si>
  <si>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</si>
  <si>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</si>
  <si>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</si>
  <si>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</si>
  <si>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</si>
  <si>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</si>
  <si>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</si>
  <si>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</si>
  <si>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</si>
  <si>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</si>
  <si>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</si>
  <si>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</si>
  <si>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</si>
  <si>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</si>
  <si>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</si>
  <si>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</si>
  <si>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</si>
  <si>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</si>
  <si>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</si>
  <si>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</si>
  <si>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</si>
  <si>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</si>
  <si>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</si>
  <si>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</si>
  <si>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</si>
  <si>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</si>
  <si>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</si>
  <si>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</si>
  <si>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</si>
  <si>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</si>
  <si>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</si>
  <si>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</si>
  <si>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</si>
  <si>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</si>
  <si>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</si>
  <si>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</si>
  <si>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</si>
  <si>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</si>
  <si>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</si>
  <si>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</si>
  <si>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</si>
  <si>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</si>
  <si>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</si>
  <si>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</si>
  <si>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</si>
  <si>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</si>
  <si>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</si>
  <si>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</si>
  <si>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</si>
  <si>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</si>
  <si>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</si>
  <si>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</si>
  <si>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</si>
  <si>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</si>
  <si>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</si>
  <si>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</si>
  <si>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</si>
  <si>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</si>
  <si>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</si>
  <si>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</si>
  <si>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</si>
  <si>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</si>
  <si>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</si>
  <si>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</si>
  <si>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</si>
  <si>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</si>
  <si>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</si>
  <si>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</si>
  <si>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</si>
  <si>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</si>
  <si>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</si>
  <si>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</si>
  <si>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</si>
  <si>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</si>
  <si>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</si>
  <si>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</si>
  <si>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</si>
  <si>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</si>
  <si>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</si>
  <si>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</si>
  <si>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</si>
  <si>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</si>
  <si>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</si>
  <si>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</si>
  <si>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</si>
  <si>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</si>
  <si>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</si>
  <si>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</si>
  <si>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</si>
  <si>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</si>
  <si>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</si>
  <si>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</si>
  <si>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</si>
  <si>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</si>
  <si>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</si>
  <si>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</si>
  <si>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</si>
  <si>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</si>
  <si>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</si>
  <si>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</si>
  <si>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</si>
  <si>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</si>
  <si>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</si>
  <si>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</si>
  <si>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</si>
  <si>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</si>
  <si>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</si>
  <si>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</si>
  <si>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</si>
  <si>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</si>
  <si>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</si>
  <si>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</si>
  <si>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</si>
  <si>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</si>
  <si>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</si>
  <si>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</si>
  <si>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</si>
  <si>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</si>
  <si>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</si>
  <si>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</si>
  <si>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</si>
  <si>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</si>
  <si>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</si>
  <si>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</si>
  <si>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</si>
  <si>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</si>
  <si>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</si>
  <si>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</si>
  <si>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</si>
  <si>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</si>
  <si>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</si>
  <si>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</si>
  <si>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</si>
  <si>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</si>
  <si>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</si>
  <si>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</si>
  <si>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</si>
  <si>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</si>
  <si>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</si>
  <si>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</si>
  <si>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</si>
  <si>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</si>
  <si>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</si>
  <si>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</si>
  <si>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</si>
  <si>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</si>
  <si>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</si>
  <si>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</si>
  <si>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</si>
  <si>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</si>
  <si>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</si>
  <si>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</si>
  <si>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</si>
  <si>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</si>
  <si>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</si>
  <si>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</si>
  <si>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</si>
  <si>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</si>
  <si>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</si>
  <si>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</si>
  <si>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</si>
  <si>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</si>
  <si>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</si>
  <si>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</si>
  <si>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</si>
  <si>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</si>
  <si>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</si>
  <si>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</si>
  <si>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</si>
  <si>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</si>
  <si>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</si>
  <si>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</si>
  <si>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</si>
  <si>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</si>
  <si>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</si>
  <si>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</si>
  <si>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</si>
  <si>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</si>
  <si>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</si>
  <si>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</si>
  <si>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</si>
  <si>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</si>
  <si>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</si>
  <si>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</si>
  <si>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</si>
  <si>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</si>
  <si>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</si>
  <si>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</si>
  <si>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</si>
  <si>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</si>
  <si>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</si>
  <si>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</si>
  <si>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</si>
  <si>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</si>
  <si>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</si>
  <si>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</si>
  <si>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</si>
  <si>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</si>
  <si>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</si>
  <si>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</si>
  <si>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</si>
  <si>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</si>
  <si>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</si>
  <si>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</si>
  <si>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</si>
  <si>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</si>
  <si>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</si>
  <si>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</si>
  <si>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</si>
  <si>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</si>
  <si>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</si>
  <si>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</si>
  <si>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</si>
  <si>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</si>
  <si>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</si>
  <si>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</si>
  <si>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</si>
  <si>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</si>
  <si>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</si>
  <si>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</si>
  <si>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</si>
  <si>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</si>
  <si>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</si>
  <si>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</si>
  <si>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</si>
  <si>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</si>
  <si>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</si>
  <si>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</si>
  <si>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</si>
  <si>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</si>
  <si>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</si>
  <si>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</si>
  <si>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</si>
  <si>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</si>
  <si>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</si>
  <si>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</si>
  <si>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</si>
  <si>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</si>
  <si>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</si>
  <si>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</si>
  <si>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</si>
  <si>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</si>
  <si>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</si>
  <si>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</si>
  <si>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</si>
  <si>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</si>
  <si>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</si>
  <si>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</si>
  <si>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</si>
  <si>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</si>
  <si>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</si>
  <si>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</si>
  <si>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</si>
  <si>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</si>
  <si>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</si>
  <si>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</si>
  <si>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</si>
  <si>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</si>
  <si>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</si>
  <si>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</si>
  <si>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</si>
  <si>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</si>
  <si>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</si>
  <si>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</si>
  <si>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</si>
  <si>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</si>
  <si>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</si>
  <si>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</si>
  <si>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</si>
  <si>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</si>
  <si>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</si>
  <si>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</si>
  <si>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</si>
  <si>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</si>
  <si>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</si>
  <si>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</si>
  <si>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</si>
  <si>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</si>
  <si>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</si>
  <si>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</si>
  <si>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</si>
  <si>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</si>
  <si>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</si>
  <si>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</si>
  <si>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</si>
  <si>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</si>
  <si>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</si>
  <si>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</si>
  <si>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</si>
  <si>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</si>
  <si>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</si>
  <si>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</si>
  <si>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</si>
  <si>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</si>
  <si>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</si>
  <si>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</si>
  <si>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</si>
  <si>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</si>
  <si>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</si>
  <si>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</si>
  <si>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</si>
  <si>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</si>
  <si>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</si>
  <si>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</si>
  <si>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</si>
  <si>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</si>
  <si>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</si>
  <si>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</si>
  <si>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</si>
  <si>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</si>
  <si>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</si>
  <si>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</si>
  <si>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</si>
  <si>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</si>
  <si>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</si>
  <si>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</si>
  <si>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</si>
  <si>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</si>
  <si>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</si>
  <si>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</si>
  <si>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</si>
  <si>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</si>
  <si>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</si>
  <si>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</si>
  <si>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</si>
  <si>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</si>
  <si>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</si>
  <si>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</si>
  <si>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</si>
  <si>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</si>
  <si>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</si>
  <si>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</si>
  <si>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</si>
  <si>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</si>
  <si>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</si>
  <si>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</si>
  <si>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</si>
  <si>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</si>
  <si>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</si>
  <si>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</si>
  <si>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</si>
  <si>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</si>
  <si>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</si>
  <si>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</si>
  <si>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</si>
  <si>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</si>
  <si>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</si>
  <si>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</si>
  <si>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</si>
  <si>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</si>
  <si>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</si>
  <si>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</si>
  <si>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</si>
  <si>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</si>
  <si>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</si>
  <si>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</si>
  <si>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</si>
  <si>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</si>
  <si>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</si>
  <si>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</si>
  <si>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</si>
  <si>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</si>
  <si>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</si>
  <si>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</si>
  <si>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</si>
  <si>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</si>
  <si>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</si>
  <si>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</si>
  <si>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</si>
  <si>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</si>
  <si>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</si>
  <si>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</si>
  <si>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</si>
  <si>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</si>
  <si>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</si>
  <si>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</si>
  <si>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</si>
  <si>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</si>
  <si>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</si>
  <si>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</si>
  <si>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</si>
  <si>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</si>
  <si>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</si>
  <si>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</si>
  <si>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</si>
  <si>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</si>
  <si>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</si>
  <si>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</si>
  <si>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</si>
  <si>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</si>
  <si>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</si>
  <si>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</si>
  <si>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</si>
  <si>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</si>
  <si>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</si>
  <si>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</si>
  <si>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</si>
  <si>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</si>
  <si>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</si>
  <si>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</si>
  <si>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</si>
  <si>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</si>
  <si>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</si>
  <si>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</si>
  <si>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</si>
  <si>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</si>
  <si>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</si>
  <si>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</si>
  <si>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</si>
  <si>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</si>
  <si>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</si>
  <si>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</si>
  <si>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</si>
  <si>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</si>
  <si>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</si>
  <si>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</si>
  <si>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</si>
  <si>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</si>
  <si>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</si>
  <si>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</si>
  <si>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</si>
  <si>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</si>
  <si>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</si>
  <si>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</si>
  <si>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</si>
  <si>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</si>
  <si>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</si>
  <si>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</si>
  <si>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</si>
  <si>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</si>
  <si>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</si>
  <si>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</si>
  <si>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</si>
  <si>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</si>
  <si>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</si>
  <si>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</si>
  <si>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</si>
  <si>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</si>
  <si>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</si>
  <si>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</si>
  <si>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</si>
  <si>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</si>
  <si>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</si>
  <si>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</si>
  <si>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</si>
  <si>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</si>
  <si>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</si>
  <si>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</si>
  <si>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</si>
  <si>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</si>
  <si>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</si>
  <si>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</si>
  <si>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</si>
  <si>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</si>
  <si>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</si>
  <si>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</si>
  <si>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</si>
  <si>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</si>
  <si>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</si>
  <si>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</si>
  <si>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</si>
  <si>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</si>
  <si>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</si>
  <si>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</si>
  <si>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</si>
  <si>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</si>
  <si>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</si>
  <si>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</si>
  <si>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</si>
  <si>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</si>
  <si>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</si>
  <si>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</si>
  <si>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</si>
  <si>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</si>
  <si>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</si>
  <si>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</si>
  <si>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</si>
  <si>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</si>
  <si>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</si>
  <si>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</si>
  <si>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</si>
  <si>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</si>
  <si>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</si>
  <si>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</si>
  <si>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</si>
  <si>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</si>
  <si>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</si>
  <si>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</si>
  <si>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</si>
  <si>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</si>
  <si>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</si>
  <si>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</si>
  <si>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</si>
  <si>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</si>
  <si>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</si>
  <si>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</si>
  <si>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</si>
  <si>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</si>
  <si>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</si>
  <si>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</si>
  <si>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</si>
  <si>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</si>
  <si>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</si>
  <si>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</si>
  <si>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</si>
  <si>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</si>
  <si>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</si>
  <si>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</si>
  <si>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</si>
  <si>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</si>
  <si>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</si>
  <si>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</si>
  <si>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</si>
  <si>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</si>
  <si>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</si>
  <si>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</si>
  <si>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</si>
  <si>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</si>
  <si>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</si>
  <si>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</si>
  <si>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</si>
  <si>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</si>
  <si>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</si>
  <si>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</si>
  <si>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</si>
  <si>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</si>
  <si>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</si>
  <si>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</si>
  <si>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</si>
  <si>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</si>
  <si>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</si>
  <si>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</si>
  <si>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</si>
  <si>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</si>
  <si>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</si>
  <si>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</si>
  <si>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</si>
  <si>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</si>
  <si>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</si>
  <si>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</si>
  <si>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</si>
  <si>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</si>
  <si>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</si>
  <si>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</si>
  <si>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</si>
  <si>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</si>
  <si>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</si>
  <si>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</si>
  <si>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</si>
  <si>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</si>
  <si>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</si>
  <si>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</si>
  <si>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</si>
  <si>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</si>
  <si>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</si>
  <si>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</si>
  <si>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</si>
  <si>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</si>
  <si>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</si>
  <si>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</si>
  <si>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</si>
  <si>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</si>
  <si>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</si>
  <si>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</si>
  <si>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</si>
  <si>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</si>
  <si>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</si>
  <si>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</si>
  <si>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</si>
  <si>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</si>
  <si>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</si>
  <si>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</si>
  <si>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</si>
  <si>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</si>
  <si>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</si>
  <si>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</si>
  <si>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</si>
  <si>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</si>
  <si>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</si>
  <si>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</si>
  <si>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</si>
  <si>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</si>
  <si>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</si>
  <si>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</si>
  <si>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</si>
  <si>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</si>
  <si>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</si>
  <si>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</si>
  <si>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</si>
  <si>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</si>
  <si>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</si>
  <si>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</si>
  <si>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</si>
  <si>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</si>
  <si>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</si>
  <si>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</si>
  <si>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</si>
  <si>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</si>
  <si>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</si>
  <si>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</si>
  <si>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</si>
  <si>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</si>
  <si>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</si>
  <si>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</si>
  <si>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</si>
  <si>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</si>
  <si>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</si>
  <si>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</si>
  <si>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</si>
  <si>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</si>
  <si>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</si>
  <si>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</si>
  <si>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</si>
  <si>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</si>
  <si>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</si>
  <si>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</si>
  <si>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</si>
  <si>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</si>
  <si>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</si>
  <si>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</si>
  <si>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</si>
  <si>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</si>
  <si>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</si>
  <si>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</si>
  <si>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</si>
  <si>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</si>
  <si>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</si>
  <si>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</si>
  <si>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</si>
  <si>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</si>
  <si>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</si>
  <si>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</si>
  <si>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</si>
  <si>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</si>
  <si>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</si>
  <si>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</si>
  <si>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</si>
  <si>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</si>
  <si>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</si>
  <si>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</si>
  <si>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</si>
  <si>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</si>
  <si>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</si>
  <si>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</si>
  <si>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</si>
  <si>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</si>
  <si>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</si>
  <si>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</si>
  <si>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</si>
  <si>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</si>
  <si>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</si>
  <si>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</si>
  <si>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</si>
  <si>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</si>
  <si>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</si>
  <si>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</si>
  <si>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</si>
  <si>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</si>
  <si>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</si>
  <si>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</si>
  <si>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</si>
  <si>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</si>
  <si>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</si>
  <si>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</si>
  <si>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</si>
  <si>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</si>
  <si>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</si>
  <si>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</si>
  <si>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</si>
  <si>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</si>
  <si>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</si>
  <si>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</si>
  <si>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</si>
  <si>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</si>
  <si>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</si>
  <si>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</si>
  <si>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</si>
  <si>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</si>
  <si>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</si>
  <si>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</si>
  <si>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</si>
  <si>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</si>
  <si>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</si>
  <si>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</si>
  <si>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</si>
  <si>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</si>
  <si>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</si>
  <si>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</si>
  <si>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</si>
  <si>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</si>
  <si>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</si>
  <si>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</si>
  <si>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</si>
  <si>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</si>
  <si>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</si>
  <si>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</si>
  <si>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</si>
  <si>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</si>
  <si>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</si>
  <si>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</si>
  <si>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</si>
  <si>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</si>
  <si>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</si>
  <si>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</si>
  <si>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</si>
  <si>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</si>
  <si>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</si>
  <si>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</si>
  <si>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</si>
  <si>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</si>
  <si>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</si>
  <si>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</si>
  <si>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</si>
  <si>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</si>
  <si>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</si>
  <si>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</si>
  <si>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</si>
  <si>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</si>
  <si>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</si>
  <si>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</si>
  <si>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</si>
  <si>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</si>
  <si>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</si>
  <si>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</si>
  <si>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</si>
  <si>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</si>
  <si>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</si>
  <si>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</si>
  <si>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</si>
  <si>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</si>
  <si>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</si>
  <si>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</si>
  <si>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</si>
  <si>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</si>
  <si>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</si>
  <si>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</si>
  <si>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</si>
  <si>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</si>
  <si>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</si>
  <si>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</si>
  <si>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</si>
  <si>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</si>
  <si>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</si>
  <si>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</si>
  <si>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</si>
  <si>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</si>
  <si>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</si>
  <si>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</si>
  <si>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</si>
  <si>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</si>
  <si>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</si>
  <si>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</si>
  <si>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</si>
  <si>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</si>
  <si>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</si>
  <si>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</si>
  <si>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</si>
  <si>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</si>
  <si>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</si>
  <si>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</si>
  <si>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</si>
  <si>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</si>
  <si>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</si>
  <si>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</si>
  <si>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</si>
  <si>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</si>
  <si>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</si>
  <si>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</si>
  <si>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</si>
  <si>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</si>
  <si>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</si>
  <si>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</si>
  <si>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</si>
  <si>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</si>
  <si>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</si>
  <si>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</si>
  <si>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</si>
  <si>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</si>
  <si>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</si>
  <si>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</si>
  <si>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</si>
  <si>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</si>
  <si>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</si>
  <si>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</si>
  <si>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</si>
  <si>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</si>
  <si>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</si>
  <si>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</si>
  <si>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</si>
  <si>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</si>
  <si>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</si>
  <si>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</si>
  <si>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</si>
  <si>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</si>
  <si>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</si>
  <si>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</si>
  <si>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</si>
  <si>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</si>
  <si>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</si>
  <si>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</si>
  <si>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</si>
  <si>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</si>
  <si>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</si>
  <si>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</si>
  <si>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</si>
  <si>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</si>
  <si>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</si>
  <si>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</si>
  <si>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</si>
  <si>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</si>
  <si>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</si>
  <si>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</si>
  <si>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</si>
  <si>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</si>
  <si>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</si>
  <si>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</si>
  <si>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</si>
  <si>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</si>
  <si>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</si>
  <si>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</si>
  <si>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</si>
  <si>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</si>
  <si>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</si>
  <si>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</si>
  <si>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</si>
  <si>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</si>
  <si>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</si>
  <si>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</si>
  <si>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</si>
  <si>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</si>
  <si>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</si>
  <si>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</si>
  <si>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</si>
  <si>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</si>
  <si>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</si>
  <si>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</si>
  <si>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</si>
  <si>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</si>
  <si>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</si>
  <si>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</si>
  <si>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</si>
  <si>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</si>
  <si>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</si>
  <si>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</si>
  <si>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</si>
  <si>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</si>
  <si>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</si>
  <si>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</si>
  <si>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</si>
  <si>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</si>
  <si>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</si>
  <si>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</si>
  <si>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</si>
  <si>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</si>
  <si>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</si>
  <si>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</si>
  <si>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</si>
  <si>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</si>
  <si>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</si>
  <si>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</si>
  <si>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</si>
  <si>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</si>
  <si>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</si>
  <si>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</si>
  <si>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</si>
  <si>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</si>
  <si>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</si>
  <si>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</si>
  <si>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</si>
  <si>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</si>
  <si>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</si>
  <si>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</si>
  <si>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</si>
  <si>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</si>
  <si>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</si>
  <si>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</si>
  <si>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</si>
  <si>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</si>
  <si>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</si>
  <si>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</si>
  <si>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</si>
  <si>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</si>
  <si>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</si>
  <si>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</si>
  <si>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</si>
  <si>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</si>
  <si>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</si>
  <si>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</si>
  <si>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</si>
  <si>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</si>
  <si>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</si>
  <si>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</si>
  <si>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</si>
  <si>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</si>
  <si>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</si>
  <si>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</si>
  <si>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</si>
  <si>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</si>
  <si>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</si>
  <si>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</si>
  <si>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</si>
  <si>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</si>
  <si>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</si>
  <si>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</si>
  <si>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</si>
  <si>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</si>
  <si>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</si>
  <si>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</si>
  <si>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</si>
  <si>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</si>
  <si>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</si>
  <si>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</si>
  <si>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</si>
  <si>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</si>
  <si>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</si>
  <si>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</si>
  <si>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</si>
  <si>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</si>
  <si>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</si>
  <si>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</si>
  <si>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</si>
  <si>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</si>
  <si>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</si>
  <si>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</si>
  <si>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</si>
  <si>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</si>
  <si>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</si>
  <si>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</si>
  <si>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</si>
  <si>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</si>
  <si>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</si>
  <si>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</si>
  <si>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</si>
  <si>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</si>
  <si>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</si>
  <si>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</si>
  <si>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</si>
  <si>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</si>
  <si>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</si>
  <si>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</si>
  <si>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</si>
  <si>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</si>
  <si>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</si>
  <si>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</si>
  <si>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</si>
  <si>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</si>
  <si>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</si>
  <si>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</si>
  <si>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</si>
  <si>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</si>
  <si>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</si>
  <si>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</si>
  <si>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</si>
  <si>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</si>
  <si>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</si>
  <si>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</si>
  <si>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</si>
  <si>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</si>
  <si>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</si>
  <si>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</si>
  <si>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</si>
  <si>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</si>
  <si>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</si>
  <si>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</si>
  <si>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</si>
  <si>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</si>
  <si>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</si>
  <si>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</si>
  <si>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</si>
  <si>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</si>
  <si>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</si>
  <si>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</si>
  <si>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</si>
  <si>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</si>
  <si>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</si>
  <si>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</si>
  <si>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</si>
  <si>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</si>
  <si>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</si>
  <si>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</si>
  <si>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</si>
  <si>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</si>
  <si>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</si>
  <si>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</si>
  <si>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</si>
  <si>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</si>
  <si>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</si>
  <si>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</si>
  <si>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</si>
  <si>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</si>
  <si>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</si>
  <si>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</si>
  <si>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</si>
  <si>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</si>
  <si>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</si>
  <si>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</si>
  <si>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</si>
  <si>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</si>
  <si>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</si>
  <si>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</si>
  <si>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</si>
  <si>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</si>
  <si>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</si>
  <si>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</si>
  <si>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</si>
  <si>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</si>
  <si>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</si>
  <si>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</si>
  <si>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</si>
  <si>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</si>
  <si>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</si>
  <si>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</si>
  <si>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</si>
  <si>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</si>
  <si>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</si>
  <si>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</si>
  <si>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</si>
  <si>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</si>
  <si>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</si>
  <si>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</si>
  <si>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</si>
  <si>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</si>
  <si>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</si>
  <si>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</si>
  <si>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</si>
  <si>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</si>
  <si>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</si>
  <si>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</si>
  <si>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</si>
  <si>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</si>
  <si>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</si>
  <si>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</si>
  <si>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</si>
  <si>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</si>
  <si>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</si>
  <si>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</si>
  <si>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</si>
  <si>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</si>
  <si>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</si>
  <si>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</si>
  <si>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</si>
  <si>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</si>
  <si>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</si>
  <si>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</si>
  <si>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</si>
  <si>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</si>
  <si>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</si>
  <si>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</si>
  <si>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</si>
  <si>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</si>
  <si>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</si>
  <si>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</si>
  <si>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</si>
  <si>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</si>
  <si>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</si>
  <si>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</si>
  <si>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</si>
  <si>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</si>
  <si>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</si>
  <si>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</si>
  <si>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</si>
  <si>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</si>
  <si>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</si>
  <si>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</si>
  <si>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</si>
  <si>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</si>
  <si>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</si>
  <si>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</si>
  <si>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</si>
  <si>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</si>
  <si>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</si>
  <si>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</si>
  <si>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</si>
  <si>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</si>
  <si>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</si>
  <si>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</si>
  <si>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</si>
  <si>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</si>
  <si>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</si>
  <si>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</si>
  <si>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</si>
  <si>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</si>
  <si>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</si>
  <si>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</si>
  <si>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</si>
  <si>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</si>
  <si>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</si>
  <si>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</si>
  <si>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</si>
  <si>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</si>
  <si>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</si>
  <si>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</si>
  <si>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</si>
  <si>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</si>
  <si>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</si>
  <si>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</si>
  <si>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</si>
  <si>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</si>
  <si>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</si>
  <si>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</si>
  <si>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</si>
  <si>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</si>
  <si>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</si>
  <si>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</si>
  <si>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</si>
  <si>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</si>
  <si>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</si>
  <si>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</si>
  <si>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</si>
  <si>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</si>
  <si>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</si>
  <si>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</si>
  <si>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</si>
  <si>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</si>
  <si>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</si>
  <si>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</si>
  <si>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</si>
  <si>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</si>
  <si>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</si>
  <si>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</si>
  <si>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</si>
  <si>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</si>
  <si>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</si>
  <si>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</si>
  <si>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</si>
  <si>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</si>
  <si>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</si>
  <si>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</si>
  <si>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</si>
  <si>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</si>
  <si>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</si>
  <si>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</si>
  <si>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</si>
  <si>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</si>
  <si>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</si>
  <si>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</si>
  <si>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</si>
  <si>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</si>
  <si>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</si>
  <si>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</si>
  <si>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</si>
  <si>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</si>
  <si>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</si>
  <si>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</si>
  <si>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</si>
  <si>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</si>
  <si>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</si>
  <si>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</si>
  <si>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</si>
  <si>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</si>
  <si>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</si>
  <si>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</si>
  <si>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</si>
  <si>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</si>
  <si>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</si>
  <si>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</si>
  <si>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</si>
  <si>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</si>
  <si>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</si>
  <si>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</si>
  <si>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</si>
  <si>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</si>
  <si>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</si>
  <si>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</si>
  <si>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</si>
  <si>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</si>
  <si>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</si>
  <si>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</si>
  <si>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</si>
  <si>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</si>
  <si>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</si>
  <si>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</si>
  <si>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</si>
  <si>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</si>
  <si>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</si>
  <si>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</si>
  <si>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</si>
  <si>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</si>
  <si>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</si>
  <si>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</si>
  <si>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</si>
  <si>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</si>
  <si>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</si>
  <si>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</si>
  <si>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</si>
  <si>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</si>
  <si>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</si>
  <si>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</si>
  <si>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</si>
  <si>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</si>
  <si>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</si>
  <si>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</si>
  <si>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</si>
  <si>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</si>
  <si>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</si>
  <si>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</si>
  <si>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</si>
  <si>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</si>
  <si>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</si>
  <si>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</si>
  <si>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</si>
  <si>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</si>
  <si>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</si>
  <si>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</si>
  <si>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</si>
  <si>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</si>
  <si>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</si>
  <si>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</si>
  <si>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</si>
  <si>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</si>
  <si>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</si>
  <si>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</si>
  <si>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</si>
  <si>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</si>
  <si>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</si>
  <si>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</si>
  <si>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</si>
  <si>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</si>
  <si>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</si>
  <si>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</si>
  <si>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</si>
  <si>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</si>
  <si>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</si>
  <si>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</si>
  <si>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</si>
  <si>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</si>
  <si>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</si>
  <si>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</si>
  <si>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</si>
  <si>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</si>
  <si>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</si>
  <si>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</si>
  <si>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</si>
  <si>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</si>
  <si>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</si>
  <si>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</si>
  <si>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</si>
  <si>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</si>
  <si>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</si>
  <si>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</si>
  <si>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</si>
  <si>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</si>
  <si>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</si>
  <si>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</si>
  <si>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</si>
  <si>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</si>
  <si>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</si>
  <si>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</si>
  <si>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</si>
  <si>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</si>
  <si>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</si>
  <si>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</si>
  <si>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</si>
  <si>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</si>
  <si>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</si>
  <si>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</si>
  <si>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</si>
  <si>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</si>
  <si>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</si>
  <si>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</si>
  <si>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</si>
  <si>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</si>
  <si>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</si>
  <si>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</si>
  <si>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</si>
  <si>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</si>
  <si>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</si>
  <si>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</si>
  <si>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</si>
  <si>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</si>
  <si>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</si>
  <si>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</si>
  <si>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</si>
  <si>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</si>
  <si>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</si>
  <si>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</si>
  <si>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</si>
  <si>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</si>
  <si>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</si>
  <si>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</si>
  <si>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</si>
  <si>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</si>
  <si>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</si>
  <si>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</si>
  <si>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</si>
  <si>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</si>
  <si>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</si>
  <si>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</si>
  <si>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</si>
  <si>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</si>
  <si>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</si>
  <si>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</si>
  <si>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</si>
  <si>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</si>
  <si>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</si>
  <si>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</si>
  <si>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</si>
  <si>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</si>
  <si>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</si>
  <si>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</si>
  <si>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</si>
  <si>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</si>
  <si>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</si>
  <si>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</si>
  <si>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</si>
  <si>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</si>
  <si>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</si>
  <si>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</si>
  <si>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</si>
  <si>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</si>
  <si>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</si>
  <si>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</si>
  <si>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</si>
  <si>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</si>
  <si>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</si>
  <si>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</si>
  <si>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</si>
  <si>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</si>
  <si>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</si>
  <si>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</si>
  <si>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</si>
  <si>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</si>
  <si>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</si>
  <si>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</si>
  <si>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</si>
  <si>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</si>
  <si>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</si>
  <si>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</si>
  <si>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</si>
  <si>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</si>
  <si>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</si>
  <si>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</si>
  <si>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</si>
  <si>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</si>
  <si>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</si>
  <si>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</si>
  <si>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</si>
  <si>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</si>
  <si>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</si>
  <si>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</si>
  <si>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</si>
  <si>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</si>
  <si>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</si>
  <si>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</si>
  <si>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</si>
  <si>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</si>
  <si>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</si>
  <si>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</si>
  <si>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</si>
  <si>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</si>
  <si>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</si>
  <si>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</si>
  <si>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</si>
  <si>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</si>
  <si>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</si>
  <si>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</si>
  <si>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</si>
  <si>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</si>
  <si>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</si>
  <si>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</si>
  <si>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</si>
  <si>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</si>
  <si>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</si>
  <si>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</si>
  <si>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</si>
  <si>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</si>
  <si>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</si>
  <si>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</si>
  <si>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</si>
  <si>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</si>
  <si>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</si>
  <si>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</si>
  <si>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</si>
  <si>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</si>
  <si>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</si>
  <si>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</si>
  <si>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</si>
  <si>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</si>
  <si>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</si>
  <si>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</si>
  <si>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</si>
  <si>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</si>
  <si>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</si>
  <si>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</si>
  <si>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</si>
  <si>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</si>
  <si>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</si>
  <si>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</si>
  <si>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</si>
  <si>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</si>
  <si>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</si>
  <si>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</si>
  <si>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</si>
  <si>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</si>
  <si>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</si>
  <si>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</si>
  <si>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</si>
  <si>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</si>
  <si>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</si>
  <si>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</si>
  <si>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</si>
  <si>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</si>
  <si>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</si>
  <si>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</si>
  <si>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</si>
  <si>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</si>
  <si>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</si>
  <si>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</si>
  <si>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</si>
  <si>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</si>
  <si>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</si>
  <si>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</si>
  <si>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</si>
  <si>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</si>
  <si>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</si>
  <si>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</si>
  <si>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</si>
  <si>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</si>
  <si>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</si>
  <si>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</si>
  <si>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</si>
  <si>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</si>
  <si>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</si>
  <si>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</si>
  <si>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</si>
  <si>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</si>
  <si>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</si>
  <si>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</si>
  <si>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</si>
  <si>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</si>
  <si>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</si>
  <si>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</si>
  <si>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</si>
  <si>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</si>
  <si>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</si>
  <si>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</si>
  <si>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</si>
  <si>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</si>
  <si>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</si>
  <si>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</si>
  <si>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</si>
  <si>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</si>
  <si>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</si>
  <si>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</si>
  <si>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</si>
  <si>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</si>
  <si>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</si>
  <si>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</si>
  <si>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</si>
  <si>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</si>
  <si>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</si>
  <si>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</si>
  <si>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</si>
  <si>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</si>
  <si>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</si>
  <si>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</si>
  <si>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</si>
  <si>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</si>
  <si>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</si>
  <si>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</si>
  <si>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</si>
  <si>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</si>
  <si>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</si>
  <si>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</si>
  <si>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</si>
  <si>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</si>
  <si>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</si>
  <si>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</si>
  <si>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</si>
  <si>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</si>
  <si>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</si>
  <si>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</si>
  <si>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</si>
  <si>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</si>
  <si>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</si>
  <si>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</si>
  <si>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</si>
  <si>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</si>
  <si>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</si>
  <si>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</si>
  <si>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</si>
  <si>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</si>
  <si>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</si>
  <si>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</si>
  <si>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</si>
  <si>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</si>
  <si>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</si>
  <si>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</si>
  <si>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</si>
  <si>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</si>
  <si>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</si>
  <si>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</si>
  <si>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</si>
  <si>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</si>
  <si>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</si>
  <si>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</si>
  <si>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</si>
  <si>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</si>
  <si>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</si>
  <si>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</si>
  <si>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</si>
  <si>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</si>
  <si>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</si>
  <si>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</si>
  <si>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</si>
  <si>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</si>
  <si>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</si>
  <si>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</si>
  <si>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</si>
  <si>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</si>
  <si>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</si>
  <si>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</si>
  <si>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</si>
  <si>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</si>
  <si>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</si>
  <si>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</si>
  <si>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</si>
  <si>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</si>
  <si>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</si>
  <si>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</si>
  <si>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</si>
  <si>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</si>
  <si>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</si>
  <si>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</si>
  <si>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</si>
  <si>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</si>
  <si>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</si>
  <si>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</si>
  <si>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</si>
  <si>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</si>
  <si>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</si>
  <si>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</si>
  <si>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</si>
  <si>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</si>
  <si>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</si>
  <si>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</si>
  <si>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</si>
  <si>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</si>
  <si>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</si>
  <si>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</si>
  <si>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</si>
  <si>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</si>
  <si>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</si>
  <si>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</si>
  <si>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</si>
  <si>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</si>
  <si>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</si>
  <si>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</si>
  <si>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</si>
  <si>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</si>
  <si>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</si>
  <si>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</si>
  <si>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</si>
  <si>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</si>
  <si>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</si>
  <si>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</si>
  <si>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</si>
  <si>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</si>
  <si>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</si>
  <si>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</si>
  <si>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</si>
  <si>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</si>
  <si>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</si>
  <si>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</si>
  <si>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</si>
  <si>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</si>
  <si>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</si>
  <si>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</si>
  <si>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</si>
  <si>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</si>
  <si>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</si>
  <si>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</si>
  <si>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</si>
  <si>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</si>
  <si>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</si>
  <si>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</si>
  <si>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</si>
  <si>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</si>
  <si>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</si>
  <si>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</si>
  <si>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</si>
  <si>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</si>
  <si>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</si>
  <si>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</si>
  <si>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</si>
  <si>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</si>
  <si>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</si>
  <si>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</si>
  <si>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</si>
  <si>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</si>
  <si>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</si>
  <si>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</si>
  <si>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</si>
  <si>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</si>
  <si>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</si>
  <si>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</si>
  <si>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</si>
  <si>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</si>
  <si>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</si>
  <si>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</si>
  <si>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</si>
  <si>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</si>
  <si>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</si>
  <si>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</si>
  <si>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</si>
  <si>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</si>
  <si>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</si>
  <si>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</si>
  <si>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</si>
  <si>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</si>
  <si>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</si>
  <si>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</si>
  <si>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</si>
  <si>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</si>
  <si>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</si>
  <si>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</si>
  <si>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</si>
  <si>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</si>
  <si>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</si>
  <si>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</si>
  <si>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</si>
  <si>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</si>
  <si>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</si>
  <si>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</si>
  <si>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</si>
  <si>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</si>
  <si>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</si>
  <si>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</si>
  <si>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</si>
  <si>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</si>
  <si>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</si>
  <si>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</si>
  <si>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</si>
  <si>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</si>
  <si>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</si>
  <si>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</si>
  <si>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</si>
  <si>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</si>
  <si>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</si>
  <si>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</si>
  <si>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</si>
  <si>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</si>
  <si>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</si>
  <si>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</si>
  <si>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</si>
  <si>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</si>
  <si>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</si>
  <si>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</si>
  <si>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</si>
  <si>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</si>
  <si>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</si>
  <si>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</si>
  <si>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</si>
  <si>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</si>
  <si>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</si>
  <si>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</si>
  <si>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</si>
  <si>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</si>
  <si>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</si>
  <si>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</si>
  <si>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</si>
  <si>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</si>
  <si>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</si>
  <si>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</si>
  <si>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</si>
  <si>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</si>
  <si>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</si>
  <si>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</si>
  <si>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</si>
  <si>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</si>
  <si>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</si>
  <si>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</si>
  <si>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</si>
  <si>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</si>
  <si>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</si>
  <si>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</si>
  <si>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</si>
  <si>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</si>
  <si>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</si>
  <si>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</si>
  <si>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</si>
  <si>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</si>
  <si>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</si>
  <si>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</si>
  <si>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</si>
  <si>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</si>
  <si>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</si>
  <si>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</si>
  <si>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</si>
  <si>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</si>
  <si>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</si>
  <si>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</si>
  <si>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</si>
  <si>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</si>
  <si>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</si>
  <si>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</si>
  <si>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</si>
  <si>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</si>
  <si>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</si>
  <si>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</si>
  <si>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</si>
  <si>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</si>
  <si>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</si>
  <si>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</si>
  <si>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</si>
  <si>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</si>
  <si>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</si>
  <si>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</si>
  <si>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</si>
  <si>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</si>
  <si>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</si>
  <si>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</si>
  <si>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</si>
  <si>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</si>
  <si>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</si>
  <si>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</si>
  <si>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</si>
  <si>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</si>
  <si>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</si>
  <si>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</si>
  <si>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</si>
  <si>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</si>
  <si>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</si>
  <si>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</si>
  <si>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</si>
  <si>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</si>
  <si>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</si>
  <si>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</si>
  <si>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</si>
  <si>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</si>
  <si>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</si>
  <si>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</si>
  <si>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</si>
  <si>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</si>
  <si>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</si>
  <si>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</si>
  <si>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</si>
  <si>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</si>
  <si>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</si>
  <si>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</si>
  <si>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</si>
  <si>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</si>
  <si>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</si>
  <si>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</si>
  <si>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</si>
  <si>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</si>
  <si>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</si>
  <si>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</si>
  <si>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</si>
  <si>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</si>
  <si>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</si>
  <si>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</si>
  <si>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</si>
  <si>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</si>
  <si>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</si>
  <si>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</si>
  <si>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</si>
  <si>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</si>
  <si>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</si>
  <si>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</si>
  <si>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</si>
  <si>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</si>
  <si>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</si>
  <si>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</si>
  <si>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</si>
  <si>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</si>
  <si>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</si>
  <si>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</si>
  <si>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</si>
  <si>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</si>
  <si>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</si>
  <si>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</si>
  <si>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</si>
  <si>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</si>
  <si>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</si>
  <si>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</si>
  <si>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</si>
  <si>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</si>
  <si>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</si>
  <si>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</si>
  <si>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</si>
  <si>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</si>
  <si>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</si>
  <si>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</si>
  <si>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</si>
  <si>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</si>
  <si>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</si>
  <si>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</si>
  <si>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</si>
  <si>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</si>
  <si>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</si>
  <si>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</si>
  <si>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</si>
  <si>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</si>
  <si>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</si>
  <si>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</si>
  <si>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</si>
  <si>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</si>
  <si>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</si>
  <si>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</si>
  <si>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</si>
  <si>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</si>
  <si>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</si>
  <si>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</si>
  <si>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</si>
  <si>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</si>
  <si>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</si>
  <si>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</si>
  <si>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</si>
  <si>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</si>
  <si>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</si>
  <si>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</si>
  <si>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</si>
  <si>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</si>
  <si>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</si>
  <si>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</si>
  <si>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</si>
  <si>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</si>
  <si>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</si>
  <si>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</si>
  <si>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</si>
  <si>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</si>
  <si>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</si>
  <si>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</si>
  <si>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</si>
  <si>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</si>
  <si>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</si>
  <si>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</si>
  <si>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</si>
  <si>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</si>
  <si>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</si>
  <si>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</si>
  <si>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</si>
  <si>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</si>
  <si>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</si>
  <si>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</si>
  <si>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</si>
  <si>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</si>
  <si>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</si>
  <si>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</si>
  <si>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</si>
  <si>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</si>
  <si>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</si>
  <si>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</si>
  <si>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</si>
  <si>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</si>
  <si>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</si>
  <si>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</si>
  <si>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</si>
  <si>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</si>
  <si>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</si>
  <si>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</si>
  <si>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</si>
  <si>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</si>
  <si>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</si>
  <si>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</si>
  <si>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</si>
  <si>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</si>
  <si>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</si>
  <si>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</si>
  <si>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</si>
  <si>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</si>
  <si>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</si>
  <si>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</si>
  <si>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</si>
  <si>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</si>
  <si>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</si>
  <si>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</si>
  <si>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</si>
  <si>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</si>
  <si>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</si>
  <si>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</si>
  <si>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</si>
  <si>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</si>
  <si>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</si>
  <si>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</si>
  <si>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</si>
  <si>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</si>
  <si>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</si>
  <si>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</si>
  <si>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</si>
  <si>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</si>
  <si>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</si>
  <si>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</si>
  <si>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</si>
  <si>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</si>
  <si>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</si>
  <si>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</si>
  <si>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</si>
  <si>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</si>
  <si>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</si>
  <si>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</si>
  <si>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</si>
  <si>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</si>
  <si>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</si>
  <si>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</si>
  <si>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</si>
  <si>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</si>
  <si>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</si>
  <si>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</si>
  <si>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</si>
  <si>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</si>
  <si>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</si>
  <si>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</si>
  <si>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</si>
  <si>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</si>
  <si>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</si>
  <si>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</si>
  <si>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</si>
  <si>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</si>
  <si>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</si>
  <si>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</si>
  <si>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</si>
  <si>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</si>
  <si>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</si>
  <si>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</si>
  <si>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</si>
  <si>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</si>
  <si>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</si>
  <si>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</si>
  <si>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</si>
  <si>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</si>
  <si>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</si>
  <si>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</si>
  <si>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</si>
  <si>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</si>
  <si>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</si>
  <si>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</si>
  <si>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</si>
  <si>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</si>
  <si>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</si>
  <si>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</si>
  <si>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</si>
  <si>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</si>
  <si>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</si>
  <si>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</si>
  <si>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</si>
  <si>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</si>
  <si>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</si>
  <si>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</si>
  <si>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</si>
  <si>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</si>
  <si>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</si>
  <si>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</si>
  <si>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</si>
  <si>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</si>
  <si>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</si>
  <si>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</si>
  <si>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</si>
  <si>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</si>
  <si>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</si>
  <si>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</si>
  <si>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</si>
  <si>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</si>
  <si>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</si>
  <si>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</si>
  <si>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</si>
  <si>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</si>
  <si>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</si>
  <si>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</si>
  <si>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</si>
  <si>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</si>
  <si>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</si>
  <si>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</si>
  <si>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</si>
  <si>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</si>
  <si>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</si>
  <si>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</si>
  <si>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</si>
  <si>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</si>
  <si>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</si>
  <si>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</si>
  <si>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</si>
  <si>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</si>
  <si>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</si>
  <si>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</si>
  <si>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</si>
  <si>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</si>
  <si>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</si>
  <si>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</si>
  <si>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</si>
  <si>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</si>
  <si>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</si>
  <si>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</si>
  <si>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</si>
  <si>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</si>
  <si>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</si>
  <si>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</si>
  <si>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</si>
  <si>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</si>
  <si>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</si>
  <si>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</si>
  <si>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</si>
  <si>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</si>
  <si>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</si>
  <si>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</si>
  <si>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</si>
  <si>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</si>
  <si>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</si>
  <si>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</si>
  <si>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</si>
  <si>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</si>
  <si>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</si>
  <si>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</si>
  <si>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</si>
  <si>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</si>
  <si>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</si>
  <si>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</si>
  <si>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</si>
  <si>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</si>
  <si>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</si>
  <si>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</si>
  <si>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</si>
  <si>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</si>
  <si>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</si>
  <si>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</si>
  <si>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</si>
  <si>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</si>
  <si>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</si>
  <si>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</si>
  <si>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</si>
  <si>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</si>
  <si>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</si>
  <si>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</si>
  <si>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</si>
  <si>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</si>
  <si>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</si>
  <si>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</si>
  <si>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</si>
  <si>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</si>
  <si>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</si>
  <si>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</si>
  <si>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</si>
  <si>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</si>
  <si>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</si>
  <si>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</si>
  <si>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</si>
  <si>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</si>
  <si>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</si>
  <si>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</si>
  <si>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</si>
  <si>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</si>
  <si>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</si>
  <si>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</si>
  <si>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</si>
  <si>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</si>
  <si>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</si>
  <si>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</si>
  <si>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</si>
  <si>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</si>
  <si>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</si>
  <si>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</si>
  <si>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</si>
  <si>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</si>
  <si>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</si>
  <si>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</si>
  <si>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</si>
  <si>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</si>
  <si>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</si>
  <si>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</si>
  <si>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</si>
  <si>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</si>
  <si>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</si>
  <si>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</si>
  <si>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</si>
  <si>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</si>
  <si>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</si>
  <si>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</si>
  <si>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</si>
  <si>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</si>
  <si>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</si>
  <si>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</si>
  <si>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</si>
  <si>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</si>
  <si>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</si>
  <si>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</si>
  <si>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</si>
  <si>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</si>
  <si>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</si>
  <si>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</si>
  <si>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</si>
  <si>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</si>
  <si>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</si>
  <si>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</si>
  <si>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</si>
  <si>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</si>
  <si>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</si>
  <si>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</si>
  <si>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</si>
  <si>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</si>
  <si>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</si>
  <si>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</si>
  <si>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</si>
  <si>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</si>
  <si>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</si>
  <si>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</si>
  <si>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</si>
  <si>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</si>
  <si>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</si>
  <si>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</si>
  <si>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</si>
  <si>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</si>
  <si>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</si>
  <si>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</si>
  <si>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</si>
  <si>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</si>
  <si>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</si>
  <si>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</si>
  <si>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</si>
  <si>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</si>
  <si>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</si>
  <si>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</si>
  <si>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</si>
  <si>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</si>
  <si>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</si>
  <si>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</si>
  <si>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</si>
  <si>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</si>
  <si>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</si>
  <si>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</si>
  <si>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</si>
  <si>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</si>
  <si>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</si>
  <si>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</si>
  <si>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</si>
  <si>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</si>
  <si>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</si>
  <si>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</si>
  <si>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</si>
  <si>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</si>
  <si>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</si>
  <si>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</si>
  <si>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</si>
  <si>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</si>
  <si>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</si>
  <si>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</si>
  <si>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</si>
  <si>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</si>
  <si>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</si>
  <si>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</si>
  <si>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</si>
  <si>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</si>
  <si>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</si>
  <si>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</si>
  <si>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</si>
  <si>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</si>
  <si>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</si>
  <si>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</si>
  <si>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</si>
  <si>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</si>
  <si>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</si>
  <si>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</si>
  <si>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</si>
  <si>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</si>
  <si>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</si>
  <si>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</si>
  <si>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</si>
  <si>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</si>
  <si>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</si>
  <si>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</si>
  <si>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</si>
  <si>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</si>
  <si>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</si>
  <si>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</si>
  <si>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</si>
  <si>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</si>
  <si>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</si>
  <si>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</si>
  <si>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</si>
  <si>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</si>
  <si>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</si>
  <si>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</si>
  <si>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</si>
  <si>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</si>
  <si>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</si>
  <si>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</si>
  <si>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</si>
  <si>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</si>
  <si>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</si>
  <si>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</si>
  <si>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</si>
  <si>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</si>
  <si>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</si>
  <si>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</si>
  <si>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</si>
  <si>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</si>
  <si>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</si>
  <si>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</si>
  <si>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</si>
  <si>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</si>
  <si>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</si>
  <si>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</si>
  <si>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</si>
  <si>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</si>
  <si>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</si>
  <si>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</si>
  <si>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</si>
  <si>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</si>
  <si>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</si>
  <si>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</si>
  <si>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</si>
  <si>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</si>
  <si>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</si>
  <si>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</si>
  <si>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</si>
  <si>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</si>
  <si>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</si>
  <si>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</si>
  <si>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</si>
  <si>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</si>
  <si>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</si>
  <si>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</si>
  <si>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</si>
  <si>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</si>
  <si>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</si>
  <si>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</si>
  <si>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</si>
  <si>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</si>
  <si>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</si>
  <si>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</si>
  <si>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</si>
  <si>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</si>
  <si>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</si>
  <si>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</si>
  <si>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</si>
  <si>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</si>
  <si>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</si>
  <si>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</si>
  <si>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</si>
  <si>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</si>
  <si>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</si>
  <si>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</si>
  <si>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</si>
  <si>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</si>
  <si>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</si>
  <si>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</si>
  <si>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</si>
  <si>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</si>
  <si>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</si>
  <si>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</si>
  <si>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</si>
  <si>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</si>
  <si>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</si>
  <si>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</si>
  <si>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</si>
  <si>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</si>
  <si>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</si>
  <si>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</si>
  <si>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</si>
  <si>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</si>
  <si>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</si>
  <si>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</si>
  <si>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</si>
  <si>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</si>
  <si>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</si>
  <si>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</si>
  <si>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</si>
  <si>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</si>
  <si>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</si>
  <si>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</si>
  <si>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</si>
  <si>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</si>
  <si>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</si>
  <si>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</si>
  <si>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</si>
  <si>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</si>
  <si>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</si>
  <si>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</si>
  <si>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</si>
  <si>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</si>
  <si>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</si>
  <si>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</si>
  <si>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</si>
  <si>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</si>
  <si>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</si>
  <si>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</si>
  <si>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</si>
  <si>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</si>
  <si>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</si>
  <si>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</si>
  <si>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</si>
  <si>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</si>
  <si>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</si>
  <si>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</si>
  <si>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</si>
  <si>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</si>
  <si>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</si>
  <si>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</si>
  <si>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</si>
  <si>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</si>
  <si>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</si>
  <si>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</si>
  <si>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</si>
  <si>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</si>
  <si>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</si>
  <si>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</si>
  <si>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</si>
  <si>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</si>
  <si>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</si>
  <si>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</si>
  <si>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</si>
  <si>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</si>
  <si>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</si>
  <si>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</si>
  <si>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</si>
  <si>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</si>
  <si>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</si>
  <si>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</si>
  <si>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</si>
  <si>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</si>
  <si>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</si>
  <si>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</si>
  <si>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</si>
  <si>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</si>
  <si>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</si>
  <si>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</si>
  <si>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</si>
  <si>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</si>
  <si>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</si>
  <si>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</si>
  <si>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</si>
  <si>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</si>
  <si>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</si>
  <si>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</si>
  <si>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</si>
  <si>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</si>
  <si>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</si>
  <si>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</si>
  <si>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</si>
  <si>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</si>
  <si>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</si>
  <si>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</si>
  <si>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</si>
  <si>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</si>
  <si>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</si>
  <si>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</si>
  <si>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</si>
  <si>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</si>
  <si>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</si>
  <si>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</si>
  <si>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</si>
  <si>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</si>
  <si>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</si>
  <si>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</si>
  <si>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</si>
  <si>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</si>
  <si>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</si>
  <si>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</si>
  <si>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</si>
  <si>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</si>
  <si>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</si>
  <si>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</si>
  <si>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</si>
  <si>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</si>
  <si>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</si>
  <si>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</si>
  <si>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</si>
  <si>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</si>
  <si>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</si>
  <si>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</si>
  <si>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</si>
  <si>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</si>
  <si>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</si>
  <si>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</si>
  <si>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</si>
  <si>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</si>
  <si>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</si>
  <si>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</si>
  <si>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</si>
  <si>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</si>
  <si>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</si>
  <si>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</si>
  <si>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</si>
  <si>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</si>
  <si>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</si>
  <si>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</si>
  <si>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</si>
  <si>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</si>
  <si>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</si>
  <si>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</si>
  <si>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</si>
  <si>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</si>
  <si>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</si>
  <si>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</si>
  <si>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</si>
  <si>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</si>
  <si>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</si>
  <si>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</si>
  <si>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</si>
  <si>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</si>
  <si>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</si>
  <si>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</si>
  <si>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</si>
  <si>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</si>
  <si>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</si>
  <si>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</si>
  <si>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</si>
  <si>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</si>
  <si>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</si>
  <si>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</si>
  <si>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</si>
  <si>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</si>
  <si>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</si>
  <si>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</si>
  <si>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</si>
  <si>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</si>
  <si>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</si>
  <si>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</si>
  <si>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</si>
  <si>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</si>
  <si>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</si>
  <si>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</si>
  <si>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</si>
  <si>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</si>
  <si>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</si>
  <si>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</si>
  <si>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</si>
  <si>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</si>
  <si>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</si>
  <si>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</si>
  <si>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</si>
  <si>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</si>
  <si>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</si>
  <si>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</si>
  <si>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</si>
  <si>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</si>
  <si>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</si>
  <si>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</si>
  <si>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</si>
  <si>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</si>
  <si>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</si>
  <si>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</si>
  <si>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</si>
  <si>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</si>
  <si>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</si>
  <si>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</si>
  <si>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</si>
  <si>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</si>
  <si>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</si>
  <si>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</si>
  <si>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</si>
  <si>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</si>
  <si>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</si>
  <si>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</si>
  <si>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</si>
  <si>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</si>
  <si>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</si>
  <si>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</si>
  <si>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</si>
  <si>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</si>
  <si>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</si>
  <si>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</si>
  <si>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</si>
  <si>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</si>
  <si>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</si>
  <si>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</si>
  <si>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</si>
  <si>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</si>
  <si>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</si>
  <si>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</si>
  <si>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</si>
  <si>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</si>
  <si>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</si>
  <si>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</si>
  <si>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</si>
  <si>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</si>
  <si>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</si>
  <si>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</si>
  <si>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</si>
  <si>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</si>
  <si>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</si>
  <si>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</si>
  <si>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</si>
  <si>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</si>
  <si>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</si>
  <si>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</si>
  <si>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</si>
  <si>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</si>
  <si>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</si>
  <si>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</si>
  <si>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</si>
  <si>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</si>
  <si>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</si>
  <si>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</si>
  <si>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</si>
  <si>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</si>
  <si>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</si>
  <si>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</si>
  <si>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</si>
  <si>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</si>
  <si>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</si>
  <si>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</si>
  <si>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</si>
  <si>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</si>
  <si>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</si>
  <si>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</si>
  <si>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</si>
  <si>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</si>
  <si>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</si>
  <si>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</si>
  <si>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</si>
  <si>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</si>
  <si>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</si>
  <si>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</si>
  <si>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</si>
  <si>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</si>
  <si>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</si>
  <si>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</si>
  <si>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</si>
  <si>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</si>
  <si>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</si>
  <si>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</si>
  <si>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</si>
  <si>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</si>
  <si>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</si>
  <si>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</si>
  <si>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</si>
  <si>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</si>
  <si>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</si>
  <si>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</si>
  <si>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</si>
  <si>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</si>
  <si>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</si>
  <si>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</si>
  <si>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</si>
  <si>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</si>
  <si>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</si>
  <si>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</si>
  <si>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</si>
  <si>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</si>
  <si>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</si>
  <si>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</si>
  <si>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</si>
  <si>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</si>
  <si>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</si>
  <si>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</si>
  <si>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</si>
  <si>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</si>
  <si>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</si>
  <si>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</si>
  <si>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</si>
  <si>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</si>
  <si>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</si>
  <si>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</si>
  <si>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</si>
  <si>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</si>
  <si>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</si>
  <si>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</si>
  <si>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</si>
  <si>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</si>
  <si>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</si>
  <si>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</si>
  <si>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</si>
  <si>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</si>
  <si>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</si>
  <si>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</si>
  <si>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</si>
  <si>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</si>
  <si>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</si>
  <si>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</si>
  <si>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</si>
  <si>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</si>
  <si>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</si>
  <si>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</si>
  <si>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</si>
  <si>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</si>
  <si>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</si>
  <si>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</si>
  <si>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</si>
  <si>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</si>
  <si>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</si>
  <si>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</si>
  <si>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</si>
  <si>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</si>
  <si>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</si>
  <si>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</si>
  <si>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</si>
  <si>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</si>
  <si>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</si>
  <si>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</si>
  <si>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</si>
  <si>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</si>
  <si>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</si>
  <si>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</si>
  <si>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</si>
  <si>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</si>
  <si>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</si>
  <si>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</si>
  <si>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</si>
  <si>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</si>
  <si>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</si>
  <si>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</si>
  <si>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</si>
  <si>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</si>
  <si>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</si>
  <si>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</si>
  <si>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</si>
  <si>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</si>
  <si>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</si>
  <si>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</si>
  <si>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</si>
  <si>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</si>
  <si>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</si>
  <si>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</si>
  <si>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</si>
  <si>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</si>
  <si>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</si>
  <si>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</si>
  <si>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</si>
  <si>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</si>
  <si>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</si>
  <si>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</si>
  <si>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</si>
  <si>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</si>
  <si>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</si>
  <si>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</si>
  <si>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</si>
  <si>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</si>
  <si>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</si>
  <si>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</si>
  <si>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</si>
  <si>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</si>
  <si>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</si>
  <si>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</si>
  <si>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</si>
  <si>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</si>
  <si>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</si>
  <si>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</si>
  <si>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</si>
  <si>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</si>
  <si>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</si>
  <si>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</si>
  <si>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</si>
  <si>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</si>
  <si>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</si>
  <si>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</si>
  <si>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</si>
  <si>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</si>
  <si>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</si>
  <si>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</si>
  <si>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</si>
  <si>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</si>
  <si>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</si>
  <si>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</si>
  <si>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</si>
  <si>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</si>
  <si>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</si>
  <si>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</si>
  <si>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</si>
  <si>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</si>
  <si>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</si>
  <si>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</si>
  <si>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</si>
  <si>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</si>
  <si>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</si>
  <si>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</si>
  <si>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</si>
  <si>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</si>
  <si>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</si>
  <si>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</si>
  <si>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</si>
  <si>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</si>
  <si>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</si>
  <si>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</si>
  <si>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</si>
  <si>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</si>
  <si>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</si>
  <si>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</si>
  <si>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</si>
  <si>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</si>
  <si>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</si>
  <si>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</si>
  <si>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</si>
  <si>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</si>
  <si>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</si>
  <si>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</si>
  <si>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</si>
  <si>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</si>
  <si>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</si>
  <si>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</si>
  <si>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</si>
  <si>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</si>
  <si>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</si>
  <si>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</si>
  <si>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</si>
  <si>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</si>
  <si>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</si>
  <si>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</si>
  <si>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</si>
  <si>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</si>
  <si>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</si>
  <si>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</si>
  <si>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</si>
  <si>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</si>
  <si>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</si>
  <si>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</si>
  <si>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</si>
  <si>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</si>
  <si>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</si>
  <si>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</si>
  <si>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</si>
  <si>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</si>
  <si>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</si>
  <si>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</si>
  <si>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</si>
  <si>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</si>
  <si>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</si>
  <si>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</si>
  <si>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</si>
  <si>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</si>
  <si>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</si>
  <si>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</si>
  <si>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</si>
  <si>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</si>
  <si>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</si>
  <si>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</si>
  <si>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</si>
  <si>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</si>
  <si>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</si>
  <si>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</si>
  <si>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</si>
  <si>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</si>
  <si>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</si>
  <si>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</si>
  <si>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</si>
  <si>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</si>
  <si>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</si>
  <si>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</si>
  <si>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</si>
  <si>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</si>
  <si>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</si>
  <si>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</si>
  <si>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</si>
  <si>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</si>
  <si>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</si>
  <si>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</si>
  <si>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</si>
  <si>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</si>
  <si>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</si>
  <si>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</si>
  <si>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</si>
  <si>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</si>
  <si>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</si>
  <si>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</si>
  <si>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</si>
  <si>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</si>
  <si>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</si>
  <si>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</si>
  <si>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</si>
  <si>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</si>
  <si>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</si>
  <si>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</si>
  <si>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</si>
  <si>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</si>
  <si>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</si>
  <si>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</si>
  <si>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</si>
  <si>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</si>
  <si>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</si>
  <si>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</si>
  <si>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</si>
  <si>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</si>
  <si>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</si>
  <si>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</si>
  <si>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</si>
  <si>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</si>
  <si>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</si>
  <si>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</si>
  <si>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</si>
  <si>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</si>
  <si>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</si>
  <si>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</si>
  <si>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</si>
  <si>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</si>
  <si>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</si>
  <si>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</si>
  <si>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</si>
  <si>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</si>
  <si>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</si>
  <si>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</si>
  <si>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</si>
  <si>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</si>
  <si>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</si>
  <si>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</si>
  <si>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</si>
  <si>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</si>
  <si>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</si>
  <si>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</si>
  <si>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</si>
  <si>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</si>
  <si>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</si>
  <si>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</si>
  <si>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</si>
  <si>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</si>
  <si>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</si>
  <si>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</si>
  <si>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</si>
  <si>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</si>
  <si>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</si>
  <si>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</si>
  <si>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</si>
  <si>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</si>
  <si>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</si>
  <si>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</si>
  <si>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</si>
  <si>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</si>
  <si>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</si>
  <si>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</si>
  <si>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</si>
  <si>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</si>
  <si>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</si>
  <si>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</si>
  <si>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</si>
  <si>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</si>
  <si>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</si>
  <si>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</si>
  <si>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</si>
  <si>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</si>
  <si>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</si>
  <si>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</si>
  <si>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</si>
  <si>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</si>
  <si>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</si>
  <si>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</si>
  <si>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</si>
  <si>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</si>
  <si>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</si>
  <si>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</si>
  <si>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</si>
  <si>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</si>
  <si>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</si>
  <si>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</si>
  <si>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</si>
  <si>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</si>
  <si>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</si>
  <si>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</si>
  <si>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</si>
  <si>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</si>
  <si>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</si>
  <si>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</si>
  <si>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</si>
  <si>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</si>
  <si>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</si>
  <si>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</si>
  <si>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</si>
  <si>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</si>
  <si>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</si>
  <si>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</si>
  <si>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</si>
  <si>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</si>
  <si>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</si>
  <si>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</si>
  <si>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</si>
  <si>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</si>
  <si>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</si>
  <si>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</si>
  <si>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</si>
  <si>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</si>
  <si>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</si>
  <si>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</si>
  <si>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</si>
  <si>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</si>
  <si>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</si>
  <si>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</si>
  <si>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</si>
  <si>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</si>
  <si>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</si>
  <si>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</si>
  <si>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</si>
  <si>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</si>
  <si>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</si>
  <si>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</si>
  <si>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</si>
  <si>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</si>
  <si>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</si>
  <si>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</si>
  <si>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</si>
  <si>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</si>
  <si>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</si>
  <si>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</si>
  <si>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</si>
  <si>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</si>
  <si>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</si>
  <si>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</si>
  <si>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</si>
  <si>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</si>
  <si>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</si>
  <si>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</si>
  <si>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</si>
  <si>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</si>
  <si>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</si>
  <si>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</si>
  <si>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</si>
  <si>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</si>
  <si>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</si>
  <si>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</si>
  <si>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</si>
  <si>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</si>
  <si>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</si>
  <si>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</si>
  <si>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</si>
  <si>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</si>
  <si>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</si>
  <si>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</si>
  <si>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</si>
  <si>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</si>
  <si>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</si>
  <si>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</si>
  <si>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</si>
  <si>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</si>
  <si>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</si>
  <si>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</si>
  <si>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</si>
  <si>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</si>
  <si>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</si>
  <si>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</si>
  <si>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</si>
  <si>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</si>
  <si>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</si>
  <si>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</si>
  <si>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</si>
  <si>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</si>
  <si>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</si>
  <si>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</si>
  <si>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</si>
  <si>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</si>
  <si>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</si>
  <si>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</si>
  <si>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</si>
  <si>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</si>
  <si>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</si>
  <si>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</si>
  <si>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</si>
  <si>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</si>
  <si>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</si>
  <si>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</si>
  <si>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</si>
  <si>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</si>
  <si>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</si>
  <si>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</si>
  <si>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</si>
  <si>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</si>
  <si>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</si>
  <si>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</si>
  <si>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</si>
  <si>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</si>
  <si>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</si>
  <si>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</si>
  <si>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</si>
  <si>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</si>
  <si>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</si>
  <si>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</si>
  <si>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</si>
  <si>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</si>
  <si>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</si>
  <si>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</si>
  <si>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</si>
  <si>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</si>
  <si>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</si>
  <si>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</si>
  <si>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</si>
  <si>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</si>
  <si>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</si>
  <si>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</si>
  <si>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</si>
  <si>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</si>
  <si>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</si>
  <si>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</si>
  <si>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</si>
  <si>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</si>
  <si>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</si>
  <si>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</si>
  <si>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</si>
  <si>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</si>
  <si>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</si>
  <si>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</si>
  <si>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</si>
  <si>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</si>
  <si>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</si>
  <si>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</si>
  <si>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</si>
  <si>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</si>
  <si>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</si>
  <si>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</si>
  <si>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</si>
  <si>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</si>
  <si>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</si>
  <si>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</si>
  <si>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</si>
  <si>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</si>
  <si>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</si>
  <si>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</si>
  <si>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</si>
  <si>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</si>
  <si>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</si>
  <si>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</si>
  <si>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</si>
  <si>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</si>
  <si>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</si>
  <si>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</si>
  <si>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</si>
  <si>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</si>
  <si>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</si>
  <si>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</si>
  <si>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</si>
  <si>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</si>
  <si>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</si>
  <si>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</si>
  <si>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</si>
  <si>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</si>
  <si>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</si>
  <si>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</si>
  <si>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</si>
  <si>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</si>
  <si>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</si>
  <si>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</si>
  <si>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</si>
  <si>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</si>
  <si>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</si>
  <si>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</si>
  <si>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</si>
  <si>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</si>
  <si>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</si>
  <si>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</si>
  <si>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</si>
  <si>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</si>
  <si>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</si>
  <si>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</si>
  <si>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</si>
  <si>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</si>
  <si>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</si>
  <si>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</si>
  <si>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</si>
  <si>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</si>
  <si>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</si>
  <si>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</si>
  <si>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</si>
  <si>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</si>
  <si>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</si>
  <si>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</si>
  <si>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</si>
  <si>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</si>
  <si>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</si>
  <si>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</si>
  <si>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</si>
  <si>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</si>
  <si>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</si>
  <si>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</si>
  <si>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</si>
  <si>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</si>
  <si>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</si>
  <si>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</si>
  <si>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</si>
  <si>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</si>
  <si>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</si>
  <si>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</si>
  <si>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</si>
  <si>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</si>
  <si>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</si>
  <si>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</si>
  <si>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</si>
  <si>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</si>
  <si>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</si>
  <si>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</si>
  <si>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</si>
  <si>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</si>
  <si>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</si>
  <si>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</si>
  <si>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</si>
  <si>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</si>
  <si>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</si>
  <si>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</si>
  <si>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</si>
  <si>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</si>
  <si>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</si>
  <si>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</si>
  <si>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</si>
  <si>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</si>
  <si>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</si>
  <si>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</si>
  <si>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</si>
  <si>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</si>
  <si>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</si>
  <si>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</si>
  <si>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</si>
  <si>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</si>
  <si>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</si>
  <si>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</si>
  <si>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</si>
  <si>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</si>
  <si>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</si>
  <si>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</si>
  <si>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</si>
  <si>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</si>
  <si>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</si>
  <si>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</si>
  <si>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</si>
  <si>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</si>
  <si>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</si>
  <si>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</si>
  <si>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</si>
  <si>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</si>
  <si>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</si>
  <si>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</si>
  <si>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</si>
  <si>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</si>
  <si>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</si>
  <si>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</si>
  <si>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</si>
  <si>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</si>
  <si>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</si>
  <si>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</si>
  <si>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</si>
  <si>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</si>
  <si>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</si>
  <si>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</si>
  <si>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</si>
  <si>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</si>
  <si>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</si>
  <si>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</si>
  <si>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</si>
  <si>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</si>
  <si>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</si>
  <si>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</si>
  <si>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</si>
  <si>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</si>
  <si>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</si>
  <si>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</si>
  <si>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</si>
  <si>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</si>
  <si>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</si>
  <si>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</si>
  <si>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</si>
  <si>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</si>
  <si>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</si>
  <si>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</si>
  <si>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</si>
  <si>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</si>
  <si>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</si>
  <si>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</si>
  <si>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</si>
  <si>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</si>
  <si>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</si>
  <si>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</si>
  <si>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</si>
  <si>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</si>
  <si>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</si>
  <si>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</si>
  <si>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</si>
  <si>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</si>
  <si>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</si>
  <si>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</si>
  <si>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</si>
  <si>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</si>
  <si>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</si>
  <si>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</si>
  <si>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</si>
  <si>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</si>
  <si>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</si>
  <si>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</si>
  <si>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</si>
  <si>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</si>
  <si>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</si>
  <si>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</si>
  <si>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</si>
  <si>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</si>
  <si>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</si>
  <si>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</si>
  <si>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</si>
  <si>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</si>
  <si>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</si>
  <si>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</si>
  <si>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</si>
  <si>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</si>
  <si>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</si>
  <si>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</si>
  <si>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</si>
  <si>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</si>
  <si>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</si>
  <si>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</si>
  <si>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</si>
  <si>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</si>
  <si>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</si>
  <si>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</si>
  <si>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</si>
  <si>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</si>
  <si>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</si>
  <si>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</si>
  <si>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</si>
  <si>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</si>
  <si>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</si>
  <si>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</si>
  <si>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</si>
  <si>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</si>
  <si>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</si>
  <si>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</si>
  <si>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</si>
  <si>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</si>
  <si>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</si>
  <si>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</si>
  <si>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</si>
  <si>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</si>
  <si>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</si>
  <si>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</si>
  <si>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</si>
  <si>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</si>
  <si>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</si>
  <si>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</si>
  <si>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</si>
  <si>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</si>
  <si>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</si>
  <si>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</si>
  <si>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</si>
  <si>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</si>
  <si>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</si>
  <si>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</si>
  <si>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</si>
  <si>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</si>
  <si>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</si>
  <si>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</si>
  <si>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</si>
  <si>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</si>
  <si>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</si>
  <si>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</si>
  <si>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</si>
  <si>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</si>
  <si>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</si>
  <si>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</si>
  <si>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</si>
  <si>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</si>
  <si>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</si>
  <si>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</si>
  <si>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</si>
  <si>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</si>
  <si>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</si>
  <si>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</si>
  <si>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</si>
  <si>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</si>
  <si>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</si>
  <si>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</si>
  <si>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</si>
  <si>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</si>
  <si>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</si>
  <si>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</si>
  <si>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</si>
  <si>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</si>
  <si>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</si>
  <si>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</si>
  <si>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</si>
  <si>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</si>
  <si>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</si>
  <si>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</si>
  <si>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</si>
  <si>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</si>
  <si>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</si>
  <si>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</si>
  <si>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</si>
  <si>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</si>
  <si>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</si>
  <si>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</si>
  <si>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</si>
  <si>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</si>
  <si>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</si>
  <si>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</si>
  <si>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</si>
  <si>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</si>
  <si>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</si>
  <si>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</si>
  <si>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</si>
  <si>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</si>
  <si>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</si>
  <si>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</si>
  <si>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</si>
  <si>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</si>
  <si>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</si>
  <si>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</si>
  <si>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</si>
  <si>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</si>
  <si>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</si>
  <si>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</si>
  <si>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</si>
  <si>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</si>
  <si>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</si>
  <si>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</si>
  <si>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</si>
  <si>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</si>
  <si>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</si>
  <si>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</si>
  <si>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</si>
  <si>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</si>
  <si>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</si>
  <si>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</si>
  <si>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</si>
  <si>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</si>
  <si>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</si>
  <si>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</si>
  <si>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</si>
  <si>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</si>
  <si>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</si>
  <si>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</si>
  <si>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</si>
  <si>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</si>
  <si>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</si>
  <si>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</si>
  <si>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</si>
  <si>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</si>
  <si>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</si>
  <si>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</si>
  <si>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</si>
  <si>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</si>
  <si>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</si>
  <si>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</si>
  <si>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</si>
  <si>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</si>
  <si>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</si>
  <si>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</si>
  <si>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</si>
  <si>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</si>
  <si>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</si>
  <si>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</si>
  <si>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</si>
  <si>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</si>
  <si>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</si>
  <si>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</si>
  <si>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</si>
  <si>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</si>
  <si>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</si>
  <si>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</si>
  <si>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</si>
  <si>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</si>
  <si>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</si>
  <si>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</si>
  <si>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</si>
  <si>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</si>
  <si>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</si>
  <si>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</si>
  <si>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</si>
  <si>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</si>
  <si>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</si>
  <si>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</si>
  <si>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</si>
  <si>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</si>
  <si>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</si>
  <si>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</si>
  <si>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</si>
  <si>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</si>
  <si>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</si>
  <si>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</si>
  <si>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</si>
  <si>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</si>
  <si>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</si>
  <si>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</si>
  <si>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</si>
  <si>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</si>
  <si>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</si>
  <si>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</si>
  <si>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</si>
  <si>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</si>
  <si>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</si>
  <si>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</si>
  <si>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</si>
  <si>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</si>
  <si>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</si>
  <si>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</si>
  <si>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</si>
  <si>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</si>
  <si>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</si>
  <si>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</si>
  <si>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</si>
  <si>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</si>
  <si>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</si>
  <si>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</si>
  <si>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</si>
  <si>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</si>
  <si>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</si>
  <si>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</si>
  <si>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</si>
  <si>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</si>
  <si>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</si>
  <si>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</si>
  <si>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</si>
  <si>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</si>
  <si>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</si>
  <si>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</si>
  <si>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</si>
  <si>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</si>
  <si>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</si>
  <si>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</si>
  <si>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</si>
  <si>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</si>
  <si>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</si>
  <si>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</si>
  <si>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</si>
  <si>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</si>
  <si>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</si>
  <si>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</si>
  <si>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</si>
  <si>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</si>
  <si>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</si>
  <si>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</si>
  <si>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</si>
  <si>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</si>
  <si>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</si>
  <si>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</si>
  <si>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</si>
  <si>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</si>
  <si>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</si>
  <si>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</si>
  <si>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</si>
  <si>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</si>
  <si>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</si>
  <si>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</si>
  <si>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</si>
  <si>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</si>
  <si>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</si>
  <si>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</si>
  <si>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</si>
  <si>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</si>
  <si>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</si>
  <si>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</si>
  <si>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</si>
  <si>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</si>
  <si>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</si>
  <si>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</si>
  <si>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</si>
  <si>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</si>
  <si>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</si>
  <si>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</si>
  <si>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</si>
  <si>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</si>
  <si>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</si>
  <si>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</si>
  <si>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</si>
  <si>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</si>
  <si>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</si>
  <si>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</si>
  <si>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</si>
  <si>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</si>
  <si>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</si>
  <si>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</si>
  <si>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</si>
  <si>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</si>
  <si>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</si>
  <si>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</si>
  <si>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</si>
  <si>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</si>
  <si>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</si>
  <si>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</si>
  <si>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</si>
  <si>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</si>
  <si>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</si>
  <si>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</si>
  <si>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</si>
  <si>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</si>
  <si>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</si>
  <si>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</si>
  <si>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</si>
  <si>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</si>
  <si>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</si>
  <si>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</si>
  <si>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</si>
  <si>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</si>
  <si>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</si>
  <si>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</si>
  <si>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</si>
  <si>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</si>
  <si>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</si>
  <si>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</si>
  <si>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</si>
  <si>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</si>
  <si>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</si>
  <si>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</si>
  <si>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</si>
  <si>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</si>
  <si>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</si>
  <si>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</si>
  <si>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</si>
  <si>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</si>
  <si>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</si>
  <si>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</si>
  <si>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</si>
  <si>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</si>
  <si>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</si>
  <si>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</si>
  <si>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</si>
  <si>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</si>
  <si>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</si>
  <si>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</si>
  <si>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</si>
  <si>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</si>
  <si>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</si>
  <si>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</si>
  <si>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</si>
  <si>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</si>
  <si>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</si>
  <si>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</si>
  <si>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</si>
  <si>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</si>
  <si>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</si>
  <si>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</si>
  <si>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</si>
  <si>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</si>
  <si>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</si>
  <si>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</si>
  <si>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</si>
  <si>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</si>
  <si>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</si>
  <si>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</si>
  <si>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</si>
  <si>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</si>
  <si>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</si>
  <si>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</si>
  <si>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</si>
  <si>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</si>
  <si>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</si>
  <si>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</si>
  <si>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</si>
  <si>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</si>
  <si>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</si>
  <si>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</si>
  <si>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</si>
  <si>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</si>
  <si>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</si>
  <si>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</si>
  <si>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</si>
  <si>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</si>
  <si>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</si>
  <si>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</si>
  <si>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</si>
  <si>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</si>
  <si>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</si>
  <si>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</si>
  <si>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</si>
  <si>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</si>
  <si>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</si>
  <si>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</si>
  <si>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</si>
  <si>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</si>
  <si>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</si>
  <si>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</si>
  <si>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</si>
  <si>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</si>
  <si>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</si>
  <si>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</si>
  <si>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</si>
  <si>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</si>
  <si>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</si>
  <si>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</si>
  <si>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</si>
  <si>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</si>
  <si>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</si>
  <si>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</si>
  <si>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</si>
  <si>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</si>
  <si>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</si>
  <si>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</si>
  <si>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</si>
  <si>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</si>
  <si>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</si>
  <si>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</si>
  <si>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</si>
  <si>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</si>
  <si>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</si>
  <si>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</si>
  <si>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</si>
  <si>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</si>
  <si>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</si>
  <si>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</si>
  <si>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</si>
  <si>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</si>
  <si>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</si>
  <si>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</si>
  <si>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</si>
  <si>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</si>
  <si>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</si>
  <si>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</si>
  <si>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</si>
  <si>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</si>
  <si>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</si>
  <si>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</si>
  <si>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</si>
  <si>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</si>
  <si>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</si>
  <si>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</si>
  <si>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</si>
  <si>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</si>
  <si>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</si>
  <si>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</si>
  <si>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</si>
  <si>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</si>
  <si>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</si>
  <si>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</si>
  <si>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</si>
  <si>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</si>
  <si>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</si>
  <si>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</si>
  <si>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</si>
  <si>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</si>
  <si>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</si>
  <si>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</si>
  <si>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</si>
  <si>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</si>
  <si>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</si>
  <si>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</si>
  <si>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</si>
  <si>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</si>
  <si>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</si>
  <si>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</si>
  <si>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</si>
  <si>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</si>
  <si>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</si>
  <si>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</si>
  <si>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</si>
  <si>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</si>
  <si>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</si>
  <si>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</si>
  <si>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</si>
  <si>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</si>
  <si>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</si>
  <si>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</si>
  <si>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</si>
  <si>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</si>
  <si>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</si>
  <si>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</si>
  <si>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</si>
  <si>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</si>
  <si>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</si>
  <si>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</si>
  <si>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</si>
  <si>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</si>
  <si>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</si>
  <si>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</si>
  <si>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</si>
  <si>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</si>
  <si>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</si>
  <si>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</si>
  <si>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</si>
  <si>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</si>
  <si>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</si>
  <si>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</si>
  <si>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</si>
  <si>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</si>
  <si>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</si>
  <si>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</si>
  <si>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</si>
  <si>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</si>
  <si>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</si>
  <si>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</si>
  <si>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</si>
  <si>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</si>
  <si>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</si>
  <si>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</si>
  <si>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</si>
  <si>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</si>
  <si>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</si>
  <si>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</si>
  <si>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</si>
  <si>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</si>
  <si>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</si>
  <si>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</si>
  <si>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</si>
  <si>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</si>
  <si>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</si>
  <si>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</si>
  <si>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</si>
  <si>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</si>
  <si>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</si>
  <si>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</si>
  <si>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</si>
  <si>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</si>
  <si>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</si>
  <si>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</si>
  <si>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</si>
  <si>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</si>
  <si>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</si>
  <si>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</si>
  <si>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</si>
  <si>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</si>
  <si>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</si>
  <si>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</si>
  <si>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</si>
  <si>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</si>
  <si>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</si>
  <si>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</si>
  <si>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</si>
  <si>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</si>
  <si>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</si>
  <si>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</si>
  <si>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</si>
  <si>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</si>
  <si>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</si>
  <si>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</si>
  <si>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</si>
  <si>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</si>
  <si>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</si>
  <si>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</si>
  <si>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</si>
  <si>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</si>
  <si>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</si>
  <si>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</si>
  <si>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</si>
  <si>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</si>
  <si>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</si>
  <si>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</si>
  <si>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</si>
  <si>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</si>
  <si>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</si>
  <si>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</si>
  <si>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</si>
  <si>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</si>
  <si>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</si>
  <si>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</si>
  <si>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</si>
  <si>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</si>
  <si>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</si>
  <si>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</si>
  <si>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</si>
  <si>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</si>
  <si>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</si>
  <si>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</si>
  <si>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</si>
  <si>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</si>
  <si>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</si>
  <si>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</si>
  <si>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</si>
  <si>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</si>
  <si>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</si>
  <si>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</si>
  <si>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</si>
  <si>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</si>
  <si>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</si>
  <si>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</si>
  <si>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</si>
  <si>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</si>
  <si>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</si>
  <si>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</si>
  <si>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</si>
  <si>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</si>
  <si>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</si>
  <si>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</si>
  <si>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</si>
  <si>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</si>
  <si>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</si>
  <si>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</si>
  <si>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</si>
  <si>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</si>
  <si>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</si>
  <si>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</si>
  <si>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</si>
  <si>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</si>
  <si>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</si>
  <si>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</si>
  <si>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</si>
  <si>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</si>
  <si>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</si>
  <si>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</si>
  <si>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</si>
  <si>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</si>
  <si>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</si>
  <si>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</si>
  <si>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</si>
  <si>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</si>
  <si>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</si>
  <si>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</si>
  <si>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</si>
  <si>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</si>
  <si>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</si>
  <si>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</si>
  <si>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</si>
  <si>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</si>
  <si>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</si>
  <si>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</si>
  <si>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</si>
  <si>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</si>
  <si>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</si>
  <si>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</si>
  <si>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</si>
  <si>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</si>
  <si>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</si>
  <si>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</si>
  <si>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</si>
  <si>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</si>
  <si>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</si>
  <si>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</si>
  <si>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</si>
  <si>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</si>
  <si>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</si>
  <si>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</si>
  <si>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</si>
  <si>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</si>
  <si>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</si>
  <si>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</si>
  <si>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</si>
  <si>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</si>
  <si>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</si>
  <si>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</si>
  <si>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</si>
  <si>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</si>
  <si>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</si>
  <si>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</si>
  <si>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</si>
  <si>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</si>
  <si>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</si>
  <si>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</si>
  <si>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</si>
  <si>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</si>
  <si>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</si>
  <si>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</si>
  <si>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</si>
  <si>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</si>
  <si>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</si>
  <si>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</si>
  <si>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</si>
  <si>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</si>
  <si>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</si>
  <si>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</si>
  <si>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</si>
  <si>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</si>
  <si>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</si>
  <si>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</si>
  <si>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</si>
  <si>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</si>
  <si>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</si>
  <si>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</si>
  <si>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</si>
  <si>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</si>
  <si>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</si>
  <si>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</si>
  <si>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</si>
  <si>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</si>
  <si>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</si>
  <si>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</si>
  <si>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</si>
  <si>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</si>
  <si>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</si>
  <si>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</si>
  <si>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</si>
  <si>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</si>
  <si>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</si>
  <si>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</si>
  <si>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</si>
  <si>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</si>
  <si>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</si>
  <si>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</si>
  <si>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</si>
  <si>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</si>
  <si>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</si>
  <si>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</si>
  <si>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</si>
  <si>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</si>
  <si>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</si>
  <si>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</si>
  <si>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</si>
  <si>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</si>
  <si>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</si>
  <si>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</si>
  <si>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</si>
  <si>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</si>
  <si>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</si>
  <si>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</si>
  <si>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</si>
  <si>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</si>
  <si>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</si>
  <si>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</si>
  <si>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</si>
  <si>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</si>
  <si>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</si>
  <si>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</si>
  <si>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</si>
  <si>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</si>
  <si>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</si>
  <si>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</si>
  <si>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</si>
  <si>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</si>
  <si>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</si>
  <si>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</si>
  <si>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</si>
  <si>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</si>
  <si>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</si>
  <si>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</si>
  <si>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</si>
  <si>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</si>
  <si>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</si>
  <si>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</si>
  <si>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</si>
  <si>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</si>
  <si>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</si>
  <si>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</si>
  <si>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</si>
  <si>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</si>
  <si>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</si>
  <si>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</si>
  <si>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</si>
  <si>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</si>
  <si>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</si>
  <si>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</si>
  <si>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</si>
  <si>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</si>
  <si>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</si>
  <si>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</si>
  <si>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</si>
  <si>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</si>
  <si>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</si>
  <si>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</si>
  <si>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</si>
  <si>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</si>
  <si>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</si>
  <si>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</si>
  <si>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</si>
  <si>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</si>
  <si>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</si>
  <si>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</si>
  <si>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</si>
  <si>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</si>
  <si>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</si>
  <si>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</si>
  <si>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</si>
  <si>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</si>
  <si>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</si>
  <si>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</si>
  <si>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</si>
  <si>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</si>
  <si>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</si>
  <si>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</si>
  <si>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</si>
  <si>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</si>
  <si>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</si>
  <si>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</si>
  <si>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</si>
  <si>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</si>
  <si>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</si>
  <si>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</si>
  <si>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</si>
  <si>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</si>
  <si>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</si>
  <si>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</si>
  <si>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</si>
  <si>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</si>
  <si>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</si>
  <si>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</si>
  <si>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</si>
  <si>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</si>
  <si>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</si>
  <si>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</si>
  <si>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</si>
  <si>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</si>
  <si>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</si>
  <si>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</si>
  <si>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</si>
  <si>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</si>
  <si>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</si>
  <si>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</si>
  <si>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</si>
  <si>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</si>
  <si>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</si>
  <si>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</si>
  <si>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</si>
  <si>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</si>
  <si>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</si>
  <si>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</si>
  <si>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</si>
  <si>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</si>
  <si>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</si>
  <si>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</si>
  <si>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</si>
  <si>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</si>
  <si>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</si>
  <si>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</si>
  <si>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</si>
  <si>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</si>
  <si>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</si>
  <si>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</si>
  <si>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</si>
  <si>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</si>
  <si>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</si>
  <si>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</si>
  <si>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</si>
  <si>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</si>
  <si>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</si>
  <si>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</si>
  <si>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</si>
  <si>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</si>
  <si>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</si>
  <si>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</si>
  <si>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</si>
  <si>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</si>
  <si>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</si>
  <si>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</si>
  <si>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</si>
  <si>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</si>
  <si>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</si>
  <si>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</si>
  <si>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</si>
  <si>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</si>
  <si>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</si>
  <si>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</si>
  <si>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</si>
  <si>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</si>
  <si>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</si>
  <si>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</si>
  <si>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</si>
  <si>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</si>
  <si>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</si>
  <si>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</si>
  <si>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</si>
  <si>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</si>
  <si>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</si>
  <si>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</si>
  <si>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</si>
  <si>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</si>
  <si>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</si>
  <si>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</si>
  <si>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</si>
  <si>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</si>
  <si>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</si>
  <si>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</si>
  <si>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</si>
  <si>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</si>
  <si>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</si>
  <si>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</si>
  <si>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</si>
  <si>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</si>
  <si>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</si>
  <si>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</si>
  <si>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</si>
  <si>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</si>
  <si>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</si>
  <si>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</si>
  <si>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</si>
  <si>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</si>
  <si>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</si>
  <si>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</si>
  <si>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</si>
  <si>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</si>
  <si>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</si>
  <si>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</si>
  <si>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</si>
  <si>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</si>
  <si>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</si>
  <si>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</si>
  <si>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</si>
  <si>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</si>
  <si>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</si>
  <si>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</si>
  <si>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</si>
  <si>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</si>
  <si>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</si>
  <si>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</si>
  <si>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</si>
  <si>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</si>
  <si>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</si>
  <si>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</si>
  <si>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</si>
  <si>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</si>
  <si>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</si>
  <si>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</si>
  <si>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</si>
  <si>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</si>
  <si>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</si>
  <si>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</si>
  <si>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</si>
  <si>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</si>
  <si>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</si>
  <si>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</si>
  <si>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</si>
  <si>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</si>
  <si>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</si>
  <si>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</si>
  <si>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</si>
  <si>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</si>
  <si>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</si>
  <si>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</si>
  <si>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</si>
  <si>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</si>
  <si>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</si>
  <si>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</si>
  <si>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</si>
  <si>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</si>
  <si>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</si>
  <si>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</si>
  <si>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</si>
  <si>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</si>
  <si>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</si>
  <si>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</si>
  <si>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</si>
  <si>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</si>
  <si>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</si>
  <si>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</si>
  <si>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</si>
  <si>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</si>
  <si>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</si>
  <si>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</si>
  <si>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</si>
  <si>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</si>
  <si>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</si>
  <si>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</si>
  <si>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</si>
  <si>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</si>
  <si>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</si>
  <si>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</si>
  <si>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</si>
  <si>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</si>
  <si>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</si>
  <si>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</si>
  <si>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</si>
  <si>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</si>
  <si>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</si>
  <si>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</si>
  <si>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</si>
  <si>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</si>
  <si>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</si>
  <si>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</si>
  <si>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</si>
  <si>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</si>
  <si>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</si>
  <si>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</si>
  <si>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</si>
  <si>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</si>
  <si>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</si>
  <si>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</si>
  <si>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</si>
  <si>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</si>
  <si>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</si>
  <si>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</si>
  <si>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</si>
  <si>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</si>
  <si>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</si>
  <si>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</si>
  <si>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</si>
  <si>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</si>
  <si>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</si>
  <si>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</si>
  <si>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</si>
  <si>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</si>
  <si>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</si>
  <si>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</si>
  <si>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</si>
  <si>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</si>
  <si>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</si>
  <si>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</si>
  <si>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</si>
  <si>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</si>
  <si>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</si>
  <si>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</si>
  <si>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</si>
  <si>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</si>
  <si>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</si>
  <si>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</si>
  <si>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</si>
  <si>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</si>
  <si>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</si>
  <si>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</si>
  <si>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</si>
  <si>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</si>
  <si>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</si>
  <si>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</si>
  <si>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</si>
  <si>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</si>
  <si>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</si>
  <si>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</si>
  <si>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</si>
  <si>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</si>
  <si>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</si>
  <si>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</si>
  <si>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</si>
  <si>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</si>
  <si>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</si>
  <si>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</si>
  <si>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</si>
  <si>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</si>
  <si>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</si>
  <si>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</si>
  <si>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</si>
  <si>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</si>
  <si>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</si>
  <si>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</si>
  <si>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</si>
  <si>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</si>
  <si>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</si>
  <si>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</si>
  <si>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</si>
  <si>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</si>
  <si>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</si>
  <si>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</si>
  <si>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</si>
  <si>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</si>
  <si>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</si>
  <si>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</si>
  <si>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</si>
  <si>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</si>
  <si>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</si>
  <si>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</si>
  <si>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</si>
  <si>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</si>
  <si>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</si>
  <si>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</si>
  <si>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</si>
  <si>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</si>
  <si>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</si>
  <si>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</si>
  <si>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</si>
  <si>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</si>
  <si>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</si>
  <si>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</si>
  <si>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</si>
  <si>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</si>
  <si>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</si>
  <si>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</si>
  <si>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</si>
  <si>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</si>
  <si>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</si>
  <si>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</si>
  <si>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</si>
  <si>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</si>
  <si>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</si>
  <si>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</si>
  <si>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</si>
  <si>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</si>
  <si>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</si>
  <si>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</si>
  <si>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</si>
  <si>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</si>
  <si>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</si>
  <si>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</si>
  <si>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</si>
  <si>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</si>
  <si>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</si>
  <si>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</si>
  <si>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</si>
  <si>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</si>
  <si>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</si>
  <si>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</si>
  <si>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</si>
  <si>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</si>
  <si>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</si>
  <si>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</si>
  <si>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</si>
  <si>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</si>
  <si>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</si>
  <si>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</si>
  <si>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</si>
  <si>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</si>
  <si>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</si>
  <si>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</si>
  <si>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</si>
  <si>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</si>
  <si>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</si>
  <si>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</si>
  <si>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</si>
  <si>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</si>
  <si>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</si>
  <si>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</si>
  <si>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</si>
  <si>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</si>
  <si>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</si>
  <si>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</si>
  <si>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</si>
  <si>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</si>
  <si>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</si>
  <si>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</si>
  <si>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</si>
  <si>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</si>
  <si>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</si>
  <si>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</si>
  <si>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</si>
  <si>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</si>
  <si>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</si>
  <si>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</si>
  <si>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</si>
  <si>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</si>
  <si>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</si>
  <si>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</si>
  <si>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</si>
  <si>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</si>
  <si>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</si>
  <si>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</si>
  <si>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</si>
  <si>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</si>
  <si>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</si>
  <si>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</si>
  <si>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</si>
  <si>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</si>
  <si>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</si>
  <si>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</si>
  <si>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</si>
  <si>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</si>
  <si>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</si>
  <si>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</si>
  <si>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</si>
  <si>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</si>
  <si>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</si>
  <si>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</si>
  <si>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</si>
  <si>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</si>
  <si>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</si>
  <si>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</si>
  <si>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</si>
  <si>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</si>
  <si>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</si>
  <si>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</si>
  <si>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</si>
  <si>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</si>
  <si>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</si>
  <si>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</si>
  <si>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</si>
  <si>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</si>
  <si>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</si>
  <si>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</si>
  <si>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</si>
  <si>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</si>
  <si>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</si>
  <si>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</si>
  <si>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</si>
  <si>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</si>
  <si>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</si>
  <si>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</si>
  <si>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</si>
  <si>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</si>
  <si>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</si>
  <si>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</si>
  <si>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</si>
  <si>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</si>
  <si>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</si>
  <si>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</si>
  <si>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</si>
  <si>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</si>
  <si>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</si>
  <si>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</si>
  <si>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</si>
  <si>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</si>
  <si>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</si>
  <si>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</si>
  <si>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</si>
  <si>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</si>
  <si>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</si>
  <si>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</si>
  <si>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</si>
  <si>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</si>
  <si>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</si>
  <si>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</si>
  <si>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</si>
  <si>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</si>
  <si>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</si>
  <si>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</si>
  <si>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</si>
  <si>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</si>
  <si>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</si>
  <si>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</si>
  <si>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</si>
  <si>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</si>
  <si>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</si>
  <si>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</si>
  <si>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</si>
  <si>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</si>
  <si>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</si>
  <si>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</si>
  <si>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</si>
  <si>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</si>
  <si>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</si>
  <si>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</si>
  <si>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</si>
  <si>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</si>
  <si>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</si>
  <si>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</si>
  <si>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</si>
  <si>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</si>
  <si>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</si>
  <si>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</si>
  <si>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</si>
  <si>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</si>
  <si>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</si>
  <si>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</si>
  <si>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</si>
  <si>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</si>
  <si>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</si>
  <si>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</si>
  <si>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</si>
  <si>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</si>
  <si>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</si>
  <si>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</si>
  <si>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</si>
  <si>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</si>
  <si>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</si>
  <si>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</si>
  <si>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</si>
  <si>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</si>
  <si>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</si>
  <si>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</si>
  <si>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</si>
  <si>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</si>
  <si>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</si>
  <si>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</si>
  <si>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</si>
  <si>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</si>
  <si>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</si>
  <si>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</si>
  <si>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</si>
  <si>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</si>
  <si>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</si>
  <si>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</si>
  <si>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</si>
  <si>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</si>
  <si>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</si>
  <si>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</si>
  <si>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</si>
  <si>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</si>
  <si>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</si>
  <si>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</si>
  <si>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</si>
  <si>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</si>
  <si>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</si>
  <si>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</si>
  <si>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</si>
  <si>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</si>
  <si>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</si>
  <si>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</si>
  <si>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</si>
  <si>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</si>
  <si>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</si>
  <si>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</si>
  <si>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</si>
  <si>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</si>
  <si>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</si>
  <si>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</si>
  <si>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</si>
  <si>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</si>
  <si>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</si>
  <si>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</si>
  <si>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</si>
  <si>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</si>
  <si>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</si>
  <si>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</si>
  <si>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</si>
  <si>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</si>
  <si>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</si>
  <si>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</si>
  <si>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</si>
  <si>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</si>
  <si>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</si>
  <si>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</si>
  <si>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</si>
  <si>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</si>
  <si>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</si>
  <si>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</si>
  <si>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</si>
  <si>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</si>
  <si>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</si>
  <si>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</si>
  <si>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</si>
  <si>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</si>
  <si>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</si>
  <si>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</si>
  <si>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</si>
  <si>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</si>
  <si>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</si>
  <si>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</si>
  <si>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</si>
  <si>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</si>
  <si>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</si>
  <si>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</si>
  <si>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</si>
  <si>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</si>
  <si>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</si>
  <si>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</si>
  <si>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</si>
  <si>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</si>
  <si>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</si>
  <si>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</si>
  <si>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</si>
  <si>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</si>
  <si>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</si>
  <si>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</si>
  <si>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</si>
  <si>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</si>
  <si>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</si>
  <si>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</si>
  <si>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</si>
  <si>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</si>
  <si>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</si>
  <si>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</si>
  <si>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</si>
  <si>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</si>
  <si>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</si>
  <si>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</si>
  <si>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</si>
  <si>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</si>
  <si>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</si>
  <si>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</si>
  <si>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</si>
  <si>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</si>
  <si>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</si>
  <si>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</si>
  <si>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</si>
  <si>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</si>
  <si>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</si>
  <si>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</si>
  <si>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</si>
  <si>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</si>
  <si>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</si>
  <si>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</si>
  <si>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</si>
  <si>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</si>
  <si>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</si>
  <si>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</si>
  <si>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</si>
  <si>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</si>
  <si>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</si>
  <si>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</si>
  <si>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</si>
  <si>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</si>
  <si>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</si>
  <si>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</si>
  <si>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</si>
  <si>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</si>
  <si>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</si>
  <si>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</si>
  <si>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</si>
  <si>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</si>
  <si>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</si>
  <si>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</si>
  <si>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</si>
  <si>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</si>
  <si>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</si>
  <si>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</si>
  <si>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</si>
  <si>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</si>
  <si>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</si>
  <si>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</si>
  <si>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</si>
  <si>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</si>
  <si>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</si>
  <si>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</si>
  <si>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</si>
  <si>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</si>
  <si>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</si>
  <si>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</si>
  <si>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</si>
  <si>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</si>
  <si>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</si>
  <si>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</si>
  <si>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</si>
  <si>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</si>
  <si>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</si>
  <si>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</si>
  <si>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</si>
  <si>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</si>
  <si>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</si>
  <si>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</si>
  <si>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</si>
  <si>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</si>
  <si>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</si>
  <si>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</si>
  <si>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</si>
  <si>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</si>
  <si>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</si>
  <si>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</si>
  <si>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</si>
  <si>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</si>
  <si>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</si>
  <si>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</si>
  <si>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</si>
  <si>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</si>
  <si>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</si>
  <si>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</si>
  <si>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</si>
  <si>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</si>
  <si>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</si>
  <si>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</si>
  <si>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</si>
  <si>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</si>
  <si>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</si>
  <si>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</si>
  <si>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</si>
  <si>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</si>
  <si>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</si>
  <si>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</si>
  <si>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</si>
  <si>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</si>
  <si>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</si>
  <si>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</si>
  <si>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</si>
  <si>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</si>
  <si>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</si>
  <si>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</si>
  <si>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</si>
  <si>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</si>
  <si>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</si>
  <si>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</si>
  <si>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</si>
  <si>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</si>
  <si>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</si>
  <si>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</si>
  <si>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</si>
  <si>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</si>
  <si>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</si>
  <si>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</si>
  <si>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</si>
  <si>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</si>
  <si>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</si>
  <si>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</si>
  <si>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</si>
  <si>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</si>
  <si>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</si>
  <si>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</si>
  <si>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</si>
  <si>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</si>
  <si>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</si>
  <si>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</si>
  <si>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</si>
  <si>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</si>
  <si>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</si>
  <si>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</si>
  <si>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</si>
  <si>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</si>
  <si>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</si>
  <si>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</si>
  <si>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</si>
  <si>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</si>
  <si>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</si>
  <si>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</si>
  <si>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</si>
  <si>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</si>
  <si>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</si>
  <si>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</si>
  <si>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</si>
  <si>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</si>
  <si>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</si>
  <si>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</si>
  <si>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</si>
  <si>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</si>
  <si>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</si>
  <si>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</si>
  <si>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</si>
  <si>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</si>
  <si>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</si>
  <si>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</si>
  <si>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</si>
  <si>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</si>
  <si>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</si>
  <si>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</si>
  <si>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</si>
  <si>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</si>
  <si>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</si>
  <si>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</si>
  <si>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</si>
  <si>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</si>
  <si>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</si>
  <si>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</si>
  <si>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</si>
  <si>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</si>
  <si>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</si>
  <si>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</si>
  <si>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</si>
  <si>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</si>
  <si>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</si>
  <si>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</si>
  <si>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</si>
  <si>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</si>
  <si>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</si>
  <si>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</si>
  <si>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</si>
  <si>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</si>
  <si>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</si>
  <si>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</si>
  <si>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</si>
  <si>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</si>
  <si>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</si>
  <si>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</si>
  <si>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</si>
  <si>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</si>
  <si>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</si>
  <si>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</si>
  <si>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</si>
  <si>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</si>
  <si>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</si>
  <si>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</si>
  <si>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</si>
  <si>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</si>
  <si>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</si>
  <si>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</si>
  <si>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</si>
  <si>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</si>
  <si>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</si>
  <si>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</si>
  <si>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</si>
  <si>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</si>
  <si>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</si>
  <si>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</si>
  <si>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</si>
  <si>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</si>
  <si>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</si>
  <si>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</si>
  <si>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</si>
  <si>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</si>
  <si>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</si>
  <si>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</si>
  <si>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</si>
  <si>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</si>
  <si>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</si>
  <si>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</si>
  <si>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</si>
  <si>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</si>
  <si>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</si>
  <si>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</si>
  <si>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</si>
  <si>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</si>
  <si>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</si>
  <si>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</si>
  <si>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</si>
  <si>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</si>
  <si>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</si>
  <si>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</si>
  <si>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</si>
  <si>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</si>
  <si>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</si>
  <si>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</si>
  <si>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</si>
  <si>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</si>
  <si>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</si>
  <si>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</si>
  <si>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</si>
  <si>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</si>
  <si>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</si>
  <si>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</si>
  <si>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</si>
  <si>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</si>
  <si>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</si>
  <si>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</si>
  <si>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</si>
  <si>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</si>
  <si>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</si>
  <si>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</si>
  <si>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</si>
  <si>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</si>
  <si>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</si>
  <si>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</si>
  <si>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</si>
  <si>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</si>
  <si>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</si>
  <si>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</si>
  <si>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</si>
  <si>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</si>
  <si>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</si>
  <si>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</si>
  <si>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</si>
  <si>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</si>
  <si>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</si>
  <si>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</si>
  <si>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</si>
  <si>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</si>
  <si>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</si>
  <si>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</si>
  <si>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</si>
  <si>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</si>
  <si>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</si>
  <si>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</si>
  <si>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</si>
  <si>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</si>
  <si>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</si>
  <si>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</si>
  <si>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</si>
  <si>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</si>
  <si>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</si>
  <si>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</si>
  <si>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</si>
  <si>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</si>
  <si>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</si>
  <si>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</si>
  <si>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</si>
  <si>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</si>
  <si>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</si>
  <si>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</si>
  <si>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</si>
  <si>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</si>
  <si>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</si>
  <si>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</si>
  <si>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</si>
  <si>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</si>
  <si>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</si>
  <si>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</si>
  <si>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</si>
  <si>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</si>
  <si>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</si>
  <si>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</si>
  <si>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</si>
  <si>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</si>
  <si>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</si>
  <si>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</si>
  <si>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</si>
  <si>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</si>
  <si>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</si>
  <si>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</si>
  <si>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</si>
  <si>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</si>
  <si>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</si>
  <si>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</si>
  <si>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</si>
  <si>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</si>
  <si>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</si>
  <si>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</si>
  <si>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</si>
  <si>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</si>
  <si>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</si>
  <si>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</si>
  <si>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</si>
  <si>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</si>
  <si>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</si>
  <si>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</si>
  <si>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</si>
  <si>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</si>
  <si>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</si>
  <si>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</si>
  <si>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</si>
  <si>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</si>
  <si>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</si>
  <si>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</si>
  <si>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</si>
  <si>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</si>
  <si>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</si>
  <si>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</si>
  <si>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</si>
  <si>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</si>
  <si>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</si>
  <si>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</si>
  <si>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</si>
  <si>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</si>
  <si>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</si>
  <si>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</si>
  <si>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</si>
  <si>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</si>
  <si>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</si>
  <si>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</si>
  <si>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</si>
  <si>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</si>
  <si>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</si>
  <si>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</si>
  <si>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</si>
  <si>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</si>
  <si>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</si>
  <si>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</si>
  <si>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</si>
  <si>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</si>
  <si>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</si>
  <si>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</si>
  <si>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</si>
  <si>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</si>
  <si>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</si>
  <si>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</si>
  <si>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</si>
  <si>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</si>
  <si>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</si>
  <si>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</si>
  <si>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</si>
  <si>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</si>
  <si>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</si>
  <si>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</si>
  <si>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</si>
  <si>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</si>
  <si>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</si>
  <si>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</si>
  <si>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</si>
  <si>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</si>
  <si>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</si>
  <si>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</si>
  <si>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</si>
  <si>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</si>
  <si>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</si>
  <si>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</si>
  <si>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</si>
  <si>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</si>
  <si>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</si>
  <si>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</si>
  <si>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</si>
  <si>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</si>
  <si>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</si>
  <si>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</si>
  <si>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</si>
  <si>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</si>
  <si>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</si>
  <si>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</si>
  <si>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</si>
  <si>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</si>
  <si>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</si>
  <si>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</si>
  <si>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</si>
  <si>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</si>
  <si>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</si>
  <si>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</si>
  <si>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</si>
  <si>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</si>
  <si>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</si>
  <si>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</si>
  <si>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</si>
  <si>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</si>
  <si>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</si>
  <si>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</si>
  <si>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</si>
  <si>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</si>
  <si>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</si>
  <si>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</si>
  <si>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</si>
  <si>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</si>
  <si>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</si>
  <si>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</si>
  <si>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</si>
  <si>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</si>
  <si>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</si>
  <si>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</si>
  <si>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</si>
  <si>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</si>
  <si>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</si>
  <si>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</si>
  <si>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</si>
  <si>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</si>
  <si>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</si>
  <si>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</si>
  <si>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</si>
  <si>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</si>
  <si>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</si>
  <si>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</si>
  <si>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</si>
  <si>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</si>
  <si>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</si>
  <si>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</si>
  <si>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</si>
  <si>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</si>
  <si>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</si>
  <si>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</si>
  <si>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</si>
  <si>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</si>
  <si>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</si>
  <si>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</si>
  <si>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</si>
  <si>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</si>
  <si>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</si>
  <si>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</si>
  <si>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</si>
  <si>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</si>
  <si>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</si>
  <si>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</si>
  <si>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</si>
  <si>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</si>
  <si>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</si>
  <si>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</si>
  <si>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</si>
  <si>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</si>
  <si>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</si>
  <si>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</si>
  <si>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</si>
  <si>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</si>
  <si>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</si>
  <si>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</si>
  <si>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</si>
  <si>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</si>
  <si>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</si>
  <si>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</si>
  <si>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</si>
  <si>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</si>
  <si>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</si>
  <si>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</si>
  <si>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</si>
  <si>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</si>
  <si>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</si>
  <si>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</si>
  <si>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</si>
  <si>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</si>
  <si>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</si>
  <si>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</si>
  <si>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</si>
  <si>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</si>
  <si>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</si>
  <si>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</si>
  <si>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</si>
  <si>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</si>
  <si>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</si>
  <si>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</si>
  <si>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</si>
  <si>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</si>
  <si>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</si>
  <si>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</si>
  <si>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</si>
  <si>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</si>
  <si>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</si>
  <si>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</si>
  <si>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</si>
  <si>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</si>
  <si>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</si>
  <si>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</si>
  <si>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</si>
  <si>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</si>
  <si>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</si>
  <si>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</si>
  <si>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</si>
  <si>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</si>
  <si>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</si>
  <si>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</si>
  <si>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</si>
  <si>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</si>
  <si>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</si>
  <si>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</si>
  <si>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</si>
  <si>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</si>
  <si>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</si>
  <si>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</si>
  <si>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</si>
  <si>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</si>
  <si>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</si>
  <si>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</si>
  <si>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</si>
  <si>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</si>
  <si>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</si>
  <si>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</si>
  <si>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</si>
  <si>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</si>
  <si>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</si>
  <si>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</si>
  <si>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</si>
  <si>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</si>
  <si>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</si>
  <si>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</si>
  <si>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</si>
  <si>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</si>
  <si>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</si>
  <si>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</si>
  <si>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</si>
  <si>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</si>
  <si>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</si>
  <si>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</si>
  <si>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</si>
  <si>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</si>
  <si>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</si>
  <si>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</si>
  <si>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</si>
  <si>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</si>
  <si>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</si>
  <si>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</si>
  <si>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</si>
  <si>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</si>
  <si>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</si>
  <si>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</si>
  <si>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</si>
  <si>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</si>
  <si>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</si>
  <si>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</si>
  <si>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</si>
  <si>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</si>
  <si>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</si>
  <si>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</si>
  <si>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</si>
  <si>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</si>
  <si>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</si>
  <si>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</si>
  <si>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</si>
  <si>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</si>
  <si>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</si>
  <si>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</si>
  <si>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</si>
  <si>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</si>
  <si>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</si>
  <si>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</si>
  <si>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</si>
  <si>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</si>
  <si>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</si>
  <si>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</si>
  <si>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</si>
  <si>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</si>
  <si>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</si>
  <si>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</si>
  <si>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</si>
  <si>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</si>
  <si>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</si>
  <si>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</si>
  <si>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</si>
  <si>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</si>
  <si>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</si>
  <si>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</si>
  <si>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</si>
  <si>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</si>
  <si>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</si>
  <si>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</si>
  <si>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</si>
  <si>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</si>
  <si>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</si>
  <si>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</si>
  <si>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</si>
  <si>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</si>
  <si>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</si>
  <si>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</si>
  <si>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</si>
  <si>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</si>
  <si>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</si>
  <si>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</si>
  <si>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</si>
  <si>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</si>
  <si>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</si>
  <si>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</si>
  <si>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</si>
  <si>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</si>
  <si>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</si>
  <si>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</si>
  <si>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</si>
  <si>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</si>
  <si>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</si>
  <si>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</si>
  <si>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</si>
  <si>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</si>
  <si>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</si>
  <si>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</si>
  <si>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</si>
  <si>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</si>
  <si>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</si>
  <si>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</si>
  <si>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</si>
  <si>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</si>
  <si>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</si>
  <si>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</si>
  <si>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</si>
  <si>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</si>
  <si>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</si>
  <si>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</si>
  <si>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</si>
  <si>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</si>
  <si>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</si>
  <si>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</si>
  <si>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</si>
  <si>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</si>
  <si>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</si>
  <si>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</si>
  <si>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</si>
  <si>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</si>
  <si>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</si>
  <si>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</si>
  <si>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</si>
  <si>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</si>
  <si>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</si>
  <si>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</si>
  <si>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</si>
  <si>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</si>
  <si>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</si>
  <si>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</si>
  <si>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</si>
  <si>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</si>
  <si>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</si>
  <si>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</si>
  <si>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</si>
  <si>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</si>
  <si>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</si>
  <si>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</si>
  <si>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</si>
  <si>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</si>
  <si>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</si>
  <si>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</si>
  <si>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</si>
  <si>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</si>
  <si>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</si>
  <si>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</si>
  <si>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</si>
  <si>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</si>
  <si>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</si>
  <si>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</si>
  <si>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</si>
  <si>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</si>
  <si>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</si>
  <si>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</si>
  <si>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</si>
  <si>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</si>
  <si>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</si>
  <si>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</si>
  <si>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</si>
  <si>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</si>
  <si>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</si>
  <si>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</si>
  <si>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</si>
  <si>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</si>
  <si>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</si>
  <si>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</si>
  <si>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</si>
  <si>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</si>
  <si>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</si>
  <si>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</si>
  <si>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</si>
  <si>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</si>
  <si>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</si>
  <si>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</si>
  <si>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</si>
  <si>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</si>
  <si>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</si>
  <si>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</si>
  <si>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</si>
  <si>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</si>
  <si>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</si>
  <si>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</si>
  <si>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</si>
  <si>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</si>
  <si>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</si>
  <si>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</si>
  <si>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</si>
  <si>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</si>
  <si>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</si>
  <si>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</si>
  <si>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</si>
  <si>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</si>
  <si>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</si>
  <si>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</si>
  <si>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</si>
  <si>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</si>
  <si>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</si>
  <si>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</si>
  <si>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</si>
  <si>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</si>
  <si>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</si>
  <si>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</si>
  <si>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</si>
  <si>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</si>
  <si>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</si>
  <si>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</si>
  <si>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</si>
  <si>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</si>
  <si>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</si>
  <si>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</si>
  <si>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</si>
  <si>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</si>
  <si>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</si>
  <si>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</si>
  <si>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</si>
  <si>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</si>
  <si>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</si>
  <si>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</si>
  <si>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</si>
  <si>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</si>
  <si>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</si>
  <si>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</si>
  <si>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</si>
  <si>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</si>
  <si>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</si>
  <si>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</si>
  <si>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</si>
  <si>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</si>
  <si>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</si>
  <si>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</si>
  <si>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</si>
  <si>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</si>
  <si>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</si>
  <si>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</si>
  <si>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</si>
  <si>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</si>
  <si>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</si>
  <si>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</si>
  <si>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</si>
  <si>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</si>
  <si>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</si>
  <si>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</si>
  <si>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</si>
  <si>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</si>
  <si>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</si>
  <si>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</si>
  <si>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</si>
  <si>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</si>
  <si>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</si>
  <si>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</si>
  <si>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</si>
  <si>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</si>
  <si>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</si>
  <si>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</si>
  <si>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</si>
  <si>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</si>
  <si>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</si>
  <si>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</si>
  <si>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</si>
  <si>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</si>
  <si>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</si>
  <si>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</si>
  <si>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</si>
  <si>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</si>
  <si>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</si>
  <si>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</si>
  <si>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</si>
  <si>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</si>
  <si>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</si>
  <si>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</si>
  <si>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</si>
  <si>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</si>
  <si>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</si>
  <si>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</si>
  <si>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</si>
  <si>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</si>
  <si>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</si>
  <si>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</si>
  <si>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</si>
  <si>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</si>
  <si>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</si>
  <si>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</si>
  <si>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</si>
  <si>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</si>
  <si>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</si>
  <si>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</si>
  <si>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</si>
  <si>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</si>
  <si>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</si>
  <si>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</si>
  <si>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</si>
  <si>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</si>
  <si>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</si>
  <si>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</si>
  <si>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</si>
  <si>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</si>
  <si>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</si>
  <si>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</si>
  <si>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</si>
  <si>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</si>
  <si>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</si>
  <si>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</si>
  <si>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</si>
  <si>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</si>
  <si>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</si>
  <si>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</si>
  <si>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</si>
  <si>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</si>
  <si>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</si>
  <si>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</si>
  <si>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</si>
  <si>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</si>
  <si>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</si>
  <si>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</si>
  <si>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</si>
  <si>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</si>
  <si>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</si>
  <si>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</si>
  <si>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</si>
  <si>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</si>
  <si>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</si>
  <si>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</si>
  <si>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</si>
  <si>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</si>
  <si>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</si>
  <si>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</si>
  <si>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</si>
  <si>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</si>
  <si>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</si>
  <si>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</si>
  <si>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</si>
  <si>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</si>
  <si>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</si>
  <si>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</si>
  <si>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</si>
  <si>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</si>
  <si>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</si>
  <si>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</si>
  <si>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</si>
  <si>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</si>
  <si>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</si>
  <si>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</si>
  <si>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</si>
  <si>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</si>
  <si>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</si>
  <si>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</si>
  <si>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</si>
  <si>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</si>
  <si>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</si>
  <si>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</si>
  <si>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</si>
  <si>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</si>
  <si>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</si>
  <si>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</si>
  <si>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</si>
  <si>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</si>
  <si>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</si>
  <si>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</si>
  <si>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</si>
  <si>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</si>
  <si>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</si>
  <si>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</si>
  <si>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</si>
  <si>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</si>
  <si>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</si>
  <si>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</si>
  <si>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</si>
  <si>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</si>
  <si>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</si>
  <si>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</si>
  <si>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</si>
  <si>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</si>
  <si>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</si>
  <si>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</si>
  <si>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</si>
  <si>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</si>
  <si>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</si>
  <si>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</si>
  <si>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</si>
  <si>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</si>
  <si>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</si>
  <si>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</si>
  <si>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</si>
  <si>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</si>
  <si>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</si>
  <si>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</si>
  <si>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</si>
  <si>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</si>
  <si>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</si>
  <si>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</si>
  <si>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</si>
  <si>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</si>
  <si>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</si>
  <si>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</si>
  <si>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</si>
  <si>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</si>
  <si>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</si>
  <si>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</si>
  <si>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</si>
  <si>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</si>
  <si>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</si>
  <si>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</si>
  <si>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</si>
  <si>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</si>
  <si>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</si>
  <si>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</si>
  <si>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</si>
  <si>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</si>
  <si>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</si>
  <si>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</si>
  <si>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</si>
  <si>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</si>
  <si>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</si>
  <si>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</si>
  <si>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</si>
  <si>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</si>
  <si>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</si>
  <si>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</si>
  <si>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</si>
  <si>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</si>
  <si>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</si>
  <si>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</si>
  <si>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</si>
  <si>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</si>
  <si>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</si>
  <si>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</si>
  <si>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</si>
  <si>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</si>
  <si>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</si>
  <si>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</si>
  <si>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</si>
  <si>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</si>
  <si>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</si>
  <si>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</si>
  <si>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</si>
  <si>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</si>
  <si>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</si>
  <si>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</si>
  <si>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</si>
  <si>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</si>
  <si>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</si>
  <si>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</si>
  <si>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</si>
  <si>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</si>
  <si>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</si>
  <si>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</si>
  <si>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</si>
  <si>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</si>
  <si>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</si>
  <si>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</si>
  <si>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</si>
  <si>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</si>
  <si>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</si>
  <si>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</si>
  <si>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</si>
  <si>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</si>
  <si>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</si>
  <si>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</si>
  <si>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</si>
  <si>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</si>
  <si>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</si>
  <si>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</si>
  <si>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</si>
  <si>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</si>
  <si>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</si>
  <si>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</si>
  <si>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</si>
  <si>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</si>
  <si>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</si>
  <si>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</si>
  <si>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</si>
  <si>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</si>
  <si>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</si>
  <si>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</si>
  <si>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</si>
  <si>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</si>
  <si>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</si>
  <si>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</si>
  <si>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</si>
  <si>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</si>
  <si>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</si>
  <si>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</si>
  <si>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</si>
  <si>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</si>
  <si>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</si>
  <si>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</si>
  <si>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</si>
  <si>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</si>
  <si>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</si>
  <si>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</si>
  <si>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</si>
  <si>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</si>
  <si>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</si>
  <si>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</si>
  <si>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</si>
  <si>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</si>
  <si>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</si>
  <si>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</si>
  <si>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</si>
  <si>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</si>
  <si>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</si>
  <si>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</si>
  <si>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</si>
  <si>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</si>
  <si>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</si>
  <si>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</si>
  <si>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</si>
  <si>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</si>
  <si>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</si>
  <si>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</si>
  <si>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</si>
  <si>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</si>
  <si>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</si>
  <si>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</si>
  <si>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</si>
  <si>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</si>
  <si>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</si>
  <si>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</si>
  <si>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</si>
  <si>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</si>
  <si>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</si>
  <si>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</si>
  <si>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</si>
  <si>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</si>
  <si>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</si>
  <si>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</si>
  <si>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</si>
  <si>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</si>
  <si>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</si>
  <si>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</si>
  <si>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</si>
  <si>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</si>
  <si>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</si>
  <si>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</si>
  <si>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</si>
  <si>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</si>
  <si>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</si>
  <si>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</si>
  <si>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</si>
  <si>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</si>
  <si>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</si>
  <si>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</si>
  <si>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</si>
  <si>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</si>
  <si>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</si>
  <si>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</si>
  <si>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</si>
  <si>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</si>
  <si>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</si>
  <si>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</si>
  <si>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</si>
  <si>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</si>
  <si>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</si>
  <si>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</si>
  <si>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</si>
  <si>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</si>
  <si>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</si>
  <si>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</si>
  <si>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</si>
  <si>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</si>
  <si>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</si>
  <si>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</si>
  <si>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</si>
  <si>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</si>
  <si>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</si>
  <si>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</si>
  <si>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</si>
  <si>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</si>
  <si>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</si>
  <si>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</si>
  <si>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</si>
  <si>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</si>
  <si>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</si>
  <si>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</si>
  <si>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</si>
  <si>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</si>
  <si>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</si>
  <si>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</si>
  <si>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</si>
  <si>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</si>
  <si>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</si>
  <si>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</si>
  <si>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</si>
  <si>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</si>
  <si>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</si>
  <si>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</si>
  <si>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</si>
  <si>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</si>
  <si>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</si>
  <si>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</si>
  <si>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</si>
  <si>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</si>
  <si>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</si>
  <si>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</si>
  <si>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</si>
  <si>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</si>
  <si>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</si>
  <si>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</si>
  <si>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</si>
  <si>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</si>
  <si>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</si>
  <si>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</si>
  <si>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</si>
  <si>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</si>
  <si>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</si>
  <si>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</si>
  <si>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</si>
  <si>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</si>
  <si>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</si>
  <si>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</si>
  <si>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</si>
  <si>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</si>
  <si>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</si>
  <si>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</si>
  <si>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</si>
  <si>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</si>
  <si>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</si>
  <si>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</si>
  <si>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</si>
  <si>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</si>
  <si>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</si>
  <si>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</si>
  <si>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</si>
  <si>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</si>
  <si>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</si>
  <si>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</si>
  <si>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</si>
  <si>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</si>
  <si>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</si>
  <si>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</si>
  <si>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</si>
  <si>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</si>
  <si>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</si>
  <si>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</si>
  <si>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</si>
  <si>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</si>
  <si>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</si>
  <si>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</si>
  <si>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</si>
  <si>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</si>
  <si>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</si>
  <si>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</si>
  <si>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</si>
  <si>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</si>
  <si>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</si>
  <si>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</si>
  <si>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</si>
  <si>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</si>
  <si>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</si>
  <si>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</si>
  <si>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</si>
  <si>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</si>
  <si>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</si>
  <si>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</si>
  <si>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</si>
  <si>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</si>
  <si>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</si>
  <si>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</si>
  <si>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</si>
  <si>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</si>
  <si>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</si>
  <si>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</si>
  <si>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</si>
  <si>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</si>
  <si>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</si>
  <si>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</si>
  <si>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</si>
  <si>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</si>
  <si>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</si>
  <si>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</si>
  <si>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</si>
  <si>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</si>
  <si>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</si>
  <si>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</si>
  <si>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</si>
  <si>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</si>
  <si>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</si>
  <si>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</si>
  <si>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</si>
  <si>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</si>
  <si>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</si>
  <si>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</si>
  <si>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</si>
  <si>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</si>
  <si>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</si>
  <si>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</si>
  <si>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</si>
  <si>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</si>
  <si>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</si>
  <si>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</si>
  <si>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</si>
  <si>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</si>
  <si>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</si>
  <si>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</si>
  <si>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</si>
  <si>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</si>
  <si>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</si>
  <si>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</si>
  <si>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</si>
  <si>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</si>
  <si>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</si>
  <si>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</si>
  <si>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</si>
  <si>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</si>
  <si>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</si>
  <si>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</si>
  <si>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</si>
  <si>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</si>
  <si>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</si>
  <si>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</si>
  <si>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</si>
  <si>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</si>
  <si>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</si>
  <si>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</si>
  <si>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</si>
  <si>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</si>
  <si>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</si>
  <si>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</si>
  <si>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</si>
  <si>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</si>
  <si>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</si>
  <si>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</si>
  <si>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</si>
  <si>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</si>
  <si>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</si>
  <si>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</si>
  <si>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</si>
  <si>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</si>
  <si>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</si>
  <si>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</si>
  <si>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</si>
  <si>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</si>
  <si>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</si>
  <si>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</si>
  <si>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</si>
  <si>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</si>
  <si>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</si>
  <si>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</si>
  <si>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</si>
  <si>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</si>
  <si>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</si>
  <si>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</si>
  <si>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</si>
  <si>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</si>
  <si>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</si>
  <si>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</si>
  <si>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</si>
  <si>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</si>
  <si>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</si>
  <si>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</si>
  <si>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</si>
  <si>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</si>
  <si>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</si>
  <si>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</si>
  <si>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</si>
  <si>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</si>
  <si>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</si>
  <si>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</si>
  <si>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</si>
  <si>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</si>
  <si>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</si>
  <si>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</si>
  <si>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</si>
  <si>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</si>
  <si>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</si>
  <si>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</si>
  <si>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</si>
  <si>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</si>
  <si>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</si>
  <si>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</si>
  <si>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</si>
  <si>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</si>
  <si>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</si>
  <si>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</si>
  <si>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</si>
  <si>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</si>
  <si>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</si>
  <si>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</si>
  <si>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</si>
  <si>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</si>
  <si>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</si>
  <si>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</si>
  <si>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</si>
  <si>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</si>
  <si>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</si>
  <si>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</si>
  <si>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</si>
  <si>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</si>
  <si>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</si>
  <si>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</si>
  <si>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</si>
  <si>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</si>
  <si>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</si>
  <si>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</si>
  <si>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</si>
  <si>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</si>
  <si>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</si>
  <si>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</si>
  <si>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</si>
  <si>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</si>
  <si>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</si>
  <si>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</si>
  <si>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</si>
  <si>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</si>
  <si>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</si>
  <si>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</si>
  <si>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</si>
  <si>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</si>
  <si>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</si>
  <si>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</si>
  <si>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</si>
  <si>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</si>
  <si>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</si>
  <si>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</si>
  <si>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</si>
  <si>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</si>
  <si>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</si>
  <si>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</si>
  <si>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</si>
  <si>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</si>
  <si>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</si>
  <si>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</si>
  <si>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</si>
  <si>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</si>
  <si>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</si>
  <si>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</si>
  <si>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</si>
  <si>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</si>
  <si>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</si>
  <si>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</si>
  <si>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</si>
  <si>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</si>
  <si>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</si>
  <si>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</si>
  <si>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</si>
  <si>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</si>
  <si>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</si>
  <si>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</si>
  <si>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</si>
  <si>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</si>
  <si>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</si>
  <si>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</si>
  <si>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</si>
  <si>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</si>
  <si>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</si>
  <si>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</si>
  <si>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</si>
  <si>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</si>
  <si>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</si>
  <si>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</si>
  <si>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</si>
  <si>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</si>
  <si>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</si>
  <si>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</si>
  <si>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</si>
  <si>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</si>
  <si>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</si>
  <si>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</si>
  <si>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</si>
  <si>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</si>
  <si>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</si>
  <si>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</si>
  <si>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</si>
  <si>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</si>
  <si>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</si>
  <si>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</si>
  <si>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</si>
  <si>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</si>
  <si>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</si>
  <si>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</si>
  <si>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</si>
  <si>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</si>
  <si>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</si>
  <si>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</si>
  <si>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</si>
  <si>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</si>
  <si>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</si>
  <si>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</si>
  <si>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</si>
  <si>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</si>
  <si>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</si>
  <si>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</si>
  <si>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</si>
  <si>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</si>
  <si>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</si>
  <si>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</si>
  <si>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</si>
  <si>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</si>
  <si>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</si>
  <si>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</si>
  <si>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</si>
  <si>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</si>
  <si>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</si>
  <si>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</si>
  <si>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</si>
  <si>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</si>
  <si>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</si>
  <si>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</si>
  <si>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</si>
  <si>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</si>
  <si>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</si>
  <si>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</si>
  <si>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</si>
  <si>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</si>
  <si>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</si>
  <si>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</si>
  <si>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</si>
  <si>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</si>
  <si>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</si>
  <si>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</si>
  <si>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</si>
  <si>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</si>
  <si>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</si>
  <si>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</si>
  <si>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</si>
  <si>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</si>
  <si>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</si>
  <si>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</si>
  <si>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</si>
  <si>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</si>
  <si>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</si>
  <si>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</si>
  <si>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</si>
  <si>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</si>
  <si>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</si>
  <si>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</si>
  <si>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</si>
  <si>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</si>
  <si>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</si>
  <si>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</si>
  <si>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</si>
  <si>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</si>
  <si>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</si>
  <si>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</si>
  <si>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</si>
  <si>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</si>
  <si>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</si>
  <si>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</si>
  <si>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</si>
  <si>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</si>
  <si>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</si>
  <si>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</si>
  <si>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</si>
  <si>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</si>
  <si>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</si>
  <si>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</si>
  <si>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</si>
  <si>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</si>
  <si>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</si>
  <si>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</si>
  <si>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</si>
  <si>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</si>
  <si>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</si>
  <si>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</si>
  <si>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</si>
  <si>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</si>
  <si>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</si>
  <si>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</si>
  <si>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</si>
  <si>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</si>
  <si>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</si>
  <si>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</si>
  <si>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</si>
  <si>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</si>
  <si>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</si>
  <si>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</si>
  <si>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</si>
  <si>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</si>
  <si>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</si>
  <si>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</si>
  <si>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</si>
  <si>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</si>
  <si>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</si>
  <si>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</si>
  <si>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</si>
  <si>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</si>
  <si>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</si>
  <si>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</si>
  <si>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</si>
  <si>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</si>
  <si>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</si>
  <si>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</si>
  <si>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</si>
  <si>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</si>
  <si>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</si>
  <si>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</si>
  <si>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</si>
  <si>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</si>
  <si>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</si>
  <si>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</si>
  <si>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</si>
  <si>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</si>
  <si>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</si>
  <si>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</si>
  <si>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</si>
  <si>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</si>
  <si>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</si>
  <si>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</si>
  <si>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</si>
  <si>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</si>
  <si>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</si>
  <si>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</si>
  <si>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</si>
  <si>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</si>
  <si>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</si>
  <si>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</si>
  <si>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</si>
  <si>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</si>
  <si>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</si>
  <si>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</si>
  <si>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</si>
  <si>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</si>
  <si>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</si>
  <si>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</si>
  <si>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</si>
  <si>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</si>
  <si>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</si>
  <si>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</si>
  <si>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</si>
  <si>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</si>
  <si>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</si>
  <si>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</si>
  <si>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</si>
  <si>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</si>
  <si>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</si>
  <si>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</si>
  <si>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</si>
  <si>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</si>
  <si>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</si>
  <si>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</si>
  <si>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</si>
  <si>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</si>
  <si>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</si>
  <si>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</si>
  <si>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</si>
  <si>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</si>
  <si>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</si>
  <si>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</si>
  <si>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</si>
  <si>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</si>
  <si>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</si>
  <si>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</si>
  <si>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</si>
  <si>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</si>
  <si>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</si>
  <si>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</si>
  <si>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</si>
  <si>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</si>
  <si>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</si>
  <si>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</si>
  <si>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</si>
  <si>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</si>
  <si>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</si>
  <si>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</si>
  <si>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</si>
  <si>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</si>
  <si>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</si>
  <si>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</si>
  <si>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</si>
  <si>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</si>
  <si>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</si>
  <si>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</si>
  <si>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</si>
  <si>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</si>
  <si>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</si>
  <si>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</si>
  <si>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</si>
  <si>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</si>
  <si>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</si>
  <si>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</si>
  <si>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</si>
  <si>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</si>
  <si>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</si>
  <si>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</si>
  <si>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</si>
  <si>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</si>
  <si>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</si>
  <si>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</si>
  <si>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</si>
  <si>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</si>
  <si>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</si>
  <si>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</si>
  <si>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</si>
  <si>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</si>
  <si>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</si>
  <si>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</si>
  <si>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</si>
  <si>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</si>
  <si>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</si>
  <si>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</si>
  <si>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</si>
  <si>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</si>
  <si>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</si>
  <si>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</si>
  <si>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</si>
  <si>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</si>
  <si>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</si>
  <si>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</si>
  <si>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</si>
  <si>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</si>
  <si>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</si>
  <si>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</si>
  <si>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</si>
  <si>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</si>
  <si>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</si>
  <si>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</si>
  <si>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</si>
  <si>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</si>
  <si>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</si>
  <si>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</si>
  <si>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</si>
  <si>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</si>
  <si>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</si>
  <si>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</si>
  <si>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</si>
  <si>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</si>
  <si>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</si>
  <si>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</si>
  <si>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</si>
  <si>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</si>
  <si>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</si>
  <si>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</si>
  <si>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</si>
  <si>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</si>
  <si>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</si>
  <si>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</si>
  <si>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</si>
  <si>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</si>
  <si>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</si>
  <si>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</si>
  <si>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</si>
  <si>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</si>
  <si>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</si>
  <si>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</si>
  <si>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</si>
  <si>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</si>
  <si>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</si>
  <si>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</si>
  <si>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</si>
  <si>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</si>
  <si>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</si>
  <si>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</si>
  <si>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</si>
  <si>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</si>
  <si>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</si>
  <si>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</si>
  <si>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</si>
  <si>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</si>
  <si>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</si>
  <si>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</si>
  <si>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</si>
  <si>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</si>
  <si>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</si>
  <si>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</si>
  <si>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</si>
  <si>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</si>
  <si>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</si>
  <si>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</si>
  <si>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</si>
  <si>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</si>
  <si>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</si>
  <si>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</si>
  <si>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</si>
  <si>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</si>
  <si>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</si>
  <si>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</si>
  <si>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</si>
  <si>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</si>
  <si>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</si>
  <si>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</si>
  <si>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</si>
  <si>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</si>
  <si>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</si>
  <si>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</si>
  <si>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</si>
  <si>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</si>
  <si>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</si>
  <si>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</si>
  <si>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</si>
  <si>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</si>
  <si>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</si>
  <si>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</si>
  <si>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</si>
  <si>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</si>
  <si>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</si>
  <si>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</si>
  <si>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</si>
  <si>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</si>
  <si>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</si>
  <si>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</si>
  <si>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</si>
  <si>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</si>
  <si>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</si>
  <si>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</si>
  <si>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</si>
  <si>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</si>
  <si>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</si>
  <si>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</si>
  <si>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</si>
  <si>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</si>
  <si>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</si>
  <si>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</si>
  <si>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</si>
  <si>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</si>
  <si>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</si>
  <si>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</si>
  <si>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</si>
  <si>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</si>
  <si>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</si>
  <si>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</si>
  <si>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</si>
  <si>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</si>
  <si>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</si>
  <si>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</si>
  <si>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</si>
  <si>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</si>
  <si>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</si>
  <si>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</si>
  <si>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</si>
  <si>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</si>
  <si>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</si>
  <si>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</si>
  <si>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</si>
  <si>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</si>
  <si>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</si>
  <si>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</si>
  <si>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</si>
  <si>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</si>
  <si>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</si>
  <si>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</si>
  <si>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</si>
  <si>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</si>
  <si>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</si>
  <si>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</si>
  <si>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</si>
  <si>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</si>
  <si>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</si>
  <si>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</si>
  <si>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</si>
  <si>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</si>
  <si>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</si>
  <si>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</si>
  <si>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</si>
  <si>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</si>
  <si>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</si>
  <si>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</si>
  <si>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</si>
  <si>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</si>
  <si>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</si>
  <si>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</si>
  <si>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</si>
  <si>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</si>
  <si>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</si>
  <si>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</si>
  <si>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</si>
  <si>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</si>
  <si>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</si>
  <si>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</si>
  <si>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</si>
  <si>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</si>
  <si>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</si>
  <si>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</si>
  <si>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</si>
  <si>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</si>
  <si>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</si>
  <si>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</si>
  <si>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</si>
  <si>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</si>
  <si>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</si>
  <si>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</si>
  <si>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</si>
  <si>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</si>
  <si>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</si>
  <si>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</si>
  <si>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</si>
  <si>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</si>
  <si>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</si>
  <si>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</si>
  <si>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</si>
  <si>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</si>
  <si>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</si>
  <si>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</si>
  <si>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</si>
  <si>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</si>
  <si>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</si>
  <si>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</si>
  <si>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</si>
  <si>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</si>
  <si>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</si>
  <si>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</si>
  <si>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</si>
  <si>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</si>
  <si>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</si>
  <si>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</si>
  <si>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</si>
  <si>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</si>
  <si>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</si>
  <si>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</si>
  <si>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</si>
  <si>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</si>
  <si>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</si>
  <si>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</si>
  <si>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</si>
  <si>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</si>
  <si>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</si>
  <si>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</si>
  <si>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</si>
  <si>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</si>
  <si>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</si>
  <si>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</si>
  <si>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</si>
  <si>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</si>
  <si>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</si>
  <si>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</si>
  <si>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</si>
  <si>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</si>
  <si>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</si>
  <si>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</si>
  <si>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</si>
  <si>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</si>
  <si>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</si>
  <si>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</si>
  <si>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</si>
  <si>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</si>
  <si>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</si>
  <si>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</si>
  <si>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</si>
  <si>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</si>
  <si>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</si>
  <si>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</si>
  <si>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</si>
  <si>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</si>
  <si>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</si>
  <si>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</si>
  <si>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</si>
  <si>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</si>
  <si>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</si>
  <si>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</si>
  <si>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</si>
  <si>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</si>
  <si>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</si>
  <si>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</si>
  <si>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</si>
  <si>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</si>
  <si>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</si>
  <si>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</si>
  <si>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</si>
  <si>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</si>
  <si>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</si>
  <si>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</si>
  <si>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</si>
  <si>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</si>
  <si>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</si>
  <si>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</si>
  <si>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</si>
  <si>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</si>
  <si>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</si>
  <si>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</si>
  <si>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</si>
  <si>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</si>
  <si>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</si>
  <si>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</si>
  <si>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</si>
  <si>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</si>
  <si>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</si>
  <si>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</si>
  <si>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</si>
  <si>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</si>
  <si>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</si>
  <si>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</si>
  <si>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</si>
  <si>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</si>
  <si>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</si>
  <si>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</si>
  <si>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</si>
  <si>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</si>
  <si>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</si>
  <si>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</si>
  <si>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</si>
  <si>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</si>
  <si>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</si>
  <si>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</si>
  <si>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</si>
  <si>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</si>
  <si>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</si>
  <si>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</si>
  <si>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</si>
  <si>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</si>
  <si>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</si>
  <si>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</si>
  <si>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</si>
  <si>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</si>
  <si>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</si>
  <si>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</si>
  <si>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</si>
  <si>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</si>
  <si>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</si>
  <si>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</si>
  <si>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</si>
  <si>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</si>
  <si>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</si>
  <si>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</si>
  <si>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</si>
  <si>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</si>
  <si>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</si>
  <si>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</si>
  <si>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</si>
  <si>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</si>
  <si>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</si>
  <si>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</si>
  <si>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</si>
  <si>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</si>
  <si>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</si>
  <si>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</si>
  <si>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</si>
  <si>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</si>
  <si>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</si>
  <si>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</si>
  <si>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</si>
  <si>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</si>
  <si>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</si>
  <si>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</si>
  <si>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</si>
  <si>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</si>
  <si>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</si>
  <si>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</si>
  <si>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</si>
  <si>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</si>
  <si>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</si>
  <si>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</si>
  <si>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</si>
  <si>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</si>
  <si>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</si>
  <si>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</si>
  <si>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</si>
  <si>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</si>
  <si>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</si>
  <si>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</si>
  <si>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</si>
  <si>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</si>
  <si>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</si>
  <si>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</si>
  <si>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</si>
  <si>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</si>
  <si>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</si>
  <si>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</si>
  <si>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</si>
  <si>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</si>
  <si>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</si>
  <si>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</si>
  <si>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</si>
  <si>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</si>
  <si>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</si>
  <si>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</si>
  <si>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</si>
  <si>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</si>
  <si>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</si>
  <si>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</si>
  <si>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</si>
  <si>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</si>
  <si>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</si>
  <si>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</si>
  <si>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</si>
  <si>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</si>
  <si>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</si>
  <si>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</si>
  <si>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</si>
  <si>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</si>
  <si>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</si>
  <si>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</si>
  <si>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</si>
  <si>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</si>
  <si>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</si>
  <si>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</si>
  <si>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</si>
  <si>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</si>
  <si>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</si>
  <si>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</si>
  <si>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</si>
  <si>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</si>
  <si>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</si>
  <si>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</si>
  <si>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</si>
  <si>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</si>
  <si>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</si>
  <si>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</si>
  <si>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</si>
  <si>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</si>
  <si>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</si>
  <si>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</si>
  <si>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</si>
  <si>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</si>
  <si>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</si>
  <si>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</si>
  <si>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</si>
  <si>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</si>
  <si>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</si>
  <si>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</si>
  <si>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</si>
  <si>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</si>
  <si>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</si>
  <si>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</si>
  <si>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</si>
  <si>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</si>
  <si>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</si>
  <si>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</si>
  <si>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</si>
  <si>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</si>
  <si>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</si>
  <si>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</si>
  <si>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</si>
  <si>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</si>
  <si>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</si>
  <si>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</si>
  <si>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</si>
  <si>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</si>
  <si>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</si>
  <si>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</si>
  <si>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</si>
  <si>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</si>
  <si>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</si>
  <si>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</si>
  <si>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</si>
  <si>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</si>
  <si>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</si>
  <si>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</si>
  <si>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</si>
  <si>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</si>
  <si>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</si>
  <si>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</si>
  <si>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</si>
  <si>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</si>
  <si>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</si>
  <si>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</si>
  <si>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</si>
  <si>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</si>
  <si>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</si>
  <si>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</si>
  <si>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</si>
  <si>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</si>
  <si>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</si>
  <si>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</si>
  <si>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</si>
  <si>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</si>
  <si>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</si>
  <si>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</si>
  <si>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</si>
  <si>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</si>
  <si>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</si>
  <si>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</si>
  <si>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</si>
  <si>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</si>
  <si>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</si>
  <si>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</si>
  <si>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</si>
  <si>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</si>
  <si>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</si>
  <si>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</si>
  <si>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</si>
  <si>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</si>
  <si>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</si>
  <si>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</si>
  <si>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</si>
  <si>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</si>
  <si>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</si>
  <si>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</si>
  <si>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</si>
  <si>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</si>
  <si>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</si>
  <si>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</si>
  <si>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</si>
  <si>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</si>
  <si>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</si>
  <si>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</si>
  <si>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</si>
  <si>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</si>
  <si>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</si>
  <si>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</si>
  <si>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</si>
  <si>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</si>
  <si>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</si>
  <si>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</si>
  <si>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</si>
  <si>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</si>
  <si>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</si>
  <si>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</si>
  <si>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</si>
  <si>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</si>
  <si>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</si>
  <si>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</si>
  <si>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</si>
  <si>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</si>
  <si>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</si>
  <si>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</si>
  <si>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</si>
  <si>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</si>
  <si>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</si>
  <si>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</si>
  <si>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</si>
  <si>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</si>
  <si>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</si>
  <si>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</si>
  <si>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</si>
  <si>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</si>
  <si>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</si>
  <si>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</si>
  <si>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</si>
  <si>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</si>
  <si>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</si>
  <si>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</si>
  <si>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</si>
  <si>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</si>
  <si>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</si>
  <si>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</si>
  <si>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</si>
  <si>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</si>
  <si>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</si>
  <si>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</si>
  <si>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</si>
  <si>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</si>
  <si>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</si>
  <si>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</si>
  <si>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</si>
  <si>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</si>
  <si>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</si>
  <si>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</si>
  <si>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</si>
  <si>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</si>
  <si>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</si>
  <si>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</si>
  <si>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</si>
  <si>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</si>
  <si>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</si>
  <si>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</si>
  <si>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</si>
  <si>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</si>
  <si>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</si>
  <si>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</si>
  <si>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</si>
  <si>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</si>
  <si>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</si>
  <si>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</si>
  <si>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</si>
  <si>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</si>
  <si>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</si>
  <si>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</si>
  <si>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</si>
  <si>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</si>
  <si>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</si>
  <si>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</si>
  <si>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</si>
  <si>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</si>
  <si>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</si>
  <si>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</si>
  <si>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</si>
  <si>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</si>
  <si>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</si>
  <si>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</si>
  <si>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</si>
  <si>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</si>
  <si>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</si>
  <si>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</si>
  <si>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</si>
  <si>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</si>
  <si>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</si>
  <si>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</si>
  <si>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</si>
  <si>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</si>
  <si>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</si>
  <si>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</si>
  <si>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</si>
  <si>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</si>
  <si>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</si>
  <si>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</si>
  <si>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</si>
  <si>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</si>
  <si>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</si>
  <si>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</si>
  <si>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</si>
  <si>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</si>
  <si>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</si>
  <si>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</si>
  <si>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</si>
  <si>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</si>
  <si>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</si>
  <si>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</si>
  <si>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</si>
  <si>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</si>
  <si>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</si>
  <si>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</si>
  <si>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</si>
  <si>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</si>
  <si>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</si>
  <si>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</si>
  <si>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</si>
  <si>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</si>
  <si>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</si>
  <si>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</si>
  <si>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</si>
  <si>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</si>
  <si>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</si>
  <si>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</si>
  <si>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</si>
  <si>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</si>
  <si>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</si>
  <si>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</si>
  <si>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</si>
  <si>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</si>
  <si>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</si>
  <si>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</si>
  <si>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</si>
  <si>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</si>
  <si>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</si>
  <si>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</si>
  <si>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</si>
  <si>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</si>
  <si>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</si>
  <si>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</si>
  <si>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</si>
  <si>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</si>
  <si>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</si>
  <si>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</si>
  <si>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</si>
  <si>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</si>
  <si>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</si>
  <si>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</si>
  <si>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</si>
  <si>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</si>
  <si>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</si>
  <si>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</si>
  <si>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</si>
  <si>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</si>
  <si>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</si>
  <si>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</si>
  <si>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</si>
  <si>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</si>
  <si>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</si>
  <si>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</si>
  <si>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</si>
  <si>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</si>
  <si>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</si>
  <si>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</si>
  <si>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</si>
  <si>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</si>
  <si>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</si>
  <si>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</si>
  <si>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</si>
  <si>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</si>
  <si>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</si>
  <si>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</si>
  <si>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</si>
  <si>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</si>
  <si>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</si>
  <si>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</si>
  <si>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</si>
  <si>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</si>
  <si>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</si>
  <si>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</si>
  <si>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</si>
  <si>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</si>
  <si>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</si>
  <si>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</si>
  <si>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</si>
  <si>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</si>
  <si>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</si>
  <si>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</si>
  <si>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</si>
  <si>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</si>
  <si>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</si>
  <si>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</si>
  <si>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</si>
  <si>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</si>
  <si>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</si>
  <si>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</si>
  <si>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</si>
  <si>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</si>
  <si>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</si>
  <si>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</si>
  <si>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</si>
  <si>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</si>
  <si>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</si>
  <si>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</si>
  <si>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</si>
  <si>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</si>
  <si>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</si>
  <si>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</si>
  <si>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</si>
  <si>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</si>
  <si>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</si>
  <si>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</si>
  <si>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</si>
  <si>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</si>
  <si>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</si>
  <si>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</si>
  <si>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</si>
  <si>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</si>
  <si>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</si>
  <si>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</si>
  <si>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</si>
  <si>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</si>
  <si>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</si>
  <si>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</si>
  <si>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</si>
  <si>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</si>
  <si>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</si>
  <si>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</si>
  <si>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</si>
  <si>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</si>
  <si>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</si>
  <si>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</si>
  <si>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</si>
  <si>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</si>
  <si>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</si>
  <si>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</si>
  <si>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</si>
  <si>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</si>
  <si>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</si>
  <si>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</si>
  <si>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</si>
  <si>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</si>
  <si>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</si>
  <si>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</si>
  <si>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</si>
  <si>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</si>
  <si>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</si>
  <si>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</si>
  <si>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</si>
  <si>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</si>
  <si>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</si>
  <si>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</si>
  <si>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</si>
  <si>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</si>
  <si>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</si>
  <si>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</si>
  <si>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</si>
  <si>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</si>
  <si>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</si>
  <si>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</si>
  <si>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</si>
  <si>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</si>
  <si>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</si>
  <si>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</si>
  <si>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</si>
  <si>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</si>
  <si>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</si>
  <si>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</si>
  <si>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</si>
  <si>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</si>
  <si>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</si>
  <si>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</si>
  <si>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</si>
  <si>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</si>
  <si>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</si>
  <si>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</si>
  <si>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</si>
  <si>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</si>
  <si>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</si>
  <si>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</si>
  <si>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</si>
  <si>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</si>
  <si>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</si>
  <si>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</si>
  <si>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</si>
  <si>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</si>
  <si>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</si>
  <si>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</si>
  <si>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</si>
  <si>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</si>
  <si>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</si>
  <si>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</si>
  <si>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</si>
  <si>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</si>
  <si>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</si>
  <si>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</si>
  <si>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</si>
  <si>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</si>
  <si>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</si>
  <si>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</si>
  <si>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</si>
  <si>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</si>
  <si>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</si>
  <si>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</si>
  <si>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</si>
  <si>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</si>
  <si>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</si>
  <si>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</si>
  <si>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</si>
  <si>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</si>
  <si>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</si>
  <si>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</si>
  <si>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</si>
  <si>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</si>
  <si>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</si>
  <si>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</si>
  <si>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</si>
  <si>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</si>
  <si>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</si>
  <si>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</si>
  <si>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</si>
  <si>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</si>
  <si>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</si>
  <si>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</si>
  <si>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</si>
  <si>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</si>
  <si>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</si>
  <si>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</si>
  <si>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</si>
  <si>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</si>
  <si>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</si>
  <si>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</si>
  <si>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</si>
  <si>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</si>
  <si>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</si>
  <si>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</si>
  <si>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</si>
  <si>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</si>
  <si>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</si>
  <si>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</si>
  <si>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</si>
  <si>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</si>
  <si>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</si>
  <si>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</si>
  <si>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</si>
  <si>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</si>
  <si>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</si>
  <si>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</si>
  <si>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</si>
  <si>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</si>
  <si>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</si>
  <si>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</si>
  <si>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</si>
  <si>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</si>
  <si>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</si>
  <si>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</si>
  <si>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</si>
  <si>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</si>
  <si>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</si>
  <si>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</si>
  <si>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</si>
  <si>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</si>
  <si>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</si>
  <si>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</si>
  <si>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</si>
  <si>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</si>
  <si>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</si>
  <si>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</si>
  <si>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</si>
  <si>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</si>
  <si>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</si>
  <si>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</si>
  <si>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</si>
  <si>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</si>
  <si>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</si>
  <si>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</si>
  <si>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</si>
  <si>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</si>
  <si>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</si>
  <si>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</si>
  <si>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</si>
  <si>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</si>
  <si>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</si>
  <si>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</si>
  <si>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</si>
  <si>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</si>
  <si>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</si>
  <si>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</si>
  <si>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</si>
  <si>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</si>
  <si>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</si>
  <si>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</si>
  <si>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</si>
  <si>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</si>
  <si>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</si>
  <si>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</si>
  <si>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</si>
  <si>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</si>
  <si>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</si>
  <si>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</si>
  <si>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</si>
  <si>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</si>
  <si>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</si>
  <si>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</si>
  <si>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</si>
  <si>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</si>
  <si>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</si>
  <si>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</si>
  <si>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</si>
  <si>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</si>
  <si>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</si>
  <si>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</si>
  <si>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</si>
  <si>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</si>
  <si>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</si>
  <si>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</si>
  <si>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</si>
  <si>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</si>
  <si>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</si>
  <si>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</si>
  <si>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</si>
  <si>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</si>
  <si>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</si>
  <si>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</si>
  <si>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</si>
  <si>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</si>
  <si>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</si>
  <si>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</si>
  <si>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</si>
  <si>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</si>
  <si>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</si>
  <si>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</si>
  <si>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</si>
  <si>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</si>
  <si>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</si>
  <si>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</si>
  <si>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</si>
  <si>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</si>
  <si>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</si>
  <si>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</si>
  <si>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</si>
  <si>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</si>
  <si>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</si>
  <si>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</si>
  <si>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</si>
  <si>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</si>
  <si>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</si>
  <si>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</si>
  <si>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</si>
  <si>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</si>
  <si>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</si>
  <si>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</si>
  <si>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</si>
  <si>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</si>
  <si>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</si>
  <si>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</si>
  <si>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</si>
  <si>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</si>
  <si>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</si>
  <si>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</si>
  <si>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</si>
  <si>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</si>
  <si>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</si>
  <si>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</si>
  <si>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</si>
  <si>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</si>
  <si>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</si>
  <si>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</si>
  <si>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</si>
  <si>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</si>
  <si>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</si>
  <si>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</si>
  <si>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</si>
  <si>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</si>
  <si>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</si>
  <si>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</si>
  <si>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</si>
  <si>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</si>
  <si>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</si>
  <si>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</si>
  <si>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</si>
  <si>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</si>
  <si>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</si>
  <si>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</si>
  <si>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</si>
  <si>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</si>
  <si>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</si>
  <si>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</si>
  <si>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</si>
  <si>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</si>
  <si>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</si>
  <si>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</si>
  <si>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</si>
  <si>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</si>
  <si>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</si>
  <si>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</si>
  <si>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</si>
  <si>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</si>
  <si>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</si>
  <si>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</si>
  <si>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</si>
  <si>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</si>
  <si>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</si>
  <si>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</si>
  <si>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</si>
  <si>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</si>
  <si>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</si>
  <si>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</si>
  <si>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</si>
  <si>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</si>
  <si>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</si>
  <si>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</si>
  <si>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</si>
  <si>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</si>
  <si>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</si>
  <si>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</si>
  <si>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</si>
  <si>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</si>
  <si>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</si>
  <si>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</si>
  <si>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</si>
  <si>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</si>
  <si>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</si>
  <si>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</si>
  <si>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</si>
  <si>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</si>
  <si>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</si>
  <si>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</si>
  <si>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</si>
  <si>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</si>
  <si>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</si>
  <si>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</si>
  <si>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</si>
  <si>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</si>
  <si>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</si>
  <si>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</si>
  <si>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</si>
  <si>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</si>
  <si>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</si>
  <si>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</si>
  <si>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</si>
  <si>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</si>
  <si>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</si>
  <si>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</si>
  <si>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</si>
  <si>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</si>
  <si>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</si>
  <si>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</si>
  <si>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</si>
  <si>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</si>
  <si>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</si>
  <si>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</si>
  <si>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</si>
  <si>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</si>
  <si>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</si>
  <si>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</si>
  <si>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</si>
  <si>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</si>
  <si>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</si>
  <si>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</si>
  <si>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</si>
  <si>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</si>
  <si>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</si>
  <si>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</si>
  <si>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</si>
  <si>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</si>
  <si>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</si>
  <si>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</si>
  <si>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</si>
  <si>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</si>
  <si>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</si>
  <si>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</si>
  <si>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</si>
  <si>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</si>
  <si>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</si>
  <si>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</si>
  <si>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</si>
  <si>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</si>
  <si>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</si>
  <si>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</si>
  <si>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</si>
  <si>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</si>
  <si>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</si>
  <si>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</si>
  <si>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</si>
  <si>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</si>
  <si>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</si>
  <si>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</si>
  <si>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</si>
  <si>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</si>
  <si>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</si>
  <si>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</si>
  <si>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</si>
  <si>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</si>
  <si>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</si>
  <si>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</si>
  <si>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</si>
  <si>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</si>
  <si>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</si>
  <si>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</si>
  <si>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</si>
  <si>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</si>
  <si>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</si>
  <si>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</si>
  <si>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</si>
  <si>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</si>
  <si>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</si>
  <si>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</si>
  <si>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</si>
  <si>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</si>
  <si>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</si>
  <si>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</si>
  <si>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</si>
  <si>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</si>
  <si>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</si>
  <si>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</si>
  <si>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</si>
  <si>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</si>
  <si>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</si>
  <si>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</si>
  <si>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</si>
  <si>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</si>
  <si>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</si>
  <si>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</si>
  <si>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</si>
  <si>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</si>
  <si>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</si>
  <si>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</si>
  <si>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</si>
  <si>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</si>
  <si>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</si>
  <si>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</si>
  <si>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</si>
  <si>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</si>
  <si>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</si>
  <si>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</si>
  <si>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</si>
  <si>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</si>
  <si>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</si>
  <si>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</si>
  <si>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</si>
  <si>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</si>
  <si>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</si>
  <si>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</si>
  <si>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</si>
  <si>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</si>
  <si>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</si>
  <si>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</si>
  <si>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</si>
  <si>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</si>
  <si>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</si>
  <si>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</si>
  <si>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</si>
  <si>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</si>
  <si>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</si>
  <si>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</si>
  <si>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</si>
  <si>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</si>
  <si>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</si>
  <si>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</si>
  <si>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</si>
  <si>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</si>
  <si>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</si>
  <si>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</si>
  <si>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</si>
  <si>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</si>
  <si>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</si>
  <si>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</si>
  <si>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</si>
  <si>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</si>
  <si>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</si>
  <si>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</si>
  <si>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</si>
  <si>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</si>
  <si>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</si>
  <si>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</si>
  <si>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</si>
  <si>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</si>
  <si>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</si>
  <si>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</si>
  <si>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</si>
  <si>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</si>
  <si>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</si>
  <si>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</si>
  <si>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</si>
  <si>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</si>
  <si>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</si>
  <si>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</si>
  <si>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</si>
  <si>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</si>
  <si>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</si>
  <si>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</si>
  <si>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</si>
  <si>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</si>
  <si>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</si>
  <si>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</si>
  <si>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</si>
  <si>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</si>
  <si>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</si>
  <si>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</si>
  <si>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</si>
  <si>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</si>
  <si>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</si>
  <si>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</si>
  <si>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</si>
  <si>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</si>
  <si>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</si>
  <si>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</si>
  <si>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</si>
  <si>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</si>
  <si>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</si>
  <si>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</si>
  <si>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</si>
  <si>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</si>
  <si>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</si>
  <si>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</si>
  <si>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</si>
  <si>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</si>
  <si>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</si>
  <si>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</si>
  <si>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</si>
  <si>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</si>
  <si>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</si>
  <si>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</si>
  <si>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</si>
  <si>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</si>
  <si>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</si>
  <si>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</si>
  <si>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</si>
  <si>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</si>
  <si>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</si>
  <si>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</si>
  <si>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</si>
  <si>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</si>
  <si>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</si>
  <si>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</si>
  <si>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</si>
  <si>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</si>
  <si>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</si>
  <si>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</si>
  <si>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</si>
  <si>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</si>
  <si>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</si>
  <si>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</si>
  <si>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</si>
  <si>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</si>
  <si>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</si>
  <si>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</si>
  <si>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</si>
  <si>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</si>
  <si>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</si>
  <si>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</si>
  <si>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</si>
  <si>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</si>
  <si>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</si>
  <si>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</si>
  <si>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</si>
  <si>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</si>
  <si>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</si>
  <si>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</si>
  <si>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</si>
  <si>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</si>
  <si>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</si>
  <si>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</si>
  <si>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</si>
  <si>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</si>
  <si>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</si>
  <si>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</si>
  <si>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</si>
  <si>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</si>
  <si>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</si>
  <si>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</si>
  <si>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</si>
  <si>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</si>
  <si>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</si>
  <si>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</si>
  <si>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</si>
  <si>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</si>
  <si>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</si>
  <si>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</si>
  <si>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</si>
  <si>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</si>
  <si>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</si>
  <si>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</si>
  <si>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</si>
  <si>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</si>
  <si>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</si>
  <si>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</si>
  <si>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</si>
  <si>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</si>
  <si>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</si>
  <si>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</si>
  <si>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</si>
  <si>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</si>
  <si>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</si>
  <si>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</si>
  <si>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</si>
  <si>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</si>
  <si>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</si>
  <si>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</si>
  <si>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</si>
  <si>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</si>
  <si>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</si>
  <si>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</si>
  <si>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</si>
  <si>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</si>
  <si>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</si>
  <si>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</si>
  <si>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</si>
  <si>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</si>
  <si>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</si>
  <si>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</si>
  <si>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</si>
  <si>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</si>
  <si>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</si>
  <si>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</si>
  <si>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</si>
  <si>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</si>
  <si>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</si>
  <si>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</si>
  <si>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</si>
  <si>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</si>
  <si>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</si>
  <si>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</si>
  <si>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</si>
  <si>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</si>
  <si>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</si>
  <si>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</si>
  <si>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</si>
  <si>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</si>
  <si>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</si>
  <si>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</si>
  <si>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</si>
  <si>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</si>
  <si>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</si>
  <si>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</si>
  <si>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</si>
  <si>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</si>
  <si>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</si>
  <si>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</si>
  <si>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</si>
  <si>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</si>
  <si>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</si>
  <si>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</si>
  <si>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</si>
  <si>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</si>
  <si>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</si>
  <si>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</si>
  <si>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</si>
  <si>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</si>
  <si>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</si>
  <si>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</si>
  <si>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</si>
  <si>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</si>
  <si>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</si>
  <si>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</si>
  <si>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</si>
  <si>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</si>
  <si>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</si>
  <si>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</si>
  <si>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</si>
  <si>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</si>
  <si>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</si>
  <si>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</si>
  <si>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</si>
  <si>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</si>
  <si>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</si>
  <si>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</si>
  <si>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</si>
  <si>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</si>
  <si>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</si>
  <si>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</si>
  <si>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</si>
  <si>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</si>
  <si>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</si>
  <si>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</si>
  <si>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</si>
  <si>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</si>
  <si>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</si>
  <si>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</si>
  <si>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</si>
  <si>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</si>
  <si>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</si>
  <si>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</si>
  <si>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</si>
  <si>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</si>
  <si>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</si>
  <si>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</si>
  <si>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</si>
  <si>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</si>
  <si>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</si>
  <si>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</si>
  <si>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</si>
  <si>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</si>
  <si>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</si>
  <si>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</si>
  <si>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</si>
  <si>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</si>
  <si>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</si>
  <si>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</si>
  <si>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</si>
  <si>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</si>
  <si>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</si>
  <si>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</si>
  <si>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</si>
  <si>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</si>
  <si>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</si>
  <si>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</si>
  <si>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</si>
  <si>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</si>
  <si>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</si>
  <si>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</si>
  <si>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</si>
  <si>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</si>
  <si>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</si>
  <si>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</si>
  <si>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</si>
  <si>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</si>
  <si>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</si>
  <si>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</si>
  <si>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</si>
  <si>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</si>
  <si>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</si>
  <si>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</si>
  <si>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</si>
  <si>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</si>
  <si>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</si>
  <si>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</si>
  <si>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</si>
  <si>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</si>
  <si>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</si>
  <si>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</si>
  <si>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</si>
  <si>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</si>
  <si>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</si>
  <si>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</si>
  <si>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</si>
  <si>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</si>
  <si>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</si>
  <si>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</si>
  <si>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</si>
  <si>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</si>
  <si>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</si>
  <si>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</si>
  <si>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</si>
  <si>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</si>
  <si>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</si>
  <si>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</si>
  <si>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</si>
  <si>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</si>
  <si>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</si>
  <si>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</si>
  <si>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</si>
  <si>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</si>
  <si>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</si>
  <si>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</si>
  <si>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</si>
  <si>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</si>
  <si>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</si>
  <si>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</si>
  <si>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</si>
  <si>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</si>
  <si>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</si>
  <si>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</si>
  <si>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</si>
  <si>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</si>
  <si>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</si>
  <si>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</si>
  <si>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</si>
  <si>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</si>
  <si>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</si>
  <si>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</si>
  <si>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</si>
  <si>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</si>
  <si>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</si>
  <si>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</si>
  <si>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</si>
  <si>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</si>
  <si>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</si>
  <si>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</si>
  <si>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</si>
  <si>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</si>
  <si>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</si>
  <si>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</si>
  <si>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</si>
  <si>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</si>
  <si>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</si>
  <si>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</si>
  <si>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</si>
  <si>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</si>
  <si>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</si>
  <si>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</si>
  <si>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</si>
  <si>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</si>
  <si>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</si>
  <si>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</si>
  <si>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</si>
  <si>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</si>
  <si>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</si>
  <si>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</si>
  <si>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</si>
  <si>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</si>
  <si>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</si>
  <si>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</si>
  <si>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</si>
  <si>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</si>
  <si>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</si>
  <si>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</si>
  <si>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</si>
  <si>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</si>
  <si>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</si>
  <si>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</si>
  <si>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</si>
  <si>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</si>
  <si>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</si>
  <si>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</si>
  <si>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</si>
  <si>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</si>
  <si>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</si>
  <si>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</si>
  <si>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</si>
  <si>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</si>
  <si>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</si>
  <si>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</si>
  <si>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</si>
  <si>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</si>
  <si>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</si>
  <si>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</si>
  <si>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</si>
  <si>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</si>
  <si>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</si>
  <si>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</si>
  <si>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</si>
  <si>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</si>
  <si>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</si>
  <si>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</si>
  <si>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</si>
  <si>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</si>
  <si>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</si>
  <si>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</si>
  <si>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</si>
  <si>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</si>
  <si>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</si>
  <si>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</si>
  <si>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</si>
  <si>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</si>
  <si>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</si>
  <si>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</si>
  <si>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</si>
  <si>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</si>
  <si>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</si>
  <si>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</si>
  <si>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</si>
  <si>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</si>
  <si>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</si>
  <si>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</si>
  <si>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</si>
  <si>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</si>
  <si>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</si>
  <si>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</si>
  <si>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</si>
  <si>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</si>
  <si>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</si>
  <si>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</si>
  <si>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</si>
  <si>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</si>
  <si>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</si>
  <si>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</si>
  <si>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</si>
  <si>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</si>
  <si>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</si>
  <si>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</si>
  <si>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</si>
  <si>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</si>
  <si>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</si>
  <si>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</si>
  <si>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</si>
  <si>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</si>
  <si>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</si>
  <si>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</si>
  <si>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</si>
  <si>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</si>
  <si>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</si>
  <si>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</si>
  <si>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</si>
  <si>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</si>
  <si>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</si>
  <si>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</si>
  <si>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</si>
  <si>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</si>
  <si>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</si>
  <si>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</si>
  <si>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</si>
  <si>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</si>
  <si>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</si>
  <si>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</si>
  <si>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</si>
  <si>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</si>
  <si>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</si>
  <si>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</si>
  <si>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</si>
  <si>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</si>
  <si>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</si>
  <si>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</si>
  <si>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</si>
  <si>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</si>
  <si>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</si>
  <si>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</si>
  <si>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</si>
  <si>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</si>
  <si>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</si>
  <si>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</si>
  <si>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</si>
  <si>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</si>
  <si>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</si>
  <si>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</si>
  <si>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</si>
  <si>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</si>
  <si>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</si>
  <si>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</si>
  <si>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</si>
  <si>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</si>
  <si>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</si>
  <si>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</si>
  <si>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</si>
  <si>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</si>
  <si>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</si>
  <si>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</si>
  <si>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</si>
  <si>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</si>
  <si>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</si>
  <si>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</si>
  <si>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</si>
  <si>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</si>
  <si>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</si>
  <si>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</si>
  <si>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</si>
  <si>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</si>
  <si>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</si>
  <si>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</si>
  <si>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</si>
  <si>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</si>
  <si>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</si>
  <si>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</si>
  <si>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</si>
  <si>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</si>
  <si>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</si>
  <si>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</si>
  <si>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</si>
  <si>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</si>
  <si>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</si>
  <si>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</si>
  <si>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</si>
  <si>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</si>
  <si>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</si>
  <si>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</si>
  <si>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</si>
  <si>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</si>
  <si>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</si>
  <si>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</si>
  <si>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</si>
  <si>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</si>
  <si>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</si>
  <si>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</si>
  <si>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</si>
  <si>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</si>
  <si>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</si>
  <si>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</si>
  <si>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</si>
  <si>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</si>
  <si>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</si>
  <si>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</si>
  <si>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</si>
  <si>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</si>
  <si>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</si>
  <si>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</si>
  <si>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</si>
  <si>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</si>
  <si>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</si>
  <si>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</si>
  <si>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</si>
  <si>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</si>
  <si>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</si>
  <si>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</si>
  <si>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</si>
  <si>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</si>
  <si>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</si>
  <si>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</si>
  <si>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</si>
  <si>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</si>
  <si>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</si>
  <si>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</si>
  <si>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</si>
  <si>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</si>
  <si>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</si>
  <si>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</si>
  <si>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</si>
  <si>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</si>
  <si>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</si>
  <si>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</si>
  <si>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</si>
  <si>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</si>
  <si>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</si>
  <si>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</si>
  <si>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</si>
  <si>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</si>
  <si>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</si>
  <si>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</si>
  <si>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</si>
  <si>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</si>
  <si>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</si>
  <si>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</si>
  <si>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</si>
  <si>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</si>
  <si>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</si>
  <si>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</si>
  <si>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</si>
  <si>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</si>
  <si>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</si>
  <si>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</si>
  <si>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</si>
  <si>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</si>
  <si>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</si>
  <si>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</si>
  <si>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</si>
  <si>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</si>
  <si>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</si>
  <si>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</si>
  <si>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</si>
  <si>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</si>
  <si>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</si>
  <si>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</si>
  <si>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</si>
  <si>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</si>
  <si>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</si>
  <si>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</si>
  <si>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</si>
  <si>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</si>
  <si>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</si>
  <si>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</si>
  <si>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</si>
  <si>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</si>
  <si>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</si>
  <si>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</si>
  <si>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</si>
  <si>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</si>
  <si>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</si>
  <si>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</si>
  <si>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</si>
  <si>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</si>
  <si>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</si>
  <si>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</si>
  <si>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</si>
  <si>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</si>
  <si>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</si>
  <si>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</si>
  <si>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</si>
  <si>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</si>
  <si>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</si>
  <si>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</si>
  <si>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</si>
  <si>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</si>
  <si>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</si>
  <si>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</si>
  <si>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</si>
  <si>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</si>
  <si>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</si>
  <si>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</si>
  <si>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</si>
  <si>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</si>
  <si>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</si>
  <si>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</si>
  <si>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</si>
  <si>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</si>
  <si>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</si>
  <si>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</si>
  <si>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</si>
  <si>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</si>
  <si>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</si>
  <si>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</si>
  <si>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</si>
  <si>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</si>
  <si>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</si>
  <si>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</si>
  <si>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</si>
  <si>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</si>
  <si>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</si>
  <si>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</si>
  <si>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</si>
  <si>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</si>
  <si>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</si>
  <si>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</si>
  <si>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</si>
  <si>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</si>
  <si>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</si>
  <si>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</si>
  <si>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</si>
  <si>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</si>
  <si>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</si>
  <si>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</si>
  <si>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</si>
  <si>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</si>
  <si>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</si>
  <si>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</si>
  <si>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</si>
  <si>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</si>
  <si>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</si>
  <si>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</si>
  <si>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</si>
  <si>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</si>
  <si>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</si>
  <si>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</si>
  <si>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</si>
  <si>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</si>
  <si>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</si>
  <si>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</si>
  <si>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</si>
  <si>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</si>
  <si>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</si>
  <si>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</si>
  <si>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</si>
  <si>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</si>
  <si>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</si>
  <si>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</si>
  <si>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</si>
  <si>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</si>
  <si>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</si>
  <si>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</si>
  <si>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</si>
  <si>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</si>
  <si>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</si>
  <si>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</si>
  <si>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</si>
  <si>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</si>
  <si>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</si>
  <si>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</si>
  <si>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</si>
  <si>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</si>
  <si>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</si>
  <si>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</si>
  <si>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</si>
  <si>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</si>
  <si>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</si>
  <si>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</si>
  <si>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</si>
  <si>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</si>
  <si>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</si>
  <si>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</si>
  <si>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</si>
  <si>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</si>
  <si>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</si>
  <si>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</si>
  <si>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</si>
  <si>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</si>
  <si>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</si>
  <si>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</si>
  <si>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</si>
  <si>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</si>
  <si>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</si>
  <si>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</si>
  <si>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</si>
  <si>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</si>
  <si>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</si>
  <si>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</si>
  <si>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</si>
  <si>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</si>
  <si>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</si>
  <si>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</si>
  <si>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</si>
  <si>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</si>
  <si>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</si>
  <si>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</si>
  <si>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</si>
  <si>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</si>
  <si>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</si>
  <si>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</si>
  <si>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</si>
  <si>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</si>
  <si>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</si>
  <si>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</si>
  <si>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</si>
  <si>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</si>
  <si>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</si>
  <si>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</si>
  <si>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</si>
  <si>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</si>
  <si>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</si>
  <si>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</si>
  <si>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</si>
  <si>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</si>
  <si>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</si>
  <si>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</si>
  <si>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</si>
  <si>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</si>
  <si>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</si>
  <si>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</si>
  <si>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</si>
  <si>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</si>
  <si>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</si>
  <si>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</si>
  <si>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</si>
  <si>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</si>
  <si>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</si>
  <si>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</si>
  <si>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</si>
  <si>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</si>
  <si>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</si>
  <si>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</si>
  <si>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</si>
  <si>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</si>
  <si>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</si>
  <si>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</si>
  <si>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</si>
  <si>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</si>
  <si>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</si>
  <si>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</si>
  <si>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</si>
  <si>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</si>
  <si>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</si>
  <si>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</si>
  <si>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</si>
  <si>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</si>
  <si>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</si>
  <si>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</si>
  <si>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</si>
  <si>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</si>
  <si>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</si>
  <si>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</si>
  <si>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</si>
  <si>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</si>
  <si>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</si>
  <si>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</si>
  <si>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</si>
  <si>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</si>
  <si>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</si>
  <si>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</si>
  <si>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</si>
  <si>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</si>
  <si>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</si>
  <si>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</si>
  <si>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</si>
  <si>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</si>
  <si>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</si>
  <si>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</si>
  <si>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</si>
  <si>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</si>
  <si>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</si>
  <si>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</si>
  <si>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</si>
  <si>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</si>
  <si>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</si>
  <si>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</si>
  <si>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</si>
  <si>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</si>
  <si>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</si>
  <si>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</si>
  <si>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</si>
  <si>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</si>
  <si>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</si>
  <si>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</si>
  <si>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</si>
  <si>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</si>
  <si>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</si>
  <si>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</si>
  <si>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</si>
  <si>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</si>
  <si>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</si>
  <si>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</si>
  <si>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</si>
  <si>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</si>
  <si>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</si>
  <si>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</si>
  <si>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</si>
  <si>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</si>
  <si>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</si>
  <si>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</si>
  <si>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</si>
  <si>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</si>
  <si>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</si>
  <si>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</si>
  <si>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</si>
  <si>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</si>
  <si>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</si>
  <si>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</si>
  <si>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</si>
  <si>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</si>
  <si>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</si>
  <si>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</si>
  <si>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</si>
  <si>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</si>
  <si>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</si>
  <si>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</si>
  <si>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</si>
  <si>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</si>
  <si>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</si>
  <si>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</si>
  <si>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</si>
  <si>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</si>
  <si>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</si>
  <si>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</si>
  <si>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</si>
  <si>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</si>
  <si>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</si>
  <si>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</si>
  <si>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</si>
  <si>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</si>
  <si>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</si>
  <si>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</si>
  <si>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</si>
  <si>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</si>
  <si>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</si>
  <si>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</si>
  <si>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</si>
  <si>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</si>
  <si>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</si>
  <si>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</si>
  <si>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</si>
  <si>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</si>
  <si>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</si>
  <si>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</si>
  <si>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</si>
  <si>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</si>
  <si>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</si>
  <si>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</si>
  <si>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</si>
  <si>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</si>
  <si>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</si>
  <si>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</si>
  <si>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</si>
  <si>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</si>
  <si>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</si>
  <si>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</si>
  <si>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</si>
  <si>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</si>
  <si>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</si>
  <si>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</si>
  <si>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</si>
  <si>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</si>
  <si>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</si>
  <si>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</si>
  <si>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</si>
  <si>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</si>
  <si>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</si>
  <si>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</si>
  <si>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</si>
  <si>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</si>
  <si>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</si>
  <si>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</si>
  <si>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</si>
  <si>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</si>
  <si>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</si>
  <si>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</si>
  <si>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</si>
  <si>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</si>
  <si>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</si>
  <si>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</si>
  <si>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</si>
  <si>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</si>
  <si>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</si>
  <si>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</si>
  <si>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</si>
  <si>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</si>
  <si>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</si>
  <si>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</si>
  <si>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</si>
  <si>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</si>
  <si>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</si>
  <si>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</si>
  <si>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</si>
  <si>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</si>
  <si>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</si>
  <si>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</si>
  <si>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</si>
  <si>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</si>
  <si>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</si>
  <si>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</si>
  <si>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</si>
  <si>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</si>
  <si>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</si>
  <si>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</si>
  <si>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</si>
  <si>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</si>
  <si>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</si>
  <si>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</si>
  <si>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</si>
  <si>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</si>
  <si>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</si>
  <si>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</si>
  <si>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</si>
  <si>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</si>
  <si>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</si>
  <si>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</si>
  <si>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</si>
  <si>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</si>
  <si>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</si>
  <si>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</si>
  <si>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</si>
  <si>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</si>
  <si>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</si>
  <si>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</si>
  <si>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</si>
  <si>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</si>
  <si>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</si>
  <si>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</si>
  <si>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</si>
  <si>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</si>
  <si>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</si>
  <si>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</si>
  <si>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</si>
  <si>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</si>
  <si>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</si>
  <si>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</si>
  <si>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</si>
  <si>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</si>
  <si>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</si>
  <si>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</si>
  <si>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</si>
  <si>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</si>
  <si>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</si>
  <si>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</si>
  <si>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</si>
  <si>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</si>
  <si>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</si>
  <si>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</si>
  <si>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</si>
  <si>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</si>
  <si>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</si>
  <si>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</si>
  <si>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</si>
  <si>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</si>
  <si>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</si>
  <si>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</si>
  <si>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</si>
  <si>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</si>
  <si>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</si>
  <si>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</si>
  <si>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</si>
  <si>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</si>
  <si>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</si>
  <si>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</si>
  <si>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</si>
  <si>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</si>
  <si>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</si>
  <si>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</si>
  <si>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</si>
  <si>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</si>
  <si>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</si>
  <si>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</si>
  <si>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</si>
  <si>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</si>
  <si>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</si>
  <si>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</si>
  <si>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</si>
  <si>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</si>
  <si>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</si>
  <si>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</si>
  <si>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</si>
  <si>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</si>
  <si>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</si>
  <si>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</si>
  <si>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</si>
  <si>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</si>
  <si>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</si>
  <si>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</si>
  <si>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</si>
  <si>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</si>
  <si>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</si>
  <si>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</si>
  <si>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</si>
  <si>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</si>
  <si>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</si>
  <si>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</si>
  <si>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</si>
  <si>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</si>
  <si>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</si>
  <si>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</si>
  <si>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</si>
  <si>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</si>
  <si>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</si>
  <si>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</si>
  <si>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</si>
  <si>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</si>
  <si>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</si>
  <si>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</si>
  <si>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</si>
  <si>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</si>
  <si>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</si>
  <si>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</si>
  <si>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</si>
  <si>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</si>
  <si>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</si>
  <si>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</si>
  <si>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</si>
  <si>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</si>
  <si>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</si>
  <si>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</si>
  <si>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</si>
  <si>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</si>
  <si>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</si>
  <si>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</si>
  <si>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</si>
  <si>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</si>
  <si>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</si>
  <si>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</si>
  <si>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</si>
  <si>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</si>
  <si>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</si>
  <si>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</si>
  <si>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</si>
  <si>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</si>
  <si>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</si>
  <si>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</si>
  <si>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</si>
  <si>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</si>
  <si>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</si>
  <si>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</si>
  <si>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</si>
  <si>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</si>
  <si>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</si>
  <si>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</si>
  <si>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</si>
  <si>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</si>
  <si>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</si>
  <si>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</si>
  <si>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</si>
  <si>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</si>
  <si>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</si>
  <si>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</si>
  <si>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</si>
  <si>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</si>
  <si>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</si>
  <si>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</si>
  <si>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</si>
  <si>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</si>
  <si>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</si>
  <si>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</si>
  <si>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</si>
  <si>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</si>
  <si>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</si>
  <si>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</si>
  <si>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</si>
  <si>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</si>
  <si>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</si>
  <si>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</si>
  <si>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</si>
  <si>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</si>
  <si>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</si>
  <si>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</si>
  <si>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</si>
  <si>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</si>
  <si>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</si>
  <si>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</si>
  <si>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</si>
  <si>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</si>
  <si>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</si>
  <si>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</si>
  <si>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</si>
  <si>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</si>
  <si>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</si>
  <si>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</si>
  <si>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</si>
  <si>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</si>
  <si>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</si>
  <si>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</si>
  <si>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</si>
  <si>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</si>
  <si>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</si>
  <si>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</si>
  <si>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</si>
  <si>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</si>
  <si>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</si>
  <si>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</si>
  <si>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</si>
  <si>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</si>
  <si>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</si>
  <si>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</si>
  <si>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</si>
  <si>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</si>
  <si>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</si>
  <si>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</si>
  <si>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</si>
  <si>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</si>
  <si>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</si>
  <si>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</si>
  <si>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</si>
  <si>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</si>
  <si>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</si>
  <si>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</si>
  <si>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</si>
  <si>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</si>
  <si>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</si>
  <si>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</si>
  <si>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</si>
  <si>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</si>
  <si>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</si>
  <si>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</si>
  <si>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</si>
  <si>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</si>
  <si>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</si>
  <si>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</si>
  <si>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</si>
  <si>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</si>
  <si>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</si>
  <si>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</si>
  <si>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</si>
  <si>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</si>
  <si>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</si>
  <si>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</si>
  <si>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</si>
  <si>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</si>
  <si>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</si>
  <si>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</si>
  <si>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</si>
  <si>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</si>
  <si>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</si>
  <si>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</si>
  <si>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</si>
  <si>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</si>
  <si>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</si>
  <si>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</si>
  <si>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</si>
  <si>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</si>
  <si>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</si>
  <si>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</si>
  <si>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</si>
  <si>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</si>
  <si>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</si>
  <si>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</si>
  <si>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</si>
  <si>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</si>
  <si>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</si>
  <si>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</si>
  <si>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</si>
  <si>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</si>
  <si>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</si>
  <si>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</si>
  <si>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</si>
  <si>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</si>
  <si>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</si>
  <si>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</si>
  <si>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</si>
  <si>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</si>
  <si>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</si>
  <si>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</si>
  <si>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</si>
  <si>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</si>
  <si>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</si>
  <si>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</si>
  <si>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</si>
  <si>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</si>
  <si>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</si>
  <si>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</si>
  <si>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</si>
  <si>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</si>
  <si>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</si>
  <si>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</si>
  <si>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</si>
  <si>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</si>
  <si>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</si>
  <si>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</si>
  <si>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</si>
  <si>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</si>
  <si>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</si>
  <si>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</si>
  <si>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</si>
  <si>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</si>
  <si>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</si>
  <si>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</si>
  <si>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</si>
  <si>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</si>
  <si>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</si>
  <si>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</si>
  <si>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</si>
  <si>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</si>
  <si>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</si>
  <si>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</si>
  <si>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</si>
  <si>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</si>
  <si>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</si>
  <si>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</si>
  <si>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</si>
  <si>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</si>
  <si>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</si>
  <si>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</si>
  <si>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</si>
  <si>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</si>
  <si>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</si>
  <si>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</si>
  <si>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</si>
  <si>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</si>
  <si>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</si>
  <si>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</si>
  <si>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</si>
  <si>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</si>
  <si>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</si>
  <si>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</si>
  <si>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</si>
  <si>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</si>
  <si>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</si>
  <si>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</si>
  <si>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</si>
  <si>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</si>
  <si>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</si>
  <si>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</si>
  <si>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</si>
  <si>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</si>
  <si>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</si>
  <si>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</si>
  <si>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</si>
  <si>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</si>
  <si>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</si>
  <si>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</si>
  <si>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</si>
  <si>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</si>
  <si>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</si>
  <si>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</si>
  <si>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</si>
  <si>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</si>
  <si>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</si>
  <si>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</si>
  <si>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</si>
  <si>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</si>
  <si>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</si>
  <si>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</si>
  <si>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</si>
  <si>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</si>
  <si>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</si>
  <si>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</si>
  <si>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</si>
  <si>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</si>
  <si>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</si>
  <si>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</si>
  <si>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</si>
  <si>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</si>
  <si>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</si>
  <si>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</si>
  <si>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</si>
  <si>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</si>
  <si>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</si>
  <si>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</si>
  <si>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</si>
  <si>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</si>
  <si>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</si>
  <si>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</si>
  <si>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</si>
  <si>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</si>
  <si>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</si>
  <si>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</si>
  <si>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</si>
  <si>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</si>
  <si>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</si>
  <si>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</si>
  <si>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</si>
  <si>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</si>
  <si>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</si>
  <si>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</si>
  <si>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</si>
  <si>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</si>
  <si>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</si>
  <si>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</si>
  <si>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</si>
  <si>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</si>
  <si>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</si>
  <si>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</si>
  <si>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</si>
  <si>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</si>
  <si>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</si>
  <si>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</si>
  <si>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</si>
  <si>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</si>
  <si>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</si>
  <si>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</si>
  <si>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</si>
  <si>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</si>
  <si>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</si>
  <si>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</si>
  <si>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</si>
  <si>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</si>
  <si>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</si>
  <si>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</si>
  <si>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</si>
  <si>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</si>
  <si>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</si>
  <si>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</si>
  <si>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</si>
  <si>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</si>
  <si>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</si>
  <si>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</si>
  <si>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</si>
  <si>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</si>
  <si>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</si>
  <si>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</si>
  <si>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</si>
  <si>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</si>
  <si>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</si>
  <si>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</si>
  <si>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</si>
  <si>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</si>
  <si>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</si>
  <si>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</si>
  <si>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</si>
  <si>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</si>
  <si>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</si>
  <si>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</si>
  <si>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</si>
  <si>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</si>
  <si>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</si>
  <si>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</si>
  <si>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</si>
  <si>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</si>
  <si>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</si>
  <si>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</si>
  <si>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</si>
  <si>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</si>
  <si>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</si>
  <si>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</si>
  <si>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</si>
  <si>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</si>
  <si>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</si>
  <si>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</si>
  <si>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</si>
  <si>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</si>
  <si>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</si>
  <si>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</si>
  <si>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</si>
  <si>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</si>
  <si>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</si>
  <si>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</si>
  <si>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</si>
  <si>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</si>
  <si>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</si>
  <si>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</si>
  <si>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</si>
  <si>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</si>
  <si>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</si>
  <si>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</si>
  <si>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</si>
  <si>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</si>
  <si>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</si>
  <si>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</si>
  <si>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</si>
  <si>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</si>
  <si>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</si>
  <si>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</si>
  <si>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</si>
  <si>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</si>
  <si>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</si>
  <si>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</si>
  <si>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</si>
  <si>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</si>
  <si>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</si>
  <si>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</si>
  <si>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</si>
  <si>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</si>
  <si>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</si>
  <si>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</si>
  <si>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</si>
  <si>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</si>
  <si>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</si>
  <si>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</si>
  <si>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</si>
  <si>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</si>
  <si>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</si>
  <si>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</si>
  <si>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</si>
  <si>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</si>
  <si>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</si>
  <si>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</si>
  <si>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</si>
  <si>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</si>
  <si>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</si>
  <si>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</si>
  <si>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</si>
  <si>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</si>
  <si>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</si>
  <si>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</si>
  <si>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</si>
  <si>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</si>
  <si>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</si>
  <si>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</si>
  <si>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</si>
  <si>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</si>
  <si>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</si>
  <si>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</si>
  <si>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</si>
  <si>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</si>
  <si>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</si>
  <si>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</si>
  <si>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</si>
  <si>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</si>
  <si>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</si>
  <si>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</si>
  <si>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</si>
  <si>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</si>
  <si>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</si>
  <si>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</si>
  <si>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</si>
  <si>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</si>
  <si>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</si>
  <si>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</si>
  <si>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</si>
  <si>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</si>
  <si>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</si>
  <si>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</si>
  <si>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</si>
  <si>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</si>
  <si>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</si>
  <si>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</si>
  <si>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</si>
  <si>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</si>
  <si>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</si>
  <si>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</si>
  <si>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</si>
  <si>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</si>
  <si>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</si>
  <si>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</si>
  <si>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</si>
  <si>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</si>
  <si>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</si>
  <si>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</si>
  <si>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</si>
  <si>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</si>
  <si>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</si>
  <si>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</si>
  <si>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</si>
  <si>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</si>
  <si>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</si>
  <si>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</si>
  <si>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</si>
  <si>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</si>
  <si>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</si>
  <si>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</si>
  <si>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</si>
  <si>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</si>
  <si>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</si>
  <si>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</si>
  <si>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</si>
  <si>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</si>
  <si>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</si>
  <si>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</si>
  <si>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</si>
  <si>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</si>
  <si>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</si>
  <si>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</si>
  <si>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</si>
  <si>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</si>
  <si>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</si>
  <si>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</si>
  <si>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</si>
  <si>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</si>
  <si>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</si>
  <si>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</si>
  <si>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</si>
  <si>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</si>
  <si>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</si>
  <si>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</si>
  <si>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</si>
  <si>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</si>
  <si>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</si>
  <si>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</si>
  <si>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</si>
  <si>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</si>
  <si>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</si>
  <si>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</si>
  <si>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</si>
  <si>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</si>
  <si>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</si>
  <si>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</si>
  <si>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</si>
  <si>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</si>
  <si>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</si>
  <si>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</si>
  <si>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</si>
  <si>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</si>
  <si>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</si>
  <si>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</si>
  <si>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</si>
  <si>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</si>
  <si>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</si>
  <si>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</si>
  <si>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</si>
  <si>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</si>
  <si>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</si>
  <si>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</si>
  <si>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</si>
  <si>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</si>
  <si>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</si>
  <si>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</si>
  <si>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</si>
  <si>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</si>
  <si>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</si>
  <si>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</si>
  <si>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</si>
  <si>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</si>
  <si>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</si>
  <si>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</si>
  <si>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</si>
  <si>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</si>
  <si>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</si>
  <si>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</si>
  <si>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</si>
  <si>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</si>
  <si>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</si>
  <si>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</si>
  <si>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</si>
  <si>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</si>
  <si>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</si>
  <si>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</si>
  <si>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</si>
  <si>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</si>
  <si>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</si>
  <si>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</si>
  <si>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</si>
  <si>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</si>
  <si>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</si>
  <si>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</si>
  <si>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</si>
  <si>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</si>
  <si>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</si>
  <si>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</si>
  <si>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</si>
  <si>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</si>
  <si>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</si>
  <si>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</si>
  <si>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</si>
  <si>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</si>
  <si>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</si>
  <si>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</si>
  <si>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</si>
  <si>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</si>
  <si>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</si>
  <si>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</si>
  <si>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</si>
  <si>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</si>
  <si>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</si>
  <si>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</si>
  <si>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</si>
  <si>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</si>
  <si>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</si>
  <si>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</si>
  <si>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</si>
  <si>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</si>
  <si>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</si>
  <si>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</si>
  <si>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</si>
  <si>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</si>
  <si>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</si>
  <si>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</si>
  <si>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</si>
  <si>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</si>
  <si>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</si>
  <si>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</si>
  <si>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</si>
  <si>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</si>
  <si>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</si>
  <si>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</si>
  <si>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</si>
  <si>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</si>
  <si>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</si>
  <si>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</si>
  <si>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</si>
  <si>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</si>
  <si>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</si>
  <si>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</si>
  <si>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</si>
  <si>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</si>
  <si>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</si>
  <si>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</si>
  <si>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</si>
  <si>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</si>
  <si>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</si>
  <si>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</si>
  <si>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</si>
  <si>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</si>
  <si>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</si>
  <si>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</si>
  <si>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</si>
  <si>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</si>
  <si>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</si>
  <si>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</si>
  <si>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</si>
  <si>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</si>
  <si>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</si>
  <si>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</si>
  <si>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</si>
  <si>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</si>
  <si>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</si>
  <si>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</si>
  <si>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</si>
  <si>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</si>
  <si>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</si>
  <si>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</si>
  <si>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</si>
  <si>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</si>
  <si>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</si>
  <si>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</si>
  <si>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</si>
  <si>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</si>
  <si>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</si>
  <si>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</si>
  <si>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</si>
  <si>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</si>
  <si>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</si>
  <si>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</si>
  <si>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</si>
  <si>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</si>
  <si>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</si>
  <si>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</si>
  <si>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</si>
  <si>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</si>
  <si>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</si>
  <si>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</si>
  <si>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</si>
  <si>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</si>
  <si>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</si>
  <si>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</si>
  <si>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</si>
  <si>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</si>
  <si>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</si>
  <si>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</si>
  <si>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</si>
  <si>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</si>
  <si>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</si>
  <si>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</si>
  <si>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</si>
  <si>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</si>
  <si>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</si>
  <si>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</si>
  <si>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</si>
  <si>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</si>
  <si>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</si>
  <si>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</si>
  <si>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</si>
  <si>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</si>
  <si>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</si>
  <si>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</si>
  <si>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</si>
  <si>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</si>
  <si>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</si>
  <si>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</si>
  <si>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</si>
  <si>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</si>
  <si>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</si>
  <si>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</si>
  <si>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</si>
  <si>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</si>
  <si>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</si>
  <si>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</si>
  <si>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</si>
  <si>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</si>
  <si>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</si>
  <si>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</si>
  <si>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</si>
  <si>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</si>
  <si>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</si>
  <si>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</si>
  <si>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</si>
  <si>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</si>
  <si>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</si>
  <si>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</si>
  <si>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</si>
  <si>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</si>
  <si>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</si>
  <si>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</si>
  <si>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</si>
  <si>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</si>
  <si>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</si>
  <si>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</si>
  <si>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</si>
  <si>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</si>
  <si>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</si>
  <si>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</si>
  <si>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</si>
  <si>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</si>
  <si>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</si>
  <si>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</si>
  <si>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</si>
  <si>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</si>
  <si>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</si>
  <si>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</si>
  <si>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</si>
  <si>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</si>
  <si>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</si>
  <si>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</si>
  <si>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</si>
  <si>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</si>
  <si>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</si>
  <si>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</si>
  <si>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</si>
  <si>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</si>
  <si>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</si>
  <si>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</si>
  <si>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</si>
  <si>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</si>
  <si>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</si>
  <si>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</si>
  <si>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</si>
  <si>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</si>
  <si>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</si>
  <si>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</si>
  <si>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</si>
  <si>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</si>
  <si>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</si>
  <si>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</si>
  <si>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</si>
  <si>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</si>
  <si>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</si>
  <si>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</si>
  <si>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</si>
  <si>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</si>
  <si>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</si>
  <si>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</si>
  <si>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</si>
  <si>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</si>
  <si>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</si>
  <si>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</si>
  <si>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</si>
  <si>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</si>
  <si>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</si>
  <si>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</si>
  <si>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</si>
  <si>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</si>
  <si>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</si>
  <si>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</si>
  <si>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</si>
  <si>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</si>
  <si>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</si>
  <si>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</si>
  <si>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</si>
  <si>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</si>
  <si>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</si>
  <si>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</si>
  <si>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</si>
  <si>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</si>
  <si>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</si>
  <si>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</si>
  <si>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</si>
  <si>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</si>
  <si>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</si>
  <si>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</si>
  <si>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</si>
  <si>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</si>
  <si>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</si>
  <si>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</si>
  <si>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</si>
  <si>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</si>
  <si>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</si>
  <si>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</si>
  <si>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</si>
  <si>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</si>
  <si>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</si>
  <si>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</si>
  <si>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</si>
  <si>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</si>
  <si>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</si>
  <si>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</si>
  <si>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</si>
  <si>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</si>
  <si>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</si>
  <si>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</si>
  <si>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</si>
  <si>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</si>
  <si>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</si>
  <si>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</si>
  <si>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</si>
  <si>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</si>
  <si>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</si>
  <si>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</si>
  <si>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</si>
  <si>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</si>
  <si>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</si>
  <si>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</si>
  <si>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</si>
  <si>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</si>
  <si>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</si>
  <si>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</si>
  <si>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</si>
  <si>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</si>
  <si>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</si>
  <si>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</si>
  <si>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</si>
  <si>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</si>
  <si>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</si>
  <si>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</si>
  <si>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</si>
  <si>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</si>
  <si>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</si>
  <si>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</si>
  <si>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</si>
  <si>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</si>
  <si>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</si>
  <si>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</si>
  <si>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</si>
  <si>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</si>
  <si>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</si>
  <si>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</si>
  <si>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</si>
  <si>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</si>
  <si>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</si>
  <si>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</si>
  <si>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</si>
  <si>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</si>
  <si>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</si>
  <si>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</si>
  <si>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</si>
  <si>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</si>
  <si>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</si>
  <si>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</si>
  <si>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</si>
  <si>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</si>
  <si>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</si>
  <si>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</si>
  <si>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</si>
  <si>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</si>
  <si>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</si>
  <si>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</si>
  <si>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</si>
  <si>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</si>
  <si>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</si>
  <si>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</si>
  <si>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</si>
  <si>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</si>
  <si>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</si>
  <si>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</si>
  <si>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</si>
  <si>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</si>
  <si>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</si>
  <si>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</si>
  <si>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</si>
  <si>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</si>
  <si>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</si>
  <si>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</si>
  <si>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</si>
  <si>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</si>
  <si>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</si>
  <si>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</si>
  <si>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</si>
  <si>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</si>
  <si>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</si>
  <si>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</si>
  <si>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</si>
  <si>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</si>
  <si>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</si>
  <si>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</si>
  <si>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</si>
  <si>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</si>
  <si>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</si>
  <si>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</si>
  <si>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</si>
  <si>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</si>
  <si>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</si>
  <si>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</si>
  <si>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</si>
  <si>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</si>
  <si>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</si>
  <si>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</si>
  <si>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</si>
  <si>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</si>
  <si>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</si>
  <si>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</si>
  <si>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</si>
  <si>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</si>
  <si>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</si>
  <si>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</si>
  <si>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</si>
  <si>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</si>
  <si>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</si>
  <si>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</si>
  <si>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</si>
  <si>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</si>
  <si>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</si>
  <si>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</si>
  <si>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</si>
  <si>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</si>
  <si>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</si>
  <si>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</si>
  <si>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</si>
  <si>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</si>
  <si>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</si>
  <si>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</si>
  <si>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</si>
  <si>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</si>
  <si>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</si>
  <si>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</si>
  <si>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</si>
  <si>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</si>
  <si>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</si>
  <si>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</si>
  <si>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</si>
  <si>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</si>
  <si>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</si>
  <si>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</si>
  <si>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</si>
  <si>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</si>
  <si>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</si>
  <si>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</si>
  <si>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</si>
  <si>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</si>
  <si>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</si>
  <si>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</si>
  <si>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</si>
  <si>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</si>
  <si>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</si>
  <si>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</si>
  <si>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</si>
  <si>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</si>
  <si>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</si>
  <si>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</si>
  <si>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</si>
  <si>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</si>
  <si>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</si>
  <si>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</si>
  <si>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</si>
  <si>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</si>
  <si>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</si>
  <si>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</si>
  <si>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</si>
  <si>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</si>
  <si>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</si>
  <si>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</si>
  <si>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</si>
  <si>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</si>
  <si>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</si>
  <si>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</si>
  <si>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</si>
  <si>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</si>
  <si>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</si>
  <si>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</si>
  <si>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</si>
  <si>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</si>
  <si>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</si>
  <si>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</si>
  <si>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</si>
  <si>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</si>
  <si>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</si>
  <si>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</si>
  <si>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</si>
  <si>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</si>
  <si>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</si>
  <si>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</si>
  <si>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</si>
  <si>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</si>
  <si>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</si>
  <si>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</si>
  <si>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</si>
  <si>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</si>
  <si>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</si>
  <si>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</si>
  <si>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</si>
  <si>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</si>
  <si>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</si>
  <si>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</si>
  <si>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</si>
  <si>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</si>
  <si>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</si>
  <si>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</si>
  <si>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</si>
  <si>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</si>
  <si>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</si>
  <si>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</si>
  <si>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</si>
  <si>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</si>
  <si>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</si>
  <si>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</si>
  <si>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</si>
  <si>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</si>
  <si>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</si>
  <si>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</si>
  <si>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</si>
  <si>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</si>
  <si>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</si>
  <si>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</si>
  <si>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</si>
  <si>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</si>
  <si>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</si>
  <si>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</si>
  <si>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</si>
  <si>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</si>
  <si>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</si>
  <si>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</si>
  <si>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</si>
  <si>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</si>
  <si>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</si>
  <si>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</si>
  <si>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</si>
  <si>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</si>
  <si>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</si>
  <si>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</si>
  <si>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</si>
  <si>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</si>
  <si>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</si>
  <si>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</si>
  <si>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</si>
  <si>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</si>
  <si>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</si>
  <si>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</si>
  <si>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</si>
  <si>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</si>
  <si>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</si>
  <si>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</si>
  <si>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</si>
  <si>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</si>
  <si>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</si>
  <si>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</si>
  <si>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</si>
  <si>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</si>
  <si>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</si>
  <si>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</si>
  <si>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</si>
  <si>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</si>
  <si>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</si>
  <si>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</si>
  <si>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</si>
  <si>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</si>
  <si>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</si>
  <si>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</si>
  <si>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</si>
  <si>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</si>
  <si>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</si>
  <si>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</si>
  <si>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</si>
  <si>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</si>
  <si>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</si>
  <si>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</si>
  <si>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</si>
  <si>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</si>
  <si>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</si>
  <si>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</si>
  <si>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</si>
  <si>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</si>
  <si>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</si>
  <si>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</si>
  <si>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</si>
  <si>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</si>
  <si>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</si>
  <si>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</si>
  <si>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</si>
  <si>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</si>
  <si>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</si>
  <si>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</si>
  <si>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</si>
  <si>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</si>
  <si>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</si>
  <si>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</si>
  <si>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</si>
  <si>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</si>
  <si>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</si>
  <si>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</si>
  <si>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</si>
  <si>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</si>
  <si>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</si>
  <si>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</si>
  <si>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</si>
  <si>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</si>
  <si>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</si>
  <si>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</si>
  <si>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</si>
  <si>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</si>
  <si>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</si>
  <si>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</si>
  <si>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</si>
  <si>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</si>
  <si>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</si>
  <si>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</si>
  <si>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</si>
  <si>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</si>
  <si>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</si>
  <si>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</si>
  <si>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</si>
  <si>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</si>
  <si>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</si>
  <si>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</si>
  <si>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</si>
  <si>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</si>
  <si>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</si>
  <si>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</si>
  <si>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</si>
  <si>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</si>
  <si>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</si>
  <si>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</si>
  <si>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</si>
  <si>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</si>
  <si>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</si>
  <si>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</si>
  <si>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</si>
  <si>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</si>
  <si>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</si>
  <si>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</si>
  <si>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</si>
  <si>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</si>
  <si>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</si>
  <si>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</si>
  <si>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</si>
  <si>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</si>
  <si>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</si>
  <si>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</si>
  <si>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</si>
  <si>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</si>
  <si>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</si>
  <si>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</si>
  <si>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</si>
  <si>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</si>
  <si>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</si>
  <si>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</si>
  <si>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</si>
  <si>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</si>
  <si>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</si>
  <si>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</si>
  <si>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</si>
  <si>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</si>
  <si>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</si>
  <si>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</si>
  <si>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</si>
  <si>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</si>
  <si>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</si>
  <si>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</si>
  <si>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</si>
  <si>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</si>
  <si>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</si>
  <si>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</si>
  <si>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</si>
  <si>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</si>
  <si>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</si>
  <si>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</si>
  <si>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</si>
  <si>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</si>
  <si>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</si>
  <si>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</si>
  <si>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</si>
  <si>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</si>
  <si>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</si>
  <si>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</si>
  <si>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</si>
  <si>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</si>
  <si>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</si>
  <si>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</si>
  <si>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</si>
  <si>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</si>
  <si>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</si>
  <si>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</si>
  <si>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</si>
  <si>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</si>
  <si>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</si>
  <si>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</si>
  <si>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</si>
  <si>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</si>
  <si>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</si>
  <si>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</si>
  <si>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</si>
  <si>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</si>
  <si>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</si>
  <si>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</si>
  <si>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</si>
  <si>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</si>
  <si>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</si>
  <si>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</si>
  <si>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</si>
  <si>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</si>
  <si>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</si>
  <si>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</si>
  <si>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</si>
  <si>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</si>
  <si>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</si>
  <si>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</si>
  <si>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</si>
  <si>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</si>
  <si>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</si>
  <si>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</si>
  <si>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</si>
  <si>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</si>
  <si>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</si>
  <si>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</si>
  <si>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</si>
  <si>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</si>
  <si>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</si>
  <si>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</si>
  <si>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</si>
  <si>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</si>
  <si>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</si>
  <si>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</si>
  <si>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</si>
  <si>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</si>
  <si>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</si>
  <si>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</si>
  <si>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</si>
  <si>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</si>
  <si>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</si>
  <si>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</si>
  <si>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</si>
  <si>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</si>
  <si>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</si>
  <si>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</si>
  <si>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</si>
  <si>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</si>
  <si>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</si>
  <si>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</si>
  <si>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</si>
  <si>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</si>
  <si>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</si>
  <si>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</si>
  <si>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</si>
  <si>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</si>
  <si>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</si>
  <si>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</si>
  <si>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</si>
  <si>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</si>
  <si>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</si>
  <si>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</si>
  <si>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</si>
  <si>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</si>
  <si>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</si>
  <si>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</si>
  <si>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</si>
  <si>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</si>
  <si>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</si>
  <si>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</si>
  <si>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</si>
  <si>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</si>
  <si>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</si>
  <si>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</si>
  <si>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</si>
  <si>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</si>
  <si>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</si>
  <si>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</si>
  <si>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</si>
  <si>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</si>
  <si>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</si>
  <si>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</si>
  <si>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</si>
  <si>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</si>
  <si>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</si>
  <si>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</si>
  <si>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</si>
  <si>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</si>
  <si>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</si>
  <si>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</si>
  <si>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</si>
  <si>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</si>
  <si>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</si>
  <si>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</si>
  <si>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</si>
  <si>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</si>
  <si>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</si>
  <si>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</si>
  <si>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</si>
  <si>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</si>
  <si>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</si>
  <si>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</si>
  <si>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</si>
  <si>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</si>
  <si>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</si>
  <si>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</si>
  <si>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</si>
  <si>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</si>
  <si>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</si>
  <si>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</si>
  <si>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</si>
  <si>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</si>
  <si>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</si>
  <si>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</si>
  <si>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</si>
  <si>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</si>
  <si>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</si>
  <si>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</si>
  <si>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</si>
  <si>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</si>
  <si>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</si>
  <si>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</si>
  <si>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</si>
  <si>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</si>
  <si>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</si>
  <si>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</si>
  <si>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</si>
  <si>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</si>
  <si>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</si>
  <si>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</si>
  <si>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</si>
  <si>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</si>
  <si>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</si>
  <si>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</si>
  <si>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</si>
  <si>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</si>
  <si>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</si>
  <si>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</si>
  <si>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</si>
  <si>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</si>
  <si>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</si>
  <si>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</si>
  <si>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</si>
  <si>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</si>
  <si>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</si>
  <si>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</si>
  <si>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</si>
  <si>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</si>
  <si>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</si>
  <si>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</si>
  <si>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</si>
  <si>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</si>
  <si>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</si>
  <si>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</si>
  <si>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</si>
  <si>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</si>
  <si>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</si>
  <si>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</si>
  <si>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</si>
  <si>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</si>
  <si>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</si>
  <si>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</si>
  <si>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</si>
  <si>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</si>
  <si>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</si>
  <si>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</si>
  <si>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</si>
  <si>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</si>
  <si>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</si>
  <si>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</si>
  <si>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</si>
  <si>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</si>
  <si>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</si>
  <si>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</si>
  <si>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</si>
  <si>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</si>
  <si>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</si>
  <si>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</si>
  <si>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</si>
  <si>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</si>
  <si>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</si>
  <si>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</si>
  <si>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</si>
  <si>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</si>
  <si>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</si>
  <si>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</si>
  <si>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</si>
  <si>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</si>
  <si>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</si>
  <si>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</si>
  <si>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</si>
  <si>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</si>
  <si>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</si>
  <si>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</si>
  <si>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</si>
  <si>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</si>
  <si>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</si>
  <si>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</si>
  <si>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</si>
  <si>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</si>
  <si>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</si>
  <si>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</si>
  <si>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</si>
  <si>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</si>
  <si>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</si>
  <si>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</si>
  <si>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</si>
  <si>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</si>
  <si>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</si>
  <si>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</si>
  <si>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</si>
  <si>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</si>
  <si>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</si>
  <si>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</si>
  <si>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</si>
  <si>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</si>
  <si>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</si>
  <si>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</si>
  <si>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</si>
  <si>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</si>
  <si>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</si>
  <si>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</si>
  <si>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</si>
  <si>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</si>
  <si>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</si>
  <si>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</si>
  <si>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</si>
  <si>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</si>
  <si>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</si>
  <si>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</si>
  <si>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</si>
  <si>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</si>
  <si>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</si>
  <si>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</si>
  <si>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</si>
  <si>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</si>
  <si>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</si>
  <si>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</si>
  <si>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</si>
  <si>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</si>
  <si>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</si>
  <si>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</si>
  <si>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</si>
  <si>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</si>
  <si>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</si>
  <si>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</si>
  <si>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</si>
  <si>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</si>
  <si>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</si>
  <si>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</si>
  <si>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</si>
  <si>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</si>
  <si>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</si>
  <si>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</si>
  <si>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</si>
  <si>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</si>
  <si>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</si>
  <si>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</si>
  <si>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</si>
  <si>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</si>
  <si>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</si>
  <si>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</si>
  <si>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</si>
  <si>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</si>
  <si>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</si>
  <si>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</si>
  <si>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</si>
  <si>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</si>
  <si>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</si>
  <si>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</si>
  <si>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</si>
  <si>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</si>
  <si>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</si>
  <si>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</si>
  <si>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</si>
  <si>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</si>
  <si>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</si>
  <si>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</si>
  <si>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</si>
  <si>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</si>
  <si>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</si>
  <si>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</si>
  <si>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</si>
  <si>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</si>
  <si>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</si>
  <si>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</si>
  <si>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</si>
  <si>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</si>
  <si>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</si>
  <si>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</si>
  <si>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</si>
  <si>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</si>
  <si>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</si>
  <si>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</si>
  <si>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</si>
  <si>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</si>
  <si>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</si>
  <si>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</si>
  <si>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</si>
  <si>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</si>
  <si>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</si>
  <si>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</si>
  <si>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</si>
  <si>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</si>
  <si>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</si>
  <si>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</si>
  <si>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</si>
  <si>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</si>
  <si>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</si>
  <si>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</si>
  <si>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</si>
  <si>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</si>
  <si>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</si>
  <si>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</si>
  <si>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</si>
  <si>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</si>
  <si>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</si>
  <si>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</si>
  <si>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</si>
  <si>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</si>
  <si>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</si>
  <si>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</si>
  <si>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</si>
  <si>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</si>
  <si>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</si>
  <si>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</si>
  <si>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</si>
  <si>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</si>
  <si>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</si>
  <si>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</si>
  <si>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</si>
  <si>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</si>
  <si>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</si>
  <si>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</si>
  <si>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</si>
  <si>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</si>
  <si>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</si>
  <si>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</si>
  <si>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</si>
  <si>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</si>
  <si>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</si>
  <si>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</si>
  <si>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</si>
  <si>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</si>
  <si>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</si>
  <si>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</si>
  <si>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</si>
  <si>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</si>
  <si>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</si>
  <si>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</si>
  <si>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</si>
  <si>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</si>
  <si>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</si>
  <si>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</si>
  <si>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</si>
  <si>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</si>
  <si>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</si>
  <si>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</si>
  <si>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</si>
  <si>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</si>
  <si>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</si>
  <si>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</si>
  <si>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</si>
  <si>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</si>
  <si>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</si>
  <si>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</si>
  <si>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</si>
  <si>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</si>
  <si>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</si>
  <si>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</si>
  <si>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</si>
  <si>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</si>
  <si>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</si>
  <si>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</si>
  <si>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</si>
  <si>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</si>
  <si>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</si>
  <si>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</si>
  <si>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</si>
  <si>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</si>
  <si>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</si>
  <si>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</si>
  <si>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</si>
  <si>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</si>
  <si>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</si>
  <si>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</si>
  <si>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</si>
  <si>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</si>
  <si>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</si>
  <si>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</si>
  <si>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</si>
  <si>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</si>
  <si>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</si>
  <si>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</si>
  <si>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</si>
  <si>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</si>
  <si>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</si>
  <si>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</si>
  <si>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</si>
  <si>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</si>
  <si>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</si>
  <si>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</si>
  <si>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</si>
  <si>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</si>
  <si>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</si>
  <si>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</si>
  <si>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</si>
  <si>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</si>
  <si>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</si>
  <si>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</si>
  <si>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</si>
  <si>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</si>
  <si>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</si>
  <si>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</si>
  <si>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</si>
  <si>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</si>
  <si>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</si>
  <si>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</si>
  <si>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</si>
  <si>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</si>
  <si>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</si>
  <si>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</si>
  <si>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</si>
  <si>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</si>
  <si>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</si>
  <si>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</si>
  <si>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</si>
  <si>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</si>
  <si>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</si>
  <si>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</si>
  <si>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</si>
  <si>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</si>
  <si>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</si>
  <si>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</si>
  <si>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</si>
  <si>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</si>
  <si>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</si>
  <si>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</si>
  <si>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</si>
  <si>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</si>
  <si>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</si>
  <si>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</si>
  <si>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</si>
  <si>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</si>
  <si>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</si>
  <si>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</si>
  <si>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</si>
  <si>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</si>
  <si>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</si>
  <si>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</si>
  <si>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</si>
  <si>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</si>
  <si>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</si>
  <si>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</si>
  <si>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</si>
  <si>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</si>
  <si>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</si>
  <si>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</si>
  <si>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</si>
  <si>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</si>
  <si>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</si>
  <si>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</si>
  <si>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</si>
  <si>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</si>
  <si>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</si>
  <si>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</si>
  <si>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</si>
  <si>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</si>
  <si>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</si>
  <si>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</si>
  <si>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</si>
  <si>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</si>
  <si>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</si>
  <si>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</si>
  <si>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</si>
  <si>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</si>
  <si>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</si>
  <si>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</si>
  <si>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</si>
  <si>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</si>
  <si>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</si>
  <si>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</si>
  <si>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</si>
  <si>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</si>
  <si>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</si>
  <si>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</si>
  <si>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</si>
  <si>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</si>
  <si>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</si>
  <si>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</si>
  <si>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</si>
  <si>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</si>
  <si>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</si>
  <si>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</si>
  <si>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</si>
  <si>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</si>
  <si>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</si>
  <si>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</si>
  <si>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</si>
  <si>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</si>
  <si>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</si>
  <si>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</si>
  <si>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</si>
  <si>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</si>
  <si>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</si>
  <si>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</si>
  <si>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</si>
  <si>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</si>
  <si>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</si>
  <si>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</si>
  <si>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</si>
  <si>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</si>
  <si>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</si>
  <si>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</si>
  <si>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</si>
  <si>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</si>
  <si>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</si>
  <si>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</si>
  <si>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</si>
  <si>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</si>
  <si>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</si>
  <si>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</si>
  <si>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</si>
  <si>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</si>
  <si>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</si>
  <si>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</si>
  <si>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</si>
  <si>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</si>
  <si>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</si>
  <si>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</si>
  <si>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</si>
  <si>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</si>
  <si>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</si>
  <si>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</si>
  <si>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</si>
  <si>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</si>
  <si>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</si>
  <si>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</si>
  <si>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</si>
  <si>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</si>
  <si>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</si>
  <si>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</si>
  <si>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</si>
  <si>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</si>
  <si>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</si>
  <si>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</si>
  <si>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</si>
  <si>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</si>
  <si>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</si>
  <si>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</si>
  <si>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</si>
  <si>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</si>
  <si>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</si>
  <si>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</si>
  <si>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</si>
  <si>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</si>
  <si>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</si>
  <si>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</si>
  <si>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</si>
  <si>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</si>
  <si>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</si>
  <si>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</si>
  <si>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</si>
  <si>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</si>
  <si>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</si>
  <si>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</si>
  <si>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</si>
  <si>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</si>
  <si>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</si>
  <si>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</si>
  <si>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</si>
  <si>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</si>
  <si>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</si>
  <si>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</si>
  <si>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</si>
  <si>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</si>
  <si>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</si>
  <si>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</si>
  <si>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</si>
  <si>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</si>
  <si>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</si>
  <si>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</si>
  <si>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</si>
  <si>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</si>
  <si>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</si>
  <si>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</si>
  <si>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</si>
  <si>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</si>
  <si>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</si>
  <si>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</si>
  <si>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</si>
  <si>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</si>
  <si>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</si>
  <si>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</si>
  <si>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</si>
  <si>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</si>
  <si>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</si>
  <si>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</si>
  <si>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</si>
  <si>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</si>
  <si>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</si>
  <si>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</si>
  <si>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</si>
  <si>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</si>
  <si>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</si>
  <si>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</si>
  <si>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</si>
  <si>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</si>
  <si>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</si>
  <si>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</si>
  <si>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</si>
  <si>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</si>
  <si>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</si>
  <si>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</si>
  <si>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</si>
  <si>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</si>
  <si>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</si>
  <si>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</si>
  <si>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</si>
  <si>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</si>
  <si>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</si>
  <si>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</si>
  <si>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</si>
  <si>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</si>
  <si>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</si>
  <si>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</si>
  <si>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</si>
  <si>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</si>
  <si>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</si>
  <si>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</si>
  <si>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</si>
  <si>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</si>
  <si>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</si>
  <si>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</si>
  <si>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</si>
  <si>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</si>
  <si>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</si>
  <si>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</si>
  <si>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</si>
  <si>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</si>
  <si>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</si>
  <si>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</si>
  <si>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</si>
  <si>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</si>
  <si>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</si>
  <si>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</si>
  <si>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</si>
  <si>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</si>
  <si>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</si>
  <si>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</si>
  <si>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</si>
  <si>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</si>
  <si>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</si>
  <si>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</si>
  <si>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</si>
  <si>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</si>
  <si>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</si>
  <si>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</si>
  <si>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</si>
  <si>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</si>
  <si>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</si>
  <si>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</si>
  <si>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</si>
  <si>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</si>
  <si>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</si>
  <si>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</si>
  <si>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</si>
  <si>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</si>
  <si>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</si>
  <si>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</si>
  <si>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</si>
  <si>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</si>
  <si>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</si>
  <si>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</si>
  <si>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</si>
  <si>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</si>
  <si>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</si>
  <si>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</si>
  <si>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</si>
  <si>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</si>
  <si>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</si>
  <si>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</si>
  <si>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</si>
  <si>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</si>
  <si>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</si>
  <si>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</si>
  <si>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</si>
  <si>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</si>
  <si>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</si>
  <si>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</si>
  <si>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</si>
  <si>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</si>
  <si>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</si>
  <si>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</si>
  <si>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</si>
  <si>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</si>
  <si>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</si>
  <si>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</si>
  <si>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</si>
  <si>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</si>
  <si>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</si>
  <si>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</si>
  <si>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</si>
  <si>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</si>
  <si>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</si>
  <si>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</si>
  <si>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</si>
  <si>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</si>
  <si>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</si>
  <si>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</si>
  <si>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</si>
  <si>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</si>
  <si>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</si>
  <si>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</si>
  <si>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</si>
  <si>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</si>
  <si>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</si>
  <si>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</si>
  <si>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</si>
  <si>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</si>
  <si>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</si>
  <si>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</si>
  <si>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</si>
  <si>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</si>
  <si>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</si>
  <si>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</si>
  <si>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</si>
  <si>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</si>
  <si>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</si>
  <si>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</si>
  <si>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</si>
  <si>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</si>
  <si>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</si>
  <si>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</si>
  <si>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</si>
  <si>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</si>
  <si>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</si>
  <si>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</si>
  <si>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</si>
  <si>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</si>
  <si>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</si>
  <si>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</si>
  <si>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</si>
  <si>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</si>
  <si>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</si>
  <si>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</si>
  <si>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</si>
  <si>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</si>
  <si>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</si>
  <si>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</si>
  <si>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</si>
  <si>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</si>
  <si>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</si>
  <si>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</si>
  <si>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</si>
  <si>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</si>
  <si>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</si>
  <si>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</si>
  <si>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</si>
  <si>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</si>
  <si>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</si>
  <si>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</si>
  <si>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</si>
  <si>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</si>
  <si>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</si>
  <si>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</si>
  <si>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</si>
  <si>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</si>
  <si>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</si>
  <si>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</si>
  <si>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</si>
  <si>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</si>
  <si>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</si>
  <si>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</si>
  <si>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</si>
  <si>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</si>
  <si>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</si>
  <si>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</si>
  <si>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</si>
  <si>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</si>
  <si>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</si>
  <si>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</si>
  <si>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</si>
  <si>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</si>
  <si>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</si>
  <si>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</si>
  <si>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</si>
  <si>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</si>
  <si>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</si>
  <si>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</si>
  <si>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</si>
  <si>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</si>
  <si>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</si>
  <si>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</si>
  <si>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</si>
  <si>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</si>
  <si>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</si>
  <si>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</si>
  <si>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</si>
  <si>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</si>
  <si>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</si>
  <si>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</si>
  <si>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</si>
  <si>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</si>
  <si>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</si>
  <si>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</si>
  <si>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</si>
  <si>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</si>
  <si>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</si>
  <si>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</si>
  <si>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</si>
  <si>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</si>
  <si>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</si>
  <si>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</si>
  <si>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</si>
  <si>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</si>
  <si>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</si>
  <si>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</si>
  <si>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</si>
  <si>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</si>
  <si>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</si>
  <si>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</si>
  <si>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</si>
  <si>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</si>
  <si>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</si>
  <si>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</si>
  <si>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</si>
  <si>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</si>
  <si>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</si>
  <si>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</si>
  <si>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</si>
  <si>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</si>
  <si>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</si>
  <si>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</si>
  <si>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</si>
  <si>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</si>
  <si>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</si>
  <si>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</si>
  <si>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</si>
  <si>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</si>
  <si>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</si>
  <si>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</si>
  <si>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</si>
  <si>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</si>
  <si>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</si>
  <si>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</si>
  <si>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</si>
  <si>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</si>
  <si>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</si>
  <si>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</si>
  <si>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</si>
  <si>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</si>
  <si>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</si>
  <si>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</si>
  <si>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</si>
  <si>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</si>
  <si>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</si>
  <si>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</si>
  <si>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</si>
  <si>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</si>
  <si>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</si>
  <si>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</si>
  <si>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</si>
  <si>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</si>
  <si>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</si>
  <si>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</si>
  <si>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</si>
  <si>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</si>
  <si>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</si>
  <si>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</si>
  <si>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</si>
  <si>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</si>
  <si>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</si>
  <si>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</si>
  <si>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</si>
  <si>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</si>
  <si>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</si>
  <si>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</si>
  <si>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</si>
  <si>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</si>
  <si>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</si>
  <si>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</si>
  <si>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</si>
  <si>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</si>
  <si>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</si>
  <si>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</si>
  <si>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</si>
  <si>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</si>
  <si>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</si>
  <si>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</si>
  <si>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</si>
  <si>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</si>
  <si>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</si>
  <si>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</si>
  <si>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</si>
  <si>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</si>
  <si>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</si>
  <si>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</si>
  <si>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</si>
  <si>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</si>
  <si>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</si>
  <si>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</si>
  <si>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</si>
  <si>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</si>
  <si>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</si>
  <si>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</si>
  <si>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</si>
  <si>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</si>
  <si>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</si>
  <si>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</si>
  <si>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</si>
  <si>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</si>
  <si>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</si>
  <si>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</si>
  <si>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</si>
  <si>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</si>
  <si>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</si>
  <si>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</si>
  <si>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</si>
  <si>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</si>
  <si>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</si>
  <si>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</si>
  <si>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</si>
  <si>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</si>
  <si>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</si>
  <si>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</si>
  <si>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</si>
  <si>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</si>
  <si>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</si>
  <si>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</si>
  <si>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</si>
  <si>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</si>
  <si>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</si>
  <si>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</si>
  <si>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</si>
  <si>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</si>
  <si>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</si>
  <si>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</si>
  <si>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</si>
  <si>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</si>
  <si>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</si>
  <si>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</si>
  <si>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</si>
  <si>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</si>
  <si>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</si>
  <si>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</si>
  <si>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</si>
  <si>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</si>
  <si>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</si>
  <si>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</si>
  <si>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</si>
  <si>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</si>
  <si>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</si>
  <si>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</si>
  <si>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</si>
  <si>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</si>
  <si>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</si>
  <si>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</si>
  <si>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</si>
  <si>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</si>
  <si>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</si>
  <si>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</si>
  <si>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</si>
  <si>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</si>
  <si>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</si>
  <si>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</si>
  <si>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</si>
  <si>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</si>
  <si>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</si>
  <si>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</si>
  <si>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</si>
  <si>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</si>
  <si>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</si>
  <si>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</si>
  <si>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</si>
  <si>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</si>
  <si>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</si>
  <si>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</si>
  <si>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</si>
  <si>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</si>
  <si>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</si>
  <si>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</si>
  <si>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</si>
  <si>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</si>
  <si>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</si>
  <si>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</si>
  <si>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</si>
  <si>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</si>
  <si>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</si>
  <si>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</si>
  <si>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</si>
  <si>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</si>
  <si>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</si>
  <si>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</si>
  <si>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</si>
  <si>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</si>
  <si>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</si>
  <si>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</si>
  <si>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</si>
  <si>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</si>
  <si>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</si>
  <si>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</si>
  <si>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</si>
  <si>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</si>
  <si>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</si>
  <si>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</si>
  <si>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</si>
  <si>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</si>
  <si>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</si>
  <si>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</si>
  <si>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</si>
  <si>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</si>
  <si>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</si>
  <si>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</si>
  <si>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</si>
  <si>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</si>
  <si>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</si>
  <si>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</si>
  <si>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</si>
  <si>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</si>
  <si>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</si>
  <si>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</si>
  <si>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</si>
  <si>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</si>
  <si>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</si>
  <si>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</si>
  <si>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</si>
  <si>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</si>
  <si>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</si>
  <si>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</si>
  <si>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</si>
  <si>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</si>
  <si>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</si>
  <si>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</si>
  <si>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</si>
  <si>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</si>
  <si>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</si>
  <si>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</si>
  <si>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</si>
  <si>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</si>
  <si>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</si>
  <si>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</si>
  <si>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</si>
  <si>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</si>
  <si>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</si>
  <si>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</si>
  <si>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</si>
  <si>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</si>
  <si>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</si>
  <si>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</si>
  <si>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</si>
  <si>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</si>
  <si>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</si>
  <si>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</si>
  <si>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</si>
  <si>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</si>
  <si>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</si>
  <si>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</si>
  <si>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</si>
  <si>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</si>
  <si>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</si>
  <si>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</si>
  <si>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</si>
  <si>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</si>
  <si>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</si>
  <si>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</si>
  <si>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</si>
  <si>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</si>
  <si>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</si>
  <si>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</si>
  <si>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</si>
  <si>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</si>
  <si>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</si>
  <si>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</si>
  <si>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</si>
  <si>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</si>
  <si>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</si>
  <si>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</si>
  <si>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</si>
  <si>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</si>
  <si>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</si>
  <si>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</si>
  <si>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</si>
  <si>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</si>
  <si>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</si>
  <si>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</si>
  <si>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</si>
  <si>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</si>
  <si>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</si>
  <si>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</si>
  <si>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</si>
  <si>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</si>
  <si>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</si>
  <si>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</si>
  <si>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</si>
  <si>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</si>
  <si>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</si>
  <si>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</si>
  <si>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</si>
  <si>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</si>
  <si>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</si>
  <si>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</si>
  <si>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</si>
  <si>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</si>
  <si>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</si>
  <si>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</si>
  <si>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</si>
  <si>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</si>
  <si>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</si>
  <si>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</si>
  <si>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</si>
  <si>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</si>
  <si>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</si>
  <si>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</si>
  <si>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</si>
  <si>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</si>
  <si>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</si>
  <si>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</si>
  <si>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</si>
  <si>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</si>
  <si>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</si>
  <si>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</si>
  <si>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</si>
  <si>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</si>
  <si>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</si>
  <si>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</si>
  <si>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</si>
  <si>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</si>
  <si>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</si>
  <si>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</si>
  <si>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</si>
  <si>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</si>
  <si>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</si>
  <si>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</si>
  <si>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</si>
  <si>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</si>
  <si>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</si>
  <si>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</si>
  <si>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</si>
  <si>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</si>
  <si>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</si>
  <si>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</si>
  <si>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</si>
  <si>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</si>
  <si>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</si>
  <si>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</si>
  <si>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</si>
  <si>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</si>
  <si>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</si>
  <si>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</si>
  <si>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</si>
  <si>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</si>
  <si>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</si>
  <si>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</si>
  <si>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</si>
  <si>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</si>
  <si>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</si>
  <si>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</si>
  <si>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</si>
  <si>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</si>
  <si>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</si>
  <si>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</si>
  <si>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</si>
  <si>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</si>
  <si>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</si>
  <si>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</si>
  <si>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</si>
  <si>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</si>
  <si>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</si>
  <si>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</si>
  <si>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</si>
  <si>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</si>
  <si>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</si>
  <si>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</si>
  <si>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</si>
  <si>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</si>
  <si>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</si>
  <si>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</si>
  <si>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</si>
  <si>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</si>
  <si>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</si>
  <si>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</si>
  <si>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</si>
  <si>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</si>
  <si>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</si>
  <si>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</si>
  <si>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</si>
  <si>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</si>
  <si>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</si>
  <si>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</si>
  <si>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</si>
  <si>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</si>
  <si>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</si>
  <si>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</si>
  <si>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</si>
  <si>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</si>
  <si>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</si>
  <si>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</si>
  <si>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</si>
  <si>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</si>
  <si>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</si>
  <si>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</si>
  <si>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</si>
  <si>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</si>
  <si>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</si>
  <si>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</si>
  <si>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</si>
  <si>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</si>
  <si>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</si>
  <si>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</si>
  <si>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</si>
  <si>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</si>
  <si>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</si>
  <si>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</si>
  <si>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</si>
  <si>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</si>
  <si>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</si>
  <si>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</si>
  <si>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</si>
  <si>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</si>
  <si>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</si>
  <si>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</si>
  <si>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</si>
  <si>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</si>
  <si>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</si>
  <si>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</si>
  <si>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</si>
  <si>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</si>
  <si>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</si>
  <si>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</si>
  <si>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</si>
  <si>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</si>
  <si>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</si>
  <si>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</si>
  <si>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</si>
  <si>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</si>
  <si>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</si>
  <si>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</si>
  <si>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</si>
  <si>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</si>
  <si>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</si>
  <si>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</si>
  <si>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</si>
  <si>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</si>
  <si>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</si>
  <si>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</si>
  <si>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</si>
  <si>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</si>
  <si>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</si>
  <si>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</si>
  <si>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</si>
  <si>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</si>
  <si>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</si>
  <si>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</si>
  <si>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</si>
  <si>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</si>
  <si>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</si>
  <si>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</si>
  <si>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</si>
  <si>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</si>
  <si>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</si>
  <si>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</si>
  <si>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</si>
  <si>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</si>
  <si>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</si>
  <si>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</si>
  <si>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</si>
  <si>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</si>
  <si>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</si>
  <si>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</si>
  <si>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</si>
  <si>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</si>
  <si>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</si>
  <si>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</si>
  <si>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</si>
  <si>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</si>
  <si>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</si>
  <si>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</si>
  <si>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</si>
  <si>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</si>
  <si>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</si>
  <si>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</si>
  <si>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</si>
  <si>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</si>
  <si>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</si>
  <si>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</si>
  <si>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</si>
  <si>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</si>
  <si>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</si>
  <si>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</si>
  <si>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</si>
  <si>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</si>
  <si>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</si>
  <si>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</si>
  <si>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</si>
  <si>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</si>
  <si>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</si>
  <si>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</si>
  <si>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</si>
  <si>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</si>
  <si>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</si>
  <si>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</si>
  <si>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</si>
  <si>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</si>
  <si>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</si>
  <si>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</si>
  <si>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</si>
  <si>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</si>
  <si>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</si>
  <si>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</si>
  <si>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</si>
  <si>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</si>
  <si>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</si>
  <si>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</si>
  <si>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</si>
  <si>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</si>
  <si>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</si>
  <si>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</si>
  <si>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</si>
  <si>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</si>
  <si>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</si>
  <si>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</si>
  <si>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</si>
  <si>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</si>
  <si>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</si>
  <si>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</si>
  <si>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</si>
  <si>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</si>
  <si>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</si>
  <si>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</si>
  <si>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</si>
  <si>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</si>
  <si>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</si>
  <si>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</si>
  <si>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</si>
  <si>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</si>
  <si>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</si>
  <si>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</si>
  <si>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</si>
  <si>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</si>
  <si>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</si>
  <si>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</si>
  <si>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</si>
  <si>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</si>
  <si>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</si>
  <si>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</si>
  <si>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</si>
  <si>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</si>
  <si>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</si>
  <si>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</si>
  <si>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</si>
  <si>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</si>
  <si>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</si>
  <si>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</si>
  <si>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</si>
  <si>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</si>
  <si>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</si>
  <si>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</si>
  <si>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</si>
  <si>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</si>
  <si>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</si>
  <si>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</si>
  <si>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</si>
  <si>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</si>
  <si>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</si>
  <si>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</si>
  <si>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</si>
  <si>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</si>
  <si>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</si>
  <si>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</si>
  <si>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</si>
  <si>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</si>
  <si>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</si>
  <si>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</si>
  <si>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</si>
  <si>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</si>
  <si>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</si>
  <si>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</si>
  <si>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</si>
  <si>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</si>
  <si>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</si>
  <si>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</si>
  <si>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</si>
  <si>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</si>
  <si>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</si>
  <si>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</si>
  <si>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</si>
  <si>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</si>
  <si>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</si>
  <si>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</si>
  <si>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</si>
  <si>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</si>
  <si>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</si>
  <si>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</si>
  <si>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</si>
  <si>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</si>
  <si>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</si>
  <si>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</si>
  <si>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</si>
  <si>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</si>
  <si>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</si>
  <si>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</si>
  <si>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</si>
  <si>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</si>
  <si>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</si>
  <si>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</si>
  <si>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</si>
  <si>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</si>
  <si>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</si>
  <si>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</si>
  <si>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</si>
  <si>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</si>
  <si>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</si>
  <si>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</si>
  <si>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</si>
  <si>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</si>
  <si>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</si>
  <si>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</si>
  <si>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</si>
  <si>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</si>
  <si>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</si>
  <si>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</si>
  <si>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</si>
  <si>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</si>
  <si>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</si>
  <si>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</si>
  <si>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</si>
  <si>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</si>
  <si>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</si>
  <si>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</si>
  <si>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</si>
  <si>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</si>
  <si>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</si>
  <si>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</si>
  <si>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</si>
  <si>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</si>
  <si>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</si>
  <si>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</si>
  <si>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</si>
  <si>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</si>
  <si>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</si>
  <si>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</si>
  <si>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</si>
  <si>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</si>
  <si>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</si>
  <si>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</si>
  <si>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</si>
  <si>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</si>
  <si>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</si>
  <si>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</si>
  <si>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</si>
  <si>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</si>
  <si>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</si>
  <si>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</si>
  <si>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</si>
  <si>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</si>
  <si>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</si>
  <si>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</si>
  <si>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</si>
  <si>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</si>
  <si>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</si>
  <si>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</si>
  <si>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</si>
  <si>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</si>
  <si>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</si>
  <si>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</si>
  <si>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</si>
  <si>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</si>
  <si>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</si>
  <si>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</si>
  <si>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</si>
  <si>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</si>
  <si>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</si>
  <si>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</si>
  <si>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</si>
  <si>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</si>
  <si>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</si>
  <si>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</si>
  <si>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</si>
  <si>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</si>
  <si>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</si>
  <si>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</si>
  <si>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</si>
  <si>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</si>
  <si>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</si>
  <si>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</si>
  <si>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</si>
  <si>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</si>
  <si>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</si>
  <si>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</si>
  <si>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</si>
  <si>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</si>
  <si>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</si>
  <si>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</si>
  <si>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</si>
  <si>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</si>
  <si>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</si>
  <si>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</si>
  <si>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</si>
  <si>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</si>
  <si>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</si>
  <si>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</si>
  <si>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</si>
  <si>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</si>
  <si>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</si>
  <si>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</si>
  <si>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</si>
  <si>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</si>
  <si>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</si>
  <si>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</si>
  <si>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</si>
  <si>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</si>
  <si>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</si>
  <si>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</si>
  <si>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</si>
  <si>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</si>
  <si>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</si>
  <si>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</si>
  <si>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</si>
  <si>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</si>
  <si>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</si>
  <si>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</si>
  <si>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</si>
  <si>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</si>
  <si>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</si>
  <si>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</si>
  <si>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</si>
  <si>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</si>
  <si>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</si>
  <si>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</si>
  <si>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</si>
  <si>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</si>
  <si>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</si>
  <si>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</si>
  <si>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</si>
  <si>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</si>
  <si>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</si>
  <si>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</si>
  <si>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</si>
  <si>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</si>
  <si>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</si>
  <si>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</si>
  <si>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</si>
  <si>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</si>
  <si>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</si>
  <si>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</si>
  <si>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</si>
  <si>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</si>
  <si>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</si>
  <si>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</si>
  <si>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</si>
  <si>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</si>
  <si>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</si>
  <si>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</si>
  <si>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</si>
  <si>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</si>
  <si>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</si>
  <si>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</si>
  <si>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</si>
  <si>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</si>
  <si>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</si>
  <si>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</si>
  <si>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</si>
  <si>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</si>
  <si>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</si>
  <si>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</si>
  <si>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</si>
  <si>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</si>
  <si>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</si>
  <si>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</si>
  <si>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</si>
  <si>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</si>
  <si>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</si>
  <si>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</si>
  <si>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</si>
  <si>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</si>
  <si>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</si>
  <si>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</si>
  <si>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</si>
  <si>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</si>
  <si>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</si>
  <si>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</si>
  <si>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</si>
  <si>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</si>
  <si>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</si>
  <si>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</si>
  <si>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</si>
  <si>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</si>
  <si>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</si>
  <si>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</si>
  <si>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</si>
  <si>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</si>
  <si>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</si>
  <si>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</si>
  <si>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</si>
  <si>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</si>
  <si>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</si>
  <si>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</si>
  <si>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</si>
  <si>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</si>
  <si>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</si>
  <si>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</si>
  <si>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</si>
  <si>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</si>
  <si>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</si>
  <si>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</si>
  <si>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</si>
  <si>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</si>
  <si>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</si>
  <si>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</si>
  <si>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</si>
  <si>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</si>
  <si>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</si>
  <si>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</si>
  <si>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</si>
  <si>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</si>
  <si>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</si>
  <si>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</si>
  <si>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</si>
  <si>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</si>
  <si>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</si>
  <si>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</si>
  <si>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</si>
  <si>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</si>
  <si>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</si>
  <si>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</si>
  <si>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</si>
  <si>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</si>
  <si>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</si>
  <si>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</si>
  <si>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</si>
  <si>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</si>
  <si>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</si>
  <si>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</si>
  <si>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</si>
  <si>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</si>
  <si>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</si>
  <si>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</si>
  <si>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</si>
  <si>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</si>
  <si>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</si>
  <si>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</si>
  <si>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</si>
  <si>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</si>
  <si>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</si>
  <si>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</si>
  <si>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</si>
  <si>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</si>
  <si>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</si>
  <si>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</si>
  <si>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</si>
  <si>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</si>
  <si>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</si>
  <si>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</si>
  <si>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</si>
  <si>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</si>
  <si>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</si>
  <si>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</si>
  <si>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</si>
  <si>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</si>
  <si>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</si>
  <si>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</si>
  <si>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</si>
  <si>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</si>
  <si>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</si>
  <si>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</si>
  <si>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</si>
  <si>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</si>
  <si>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</si>
  <si>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</si>
  <si>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</si>
  <si>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</si>
  <si>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</si>
  <si>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</si>
  <si>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</si>
  <si>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</si>
  <si>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</si>
  <si>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</si>
  <si>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</si>
  <si>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</si>
  <si>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</si>
  <si>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</si>
  <si>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</si>
  <si>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</si>
  <si>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</si>
  <si>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</si>
  <si>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</si>
  <si>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</si>
  <si>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</si>
  <si>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</si>
  <si>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</si>
  <si>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</si>
  <si>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</si>
  <si>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</si>
  <si>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</si>
  <si>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</si>
  <si>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</si>
  <si>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</si>
  <si>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</si>
  <si>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</si>
  <si>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</si>
  <si>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</si>
  <si>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</si>
  <si>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</si>
  <si>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</si>
  <si>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</si>
  <si>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</si>
  <si>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</si>
  <si>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</si>
  <si>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</si>
  <si>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</si>
  <si>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</si>
  <si>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</si>
  <si>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</si>
  <si>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</si>
  <si>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</si>
  <si>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</si>
  <si>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</si>
  <si>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</si>
  <si>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</si>
  <si>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</si>
  <si>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</si>
  <si>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</si>
  <si>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</si>
  <si>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</si>
  <si>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</si>
  <si>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</si>
  <si>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</si>
  <si>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</si>
  <si>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</si>
  <si>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</si>
  <si>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</si>
  <si>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</si>
  <si>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</si>
  <si>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</si>
  <si>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</si>
  <si>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</si>
  <si>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</si>
  <si>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</si>
  <si>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</si>
  <si>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</si>
  <si>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</si>
  <si>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</si>
  <si>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</si>
  <si>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</si>
  <si>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</si>
  <si>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</si>
  <si>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</si>
  <si>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</si>
  <si>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</si>
  <si>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</si>
  <si>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</si>
  <si>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</si>
  <si>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</si>
  <si>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</si>
  <si>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</si>
  <si>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</si>
  <si>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</si>
  <si>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</si>
  <si>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</si>
  <si>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</si>
  <si>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</si>
  <si>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</si>
  <si>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</si>
  <si>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</si>
  <si>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</si>
  <si>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</si>
  <si>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</si>
  <si>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</si>
  <si>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</si>
  <si>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</si>
  <si>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</si>
  <si>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</si>
  <si>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</si>
  <si>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</si>
  <si>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</si>
  <si>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</si>
  <si>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</si>
  <si>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</si>
  <si>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</si>
  <si>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</si>
  <si>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</si>
  <si>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</si>
  <si>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</si>
  <si>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</si>
  <si>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</si>
  <si>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</si>
  <si>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</si>
  <si>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</si>
  <si>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</si>
  <si>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</si>
  <si>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</si>
  <si>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</si>
  <si>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</si>
  <si>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</si>
  <si>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</si>
  <si>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</si>
  <si>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</si>
  <si>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</si>
  <si>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</si>
  <si>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</si>
  <si>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</si>
  <si>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</si>
  <si>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</si>
  <si>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</si>
  <si>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</si>
  <si>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</si>
  <si>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</si>
  <si>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</si>
  <si>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</si>
  <si>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</si>
  <si>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</si>
  <si>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</si>
  <si>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</si>
  <si>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</si>
  <si>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</si>
  <si>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</si>
  <si>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</si>
  <si>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</si>
  <si>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</si>
  <si>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</si>
  <si>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</si>
  <si>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</si>
  <si>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</si>
  <si>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</si>
  <si>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</si>
  <si>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</si>
  <si>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</si>
  <si>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</si>
  <si>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</si>
  <si>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</si>
  <si>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</si>
  <si>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</si>
  <si>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</si>
  <si>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</si>
  <si>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</si>
  <si>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</si>
  <si>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</si>
  <si>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</si>
  <si>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</si>
  <si>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</si>
  <si>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</si>
  <si>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</si>
  <si>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</si>
  <si>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</si>
  <si>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</si>
  <si>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</si>
  <si>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</si>
  <si>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</si>
  <si>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</si>
  <si>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</si>
  <si>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</si>
  <si>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</si>
  <si>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</si>
  <si>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</si>
  <si>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</si>
  <si>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</si>
  <si>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</si>
  <si>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</si>
  <si>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</si>
  <si>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</si>
  <si>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</si>
  <si>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</si>
  <si>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</si>
  <si>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</si>
  <si>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</si>
  <si>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</si>
  <si>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</si>
  <si>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</si>
  <si>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</si>
  <si>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</si>
  <si>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</si>
  <si>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</si>
  <si>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</si>
  <si>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</si>
  <si>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</si>
  <si>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</si>
  <si>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</si>
  <si>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</si>
  <si>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</si>
  <si>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</si>
  <si>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</si>
  <si>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</si>
  <si>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</si>
  <si>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</si>
  <si>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</si>
  <si>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</si>
  <si>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</si>
  <si>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</si>
  <si>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</si>
  <si>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</si>
  <si>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</si>
  <si>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</si>
  <si>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</si>
  <si>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</si>
  <si>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</si>
  <si>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</si>
  <si>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</si>
  <si>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</si>
  <si>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</si>
  <si>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</si>
  <si>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</si>
  <si>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</si>
  <si>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</si>
  <si>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</si>
  <si>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</si>
  <si>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</si>
  <si>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</si>
  <si>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</si>
  <si>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</si>
  <si>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</si>
  <si>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</si>
  <si>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</si>
  <si>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</si>
  <si>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</si>
  <si>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</si>
  <si>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</si>
  <si>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</si>
  <si>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</si>
  <si>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</si>
  <si>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</si>
  <si>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</si>
  <si>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</si>
  <si>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</si>
  <si>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</si>
  <si>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</si>
  <si>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</si>
  <si>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</si>
  <si>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</si>
  <si>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</si>
  <si>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</si>
  <si>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</si>
  <si>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</si>
  <si>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</si>
  <si>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</si>
  <si>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</si>
  <si>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</si>
  <si>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</si>
  <si>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</si>
  <si>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</si>
  <si>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</si>
  <si>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</si>
  <si>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</si>
  <si>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</si>
  <si>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</si>
  <si>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</si>
  <si>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</si>
  <si>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</si>
  <si>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</si>
  <si>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</si>
  <si>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</si>
  <si>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</si>
  <si>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</si>
  <si>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</si>
  <si>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</si>
  <si>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</si>
  <si>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</si>
  <si>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</si>
  <si>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</si>
  <si>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</si>
  <si>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</si>
  <si>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</si>
  <si>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</si>
  <si>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</si>
  <si>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</si>
  <si>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</si>
  <si>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</si>
  <si>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</si>
  <si>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</si>
  <si>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</si>
  <si>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</si>
  <si>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</si>
  <si>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</si>
  <si>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</si>
  <si>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</si>
  <si>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</si>
  <si>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</si>
  <si>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</si>
  <si>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</si>
  <si>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</si>
  <si>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</si>
  <si>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</si>
  <si>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</si>
  <si>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</si>
  <si>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</si>
  <si>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</si>
  <si>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</si>
  <si>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</si>
  <si>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</si>
  <si>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</si>
  <si>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</si>
  <si>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</si>
  <si>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</si>
  <si>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</si>
  <si>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</si>
  <si>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</si>
  <si>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</si>
  <si>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</si>
  <si>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</si>
  <si>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</si>
  <si>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</si>
  <si>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</si>
  <si>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</si>
  <si>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</si>
  <si>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</si>
  <si>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</si>
  <si>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</si>
  <si>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</si>
  <si>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</si>
  <si>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</si>
  <si>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</si>
  <si>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</si>
  <si>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</si>
  <si>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</si>
  <si>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</si>
  <si>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</si>
  <si>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</si>
  <si>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</si>
  <si>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</si>
  <si>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</si>
  <si>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</si>
  <si>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</si>
  <si>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</si>
  <si>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</si>
  <si>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</si>
  <si>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</si>
  <si>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</si>
  <si>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</si>
  <si>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</si>
  <si>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</si>
  <si>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</si>
  <si>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</si>
  <si>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</si>
  <si>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</si>
  <si>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</si>
  <si>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</si>
  <si>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</si>
  <si>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</si>
  <si>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</si>
  <si>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</si>
  <si>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</si>
  <si>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</si>
  <si>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</si>
  <si>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</si>
  <si>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</si>
  <si>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</si>
  <si>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</si>
  <si>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</si>
  <si>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</si>
  <si>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</si>
  <si>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</si>
  <si>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</si>
  <si>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</si>
  <si>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</si>
  <si>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</si>
  <si>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</si>
  <si>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</si>
  <si>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</si>
  <si>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</si>
  <si>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</si>
  <si>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</si>
  <si>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</si>
  <si>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</si>
  <si>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</si>
  <si>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</si>
  <si>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</si>
  <si>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</si>
  <si>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</si>
  <si>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</si>
  <si>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</si>
  <si>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</si>
  <si>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</si>
  <si>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</si>
  <si>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</si>
  <si>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</si>
  <si>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</si>
  <si>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</si>
  <si>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</si>
  <si>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</si>
  <si>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</si>
  <si>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</si>
  <si>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</si>
  <si>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</si>
  <si>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</si>
  <si>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</si>
  <si>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</si>
  <si>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</si>
  <si>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</si>
  <si>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</si>
  <si>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</si>
  <si>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</si>
  <si>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</si>
  <si>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</si>
  <si>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</si>
  <si>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</si>
  <si>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</si>
  <si>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</si>
  <si>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</si>
  <si>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</si>
  <si>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</si>
  <si>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</si>
  <si>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</si>
  <si>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</si>
  <si>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</si>
  <si>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</si>
  <si>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</si>
  <si>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</si>
  <si>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</si>
  <si>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</si>
  <si>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</si>
  <si>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</si>
  <si>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</si>
  <si>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</si>
  <si>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</si>
  <si>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</si>
  <si>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</si>
  <si>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</si>
  <si>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</si>
  <si>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</si>
  <si>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</si>
  <si>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</si>
  <si>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</si>
  <si>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</si>
  <si>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</si>
  <si>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</si>
  <si>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</si>
  <si>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</si>
  <si>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</si>
  <si>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</si>
  <si>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</si>
  <si>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</si>
  <si>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</si>
  <si>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</si>
  <si>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</si>
  <si>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</si>
  <si>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</si>
  <si>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</si>
  <si>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</si>
  <si>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</si>
  <si>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</si>
  <si>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</si>
  <si>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</si>
  <si>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</si>
  <si>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</si>
  <si>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</si>
  <si>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</si>
  <si>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</si>
  <si>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</si>
  <si>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</si>
  <si>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</si>
  <si>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</si>
  <si>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</si>
  <si>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</si>
  <si>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</si>
  <si>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</si>
  <si>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</si>
  <si>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</si>
  <si>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</si>
  <si>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</si>
  <si>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</si>
  <si>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</si>
  <si>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</si>
  <si>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</si>
  <si>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</si>
  <si>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</si>
  <si>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</si>
  <si>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</si>
  <si>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</si>
  <si>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</si>
  <si>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</si>
  <si>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</si>
  <si>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</si>
  <si>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</si>
  <si>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</si>
  <si>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</si>
  <si>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</si>
  <si>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</si>
  <si>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</si>
  <si>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</si>
  <si>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</si>
  <si>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</si>
  <si>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</si>
  <si>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</si>
  <si>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</si>
  <si>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</si>
  <si>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</si>
  <si>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</si>
  <si>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</si>
  <si>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</si>
  <si>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</si>
  <si>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</si>
  <si>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</si>
  <si>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</si>
  <si>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</si>
  <si>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</si>
  <si>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</si>
  <si>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</si>
  <si>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</si>
  <si>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</si>
  <si>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</si>
  <si>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</si>
  <si>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</si>
  <si>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</si>
  <si>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</si>
  <si>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</si>
  <si>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</si>
  <si>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</si>
  <si>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</si>
  <si>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</si>
  <si>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</si>
  <si>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</si>
  <si>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</si>
  <si>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</si>
  <si>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</si>
  <si>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</si>
  <si>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</si>
  <si>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</si>
  <si>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</si>
  <si>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</si>
  <si>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</si>
  <si>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</si>
  <si>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</si>
  <si>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</si>
  <si>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</si>
  <si>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</si>
  <si>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</si>
  <si>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</si>
  <si>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</si>
  <si>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</si>
  <si>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</si>
  <si>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</si>
  <si>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</si>
  <si>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</si>
  <si>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</si>
  <si>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</si>
  <si>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</si>
  <si>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</si>
  <si>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</si>
  <si>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</si>
  <si>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</si>
  <si>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</si>
  <si>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</si>
  <si>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</si>
  <si>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</si>
  <si>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</si>
  <si>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</si>
  <si>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</si>
  <si>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</si>
  <si>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</si>
  <si>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</si>
  <si>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</si>
  <si>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</si>
  <si>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</si>
  <si>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</si>
  <si>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</si>
  <si>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</si>
  <si>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</si>
  <si>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</si>
  <si>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</si>
  <si>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</si>
  <si>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</si>
  <si>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</si>
  <si>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</si>
  <si>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</si>
  <si>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</si>
  <si>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</si>
  <si>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</si>
  <si>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</si>
  <si>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</si>
  <si>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</si>
  <si>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</si>
  <si>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</si>
  <si>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</si>
  <si>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</si>
  <si>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</si>
  <si>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</si>
  <si>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</si>
  <si>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</si>
  <si>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</si>
  <si>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</si>
  <si>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</si>
  <si>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</si>
  <si>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</si>
  <si>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</si>
  <si>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</si>
  <si>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</si>
  <si>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</si>
  <si>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</si>
  <si>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</si>
  <si>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</si>
  <si>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</si>
  <si>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</si>
  <si>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</si>
  <si>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</si>
  <si>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</si>
  <si>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</si>
  <si>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</si>
  <si>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</si>
  <si>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</si>
  <si>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</si>
  <si>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</si>
  <si>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</si>
  <si>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</si>
  <si>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</si>
  <si>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</si>
  <si>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</si>
  <si>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</si>
  <si>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</si>
  <si>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</si>
  <si>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</si>
  <si>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</si>
  <si>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</si>
  <si>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</si>
  <si>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</si>
  <si>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</si>
  <si>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</si>
  <si>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</si>
  <si>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</si>
  <si>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</si>
  <si>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</si>
  <si>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</si>
  <si>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</si>
  <si>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</si>
  <si>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</si>
  <si>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</si>
  <si>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</si>
  <si>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</si>
  <si>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</si>
  <si>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</si>
  <si>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</si>
  <si>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</si>
  <si>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</si>
  <si>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</si>
  <si>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</si>
  <si>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</si>
  <si>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</si>
  <si>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</si>
  <si>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</si>
  <si>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</si>
  <si>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</si>
  <si>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</si>
  <si>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</si>
  <si>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</si>
  <si>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</si>
  <si>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</si>
  <si>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</si>
  <si>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</si>
  <si>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</si>
  <si>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</si>
  <si>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</si>
  <si>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</si>
  <si>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</si>
  <si>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</si>
  <si>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</si>
  <si>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</si>
  <si>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</si>
  <si>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</si>
  <si>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</si>
  <si>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</si>
  <si>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</si>
  <si>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</si>
  <si>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</si>
  <si>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</si>
  <si>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</si>
  <si>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</si>
  <si>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</si>
  <si>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</si>
  <si>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</si>
  <si>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</si>
  <si>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</si>
  <si>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</si>
  <si>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</si>
  <si>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</si>
  <si>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</si>
  <si>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</si>
  <si>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</si>
  <si>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</si>
  <si>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</si>
  <si>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</si>
  <si>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</si>
  <si>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</si>
  <si>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</si>
  <si>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</si>
  <si>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</si>
  <si>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</si>
  <si>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</si>
  <si>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</si>
  <si>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</si>
  <si>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</si>
  <si>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</si>
  <si>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</si>
  <si>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</si>
  <si>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</si>
  <si>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</si>
  <si>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</si>
  <si>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</si>
  <si>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</si>
  <si>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</si>
  <si>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</si>
  <si>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</si>
  <si>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</si>
  <si>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</si>
  <si>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</si>
  <si>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</si>
  <si>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</si>
  <si>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</si>
  <si>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</si>
  <si>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</si>
  <si>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</si>
  <si>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</si>
  <si>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</si>
  <si>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</si>
  <si>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</si>
  <si>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</si>
  <si>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</si>
  <si>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</si>
  <si>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</si>
  <si>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</si>
  <si>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</si>
  <si>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</si>
  <si>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</si>
  <si>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</si>
  <si>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</si>
  <si>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</si>
  <si>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</si>
  <si>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</si>
  <si>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</si>
  <si>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</si>
  <si>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</si>
  <si>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</si>
  <si>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</si>
  <si>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</si>
  <si>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</si>
  <si>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</si>
  <si>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</si>
  <si>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</si>
  <si>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</si>
  <si>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</si>
  <si>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</si>
  <si>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</si>
  <si>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</si>
  <si>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</si>
  <si>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</si>
  <si>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</si>
  <si>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</si>
  <si>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</si>
  <si>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</si>
  <si>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</si>
  <si>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</si>
  <si>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</si>
  <si>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</si>
  <si>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</si>
  <si>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</si>
  <si>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</si>
  <si>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</si>
  <si>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</si>
  <si>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</si>
  <si>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</si>
  <si>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</si>
  <si>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</si>
  <si>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</si>
  <si>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</si>
  <si>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</si>
  <si>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</si>
  <si>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</si>
  <si>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</si>
  <si>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</si>
  <si>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</si>
  <si>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</si>
  <si>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</si>
  <si>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</si>
  <si>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</si>
  <si>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</si>
  <si>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</si>
  <si>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</si>
  <si>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</si>
  <si>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</si>
  <si>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</si>
  <si>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</si>
  <si>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</si>
  <si>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</si>
  <si>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</si>
  <si>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</si>
  <si>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</si>
  <si>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</si>
  <si>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</si>
  <si>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</si>
  <si>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</si>
  <si>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</si>
  <si>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</si>
  <si>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</si>
  <si>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</si>
  <si>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</si>
  <si>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</si>
  <si>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</si>
  <si>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</si>
  <si>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</si>
  <si>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</si>
  <si>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</si>
  <si>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</si>
  <si>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</si>
  <si>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</si>
  <si>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</si>
  <si>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</si>
  <si>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</si>
  <si>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</si>
  <si>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</si>
  <si>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</si>
  <si>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</si>
  <si>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</si>
  <si>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</si>
  <si>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</si>
  <si>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</si>
  <si>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</si>
  <si>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</si>
  <si>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</si>
  <si>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</si>
  <si>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</si>
  <si>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</si>
  <si>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</si>
  <si>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</si>
  <si>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</si>
  <si>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</si>
  <si>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</si>
  <si>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</si>
  <si>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</si>
  <si>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</si>
  <si>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</si>
  <si>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</si>
  <si>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</si>
  <si>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</si>
  <si>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</si>
  <si>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</si>
  <si>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</si>
  <si>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</si>
  <si>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</si>
  <si>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</si>
  <si>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</si>
  <si>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</si>
  <si>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</si>
  <si>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</si>
  <si>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</si>
  <si>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</si>
  <si>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</si>
  <si>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</si>
  <si>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</si>
  <si>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</si>
  <si>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</si>
  <si>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</si>
  <si>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</si>
  <si>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</si>
  <si>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</si>
  <si>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</si>
  <si>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</si>
  <si>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</si>
  <si>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</si>
  <si>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</si>
  <si>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</si>
  <si>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</si>
  <si>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</si>
  <si>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</si>
  <si>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</si>
  <si>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</si>
  <si>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</si>
  <si>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</si>
  <si>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</si>
  <si>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</si>
  <si>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</si>
  <si>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</si>
  <si>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</si>
  <si>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</si>
  <si>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</si>
  <si>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</si>
  <si>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</si>
  <si>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</si>
  <si>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</si>
  <si>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</si>
  <si>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</si>
  <si>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</si>
  <si>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</si>
  <si>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</si>
  <si>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</si>
  <si>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</si>
  <si>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</si>
  <si>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</si>
  <si>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</si>
  <si>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</si>
  <si>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</si>
  <si>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</si>
  <si>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</si>
  <si>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</si>
  <si>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</si>
  <si>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</si>
  <si>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</si>
  <si>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</si>
  <si>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</si>
  <si>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</si>
  <si>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</si>
  <si>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</si>
  <si>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</si>
  <si>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</si>
  <si>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</si>
  <si>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</si>
  <si>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</si>
  <si>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</si>
  <si>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</si>
  <si>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</si>
  <si>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</si>
  <si>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</si>
  <si>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</si>
  <si>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</si>
  <si>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</si>
  <si>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</si>
  <si>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</si>
  <si>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</si>
  <si>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</si>
  <si>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</si>
  <si>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</si>
  <si>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</si>
  <si>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</si>
  <si>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</si>
  <si>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</si>
  <si>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</si>
  <si>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</si>
  <si>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</si>
  <si>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</si>
  <si>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</si>
  <si>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</si>
  <si>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</si>
  <si>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</si>
  <si>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</si>
  <si>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</si>
  <si>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</si>
  <si>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</si>
  <si>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</si>
  <si>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</si>
  <si>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</si>
  <si>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</si>
  <si>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</si>
  <si>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</si>
  <si>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</si>
  <si>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</si>
  <si>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</si>
  <si>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</si>
  <si>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</si>
  <si>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</si>
  <si>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</si>
  <si>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</si>
  <si>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</si>
  <si>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</si>
  <si>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</si>
  <si>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</si>
  <si>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</si>
  <si>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</si>
  <si>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</si>
  <si>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</si>
  <si>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</si>
  <si>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</si>
  <si>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</si>
  <si>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</si>
  <si>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</si>
  <si>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</si>
  <si>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</si>
  <si>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</si>
  <si>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</si>
  <si>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</si>
  <si>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</si>
  <si>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</si>
  <si>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</si>
  <si>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</si>
  <si>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</si>
  <si>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</si>
  <si>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</si>
  <si>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</si>
  <si>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</si>
  <si>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</si>
  <si>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</si>
  <si>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</si>
  <si>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</si>
  <si>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</si>
  <si>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</si>
  <si>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</si>
  <si>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</si>
  <si>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</si>
  <si>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</si>
  <si>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</si>
  <si>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</si>
  <si>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</si>
  <si>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</si>
  <si>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</si>
  <si>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</si>
  <si>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</si>
  <si>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</si>
  <si>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</si>
  <si>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</si>
  <si>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</si>
  <si>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</si>
  <si>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</si>
  <si>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</si>
  <si>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</si>
  <si>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</si>
  <si>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</si>
  <si>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</si>
  <si>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</si>
  <si>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</si>
  <si>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</si>
  <si>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</si>
  <si>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</si>
  <si>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</si>
  <si>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</si>
  <si>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</si>
  <si>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</si>
  <si>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</si>
  <si>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</si>
  <si>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</si>
  <si>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</si>
  <si>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</si>
  <si>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</si>
  <si>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</si>
  <si>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</si>
  <si>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</si>
  <si>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</si>
  <si>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</si>
  <si>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</si>
  <si>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</si>
  <si>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</si>
  <si>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</si>
  <si>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</si>
  <si>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</si>
  <si>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</si>
  <si>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</si>
  <si>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</si>
  <si>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</si>
  <si>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</si>
  <si>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</si>
  <si>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</si>
  <si>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</si>
  <si>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</si>
  <si>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</si>
  <si>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</si>
  <si>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</si>
  <si>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</si>
  <si>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</si>
  <si>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</si>
  <si>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</si>
  <si>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</si>
  <si>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</si>
  <si>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</si>
  <si>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</si>
  <si>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</si>
  <si>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</si>
  <si>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</si>
  <si>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</si>
  <si>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</si>
  <si>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</si>
  <si>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</si>
  <si>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</si>
  <si>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</si>
  <si>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</si>
  <si>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</si>
  <si>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</si>
  <si>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</si>
  <si>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</si>
  <si>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</si>
  <si>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</si>
  <si>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</si>
  <si>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</si>
  <si>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</si>
  <si>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</si>
  <si>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</si>
  <si>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</si>
  <si>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</si>
  <si>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</si>
  <si>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</si>
  <si>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</si>
  <si>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</si>
  <si>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</si>
  <si>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</si>
  <si>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</si>
  <si>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</si>
  <si>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</si>
  <si>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</si>
  <si>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</si>
  <si>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</si>
  <si>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</si>
  <si>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</si>
  <si>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</si>
  <si>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</si>
  <si>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</si>
  <si>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</si>
  <si>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</si>
  <si>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</si>
  <si>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</si>
  <si>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</si>
  <si>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</si>
  <si>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</si>
  <si>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</si>
  <si>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</si>
  <si>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</si>
  <si>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</si>
  <si>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</si>
  <si>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</si>
  <si>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</si>
  <si>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</si>
  <si>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</si>
  <si>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</si>
  <si>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</si>
  <si>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</si>
  <si>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</si>
  <si>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</si>
  <si>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</si>
  <si>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</si>
  <si>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</si>
  <si>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</si>
  <si>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</si>
  <si>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</si>
  <si>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</si>
  <si>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</si>
  <si>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</si>
  <si>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</si>
  <si>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</si>
  <si>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</si>
  <si>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</si>
  <si>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</si>
  <si>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</si>
  <si>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</si>
  <si>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</si>
  <si>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</si>
  <si>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</si>
  <si>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</si>
  <si>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</si>
  <si>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</si>
  <si>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</si>
  <si>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</si>
  <si>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</si>
  <si>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</si>
  <si>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</si>
  <si>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</si>
  <si>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</si>
  <si>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</si>
  <si>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</si>
  <si>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</si>
  <si>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</si>
  <si>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</si>
  <si>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</si>
  <si>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</si>
  <si>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</si>
  <si>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</si>
  <si>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</si>
  <si>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</si>
  <si>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</si>
  <si>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</si>
  <si>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</si>
  <si>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</si>
  <si>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</si>
  <si>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</si>
  <si>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</si>
  <si>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</si>
  <si>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</si>
  <si>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</si>
  <si>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</si>
  <si>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</si>
  <si>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</si>
  <si>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</si>
  <si>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</si>
  <si>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</si>
  <si>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</si>
  <si>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</si>
  <si>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</si>
  <si>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</si>
  <si>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</si>
  <si>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</si>
  <si>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</si>
  <si>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</si>
  <si>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</si>
  <si>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</si>
  <si>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</si>
  <si>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</si>
  <si>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</si>
  <si>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</si>
  <si>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</si>
  <si>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</si>
  <si>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</si>
  <si>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</si>
  <si>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</si>
  <si>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</si>
  <si>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</si>
  <si>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</si>
  <si>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</si>
  <si>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</si>
  <si>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</si>
  <si>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</si>
  <si>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</si>
  <si>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</si>
  <si>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</si>
  <si>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</si>
  <si>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</si>
  <si>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</si>
  <si>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</si>
  <si>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</si>
  <si>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</si>
  <si>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</si>
  <si>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</si>
  <si>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</si>
  <si>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</si>
  <si>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</si>
  <si>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</si>
  <si>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</si>
  <si>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</si>
  <si>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</si>
  <si>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</si>
  <si>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</si>
  <si>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</si>
  <si>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</si>
  <si>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</si>
  <si>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</si>
  <si>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</si>
  <si>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</si>
  <si>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</si>
  <si>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</si>
  <si>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</si>
  <si>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</si>
  <si>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</si>
  <si>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</si>
  <si>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</si>
  <si>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</si>
  <si>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</si>
  <si>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</si>
  <si>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</si>
  <si>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</si>
  <si>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</si>
  <si>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</si>
  <si>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</si>
  <si>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</si>
  <si>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</si>
  <si>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</si>
  <si>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</si>
  <si>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</si>
  <si>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</si>
  <si>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</si>
  <si>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</si>
  <si>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</si>
  <si>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</si>
  <si>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</si>
  <si>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</si>
  <si>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</si>
  <si>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</si>
  <si>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</si>
  <si>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</si>
  <si>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</si>
  <si>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</si>
  <si>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</si>
  <si>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</si>
  <si>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</si>
  <si>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</si>
  <si>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</si>
  <si>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</si>
  <si>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</si>
  <si>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</si>
  <si>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</si>
  <si>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</si>
  <si>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</si>
  <si>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</si>
  <si>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</si>
  <si>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</si>
  <si>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</si>
  <si>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</si>
  <si>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</si>
  <si>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</si>
  <si>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</si>
  <si>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</si>
  <si>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</si>
  <si>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</si>
  <si>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</si>
  <si>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</si>
  <si>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</si>
  <si>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</si>
  <si>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</si>
  <si>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</si>
  <si>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</si>
  <si>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</si>
  <si>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</si>
  <si>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</si>
  <si>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</si>
  <si>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</si>
  <si>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</si>
  <si>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</si>
  <si>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</si>
  <si>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</si>
  <si>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</si>
  <si>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</si>
  <si>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</si>
  <si>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</si>
  <si>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</si>
  <si>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</si>
  <si>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</si>
  <si>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</si>
  <si>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</si>
  <si>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</si>
  <si>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</si>
  <si>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</si>
  <si>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</si>
  <si>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</si>
  <si>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</si>
  <si>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</si>
  <si>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</si>
  <si>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</si>
  <si>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</si>
  <si>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</si>
  <si>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</si>
  <si>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</si>
  <si>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</si>
  <si>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</si>
  <si>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</si>
  <si>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</si>
  <si>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</si>
  <si>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</si>
  <si>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</si>
  <si>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</si>
  <si>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</si>
  <si>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</si>
  <si>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</si>
  <si>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</si>
  <si>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</si>
  <si>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</si>
  <si>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</si>
  <si>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</si>
  <si>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</si>
  <si>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</si>
  <si>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</si>
  <si>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</si>
  <si>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</si>
  <si>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</si>
  <si>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</si>
  <si>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</si>
  <si>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</si>
  <si>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</si>
  <si>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</si>
  <si>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</si>
  <si>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</si>
  <si>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</si>
  <si>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</si>
  <si>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</si>
  <si>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</si>
  <si>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</si>
  <si>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</si>
  <si>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</si>
  <si>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</si>
  <si>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</si>
  <si>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</si>
  <si>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</si>
  <si>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</si>
  <si>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</si>
  <si>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</si>
  <si>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</si>
  <si>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</si>
  <si>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</si>
  <si>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</si>
  <si>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</si>
  <si>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</si>
  <si>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</si>
  <si>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</si>
  <si>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</si>
  <si>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</si>
  <si>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</si>
  <si>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</si>
  <si>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</si>
  <si>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</si>
  <si>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</si>
  <si>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</si>
  <si>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</si>
  <si>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</si>
  <si>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</si>
  <si>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</si>
  <si>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</si>
  <si>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</si>
  <si>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</si>
  <si>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</si>
  <si>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</si>
  <si>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</si>
  <si>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</si>
  <si>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</si>
  <si>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</si>
  <si>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</si>
  <si>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</si>
  <si>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</si>
  <si>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</si>
  <si>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</si>
  <si>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</si>
  <si>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</si>
  <si>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</si>
  <si>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</si>
  <si>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</si>
  <si>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</si>
  <si>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</si>
  <si>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</si>
  <si>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</si>
  <si>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</si>
  <si>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</si>
  <si>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</si>
  <si>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</si>
  <si>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</si>
  <si>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</si>
  <si>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</si>
  <si>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</si>
  <si>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</si>
  <si>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</si>
  <si>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</si>
  <si>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</si>
  <si>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</si>
  <si>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</si>
  <si>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</si>
  <si>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</si>
  <si>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</si>
  <si>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</si>
  <si>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</si>
  <si>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</si>
  <si>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</si>
  <si>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</si>
  <si>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</si>
  <si>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</si>
  <si>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</si>
  <si>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</si>
  <si>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</si>
  <si>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</si>
  <si>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</si>
  <si>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</si>
  <si>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</si>
  <si>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</si>
  <si>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</si>
  <si>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</si>
  <si>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</si>
  <si>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</si>
  <si>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</si>
  <si>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</si>
  <si>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</si>
  <si>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</si>
  <si>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</si>
  <si>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</si>
  <si>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</si>
  <si>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</si>
  <si>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</si>
  <si>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</si>
  <si>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</si>
  <si>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</si>
  <si>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</si>
  <si>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</si>
  <si>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</si>
  <si>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</si>
  <si>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</si>
  <si>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</si>
  <si>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</si>
  <si>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</si>
  <si>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</si>
  <si>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</si>
  <si>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</si>
  <si>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</si>
  <si>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</si>
  <si>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</si>
  <si>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</si>
  <si>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</si>
  <si>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</si>
  <si>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</si>
  <si>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</si>
  <si>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</si>
  <si>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</si>
  <si>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</si>
  <si>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</si>
  <si>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</si>
  <si>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</si>
  <si>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</si>
  <si>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</si>
  <si>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</si>
  <si>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</si>
  <si>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</si>
  <si>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</si>
  <si>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</si>
  <si>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</si>
  <si>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</si>
  <si>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</si>
  <si>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</si>
  <si>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</si>
  <si>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</si>
  <si>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</si>
  <si>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</si>
  <si>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</si>
  <si>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</si>
  <si>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</si>
  <si>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</si>
  <si>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</si>
  <si>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</si>
  <si>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</si>
  <si>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</si>
  <si>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</si>
  <si>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</si>
  <si>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</si>
  <si>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</si>
  <si>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</si>
  <si>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</si>
  <si>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</si>
  <si>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</si>
  <si>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</si>
  <si>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</si>
  <si>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</si>
  <si>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</si>
  <si>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</si>
  <si>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</si>
  <si>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</si>
  <si>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</si>
  <si>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</si>
  <si>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</si>
  <si>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</si>
  <si>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</si>
  <si>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</si>
  <si>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</si>
  <si>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</si>
  <si>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</si>
  <si>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</si>
  <si>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</si>
  <si>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</si>
  <si>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</si>
  <si>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</si>
  <si>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</si>
  <si>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</si>
  <si>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</si>
  <si>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</si>
  <si>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</si>
  <si>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</si>
  <si>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</si>
  <si>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</si>
  <si>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</si>
  <si>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</si>
  <si>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</si>
  <si>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</si>
  <si>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</si>
  <si>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</si>
  <si>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</si>
  <si>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</si>
  <si>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</si>
  <si>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</si>
  <si>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</si>
  <si>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</si>
  <si>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</si>
  <si>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</si>
  <si>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</si>
  <si>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</si>
  <si>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</si>
  <si>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</si>
  <si>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</si>
  <si>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</si>
  <si>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</si>
  <si>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</si>
  <si>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</si>
  <si>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</si>
  <si>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</si>
  <si>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</si>
  <si>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</si>
  <si>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</si>
  <si>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</si>
  <si>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</si>
  <si>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</si>
  <si>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</si>
  <si>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</si>
  <si>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</si>
  <si>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</si>
  <si>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</si>
  <si>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</si>
  <si>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</si>
  <si>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</si>
  <si>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</si>
  <si>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</si>
  <si>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</si>
  <si>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</si>
  <si>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</si>
  <si>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</si>
  <si>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</si>
  <si>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</si>
  <si>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</si>
  <si>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</si>
  <si>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</si>
  <si>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</si>
  <si>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</si>
  <si>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</si>
  <si>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</si>
  <si>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</si>
  <si>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</si>
  <si>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</si>
  <si>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</si>
  <si>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</si>
  <si>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</si>
  <si>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</si>
  <si>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</si>
  <si>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</si>
  <si>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</si>
  <si>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</si>
  <si>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</si>
  <si>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</si>
  <si>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</si>
  <si>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</si>
  <si>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</si>
  <si>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</si>
  <si>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</si>
  <si>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</si>
  <si>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</si>
  <si>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</si>
  <si>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</si>
  <si>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</si>
  <si>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</si>
  <si>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</si>
  <si>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</si>
  <si>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</si>
  <si>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</si>
  <si>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</si>
  <si>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</si>
  <si>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</si>
  <si>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</si>
  <si>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</si>
  <si>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</si>
  <si>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</si>
  <si>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</si>
  <si>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</si>
  <si>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</si>
  <si>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</si>
  <si>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</si>
  <si>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</si>
  <si>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</si>
  <si>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</si>
  <si>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</si>
  <si>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</si>
  <si>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</si>
  <si>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</si>
  <si>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</si>
  <si>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</si>
  <si>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</si>
  <si>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</si>
  <si>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</si>
  <si>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</si>
  <si>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</si>
  <si>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</si>
  <si>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</si>
  <si>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</si>
  <si>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</si>
  <si>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</si>
  <si>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</si>
  <si>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</si>
  <si>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</si>
  <si>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</si>
  <si>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</si>
  <si>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</si>
  <si>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</si>
  <si>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</si>
  <si>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</si>
  <si>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</si>
  <si>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</si>
  <si>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</si>
  <si>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</si>
  <si>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</si>
  <si>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</si>
  <si>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</si>
  <si>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</si>
  <si>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</si>
  <si>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</si>
  <si>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</si>
  <si>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</si>
  <si>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</si>
  <si>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</si>
  <si>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</si>
  <si>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</si>
  <si>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</si>
  <si>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</si>
  <si>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</si>
  <si>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</si>
  <si>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</si>
  <si>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</si>
  <si>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</si>
  <si>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</si>
  <si>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</si>
  <si>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</si>
  <si>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</si>
  <si>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</si>
  <si>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</si>
  <si>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</si>
  <si>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</si>
  <si>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</si>
  <si>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</si>
  <si>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</si>
  <si>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</si>
  <si>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</si>
  <si>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</si>
  <si>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</si>
  <si>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</si>
  <si>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</si>
  <si>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</si>
  <si>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</si>
  <si>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</si>
  <si>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</si>
  <si>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</si>
  <si>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</si>
  <si>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</si>
  <si>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</si>
  <si>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</si>
  <si>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</si>
  <si>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</si>
  <si>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</si>
  <si>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</si>
  <si>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</si>
  <si>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</si>
  <si>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</si>
  <si>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</si>
  <si>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</si>
  <si>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</si>
  <si>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</si>
  <si>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</si>
  <si>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</si>
  <si>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</si>
  <si>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</si>
  <si>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</si>
  <si>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</si>
  <si>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</si>
  <si>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</si>
  <si>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</si>
  <si>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</si>
  <si>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</si>
  <si>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</si>
  <si>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</si>
  <si>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</si>
  <si>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</si>
  <si>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</si>
  <si>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</si>
  <si>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</si>
  <si>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</si>
  <si>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</si>
  <si>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</si>
  <si>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</si>
  <si>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</si>
  <si>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</si>
  <si>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</si>
  <si>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</si>
  <si>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</si>
  <si>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</si>
  <si>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</si>
  <si>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</si>
  <si>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</si>
  <si>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</si>
  <si>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</si>
  <si>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</si>
  <si>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</si>
  <si>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</si>
  <si>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</si>
  <si>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</si>
  <si>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</si>
  <si>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</si>
  <si>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</si>
  <si>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</si>
  <si>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</si>
  <si>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</si>
  <si>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</si>
  <si>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</si>
  <si>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</si>
  <si>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</si>
  <si>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</si>
  <si>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</si>
  <si>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</si>
  <si>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</si>
  <si>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</si>
  <si>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</si>
  <si>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</si>
  <si>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</si>
  <si>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</si>
  <si>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</si>
  <si>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</si>
  <si>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</si>
  <si>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</si>
  <si>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</si>
  <si>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</si>
  <si>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</si>
  <si>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</si>
  <si>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</si>
  <si>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</si>
  <si>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</si>
  <si>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</si>
  <si>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</si>
  <si>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</si>
  <si>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</si>
  <si>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</si>
  <si>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</si>
  <si>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</si>
  <si>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</si>
  <si>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</si>
  <si>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</si>
  <si>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</si>
  <si>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</si>
  <si>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</si>
  <si>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</si>
  <si>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</si>
  <si>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</si>
  <si>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</si>
  <si>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</si>
  <si>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</si>
  <si>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</si>
  <si>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</si>
  <si>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</si>
  <si>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</si>
  <si>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</si>
  <si>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</si>
  <si>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</si>
  <si>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</si>
  <si>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</si>
  <si>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</si>
  <si>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</si>
  <si>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</si>
  <si>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</si>
  <si>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</si>
  <si>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</si>
  <si>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</si>
  <si>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</si>
  <si>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</si>
  <si>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</si>
  <si>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</si>
  <si>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</si>
  <si>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</si>
  <si>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</si>
  <si>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</si>
  <si>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</si>
  <si>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</si>
  <si>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</si>
  <si>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</si>
  <si>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</si>
  <si>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</si>
  <si>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</si>
  <si>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</si>
  <si>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</si>
  <si>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</si>
  <si>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</si>
  <si>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</si>
  <si>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</si>
  <si>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</si>
  <si>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</si>
  <si>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</si>
  <si>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</si>
  <si>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</si>
  <si>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</si>
  <si>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</si>
  <si>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</si>
  <si>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</si>
  <si>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</si>
  <si>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</si>
  <si>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</si>
  <si>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</si>
  <si>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</si>
  <si>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</si>
  <si>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</si>
  <si>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</si>
  <si>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</si>
  <si>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</si>
  <si>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</si>
  <si>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</si>
  <si>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</si>
  <si>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</si>
  <si>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</si>
  <si>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</si>
  <si>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</si>
  <si>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</si>
  <si>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</si>
  <si>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</si>
  <si>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</si>
  <si>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</si>
  <si>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</si>
  <si>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</si>
  <si>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</si>
  <si>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</si>
  <si>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</si>
  <si>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</si>
  <si>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</si>
  <si>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</si>
  <si>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</si>
  <si>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</si>
  <si>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</si>
  <si>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</si>
  <si>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</si>
  <si>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</si>
  <si>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</si>
  <si>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</si>
  <si>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</si>
  <si>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</si>
  <si>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</si>
  <si>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</si>
  <si>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</si>
  <si>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</si>
  <si>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</si>
  <si>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</si>
  <si>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</si>
  <si>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</si>
  <si>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</si>
  <si>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</si>
  <si>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</si>
  <si>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</si>
  <si>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</si>
  <si>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</si>
  <si>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</si>
  <si>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</si>
  <si>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</si>
  <si>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</si>
  <si>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</si>
  <si>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</si>
  <si>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</si>
  <si>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</si>
  <si>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</si>
  <si>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</si>
  <si>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</si>
  <si>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</si>
  <si>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</si>
  <si>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</si>
  <si>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</si>
  <si>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</si>
  <si>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</si>
  <si>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</si>
  <si>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</si>
  <si>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</si>
  <si>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</si>
  <si>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</si>
  <si>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</si>
  <si>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</si>
  <si>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</si>
  <si>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</si>
  <si>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</si>
  <si>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</si>
  <si>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</si>
  <si>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</si>
  <si>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</si>
  <si>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</si>
  <si>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</si>
  <si>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</si>
  <si>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</si>
  <si>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</si>
  <si>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</si>
  <si>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</si>
  <si>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</si>
  <si>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</si>
  <si>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</si>
  <si>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</si>
  <si>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</si>
  <si>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</si>
  <si>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</si>
  <si>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</si>
  <si>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</si>
  <si>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</si>
  <si>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</si>
  <si>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</si>
  <si>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</si>
  <si>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</si>
  <si>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</si>
  <si>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</si>
  <si>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</si>
  <si>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</si>
  <si>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</si>
  <si>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</si>
  <si>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</si>
  <si>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</si>
  <si>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</si>
  <si>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</si>
  <si>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</si>
  <si>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</si>
  <si>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</si>
  <si>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</si>
  <si>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</si>
  <si>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</si>
  <si>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</si>
  <si>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</si>
  <si>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</si>
  <si>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</si>
  <si>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</si>
  <si>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</si>
  <si>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</si>
  <si>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</si>
  <si>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</si>
  <si>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</si>
  <si>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</si>
  <si>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</si>
  <si>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</si>
  <si>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</si>
  <si>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</si>
  <si>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</si>
  <si>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</si>
  <si>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</si>
  <si>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</si>
  <si>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</si>
  <si>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</si>
  <si>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</si>
  <si>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</si>
  <si>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</si>
  <si>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</si>
  <si>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</si>
  <si>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</si>
  <si>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</si>
  <si>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</si>
  <si>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</si>
  <si>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</si>
  <si>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</si>
  <si>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</si>
  <si>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</si>
  <si>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</si>
  <si>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</si>
  <si>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</si>
  <si>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</si>
  <si>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</si>
  <si>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</si>
  <si>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</si>
  <si>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</si>
  <si>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</si>
  <si>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</si>
  <si>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</si>
  <si>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</si>
  <si>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</si>
  <si>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</si>
  <si>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</si>
  <si>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</si>
  <si>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</si>
  <si>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</si>
  <si>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</si>
  <si>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</si>
  <si>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</si>
  <si>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</si>
  <si>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</si>
  <si>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</si>
  <si>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</si>
  <si>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</si>
  <si>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</si>
  <si>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</si>
  <si>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</si>
  <si>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</si>
  <si>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</si>
  <si>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</si>
  <si>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</si>
  <si>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</si>
  <si>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</si>
  <si>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</si>
  <si>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</si>
  <si>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</si>
  <si>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</si>
  <si>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</si>
  <si>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</si>
  <si>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</si>
  <si>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</si>
  <si>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</si>
  <si>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</si>
  <si>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</si>
  <si>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</si>
  <si>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</si>
  <si>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</si>
  <si>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</si>
  <si>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</si>
  <si>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</si>
  <si>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</si>
  <si>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</si>
  <si>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</si>
  <si>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</si>
  <si>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</si>
  <si>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</si>
  <si>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</si>
  <si>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</si>
  <si>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</si>
  <si>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</si>
  <si>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</si>
  <si>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</si>
  <si>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</si>
  <si>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</si>
  <si>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</si>
  <si>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</si>
  <si>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</si>
  <si>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</si>
  <si>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</si>
  <si>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</si>
  <si>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</si>
  <si>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</si>
  <si>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</si>
  <si>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</si>
  <si>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</si>
  <si>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</si>
  <si>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</si>
  <si>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</si>
  <si>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</si>
  <si>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</si>
  <si>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</si>
  <si>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</si>
  <si>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</si>
  <si>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</si>
  <si>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</si>
  <si>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</si>
  <si>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</si>
  <si>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</si>
  <si>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</si>
  <si>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</si>
  <si>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</si>
  <si>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</si>
  <si>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</si>
  <si>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</si>
  <si>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</si>
  <si>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</si>
  <si>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</si>
  <si>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</si>
  <si>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</si>
  <si>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</si>
  <si>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</si>
  <si>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</si>
  <si>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</si>
  <si>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</si>
  <si>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</si>
  <si>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</si>
  <si>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</si>
  <si>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</si>
  <si>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</si>
  <si>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</si>
  <si>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</si>
  <si>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</si>
  <si>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</si>
  <si>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</si>
  <si>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</si>
  <si>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</si>
  <si>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</si>
  <si>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</si>
  <si>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</si>
  <si>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</si>
  <si>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</si>
  <si>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</si>
  <si>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</si>
  <si>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</si>
  <si>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</si>
  <si>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</si>
  <si>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</si>
  <si>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</si>
  <si>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</si>
  <si>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</si>
  <si>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</si>
  <si>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</si>
  <si>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</si>
  <si>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</si>
  <si>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</si>
  <si>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</si>
  <si>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</si>
  <si>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</si>
  <si>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</si>
  <si>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</si>
  <si>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</si>
  <si>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</si>
  <si>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</si>
  <si>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</si>
  <si>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</si>
  <si>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</si>
  <si>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</si>
  <si>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</si>
  <si>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</si>
  <si>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</si>
  <si>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</si>
  <si>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</si>
  <si>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</si>
  <si>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</si>
  <si>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</si>
  <si>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</si>
  <si>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</si>
  <si>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</si>
  <si>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</si>
  <si>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</si>
  <si>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</si>
  <si>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</si>
  <si>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</si>
  <si>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</si>
  <si>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</si>
  <si>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</si>
  <si>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</si>
  <si>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</si>
  <si>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</si>
  <si>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</si>
  <si>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</si>
  <si>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</si>
  <si>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</si>
  <si>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</si>
  <si>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</si>
  <si>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</si>
  <si>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</si>
  <si>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</si>
  <si>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</si>
  <si>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</si>
  <si>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</si>
  <si>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</si>
  <si>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</si>
  <si>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</si>
  <si>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</si>
  <si>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</si>
  <si>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</si>
  <si>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</si>
  <si>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</si>
  <si>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</si>
  <si>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</si>
  <si>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</si>
  <si>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</si>
  <si>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</si>
  <si>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</si>
  <si>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</si>
  <si>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</si>
  <si>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</si>
  <si>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</si>
  <si>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</si>
  <si>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</si>
  <si>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</si>
  <si>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</si>
  <si>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</si>
  <si>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</si>
  <si>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</si>
  <si>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</si>
  <si>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</si>
  <si>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</si>
  <si>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</si>
  <si>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</si>
  <si>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</si>
  <si>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</si>
  <si>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</si>
  <si>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</si>
  <si>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</si>
  <si>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</si>
  <si>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</si>
  <si>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</si>
  <si>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</si>
  <si>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</si>
  <si>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</si>
  <si>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</si>
  <si>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</si>
  <si>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</si>
  <si>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</si>
  <si>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</si>
  <si>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</si>
  <si>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</si>
  <si>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</si>
  <si>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</si>
  <si>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</si>
  <si>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</si>
  <si>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</si>
  <si>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</si>
  <si>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</si>
  <si>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</si>
  <si>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</si>
  <si>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</si>
  <si>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</si>
  <si>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</si>
  <si>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</si>
  <si>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</si>
  <si>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</si>
  <si>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</si>
  <si>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</si>
  <si>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</si>
  <si>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</si>
  <si>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</si>
  <si>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</si>
  <si>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</si>
  <si>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</si>
  <si>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</si>
  <si>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</si>
  <si>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</si>
  <si>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</si>
  <si>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</si>
  <si>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</si>
  <si>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</si>
  <si>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</si>
  <si>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</si>
  <si>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</si>
  <si>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</si>
  <si>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</si>
  <si>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</si>
  <si>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</si>
  <si>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</si>
  <si>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</si>
  <si>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</si>
  <si>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</si>
  <si>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</si>
  <si>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</si>
  <si>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</si>
  <si>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</si>
  <si>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</si>
  <si>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</si>
  <si>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</si>
  <si>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</si>
  <si>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</si>
  <si>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</si>
  <si>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</si>
  <si>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</si>
  <si>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</si>
  <si>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</si>
  <si>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</si>
  <si>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</si>
  <si>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</si>
  <si>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</si>
  <si>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</si>
  <si>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</si>
  <si>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</si>
  <si>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</si>
  <si>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</si>
  <si>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</si>
  <si>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</si>
  <si>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</si>
  <si>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</si>
  <si>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</si>
  <si>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</si>
  <si>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</si>
  <si>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</si>
  <si>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</si>
  <si>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</si>
  <si>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</si>
  <si>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</si>
  <si>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</si>
  <si>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</si>
  <si>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</si>
  <si>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</si>
  <si>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</si>
  <si>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</si>
  <si>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</si>
  <si>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</si>
  <si>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</si>
  <si>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</si>
  <si>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</si>
  <si>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</si>
  <si>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</si>
  <si>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</si>
  <si>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</si>
  <si>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</si>
  <si>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</si>
  <si>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</si>
  <si>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</si>
  <si>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</si>
  <si>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</si>
  <si>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</si>
  <si>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</si>
  <si>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</si>
  <si>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</si>
  <si>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</si>
  <si>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</si>
  <si>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</si>
  <si>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</si>
  <si>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</si>
  <si>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</si>
  <si>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</si>
  <si>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</si>
  <si>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</si>
  <si>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</si>
  <si>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</si>
  <si>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</si>
  <si>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</si>
  <si>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</si>
  <si>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</si>
  <si>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</si>
  <si>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</si>
  <si>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</si>
  <si>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</si>
  <si>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</si>
  <si>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</si>
  <si>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</si>
  <si>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</si>
  <si>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</si>
  <si>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</si>
  <si>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</si>
  <si>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</si>
  <si>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</si>
  <si>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</si>
  <si>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</si>
  <si>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</si>
  <si>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</si>
  <si>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</si>
  <si>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</si>
  <si>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</si>
  <si>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</si>
  <si>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</si>
  <si>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</si>
  <si>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</si>
  <si>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</si>
  <si>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</si>
  <si>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</si>
  <si>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</si>
  <si>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</si>
  <si>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</si>
  <si>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</si>
  <si>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</si>
  <si>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</si>
  <si>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</si>
  <si>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</si>
  <si>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</si>
  <si>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</si>
  <si>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</si>
  <si>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</si>
  <si>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</si>
  <si>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</si>
  <si>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</si>
  <si>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</si>
  <si>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</si>
  <si>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</si>
  <si>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</si>
  <si>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</si>
  <si>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</si>
  <si>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</si>
  <si>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</si>
  <si>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</si>
  <si>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</si>
  <si>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</si>
  <si>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</si>
  <si>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</si>
  <si>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</si>
  <si>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</si>
  <si>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</si>
  <si>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</si>
  <si>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</si>
  <si>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</si>
  <si>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</si>
  <si>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</si>
  <si>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</si>
  <si>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</si>
  <si>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</si>
  <si>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</si>
  <si>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</si>
  <si>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</si>
  <si>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</si>
  <si>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</si>
  <si>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</si>
  <si>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</si>
  <si>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</si>
  <si>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</si>
  <si>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</si>
  <si>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</si>
  <si>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</si>
  <si>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</si>
  <si>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</si>
  <si>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</si>
  <si>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</si>
  <si>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</si>
  <si>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</si>
  <si>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</si>
  <si>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</si>
  <si>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</si>
  <si>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</si>
  <si>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</si>
  <si>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</si>
  <si>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</si>
  <si>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</si>
  <si>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</si>
  <si>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</si>
  <si>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</si>
  <si>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</si>
  <si>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</si>
  <si>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</si>
  <si>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</si>
  <si>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</si>
  <si>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</si>
  <si>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</si>
  <si>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</si>
  <si>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</si>
  <si>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</si>
  <si>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</si>
  <si>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</si>
  <si>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</si>
  <si>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</si>
  <si>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</si>
  <si>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</si>
  <si>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</si>
  <si>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</si>
  <si>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</si>
  <si>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</si>
  <si>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</si>
  <si>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</si>
  <si>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</si>
  <si>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</si>
  <si>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</si>
  <si>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</si>
  <si>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</si>
  <si>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</si>
  <si>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</si>
  <si>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</si>
  <si>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</si>
  <si>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</si>
  <si>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</si>
  <si>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</si>
  <si>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</si>
  <si>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</si>
  <si>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</si>
  <si>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</si>
  <si>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</si>
  <si>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</si>
  <si>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</si>
  <si>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</si>
  <si>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</si>
  <si>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</si>
  <si>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</si>
  <si>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</si>
  <si>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</si>
  <si>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</si>
  <si>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</si>
  <si>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</si>
  <si>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</si>
  <si>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</si>
  <si>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</si>
  <si>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</si>
  <si>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</si>
  <si>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</si>
  <si>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</si>
  <si>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</si>
  <si>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</si>
  <si>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</si>
  <si>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</si>
  <si>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</si>
  <si>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</si>
  <si>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</si>
  <si>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</si>
  <si>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</si>
  <si>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</si>
  <si>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</si>
  <si>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</si>
  <si>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</si>
  <si>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</si>
  <si>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</si>
  <si>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</si>
  <si>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</si>
  <si>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</si>
  <si>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</si>
  <si>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</si>
  <si>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</si>
  <si>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</si>
  <si>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</si>
  <si>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</si>
  <si>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</si>
  <si>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</si>
  <si>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</si>
  <si>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</si>
  <si>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</si>
  <si>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</si>
  <si>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</si>
  <si>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</si>
  <si>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</si>
  <si>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</si>
  <si>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</si>
  <si>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</si>
  <si>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</si>
  <si>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</si>
  <si>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</si>
  <si>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</si>
  <si>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</si>
  <si>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</si>
  <si>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</si>
  <si>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</si>
  <si>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</si>
  <si>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</si>
  <si>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</si>
  <si>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</si>
  <si>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</si>
  <si>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</si>
  <si>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</si>
  <si>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</si>
  <si>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</si>
  <si>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</si>
  <si>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</si>
  <si>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</si>
  <si>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</si>
  <si>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</si>
  <si>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</si>
  <si>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</si>
  <si>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</si>
  <si>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</si>
  <si>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</si>
  <si>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</si>
  <si>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</si>
  <si>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</si>
  <si>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</si>
  <si>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</si>
  <si>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</si>
  <si>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</si>
  <si>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</si>
  <si>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</si>
  <si>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</si>
  <si>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</si>
  <si>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</si>
  <si>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</si>
  <si>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</si>
  <si>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</si>
  <si>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</si>
  <si>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</si>
  <si>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</si>
  <si>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</si>
  <si>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</si>
  <si>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</si>
  <si>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</si>
  <si>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</si>
  <si>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</si>
  <si>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</si>
  <si>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</si>
  <si>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</si>
  <si>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</si>
  <si>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</si>
  <si>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</si>
  <si>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</si>
  <si>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</si>
  <si>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</si>
  <si>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</si>
  <si>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</si>
  <si>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</si>
  <si>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</si>
  <si>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</si>
  <si>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</si>
  <si>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</si>
  <si>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</si>
  <si>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</si>
  <si>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</si>
  <si>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</si>
  <si>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</si>
  <si>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</si>
  <si>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</si>
  <si>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</si>
  <si>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</si>
  <si>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</si>
  <si>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</si>
  <si>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</si>
  <si>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</si>
  <si>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</si>
  <si>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</si>
  <si>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</si>
  <si>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</si>
  <si>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</si>
  <si>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</si>
  <si>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</si>
  <si>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</si>
  <si>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</si>
  <si>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</si>
  <si>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</si>
  <si>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</si>
  <si>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</si>
  <si>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</si>
  <si>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</si>
  <si>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</si>
  <si>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</si>
  <si>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</si>
  <si>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</si>
  <si>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</si>
  <si>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</si>
  <si>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</si>
  <si>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</si>
  <si>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</si>
  <si>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</si>
  <si>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</si>
  <si>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</si>
  <si>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</si>
  <si>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</si>
  <si>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</si>
  <si>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</si>
  <si>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</si>
  <si>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</si>
  <si>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</si>
  <si>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</si>
  <si>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</si>
  <si>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</si>
  <si>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</si>
  <si>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</si>
  <si>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</si>
  <si>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</si>
  <si>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</si>
  <si>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</si>
  <si>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</si>
  <si>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</si>
  <si>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</si>
  <si>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</si>
  <si>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</si>
  <si>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</si>
  <si>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</si>
  <si>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</si>
  <si>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</si>
  <si>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</si>
  <si>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</si>
  <si>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</si>
  <si>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</si>
  <si>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</si>
  <si>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</si>
  <si>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</si>
  <si>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</si>
  <si>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</si>
  <si>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</si>
  <si>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</si>
  <si>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</si>
  <si>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</si>
  <si>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</si>
  <si>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</si>
  <si>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</si>
  <si>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</si>
  <si>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</si>
  <si>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</si>
  <si>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</si>
  <si>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</si>
  <si>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</si>
  <si>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</si>
  <si>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</si>
  <si>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</si>
  <si>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</si>
  <si>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</si>
  <si>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</si>
  <si>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</si>
  <si>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</si>
  <si>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</si>
  <si>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</si>
  <si>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</si>
  <si>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</si>
  <si>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</si>
  <si>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</si>
  <si>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</si>
  <si>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</si>
  <si>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</si>
  <si>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</si>
  <si>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</si>
  <si>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</si>
  <si>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</si>
  <si>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</si>
  <si>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</si>
  <si>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</si>
  <si>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</si>
  <si>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</si>
  <si>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</si>
  <si>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</si>
  <si>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</si>
  <si>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</si>
  <si>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</si>
  <si>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</si>
  <si>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</si>
  <si>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</si>
  <si>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</si>
  <si>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</si>
  <si>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</si>
  <si>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</si>
  <si>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</si>
  <si>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</si>
  <si>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</si>
  <si>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</si>
  <si>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</si>
  <si>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</si>
  <si>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</si>
  <si>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</si>
  <si>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</si>
  <si>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</si>
  <si>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</si>
  <si>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</si>
  <si>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</si>
  <si>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</si>
  <si>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</si>
  <si>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</si>
  <si>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</si>
  <si>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</si>
  <si>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</si>
  <si>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</si>
  <si>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</si>
  <si>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</si>
  <si>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</si>
  <si>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</si>
  <si>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</si>
  <si>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</si>
  <si>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</si>
  <si>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</si>
  <si>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</si>
  <si>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</si>
  <si>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</si>
  <si>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</si>
  <si>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</si>
  <si>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</si>
  <si>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</si>
  <si>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</si>
  <si>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</si>
  <si>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</si>
  <si>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</si>
  <si>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</si>
  <si>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</si>
  <si>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</si>
  <si>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</si>
  <si>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</si>
  <si>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</si>
  <si>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</si>
  <si>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</si>
  <si>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</si>
  <si>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</si>
  <si>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</si>
  <si>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</si>
  <si>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</si>
  <si>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</si>
  <si>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</si>
  <si>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</si>
  <si>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</si>
  <si>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</si>
  <si>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</si>
  <si>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</si>
  <si>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</si>
  <si>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</si>
  <si>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</si>
  <si>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</si>
  <si>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</si>
  <si>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</si>
  <si>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</si>
  <si>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</si>
  <si>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</si>
  <si>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</si>
  <si>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</si>
  <si>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</si>
  <si>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</si>
  <si>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</si>
  <si>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</si>
  <si>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</si>
  <si>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</si>
  <si>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</si>
  <si>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</si>
  <si>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</si>
  <si>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</si>
  <si>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</si>
  <si>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</si>
  <si>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</si>
  <si>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</si>
  <si>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</si>
  <si>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</si>
  <si>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</si>
  <si>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</si>
  <si>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</si>
  <si>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</si>
  <si>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</si>
  <si>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</si>
  <si>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</si>
  <si>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</si>
  <si>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</si>
  <si>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</si>
  <si>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</si>
  <si>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</si>
  <si>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</si>
  <si>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</si>
  <si>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</si>
  <si>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</si>
  <si>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</si>
  <si>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</si>
  <si>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</si>
  <si>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</si>
  <si>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</si>
  <si>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</si>
  <si>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</si>
  <si>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</si>
  <si>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</si>
  <si>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</si>
  <si>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</si>
  <si>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</si>
  <si>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</si>
  <si>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</si>
  <si>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</si>
  <si>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</si>
  <si>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</si>
  <si>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</si>
  <si>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</si>
  <si>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</si>
  <si>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</si>
  <si>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</si>
  <si>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</si>
  <si>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</si>
  <si>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</si>
  <si>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</si>
  <si>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</si>
  <si>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</si>
  <si>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</si>
  <si>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</si>
  <si>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</si>
  <si>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</si>
  <si>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</si>
  <si>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</si>
  <si>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</si>
  <si>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</si>
  <si>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</si>
  <si>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</si>
  <si>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</si>
  <si>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</si>
  <si>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</si>
  <si>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</si>
  <si>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</si>
  <si>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</si>
  <si>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</si>
  <si>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</si>
  <si>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</si>
  <si>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</si>
  <si>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</si>
  <si>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</si>
  <si>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</si>
  <si>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</si>
  <si>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</si>
  <si>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</si>
  <si>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</si>
  <si>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</si>
  <si>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</si>
  <si>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</si>
  <si>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</si>
  <si>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</si>
  <si>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</si>
  <si>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</si>
  <si>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</si>
  <si>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</si>
  <si>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</si>
  <si>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</si>
  <si>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</si>
  <si>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</si>
  <si>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</si>
  <si>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</si>
  <si>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</si>
  <si>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</si>
  <si>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</si>
  <si>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</si>
  <si>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</si>
  <si>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</si>
  <si>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</si>
  <si>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</si>
  <si>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</si>
  <si>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</si>
  <si>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</si>
  <si>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</si>
  <si>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</si>
  <si>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</si>
  <si>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</si>
  <si>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</si>
  <si>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</si>
  <si>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</si>
  <si>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</si>
  <si>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</si>
  <si>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</si>
  <si>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</si>
  <si>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</si>
  <si>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</si>
  <si>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</si>
  <si>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</si>
  <si>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</si>
  <si>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</si>
  <si>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</si>
  <si>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</si>
  <si>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</si>
  <si>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</si>
  <si>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</si>
  <si>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</si>
  <si>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</si>
  <si>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</si>
  <si>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</si>
  <si>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</si>
  <si>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</si>
  <si>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</si>
  <si>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</si>
  <si>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</si>
  <si>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</si>
  <si>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</si>
  <si>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</si>
  <si>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</si>
  <si>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</si>
  <si>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</si>
  <si>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</si>
  <si>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</si>
  <si>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</si>
  <si>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</si>
  <si>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</si>
  <si>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</si>
  <si>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</si>
  <si>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</si>
  <si>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</si>
  <si>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</si>
  <si>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</si>
  <si>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</si>
  <si>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</si>
  <si>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</si>
  <si>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</si>
  <si>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</si>
  <si>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</si>
  <si>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</si>
  <si>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</si>
  <si>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</si>
  <si>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</si>
  <si>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</si>
  <si>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</si>
  <si>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</si>
  <si>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</si>
  <si>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</si>
  <si>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</si>
  <si>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</si>
  <si>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</si>
  <si>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</si>
  <si>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</si>
  <si>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</si>
  <si>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</si>
  <si>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</si>
  <si>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</si>
  <si>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</si>
  <si>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</si>
  <si>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</si>
  <si>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</si>
  <si>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</si>
  <si>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</si>
  <si>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</si>
  <si>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</si>
  <si>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</si>
  <si>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</si>
  <si>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</si>
  <si>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</si>
  <si>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</si>
  <si>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</si>
  <si>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</si>
  <si>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</si>
  <si>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</si>
  <si>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</si>
  <si>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</si>
  <si>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</si>
  <si>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</si>
  <si>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</si>
  <si>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</si>
  <si>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</si>
  <si>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</si>
  <si>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</si>
  <si>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</si>
  <si>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</si>
  <si>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</si>
  <si>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</si>
  <si>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</si>
  <si>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</si>
  <si>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</si>
  <si>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</si>
  <si>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</si>
  <si>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</si>
  <si>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</si>
  <si>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</si>
  <si>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</si>
  <si>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</si>
  <si>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</si>
  <si>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</si>
  <si>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</si>
  <si>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</si>
  <si>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</si>
  <si>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</si>
  <si>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</si>
  <si>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</si>
  <si>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</si>
  <si>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</si>
  <si>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</si>
  <si>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</si>
  <si>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</si>
  <si>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</si>
  <si>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</si>
  <si>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</si>
  <si>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</si>
  <si>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</si>
  <si>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</si>
  <si>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</si>
  <si>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</si>
  <si>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</si>
  <si>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</si>
  <si>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</si>
  <si>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</si>
  <si>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</si>
  <si>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</si>
  <si>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</si>
  <si>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</si>
  <si>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</si>
  <si>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</si>
  <si>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</si>
  <si>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</si>
  <si>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</si>
  <si>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</si>
  <si>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</si>
  <si>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</si>
  <si>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</si>
  <si>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</si>
  <si>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</si>
  <si>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</si>
  <si>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</si>
  <si>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</si>
  <si>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</si>
  <si>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</si>
  <si>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</si>
  <si>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</si>
  <si>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</si>
  <si>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</si>
  <si>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</si>
  <si>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</si>
  <si>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</si>
  <si>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</si>
  <si>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</si>
  <si>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</si>
  <si>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</si>
  <si>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</si>
  <si>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</si>
  <si>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</si>
  <si>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</si>
  <si>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</si>
  <si>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</si>
  <si>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</si>
  <si>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</si>
  <si>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</si>
  <si>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</si>
  <si>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</si>
  <si>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</si>
  <si>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</si>
  <si>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</si>
  <si>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</si>
  <si>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</si>
  <si>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</si>
  <si>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</si>
  <si>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</si>
  <si>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</si>
  <si>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</si>
  <si>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</si>
  <si>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</si>
  <si>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</si>
  <si>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</si>
  <si>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</si>
  <si>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</si>
  <si>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</si>
  <si>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</si>
  <si>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</si>
  <si>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</si>
  <si>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</si>
  <si>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</si>
  <si>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</si>
  <si>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</si>
  <si>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</si>
  <si>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</si>
  <si>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</si>
  <si>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</si>
  <si>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</si>
  <si>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</si>
  <si>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</si>
  <si>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</si>
  <si>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</si>
  <si>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</si>
  <si>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</si>
  <si>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</si>
  <si>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</si>
  <si>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</si>
  <si>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</si>
  <si>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</si>
  <si>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</si>
  <si>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</si>
  <si>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</si>
  <si>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</si>
  <si>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</si>
  <si>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</si>
  <si>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</si>
  <si>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</si>
  <si>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</si>
  <si>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</si>
  <si>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</si>
  <si>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</si>
  <si>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</si>
  <si>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</si>
  <si>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</si>
  <si>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</si>
  <si>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</si>
  <si>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</si>
  <si>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</si>
  <si>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</si>
  <si>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</si>
  <si>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</si>
  <si>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</si>
  <si>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</si>
  <si>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</si>
  <si>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</si>
  <si>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</si>
  <si>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</si>
  <si>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</si>
  <si>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</si>
  <si>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</si>
  <si>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</si>
  <si>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</si>
  <si>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</si>
  <si>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</si>
  <si>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</si>
  <si>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</si>
  <si>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</si>
  <si>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</si>
  <si>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</si>
  <si>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</si>
  <si>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</si>
  <si>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</si>
  <si>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</si>
  <si>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</si>
  <si>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</si>
  <si>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</si>
  <si>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</si>
  <si>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</si>
  <si>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</si>
  <si>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</si>
  <si>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</si>
  <si>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</si>
  <si>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</si>
  <si>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</si>
  <si>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</si>
  <si>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</si>
  <si>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</si>
  <si>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</si>
  <si>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</si>
  <si>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</si>
  <si>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</si>
  <si>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</si>
  <si>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</si>
  <si>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</si>
  <si>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</si>
  <si>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</si>
  <si>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</si>
  <si>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</si>
  <si>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</si>
  <si>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</si>
  <si>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</si>
  <si>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</si>
  <si>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</si>
  <si>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</si>
  <si>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</si>
  <si>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</si>
  <si>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</si>
  <si>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</si>
  <si>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</si>
  <si>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</si>
  <si>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</si>
  <si>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</si>
  <si>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</si>
  <si>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</si>
  <si>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</si>
  <si>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</si>
  <si>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</si>
  <si>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</si>
  <si>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</si>
  <si>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</si>
  <si>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</si>
  <si>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</si>
  <si>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</si>
  <si>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</si>
  <si>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</si>
  <si>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</si>
  <si>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</si>
  <si>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</si>
  <si>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</si>
  <si>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</si>
  <si>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</si>
  <si>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</si>
  <si>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</si>
  <si>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</si>
  <si>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</si>
  <si>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</si>
  <si>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</si>
  <si>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</si>
  <si>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</si>
  <si>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</si>
  <si>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</si>
  <si>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</si>
  <si>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</si>
  <si>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</si>
  <si>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</si>
  <si>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</si>
  <si>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</si>
  <si>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</si>
  <si>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</si>
  <si>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</si>
  <si>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</si>
  <si>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</si>
  <si>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</si>
  <si>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</si>
  <si>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</si>
  <si>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</si>
  <si>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</si>
  <si>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</si>
  <si>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</si>
  <si>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</si>
  <si>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</si>
  <si>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</si>
  <si>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</si>
  <si>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</si>
  <si>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</si>
  <si>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</si>
  <si>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</si>
  <si>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</si>
  <si>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</si>
  <si>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</si>
  <si>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</si>
  <si>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</si>
  <si>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</si>
  <si>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</si>
  <si>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</si>
  <si>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</si>
  <si>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</si>
  <si>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</si>
  <si>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</si>
  <si>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</si>
  <si>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</si>
  <si>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</si>
  <si>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</si>
  <si>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</si>
  <si>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</si>
  <si>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</si>
  <si>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</si>
  <si>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</si>
  <si>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</si>
  <si>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</si>
  <si>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</si>
  <si>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</si>
  <si>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</si>
  <si>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</si>
  <si>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</si>
  <si>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</si>
  <si>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</si>
  <si>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</si>
  <si>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</si>
  <si>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</si>
  <si>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</si>
  <si>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</si>
  <si>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</si>
  <si>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</si>
  <si>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</si>
  <si>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</si>
  <si>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</si>
  <si>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</si>
  <si>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</si>
  <si>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</si>
  <si>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</si>
  <si>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</si>
  <si>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</si>
  <si>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</si>
  <si>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</si>
  <si>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</si>
  <si>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</si>
  <si>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</si>
  <si>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</si>
  <si>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</si>
  <si>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</si>
  <si>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</si>
  <si>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</si>
  <si>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</si>
  <si>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</si>
  <si>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</si>
  <si>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</si>
  <si>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</si>
  <si>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</si>
  <si>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</si>
  <si>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</si>
  <si>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</si>
  <si>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</si>
  <si>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</si>
  <si>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</si>
  <si>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</si>
  <si>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</si>
  <si>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</si>
  <si>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</si>
  <si>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Net Revenue</t>
  </si>
  <si>
    <t>Total Profit</t>
  </si>
  <si>
    <t>Total Net Revenue</t>
  </si>
  <si>
    <t>Marketing Budget</t>
  </si>
  <si>
    <t>Marks</t>
  </si>
  <si>
    <t>Fruit</t>
  </si>
  <si>
    <t>Price</t>
  </si>
  <si>
    <t>Apple</t>
  </si>
  <si>
    <t>Banana</t>
  </si>
  <si>
    <t>Orange</t>
  </si>
  <si>
    <t>kiwi</t>
  </si>
  <si>
    <t>Total Sum Of Apple</t>
  </si>
  <si>
    <t>Count Of Apple</t>
  </si>
  <si>
    <t>Average Price Of Apple</t>
  </si>
  <si>
    <t>City</t>
  </si>
  <si>
    <t xml:space="preserve">Mumbai </t>
  </si>
  <si>
    <t>Vashi</t>
  </si>
  <si>
    <t>Thane</t>
  </si>
  <si>
    <t>Panvel</t>
  </si>
  <si>
    <t>Mumbai Avg</t>
  </si>
  <si>
    <t>xyz@domain.com</t>
  </si>
  <si>
    <t>xyz</t>
  </si>
  <si>
    <t>abc</t>
  </si>
  <si>
    <t>pqr</t>
  </si>
  <si>
    <t>mno</t>
  </si>
  <si>
    <t>lst</t>
  </si>
  <si>
    <t>uvx</t>
  </si>
  <si>
    <t>email</t>
  </si>
  <si>
    <t>abc@domain.com</t>
  </si>
  <si>
    <t>pqr@domain.com</t>
  </si>
  <si>
    <t>mno@domain.com</t>
  </si>
  <si>
    <t>lst@domain.com</t>
  </si>
  <si>
    <t>uvx@domain.com</t>
  </si>
  <si>
    <t>.in</t>
  </si>
  <si>
    <t>Roll no</t>
  </si>
  <si>
    <t>Name</t>
  </si>
  <si>
    <t>Rahul</t>
  </si>
  <si>
    <t>Kunal</t>
  </si>
  <si>
    <t>Hardik</t>
  </si>
  <si>
    <t>Dhoni</t>
  </si>
  <si>
    <t>Rollno</t>
  </si>
  <si>
    <t>Rohan</t>
  </si>
  <si>
    <t>Kurnal</t>
  </si>
  <si>
    <t>Pandya</t>
  </si>
  <si>
    <t>Mahendra</t>
  </si>
  <si>
    <t>age</t>
  </si>
  <si>
    <t>status</t>
  </si>
  <si>
    <t>citizen</t>
  </si>
  <si>
    <t>india</t>
  </si>
  <si>
    <t>us</t>
  </si>
  <si>
    <t>uk</t>
  </si>
  <si>
    <t>marks</t>
  </si>
  <si>
    <t>grade</t>
  </si>
  <si>
    <t>Bamboozeld</t>
  </si>
  <si>
    <t>Hello</t>
  </si>
  <si>
    <t>"  Hello  "</t>
  </si>
  <si>
    <t>onkesh</t>
  </si>
  <si>
    <t>dike</t>
  </si>
  <si>
    <t>onkesh@gmail.com</t>
  </si>
  <si>
    <t>hello</t>
  </si>
  <si>
    <t>Boat</t>
  </si>
  <si>
    <t>World</t>
  </si>
  <si>
    <t>Cat</t>
  </si>
  <si>
    <t>Bat</t>
  </si>
  <si>
    <t>Mat</t>
  </si>
  <si>
    <t>Hat</t>
  </si>
  <si>
    <t>Bot</t>
  </si>
  <si>
    <t>Ball</t>
  </si>
  <si>
    <t>Mall</t>
  </si>
  <si>
    <t>Make</t>
  </si>
  <si>
    <t>Bake</t>
  </si>
  <si>
    <t>Ba*</t>
  </si>
  <si>
    <t>?at</t>
  </si>
  <si>
    <t>?a*</t>
  </si>
  <si>
    <t>discount value</t>
  </si>
  <si>
    <t xml:space="preserve">ID </t>
  </si>
  <si>
    <t>NAME</t>
  </si>
  <si>
    <t>AGE</t>
  </si>
  <si>
    <t>OM</t>
  </si>
  <si>
    <t>ONKESH</t>
  </si>
  <si>
    <t>AJIT</t>
  </si>
  <si>
    <t>no of ordes</t>
  </si>
  <si>
    <t>north</t>
  </si>
  <si>
    <t>south</t>
  </si>
  <si>
    <t>east</t>
  </si>
  <si>
    <t>west</t>
  </si>
  <si>
    <t>total orders by region</t>
  </si>
  <si>
    <t>total sales by region</t>
  </si>
  <si>
    <t>Total</t>
  </si>
  <si>
    <t>Row Labels</t>
  </si>
  <si>
    <t>Grand Total</t>
  </si>
  <si>
    <t>Count of order_id</t>
  </si>
  <si>
    <t>Sum of sales</t>
  </si>
  <si>
    <t>Sum of Net Revenue</t>
  </si>
  <si>
    <t>DmartSales Analysis Dashboard</t>
  </si>
  <si>
    <t>total orders</t>
  </si>
  <si>
    <t>total sale</t>
  </si>
  <si>
    <t>total profit</t>
  </si>
  <si>
    <t>total quantity</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</si>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</sst>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rebuchet MS"/>
      <scheme val="minor"/>
    </font>
    <font>
      <sz val="11"/>
      <color theme="1"/>
      <name val="Trebuchet MS"/>
      <family val="2"/>
      <scheme val="minor"/>
    </font>
    <font>
      <sz val="11"/>
      <color theme="1"/>
      <name val="Trebuchet MS"/>
      <family val="2"/>
      <scheme val="minor"/>
    </font>
    <font>
      <sz val="11"/>
      <color theme="1"/>
      <name val="Trebuchet MS"/>
      <family val="2"/>
      <scheme val="minor"/>
    </font>
    <font>
      <b/>
      <sz val="11"/>
      <color theme="1"/>
      <name val="Trebuchet MS"/>
      <family val="2"/>
      <scheme val="minor"/>
    </font>
    <font>
      <u/>
      <sz val="11"/>
      <color theme="10"/>
      <name val="Trebuchet MS"/>
      <family val="2"/>
      <scheme val="minor"/>
    </font>
    <font>
      <sz val="8"/>
      <name val="Trebuchet MS"/>
      <family val="2"/>
      <scheme val="minor"/>
    </font>
    <font>
      <sz val="11"/>
      <color theme="0"/>
      <name val="Trebuchet MS"/>
      <family val="2"/>
      <scheme val="minor"/>
    </font>
  </fonts>
  <fills count="7">
    <fill>
      <patternFill patternType="none"/>
    </fill>
    <fill>
      <patternFill patternType="gray125"/>
    </fill>
    <fill>
      <patternFill patternType="solid">
        <fgColor theme="4" tint="0.79998168889431442"/>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5" fillId="0" borderId="0" applyNumberFormat="0" applyFill="0" applyBorder="0" applyAlignment="0" applyProtection="0"/>
    <xf numFmtId="0" fontId="7" fillId="6" borderId="0" applyNumberFormat="0" applyBorder="0" applyAlignment="0" applyProtection="0"/>
  </cellStyleXfs>
  <cellXfs count="22">
    <xf numFmtId="0" fontId="0" fillId="0" borderId="0" xfId="0"/>
    <xf numFmtId="0" fontId="4" fillId="0" borderId="0" xfId="0" applyFont="1" applyAlignment="1">
      <alignment horizontal="center" vertical="center"/>
    </xf>
    <xf numFmtId="0" fontId="4" fillId="0" borderId="0" xfId="0" applyFont="1" applyAlignment="1">
      <alignment horizontal="center"/>
    </xf>
    <xf numFmtId="0" fontId="3" fillId="0" borderId="0" xfId="0" applyFont="1"/>
    <xf numFmtId="0" fontId="4" fillId="3" borderId="0" xfId="2" applyFont="1" applyAlignment="1">
      <alignment horizontal="center"/>
    </xf>
    <xf numFmtId="0" fontId="0" fillId="0" borderId="0" xfId="0" applyAlignment="1">
      <alignment horizontal="center"/>
    </xf>
    <xf numFmtId="0" fontId="4" fillId="4" borderId="0" xfId="3" applyFont="1" applyAlignment="1">
      <alignment horizontal="center"/>
    </xf>
    <xf numFmtId="0" fontId="4" fillId="4" borderId="1" xfId="3" applyFont="1" applyBorder="1" applyAlignment="1">
      <alignment horizontal="center"/>
    </xf>
    <xf numFmtId="0" fontId="4" fillId="5" borderId="0" xfId="4" applyFont="1" applyAlignment="1">
      <alignment horizontal="center"/>
    </xf>
    <xf numFmtId="0" fontId="3" fillId="2" borderId="0" xfId="1"/>
    <xf numFmtId="0" fontId="5" fillId="0" borderId="0" xfId="5"/>
    <xf numFmtId="0" fontId="0" fillId="0" borderId="0" xfId="0" applyAlignment="1">
      <alignment horizontal="center" vertical="center"/>
    </xf>
    <xf numFmtId="0" fontId="3" fillId="0" borderId="0" xfId="0" applyFont="1" applyAlignment="1">
      <alignment horizontal="left" vertical="center"/>
    </xf>
    <xf numFmtId="0" fontId="2" fillId="0" borderId="0" xfId="0" applyFont="1"/>
    <xf numFmtId="16" fontId="0" fillId="0" borderId="0" xfId="0" applyNumberFormat="1"/>
    <xf numFmtId="0" fontId="0" fillId="0" borderId="0" xfId="0" pivotButton="1"/>
    <xf numFmtId="0" fontId="0" fillId="0" borderId="0" xfId="0" applyAlignment="1">
      <alignment horizontal="left"/>
    </xf>
    <xf numFmtId="14" fontId="0" fillId="0" borderId="0" xfId="0" applyNumberFormat="1"/>
    <xf numFmtId="0" fontId="7" fillId="6" borderId="0" xfId="6"/>
    <xf numFmtId="0" fontId="1" fillId="0" borderId="0" xfId="0" applyFont="1"/>
    <xf numFmtId="0" fontId="7" fillId="6" borderId="0" xfId="6" applyAlignment="1">
      <alignment horizontal="center" vertical="center"/>
    </xf>
    <xf numFmtId="0" fontId="0" fillId="0" borderId="0" xfId="0" applyNumberFormat="1"/>
  </cellXfs>
  <cellStyles count="7">
    <cellStyle name="20% - Accent1" xfId="1" builtinId="30"/>
    <cellStyle name="60% - Accent1" xfId="2" builtinId="32"/>
    <cellStyle name="60% - Accent2" xfId="3" builtinId="36"/>
    <cellStyle name="60% - Accent3" xfId="4" builtinId="40"/>
    <cellStyle name="Accent6" xfId="6" builtinId="49"/>
    <cellStyle name="Hyperlink" xfId="5" builtinId="8"/>
    <cellStyle name="Normal" xfId="0" builtinId="0"/>
  </cellStyles>
  <dxfs count="3">
    <dxf>
      <fill>
        <patternFill>
          <bgColor rgb="FFFF0000"/>
        </patternFill>
      </fill>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 (Recovered).xlsx]Sheet16!PivotTable1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modes</a:t>
            </a:r>
            <a:r>
              <a:rPr lang="en-IN" baseline="0"/>
              <a:t> of pAYMENT</a:t>
            </a:r>
            <a:endParaRPr lang="en-IN"/>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Sheet16!$M$2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DA5-4DD1-AD10-27904FE0069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DA5-4DD1-AD10-27904FE0069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DA5-4DD1-AD10-27904FE006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Sheet16!$L$3:$L$6</c:f>
              <c:strCache>
                <c:ptCount val="3"/>
                <c:pt idx="0">
                  <c:v>Card</c:v>
                </c:pt>
                <c:pt idx="1">
                  <c:v>Cash</c:v>
                </c:pt>
                <c:pt idx="2">
                  <c:v>UPI</c:v>
                </c:pt>
              </c:strCache>
            </c:strRef>
          </c:cat>
          <c:val>
            <c:numRef>
              <c:f>Sheet16!$M$3:$M$6</c:f>
              <c:numCache>
                <c:formatCode>General</c:formatCode>
                <c:ptCount val="3"/>
                <c:pt idx="0">
                  <c:v>3879660.0618999954</c:v>
                </c:pt>
                <c:pt idx="1">
                  <c:v>3655405.8406000044</c:v>
                </c:pt>
                <c:pt idx="2">
                  <c:v>3585236.614599999</c:v>
                </c:pt>
              </c:numCache>
            </c:numRef>
          </c:val>
          <c:extLst>
            <c:ext xmlns:c16="http://schemas.microsoft.com/office/drawing/2014/chart" uri="{C3380CC4-5D6E-409C-BE32-E72D297353CC}">
              <c16:uniqueId val="{00000000-7BCE-4AB2-9AC4-4204D30F200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 (Recovered).xlsx]Sheet16!PivotTable15</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city &amp; revenue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Sheet16!$J$2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Sheet16!$I$3:$I$9</c:f>
              <c:strCache>
                <c:ptCount val="6"/>
                <c:pt idx="0">
                  <c:v>Delhi</c:v>
                </c:pt>
                <c:pt idx="1">
                  <c:v>Mumbai</c:v>
                </c:pt>
                <c:pt idx="2">
                  <c:v>Bangalore</c:v>
                </c:pt>
                <c:pt idx="3">
                  <c:v>Chennai</c:v>
                </c:pt>
                <c:pt idx="4">
                  <c:v>Hyderabad</c:v>
                </c:pt>
                <c:pt idx="5">
                  <c:v>Pune</c:v>
                </c:pt>
              </c:strCache>
            </c:strRef>
          </c:cat>
          <c:val>
            <c:numRef>
              <c:f>Sheet16!$J$3:$J$9</c:f>
              <c:numCache>
                <c:formatCode>General</c:formatCode>
                <c:ptCount val="6"/>
                <c:pt idx="0">
                  <c:v>1897526.3046000008</c:v>
                </c:pt>
                <c:pt idx="1">
                  <c:v>1896622.2926999994</c:v>
                </c:pt>
                <c:pt idx="2">
                  <c:v>1895291.805199998</c:v>
                </c:pt>
                <c:pt idx="3">
                  <c:v>1857899.0122999998</c:v>
                </c:pt>
                <c:pt idx="4">
                  <c:v>1822841.6866000015</c:v>
                </c:pt>
                <c:pt idx="5">
                  <c:v>1750121.4156999977</c:v>
                </c:pt>
              </c:numCache>
            </c:numRef>
          </c:val>
          <c:extLst>
            <c:ext xmlns:c16="http://schemas.microsoft.com/office/drawing/2014/chart" uri="{C3380CC4-5D6E-409C-BE32-E72D297353CC}">
              <c16:uniqueId val="{00000000-FF0A-46F3-8842-386804CA3859}"/>
            </c:ext>
          </c:extLst>
        </c:ser>
        <c:dLbls>
          <c:showLegendKey val="0"/>
          <c:showVal val="1"/>
          <c:showCatName val="0"/>
          <c:showSerName val="0"/>
          <c:showPercent val="0"/>
          <c:showBubbleSize val="0"/>
        </c:dLbls>
        <c:gapWidth val="84"/>
        <c:gapDepth val="53"/>
        <c:shape val="box"/>
        <c:axId val="1192834575"/>
        <c:axId val="990503407"/>
        <c:axId val="0"/>
      </c:bar3DChart>
      <c:catAx>
        <c:axId val="11928345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city</a:t>
                </a:r>
              </a:p>
            </c:rich>
          </c:tx>
          <c:layout>
            <c:manualLayout>
              <c:xMode val="edge"/>
              <c:yMode val="edge"/>
              <c:x val="0.47745297976118467"/>
              <c:y val="0.80257649924219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0503407"/>
        <c:crosses val="autoZero"/>
        <c:auto val="1"/>
        <c:lblAlgn val="ctr"/>
        <c:lblOffset val="100"/>
        <c:noMultiLvlLbl val="0"/>
      </c:catAx>
      <c:valAx>
        <c:axId val="990503407"/>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total revenue</a:t>
                </a:r>
              </a:p>
            </c:rich>
          </c:tx>
          <c:layout>
            <c:manualLayout>
              <c:xMode val="edge"/>
              <c:yMode val="edge"/>
              <c:x val="3.5582484700118558E-2"/>
              <c:y val="0.3511848988786772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19283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 (Recovered).xlsx]Sheet16!PivotTable14</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Sheet16!$F$1</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Sheet16!$E$2:$E$7</c:f>
              <c:strCache>
                <c:ptCount val="5"/>
                <c:pt idx="0">
                  <c:v>Personal Care</c:v>
                </c:pt>
                <c:pt idx="1">
                  <c:v>Home Care</c:v>
                </c:pt>
                <c:pt idx="2">
                  <c:v>Clothing</c:v>
                </c:pt>
                <c:pt idx="3">
                  <c:v>Grocery</c:v>
                </c:pt>
                <c:pt idx="4">
                  <c:v>Electronics</c:v>
                </c:pt>
              </c:strCache>
            </c:strRef>
          </c:cat>
          <c:val>
            <c:numRef>
              <c:f>Sheet16!$F$2:$F$7</c:f>
              <c:numCache>
                <c:formatCode>General</c:formatCode>
                <c:ptCount val="5"/>
                <c:pt idx="0">
                  <c:v>3036996.4699999983</c:v>
                </c:pt>
                <c:pt idx="1">
                  <c:v>3032946.5800000038</c:v>
                </c:pt>
                <c:pt idx="2">
                  <c:v>2959534.4199999985</c:v>
                </c:pt>
                <c:pt idx="3">
                  <c:v>2937053.5900000026</c:v>
                </c:pt>
                <c:pt idx="4">
                  <c:v>2855270.1600000029</c:v>
                </c:pt>
              </c:numCache>
            </c:numRef>
          </c:val>
          <c:extLst>
            <c:ext xmlns:c16="http://schemas.microsoft.com/office/drawing/2014/chart" uri="{C3380CC4-5D6E-409C-BE32-E72D297353CC}">
              <c16:uniqueId val="{00000000-519F-456A-AB27-FC187EDEFEE1}"/>
            </c:ext>
          </c:extLst>
        </c:ser>
        <c:dLbls>
          <c:dLblPos val="inEnd"/>
          <c:showLegendKey val="0"/>
          <c:showVal val="1"/>
          <c:showCatName val="0"/>
          <c:showSerName val="0"/>
          <c:showPercent val="0"/>
          <c:showBubbleSize val="0"/>
        </c:dLbls>
        <c:gapWidth val="100"/>
        <c:overlap val="-24"/>
        <c:axId val="1205934687"/>
        <c:axId val="1091086095"/>
      </c:barChart>
      <c:catAx>
        <c:axId val="1205934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086095"/>
        <c:crosses val="autoZero"/>
        <c:auto val="1"/>
        <c:lblAlgn val="ctr"/>
        <c:lblOffset val="100"/>
        <c:noMultiLvlLbl val="0"/>
      </c:catAx>
      <c:valAx>
        <c:axId val="1091086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93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 (Recovered).xlsx]Sheet16!PivotTable11</c:name>
    <c:fmtId val="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Regions &amp; Orders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Sheet16!$B$1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Sheet16!$A$2:$A$5</c:f>
              <c:strCache>
                <c:ptCount val="3"/>
                <c:pt idx="0">
                  <c:v>North</c:v>
                </c:pt>
                <c:pt idx="1">
                  <c:v>South</c:v>
                </c:pt>
                <c:pt idx="2">
                  <c:v>West</c:v>
                </c:pt>
              </c:strCache>
            </c:strRef>
          </c:cat>
          <c:val>
            <c:numRef>
              <c:f>Sheet16!$B$2:$B$5</c:f>
              <c:numCache>
                <c:formatCode>General</c:formatCode>
                <c:ptCount val="3"/>
                <c:pt idx="0">
                  <c:v>1924</c:v>
                </c:pt>
                <c:pt idx="1">
                  <c:v>1933</c:v>
                </c:pt>
                <c:pt idx="2">
                  <c:v>1888</c:v>
                </c:pt>
              </c:numCache>
            </c:numRef>
          </c:val>
          <c:extLst>
            <c:ext xmlns:c16="http://schemas.microsoft.com/office/drawing/2014/chart" uri="{C3380CC4-5D6E-409C-BE32-E72D297353CC}">
              <c16:uniqueId val="{00000000-75FB-4CB8-8EB8-890C7167621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 (Recovered).xlsx]Sheet16!PivotTable1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modes of pAYMENT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1"/>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pieChart>
        <c:varyColors val="1"/>
        <c:ser>
          <c:idx val="0"/>
          <c:order val="0"/>
          <c:tx>
            <c:strRef>
              <c:f>Sheet16!$M$2</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24E8-4B6B-9DE5-9C3BEA9F3A37}"/>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24E8-4B6B-9DE5-9C3BEA9F3A37}"/>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24E8-4B6B-9DE5-9C3BEA9F3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Sheet16!$L$3:$L$6</c:f>
              <c:strCache>
                <c:ptCount val="3"/>
                <c:pt idx="0">
                  <c:v>Card</c:v>
                </c:pt>
                <c:pt idx="1">
                  <c:v>Cash</c:v>
                </c:pt>
                <c:pt idx="2">
                  <c:v>UPI</c:v>
                </c:pt>
              </c:strCache>
            </c:strRef>
          </c:cat>
          <c:val>
            <c:numRef>
              <c:f>Sheet16!$M$3:$M$6</c:f>
              <c:numCache>
                <c:formatCode>General</c:formatCode>
                <c:ptCount val="3"/>
                <c:pt idx="0">
                  <c:v>3879660.0618999954</c:v>
                </c:pt>
                <c:pt idx="1">
                  <c:v>3655405.8406000044</c:v>
                </c:pt>
                <c:pt idx="2">
                  <c:v>3585236.614599999</c:v>
                </c:pt>
              </c:numCache>
            </c:numRef>
          </c:val>
          <c:extLst>
            <c:ext xmlns:c16="http://schemas.microsoft.com/office/drawing/2014/chart" uri="{C3380CC4-5D6E-409C-BE32-E72D297353CC}">
              <c16:uniqueId val="{00000006-24E8-4B6B-9DE5-9C3BEA9F3A3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 (Recovered).xlsx]Sheet16!PivotTable15</c:name>
    <c:fmtId val="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city &amp; revenue</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814166666666666E-2"/>
          <c:y val="0.22915879629629632"/>
          <c:w val="0.73050694444444442"/>
          <c:h val="0.35145925925925925"/>
        </c:manualLayout>
      </c:layout>
      <c:bar3DChart>
        <c:barDir val="col"/>
        <c:grouping val="clustered"/>
        <c:varyColors val="0"/>
        <c:ser>
          <c:idx val="0"/>
          <c:order val="0"/>
          <c:tx>
            <c:strRef>
              <c:f>Sheet16!$J$2</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Sheet16!$I$3:$I$9</c:f>
              <c:strCache>
                <c:ptCount val="6"/>
                <c:pt idx="0">
                  <c:v>Delhi</c:v>
                </c:pt>
                <c:pt idx="1">
                  <c:v>Mumbai</c:v>
                </c:pt>
                <c:pt idx="2">
                  <c:v>Bangalore</c:v>
                </c:pt>
                <c:pt idx="3">
                  <c:v>Chennai</c:v>
                </c:pt>
                <c:pt idx="4">
                  <c:v>Hyderabad</c:v>
                </c:pt>
                <c:pt idx="5">
                  <c:v>Pune</c:v>
                </c:pt>
              </c:strCache>
            </c:strRef>
          </c:cat>
          <c:val>
            <c:numRef>
              <c:f>Sheet16!$J$3:$J$9</c:f>
              <c:numCache>
                <c:formatCode>General</c:formatCode>
                <c:ptCount val="6"/>
                <c:pt idx="0">
                  <c:v>1897526.3046000008</c:v>
                </c:pt>
                <c:pt idx="1">
                  <c:v>1896622.2926999994</c:v>
                </c:pt>
                <c:pt idx="2">
                  <c:v>1895291.805199998</c:v>
                </c:pt>
                <c:pt idx="3">
                  <c:v>1857899.0122999998</c:v>
                </c:pt>
                <c:pt idx="4">
                  <c:v>1822841.6866000015</c:v>
                </c:pt>
                <c:pt idx="5">
                  <c:v>1750121.4156999977</c:v>
                </c:pt>
              </c:numCache>
            </c:numRef>
          </c:val>
          <c:extLst>
            <c:ext xmlns:c16="http://schemas.microsoft.com/office/drawing/2014/chart" uri="{C3380CC4-5D6E-409C-BE32-E72D297353CC}">
              <c16:uniqueId val="{00000000-F1F9-4346-ACF5-BC3E2C358F4B}"/>
            </c:ext>
          </c:extLst>
        </c:ser>
        <c:dLbls>
          <c:showLegendKey val="0"/>
          <c:showVal val="1"/>
          <c:showCatName val="0"/>
          <c:showSerName val="0"/>
          <c:showPercent val="0"/>
          <c:showBubbleSize val="0"/>
        </c:dLbls>
        <c:gapWidth val="84"/>
        <c:gapDepth val="53"/>
        <c:shape val="box"/>
        <c:axId val="1192834575"/>
        <c:axId val="990503407"/>
        <c:axId val="0"/>
      </c:bar3DChart>
      <c:catAx>
        <c:axId val="119283457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city</a:t>
                </a:r>
              </a:p>
            </c:rich>
          </c:tx>
          <c:layout>
            <c:manualLayout>
              <c:xMode val="edge"/>
              <c:yMode val="edge"/>
              <c:x val="0.47745297976118467"/>
              <c:y val="0.80257649924219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90503407"/>
        <c:crosses val="autoZero"/>
        <c:auto val="1"/>
        <c:lblAlgn val="ctr"/>
        <c:lblOffset val="100"/>
        <c:noMultiLvlLbl val="0"/>
      </c:catAx>
      <c:valAx>
        <c:axId val="990503407"/>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total revenue</a:t>
                </a:r>
              </a:p>
            </c:rich>
          </c:tx>
          <c:layout>
            <c:manualLayout>
              <c:xMode val="edge"/>
              <c:yMode val="edge"/>
              <c:x val="3.5582484700118558E-2"/>
              <c:y val="0.3511848988786772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19283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 (Recovered).xlsx]Sheet16!PivotTable14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&amp; total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Sheet16!$F$1</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Sheet16!$E$2:$E$7</c:f>
              <c:strCache>
                <c:ptCount val="5"/>
                <c:pt idx="0">
                  <c:v>Personal Care</c:v>
                </c:pt>
                <c:pt idx="1">
                  <c:v>Home Care</c:v>
                </c:pt>
                <c:pt idx="2">
                  <c:v>Clothing</c:v>
                </c:pt>
                <c:pt idx="3">
                  <c:v>Grocery</c:v>
                </c:pt>
                <c:pt idx="4">
                  <c:v>Electronics</c:v>
                </c:pt>
              </c:strCache>
            </c:strRef>
          </c:cat>
          <c:val>
            <c:numRef>
              <c:f>Sheet16!$F$2:$F$7</c:f>
              <c:numCache>
                <c:formatCode>General</c:formatCode>
                <c:ptCount val="5"/>
                <c:pt idx="0">
                  <c:v>3036996.4699999983</c:v>
                </c:pt>
                <c:pt idx="1">
                  <c:v>3032946.5800000038</c:v>
                </c:pt>
                <c:pt idx="2">
                  <c:v>2959534.4199999985</c:v>
                </c:pt>
                <c:pt idx="3">
                  <c:v>2937053.5900000026</c:v>
                </c:pt>
                <c:pt idx="4">
                  <c:v>2855270.1600000029</c:v>
                </c:pt>
              </c:numCache>
            </c:numRef>
          </c:val>
          <c:extLst>
            <c:ext xmlns:c16="http://schemas.microsoft.com/office/drawing/2014/chart" uri="{C3380CC4-5D6E-409C-BE32-E72D297353CC}">
              <c16:uniqueId val="{00000000-CC1C-446A-8EAB-A6DAADC2A062}"/>
            </c:ext>
          </c:extLst>
        </c:ser>
        <c:dLbls>
          <c:dLblPos val="inEnd"/>
          <c:showLegendKey val="0"/>
          <c:showVal val="1"/>
          <c:showCatName val="0"/>
          <c:showSerName val="0"/>
          <c:showPercent val="0"/>
          <c:showBubbleSize val="0"/>
        </c:dLbls>
        <c:gapWidth val="100"/>
        <c:overlap val="-24"/>
        <c:axId val="1205934687"/>
        <c:axId val="1091086095"/>
      </c:barChart>
      <c:catAx>
        <c:axId val="120593468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Catogry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086095"/>
        <c:crosses val="autoZero"/>
        <c:auto val="1"/>
        <c:lblAlgn val="ctr"/>
        <c:lblOffset val="100"/>
        <c:noMultiLvlLbl val="0"/>
      </c:catAx>
      <c:valAx>
        <c:axId val="109108609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593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[Excel+LAB+1+Dataset_Dmart (1) (Recovered).xlsx]Sheet16!PivotTable11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Regions &amp;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manualLayout>
          <c:layoutTarget val="inner"/>
          <c:xMode val="edge"/>
          <c:yMode val="edge"/>
          <c:x val="0.22603861111111115"/>
          <c:y val="0.25334907407407409"/>
          <c:w val="0.36685416666666665"/>
          <c:h val="0.6114236111111111"/>
        </c:manualLayout>
      </c:layout>
      <c:doughnutChart>
        <c:varyColors val="1"/>
        <c:ser>
          <c:idx val="0"/>
          <c:order val="0"/>
          <c:tx>
            <c:strRef>
              <c:f>Sheet16!$B$1</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32A1-41EE-98C0-0725C44B5B08}"/>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32A1-41EE-98C0-0725C44B5B08}"/>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32A1-41EE-98C0-0725C44B5B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Sheet16!$A$2:$A$5</c:f>
              <c:strCache>
                <c:ptCount val="3"/>
                <c:pt idx="0">
                  <c:v>North</c:v>
                </c:pt>
                <c:pt idx="1">
                  <c:v>South</c:v>
                </c:pt>
                <c:pt idx="2">
                  <c:v>West</c:v>
                </c:pt>
              </c:strCache>
            </c:strRef>
          </c:cat>
          <c:val>
            <c:numRef>
              <c:f>Sheet16!$B$2:$B$5</c:f>
              <c:numCache>
                <c:formatCode>General</c:formatCode>
                <c:ptCount val="3"/>
                <c:pt idx="0">
                  <c:v>1924</c:v>
                </c:pt>
                <c:pt idx="1">
                  <c:v>1933</c:v>
                </c:pt>
                <c:pt idx="2">
                  <c:v>1888</c:v>
                </c:pt>
              </c:numCache>
            </c:numRef>
          </c:val>
          <c:extLst>
            <c:ext xmlns:c16="http://schemas.microsoft.com/office/drawing/2014/chart" uri="{C3380CC4-5D6E-409C-BE32-E72D297353CC}">
              <c16:uniqueId val="{00000006-32A1-41EE-98C0-0725C44B5B0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chart" Target="../charts/chart7.xml"/><Relationship Id="rId2" Type="http://schemas.openxmlformats.org/officeDocument/2006/relationships/hyperlink" Target="https://companiesmarketcap.com/inr/dmart/revenue/" TargetMode="External"/><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1</xdr:col>
      <xdr:colOff>952500</xdr:colOff>
      <xdr:row>11</xdr:row>
      <xdr:rowOff>38101</xdr:rowOff>
    </xdr:from>
    <xdr:to>
      <xdr:col>3</xdr:col>
      <xdr:colOff>485410</xdr:colOff>
      <xdr:row>19</xdr:row>
      <xdr:rowOff>48639</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8CA1F6E6-8F01-3862-0ABB-80380FDB87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36096" y="2089016"/>
              <a:ext cx="1373059" cy="1502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24</xdr:row>
      <xdr:rowOff>152400</xdr:rowOff>
    </xdr:from>
    <xdr:to>
      <xdr:col>4</xdr:col>
      <xdr:colOff>54475</xdr:colOff>
      <xdr:row>32</xdr:row>
      <xdr:rowOff>60960</xdr:rowOff>
    </xdr:to>
    <mc:AlternateContent xmlns:mc="http://schemas.openxmlformats.org/markup-compatibility/2006" xmlns:tsle="http://schemas.microsoft.com/office/drawing/2012/timeslicer">
      <mc:Choice Requires="tsle">
        <xdr:graphicFrame macro="">
          <xdr:nvGraphicFramePr>
            <xdr:cNvPr id="3" name="order_date">
              <a:extLst>
                <a:ext uri="{FF2B5EF4-FFF2-40B4-BE49-F238E27FC236}">
                  <a16:creationId xmlns:a16="http://schemas.microsoft.com/office/drawing/2014/main" id="{9FBDC36C-3C6C-EADC-EF3A-00682396BE3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9540" y="4627123"/>
              <a:ext cx="3329616" cy="14001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60961</xdr:colOff>
      <xdr:row>12</xdr:row>
      <xdr:rowOff>30482</xdr:rowOff>
    </xdr:from>
    <xdr:to>
      <xdr:col>1</xdr:col>
      <xdr:colOff>267512</xdr:colOff>
      <xdr:row>18</xdr:row>
      <xdr:rowOff>113489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72C2065-3932-6F23-952B-C005090B09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0961" y="2267844"/>
              <a:ext cx="1163104" cy="1201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266700</xdr:colOff>
      <xdr:row>10</xdr:row>
      <xdr:rowOff>129540</xdr:rowOff>
    </xdr:from>
    <xdr:to>
      <xdr:col>7</xdr:col>
      <xdr:colOff>251460</xdr:colOff>
      <xdr:row>19</xdr:row>
      <xdr:rowOff>83820</xdr:rowOff>
    </xdr:to>
    <xdr:graphicFrame macro="">
      <xdr:nvGraphicFramePr>
        <xdr:cNvPr id="8" name="Chart 7">
          <a:extLst>
            <a:ext uri="{FF2B5EF4-FFF2-40B4-BE49-F238E27FC236}">
              <a16:creationId xmlns:a16="http://schemas.microsoft.com/office/drawing/2014/main" id="{55AA9C7E-F1FA-9162-F84B-F3804353E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32426</xdr:colOff>
      <xdr:row>8</xdr:row>
      <xdr:rowOff>97277</xdr:rowOff>
    </xdr:from>
    <xdr:to>
      <xdr:col>12</xdr:col>
      <xdr:colOff>137808</xdr:colOff>
      <xdr:row>24</xdr:row>
      <xdr:rowOff>175908</xdr:rowOff>
    </xdr:to>
    <xdr:graphicFrame macro="">
      <xdr:nvGraphicFramePr>
        <xdr:cNvPr id="10" name="Chart 9">
          <a:extLst>
            <a:ext uri="{FF2B5EF4-FFF2-40B4-BE49-F238E27FC236}">
              <a16:creationId xmlns:a16="http://schemas.microsoft.com/office/drawing/2014/main" id="{08C3A690-ACA4-C8CC-AA53-E15448484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737680</xdr:colOff>
      <xdr:row>26</xdr:row>
      <xdr:rowOff>42964</xdr:rowOff>
    </xdr:from>
    <xdr:to>
      <xdr:col>9</xdr:col>
      <xdr:colOff>0</xdr:colOff>
      <xdr:row>39</xdr:row>
      <xdr:rowOff>16212</xdr:rowOff>
    </xdr:to>
    <xdr:graphicFrame macro="">
      <xdr:nvGraphicFramePr>
        <xdr:cNvPr id="11" name="Chart 10">
          <a:extLst>
            <a:ext uri="{FF2B5EF4-FFF2-40B4-BE49-F238E27FC236}">
              <a16:creationId xmlns:a16="http://schemas.microsoft.com/office/drawing/2014/main" id="{7BF78881-E44E-94B5-B72B-C7EBF307E2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605872</xdr:colOff>
      <xdr:row>20</xdr:row>
      <xdr:rowOff>114301</xdr:rowOff>
    </xdr:from>
    <xdr:to>
      <xdr:col>6</xdr:col>
      <xdr:colOff>481034</xdr:colOff>
      <xdr:row>27</xdr:row>
      <xdr:rowOff>1</xdr:rowOff>
    </xdr:to>
    <mc:AlternateContent xmlns:mc="http://schemas.openxmlformats.org/markup-compatibility/2006" xmlns:a14="http://schemas.microsoft.com/office/drawing/2010/main">
      <mc:Choice Requires="a14">
        <xdr:graphicFrame macro="">
          <xdr:nvGraphicFramePr>
            <xdr:cNvPr id="12" name="customer_type">
              <a:extLst>
                <a:ext uri="{FF2B5EF4-FFF2-40B4-BE49-F238E27FC236}">
                  <a16:creationId xmlns:a16="http://schemas.microsoft.com/office/drawing/2014/main" id="{9976A3EB-119F-CF7E-37B3-FB76F878DBCC}"/>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3799787" y="3843237"/>
              <a:ext cx="1828800" cy="1190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770106</xdr:colOff>
      <xdr:row>18</xdr:row>
      <xdr:rowOff>132135</xdr:rowOff>
    </xdr:from>
    <xdr:to>
      <xdr:col>13</xdr:col>
      <xdr:colOff>421532</xdr:colOff>
      <xdr:row>33</xdr:row>
      <xdr:rowOff>78633</xdr:rowOff>
    </xdr:to>
    <xdr:graphicFrame macro="">
      <xdr:nvGraphicFramePr>
        <xdr:cNvPr id="6" name="Chart 5">
          <a:extLst>
            <a:ext uri="{FF2B5EF4-FFF2-40B4-BE49-F238E27FC236}">
              <a16:creationId xmlns:a16="http://schemas.microsoft.com/office/drawing/2014/main" id="{3029DDCF-62FC-DE91-2927-2806D27FD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487680</xdr:colOff>
      <xdr:row>4</xdr:row>
      <xdr:rowOff>114300</xdr:rowOff>
    </xdr:from>
    <xdr:to>
      <xdr:col>3</xdr:col>
      <xdr:colOff>312420</xdr:colOff>
      <xdr:row>10</xdr:row>
      <xdr:rowOff>60960</xdr:rowOff>
    </xdr:to>
    <xdr:pic>
      <xdr:nvPicPr>
        <xdr:cNvPr id="3" name="Picture 2">
          <a:extLst>
            <a:ext uri="{FF2B5EF4-FFF2-40B4-BE49-F238E27FC236}">
              <a16:creationId xmlns:a16="http://schemas.microsoft.com/office/drawing/2014/main" id="{88A563C1-0D4C-73EF-EDDF-38D5E99DE36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rcRect l="-903596" t="198218" r="758948" b="-342867"/>
        <a:stretch>
          <a:fillRect/>
        </a:stretch>
      </xdr:blipFill>
      <xdr:spPr>
        <a:xfrm>
          <a:off x="1097280" y="845820"/>
          <a:ext cx="1043940" cy="1043940"/>
        </a:xfrm>
        <a:prstGeom prst="rect">
          <a:avLst/>
        </a:prstGeom>
      </xdr:spPr>
    </xdr:pic>
    <xdr:clientData/>
  </xdr:twoCellAnchor>
  <xdr:twoCellAnchor editAs="oneCell">
    <xdr:from>
      <xdr:col>7</xdr:col>
      <xdr:colOff>457200</xdr:colOff>
      <xdr:row>0</xdr:row>
      <xdr:rowOff>0</xdr:rowOff>
    </xdr:from>
    <xdr:to>
      <xdr:col>9</xdr:col>
      <xdr:colOff>216656</xdr:colOff>
      <xdr:row>1</xdr:row>
      <xdr:rowOff>175260</xdr:rowOff>
    </xdr:to>
    <xdr:pic>
      <xdr:nvPicPr>
        <xdr:cNvPr id="5" name="Picture 4">
          <a:extLst>
            <a:ext uri="{FF2B5EF4-FFF2-40B4-BE49-F238E27FC236}">
              <a16:creationId xmlns:a16="http://schemas.microsoft.com/office/drawing/2014/main" id="{2129B05C-0D60-EFA8-191A-83937D265E76}"/>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sharpenSoften amount="-50000"/>
                  </a14:imgEffect>
                  <a14:imgEffect>
                    <a14:brightnessContrast bright="-40000" contrast="-4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2"/>
            </a:ext>
          </a:extLst>
        </a:blip>
        <a:srcRect t="35161" b="32960"/>
        <a:stretch>
          <a:fillRect/>
        </a:stretch>
      </xdr:blipFill>
      <xdr:spPr>
        <a:xfrm>
          <a:off x="4724400" y="0"/>
          <a:ext cx="1123436" cy="358140"/>
        </a:xfrm>
        <a:prstGeom prst="rect">
          <a:avLst/>
        </a:prstGeom>
      </xdr:spPr>
    </xdr:pic>
    <xdr:clientData/>
  </xdr:twoCellAnchor>
  <xdr:twoCellAnchor editAs="oneCell">
    <xdr:from>
      <xdr:col>0</xdr:col>
      <xdr:colOff>0</xdr:colOff>
      <xdr:row>6</xdr:row>
      <xdr:rowOff>0</xdr:rowOff>
    </xdr:from>
    <xdr:to>
      <xdr:col>1</xdr:col>
      <xdr:colOff>553504</xdr:colOff>
      <xdr:row>12</xdr:row>
      <xdr:rowOff>104408</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FDDC479B-6B51-46B5-A1AF-BB52E167671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097280"/>
              <a:ext cx="1163104" cy="1201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13</xdr:row>
      <xdr:rowOff>22860</xdr:rowOff>
    </xdr:from>
    <xdr:to>
      <xdr:col>1</xdr:col>
      <xdr:colOff>541021</xdr:colOff>
      <xdr:row>21</xdr:row>
      <xdr:rowOff>61932</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749BC6A7-9C82-4035-A8E0-30D1CA7FE10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 y="2400300"/>
              <a:ext cx="1150620" cy="1502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2</xdr:col>
      <xdr:colOff>68580</xdr:colOff>
      <xdr:row>27</xdr:row>
      <xdr:rowOff>121920</xdr:rowOff>
    </xdr:to>
    <mc:AlternateContent xmlns:mc="http://schemas.openxmlformats.org/markup-compatibility/2006" xmlns:a14="http://schemas.microsoft.com/office/drawing/2010/main">
      <mc:Choice Requires="a14">
        <xdr:graphicFrame macro="">
          <xdr:nvGraphicFramePr>
            <xdr:cNvPr id="8" name="customer_type 1">
              <a:extLst>
                <a:ext uri="{FF2B5EF4-FFF2-40B4-BE49-F238E27FC236}">
                  <a16:creationId xmlns:a16="http://schemas.microsoft.com/office/drawing/2014/main" id="{380D6FF1-DA1B-451C-9311-46FB66A543B8}"/>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0" y="4023360"/>
              <a:ext cx="128778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28</xdr:row>
      <xdr:rowOff>83821</xdr:rowOff>
    </xdr:from>
    <xdr:to>
      <xdr:col>2</xdr:col>
      <xdr:colOff>99060</xdr:colOff>
      <xdr:row>34</xdr:row>
      <xdr:rowOff>99061</xdr:rowOff>
    </xdr:to>
    <mc:AlternateContent xmlns:mc="http://schemas.openxmlformats.org/markup-compatibility/2006" xmlns:tsle="http://schemas.microsoft.com/office/drawing/2012/timeslicer">
      <mc:Choice Requires="tsle">
        <xdr:graphicFrame macro="">
          <xdr:nvGraphicFramePr>
            <xdr:cNvPr id="9" name="order_date 1">
              <a:extLst>
                <a:ext uri="{FF2B5EF4-FFF2-40B4-BE49-F238E27FC236}">
                  <a16:creationId xmlns:a16="http://schemas.microsoft.com/office/drawing/2014/main" id="{3B242C0E-28F7-4E20-9583-7BD1386B78CB}"/>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5240" y="5204461"/>
              <a:ext cx="130302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114300</xdr:colOff>
      <xdr:row>5</xdr:row>
      <xdr:rowOff>175259</xdr:rowOff>
    </xdr:from>
    <xdr:to>
      <xdr:col>8</xdr:col>
      <xdr:colOff>285300</xdr:colOff>
      <xdr:row>17</xdr:row>
      <xdr:rowOff>140699</xdr:rowOff>
    </xdr:to>
    <xdr:graphicFrame macro="">
      <xdr:nvGraphicFramePr>
        <xdr:cNvPr id="2" name="Chart 1">
          <a:extLst>
            <a:ext uri="{FF2B5EF4-FFF2-40B4-BE49-F238E27FC236}">
              <a16:creationId xmlns:a16="http://schemas.microsoft.com/office/drawing/2014/main" id="{3616927C-62C1-4F9B-B45B-FC7F3087C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586740</xdr:colOff>
      <xdr:row>5</xdr:row>
      <xdr:rowOff>129540</xdr:rowOff>
    </xdr:from>
    <xdr:to>
      <xdr:col>14</xdr:col>
      <xdr:colOff>315780</xdr:colOff>
      <xdr:row>17</xdr:row>
      <xdr:rowOff>94980</xdr:rowOff>
    </xdr:to>
    <xdr:graphicFrame macro="">
      <xdr:nvGraphicFramePr>
        <xdr:cNvPr id="4" name="Chart 3">
          <a:extLst>
            <a:ext uri="{FF2B5EF4-FFF2-40B4-BE49-F238E27FC236}">
              <a16:creationId xmlns:a16="http://schemas.microsoft.com/office/drawing/2014/main" id="{245831C0-9D30-41F6-8061-4FF661E1D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114300</xdr:colOff>
      <xdr:row>18</xdr:row>
      <xdr:rowOff>152400</xdr:rowOff>
    </xdr:from>
    <xdr:to>
      <xdr:col>8</xdr:col>
      <xdr:colOff>285300</xdr:colOff>
      <xdr:row>30</xdr:row>
      <xdr:rowOff>117840</xdr:rowOff>
    </xdr:to>
    <xdr:graphicFrame macro="">
      <xdr:nvGraphicFramePr>
        <xdr:cNvPr id="10" name="Chart 9">
          <a:extLst>
            <a:ext uri="{FF2B5EF4-FFF2-40B4-BE49-F238E27FC236}">
              <a16:creationId xmlns:a16="http://schemas.microsoft.com/office/drawing/2014/main" id="{122C756F-C92A-4FEC-A234-E26513AA3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594360</xdr:colOff>
      <xdr:row>18</xdr:row>
      <xdr:rowOff>160020</xdr:rowOff>
    </xdr:from>
    <xdr:to>
      <xdr:col>14</xdr:col>
      <xdr:colOff>323400</xdr:colOff>
      <xdr:row>30</xdr:row>
      <xdr:rowOff>125460</xdr:rowOff>
    </xdr:to>
    <xdr:graphicFrame macro="">
      <xdr:nvGraphicFramePr>
        <xdr:cNvPr id="11" name="Chart 10">
          <a:extLst>
            <a:ext uri="{FF2B5EF4-FFF2-40B4-BE49-F238E27FC236}">
              <a16:creationId xmlns:a16="http://schemas.microsoft.com/office/drawing/2014/main" id="{C07B901E-59F9-4305-A759-F9E8FB02C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0.38735</cdr:x>
      <cdr:y>0.58914</cdr:y>
    </cdr:from>
    <cdr:to>
      <cdr:x>0.48048</cdr:x>
      <cdr:y>0.67381</cdr:y>
    </cdr:to>
    <cdr:sp macro="" textlink="">
      <cdr:nvSpPr>
        <cdr:cNvPr id="2" name="TextBox 1">
          <a:extLst xmlns:a="http://schemas.openxmlformats.org/drawingml/2006/main">
            <a:ext uri="{FF2B5EF4-FFF2-40B4-BE49-F238E27FC236}">
              <a16:creationId xmlns:a16="http://schemas.microsoft.com/office/drawing/2014/main" id="{C67ACAD9-9B33-8986-43DB-F14D87806135}"/>
            </a:ext>
          </a:extLst>
        </cdr:cNvPr>
        <cdr:cNvSpPr txBox="1"/>
      </cdr:nvSpPr>
      <cdr:spPr>
        <a:xfrm xmlns:a="http://schemas.openxmlformats.org/drawingml/2006/main">
          <a:off x="1394460" y="1272540"/>
          <a:ext cx="335280" cy="182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0.3429</cdr:x>
      <cdr:y>0.51858</cdr:y>
    </cdr:from>
    <cdr:to>
      <cdr:x>0.55457</cdr:x>
      <cdr:y>0.67381</cdr:y>
    </cdr:to>
    <cdr:sp macro="" textlink="DASHBOARD!$D$5">
      <cdr:nvSpPr>
        <cdr:cNvPr id="3" name="TextBox 2">
          <a:extLst xmlns:a="http://schemas.openxmlformats.org/drawingml/2006/main">
            <a:ext uri="{FF2B5EF4-FFF2-40B4-BE49-F238E27FC236}">
              <a16:creationId xmlns:a16="http://schemas.microsoft.com/office/drawing/2014/main" id="{20F626C7-8494-7D51-A264-F9DCDA933C84}"/>
            </a:ext>
          </a:extLst>
        </cdr:cNvPr>
        <cdr:cNvSpPr txBox="1"/>
      </cdr:nvSpPr>
      <cdr:spPr>
        <a:xfrm xmlns:a="http://schemas.openxmlformats.org/drawingml/2006/main">
          <a:off x="1234440" y="1120140"/>
          <a:ext cx="76200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F5B13EB0-F929-4FDE-98B2-97664C77F28D}" type="TxLink">
            <a:rPr lang="en-US" sz="1100" b="0" i="0" u="none" strike="noStrike" kern="1200">
              <a:solidFill>
                <a:srgbClr val="000000"/>
              </a:solidFill>
              <a:latin typeface="Calibri"/>
              <a:ea typeface="Calibri"/>
              <a:cs typeface="Calibri"/>
            </a:rPr>
            <a:t>5745</a:t>
          </a:fld>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kesh" refreshedDate="46246.77704212963" createdVersion="8" refreshedVersion="8" minRefreshableVersion="3" recordCount="15345" xr:uid="{83F618A7-E6E8-44F7-876B-E12AD8BADA5B}">
  <cacheSource type="worksheet">
    <worksheetSource name="table1"/>
  </cacheSource>
  <cacheFields count="14">
    <cacheField name="order_id" numFmtId="0">
      <sharedItems/>
    </cacheField>
    <cacheField name="region" numFmtId="0">
      <sharedItems count="4">
        <s v="East"/>
        <s v="North"/>
        <s v="South"/>
        <s v="West"/>
      </sharedItems>
    </cacheField>
    <cacheField name="category" numFmtId="0">
      <sharedItems count="5">
        <s v="Grocery"/>
        <s v="Clothing"/>
        <s v="Home Care"/>
        <s v="Electronics"/>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 value" numFmtId="0">
      <sharedItems containsSemiMixedTypes="0" containsString="0" containsNumber="1" minValue="0" maxValue="2483.5"/>
    </cacheField>
    <cacheField name="Net Revenue" numFmtId="0">
      <sharedItems containsSemiMixedTypes="0" containsString="0" containsNumber="1" minValue="51.4131" maxValue="4998"/>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11-10T00:00:00"/>
        <d v="2023-09-08T00:00:00"/>
        <d v="2023-11-21T00:00:00"/>
        <d v="2023-03-02T00:00:00"/>
        <d v="2023-12-19T00:00:00"/>
        <d v="2024-10-03T00:00:00"/>
        <d v="2023-08-19T00:00:00"/>
        <d v="2024-11-20T00:00:00"/>
        <d v="2024-05-10T00:00:00"/>
        <d v="2024-09-30T00:00:00"/>
        <d v="2023-12-11T00:00:00"/>
        <d v="2024-06-01T00:00:00"/>
        <d v="2024-11-01T00:00:00"/>
        <d v="2024-12-20T00:00:00"/>
        <d v="2023-01-29T00:00:00"/>
        <d v="2023-08-25T00:00:00"/>
        <d v="2024-12-03T00:00:00"/>
        <d v="2024-04-29T00:00:00"/>
        <d v="2024-11-06T00:00:00"/>
        <d v="2023-10-23T00:00:00"/>
        <d v="2023-01-13T00:00:00"/>
        <d v="2023-03-18T00:00:00"/>
        <d v="2023-09-27T00:00:00"/>
        <d v="2024-05-21T00:00:00"/>
        <d v="2023-04-18T00:00:00"/>
        <d v="2023-01-08T00:00:00"/>
        <d v="2023-04-29T00:00:00"/>
        <d v="2024-12-25T00:00:00"/>
        <d v="2024-01-04T00:00:00"/>
        <d v="2023-02-11T00:00:00"/>
        <d v="2024-06-18T00:00:00"/>
        <d v="2023-05-07T00:00:00"/>
        <d v="2024-10-22T00:00:00"/>
        <d v="2023-04-15T00:00:00"/>
        <d v="2024-01-02T00:00:00"/>
        <d v="2023-02-09T00:00:00"/>
        <d v="2024-06-21T00:00:00"/>
        <d v="2024-05-29T00:00:00"/>
        <d v="2024-01-14T00:00:00"/>
        <d v="2023-06-19T00:00:00"/>
        <d v="2024-04-06T00:00:00"/>
        <d v="2024-12-17T00:00:00"/>
        <d v="2024-02-17T00:00:00"/>
        <d v="2024-12-24T00:00:00"/>
        <d v="2023-09-18T00:00:00"/>
        <d v="2023-05-25T00:00:00"/>
        <d v="2024-02-26T00:00:00"/>
        <d v="2023-10-14T00:00:00"/>
        <d v="2024-05-06T00:00:00"/>
        <d v="2024-12-10T00:00:00"/>
        <d v="2024-08-19T00:00:00"/>
        <d v="2023-12-12T00:00:00"/>
        <d v="2023-04-12T00:00:00"/>
        <d v="2023-02-28T00:00:00"/>
        <d v="2023-03-30T00:00:00"/>
        <d v="2023-10-20T00:00:00"/>
        <d v="2024-11-09T00:00:00"/>
        <d v="2024-02-04T00:00:00"/>
        <d v="2024-01-17T00:00:00"/>
        <d v="2023-09-24T00:00:00"/>
        <d v="2023-11-13T00:00:00"/>
        <d v="2023-07-18T00:00:00"/>
        <d v="2024-10-13T00:00:00"/>
        <d v="2024-02-13T00:00:00"/>
        <d v="2024-08-31T00:00:00"/>
        <d v="2023-06-08T00:00:00"/>
        <d v="2023-04-16T00:00:00"/>
        <d v="2023-08-06T00:00:00"/>
        <d v="2024-02-25T00:00:00"/>
        <d v="2023-03-28T00:00:00"/>
        <d v="2024-07-12T00:00:00"/>
        <d v="2023-08-13T00:00:00"/>
        <d v="2024-02-03T00:00:00"/>
        <d v="2024-11-25T00:00:00"/>
        <d v="2024-12-12T00:00:00"/>
        <d v="2023-01-27T00:00:00"/>
        <d v="2024-06-19T00:00:00"/>
        <d v="2023-09-22T00:00:00"/>
        <d v="2023-02-21T00:00:00"/>
        <d v="2024-09-12T00:00:00"/>
        <d v="2024-09-08T00:00:00"/>
        <d v="2024-09-05T00:00:00"/>
        <d v="2023-11-02T00:00:00"/>
        <d v="2023-10-10T00:00:00"/>
        <d v="2024-06-04T00:00:00"/>
        <d v="2024-08-17T00:00:00"/>
        <d v="2023-01-11T00:00:00"/>
        <d v="2023-01-02T00:00:00"/>
        <d v="2024-01-12T00:00:00"/>
        <d v="2024-11-14T00:00:00"/>
        <d v="2024-09-21T00:00:00"/>
        <d v="2024-06-08T00:00:00"/>
        <d v="2023-12-07T00:00:00"/>
        <d v="2023-05-21T00:00:00"/>
        <d v="2024-03-24T00:00:00"/>
        <d v="2023-11-06T00:00:00"/>
        <d v="2024-08-10T00:00:00"/>
        <d v="2024-11-03T00:00:00"/>
        <d v="2024-10-24T00:00:00"/>
        <d v="2024-03-26T00:00:00"/>
        <d v="2024-07-07T00:00:00"/>
        <d v="2024-01-15T00:00:00"/>
        <d v="2023-09-30T00:00:00"/>
        <d v="2023-10-02T00:00:00"/>
        <d v="2024-08-09T00:00:00"/>
        <d v="2023-12-20T00:00:00"/>
        <d v="2023-01-17T00:00:00"/>
        <d v="2024-03-30T00:00:00"/>
        <d v="2023-10-15T00:00:00"/>
        <d v="2024-05-20T00:00:00"/>
        <d v="2024-10-15T00:00:00"/>
        <d v="2024-12-23T00:00:00"/>
        <d v="2024-06-22T00:00:00"/>
        <d v="2024-07-13T00:00:00"/>
        <d v="2024-03-25T00:00:00"/>
        <d v="2024-03-10T00:00:00"/>
        <d v="2024-03-20T00:00:00"/>
        <d v="2023-03-08T00:00:00"/>
        <d v="2024-09-24T00:00:00"/>
        <d v="2024-05-15T00:00:00"/>
        <d v="2023-05-05T00:00:00"/>
        <d v="2024-11-12T00:00:00"/>
        <d v="2024-08-28T00:00:00"/>
        <d v="2023-09-07T00:00:00"/>
        <d v="2023-09-20T00:00:00"/>
        <d v="2023-09-02T00:00:00"/>
        <d v="2023-07-24T00:00:00"/>
        <d v="2023-11-15T00:00:00"/>
        <d v="2024-08-25T00:00:00"/>
        <d v="2023-11-18T00:00:00"/>
        <d v="2024-12-21T00:00:00"/>
        <d v="2023-12-16T00:00:00"/>
        <d v="2024-01-16T00:00:00"/>
        <d v="2024-10-04T00:00:00"/>
        <d v="2023-06-09T00:00:00"/>
        <d v="2024-05-04T00:00:00"/>
        <d v="2024-11-21T00:00:00"/>
        <d v="2023-01-20T00:00:00"/>
        <d v="2023-05-04T00:00:00"/>
        <d v="2023-02-02T00:00:00"/>
        <d v="2023-05-09T00:00:00"/>
        <d v="2024-01-31T00:00:00"/>
        <d v="2023-07-12T00:00:00"/>
        <d v="2024-09-13T00:00:00"/>
        <d v="2023-05-29T00:00:00"/>
        <d v="2023-11-01T00:00:00"/>
        <d v="2023-12-25T00:00:00"/>
        <d v="2023-12-30T00:00:00"/>
        <d v="2023-03-17T00:00:00"/>
        <d v="2023-07-15T00:00:00"/>
        <d v="2024-07-30T00:00:00"/>
        <d v="2023-07-22T00:00:00"/>
        <d v="2024-09-03T00:00:00"/>
        <d v="2023-04-24T00:00:00"/>
        <d v="2023-01-28T00:00:00"/>
        <d v="2024-06-10T00:00:00"/>
        <d v="2024-05-08T00:00:00"/>
        <d v="2024-07-24T00:00:00"/>
        <d v="2024-09-27T00:00:00"/>
        <d v="2024-02-22T00:00:00"/>
        <d v="2024-06-28T00:00:00"/>
        <d v="2024-03-17T00:00:00"/>
        <d v="2023-03-06T00:00:00"/>
        <d v="2024-07-28T00:00:00"/>
        <d v="2023-11-19T00:00:00"/>
        <d v="2024-05-24T00:00:00"/>
        <d v="2023-11-16T00:00:00"/>
        <d v="2023-10-28T00:00:00"/>
        <d v="2024-04-12T00:00:00"/>
        <d v="2023-10-13T00:00:00"/>
        <d v="2023-02-03T00:00:00"/>
        <d v="2024-02-27T00:00:00"/>
        <d v="2023-07-10T00:00:00"/>
        <d v="2024-06-03T00:00:00"/>
        <d v="2024-11-07T00:00:00"/>
        <d v="2023-08-17T00:00:00"/>
        <d v="2023-05-06T00:00:00"/>
        <d v="2024-01-20T00:00:00"/>
        <d v="2023-01-19T00:00:00"/>
        <d v="2023-12-05T00:00:00"/>
        <d v="2023-09-17T00:00:00"/>
        <d v="2024-08-15T00:00:00"/>
        <d v="2024-10-27T00:00:00"/>
        <d v="2023-05-23T00:00:00"/>
        <d v="2023-08-14T00:00:00"/>
        <d v="2024-07-08T00:00:00"/>
        <d v="2023-08-02T00:00:00"/>
        <d v="2024-12-26T00:00:00"/>
        <d v="2023-08-28T00:00:00"/>
        <d v="2023-05-17T00:00:00"/>
        <d v="2023-10-26T00:00:00"/>
        <d v="2023-01-10T00:00:00"/>
        <d v="2023-05-22T00:00:00"/>
        <d v="2023-06-22T00:00:00"/>
        <d v="2023-02-23T00:00:00"/>
        <d v="2023-02-20T00:00:00"/>
        <d v="2024-04-25T00:00:00"/>
        <d v="2024-04-01T00:00:00"/>
        <d v="2023-10-11T00:00:00"/>
        <d v="2024-11-28T00:00:00"/>
        <d v="2024-06-05T00:00:00"/>
        <d v="2023-04-13T00:00:00"/>
        <d v="2023-10-30T00:00:00"/>
        <d v="2023-07-31T00:00:00"/>
        <d v="2023-03-24T00:00:00"/>
        <d v="2024-04-26T00:00:00"/>
        <d v="2023-01-12T00:00:00"/>
        <d v="2023-06-14T00:00:00"/>
        <d v="2024-08-02T00:00:00"/>
        <d v="2024-03-18T00:00:00"/>
        <d v="2024-05-09T00:00:00"/>
        <d v="2023-05-18T00:00:00"/>
        <d v="2023-05-11T00:00:00"/>
        <d v="2024-04-13T00:00:00"/>
        <d v="2024-09-01T00:00:00"/>
        <d v="2024-09-23T00:00:00"/>
        <d v="2023-04-20T00:00:00"/>
        <d v="2023-09-25T00:00:00"/>
        <d v="2024-11-04T00:00:00"/>
        <d v="2024-04-08T00:00:00"/>
        <d v="2023-03-04T00:00:00"/>
        <d v="2024-05-31T00:00:00"/>
        <d v="2023-09-12T00:00:00"/>
        <d v="2024-09-04T00:00:00"/>
        <d v="2024-08-24T00:00:00"/>
        <d v="2024-07-06T00:00:00"/>
        <d v="2023-12-24T00:00:00"/>
        <d v="2023-03-13T00:00:00"/>
        <d v="2023-08-08T00:00:00"/>
        <d v="2023-07-27T00:00:00"/>
        <d v="2024-04-11T00:00:00"/>
        <d v="2023-07-08T00:00:00"/>
        <d v="2024-12-28T00:00:00"/>
        <d v="2023-05-01T00:00:00"/>
        <d v="2023-01-05T00:00:00"/>
        <d v="2023-09-19T00:00:00"/>
        <d v="2023-11-05T00:00:00"/>
        <d v="2024-07-31T00:00:00"/>
        <d v="2023-03-15T00:00:00"/>
        <d v="2023-08-22T00:00:00"/>
        <d v="2024-01-26T00:00:00"/>
        <d v="2024-04-20T00:00:00"/>
        <d v="2024-08-03T00:00:00"/>
        <d v="2024-01-27T00:00:00"/>
        <d v="2023-07-03T00:00:00"/>
        <d v="2023-07-17T00:00:00"/>
        <d v="2024-07-22T00:00:00"/>
        <d v="2023-06-29T00:00:00"/>
        <d v="2024-11-08T00:00:00"/>
        <d v="2023-02-16T00:00:00"/>
        <d v="2023-08-23T00:00:00"/>
        <d v="2023-10-08T00:00:00"/>
        <d v="2023-02-15T00:00:00"/>
        <d v="2023-09-05T00:00:00"/>
        <d v="2024-10-25T00:00:00"/>
        <d v="2024-11-05T00:00:00"/>
        <d v="2023-08-04T00:00:00"/>
        <d v="2024-10-21T00:00:00"/>
        <d v="2024-05-25T00:00:00"/>
        <d v="2024-10-07T00:00:00"/>
        <d v="2024-12-29T00:00:00"/>
        <d v="2024-12-01T00:00:00"/>
        <d v="2023-06-02T00:00:00"/>
        <d v="2023-06-20T00:00:00"/>
        <d v="2023-11-22T00:00:00"/>
        <d v="2023-10-12T00:00:00"/>
        <d v="2023-01-03T00:00:00"/>
        <d v="2023-09-01T00:00:00"/>
        <d v="2023-11-17T00:00:00"/>
        <d v="2024-03-31T00:00:00"/>
        <d v="2023-08-21T00:00:00"/>
        <d v="2024-10-02T00:00:00"/>
        <d v="2023-01-15T00:00:00"/>
        <d v="2024-04-18T00:00:00"/>
        <d v="2024-12-09T00:00:00"/>
        <d v="2024-12-11T00:00:00"/>
        <d v="2024-04-10T00:00:00"/>
        <d v="2024-07-23T00:00:00"/>
        <d v="2024-06-29T00:00:00"/>
        <d v="2023-04-25T00:00:00"/>
        <d v="2024-03-15T00:00:00"/>
        <d v="2023-08-20T00:00:00"/>
        <d v="2023-12-06T00:00:00"/>
        <d v="2023-02-24T00:00:00"/>
        <d v="2024-01-23T00:00:00"/>
        <d v="2024-07-09T00:00:00"/>
        <d v="2024-06-20T00:00:00"/>
        <d v="2024-07-21T00:00:00"/>
        <d v="2024-09-16T00:00:00"/>
        <d v="2024-01-28T00:00:00"/>
        <d v="2023-01-22T00:00:00"/>
        <d v="2023-09-15T00:00:00"/>
        <d v="2023-04-23T00:00:00"/>
        <d v="2024-01-05T00:00:00"/>
        <d v="2024-07-25T00:00:00"/>
        <d v="2024-03-07T00:00:00"/>
        <d v="2024-06-07T00:00:00"/>
        <d v="2024-05-12T00:00:00"/>
        <d v="2023-02-22T00:00:00"/>
        <d v="2023-06-15T00:00:00"/>
        <d v="2023-08-09T00:00:00"/>
        <d v="2024-05-27T00:00:00"/>
        <d v="2024-12-06T00:00:00"/>
        <d v="2023-12-23T00:00:00"/>
        <d v="2024-03-23T00:00:00"/>
        <d v="2024-07-19T00:00:00"/>
        <d v="2024-08-26T00:00:00"/>
        <d v="2023-01-01T00:00:00"/>
        <d v="2024-01-18T00:00:00"/>
        <d v="2023-06-11T00:00:00"/>
        <d v="2024-02-11T00:00:00"/>
        <d v="2023-09-03T00:00:00"/>
        <d v="2023-02-12T00:00:00"/>
        <d v="2024-01-21T00:00:00"/>
        <d v="2024-04-15T00:00:00"/>
        <d v="2023-11-27T00:00:00"/>
        <d v="2023-06-17T00:00:00"/>
        <d v="2023-06-21T00:00:00"/>
        <d v="2024-06-26T00:00:00"/>
        <d v="2024-03-04T00:00:00"/>
        <d v="2023-08-24T00:00:00"/>
        <d v="2024-01-30T00:00:00"/>
        <d v="2023-01-16T00:00:00"/>
        <d v="2023-08-30T00:00:00"/>
        <d v="2024-07-15T00:00:00"/>
        <d v="2023-12-28T00:00:00"/>
        <d v="2024-06-14T00:00:00"/>
        <d v="2024-08-05T00:00:00"/>
        <d v="2024-01-25T00:00:00"/>
        <d v="2023-11-25T00:00:00"/>
        <d v="2023-04-05T00:00:00"/>
        <d v="2023-10-16T00:00:00"/>
        <d v="2024-05-07T00:00:00"/>
        <d v="2023-03-22T00:00:00"/>
        <d v="2024-09-15T00:00:00"/>
        <d v="2024-05-01T00:00:00"/>
        <d v="2024-05-18T00:00:00"/>
        <d v="2024-02-12T00:00:00"/>
        <d v="2024-08-12T00:00:00"/>
        <d v="2023-02-19T00:00:00"/>
        <d v="2024-10-11T00:00:00"/>
        <d v="2023-06-24T00:00:00"/>
        <d v="2023-11-20T00:00:00"/>
        <d v="2023-06-06T00:00:00"/>
        <d v="2023-04-28T00:00:00"/>
        <d v="2023-05-30T00:00:00"/>
        <d v="2023-05-31T00:00:00"/>
        <d v="2023-04-01T00:00:00"/>
        <d v="2023-09-04T00:00:00"/>
        <d v="2024-07-20T00:00:00"/>
        <d v="2023-06-04T00:00:00"/>
        <d v="2024-05-23T00:00:00"/>
        <d v="2024-04-24T00:00:00"/>
        <d v="2024-04-04T00:00:00"/>
        <d v="2023-08-18T00:00:00"/>
        <d v="2023-12-09T00:00:00"/>
        <d v="2024-02-18T00:00:00"/>
        <d v="2023-10-06T00:00:00"/>
        <d v="2023-04-04T00:00:00"/>
        <d v="2024-01-13T00:00:00"/>
        <d v="2024-12-15T00:00:00"/>
        <d v="2023-05-24T00:00:00"/>
        <d v="2023-10-07T00:00:00"/>
        <d v="2023-11-29T00:00:00"/>
        <d v="2023-01-26T00:00:00"/>
        <d v="2023-07-19T00:00:00"/>
        <d v="2024-06-06T00:00:00"/>
        <d v="2023-03-31T00:00:00"/>
        <d v="2024-05-13T00:00:00"/>
        <d v="2023-12-03T00:00:00"/>
        <d v="2024-09-07T00:00:00"/>
        <d v="2023-02-10T00:00:00"/>
        <d v="2024-06-16T00:00:00"/>
        <d v="2024-04-03T00:00:00"/>
        <d v="2023-10-19T00:00:00"/>
        <d v="2024-09-18T00:00:00"/>
        <d v="2023-04-08T00:00:00"/>
        <d v="2023-06-23T00:00:00"/>
        <d v="2024-04-21T00:00:00"/>
        <d v="2023-03-01T00:00:00"/>
        <d v="2024-03-13T00:00:00"/>
        <d v="2023-11-12T00:00:00"/>
        <d v="2023-09-26T00:00:00"/>
        <d v="2024-09-25T00:00:00"/>
        <d v="2023-05-26T00:00:00"/>
        <d v="2024-11-30T00:00:00"/>
        <d v="2024-01-11T00:00:00"/>
        <d v="2024-09-19T00:00:00"/>
        <d v="2023-07-02T00:00:00"/>
        <d v="2023-12-04T00:00:00"/>
        <d v="2024-11-26T00:00:00"/>
        <d v="2023-03-05T00:00:00"/>
        <d v="2024-01-07T00:00:00"/>
        <d v="2024-03-12T00:00:00"/>
        <d v="2024-02-06T00:00:00"/>
        <d v="2023-06-25T00:00:00"/>
        <d v="2024-12-07T00:00:00"/>
        <d v="2024-05-26T00:00:00"/>
        <d v="2023-07-26T00:00:00"/>
        <d v="2023-04-22T00:00:00"/>
        <d v="2024-01-03T00:00:00"/>
        <d v="2024-02-15T00:00:00"/>
        <d v="2023-08-15T00:00:00"/>
        <d v="2024-04-09T00:00:00"/>
        <d v="2024-07-26T00:00:00"/>
        <d v="2024-02-01T00:00:00"/>
        <d v="2023-04-27T00:00:00"/>
        <d v="2024-12-02T00:00:00"/>
        <d v="2024-04-14T00:00:00"/>
        <d v="2023-08-12T00:00:00"/>
        <d v="2023-04-30T00:00:00"/>
        <d v="2023-04-10T00:00:00"/>
        <d v="2023-08-29T00:00:00"/>
        <d v="2023-09-06T00:00:00"/>
        <d v="2024-02-09T00:00:00"/>
        <d v="2023-06-16T00:00:00"/>
        <d v="2024-05-02T00:00:00"/>
        <d v="2023-10-22T00:00:00"/>
        <d v="2024-05-19T00:00:00"/>
        <d v="2023-08-10T00:00:00"/>
        <d v="2024-08-22T00:00:00"/>
        <d v="2024-07-27T00:00:00"/>
        <d v="2023-11-09T00:00:00"/>
        <d v="2024-03-03T00:00:00"/>
        <d v="2023-07-14T00:00:00"/>
        <d v="2023-01-31T00:00:00"/>
        <d v="2023-12-22T00:00:00"/>
        <d v="2023-07-06T00:00:00"/>
        <d v="2023-03-23T00:00:00"/>
        <d v="2023-09-13T00:00:00"/>
        <d v="2024-02-20T00:00:00"/>
        <d v="2024-06-13T00:00:00"/>
        <d v="2024-07-02T00:00:00"/>
        <d v="2023-04-14T00:00:00"/>
        <d v="2024-07-18T00:00:00"/>
        <d v="2024-08-23T00:00:00"/>
        <d v="2024-10-23T00:00:00"/>
        <d v="2023-12-15T00:00:00"/>
        <d v="2023-02-01T00:00:00"/>
        <d v="2023-10-21T00:00:00"/>
        <d v="2024-11-15T00:00:00"/>
        <d v="2024-03-19T00:00:00"/>
        <d v="2023-10-17T00:00:00"/>
        <d v="2024-02-14T00:00:00"/>
        <d v="2023-04-17T00:00:00"/>
        <d v="2023-04-06T00:00:00"/>
        <d v="2023-04-21T00:00:00"/>
        <d v="2024-06-02T00:00:00"/>
        <d v="2023-04-03T00:00:00"/>
        <d v="2023-07-07T00:00:00"/>
        <d v="2023-12-08T00:00:00"/>
        <d v="2024-06-27T00:00:00"/>
        <d v="2023-10-09T00:00:00"/>
        <d v="2023-04-02T00:00:00"/>
        <d v="2023-07-16T00:00:00"/>
        <d v="2023-07-11T00:00:00"/>
        <d v="2023-04-11T00:00:00"/>
        <d v="2024-06-25T00:00:00"/>
        <d v="2024-01-06T00:00:00"/>
        <d v="2024-01-10T00:00:00"/>
        <d v="2023-05-13T00:00:00"/>
        <d v="2023-07-04T00:00:00"/>
        <d v="2023-01-24T00:00:00"/>
        <d v="2023-12-26T00:00:00"/>
        <d v="2023-11-07T00:00:00"/>
        <d v="2023-05-16T00:00:00"/>
        <d v="2024-02-10T00:00:00"/>
        <d v="2024-08-13T00:00:00"/>
        <d v="2023-12-29T00:00:00"/>
        <d v="2023-01-09T00:00:00"/>
        <d v="2024-12-08T00:00:00"/>
        <d v="2023-12-27T00:00:00"/>
        <d v="2023-02-04T00:00:00"/>
        <d v="2023-08-31T00:00:00"/>
        <d v="2024-03-01T00:00:00"/>
        <d v="2024-11-11T00:00:00"/>
        <d v="2023-02-14T00:00:00"/>
        <d v="2023-02-07T00:00:00"/>
        <d v="2024-02-08T00:00:00"/>
        <d v="2023-02-13T00:00:00"/>
        <d v="2023-02-18T00:00:00"/>
        <d v="2024-06-09T00:00:00"/>
        <d v="2023-03-19T00:00:00"/>
        <d v="2024-10-29T00:00:00"/>
        <d v="2023-03-21T00:00:00"/>
        <d v="2024-07-03T00:00:00"/>
        <d v="2023-12-18T00:00:00"/>
        <d v="2024-08-27T00:00:00"/>
        <d v="2024-03-11T00:00:00"/>
        <d v="2024-09-02T00:00:00"/>
        <d v="2023-09-16T00:00:00"/>
        <d v="2024-08-18T00:00:00"/>
        <d v="2024-12-22T00:00:00"/>
        <d v="2024-02-29T00:00:00"/>
        <d v="2024-10-30T00:00:00"/>
        <d v="2023-07-21T00:00:00"/>
        <d v="2023-08-01T00:00:00"/>
        <d v="2023-10-31T00:00:00"/>
        <d v="2024-09-09T00:00:00"/>
        <d v="2023-08-16T00:00:00"/>
        <d v="2023-11-24T00:00:00"/>
        <d v="2024-03-14T00:00:00"/>
        <d v="2024-11-22T00:00:00"/>
        <d v="2024-03-09T00:00:00"/>
        <d v="2023-03-16T00:00:00"/>
        <d v="2023-11-03T00:00:00"/>
        <d v="2023-12-01T00:00:00"/>
        <d v="2024-11-10T00:00:00"/>
        <d v="2024-08-07T00:00:00"/>
        <d v="2024-09-20T00:00:00"/>
        <d v="2024-11-29T00:00:00"/>
        <d v="2024-10-17T00:00:00"/>
        <d v="2024-07-16T00:00:00"/>
        <d v="2023-08-05T00:00:00"/>
        <d v="2024-02-05T00:00:00"/>
        <d v="2024-06-17T00:00:00"/>
        <d v="2023-12-10T00:00:00"/>
        <d v="2024-08-11T00:00:00"/>
        <d v="2024-11-13T00:00:00"/>
        <d v="2024-10-20T00:00:00"/>
        <d v="2024-05-17T00:00:00"/>
        <d v="2023-04-26T00:00:00"/>
        <d v="2024-10-10T00:00:00"/>
        <d v="2024-04-23T00:00:00"/>
        <d v="2023-05-28T00:00:00"/>
        <d v="2024-07-11T00:00:00"/>
        <d v="2023-07-25T00:00:00"/>
        <d v="2024-01-24T00:00:00"/>
        <d v="2024-04-28T00:00:00"/>
        <d v="2024-05-03T00:00:00"/>
        <d v="2023-10-29T00:00:00"/>
        <d v="2023-05-20T00:00:00"/>
        <d v="2024-01-19T00:00:00"/>
        <d v="2024-10-18T00:00:00"/>
        <d v="2024-10-01T00:00:00"/>
        <d v="2023-10-18T00:00:00"/>
        <d v="2024-01-01T00:00:00"/>
        <d v="2024-08-30T00:00:00"/>
        <d v="2024-12-05T00:00:00"/>
        <d v="2024-09-28T00:00:00"/>
        <d v="2024-01-09T00:00:00"/>
        <d v="2023-03-10T00:00:00"/>
        <d v="2024-12-16T00:00:00"/>
        <d v="2024-10-28T00:00:00"/>
        <d v="2023-11-11T00:00:00"/>
        <d v="2023-02-26T00:00:00"/>
        <d v="2024-11-16T00:00:00"/>
        <d v="2023-02-08T00:00:00"/>
        <d v="2024-11-23T00:00:00"/>
        <d v="2023-12-02T00:00:00"/>
        <d v="2024-12-30T00:00:00"/>
        <d v="2024-02-21T00:00:00"/>
        <d v="2023-09-11T00:00:00"/>
        <d v="2023-10-04T00:00:00"/>
        <d v="2024-07-01T00:00:00"/>
        <d v="2023-01-14T00:00:00"/>
        <d v="2023-02-06T00:00:00"/>
        <d v="2023-03-03T00:00:00"/>
        <d v="2023-02-05T00:00:00"/>
        <d v="2024-12-14T00:00:00"/>
        <d v="2024-05-11T00:00:00"/>
        <d v="2024-01-29T00:00:00"/>
        <d v="2024-03-22T00:00:00"/>
        <d v="2023-07-13T00:00:00"/>
        <d v="2023-05-02T00:00:00"/>
        <d v="2024-06-23T00:00:00"/>
        <d v="2024-10-16T00:00:00"/>
        <d v="2024-02-23T00:00:00"/>
        <d v="2023-07-01T00:00:00"/>
        <d v="2024-04-16T00:00:00"/>
        <d v="2024-05-28T00:00:00"/>
        <d v="2024-07-17T00:00:00"/>
        <d v="2024-03-05T00:00:00"/>
        <d v="2023-01-04T00:00:00"/>
        <d v="2023-07-05T00:00:00"/>
        <d v="2024-07-14T00:00:00"/>
        <d v="2024-12-18T00:00:00"/>
        <d v="2023-05-15T00:00:00"/>
        <d v="2024-04-07T00:00:00"/>
        <d v="2024-09-17T00:00:00"/>
        <d v="2024-02-02T00:00:00"/>
        <d v="2023-09-10T00:00:00"/>
        <d v="2023-07-28T00:00:00"/>
        <d v="2023-10-03T00:00:00"/>
        <d v="2023-09-23T00:00:00"/>
        <d v="2023-03-12T00:00:00"/>
        <d v="2024-09-14T00:00:00"/>
        <d v="2024-11-24T00:00:00"/>
        <d v="2024-04-17T00:00:00"/>
        <d v="2023-11-28T00:00:00"/>
        <d v="2023-05-12T00:00:00"/>
        <d v="2023-03-20T00:00:00"/>
        <d v="2023-12-14T00:00:00"/>
        <d v="2023-03-26T00:00:00"/>
        <d v="2024-08-20T00:00:00"/>
        <d v="2024-02-07T00:00:00"/>
        <d v="2023-03-11T00:00:00"/>
        <d v="2023-04-19T00:00:00"/>
        <d v="2024-10-26T00:00:00"/>
        <d v="2024-05-14T00:00:00"/>
        <d v="2024-03-21T00:00:00"/>
        <d v="2023-06-01T00:00:00"/>
        <d v="2023-05-10T00:00:00"/>
        <d v="2023-11-04T00:00:00"/>
        <d v="2023-03-14T00:00:00"/>
        <d v="2024-06-30T00:00:00"/>
        <d v="2024-10-19T00:00:00"/>
        <d v="2024-01-22T00:00:00"/>
        <d v="2023-01-21T00:00:00"/>
        <d v="2023-10-01T00:00:00"/>
        <d v="2023-09-14T00:00:00"/>
        <d v="2023-07-23T00:00:00"/>
        <d v="2023-02-25T00:00:00"/>
        <d v="2024-04-02T00:00:00"/>
        <d v="2023-11-30T00:00:00"/>
        <d v="2023-06-26T00:00:00"/>
        <d v="2023-01-23T00:00:00"/>
        <d v="2024-09-29T00:00:00"/>
        <d v="2023-12-31T00:00:00"/>
        <d v="2024-09-11T00:00:00"/>
        <d v="2024-07-05T00:00:00"/>
        <d v="2024-12-13T00:00:00"/>
        <d v="2024-09-22T00:00:00"/>
        <d v="2024-12-31T00:00:00"/>
        <d v="2024-12-04T00:00:00"/>
        <d v="2023-09-09T00:00:00"/>
        <d v="2024-01-08T00:00:00"/>
        <d v="2023-01-30T00:00:00"/>
        <d v="2024-08-01T00:00:00"/>
        <d v="2023-06-27T00:00:00"/>
        <d v="2023-04-09T00:00:00"/>
        <d v="2024-08-29T00:00:00"/>
        <d v="2024-10-06T00:00:00"/>
        <d v="2023-11-08T00:00:00"/>
        <d v="2023-09-28T00:00:00"/>
        <d v="2024-07-10T00:00:00"/>
        <d v="2023-12-21T00:00:00"/>
        <d v="2024-11-19T00:00:00"/>
        <d v="2023-12-17T00:00:00"/>
        <d v="2023-08-11T00:00:00"/>
        <d v="2024-08-14T00:00:00"/>
        <d v="2023-11-26T00:00:00"/>
        <d v="2023-06-12T00:00:00"/>
        <d v="2024-06-11T00:00:00"/>
        <d v="2023-03-09T00:00:00"/>
        <d v="2024-03-28T00:00:00"/>
        <d v="2024-02-24T00:00:00"/>
        <d v="2023-02-27T00:00:00"/>
        <d v="2024-03-27T00:00:00"/>
        <d v="2023-05-19T00:00:00"/>
        <d v="2024-05-30T00:00:00"/>
        <d v="2024-11-17T00:00:00"/>
        <d v="2023-07-29T00:00:00"/>
        <d v="2024-03-16T00:00:00"/>
        <d v="2023-05-14T00:00:00"/>
        <d v="2024-11-18T00:00:00"/>
        <d v="2024-09-10T00:00:00"/>
        <d v="2024-10-14T00:00:00"/>
        <d v="2023-01-07T00:00:00"/>
        <d v="2023-05-27T00:00:00"/>
        <d v="2023-01-06T00:00:00"/>
        <d v="2023-10-24T00:00:00"/>
        <d v="2023-06-05T00:00:00"/>
        <d v="2023-08-27T00:00:00"/>
        <d v="2024-04-19T00:00:00"/>
        <d v="2023-10-05T00:00:00"/>
        <d v="2024-12-27T00:00:00"/>
        <d v="2024-09-26T00:00:00"/>
        <d v="2023-03-07T00:00:00"/>
        <d v="2024-10-31T00:00:00"/>
        <d v="2023-06-28T00:00:00"/>
        <d v="2024-10-12T00:00:00"/>
        <d v="2023-06-13T00:00:00"/>
        <d v="2023-06-10T00:00:00"/>
        <d v="2024-11-27T00:00:00"/>
        <d v="2023-06-07T00:00:00"/>
        <d v="2024-02-28T00:00:00"/>
        <d v="2024-05-05T00:00:00"/>
        <d v="2024-03-08T00:00:00"/>
        <d v="2023-08-03T00:00:00"/>
        <d v="2023-05-03T00:00:00"/>
        <d v="2023-12-13T00:00:00"/>
        <d v="2023-03-25T00:00:00"/>
        <d v="2024-07-04T00:00:00"/>
        <d v="2023-08-26T00:00:00"/>
        <d v="2023-11-14T00:00:00"/>
        <d v="2023-09-21T00:00:00"/>
        <d v="2024-03-29T00:00:00"/>
        <d v="2024-06-12T00:00:00"/>
        <d v="2024-12-19T00:00:00"/>
        <d v="2024-03-02T00:00:00"/>
        <d v="2024-04-05T00:00:00"/>
        <d v="2024-08-08T00:00:00"/>
        <d v="2023-07-09T00:00:00"/>
        <d v="2024-10-09T00:00:00"/>
        <d v="2024-10-08T00:00:00"/>
        <d v="2024-11-02T00:00:00"/>
        <d v="2024-05-16T00:00:00"/>
        <d v="2023-11-23T00:00:00"/>
        <d v="2023-01-25T00:00:00"/>
        <d v="2023-06-30T00:00:00"/>
        <d v="2024-08-21T00:00:00"/>
        <d v="2024-04-30T00:00:00"/>
        <d v="2023-06-03T00:00:00"/>
        <d v="2023-02-17T00:00:00"/>
        <d v="2023-04-07T00:00:00"/>
        <d v="2024-04-22T00:00:00"/>
        <d v="2023-07-20T00:00:00"/>
        <d v="2023-03-29T00:00:00"/>
        <d v="2023-10-27T00:00:00"/>
        <d v="2023-01-18T00:00:00"/>
        <d v="2024-08-06T00:00:00"/>
        <d v="2024-02-19T00:00:00"/>
        <d v="2023-05-08T00:00:00"/>
        <d v="2024-06-15T00:00:00"/>
        <d v="2023-08-07T00:00:00"/>
        <d v="2023-07-30T00:00:00"/>
        <d v="2024-09-06T00:00:00"/>
        <d v="2024-08-04T00:00:00"/>
        <d v="2023-09-29T00:00:00"/>
        <d v="2023-03-27T00:00:00"/>
        <d v="2024-10-05T00:00:00"/>
        <d v="2023-06-18T00:00:00"/>
        <d v="2024-06-24T00:00:00"/>
        <d v="2024-07-29T00:00:00"/>
        <d v="2024-08-16T00:00:00"/>
        <d v="2024-05-22T00:00:00"/>
        <d v="2024-03-06T00:00:00"/>
        <d v="2023-10-25T00:00:00"/>
        <d v="2024-02-16T00:00:00"/>
        <d v="2024-04-27T00:00:00"/>
      </sharedItems>
    </cacheField>
    <cacheField name="delivery_date" numFmtId="14">
      <sharedItems containsSemiMixedTypes="0" containsNonDate="0" containsDate="1" containsString="0" minDate="2023-01-02T00:00:00" maxDate="2025-01-08T00:00:00"/>
    </cacheField>
    <cacheField name="customer_type" numFmtId="0">
      <sharedItems count="3">
        <s v="New"/>
        <s v="Member"/>
        <s v="Regular"/>
      </sharedItems>
    </cacheField>
    <cacheField name="payment_mode" numFmtId="0">
      <sharedItems count="3">
        <s v="Cash"/>
        <s v="Card"/>
        <s v="UPI"/>
      </sharedItems>
    </cacheField>
    <cacheField name="profit" numFmtId="0">
      <sharedItems containsSemiMixedTypes="0" containsString="0" containsNumber="1" minValue="5.76" maxValue="1486.66"/>
    </cacheField>
    <cacheField name="city" numFmtId="0">
      <sharedItems count="6">
        <s v="Delhi"/>
        <s v="Pune"/>
        <s v="Mumbai"/>
        <s v="Chennai"/>
        <s v="Bangalore"/>
        <s v="Hyderabad"/>
      </sharedItems>
    </cacheField>
  </cacheFields>
  <extLst>
    <ext xmlns:x14="http://schemas.microsoft.com/office/spreadsheetml/2009/9/main" uri="{725AE2AE-9491-48be-B2B4-4EB974FC3084}">
      <x14:pivotCacheDefinition pivotCacheId="197013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3171"/>
    <x v="0"/>
    <x v="0"/>
    <n v="109.39"/>
    <n v="0.43"/>
    <n v="47.037700000000001"/>
    <n v="62.3523"/>
    <n v="9"/>
    <x v="0"/>
    <d v="2023-11-16T00:00:00"/>
    <x v="0"/>
    <x v="0"/>
    <n v="27.56"/>
    <x v="0"/>
  </r>
  <r>
    <s v="ORD113247"/>
    <x v="1"/>
    <x v="0"/>
    <n v="121.9"/>
    <n v="0.04"/>
    <n v="4.8760000000000003"/>
    <n v="117.024"/>
    <n v="9"/>
    <x v="1"/>
    <d v="2023-09-14T00:00:00"/>
    <x v="1"/>
    <x v="1"/>
    <n v="9.99"/>
    <x v="1"/>
  </r>
  <r>
    <s v="ORD102281"/>
    <x v="0"/>
    <x v="1"/>
    <n v="127.63"/>
    <n v="0.04"/>
    <n v="5.1052"/>
    <n v="122.5248"/>
    <n v="9"/>
    <x v="2"/>
    <d v="2023-11-23T00:00:00"/>
    <x v="2"/>
    <x v="1"/>
    <n v="20.59"/>
    <x v="2"/>
  </r>
  <r>
    <s v="ORD111856"/>
    <x v="0"/>
    <x v="2"/>
    <n v="129.11000000000001"/>
    <n v="0.31"/>
    <n v="40.024100000000004"/>
    <n v="89.085900000000009"/>
    <n v="9"/>
    <x v="3"/>
    <d v="2023-03-06T00:00:00"/>
    <x v="2"/>
    <x v="2"/>
    <n v="32.14"/>
    <x v="2"/>
  </r>
  <r>
    <s v="ORD108687"/>
    <x v="0"/>
    <x v="3"/>
    <n v="145.93"/>
    <n v="0.05"/>
    <n v="7.2965000000000009"/>
    <n v="138.6335"/>
    <n v="9"/>
    <x v="4"/>
    <d v="2023-12-20T00:00:00"/>
    <x v="0"/>
    <x v="2"/>
    <n v="42.69"/>
    <x v="3"/>
  </r>
  <r>
    <s v="ORD105800"/>
    <x v="2"/>
    <x v="1"/>
    <n v="146.72"/>
    <n v="0.05"/>
    <n v="7.3360000000000003"/>
    <n v="139.38399999999999"/>
    <n v="9"/>
    <x v="5"/>
    <d v="2024-10-08T00:00:00"/>
    <x v="0"/>
    <x v="0"/>
    <n v="36.520000000000003"/>
    <x v="4"/>
  </r>
  <r>
    <s v="ORD112039"/>
    <x v="3"/>
    <x v="4"/>
    <n v="147.56"/>
    <n v="0.05"/>
    <n v="7.3780000000000001"/>
    <n v="140.18200000000002"/>
    <n v="9"/>
    <x v="6"/>
    <d v="2023-08-24T00:00:00"/>
    <x v="1"/>
    <x v="1"/>
    <n v="15.01"/>
    <x v="0"/>
  </r>
  <r>
    <s v="ORD113857"/>
    <x v="3"/>
    <x v="4"/>
    <n v="147.69"/>
    <n v="0.37"/>
    <n v="54.645299999999999"/>
    <n v="93.044700000000006"/>
    <n v="9"/>
    <x v="7"/>
    <d v="2024-11-25T00:00:00"/>
    <x v="1"/>
    <x v="0"/>
    <n v="32.479999999999997"/>
    <x v="5"/>
  </r>
  <r>
    <s v="ORD111942"/>
    <x v="3"/>
    <x v="1"/>
    <n v="148.81"/>
    <n v="0.25"/>
    <n v="37.202500000000001"/>
    <n v="111.6075"/>
    <n v="9"/>
    <x v="8"/>
    <d v="2024-05-12T00:00:00"/>
    <x v="1"/>
    <x v="1"/>
    <n v="12.14"/>
    <x v="5"/>
  </r>
  <r>
    <s v="ORD104683"/>
    <x v="3"/>
    <x v="4"/>
    <n v="149.6"/>
    <n v="0.34"/>
    <n v="50.864000000000004"/>
    <n v="98.73599999999999"/>
    <n v="9"/>
    <x v="9"/>
    <d v="2024-10-03T00:00:00"/>
    <x v="2"/>
    <x v="1"/>
    <n v="38.61"/>
    <x v="5"/>
  </r>
  <r>
    <s v="ORD111817"/>
    <x v="1"/>
    <x v="1"/>
    <n v="151.01"/>
    <n v="0.49"/>
    <n v="73.994900000000001"/>
    <n v="77.01509999999999"/>
    <n v="9"/>
    <x v="10"/>
    <d v="2023-12-17T00:00:00"/>
    <x v="1"/>
    <x v="0"/>
    <n v="10.84"/>
    <x v="5"/>
  </r>
  <r>
    <s v="ORD108696"/>
    <x v="3"/>
    <x v="2"/>
    <n v="151.97999999999999"/>
    <n v="0.45"/>
    <n v="68.390999999999991"/>
    <n v="83.588999999999999"/>
    <n v="9"/>
    <x v="11"/>
    <d v="2024-06-04T00:00:00"/>
    <x v="1"/>
    <x v="1"/>
    <n v="41.21"/>
    <x v="4"/>
  </r>
  <r>
    <s v="ORD111404"/>
    <x v="0"/>
    <x v="1"/>
    <n v="154.08000000000001"/>
    <n v="0.28000000000000003"/>
    <n v="43.142400000000009"/>
    <n v="110.9376"/>
    <n v="9"/>
    <x v="12"/>
    <d v="2024-11-07T00:00:00"/>
    <x v="0"/>
    <x v="2"/>
    <n v="9.9499999999999993"/>
    <x v="3"/>
  </r>
  <r>
    <s v="ORD104897"/>
    <x v="1"/>
    <x v="0"/>
    <n v="158.62"/>
    <n v="0.4"/>
    <n v="63.448000000000008"/>
    <n v="95.171999999999997"/>
    <n v="9"/>
    <x v="13"/>
    <d v="2024-12-25T00:00:00"/>
    <x v="2"/>
    <x v="2"/>
    <n v="8.42"/>
    <x v="5"/>
  </r>
  <r>
    <s v="ORD104827"/>
    <x v="3"/>
    <x v="0"/>
    <n v="158.69999999999999"/>
    <n v="0.37"/>
    <n v="58.718999999999994"/>
    <n v="99.980999999999995"/>
    <n v="9"/>
    <x v="14"/>
    <d v="2023-01-30T00:00:00"/>
    <x v="1"/>
    <x v="2"/>
    <n v="30.08"/>
    <x v="3"/>
  </r>
  <r>
    <s v="ORD101037"/>
    <x v="0"/>
    <x v="2"/>
    <n v="159.04"/>
    <n v="0.14000000000000001"/>
    <n v="22.265600000000003"/>
    <n v="136.77439999999999"/>
    <n v="9"/>
    <x v="15"/>
    <d v="2023-08-27T00:00:00"/>
    <x v="1"/>
    <x v="1"/>
    <n v="16.77"/>
    <x v="0"/>
  </r>
  <r>
    <s v="ORD100890"/>
    <x v="0"/>
    <x v="1"/>
    <n v="159.35"/>
    <n v="0.35"/>
    <n v="55.772499999999994"/>
    <n v="103.5775"/>
    <n v="9"/>
    <x v="3"/>
    <d v="2023-03-09T00:00:00"/>
    <x v="2"/>
    <x v="2"/>
    <n v="41.86"/>
    <x v="1"/>
  </r>
  <r>
    <s v="ORD112235"/>
    <x v="3"/>
    <x v="3"/>
    <n v="161.57"/>
    <n v="0.34"/>
    <n v="54.933800000000005"/>
    <n v="106.63619999999999"/>
    <n v="9"/>
    <x v="16"/>
    <d v="2024-12-07T00:00:00"/>
    <x v="2"/>
    <x v="1"/>
    <n v="25.22"/>
    <x v="3"/>
  </r>
  <r>
    <s v="ORD112037"/>
    <x v="3"/>
    <x v="2"/>
    <n v="164.85"/>
    <n v="0.21"/>
    <n v="34.618499999999997"/>
    <n v="130.23149999999998"/>
    <n v="9"/>
    <x v="17"/>
    <d v="2024-05-02T00:00:00"/>
    <x v="0"/>
    <x v="0"/>
    <n v="43.54"/>
    <x v="5"/>
  </r>
  <r>
    <s v="ORD114075"/>
    <x v="3"/>
    <x v="1"/>
    <n v="167.03"/>
    <n v="0.45"/>
    <n v="75.163499999999999"/>
    <n v="91.866500000000002"/>
    <n v="9"/>
    <x v="18"/>
    <d v="2024-11-07T00:00:00"/>
    <x v="1"/>
    <x v="2"/>
    <n v="34.76"/>
    <x v="4"/>
  </r>
  <r>
    <s v="ORD110184"/>
    <x v="2"/>
    <x v="2"/>
    <n v="169.4"/>
    <n v="0.41"/>
    <n v="69.453999999999994"/>
    <n v="99.946000000000012"/>
    <n v="9"/>
    <x v="19"/>
    <d v="2023-10-25T00:00:00"/>
    <x v="1"/>
    <x v="1"/>
    <n v="27.65"/>
    <x v="5"/>
  </r>
  <r>
    <s v="ORD113016"/>
    <x v="0"/>
    <x v="2"/>
    <n v="172.2"/>
    <n v="0.39"/>
    <n v="67.158000000000001"/>
    <n v="105.04199999999999"/>
    <n v="9"/>
    <x v="20"/>
    <d v="2023-01-14T00:00:00"/>
    <x v="0"/>
    <x v="1"/>
    <n v="18.62"/>
    <x v="0"/>
  </r>
  <r>
    <s v="ORD102430"/>
    <x v="3"/>
    <x v="4"/>
    <n v="176.56"/>
    <n v="0.45"/>
    <n v="79.451999999999998"/>
    <n v="97.108000000000004"/>
    <n v="9"/>
    <x v="21"/>
    <d v="2023-03-25T00:00:00"/>
    <x v="2"/>
    <x v="1"/>
    <n v="34.83"/>
    <x v="1"/>
  </r>
  <r>
    <s v="ORD113451"/>
    <x v="2"/>
    <x v="2"/>
    <n v="184.7"/>
    <n v="0.27"/>
    <n v="49.869"/>
    <n v="134.83099999999999"/>
    <n v="9"/>
    <x v="22"/>
    <d v="2023-09-30T00:00:00"/>
    <x v="1"/>
    <x v="2"/>
    <n v="26.94"/>
    <x v="1"/>
  </r>
  <r>
    <s v="ORD107078"/>
    <x v="3"/>
    <x v="1"/>
    <n v="185.55"/>
    <n v="0.01"/>
    <n v="1.8555000000000001"/>
    <n v="183.69450000000001"/>
    <n v="9"/>
    <x v="23"/>
    <d v="2024-05-25T00:00:00"/>
    <x v="0"/>
    <x v="2"/>
    <n v="45.1"/>
    <x v="5"/>
  </r>
  <r>
    <s v="ORD113378"/>
    <x v="3"/>
    <x v="4"/>
    <n v="185.62"/>
    <n v="0.16"/>
    <n v="29.699200000000001"/>
    <n v="155.92080000000001"/>
    <n v="9"/>
    <x v="24"/>
    <d v="2023-04-23T00:00:00"/>
    <x v="2"/>
    <x v="0"/>
    <n v="23.12"/>
    <x v="3"/>
  </r>
  <r>
    <s v="ORD112172"/>
    <x v="3"/>
    <x v="4"/>
    <n v="190.18"/>
    <n v="0.42"/>
    <n v="79.875600000000006"/>
    <n v="110.3044"/>
    <n v="9"/>
    <x v="25"/>
    <d v="2023-01-15T00:00:00"/>
    <x v="0"/>
    <x v="1"/>
    <n v="42.64"/>
    <x v="1"/>
  </r>
  <r>
    <s v="ORD112532"/>
    <x v="2"/>
    <x v="2"/>
    <n v="190.2"/>
    <n v="0.14000000000000001"/>
    <n v="26.628"/>
    <n v="163.572"/>
    <n v="9"/>
    <x v="26"/>
    <d v="2023-05-04T00:00:00"/>
    <x v="1"/>
    <x v="1"/>
    <n v="37.549999999999997"/>
    <x v="2"/>
  </r>
  <r>
    <s v="ORD107885"/>
    <x v="2"/>
    <x v="3"/>
    <n v="191.28"/>
    <n v="0.08"/>
    <n v="15.3024"/>
    <n v="175.9776"/>
    <n v="9"/>
    <x v="27"/>
    <d v="2025-01-01T00:00:00"/>
    <x v="0"/>
    <x v="1"/>
    <n v="20.84"/>
    <x v="2"/>
  </r>
  <r>
    <s v="ORD114015"/>
    <x v="0"/>
    <x v="3"/>
    <n v="192.66"/>
    <n v="0.23"/>
    <n v="44.311799999999998"/>
    <n v="148.34819999999999"/>
    <n v="9"/>
    <x v="28"/>
    <d v="2024-01-09T00:00:00"/>
    <x v="2"/>
    <x v="2"/>
    <n v="54.73"/>
    <x v="4"/>
  </r>
  <r>
    <s v="ORD101464"/>
    <x v="0"/>
    <x v="4"/>
    <n v="192.96"/>
    <n v="0.15"/>
    <n v="28.943999999999999"/>
    <n v="164.01600000000002"/>
    <n v="9"/>
    <x v="29"/>
    <d v="2023-02-15T00:00:00"/>
    <x v="2"/>
    <x v="1"/>
    <n v="30.52"/>
    <x v="3"/>
  </r>
  <r>
    <s v="ORD110669"/>
    <x v="3"/>
    <x v="4"/>
    <n v="193.06"/>
    <n v="0.47"/>
    <n v="90.738199999999992"/>
    <n v="102.32180000000001"/>
    <n v="9"/>
    <x v="30"/>
    <d v="2024-06-23T00:00:00"/>
    <x v="0"/>
    <x v="1"/>
    <n v="46.57"/>
    <x v="4"/>
  </r>
  <r>
    <s v="ORD103601"/>
    <x v="3"/>
    <x v="1"/>
    <n v="197.45"/>
    <n v="0.38"/>
    <n v="75.030999999999992"/>
    <n v="122.419"/>
    <n v="9"/>
    <x v="31"/>
    <d v="2023-05-13T00:00:00"/>
    <x v="0"/>
    <x v="0"/>
    <n v="45.94"/>
    <x v="4"/>
  </r>
  <r>
    <s v="ORD107037"/>
    <x v="0"/>
    <x v="3"/>
    <n v="197.52"/>
    <n v="0.36"/>
    <n v="71.107200000000006"/>
    <n v="126.4128"/>
    <n v="9"/>
    <x v="18"/>
    <d v="2024-11-12T00:00:00"/>
    <x v="2"/>
    <x v="0"/>
    <n v="17.77"/>
    <x v="2"/>
  </r>
  <r>
    <s v="ORD108066"/>
    <x v="2"/>
    <x v="0"/>
    <n v="197.94"/>
    <n v="0.1"/>
    <n v="19.794"/>
    <n v="178.14599999999999"/>
    <n v="9"/>
    <x v="32"/>
    <d v="2024-10-23T00:00:00"/>
    <x v="1"/>
    <x v="2"/>
    <n v="12.74"/>
    <x v="4"/>
  </r>
  <r>
    <s v="ORD110047"/>
    <x v="2"/>
    <x v="3"/>
    <n v="198.45"/>
    <n v="0.49"/>
    <n v="97.240499999999997"/>
    <n v="101.20949999999999"/>
    <n v="9"/>
    <x v="33"/>
    <d v="2023-04-20T00:00:00"/>
    <x v="1"/>
    <x v="1"/>
    <n v="34.119999999999997"/>
    <x v="0"/>
  </r>
  <r>
    <s v="ORD105489"/>
    <x v="1"/>
    <x v="2"/>
    <n v="200.93"/>
    <n v="0.08"/>
    <n v="16.074400000000001"/>
    <n v="184.85560000000001"/>
    <n v="9"/>
    <x v="34"/>
    <d v="2024-01-07T00:00:00"/>
    <x v="0"/>
    <x v="2"/>
    <n v="42.73"/>
    <x v="4"/>
  </r>
  <r>
    <s v="ORD107992"/>
    <x v="0"/>
    <x v="4"/>
    <n v="207.83"/>
    <n v="0.38"/>
    <n v="78.975400000000008"/>
    <n v="128.8546"/>
    <n v="9"/>
    <x v="35"/>
    <d v="2023-02-16T00:00:00"/>
    <x v="1"/>
    <x v="0"/>
    <n v="12.97"/>
    <x v="0"/>
  </r>
  <r>
    <s v="ORD103884"/>
    <x v="2"/>
    <x v="3"/>
    <n v="218.15"/>
    <n v="0.48"/>
    <n v="104.712"/>
    <n v="113.438"/>
    <n v="9"/>
    <x v="36"/>
    <d v="2024-06-25T00:00:00"/>
    <x v="0"/>
    <x v="1"/>
    <n v="36.590000000000003"/>
    <x v="4"/>
  </r>
  <r>
    <s v="ORD112284"/>
    <x v="0"/>
    <x v="0"/>
    <n v="218.46"/>
    <n v="0.24"/>
    <n v="52.430399999999999"/>
    <n v="166.02960000000002"/>
    <n v="9"/>
    <x v="37"/>
    <d v="2024-06-02T00:00:00"/>
    <x v="0"/>
    <x v="2"/>
    <n v="37.57"/>
    <x v="5"/>
  </r>
  <r>
    <s v="ORD107655"/>
    <x v="1"/>
    <x v="4"/>
    <n v="220.57"/>
    <n v="0.15"/>
    <n v="33.085499999999996"/>
    <n v="187.4845"/>
    <n v="9"/>
    <x v="38"/>
    <d v="2024-01-19T00:00:00"/>
    <x v="2"/>
    <x v="0"/>
    <n v="22.08"/>
    <x v="4"/>
  </r>
  <r>
    <s v="ORD104685"/>
    <x v="0"/>
    <x v="2"/>
    <n v="223.65"/>
    <n v="0.21"/>
    <n v="46.966499999999996"/>
    <n v="176.68350000000001"/>
    <n v="9"/>
    <x v="39"/>
    <d v="2023-06-25T00:00:00"/>
    <x v="1"/>
    <x v="0"/>
    <n v="25.6"/>
    <x v="1"/>
  </r>
  <r>
    <s v="ORD114194"/>
    <x v="2"/>
    <x v="2"/>
    <n v="225.77"/>
    <n v="0.49"/>
    <n v="110.62730000000001"/>
    <n v="115.1427"/>
    <n v="9"/>
    <x v="40"/>
    <d v="2024-04-08T00:00:00"/>
    <x v="2"/>
    <x v="2"/>
    <n v="42.48"/>
    <x v="3"/>
  </r>
  <r>
    <s v="ORD101707"/>
    <x v="2"/>
    <x v="3"/>
    <n v="228.17"/>
    <n v="0.04"/>
    <n v="9.1267999999999994"/>
    <n v="219.04319999999998"/>
    <n v="9"/>
    <x v="41"/>
    <d v="2024-12-21T00:00:00"/>
    <x v="2"/>
    <x v="1"/>
    <n v="28.59"/>
    <x v="2"/>
  </r>
  <r>
    <s v="ORD105398"/>
    <x v="0"/>
    <x v="3"/>
    <n v="228.89"/>
    <n v="0.28999999999999998"/>
    <n v="66.378099999999989"/>
    <n v="162.5119"/>
    <n v="9"/>
    <x v="42"/>
    <d v="2024-02-22T00:00:00"/>
    <x v="1"/>
    <x v="0"/>
    <n v="59.44"/>
    <x v="4"/>
  </r>
  <r>
    <s v="ORD103429"/>
    <x v="2"/>
    <x v="3"/>
    <n v="236.89"/>
    <n v="0.18"/>
    <n v="42.640199999999993"/>
    <n v="194.24979999999999"/>
    <n v="9"/>
    <x v="43"/>
    <d v="2024-12-26T00:00:00"/>
    <x v="2"/>
    <x v="0"/>
    <n v="12.98"/>
    <x v="2"/>
  </r>
  <r>
    <s v="ORD102588"/>
    <x v="2"/>
    <x v="4"/>
    <n v="237.9"/>
    <n v="0.27"/>
    <n v="64.233000000000004"/>
    <n v="173.667"/>
    <n v="9"/>
    <x v="44"/>
    <d v="2023-09-21T00:00:00"/>
    <x v="1"/>
    <x v="1"/>
    <n v="25.69"/>
    <x v="1"/>
  </r>
  <r>
    <s v="ORD105562"/>
    <x v="1"/>
    <x v="0"/>
    <n v="238.11"/>
    <n v="0.25"/>
    <n v="59.527500000000003"/>
    <n v="178.58250000000001"/>
    <n v="9"/>
    <x v="45"/>
    <d v="2023-05-30T00:00:00"/>
    <x v="0"/>
    <x v="1"/>
    <n v="42.58"/>
    <x v="2"/>
  </r>
  <r>
    <s v="ORD104231"/>
    <x v="1"/>
    <x v="3"/>
    <n v="242.27"/>
    <n v="0.2"/>
    <n v="48.454000000000008"/>
    <n v="193.816"/>
    <n v="9"/>
    <x v="46"/>
    <d v="2024-03-03T00:00:00"/>
    <x v="2"/>
    <x v="2"/>
    <n v="14.27"/>
    <x v="1"/>
  </r>
  <r>
    <s v="ORD112793"/>
    <x v="0"/>
    <x v="1"/>
    <n v="242.61"/>
    <n v="0.14000000000000001"/>
    <n v="33.965400000000002"/>
    <n v="208.64460000000003"/>
    <n v="9"/>
    <x v="47"/>
    <d v="2023-10-20T00:00:00"/>
    <x v="1"/>
    <x v="1"/>
    <n v="36.36"/>
    <x v="1"/>
  </r>
  <r>
    <s v="ORD111508"/>
    <x v="1"/>
    <x v="2"/>
    <n v="248.17"/>
    <n v="0.3"/>
    <n v="74.450999999999993"/>
    <n v="173.71899999999999"/>
    <n v="9"/>
    <x v="48"/>
    <d v="2024-05-11T00:00:00"/>
    <x v="1"/>
    <x v="1"/>
    <n v="31.41"/>
    <x v="0"/>
  </r>
  <r>
    <s v="ORD114360"/>
    <x v="1"/>
    <x v="2"/>
    <n v="250.18"/>
    <n v="0.01"/>
    <n v="2.5018000000000002"/>
    <n v="247.6782"/>
    <n v="9"/>
    <x v="49"/>
    <d v="2024-12-16T00:00:00"/>
    <x v="0"/>
    <x v="0"/>
    <n v="47.23"/>
    <x v="3"/>
  </r>
  <r>
    <s v="ORD110379"/>
    <x v="1"/>
    <x v="2"/>
    <n v="250.42"/>
    <n v="0.1"/>
    <n v="25.042000000000002"/>
    <n v="225.37799999999999"/>
    <n v="9"/>
    <x v="50"/>
    <d v="2024-08-24T00:00:00"/>
    <x v="2"/>
    <x v="2"/>
    <n v="56.98"/>
    <x v="5"/>
  </r>
  <r>
    <s v="ORD109283"/>
    <x v="2"/>
    <x v="1"/>
    <n v="254.85"/>
    <n v="0.5"/>
    <n v="127.425"/>
    <n v="127.425"/>
    <n v="9"/>
    <x v="51"/>
    <d v="2023-12-16T00:00:00"/>
    <x v="1"/>
    <x v="2"/>
    <n v="22.36"/>
    <x v="5"/>
  </r>
  <r>
    <s v="ORD110242"/>
    <x v="3"/>
    <x v="3"/>
    <n v="255.16"/>
    <n v="0.39"/>
    <n v="99.5124"/>
    <n v="155.64760000000001"/>
    <n v="9"/>
    <x v="52"/>
    <d v="2023-04-16T00:00:00"/>
    <x v="1"/>
    <x v="0"/>
    <n v="42.49"/>
    <x v="1"/>
  </r>
  <r>
    <s v="ORD105099"/>
    <x v="0"/>
    <x v="2"/>
    <n v="274.94"/>
    <n v="0.21"/>
    <n v="57.737399999999994"/>
    <n v="217.20260000000002"/>
    <n v="9"/>
    <x v="53"/>
    <d v="2023-03-04T00:00:00"/>
    <x v="1"/>
    <x v="2"/>
    <n v="57.21"/>
    <x v="4"/>
  </r>
  <r>
    <s v="ORD107015"/>
    <x v="0"/>
    <x v="0"/>
    <n v="275.07"/>
    <n v="0.49"/>
    <n v="134.7843"/>
    <n v="140.28569999999999"/>
    <n v="9"/>
    <x v="54"/>
    <d v="2023-04-05T00:00:00"/>
    <x v="1"/>
    <x v="1"/>
    <n v="20.67"/>
    <x v="5"/>
  </r>
  <r>
    <s v="ORD111714"/>
    <x v="0"/>
    <x v="3"/>
    <n v="275.79000000000002"/>
    <n v="0.41"/>
    <n v="113.07389999999999"/>
    <n v="162.71610000000004"/>
    <n v="9"/>
    <x v="55"/>
    <d v="2023-10-22T00:00:00"/>
    <x v="0"/>
    <x v="2"/>
    <n v="49.83"/>
    <x v="3"/>
  </r>
  <r>
    <s v="ORD104302"/>
    <x v="2"/>
    <x v="1"/>
    <n v="276.60000000000002"/>
    <n v="0.06"/>
    <n v="16.596"/>
    <n v="260.00400000000002"/>
    <n v="9"/>
    <x v="56"/>
    <d v="2024-11-11T00:00:00"/>
    <x v="2"/>
    <x v="0"/>
    <n v="41.83"/>
    <x v="2"/>
  </r>
  <r>
    <s v="ORD100797"/>
    <x v="0"/>
    <x v="2"/>
    <n v="276.98"/>
    <n v="0.32"/>
    <n v="88.633600000000001"/>
    <n v="188.34640000000002"/>
    <n v="9"/>
    <x v="57"/>
    <d v="2024-02-06T00:00:00"/>
    <x v="0"/>
    <x v="0"/>
    <n v="82.99"/>
    <x v="4"/>
  </r>
  <r>
    <s v="ORD100513"/>
    <x v="2"/>
    <x v="3"/>
    <n v="278.55"/>
    <n v="0.32"/>
    <n v="89.13600000000001"/>
    <n v="189.41399999999999"/>
    <n v="9"/>
    <x v="58"/>
    <d v="2024-01-20T00:00:00"/>
    <x v="2"/>
    <x v="1"/>
    <n v="76.64"/>
    <x v="2"/>
  </r>
  <r>
    <s v="ORD105841"/>
    <x v="1"/>
    <x v="1"/>
    <n v="279.97000000000003"/>
    <n v="7.0000000000000007E-2"/>
    <n v="19.597900000000003"/>
    <n v="260.37210000000005"/>
    <n v="9"/>
    <x v="59"/>
    <d v="2023-09-30T00:00:00"/>
    <x v="0"/>
    <x v="0"/>
    <n v="79.63"/>
    <x v="4"/>
  </r>
  <r>
    <s v="ORD107018"/>
    <x v="2"/>
    <x v="1"/>
    <n v="280.8"/>
    <n v="0.43"/>
    <n v="120.744"/>
    <n v="160.05600000000001"/>
    <n v="9"/>
    <x v="60"/>
    <d v="2023-11-17T00:00:00"/>
    <x v="0"/>
    <x v="1"/>
    <n v="82.54"/>
    <x v="0"/>
  </r>
  <r>
    <s v="ORD111569"/>
    <x v="2"/>
    <x v="2"/>
    <n v="281.25"/>
    <n v="0.46"/>
    <n v="129.375"/>
    <n v="151.875"/>
    <n v="9"/>
    <x v="61"/>
    <d v="2023-07-22T00:00:00"/>
    <x v="0"/>
    <x v="2"/>
    <n v="29.57"/>
    <x v="1"/>
  </r>
  <r>
    <s v="ORD113225"/>
    <x v="1"/>
    <x v="0"/>
    <n v="282.91000000000003"/>
    <n v="0.31"/>
    <n v="87.702100000000002"/>
    <n v="195.20790000000002"/>
    <n v="9"/>
    <x v="62"/>
    <d v="2024-10-16T00:00:00"/>
    <x v="0"/>
    <x v="1"/>
    <n v="43.44"/>
    <x v="3"/>
  </r>
  <r>
    <s v="ORD104131"/>
    <x v="1"/>
    <x v="0"/>
    <n v="290.95"/>
    <n v="0.37"/>
    <n v="107.6515"/>
    <n v="183.29849999999999"/>
    <n v="9"/>
    <x v="63"/>
    <d v="2024-02-14T00:00:00"/>
    <x v="2"/>
    <x v="0"/>
    <n v="56.84"/>
    <x v="0"/>
  </r>
  <r>
    <s v="ORD102695"/>
    <x v="2"/>
    <x v="1"/>
    <n v="292.17"/>
    <n v="0.32"/>
    <n v="93.494400000000013"/>
    <n v="198.6756"/>
    <n v="9"/>
    <x v="64"/>
    <d v="2024-09-01T00:00:00"/>
    <x v="1"/>
    <x v="2"/>
    <n v="15.3"/>
    <x v="1"/>
  </r>
  <r>
    <s v="ORD100433"/>
    <x v="3"/>
    <x v="4"/>
    <n v="292.56"/>
    <n v="0.47"/>
    <n v="137.50319999999999"/>
    <n v="155.05680000000001"/>
    <n v="9"/>
    <x v="65"/>
    <d v="2023-06-11T00:00:00"/>
    <x v="2"/>
    <x v="1"/>
    <n v="45.46"/>
    <x v="0"/>
  </r>
  <r>
    <s v="ORD104442"/>
    <x v="1"/>
    <x v="0"/>
    <n v="296.2"/>
    <n v="0.39"/>
    <n v="115.518"/>
    <n v="180.68199999999999"/>
    <n v="9"/>
    <x v="66"/>
    <d v="2023-04-19T00:00:00"/>
    <x v="2"/>
    <x v="1"/>
    <n v="54.75"/>
    <x v="1"/>
  </r>
  <r>
    <s v="ORD113880"/>
    <x v="2"/>
    <x v="1"/>
    <n v="303.5"/>
    <n v="0.08"/>
    <n v="24.28"/>
    <n v="279.22000000000003"/>
    <n v="9"/>
    <x v="67"/>
    <d v="2023-08-07T00:00:00"/>
    <x v="2"/>
    <x v="0"/>
    <n v="77.19"/>
    <x v="3"/>
  </r>
  <r>
    <s v="ORD101172"/>
    <x v="0"/>
    <x v="4"/>
    <n v="303.52"/>
    <n v="0.14000000000000001"/>
    <n v="42.492800000000003"/>
    <n v="261.02719999999999"/>
    <n v="9"/>
    <x v="68"/>
    <d v="2024-03-01T00:00:00"/>
    <x v="0"/>
    <x v="2"/>
    <n v="36.82"/>
    <x v="4"/>
  </r>
  <r>
    <s v="ORD103123"/>
    <x v="0"/>
    <x v="4"/>
    <n v="303.99"/>
    <n v="0.26"/>
    <n v="79.037400000000005"/>
    <n v="224.95260000000002"/>
    <n v="9"/>
    <x v="69"/>
    <d v="2023-03-29T00:00:00"/>
    <x v="0"/>
    <x v="1"/>
    <n v="29.1"/>
    <x v="4"/>
  </r>
  <r>
    <s v="ORD104933"/>
    <x v="3"/>
    <x v="2"/>
    <n v="304.14999999999998"/>
    <n v="0.05"/>
    <n v="15.2075"/>
    <n v="288.9425"/>
    <n v="9"/>
    <x v="70"/>
    <d v="2024-07-14T00:00:00"/>
    <x v="2"/>
    <x v="0"/>
    <n v="70.459999999999994"/>
    <x v="2"/>
  </r>
  <r>
    <s v="ORD106634"/>
    <x v="3"/>
    <x v="3"/>
    <n v="308.98"/>
    <n v="0.31"/>
    <n v="95.783799999999999"/>
    <n v="213.19620000000003"/>
    <n v="9"/>
    <x v="71"/>
    <d v="2023-08-15T00:00:00"/>
    <x v="0"/>
    <x v="1"/>
    <n v="35.72"/>
    <x v="1"/>
  </r>
  <r>
    <s v="ORD111507"/>
    <x v="0"/>
    <x v="2"/>
    <n v="312.81"/>
    <n v="0.45"/>
    <n v="140.7645"/>
    <n v="172.0455"/>
    <n v="9"/>
    <x v="72"/>
    <d v="2024-02-08T00:00:00"/>
    <x v="1"/>
    <x v="0"/>
    <n v="48.19"/>
    <x v="0"/>
  </r>
  <r>
    <s v="ORD110285"/>
    <x v="2"/>
    <x v="4"/>
    <n v="314.06"/>
    <n v="0.09"/>
    <n v="28.2654"/>
    <n v="285.7946"/>
    <n v="9"/>
    <x v="73"/>
    <d v="2024-11-30T00:00:00"/>
    <x v="0"/>
    <x v="2"/>
    <n v="56.58"/>
    <x v="0"/>
  </r>
  <r>
    <s v="ORD101118"/>
    <x v="1"/>
    <x v="4"/>
    <n v="314.13"/>
    <n v="0.23"/>
    <n v="72.249899999999997"/>
    <n v="241.8801"/>
    <n v="9"/>
    <x v="74"/>
    <d v="2024-12-13T00:00:00"/>
    <x v="1"/>
    <x v="2"/>
    <n v="94.08"/>
    <x v="1"/>
  </r>
  <r>
    <s v="ORD114535"/>
    <x v="3"/>
    <x v="0"/>
    <n v="315.93"/>
    <n v="0.35"/>
    <n v="110.57549999999999"/>
    <n v="205.35450000000003"/>
    <n v="9"/>
    <x v="75"/>
    <d v="2023-01-31T00:00:00"/>
    <x v="2"/>
    <x v="2"/>
    <n v="68.16"/>
    <x v="4"/>
  </r>
  <r>
    <s v="ORD101276"/>
    <x v="1"/>
    <x v="2"/>
    <n v="317.93"/>
    <n v="0.02"/>
    <n v="6.3586"/>
    <n v="311.57139999999998"/>
    <n v="9"/>
    <x v="76"/>
    <d v="2024-06-26T00:00:00"/>
    <x v="1"/>
    <x v="0"/>
    <n v="59.3"/>
    <x v="1"/>
  </r>
  <r>
    <s v="ORD102663"/>
    <x v="0"/>
    <x v="1"/>
    <n v="318.85000000000002"/>
    <n v="0.47"/>
    <n v="149.8595"/>
    <n v="168.99050000000003"/>
    <n v="9"/>
    <x v="77"/>
    <d v="2023-09-24T00:00:00"/>
    <x v="1"/>
    <x v="1"/>
    <n v="61.43"/>
    <x v="4"/>
  </r>
  <r>
    <s v="ORD102435"/>
    <x v="3"/>
    <x v="0"/>
    <n v="321.99"/>
    <n v="7.0000000000000007E-2"/>
    <n v="22.539300000000004"/>
    <n v="299.45069999999998"/>
    <n v="9"/>
    <x v="78"/>
    <d v="2023-02-28T00:00:00"/>
    <x v="0"/>
    <x v="0"/>
    <n v="83.1"/>
    <x v="5"/>
  </r>
  <r>
    <s v="ORD114727"/>
    <x v="2"/>
    <x v="4"/>
    <n v="322.60000000000002"/>
    <n v="0.08"/>
    <n v="25.808000000000003"/>
    <n v="296.79200000000003"/>
    <n v="9"/>
    <x v="79"/>
    <d v="2024-09-18T00:00:00"/>
    <x v="2"/>
    <x v="0"/>
    <n v="51.34"/>
    <x v="4"/>
  </r>
  <r>
    <s v="ORD101881"/>
    <x v="2"/>
    <x v="1"/>
    <n v="328.19"/>
    <n v="0.1"/>
    <n v="32.819000000000003"/>
    <n v="295.37099999999998"/>
    <n v="9"/>
    <x v="80"/>
    <d v="2024-09-11T00:00:00"/>
    <x v="1"/>
    <x v="0"/>
    <n v="66.13"/>
    <x v="4"/>
  </r>
  <r>
    <s v="ORD103058"/>
    <x v="0"/>
    <x v="0"/>
    <n v="328.5"/>
    <n v="0.18"/>
    <n v="59.129999999999995"/>
    <n v="269.37"/>
    <n v="9"/>
    <x v="81"/>
    <d v="2024-09-07T00:00:00"/>
    <x v="0"/>
    <x v="0"/>
    <n v="49.98"/>
    <x v="5"/>
  </r>
  <r>
    <s v="ORD112318"/>
    <x v="2"/>
    <x v="1"/>
    <n v="331.23"/>
    <n v="0.32"/>
    <n v="105.99360000000001"/>
    <n v="225.2364"/>
    <n v="9"/>
    <x v="82"/>
    <d v="2023-11-08T00:00:00"/>
    <x v="2"/>
    <x v="1"/>
    <n v="20.52"/>
    <x v="0"/>
  </r>
  <r>
    <s v="ORD114167"/>
    <x v="2"/>
    <x v="3"/>
    <n v="332.74"/>
    <n v="0.15"/>
    <n v="49.911000000000001"/>
    <n v="282.82900000000001"/>
    <n v="9"/>
    <x v="83"/>
    <d v="2023-10-11T00:00:00"/>
    <x v="2"/>
    <x v="1"/>
    <n v="25.13"/>
    <x v="4"/>
  </r>
  <r>
    <s v="ORD110110"/>
    <x v="2"/>
    <x v="1"/>
    <n v="335.51"/>
    <n v="0.03"/>
    <n v="10.065299999999999"/>
    <n v="325.44470000000001"/>
    <n v="9"/>
    <x v="84"/>
    <d v="2024-06-09T00:00:00"/>
    <x v="2"/>
    <x v="1"/>
    <n v="67.53"/>
    <x v="4"/>
  </r>
  <r>
    <s v="ORD104292"/>
    <x v="3"/>
    <x v="1"/>
    <n v="336.11"/>
    <n v="7.0000000000000007E-2"/>
    <n v="23.527700000000003"/>
    <n v="312.58230000000003"/>
    <n v="9"/>
    <x v="85"/>
    <d v="2024-08-23T00:00:00"/>
    <x v="0"/>
    <x v="2"/>
    <n v="95.76"/>
    <x v="5"/>
  </r>
  <r>
    <s v="ORD105926"/>
    <x v="3"/>
    <x v="3"/>
    <n v="336.58"/>
    <n v="0.4"/>
    <n v="134.63200000000001"/>
    <n v="201.94799999999998"/>
    <n v="9"/>
    <x v="86"/>
    <d v="2023-01-12T00:00:00"/>
    <x v="0"/>
    <x v="2"/>
    <n v="24.45"/>
    <x v="0"/>
  </r>
  <r>
    <s v="ORD103097"/>
    <x v="1"/>
    <x v="0"/>
    <n v="336.98"/>
    <n v="0.08"/>
    <n v="26.958400000000001"/>
    <n v="310.02160000000003"/>
    <n v="9"/>
    <x v="87"/>
    <d v="2023-01-09T00:00:00"/>
    <x v="0"/>
    <x v="1"/>
    <n v="53.45"/>
    <x v="2"/>
  </r>
  <r>
    <s v="ORD103388"/>
    <x v="1"/>
    <x v="3"/>
    <n v="338.89"/>
    <n v="0.21"/>
    <n v="71.166899999999998"/>
    <n v="267.72309999999999"/>
    <n v="9"/>
    <x v="76"/>
    <d v="2024-06-21T00:00:00"/>
    <x v="0"/>
    <x v="0"/>
    <n v="56.52"/>
    <x v="2"/>
  </r>
  <r>
    <s v="ORD101700"/>
    <x v="1"/>
    <x v="1"/>
    <n v="343.49"/>
    <n v="0.34"/>
    <n v="116.78660000000001"/>
    <n v="226.70339999999999"/>
    <n v="9"/>
    <x v="72"/>
    <d v="2024-02-06T00:00:00"/>
    <x v="1"/>
    <x v="2"/>
    <n v="53.1"/>
    <x v="3"/>
  </r>
  <r>
    <s v="ORD112761"/>
    <x v="1"/>
    <x v="3"/>
    <n v="344.08"/>
    <n v="0.27"/>
    <n v="92.901600000000002"/>
    <n v="251.17839999999998"/>
    <n v="9"/>
    <x v="88"/>
    <d v="2024-01-14T00:00:00"/>
    <x v="1"/>
    <x v="0"/>
    <n v="85.83"/>
    <x v="1"/>
  </r>
  <r>
    <s v="ORD103192"/>
    <x v="0"/>
    <x v="0"/>
    <n v="347.94"/>
    <n v="0.08"/>
    <n v="27.8352"/>
    <n v="320.10480000000001"/>
    <n v="9"/>
    <x v="89"/>
    <d v="2024-11-16T00:00:00"/>
    <x v="0"/>
    <x v="1"/>
    <n v="99.76"/>
    <x v="5"/>
  </r>
  <r>
    <s v="ORD111257"/>
    <x v="1"/>
    <x v="0"/>
    <n v="348.15"/>
    <n v="0.43"/>
    <n v="149.7045"/>
    <n v="198.44549999999998"/>
    <n v="9"/>
    <x v="82"/>
    <d v="2023-11-09T00:00:00"/>
    <x v="1"/>
    <x v="0"/>
    <n v="73.52"/>
    <x v="4"/>
  </r>
  <r>
    <s v="ORD103739"/>
    <x v="3"/>
    <x v="2"/>
    <n v="349.57"/>
    <n v="0.18"/>
    <n v="62.922599999999996"/>
    <n v="286.6474"/>
    <n v="9"/>
    <x v="90"/>
    <d v="2024-09-25T00:00:00"/>
    <x v="2"/>
    <x v="2"/>
    <n v="94.7"/>
    <x v="2"/>
  </r>
  <r>
    <s v="ORD111818"/>
    <x v="0"/>
    <x v="1"/>
    <n v="350.87"/>
    <n v="0.41"/>
    <n v="143.85669999999999"/>
    <n v="207.01330000000002"/>
    <n v="9"/>
    <x v="91"/>
    <d v="2024-06-15T00:00:00"/>
    <x v="1"/>
    <x v="0"/>
    <n v="28.67"/>
    <x v="4"/>
  </r>
  <r>
    <s v="ORD105002"/>
    <x v="0"/>
    <x v="2"/>
    <n v="350.99"/>
    <n v="0.47"/>
    <n v="164.96529999999998"/>
    <n v="186.02470000000002"/>
    <n v="9"/>
    <x v="92"/>
    <d v="2023-12-09T00:00:00"/>
    <x v="2"/>
    <x v="0"/>
    <n v="70.650000000000006"/>
    <x v="5"/>
  </r>
  <r>
    <s v="ORD103460"/>
    <x v="3"/>
    <x v="3"/>
    <n v="354.22"/>
    <n v="0.19"/>
    <n v="67.3018"/>
    <n v="286.91820000000001"/>
    <n v="9"/>
    <x v="93"/>
    <d v="2023-05-26T00:00:00"/>
    <x v="0"/>
    <x v="2"/>
    <n v="39.53"/>
    <x v="4"/>
  </r>
  <r>
    <s v="ORD108309"/>
    <x v="2"/>
    <x v="2"/>
    <n v="359.91"/>
    <n v="0.42"/>
    <n v="151.16220000000001"/>
    <n v="208.74780000000001"/>
    <n v="9"/>
    <x v="94"/>
    <d v="2024-03-28T00:00:00"/>
    <x v="1"/>
    <x v="2"/>
    <n v="29.44"/>
    <x v="3"/>
  </r>
  <r>
    <s v="ORD104601"/>
    <x v="1"/>
    <x v="0"/>
    <n v="362.63"/>
    <n v="0.25"/>
    <n v="90.657499999999999"/>
    <n v="271.97249999999997"/>
    <n v="9"/>
    <x v="95"/>
    <d v="2023-11-07T00:00:00"/>
    <x v="2"/>
    <x v="1"/>
    <n v="50.04"/>
    <x v="2"/>
  </r>
  <r>
    <s v="ORD104383"/>
    <x v="2"/>
    <x v="2"/>
    <n v="372.31"/>
    <n v="0.32"/>
    <n v="119.1392"/>
    <n v="253.17079999999999"/>
    <n v="9"/>
    <x v="81"/>
    <d v="2024-09-10T00:00:00"/>
    <x v="1"/>
    <x v="0"/>
    <n v="75.430000000000007"/>
    <x v="2"/>
  </r>
  <r>
    <s v="ORD106938"/>
    <x v="2"/>
    <x v="3"/>
    <n v="372.63"/>
    <n v="0.5"/>
    <n v="186.315"/>
    <n v="186.315"/>
    <n v="9"/>
    <x v="36"/>
    <d v="2024-06-25T00:00:00"/>
    <x v="0"/>
    <x v="1"/>
    <n v="77.87"/>
    <x v="4"/>
  </r>
  <r>
    <s v="ORD100537"/>
    <x v="0"/>
    <x v="4"/>
    <n v="374.95"/>
    <n v="0.4"/>
    <n v="149.97999999999999"/>
    <n v="224.97"/>
    <n v="9"/>
    <x v="96"/>
    <d v="2024-08-17T00:00:00"/>
    <x v="2"/>
    <x v="1"/>
    <n v="34.729999999999997"/>
    <x v="1"/>
  </r>
  <r>
    <s v="ORD109013"/>
    <x v="2"/>
    <x v="0"/>
    <n v="375.38"/>
    <n v="0.23"/>
    <n v="86.337400000000002"/>
    <n v="289.04259999999999"/>
    <n v="9"/>
    <x v="97"/>
    <d v="2024-11-10T00:00:00"/>
    <x v="0"/>
    <x v="2"/>
    <n v="96"/>
    <x v="4"/>
  </r>
  <r>
    <s v="ORD108714"/>
    <x v="0"/>
    <x v="4"/>
    <n v="379.17"/>
    <n v="0.44"/>
    <n v="166.8348"/>
    <n v="212.33520000000001"/>
    <n v="9"/>
    <x v="98"/>
    <d v="2024-10-31T00:00:00"/>
    <x v="1"/>
    <x v="0"/>
    <n v="39.71"/>
    <x v="2"/>
  </r>
  <r>
    <s v="ORD101198"/>
    <x v="0"/>
    <x v="1"/>
    <n v="389.86"/>
    <n v="0.26"/>
    <n v="101.36360000000001"/>
    <n v="288.49639999999999"/>
    <n v="9"/>
    <x v="99"/>
    <d v="2024-04-02T00:00:00"/>
    <x v="0"/>
    <x v="1"/>
    <n v="67.77"/>
    <x v="5"/>
  </r>
  <r>
    <s v="ORD110173"/>
    <x v="2"/>
    <x v="3"/>
    <n v="393.13"/>
    <n v="0.12"/>
    <n v="47.175599999999996"/>
    <n v="345.95440000000002"/>
    <n v="9"/>
    <x v="100"/>
    <d v="2024-07-09T00:00:00"/>
    <x v="1"/>
    <x v="2"/>
    <n v="77.89"/>
    <x v="5"/>
  </r>
  <r>
    <s v="ORD108821"/>
    <x v="0"/>
    <x v="2"/>
    <n v="395.25"/>
    <n v="0.03"/>
    <n v="11.8575"/>
    <n v="383.39249999999998"/>
    <n v="9"/>
    <x v="101"/>
    <d v="2024-01-21T00:00:00"/>
    <x v="2"/>
    <x v="1"/>
    <n v="101.99"/>
    <x v="5"/>
  </r>
  <r>
    <s v="ORD114460"/>
    <x v="3"/>
    <x v="3"/>
    <n v="402.83"/>
    <n v="0.35"/>
    <n v="140.9905"/>
    <n v="261.83949999999999"/>
    <n v="9"/>
    <x v="102"/>
    <d v="2023-10-04T00:00:00"/>
    <x v="1"/>
    <x v="1"/>
    <n v="107.92"/>
    <x v="1"/>
  </r>
  <r>
    <s v="ORD110478"/>
    <x v="0"/>
    <x v="0"/>
    <n v="403.05"/>
    <n v="0.02"/>
    <n v="8.0609999999999999"/>
    <n v="394.98900000000003"/>
    <n v="9"/>
    <x v="103"/>
    <d v="2023-10-08T00:00:00"/>
    <x v="1"/>
    <x v="2"/>
    <n v="88.31"/>
    <x v="0"/>
  </r>
  <r>
    <s v="ORD114114"/>
    <x v="2"/>
    <x v="0"/>
    <n v="405.04"/>
    <n v="0.5"/>
    <n v="202.52"/>
    <n v="202.52"/>
    <n v="9"/>
    <x v="50"/>
    <d v="2024-08-24T00:00:00"/>
    <x v="0"/>
    <x v="0"/>
    <n v="30.23"/>
    <x v="4"/>
  </r>
  <r>
    <s v="ORD106101"/>
    <x v="2"/>
    <x v="2"/>
    <n v="405.43"/>
    <n v="0.26"/>
    <n v="105.4118"/>
    <n v="300.01819999999998"/>
    <n v="9"/>
    <x v="104"/>
    <d v="2024-08-15T00:00:00"/>
    <x v="2"/>
    <x v="1"/>
    <n v="22.03"/>
    <x v="2"/>
  </r>
  <r>
    <s v="ORD111281"/>
    <x v="0"/>
    <x v="2"/>
    <n v="406.99"/>
    <n v="0.2"/>
    <n v="81.39800000000001"/>
    <n v="325.59199999999998"/>
    <n v="9"/>
    <x v="105"/>
    <d v="2023-12-27T00:00:00"/>
    <x v="2"/>
    <x v="2"/>
    <n v="26.15"/>
    <x v="4"/>
  </r>
  <r>
    <s v="ORD106251"/>
    <x v="1"/>
    <x v="0"/>
    <n v="407.92"/>
    <n v="0.4"/>
    <n v="163.16800000000001"/>
    <n v="244.75200000000001"/>
    <n v="9"/>
    <x v="106"/>
    <d v="2023-01-22T00:00:00"/>
    <x v="0"/>
    <x v="2"/>
    <n v="54.13"/>
    <x v="5"/>
  </r>
  <r>
    <s v="ORD111897"/>
    <x v="0"/>
    <x v="1"/>
    <n v="413.32"/>
    <n v="7.0000000000000007E-2"/>
    <n v="28.932400000000001"/>
    <n v="384.38760000000002"/>
    <n v="9"/>
    <x v="107"/>
    <d v="2024-04-01T00:00:00"/>
    <x v="0"/>
    <x v="0"/>
    <n v="45.53"/>
    <x v="2"/>
  </r>
  <r>
    <s v="ORD102682"/>
    <x v="3"/>
    <x v="1"/>
    <n v="415.19"/>
    <n v="0.5"/>
    <n v="207.595"/>
    <n v="207.595"/>
    <n v="9"/>
    <x v="10"/>
    <d v="2023-12-13T00:00:00"/>
    <x v="0"/>
    <x v="0"/>
    <n v="118.97"/>
    <x v="4"/>
  </r>
  <r>
    <s v="ORD114329"/>
    <x v="3"/>
    <x v="4"/>
    <n v="416.4"/>
    <n v="0.05"/>
    <n v="20.82"/>
    <n v="395.58"/>
    <n v="9"/>
    <x v="108"/>
    <d v="2023-10-22T00:00:00"/>
    <x v="1"/>
    <x v="1"/>
    <n v="76.38"/>
    <x v="1"/>
  </r>
  <r>
    <s v="ORD112943"/>
    <x v="0"/>
    <x v="1"/>
    <n v="425.13"/>
    <n v="0.24"/>
    <n v="102.0312"/>
    <n v="323.09879999999998"/>
    <n v="9"/>
    <x v="109"/>
    <d v="2024-05-24T00:00:00"/>
    <x v="1"/>
    <x v="0"/>
    <n v="57.57"/>
    <x v="3"/>
  </r>
  <r>
    <s v="ORD107252"/>
    <x v="1"/>
    <x v="3"/>
    <n v="426.61"/>
    <n v="0.39"/>
    <n v="166.37790000000001"/>
    <n v="260.2321"/>
    <n v="9"/>
    <x v="110"/>
    <d v="2024-10-17T00:00:00"/>
    <x v="0"/>
    <x v="0"/>
    <n v="103.5"/>
    <x v="1"/>
  </r>
  <r>
    <s v="ORD103284"/>
    <x v="1"/>
    <x v="1"/>
    <n v="427.2"/>
    <n v="0.4"/>
    <n v="170.88"/>
    <n v="256.32"/>
    <n v="9"/>
    <x v="50"/>
    <d v="2024-08-24T00:00:00"/>
    <x v="0"/>
    <x v="1"/>
    <n v="25.5"/>
    <x v="3"/>
  </r>
  <r>
    <s v="ORD106831"/>
    <x v="2"/>
    <x v="0"/>
    <n v="427.3"/>
    <n v="0.04"/>
    <n v="17.092000000000002"/>
    <n v="410.20800000000003"/>
    <n v="9"/>
    <x v="111"/>
    <d v="2024-12-28T00:00:00"/>
    <x v="2"/>
    <x v="0"/>
    <n v="32.700000000000003"/>
    <x v="5"/>
  </r>
  <r>
    <s v="ORD104687"/>
    <x v="1"/>
    <x v="2"/>
    <n v="430.42"/>
    <n v="0.24"/>
    <n v="103.3008"/>
    <n v="327.11920000000003"/>
    <n v="9"/>
    <x v="112"/>
    <d v="2024-06-28T00:00:00"/>
    <x v="2"/>
    <x v="1"/>
    <n v="74.28"/>
    <x v="4"/>
  </r>
  <r>
    <s v="ORD109889"/>
    <x v="3"/>
    <x v="1"/>
    <n v="432.33"/>
    <n v="0.21"/>
    <n v="90.789299999999997"/>
    <n v="341.54070000000002"/>
    <n v="9"/>
    <x v="29"/>
    <d v="2023-02-15T00:00:00"/>
    <x v="0"/>
    <x v="2"/>
    <n v="70.95"/>
    <x v="1"/>
  </r>
  <r>
    <s v="ORD112528"/>
    <x v="0"/>
    <x v="1"/>
    <n v="434.89"/>
    <n v="0.37"/>
    <n v="160.9093"/>
    <n v="273.98069999999996"/>
    <n v="9"/>
    <x v="113"/>
    <d v="2024-07-14T00:00:00"/>
    <x v="0"/>
    <x v="0"/>
    <n v="50.52"/>
    <x v="2"/>
  </r>
  <r>
    <s v="ORD105681"/>
    <x v="3"/>
    <x v="2"/>
    <n v="436.11"/>
    <n v="0.47"/>
    <n v="204.9717"/>
    <n v="231.13830000000002"/>
    <n v="9"/>
    <x v="114"/>
    <d v="2024-03-30T00:00:00"/>
    <x v="0"/>
    <x v="1"/>
    <n v="87.52"/>
    <x v="0"/>
  </r>
  <r>
    <s v="ORD112632"/>
    <x v="1"/>
    <x v="4"/>
    <n v="438.46"/>
    <n v="0.11"/>
    <n v="48.230599999999995"/>
    <n v="390.2294"/>
    <n v="9"/>
    <x v="115"/>
    <d v="2024-03-13T00:00:00"/>
    <x v="2"/>
    <x v="0"/>
    <n v="75.38"/>
    <x v="3"/>
  </r>
  <r>
    <s v="ORD108853"/>
    <x v="1"/>
    <x v="1"/>
    <n v="439.17"/>
    <n v="0.18"/>
    <n v="79.050600000000003"/>
    <n v="360.11940000000004"/>
    <n v="9"/>
    <x v="116"/>
    <d v="2024-03-22T00:00:00"/>
    <x v="0"/>
    <x v="1"/>
    <n v="118.43"/>
    <x v="2"/>
  </r>
  <r>
    <s v="ORD100059"/>
    <x v="1"/>
    <x v="4"/>
    <n v="443.48"/>
    <n v="0.02"/>
    <n v="8.8696000000000002"/>
    <n v="434.61040000000003"/>
    <n v="9"/>
    <x v="55"/>
    <d v="2023-10-22T00:00:00"/>
    <x v="0"/>
    <x v="1"/>
    <n v="42.23"/>
    <x v="0"/>
  </r>
  <r>
    <s v="ORD111484"/>
    <x v="1"/>
    <x v="3"/>
    <n v="449.2"/>
    <n v="0.26"/>
    <n v="116.792"/>
    <n v="332.40800000000002"/>
    <n v="9"/>
    <x v="117"/>
    <d v="2023-03-14T00:00:00"/>
    <x v="1"/>
    <x v="0"/>
    <n v="120.89"/>
    <x v="3"/>
  </r>
  <r>
    <s v="ORD108738"/>
    <x v="0"/>
    <x v="4"/>
    <n v="451.72"/>
    <n v="0.17"/>
    <n v="76.792400000000015"/>
    <n v="374.92759999999998"/>
    <n v="9"/>
    <x v="118"/>
    <d v="2024-09-28T00:00:00"/>
    <x v="2"/>
    <x v="2"/>
    <n v="132.79"/>
    <x v="3"/>
  </r>
  <r>
    <s v="ORD114138"/>
    <x v="0"/>
    <x v="0"/>
    <n v="451.91"/>
    <n v="0.45"/>
    <n v="203.35950000000003"/>
    <n v="248.5505"/>
    <n v="9"/>
    <x v="119"/>
    <d v="2024-05-21T00:00:00"/>
    <x v="1"/>
    <x v="0"/>
    <n v="122.37"/>
    <x v="1"/>
  </r>
  <r>
    <s v="ORD105755"/>
    <x v="1"/>
    <x v="4"/>
    <n v="452.62"/>
    <n v="0.05"/>
    <n v="22.631"/>
    <n v="429.98900000000003"/>
    <n v="9"/>
    <x v="120"/>
    <d v="2023-05-07T00:00:00"/>
    <x v="2"/>
    <x v="0"/>
    <n v="66.89"/>
    <x v="5"/>
  </r>
  <r>
    <s v="ORD101389"/>
    <x v="1"/>
    <x v="1"/>
    <n v="453.35"/>
    <n v="0.16"/>
    <n v="72.536000000000001"/>
    <n v="380.81400000000002"/>
    <n v="9"/>
    <x v="121"/>
    <d v="2024-11-19T00:00:00"/>
    <x v="1"/>
    <x v="1"/>
    <n v="95.57"/>
    <x v="1"/>
  </r>
  <r>
    <s v="ORD110103"/>
    <x v="3"/>
    <x v="3"/>
    <n v="454.1"/>
    <n v="0.43"/>
    <n v="195.26300000000001"/>
    <n v="258.83699999999999"/>
    <n v="9"/>
    <x v="11"/>
    <d v="2024-06-02T00:00:00"/>
    <x v="2"/>
    <x v="2"/>
    <n v="24.54"/>
    <x v="0"/>
  </r>
  <r>
    <s v="ORD111170"/>
    <x v="1"/>
    <x v="1"/>
    <n v="454.1"/>
    <n v="0.11"/>
    <n v="49.951000000000001"/>
    <n v="404.149"/>
    <n v="9"/>
    <x v="122"/>
    <d v="2024-09-03T00:00:00"/>
    <x v="0"/>
    <x v="1"/>
    <n v="83.62"/>
    <x v="0"/>
  </r>
  <r>
    <s v="ORD114938"/>
    <x v="1"/>
    <x v="2"/>
    <n v="458.47"/>
    <n v="0.1"/>
    <n v="45.847000000000008"/>
    <n v="412.62300000000005"/>
    <n v="9"/>
    <x v="27"/>
    <d v="2024-12-29T00:00:00"/>
    <x v="1"/>
    <x v="0"/>
    <n v="87.49"/>
    <x v="3"/>
  </r>
  <r>
    <s v="ORD111515"/>
    <x v="2"/>
    <x v="3"/>
    <n v="460.31"/>
    <n v="0.22"/>
    <n v="101.26820000000001"/>
    <n v="359.04179999999997"/>
    <n v="9"/>
    <x v="123"/>
    <d v="2023-09-10T00:00:00"/>
    <x v="2"/>
    <x v="2"/>
    <n v="67.2"/>
    <x v="2"/>
  </r>
  <r>
    <s v="ORD107059"/>
    <x v="3"/>
    <x v="0"/>
    <n v="461.31"/>
    <n v="0.14000000000000001"/>
    <n v="64.583400000000012"/>
    <n v="396.72659999999996"/>
    <n v="9"/>
    <x v="124"/>
    <d v="2023-09-26T00:00:00"/>
    <x v="2"/>
    <x v="2"/>
    <n v="50.15"/>
    <x v="5"/>
  </r>
  <r>
    <s v="ORD106743"/>
    <x v="0"/>
    <x v="2"/>
    <n v="461.87"/>
    <n v="0.46"/>
    <n v="212.46020000000001"/>
    <n v="249.40979999999999"/>
    <n v="9"/>
    <x v="125"/>
    <d v="2023-09-07T00:00:00"/>
    <x v="2"/>
    <x v="1"/>
    <n v="61.51"/>
    <x v="2"/>
  </r>
  <r>
    <s v="ORD100636"/>
    <x v="1"/>
    <x v="2"/>
    <n v="462.26"/>
    <n v="0.45"/>
    <n v="208.017"/>
    <n v="254.24299999999999"/>
    <n v="9"/>
    <x v="126"/>
    <d v="2023-07-31T00:00:00"/>
    <x v="2"/>
    <x v="1"/>
    <n v="49.97"/>
    <x v="2"/>
  </r>
  <r>
    <s v="ORD105892"/>
    <x v="1"/>
    <x v="3"/>
    <n v="462.96"/>
    <n v="0.3"/>
    <n v="138.88799999999998"/>
    <n v="324.072"/>
    <n v="9"/>
    <x v="127"/>
    <d v="2023-11-20T00:00:00"/>
    <x v="0"/>
    <x v="2"/>
    <n v="72.989999999999995"/>
    <x v="0"/>
  </r>
  <r>
    <s v="ORD113443"/>
    <x v="0"/>
    <x v="3"/>
    <n v="465.54"/>
    <n v="0.02"/>
    <n v="9.3108000000000004"/>
    <n v="456.22919999999999"/>
    <n v="9"/>
    <x v="128"/>
    <d v="2024-08-29T00:00:00"/>
    <x v="1"/>
    <x v="2"/>
    <n v="100.55"/>
    <x v="5"/>
  </r>
  <r>
    <s v="ORD104397"/>
    <x v="2"/>
    <x v="0"/>
    <n v="470.12"/>
    <n v="0.42"/>
    <n v="197.4504"/>
    <n v="272.6696"/>
    <n v="9"/>
    <x v="129"/>
    <d v="2023-11-22T00:00:00"/>
    <x v="2"/>
    <x v="0"/>
    <n v="57.93"/>
    <x v="5"/>
  </r>
  <r>
    <s v="ORD109090"/>
    <x v="1"/>
    <x v="1"/>
    <n v="473.15"/>
    <n v="0.35"/>
    <n v="165.60249999999999"/>
    <n v="307.54750000000001"/>
    <n v="9"/>
    <x v="130"/>
    <d v="2024-12-27T00:00:00"/>
    <x v="0"/>
    <x v="0"/>
    <n v="37.159999999999997"/>
    <x v="2"/>
  </r>
  <r>
    <s v="ORD111837"/>
    <x v="3"/>
    <x v="1"/>
    <n v="476.96"/>
    <n v="0.2"/>
    <n v="95.391999999999996"/>
    <n v="381.56799999999998"/>
    <n v="9"/>
    <x v="131"/>
    <d v="2023-12-17T00:00:00"/>
    <x v="2"/>
    <x v="0"/>
    <n v="131.46"/>
    <x v="4"/>
  </r>
  <r>
    <s v="ORD114053"/>
    <x v="3"/>
    <x v="4"/>
    <n v="478.19"/>
    <n v="0.24"/>
    <n v="114.76559999999999"/>
    <n v="363.42439999999999"/>
    <n v="9"/>
    <x v="132"/>
    <d v="2024-01-21T00:00:00"/>
    <x v="0"/>
    <x v="0"/>
    <n v="41.92"/>
    <x v="1"/>
  </r>
  <r>
    <s v="ORD106956"/>
    <x v="3"/>
    <x v="4"/>
    <n v="479.4"/>
    <n v="0.13"/>
    <n v="62.321999999999996"/>
    <n v="417.07799999999997"/>
    <n v="9"/>
    <x v="133"/>
    <d v="2024-10-10T00:00:00"/>
    <x v="0"/>
    <x v="1"/>
    <n v="126.23"/>
    <x v="1"/>
  </r>
  <r>
    <s v="ORD100318"/>
    <x v="0"/>
    <x v="0"/>
    <n v="479.63"/>
    <n v="0.15"/>
    <n v="71.944499999999991"/>
    <n v="407.68549999999999"/>
    <n v="9"/>
    <x v="134"/>
    <d v="2023-06-12T00:00:00"/>
    <x v="1"/>
    <x v="2"/>
    <n v="102.29"/>
    <x v="5"/>
  </r>
  <r>
    <s v="ORD112405"/>
    <x v="0"/>
    <x v="4"/>
    <n v="483.14"/>
    <n v="0.26"/>
    <n v="125.6164"/>
    <n v="357.52359999999999"/>
    <n v="9"/>
    <x v="135"/>
    <d v="2024-05-10T00:00:00"/>
    <x v="0"/>
    <x v="2"/>
    <n v="81.81"/>
    <x v="2"/>
  </r>
  <r>
    <s v="ORD110641"/>
    <x v="1"/>
    <x v="3"/>
    <n v="485.8"/>
    <n v="0.49"/>
    <n v="238.042"/>
    <n v="247.75800000000001"/>
    <n v="9"/>
    <x v="136"/>
    <d v="2024-11-23T00:00:00"/>
    <x v="2"/>
    <x v="2"/>
    <n v="38.049999999999997"/>
    <x v="1"/>
  </r>
  <r>
    <s v="ORD104381"/>
    <x v="0"/>
    <x v="0"/>
    <n v="488.4"/>
    <n v="0.16"/>
    <n v="78.143999999999991"/>
    <n v="410.25599999999997"/>
    <n v="9"/>
    <x v="137"/>
    <d v="2023-01-25T00:00:00"/>
    <x v="2"/>
    <x v="1"/>
    <n v="145.49"/>
    <x v="2"/>
  </r>
  <r>
    <s v="ORD112067"/>
    <x v="1"/>
    <x v="1"/>
    <n v="489.59"/>
    <n v="0.03"/>
    <n v="14.6877"/>
    <n v="474.90229999999997"/>
    <n v="9"/>
    <x v="138"/>
    <d v="2023-05-06T00:00:00"/>
    <x v="1"/>
    <x v="1"/>
    <n v="28.9"/>
    <x v="0"/>
  </r>
  <r>
    <s v="ORD103458"/>
    <x v="0"/>
    <x v="3"/>
    <n v="490.72"/>
    <n v="0.04"/>
    <n v="19.628800000000002"/>
    <n v="471.09120000000001"/>
    <n v="9"/>
    <x v="139"/>
    <d v="2023-02-07T00:00:00"/>
    <x v="2"/>
    <x v="1"/>
    <n v="92.93"/>
    <x v="1"/>
  </r>
  <r>
    <s v="ORD101912"/>
    <x v="2"/>
    <x v="2"/>
    <n v="490.81"/>
    <n v="0.22"/>
    <n v="107.9782"/>
    <n v="382.83179999999999"/>
    <n v="9"/>
    <x v="140"/>
    <d v="2023-05-13T00:00:00"/>
    <x v="1"/>
    <x v="2"/>
    <n v="37.07"/>
    <x v="2"/>
  </r>
  <r>
    <s v="ORD100592"/>
    <x v="1"/>
    <x v="2"/>
    <n v="491.72"/>
    <n v="0.12"/>
    <n v="59.006399999999999"/>
    <n v="432.71360000000004"/>
    <n v="9"/>
    <x v="141"/>
    <d v="2024-02-05T00:00:00"/>
    <x v="0"/>
    <x v="2"/>
    <n v="105.65"/>
    <x v="3"/>
  </r>
  <r>
    <s v="ORD113588"/>
    <x v="3"/>
    <x v="2"/>
    <n v="494.97"/>
    <n v="0.33"/>
    <n v="163.34010000000001"/>
    <n v="331.62990000000002"/>
    <n v="9"/>
    <x v="142"/>
    <d v="2023-07-14T00:00:00"/>
    <x v="1"/>
    <x v="2"/>
    <n v="146.83000000000001"/>
    <x v="3"/>
  </r>
  <r>
    <s v="ORD114160"/>
    <x v="0"/>
    <x v="0"/>
    <n v="501.79"/>
    <n v="0.24"/>
    <n v="120.42959999999999"/>
    <n v="381.36040000000003"/>
    <n v="9"/>
    <x v="143"/>
    <d v="2024-09-19T00:00:00"/>
    <x v="2"/>
    <x v="2"/>
    <n v="40.630000000000003"/>
    <x v="2"/>
  </r>
  <r>
    <s v="ORD105850"/>
    <x v="0"/>
    <x v="4"/>
    <n v="503.9"/>
    <n v="0.02"/>
    <n v="10.077999999999999"/>
    <n v="493.822"/>
    <n v="9"/>
    <x v="64"/>
    <d v="2024-09-07T00:00:00"/>
    <x v="0"/>
    <x v="0"/>
    <n v="98.19"/>
    <x v="5"/>
  </r>
  <r>
    <s v="ORD110151"/>
    <x v="2"/>
    <x v="4"/>
    <n v="509.2"/>
    <n v="0.36"/>
    <n v="183.31199999999998"/>
    <n v="325.88800000000003"/>
    <n v="9"/>
    <x v="103"/>
    <d v="2023-10-08T00:00:00"/>
    <x v="1"/>
    <x v="0"/>
    <n v="77.23"/>
    <x v="1"/>
  </r>
  <r>
    <s v="ORD113471"/>
    <x v="1"/>
    <x v="2"/>
    <n v="515.61"/>
    <n v="0.3"/>
    <n v="154.68299999999999"/>
    <n v="360.92700000000002"/>
    <n v="9"/>
    <x v="144"/>
    <d v="2023-05-30T00:00:00"/>
    <x v="0"/>
    <x v="0"/>
    <n v="28.17"/>
    <x v="4"/>
  </r>
  <r>
    <s v="ORD105215"/>
    <x v="2"/>
    <x v="4"/>
    <n v="522.25"/>
    <n v="0.39"/>
    <n v="203.67750000000001"/>
    <n v="318.57249999999999"/>
    <n v="9"/>
    <x v="132"/>
    <d v="2024-01-18T00:00:00"/>
    <x v="2"/>
    <x v="0"/>
    <n v="63.58"/>
    <x v="3"/>
  </r>
  <r>
    <s v="ORD100235"/>
    <x v="3"/>
    <x v="0"/>
    <n v="523.04999999999995"/>
    <n v="0.14000000000000001"/>
    <n v="73.227000000000004"/>
    <n v="449.82299999999998"/>
    <n v="9"/>
    <x v="145"/>
    <d v="2023-11-04T00:00:00"/>
    <x v="2"/>
    <x v="2"/>
    <n v="122.23"/>
    <x v="2"/>
  </r>
  <r>
    <s v="ORD109791"/>
    <x v="3"/>
    <x v="1"/>
    <n v="527.44000000000005"/>
    <n v="0.05"/>
    <n v="26.372000000000003"/>
    <n v="501.06800000000004"/>
    <n v="9"/>
    <x v="146"/>
    <d v="2023-12-27T00:00:00"/>
    <x v="2"/>
    <x v="2"/>
    <n v="155.97"/>
    <x v="0"/>
  </r>
  <r>
    <s v="ORD113902"/>
    <x v="3"/>
    <x v="3"/>
    <n v="527.70000000000005"/>
    <n v="0.47"/>
    <n v="248.01900000000001"/>
    <n v="279.68100000000004"/>
    <n v="9"/>
    <x v="147"/>
    <d v="2024-01-01T00:00:00"/>
    <x v="0"/>
    <x v="2"/>
    <n v="113.36"/>
    <x v="1"/>
  </r>
  <r>
    <s v="ORD108563"/>
    <x v="3"/>
    <x v="1"/>
    <n v="528.26"/>
    <n v="0.46"/>
    <n v="242.99960000000002"/>
    <n v="285.2604"/>
    <n v="9"/>
    <x v="148"/>
    <d v="2023-03-19T00:00:00"/>
    <x v="1"/>
    <x v="0"/>
    <n v="71.63"/>
    <x v="0"/>
  </r>
  <r>
    <s v="ORD110090"/>
    <x v="0"/>
    <x v="1"/>
    <n v="534.49"/>
    <n v="0.12"/>
    <n v="64.138800000000003"/>
    <n v="470.35120000000001"/>
    <n v="9"/>
    <x v="149"/>
    <d v="2023-07-16T00:00:00"/>
    <x v="1"/>
    <x v="2"/>
    <n v="88.68"/>
    <x v="5"/>
  </r>
  <r>
    <s v="ORD112077"/>
    <x v="2"/>
    <x v="0"/>
    <n v="536.38"/>
    <n v="0.02"/>
    <n v="10.727600000000001"/>
    <n v="525.65239999999994"/>
    <n v="9"/>
    <x v="150"/>
    <d v="2024-08-04T00:00:00"/>
    <x v="0"/>
    <x v="2"/>
    <n v="42.08"/>
    <x v="0"/>
  </r>
  <r>
    <s v="ORD105540"/>
    <x v="1"/>
    <x v="3"/>
    <n v="537.35"/>
    <n v="0.42"/>
    <n v="225.68700000000001"/>
    <n v="311.66300000000001"/>
    <n v="9"/>
    <x v="109"/>
    <d v="2024-05-26T00:00:00"/>
    <x v="1"/>
    <x v="1"/>
    <n v="59.84"/>
    <x v="0"/>
  </r>
  <r>
    <s v="ORD110715"/>
    <x v="1"/>
    <x v="1"/>
    <n v="538.33000000000004"/>
    <n v="0.19"/>
    <n v="102.28270000000001"/>
    <n v="436.04730000000006"/>
    <n v="9"/>
    <x v="151"/>
    <d v="2023-07-26T00:00:00"/>
    <x v="0"/>
    <x v="0"/>
    <n v="88.13"/>
    <x v="5"/>
  </r>
  <r>
    <s v="ORD112133"/>
    <x v="2"/>
    <x v="4"/>
    <n v="548.51"/>
    <n v="0.24"/>
    <n v="131.64239999999998"/>
    <n v="416.86760000000004"/>
    <n v="9"/>
    <x v="152"/>
    <d v="2024-09-06T00:00:00"/>
    <x v="2"/>
    <x v="2"/>
    <n v="151.52000000000001"/>
    <x v="0"/>
  </r>
  <r>
    <s v="ORD109450"/>
    <x v="1"/>
    <x v="3"/>
    <n v="561.15"/>
    <n v="0.4"/>
    <n v="224.46"/>
    <n v="336.68999999999994"/>
    <n v="9"/>
    <x v="153"/>
    <d v="2023-04-27T00:00:00"/>
    <x v="1"/>
    <x v="1"/>
    <n v="28.31"/>
    <x v="5"/>
  </r>
  <r>
    <s v="ORD106842"/>
    <x v="2"/>
    <x v="2"/>
    <n v="561.33000000000004"/>
    <n v="0.17"/>
    <n v="95.426100000000019"/>
    <n v="465.90390000000002"/>
    <n v="9"/>
    <x v="154"/>
    <d v="2023-02-01T00:00:00"/>
    <x v="0"/>
    <x v="0"/>
    <n v="67.78"/>
    <x v="1"/>
  </r>
  <r>
    <s v="ORD107420"/>
    <x v="3"/>
    <x v="4"/>
    <n v="561.80999999999995"/>
    <n v="0.17"/>
    <n v="95.5077"/>
    <n v="466.30229999999995"/>
    <n v="9"/>
    <x v="63"/>
    <d v="2024-02-18T00:00:00"/>
    <x v="2"/>
    <x v="0"/>
    <n v="107.65"/>
    <x v="5"/>
  </r>
  <r>
    <s v="ORD111082"/>
    <x v="0"/>
    <x v="0"/>
    <n v="564.03"/>
    <n v="0.09"/>
    <n v="50.762699999999995"/>
    <n v="513.26729999999998"/>
    <n v="9"/>
    <x v="155"/>
    <d v="2024-06-14T00:00:00"/>
    <x v="1"/>
    <x v="0"/>
    <n v="106.78"/>
    <x v="3"/>
  </r>
  <r>
    <s v="ORD110794"/>
    <x v="2"/>
    <x v="1"/>
    <n v="569.6"/>
    <n v="0.3"/>
    <n v="170.88"/>
    <n v="398.72"/>
    <n v="9"/>
    <x v="156"/>
    <d v="2024-05-10T00:00:00"/>
    <x v="2"/>
    <x v="0"/>
    <n v="111.68"/>
    <x v="3"/>
  </r>
  <r>
    <s v="ORD102765"/>
    <x v="3"/>
    <x v="4"/>
    <n v="569.72"/>
    <n v="7.0000000000000007E-2"/>
    <n v="39.880400000000009"/>
    <n v="529.83960000000002"/>
    <n v="9"/>
    <x v="157"/>
    <d v="2024-07-26T00:00:00"/>
    <x v="0"/>
    <x v="2"/>
    <n v="120.94"/>
    <x v="3"/>
  </r>
  <r>
    <s v="ORD103071"/>
    <x v="2"/>
    <x v="4"/>
    <n v="570.94000000000005"/>
    <n v="0.08"/>
    <n v="45.675200000000004"/>
    <n v="525.26480000000004"/>
    <n v="9"/>
    <x v="158"/>
    <d v="2024-09-30T00:00:00"/>
    <x v="0"/>
    <x v="1"/>
    <n v="88.51"/>
    <x v="2"/>
  </r>
  <r>
    <s v="ORD102793"/>
    <x v="1"/>
    <x v="1"/>
    <n v="586"/>
    <n v="0.36"/>
    <n v="210.95999999999998"/>
    <n v="375.04"/>
    <n v="9"/>
    <x v="101"/>
    <d v="2024-01-21T00:00:00"/>
    <x v="1"/>
    <x v="2"/>
    <n v="56.41"/>
    <x v="2"/>
  </r>
  <r>
    <s v="ORD100597"/>
    <x v="0"/>
    <x v="3"/>
    <n v="593.27"/>
    <n v="0.34"/>
    <n v="201.71180000000001"/>
    <n v="391.55819999999994"/>
    <n v="9"/>
    <x v="145"/>
    <d v="2023-11-02T00:00:00"/>
    <x v="2"/>
    <x v="0"/>
    <n v="72.77"/>
    <x v="5"/>
  </r>
  <r>
    <s v="ORD111629"/>
    <x v="2"/>
    <x v="1"/>
    <n v="598.79"/>
    <n v="0.4"/>
    <n v="239.51599999999999"/>
    <n v="359.274"/>
    <n v="9"/>
    <x v="159"/>
    <d v="2024-02-25T00:00:00"/>
    <x v="2"/>
    <x v="1"/>
    <n v="173.48"/>
    <x v="1"/>
  </r>
  <r>
    <s v="ORD112167"/>
    <x v="3"/>
    <x v="2"/>
    <n v="600.25"/>
    <n v="0.34"/>
    <n v="204.08500000000001"/>
    <n v="396.16499999999996"/>
    <n v="9"/>
    <x v="160"/>
    <d v="2024-06-29T00:00:00"/>
    <x v="1"/>
    <x v="0"/>
    <n v="93.61"/>
    <x v="1"/>
  </r>
  <r>
    <s v="ORD107874"/>
    <x v="3"/>
    <x v="4"/>
    <n v="601.07000000000005"/>
    <n v="0.17"/>
    <n v="102.18190000000001"/>
    <n v="498.88810000000001"/>
    <n v="9"/>
    <x v="122"/>
    <d v="2024-09-04T00:00:00"/>
    <x v="1"/>
    <x v="0"/>
    <n v="43.21"/>
    <x v="1"/>
  </r>
  <r>
    <s v="ORD112082"/>
    <x v="3"/>
    <x v="4"/>
    <n v="603.03"/>
    <n v="0.01"/>
    <n v="6.0302999999999995"/>
    <n v="596.99969999999996"/>
    <n v="9"/>
    <x v="161"/>
    <d v="2024-03-18T00:00:00"/>
    <x v="1"/>
    <x v="1"/>
    <n v="120.52"/>
    <x v="0"/>
  </r>
  <r>
    <s v="ORD101538"/>
    <x v="2"/>
    <x v="2"/>
    <n v="603.70000000000005"/>
    <n v="0.42"/>
    <n v="253.554"/>
    <n v="350.14600000000007"/>
    <n v="9"/>
    <x v="162"/>
    <d v="2023-03-11T00:00:00"/>
    <x v="0"/>
    <x v="0"/>
    <n v="62.1"/>
    <x v="5"/>
  </r>
  <r>
    <s v="ORD100831"/>
    <x v="1"/>
    <x v="1"/>
    <n v="604.14"/>
    <n v="0.46"/>
    <n v="277.90440000000001"/>
    <n v="326.23559999999998"/>
    <n v="9"/>
    <x v="163"/>
    <d v="2024-08-04T00:00:00"/>
    <x v="0"/>
    <x v="0"/>
    <n v="102.81"/>
    <x v="1"/>
  </r>
  <r>
    <s v="ORD112853"/>
    <x v="3"/>
    <x v="3"/>
    <n v="605.32000000000005"/>
    <n v="0.05"/>
    <n v="30.266000000000005"/>
    <n v="575.05400000000009"/>
    <n v="9"/>
    <x v="52"/>
    <d v="2023-04-18T00:00:00"/>
    <x v="2"/>
    <x v="0"/>
    <n v="152.47"/>
    <x v="3"/>
  </r>
  <r>
    <s v="ORD112520"/>
    <x v="2"/>
    <x v="3"/>
    <n v="605.79"/>
    <n v="0.37"/>
    <n v="224.14229999999998"/>
    <n v="381.64769999999999"/>
    <n v="9"/>
    <x v="164"/>
    <d v="2023-11-25T00:00:00"/>
    <x v="1"/>
    <x v="2"/>
    <n v="156"/>
    <x v="0"/>
  </r>
  <r>
    <s v="ORD110812"/>
    <x v="3"/>
    <x v="3"/>
    <n v="606.47"/>
    <n v="0.36"/>
    <n v="218.32920000000001"/>
    <n v="388.14080000000001"/>
    <n v="9"/>
    <x v="65"/>
    <d v="2023-06-14T00:00:00"/>
    <x v="0"/>
    <x v="2"/>
    <n v="83.63"/>
    <x v="4"/>
  </r>
  <r>
    <s v="ORD107293"/>
    <x v="2"/>
    <x v="4"/>
    <n v="607.41999999999996"/>
    <n v="0.11"/>
    <n v="66.816199999999995"/>
    <n v="540.60379999999998"/>
    <n v="9"/>
    <x v="165"/>
    <d v="2024-05-29T00:00:00"/>
    <x v="2"/>
    <x v="1"/>
    <n v="172.57"/>
    <x v="0"/>
  </r>
  <r>
    <s v="ORD115085"/>
    <x v="3"/>
    <x v="1"/>
    <n v="610.70000000000005"/>
    <n v="0.44"/>
    <n v="268.70800000000003"/>
    <n v="341.99200000000002"/>
    <n v="9"/>
    <x v="166"/>
    <d v="2023-11-19T00:00:00"/>
    <x v="1"/>
    <x v="2"/>
    <n v="124.63"/>
    <x v="5"/>
  </r>
  <r>
    <s v="ORD102049"/>
    <x v="1"/>
    <x v="0"/>
    <n v="611.38"/>
    <n v="0.04"/>
    <n v="24.455200000000001"/>
    <n v="586.9248"/>
    <n v="9"/>
    <x v="167"/>
    <d v="2023-10-30T00:00:00"/>
    <x v="1"/>
    <x v="1"/>
    <n v="128.38999999999999"/>
    <x v="1"/>
  </r>
  <r>
    <s v="ORD114768"/>
    <x v="2"/>
    <x v="1"/>
    <n v="616.71"/>
    <n v="0.11"/>
    <n v="67.838100000000011"/>
    <n v="548.87189999999998"/>
    <n v="9"/>
    <x v="168"/>
    <d v="2024-04-16T00:00:00"/>
    <x v="2"/>
    <x v="2"/>
    <n v="175.27"/>
    <x v="2"/>
  </r>
  <r>
    <s v="ORD100992"/>
    <x v="2"/>
    <x v="3"/>
    <n v="624.89"/>
    <n v="0.21"/>
    <n v="131.2269"/>
    <n v="493.66309999999999"/>
    <n v="9"/>
    <x v="93"/>
    <d v="2023-05-26T00:00:00"/>
    <x v="0"/>
    <x v="2"/>
    <n v="115.63"/>
    <x v="0"/>
  </r>
  <r>
    <s v="ORD107838"/>
    <x v="2"/>
    <x v="4"/>
    <n v="625.28"/>
    <n v="0.31"/>
    <n v="193.83679999999998"/>
    <n v="431.44319999999999"/>
    <n v="9"/>
    <x v="107"/>
    <d v="2024-04-04T00:00:00"/>
    <x v="1"/>
    <x v="0"/>
    <n v="129.35"/>
    <x v="0"/>
  </r>
  <r>
    <s v="ORD110440"/>
    <x v="1"/>
    <x v="4"/>
    <n v="628.98"/>
    <n v="0.31"/>
    <n v="194.9838"/>
    <n v="433.99620000000004"/>
    <n v="9"/>
    <x v="169"/>
    <d v="2023-10-16T00:00:00"/>
    <x v="1"/>
    <x v="2"/>
    <n v="98.73"/>
    <x v="4"/>
  </r>
  <r>
    <s v="ORD108155"/>
    <x v="3"/>
    <x v="3"/>
    <n v="632.46"/>
    <n v="0.06"/>
    <n v="37.947600000000001"/>
    <n v="594.51240000000007"/>
    <n v="9"/>
    <x v="170"/>
    <d v="2023-02-04T00:00:00"/>
    <x v="2"/>
    <x v="1"/>
    <n v="97.97"/>
    <x v="5"/>
  </r>
  <r>
    <s v="ORD100243"/>
    <x v="1"/>
    <x v="2"/>
    <n v="634.92999999999995"/>
    <n v="0.32"/>
    <n v="203.17759999999998"/>
    <n v="431.75239999999997"/>
    <n v="9"/>
    <x v="171"/>
    <d v="2024-02-29T00:00:00"/>
    <x v="2"/>
    <x v="2"/>
    <n v="124.78"/>
    <x v="2"/>
  </r>
  <r>
    <s v="ORD105075"/>
    <x v="1"/>
    <x v="2"/>
    <n v="637.96"/>
    <n v="0.01"/>
    <n v="6.3796000000000008"/>
    <n v="631.58040000000005"/>
    <n v="9"/>
    <x v="172"/>
    <d v="2023-07-13T00:00:00"/>
    <x v="0"/>
    <x v="2"/>
    <n v="38.880000000000003"/>
    <x v="5"/>
  </r>
  <r>
    <s v="ORD108874"/>
    <x v="0"/>
    <x v="4"/>
    <n v="640.27"/>
    <n v="0.23"/>
    <n v="147.2621"/>
    <n v="493.00789999999995"/>
    <n v="9"/>
    <x v="173"/>
    <d v="2024-06-10T00:00:00"/>
    <x v="2"/>
    <x v="1"/>
    <n v="165.09"/>
    <x v="2"/>
  </r>
  <r>
    <s v="ORD111228"/>
    <x v="0"/>
    <x v="3"/>
    <n v="642.29999999999995"/>
    <n v="0.06"/>
    <n v="38.537999999999997"/>
    <n v="603.76199999999994"/>
    <n v="9"/>
    <x v="90"/>
    <d v="2024-09-25T00:00:00"/>
    <x v="2"/>
    <x v="1"/>
    <n v="32.96"/>
    <x v="3"/>
  </r>
  <r>
    <s v="ORD111017"/>
    <x v="3"/>
    <x v="1"/>
    <n v="642.38"/>
    <n v="0.28000000000000003"/>
    <n v="179.86640000000003"/>
    <n v="462.5136"/>
    <n v="9"/>
    <x v="174"/>
    <d v="2024-11-10T00:00:00"/>
    <x v="0"/>
    <x v="2"/>
    <n v="153.97999999999999"/>
    <x v="5"/>
  </r>
  <r>
    <s v="ORD101817"/>
    <x v="0"/>
    <x v="0"/>
    <n v="644.17999999999995"/>
    <n v="0.11"/>
    <n v="70.859799999999993"/>
    <n v="573.3202"/>
    <n v="9"/>
    <x v="38"/>
    <d v="2024-01-15T00:00:00"/>
    <x v="1"/>
    <x v="0"/>
    <n v="37.799999999999997"/>
    <x v="0"/>
  </r>
  <r>
    <s v="ORD107291"/>
    <x v="0"/>
    <x v="0"/>
    <n v="656.4"/>
    <n v="0.02"/>
    <n v="13.128"/>
    <n v="643.27199999999993"/>
    <n v="9"/>
    <x v="175"/>
    <d v="2023-08-23T00:00:00"/>
    <x v="1"/>
    <x v="0"/>
    <n v="185.77"/>
    <x v="1"/>
  </r>
  <r>
    <s v="ORD108172"/>
    <x v="3"/>
    <x v="1"/>
    <n v="657.15"/>
    <n v="0.38"/>
    <n v="249.71699999999998"/>
    <n v="407.43299999999999"/>
    <n v="9"/>
    <x v="176"/>
    <d v="2023-05-12T00:00:00"/>
    <x v="2"/>
    <x v="1"/>
    <n v="174.58"/>
    <x v="4"/>
  </r>
  <r>
    <s v="ORD112573"/>
    <x v="1"/>
    <x v="0"/>
    <n v="657.71"/>
    <n v="0.47"/>
    <n v="309.12369999999999"/>
    <n v="348.58630000000005"/>
    <n v="9"/>
    <x v="112"/>
    <d v="2024-06-25T00:00:00"/>
    <x v="2"/>
    <x v="2"/>
    <n v="161.97"/>
    <x v="2"/>
  </r>
  <r>
    <s v="ORD103165"/>
    <x v="1"/>
    <x v="4"/>
    <n v="661.09"/>
    <n v="0.03"/>
    <n v="19.832699999999999"/>
    <n v="641.25729999999999"/>
    <n v="9"/>
    <x v="99"/>
    <d v="2024-04-02T00:00:00"/>
    <x v="1"/>
    <x v="0"/>
    <n v="83.29"/>
    <x v="5"/>
  </r>
  <r>
    <s v="ORD103692"/>
    <x v="1"/>
    <x v="4"/>
    <n v="669.15"/>
    <n v="0.37"/>
    <n v="247.5855"/>
    <n v="421.56449999999995"/>
    <n v="9"/>
    <x v="177"/>
    <d v="2024-01-27T00:00:00"/>
    <x v="1"/>
    <x v="1"/>
    <n v="35.15"/>
    <x v="3"/>
  </r>
  <r>
    <s v="ORD101931"/>
    <x v="3"/>
    <x v="1"/>
    <n v="670.95"/>
    <n v="0"/>
    <n v="0"/>
    <n v="670.95"/>
    <n v="9"/>
    <x v="37"/>
    <d v="2024-06-05T00:00:00"/>
    <x v="0"/>
    <x v="1"/>
    <n v="192.08"/>
    <x v="3"/>
  </r>
  <r>
    <s v="ORD101060"/>
    <x v="1"/>
    <x v="1"/>
    <n v="670.97"/>
    <n v="0.03"/>
    <n v="20.129100000000001"/>
    <n v="650.84090000000003"/>
    <n v="9"/>
    <x v="178"/>
    <d v="2023-01-26T00:00:00"/>
    <x v="2"/>
    <x v="1"/>
    <n v="106.01"/>
    <x v="1"/>
  </r>
  <r>
    <s v="ORD101591"/>
    <x v="0"/>
    <x v="2"/>
    <n v="673.11"/>
    <n v="0.16"/>
    <n v="107.69760000000001"/>
    <n v="565.41240000000005"/>
    <n v="9"/>
    <x v="7"/>
    <d v="2024-11-23T00:00:00"/>
    <x v="2"/>
    <x v="1"/>
    <n v="117.82"/>
    <x v="5"/>
  </r>
  <r>
    <s v="ORD102674"/>
    <x v="0"/>
    <x v="3"/>
    <n v="673.24"/>
    <n v="0.42"/>
    <n v="282.76080000000002"/>
    <n v="390.47919999999999"/>
    <n v="9"/>
    <x v="179"/>
    <d v="2023-12-10T00:00:00"/>
    <x v="0"/>
    <x v="1"/>
    <n v="90.09"/>
    <x v="4"/>
  </r>
  <r>
    <s v="ORD115304"/>
    <x v="2"/>
    <x v="1"/>
    <n v="677.36"/>
    <n v="0.1"/>
    <n v="67.736000000000004"/>
    <n v="609.62400000000002"/>
    <n v="9"/>
    <x v="180"/>
    <d v="2023-09-22T00:00:00"/>
    <x v="1"/>
    <x v="1"/>
    <n v="97.84"/>
    <x v="2"/>
  </r>
  <r>
    <s v="ORD112438"/>
    <x v="1"/>
    <x v="3"/>
    <n v="677.98"/>
    <n v="0.18"/>
    <n v="122.0364"/>
    <n v="555.94360000000006"/>
    <n v="9"/>
    <x v="181"/>
    <d v="2024-08-18T00:00:00"/>
    <x v="0"/>
    <x v="0"/>
    <n v="42.96"/>
    <x v="1"/>
  </r>
  <r>
    <s v="ORD110405"/>
    <x v="3"/>
    <x v="4"/>
    <n v="678.39"/>
    <n v="0.22"/>
    <n v="149.2458"/>
    <n v="529.14419999999996"/>
    <n v="9"/>
    <x v="182"/>
    <d v="2024-10-30T00:00:00"/>
    <x v="0"/>
    <x v="1"/>
    <n v="164.05"/>
    <x v="4"/>
  </r>
  <r>
    <s v="ORD114827"/>
    <x v="0"/>
    <x v="2"/>
    <n v="682.62"/>
    <n v="0.13"/>
    <n v="88.740600000000001"/>
    <n v="593.87940000000003"/>
    <n v="9"/>
    <x v="183"/>
    <d v="2023-05-29T00:00:00"/>
    <x v="1"/>
    <x v="2"/>
    <n v="84.11"/>
    <x v="4"/>
  </r>
  <r>
    <s v="ORD101168"/>
    <x v="0"/>
    <x v="1"/>
    <n v="683.23"/>
    <n v="0.37"/>
    <n v="252.79509999999999"/>
    <n v="430.43490000000003"/>
    <n v="9"/>
    <x v="184"/>
    <d v="2023-08-19T00:00:00"/>
    <x v="2"/>
    <x v="1"/>
    <n v="102.12"/>
    <x v="1"/>
  </r>
  <r>
    <s v="ORD113693"/>
    <x v="0"/>
    <x v="1"/>
    <n v="688.19"/>
    <n v="0.03"/>
    <n v="20.645700000000001"/>
    <n v="667.54430000000002"/>
    <n v="9"/>
    <x v="185"/>
    <d v="2024-07-11T00:00:00"/>
    <x v="2"/>
    <x v="2"/>
    <n v="152.30000000000001"/>
    <x v="0"/>
  </r>
  <r>
    <s v="ORD113411"/>
    <x v="1"/>
    <x v="3"/>
    <n v="689.13"/>
    <n v="0.31"/>
    <n v="213.63030000000001"/>
    <n v="475.49969999999996"/>
    <n v="9"/>
    <x v="186"/>
    <d v="2023-08-08T00:00:00"/>
    <x v="1"/>
    <x v="1"/>
    <n v="188.85"/>
    <x v="2"/>
  </r>
  <r>
    <s v="ORD103010"/>
    <x v="2"/>
    <x v="2"/>
    <n v="689.3"/>
    <n v="0.18"/>
    <n v="124.07399999999998"/>
    <n v="565.226"/>
    <n v="9"/>
    <x v="108"/>
    <d v="2023-10-17T00:00:00"/>
    <x v="0"/>
    <x v="2"/>
    <n v="195.31"/>
    <x v="0"/>
  </r>
  <r>
    <s v="ORD108793"/>
    <x v="1"/>
    <x v="3"/>
    <n v="694.78"/>
    <n v="0.16"/>
    <n v="111.1648"/>
    <n v="583.61519999999996"/>
    <n v="9"/>
    <x v="187"/>
    <d v="2024-12-31T00:00:00"/>
    <x v="0"/>
    <x v="1"/>
    <n v="142.76"/>
    <x v="2"/>
  </r>
  <r>
    <s v="ORD113941"/>
    <x v="2"/>
    <x v="2"/>
    <n v="694.88"/>
    <n v="0.23"/>
    <n v="159.82240000000002"/>
    <n v="535.05759999999998"/>
    <n v="9"/>
    <x v="188"/>
    <d v="2023-09-02T00:00:00"/>
    <x v="2"/>
    <x v="0"/>
    <n v="177.35"/>
    <x v="2"/>
  </r>
  <r>
    <s v="ORD113468"/>
    <x v="3"/>
    <x v="3"/>
    <n v="698.18"/>
    <n v="0.28999999999999998"/>
    <n v="202.47219999999996"/>
    <n v="495.70780000000002"/>
    <n v="9"/>
    <x v="189"/>
    <d v="2023-05-24T00:00:00"/>
    <x v="1"/>
    <x v="2"/>
    <n v="169.95"/>
    <x v="1"/>
  </r>
  <r>
    <s v="ORD112745"/>
    <x v="3"/>
    <x v="4"/>
    <n v="699.79"/>
    <n v="0.41"/>
    <n v="286.91389999999996"/>
    <n v="412.87610000000001"/>
    <n v="9"/>
    <x v="190"/>
    <d v="2023-10-31T00:00:00"/>
    <x v="1"/>
    <x v="1"/>
    <n v="205.66"/>
    <x v="1"/>
  </r>
  <r>
    <s v="ORD100961"/>
    <x v="1"/>
    <x v="1"/>
    <n v="704.63"/>
    <n v="0.28000000000000003"/>
    <n v="197.29640000000001"/>
    <n v="507.33359999999999"/>
    <n v="9"/>
    <x v="52"/>
    <d v="2023-04-13T00:00:00"/>
    <x v="1"/>
    <x v="2"/>
    <n v="186.9"/>
    <x v="2"/>
  </r>
  <r>
    <s v="ORD114710"/>
    <x v="3"/>
    <x v="0"/>
    <n v="704.71"/>
    <n v="0.17"/>
    <n v="119.80070000000002"/>
    <n v="584.90930000000003"/>
    <n v="9"/>
    <x v="191"/>
    <d v="2023-01-12T00:00:00"/>
    <x v="2"/>
    <x v="2"/>
    <n v="178.71"/>
    <x v="5"/>
  </r>
  <r>
    <s v="ORD113975"/>
    <x v="3"/>
    <x v="0"/>
    <n v="709.15"/>
    <n v="0.31"/>
    <n v="219.8365"/>
    <n v="489.31349999999998"/>
    <n v="9"/>
    <x v="192"/>
    <d v="2023-05-29T00:00:00"/>
    <x v="0"/>
    <x v="1"/>
    <n v="211.31"/>
    <x v="1"/>
  </r>
  <r>
    <s v="ORD111788"/>
    <x v="0"/>
    <x v="1"/>
    <n v="712.2"/>
    <n v="0.3"/>
    <n v="213.66"/>
    <n v="498.54000000000008"/>
    <n v="9"/>
    <x v="193"/>
    <d v="2023-06-23T00:00:00"/>
    <x v="0"/>
    <x v="1"/>
    <n v="154.26"/>
    <x v="2"/>
  </r>
  <r>
    <s v="ORD104101"/>
    <x v="2"/>
    <x v="0"/>
    <n v="716.9"/>
    <n v="0.21"/>
    <n v="150.54899999999998"/>
    <n v="566.351"/>
    <n v="9"/>
    <x v="68"/>
    <d v="2024-03-03T00:00:00"/>
    <x v="0"/>
    <x v="0"/>
    <n v="104.9"/>
    <x v="3"/>
  </r>
  <r>
    <s v="ORD101883"/>
    <x v="1"/>
    <x v="4"/>
    <n v="717.43"/>
    <n v="0.16"/>
    <n v="114.78879999999999"/>
    <n v="602.64119999999991"/>
    <n v="9"/>
    <x v="194"/>
    <d v="2023-02-27T00:00:00"/>
    <x v="2"/>
    <x v="0"/>
    <n v="179.74"/>
    <x v="0"/>
  </r>
  <r>
    <s v="ORD111114"/>
    <x v="1"/>
    <x v="4"/>
    <n v="717.49"/>
    <n v="0.28000000000000003"/>
    <n v="200.89720000000003"/>
    <n v="516.59280000000001"/>
    <n v="9"/>
    <x v="135"/>
    <d v="2024-05-10T00:00:00"/>
    <x v="2"/>
    <x v="1"/>
    <n v="209.9"/>
    <x v="0"/>
  </r>
  <r>
    <s v="ORD111041"/>
    <x v="3"/>
    <x v="1"/>
    <n v="717.75"/>
    <n v="0.37"/>
    <n v="265.5675"/>
    <n v="452.1825"/>
    <n v="9"/>
    <x v="195"/>
    <d v="2023-02-21T00:00:00"/>
    <x v="0"/>
    <x v="1"/>
    <n v="204.37"/>
    <x v="1"/>
  </r>
  <r>
    <s v="ORD112122"/>
    <x v="1"/>
    <x v="4"/>
    <n v="720.99"/>
    <n v="0.33"/>
    <n v="237.92670000000001"/>
    <n v="483.06330000000003"/>
    <n v="9"/>
    <x v="196"/>
    <d v="2024-04-26T00:00:00"/>
    <x v="2"/>
    <x v="0"/>
    <n v="196.97"/>
    <x v="2"/>
  </r>
  <r>
    <s v="ORD103702"/>
    <x v="3"/>
    <x v="2"/>
    <n v="725.3"/>
    <n v="0.24"/>
    <n v="174.07199999999997"/>
    <n v="551.22799999999995"/>
    <n v="9"/>
    <x v="197"/>
    <d v="2024-04-06T00:00:00"/>
    <x v="2"/>
    <x v="0"/>
    <n v="128.76"/>
    <x v="4"/>
  </r>
  <r>
    <s v="ORD108763"/>
    <x v="3"/>
    <x v="1"/>
    <n v="732.31"/>
    <n v="0.13"/>
    <n v="95.200299999999999"/>
    <n v="637.10969999999998"/>
    <n v="9"/>
    <x v="198"/>
    <d v="2023-10-17T00:00:00"/>
    <x v="0"/>
    <x v="2"/>
    <n v="215.75"/>
    <x v="4"/>
  </r>
  <r>
    <s v="ORD111815"/>
    <x v="0"/>
    <x v="0"/>
    <n v="736.59"/>
    <n v="0.17"/>
    <n v="125.22030000000001"/>
    <n v="611.36969999999997"/>
    <n v="9"/>
    <x v="199"/>
    <d v="2024-12-03T00:00:00"/>
    <x v="1"/>
    <x v="2"/>
    <n v="84.68"/>
    <x v="0"/>
  </r>
  <r>
    <s v="ORD104639"/>
    <x v="3"/>
    <x v="2"/>
    <n v="741.02"/>
    <n v="0.05"/>
    <n v="37.051000000000002"/>
    <n v="703.96899999999994"/>
    <n v="9"/>
    <x v="200"/>
    <d v="2024-06-09T00:00:00"/>
    <x v="2"/>
    <x v="0"/>
    <n v="91.51"/>
    <x v="0"/>
  </r>
  <r>
    <s v="ORD103180"/>
    <x v="1"/>
    <x v="4"/>
    <n v="742.47"/>
    <n v="7.0000000000000007E-2"/>
    <n v="51.97290000000001"/>
    <n v="690.49710000000005"/>
    <n v="9"/>
    <x v="201"/>
    <d v="2023-04-17T00:00:00"/>
    <x v="1"/>
    <x v="2"/>
    <n v="179.95"/>
    <x v="5"/>
  </r>
  <r>
    <s v="ORD106055"/>
    <x v="3"/>
    <x v="0"/>
    <n v="745.71"/>
    <n v="0.1"/>
    <n v="74.571000000000012"/>
    <n v="671.13900000000001"/>
    <n v="9"/>
    <x v="202"/>
    <d v="2023-10-31T00:00:00"/>
    <x v="2"/>
    <x v="0"/>
    <n v="117.9"/>
    <x v="0"/>
  </r>
  <r>
    <s v="ORD103038"/>
    <x v="0"/>
    <x v="0"/>
    <n v="750.18"/>
    <n v="0.45"/>
    <n v="337.58099999999996"/>
    <n v="412.59899999999999"/>
    <n v="9"/>
    <x v="203"/>
    <d v="2023-08-04T00:00:00"/>
    <x v="2"/>
    <x v="1"/>
    <n v="46.05"/>
    <x v="0"/>
  </r>
  <r>
    <s v="ORD102949"/>
    <x v="3"/>
    <x v="0"/>
    <n v="751.15"/>
    <n v="0.35"/>
    <n v="262.90249999999997"/>
    <n v="488.2475"/>
    <n v="9"/>
    <x v="96"/>
    <d v="2024-08-15T00:00:00"/>
    <x v="1"/>
    <x v="1"/>
    <n v="109.63"/>
    <x v="5"/>
  </r>
  <r>
    <s v="ORD104881"/>
    <x v="1"/>
    <x v="0"/>
    <n v="756.2"/>
    <n v="0.42"/>
    <n v="317.60399999999998"/>
    <n v="438.59600000000006"/>
    <n v="9"/>
    <x v="204"/>
    <d v="2023-03-26T00:00:00"/>
    <x v="1"/>
    <x v="1"/>
    <n v="137.15"/>
    <x v="4"/>
  </r>
  <r>
    <s v="ORD112704"/>
    <x v="3"/>
    <x v="0"/>
    <n v="756.69"/>
    <n v="0.2"/>
    <n v="151.33800000000002"/>
    <n v="605.35200000000009"/>
    <n v="9"/>
    <x v="205"/>
    <d v="2024-04-29T00:00:00"/>
    <x v="1"/>
    <x v="2"/>
    <n v="211.23"/>
    <x v="3"/>
  </r>
  <r>
    <s v="ORD111834"/>
    <x v="2"/>
    <x v="4"/>
    <n v="760.63"/>
    <n v="0.14000000000000001"/>
    <n v="106.48820000000001"/>
    <n v="654.14179999999999"/>
    <n v="9"/>
    <x v="206"/>
    <d v="2023-01-15T00:00:00"/>
    <x v="2"/>
    <x v="1"/>
    <n v="98.56"/>
    <x v="5"/>
  </r>
  <r>
    <s v="ORD104404"/>
    <x v="3"/>
    <x v="4"/>
    <n v="763.3"/>
    <n v="0.23"/>
    <n v="175.559"/>
    <n v="587.74099999999999"/>
    <n v="9"/>
    <x v="207"/>
    <d v="2023-06-17T00:00:00"/>
    <x v="2"/>
    <x v="1"/>
    <n v="94.12"/>
    <x v="3"/>
  </r>
  <r>
    <s v="ORD112663"/>
    <x v="2"/>
    <x v="4"/>
    <n v="763.86"/>
    <n v="0.27"/>
    <n v="206.24220000000003"/>
    <n v="557.61779999999999"/>
    <n v="9"/>
    <x v="208"/>
    <d v="2024-08-03T00:00:00"/>
    <x v="1"/>
    <x v="1"/>
    <n v="97.23"/>
    <x v="3"/>
  </r>
  <r>
    <s v="ORD107030"/>
    <x v="2"/>
    <x v="2"/>
    <n v="776.95"/>
    <n v="0.4"/>
    <n v="310.78000000000003"/>
    <n v="466.17"/>
    <n v="9"/>
    <x v="209"/>
    <d v="2024-03-25T00:00:00"/>
    <x v="2"/>
    <x v="1"/>
    <n v="102.03"/>
    <x v="3"/>
  </r>
  <r>
    <s v="ORD106754"/>
    <x v="2"/>
    <x v="3"/>
    <n v="779.38"/>
    <n v="0.06"/>
    <n v="46.762799999999999"/>
    <n v="732.61720000000003"/>
    <n v="9"/>
    <x v="210"/>
    <d v="2024-05-13T00:00:00"/>
    <x v="0"/>
    <x v="0"/>
    <n v="139.66999999999999"/>
    <x v="0"/>
  </r>
  <r>
    <s v="ORD106836"/>
    <x v="0"/>
    <x v="4"/>
    <n v="781.64"/>
    <n v="0.02"/>
    <n v="15.6328"/>
    <n v="766.00720000000001"/>
    <n v="9"/>
    <x v="165"/>
    <d v="2024-05-25T00:00:00"/>
    <x v="1"/>
    <x v="2"/>
    <n v="210.62"/>
    <x v="2"/>
  </r>
  <r>
    <s v="ORD113253"/>
    <x v="2"/>
    <x v="3"/>
    <n v="785.01"/>
    <n v="0.37"/>
    <n v="290.45369999999997"/>
    <n v="494.55630000000002"/>
    <n v="9"/>
    <x v="211"/>
    <d v="2023-05-23T00:00:00"/>
    <x v="1"/>
    <x v="2"/>
    <n v="73.209999999999994"/>
    <x v="0"/>
  </r>
  <r>
    <s v="ORD113214"/>
    <x v="2"/>
    <x v="4"/>
    <n v="785.57"/>
    <n v="0.49"/>
    <n v="384.92930000000001"/>
    <n v="400.64070000000004"/>
    <n v="9"/>
    <x v="212"/>
    <d v="2023-05-17T00:00:00"/>
    <x v="2"/>
    <x v="0"/>
    <n v="216.52"/>
    <x v="0"/>
  </r>
  <r>
    <s v="ORD105479"/>
    <x v="2"/>
    <x v="3"/>
    <n v="786.7"/>
    <n v="0.09"/>
    <n v="70.802999999999997"/>
    <n v="715.89700000000005"/>
    <n v="9"/>
    <x v="15"/>
    <d v="2023-08-30T00:00:00"/>
    <x v="2"/>
    <x v="1"/>
    <n v="108.55"/>
    <x v="0"/>
  </r>
  <r>
    <s v="ORD114809"/>
    <x v="0"/>
    <x v="1"/>
    <n v="796.99"/>
    <n v="0.3"/>
    <n v="239.09699999999998"/>
    <n v="557.89300000000003"/>
    <n v="9"/>
    <x v="213"/>
    <d v="2024-04-19T00:00:00"/>
    <x v="0"/>
    <x v="1"/>
    <n v="104.05"/>
    <x v="5"/>
  </r>
  <r>
    <s v="ORD113960"/>
    <x v="2"/>
    <x v="3"/>
    <n v="798.47"/>
    <n v="0.18"/>
    <n v="143.72460000000001"/>
    <n v="654.74540000000002"/>
    <n v="9"/>
    <x v="214"/>
    <d v="2024-09-06T00:00:00"/>
    <x v="2"/>
    <x v="2"/>
    <n v="213.52"/>
    <x v="3"/>
  </r>
  <r>
    <s v="ORD105514"/>
    <x v="0"/>
    <x v="1"/>
    <n v="800.7"/>
    <n v="0.32"/>
    <n v="256.22400000000005"/>
    <n v="544.476"/>
    <n v="9"/>
    <x v="215"/>
    <d v="2024-09-25T00:00:00"/>
    <x v="2"/>
    <x v="1"/>
    <n v="196.61"/>
    <x v="2"/>
  </r>
  <r>
    <s v="ORD112569"/>
    <x v="2"/>
    <x v="2"/>
    <n v="816.02"/>
    <n v="0.48"/>
    <n v="391.68959999999998"/>
    <n v="424.3304"/>
    <n v="9"/>
    <x v="216"/>
    <d v="2023-04-22T00:00:00"/>
    <x v="0"/>
    <x v="2"/>
    <n v="51.13"/>
    <x v="0"/>
  </r>
  <r>
    <s v="ORD113527"/>
    <x v="2"/>
    <x v="1"/>
    <n v="819.49"/>
    <n v="0.02"/>
    <n v="16.389800000000001"/>
    <n v="803.10019999999997"/>
    <n v="9"/>
    <x v="134"/>
    <d v="2023-06-15T00:00:00"/>
    <x v="0"/>
    <x v="2"/>
    <n v="171.6"/>
    <x v="4"/>
  </r>
  <r>
    <s v="ORD104354"/>
    <x v="0"/>
    <x v="2"/>
    <n v="823.31"/>
    <n v="0.31"/>
    <n v="255.22609999999997"/>
    <n v="568.08389999999997"/>
    <n v="9"/>
    <x v="217"/>
    <d v="2023-10-01T00:00:00"/>
    <x v="0"/>
    <x v="1"/>
    <n v="62.26"/>
    <x v="1"/>
  </r>
  <r>
    <s v="ORD107060"/>
    <x v="3"/>
    <x v="0"/>
    <n v="829.92"/>
    <n v="0.23"/>
    <n v="190.88159999999999"/>
    <n v="639.03839999999991"/>
    <n v="9"/>
    <x v="218"/>
    <d v="2024-11-07T00:00:00"/>
    <x v="2"/>
    <x v="1"/>
    <n v="176.07"/>
    <x v="2"/>
  </r>
  <r>
    <s v="ORD100528"/>
    <x v="2"/>
    <x v="4"/>
    <n v="831.01"/>
    <n v="0.42"/>
    <n v="349.02420000000001"/>
    <n v="481.98579999999998"/>
    <n v="9"/>
    <x v="95"/>
    <d v="2023-11-09T00:00:00"/>
    <x v="0"/>
    <x v="0"/>
    <n v="210.11"/>
    <x v="5"/>
  </r>
  <r>
    <s v="ORD113561"/>
    <x v="1"/>
    <x v="2"/>
    <n v="832.18"/>
    <n v="0.3"/>
    <n v="249.65399999999997"/>
    <n v="582.52599999999995"/>
    <n v="9"/>
    <x v="219"/>
    <d v="2024-04-15T00:00:00"/>
    <x v="0"/>
    <x v="0"/>
    <n v="176.43"/>
    <x v="3"/>
  </r>
  <r>
    <s v="ORD106171"/>
    <x v="1"/>
    <x v="2"/>
    <n v="835.59"/>
    <n v="0.14000000000000001"/>
    <n v="116.98260000000002"/>
    <n v="718.60739999999998"/>
    <n v="9"/>
    <x v="161"/>
    <d v="2024-03-24T00:00:00"/>
    <x v="1"/>
    <x v="1"/>
    <n v="237.88"/>
    <x v="5"/>
  </r>
  <r>
    <s v="ORD106132"/>
    <x v="2"/>
    <x v="0"/>
    <n v="841.08"/>
    <n v="0.36"/>
    <n v="302.78879999999998"/>
    <n v="538.29120000000012"/>
    <n v="9"/>
    <x v="220"/>
    <d v="2023-03-05T00:00:00"/>
    <x v="2"/>
    <x v="1"/>
    <n v="222.21"/>
    <x v="3"/>
  </r>
  <r>
    <s v="ORD105647"/>
    <x v="2"/>
    <x v="0"/>
    <n v="844.52"/>
    <n v="0.09"/>
    <n v="76.006799999999998"/>
    <n v="768.51319999999998"/>
    <n v="9"/>
    <x v="209"/>
    <d v="2024-03-23T00:00:00"/>
    <x v="2"/>
    <x v="0"/>
    <n v="114.36"/>
    <x v="2"/>
  </r>
  <r>
    <s v="ORD102849"/>
    <x v="2"/>
    <x v="2"/>
    <n v="846.9"/>
    <n v="0.42"/>
    <n v="355.69799999999998"/>
    <n v="491.202"/>
    <n v="9"/>
    <x v="221"/>
    <d v="2024-06-07T00:00:00"/>
    <x v="0"/>
    <x v="2"/>
    <n v="133"/>
    <x v="1"/>
  </r>
  <r>
    <s v="ORD114770"/>
    <x v="0"/>
    <x v="1"/>
    <n v="848.05"/>
    <n v="0.45"/>
    <n v="381.6225"/>
    <n v="466.42749999999995"/>
    <n v="9"/>
    <x v="222"/>
    <d v="2023-09-19T00:00:00"/>
    <x v="1"/>
    <x v="1"/>
    <n v="78.08"/>
    <x v="1"/>
  </r>
  <r>
    <s v="ORD113530"/>
    <x v="1"/>
    <x v="2"/>
    <n v="850.33"/>
    <n v="0.42"/>
    <n v="357.1386"/>
    <n v="493.19140000000004"/>
    <n v="9"/>
    <x v="223"/>
    <d v="2024-09-06T00:00:00"/>
    <x v="0"/>
    <x v="2"/>
    <n v="138.02000000000001"/>
    <x v="1"/>
  </r>
  <r>
    <s v="ORD112734"/>
    <x v="0"/>
    <x v="3"/>
    <n v="853.35"/>
    <n v="0.5"/>
    <n v="426.67500000000001"/>
    <n v="426.67500000000001"/>
    <n v="9"/>
    <x v="224"/>
    <d v="2024-08-27T00:00:00"/>
    <x v="1"/>
    <x v="1"/>
    <n v="53.72"/>
    <x v="0"/>
  </r>
  <r>
    <s v="ORD115322"/>
    <x v="3"/>
    <x v="1"/>
    <n v="855.45"/>
    <n v="0.4"/>
    <n v="342.18000000000006"/>
    <n v="513.27"/>
    <n v="9"/>
    <x v="186"/>
    <d v="2023-08-09T00:00:00"/>
    <x v="0"/>
    <x v="1"/>
    <n v="236.99"/>
    <x v="2"/>
  </r>
  <r>
    <s v="ORD105610"/>
    <x v="2"/>
    <x v="4"/>
    <n v="861.43"/>
    <n v="0.12"/>
    <n v="103.37159999999999"/>
    <n v="758.05840000000001"/>
    <n v="9"/>
    <x v="82"/>
    <d v="2023-11-03T00:00:00"/>
    <x v="1"/>
    <x v="2"/>
    <n v="224.53"/>
    <x v="5"/>
  </r>
  <r>
    <s v="ORD114697"/>
    <x v="3"/>
    <x v="1"/>
    <n v="866.82"/>
    <n v="0.15"/>
    <n v="130.023"/>
    <n v="736.79700000000003"/>
    <n v="9"/>
    <x v="218"/>
    <d v="2024-11-11T00:00:00"/>
    <x v="0"/>
    <x v="2"/>
    <n v="175.31"/>
    <x v="1"/>
  </r>
  <r>
    <s v="ORD105228"/>
    <x v="1"/>
    <x v="1"/>
    <n v="867.8"/>
    <n v="0.33"/>
    <n v="286.37400000000002"/>
    <n v="581.42599999999993"/>
    <n v="9"/>
    <x v="225"/>
    <d v="2024-07-09T00:00:00"/>
    <x v="2"/>
    <x v="2"/>
    <n v="79.19"/>
    <x v="4"/>
  </r>
  <r>
    <s v="ORD110003"/>
    <x v="3"/>
    <x v="0"/>
    <n v="868.56"/>
    <n v="0.49"/>
    <n v="425.59439999999995"/>
    <n v="442.96559999999999"/>
    <n v="9"/>
    <x v="226"/>
    <d v="2023-12-31T00:00:00"/>
    <x v="0"/>
    <x v="0"/>
    <n v="112.23"/>
    <x v="1"/>
  </r>
  <r>
    <s v="ORD102025"/>
    <x v="2"/>
    <x v="0"/>
    <n v="870.59"/>
    <n v="0.09"/>
    <n v="78.353099999999998"/>
    <n v="792.23689999999999"/>
    <n v="9"/>
    <x v="227"/>
    <d v="2023-03-19T00:00:00"/>
    <x v="2"/>
    <x v="0"/>
    <n v="215.7"/>
    <x v="4"/>
  </r>
  <r>
    <s v="ORD105276"/>
    <x v="1"/>
    <x v="3"/>
    <n v="874.69"/>
    <n v="0.24"/>
    <n v="209.9256"/>
    <n v="664.76440000000002"/>
    <n v="9"/>
    <x v="228"/>
    <d v="2023-08-11T00:00:00"/>
    <x v="2"/>
    <x v="0"/>
    <n v="107.5"/>
    <x v="4"/>
  </r>
  <r>
    <s v="ORD106245"/>
    <x v="0"/>
    <x v="0"/>
    <n v="877.05"/>
    <n v="0.2"/>
    <n v="175.41"/>
    <n v="701.64"/>
    <n v="9"/>
    <x v="229"/>
    <d v="2023-08-01T00:00:00"/>
    <x v="2"/>
    <x v="2"/>
    <n v="150.79"/>
    <x v="3"/>
  </r>
  <r>
    <s v="ORD101303"/>
    <x v="2"/>
    <x v="3"/>
    <n v="877.52"/>
    <n v="0.13"/>
    <n v="114.0776"/>
    <n v="763.44240000000002"/>
    <n v="9"/>
    <x v="230"/>
    <d v="2024-04-12T00:00:00"/>
    <x v="2"/>
    <x v="0"/>
    <n v="227.24"/>
    <x v="1"/>
  </r>
  <r>
    <s v="ORD101609"/>
    <x v="0"/>
    <x v="4"/>
    <n v="879.32"/>
    <n v="0.02"/>
    <n v="17.586400000000001"/>
    <n v="861.73360000000002"/>
    <n v="9"/>
    <x v="218"/>
    <d v="2024-11-09T00:00:00"/>
    <x v="2"/>
    <x v="1"/>
    <n v="201.52"/>
    <x v="1"/>
  </r>
  <r>
    <s v="ORD109784"/>
    <x v="1"/>
    <x v="2"/>
    <n v="882.59"/>
    <n v="0.49"/>
    <n v="432.46910000000003"/>
    <n v="450.12090000000001"/>
    <n v="9"/>
    <x v="231"/>
    <d v="2023-07-13T00:00:00"/>
    <x v="1"/>
    <x v="1"/>
    <n v="132.05000000000001"/>
    <x v="1"/>
  </r>
  <r>
    <s v="ORD103809"/>
    <x v="2"/>
    <x v="1"/>
    <n v="893.19"/>
    <n v="0.4"/>
    <n v="357.27600000000007"/>
    <n v="535.91399999999999"/>
    <n v="9"/>
    <x v="104"/>
    <d v="2024-08-12T00:00:00"/>
    <x v="1"/>
    <x v="0"/>
    <n v="131.63999999999999"/>
    <x v="1"/>
  </r>
  <r>
    <s v="ORD112873"/>
    <x v="0"/>
    <x v="3"/>
    <n v="895.07"/>
    <n v="0.14000000000000001"/>
    <n v="125.30980000000002"/>
    <n v="769.76020000000005"/>
    <n v="9"/>
    <x v="232"/>
    <d v="2024-12-30T00:00:00"/>
    <x v="2"/>
    <x v="0"/>
    <n v="198.24"/>
    <x v="1"/>
  </r>
  <r>
    <s v="ORD102805"/>
    <x v="0"/>
    <x v="2"/>
    <n v="895.37"/>
    <n v="0.21"/>
    <n v="188.02769999999998"/>
    <n v="707.34230000000002"/>
    <n v="9"/>
    <x v="233"/>
    <d v="2023-05-08T00:00:00"/>
    <x v="0"/>
    <x v="0"/>
    <n v="173.61"/>
    <x v="1"/>
  </r>
  <r>
    <s v="ORD108709"/>
    <x v="0"/>
    <x v="4"/>
    <n v="895.52"/>
    <n v="0.44"/>
    <n v="394.02879999999999"/>
    <n v="501.49119999999999"/>
    <n v="9"/>
    <x v="67"/>
    <d v="2023-08-08T00:00:00"/>
    <x v="1"/>
    <x v="0"/>
    <n v="67.540000000000006"/>
    <x v="2"/>
  </r>
  <r>
    <s v="ORD104707"/>
    <x v="0"/>
    <x v="4"/>
    <n v="901.75"/>
    <n v="0.36"/>
    <n v="324.63"/>
    <n v="577.12"/>
    <n v="9"/>
    <x v="234"/>
    <d v="2023-01-12T00:00:00"/>
    <x v="0"/>
    <x v="1"/>
    <n v="146.12"/>
    <x v="2"/>
  </r>
  <r>
    <s v="ORD110959"/>
    <x v="0"/>
    <x v="1"/>
    <n v="904.44"/>
    <n v="0.14000000000000001"/>
    <n v="126.62160000000002"/>
    <n v="777.8184"/>
    <n v="9"/>
    <x v="235"/>
    <d v="2023-09-20T00:00:00"/>
    <x v="0"/>
    <x v="2"/>
    <n v="55.04"/>
    <x v="4"/>
  </r>
  <r>
    <s v="ORD102773"/>
    <x v="3"/>
    <x v="1"/>
    <n v="906.62"/>
    <n v="0.25"/>
    <n v="226.655"/>
    <n v="679.96500000000003"/>
    <n v="9"/>
    <x v="107"/>
    <d v="2024-04-06T00:00:00"/>
    <x v="0"/>
    <x v="0"/>
    <n v="266.83999999999997"/>
    <x v="1"/>
  </r>
  <r>
    <s v="ORD108851"/>
    <x v="1"/>
    <x v="4"/>
    <n v="908.8"/>
    <n v="0.47"/>
    <n v="427.13599999999997"/>
    <n v="481.66399999999999"/>
    <n v="9"/>
    <x v="236"/>
    <d v="2023-11-08T00:00:00"/>
    <x v="2"/>
    <x v="0"/>
    <n v="103.34"/>
    <x v="1"/>
  </r>
  <r>
    <s v="ORD110543"/>
    <x v="3"/>
    <x v="2"/>
    <n v="913.39"/>
    <n v="0.38"/>
    <n v="347.08819999999997"/>
    <n v="566.30179999999996"/>
    <n v="9"/>
    <x v="131"/>
    <d v="2023-12-18T00:00:00"/>
    <x v="2"/>
    <x v="1"/>
    <n v="124.57"/>
    <x v="0"/>
  </r>
  <r>
    <s v="ORD109331"/>
    <x v="0"/>
    <x v="2"/>
    <n v="916.71"/>
    <n v="0.05"/>
    <n v="45.835500000000003"/>
    <n v="870.87450000000001"/>
    <n v="9"/>
    <x v="237"/>
    <d v="2024-08-01T00:00:00"/>
    <x v="0"/>
    <x v="1"/>
    <n v="171.61"/>
    <x v="0"/>
  </r>
  <r>
    <s v="ORD111649"/>
    <x v="0"/>
    <x v="4"/>
    <n v="916.71"/>
    <n v="0.3"/>
    <n v="275.01299999999998"/>
    <n v="641.69700000000012"/>
    <n v="9"/>
    <x v="238"/>
    <d v="2023-03-21T00:00:00"/>
    <x v="2"/>
    <x v="0"/>
    <n v="266.75"/>
    <x v="1"/>
  </r>
  <r>
    <s v="ORD109263"/>
    <x v="3"/>
    <x v="3"/>
    <n v="917.98"/>
    <n v="0.13"/>
    <n v="119.3374"/>
    <n v="798.64260000000002"/>
    <n v="9"/>
    <x v="25"/>
    <d v="2023-01-11T00:00:00"/>
    <x v="1"/>
    <x v="1"/>
    <n v="214.34"/>
    <x v="2"/>
  </r>
  <r>
    <s v="ORD102467"/>
    <x v="1"/>
    <x v="2"/>
    <n v="918.97"/>
    <n v="0.06"/>
    <n v="55.138199999999998"/>
    <n v="863.83180000000004"/>
    <n v="9"/>
    <x v="239"/>
    <d v="2023-08-24T00:00:00"/>
    <x v="1"/>
    <x v="0"/>
    <n v="180.5"/>
    <x v="1"/>
  </r>
  <r>
    <s v="ORD112420"/>
    <x v="2"/>
    <x v="3"/>
    <n v="920.97"/>
    <n v="0.09"/>
    <n v="82.887299999999996"/>
    <n v="838.08270000000005"/>
    <n v="9"/>
    <x v="240"/>
    <d v="2024-01-28T00:00:00"/>
    <x v="0"/>
    <x v="0"/>
    <n v="257.33"/>
    <x v="4"/>
  </r>
  <r>
    <s v="ORD106102"/>
    <x v="1"/>
    <x v="2"/>
    <n v="922.3"/>
    <n v="0.17"/>
    <n v="156.791"/>
    <n v="765.50900000000001"/>
    <n v="9"/>
    <x v="241"/>
    <d v="2024-04-27T00:00:00"/>
    <x v="1"/>
    <x v="0"/>
    <n v="115.99"/>
    <x v="2"/>
  </r>
  <r>
    <s v="ORD102202"/>
    <x v="0"/>
    <x v="2"/>
    <n v="922.62"/>
    <n v="0.49"/>
    <n v="452.0838"/>
    <n v="470.53620000000001"/>
    <n v="9"/>
    <x v="242"/>
    <d v="2024-08-08T00:00:00"/>
    <x v="0"/>
    <x v="1"/>
    <n v="172.37"/>
    <x v="2"/>
  </r>
  <r>
    <s v="ORD111933"/>
    <x v="0"/>
    <x v="0"/>
    <n v="926.74"/>
    <n v="0.43"/>
    <n v="398.4982"/>
    <n v="528.24180000000001"/>
    <n v="9"/>
    <x v="243"/>
    <d v="2024-02-02T00:00:00"/>
    <x v="0"/>
    <x v="2"/>
    <n v="202.68"/>
    <x v="3"/>
  </r>
  <r>
    <s v="ORD110253"/>
    <x v="2"/>
    <x v="3"/>
    <n v="927.77"/>
    <n v="0.19"/>
    <n v="176.27629999999999"/>
    <n v="751.49369999999999"/>
    <n v="9"/>
    <x v="244"/>
    <d v="2023-07-10T00:00:00"/>
    <x v="1"/>
    <x v="0"/>
    <n v="139.24"/>
    <x v="5"/>
  </r>
  <r>
    <s v="ORD107855"/>
    <x v="2"/>
    <x v="3"/>
    <n v="929.14"/>
    <n v="0.37"/>
    <n v="343.78179999999998"/>
    <n v="585.35820000000001"/>
    <n v="9"/>
    <x v="74"/>
    <d v="2024-12-19T00:00:00"/>
    <x v="0"/>
    <x v="0"/>
    <n v="132.31"/>
    <x v="4"/>
  </r>
  <r>
    <s v="ORD105336"/>
    <x v="2"/>
    <x v="0"/>
    <n v="930.69"/>
    <n v="0.08"/>
    <n v="74.455200000000005"/>
    <n v="856.23480000000006"/>
    <n v="9"/>
    <x v="245"/>
    <d v="2023-07-23T00:00:00"/>
    <x v="0"/>
    <x v="1"/>
    <n v="63.18"/>
    <x v="3"/>
  </r>
  <r>
    <s v="ORD107563"/>
    <x v="3"/>
    <x v="1"/>
    <n v="932.2"/>
    <n v="0.49"/>
    <n v="456.77800000000002"/>
    <n v="475.42200000000003"/>
    <n v="9"/>
    <x v="246"/>
    <d v="2024-07-23T00:00:00"/>
    <x v="2"/>
    <x v="0"/>
    <n v="241.15"/>
    <x v="1"/>
  </r>
  <r>
    <s v="ORD112836"/>
    <x v="2"/>
    <x v="1"/>
    <n v="933.4"/>
    <n v="0.37"/>
    <n v="345.358"/>
    <n v="588.04199999999992"/>
    <n v="9"/>
    <x v="247"/>
    <d v="2023-07-05T00:00:00"/>
    <x v="0"/>
    <x v="1"/>
    <n v="122.83"/>
    <x v="3"/>
  </r>
  <r>
    <s v="ORD110178"/>
    <x v="0"/>
    <x v="2"/>
    <n v="938.51"/>
    <n v="0.13"/>
    <n v="122.0063"/>
    <n v="816.50369999999998"/>
    <n v="9"/>
    <x v="248"/>
    <d v="2024-11-10T00:00:00"/>
    <x v="0"/>
    <x v="1"/>
    <n v="76.88"/>
    <x v="3"/>
  </r>
  <r>
    <s v="ORD104936"/>
    <x v="1"/>
    <x v="0"/>
    <n v="941.65"/>
    <n v="0.12"/>
    <n v="112.99799999999999"/>
    <n v="828.65200000000004"/>
    <n v="9"/>
    <x v="57"/>
    <d v="2024-02-10T00:00:00"/>
    <x v="1"/>
    <x v="1"/>
    <n v="153.5"/>
    <x v="3"/>
  </r>
  <r>
    <s v="ORD109388"/>
    <x v="2"/>
    <x v="2"/>
    <n v="943.26"/>
    <n v="0.42"/>
    <n v="396.16919999999999"/>
    <n v="547.09079999999994"/>
    <n v="9"/>
    <x v="249"/>
    <d v="2023-02-22T00:00:00"/>
    <x v="2"/>
    <x v="0"/>
    <n v="67.540000000000006"/>
    <x v="0"/>
  </r>
  <r>
    <s v="ORD113073"/>
    <x v="0"/>
    <x v="4"/>
    <n v="945.23"/>
    <n v="0.36"/>
    <n v="340.28280000000001"/>
    <n v="604.94720000000007"/>
    <n v="9"/>
    <x v="167"/>
    <d v="2023-11-02T00:00:00"/>
    <x v="1"/>
    <x v="2"/>
    <n v="117.11"/>
    <x v="1"/>
  </r>
  <r>
    <s v="ORD109661"/>
    <x v="2"/>
    <x v="4"/>
    <n v="945.72"/>
    <n v="0.48"/>
    <n v="453.94560000000001"/>
    <n v="491.77440000000001"/>
    <n v="9"/>
    <x v="250"/>
    <d v="2023-08-28T00:00:00"/>
    <x v="0"/>
    <x v="0"/>
    <n v="102.58"/>
    <x v="2"/>
  </r>
  <r>
    <s v="ORD101223"/>
    <x v="0"/>
    <x v="1"/>
    <n v="945.76"/>
    <n v="0.28999999999999998"/>
    <n v="274.2704"/>
    <n v="671.4896"/>
    <n v="9"/>
    <x v="251"/>
    <d v="2023-10-13T00:00:00"/>
    <x v="1"/>
    <x v="0"/>
    <n v="128.34"/>
    <x v="1"/>
  </r>
  <r>
    <s v="ORD113452"/>
    <x v="2"/>
    <x v="1"/>
    <n v="947.47"/>
    <n v="0.37"/>
    <n v="350.56389999999999"/>
    <n v="596.90610000000004"/>
    <n v="9"/>
    <x v="230"/>
    <d v="2024-04-17T00:00:00"/>
    <x v="1"/>
    <x v="2"/>
    <n v="63.16"/>
    <x v="3"/>
  </r>
  <r>
    <s v="ORD106566"/>
    <x v="1"/>
    <x v="4"/>
    <n v="949.53"/>
    <n v="0.23"/>
    <n v="218.39189999999999"/>
    <n v="731.13810000000001"/>
    <n v="9"/>
    <x v="72"/>
    <d v="2024-02-06T00:00:00"/>
    <x v="1"/>
    <x v="0"/>
    <n v="60.35"/>
    <x v="2"/>
  </r>
  <r>
    <s v="ORD102821"/>
    <x v="0"/>
    <x v="2"/>
    <n v="951.4"/>
    <n v="0.15"/>
    <n v="142.70999999999998"/>
    <n v="808.69"/>
    <n v="9"/>
    <x v="252"/>
    <d v="2023-02-21T00:00:00"/>
    <x v="1"/>
    <x v="0"/>
    <n v="181.07"/>
    <x v="1"/>
  </r>
  <r>
    <s v="ORD112219"/>
    <x v="0"/>
    <x v="4"/>
    <n v="951.97"/>
    <n v="0.28000000000000003"/>
    <n v="266.55160000000001"/>
    <n v="685.41840000000002"/>
    <n v="9"/>
    <x v="253"/>
    <d v="2023-09-12T00:00:00"/>
    <x v="0"/>
    <x v="2"/>
    <n v="71.97"/>
    <x v="3"/>
  </r>
  <r>
    <s v="ORD112301"/>
    <x v="3"/>
    <x v="0"/>
    <n v="953.69"/>
    <n v="0.02"/>
    <n v="19.073800000000002"/>
    <n v="934.61620000000005"/>
    <n v="9"/>
    <x v="254"/>
    <d v="2024-10-31T00:00:00"/>
    <x v="2"/>
    <x v="2"/>
    <n v="136.56"/>
    <x v="1"/>
  </r>
  <r>
    <s v="ORD108885"/>
    <x v="3"/>
    <x v="4"/>
    <n v="953.82"/>
    <n v="0.41"/>
    <n v="391.06619999999998"/>
    <n v="562.75380000000007"/>
    <n v="9"/>
    <x v="214"/>
    <d v="2024-09-03T00:00:00"/>
    <x v="1"/>
    <x v="0"/>
    <n v="99.19"/>
    <x v="5"/>
  </r>
  <r>
    <s v="ORD100760"/>
    <x v="3"/>
    <x v="2"/>
    <n v="957.65"/>
    <n v="0.26"/>
    <n v="248.989"/>
    <n v="708.66099999999994"/>
    <n v="9"/>
    <x v="255"/>
    <d v="2024-11-06T00:00:00"/>
    <x v="1"/>
    <x v="2"/>
    <n v="198.68"/>
    <x v="4"/>
  </r>
  <r>
    <s v="ORD111315"/>
    <x v="0"/>
    <x v="4"/>
    <n v="958.19"/>
    <n v="0.13"/>
    <n v="124.56470000000002"/>
    <n v="833.62530000000004"/>
    <n v="9"/>
    <x v="123"/>
    <d v="2023-09-10T00:00:00"/>
    <x v="0"/>
    <x v="2"/>
    <n v="271.64999999999998"/>
    <x v="2"/>
  </r>
  <r>
    <s v="ORD115023"/>
    <x v="1"/>
    <x v="0"/>
    <n v="962.29"/>
    <n v="0.31"/>
    <n v="298.30989999999997"/>
    <n v="663.98009999999999"/>
    <n v="9"/>
    <x v="24"/>
    <d v="2023-04-24T00:00:00"/>
    <x v="1"/>
    <x v="1"/>
    <n v="251.39"/>
    <x v="0"/>
  </r>
  <r>
    <s v="ORD105142"/>
    <x v="0"/>
    <x v="2"/>
    <n v="966.64"/>
    <n v="0.37"/>
    <n v="357.65679999999998"/>
    <n v="608.98320000000001"/>
    <n v="9"/>
    <x v="256"/>
    <d v="2023-08-08T00:00:00"/>
    <x v="2"/>
    <x v="2"/>
    <n v="213.84"/>
    <x v="2"/>
  </r>
  <r>
    <s v="ORD114992"/>
    <x v="0"/>
    <x v="2"/>
    <n v="973.44"/>
    <n v="0.08"/>
    <n v="77.875200000000007"/>
    <n v="895.5648000000001"/>
    <n v="9"/>
    <x v="162"/>
    <d v="2023-03-12T00:00:00"/>
    <x v="0"/>
    <x v="1"/>
    <n v="60.65"/>
    <x v="1"/>
  </r>
  <r>
    <s v="ORD114846"/>
    <x v="1"/>
    <x v="1"/>
    <n v="980.11"/>
    <n v="0.03"/>
    <n v="29.403299999999998"/>
    <n v="950.70670000000007"/>
    <n v="9"/>
    <x v="257"/>
    <d v="2024-10-23T00:00:00"/>
    <x v="1"/>
    <x v="2"/>
    <n v="191.14"/>
    <x v="5"/>
  </r>
  <r>
    <s v="ORD105896"/>
    <x v="3"/>
    <x v="3"/>
    <n v="981.04"/>
    <n v="0.48"/>
    <n v="470.89919999999995"/>
    <n v="510.14080000000001"/>
    <n v="9"/>
    <x v="258"/>
    <d v="2024-05-28T00:00:00"/>
    <x v="1"/>
    <x v="0"/>
    <n v="289.33999999999997"/>
    <x v="3"/>
  </r>
  <r>
    <s v="ORD107852"/>
    <x v="3"/>
    <x v="0"/>
    <n v="982.69"/>
    <n v="0.26"/>
    <n v="255.49940000000004"/>
    <n v="727.19060000000002"/>
    <n v="9"/>
    <x v="259"/>
    <d v="2024-10-11T00:00:00"/>
    <x v="1"/>
    <x v="1"/>
    <n v="266.14999999999998"/>
    <x v="3"/>
  </r>
  <r>
    <s v="ORD101446"/>
    <x v="3"/>
    <x v="3"/>
    <n v="988.1"/>
    <n v="0.49"/>
    <n v="484.16899999999998"/>
    <n v="503.93100000000004"/>
    <n v="9"/>
    <x v="260"/>
    <d v="2025-01-03T00:00:00"/>
    <x v="1"/>
    <x v="0"/>
    <n v="132.75"/>
    <x v="5"/>
  </r>
  <r>
    <s v="ORD113183"/>
    <x v="0"/>
    <x v="3"/>
    <n v="988.69"/>
    <n v="0.03"/>
    <n v="29.660700000000002"/>
    <n v="959.02930000000003"/>
    <n v="9"/>
    <x v="93"/>
    <d v="2023-05-28T00:00:00"/>
    <x v="2"/>
    <x v="1"/>
    <n v="156.47"/>
    <x v="2"/>
  </r>
  <r>
    <s v="ORD108873"/>
    <x v="0"/>
    <x v="3"/>
    <n v="990.34"/>
    <n v="0.03"/>
    <n v="29.7102"/>
    <n v="960.62980000000005"/>
    <n v="9"/>
    <x v="261"/>
    <d v="2024-12-03T00:00:00"/>
    <x v="1"/>
    <x v="0"/>
    <n v="211.98"/>
    <x v="5"/>
  </r>
  <r>
    <s v="ORD113631"/>
    <x v="1"/>
    <x v="4"/>
    <n v="990.8"/>
    <n v="0.1"/>
    <n v="99.08"/>
    <n v="891.71999999999991"/>
    <n v="9"/>
    <x v="262"/>
    <d v="2023-06-03T00:00:00"/>
    <x v="2"/>
    <x v="2"/>
    <n v="117.36"/>
    <x v="0"/>
  </r>
  <r>
    <s v="ORD113520"/>
    <x v="1"/>
    <x v="1"/>
    <n v="990.97"/>
    <n v="0.35"/>
    <n v="346.83949999999999"/>
    <n v="644.13049999999998"/>
    <n v="9"/>
    <x v="180"/>
    <d v="2023-09-22T00:00:00"/>
    <x v="1"/>
    <x v="1"/>
    <n v="53.13"/>
    <x v="3"/>
  </r>
  <r>
    <s v="ORD105273"/>
    <x v="3"/>
    <x v="4"/>
    <n v="995.25"/>
    <n v="0.28000000000000003"/>
    <n v="278.67"/>
    <n v="716.57999999999993"/>
    <n v="9"/>
    <x v="42"/>
    <d v="2024-02-20T00:00:00"/>
    <x v="0"/>
    <x v="0"/>
    <n v="286.64999999999998"/>
    <x v="4"/>
  </r>
  <r>
    <s v="ORD108035"/>
    <x v="0"/>
    <x v="2"/>
    <n v="997.07"/>
    <n v="0.45"/>
    <n v="448.68150000000003"/>
    <n v="548.38850000000002"/>
    <n v="9"/>
    <x v="247"/>
    <d v="2023-07-04T00:00:00"/>
    <x v="1"/>
    <x v="0"/>
    <n v="287.05"/>
    <x v="5"/>
  </r>
  <r>
    <s v="ORD112557"/>
    <x v="2"/>
    <x v="3"/>
    <n v="998.29"/>
    <n v="0.4"/>
    <n v="399.31600000000003"/>
    <n v="598.97399999999993"/>
    <n v="9"/>
    <x v="263"/>
    <d v="2023-06-22T00:00:00"/>
    <x v="1"/>
    <x v="2"/>
    <n v="283.33999999999997"/>
    <x v="1"/>
  </r>
  <r>
    <s v="ORD109925"/>
    <x v="1"/>
    <x v="3"/>
    <n v="1000.94"/>
    <n v="0.23"/>
    <n v="230.21620000000001"/>
    <n v="770.72379999999998"/>
    <n v="9"/>
    <x v="264"/>
    <d v="2023-11-26T00:00:00"/>
    <x v="1"/>
    <x v="0"/>
    <n v="245.43"/>
    <x v="3"/>
  </r>
  <r>
    <s v="ORD109920"/>
    <x v="0"/>
    <x v="1"/>
    <n v="1016.94"/>
    <n v="0.46"/>
    <n v="467.79240000000004"/>
    <n v="549.14760000000001"/>
    <n v="9"/>
    <x v="265"/>
    <d v="2023-10-18T00:00:00"/>
    <x v="0"/>
    <x v="0"/>
    <n v="143.83000000000001"/>
    <x v="0"/>
  </r>
  <r>
    <s v="ORD114003"/>
    <x v="0"/>
    <x v="2"/>
    <n v="1019.73"/>
    <n v="0.35"/>
    <n v="356.90549999999996"/>
    <n v="662.82450000000006"/>
    <n v="9"/>
    <x v="266"/>
    <d v="2023-01-05T00:00:00"/>
    <x v="2"/>
    <x v="2"/>
    <n v="291.17"/>
    <x v="4"/>
  </r>
  <r>
    <s v="ORD111007"/>
    <x v="1"/>
    <x v="3"/>
    <n v="1024.47"/>
    <n v="0.05"/>
    <n v="51.223500000000001"/>
    <n v="973.24649999999997"/>
    <n v="9"/>
    <x v="267"/>
    <d v="2023-09-08T00:00:00"/>
    <x v="2"/>
    <x v="1"/>
    <n v="243.16"/>
    <x v="0"/>
  </r>
  <r>
    <s v="ORD114420"/>
    <x v="3"/>
    <x v="2"/>
    <n v="1027.8499999999999"/>
    <n v="0.17"/>
    <n v="174.7345"/>
    <n v="853.11549999999988"/>
    <n v="9"/>
    <x v="268"/>
    <d v="2023-11-21T00:00:00"/>
    <x v="0"/>
    <x v="2"/>
    <n v="96.8"/>
    <x v="0"/>
  </r>
  <r>
    <s v="ORD108609"/>
    <x v="2"/>
    <x v="4"/>
    <n v="1028.46"/>
    <n v="0.24"/>
    <n v="246.8304"/>
    <n v="781.62959999999998"/>
    <n v="9"/>
    <x v="269"/>
    <d v="2024-04-03T00:00:00"/>
    <x v="1"/>
    <x v="0"/>
    <n v="96.09"/>
    <x v="1"/>
  </r>
  <r>
    <s v="ORD114287"/>
    <x v="2"/>
    <x v="4"/>
    <n v="1029.1300000000001"/>
    <n v="0.3"/>
    <n v="308.73900000000003"/>
    <n v="720.39100000000008"/>
    <n v="9"/>
    <x v="216"/>
    <d v="2023-04-22T00:00:00"/>
    <x v="2"/>
    <x v="0"/>
    <n v="267.14"/>
    <x v="5"/>
  </r>
  <r>
    <s v="ORD107846"/>
    <x v="0"/>
    <x v="1"/>
    <n v="1029.44"/>
    <n v="0.47"/>
    <n v="483.83679999999998"/>
    <n v="545.60320000000002"/>
    <n v="9"/>
    <x v="202"/>
    <d v="2023-11-03T00:00:00"/>
    <x v="2"/>
    <x v="2"/>
    <n v="209.98"/>
    <x v="4"/>
  </r>
  <r>
    <s v="ORD114464"/>
    <x v="3"/>
    <x v="2"/>
    <n v="1037.5899999999999"/>
    <n v="0.38"/>
    <n v="394.2842"/>
    <n v="643.30579999999986"/>
    <n v="9"/>
    <x v="270"/>
    <d v="2023-08-28T00:00:00"/>
    <x v="2"/>
    <x v="2"/>
    <n v="213.98"/>
    <x v="3"/>
  </r>
  <r>
    <s v="ORD114058"/>
    <x v="3"/>
    <x v="2"/>
    <n v="1043.28"/>
    <n v="0.17"/>
    <n v="177.35760000000002"/>
    <n v="865.92239999999993"/>
    <n v="9"/>
    <x v="4"/>
    <d v="2023-12-21T00:00:00"/>
    <x v="0"/>
    <x v="0"/>
    <n v="230.98"/>
    <x v="0"/>
  </r>
  <r>
    <s v="ORD108623"/>
    <x v="1"/>
    <x v="3"/>
    <n v="1045.0899999999999"/>
    <n v="0.33"/>
    <n v="344.87970000000001"/>
    <n v="700.21029999999996"/>
    <n v="9"/>
    <x v="157"/>
    <d v="2024-07-28T00:00:00"/>
    <x v="2"/>
    <x v="1"/>
    <n v="282.52"/>
    <x v="1"/>
  </r>
  <r>
    <s v="ORD114141"/>
    <x v="3"/>
    <x v="1"/>
    <n v="1048.3800000000001"/>
    <n v="0.18"/>
    <n v="188.70840000000001"/>
    <n v="859.67160000000013"/>
    <n v="9"/>
    <x v="70"/>
    <d v="2024-07-18T00:00:00"/>
    <x v="0"/>
    <x v="0"/>
    <n v="86.43"/>
    <x v="5"/>
  </r>
  <r>
    <s v="ORD105439"/>
    <x v="3"/>
    <x v="1"/>
    <n v="1053.6400000000001"/>
    <n v="0.14000000000000001"/>
    <n v="147.50960000000003"/>
    <n v="906.13040000000001"/>
    <n v="9"/>
    <x v="271"/>
    <d v="2024-10-05T00:00:00"/>
    <x v="2"/>
    <x v="1"/>
    <n v="273.68"/>
    <x v="4"/>
  </r>
  <r>
    <s v="ORD106213"/>
    <x v="0"/>
    <x v="2"/>
    <n v="1054.44"/>
    <n v="0.12"/>
    <n v="126.53280000000001"/>
    <n v="927.9072000000001"/>
    <n v="9"/>
    <x v="256"/>
    <d v="2023-08-11T00:00:00"/>
    <x v="2"/>
    <x v="1"/>
    <n v="168.78"/>
    <x v="0"/>
  </r>
  <r>
    <s v="ORD108889"/>
    <x v="0"/>
    <x v="1"/>
    <n v="1054.7"/>
    <n v="0.43"/>
    <n v="453.52100000000002"/>
    <n v="601.17900000000009"/>
    <n v="9"/>
    <x v="272"/>
    <d v="2023-01-19T00:00:00"/>
    <x v="0"/>
    <x v="2"/>
    <n v="75.28"/>
    <x v="3"/>
  </r>
  <r>
    <s v="ORD110792"/>
    <x v="2"/>
    <x v="0"/>
    <n v="1056.05"/>
    <n v="0.48"/>
    <n v="506.90399999999994"/>
    <n v="549.14599999999996"/>
    <n v="9"/>
    <x v="273"/>
    <d v="2024-04-21T00:00:00"/>
    <x v="2"/>
    <x v="1"/>
    <n v="164.39"/>
    <x v="1"/>
  </r>
  <r>
    <s v="ORD103684"/>
    <x v="3"/>
    <x v="2"/>
    <n v="1059.67"/>
    <n v="0.06"/>
    <n v="63.580200000000005"/>
    <n v="996.08980000000008"/>
    <n v="9"/>
    <x v="180"/>
    <d v="2023-09-21T00:00:00"/>
    <x v="2"/>
    <x v="0"/>
    <n v="102.63"/>
    <x v="2"/>
  </r>
  <r>
    <s v="ORD108391"/>
    <x v="1"/>
    <x v="4"/>
    <n v="1064.77"/>
    <n v="0.03"/>
    <n v="31.943099999999998"/>
    <n v="1032.8269"/>
    <n v="9"/>
    <x v="119"/>
    <d v="2024-05-20T00:00:00"/>
    <x v="2"/>
    <x v="1"/>
    <n v="313.31"/>
    <x v="1"/>
  </r>
  <r>
    <s v="ORD102353"/>
    <x v="3"/>
    <x v="2"/>
    <n v="1066.29"/>
    <n v="0.24"/>
    <n v="255.90959999999998"/>
    <n v="810.38040000000001"/>
    <n v="9"/>
    <x v="274"/>
    <d v="2024-12-16T00:00:00"/>
    <x v="1"/>
    <x v="1"/>
    <n v="79.19"/>
    <x v="1"/>
  </r>
  <r>
    <s v="ORD104086"/>
    <x v="1"/>
    <x v="3"/>
    <n v="1066.76"/>
    <n v="0.41"/>
    <n v="437.37159999999994"/>
    <n v="629.38840000000005"/>
    <n v="9"/>
    <x v="169"/>
    <d v="2023-10-19T00:00:00"/>
    <x v="0"/>
    <x v="0"/>
    <n v="300.47000000000003"/>
    <x v="5"/>
  </r>
  <r>
    <s v="ORD102345"/>
    <x v="3"/>
    <x v="0"/>
    <n v="1067.97"/>
    <n v="0.49"/>
    <n v="523.30529999999999"/>
    <n v="544.66470000000004"/>
    <n v="9"/>
    <x v="198"/>
    <d v="2023-10-17T00:00:00"/>
    <x v="2"/>
    <x v="2"/>
    <n v="72.58"/>
    <x v="5"/>
  </r>
  <r>
    <s v="ORD113683"/>
    <x v="2"/>
    <x v="4"/>
    <n v="1071.5"/>
    <n v="0.48"/>
    <n v="514.31999999999994"/>
    <n v="557.18000000000006"/>
    <n v="9"/>
    <x v="139"/>
    <d v="2023-02-04T00:00:00"/>
    <x v="0"/>
    <x v="1"/>
    <n v="252.18"/>
    <x v="2"/>
  </r>
  <r>
    <s v="ORD107632"/>
    <x v="2"/>
    <x v="0"/>
    <n v="1071.7"/>
    <n v="0.02"/>
    <n v="21.434000000000001"/>
    <n v="1050.2660000000001"/>
    <n v="9"/>
    <x v="32"/>
    <d v="2024-10-28T00:00:00"/>
    <x v="0"/>
    <x v="2"/>
    <n v="301.10000000000002"/>
    <x v="0"/>
  </r>
  <r>
    <s v="ORD112355"/>
    <x v="3"/>
    <x v="0"/>
    <n v="1073.8599999999999"/>
    <n v="0.48"/>
    <n v="515.45279999999991"/>
    <n v="558.40719999999999"/>
    <n v="9"/>
    <x v="239"/>
    <d v="2023-08-23T00:00:00"/>
    <x v="0"/>
    <x v="2"/>
    <n v="230.47"/>
    <x v="2"/>
  </r>
  <r>
    <s v="ORD110887"/>
    <x v="0"/>
    <x v="2"/>
    <n v="1074.3499999999999"/>
    <n v="0.11"/>
    <n v="118.17849999999999"/>
    <n v="956.17149999999992"/>
    <n v="9"/>
    <x v="275"/>
    <d v="2024-12-14T00:00:00"/>
    <x v="0"/>
    <x v="0"/>
    <n v="191.97"/>
    <x v="3"/>
  </r>
  <r>
    <s v="ORD111598"/>
    <x v="3"/>
    <x v="4"/>
    <n v="1076.8699999999999"/>
    <n v="0.35"/>
    <n v="376.90449999999993"/>
    <n v="699.96550000000002"/>
    <n v="9"/>
    <x v="276"/>
    <d v="2024-04-12T00:00:00"/>
    <x v="0"/>
    <x v="0"/>
    <n v="261.75"/>
    <x v="0"/>
  </r>
  <r>
    <s v="ORD111893"/>
    <x v="3"/>
    <x v="0"/>
    <n v="1077.0899999999999"/>
    <n v="0.39"/>
    <n v="420.06509999999997"/>
    <n v="657.02489999999989"/>
    <n v="9"/>
    <x v="275"/>
    <d v="2024-12-18T00:00:00"/>
    <x v="1"/>
    <x v="2"/>
    <n v="208.2"/>
    <x v="3"/>
  </r>
  <r>
    <s v="ORD109809"/>
    <x v="1"/>
    <x v="2"/>
    <n v="1081.6400000000001"/>
    <n v="0.08"/>
    <n v="86.531200000000013"/>
    <n v="995.10880000000009"/>
    <n v="9"/>
    <x v="137"/>
    <d v="2023-01-26T00:00:00"/>
    <x v="1"/>
    <x v="1"/>
    <n v="245.12"/>
    <x v="2"/>
  </r>
  <r>
    <s v="ORD110874"/>
    <x v="3"/>
    <x v="1"/>
    <n v="1082.49"/>
    <n v="0.2"/>
    <n v="216.49800000000002"/>
    <n v="865.99199999999996"/>
    <n v="9"/>
    <x v="261"/>
    <d v="2024-12-02T00:00:00"/>
    <x v="1"/>
    <x v="1"/>
    <n v="314.54000000000002"/>
    <x v="0"/>
  </r>
  <r>
    <s v="ORD100807"/>
    <x v="1"/>
    <x v="0"/>
    <n v="1094.24"/>
    <n v="0.41"/>
    <n v="448.63839999999999"/>
    <n v="645.60159999999996"/>
    <n v="9"/>
    <x v="277"/>
    <d v="2024-07-25T00:00:00"/>
    <x v="0"/>
    <x v="0"/>
    <n v="89.25"/>
    <x v="1"/>
  </r>
  <r>
    <s v="ORD100043"/>
    <x v="3"/>
    <x v="1"/>
    <n v="1097.4100000000001"/>
    <n v="0.28999999999999998"/>
    <n v="318.24889999999999"/>
    <n v="779.16110000000003"/>
    <n v="9"/>
    <x v="278"/>
    <d v="2024-07-02T00:00:00"/>
    <x v="1"/>
    <x v="0"/>
    <n v="235.05"/>
    <x v="2"/>
  </r>
  <r>
    <s v="ORD103586"/>
    <x v="1"/>
    <x v="2"/>
    <n v="1103.1300000000001"/>
    <n v="0.39"/>
    <n v="430.22070000000008"/>
    <n v="672.90930000000003"/>
    <n v="9"/>
    <x v="279"/>
    <d v="2023-04-26T00:00:00"/>
    <x v="1"/>
    <x v="1"/>
    <n v="306.5"/>
    <x v="2"/>
  </r>
  <r>
    <s v="ORD112245"/>
    <x v="0"/>
    <x v="2"/>
    <n v="1103.6400000000001"/>
    <n v="0.02"/>
    <n v="22.072800000000001"/>
    <n v="1081.5672000000002"/>
    <n v="9"/>
    <x v="280"/>
    <d v="2024-03-20T00:00:00"/>
    <x v="2"/>
    <x v="0"/>
    <n v="275.27"/>
    <x v="5"/>
  </r>
  <r>
    <s v="ORD114890"/>
    <x v="0"/>
    <x v="4"/>
    <n v="1104.4000000000001"/>
    <n v="0.13"/>
    <n v="143.572"/>
    <n v="960.82800000000009"/>
    <n v="9"/>
    <x v="252"/>
    <d v="2023-02-16T00:00:00"/>
    <x v="0"/>
    <x v="0"/>
    <n v="71.989999999999995"/>
    <x v="4"/>
  </r>
  <r>
    <s v="ORD110544"/>
    <x v="3"/>
    <x v="3"/>
    <n v="1106.17"/>
    <n v="0.04"/>
    <n v="44.2468"/>
    <n v="1061.9232000000002"/>
    <n v="9"/>
    <x v="281"/>
    <d v="2023-08-23T00:00:00"/>
    <x v="1"/>
    <x v="2"/>
    <n v="331.17"/>
    <x v="0"/>
  </r>
  <r>
    <s v="ORD101284"/>
    <x v="0"/>
    <x v="1"/>
    <n v="1106.3"/>
    <n v="0.18"/>
    <n v="199.13399999999999"/>
    <n v="907.16599999999994"/>
    <n v="9"/>
    <x v="77"/>
    <d v="2023-09-24T00:00:00"/>
    <x v="2"/>
    <x v="1"/>
    <n v="219.54"/>
    <x v="1"/>
  </r>
  <r>
    <s v="ORD101623"/>
    <x v="3"/>
    <x v="0"/>
    <n v="1106.49"/>
    <n v="0.33"/>
    <n v="365.14170000000001"/>
    <n v="741.34829999999999"/>
    <n v="9"/>
    <x v="7"/>
    <d v="2024-11-25T00:00:00"/>
    <x v="1"/>
    <x v="0"/>
    <n v="255.09"/>
    <x v="5"/>
  </r>
  <r>
    <s v="ORD106259"/>
    <x v="2"/>
    <x v="1"/>
    <n v="1111.6500000000001"/>
    <n v="0.17"/>
    <n v="188.98050000000003"/>
    <n v="922.66950000000008"/>
    <n v="9"/>
    <x v="104"/>
    <d v="2024-08-15T00:00:00"/>
    <x v="2"/>
    <x v="1"/>
    <n v="327.87"/>
    <x v="1"/>
  </r>
  <r>
    <s v="ORD102358"/>
    <x v="2"/>
    <x v="2"/>
    <n v="1122.1099999999999"/>
    <n v="0.04"/>
    <n v="44.884399999999999"/>
    <n v="1077.2256"/>
    <n v="9"/>
    <x v="282"/>
    <d v="2023-12-09T00:00:00"/>
    <x v="2"/>
    <x v="0"/>
    <n v="73.33"/>
    <x v="4"/>
  </r>
  <r>
    <s v="ORD109261"/>
    <x v="2"/>
    <x v="2"/>
    <n v="1124.44"/>
    <n v="0.1"/>
    <n v="112.44400000000002"/>
    <n v="1011.9960000000001"/>
    <n v="9"/>
    <x v="145"/>
    <d v="2023-11-07T00:00:00"/>
    <x v="2"/>
    <x v="1"/>
    <n v="122.39"/>
    <x v="3"/>
  </r>
  <r>
    <s v="ORD113541"/>
    <x v="1"/>
    <x v="4"/>
    <n v="1132.32"/>
    <n v="0"/>
    <n v="0"/>
    <n v="1132.32"/>
    <n v="9"/>
    <x v="283"/>
    <d v="2023-02-25T00:00:00"/>
    <x v="0"/>
    <x v="1"/>
    <n v="196.11"/>
    <x v="1"/>
  </r>
  <r>
    <s v="ORD105238"/>
    <x v="3"/>
    <x v="1"/>
    <n v="1136.21"/>
    <n v="0.26"/>
    <n v="295.41460000000001"/>
    <n v="840.79539999999997"/>
    <n v="9"/>
    <x v="284"/>
    <d v="2024-01-30T00:00:00"/>
    <x v="2"/>
    <x v="1"/>
    <n v="130.43"/>
    <x v="2"/>
  </r>
  <r>
    <s v="ORD115237"/>
    <x v="0"/>
    <x v="1"/>
    <n v="1138.99"/>
    <n v="0.46"/>
    <n v="523.93540000000007"/>
    <n v="615.05459999999994"/>
    <n v="9"/>
    <x v="285"/>
    <d v="2024-07-11T00:00:00"/>
    <x v="0"/>
    <x v="2"/>
    <n v="233.6"/>
    <x v="2"/>
  </r>
  <r>
    <s v="ORD110678"/>
    <x v="1"/>
    <x v="1"/>
    <n v="1141.77"/>
    <n v="0.45"/>
    <n v="513.79650000000004"/>
    <n v="627.97349999999994"/>
    <n v="9"/>
    <x v="286"/>
    <d v="2024-06-22T00:00:00"/>
    <x v="0"/>
    <x v="2"/>
    <n v="337.48"/>
    <x v="3"/>
  </r>
  <r>
    <s v="ORD104738"/>
    <x v="0"/>
    <x v="1"/>
    <n v="1143.5999999999999"/>
    <n v="0.34"/>
    <n v="388.82400000000001"/>
    <n v="754.77599999999984"/>
    <n v="9"/>
    <x v="235"/>
    <d v="2023-09-26T00:00:00"/>
    <x v="2"/>
    <x v="2"/>
    <n v="126.17"/>
    <x v="1"/>
  </r>
  <r>
    <s v="ORD112459"/>
    <x v="1"/>
    <x v="1"/>
    <n v="1145.1099999999999"/>
    <n v="0.15"/>
    <n v="171.76649999999998"/>
    <n v="973.34349999999995"/>
    <n v="9"/>
    <x v="68"/>
    <d v="2024-02-28T00:00:00"/>
    <x v="1"/>
    <x v="0"/>
    <n v="118.56"/>
    <x v="4"/>
  </r>
  <r>
    <s v="ORD114772"/>
    <x v="1"/>
    <x v="3"/>
    <n v="1147.76"/>
    <n v="0.28000000000000003"/>
    <n v="321.37280000000004"/>
    <n v="826.38719999999989"/>
    <n v="9"/>
    <x v="198"/>
    <d v="2023-10-18T00:00:00"/>
    <x v="2"/>
    <x v="2"/>
    <n v="89"/>
    <x v="3"/>
  </r>
  <r>
    <s v="ORD112286"/>
    <x v="1"/>
    <x v="2"/>
    <n v="1151.5899999999999"/>
    <n v="0.36"/>
    <n v="414.57239999999996"/>
    <n v="737.0175999999999"/>
    <n v="9"/>
    <x v="287"/>
    <d v="2024-07-23T00:00:00"/>
    <x v="0"/>
    <x v="1"/>
    <n v="72.27"/>
    <x v="3"/>
  </r>
  <r>
    <s v="ORD105982"/>
    <x v="3"/>
    <x v="2"/>
    <n v="1152.8900000000001"/>
    <n v="0.17"/>
    <n v="195.99130000000002"/>
    <n v="956.89870000000008"/>
    <n v="9"/>
    <x v="288"/>
    <d v="2024-09-19T00:00:00"/>
    <x v="0"/>
    <x v="1"/>
    <n v="282.60000000000002"/>
    <x v="0"/>
  </r>
  <r>
    <s v="ORD111280"/>
    <x v="2"/>
    <x v="2"/>
    <n v="1153.42"/>
    <n v="0.28999999999999998"/>
    <n v="334.49180000000001"/>
    <n v="818.92820000000006"/>
    <n v="9"/>
    <x v="289"/>
    <d v="2024-02-01T00:00:00"/>
    <x v="0"/>
    <x v="1"/>
    <n v="218.32"/>
    <x v="3"/>
  </r>
  <r>
    <s v="ORD110915"/>
    <x v="2"/>
    <x v="1"/>
    <n v="1154.24"/>
    <n v="0.19"/>
    <n v="219.3056"/>
    <n v="934.93439999999998"/>
    <n v="9"/>
    <x v="202"/>
    <d v="2023-11-01T00:00:00"/>
    <x v="0"/>
    <x v="2"/>
    <n v="65.34"/>
    <x v="3"/>
  </r>
  <r>
    <s v="ORD109057"/>
    <x v="2"/>
    <x v="0"/>
    <n v="1156.97"/>
    <n v="0.28000000000000003"/>
    <n v="323.95160000000004"/>
    <n v="833.01839999999993"/>
    <n v="9"/>
    <x v="203"/>
    <d v="2023-08-01T00:00:00"/>
    <x v="2"/>
    <x v="2"/>
    <n v="275.73"/>
    <x v="5"/>
  </r>
  <r>
    <s v="ORD111517"/>
    <x v="3"/>
    <x v="1"/>
    <n v="1160.31"/>
    <n v="0.16"/>
    <n v="185.64959999999999"/>
    <n v="974.66039999999998"/>
    <n v="9"/>
    <x v="290"/>
    <d v="2023-01-24T00:00:00"/>
    <x v="0"/>
    <x v="0"/>
    <n v="82.62"/>
    <x v="1"/>
  </r>
  <r>
    <s v="ORD107447"/>
    <x v="3"/>
    <x v="0"/>
    <n v="1165.96"/>
    <n v="0.08"/>
    <n v="93.276800000000009"/>
    <n v="1072.6831999999999"/>
    <n v="9"/>
    <x v="291"/>
    <d v="2023-09-19T00:00:00"/>
    <x v="0"/>
    <x v="0"/>
    <n v="345.38"/>
    <x v="4"/>
  </r>
  <r>
    <s v="ORD105122"/>
    <x v="3"/>
    <x v="2"/>
    <n v="1166.1600000000001"/>
    <n v="0.4"/>
    <n v="466.46400000000006"/>
    <n v="699.69600000000003"/>
    <n v="9"/>
    <x v="219"/>
    <d v="2024-04-11T00:00:00"/>
    <x v="2"/>
    <x v="1"/>
    <n v="213.95"/>
    <x v="4"/>
  </r>
  <r>
    <s v="ORD107160"/>
    <x v="3"/>
    <x v="3"/>
    <n v="1166.3"/>
    <n v="0.14000000000000001"/>
    <n v="163.28200000000001"/>
    <n v="1003.0179999999999"/>
    <n v="9"/>
    <x v="292"/>
    <d v="2023-04-26T00:00:00"/>
    <x v="1"/>
    <x v="1"/>
    <n v="322.77999999999997"/>
    <x v="0"/>
  </r>
  <r>
    <s v="ORD111590"/>
    <x v="3"/>
    <x v="0"/>
    <n v="1167.3399999999999"/>
    <n v="0.25"/>
    <n v="291.83499999999998"/>
    <n v="875.50499999999988"/>
    <n v="9"/>
    <x v="293"/>
    <d v="2024-01-11T00:00:00"/>
    <x v="1"/>
    <x v="1"/>
    <n v="284.82"/>
    <x v="0"/>
  </r>
  <r>
    <s v="ORD107484"/>
    <x v="2"/>
    <x v="0"/>
    <n v="1167.94"/>
    <n v="7.0000000000000007E-2"/>
    <n v="81.755800000000008"/>
    <n v="1086.1842000000001"/>
    <n v="9"/>
    <x v="294"/>
    <d v="2024-08-01T00:00:00"/>
    <x v="2"/>
    <x v="0"/>
    <n v="85.96"/>
    <x v="4"/>
  </r>
  <r>
    <s v="ORD106943"/>
    <x v="1"/>
    <x v="4"/>
    <n v="1168.07"/>
    <n v="0.39"/>
    <n v="455.54730000000001"/>
    <n v="712.52269999999999"/>
    <n v="9"/>
    <x v="295"/>
    <d v="2024-03-10T00:00:00"/>
    <x v="1"/>
    <x v="1"/>
    <n v="326.49"/>
    <x v="3"/>
  </r>
  <r>
    <s v="ORD108861"/>
    <x v="2"/>
    <x v="4"/>
    <n v="1169.56"/>
    <n v="0.15"/>
    <n v="175.434"/>
    <n v="994.12599999999998"/>
    <n v="9"/>
    <x v="296"/>
    <d v="2024-06-13T00:00:00"/>
    <x v="2"/>
    <x v="0"/>
    <n v="339.76"/>
    <x v="0"/>
  </r>
  <r>
    <s v="ORD103052"/>
    <x v="3"/>
    <x v="1"/>
    <n v="1170.07"/>
    <n v="0.25"/>
    <n v="292.51749999999998"/>
    <n v="877.55250000000001"/>
    <n v="9"/>
    <x v="126"/>
    <d v="2023-07-28T00:00:00"/>
    <x v="2"/>
    <x v="0"/>
    <n v="107.08"/>
    <x v="0"/>
  </r>
  <r>
    <s v="ORD100044"/>
    <x v="3"/>
    <x v="2"/>
    <n v="1171.48"/>
    <n v="0.28000000000000003"/>
    <n v="328.01440000000002"/>
    <n v="843.46559999999999"/>
    <n v="9"/>
    <x v="189"/>
    <d v="2023-05-19T00:00:00"/>
    <x v="2"/>
    <x v="1"/>
    <n v="129.80000000000001"/>
    <x v="3"/>
  </r>
  <r>
    <s v="ORD113300"/>
    <x v="0"/>
    <x v="3"/>
    <n v="1177.0899999999999"/>
    <n v="0.01"/>
    <n v="11.770899999999999"/>
    <n v="1165.3190999999999"/>
    <n v="9"/>
    <x v="297"/>
    <d v="2024-05-17T00:00:00"/>
    <x v="2"/>
    <x v="1"/>
    <n v="316.67"/>
    <x v="2"/>
  </r>
  <r>
    <s v="ORD101423"/>
    <x v="0"/>
    <x v="1"/>
    <n v="1179.3"/>
    <n v="0.02"/>
    <n v="23.585999999999999"/>
    <n v="1155.7139999999999"/>
    <n v="9"/>
    <x v="164"/>
    <d v="2023-11-24T00:00:00"/>
    <x v="0"/>
    <x v="0"/>
    <n v="244.3"/>
    <x v="1"/>
  </r>
  <r>
    <s v="ORD112931"/>
    <x v="1"/>
    <x v="1"/>
    <n v="1184.03"/>
    <n v="0.4"/>
    <n v="473.61200000000002"/>
    <n v="710.41799999999989"/>
    <n v="9"/>
    <x v="298"/>
    <d v="2023-02-25T00:00:00"/>
    <x v="0"/>
    <x v="0"/>
    <n v="191.87"/>
    <x v="5"/>
  </r>
  <r>
    <s v="ORD114630"/>
    <x v="1"/>
    <x v="0"/>
    <n v="1184.97"/>
    <n v="0.46"/>
    <n v="545.08620000000008"/>
    <n v="639.88379999999995"/>
    <n v="9"/>
    <x v="148"/>
    <d v="2023-03-21T00:00:00"/>
    <x v="2"/>
    <x v="1"/>
    <n v="203.85"/>
    <x v="4"/>
  </r>
  <r>
    <s v="ORD106563"/>
    <x v="0"/>
    <x v="0"/>
    <n v="1188.6500000000001"/>
    <n v="0.1"/>
    <n v="118.86500000000001"/>
    <n v="1069.7850000000001"/>
    <n v="9"/>
    <x v="299"/>
    <d v="2023-06-20T00:00:00"/>
    <x v="1"/>
    <x v="0"/>
    <n v="177.44"/>
    <x v="4"/>
  </r>
  <r>
    <s v="ORD101806"/>
    <x v="3"/>
    <x v="4"/>
    <n v="1188.73"/>
    <n v="0.17"/>
    <n v="202.08410000000001"/>
    <n v="986.64589999999998"/>
    <n v="9"/>
    <x v="300"/>
    <d v="2023-08-11T00:00:00"/>
    <x v="1"/>
    <x v="1"/>
    <n v="291.82"/>
    <x v="2"/>
  </r>
  <r>
    <s v="ORD107899"/>
    <x v="0"/>
    <x v="4"/>
    <n v="1192.49"/>
    <n v="0.11"/>
    <n v="131.1739"/>
    <n v="1061.3161"/>
    <n v="9"/>
    <x v="301"/>
    <d v="2024-06-02T00:00:00"/>
    <x v="1"/>
    <x v="2"/>
    <n v="180.27"/>
    <x v="3"/>
  </r>
  <r>
    <s v="ORD100837"/>
    <x v="1"/>
    <x v="1"/>
    <n v="1192.6300000000001"/>
    <n v="0.28999999999999998"/>
    <n v="345.86270000000002"/>
    <n v="846.76730000000009"/>
    <n v="9"/>
    <x v="115"/>
    <d v="2024-03-14T00:00:00"/>
    <x v="2"/>
    <x v="1"/>
    <n v="250.55"/>
    <x v="2"/>
  </r>
  <r>
    <s v="ORD103246"/>
    <x v="3"/>
    <x v="2"/>
    <n v="1196.0899999999999"/>
    <n v="0.25"/>
    <n v="299.02249999999998"/>
    <n v="897.06749999999988"/>
    <n v="9"/>
    <x v="186"/>
    <d v="2023-08-03T00:00:00"/>
    <x v="1"/>
    <x v="1"/>
    <n v="91.02"/>
    <x v="1"/>
  </r>
  <r>
    <s v="ORD106125"/>
    <x v="0"/>
    <x v="3"/>
    <n v="1212.02"/>
    <n v="0.43"/>
    <n v="521.16859999999997"/>
    <n v="690.85140000000001"/>
    <n v="9"/>
    <x v="302"/>
    <d v="2024-12-09T00:00:00"/>
    <x v="2"/>
    <x v="1"/>
    <n v="114.59"/>
    <x v="5"/>
  </r>
  <r>
    <s v="ORD114339"/>
    <x v="1"/>
    <x v="1"/>
    <n v="1212.49"/>
    <n v="0.39"/>
    <n v="472.87110000000001"/>
    <n v="739.61889999999994"/>
    <n v="9"/>
    <x v="64"/>
    <d v="2024-09-06T00:00:00"/>
    <x v="2"/>
    <x v="2"/>
    <n v="132.4"/>
    <x v="4"/>
  </r>
  <r>
    <s v="ORD106401"/>
    <x v="1"/>
    <x v="1"/>
    <n v="1213.02"/>
    <n v="0.1"/>
    <n v="121.30200000000001"/>
    <n v="1091.7180000000001"/>
    <n v="9"/>
    <x v="303"/>
    <d v="2023-12-27T00:00:00"/>
    <x v="2"/>
    <x v="1"/>
    <n v="190.55"/>
    <x v="4"/>
  </r>
  <r>
    <s v="ORD102594"/>
    <x v="1"/>
    <x v="3"/>
    <n v="1221.74"/>
    <n v="0.45"/>
    <n v="549.78300000000002"/>
    <n v="671.95699999999999"/>
    <n v="9"/>
    <x v="304"/>
    <d v="2024-03-28T00:00:00"/>
    <x v="2"/>
    <x v="2"/>
    <n v="178.76"/>
    <x v="4"/>
  </r>
  <r>
    <s v="ORD108254"/>
    <x v="2"/>
    <x v="3"/>
    <n v="1221.8900000000001"/>
    <n v="0.28000000000000003"/>
    <n v="342.12920000000008"/>
    <n v="879.76080000000002"/>
    <n v="9"/>
    <x v="305"/>
    <d v="2024-07-21T00:00:00"/>
    <x v="1"/>
    <x v="0"/>
    <n v="75.58"/>
    <x v="5"/>
  </r>
  <r>
    <s v="ORD100847"/>
    <x v="2"/>
    <x v="4"/>
    <n v="1223.75"/>
    <n v="0.18"/>
    <n v="220.27500000000001"/>
    <n v="1003.475"/>
    <n v="9"/>
    <x v="126"/>
    <d v="2023-07-25T00:00:00"/>
    <x v="2"/>
    <x v="0"/>
    <n v="192.77"/>
    <x v="5"/>
  </r>
  <r>
    <s v="ORD111833"/>
    <x v="0"/>
    <x v="3"/>
    <n v="1227.5999999999999"/>
    <n v="0.47"/>
    <n v="576.97199999999998"/>
    <n v="650.62799999999993"/>
    <n v="9"/>
    <x v="266"/>
    <d v="2023-01-05T00:00:00"/>
    <x v="0"/>
    <x v="2"/>
    <n v="344.19"/>
    <x v="2"/>
  </r>
  <r>
    <s v="ORD102462"/>
    <x v="0"/>
    <x v="4"/>
    <n v="1230.9100000000001"/>
    <n v="0.45"/>
    <n v="553.90950000000009"/>
    <n v="677.00049999999999"/>
    <n v="9"/>
    <x v="306"/>
    <d v="2024-08-28T00:00:00"/>
    <x v="2"/>
    <x v="1"/>
    <n v="215.85"/>
    <x v="1"/>
  </r>
  <r>
    <s v="ORD112397"/>
    <x v="0"/>
    <x v="3"/>
    <n v="1231.97"/>
    <n v="0.43"/>
    <n v="529.74710000000005"/>
    <n v="702.22289999999998"/>
    <n v="9"/>
    <x v="307"/>
    <d v="2023-01-05T00:00:00"/>
    <x v="1"/>
    <x v="2"/>
    <n v="353.07"/>
    <x v="4"/>
  </r>
  <r>
    <s v="ORD101412"/>
    <x v="1"/>
    <x v="2"/>
    <n v="1233.3800000000001"/>
    <n v="0.47"/>
    <n v="579.68860000000006"/>
    <n v="653.69140000000004"/>
    <n v="9"/>
    <x v="308"/>
    <d v="2024-01-20T00:00:00"/>
    <x v="0"/>
    <x v="2"/>
    <n v="242.74"/>
    <x v="0"/>
  </r>
  <r>
    <s v="ORD108548"/>
    <x v="0"/>
    <x v="3"/>
    <n v="1238.21"/>
    <n v="0.05"/>
    <n v="61.910500000000006"/>
    <n v="1176.2995000000001"/>
    <n v="9"/>
    <x v="184"/>
    <d v="2023-08-16T00:00:00"/>
    <x v="1"/>
    <x v="1"/>
    <n v="266.5"/>
    <x v="2"/>
  </r>
  <r>
    <s v="ORD101461"/>
    <x v="1"/>
    <x v="4"/>
    <n v="1240.99"/>
    <n v="0.13"/>
    <n v="161.3287"/>
    <n v="1079.6613"/>
    <n v="9"/>
    <x v="280"/>
    <d v="2024-03-21T00:00:00"/>
    <x v="1"/>
    <x v="0"/>
    <n v="284.08"/>
    <x v="4"/>
  </r>
  <r>
    <s v="ORD106351"/>
    <x v="3"/>
    <x v="4"/>
    <n v="1241.18"/>
    <n v="0.26"/>
    <n v="322.70680000000004"/>
    <n v="918.47320000000002"/>
    <n v="9"/>
    <x v="309"/>
    <d v="2023-06-12T00:00:00"/>
    <x v="0"/>
    <x v="0"/>
    <n v="102.02"/>
    <x v="2"/>
  </r>
  <r>
    <s v="ORD104005"/>
    <x v="2"/>
    <x v="0"/>
    <n v="1242.8399999999999"/>
    <n v="0.4"/>
    <n v="497.13599999999997"/>
    <n v="745.70399999999995"/>
    <n v="9"/>
    <x v="310"/>
    <d v="2024-02-18T00:00:00"/>
    <x v="2"/>
    <x v="2"/>
    <n v="285.31"/>
    <x v="5"/>
  </r>
  <r>
    <s v="ORD110129"/>
    <x v="2"/>
    <x v="3"/>
    <n v="1243.52"/>
    <n v="0.16"/>
    <n v="198.9632"/>
    <n v="1044.5568000000001"/>
    <n v="9"/>
    <x v="311"/>
    <d v="2023-09-08T00:00:00"/>
    <x v="2"/>
    <x v="2"/>
    <n v="96.63"/>
    <x v="3"/>
  </r>
  <r>
    <s v="ORD110821"/>
    <x v="0"/>
    <x v="0"/>
    <n v="1245.54"/>
    <n v="0.28999999999999998"/>
    <n v="361.20659999999998"/>
    <n v="884.33339999999998"/>
    <n v="9"/>
    <x v="312"/>
    <d v="2023-02-18T00:00:00"/>
    <x v="2"/>
    <x v="1"/>
    <n v="284.35000000000002"/>
    <x v="2"/>
  </r>
  <r>
    <s v="ORD110234"/>
    <x v="0"/>
    <x v="2"/>
    <n v="1247.53"/>
    <n v="0.11"/>
    <n v="137.22829999999999"/>
    <n v="1110.3017"/>
    <n v="9"/>
    <x v="309"/>
    <d v="2023-06-17T00:00:00"/>
    <x v="2"/>
    <x v="1"/>
    <n v="210.74"/>
    <x v="5"/>
  </r>
  <r>
    <s v="ORD102547"/>
    <x v="0"/>
    <x v="0"/>
    <n v="1249.79"/>
    <n v="7.0000000000000007E-2"/>
    <n v="87.485300000000009"/>
    <n v="1162.3046999999999"/>
    <n v="9"/>
    <x v="25"/>
    <d v="2023-01-13T00:00:00"/>
    <x v="1"/>
    <x v="0"/>
    <n v="193.31"/>
    <x v="1"/>
  </r>
  <r>
    <s v="ORD114027"/>
    <x v="0"/>
    <x v="2"/>
    <n v="1251.6199999999999"/>
    <n v="0.44"/>
    <n v="550.7127999999999"/>
    <n v="700.90719999999999"/>
    <n v="9"/>
    <x v="164"/>
    <d v="2023-11-20T00:00:00"/>
    <x v="0"/>
    <x v="0"/>
    <n v="131.94999999999999"/>
    <x v="1"/>
  </r>
  <r>
    <s v="ORD102066"/>
    <x v="3"/>
    <x v="0"/>
    <n v="1251.8"/>
    <n v="0.45"/>
    <n v="563.30999999999995"/>
    <n v="688.49"/>
    <n v="9"/>
    <x v="313"/>
    <d v="2024-01-27T00:00:00"/>
    <x v="0"/>
    <x v="2"/>
    <n v="256.42"/>
    <x v="5"/>
  </r>
  <r>
    <s v="ORD111539"/>
    <x v="1"/>
    <x v="1"/>
    <n v="1257.3499999999999"/>
    <n v="0.17"/>
    <n v="213.74950000000001"/>
    <n v="1043.6005"/>
    <n v="9"/>
    <x v="269"/>
    <d v="2024-04-01T00:00:00"/>
    <x v="0"/>
    <x v="1"/>
    <n v="222.39"/>
    <x v="5"/>
  </r>
  <r>
    <s v="ORD103801"/>
    <x v="3"/>
    <x v="0"/>
    <n v="1259.8599999999999"/>
    <n v="0.04"/>
    <n v="50.394399999999997"/>
    <n v="1209.4656"/>
    <n v="9"/>
    <x v="314"/>
    <d v="2024-04-21T00:00:00"/>
    <x v="2"/>
    <x v="0"/>
    <n v="121.87"/>
    <x v="4"/>
  </r>
  <r>
    <s v="ORD105689"/>
    <x v="2"/>
    <x v="2"/>
    <n v="1262.6500000000001"/>
    <n v="0.03"/>
    <n v="37.8795"/>
    <n v="1224.7705000000001"/>
    <n v="9"/>
    <x v="240"/>
    <d v="2024-02-01T00:00:00"/>
    <x v="0"/>
    <x v="1"/>
    <n v="76.98"/>
    <x v="3"/>
  </r>
  <r>
    <s v="ORD111443"/>
    <x v="0"/>
    <x v="2"/>
    <n v="1269.3399999999999"/>
    <n v="0.27"/>
    <n v="342.72179999999997"/>
    <n v="926.61819999999989"/>
    <n v="9"/>
    <x v="180"/>
    <d v="2023-09-22T00:00:00"/>
    <x v="0"/>
    <x v="1"/>
    <n v="265.91000000000003"/>
    <x v="4"/>
  </r>
  <r>
    <s v="ORD105947"/>
    <x v="3"/>
    <x v="4"/>
    <n v="1274.8599999999999"/>
    <n v="0.2"/>
    <n v="254.97199999999998"/>
    <n v="1019.8879999999999"/>
    <n v="9"/>
    <x v="68"/>
    <d v="2024-03-01T00:00:00"/>
    <x v="1"/>
    <x v="2"/>
    <n v="173.36"/>
    <x v="3"/>
  </r>
  <r>
    <s v="ORD111632"/>
    <x v="3"/>
    <x v="2"/>
    <n v="1277.72"/>
    <n v="0.28000000000000003"/>
    <n v="357.76160000000004"/>
    <n v="919.95839999999998"/>
    <n v="9"/>
    <x v="64"/>
    <d v="2024-09-02T00:00:00"/>
    <x v="2"/>
    <x v="1"/>
    <n v="203.52"/>
    <x v="0"/>
  </r>
  <r>
    <s v="ORD110125"/>
    <x v="1"/>
    <x v="2"/>
    <n v="1278.1600000000001"/>
    <n v="0.41"/>
    <n v="524.04560000000004"/>
    <n v="754.11440000000005"/>
    <n v="9"/>
    <x v="48"/>
    <d v="2024-05-11T00:00:00"/>
    <x v="2"/>
    <x v="2"/>
    <n v="339.94"/>
    <x v="2"/>
  </r>
  <r>
    <s v="ORD114821"/>
    <x v="3"/>
    <x v="4"/>
    <n v="1281.56"/>
    <n v="0.15"/>
    <n v="192.23399999999998"/>
    <n v="1089.326"/>
    <n v="9"/>
    <x v="137"/>
    <d v="2023-01-22T00:00:00"/>
    <x v="0"/>
    <x v="1"/>
    <n v="212.18"/>
    <x v="0"/>
  </r>
  <r>
    <s v="ORD103443"/>
    <x v="3"/>
    <x v="2"/>
    <n v="1284.3"/>
    <n v="0.26"/>
    <n v="333.91800000000001"/>
    <n v="950.38199999999995"/>
    <n v="9"/>
    <x v="315"/>
    <d v="2023-12-02T00:00:00"/>
    <x v="0"/>
    <x v="1"/>
    <n v="94.9"/>
    <x v="1"/>
  </r>
  <r>
    <s v="ORD110712"/>
    <x v="1"/>
    <x v="4"/>
    <n v="1284.49"/>
    <n v="0.32"/>
    <n v="411.03680000000003"/>
    <n v="873.45319999999992"/>
    <n v="9"/>
    <x v="69"/>
    <d v="2023-03-30T00:00:00"/>
    <x v="0"/>
    <x v="0"/>
    <n v="138.27000000000001"/>
    <x v="0"/>
  </r>
  <r>
    <s v="ORD113700"/>
    <x v="2"/>
    <x v="0"/>
    <n v="1286.57"/>
    <n v="0.37"/>
    <n v="476.03089999999997"/>
    <n v="810.53909999999996"/>
    <n v="9"/>
    <x v="306"/>
    <d v="2024-08-27T00:00:00"/>
    <x v="0"/>
    <x v="1"/>
    <n v="113.25"/>
    <x v="4"/>
  </r>
  <r>
    <s v="ORD109693"/>
    <x v="1"/>
    <x v="1"/>
    <n v="1288.18"/>
    <n v="0.01"/>
    <n v="12.8818"/>
    <n v="1275.2982"/>
    <n v="9"/>
    <x v="137"/>
    <d v="2023-01-26T00:00:00"/>
    <x v="2"/>
    <x v="2"/>
    <n v="300.41000000000003"/>
    <x v="3"/>
  </r>
  <r>
    <s v="ORD114776"/>
    <x v="1"/>
    <x v="4"/>
    <n v="1293.3800000000001"/>
    <n v="0.45"/>
    <n v="582.02100000000007"/>
    <n v="711.35900000000004"/>
    <n v="9"/>
    <x v="316"/>
    <d v="2023-06-24T00:00:00"/>
    <x v="2"/>
    <x v="2"/>
    <n v="277.70999999999998"/>
    <x v="0"/>
  </r>
  <r>
    <s v="ORD105925"/>
    <x v="3"/>
    <x v="4"/>
    <n v="1295.54"/>
    <n v="0.2"/>
    <n v="259.108"/>
    <n v="1036.432"/>
    <n v="9"/>
    <x v="317"/>
    <d v="2023-06-22T00:00:00"/>
    <x v="2"/>
    <x v="1"/>
    <n v="387.51"/>
    <x v="3"/>
  </r>
  <r>
    <s v="ORD102746"/>
    <x v="1"/>
    <x v="4"/>
    <n v="1296.3800000000001"/>
    <n v="0.2"/>
    <n v="259.27600000000001"/>
    <n v="1037.104"/>
    <n v="9"/>
    <x v="318"/>
    <d v="2024-06-29T00:00:00"/>
    <x v="2"/>
    <x v="2"/>
    <n v="373.82"/>
    <x v="3"/>
  </r>
  <r>
    <s v="ORD105271"/>
    <x v="1"/>
    <x v="0"/>
    <n v="1303.6400000000001"/>
    <n v="0.44"/>
    <n v="573.60160000000008"/>
    <n v="730.03840000000002"/>
    <n v="9"/>
    <x v="86"/>
    <d v="2023-01-13T00:00:00"/>
    <x v="1"/>
    <x v="1"/>
    <n v="266.68"/>
    <x v="0"/>
  </r>
  <r>
    <s v="ORD107721"/>
    <x v="3"/>
    <x v="4"/>
    <n v="1309.3"/>
    <n v="0.08"/>
    <n v="104.744"/>
    <n v="1204.556"/>
    <n v="9"/>
    <x v="272"/>
    <d v="2023-01-16T00:00:00"/>
    <x v="2"/>
    <x v="1"/>
    <n v="320.45"/>
    <x v="5"/>
  </r>
  <r>
    <s v="ORD114507"/>
    <x v="0"/>
    <x v="3"/>
    <n v="1309.83"/>
    <n v="0.43"/>
    <n v="563.2269"/>
    <n v="746.60309999999993"/>
    <n v="9"/>
    <x v="319"/>
    <d v="2024-03-09T00:00:00"/>
    <x v="1"/>
    <x v="2"/>
    <n v="338.38"/>
    <x v="4"/>
  </r>
  <r>
    <s v="ORD108603"/>
    <x v="2"/>
    <x v="4"/>
    <n v="1310"/>
    <n v="0.31"/>
    <n v="406.1"/>
    <n v="903.9"/>
    <n v="9"/>
    <x v="320"/>
    <d v="2023-08-27T00:00:00"/>
    <x v="2"/>
    <x v="2"/>
    <n v="363.59"/>
    <x v="2"/>
  </r>
  <r>
    <s v="ORD107826"/>
    <x v="1"/>
    <x v="1"/>
    <n v="1310.53"/>
    <n v="0.48"/>
    <n v="629.05439999999999"/>
    <n v="681.47559999999999"/>
    <n v="9"/>
    <x v="321"/>
    <d v="2024-02-03T00:00:00"/>
    <x v="0"/>
    <x v="0"/>
    <n v="102.2"/>
    <x v="0"/>
  </r>
  <r>
    <s v="ORD110800"/>
    <x v="2"/>
    <x v="2"/>
    <n v="1313.84"/>
    <n v="0.21"/>
    <n v="275.90639999999996"/>
    <n v="1037.9335999999998"/>
    <n v="9"/>
    <x v="244"/>
    <d v="2023-07-09T00:00:00"/>
    <x v="2"/>
    <x v="0"/>
    <n v="229.22"/>
    <x v="2"/>
  </r>
  <r>
    <s v="ORD100520"/>
    <x v="3"/>
    <x v="3"/>
    <n v="1314.53"/>
    <n v="0.11"/>
    <n v="144.59829999999999"/>
    <n v="1169.9317000000001"/>
    <n v="9"/>
    <x v="282"/>
    <d v="2023-12-07T00:00:00"/>
    <x v="0"/>
    <x v="2"/>
    <n v="237.12"/>
    <x v="3"/>
  </r>
  <r>
    <s v="ORD103116"/>
    <x v="1"/>
    <x v="0"/>
    <n v="1315.5"/>
    <n v="0.21"/>
    <n v="276.255"/>
    <n v="1039.2449999999999"/>
    <n v="9"/>
    <x v="322"/>
    <d v="2023-01-21T00:00:00"/>
    <x v="0"/>
    <x v="0"/>
    <n v="275.19"/>
    <x v="0"/>
  </r>
  <r>
    <s v="ORD113860"/>
    <x v="2"/>
    <x v="3"/>
    <n v="1320.04"/>
    <n v="0.26"/>
    <n v="343.21039999999999"/>
    <n v="976.82960000000003"/>
    <n v="9"/>
    <x v="323"/>
    <d v="2023-08-31T00:00:00"/>
    <x v="2"/>
    <x v="2"/>
    <n v="278.2"/>
    <x v="5"/>
  </r>
  <r>
    <s v="ORD110472"/>
    <x v="3"/>
    <x v="0"/>
    <n v="1320.58"/>
    <n v="0.01"/>
    <n v="13.2058"/>
    <n v="1307.3742"/>
    <n v="9"/>
    <x v="47"/>
    <d v="2023-10-19T00:00:00"/>
    <x v="1"/>
    <x v="1"/>
    <n v="342.47"/>
    <x v="0"/>
  </r>
  <r>
    <s v="ORD107670"/>
    <x v="1"/>
    <x v="1"/>
    <n v="1325.22"/>
    <n v="0.28000000000000003"/>
    <n v="371.06160000000006"/>
    <n v="954.15840000000003"/>
    <n v="9"/>
    <x v="324"/>
    <d v="2024-07-19T00:00:00"/>
    <x v="1"/>
    <x v="2"/>
    <n v="209.11"/>
    <x v="0"/>
  </r>
  <r>
    <s v="ORD106006"/>
    <x v="3"/>
    <x v="4"/>
    <n v="1337.98"/>
    <n v="0.12"/>
    <n v="160.55760000000001"/>
    <n v="1177.4223999999999"/>
    <n v="9"/>
    <x v="325"/>
    <d v="2023-12-30T00:00:00"/>
    <x v="2"/>
    <x v="1"/>
    <n v="248.91"/>
    <x v="2"/>
  </r>
  <r>
    <s v="ORD102468"/>
    <x v="1"/>
    <x v="3"/>
    <n v="1339.19"/>
    <n v="0.27"/>
    <n v="361.58130000000006"/>
    <n v="977.6087"/>
    <n v="9"/>
    <x v="326"/>
    <d v="2024-06-20T00:00:00"/>
    <x v="2"/>
    <x v="0"/>
    <n v="245.25"/>
    <x v="5"/>
  </r>
  <r>
    <s v="ORD105815"/>
    <x v="0"/>
    <x v="4"/>
    <n v="1343.81"/>
    <n v="0.43"/>
    <n v="577.8383"/>
    <n v="765.97169999999994"/>
    <n v="9"/>
    <x v="180"/>
    <d v="2023-09-18T00:00:00"/>
    <x v="0"/>
    <x v="0"/>
    <n v="308.88"/>
    <x v="4"/>
  </r>
  <r>
    <s v="ORD101766"/>
    <x v="2"/>
    <x v="0"/>
    <n v="1349.51"/>
    <n v="0.35"/>
    <n v="472.32849999999996"/>
    <n v="877.18150000000003"/>
    <n v="9"/>
    <x v="327"/>
    <d v="2024-08-11T00:00:00"/>
    <x v="1"/>
    <x v="2"/>
    <n v="252.4"/>
    <x v="4"/>
  </r>
  <r>
    <s v="ORD111695"/>
    <x v="1"/>
    <x v="2"/>
    <n v="1350.69"/>
    <n v="0.25"/>
    <n v="337.67250000000001"/>
    <n v="1013.0175"/>
    <n v="9"/>
    <x v="328"/>
    <d v="2024-01-29T00:00:00"/>
    <x v="1"/>
    <x v="1"/>
    <n v="82.76"/>
    <x v="1"/>
  </r>
  <r>
    <s v="ORD115277"/>
    <x v="0"/>
    <x v="2"/>
    <n v="1371.49"/>
    <n v="0.44"/>
    <n v="603.4556"/>
    <n v="768.03440000000001"/>
    <n v="9"/>
    <x v="329"/>
    <d v="2023-12-01T00:00:00"/>
    <x v="2"/>
    <x v="1"/>
    <n v="173.41"/>
    <x v="0"/>
  </r>
  <r>
    <s v="ORD112153"/>
    <x v="0"/>
    <x v="2"/>
    <n v="1375.01"/>
    <n v="0.23"/>
    <n v="316.25229999999999"/>
    <n v="1058.7577000000001"/>
    <n v="9"/>
    <x v="98"/>
    <d v="2024-10-27T00:00:00"/>
    <x v="0"/>
    <x v="2"/>
    <n v="223.4"/>
    <x v="4"/>
  </r>
  <r>
    <s v="ORD112402"/>
    <x v="0"/>
    <x v="0"/>
    <n v="1377.11"/>
    <n v="0.47"/>
    <n v="647.24169999999992"/>
    <n v="729.86829999999998"/>
    <n v="9"/>
    <x v="330"/>
    <d v="2023-04-06T00:00:00"/>
    <x v="1"/>
    <x v="0"/>
    <n v="209.73"/>
    <x v="0"/>
  </r>
  <r>
    <s v="ORD111553"/>
    <x v="2"/>
    <x v="2"/>
    <n v="1382.9"/>
    <n v="0.28999999999999998"/>
    <n v="401.041"/>
    <n v="981.85900000000015"/>
    <n v="9"/>
    <x v="181"/>
    <d v="2024-08-17T00:00:00"/>
    <x v="2"/>
    <x v="2"/>
    <n v="297.95999999999998"/>
    <x v="3"/>
  </r>
  <r>
    <s v="ORD115229"/>
    <x v="3"/>
    <x v="0"/>
    <n v="1385.19"/>
    <n v="0.16"/>
    <n v="221.63040000000001"/>
    <n v="1163.5596"/>
    <n v="9"/>
    <x v="107"/>
    <d v="2024-04-02T00:00:00"/>
    <x v="1"/>
    <x v="0"/>
    <n v="99.64"/>
    <x v="0"/>
  </r>
  <r>
    <s v="ORD101529"/>
    <x v="3"/>
    <x v="0"/>
    <n v="1389.44"/>
    <n v="0.43"/>
    <n v="597.45920000000001"/>
    <n v="791.98080000000004"/>
    <n v="9"/>
    <x v="331"/>
    <d v="2023-10-19T00:00:00"/>
    <x v="1"/>
    <x v="0"/>
    <n v="347.45"/>
    <x v="2"/>
  </r>
  <r>
    <s v="ORD114991"/>
    <x v="1"/>
    <x v="2"/>
    <n v="1389.7"/>
    <n v="0.16"/>
    <n v="222.352"/>
    <n v="1167.348"/>
    <n v="9"/>
    <x v="205"/>
    <d v="2024-04-29T00:00:00"/>
    <x v="0"/>
    <x v="2"/>
    <n v="79.91"/>
    <x v="1"/>
  </r>
  <r>
    <s v="ORD113055"/>
    <x v="0"/>
    <x v="0"/>
    <n v="1391.43"/>
    <n v="0.35"/>
    <n v="487.00049999999999"/>
    <n v="904.42950000000008"/>
    <n v="9"/>
    <x v="332"/>
    <d v="2024-05-11T00:00:00"/>
    <x v="0"/>
    <x v="2"/>
    <n v="299.85000000000002"/>
    <x v="4"/>
  </r>
  <r>
    <s v="ORD103095"/>
    <x v="3"/>
    <x v="1"/>
    <n v="1393.4"/>
    <n v="0.18"/>
    <n v="250.81200000000001"/>
    <n v="1142.5880000000002"/>
    <n v="9"/>
    <x v="309"/>
    <d v="2023-06-13T00:00:00"/>
    <x v="2"/>
    <x v="2"/>
    <n v="182.11"/>
    <x v="4"/>
  </r>
  <r>
    <s v="ORD100321"/>
    <x v="1"/>
    <x v="4"/>
    <n v="1393.68"/>
    <n v="0.46"/>
    <n v="641.09280000000001"/>
    <n v="752.58720000000005"/>
    <n v="9"/>
    <x v="333"/>
    <d v="2023-03-29T00:00:00"/>
    <x v="2"/>
    <x v="1"/>
    <n v="126.14"/>
    <x v="0"/>
  </r>
  <r>
    <s v="ORD108199"/>
    <x v="0"/>
    <x v="1"/>
    <n v="1395.9"/>
    <n v="0.24"/>
    <n v="335.01600000000002"/>
    <n v="1060.884"/>
    <n v="9"/>
    <x v="106"/>
    <d v="2023-01-18T00:00:00"/>
    <x v="0"/>
    <x v="0"/>
    <n v="98.52"/>
    <x v="4"/>
  </r>
  <r>
    <s v="ORD100757"/>
    <x v="0"/>
    <x v="2"/>
    <n v="1396.14"/>
    <n v="0.04"/>
    <n v="55.845600000000005"/>
    <n v="1340.2944"/>
    <n v="9"/>
    <x v="217"/>
    <d v="2023-09-29T00:00:00"/>
    <x v="2"/>
    <x v="1"/>
    <n v="314.89"/>
    <x v="5"/>
  </r>
  <r>
    <s v="ORD111994"/>
    <x v="3"/>
    <x v="1"/>
    <n v="1400.39"/>
    <n v="0.14000000000000001"/>
    <n v="196.05460000000002"/>
    <n v="1204.3354000000002"/>
    <n v="9"/>
    <x v="331"/>
    <d v="2023-10-23T00:00:00"/>
    <x v="2"/>
    <x v="0"/>
    <n v="263.05"/>
    <x v="3"/>
  </r>
  <r>
    <s v="ORD109309"/>
    <x v="0"/>
    <x v="0"/>
    <n v="1402.03"/>
    <n v="0.3"/>
    <n v="420.60899999999998"/>
    <n v="981.42100000000005"/>
    <n v="9"/>
    <x v="279"/>
    <d v="2023-04-30T00:00:00"/>
    <x v="2"/>
    <x v="1"/>
    <n v="277.64999999999998"/>
    <x v="3"/>
  </r>
  <r>
    <s v="ORD103061"/>
    <x v="2"/>
    <x v="2"/>
    <n v="1402.52"/>
    <n v="0.03"/>
    <n v="42.075600000000001"/>
    <n v="1360.4444000000001"/>
    <n v="9"/>
    <x v="81"/>
    <d v="2024-09-09T00:00:00"/>
    <x v="1"/>
    <x v="2"/>
    <n v="350.46"/>
    <x v="3"/>
  </r>
  <r>
    <s v="ORD111305"/>
    <x v="2"/>
    <x v="0"/>
    <n v="1404.16"/>
    <n v="0.13"/>
    <n v="182.54080000000002"/>
    <n v="1221.6192000000001"/>
    <n v="9"/>
    <x v="334"/>
    <d v="2024-09-17T00:00:00"/>
    <x v="1"/>
    <x v="0"/>
    <n v="114.14"/>
    <x v="5"/>
  </r>
  <r>
    <s v="ORD103332"/>
    <x v="2"/>
    <x v="3"/>
    <n v="1404.49"/>
    <n v="0.23"/>
    <n v="323.03270000000003"/>
    <n v="1081.4573"/>
    <n v="9"/>
    <x v="335"/>
    <d v="2024-05-06T00:00:00"/>
    <x v="0"/>
    <x v="2"/>
    <n v="343.63"/>
    <x v="4"/>
  </r>
  <r>
    <s v="ORD101245"/>
    <x v="3"/>
    <x v="1"/>
    <n v="1406.53"/>
    <n v="0.27"/>
    <n v="379.76310000000001"/>
    <n v="1026.7669000000001"/>
    <n v="9"/>
    <x v="336"/>
    <d v="2024-05-24T00:00:00"/>
    <x v="0"/>
    <x v="2"/>
    <n v="176.77"/>
    <x v="0"/>
  </r>
  <r>
    <s v="ORD101466"/>
    <x v="2"/>
    <x v="2"/>
    <n v="1407.43"/>
    <n v="0.37"/>
    <n v="520.7491"/>
    <n v="886.68090000000007"/>
    <n v="9"/>
    <x v="326"/>
    <d v="2024-06-19T00:00:00"/>
    <x v="2"/>
    <x v="1"/>
    <n v="205"/>
    <x v="4"/>
  </r>
  <r>
    <s v="ORD110583"/>
    <x v="2"/>
    <x v="3"/>
    <n v="1410.48"/>
    <n v="0.25"/>
    <n v="352.62"/>
    <n v="1057.8600000000001"/>
    <n v="9"/>
    <x v="337"/>
    <d v="2024-02-17T00:00:00"/>
    <x v="0"/>
    <x v="0"/>
    <n v="164.11"/>
    <x v="4"/>
  </r>
  <r>
    <s v="ORD107775"/>
    <x v="1"/>
    <x v="3"/>
    <n v="1413.32"/>
    <n v="0.26"/>
    <n v="367.46319999999997"/>
    <n v="1045.8568"/>
    <n v="9"/>
    <x v="338"/>
    <d v="2024-08-13T00:00:00"/>
    <x v="2"/>
    <x v="0"/>
    <n v="105.08"/>
    <x v="2"/>
  </r>
  <r>
    <s v="ORD101337"/>
    <x v="2"/>
    <x v="4"/>
    <n v="1419.53"/>
    <n v="0.08"/>
    <n v="113.5624"/>
    <n v="1305.9675999999999"/>
    <n v="9"/>
    <x v="339"/>
    <d v="2023-02-23T00:00:00"/>
    <x v="1"/>
    <x v="2"/>
    <n v="369.68"/>
    <x v="1"/>
  </r>
  <r>
    <s v="ORD107754"/>
    <x v="1"/>
    <x v="0"/>
    <n v="1422.32"/>
    <n v="0.34"/>
    <n v="483.58879999999999"/>
    <n v="938.73119999999994"/>
    <n v="9"/>
    <x v="340"/>
    <d v="2024-10-18T00:00:00"/>
    <x v="2"/>
    <x v="0"/>
    <n v="73.430000000000007"/>
    <x v="3"/>
  </r>
  <r>
    <s v="ORD104485"/>
    <x v="0"/>
    <x v="0"/>
    <n v="1429.06"/>
    <n v="0.25"/>
    <n v="357.26499999999999"/>
    <n v="1071.7950000000001"/>
    <n v="9"/>
    <x v="279"/>
    <d v="2023-04-28T00:00:00"/>
    <x v="2"/>
    <x v="2"/>
    <n v="311.83"/>
    <x v="2"/>
  </r>
  <r>
    <s v="ORD112036"/>
    <x v="3"/>
    <x v="2"/>
    <n v="1433.91"/>
    <n v="0.39"/>
    <n v="559.22490000000005"/>
    <n v="874.68510000000003"/>
    <n v="9"/>
    <x v="83"/>
    <d v="2023-10-14T00:00:00"/>
    <x v="2"/>
    <x v="1"/>
    <n v="128.57"/>
    <x v="5"/>
  </r>
  <r>
    <s v="ORD109208"/>
    <x v="1"/>
    <x v="1"/>
    <n v="1436.61"/>
    <n v="0.42"/>
    <n v="603.37619999999993"/>
    <n v="833.23379999999997"/>
    <n v="9"/>
    <x v="341"/>
    <d v="2023-06-28T00:00:00"/>
    <x v="1"/>
    <x v="2"/>
    <n v="205.47"/>
    <x v="0"/>
  </r>
  <r>
    <s v="ORD104020"/>
    <x v="3"/>
    <x v="1"/>
    <n v="1437.07"/>
    <n v="0.48"/>
    <n v="689.79359999999997"/>
    <n v="747.27639999999997"/>
    <n v="9"/>
    <x v="342"/>
    <d v="2023-11-24T00:00:00"/>
    <x v="2"/>
    <x v="1"/>
    <n v="219.85"/>
    <x v="3"/>
  </r>
  <r>
    <s v="ORD103523"/>
    <x v="3"/>
    <x v="0"/>
    <n v="1438.06"/>
    <n v="0.1"/>
    <n v="143.80600000000001"/>
    <n v="1294.2539999999999"/>
    <n v="9"/>
    <x v="187"/>
    <d v="2024-12-27T00:00:00"/>
    <x v="2"/>
    <x v="1"/>
    <n v="382.02"/>
    <x v="2"/>
  </r>
  <r>
    <s v="ORD114263"/>
    <x v="3"/>
    <x v="3"/>
    <n v="1446.7"/>
    <n v="0.38"/>
    <n v="549.74599999999998"/>
    <n v="896.95400000000006"/>
    <n v="9"/>
    <x v="343"/>
    <d v="2023-06-12T00:00:00"/>
    <x v="2"/>
    <x v="0"/>
    <n v="145.11000000000001"/>
    <x v="2"/>
  </r>
  <r>
    <s v="ORD109995"/>
    <x v="3"/>
    <x v="2"/>
    <n v="1449.66"/>
    <n v="0.35"/>
    <n v="507.38099999999997"/>
    <n v="942.27900000000011"/>
    <n v="9"/>
    <x v="281"/>
    <d v="2023-08-21T00:00:00"/>
    <x v="2"/>
    <x v="0"/>
    <n v="387.81"/>
    <x v="3"/>
  </r>
  <r>
    <s v="ORD105512"/>
    <x v="3"/>
    <x v="1"/>
    <n v="1451.11"/>
    <n v="0.16"/>
    <n v="232.17759999999998"/>
    <n v="1218.9323999999999"/>
    <n v="9"/>
    <x v="267"/>
    <d v="2023-09-02T00:00:00"/>
    <x v="2"/>
    <x v="1"/>
    <n v="414.66"/>
    <x v="0"/>
  </r>
  <r>
    <s v="ORD108472"/>
    <x v="1"/>
    <x v="3"/>
    <n v="1458.48"/>
    <n v="0.22"/>
    <n v="320.86560000000003"/>
    <n v="1137.6143999999999"/>
    <n v="9"/>
    <x v="267"/>
    <d v="2023-09-06T00:00:00"/>
    <x v="1"/>
    <x v="2"/>
    <n v="245.94"/>
    <x v="5"/>
  </r>
  <r>
    <s v="ORD112061"/>
    <x v="3"/>
    <x v="1"/>
    <n v="1459.83"/>
    <n v="0.09"/>
    <n v="131.38469999999998"/>
    <n v="1328.4452999999999"/>
    <n v="9"/>
    <x v="344"/>
    <d v="2023-05-02T00:00:00"/>
    <x v="2"/>
    <x v="1"/>
    <n v="145.47"/>
    <x v="3"/>
  </r>
  <r>
    <s v="ORD113237"/>
    <x v="3"/>
    <x v="3"/>
    <n v="1461.55"/>
    <n v="0.28000000000000003"/>
    <n v="409.23400000000004"/>
    <n v="1052.3159999999998"/>
    <n v="9"/>
    <x v="345"/>
    <d v="2023-06-01T00:00:00"/>
    <x v="2"/>
    <x v="0"/>
    <n v="348.09"/>
    <x v="5"/>
  </r>
  <r>
    <s v="ORD106738"/>
    <x v="2"/>
    <x v="3"/>
    <n v="1461.86"/>
    <n v="0.4"/>
    <n v="584.74400000000003"/>
    <n v="877.11599999999987"/>
    <n v="9"/>
    <x v="182"/>
    <d v="2024-11-03T00:00:00"/>
    <x v="1"/>
    <x v="1"/>
    <n v="210.52"/>
    <x v="1"/>
  </r>
  <r>
    <s v="ORD107016"/>
    <x v="0"/>
    <x v="2"/>
    <n v="1470.23"/>
    <n v="0.34"/>
    <n v="499.87820000000005"/>
    <n v="970.35179999999991"/>
    <n v="9"/>
    <x v="346"/>
    <d v="2023-06-07T00:00:00"/>
    <x v="1"/>
    <x v="1"/>
    <n v="298.35000000000002"/>
    <x v="1"/>
  </r>
  <r>
    <s v="ORD113914"/>
    <x v="1"/>
    <x v="1"/>
    <n v="1473.56"/>
    <n v="0.02"/>
    <n v="29.4712"/>
    <n v="1444.0888"/>
    <n v="9"/>
    <x v="90"/>
    <d v="2024-09-22T00:00:00"/>
    <x v="1"/>
    <x v="0"/>
    <n v="236.05"/>
    <x v="2"/>
  </r>
  <r>
    <s v="ORD112338"/>
    <x v="2"/>
    <x v="4"/>
    <n v="1475.14"/>
    <n v="0.03"/>
    <n v="44.254200000000004"/>
    <n v="1430.8858"/>
    <n v="9"/>
    <x v="347"/>
    <d v="2023-04-04T00:00:00"/>
    <x v="0"/>
    <x v="2"/>
    <n v="184.83"/>
    <x v="4"/>
  </r>
  <r>
    <s v="ORD109919"/>
    <x v="2"/>
    <x v="4"/>
    <n v="1486.42"/>
    <n v="0.25"/>
    <n v="371.60500000000002"/>
    <n v="1114.8150000000001"/>
    <n v="9"/>
    <x v="348"/>
    <d v="2023-09-06T00:00:00"/>
    <x v="1"/>
    <x v="0"/>
    <n v="400.6"/>
    <x v="0"/>
  </r>
  <r>
    <s v="ORD101083"/>
    <x v="3"/>
    <x v="0"/>
    <n v="1489.47"/>
    <n v="0.36"/>
    <n v="536.20920000000001"/>
    <n v="953.26080000000002"/>
    <n v="9"/>
    <x v="349"/>
    <d v="2024-07-24T00:00:00"/>
    <x v="0"/>
    <x v="1"/>
    <n v="168.51"/>
    <x v="1"/>
  </r>
  <r>
    <s v="ORD105328"/>
    <x v="1"/>
    <x v="0"/>
    <n v="1489.54"/>
    <n v="0.27"/>
    <n v="402.17580000000004"/>
    <n v="1087.3642"/>
    <n v="9"/>
    <x v="350"/>
    <d v="2023-06-08T00:00:00"/>
    <x v="1"/>
    <x v="2"/>
    <n v="445.79"/>
    <x v="3"/>
  </r>
  <r>
    <s v="ORD108612"/>
    <x v="0"/>
    <x v="2"/>
    <n v="1491.85"/>
    <n v="0.4"/>
    <n v="596.74"/>
    <n v="895.1099999999999"/>
    <n v="9"/>
    <x v="4"/>
    <d v="2023-12-25T00:00:00"/>
    <x v="0"/>
    <x v="1"/>
    <n v="217.29"/>
    <x v="4"/>
  </r>
  <r>
    <s v="ORD110850"/>
    <x v="2"/>
    <x v="1"/>
    <n v="1494.33"/>
    <n v="0.21"/>
    <n v="313.80929999999995"/>
    <n v="1180.5207"/>
    <n v="9"/>
    <x v="351"/>
    <d v="2024-05-28T00:00:00"/>
    <x v="1"/>
    <x v="0"/>
    <n v="130.81"/>
    <x v="3"/>
  </r>
  <r>
    <s v="ORD105036"/>
    <x v="1"/>
    <x v="3"/>
    <n v="1499.71"/>
    <n v="0.15"/>
    <n v="224.95650000000001"/>
    <n v="1274.7535"/>
    <n v="9"/>
    <x v="352"/>
    <d v="2024-04-30T00:00:00"/>
    <x v="2"/>
    <x v="2"/>
    <n v="279.74"/>
    <x v="4"/>
  </r>
  <r>
    <s v="ORD105239"/>
    <x v="3"/>
    <x v="2"/>
    <n v="1499.99"/>
    <n v="7.0000000000000007E-2"/>
    <n v="104.99930000000001"/>
    <n v="1394.9907000000001"/>
    <n v="9"/>
    <x v="313"/>
    <d v="2024-01-22T00:00:00"/>
    <x v="2"/>
    <x v="1"/>
    <n v="208.05"/>
    <x v="2"/>
  </r>
  <r>
    <s v="ORD100046"/>
    <x v="3"/>
    <x v="1"/>
    <n v="1501.21"/>
    <n v="0.12"/>
    <n v="180.14519999999999"/>
    <n v="1321.0648000000001"/>
    <n v="9"/>
    <x v="353"/>
    <d v="2024-04-08T00:00:00"/>
    <x v="1"/>
    <x v="1"/>
    <n v="127.89"/>
    <x v="1"/>
  </r>
  <r>
    <s v="ORD103862"/>
    <x v="0"/>
    <x v="0"/>
    <n v="1504.11"/>
    <n v="0.45"/>
    <n v="676.84949999999992"/>
    <n v="827.26049999999998"/>
    <n v="9"/>
    <x v="210"/>
    <d v="2024-05-11T00:00:00"/>
    <x v="0"/>
    <x v="2"/>
    <n v="179.71"/>
    <x v="5"/>
  </r>
  <r>
    <s v="ORD102122"/>
    <x v="0"/>
    <x v="4"/>
    <n v="1504.13"/>
    <n v="0.25"/>
    <n v="376.03250000000003"/>
    <n v="1128.0975000000001"/>
    <n v="9"/>
    <x v="354"/>
    <d v="2023-08-23T00:00:00"/>
    <x v="1"/>
    <x v="0"/>
    <n v="104.59"/>
    <x v="1"/>
  </r>
  <r>
    <s v="ORD113210"/>
    <x v="2"/>
    <x v="1"/>
    <n v="1507.98"/>
    <n v="0.12"/>
    <n v="180.95759999999999"/>
    <n v="1327.0224000000001"/>
    <n v="9"/>
    <x v="282"/>
    <d v="2023-12-10T00:00:00"/>
    <x v="0"/>
    <x v="2"/>
    <n v="356.45"/>
    <x v="2"/>
  </r>
  <r>
    <s v="ORD101650"/>
    <x v="0"/>
    <x v="0"/>
    <n v="1514.04"/>
    <n v="0.47"/>
    <n v="711.59879999999998"/>
    <n v="802.44119999999998"/>
    <n v="9"/>
    <x v="135"/>
    <d v="2024-05-10T00:00:00"/>
    <x v="2"/>
    <x v="0"/>
    <n v="381.42"/>
    <x v="1"/>
  </r>
  <r>
    <s v="ORD102224"/>
    <x v="3"/>
    <x v="3"/>
    <n v="1514.4"/>
    <n v="0.24"/>
    <n v="363.45600000000002"/>
    <n v="1150.944"/>
    <n v="9"/>
    <x v="51"/>
    <d v="2023-12-18T00:00:00"/>
    <x v="2"/>
    <x v="2"/>
    <n v="116.49"/>
    <x v="1"/>
  </r>
  <r>
    <s v="ORD100601"/>
    <x v="3"/>
    <x v="4"/>
    <n v="1515.24"/>
    <n v="0.42"/>
    <n v="636.4008"/>
    <n v="878.83920000000001"/>
    <n v="9"/>
    <x v="355"/>
    <d v="2023-12-10T00:00:00"/>
    <x v="0"/>
    <x v="0"/>
    <n v="359.32"/>
    <x v="0"/>
  </r>
  <r>
    <s v="ORD102188"/>
    <x v="2"/>
    <x v="3"/>
    <n v="1517.08"/>
    <n v="0.28000000000000003"/>
    <n v="424.7824"/>
    <n v="1092.2975999999999"/>
    <n v="9"/>
    <x v="235"/>
    <d v="2023-09-24T00:00:00"/>
    <x v="1"/>
    <x v="0"/>
    <n v="214.89"/>
    <x v="3"/>
  </r>
  <r>
    <s v="ORD107647"/>
    <x v="2"/>
    <x v="3"/>
    <n v="1517.51"/>
    <n v="0.27"/>
    <n v="409.72770000000003"/>
    <n v="1107.7822999999999"/>
    <n v="9"/>
    <x v="356"/>
    <d v="2024-02-23T00:00:00"/>
    <x v="1"/>
    <x v="1"/>
    <n v="335.81"/>
    <x v="5"/>
  </r>
  <r>
    <s v="ORD113961"/>
    <x v="2"/>
    <x v="0"/>
    <n v="1517.53"/>
    <n v="0.15"/>
    <n v="227.62949999999998"/>
    <n v="1289.9005"/>
    <n v="9"/>
    <x v="357"/>
    <d v="2023-10-07T00:00:00"/>
    <x v="0"/>
    <x v="1"/>
    <n v="375.94"/>
    <x v="3"/>
  </r>
  <r>
    <s v="ORD101755"/>
    <x v="3"/>
    <x v="2"/>
    <n v="1524.64"/>
    <n v="0.19"/>
    <n v="289.6816"/>
    <n v="1234.9584"/>
    <n v="9"/>
    <x v="133"/>
    <d v="2024-10-09T00:00:00"/>
    <x v="1"/>
    <x v="2"/>
    <n v="452.63"/>
    <x v="3"/>
  </r>
  <r>
    <s v="ORD106789"/>
    <x v="0"/>
    <x v="3"/>
    <n v="1525.51"/>
    <n v="0.1"/>
    <n v="152.55100000000002"/>
    <n v="1372.9590000000001"/>
    <n v="9"/>
    <x v="358"/>
    <d v="2023-04-06T00:00:00"/>
    <x v="1"/>
    <x v="1"/>
    <n v="89.8"/>
    <x v="4"/>
  </r>
  <r>
    <s v="ORD112422"/>
    <x v="1"/>
    <x v="0"/>
    <n v="1528"/>
    <n v="0.28999999999999998"/>
    <n v="443.11999999999995"/>
    <n v="1084.8800000000001"/>
    <n v="9"/>
    <x v="359"/>
    <d v="2024-01-14T00:00:00"/>
    <x v="2"/>
    <x v="1"/>
    <n v="281.33"/>
    <x v="4"/>
  </r>
  <r>
    <s v="ORD103935"/>
    <x v="2"/>
    <x v="2"/>
    <n v="1528.61"/>
    <n v="0.12"/>
    <n v="183.43319999999997"/>
    <n v="1345.1768"/>
    <n v="9"/>
    <x v="360"/>
    <d v="2024-12-17T00:00:00"/>
    <x v="2"/>
    <x v="1"/>
    <n v="156.16999999999999"/>
    <x v="0"/>
  </r>
  <r>
    <s v="ORD105873"/>
    <x v="2"/>
    <x v="2"/>
    <n v="1533.15"/>
    <n v="0.25"/>
    <n v="383.28750000000002"/>
    <n v="1149.8625000000002"/>
    <n v="9"/>
    <x v="361"/>
    <d v="2023-05-26T00:00:00"/>
    <x v="1"/>
    <x v="1"/>
    <n v="289.41000000000003"/>
    <x v="0"/>
  </r>
  <r>
    <s v="ORD114743"/>
    <x v="3"/>
    <x v="1"/>
    <n v="1534.67"/>
    <n v="0.24"/>
    <n v="368.32080000000002"/>
    <n v="1166.3492000000001"/>
    <n v="9"/>
    <x v="20"/>
    <d v="2023-01-18T00:00:00"/>
    <x v="0"/>
    <x v="1"/>
    <n v="429.82"/>
    <x v="5"/>
  </r>
  <r>
    <s v="ORD111063"/>
    <x v="0"/>
    <x v="0"/>
    <n v="1536.48"/>
    <n v="0.22"/>
    <n v="338.0256"/>
    <n v="1198.4544000000001"/>
    <n v="9"/>
    <x v="362"/>
    <d v="2023-10-11T00:00:00"/>
    <x v="1"/>
    <x v="2"/>
    <n v="179.68"/>
    <x v="5"/>
  </r>
  <r>
    <s v="ORD108315"/>
    <x v="1"/>
    <x v="3"/>
    <n v="1539.59"/>
    <n v="0.22"/>
    <n v="338.70979999999997"/>
    <n v="1200.8802000000001"/>
    <n v="9"/>
    <x v="363"/>
    <d v="2023-12-04T00:00:00"/>
    <x v="0"/>
    <x v="1"/>
    <n v="295.22000000000003"/>
    <x v="2"/>
  </r>
  <r>
    <s v="ORD108385"/>
    <x v="0"/>
    <x v="3"/>
    <n v="1540.78"/>
    <n v="0.43"/>
    <n v="662.53539999999998"/>
    <n v="878.24459999999999"/>
    <n v="9"/>
    <x v="329"/>
    <d v="2023-12-01T00:00:00"/>
    <x v="1"/>
    <x v="0"/>
    <n v="196.42"/>
    <x v="4"/>
  </r>
  <r>
    <s v="ORD108074"/>
    <x v="2"/>
    <x v="2"/>
    <n v="1555.07"/>
    <n v="7.0000000000000007E-2"/>
    <n v="108.8549"/>
    <n v="1446.2150999999999"/>
    <n v="9"/>
    <x v="71"/>
    <d v="2023-08-19T00:00:00"/>
    <x v="1"/>
    <x v="2"/>
    <n v="83.98"/>
    <x v="1"/>
  </r>
  <r>
    <s v="ORD111552"/>
    <x v="2"/>
    <x v="2"/>
    <n v="1556.94"/>
    <n v="0.06"/>
    <n v="93.416399999999996"/>
    <n v="1463.5236"/>
    <n v="9"/>
    <x v="364"/>
    <d v="2023-01-28T00:00:00"/>
    <x v="1"/>
    <x v="0"/>
    <n v="259.97000000000003"/>
    <x v="4"/>
  </r>
  <r>
    <s v="ORD105643"/>
    <x v="0"/>
    <x v="0"/>
    <n v="1559.86"/>
    <n v="0.48"/>
    <n v="748.73279999999988"/>
    <n v="811.12720000000002"/>
    <n v="9"/>
    <x v="102"/>
    <d v="2023-10-01T00:00:00"/>
    <x v="1"/>
    <x v="1"/>
    <n v="189.61"/>
    <x v="1"/>
  </r>
  <r>
    <s v="ORD112202"/>
    <x v="2"/>
    <x v="0"/>
    <n v="1560.23"/>
    <n v="0.41"/>
    <n v="639.6943"/>
    <n v="920.53570000000002"/>
    <n v="9"/>
    <x v="365"/>
    <d v="2023-07-21T00:00:00"/>
    <x v="2"/>
    <x v="0"/>
    <n v="417.11"/>
    <x v="0"/>
  </r>
  <r>
    <s v="ORD106345"/>
    <x v="1"/>
    <x v="4"/>
    <n v="1560.57"/>
    <n v="0.16"/>
    <n v="249.69120000000001"/>
    <n v="1310.8788"/>
    <n v="9"/>
    <x v="14"/>
    <d v="2023-01-30T00:00:00"/>
    <x v="0"/>
    <x v="0"/>
    <n v="409.07"/>
    <x v="4"/>
  </r>
  <r>
    <s v="ORD104338"/>
    <x v="2"/>
    <x v="0"/>
    <n v="1560.59"/>
    <n v="0.23"/>
    <n v="358.9357"/>
    <n v="1201.6542999999999"/>
    <n v="9"/>
    <x v="225"/>
    <d v="2024-07-11T00:00:00"/>
    <x v="0"/>
    <x v="1"/>
    <n v="91.21"/>
    <x v="5"/>
  </r>
  <r>
    <s v="ORD104111"/>
    <x v="2"/>
    <x v="2"/>
    <n v="1561.21"/>
    <n v="0.05"/>
    <n v="78.060500000000005"/>
    <n v="1483.1495"/>
    <n v="9"/>
    <x v="366"/>
    <d v="2024-06-12T00:00:00"/>
    <x v="0"/>
    <x v="2"/>
    <n v="158.27000000000001"/>
    <x v="3"/>
  </r>
  <r>
    <s v="ORD113139"/>
    <x v="2"/>
    <x v="4"/>
    <n v="1563.57"/>
    <n v="0.03"/>
    <n v="46.9071"/>
    <n v="1516.6629"/>
    <n v="9"/>
    <x v="367"/>
    <d v="2023-04-07T00:00:00"/>
    <x v="1"/>
    <x v="0"/>
    <n v="300.48"/>
    <x v="1"/>
  </r>
  <r>
    <s v="ORD108608"/>
    <x v="3"/>
    <x v="1"/>
    <n v="1566.67"/>
    <n v="0.17"/>
    <n v="266.33390000000003"/>
    <n v="1300.3361"/>
    <n v="9"/>
    <x v="368"/>
    <d v="2024-05-18T00:00:00"/>
    <x v="1"/>
    <x v="2"/>
    <n v="369.17"/>
    <x v="5"/>
  </r>
  <r>
    <s v="ORD111429"/>
    <x v="1"/>
    <x v="4"/>
    <n v="1567.19"/>
    <n v="0.39"/>
    <n v="611.20410000000004"/>
    <n v="955.98590000000002"/>
    <n v="9"/>
    <x v="40"/>
    <d v="2024-04-11T00:00:00"/>
    <x v="1"/>
    <x v="0"/>
    <n v="413.69"/>
    <x v="2"/>
  </r>
  <r>
    <s v="ORD100077"/>
    <x v="3"/>
    <x v="3"/>
    <n v="1570.89"/>
    <n v="0.24"/>
    <n v="377.0136"/>
    <n v="1193.8764000000001"/>
    <n v="9"/>
    <x v="290"/>
    <d v="2023-01-23T00:00:00"/>
    <x v="0"/>
    <x v="2"/>
    <n v="336.22"/>
    <x v="0"/>
  </r>
  <r>
    <s v="ORD109526"/>
    <x v="2"/>
    <x v="2"/>
    <n v="1574.84"/>
    <n v="0.33"/>
    <n v="519.69719999999995"/>
    <n v="1055.1428000000001"/>
    <n v="9"/>
    <x v="369"/>
    <d v="2023-12-07T00:00:00"/>
    <x v="1"/>
    <x v="2"/>
    <n v="199.16"/>
    <x v="5"/>
  </r>
  <r>
    <s v="ORD105312"/>
    <x v="1"/>
    <x v="4"/>
    <n v="1576.19"/>
    <n v="0.15"/>
    <n v="236.42849999999999"/>
    <n v="1339.7615000000001"/>
    <n v="9"/>
    <x v="72"/>
    <d v="2024-02-08T00:00:00"/>
    <x v="1"/>
    <x v="1"/>
    <n v="430.45"/>
    <x v="3"/>
  </r>
  <r>
    <s v="ORD111568"/>
    <x v="1"/>
    <x v="2"/>
    <n v="1577.86"/>
    <n v="0"/>
    <n v="0"/>
    <n v="1577.86"/>
    <n v="9"/>
    <x v="334"/>
    <d v="2024-09-19T00:00:00"/>
    <x v="2"/>
    <x v="2"/>
    <n v="397.78"/>
    <x v="3"/>
  </r>
  <r>
    <s v="ORD106856"/>
    <x v="1"/>
    <x v="2"/>
    <n v="1579.38"/>
    <n v="0.24"/>
    <n v="379.05119999999999"/>
    <n v="1200.3288000000002"/>
    <n v="9"/>
    <x v="301"/>
    <d v="2024-06-01T00:00:00"/>
    <x v="0"/>
    <x v="1"/>
    <n v="399.42"/>
    <x v="0"/>
  </r>
  <r>
    <s v="ORD112581"/>
    <x v="0"/>
    <x v="0"/>
    <n v="1583.99"/>
    <n v="0.25"/>
    <n v="395.9975"/>
    <n v="1187.9925000000001"/>
    <n v="9"/>
    <x v="309"/>
    <d v="2023-06-16T00:00:00"/>
    <x v="1"/>
    <x v="0"/>
    <n v="291.42"/>
    <x v="2"/>
  </r>
  <r>
    <s v="ORD103559"/>
    <x v="2"/>
    <x v="0"/>
    <n v="1586.29"/>
    <n v="0.19"/>
    <n v="301.39510000000001"/>
    <n v="1284.8949"/>
    <n v="9"/>
    <x v="370"/>
    <d v="2024-09-13T00:00:00"/>
    <x v="0"/>
    <x v="0"/>
    <n v="207.24"/>
    <x v="1"/>
  </r>
  <r>
    <s v="ORD107172"/>
    <x v="3"/>
    <x v="1"/>
    <n v="1586.46"/>
    <n v="0.3"/>
    <n v="475.93799999999999"/>
    <n v="1110.5219999999999"/>
    <n v="9"/>
    <x v="371"/>
    <d v="2023-02-13T00:00:00"/>
    <x v="1"/>
    <x v="2"/>
    <n v="222.98"/>
    <x v="4"/>
  </r>
  <r>
    <s v="ORD110043"/>
    <x v="0"/>
    <x v="0"/>
    <n v="1589.44"/>
    <n v="0.01"/>
    <n v="15.894400000000001"/>
    <n v="1573.5456000000001"/>
    <n v="9"/>
    <x v="146"/>
    <d v="2023-12-27T00:00:00"/>
    <x v="1"/>
    <x v="0"/>
    <n v="128.47"/>
    <x v="2"/>
  </r>
  <r>
    <s v="ORD108039"/>
    <x v="0"/>
    <x v="1"/>
    <n v="1594.7"/>
    <n v="0.39"/>
    <n v="621.93299999999999"/>
    <n v="972.76700000000005"/>
    <n v="9"/>
    <x v="372"/>
    <d v="2024-06-23T00:00:00"/>
    <x v="2"/>
    <x v="0"/>
    <n v="476.87"/>
    <x v="1"/>
  </r>
  <r>
    <s v="ORD112725"/>
    <x v="2"/>
    <x v="1"/>
    <n v="1595.06"/>
    <n v="0"/>
    <n v="0"/>
    <n v="1595.06"/>
    <n v="9"/>
    <x v="373"/>
    <d v="2024-04-08T00:00:00"/>
    <x v="2"/>
    <x v="0"/>
    <n v="85.99"/>
    <x v="0"/>
  </r>
  <r>
    <s v="ORD112850"/>
    <x v="2"/>
    <x v="2"/>
    <n v="1595.81"/>
    <n v="0"/>
    <n v="0"/>
    <n v="1595.81"/>
    <n v="9"/>
    <x v="108"/>
    <d v="2023-10-16T00:00:00"/>
    <x v="1"/>
    <x v="1"/>
    <n v="421.04"/>
    <x v="2"/>
  </r>
  <r>
    <s v="ORD105704"/>
    <x v="2"/>
    <x v="0"/>
    <n v="1596.43"/>
    <n v="0.31"/>
    <n v="494.89330000000001"/>
    <n v="1101.5367000000001"/>
    <n v="9"/>
    <x v="240"/>
    <d v="2024-02-01T00:00:00"/>
    <x v="1"/>
    <x v="2"/>
    <n v="458.99"/>
    <x v="1"/>
  </r>
  <r>
    <s v="ORD104887"/>
    <x v="0"/>
    <x v="3"/>
    <n v="1596.79"/>
    <n v="0.2"/>
    <n v="319.358"/>
    <n v="1277.432"/>
    <n v="9"/>
    <x v="374"/>
    <d v="2023-10-25T00:00:00"/>
    <x v="0"/>
    <x v="2"/>
    <n v="216.74"/>
    <x v="0"/>
  </r>
  <r>
    <s v="ORD107624"/>
    <x v="3"/>
    <x v="1"/>
    <n v="1602.13"/>
    <n v="0.13"/>
    <n v="208.27690000000001"/>
    <n v="1393.8531"/>
    <n v="9"/>
    <x v="375"/>
    <d v="2024-09-20T00:00:00"/>
    <x v="0"/>
    <x v="2"/>
    <n v="358.16"/>
    <x v="0"/>
  </r>
  <r>
    <s v="ORD100479"/>
    <x v="3"/>
    <x v="2"/>
    <n v="1603.78"/>
    <n v="0.15"/>
    <n v="240.56699999999998"/>
    <n v="1363.213"/>
    <n v="9"/>
    <x v="376"/>
    <d v="2023-04-12T00:00:00"/>
    <x v="2"/>
    <x v="0"/>
    <n v="149.71"/>
    <x v="3"/>
  </r>
  <r>
    <s v="ORD105144"/>
    <x v="1"/>
    <x v="3"/>
    <n v="1607.52"/>
    <n v="0.45"/>
    <n v="723.38400000000001"/>
    <n v="884.13599999999997"/>
    <n v="9"/>
    <x v="69"/>
    <d v="2023-03-30T00:00:00"/>
    <x v="0"/>
    <x v="2"/>
    <n v="271.44"/>
    <x v="5"/>
  </r>
  <r>
    <s v="ORD106535"/>
    <x v="1"/>
    <x v="2"/>
    <n v="1614.26"/>
    <n v="0.45"/>
    <n v="726.41700000000003"/>
    <n v="887.84299999999996"/>
    <n v="9"/>
    <x v="377"/>
    <d v="2023-06-29T00:00:00"/>
    <x v="0"/>
    <x v="2"/>
    <n v="103.13"/>
    <x v="3"/>
  </r>
  <r>
    <s v="ORD105603"/>
    <x v="1"/>
    <x v="3"/>
    <n v="1615.13"/>
    <n v="0.48"/>
    <n v="775.26240000000007"/>
    <n v="839.86760000000004"/>
    <n v="9"/>
    <x v="378"/>
    <d v="2024-04-22T00:00:00"/>
    <x v="0"/>
    <x v="2"/>
    <n v="166.32"/>
    <x v="1"/>
  </r>
  <r>
    <s v="ORD105726"/>
    <x v="1"/>
    <x v="1"/>
    <n v="1615.37"/>
    <n v="0.31"/>
    <n v="500.76469999999995"/>
    <n v="1114.6052999999999"/>
    <n v="9"/>
    <x v="379"/>
    <d v="2023-03-06T00:00:00"/>
    <x v="0"/>
    <x v="1"/>
    <n v="274.08999999999997"/>
    <x v="5"/>
  </r>
  <r>
    <s v="ORD107582"/>
    <x v="1"/>
    <x v="0"/>
    <n v="1616.8"/>
    <n v="0.1"/>
    <n v="161.68"/>
    <n v="1455.12"/>
    <n v="9"/>
    <x v="160"/>
    <d v="2024-06-29T00:00:00"/>
    <x v="2"/>
    <x v="1"/>
    <n v="474.07"/>
    <x v="5"/>
  </r>
  <r>
    <s v="ORD104296"/>
    <x v="2"/>
    <x v="0"/>
    <n v="1617.26"/>
    <n v="0.15"/>
    <n v="242.589"/>
    <n v="1374.671"/>
    <n v="9"/>
    <x v="150"/>
    <d v="2024-08-01T00:00:00"/>
    <x v="2"/>
    <x v="0"/>
    <n v="204.56"/>
    <x v="4"/>
  </r>
  <r>
    <s v="ORD105859"/>
    <x v="2"/>
    <x v="2"/>
    <n v="1627.37"/>
    <n v="0.39"/>
    <n v="634.67430000000002"/>
    <n v="992.69569999999987"/>
    <n v="9"/>
    <x v="136"/>
    <d v="2024-11-24T00:00:00"/>
    <x v="2"/>
    <x v="1"/>
    <n v="424.81"/>
    <x v="4"/>
  </r>
  <r>
    <s v="ORD101196"/>
    <x v="2"/>
    <x v="2"/>
    <n v="1629.48"/>
    <n v="0.34"/>
    <n v="554.02320000000009"/>
    <n v="1075.4567999999999"/>
    <n v="9"/>
    <x v="380"/>
    <d v="2024-03-18T00:00:00"/>
    <x v="0"/>
    <x v="2"/>
    <n v="249.71"/>
    <x v="4"/>
  </r>
  <r>
    <s v="ORD109653"/>
    <x v="2"/>
    <x v="0"/>
    <n v="1630.61"/>
    <n v="0.27"/>
    <n v="440.2647"/>
    <n v="1190.3453"/>
    <n v="9"/>
    <x v="208"/>
    <d v="2024-08-08T00:00:00"/>
    <x v="1"/>
    <x v="1"/>
    <n v="374.73"/>
    <x v="5"/>
  </r>
  <r>
    <s v="ORD111480"/>
    <x v="3"/>
    <x v="4"/>
    <n v="1634.27"/>
    <n v="0.49"/>
    <n v="800.79229999999995"/>
    <n v="833.47770000000003"/>
    <n v="9"/>
    <x v="381"/>
    <d v="2023-11-19T00:00:00"/>
    <x v="2"/>
    <x v="0"/>
    <n v="393.26"/>
    <x v="2"/>
  </r>
  <r>
    <s v="ORD108721"/>
    <x v="1"/>
    <x v="0"/>
    <n v="1635.11"/>
    <n v="0.24"/>
    <n v="392.42639999999994"/>
    <n v="1242.6835999999998"/>
    <n v="9"/>
    <x v="382"/>
    <d v="2023-10-01T00:00:00"/>
    <x v="1"/>
    <x v="0"/>
    <n v="108.71"/>
    <x v="4"/>
  </r>
  <r>
    <s v="ORD111999"/>
    <x v="0"/>
    <x v="4"/>
    <n v="1635.72"/>
    <n v="0.17"/>
    <n v="278.07240000000002"/>
    <n v="1357.6476"/>
    <n v="9"/>
    <x v="383"/>
    <d v="2024-09-28T00:00:00"/>
    <x v="1"/>
    <x v="0"/>
    <n v="441.32"/>
    <x v="0"/>
  </r>
  <r>
    <s v="ORD114907"/>
    <x v="0"/>
    <x v="2"/>
    <n v="1639.02"/>
    <n v="0.11"/>
    <n v="180.29220000000001"/>
    <n v="1458.7277999999999"/>
    <n v="9"/>
    <x v="384"/>
    <d v="2023-05-31T00:00:00"/>
    <x v="0"/>
    <x v="2"/>
    <n v="395.75"/>
    <x v="2"/>
  </r>
  <r>
    <s v="ORD104597"/>
    <x v="1"/>
    <x v="4"/>
    <n v="1641.16"/>
    <n v="0.33"/>
    <n v="541.58280000000002"/>
    <n v="1099.5772000000002"/>
    <n v="9"/>
    <x v="241"/>
    <d v="2024-04-22T00:00:00"/>
    <x v="1"/>
    <x v="0"/>
    <n v="147.05000000000001"/>
    <x v="1"/>
  </r>
  <r>
    <s v="ORD110238"/>
    <x v="2"/>
    <x v="2"/>
    <n v="1641.54"/>
    <n v="0.21"/>
    <n v="344.72339999999997"/>
    <n v="1296.8166000000001"/>
    <n v="9"/>
    <x v="353"/>
    <d v="2024-04-08T00:00:00"/>
    <x v="0"/>
    <x v="0"/>
    <n v="440.14"/>
    <x v="5"/>
  </r>
  <r>
    <s v="ORD106070"/>
    <x v="2"/>
    <x v="4"/>
    <n v="1642.7"/>
    <n v="0.5"/>
    <n v="821.35"/>
    <n v="821.35"/>
    <n v="9"/>
    <x v="188"/>
    <d v="2023-09-01T00:00:00"/>
    <x v="2"/>
    <x v="2"/>
    <n v="212.19"/>
    <x v="5"/>
  </r>
  <r>
    <s v="ORD109059"/>
    <x v="1"/>
    <x v="4"/>
    <n v="1657.96"/>
    <n v="0.28999999999999998"/>
    <n v="480.80839999999995"/>
    <n v="1177.1516000000001"/>
    <n v="9"/>
    <x v="13"/>
    <d v="2024-12-23T00:00:00"/>
    <x v="1"/>
    <x v="0"/>
    <n v="320.73"/>
    <x v="2"/>
  </r>
  <r>
    <s v="ORD102218"/>
    <x v="3"/>
    <x v="3"/>
    <n v="1659.46"/>
    <n v="0.04"/>
    <n v="66.378399999999999"/>
    <n v="1593.0816"/>
    <n v="9"/>
    <x v="75"/>
    <d v="2023-01-31T00:00:00"/>
    <x v="1"/>
    <x v="0"/>
    <n v="442.23"/>
    <x v="3"/>
  </r>
  <r>
    <s v="ORD102665"/>
    <x v="1"/>
    <x v="0"/>
    <n v="1659.55"/>
    <n v="0.21"/>
    <n v="348.50549999999998"/>
    <n v="1311.0445"/>
    <n v="9"/>
    <x v="168"/>
    <d v="2024-04-16T00:00:00"/>
    <x v="2"/>
    <x v="1"/>
    <n v="114.04"/>
    <x v="3"/>
  </r>
  <r>
    <s v="ORD111853"/>
    <x v="1"/>
    <x v="3"/>
    <n v="1663.77"/>
    <n v="0.26"/>
    <n v="432.58019999999999"/>
    <n v="1231.1898000000001"/>
    <n v="9"/>
    <x v="213"/>
    <d v="2024-04-15T00:00:00"/>
    <x v="2"/>
    <x v="1"/>
    <n v="383.32"/>
    <x v="5"/>
  </r>
  <r>
    <s v="ORD103114"/>
    <x v="2"/>
    <x v="3"/>
    <n v="1666.13"/>
    <n v="0.26"/>
    <n v="433.19380000000007"/>
    <n v="1232.9362000000001"/>
    <n v="9"/>
    <x v="385"/>
    <d v="2024-12-02T00:00:00"/>
    <x v="1"/>
    <x v="0"/>
    <n v="193.24"/>
    <x v="4"/>
  </r>
  <r>
    <s v="ORD115013"/>
    <x v="0"/>
    <x v="3"/>
    <n v="1669.96"/>
    <n v="0.44"/>
    <n v="734.78240000000005"/>
    <n v="935.17759999999998"/>
    <n v="9"/>
    <x v="386"/>
    <d v="2024-01-18T00:00:00"/>
    <x v="2"/>
    <x v="1"/>
    <n v="345.77"/>
    <x v="2"/>
  </r>
  <r>
    <s v="ORD109827"/>
    <x v="2"/>
    <x v="4"/>
    <n v="1672.59"/>
    <n v="0.47"/>
    <n v="786.11729999999989"/>
    <n v="886.47270000000003"/>
    <n v="9"/>
    <x v="387"/>
    <d v="2024-09-26T00:00:00"/>
    <x v="0"/>
    <x v="2"/>
    <n v="195.02"/>
    <x v="5"/>
  </r>
  <r>
    <s v="ORD100583"/>
    <x v="2"/>
    <x v="3"/>
    <n v="1675.1"/>
    <n v="0.37"/>
    <n v="619.78699999999992"/>
    <n v="1055.3130000000001"/>
    <n v="9"/>
    <x v="380"/>
    <d v="2024-03-17T00:00:00"/>
    <x v="1"/>
    <x v="2"/>
    <n v="393.26"/>
    <x v="2"/>
  </r>
  <r>
    <s v="ORD103998"/>
    <x v="2"/>
    <x v="2"/>
    <n v="1679.37"/>
    <n v="0.43"/>
    <n v="722.12909999999999"/>
    <n v="957.2408999999999"/>
    <n v="9"/>
    <x v="290"/>
    <d v="2023-01-25T00:00:00"/>
    <x v="2"/>
    <x v="2"/>
    <n v="307.54000000000002"/>
    <x v="5"/>
  </r>
  <r>
    <s v="ORD101459"/>
    <x v="0"/>
    <x v="3"/>
    <n v="1680.28"/>
    <n v="0.14000000000000001"/>
    <n v="235.23920000000001"/>
    <n v="1445.0408"/>
    <n v="9"/>
    <x v="199"/>
    <d v="2024-12-04T00:00:00"/>
    <x v="1"/>
    <x v="1"/>
    <n v="337.96"/>
    <x v="0"/>
  </r>
  <r>
    <s v="ORD112313"/>
    <x v="2"/>
    <x v="4"/>
    <n v="1680.93"/>
    <n v="0.42"/>
    <n v="705.99059999999997"/>
    <n v="974.93940000000009"/>
    <n v="9"/>
    <x v="237"/>
    <d v="2024-08-04T00:00:00"/>
    <x v="0"/>
    <x v="2"/>
    <n v="469.52"/>
    <x v="3"/>
  </r>
  <r>
    <s v="ORD106208"/>
    <x v="0"/>
    <x v="2"/>
    <n v="1681.15"/>
    <n v="0.24"/>
    <n v="403.476"/>
    <n v="1277.674"/>
    <n v="9"/>
    <x v="388"/>
    <d v="2023-07-06T00:00:00"/>
    <x v="0"/>
    <x v="0"/>
    <n v="500.81"/>
    <x v="1"/>
  </r>
  <r>
    <s v="ORD114371"/>
    <x v="0"/>
    <x v="1"/>
    <n v="1686.14"/>
    <n v="0.41"/>
    <n v="691.31740000000002"/>
    <n v="994.82260000000008"/>
    <n v="9"/>
    <x v="389"/>
    <d v="2023-12-05T00:00:00"/>
    <x v="2"/>
    <x v="2"/>
    <n v="309.69"/>
    <x v="4"/>
  </r>
  <r>
    <s v="ORD108760"/>
    <x v="1"/>
    <x v="1"/>
    <n v="1689.6"/>
    <n v="0"/>
    <n v="0"/>
    <n v="1689.6"/>
    <n v="9"/>
    <x v="390"/>
    <d v="2024-12-03T00:00:00"/>
    <x v="1"/>
    <x v="2"/>
    <n v="150.86000000000001"/>
    <x v="2"/>
  </r>
  <r>
    <s v="ORD103718"/>
    <x v="3"/>
    <x v="0"/>
    <n v="1690.34"/>
    <n v="0.43"/>
    <n v="726.84619999999995"/>
    <n v="963.49379999999996"/>
    <n v="9"/>
    <x v="289"/>
    <d v="2024-02-01T00:00:00"/>
    <x v="2"/>
    <x v="0"/>
    <n v="354.64"/>
    <x v="2"/>
  </r>
  <r>
    <s v="ORD100804"/>
    <x v="2"/>
    <x v="0"/>
    <n v="1692.57"/>
    <n v="0.21"/>
    <n v="355.43969999999996"/>
    <n v="1337.1303"/>
    <n v="9"/>
    <x v="77"/>
    <d v="2023-09-25T00:00:00"/>
    <x v="2"/>
    <x v="2"/>
    <n v="234.47"/>
    <x v="0"/>
  </r>
  <r>
    <s v="ORD113017"/>
    <x v="0"/>
    <x v="3"/>
    <n v="1694.5"/>
    <n v="0.48"/>
    <n v="813.36"/>
    <n v="881.14"/>
    <n v="9"/>
    <x v="391"/>
    <d v="2023-03-11T00:00:00"/>
    <x v="2"/>
    <x v="0"/>
    <n v="187.3"/>
    <x v="1"/>
  </r>
  <r>
    <s v="ORD107335"/>
    <x v="3"/>
    <x v="0"/>
    <n v="1700.88"/>
    <n v="0.02"/>
    <n v="34.017600000000002"/>
    <n v="1666.8624000000002"/>
    <n v="9"/>
    <x v="189"/>
    <d v="2023-05-24T00:00:00"/>
    <x v="1"/>
    <x v="2"/>
    <n v="255.92"/>
    <x v="2"/>
  </r>
  <r>
    <s v="ORD106713"/>
    <x v="2"/>
    <x v="1"/>
    <n v="1701.11"/>
    <n v="0.5"/>
    <n v="850.55499999999995"/>
    <n v="850.55499999999995"/>
    <n v="9"/>
    <x v="39"/>
    <d v="2023-06-22T00:00:00"/>
    <x v="2"/>
    <x v="1"/>
    <n v="179.41"/>
    <x v="1"/>
  </r>
  <r>
    <s v="ORD108104"/>
    <x v="1"/>
    <x v="4"/>
    <n v="1704.22"/>
    <n v="0.09"/>
    <n v="153.37979999999999"/>
    <n v="1550.8402000000001"/>
    <n v="9"/>
    <x v="160"/>
    <d v="2024-07-01T00:00:00"/>
    <x v="2"/>
    <x v="1"/>
    <n v="215.11"/>
    <x v="1"/>
  </r>
  <r>
    <s v="ORD106143"/>
    <x v="2"/>
    <x v="1"/>
    <n v="1705.39"/>
    <n v="0.32"/>
    <n v="545.72480000000007"/>
    <n v="1159.6651999999999"/>
    <n v="9"/>
    <x v="335"/>
    <d v="2024-05-08T00:00:00"/>
    <x v="2"/>
    <x v="1"/>
    <n v="364.19"/>
    <x v="2"/>
  </r>
  <r>
    <s v="ORD102236"/>
    <x v="0"/>
    <x v="1"/>
    <n v="1705.75"/>
    <n v="0.49"/>
    <n v="835.8175"/>
    <n v="869.9325"/>
    <n v="9"/>
    <x v="392"/>
    <d v="2024-01-09T00:00:00"/>
    <x v="1"/>
    <x v="2"/>
    <n v="165.81"/>
    <x v="2"/>
  </r>
  <r>
    <s v="ORD103147"/>
    <x v="1"/>
    <x v="2"/>
    <n v="1708.3"/>
    <n v="0.01"/>
    <n v="17.082999999999998"/>
    <n v="1691.2169999999999"/>
    <n v="9"/>
    <x v="393"/>
    <d v="2024-03-15T00:00:00"/>
    <x v="2"/>
    <x v="1"/>
    <n v="319.44"/>
    <x v="5"/>
  </r>
  <r>
    <s v="ORD114582"/>
    <x v="3"/>
    <x v="3"/>
    <n v="1708.61"/>
    <n v="0.33"/>
    <n v="563.84130000000005"/>
    <n v="1144.7686999999999"/>
    <n v="9"/>
    <x v="317"/>
    <d v="2023-06-23T00:00:00"/>
    <x v="0"/>
    <x v="1"/>
    <n v="89.96"/>
    <x v="5"/>
  </r>
  <r>
    <s v="ORD114397"/>
    <x v="2"/>
    <x v="0"/>
    <n v="1709.06"/>
    <n v="0.4"/>
    <n v="683.62400000000002"/>
    <n v="1025.4359999999999"/>
    <n v="9"/>
    <x v="394"/>
    <d v="2024-02-11T00:00:00"/>
    <x v="2"/>
    <x v="1"/>
    <n v="469.32"/>
    <x v="3"/>
  </r>
  <r>
    <s v="ORD113812"/>
    <x v="1"/>
    <x v="3"/>
    <n v="1718.74"/>
    <n v="0.04"/>
    <n v="68.749600000000001"/>
    <n v="1649.9903999999999"/>
    <n v="9"/>
    <x v="395"/>
    <d v="2023-06-30T00:00:00"/>
    <x v="2"/>
    <x v="2"/>
    <n v="334.65"/>
    <x v="3"/>
  </r>
  <r>
    <s v="ORD104568"/>
    <x v="3"/>
    <x v="1"/>
    <n v="1722.59"/>
    <n v="0.19"/>
    <n v="327.2921"/>
    <n v="1395.2979"/>
    <n v="9"/>
    <x v="280"/>
    <d v="2024-03-19T00:00:00"/>
    <x v="0"/>
    <x v="2"/>
    <n v="256.27999999999997"/>
    <x v="0"/>
  </r>
  <r>
    <s v="ORD106504"/>
    <x v="1"/>
    <x v="2"/>
    <n v="1727.32"/>
    <n v="0.05"/>
    <n v="86.366"/>
    <n v="1640.954"/>
    <n v="9"/>
    <x v="396"/>
    <d v="2024-12-14T00:00:00"/>
    <x v="1"/>
    <x v="2"/>
    <n v="318.23"/>
    <x v="5"/>
  </r>
  <r>
    <s v="ORD101977"/>
    <x v="0"/>
    <x v="0"/>
    <n v="1728.05"/>
    <n v="0.22"/>
    <n v="380.17099999999999"/>
    <n v="1347.8789999999999"/>
    <n v="9"/>
    <x v="397"/>
    <d v="2024-06-01T00:00:00"/>
    <x v="2"/>
    <x v="1"/>
    <n v="240.41"/>
    <x v="2"/>
  </r>
  <r>
    <s v="ORD109575"/>
    <x v="2"/>
    <x v="2"/>
    <n v="1730.75"/>
    <n v="0.42"/>
    <n v="726.91499999999996"/>
    <n v="1003.835"/>
    <n v="9"/>
    <x v="65"/>
    <d v="2023-06-15T00:00:00"/>
    <x v="1"/>
    <x v="2"/>
    <n v="184.84"/>
    <x v="1"/>
  </r>
  <r>
    <s v="ORD103973"/>
    <x v="0"/>
    <x v="1"/>
    <n v="1732.31"/>
    <n v="0.18"/>
    <n v="311.81579999999997"/>
    <n v="1420.4942000000001"/>
    <n v="9"/>
    <x v="137"/>
    <d v="2023-01-22T00:00:00"/>
    <x v="1"/>
    <x v="1"/>
    <n v="239.51"/>
    <x v="2"/>
  </r>
  <r>
    <s v="ORD100399"/>
    <x v="1"/>
    <x v="3"/>
    <n v="1732.58"/>
    <n v="0.39"/>
    <n v="675.70619999999997"/>
    <n v="1056.8737999999998"/>
    <n v="9"/>
    <x v="238"/>
    <d v="2023-03-20T00:00:00"/>
    <x v="2"/>
    <x v="0"/>
    <n v="484.92"/>
    <x v="2"/>
  </r>
  <r>
    <s v="ORD111829"/>
    <x v="0"/>
    <x v="4"/>
    <n v="1734.94"/>
    <n v="0.18"/>
    <n v="312.28919999999999"/>
    <n v="1422.6508000000001"/>
    <n v="9"/>
    <x v="398"/>
    <d v="2023-07-27T00:00:00"/>
    <x v="2"/>
    <x v="2"/>
    <n v="275.42"/>
    <x v="1"/>
  </r>
  <r>
    <s v="ORD101902"/>
    <x v="1"/>
    <x v="4"/>
    <n v="1738.26"/>
    <n v="0.04"/>
    <n v="69.5304"/>
    <n v="1668.7295999999999"/>
    <n v="9"/>
    <x v="159"/>
    <d v="2024-02-26T00:00:00"/>
    <x v="1"/>
    <x v="0"/>
    <n v="95.41"/>
    <x v="5"/>
  </r>
  <r>
    <s v="ORD110325"/>
    <x v="1"/>
    <x v="1"/>
    <n v="1738.54"/>
    <n v="0.32"/>
    <n v="556.33280000000002"/>
    <n v="1182.2071999999998"/>
    <n v="9"/>
    <x v="23"/>
    <d v="2024-05-25T00:00:00"/>
    <x v="2"/>
    <x v="1"/>
    <n v="467.86"/>
    <x v="3"/>
  </r>
  <r>
    <s v="ORD103382"/>
    <x v="0"/>
    <x v="4"/>
    <n v="1740.5"/>
    <n v="0.5"/>
    <n v="870.25"/>
    <n v="870.25"/>
    <n v="9"/>
    <x v="293"/>
    <d v="2024-01-10T00:00:00"/>
    <x v="2"/>
    <x v="0"/>
    <n v="325.27"/>
    <x v="0"/>
  </r>
  <r>
    <s v="ORD111930"/>
    <x v="1"/>
    <x v="2"/>
    <n v="1741.19"/>
    <n v="0.43"/>
    <n v="748.71170000000006"/>
    <n v="992.47829999999999"/>
    <n v="9"/>
    <x v="354"/>
    <d v="2023-08-24T00:00:00"/>
    <x v="2"/>
    <x v="0"/>
    <n v="180.3"/>
    <x v="1"/>
  </r>
  <r>
    <s v="ORD109815"/>
    <x v="2"/>
    <x v="1"/>
    <n v="1746.61"/>
    <n v="0.03"/>
    <n v="52.398299999999992"/>
    <n v="1694.2116999999998"/>
    <n v="9"/>
    <x v="399"/>
    <d v="2023-04-27T00:00:00"/>
    <x v="1"/>
    <x v="2"/>
    <n v="500.49"/>
    <x v="1"/>
  </r>
  <r>
    <s v="ORD110331"/>
    <x v="0"/>
    <x v="0"/>
    <n v="1746.83"/>
    <n v="0.25"/>
    <n v="436.70749999999998"/>
    <n v="1310.1224999999999"/>
    <n v="9"/>
    <x v="107"/>
    <d v="2024-03-31T00:00:00"/>
    <x v="2"/>
    <x v="1"/>
    <n v="328.52"/>
    <x v="3"/>
  </r>
  <r>
    <s v="ORD101770"/>
    <x v="0"/>
    <x v="1"/>
    <n v="1750.27"/>
    <n v="0.22"/>
    <n v="385.05939999999998"/>
    <n v="1365.2105999999999"/>
    <n v="9"/>
    <x v="400"/>
    <d v="2024-01-05T00:00:00"/>
    <x v="1"/>
    <x v="1"/>
    <n v="201.07"/>
    <x v="1"/>
  </r>
  <r>
    <s v="ORD102992"/>
    <x v="2"/>
    <x v="1"/>
    <n v="1753.34"/>
    <n v="0.32"/>
    <n v="561.06880000000001"/>
    <n v="1192.2711999999999"/>
    <n v="9"/>
    <x v="401"/>
    <d v="2024-02-18T00:00:00"/>
    <x v="1"/>
    <x v="1"/>
    <n v="483.22"/>
    <x v="3"/>
  </r>
  <r>
    <s v="ORD106255"/>
    <x v="2"/>
    <x v="0"/>
    <n v="1758.25"/>
    <n v="0.33"/>
    <n v="580.22250000000008"/>
    <n v="1178.0274999999999"/>
    <n v="9"/>
    <x v="402"/>
    <d v="2023-08-21T00:00:00"/>
    <x v="2"/>
    <x v="0"/>
    <n v="254.1"/>
    <x v="3"/>
  </r>
  <r>
    <s v="ORD113275"/>
    <x v="1"/>
    <x v="1"/>
    <n v="1758.79"/>
    <n v="0.16"/>
    <n v="281.40640000000002"/>
    <n v="1477.3835999999999"/>
    <n v="9"/>
    <x v="120"/>
    <d v="2023-05-11T00:00:00"/>
    <x v="2"/>
    <x v="0"/>
    <n v="325.48"/>
    <x v="5"/>
  </r>
  <r>
    <s v="ORD106971"/>
    <x v="3"/>
    <x v="4"/>
    <n v="1759.24"/>
    <n v="0.45"/>
    <n v="791.65800000000002"/>
    <n v="967.58199999999999"/>
    <n v="9"/>
    <x v="269"/>
    <d v="2024-04-02T00:00:00"/>
    <x v="0"/>
    <x v="1"/>
    <n v="367.62"/>
    <x v="1"/>
  </r>
  <r>
    <s v="ORD112851"/>
    <x v="1"/>
    <x v="2"/>
    <n v="1765.43"/>
    <n v="0.21"/>
    <n v="370.74029999999999"/>
    <n v="1394.6897000000001"/>
    <n v="9"/>
    <x v="403"/>
    <d v="2024-04-10T00:00:00"/>
    <x v="1"/>
    <x v="2"/>
    <n v="428.62"/>
    <x v="2"/>
  </r>
  <r>
    <s v="ORD113420"/>
    <x v="3"/>
    <x v="0"/>
    <n v="1767.83"/>
    <n v="0.25"/>
    <n v="441.95749999999998"/>
    <n v="1325.8724999999999"/>
    <n v="9"/>
    <x v="357"/>
    <d v="2023-10-09T00:00:00"/>
    <x v="0"/>
    <x v="0"/>
    <n v="203.72"/>
    <x v="3"/>
  </r>
  <r>
    <s v="ORD113635"/>
    <x v="2"/>
    <x v="4"/>
    <n v="1767.93"/>
    <n v="0.01"/>
    <n v="17.679300000000001"/>
    <n v="1750.2507000000001"/>
    <n v="9"/>
    <x v="365"/>
    <d v="2023-07-23T00:00:00"/>
    <x v="2"/>
    <x v="0"/>
    <n v="293.33999999999997"/>
    <x v="0"/>
  </r>
  <r>
    <s v="ORD104799"/>
    <x v="0"/>
    <x v="0"/>
    <n v="1778.34"/>
    <n v="0.34"/>
    <n v="604.63560000000007"/>
    <n v="1173.7043999999999"/>
    <n v="9"/>
    <x v="404"/>
    <d v="2024-08-02T00:00:00"/>
    <x v="1"/>
    <x v="0"/>
    <n v="369.45"/>
    <x v="4"/>
  </r>
  <r>
    <s v="ORD111059"/>
    <x v="3"/>
    <x v="1"/>
    <n v="1778.4"/>
    <n v="0.44"/>
    <n v="782.49600000000009"/>
    <n v="995.904"/>
    <n v="9"/>
    <x v="405"/>
    <d v="2024-02-04T00:00:00"/>
    <x v="2"/>
    <x v="1"/>
    <n v="112.96"/>
    <x v="4"/>
  </r>
  <r>
    <s v="ORD103944"/>
    <x v="1"/>
    <x v="4"/>
    <n v="1782.32"/>
    <n v="0.48"/>
    <n v="855.51359999999988"/>
    <n v="926.80640000000005"/>
    <n v="9"/>
    <x v="314"/>
    <d v="2024-04-16T00:00:00"/>
    <x v="0"/>
    <x v="0"/>
    <n v="517.77"/>
    <x v="5"/>
  </r>
  <r>
    <s v="ORD113544"/>
    <x v="2"/>
    <x v="0"/>
    <n v="1785.46"/>
    <n v="0.31"/>
    <n v="553.49260000000004"/>
    <n v="1231.9674"/>
    <n v="9"/>
    <x v="166"/>
    <d v="2023-11-18T00:00:00"/>
    <x v="2"/>
    <x v="2"/>
    <n v="113.72"/>
    <x v="2"/>
  </r>
  <r>
    <s v="ORD106280"/>
    <x v="2"/>
    <x v="4"/>
    <n v="1785.65"/>
    <n v="0.26"/>
    <n v="464.26900000000006"/>
    <n v="1321.3810000000001"/>
    <n v="9"/>
    <x v="100"/>
    <d v="2024-07-12T00:00:00"/>
    <x v="1"/>
    <x v="2"/>
    <n v="356.65"/>
    <x v="2"/>
  </r>
  <r>
    <s v="ORD101436"/>
    <x v="2"/>
    <x v="3"/>
    <n v="1788.46"/>
    <n v="0.22"/>
    <n v="393.46120000000002"/>
    <n v="1394.9988000000001"/>
    <n v="9"/>
    <x v="394"/>
    <d v="2024-02-09T00:00:00"/>
    <x v="2"/>
    <x v="1"/>
    <n v="496.9"/>
    <x v="4"/>
  </r>
  <r>
    <s v="ORD112583"/>
    <x v="2"/>
    <x v="2"/>
    <n v="1793.57"/>
    <n v="0.35"/>
    <n v="627.7494999999999"/>
    <n v="1165.8205"/>
    <n v="9"/>
    <x v="406"/>
    <d v="2023-04-29T00:00:00"/>
    <x v="2"/>
    <x v="0"/>
    <n v="207.33"/>
    <x v="5"/>
  </r>
  <r>
    <s v="ORD113084"/>
    <x v="1"/>
    <x v="4"/>
    <n v="1801.72"/>
    <n v="0.34"/>
    <n v="612.58480000000009"/>
    <n v="1189.1351999999999"/>
    <n v="9"/>
    <x v="407"/>
    <d v="2024-12-07T00:00:00"/>
    <x v="2"/>
    <x v="0"/>
    <n v="421.64"/>
    <x v="4"/>
  </r>
  <r>
    <s v="ORD102881"/>
    <x v="1"/>
    <x v="2"/>
    <n v="1805.97"/>
    <n v="0.36"/>
    <n v="650.14919999999995"/>
    <n v="1155.8208"/>
    <n v="9"/>
    <x v="301"/>
    <d v="2024-05-30T00:00:00"/>
    <x v="0"/>
    <x v="0"/>
    <n v="414.51"/>
    <x v="4"/>
  </r>
  <r>
    <s v="ORD113851"/>
    <x v="1"/>
    <x v="2"/>
    <n v="1810.14"/>
    <n v="0.18"/>
    <n v="325.8252"/>
    <n v="1484.3148000000001"/>
    <n v="9"/>
    <x v="408"/>
    <d v="2024-04-15T00:00:00"/>
    <x v="1"/>
    <x v="2"/>
    <n v="349.27"/>
    <x v="1"/>
  </r>
  <r>
    <s v="ORD106792"/>
    <x v="2"/>
    <x v="4"/>
    <n v="1814.42"/>
    <n v="0.46"/>
    <n v="834.6332000000001"/>
    <n v="979.78679999999997"/>
    <n v="9"/>
    <x v="93"/>
    <d v="2023-05-26T00:00:00"/>
    <x v="1"/>
    <x v="1"/>
    <n v="376.99"/>
    <x v="2"/>
  </r>
  <r>
    <s v="ORD102620"/>
    <x v="0"/>
    <x v="0"/>
    <n v="1814.88"/>
    <n v="0.44"/>
    <n v="798.54720000000009"/>
    <n v="1016.3328"/>
    <n v="9"/>
    <x v="156"/>
    <d v="2024-05-11T00:00:00"/>
    <x v="1"/>
    <x v="1"/>
    <n v="434.11"/>
    <x v="3"/>
  </r>
  <r>
    <s v="ORD101719"/>
    <x v="1"/>
    <x v="3"/>
    <n v="1820.27"/>
    <n v="0.21"/>
    <n v="382.25669999999997"/>
    <n v="1438.0133000000001"/>
    <n v="9"/>
    <x v="38"/>
    <d v="2024-01-15T00:00:00"/>
    <x v="2"/>
    <x v="2"/>
    <n v="512.01"/>
    <x v="4"/>
  </r>
  <r>
    <s v="ORD113727"/>
    <x v="2"/>
    <x v="3"/>
    <n v="1827.84"/>
    <n v="0.2"/>
    <n v="365.56799999999998"/>
    <n v="1462.2719999999999"/>
    <n v="9"/>
    <x v="149"/>
    <d v="2023-07-22T00:00:00"/>
    <x v="1"/>
    <x v="2"/>
    <n v="239.26"/>
    <x v="3"/>
  </r>
  <r>
    <s v="ORD106817"/>
    <x v="0"/>
    <x v="4"/>
    <n v="1831.1"/>
    <n v="0.15"/>
    <n v="274.66499999999996"/>
    <n v="1556.4349999999999"/>
    <n v="9"/>
    <x v="409"/>
    <d v="2023-08-16T00:00:00"/>
    <x v="2"/>
    <x v="2"/>
    <n v="201.33"/>
    <x v="2"/>
  </r>
  <r>
    <s v="ORD105229"/>
    <x v="3"/>
    <x v="0"/>
    <n v="1831.99"/>
    <n v="0.11"/>
    <n v="201.5189"/>
    <n v="1630.4711"/>
    <n v="9"/>
    <x v="183"/>
    <d v="2023-05-24T00:00:00"/>
    <x v="0"/>
    <x v="2"/>
    <n v="421.91"/>
    <x v="0"/>
  </r>
  <r>
    <s v="ORD103691"/>
    <x v="3"/>
    <x v="1"/>
    <n v="1835.43"/>
    <n v="0.13"/>
    <n v="238.60590000000002"/>
    <n v="1596.8241"/>
    <n v="9"/>
    <x v="410"/>
    <d v="2023-05-07T00:00:00"/>
    <x v="0"/>
    <x v="1"/>
    <n v="303.29000000000002"/>
    <x v="2"/>
  </r>
  <r>
    <s v="ORD106966"/>
    <x v="3"/>
    <x v="1"/>
    <n v="1839.57"/>
    <n v="0.18"/>
    <n v="331.12259999999998"/>
    <n v="1508.4474"/>
    <n v="9"/>
    <x v="336"/>
    <d v="2024-05-20T00:00:00"/>
    <x v="2"/>
    <x v="0"/>
    <n v="179.56"/>
    <x v="0"/>
  </r>
  <r>
    <s v="ORD114355"/>
    <x v="2"/>
    <x v="3"/>
    <n v="1847.01"/>
    <n v="0.25"/>
    <n v="461.7525"/>
    <n v="1385.2574999999999"/>
    <n v="9"/>
    <x v="110"/>
    <d v="2024-10-19T00:00:00"/>
    <x v="1"/>
    <x v="0"/>
    <n v="203.5"/>
    <x v="0"/>
  </r>
  <r>
    <s v="ORD108513"/>
    <x v="0"/>
    <x v="3"/>
    <n v="1849.03"/>
    <n v="0.46"/>
    <n v="850.55380000000002"/>
    <n v="998.47619999999995"/>
    <n v="9"/>
    <x v="411"/>
    <d v="2023-04-11T00:00:00"/>
    <x v="2"/>
    <x v="1"/>
    <n v="126.17"/>
    <x v="0"/>
  </r>
  <r>
    <s v="ORD109913"/>
    <x v="2"/>
    <x v="3"/>
    <n v="1849.74"/>
    <n v="0.27"/>
    <n v="499.42980000000006"/>
    <n v="1350.3101999999999"/>
    <n v="9"/>
    <x v="412"/>
    <d v="2023-09-02T00:00:00"/>
    <x v="0"/>
    <x v="1"/>
    <n v="196.19"/>
    <x v="4"/>
  </r>
  <r>
    <s v="ORD106755"/>
    <x v="3"/>
    <x v="3"/>
    <n v="1856.25"/>
    <n v="0.15"/>
    <n v="278.4375"/>
    <n v="1577.8125"/>
    <n v="9"/>
    <x v="413"/>
    <d v="2023-09-07T00:00:00"/>
    <x v="2"/>
    <x v="1"/>
    <n v="203.35"/>
    <x v="5"/>
  </r>
  <r>
    <s v="ORD112236"/>
    <x v="3"/>
    <x v="1"/>
    <n v="1858.1"/>
    <n v="0.42"/>
    <n v="780.40199999999993"/>
    <n v="1077.6979999999999"/>
    <n v="9"/>
    <x v="250"/>
    <d v="2023-08-28T00:00:00"/>
    <x v="0"/>
    <x v="2"/>
    <n v="502.71"/>
    <x v="4"/>
  </r>
  <r>
    <s v="ORD109841"/>
    <x v="0"/>
    <x v="2"/>
    <n v="1859.28"/>
    <n v="0.45"/>
    <n v="836.67600000000004"/>
    <n v="1022.6039999999999"/>
    <n v="9"/>
    <x v="414"/>
    <d v="2024-02-11T00:00:00"/>
    <x v="1"/>
    <x v="2"/>
    <n v="473.19"/>
    <x v="3"/>
  </r>
  <r>
    <s v="ORD100348"/>
    <x v="3"/>
    <x v="3"/>
    <n v="1863.5"/>
    <n v="0.28999999999999998"/>
    <n v="540.41499999999996"/>
    <n v="1323.085"/>
    <n v="9"/>
    <x v="415"/>
    <d v="2023-06-23T00:00:00"/>
    <x v="1"/>
    <x v="0"/>
    <n v="161.51"/>
    <x v="1"/>
  </r>
  <r>
    <s v="ORD101253"/>
    <x v="2"/>
    <x v="0"/>
    <n v="1868.93"/>
    <n v="0.22"/>
    <n v="411.16460000000001"/>
    <n v="1457.7654"/>
    <n v="9"/>
    <x v="89"/>
    <d v="2024-11-20T00:00:00"/>
    <x v="2"/>
    <x v="1"/>
    <n v="173.66"/>
    <x v="0"/>
  </r>
  <r>
    <s v="ORD102834"/>
    <x v="0"/>
    <x v="2"/>
    <n v="1869.27"/>
    <n v="0.48"/>
    <n v="897.24959999999999"/>
    <n v="972.0204"/>
    <n v="9"/>
    <x v="416"/>
    <d v="2024-05-05T00:00:00"/>
    <x v="2"/>
    <x v="2"/>
    <n v="217.31"/>
    <x v="0"/>
  </r>
  <r>
    <s v="ORD102611"/>
    <x v="3"/>
    <x v="2"/>
    <n v="1869.42"/>
    <n v="0.09"/>
    <n v="168.24780000000001"/>
    <n v="1701.1722"/>
    <n v="9"/>
    <x v="417"/>
    <d v="2023-10-29T00:00:00"/>
    <x v="0"/>
    <x v="0"/>
    <n v="186.83"/>
    <x v="3"/>
  </r>
  <r>
    <s v="ORD109992"/>
    <x v="2"/>
    <x v="0"/>
    <n v="1872.34"/>
    <n v="0.28000000000000003"/>
    <n v="524.25520000000006"/>
    <n v="1348.0847999999999"/>
    <n v="9"/>
    <x v="418"/>
    <d v="2024-05-22T00:00:00"/>
    <x v="2"/>
    <x v="2"/>
    <n v="272.98"/>
    <x v="2"/>
  </r>
  <r>
    <s v="ORD108580"/>
    <x v="2"/>
    <x v="0"/>
    <n v="1882.16"/>
    <n v="0.47"/>
    <n v="884.61519999999996"/>
    <n v="997.54480000000012"/>
    <n v="9"/>
    <x v="419"/>
    <d v="2023-08-14T00:00:00"/>
    <x v="2"/>
    <x v="0"/>
    <n v="466.36"/>
    <x v="4"/>
  </r>
  <r>
    <s v="ORD100843"/>
    <x v="0"/>
    <x v="4"/>
    <n v="1888.32"/>
    <n v="0.34"/>
    <n v="642.02880000000005"/>
    <n v="1246.2911999999999"/>
    <n v="9"/>
    <x v="13"/>
    <d v="2024-12-26T00:00:00"/>
    <x v="0"/>
    <x v="0"/>
    <n v="534.75"/>
    <x v="1"/>
  </r>
  <r>
    <s v="ORD109547"/>
    <x v="2"/>
    <x v="3"/>
    <n v="1888.42"/>
    <n v="0.18"/>
    <n v="339.91559999999998"/>
    <n v="1548.5044"/>
    <n v="9"/>
    <x v="212"/>
    <d v="2023-05-16T00:00:00"/>
    <x v="2"/>
    <x v="0"/>
    <n v="343.39"/>
    <x v="4"/>
  </r>
  <r>
    <s v="ORD115196"/>
    <x v="1"/>
    <x v="2"/>
    <n v="1889.27"/>
    <n v="0.05"/>
    <n v="94.46350000000001"/>
    <n v="1794.8064999999999"/>
    <n v="9"/>
    <x v="420"/>
    <d v="2024-08-24T00:00:00"/>
    <x v="0"/>
    <x v="1"/>
    <n v="151.83000000000001"/>
    <x v="5"/>
  </r>
  <r>
    <s v="ORD105438"/>
    <x v="1"/>
    <x v="3"/>
    <n v="1893.47"/>
    <n v="0.21"/>
    <n v="397.62869999999998"/>
    <n v="1495.8413"/>
    <n v="9"/>
    <x v="421"/>
    <d v="2024-07-30T00:00:00"/>
    <x v="2"/>
    <x v="2"/>
    <n v="189.96"/>
    <x v="4"/>
  </r>
  <r>
    <s v="ORD102624"/>
    <x v="3"/>
    <x v="4"/>
    <n v="1895.91"/>
    <n v="0.03"/>
    <n v="56.877299999999998"/>
    <n v="1839.0327"/>
    <n v="9"/>
    <x v="422"/>
    <d v="2023-11-14T00:00:00"/>
    <x v="2"/>
    <x v="0"/>
    <n v="148.59"/>
    <x v="4"/>
  </r>
  <r>
    <s v="ORD115091"/>
    <x v="1"/>
    <x v="0"/>
    <n v="1898.62"/>
    <n v="0"/>
    <n v="0"/>
    <n v="1898.62"/>
    <n v="9"/>
    <x v="85"/>
    <d v="2024-08-18T00:00:00"/>
    <x v="0"/>
    <x v="1"/>
    <n v="309.41000000000003"/>
    <x v="3"/>
  </r>
  <r>
    <s v="ORD100285"/>
    <x v="0"/>
    <x v="2"/>
    <n v="1902.78"/>
    <n v="0.09"/>
    <n v="171.25019999999998"/>
    <n v="1731.5298"/>
    <n v="9"/>
    <x v="423"/>
    <d v="2024-03-06T00:00:00"/>
    <x v="2"/>
    <x v="1"/>
    <n v="289.24"/>
    <x v="4"/>
  </r>
  <r>
    <s v="ORD109197"/>
    <x v="3"/>
    <x v="0"/>
    <n v="1903.26"/>
    <n v="0.48"/>
    <n v="913.56479999999999"/>
    <n v="989.6952"/>
    <n v="9"/>
    <x v="345"/>
    <d v="2023-05-31T00:00:00"/>
    <x v="0"/>
    <x v="0"/>
    <n v="308.55"/>
    <x v="1"/>
  </r>
  <r>
    <s v="ORD114598"/>
    <x v="2"/>
    <x v="1"/>
    <n v="1906.9"/>
    <n v="0.2"/>
    <n v="381.38000000000005"/>
    <n v="1525.52"/>
    <n v="9"/>
    <x v="113"/>
    <d v="2024-07-14T00:00:00"/>
    <x v="2"/>
    <x v="0"/>
    <n v="184.97"/>
    <x v="1"/>
  </r>
  <r>
    <s v="ORD105771"/>
    <x v="0"/>
    <x v="1"/>
    <n v="1908.9"/>
    <n v="0.37"/>
    <n v="706.29300000000001"/>
    <n v="1202.607"/>
    <n v="9"/>
    <x v="424"/>
    <d v="2023-07-20T00:00:00"/>
    <x v="1"/>
    <x v="1"/>
    <n v="569.72"/>
    <x v="1"/>
  </r>
  <r>
    <s v="ORD110428"/>
    <x v="3"/>
    <x v="4"/>
    <n v="1910.33"/>
    <n v="0.39"/>
    <n v="745.02869999999996"/>
    <n v="1165.3013000000001"/>
    <n v="9"/>
    <x v="110"/>
    <d v="2024-10-20T00:00:00"/>
    <x v="1"/>
    <x v="2"/>
    <n v="445.1"/>
    <x v="0"/>
  </r>
  <r>
    <s v="ORD110931"/>
    <x v="1"/>
    <x v="3"/>
    <n v="1913.39"/>
    <n v="0.48"/>
    <n v="918.42719999999997"/>
    <n v="994.96280000000013"/>
    <n v="9"/>
    <x v="96"/>
    <d v="2024-08-15T00:00:00"/>
    <x v="1"/>
    <x v="1"/>
    <n v="335.04"/>
    <x v="0"/>
  </r>
  <r>
    <s v="ORD104650"/>
    <x v="0"/>
    <x v="4"/>
    <n v="1915.03"/>
    <n v="0.08"/>
    <n v="153.20240000000001"/>
    <n v="1761.8276000000001"/>
    <n v="9"/>
    <x v="357"/>
    <d v="2023-10-08T00:00:00"/>
    <x v="1"/>
    <x v="2"/>
    <n v="406.8"/>
    <x v="2"/>
  </r>
  <r>
    <s v="ORD114022"/>
    <x v="2"/>
    <x v="4"/>
    <n v="1915.81"/>
    <n v="0.2"/>
    <n v="383.16200000000003"/>
    <n v="1532.6479999999999"/>
    <n v="9"/>
    <x v="425"/>
    <d v="2023-02-04T00:00:00"/>
    <x v="2"/>
    <x v="1"/>
    <n v="466.32"/>
    <x v="1"/>
  </r>
  <r>
    <s v="ORD113211"/>
    <x v="2"/>
    <x v="3"/>
    <n v="1918.14"/>
    <n v="0.35"/>
    <n v="671.34900000000005"/>
    <n v="1246.7910000000002"/>
    <n v="9"/>
    <x v="83"/>
    <d v="2023-10-16T00:00:00"/>
    <x v="2"/>
    <x v="2"/>
    <n v="420.56"/>
    <x v="5"/>
  </r>
  <r>
    <s v="ORD107585"/>
    <x v="2"/>
    <x v="3"/>
    <n v="1918.21"/>
    <n v="0.43"/>
    <n v="824.83029999999997"/>
    <n v="1093.3797"/>
    <n v="9"/>
    <x v="426"/>
    <d v="2023-12-26T00:00:00"/>
    <x v="0"/>
    <x v="0"/>
    <n v="559.32000000000005"/>
    <x v="2"/>
  </r>
  <r>
    <s v="ORD108251"/>
    <x v="1"/>
    <x v="1"/>
    <n v="1923.88"/>
    <n v="0.08"/>
    <n v="153.91040000000001"/>
    <n v="1769.9696000000001"/>
    <n v="9"/>
    <x v="101"/>
    <d v="2024-01-19T00:00:00"/>
    <x v="0"/>
    <x v="2"/>
    <n v="485.41"/>
    <x v="3"/>
  </r>
  <r>
    <s v="ORD103835"/>
    <x v="2"/>
    <x v="2"/>
    <n v="1924.55"/>
    <n v="0.28000000000000003"/>
    <n v="538.87400000000002"/>
    <n v="1385.6759999999999"/>
    <n v="9"/>
    <x v="168"/>
    <d v="2024-04-13T00:00:00"/>
    <x v="0"/>
    <x v="0"/>
    <n v="326.52"/>
    <x v="5"/>
  </r>
  <r>
    <s v="ORD111956"/>
    <x v="3"/>
    <x v="4"/>
    <n v="1931.1"/>
    <n v="0.03"/>
    <n v="57.932999999999993"/>
    <n v="1873.1669999999999"/>
    <n v="9"/>
    <x v="427"/>
    <d v="2023-07-12T00:00:00"/>
    <x v="0"/>
    <x v="1"/>
    <n v="379.43"/>
    <x v="0"/>
  </r>
  <r>
    <s v="ORD112656"/>
    <x v="3"/>
    <x v="0"/>
    <n v="1933.1"/>
    <n v="0.12"/>
    <n v="231.97199999999998"/>
    <n v="1701.1279999999999"/>
    <n v="9"/>
    <x v="18"/>
    <d v="2024-11-13T00:00:00"/>
    <x v="0"/>
    <x v="1"/>
    <n v="449.18"/>
    <x v="0"/>
  </r>
  <r>
    <s v="ORD107474"/>
    <x v="2"/>
    <x v="4"/>
    <n v="1934.63"/>
    <n v="0.12"/>
    <n v="232.15559999999999"/>
    <n v="1702.4744000000001"/>
    <n v="9"/>
    <x v="263"/>
    <d v="2023-06-23T00:00:00"/>
    <x v="0"/>
    <x v="2"/>
    <n v="470.09"/>
    <x v="3"/>
  </r>
  <r>
    <s v="ORD108615"/>
    <x v="3"/>
    <x v="2"/>
    <n v="1940.75"/>
    <n v="0.43"/>
    <n v="834.52250000000004"/>
    <n v="1106.2275"/>
    <n v="9"/>
    <x v="128"/>
    <d v="2024-08-30T00:00:00"/>
    <x v="2"/>
    <x v="1"/>
    <n v="214.56"/>
    <x v="4"/>
  </r>
  <r>
    <s v="ORD115001"/>
    <x v="3"/>
    <x v="4"/>
    <n v="1941.63"/>
    <n v="0.36"/>
    <n v="698.98680000000002"/>
    <n v="1242.6432"/>
    <n v="9"/>
    <x v="160"/>
    <d v="2024-06-29T00:00:00"/>
    <x v="1"/>
    <x v="2"/>
    <n v="367.12"/>
    <x v="5"/>
  </r>
  <r>
    <s v="ORD108299"/>
    <x v="2"/>
    <x v="4"/>
    <n v="1947.51"/>
    <n v="0.15"/>
    <n v="292.12649999999996"/>
    <n v="1655.3834999999999"/>
    <n v="9"/>
    <x v="428"/>
    <d v="2023-03-27T00:00:00"/>
    <x v="2"/>
    <x v="0"/>
    <n v="280.41000000000003"/>
    <x v="3"/>
  </r>
  <r>
    <s v="ORD112496"/>
    <x v="3"/>
    <x v="2"/>
    <n v="1955.8"/>
    <n v="0.49"/>
    <n v="958.34199999999998"/>
    <n v="997.45799999999997"/>
    <n v="9"/>
    <x v="429"/>
    <d v="2023-09-14T00:00:00"/>
    <x v="2"/>
    <x v="1"/>
    <n v="152.27000000000001"/>
    <x v="3"/>
  </r>
  <r>
    <s v="ORD106348"/>
    <x v="1"/>
    <x v="4"/>
    <n v="1970.85"/>
    <n v="0.04"/>
    <n v="78.834000000000003"/>
    <n v="1892.0159999999998"/>
    <n v="9"/>
    <x v="169"/>
    <d v="2023-10-20T00:00:00"/>
    <x v="2"/>
    <x v="1"/>
    <n v="412.08"/>
    <x v="2"/>
  </r>
  <r>
    <s v="ORD103264"/>
    <x v="3"/>
    <x v="4"/>
    <n v="1975.46"/>
    <n v="0.41"/>
    <n v="809.93859999999995"/>
    <n v="1165.5214000000001"/>
    <n v="9"/>
    <x v="253"/>
    <d v="2023-09-06T00:00:00"/>
    <x v="1"/>
    <x v="1"/>
    <n v="430.92"/>
    <x v="3"/>
  </r>
  <r>
    <s v="ORD109304"/>
    <x v="0"/>
    <x v="2"/>
    <n v="1980.79"/>
    <n v="0.11"/>
    <n v="217.8869"/>
    <n v="1762.9031"/>
    <n v="9"/>
    <x v="95"/>
    <d v="2023-11-07T00:00:00"/>
    <x v="0"/>
    <x v="0"/>
    <n v="351.96"/>
    <x v="0"/>
  </r>
  <r>
    <s v="ORD108767"/>
    <x v="0"/>
    <x v="3"/>
    <n v="1983.07"/>
    <n v="0.14000000000000001"/>
    <n v="277.62980000000005"/>
    <n v="1705.4402"/>
    <n v="9"/>
    <x v="315"/>
    <d v="2023-11-29T00:00:00"/>
    <x v="0"/>
    <x v="0"/>
    <n v="345.6"/>
    <x v="5"/>
  </r>
  <r>
    <s v="ORD106947"/>
    <x v="0"/>
    <x v="3"/>
    <n v="1987.14"/>
    <n v="0.21"/>
    <n v="417.29939999999999"/>
    <n v="1569.8406"/>
    <n v="9"/>
    <x v="377"/>
    <d v="2023-06-30T00:00:00"/>
    <x v="0"/>
    <x v="1"/>
    <n v="390.67"/>
    <x v="5"/>
  </r>
  <r>
    <s v="ORD106768"/>
    <x v="2"/>
    <x v="4"/>
    <n v="1987.29"/>
    <n v="0.17"/>
    <n v="337.83930000000004"/>
    <n v="1649.4506999999999"/>
    <n v="9"/>
    <x v="390"/>
    <d v="2024-11-30T00:00:00"/>
    <x v="2"/>
    <x v="1"/>
    <n v="124.97"/>
    <x v="5"/>
  </r>
  <r>
    <s v="ORD105622"/>
    <x v="1"/>
    <x v="0"/>
    <n v="1988.87"/>
    <n v="0.12"/>
    <n v="238.66439999999997"/>
    <n v="1750.2056"/>
    <n v="9"/>
    <x v="430"/>
    <d v="2024-02-25T00:00:00"/>
    <x v="1"/>
    <x v="2"/>
    <n v="281.97000000000003"/>
    <x v="1"/>
  </r>
  <r>
    <s v="ORD106330"/>
    <x v="2"/>
    <x v="4"/>
    <n v="1989.37"/>
    <n v="0.01"/>
    <n v="19.893699999999999"/>
    <n v="1969.4762999999998"/>
    <n v="9"/>
    <x v="138"/>
    <d v="2023-05-10T00:00:00"/>
    <x v="2"/>
    <x v="2"/>
    <n v="311.79000000000002"/>
    <x v="2"/>
  </r>
  <r>
    <s v="ORD100472"/>
    <x v="0"/>
    <x v="0"/>
    <n v="1992.36"/>
    <n v="0.18"/>
    <n v="358.62479999999999"/>
    <n v="1633.7351999999998"/>
    <n v="9"/>
    <x v="25"/>
    <d v="2023-01-11T00:00:00"/>
    <x v="0"/>
    <x v="0"/>
    <n v="545.08000000000004"/>
    <x v="1"/>
  </r>
  <r>
    <s v="ORD106637"/>
    <x v="2"/>
    <x v="3"/>
    <n v="1993.19"/>
    <n v="0.14000000000000001"/>
    <n v="279.04660000000001"/>
    <n v="1714.1433999999999"/>
    <n v="9"/>
    <x v="431"/>
    <d v="2024-06-18T00:00:00"/>
    <x v="2"/>
    <x v="1"/>
    <n v="483.83"/>
    <x v="1"/>
  </r>
  <r>
    <s v="ORD112752"/>
    <x v="1"/>
    <x v="4"/>
    <n v="1995.69"/>
    <n v="0.4"/>
    <n v="798.27600000000007"/>
    <n v="1197.414"/>
    <n v="9"/>
    <x v="310"/>
    <d v="2024-02-15T00:00:00"/>
    <x v="1"/>
    <x v="0"/>
    <n v="335.78"/>
    <x v="0"/>
  </r>
  <r>
    <s v="ORD100502"/>
    <x v="1"/>
    <x v="1"/>
    <n v="1996"/>
    <n v="0.43"/>
    <n v="858.28"/>
    <n v="1137.72"/>
    <n v="9"/>
    <x v="432"/>
    <d v="2024-07-06T00:00:00"/>
    <x v="2"/>
    <x v="0"/>
    <n v="247.23"/>
    <x v="3"/>
  </r>
  <r>
    <s v="ORD108956"/>
    <x v="0"/>
    <x v="4"/>
    <n v="1998"/>
    <n v="0.28000000000000003"/>
    <n v="559.44000000000005"/>
    <n v="1438.56"/>
    <n v="9"/>
    <x v="223"/>
    <d v="2024-09-08T00:00:00"/>
    <x v="0"/>
    <x v="1"/>
    <n v="423.64"/>
    <x v="0"/>
  </r>
  <r>
    <s v="ORD107528"/>
    <x v="0"/>
    <x v="0"/>
    <n v="1999.22"/>
    <n v="0.31"/>
    <n v="619.75819999999999"/>
    <n v="1379.4618"/>
    <n v="9"/>
    <x v="433"/>
    <d v="2023-04-15T00:00:00"/>
    <x v="2"/>
    <x v="2"/>
    <n v="596.69000000000005"/>
    <x v="1"/>
  </r>
  <r>
    <s v="ORD111258"/>
    <x v="0"/>
    <x v="0"/>
    <n v="2003.38"/>
    <n v="0.41"/>
    <n v="821.38580000000002"/>
    <n v="1181.9942000000001"/>
    <n v="9"/>
    <x v="434"/>
    <d v="2024-07-20T00:00:00"/>
    <x v="0"/>
    <x v="2"/>
    <n v="505.24"/>
    <x v="1"/>
  </r>
  <r>
    <s v="ORD112013"/>
    <x v="2"/>
    <x v="3"/>
    <n v="2004.99"/>
    <n v="0.2"/>
    <n v="400.99800000000005"/>
    <n v="1603.992"/>
    <n v="9"/>
    <x v="59"/>
    <d v="2023-09-30T00:00:00"/>
    <x v="2"/>
    <x v="2"/>
    <n v="195.97"/>
    <x v="1"/>
  </r>
  <r>
    <s v="ORD106367"/>
    <x v="0"/>
    <x v="4"/>
    <n v="2005.01"/>
    <n v="0.1"/>
    <n v="200.501"/>
    <n v="1804.509"/>
    <n v="9"/>
    <x v="395"/>
    <d v="2023-07-01T00:00:00"/>
    <x v="1"/>
    <x v="2"/>
    <n v="537.52"/>
    <x v="2"/>
  </r>
  <r>
    <s v="ORD103572"/>
    <x v="3"/>
    <x v="0"/>
    <n v="2005.96"/>
    <n v="0.01"/>
    <n v="20.0596"/>
    <n v="1985.9004"/>
    <n v="9"/>
    <x v="6"/>
    <d v="2023-08-24T00:00:00"/>
    <x v="0"/>
    <x v="0"/>
    <n v="440.36"/>
    <x v="4"/>
  </r>
  <r>
    <s v="ORD107319"/>
    <x v="3"/>
    <x v="2"/>
    <n v="2006.94"/>
    <n v="0.05"/>
    <n v="100.34700000000001"/>
    <n v="1906.5930000000001"/>
    <n v="9"/>
    <x v="114"/>
    <d v="2024-03-30T00:00:00"/>
    <x v="1"/>
    <x v="1"/>
    <n v="537.01"/>
    <x v="0"/>
  </r>
  <r>
    <s v="ORD111182"/>
    <x v="2"/>
    <x v="0"/>
    <n v="2009.91"/>
    <n v="0.05"/>
    <n v="100.49550000000001"/>
    <n v="1909.4145000000001"/>
    <n v="9"/>
    <x v="435"/>
    <d v="2024-08-25T00:00:00"/>
    <x v="2"/>
    <x v="1"/>
    <n v="466.13"/>
    <x v="1"/>
  </r>
  <r>
    <s v="ORD102302"/>
    <x v="0"/>
    <x v="3"/>
    <n v="2011.23"/>
    <n v="0.22"/>
    <n v="442.47059999999999"/>
    <n v="1568.7593999999999"/>
    <n v="9"/>
    <x v="436"/>
    <d v="2024-10-25T00:00:00"/>
    <x v="1"/>
    <x v="1"/>
    <n v="153.9"/>
    <x v="0"/>
  </r>
  <r>
    <s v="ORD103334"/>
    <x v="0"/>
    <x v="0"/>
    <n v="2012.86"/>
    <n v="0.36"/>
    <n v="724.62959999999998"/>
    <n v="1288.2303999999999"/>
    <n v="9"/>
    <x v="348"/>
    <d v="2023-09-07T00:00:00"/>
    <x v="0"/>
    <x v="2"/>
    <n v="539.36"/>
    <x v="2"/>
  </r>
  <r>
    <s v="ORD100644"/>
    <x v="3"/>
    <x v="0"/>
    <n v="2015.61"/>
    <n v="0.06"/>
    <n v="120.93659999999998"/>
    <n v="1894.6733999999999"/>
    <n v="9"/>
    <x v="335"/>
    <d v="2024-05-03T00:00:00"/>
    <x v="1"/>
    <x v="1"/>
    <n v="542.77"/>
    <x v="2"/>
  </r>
  <r>
    <s v="ORD114110"/>
    <x v="2"/>
    <x v="4"/>
    <n v="2020.64"/>
    <n v="0.1"/>
    <n v="202.06400000000002"/>
    <n v="1818.576"/>
    <n v="9"/>
    <x v="403"/>
    <d v="2024-04-14T00:00:00"/>
    <x v="1"/>
    <x v="2"/>
    <n v="438.68"/>
    <x v="0"/>
  </r>
  <r>
    <s v="ORD104691"/>
    <x v="1"/>
    <x v="0"/>
    <n v="2021.8"/>
    <n v="0.36"/>
    <n v="727.84799999999996"/>
    <n v="1293.952"/>
    <n v="9"/>
    <x v="132"/>
    <d v="2024-01-23T00:00:00"/>
    <x v="2"/>
    <x v="1"/>
    <n v="227.29"/>
    <x v="4"/>
  </r>
  <r>
    <s v="ORD103345"/>
    <x v="2"/>
    <x v="1"/>
    <n v="2026.87"/>
    <n v="0.35"/>
    <n v="709.40449999999987"/>
    <n v="1317.4655"/>
    <n v="9"/>
    <x v="437"/>
    <d v="2023-12-17T00:00:00"/>
    <x v="1"/>
    <x v="0"/>
    <n v="605.89"/>
    <x v="0"/>
  </r>
  <r>
    <s v="ORD103462"/>
    <x v="3"/>
    <x v="4"/>
    <n v="2028.98"/>
    <n v="0.25"/>
    <n v="507.245"/>
    <n v="1521.7350000000001"/>
    <n v="9"/>
    <x v="32"/>
    <d v="2024-10-23T00:00:00"/>
    <x v="1"/>
    <x v="2"/>
    <n v="447.71"/>
    <x v="5"/>
  </r>
  <r>
    <s v="ORD115256"/>
    <x v="2"/>
    <x v="3"/>
    <n v="2030.44"/>
    <n v="0.22"/>
    <n v="446.6968"/>
    <n v="1583.7432000000001"/>
    <n v="9"/>
    <x v="393"/>
    <d v="2024-03-14T00:00:00"/>
    <x v="1"/>
    <x v="1"/>
    <n v="594.71"/>
    <x v="1"/>
  </r>
  <r>
    <s v="ORD111604"/>
    <x v="3"/>
    <x v="0"/>
    <n v="2040.07"/>
    <n v="0.48"/>
    <n v="979.23359999999991"/>
    <n v="1060.8364000000001"/>
    <n v="9"/>
    <x v="272"/>
    <d v="2023-01-22T00:00:00"/>
    <x v="2"/>
    <x v="2"/>
    <n v="147.32"/>
    <x v="1"/>
  </r>
  <r>
    <s v="ORD108778"/>
    <x v="2"/>
    <x v="1"/>
    <n v="2041.73"/>
    <n v="0.44"/>
    <n v="898.36120000000005"/>
    <n v="1143.3688"/>
    <n v="9"/>
    <x v="220"/>
    <d v="2023-03-07T00:00:00"/>
    <x v="1"/>
    <x v="2"/>
    <n v="296.95999999999998"/>
    <x v="1"/>
  </r>
  <r>
    <s v="ORD103090"/>
    <x v="3"/>
    <x v="1"/>
    <n v="2043.39"/>
    <n v="0.17"/>
    <n v="347.37630000000001"/>
    <n v="1696.0137"/>
    <n v="9"/>
    <x v="106"/>
    <d v="2023-01-22T00:00:00"/>
    <x v="2"/>
    <x v="0"/>
    <n v="510.51"/>
    <x v="4"/>
  </r>
  <r>
    <s v="ORD112226"/>
    <x v="2"/>
    <x v="3"/>
    <n v="2045.53"/>
    <n v="0.1"/>
    <n v="204.553"/>
    <n v="1840.9769999999999"/>
    <n v="9"/>
    <x v="438"/>
    <d v="2023-02-07T00:00:00"/>
    <x v="2"/>
    <x v="0"/>
    <n v="342.75"/>
    <x v="4"/>
  </r>
  <r>
    <s v="ORD102587"/>
    <x v="2"/>
    <x v="3"/>
    <n v="2052.5"/>
    <n v="0.22"/>
    <n v="451.55"/>
    <n v="1600.95"/>
    <n v="9"/>
    <x v="56"/>
    <d v="2024-11-14T00:00:00"/>
    <x v="1"/>
    <x v="2"/>
    <n v="529.80999999999995"/>
    <x v="3"/>
  </r>
  <r>
    <s v="ORD110155"/>
    <x v="0"/>
    <x v="4"/>
    <n v="2053.7600000000002"/>
    <n v="0.28000000000000003"/>
    <n v="575.05280000000016"/>
    <n v="1478.7072000000001"/>
    <n v="9"/>
    <x v="358"/>
    <d v="2023-04-07T00:00:00"/>
    <x v="0"/>
    <x v="1"/>
    <n v="179.99"/>
    <x v="2"/>
  </r>
  <r>
    <s v="ORD103138"/>
    <x v="1"/>
    <x v="1"/>
    <n v="2059.19"/>
    <n v="0.49"/>
    <n v="1009.0031"/>
    <n v="1050.1869000000002"/>
    <n v="9"/>
    <x v="439"/>
    <d v="2023-10-26T00:00:00"/>
    <x v="2"/>
    <x v="1"/>
    <n v="249.35"/>
    <x v="5"/>
  </r>
  <r>
    <s v="ORD104235"/>
    <x v="2"/>
    <x v="1"/>
    <n v="2074.09"/>
    <n v="0.23"/>
    <n v="477.04070000000007"/>
    <n v="1597.0493000000001"/>
    <n v="9"/>
    <x v="440"/>
    <d v="2024-11-19T00:00:00"/>
    <x v="0"/>
    <x v="0"/>
    <n v="123.47"/>
    <x v="3"/>
  </r>
  <r>
    <s v="ORD108554"/>
    <x v="3"/>
    <x v="2"/>
    <n v="2076.5700000000002"/>
    <n v="0.32"/>
    <n v="664.50240000000008"/>
    <n v="1412.0676000000001"/>
    <n v="9"/>
    <x v="111"/>
    <d v="2024-12-25T00:00:00"/>
    <x v="2"/>
    <x v="1"/>
    <n v="496.25"/>
    <x v="3"/>
  </r>
  <r>
    <s v="ORD113269"/>
    <x v="3"/>
    <x v="0"/>
    <n v="2087.1999999999998"/>
    <n v="0.21"/>
    <n v="438.31199999999995"/>
    <n v="1648.8879999999999"/>
    <n v="9"/>
    <x v="167"/>
    <d v="2023-10-29T00:00:00"/>
    <x v="0"/>
    <x v="0"/>
    <n v="598.03"/>
    <x v="5"/>
  </r>
  <r>
    <s v="ORD107634"/>
    <x v="1"/>
    <x v="3"/>
    <n v="2088.19"/>
    <n v="0.23"/>
    <n v="480.28370000000001"/>
    <n v="1607.9063000000001"/>
    <n v="9"/>
    <x v="389"/>
    <d v="2023-12-06T00:00:00"/>
    <x v="0"/>
    <x v="0"/>
    <n v="178.76"/>
    <x v="1"/>
  </r>
  <r>
    <s v="ORD100517"/>
    <x v="2"/>
    <x v="0"/>
    <n v="2088.6799999999998"/>
    <n v="0.22"/>
    <n v="459.50959999999998"/>
    <n v="1629.1704"/>
    <n v="9"/>
    <x v="441"/>
    <d v="2024-03-26T00:00:00"/>
    <x v="0"/>
    <x v="1"/>
    <n v="370.54"/>
    <x v="3"/>
  </r>
  <r>
    <s v="ORD109824"/>
    <x v="1"/>
    <x v="1"/>
    <n v="2098.37"/>
    <n v="0.39"/>
    <n v="818.36429999999996"/>
    <n v="1280.0056999999999"/>
    <n v="9"/>
    <x v="442"/>
    <d v="2023-10-20T00:00:00"/>
    <x v="1"/>
    <x v="1"/>
    <n v="276.20999999999998"/>
    <x v="3"/>
  </r>
  <r>
    <s v="ORD109938"/>
    <x v="2"/>
    <x v="2"/>
    <n v="2102.41"/>
    <n v="0.13"/>
    <n v="273.31329999999997"/>
    <n v="1829.0966999999998"/>
    <n v="9"/>
    <x v="208"/>
    <d v="2024-08-06T00:00:00"/>
    <x v="2"/>
    <x v="1"/>
    <n v="610.30999999999995"/>
    <x v="0"/>
  </r>
  <r>
    <s v="ORD101711"/>
    <x v="1"/>
    <x v="4"/>
    <n v="2104.09"/>
    <n v="0.26"/>
    <n v="547.0634"/>
    <n v="1557.0266000000001"/>
    <n v="9"/>
    <x v="443"/>
    <d v="2024-02-20T00:00:00"/>
    <x v="0"/>
    <x v="2"/>
    <n v="574.14"/>
    <x v="5"/>
  </r>
  <r>
    <s v="ORD112979"/>
    <x v="1"/>
    <x v="4"/>
    <n v="2105.2600000000002"/>
    <n v="0.32"/>
    <n v="673.68320000000006"/>
    <n v="1431.5768000000003"/>
    <n v="9"/>
    <x v="41"/>
    <d v="2024-12-24T00:00:00"/>
    <x v="1"/>
    <x v="2"/>
    <n v="263.64999999999998"/>
    <x v="4"/>
  </r>
  <r>
    <s v="ORD102661"/>
    <x v="2"/>
    <x v="0"/>
    <n v="2106.83"/>
    <n v="0.06"/>
    <n v="126.40979999999999"/>
    <n v="1980.4202"/>
    <n v="9"/>
    <x v="444"/>
    <d v="2023-04-23T00:00:00"/>
    <x v="2"/>
    <x v="2"/>
    <n v="348.52"/>
    <x v="0"/>
  </r>
  <r>
    <s v="ORD108319"/>
    <x v="1"/>
    <x v="0"/>
    <n v="2108.58"/>
    <n v="0.28999999999999998"/>
    <n v="611.48819999999989"/>
    <n v="1497.0918000000001"/>
    <n v="9"/>
    <x v="143"/>
    <d v="2024-09-19T00:00:00"/>
    <x v="0"/>
    <x v="0"/>
    <n v="431.33"/>
    <x v="2"/>
  </r>
  <r>
    <s v="ORD104973"/>
    <x v="3"/>
    <x v="0"/>
    <n v="2108.65"/>
    <n v="0.19"/>
    <n v="400.64350000000002"/>
    <n v="1708.0065"/>
    <n v="9"/>
    <x v="445"/>
    <d v="2023-04-11T00:00:00"/>
    <x v="2"/>
    <x v="2"/>
    <n v="581.65"/>
    <x v="0"/>
  </r>
  <r>
    <s v="ORD104030"/>
    <x v="1"/>
    <x v="2"/>
    <n v="2109.41"/>
    <n v="0.41"/>
    <n v="864.85809999999992"/>
    <n v="1244.5518999999999"/>
    <n v="9"/>
    <x v="446"/>
    <d v="2023-04-22T00:00:00"/>
    <x v="2"/>
    <x v="0"/>
    <n v="566.39"/>
    <x v="3"/>
  </r>
  <r>
    <s v="ORD110012"/>
    <x v="3"/>
    <x v="3"/>
    <n v="2122"/>
    <n v="0.28000000000000003"/>
    <n v="594.16000000000008"/>
    <n v="1527.84"/>
    <n v="9"/>
    <x v="185"/>
    <d v="2024-07-15T00:00:00"/>
    <x v="2"/>
    <x v="0"/>
    <n v="264.82"/>
    <x v="0"/>
  </r>
  <r>
    <s v="ORD108056"/>
    <x v="2"/>
    <x v="3"/>
    <n v="2123.0100000000002"/>
    <n v="0.2"/>
    <n v="424.60200000000009"/>
    <n v="1698.4080000000001"/>
    <n v="9"/>
    <x v="447"/>
    <d v="2024-06-09T00:00:00"/>
    <x v="0"/>
    <x v="2"/>
    <n v="538.91999999999996"/>
    <x v="5"/>
  </r>
  <r>
    <s v="ORD100392"/>
    <x v="3"/>
    <x v="4"/>
    <n v="2126.7800000000002"/>
    <n v="0.28000000000000003"/>
    <n v="595.49840000000006"/>
    <n v="1531.2816000000003"/>
    <n v="9"/>
    <x v="115"/>
    <d v="2024-03-16T00:00:00"/>
    <x v="1"/>
    <x v="1"/>
    <n v="513.26"/>
    <x v="0"/>
  </r>
  <r>
    <s v="ORD107436"/>
    <x v="0"/>
    <x v="4"/>
    <n v="2130.69"/>
    <n v="0.04"/>
    <n v="85.22760000000001"/>
    <n v="2045.4624000000001"/>
    <n v="9"/>
    <x v="244"/>
    <d v="2023-07-06T00:00:00"/>
    <x v="0"/>
    <x v="2"/>
    <n v="509.39"/>
    <x v="2"/>
  </r>
  <r>
    <s v="ORD104737"/>
    <x v="1"/>
    <x v="4"/>
    <n v="2132.42"/>
    <n v="0.03"/>
    <n v="63.9726"/>
    <n v="2068.4474"/>
    <n v="9"/>
    <x v="448"/>
    <d v="2023-04-08T00:00:00"/>
    <x v="2"/>
    <x v="1"/>
    <n v="543.92999999999995"/>
    <x v="5"/>
  </r>
  <r>
    <s v="ORD110298"/>
    <x v="1"/>
    <x v="1"/>
    <n v="2133.7600000000002"/>
    <n v="0.3"/>
    <n v="640.12800000000004"/>
    <n v="1493.6320000000001"/>
    <n v="9"/>
    <x v="449"/>
    <d v="2023-07-08T00:00:00"/>
    <x v="0"/>
    <x v="0"/>
    <n v="393.45"/>
    <x v="3"/>
  </r>
  <r>
    <s v="ORD101795"/>
    <x v="2"/>
    <x v="3"/>
    <n v="2139.6799999999998"/>
    <n v="0.05"/>
    <n v="106.98399999999999"/>
    <n v="2032.6959999999999"/>
    <n v="9"/>
    <x v="192"/>
    <d v="2023-05-28T00:00:00"/>
    <x v="2"/>
    <x v="2"/>
    <n v="178.49"/>
    <x v="5"/>
  </r>
  <r>
    <s v="ORD107808"/>
    <x v="2"/>
    <x v="2"/>
    <n v="2141.02"/>
    <n v="0.42"/>
    <n v="899.22839999999997"/>
    <n v="1241.7916"/>
    <n v="9"/>
    <x v="450"/>
    <d v="2023-12-09T00:00:00"/>
    <x v="0"/>
    <x v="0"/>
    <n v="117"/>
    <x v="4"/>
  </r>
  <r>
    <s v="ORD100617"/>
    <x v="3"/>
    <x v="2"/>
    <n v="2143.31"/>
    <n v="0.06"/>
    <n v="128.5986"/>
    <n v="2014.7113999999999"/>
    <n v="9"/>
    <x v="282"/>
    <d v="2023-12-08T00:00:00"/>
    <x v="0"/>
    <x v="0"/>
    <n v="553.07000000000005"/>
    <x v="0"/>
  </r>
  <r>
    <s v="ORD109102"/>
    <x v="3"/>
    <x v="3"/>
    <n v="2144.48"/>
    <n v="0.3"/>
    <n v="643.34399999999994"/>
    <n v="1501.136"/>
    <n v="9"/>
    <x v="405"/>
    <d v="2024-02-02T00:00:00"/>
    <x v="1"/>
    <x v="0"/>
    <n v="540.48"/>
    <x v="0"/>
  </r>
  <r>
    <s v="ORD113267"/>
    <x v="1"/>
    <x v="4"/>
    <n v="2146.5"/>
    <n v="0.39"/>
    <n v="837.13499999999999"/>
    <n v="1309.365"/>
    <n v="9"/>
    <x v="46"/>
    <d v="2024-03-04T00:00:00"/>
    <x v="2"/>
    <x v="1"/>
    <n v="138.26"/>
    <x v="3"/>
  </r>
  <r>
    <s v="ORD103742"/>
    <x v="0"/>
    <x v="3"/>
    <n v="2147.06"/>
    <n v="0.32"/>
    <n v="687.05920000000003"/>
    <n v="1460.0007999999998"/>
    <n v="9"/>
    <x v="62"/>
    <d v="2024-10-18T00:00:00"/>
    <x v="2"/>
    <x v="0"/>
    <n v="165.09"/>
    <x v="2"/>
  </r>
  <r>
    <s v="ORD112787"/>
    <x v="1"/>
    <x v="2"/>
    <n v="2148.79"/>
    <n v="0.01"/>
    <n v="21.4879"/>
    <n v="2127.3020999999999"/>
    <n v="9"/>
    <x v="261"/>
    <d v="2024-12-05T00:00:00"/>
    <x v="0"/>
    <x v="0"/>
    <n v="228.45"/>
    <x v="5"/>
  </r>
  <r>
    <s v="ORD114586"/>
    <x v="1"/>
    <x v="2"/>
    <n v="2149.98"/>
    <n v="0.27"/>
    <n v="580.49459999999999"/>
    <n v="1569.4854"/>
    <n v="9"/>
    <x v="396"/>
    <d v="2024-12-09T00:00:00"/>
    <x v="1"/>
    <x v="0"/>
    <n v="332.62"/>
    <x v="0"/>
  </r>
  <r>
    <s v="ORD109471"/>
    <x v="3"/>
    <x v="4"/>
    <n v="2153.34"/>
    <n v="0.1"/>
    <n v="215.33400000000003"/>
    <n v="1938.0060000000001"/>
    <n v="9"/>
    <x v="148"/>
    <d v="2023-03-19T00:00:00"/>
    <x v="2"/>
    <x v="0"/>
    <n v="283.85000000000002"/>
    <x v="0"/>
  </r>
  <r>
    <s v="ORD100941"/>
    <x v="1"/>
    <x v="2"/>
    <n v="2156.1"/>
    <n v="0.37"/>
    <n v="797.75699999999995"/>
    <n v="1358.3429999999998"/>
    <n v="9"/>
    <x v="163"/>
    <d v="2024-07-29T00:00:00"/>
    <x v="1"/>
    <x v="2"/>
    <n v="485.37"/>
    <x v="2"/>
  </r>
  <r>
    <s v="ORD114733"/>
    <x v="1"/>
    <x v="0"/>
    <n v="2160.86"/>
    <n v="0.48"/>
    <n v="1037.2128"/>
    <n v="1123.6472000000001"/>
    <n v="9"/>
    <x v="451"/>
    <d v="2024-07-01T00:00:00"/>
    <x v="1"/>
    <x v="2"/>
    <n v="512.75"/>
    <x v="4"/>
  </r>
  <r>
    <s v="ORD111675"/>
    <x v="3"/>
    <x v="3"/>
    <n v="2163.2399999999998"/>
    <n v="0.42"/>
    <n v="908.56079999999986"/>
    <n v="1254.6792"/>
    <n v="9"/>
    <x v="271"/>
    <d v="2024-10-04T00:00:00"/>
    <x v="0"/>
    <x v="1"/>
    <n v="484.16"/>
    <x v="0"/>
  </r>
  <r>
    <s v="ORD101748"/>
    <x v="0"/>
    <x v="0"/>
    <n v="2165.13"/>
    <n v="0.03"/>
    <n v="64.953900000000004"/>
    <n v="2100.1761000000001"/>
    <n v="9"/>
    <x v="452"/>
    <d v="2023-10-14T00:00:00"/>
    <x v="0"/>
    <x v="2"/>
    <n v="275.68"/>
    <x v="3"/>
  </r>
  <r>
    <s v="ORD108455"/>
    <x v="0"/>
    <x v="3"/>
    <n v="2165.4699999999998"/>
    <n v="0.47"/>
    <n v="1017.7708999999999"/>
    <n v="1147.6990999999998"/>
    <n v="9"/>
    <x v="291"/>
    <d v="2023-09-20T00:00:00"/>
    <x v="1"/>
    <x v="2"/>
    <n v="311.24"/>
    <x v="1"/>
  </r>
  <r>
    <s v="ORD112667"/>
    <x v="1"/>
    <x v="3"/>
    <n v="2173.87"/>
    <n v="0.32"/>
    <n v="695.63839999999993"/>
    <n v="1478.2316000000001"/>
    <n v="9"/>
    <x v="99"/>
    <d v="2024-03-27T00:00:00"/>
    <x v="2"/>
    <x v="2"/>
    <n v="298.54000000000002"/>
    <x v="4"/>
  </r>
  <r>
    <s v="ORD112341"/>
    <x v="3"/>
    <x v="2"/>
    <n v="2177.69"/>
    <n v="0.03"/>
    <n v="65.330699999999993"/>
    <n v="2112.3593000000001"/>
    <n v="9"/>
    <x v="8"/>
    <d v="2024-05-16T00:00:00"/>
    <x v="1"/>
    <x v="0"/>
    <n v="333.9"/>
    <x v="3"/>
  </r>
  <r>
    <s v="ORD102298"/>
    <x v="0"/>
    <x v="4"/>
    <n v="2178.88"/>
    <n v="0.37"/>
    <n v="806.18560000000002"/>
    <n v="1372.6944000000001"/>
    <n v="9"/>
    <x v="453"/>
    <d v="2023-04-05T00:00:00"/>
    <x v="1"/>
    <x v="0"/>
    <n v="390.12"/>
    <x v="4"/>
  </r>
  <r>
    <s v="ORD101388"/>
    <x v="0"/>
    <x v="3"/>
    <n v="2180.31"/>
    <n v="0.49"/>
    <n v="1068.3518999999999"/>
    <n v="1111.9581000000001"/>
    <n v="9"/>
    <x v="454"/>
    <d v="2023-07-21T00:00:00"/>
    <x v="0"/>
    <x v="2"/>
    <n v="163.5"/>
    <x v="3"/>
  </r>
  <r>
    <s v="ORD111198"/>
    <x v="2"/>
    <x v="2"/>
    <n v="2180.69"/>
    <n v="0.02"/>
    <n v="43.613800000000005"/>
    <n v="2137.0762"/>
    <n v="9"/>
    <x v="390"/>
    <d v="2024-11-30T00:00:00"/>
    <x v="1"/>
    <x v="2"/>
    <n v="358.85"/>
    <x v="1"/>
  </r>
  <r>
    <s v="ORD108892"/>
    <x v="0"/>
    <x v="0"/>
    <n v="2182.56"/>
    <n v="0.14000000000000001"/>
    <n v="305.55840000000001"/>
    <n v="1877.0016000000001"/>
    <n v="9"/>
    <x v="455"/>
    <d v="2023-07-14T00:00:00"/>
    <x v="2"/>
    <x v="2"/>
    <n v="115.39"/>
    <x v="3"/>
  </r>
  <r>
    <s v="ORD104318"/>
    <x v="2"/>
    <x v="2"/>
    <n v="2188.61"/>
    <n v="0.25"/>
    <n v="547.15250000000003"/>
    <n v="1641.4575"/>
    <n v="9"/>
    <x v="7"/>
    <d v="2024-11-22T00:00:00"/>
    <x v="0"/>
    <x v="1"/>
    <n v="415.45"/>
    <x v="3"/>
  </r>
  <r>
    <s v="ORD101120"/>
    <x v="2"/>
    <x v="4"/>
    <n v="2193.5300000000002"/>
    <n v="0.35"/>
    <n v="767.7355"/>
    <n v="1425.7945000000002"/>
    <n v="9"/>
    <x v="12"/>
    <d v="2024-11-07T00:00:00"/>
    <x v="1"/>
    <x v="2"/>
    <n v="506.56"/>
    <x v="1"/>
  </r>
  <r>
    <s v="ORD111238"/>
    <x v="3"/>
    <x v="3"/>
    <n v="2194.3000000000002"/>
    <n v="0.26"/>
    <n v="570.51800000000003"/>
    <n v="1623.7820000000002"/>
    <n v="9"/>
    <x v="325"/>
    <d v="2023-12-31T00:00:00"/>
    <x v="0"/>
    <x v="1"/>
    <n v="136.56"/>
    <x v="0"/>
  </r>
  <r>
    <s v="ORD115189"/>
    <x v="1"/>
    <x v="3"/>
    <n v="2195.41"/>
    <n v="0.28999999999999998"/>
    <n v="636.66889999999989"/>
    <n v="1558.7411"/>
    <n v="9"/>
    <x v="107"/>
    <d v="2024-03-31T00:00:00"/>
    <x v="2"/>
    <x v="0"/>
    <n v="340.38"/>
    <x v="4"/>
  </r>
  <r>
    <s v="ORD110132"/>
    <x v="3"/>
    <x v="0"/>
    <n v="2200.52"/>
    <n v="0.24"/>
    <n v="528.12479999999994"/>
    <n v="1672.3951999999999"/>
    <n v="9"/>
    <x v="456"/>
    <d v="2023-04-15T00:00:00"/>
    <x v="2"/>
    <x v="0"/>
    <n v="222.52"/>
    <x v="3"/>
  </r>
  <r>
    <s v="ORD111483"/>
    <x v="0"/>
    <x v="2"/>
    <n v="2207.42"/>
    <n v="0.27"/>
    <n v="596.00340000000006"/>
    <n v="1611.4166"/>
    <n v="9"/>
    <x v="457"/>
    <d v="2024-06-28T00:00:00"/>
    <x v="1"/>
    <x v="1"/>
    <n v="298.23"/>
    <x v="4"/>
  </r>
  <r>
    <s v="ORD113461"/>
    <x v="3"/>
    <x v="4"/>
    <n v="2208.38"/>
    <n v="0.5"/>
    <n v="1104.19"/>
    <n v="1104.19"/>
    <n v="9"/>
    <x v="458"/>
    <d v="2024-01-11T00:00:00"/>
    <x v="0"/>
    <x v="2"/>
    <n v="340.28"/>
    <x v="1"/>
  </r>
  <r>
    <s v="ORD109732"/>
    <x v="0"/>
    <x v="4"/>
    <n v="2214.8000000000002"/>
    <n v="0.35"/>
    <n v="775.18000000000006"/>
    <n v="1439.6200000000001"/>
    <n v="9"/>
    <x v="269"/>
    <d v="2024-04-02T00:00:00"/>
    <x v="1"/>
    <x v="2"/>
    <n v="572.76"/>
    <x v="2"/>
  </r>
  <r>
    <s v="ORD100386"/>
    <x v="0"/>
    <x v="1"/>
    <n v="2222.16"/>
    <n v="0.11"/>
    <n v="244.43759999999997"/>
    <n v="1977.7223999999999"/>
    <n v="9"/>
    <x v="406"/>
    <d v="2023-05-03T00:00:00"/>
    <x v="0"/>
    <x v="1"/>
    <n v="234.09"/>
    <x v="4"/>
  </r>
  <r>
    <s v="ORD114761"/>
    <x v="2"/>
    <x v="3"/>
    <n v="2224.77"/>
    <n v="0.38"/>
    <n v="845.4126"/>
    <n v="1379.3573999999999"/>
    <n v="9"/>
    <x v="459"/>
    <d v="2024-01-17T00:00:00"/>
    <x v="2"/>
    <x v="2"/>
    <n v="152.02000000000001"/>
    <x v="5"/>
  </r>
  <r>
    <s v="ORD109411"/>
    <x v="1"/>
    <x v="2"/>
    <n v="2226.6"/>
    <n v="0.42"/>
    <n v="935.17199999999991"/>
    <n v="1291.4279999999999"/>
    <n v="9"/>
    <x v="460"/>
    <d v="2023-05-18T00:00:00"/>
    <x v="1"/>
    <x v="2"/>
    <n v="211.93"/>
    <x v="0"/>
  </r>
  <r>
    <s v="ORD101023"/>
    <x v="2"/>
    <x v="2"/>
    <n v="2226.66"/>
    <n v="0.39"/>
    <n v="868.39739999999995"/>
    <n v="1358.2626"/>
    <n v="9"/>
    <x v="93"/>
    <d v="2023-05-23T00:00:00"/>
    <x v="2"/>
    <x v="0"/>
    <n v="199.35"/>
    <x v="3"/>
  </r>
  <r>
    <s v="ORD107610"/>
    <x v="0"/>
    <x v="2"/>
    <n v="2230.58"/>
    <n v="0.05"/>
    <n v="111.529"/>
    <n v="2119.0509999999999"/>
    <n v="9"/>
    <x v="461"/>
    <d v="2023-07-07T00:00:00"/>
    <x v="1"/>
    <x v="2"/>
    <n v="465.03"/>
    <x v="1"/>
  </r>
  <r>
    <s v="ORD108428"/>
    <x v="2"/>
    <x v="3"/>
    <n v="2232.79"/>
    <n v="0.3"/>
    <n v="669.83699999999999"/>
    <n v="1562.953"/>
    <n v="9"/>
    <x v="191"/>
    <d v="2023-01-16T00:00:00"/>
    <x v="0"/>
    <x v="2"/>
    <n v="539.49"/>
    <x v="3"/>
  </r>
  <r>
    <s v="ORD101695"/>
    <x v="3"/>
    <x v="2"/>
    <n v="2234.48"/>
    <n v="0.28999999999999998"/>
    <n v="647.99919999999997"/>
    <n v="1586.4808"/>
    <n v="9"/>
    <x v="403"/>
    <d v="2024-04-15T00:00:00"/>
    <x v="1"/>
    <x v="1"/>
    <n v="579.62"/>
    <x v="0"/>
  </r>
  <r>
    <s v="ORD110167"/>
    <x v="2"/>
    <x v="3"/>
    <n v="2240.89"/>
    <n v="0.33"/>
    <n v="739.49369999999999"/>
    <n v="1501.3962999999999"/>
    <n v="9"/>
    <x v="349"/>
    <d v="2024-07-21T00:00:00"/>
    <x v="0"/>
    <x v="2"/>
    <n v="121.27"/>
    <x v="3"/>
  </r>
  <r>
    <s v="ORD107708"/>
    <x v="3"/>
    <x v="3"/>
    <n v="2242.96"/>
    <n v="0.14000000000000001"/>
    <n v="314.01440000000002"/>
    <n v="1928.9456"/>
    <n v="9"/>
    <x v="462"/>
    <d v="2023-01-28T00:00:00"/>
    <x v="0"/>
    <x v="2"/>
    <n v="465.23"/>
    <x v="0"/>
  </r>
  <r>
    <s v="ORD109297"/>
    <x v="0"/>
    <x v="0"/>
    <n v="2250.06"/>
    <n v="0.04"/>
    <n v="90.002399999999994"/>
    <n v="2160.0576000000001"/>
    <n v="9"/>
    <x v="463"/>
    <d v="2023-12-31T00:00:00"/>
    <x v="0"/>
    <x v="1"/>
    <n v="520.27"/>
    <x v="5"/>
  </r>
  <r>
    <s v="ORD111094"/>
    <x v="0"/>
    <x v="4"/>
    <n v="2250.2600000000002"/>
    <n v="0.09"/>
    <n v="202.52340000000001"/>
    <n v="2047.7366000000002"/>
    <n v="9"/>
    <x v="464"/>
    <d v="2023-11-13T00:00:00"/>
    <x v="0"/>
    <x v="2"/>
    <n v="500.45"/>
    <x v="3"/>
  </r>
  <r>
    <s v="ORD115280"/>
    <x v="1"/>
    <x v="3"/>
    <n v="2251.3000000000002"/>
    <n v="0.36"/>
    <n v="810.46800000000007"/>
    <n v="1440.8320000000001"/>
    <n v="9"/>
    <x v="465"/>
    <d v="2023-05-22T00:00:00"/>
    <x v="0"/>
    <x v="1"/>
    <n v="381.26"/>
    <x v="5"/>
  </r>
  <r>
    <s v="ORD103194"/>
    <x v="2"/>
    <x v="2"/>
    <n v="2254.11"/>
    <n v="0.47"/>
    <n v="1059.4317000000001"/>
    <n v="1194.6783"/>
    <n v="9"/>
    <x v="271"/>
    <d v="2024-10-06T00:00:00"/>
    <x v="0"/>
    <x v="2"/>
    <n v="205.93"/>
    <x v="2"/>
  </r>
  <r>
    <s v="ORD102550"/>
    <x v="3"/>
    <x v="3"/>
    <n v="2258.36"/>
    <n v="0.17"/>
    <n v="383.92120000000006"/>
    <n v="1874.4388000000001"/>
    <n v="9"/>
    <x v="466"/>
    <d v="2024-02-16T00:00:00"/>
    <x v="1"/>
    <x v="2"/>
    <n v="354.14"/>
    <x v="5"/>
  </r>
  <r>
    <s v="ORD103933"/>
    <x v="3"/>
    <x v="1"/>
    <n v="2258.65"/>
    <n v="0.26"/>
    <n v="587.24900000000002"/>
    <n v="1671.4010000000001"/>
    <n v="9"/>
    <x v="371"/>
    <d v="2023-02-15T00:00:00"/>
    <x v="1"/>
    <x v="2"/>
    <n v="344.47"/>
    <x v="0"/>
  </r>
  <r>
    <s v="ORD108339"/>
    <x v="3"/>
    <x v="2"/>
    <n v="2259.37"/>
    <n v="0.38"/>
    <n v="858.56060000000002"/>
    <n v="1400.8093999999999"/>
    <n v="9"/>
    <x v="291"/>
    <d v="2023-09-20T00:00:00"/>
    <x v="2"/>
    <x v="1"/>
    <n v="627.19000000000005"/>
    <x v="2"/>
  </r>
  <r>
    <s v="ORD101945"/>
    <x v="3"/>
    <x v="1"/>
    <n v="2259.67"/>
    <n v="0.32"/>
    <n v="723.09440000000006"/>
    <n v="1536.5756000000001"/>
    <n v="9"/>
    <x v="237"/>
    <d v="2024-08-02T00:00:00"/>
    <x v="1"/>
    <x v="0"/>
    <n v="289.61"/>
    <x v="3"/>
  </r>
  <r>
    <s v="ORD104511"/>
    <x v="3"/>
    <x v="0"/>
    <n v="2260.92"/>
    <n v="0.04"/>
    <n v="90.436800000000005"/>
    <n v="2170.4832000000001"/>
    <n v="9"/>
    <x v="143"/>
    <d v="2024-09-15T00:00:00"/>
    <x v="2"/>
    <x v="2"/>
    <n v="153.72999999999999"/>
    <x v="4"/>
  </r>
  <r>
    <s v="ORD111426"/>
    <x v="3"/>
    <x v="4"/>
    <n v="2265.58"/>
    <n v="0.13"/>
    <n v="294.52539999999999"/>
    <n v="1971.0545999999999"/>
    <n v="9"/>
    <x v="337"/>
    <d v="2024-02-17T00:00:00"/>
    <x v="2"/>
    <x v="0"/>
    <n v="123.44"/>
    <x v="3"/>
  </r>
  <r>
    <s v="ORD108441"/>
    <x v="1"/>
    <x v="4"/>
    <n v="2266.27"/>
    <n v="0.09"/>
    <n v="203.96429999999998"/>
    <n v="2062.3056999999999"/>
    <n v="9"/>
    <x v="112"/>
    <d v="2024-06-28T00:00:00"/>
    <x v="0"/>
    <x v="0"/>
    <n v="466.4"/>
    <x v="0"/>
  </r>
  <r>
    <s v="ORD109483"/>
    <x v="0"/>
    <x v="0"/>
    <n v="2275.8200000000002"/>
    <n v="0.39"/>
    <n v="887.5698000000001"/>
    <n v="1388.2501999999999"/>
    <n v="9"/>
    <x v="467"/>
    <d v="2024-08-14T00:00:00"/>
    <x v="1"/>
    <x v="0"/>
    <n v="171.56"/>
    <x v="4"/>
  </r>
  <r>
    <s v="ORD104904"/>
    <x v="0"/>
    <x v="3"/>
    <n v="2281.23"/>
    <n v="0.21"/>
    <n v="479.05829999999997"/>
    <n v="1802.1717000000001"/>
    <n v="9"/>
    <x v="124"/>
    <d v="2023-09-27T00:00:00"/>
    <x v="1"/>
    <x v="1"/>
    <n v="464.94"/>
    <x v="1"/>
  </r>
  <r>
    <s v="ORD105030"/>
    <x v="0"/>
    <x v="4"/>
    <n v="2284.38"/>
    <n v="0.01"/>
    <n v="22.843800000000002"/>
    <n v="2261.5362"/>
    <n v="9"/>
    <x v="37"/>
    <d v="2024-05-30T00:00:00"/>
    <x v="0"/>
    <x v="0"/>
    <n v="370.77"/>
    <x v="0"/>
  </r>
  <r>
    <s v="ORD114672"/>
    <x v="0"/>
    <x v="1"/>
    <n v="2286.81"/>
    <n v="7.0000000000000007E-2"/>
    <n v="160.07670000000002"/>
    <n v="2126.7332999999999"/>
    <n v="9"/>
    <x v="217"/>
    <d v="2023-09-26T00:00:00"/>
    <x v="1"/>
    <x v="0"/>
    <n v="271.27"/>
    <x v="1"/>
  </r>
  <r>
    <s v="ORD103931"/>
    <x v="1"/>
    <x v="3"/>
    <n v="2288.25"/>
    <n v="0.39"/>
    <n v="892.41750000000002"/>
    <n v="1395.8325"/>
    <n v="9"/>
    <x v="127"/>
    <d v="2023-11-20T00:00:00"/>
    <x v="0"/>
    <x v="0"/>
    <n v="228.44"/>
    <x v="1"/>
  </r>
  <r>
    <s v="ORD111373"/>
    <x v="3"/>
    <x v="0"/>
    <n v="2291.4699999999998"/>
    <n v="0.37"/>
    <n v="847.84389999999996"/>
    <n v="1443.6261"/>
    <n v="9"/>
    <x v="155"/>
    <d v="2024-06-14T00:00:00"/>
    <x v="2"/>
    <x v="1"/>
    <n v="343.19"/>
    <x v="0"/>
  </r>
  <r>
    <s v="ORD111385"/>
    <x v="2"/>
    <x v="3"/>
    <n v="2302.06"/>
    <n v="0.38"/>
    <n v="874.78279999999995"/>
    <n v="1427.2772"/>
    <n v="9"/>
    <x v="468"/>
    <d v="2024-01-03T00:00:00"/>
    <x v="1"/>
    <x v="0"/>
    <n v="423.21"/>
    <x v="5"/>
  </r>
  <r>
    <s v="ORD101112"/>
    <x v="3"/>
    <x v="4"/>
    <n v="2304.6999999999998"/>
    <n v="0.36"/>
    <n v="829.69199999999989"/>
    <n v="1475.0079999999998"/>
    <n v="9"/>
    <x v="204"/>
    <d v="2023-03-26T00:00:00"/>
    <x v="1"/>
    <x v="0"/>
    <n v="613.1"/>
    <x v="2"/>
  </r>
  <r>
    <s v="ORD104250"/>
    <x v="1"/>
    <x v="0"/>
    <n v="2307.7199999999998"/>
    <n v="0.19"/>
    <n v="438.46679999999998"/>
    <n v="1869.2531999999999"/>
    <n v="9"/>
    <x v="296"/>
    <d v="2024-06-10T00:00:00"/>
    <x v="1"/>
    <x v="0"/>
    <n v="525.45000000000005"/>
    <x v="3"/>
  </r>
  <r>
    <s v="ORD110046"/>
    <x v="2"/>
    <x v="4"/>
    <n v="2310.0300000000002"/>
    <n v="0.28999999999999998"/>
    <n v="669.90870000000007"/>
    <n v="1640.1213000000002"/>
    <n v="9"/>
    <x v="469"/>
    <d v="2023-01-14T00:00:00"/>
    <x v="1"/>
    <x v="1"/>
    <n v="354.43"/>
    <x v="3"/>
  </r>
  <r>
    <s v="ORD105125"/>
    <x v="2"/>
    <x v="3"/>
    <n v="2310.09"/>
    <n v="0.39"/>
    <n v="900.93510000000003"/>
    <n v="1409.1549"/>
    <n v="9"/>
    <x v="108"/>
    <d v="2023-10-18T00:00:00"/>
    <x v="0"/>
    <x v="1"/>
    <n v="240.74"/>
    <x v="2"/>
  </r>
  <r>
    <s v="ORD106854"/>
    <x v="3"/>
    <x v="3"/>
    <n v="2313.2199999999998"/>
    <n v="0.4"/>
    <n v="925.28800000000001"/>
    <n v="1387.9319999999998"/>
    <n v="9"/>
    <x v="128"/>
    <d v="2024-08-28T00:00:00"/>
    <x v="0"/>
    <x v="0"/>
    <n v="672.87"/>
    <x v="0"/>
  </r>
  <r>
    <s v="ORD105184"/>
    <x v="2"/>
    <x v="4"/>
    <n v="2314.21"/>
    <n v="0.48"/>
    <n v="1110.8208"/>
    <n v="1203.3892000000001"/>
    <n v="9"/>
    <x v="319"/>
    <d v="2024-03-06T00:00:00"/>
    <x v="2"/>
    <x v="1"/>
    <n v="443.56"/>
    <x v="0"/>
  </r>
  <r>
    <s v="ORD108594"/>
    <x v="0"/>
    <x v="4"/>
    <n v="2317.81"/>
    <n v="0.11"/>
    <n v="254.95910000000001"/>
    <n v="2062.8508999999999"/>
    <n v="9"/>
    <x v="470"/>
    <d v="2024-12-11T00:00:00"/>
    <x v="2"/>
    <x v="0"/>
    <n v="218.67"/>
    <x v="2"/>
  </r>
  <r>
    <s v="ORD107459"/>
    <x v="0"/>
    <x v="3"/>
    <n v="2318.39"/>
    <n v="0.42"/>
    <n v="973.72379999999987"/>
    <n v="1344.6662000000001"/>
    <n v="9"/>
    <x v="471"/>
    <d v="2024-01-01T00:00:00"/>
    <x v="1"/>
    <x v="1"/>
    <n v="644.30999999999995"/>
    <x v="3"/>
  </r>
  <r>
    <s v="ORD109176"/>
    <x v="2"/>
    <x v="4"/>
    <n v="2322.0100000000002"/>
    <n v="0.46"/>
    <n v="1068.1246000000001"/>
    <n v="1253.8854000000001"/>
    <n v="9"/>
    <x v="472"/>
    <d v="2023-02-08T00:00:00"/>
    <x v="2"/>
    <x v="2"/>
    <n v="323.36"/>
    <x v="2"/>
  </r>
  <r>
    <s v="ORD101551"/>
    <x v="1"/>
    <x v="3"/>
    <n v="2325.2199999999998"/>
    <n v="0.04"/>
    <n v="93.008799999999994"/>
    <n v="2232.2111999999997"/>
    <n v="9"/>
    <x v="473"/>
    <d v="2023-09-06T00:00:00"/>
    <x v="0"/>
    <x v="1"/>
    <n v="182.54"/>
    <x v="4"/>
  </r>
  <r>
    <s v="ORD109185"/>
    <x v="0"/>
    <x v="3"/>
    <n v="2328.5500000000002"/>
    <n v="0.37"/>
    <n v="861.56350000000009"/>
    <n v="1466.9865"/>
    <n v="9"/>
    <x v="197"/>
    <d v="2024-04-03T00:00:00"/>
    <x v="0"/>
    <x v="1"/>
    <n v="437.73"/>
    <x v="1"/>
  </r>
  <r>
    <s v="ORD104880"/>
    <x v="1"/>
    <x v="4"/>
    <n v="2330.02"/>
    <n v="0.5"/>
    <n v="1165.01"/>
    <n v="1165.01"/>
    <n v="9"/>
    <x v="474"/>
    <d v="2024-03-03T00:00:00"/>
    <x v="2"/>
    <x v="1"/>
    <n v="525.37"/>
    <x v="2"/>
  </r>
  <r>
    <s v="ORD102032"/>
    <x v="0"/>
    <x v="2"/>
    <n v="2337.42"/>
    <n v="0.35"/>
    <n v="818.09699999999998"/>
    <n v="1519.3230000000001"/>
    <n v="9"/>
    <x v="458"/>
    <d v="2024-01-11T00:00:00"/>
    <x v="0"/>
    <x v="0"/>
    <n v="415.11"/>
    <x v="0"/>
  </r>
  <r>
    <s v="ORD105700"/>
    <x v="3"/>
    <x v="0"/>
    <n v="2337.9299999999998"/>
    <n v="0.14000000000000001"/>
    <n v="327.31020000000001"/>
    <n v="2010.6197999999999"/>
    <n v="9"/>
    <x v="186"/>
    <d v="2023-08-08T00:00:00"/>
    <x v="0"/>
    <x v="1"/>
    <n v="689.39"/>
    <x v="3"/>
  </r>
  <r>
    <s v="ORD110824"/>
    <x v="3"/>
    <x v="0"/>
    <n v="2339.85"/>
    <n v="0.4"/>
    <n v="935.94"/>
    <n v="1403.9099999999999"/>
    <n v="9"/>
    <x v="475"/>
    <d v="2024-11-13T00:00:00"/>
    <x v="1"/>
    <x v="2"/>
    <n v="465.61"/>
    <x v="0"/>
  </r>
  <r>
    <s v="ORD110948"/>
    <x v="1"/>
    <x v="3"/>
    <n v="2340.5100000000002"/>
    <n v="0.48"/>
    <n v="1123.4448"/>
    <n v="1217.0652000000002"/>
    <n v="9"/>
    <x v="11"/>
    <d v="2024-06-08T00:00:00"/>
    <x v="0"/>
    <x v="1"/>
    <n v="158.44"/>
    <x v="1"/>
  </r>
  <r>
    <s v="ORD109745"/>
    <x v="0"/>
    <x v="1"/>
    <n v="2341.8200000000002"/>
    <n v="0.28000000000000003"/>
    <n v="655.70960000000014"/>
    <n v="1686.1104"/>
    <n v="9"/>
    <x v="476"/>
    <d v="2023-02-20T00:00:00"/>
    <x v="2"/>
    <x v="2"/>
    <n v="385.24"/>
    <x v="2"/>
  </r>
  <r>
    <s v="ORD104686"/>
    <x v="0"/>
    <x v="2"/>
    <n v="2345.5700000000002"/>
    <n v="0.03"/>
    <n v="70.367100000000008"/>
    <n v="2275.2029000000002"/>
    <n v="9"/>
    <x v="176"/>
    <d v="2023-05-13T00:00:00"/>
    <x v="2"/>
    <x v="1"/>
    <n v="627.15"/>
    <x v="2"/>
  </r>
  <r>
    <s v="ORD108674"/>
    <x v="0"/>
    <x v="3"/>
    <n v="2353.09"/>
    <n v="0.21"/>
    <n v="494.14890000000003"/>
    <n v="1858.9411"/>
    <n v="9"/>
    <x v="477"/>
    <d v="2023-02-14T00:00:00"/>
    <x v="2"/>
    <x v="1"/>
    <n v="420.55"/>
    <x v="5"/>
  </r>
  <r>
    <s v="ORD113639"/>
    <x v="2"/>
    <x v="1"/>
    <n v="2353.8000000000002"/>
    <n v="0.37"/>
    <n v="870.90600000000006"/>
    <n v="1482.8940000000002"/>
    <n v="9"/>
    <x v="95"/>
    <d v="2023-11-12T00:00:00"/>
    <x v="1"/>
    <x v="2"/>
    <n v="450.94"/>
    <x v="5"/>
  </r>
  <r>
    <s v="ORD104710"/>
    <x v="0"/>
    <x v="4"/>
    <n v="2356.02"/>
    <n v="0.37"/>
    <n v="871.72739999999999"/>
    <n v="1484.2926"/>
    <n v="9"/>
    <x v="478"/>
    <d v="2024-02-15T00:00:00"/>
    <x v="0"/>
    <x v="0"/>
    <n v="577.16"/>
    <x v="2"/>
  </r>
  <r>
    <s v="ORD111852"/>
    <x v="1"/>
    <x v="1"/>
    <n v="2359.66"/>
    <n v="0.37"/>
    <n v="873.07419999999991"/>
    <n v="1486.5857999999998"/>
    <n v="9"/>
    <x v="42"/>
    <d v="2024-02-20T00:00:00"/>
    <x v="1"/>
    <x v="1"/>
    <n v="202.43"/>
    <x v="1"/>
  </r>
  <r>
    <s v="ORD113644"/>
    <x v="0"/>
    <x v="4"/>
    <n v="2362.9899999999998"/>
    <n v="0.49"/>
    <n v="1157.8651"/>
    <n v="1205.1248999999998"/>
    <n v="9"/>
    <x v="479"/>
    <d v="2023-02-17T00:00:00"/>
    <x v="0"/>
    <x v="1"/>
    <n v="417.77"/>
    <x v="3"/>
  </r>
  <r>
    <s v="ORD103438"/>
    <x v="0"/>
    <x v="4"/>
    <n v="2368.46"/>
    <n v="0.3"/>
    <n v="710.53800000000001"/>
    <n v="1657.922"/>
    <n v="9"/>
    <x v="320"/>
    <d v="2023-08-27T00:00:00"/>
    <x v="2"/>
    <x v="1"/>
    <n v="140.65"/>
    <x v="0"/>
  </r>
  <r>
    <s v="ORD105433"/>
    <x v="1"/>
    <x v="3"/>
    <n v="2373.96"/>
    <n v="7.0000000000000007E-2"/>
    <n v="166.17720000000003"/>
    <n v="2207.7828"/>
    <n v="9"/>
    <x v="414"/>
    <d v="2024-02-15T00:00:00"/>
    <x v="1"/>
    <x v="1"/>
    <n v="194.99"/>
    <x v="5"/>
  </r>
  <r>
    <s v="ORD106823"/>
    <x v="0"/>
    <x v="1"/>
    <n v="2379.0100000000002"/>
    <n v="0.04"/>
    <n v="95.16040000000001"/>
    <n v="2283.8496"/>
    <n v="9"/>
    <x v="136"/>
    <d v="2024-11-26T00:00:00"/>
    <x v="1"/>
    <x v="0"/>
    <n v="136.19"/>
    <x v="4"/>
  </r>
  <r>
    <s v="ORD110519"/>
    <x v="3"/>
    <x v="3"/>
    <n v="2379.79"/>
    <n v="0.22"/>
    <n v="523.55380000000002"/>
    <n v="1856.2361999999998"/>
    <n v="9"/>
    <x v="480"/>
    <d v="2023-02-22T00:00:00"/>
    <x v="0"/>
    <x v="1"/>
    <n v="342"/>
    <x v="0"/>
  </r>
  <r>
    <s v="ORD106122"/>
    <x v="2"/>
    <x v="0"/>
    <n v="2380.54"/>
    <n v="0.35"/>
    <n v="833.18899999999996"/>
    <n v="1547.3510000000001"/>
    <n v="9"/>
    <x v="481"/>
    <d v="2024-06-10T00:00:00"/>
    <x v="1"/>
    <x v="2"/>
    <n v="629.88"/>
    <x v="3"/>
  </r>
  <r>
    <s v="ORD114764"/>
    <x v="2"/>
    <x v="2"/>
    <n v="2383.16"/>
    <n v="0.11"/>
    <n v="262.14760000000001"/>
    <n v="2121.0123999999996"/>
    <n v="9"/>
    <x v="470"/>
    <d v="2024-12-14T00:00:00"/>
    <x v="2"/>
    <x v="2"/>
    <n v="204.62"/>
    <x v="3"/>
  </r>
  <r>
    <s v="ORD100395"/>
    <x v="3"/>
    <x v="4"/>
    <n v="2386.5300000000002"/>
    <n v="0.33"/>
    <n v="787.55490000000009"/>
    <n v="1598.9751000000001"/>
    <n v="9"/>
    <x v="428"/>
    <d v="2023-03-26T00:00:00"/>
    <x v="2"/>
    <x v="1"/>
    <n v="547.59"/>
    <x v="0"/>
  </r>
  <r>
    <s v="ORD108536"/>
    <x v="0"/>
    <x v="2"/>
    <n v="2389.06"/>
    <n v="0.5"/>
    <n v="1194.53"/>
    <n v="1194.53"/>
    <n v="9"/>
    <x v="195"/>
    <d v="2023-02-21T00:00:00"/>
    <x v="0"/>
    <x v="0"/>
    <n v="133.43"/>
    <x v="3"/>
  </r>
  <r>
    <s v="ORD115238"/>
    <x v="1"/>
    <x v="1"/>
    <n v="2390.17"/>
    <n v="0.38"/>
    <n v="908.26460000000009"/>
    <n v="1481.9054000000001"/>
    <n v="9"/>
    <x v="482"/>
    <d v="2023-03-24T00:00:00"/>
    <x v="1"/>
    <x v="1"/>
    <n v="232.77"/>
    <x v="1"/>
  </r>
  <r>
    <s v="ORD112103"/>
    <x v="2"/>
    <x v="2"/>
    <n v="2391.44"/>
    <n v="0.26"/>
    <n v="621.77440000000001"/>
    <n v="1769.6656"/>
    <n v="9"/>
    <x v="483"/>
    <d v="2024-11-05T00:00:00"/>
    <x v="2"/>
    <x v="1"/>
    <n v="551.59"/>
    <x v="1"/>
  </r>
  <r>
    <s v="ORD111208"/>
    <x v="1"/>
    <x v="4"/>
    <n v="2392.79"/>
    <n v="0.2"/>
    <n v="478.55799999999999"/>
    <n v="1914.232"/>
    <n v="9"/>
    <x v="161"/>
    <d v="2024-03-24T00:00:00"/>
    <x v="1"/>
    <x v="1"/>
    <n v="530.38"/>
    <x v="5"/>
  </r>
  <r>
    <s v="ORD106307"/>
    <x v="3"/>
    <x v="4"/>
    <n v="2392.86"/>
    <n v="0.28000000000000003"/>
    <n v="670.00080000000014"/>
    <n v="1722.8591999999999"/>
    <n v="9"/>
    <x v="484"/>
    <d v="2023-03-22T00:00:00"/>
    <x v="2"/>
    <x v="0"/>
    <n v="135.66"/>
    <x v="1"/>
  </r>
  <r>
    <s v="ORD108427"/>
    <x v="0"/>
    <x v="4"/>
    <n v="2398.7199999999998"/>
    <n v="0.47"/>
    <n v="1127.3983999999998"/>
    <n v="1271.3216"/>
    <n v="9"/>
    <x v="248"/>
    <d v="2024-11-13T00:00:00"/>
    <x v="0"/>
    <x v="1"/>
    <n v="209.04"/>
    <x v="0"/>
  </r>
  <r>
    <s v="ORD114981"/>
    <x v="0"/>
    <x v="0"/>
    <n v="2407.13"/>
    <n v="0.2"/>
    <n v="481.42600000000004"/>
    <n v="1925.7040000000002"/>
    <n v="9"/>
    <x v="222"/>
    <d v="2023-09-18T00:00:00"/>
    <x v="2"/>
    <x v="1"/>
    <n v="469.62"/>
    <x v="0"/>
  </r>
  <r>
    <s v="ORD104950"/>
    <x v="3"/>
    <x v="1"/>
    <n v="2409.15"/>
    <n v="0.16"/>
    <n v="385.464"/>
    <n v="2023.6860000000001"/>
    <n v="9"/>
    <x v="485"/>
    <d v="2024-07-09T00:00:00"/>
    <x v="1"/>
    <x v="1"/>
    <n v="373.99"/>
    <x v="3"/>
  </r>
  <r>
    <s v="ORD102813"/>
    <x v="3"/>
    <x v="0"/>
    <n v="2410.0100000000002"/>
    <n v="0.1"/>
    <n v="241.00100000000003"/>
    <n v="2169.009"/>
    <n v="9"/>
    <x v="150"/>
    <d v="2024-08-06T00:00:00"/>
    <x v="2"/>
    <x v="2"/>
    <n v="711.67"/>
    <x v="3"/>
  </r>
  <r>
    <s v="ORD103913"/>
    <x v="1"/>
    <x v="0"/>
    <n v="2413.5"/>
    <n v="0.01"/>
    <n v="24.135000000000002"/>
    <n v="2389.3649999999998"/>
    <n v="9"/>
    <x v="456"/>
    <d v="2023-04-18T00:00:00"/>
    <x v="1"/>
    <x v="2"/>
    <n v="669.75"/>
    <x v="1"/>
  </r>
  <r>
    <s v="ORD109368"/>
    <x v="3"/>
    <x v="4"/>
    <n v="2418.13"/>
    <n v="0.15"/>
    <n v="362.71949999999998"/>
    <n v="2055.4105"/>
    <n v="9"/>
    <x v="158"/>
    <d v="2024-10-01T00:00:00"/>
    <x v="2"/>
    <x v="1"/>
    <n v="596.19000000000005"/>
    <x v="0"/>
  </r>
  <r>
    <s v="ORD104506"/>
    <x v="1"/>
    <x v="2"/>
    <n v="2419.9499999999998"/>
    <n v="0.38"/>
    <n v="919.5809999999999"/>
    <n v="1500.3689999999999"/>
    <n v="9"/>
    <x v="432"/>
    <d v="2024-07-05T00:00:00"/>
    <x v="0"/>
    <x v="1"/>
    <n v="223.07"/>
    <x v="1"/>
  </r>
  <r>
    <s v="ORD101999"/>
    <x v="1"/>
    <x v="3"/>
    <n v="2422.75"/>
    <n v="0.02"/>
    <n v="48.454999999999998"/>
    <n v="2374.2950000000001"/>
    <n v="9"/>
    <x v="299"/>
    <d v="2023-06-17T00:00:00"/>
    <x v="2"/>
    <x v="0"/>
    <n v="620.4"/>
    <x v="3"/>
  </r>
  <r>
    <s v="ORD112034"/>
    <x v="2"/>
    <x v="3"/>
    <n v="2423.81"/>
    <n v="0.35"/>
    <n v="848.33349999999996"/>
    <n v="1575.4765"/>
    <n v="9"/>
    <x v="268"/>
    <d v="2023-11-24T00:00:00"/>
    <x v="1"/>
    <x v="2"/>
    <n v="520.57000000000005"/>
    <x v="5"/>
  </r>
  <r>
    <s v="ORD103580"/>
    <x v="0"/>
    <x v="2"/>
    <n v="2425.14"/>
    <n v="0.17"/>
    <n v="412.27379999999999"/>
    <n v="2012.8661999999999"/>
    <n v="9"/>
    <x v="16"/>
    <d v="2024-12-10T00:00:00"/>
    <x v="1"/>
    <x v="1"/>
    <n v="592.94000000000005"/>
    <x v="1"/>
  </r>
  <r>
    <s v="ORD106222"/>
    <x v="2"/>
    <x v="2"/>
    <n v="2425.16"/>
    <n v="0.39"/>
    <n v="945.81240000000003"/>
    <n v="1479.3475999999998"/>
    <n v="9"/>
    <x v="288"/>
    <d v="2024-09-17T00:00:00"/>
    <x v="0"/>
    <x v="1"/>
    <n v="434.12"/>
    <x v="1"/>
  </r>
  <r>
    <s v="ORD103869"/>
    <x v="2"/>
    <x v="4"/>
    <n v="2425.6"/>
    <n v="0.31"/>
    <n v="751.93599999999992"/>
    <n v="1673.664"/>
    <n v="9"/>
    <x v="165"/>
    <d v="2024-05-27T00:00:00"/>
    <x v="1"/>
    <x v="0"/>
    <n v="195.95"/>
    <x v="1"/>
  </r>
  <r>
    <s v="ORD101355"/>
    <x v="3"/>
    <x v="2"/>
    <n v="2428.5700000000002"/>
    <n v="0.47"/>
    <n v="1141.4278999999999"/>
    <n v="1287.1421000000003"/>
    <n v="9"/>
    <x v="486"/>
    <d v="2023-12-20T00:00:00"/>
    <x v="1"/>
    <x v="0"/>
    <n v="534.48"/>
    <x v="0"/>
  </r>
  <r>
    <s v="ORD102396"/>
    <x v="3"/>
    <x v="4"/>
    <n v="2432.86"/>
    <n v="0.28999999999999998"/>
    <n v="705.52940000000001"/>
    <n v="1727.3306000000002"/>
    <n v="9"/>
    <x v="487"/>
    <d v="2024-09-03T00:00:00"/>
    <x v="0"/>
    <x v="1"/>
    <n v="704.36"/>
    <x v="3"/>
  </r>
  <r>
    <s v="ORD113798"/>
    <x v="2"/>
    <x v="3"/>
    <n v="2433.16"/>
    <n v="0.23"/>
    <n v="559.6268"/>
    <n v="1873.5331999999999"/>
    <n v="9"/>
    <x v="170"/>
    <d v="2023-02-10T00:00:00"/>
    <x v="1"/>
    <x v="2"/>
    <n v="514.79"/>
    <x v="1"/>
  </r>
  <r>
    <s v="ORD100735"/>
    <x v="0"/>
    <x v="1"/>
    <n v="2434.19"/>
    <n v="0.13"/>
    <n v="316.44470000000001"/>
    <n v="2117.7453"/>
    <n v="9"/>
    <x v="488"/>
    <d v="2024-03-15T00:00:00"/>
    <x v="2"/>
    <x v="0"/>
    <n v="124.02"/>
    <x v="1"/>
  </r>
  <r>
    <s v="ORD101716"/>
    <x v="3"/>
    <x v="0"/>
    <n v="2435.65"/>
    <n v="0.33"/>
    <n v="803.76450000000011"/>
    <n v="1631.8854999999999"/>
    <n v="9"/>
    <x v="489"/>
    <d v="2024-09-05T00:00:00"/>
    <x v="0"/>
    <x v="1"/>
    <n v="136.99"/>
    <x v="2"/>
  </r>
  <r>
    <s v="ORD101242"/>
    <x v="0"/>
    <x v="3"/>
    <n v="2440.2199999999998"/>
    <n v="0.23"/>
    <n v="561.25059999999996"/>
    <n v="1878.9694"/>
    <n v="9"/>
    <x v="490"/>
    <d v="2023-09-18T00:00:00"/>
    <x v="2"/>
    <x v="1"/>
    <n v="296.18"/>
    <x v="4"/>
  </r>
  <r>
    <s v="ORD106148"/>
    <x v="3"/>
    <x v="4"/>
    <n v="2442.5100000000002"/>
    <n v="0.44"/>
    <n v="1074.7044000000001"/>
    <n v="1367.8056000000001"/>
    <n v="9"/>
    <x v="203"/>
    <d v="2023-08-04T00:00:00"/>
    <x v="1"/>
    <x v="0"/>
    <n v="417.61"/>
    <x v="2"/>
  </r>
  <r>
    <s v="ORD103708"/>
    <x v="1"/>
    <x v="3"/>
    <n v="2443.96"/>
    <n v="0.16"/>
    <n v="391.03360000000004"/>
    <n v="2052.9263999999998"/>
    <n v="9"/>
    <x v="104"/>
    <d v="2024-08-12T00:00:00"/>
    <x v="0"/>
    <x v="1"/>
    <n v="466.96"/>
    <x v="1"/>
  </r>
  <r>
    <s v="ORD105589"/>
    <x v="2"/>
    <x v="1"/>
    <n v="2446.23"/>
    <n v="0.12"/>
    <n v="293.54759999999999"/>
    <n v="2152.6824000000001"/>
    <n v="9"/>
    <x v="76"/>
    <d v="2024-06-23T00:00:00"/>
    <x v="0"/>
    <x v="0"/>
    <n v="619.32000000000005"/>
    <x v="0"/>
  </r>
  <r>
    <s v="ORD103084"/>
    <x v="2"/>
    <x v="4"/>
    <n v="2447.92"/>
    <n v="0.47"/>
    <n v="1150.5224000000001"/>
    <n v="1297.3976"/>
    <n v="9"/>
    <x v="491"/>
    <d v="2024-08-20T00:00:00"/>
    <x v="0"/>
    <x v="2"/>
    <n v="685.49"/>
    <x v="3"/>
  </r>
  <r>
    <s v="ORD100981"/>
    <x v="3"/>
    <x v="3"/>
    <n v="2449.37"/>
    <n v="0.35"/>
    <n v="857.27949999999987"/>
    <n v="1592.0905"/>
    <n v="9"/>
    <x v="492"/>
    <d v="2024-12-26T00:00:00"/>
    <x v="1"/>
    <x v="2"/>
    <n v="441.84"/>
    <x v="3"/>
  </r>
  <r>
    <s v="ORD105824"/>
    <x v="0"/>
    <x v="0"/>
    <n v="2451.1799999999998"/>
    <n v="0.02"/>
    <n v="49.023599999999995"/>
    <n v="2402.1563999999998"/>
    <n v="9"/>
    <x v="8"/>
    <d v="2024-05-14T00:00:00"/>
    <x v="2"/>
    <x v="1"/>
    <n v="560.65"/>
    <x v="5"/>
  </r>
  <r>
    <s v="ORD112987"/>
    <x v="1"/>
    <x v="3"/>
    <n v="2452.13"/>
    <n v="7.0000000000000007E-2"/>
    <n v="171.64910000000003"/>
    <n v="2280.4809"/>
    <n v="9"/>
    <x v="274"/>
    <d v="2024-12-10T00:00:00"/>
    <x v="2"/>
    <x v="0"/>
    <n v="380.02"/>
    <x v="4"/>
  </r>
  <r>
    <s v="ORD102507"/>
    <x v="2"/>
    <x v="0"/>
    <n v="2455.9299999999998"/>
    <n v="7.0000000000000007E-2"/>
    <n v="171.9151"/>
    <n v="2284.0148999999997"/>
    <n v="9"/>
    <x v="192"/>
    <d v="2023-05-29T00:00:00"/>
    <x v="2"/>
    <x v="0"/>
    <n v="685.41"/>
    <x v="0"/>
  </r>
  <r>
    <s v="ORD103856"/>
    <x v="2"/>
    <x v="0"/>
    <n v="2456.5"/>
    <n v="0.27"/>
    <n v="663.255"/>
    <n v="1793.2449999999999"/>
    <n v="9"/>
    <x v="493"/>
    <d v="2024-03-03T00:00:00"/>
    <x v="1"/>
    <x v="1"/>
    <n v="128.04"/>
    <x v="0"/>
  </r>
  <r>
    <s v="ORD110676"/>
    <x v="0"/>
    <x v="0"/>
    <n v="2459.46"/>
    <n v="0.03"/>
    <n v="73.783799999999999"/>
    <n v="2385.6761999999999"/>
    <n v="9"/>
    <x v="186"/>
    <d v="2023-08-06T00:00:00"/>
    <x v="2"/>
    <x v="1"/>
    <n v="450.08"/>
    <x v="2"/>
  </r>
  <r>
    <s v="ORD110435"/>
    <x v="3"/>
    <x v="1"/>
    <n v="2463.15"/>
    <n v="0.04"/>
    <n v="98.52600000000001"/>
    <n v="2364.6240000000003"/>
    <n v="9"/>
    <x v="475"/>
    <d v="2024-11-15T00:00:00"/>
    <x v="0"/>
    <x v="2"/>
    <n v="479.98"/>
    <x v="5"/>
  </r>
  <r>
    <s v="ORD105963"/>
    <x v="3"/>
    <x v="3"/>
    <n v="2464.46"/>
    <n v="0.37"/>
    <n v="911.85019999999997"/>
    <n v="1552.6098000000002"/>
    <n v="9"/>
    <x v="494"/>
    <d v="2024-11-02T00:00:00"/>
    <x v="1"/>
    <x v="0"/>
    <n v="538.69000000000005"/>
    <x v="2"/>
  </r>
  <r>
    <s v="ORD114310"/>
    <x v="2"/>
    <x v="4"/>
    <n v="2466.4299999999998"/>
    <n v="0.23"/>
    <n v="567.27890000000002"/>
    <n v="1899.1510999999998"/>
    <n v="9"/>
    <x v="440"/>
    <d v="2024-11-22T00:00:00"/>
    <x v="0"/>
    <x v="2"/>
    <n v="444.78"/>
    <x v="5"/>
  </r>
  <r>
    <s v="ORD106993"/>
    <x v="0"/>
    <x v="1"/>
    <n v="2467.8000000000002"/>
    <n v="0.28999999999999998"/>
    <n v="715.66200000000003"/>
    <n v="1752.1380000000001"/>
    <n v="9"/>
    <x v="39"/>
    <d v="2023-06-22T00:00:00"/>
    <x v="1"/>
    <x v="0"/>
    <n v="476.92"/>
    <x v="5"/>
  </r>
  <r>
    <s v="ORD114956"/>
    <x v="0"/>
    <x v="3"/>
    <n v="2470.02"/>
    <n v="0.26"/>
    <n v="642.20519999999999"/>
    <n v="1827.8148000000001"/>
    <n v="9"/>
    <x v="437"/>
    <d v="2023-12-16T00:00:00"/>
    <x v="2"/>
    <x v="0"/>
    <n v="216.43"/>
    <x v="4"/>
  </r>
  <r>
    <s v="ORD102334"/>
    <x v="1"/>
    <x v="3"/>
    <n v="2471.86"/>
    <n v="0.24"/>
    <n v="593.24639999999999"/>
    <n v="1878.6136000000001"/>
    <n v="9"/>
    <x v="42"/>
    <d v="2024-02-23T00:00:00"/>
    <x v="0"/>
    <x v="0"/>
    <n v="581.91"/>
    <x v="4"/>
  </r>
  <r>
    <s v="ORD108229"/>
    <x v="3"/>
    <x v="1"/>
    <n v="2472.52"/>
    <n v="0.06"/>
    <n v="148.35120000000001"/>
    <n v="2324.1687999999999"/>
    <n v="9"/>
    <x v="495"/>
    <d v="2023-07-22T00:00:00"/>
    <x v="2"/>
    <x v="2"/>
    <n v="213.14"/>
    <x v="5"/>
  </r>
  <r>
    <s v="ORD111949"/>
    <x v="1"/>
    <x v="1"/>
    <n v="2477.13"/>
    <n v="0.09"/>
    <n v="222.9417"/>
    <n v="2254.1883000000003"/>
    <n v="9"/>
    <x v="198"/>
    <d v="2023-10-15T00:00:00"/>
    <x v="1"/>
    <x v="0"/>
    <n v="465.18"/>
    <x v="3"/>
  </r>
  <r>
    <s v="ORD103021"/>
    <x v="2"/>
    <x v="0"/>
    <n v="2478.8000000000002"/>
    <n v="0"/>
    <n v="0"/>
    <n v="2478.8000000000002"/>
    <n v="9"/>
    <x v="496"/>
    <d v="2023-08-05T00:00:00"/>
    <x v="0"/>
    <x v="1"/>
    <n v="240.06"/>
    <x v="3"/>
  </r>
  <r>
    <s v="ORD110174"/>
    <x v="3"/>
    <x v="0"/>
    <n v="2489.3000000000002"/>
    <n v="0.37"/>
    <n v="921.04100000000005"/>
    <n v="1568.259"/>
    <n v="9"/>
    <x v="497"/>
    <d v="2023-11-07T00:00:00"/>
    <x v="2"/>
    <x v="2"/>
    <n v="590.13"/>
    <x v="3"/>
  </r>
  <r>
    <s v="ORD107919"/>
    <x v="3"/>
    <x v="3"/>
    <n v="2495.36"/>
    <n v="0.02"/>
    <n v="49.907200000000003"/>
    <n v="2445.4528"/>
    <n v="9"/>
    <x v="354"/>
    <d v="2023-08-24T00:00:00"/>
    <x v="2"/>
    <x v="2"/>
    <n v="278.83"/>
    <x v="3"/>
  </r>
  <r>
    <s v="ORD103761"/>
    <x v="2"/>
    <x v="0"/>
    <n v="2497.7199999999998"/>
    <n v="0.35"/>
    <n v="874.20199999999988"/>
    <n v="1623.518"/>
    <n v="9"/>
    <x v="498"/>
    <d v="2024-09-14T00:00:00"/>
    <x v="0"/>
    <x v="2"/>
    <n v="402.41"/>
    <x v="3"/>
  </r>
  <r>
    <s v="ORD106547"/>
    <x v="3"/>
    <x v="2"/>
    <n v="2499.21"/>
    <n v="0.13"/>
    <n v="324.89730000000003"/>
    <n v="2174.3126999999999"/>
    <n v="9"/>
    <x v="124"/>
    <d v="2023-09-27T00:00:00"/>
    <x v="2"/>
    <x v="1"/>
    <n v="547.79999999999995"/>
    <x v="1"/>
  </r>
  <r>
    <s v="ORD100915"/>
    <x v="2"/>
    <x v="2"/>
    <n v="2503.2600000000002"/>
    <n v="0.39"/>
    <n v="976.27140000000009"/>
    <n v="1526.9886000000001"/>
    <n v="9"/>
    <x v="19"/>
    <d v="2023-10-29T00:00:00"/>
    <x v="1"/>
    <x v="2"/>
    <n v="499.41"/>
    <x v="0"/>
  </r>
  <r>
    <s v="ORD111291"/>
    <x v="1"/>
    <x v="0"/>
    <n v="2506.87"/>
    <n v="0.36"/>
    <n v="902.47319999999991"/>
    <n v="1604.3968"/>
    <n v="9"/>
    <x v="428"/>
    <d v="2023-03-27T00:00:00"/>
    <x v="2"/>
    <x v="2"/>
    <n v="157.71"/>
    <x v="5"/>
  </r>
  <r>
    <s v="ORD105074"/>
    <x v="1"/>
    <x v="0"/>
    <n v="2507.36"/>
    <n v="0.12"/>
    <n v="300.88319999999999"/>
    <n v="2206.4768000000004"/>
    <n v="9"/>
    <x v="499"/>
    <d v="2023-08-17T00:00:00"/>
    <x v="1"/>
    <x v="0"/>
    <n v="652.92999999999995"/>
    <x v="0"/>
  </r>
  <r>
    <s v="ORD103475"/>
    <x v="0"/>
    <x v="0"/>
    <n v="2507.4499999999998"/>
    <n v="0.35"/>
    <n v="877.60749999999985"/>
    <n v="1629.8425"/>
    <n v="9"/>
    <x v="500"/>
    <d v="2023-11-25T00:00:00"/>
    <x v="0"/>
    <x v="2"/>
    <n v="299.54000000000002"/>
    <x v="0"/>
  </r>
  <r>
    <s v="ORD108167"/>
    <x v="2"/>
    <x v="2"/>
    <n v="2507.73"/>
    <n v="0.15"/>
    <n v="376.15949999999998"/>
    <n v="2131.5704999999998"/>
    <n v="9"/>
    <x v="315"/>
    <d v="2023-12-02T00:00:00"/>
    <x v="2"/>
    <x v="1"/>
    <n v="451.9"/>
    <x v="0"/>
  </r>
  <r>
    <s v="ORD105428"/>
    <x v="3"/>
    <x v="0"/>
    <n v="2510.1"/>
    <n v="0.24"/>
    <n v="602.42399999999998"/>
    <n v="1907.6759999999999"/>
    <n v="9"/>
    <x v="326"/>
    <d v="2024-06-16T00:00:00"/>
    <x v="0"/>
    <x v="1"/>
    <n v="578.53"/>
    <x v="1"/>
  </r>
  <r>
    <s v="ORD110409"/>
    <x v="0"/>
    <x v="3"/>
    <n v="2511.75"/>
    <n v="0.05"/>
    <n v="125.58750000000001"/>
    <n v="2386.1624999999999"/>
    <n v="9"/>
    <x v="501"/>
    <d v="2024-03-19T00:00:00"/>
    <x v="1"/>
    <x v="2"/>
    <n v="514.27"/>
    <x v="1"/>
  </r>
  <r>
    <s v="ORD107214"/>
    <x v="2"/>
    <x v="0"/>
    <n v="2515.2600000000002"/>
    <n v="0.12"/>
    <n v="301.83120000000002"/>
    <n v="2213.4288000000001"/>
    <n v="9"/>
    <x v="502"/>
    <d v="2024-11-23T00:00:00"/>
    <x v="1"/>
    <x v="0"/>
    <n v="185.52"/>
    <x v="5"/>
  </r>
  <r>
    <s v="ORD107249"/>
    <x v="0"/>
    <x v="0"/>
    <n v="2516.19"/>
    <n v="0.26"/>
    <n v="654.20940000000007"/>
    <n v="1861.9805999999999"/>
    <n v="9"/>
    <x v="201"/>
    <d v="2023-04-17T00:00:00"/>
    <x v="2"/>
    <x v="1"/>
    <n v="434.46"/>
    <x v="3"/>
  </r>
  <r>
    <s v="ORD114193"/>
    <x v="1"/>
    <x v="3"/>
    <n v="2518.79"/>
    <n v="0.39"/>
    <n v="982.32810000000006"/>
    <n v="1536.4618999999998"/>
    <n v="9"/>
    <x v="230"/>
    <d v="2024-04-15T00:00:00"/>
    <x v="0"/>
    <x v="1"/>
    <n v="752.38"/>
    <x v="3"/>
  </r>
  <r>
    <s v="ORD104932"/>
    <x v="1"/>
    <x v="4"/>
    <n v="2523.37"/>
    <n v="0.32"/>
    <n v="807.47839999999997"/>
    <n v="1715.8915999999999"/>
    <n v="9"/>
    <x v="503"/>
    <d v="2024-03-11T00:00:00"/>
    <x v="1"/>
    <x v="1"/>
    <n v="522.16999999999996"/>
    <x v="1"/>
  </r>
  <r>
    <s v="ORD105753"/>
    <x v="2"/>
    <x v="3"/>
    <n v="2526.14"/>
    <n v="0.32"/>
    <n v="808.36479999999995"/>
    <n v="1717.7752"/>
    <n v="9"/>
    <x v="294"/>
    <d v="2024-07-31T00:00:00"/>
    <x v="0"/>
    <x v="1"/>
    <n v="179.13"/>
    <x v="4"/>
  </r>
  <r>
    <s v="ORD101904"/>
    <x v="0"/>
    <x v="0"/>
    <n v="2526.4899999999998"/>
    <n v="0.15"/>
    <n v="378.97349999999994"/>
    <n v="2147.5164999999997"/>
    <n v="9"/>
    <x v="504"/>
    <d v="2023-03-18T00:00:00"/>
    <x v="0"/>
    <x v="1"/>
    <n v="176.01"/>
    <x v="1"/>
  </r>
  <r>
    <s v="ORD108991"/>
    <x v="1"/>
    <x v="0"/>
    <n v="2526.7600000000002"/>
    <n v="0.33"/>
    <n v="833.83080000000007"/>
    <n v="1692.9292"/>
    <n v="9"/>
    <x v="13"/>
    <d v="2024-12-25T00:00:00"/>
    <x v="0"/>
    <x v="2"/>
    <n v="701.86"/>
    <x v="3"/>
  </r>
  <r>
    <s v="ORD112080"/>
    <x v="2"/>
    <x v="4"/>
    <n v="2529.5500000000002"/>
    <n v="0.03"/>
    <n v="75.886499999999998"/>
    <n v="2453.6635000000001"/>
    <n v="9"/>
    <x v="505"/>
    <d v="2023-11-04T00:00:00"/>
    <x v="2"/>
    <x v="2"/>
    <n v="404.76"/>
    <x v="4"/>
  </r>
  <r>
    <s v="ORD106117"/>
    <x v="0"/>
    <x v="0"/>
    <n v="2531.37"/>
    <n v="0.12"/>
    <n v="303.76439999999997"/>
    <n v="2227.6055999999999"/>
    <n v="9"/>
    <x v="483"/>
    <d v="2024-11-02T00:00:00"/>
    <x v="1"/>
    <x v="2"/>
    <n v="334.99"/>
    <x v="1"/>
  </r>
  <r>
    <s v="ORD110898"/>
    <x v="3"/>
    <x v="1"/>
    <n v="2533.2600000000002"/>
    <n v="0.41"/>
    <n v="1038.6366"/>
    <n v="1494.6234000000002"/>
    <n v="9"/>
    <x v="106"/>
    <d v="2023-01-21T00:00:00"/>
    <x v="1"/>
    <x v="2"/>
    <n v="726.35"/>
    <x v="0"/>
  </r>
  <r>
    <s v="ORD112247"/>
    <x v="0"/>
    <x v="1"/>
    <n v="2534.08"/>
    <n v="0.32"/>
    <n v="810.90560000000005"/>
    <n v="1723.1743999999999"/>
    <n v="9"/>
    <x v="264"/>
    <d v="2023-11-27T00:00:00"/>
    <x v="0"/>
    <x v="0"/>
    <n v="480.48"/>
    <x v="5"/>
  </r>
  <r>
    <s v="ORD114790"/>
    <x v="0"/>
    <x v="3"/>
    <n v="2534.41"/>
    <n v="0.1"/>
    <n v="253.441"/>
    <n v="2280.9690000000001"/>
    <n v="9"/>
    <x v="506"/>
    <d v="2023-12-05T00:00:00"/>
    <x v="0"/>
    <x v="1"/>
    <n v="473.47"/>
    <x v="3"/>
  </r>
  <r>
    <s v="ORD113027"/>
    <x v="0"/>
    <x v="4"/>
    <n v="2535.5500000000002"/>
    <n v="0.21"/>
    <n v="532.46550000000002"/>
    <n v="2003.0845000000002"/>
    <n v="9"/>
    <x v="507"/>
    <d v="2024-11-12T00:00:00"/>
    <x v="1"/>
    <x v="1"/>
    <n v="484.66"/>
    <x v="2"/>
  </r>
  <r>
    <s v="ORD105744"/>
    <x v="3"/>
    <x v="4"/>
    <n v="2536.85"/>
    <n v="0.32"/>
    <n v="811.79200000000003"/>
    <n v="1725.058"/>
    <n v="9"/>
    <x v="429"/>
    <d v="2023-09-19T00:00:00"/>
    <x v="1"/>
    <x v="2"/>
    <n v="646.53"/>
    <x v="0"/>
  </r>
  <r>
    <s v="ORD114219"/>
    <x v="3"/>
    <x v="3"/>
    <n v="2537.73"/>
    <n v="0.02"/>
    <n v="50.754600000000003"/>
    <n v="2486.9753999999998"/>
    <n v="9"/>
    <x v="168"/>
    <d v="2024-04-18T00:00:00"/>
    <x v="2"/>
    <x v="2"/>
    <n v="701.9"/>
    <x v="4"/>
  </r>
  <r>
    <s v="ORD103064"/>
    <x v="2"/>
    <x v="0"/>
    <n v="2541.3000000000002"/>
    <n v="0.46"/>
    <n v="1168.998"/>
    <n v="1372.3020000000001"/>
    <n v="9"/>
    <x v="129"/>
    <d v="2023-11-21T00:00:00"/>
    <x v="1"/>
    <x v="2"/>
    <n v="735.99"/>
    <x v="4"/>
  </r>
  <r>
    <s v="ORD107261"/>
    <x v="1"/>
    <x v="0"/>
    <n v="2545.0100000000002"/>
    <n v="0.06"/>
    <n v="152.70060000000001"/>
    <n v="2392.3094000000001"/>
    <n v="9"/>
    <x v="212"/>
    <d v="2023-05-15T00:00:00"/>
    <x v="1"/>
    <x v="2"/>
    <n v="240.7"/>
    <x v="2"/>
  </r>
  <r>
    <s v="ORD114787"/>
    <x v="2"/>
    <x v="4"/>
    <n v="2550.86"/>
    <n v="0.3"/>
    <n v="765.25800000000004"/>
    <n v="1785.6020000000001"/>
    <n v="9"/>
    <x v="245"/>
    <d v="2023-07-19T00:00:00"/>
    <x v="2"/>
    <x v="2"/>
    <n v="182.97"/>
    <x v="5"/>
  </r>
  <r>
    <s v="ORD105888"/>
    <x v="1"/>
    <x v="0"/>
    <n v="2557.79"/>
    <n v="0.36"/>
    <n v="920.80439999999999"/>
    <n v="1636.9856"/>
    <n v="9"/>
    <x v="153"/>
    <d v="2023-04-26T00:00:00"/>
    <x v="1"/>
    <x v="0"/>
    <n v="491.87"/>
    <x v="5"/>
  </r>
  <r>
    <s v="ORD107543"/>
    <x v="0"/>
    <x v="0"/>
    <n v="2559.65"/>
    <n v="0.23"/>
    <n v="588.71950000000004"/>
    <n v="1970.9304999999999"/>
    <n v="9"/>
    <x v="508"/>
    <d v="2024-08-14T00:00:00"/>
    <x v="0"/>
    <x v="0"/>
    <n v="753.63"/>
    <x v="0"/>
  </r>
  <r>
    <s v="ORD104454"/>
    <x v="0"/>
    <x v="4"/>
    <n v="2560.2399999999998"/>
    <n v="0.41"/>
    <n v="1049.6983999999998"/>
    <n v="1510.5416"/>
    <n v="9"/>
    <x v="509"/>
    <d v="2024-09-25T00:00:00"/>
    <x v="1"/>
    <x v="1"/>
    <n v="736.88"/>
    <x v="4"/>
  </r>
  <r>
    <s v="ORD113201"/>
    <x v="1"/>
    <x v="3"/>
    <n v="2561.2800000000002"/>
    <n v="0.1"/>
    <n v="256.12800000000004"/>
    <n v="2305.152"/>
    <n v="9"/>
    <x v="47"/>
    <d v="2023-10-17T00:00:00"/>
    <x v="1"/>
    <x v="0"/>
    <n v="181.79"/>
    <x v="0"/>
  </r>
  <r>
    <s v="ORD108507"/>
    <x v="2"/>
    <x v="0"/>
    <n v="2563.9299999999998"/>
    <n v="0.45"/>
    <n v="1153.7684999999999"/>
    <n v="1410.1614999999999"/>
    <n v="9"/>
    <x v="79"/>
    <d v="2024-09-16T00:00:00"/>
    <x v="2"/>
    <x v="2"/>
    <n v="372.99"/>
    <x v="3"/>
  </r>
  <r>
    <s v="ORD114477"/>
    <x v="1"/>
    <x v="0"/>
    <n v="2564.92"/>
    <n v="0.48"/>
    <n v="1231.1615999999999"/>
    <n v="1333.7584000000002"/>
    <n v="9"/>
    <x v="119"/>
    <d v="2024-05-22T00:00:00"/>
    <x v="0"/>
    <x v="1"/>
    <n v="336.92"/>
    <x v="5"/>
  </r>
  <r>
    <s v="ORD104956"/>
    <x v="3"/>
    <x v="1"/>
    <n v="2565.96"/>
    <n v="0.3"/>
    <n v="769.78800000000001"/>
    <n v="1796.172"/>
    <n v="9"/>
    <x v="282"/>
    <d v="2023-12-12T00:00:00"/>
    <x v="2"/>
    <x v="0"/>
    <n v="232.56"/>
    <x v="2"/>
  </r>
  <r>
    <s v="ORD107524"/>
    <x v="1"/>
    <x v="3"/>
    <n v="2568.5700000000002"/>
    <n v="0.16"/>
    <n v="410.97120000000001"/>
    <n v="2157.5988000000002"/>
    <n v="9"/>
    <x v="243"/>
    <d v="2024-02-02T00:00:00"/>
    <x v="0"/>
    <x v="2"/>
    <n v="424.91"/>
    <x v="2"/>
  </r>
  <r>
    <s v="ORD112721"/>
    <x v="1"/>
    <x v="0"/>
    <n v="2568.8000000000002"/>
    <n v="0.09"/>
    <n v="231.19200000000001"/>
    <n v="2337.6080000000002"/>
    <n v="9"/>
    <x v="227"/>
    <d v="2023-03-18T00:00:00"/>
    <x v="1"/>
    <x v="1"/>
    <n v="706.6"/>
    <x v="3"/>
  </r>
  <r>
    <s v="ORD102969"/>
    <x v="1"/>
    <x v="4"/>
    <n v="2570.4499999999998"/>
    <n v="0.06"/>
    <n v="154.22699999999998"/>
    <n v="2416.223"/>
    <n v="9"/>
    <x v="236"/>
    <d v="2023-11-12T00:00:00"/>
    <x v="0"/>
    <x v="0"/>
    <n v="562.14"/>
    <x v="4"/>
  </r>
  <r>
    <s v="ORD104222"/>
    <x v="1"/>
    <x v="3"/>
    <n v="2571.2800000000002"/>
    <n v="0.4"/>
    <n v="1028.5120000000002"/>
    <n v="1542.768"/>
    <n v="9"/>
    <x v="510"/>
    <d v="2024-11-30T00:00:00"/>
    <x v="0"/>
    <x v="0"/>
    <n v="591.58000000000004"/>
    <x v="1"/>
  </r>
  <r>
    <s v="ORD110978"/>
    <x v="3"/>
    <x v="3"/>
    <n v="2571.61"/>
    <n v="0.4"/>
    <n v="1028.644"/>
    <n v="1542.9660000000001"/>
    <n v="9"/>
    <x v="442"/>
    <d v="2023-10-18T00:00:00"/>
    <x v="1"/>
    <x v="1"/>
    <n v="241.28"/>
    <x v="3"/>
  </r>
  <r>
    <s v="ORD101231"/>
    <x v="3"/>
    <x v="4"/>
    <n v="2574.2800000000002"/>
    <n v="0.47"/>
    <n v="1209.9116000000001"/>
    <n v="1364.3684000000001"/>
    <n v="9"/>
    <x v="63"/>
    <d v="2024-02-20T00:00:00"/>
    <x v="1"/>
    <x v="1"/>
    <n v="428.43"/>
    <x v="5"/>
  </r>
  <r>
    <s v="ORD105762"/>
    <x v="0"/>
    <x v="0"/>
    <n v="2576.16"/>
    <n v="0.47"/>
    <n v="1210.7951999999998"/>
    <n v="1365.3648000000001"/>
    <n v="9"/>
    <x v="511"/>
    <d v="2024-10-20T00:00:00"/>
    <x v="0"/>
    <x v="0"/>
    <n v="521.49"/>
    <x v="4"/>
  </r>
  <r>
    <s v="ORD105155"/>
    <x v="0"/>
    <x v="4"/>
    <n v="2578.89"/>
    <n v="0.44"/>
    <n v="1134.7115999999999"/>
    <n v="1444.1784"/>
    <n v="9"/>
    <x v="437"/>
    <d v="2023-12-16T00:00:00"/>
    <x v="1"/>
    <x v="2"/>
    <n v="460.6"/>
    <x v="2"/>
  </r>
  <r>
    <s v="ORD101867"/>
    <x v="1"/>
    <x v="0"/>
    <n v="2579.92"/>
    <n v="0.03"/>
    <n v="77.397599999999997"/>
    <n v="2502.5224000000003"/>
    <n v="9"/>
    <x v="379"/>
    <d v="2023-03-07T00:00:00"/>
    <x v="1"/>
    <x v="0"/>
    <n v="656.93"/>
    <x v="5"/>
  </r>
  <r>
    <s v="ORD108901"/>
    <x v="3"/>
    <x v="0"/>
    <n v="2581.83"/>
    <n v="0.14000000000000001"/>
    <n v="361.45620000000002"/>
    <n v="2220.3737999999998"/>
    <n v="9"/>
    <x v="136"/>
    <d v="2024-11-22T00:00:00"/>
    <x v="2"/>
    <x v="0"/>
    <n v="379.09"/>
    <x v="2"/>
  </r>
  <r>
    <s v="ORD107805"/>
    <x v="2"/>
    <x v="4"/>
    <n v="2584.92"/>
    <n v="0.06"/>
    <n v="155.09520000000001"/>
    <n v="2429.8247999999999"/>
    <n v="9"/>
    <x v="512"/>
    <d v="2024-07-17T00:00:00"/>
    <x v="2"/>
    <x v="2"/>
    <n v="748.95"/>
    <x v="2"/>
  </r>
  <r>
    <s v="ORD114977"/>
    <x v="1"/>
    <x v="2"/>
    <n v="2590.38"/>
    <n v="0.39"/>
    <n v="1010.2482000000001"/>
    <n v="1580.1318000000001"/>
    <n v="9"/>
    <x v="177"/>
    <d v="2024-01-25T00:00:00"/>
    <x v="2"/>
    <x v="1"/>
    <n v="658.91"/>
    <x v="0"/>
  </r>
  <r>
    <s v="ORD109926"/>
    <x v="2"/>
    <x v="1"/>
    <n v="2600.66"/>
    <n v="0.4"/>
    <n v="1040.2639999999999"/>
    <n v="1560.396"/>
    <n v="9"/>
    <x v="54"/>
    <d v="2023-04-04T00:00:00"/>
    <x v="0"/>
    <x v="1"/>
    <n v="257.57"/>
    <x v="4"/>
  </r>
  <r>
    <s v="ORD107678"/>
    <x v="1"/>
    <x v="1"/>
    <n v="2602.2800000000002"/>
    <n v="0.21"/>
    <n v="546.47879999999998"/>
    <n v="2055.8012000000003"/>
    <n v="9"/>
    <x v="288"/>
    <d v="2024-09-23T00:00:00"/>
    <x v="0"/>
    <x v="2"/>
    <n v="632.99"/>
    <x v="4"/>
  </r>
  <r>
    <s v="ORD114480"/>
    <x v="3"/>
    <x v="4"/>
    <n v="2607.87"/>
    <n v="0.18"/>
    <n v="469.41659999999996"/>
    <n v="2138.4533999999999"/>
    <n v="9"/>
    <x v="354"/>
    <d v="2023-08-19T00:00:00"/>
    <x v="0"/>
    <x v="0"/>
    <n v="713.38"/>
    <x v="2"/>
  </r>
  <r>
    <s v="ORD114311"/>
    <x v="0"/>
    <x v="4"/>
    <n v="2614.1"/>
    <n v="0.02"/>
    <n v="52.281999999999996"/>
    <n v="2561.8179999999998"/>
    <n v="9"/>
    <x v="67"/>
    <d v="2023-08-12T00:00:00"/>
    <x v="1"/>
    <x v="2"/>
    <n v="673.98"/>
    <x v="2"/>
  </r>
  <r>
    <s v="ORD104019"/>
    <x v="3"/>
    <x v="1"/>
    <n v="2617.2600000000002"/>
    <n v="0.35"/>
    <n v="916.04100000000005"/>
    <n v="1701.2190000000001"/>
    <n v="9"/>
    <x v="245"/>
    <d v="2023-07-24T00:00:00"/>
    <x v="2"/>
    <x v="2"/>
    <n v="167.25"/>
    <x v="4"/>
  </r>
  <r>
    <s v="ORD114911"/>
    <x v="0"/>
    <x v="3"/>
    <n v="2617.39"/>
    <n v="0.34"/>
    <n v="889.9126"/>
    <n v="1727.4773999999998"/>
    <n v="9"/>
    <x v="317"/>
    <d v="2023-06-23T00:00:00"/>
    <x v="0"/>
    <x v="1"/>
    <n v="544.17999999999995"/>
    <x v="3"/>
  </r>
  <r>
    <s v="ORD112998"/>
    <x v="1"/>
    <x v="2"/>
    <n v="2621.2800000000002"/>
    <n v="0.35"/>
    <n v="917.44799999999998"/>
    <n v="1703.8320000000003"/>
    <n v="9"/>
    <x v="513"/>
    <d v="2023-08-08T00:00:00"/>
    <x v="1"/>
    <x v="2"/>
    <n v="382.42"/>
    <x v="5"/>
  </r>
  <r>
    <s v="ORD108719"/>
    <x v="2"/>
    <x v="4"/>
    <n v="2624.95"/>
    <n v="0.24"/>
    <n v="629.98799999999994"/>
    <n v="1994.962"/>
    <n v="9"/>
    <x v="514"/>
    <d v="2024-02-12T00:00:00"/>
    <x v="0"/>
    <x v="1"/>
    <n v="770.26"/>
    <x v="5"/>
  </r>
  <r>
    <s v="ORD100684"/>
    <x v="1"/>
    <x v="0"/>
    <n v="2625.05"/>
    <n v="0.49"/>
    <n v="1286.2745"/>
    <n v="1338.7755000000002"/>
    <n v="9"/>
    <x v="515"/>
    <d v="2024-06-18T00:00:00"/>
    <x v="0"/>
    <x v="2"/>
    <n v="466.41"/>
    <x v="1"/>
  </r>
  <r>
    <s v="ORD100913"/>
    <x v="2"/>
    <x v="4"/>
    <n v="2627.43"/>
    <n v="0.18"/>
    <n v="472.93739999999997"/>
    <n v="2154.4926"/>
    <n v="9"/>
    <x v="402"/>
    <d v="2023-08-21T00:00:00"/>
    <x v="0"/>
    <x v="2"/>
    <n v="369.88"/>
    <x v="1"/>
  </r>
  <r>
    <s v="ORD115191"/>
    <x v="2"/>
    <x v="4"/>
    <n v="2634.5"/>
    <n v="0.04"/>
    <n v="105.38"/>
    <n v="2529.12"/>
    <n v="9"/>
    <x v="516"/>
    <d v="2023-12-11T00:00:00"/>
    <x v="2"/>
    <x v="0"/>
    <n v="335.53"/>
    <x v="3"/>
  </r>
  <r>
    <s v="ORD114266"/>
    <x v="0"/>
    <x v="4"/>
    <n v="2634.87"/>
    <n v="0.23"/>
    <n v="606.02009999999996"/>
    <n v="2028.8498999999999"/>
    <n v="9"/>
    <x v="381"/>
    <d v="2023-11-14T00:00:00"/>
    <x v="0"/>
    <x v="2"/>
    <n v="246.24"/>
    <x v="5"/>
  </r>
  <r>
    <s v="ORD110719"/>
    <x v="3"/>
    <x v="2"/>
    <n v="2640.19"/>
    <n v="0.09"/>
    <n v="237.61709999999999"/>
    <n v="2402.5729000000001"/>
    <n v="9"/>
    <x v="517"/>
    <d v="2024-08-14T00:00:00"/>
    <x v="2"/>
    <x v="0"/>
    <n v="449.34"/>
    <x v="1"/>
  </r>
  <r>
    <s v="ORD112004"/>
    <x v="1"/>
    <x v="3"/>
    <n v="2641.54"/>
    <n v="0.42"/>
    <n v="1109.4467999999999"/>
    <n v="1532.0932"/>
    <n v="9"/>
    <x v="67"/>
    <d v="2023-08-08T00:00:00"/>
    <x v="0"/>
    <x v="0"/>
    <n v="257.36"/>
    <x v="0"/>
  </r>
  <r>
    <s v="ORD106428"/>
    <x v="0"/>
    <x v="4"/>
    <n v="2642.35"/>
    <n v="0.37"/>
    <n v="977.66949999999997"/>
    <n v="1664.6804999999999"/>
    <n v="9"/>
    <x v="512"/>
    <d v="2024-07-19T00:00:00"/>
    <x v="1"/>
    <x v="1"/>
    <n v="151.01"/>
    <x v="5"/>
  </r>
  <r>
    <s v="ORD110532"/>
    <x v="0"/>
    <x v="1"/>
    <n v="2644.49"/>
    <n v="0.11"/>
    <n v="290.89389999999997"/>
    <n v="2353.5960999999998"/>
    <n v="9"/>
    <x v="518"/>
    <d v="2024-11-14T00:00:00"/>
    <x v="0"/>
    <x v="1"/>
    <n v="611.48"/>
    <x v="2"/>
  </r>
  <r>
    <s v="ORD106843"/>
    <x v="1"/>
    <x v="1"/>
    <n v="2645.96"/>
    <n v="0.26"/>
    <n v="687.94960000000003"/>
    <n v="1958.0104000000001"/>
    <n v="9"/>
    <x v="341"/>
    <d v="2023-06-28T00:00:00"/>
    <x v="2"/>
    <x v="1"/>
    <n v="661.88"/>
    <x v="3"/>
  </r>
  <r>
    <s v="ORD111476"/>
    <x v="2"/>
    <x v="3"/>
    <n v="2648.26"/>
    <n v="0.32"/>
    <n v="847.44320000000005"/>
    <n v="1800.8168000000001"/>
    <n v="9"/>
    <x v="129"/>
    <d v="2023-11-24T00:00:00"/>
    <x v="1"/>
    <x v="0"/>
    <n v="631.48"/>
    <x v="4"/>
  </r>
  <r>
    <s v="ORD100267"/>
    <x v="3"/>
    <x v="1"/>
    <n v="2649.55"/>
    <n v="0.14000000000000001"/>
    <n v="370.93700000000007"/>
    <n v="2278.6130000000003"/>
    <n v="9"/>
    <x v="519"/>
    <d v="2024-10-26T00:00:00"/>
    <x v="0"/>
    <x v="1"/>
    <n v="520.04"/>
    <x v="5"/>
  </r>
  <r>
    <s v="ORD111410"/>
    <x v="0"/>
    <x v="4"/>
    <n v="2650.85"/>
    <n v="7.0000000000000007E-2"/>
    <n v="185.55950000000001"/>
    <n v="2465.2905000000001"/>
    <n v="9"/>
    <x v="520"/>
    <d v="2024-05-24T00:00:00"/>
    <x v="1"/>
    <x v="2"/>
    <n v="614.32000000000005"/>
    <x v="0"/>
  </r>
  <r>
    <s v="ORD109885"/>
    <x v="2"/>
    <x v="1"/>
    <n v="2654.37"/>
    <n v="0.42"/>
    <n v="1114.8353999999999"/>
    <n v="1539.5346"/>
    <n v="9"/>
    <x v="521"/>
    <d v="2023-04-29T00:00:00"/>
    <x v="1"/>
    <x v="1"/>
    <n v="680.82"/>
    <x v="1"/>
  </r>
  <r>
    <s v="ORD102609"/>
    <x v="3"/>
    <x v="1"/>
    <n v="2656.88"/>
    <n v="0.13"/>
    <n v="345.39440000000002"/>
    <n v="2311.4856"/>
    <n v="9"/>
    <x v="454"/>
    <d v="2023-07-20T00:00:00"/>
    <x v="1"/>
    <x v="0"/>
    <n v="227.04"/>
    <x v="4"/>
  </r>
  <r>
    <s v="ORD101360"/>
    <x v="2"/>
    <x v="2"/>
    <n v="2663.03"/>
    <n v="0.37"/>
    <n v="985.32110000000011"/>
    <n v="1677.7089000000001"/>
    <n v="9"/>
    <x v="322"/>
    <d v="2023-01-23T00:00:00"/>
    <x v="0"/>
    <x v="2"/>
    <n v="563.55999999999995"/>
    <x v="0"/>
  </r>
  <r>
    <s v="ORD108227"/>
    <x v="1"/>
    <x v="4"/>
    <n v="2663.04"/>
    <n v="0.38"/>
    <n v="1011.9552"/>
    <n v="1651.0848000000001"/>
    <n v="9"/>
    <x v="105"/>
    <d v="2023-12-22T00:00:00"/>
    <x v="0"/>
    <x v="2"/>
    <n v="710.37"/>
    <x v="1"/>
  </r>
  <r>
    <s v="ORD113448"/>
    <x v="1"/>
    <x v="3"/>
    <n v="2666.09"/>
    <n v="0.24"/>
    <n v="639.86160000000007"/>
    <n v="2026.2284"/>
    <n v="9"/>
    <x v="56"/>
    <d v="2024-11-10T00:00:00"/>
    <x v="2"/>
    <x v="0"/>
    <n v="325.97000000000003"/>
    <x v="3"/>
  </r>
  <r>
    <s v="ORD111894"/>
    <x v="0"/>
    <x v="2"/>
    <n v="2669.21"/>
    <n v="0.16"/>
    <n v="427.0736"/>
    <n v="2242.1363999999999"/>
    <n v="9"/>
    <x v="99"/>
    <d v="2024-03-29T00:00:00"/>
    <x v="1"/>
    <x v="2"/>
    <n v="463.92"/>
    <x v="2"/>
  </r>
  <r>
    <s v="ORD103489"/>
    <x v="2"/>
    <x v="4"/>
    <n v="2670.25"/>
    <n v="0.25"/>
    <n v="667.5625"/>
    <n v="2002.6875"/>
    <n v="9"/>
    <x v="19"/>
    <d v="2023-10-29T00:00:00"/>
    <x v="2"/>
    <x v="2"/>
    <n v="431.6"/>
    <x v="3"/>
  </r>
  <r>
    <s v="ORD106967"/>
    <x v="2"/>
    <x v="2"/>
    <n v="2672.46"/>
    <n v="0.41"/>
    <n v="1095.7085999999999"/>
    <n v="1576.7514000000001"/>
    <n v="9"/>
    <x v="522"/>
    <d v="2024-10-16T00:00:00"/>
    <x v="1"/>
    <x v="1"/>
    <n v="639.42999999999995"/>
    <x v="2"/>
  </r>
  <r>
    <s v="ORD111252"/>
    <x v="0"/>
    <x v="3"/>
    <n v="2676.65"/>
    <n v="0.13"/>
    <n v="347.96450000000004"/>
    <n v="2328.6855"/>
    <n v="9"/>
    <x v="401"/>
    <d v="2024-02-17T00:00:00"/>
    <x v="2"/>
    <x v="0"/>
    <n v="372.99"/>
    <x v="3"/>
  </r>
  <r>
    <s v="ORD108627"/>
    <x v="2"/>
    <x v="4"/>
    <n v="2677.98"/>
    <n v="0.48"/>
    <n v="1285.4304"/>
    <n v="1392.5496000000001"/>
    <n v="9"/>
    <x v="445"/>
    <d v="2023-04-13T00:00:00"/>
    <x v="2"/>
    <x v="1"/>
    <n v="428.37"/>
    <x v="4"/>
  </r>
  <r>
    <s v="ORD108171"/>
    <x v="2"/>
    <x v="0"/>
    <n v="2686.79"/>
    <n v="0.38"/>
    <n v="1020.9802"/>
    <n v="1665.8098"/>
    <n v="9"/>
    <x v="143"/>
    <d v="2024-09-19T00:00:00"/>
    <x v="2"/>
    <x v="0"/>
    <n v="655.30999999999995"/>
    <x v="0"/>
  </r>
  <r>
    <s v="ORD101804"/>
    <x v="1"/>
    <x v="2"/>
    <n v="2687.52"/>
    <n v="0.21"/>
    <n v="564.37919999999997"/>
    <n v="2123.1408000000001"/>
    <n v="9"/>
    <x v="523"/>
    <d v="2024-04-27T00:00:00"/>
    <x v="0"/>
    <x v="1"/>
    <n v="348.37"/>
    <x v="2"/>
  </r>
  <r>
    <s v="ORD108048"/>
    <x v="1"/>
    <x v="0"/>
    <n v="2688.3"/>
    <n v="0.25"/>
    <n v="672.07500000000005"/>
    <n v="2016.2250000000001"/>
    <n v="9"/>
    <x v="524"/>
    <d v="2023-06-01T00:00:00"/>
    <x v="0"/>
    <x v="1"/>
    <n v="492.02"/>
    <x v="3"/>
  </r>
  <r>
    <s v="ORD107797"/>
    <x v="3"/>
    <x v="3"/>
    <n v="2688.67"/>
    <n v="0.24"/>
    <n v="645.2808"/>
    <n v="2043.3892000000001"/>
    <n v="9"/>
    <x v="525"/>
    <d v="2024-07-13T00:00:00"/>
    <x v="1"/>
    <x v="2"/>
    <n v="306.55"/>
    <x v="4"/>
  </r>
  <r>
    <s v="ORD101753"/>
    <x v="0"/>
    <x v="1"/>
    <n v="2689.66"/>
    <n v="0.4"/>
    <n v="1075.864"/>
    <n v="1613.7959999999998"/>
    <n v="9"/>
    <x v="526"/>
    <d v="2023-07-27T00:00:00"/>
    <x v="2"/>
    <x v="1"/>
    <n v="269.27"/>
    <x v="5"/>
  </r>
  <r>
    <s v="ORD100508"/>
    <x v="3"/>
    <x v="0"/>
    <n v="2690.18"/>
    <n v="0.04"/>
    <n v="107.60719999999999"/>
    <n v="2582.5727999999999"/>
    <n v="9"/>
    <x v="362"/>
    <d v="2023-10-09T00:00:00"/>
    <x v="0"/>
    <x v="2"/>
    <n v="571.41999999999996"/>
    <x v="4"/>
  </r>
  <r>
    <s v="ORD106965"/>
    <x v="2"/>
    <x v="4"/>
    <n v="2692.51"/>
    <n v="0.23"/>
    <n v="619.27730000000008"/>
    <n v="2073.2327"/>
    <n v="9"/>
    <x v="406"/>
    <d v="2023-05-03T00:00:00"/>
    <x v="1"/>
    <x v="1"/>
    <n v="517.87"/>
    <x v="0"/>
  </r>
  <r>
    <s v="ORD102697"/>
    <x v="3"/>
    <x v="2"/>
    <n v="2694.08"/>
    <n v="0.12"/>
    <n v="323.28960000000001"/>
    <n v="2370.7903999999999"/>
    <n v="9"/>
    <x v="99"/>
    <d v="2024-03-31T00:00:00"/>
    <x v="2"/>
    <x v="0"/>
    <n v="558.82000000000005"/>
    <x v="1"/>
  </r>
  <r>
    <s v="ORD100168"/>
    <x v="0"/>
    <x v="4"/>
    <n v="2697.74"/>
    <n v="0.19"/>
    <n v="512.57060000000001"/>
    <n v="2185.1693999999998"/>
    <n v="9"/>
    <x v="527"/>
    <d v="2024-01-28T00:00:00"/>
    <x v="2"/>
    <x v="2"/>
    <n v="458.18"/>
    <x v="1"/>
  </r>
  <r>
    <s v="ORD102795"/>
    <x v="3"/>
    <x v="0"/>
    <n v="2699.91"/>
    <n v="0.39"/>
    <n v="1052.9648999999999"/>
    <n v="1646.9450999999999"/>
    <n v="9"/>
    <x v="465"/>
    <d v="2023-05-19T00:00:00"/>
    <x v="1"/>
    <x v="0"/>
    <n v="807.05"/>
    <x v="1"/>
  </r>
  <r>
    <s v="ORD108013"/>
    <x v="2"/>
    <x v="3"/>
    <n v="2713.09"/>
    <n v="0.22"/>
    <n v="596.87980000000005"/>
    <n v="2116.2102"/>
    <n v="9"/>
    <x v="336"/>
    <d v="2024-05-20T00:00:00"/>
    <x v="0"/>
    <x v="2"/>
    <n v="740.77"/>
    <x v="4"/>
  </r>
  <r>
    <s v="ORD101203"/>
    <x v="2"/>
    <x v="2"/>
    <n v="2716.39"/>
    <n v="0.38"/>
    <n v="1032.2282"/>
    <n v="1684.1617999999999"/>
    <n v="9"/>
    <x v="383"/>
    <d v="2024-10-01T00:00:00"/>
    <x v="1"/>
    <x v="2"/>
    <n v="513.02"/>
    <x v="1"/>
  </r>
  <r>
    <s v="ORD113475"/>
    <x v="1"/>
    <x v="4"/>
    <n v="2716.87"/>
    <n v="0.17"/>
    <n v="461.86790000000002"/>
    <n v="2255.0020999999997"/>
    <n v="9"/>
    <x v="3"/>
    <d v="2023-03-07T00:00:00"/>
    <x v="2"/>
    <x v="2"/>
    <n v="738.51"/>
    <x v="2"/>
  </r>
  <r>
    <s v="ORD103445"/>
    <x v="2"/>
    <x v="3"/>
    <n v="2718.35"/>
    <n v="0.03"/>
    <n v="81.5505"/>
    <n v="2636.7995000000001"/>
    <n v="9"/>
    <x v="268"/>
    <d v="2023-11-24T00:00:00"/>
    <x v="0"/>
    <x v="1"/>
    <n v="766.4"/>
    <x v="1"/>
  </r>
  <r>
    <s v="ORD111615"/>
    <x v="0"/>
    <x v="4"/>
    <n v="2727.36"/>
    <n v="0.05"/>
    <n v="136.36800000000002"/>
    <n v="2590.9920000000002"/>
    <n v="9"/>
    <x v="528"/>
    <d v="2024-05-05T00:00:00"/>
    <x v="0"/>
    <x v="1"/>
    <n v="520.07000000000005"/>
    <x v="1"/>
  </r>
  <r>
    <s v="ORD100171"/>
    <x v="1"/>
    <x v="3"/>
    <n v="2729.77"/>
    <n v="0.28999999999999998"/>
    <n v="791.63329999999996"/>
    <n v="1938.1367"/>
    <n v="9"/>
    <x v="529"/>
    <d v="2024-05-06T00:00:00"/>
    <x v="2"/>
    <x v="1"/>
    <n v="250.2"/>
    <x v="0"/>
  </r>
  <r>
    <s v="ORD113694"/>
    <x v="3"/>
    <x v="3"/>
    <n v="2735.95"/>
    <n v="0.25"/>
    <n v="683.98749999999995"/>
    <n v="2051.9624999999996"/>
    <n v="9"/>
    <x v="299"/>
    <d v="2023-06-21T00:00:00"/>
    <x v="2"/>
    <x v="2"/>
    <n v="668.87"/>
    <x v="3"/>
  </r>
  <r>
    <s v="ORD109478"/>
    <x v="3"/>
    <x v="4"/>
    <n v="2736.22"/>
    <n v="0.39"/>
    <n v="1067.1258"/>
    <n v="1669.0941999999998"/>
    <n v="9"/>
    <x v="118"/>
    <d v="2024-10-01T00:00:00"/>
    <x v="1"/>
    <x v="2"/>
    <n v="200.68"/>
    <x v="4"/>
  </r>
  <r>
    <s v="ORD112379"/>
    <x v="3"/>
    <x v="2"/>
    <n v="2736.52"/>
    <n v="0.31"/>
    <n v="848.32119999999998"/>
    <n v="1888.1988000000001"/>
    <n v="9"/>
    <x v="60"/>
    <d v="2023-11-18T00:00:00"/>
    <x v="2"/>
    <x v="2"/>
    <n v="469.34"/>
    <x v="2"/>
  </r>
  <r>
    <s v="ORD106295"/>
    <x v="2"/>
    <x v="0"/>
    <n v="2738.85"/>
    <n v="0.4"/>
    <n v="1095.54"/>
    <n v="1643.31"/>
    <n v="9"/>
    <x v="65"/>
    <d v="2023-06-14T00:00:00"/>
    <x v="1"/>
    <x v="0"/>
    <n v="491.22"/>
    <x v="5"/>
  </r>
  <r>
    <s v="ORD104703"/>
    <x v="1"/>
    <x v="3"/>
    <n v="2745.61"/>
    <n v="0.36"/>
    <n v="988.41960000000006"/>
    <n v="1757.1904"/>
    <n v="9"/>
    <x v="530"/>
    <d v="2023-11-03T00:00:00"/>
    <x v="2"/>
    <x v="2"/>
    <n v="203.8"/>
    <x v="5"/>
  </r>
  <r>
    <s v="ORD104445"/>
    <x v="1"/>
    <x v="0"/>
    <n v="2748.71"/>
    <n v="0.5"/>
    <n v="1374.355"/>
    <n v="1374.355"/>
    <n v="9"/>
    <x v="531"/>
    <d v="2023-05-27T00:00:00"/>
    <x v="2"/>
    <x v="0"/>
    <n v="322.85000000000002"/>
    <x v="2"/>
  </r>
  <r>
    <s v="ORD114665"/>
    <x v="0"/>
    <x v="0"/>
    <n v="2749.54"/>
    <n v="0.45"/>
    <n v="1237.2930000000001"/>
    <n v="1512.2469999999998"/>
    <n v="9"/>
    <x v="9"/>
    <d v="2024-10-05T00:00:00"/>
    <x v="0"/>
    <x v="1"/>
    <n v="255.56"/>
    <x v="2"/>
  </r>
  <r>
    <s v="ORD102656"/>
    <x v="0"/>
    <x v="0"/>
    <n v="2750.56"/>
    <n v="0.25"/>
    <n v="687.64"/>
    <n v="2062.92"/>
    <n v="9"/>
    <x v="532"/>
    <d v="2024-01-23T00:00:00"/>
    <x v="1"/>
    <x v="1"/>
    <n v="484.96"/>
    <x v="2"/>
  </r>
  <r>
    <s v="ORD104322"/>
    <x v="3"/>
    <x v="2"/>
    <n v="2752.13"/>
    <n v="0.15"/>
    <n v="412.81950000000001"/>
    <n v="2339.3105"/>
    <n v="9"/>
    <x v="533"/>
    <d v="2024-10-21T00:00:00"/>
    <x v="1"/>
    <x v="1"/>
    <n v="257.19"/>
    <x v="5"/>
  </r>
  <r>
    <s v="ORD108999"/>
    <x v="3"/>
    <x v="2"/>
    <n v="2753.37"/>
    <n v="0.14000000000000001"/>
    <n v="385.47180000000003"/>
    <n v="2367.8981999999996"/>
    <n v="9"/>
    <x v="426"/>
    <d v="2023-12-27T00:00:00"/>
    <x v="2"/>
    <x v="0"/>
    <n v="341.71"/>
    <x v="1"/>
  </r>
  <r>
    <s v="ORD109577"/>
    <x v="0"/>
    <x v="0"/>
    <n v="2757.19"/>
    <n v="0.17"/>
    <n v="468.72230000000002"/>
    <n v="2288.4677000000001"/>
    <n v="9"/>
    <x v="222"/>
    <d v="2023-09-18T00:00:00"/>
    <x v="1"/>
    <x v="0"/>
    <n v="690.55"/>
    <x v="1"/>
  </r>
  <r>
    <s v="ORD104446"/>
    <x v="2"/>
    <x v="1"/>
    <n v="2759.45"/>
    <n v="0.39"/>
    <n v="1076.1855"/>
    <n v="1683.2644999999998"/>
    <n v="9"/>
    <x v="21"/>
    <d v="2023-03-21T00:00:00"/>
    <x v="0"/>
    <x v="1"/>
    <n v="471.87"/>
    <x v="0"/>
  </r>
  <r>
    <s v="ORD113924"/>
    <x v="0"/>
    <x v="3"/>
    <n v="2766.44"/>
    <n v="0.19"/>
    <n v="525.62360000000001"/>
    <n v="2240.8164000000002"/>
    <n v="9"/>
    <x v="90"/>
    <d v="2024-09-25T00:00:00"/>
    <x v="0"/>
    <x v="1"/>
    <n v="663.57"/>
    <x v="2"/>
  </r>
  <r>
    <s v="ORD109270"/>
    <x v="2"/>
    <x v="2"/>
    <n v="2769.01"/>
    <n v="0.24"/>
    <n v="664.56240000000003"/>
    <n v="2104.4476000000004"/>
    <n v="9"/>
    <x v="332"/>
    <d v="2024-05-13T00:00:00"/>
    <x v="2"/>
    <x v="0"/>
    <n v="416.4"/>
    <x v="2"/>
  </r>
  <r>
    <s v="ORD104785"/>
    <x v="0"/>
    <x v="3"/>
    <n v="2770.74"/>
    <n v="0.28000000000000003"/>
    <n v="775.80719999999997"/>
    <n v="1994.9327999999998"/>
    <n v="9"/>
    <x v="87"/>
    <d v="2023-01-04T00:00:00"/>
    <x v="1"/>
    <x v="1"/>
    <n v="440.15"/>
    <x v="3"/>
  </r>
  <r>
    <s v="ORD101564"/>
    <x v="0"/>
    <x v="2"/>
    <n v="2771.48"/>
    <n v="0.05"/>
    <n v="138.57400000000001"/>
    <n v="2632.9059999999999"/>
    <n v="9"/>
    <x v="530"/>
    <d v="2023-11-04T00:00:00"/>
    <x v="2"/>
    <x v="2"/>
    <n v="633.97"/>
    <x v="0"/>
  </r>
  <r>
    <s v="ORD110191"/>
    <x v="1"/>
    <x v="4"/>
    <n v="2778.78"/>
    <n v="0.12"/>
    <n v="333.45359999999999"/>
    <n v="2445.3264000000004"/>
    <n v="9"/>
    <x v="350"/>
    <d v="2023-06-07T00:00:00"/>
    <x v="1"/>
    <x v="2"/>
    <n v="219.24"/>
    <x v="2"/>
  </r>
  <r>
    <s v="ORD101492"/>
    <x v="0"/>
    <x v="0"/>
    <n v="2778.85"/>
    <n v="0.06"/>
    <n v="166.73099999999999"/>
    <n v="2612.1189999999997"/>
    <n v="9"/>
    <x v="137"/>
    <d v="2023-01-21T00:00:00"/>
    <x v="2"/>
    <x v="2"/>
    <n v="747.05"/>
    <x v="1"/>
  </r>
  <r>
    <s v="ORD110059"/>
    <x v="0"/>
    <x v="3"/>
    <n v="2779.77"/>
    <n v="0.37"/>
    <n v="1028.5148999999999"/>
    <n v="1751.2551000000001"/>
    <n v="9"/>
    <x v="370"/>
    <d v="2024-09-11T00:00:00"/>
    <x v="2"/>
    <x v="2"/>
    <n v="660.43"/>
    <x v="1"/>
  </r>
  <r>
    <s v="ORD110899"/>
    <x v="2"/>
    <x v="0"/>
    <n v="2779.88"/>
    <n v="0.23"/>
    <n v="639.37240000000008"/>
    <n v="2140.5075999999999"/>
    <n v="9"/>
    <x v="255"/>
    <d v="2024-11-11T00:00:00"/>
    <x v="1"/>
    <x v="2"/>
    <n v="430.11"/>
    <x v="3"/>
  </r>
  <r>
    <s v="ORD108912"/>
    <x v="2"/>
    <x v="2"/>
    <n v="2779.91"/>
    <n v="0.39"/>
    <n v="1084.1649"/>
    <n v="1695.7450999999999"/>
    <n v="9"/>
    <x v="481"/>
    <d v="2024-06-10T00:00:00"/>
    <x v="0"/>
    <x v="0"/>
    <n v="649.03"/>
    <x v="3"/>
  </r>
  <r>
    <s v="ORD101926"/>
    <x v="1"/>
    <x v="4"/>
    <n v="2781.2"/>
    <n v="0.18"/>
    <n v="500.61599999999993"/>
    <n v="2280.5839999999998"/>
    <n v="9"/>
    <x v="72"/>
    <d v="2024-02-09T00:00:00"/>
    <x v="2"/>
    <x v="0"/>
    <n v="803.29"/>
    <x v="4"/>
  </r>
  <r>
    <s v="ORD109070"/>
    <x v="2"/>
    <x v="0"/>
    <n v="2781.78"/>
    <n v="0.13"/>
    <n v="361.63140000000004"/>
    <n v="2420.1486"/>
    <n v="9"/>
    <x v="161"/>
    <d v="2024-03-24T00:00:00"/>
    <x v="0"/>
    <x v="1"/>
    <n v="554.9"/>
    <x v="4"/>
  </r>
  <r>
    <s v="ORD114298"/>
    <x v="1"/>
    <x v="3"/>
    <n v="2782.59"/>
    <n v="0.12"/>
    <n v="333.91079999999999"/>
    <n v="2448.6792"/>
    <n v="9"/>
    <x v="515"/>
    <d v="2024-06-18T00:00:00"/>
    <x v="1"/>
    <x v="2"/>
    <n v="237.21"/>
    <x v="2"/>
  </r>
  <r>
    <s v="ORD103262"/>
    <x v="1"/>
    <x v="0"/>
    <n v="2786.95"/>
    <n v="0.33"/>
    <n v="919.69349999999997"/>
    <n v="1867.2565"/>
    <n v="9"/>
    <x v="503"/>
    <d v="2024-03-12T00:00:00"/>
    <x v="0"/>
    <x v="1"/>
    <n v="197.13"/>
    <x v="3"/>
  </r>
  <r>
    <s v="ORD113104"/>
    <x v="3"/>
    <x v="3"/>
    <n v="2787.57"/>
    <n v="0.12"/>
    <n v="334.50839999999999"/>
    <n v="2453.0616"/>
    <n v="9"/>
    <x v="534"/>
    <d v="2024-10-02T00:00:00"/>
    <x v="0"/>
    <x v="1"/>
    <n v="612.19000000000005"/>
    <x v="4"/>
  </r>
  <r>
    <s v="ORD101238"/>
    <x v="1"/>
    <x v="3"/>
    <n v="2787.58"/>
    <n v="0.27"/>
    <n v="752.64660000000003"/>
    <n v="2034.9333999999999"/>
    <n v="9"/>
    <x v="60"/>
    <d v="2023-11-16T00:00:00"/>
    <x v="0"/>
    <x v="2"/>
    <n v="189.02"/>
    <x v="4"/>
  </r>
  <r>
    <s v="ORD110877"/>
    <x v="2"/>
    <x v="3"/>
    <n v="2796.24"/>
    <n v="0.41"/>
    <n v="1146.4583999999998"/>
    <n v="1649.7816"/>
    <n v="9"/>
    <x v="323"/>
    <d v="2023-08-31T00:00:00"/>
    <x v="2"/>
    <x v="2"/>
    <n v="736.35"/>
    <x v="4"/>
  </r>
  <r>
    <s v="ORD109762"/>
    <x v="2"/>
    <x v="0"/>
    <n v="2819.48"/>
    <n v="0.41"/>
    <n v="1155.9867999999999"/>
    <n v="1663.4932000000001"/>
    <n v="9"/>
    <x v="483"/>
    <d v="2024-11-04T00:00:00"/>
    <x v="1"/>
    <x v="2"/>
    <n v="726.57"/>
    <x v="4"/>
  </r>
  <r>
    <s v="ORD105423"/>
    <x v="0"/>
    <x v="4"/>
    <n v="2821.51"/>
    <n v="0.04"/>
    <n v="112.86040000000001"/>
    <n v="2708.6496000000002"/>
    <n v="9"/>
    <x v="535"/>
    <d v="2023-10-20T00:00:00"/>
    <x v="0"/>
    <x v="2"/>
    <n v="415.38"/>
    <x v="4"/>
  </r>
  <r>
    <s v="ORD107519"/>
    <x v="3"/>
    <x v="2"/>
    <n v="2824.8"/>
    <n v="0.33"/>
    <n v="932.18400000000008"/>
    <n v="1892.616"/>
    <n v="9"/>
    <x v="516"/>
    <d v="2023-12-15T00:00:00"/>
    <x v="0"/>
    <x v="1"/>
    <n v="836.53"/>
    <x v="1"/>
  </r>
  <r>
    <s v="ORD100712"/>
    <x v="1"/>
    <x v="1"/>
    <n v="2826.58"/>
    <n v="0.05"/>
    <n v="141.32900000000001"/>
    <n v="2685.2509999999997"/>
    <n v="9"/>
    <x v="48"/>
    <d v="2024-05-09T00:00:00"/>
    <x v="2"/>
    <x v="2"/>
    <n v="344.3"/>
    <x v="0"/>
  </r>
  <r>
    <s v="ORD113121"/>
    <x v="1"/>
    <x v="2"/>
    <n v="2826.77"/>
    <n v="0.14000000000000001"/>
    <n v="395.74780000000004"/>
    <n v="2431.0221999999999"/>
    <n v="9"/>
    <x v="223"/>
    <d v="2024-09-09T00:00:00"/>
    <x v="2"/>
    <x v="1"/>
    <n v="508.93"/>
    <x v="5"/>
  </r>
  <r>
    <s v="ORD111547"/>
    <x v="2"/>
    <x v="2"/>
    <n v="2830.71"/>
    <n v="0.06"/>
    <n v="169.8426"/>
    <n v="2660.8674000000001"/>
    <n v="9"/>
    <x v="64"/>
    <d v="2024-09-07T00:00:00"/>
    <x v="0"/>
    <x v="1"/>
    <n v="320.89"/>
    <x v="4"/>
  </r>
  <r>
    <s v="ORD106786"/>
    <x v="3"/>
    <x v="2"/>
    <n v="2831.77"/>
    <n v="0.48"/>
    <n v="1359.2495999999999"/>
    <n v="1472.5204000000001"/>
    <n v="9"/>
    <x v="83"/>
    <d v="2023-10-16T00:00:00"/>
    <x v="0"/>
    <x v="1"/>
    <n v="555.85"/>
    <x v="5"/>
  </r>
  <r>
    <s v="ORD108704"/>
    <x v="0"/>
    <x v="4"/>
    <n v="2833.13"/>
    <n v="0.02"/>
    <n v="56.662600000000005"/>
    <n v="2776.4674"/>
    <n v="9"/>
    <x v="536"/>
    <d v="2024-01-07T00:00:00"/>
    <x v="1"/>
    <x v="1"/>
    <n v="274.36"/>
    <x v="4"/>
  </r>
  <r>
    <s v="ORD107054"/>
    <x v="2"/>
    <x v="3"/>
    <n v="2834.99"/>
    <n v="0.49"/>
    <n v="1389.1451"/>
    <n v="1445.8448999999998"/>
    <n v="9"/>
    <x v="123"/>
    <d v="2023-09-14T00:00:00"/>
    <x v="2"/>
    <x v="1"/>
    <n v="736.82"/>
    <x v="0"/>
  </r>
  <r>
    <s v="ORD106886"/>
    <x v="0"/>
    <x v="0"/>
    <n v="2838.27"/>
    <n v="0.5"/>
    <n v="1419.135"/>
    <n v="1419.135"/>
    <n v="9"/>
    <x v="537"/>
    <d v="2024-09-03T00:00:00"/>
    <x v="0"/>
    <x v="2"/>
    <n v="298.02999999999997"/>
    <x v="2"/>
  </r>
  <r>
    <s v="ORD107377"/>
    <x v="2"/>
    <x v="2"/>
    <n v="2839.96"/>
    <n v="0.46"/>
    <n v="1306.3816000000002"/>
    <n v="1533.5783999999999"/>
    <n v="9"/>
    <x v="77"/>
    <d v="2023-09-23T00:00:00"/>
    <x v="1"/>
    <x v="2"/>
    <n v="799.48"/>
    <x v="0"/>
  </r>
  <r>
    <s v="ORD112653"/>
    <x v="1"/>
    <x v="2"/>
    <n v="2842.75"/>
    <n v="0.1"/>
    <n v="284.27500000000003"/>
    <n v="2558.4749999999999"/>
    <n v="9"/>
    <x v="447"/>
    <d v="2024-06-07T00:00:00"/>
    <x v="1"/>
    <x v="1"/>
    <n v="793.89"/>
    <x v="1"/>
  </r>
  <r>
    <s v="ORD104066"/>
    <x v="1"/>
    <x v="1"/>
    <n v="2843.19"/>
    <n v="0.4"/>
    <n v="1137.2760000000001"/>
    <n v="1705.914"/>
    <n v="9"/>
    <x v="538"/>
    <d v="2024-12-06T00:00:00"/>
    <x v="1"/>
    <x v="0"/>
    <n v="516.63"/>
    <x v="2"/>
  </r>
  <r>
    <s v="ORD103665"/>
    <x v="3"/>
    <x v="2"/>
    <n v="2845.03"/>
    <n v="0.16"/>
    <n v="455.20480000000003"/>
    <n v="2389.8252000000002"/>
    <n v="9"/>
    <x v="292"/>
    <d v="2023-04-24T00:00:00"/>
    <x v="2"/>
    <x v="2"/>
    <n v="492.85"/>
    <x v="1"/>
  </r>
  <r>
    <s v="ORD115150"/>
    <x v="2"/>
    <x v="3"/>
    <n v="2846.81"/>
    <n v="0.21"/>
    <n v="597.83010000000002"/>
    <n v="2248.9798999999998"/>
    <n v="9"/>
    <x v="539"/>
    <d v="2024-09-29T00:00:00"/>
    <x v="0"/>
    <x v="2"/>
    <n v="521"/>
    <x v="5"/>
  </r>
  <r>
    <s v="ORD114299"/>
    <x v="3"/>
    <x v="2"/>
    <n v="2850.31"/>
    <n v="0.03"/>
    <n v="85.509299999999996"/>
    <n v="2764.8006999999998"/>
    <n v="9"/>
    <x v="346"/>
    <d v="2023-06-05T00:00:00"/>
    <x v="2"/>
    <x v="2"/>
    <n v="542.37"/>
    <x v="5"/>
  </r>
  <r>
    <s v="ORD111662"/>
    <x v="2"/>
    <x v="2"/>
    <n v="2852.74"/>
    <n v="0.13"/>
    <n v="370.8562"/>
    <n v="2481.8837999999996"/>
    <n v="9"/>
    <x v="1"/>
    <d v="2023-09-12T00:00:00"/>
    <x v="1"/>
    <x v="1"/>
    <n v="606.85"/>
    <x v="2"/>
  </r>
  <r>
    <s v="ORD106037"/>
    <x v="3"/>
    <x v="2"/>
    <n v="2854.74"/>
    <n v="0.17"/>
    <n v="485.30579999999998"/>
    <n v="2369.4341999999997"/>
    <n v="9"/>
    <x v="393"/>
    <d v="2024-03-19T00:00:00"/>
    <x v="0"/>
    <x v="1"/>
    <n v="815.77"/>
    <x v="1"/>
  </r>
  <r>
    <s v="ORD102426"/>
    <x v="0"/>
    <x v="2"/>
    <n v="2856.13"/>
    <n v="0.24"/>
    <n v="685.47119999999995"/>
    <n v="2170.6588000000002"/>
    <n v="9"/>
    <x v="540"/>
    <d v="2024-01-11T00:00:00"/>
    <x v="0"/>
    <x v="2"/>
    <n v="171.02"/>
    <x v="4"/>
  </r>
  <r>
    <s v="ORD113763"/>
    <x v="2"/>
    <x v="2"/>
    <n v="2856.28"/>
    <n v="0.42"/>
    <n v="1199.6376"/>
    <n v="1656.6424000000002"/>
    <n v="9"/>
    <x v="50"/>
    <d v="2024-08-20T00:00:00"/>
    <x v="1"/>
    <x v="0"/>
    <n v="396.67"/>
    <x v="0"/>
  </r>
  <r>
    <s v="ORD108250"/>
    <x v="1"/>
    <x v="2"/>
    <n v="2858.08"/>
    <n v="7.0000000000000007E-2"/>
    <n v="200.06560000000002"/>
    <n v="2658.0144"/>
    <n v="9"/>
    <x v="361"/>
    <d v="2023-05-26T00:00:00"/>
    <x v="2"/>
    <x v="1"/>
    <n v="620.02"/>
    <x v="3"/>
  </r>
  <r>
    <s v="ORD105935"/>
    <x v="1"/>
    <x v="4"/>
    <n v="2860.19"/>
    <n v="0.25"/>
    <n v="715.04750000000001"/>
    <n v="2145.1424999999999"/>
    <n v="9"/>
    <x v="368"/>
    <d v="2024-05-19T00:00:00"/>
    <x v="0"/>
    <x v="1"/>
    <n v="496.86"/>
    <x v="2"/>
  </r>
  <r>
    <s v="ORD103606"/>
    <x v="2"/>
    <x v="2"/>
    <n v="2862.49"/>
    <n v="0.46"/>
    <n v="1316.7454"/>
    <n v="1545.7445999999998"/>
    <n v="9"/>
    <x v="134"/>
    <d v="2023-06-10T00:00:00"/>
    <x v="2"/>
    <x v="0"/>
    <n v="826.76"/>
    <x v="5"/>
  </r>
  <r>
    <s v="ORD114418"/>
    <x v="2"/>
    <x v="1"/>
    <n v="2862.73"/>
    <n v="0.3"/>
    <n v="858.81899999999996"/>
    <n v="2003.9110000000001"/>
    <n v="9"/>
    <x v="541"/>
    <d v="2023-03-14T00:00:00"/>
    <x v="1"/>
    <x v="0"/>
    <n v="188.25"/>
    <x v="4"/>
  </r>
  <r>
    <s v="ORD110618"/>
    <x v="1"/>
    <x v="4"/>
    <n v="2863.84"/>
    <n v="0.25"/>
    <n v="715.96"/>
    <n v="2147.88"/>
    <n v="9"/>
    <x v="542"/>
    <d v="2024-12-19T00:00:00"/>
    <x v="2"/>
    <x v="2"/>
    <n v="260.69"/>
    <x v="4"/>
  </r>
  <r>
    <s v="ORD100342"/>
    <x v="0"/>
    <x v="3"/>
    <n v="2875.14"/>
    <n v="0.27"/>
    <n v="776.28780000000006"/>
    <n v="2098.8521999999998"/>
    <n v="9"/>
    <x v="543"/>
    <d v="2024-11-04T00:00:00"/>
    <x v="1"/>
    <x v="0"/>
    <n v="314.73"/>
    <x v="0"/>
  </r>
  <r>
    <s v="ORD109689"/>
    <x v="0"/>
    <x v="2"/>
    <n v="2875.72"/>
    <n v="0.03"/>
    <n v="86.271599999999992"/>
    <n v="2789.4483999999998"/>
    <n v="9"/>
    <x v="532"/>
    <d v="2024-01-26T00:00:00"/>
    <x v="0"/>
    <x v="2"/>
    <n v="287.22000000000003"/>
    <x v="3"/>
  </r>
  <r>
    <s v="ORD112989"/>
    <x v="1"/>
    <x v="4"/>
    <n v="2876.99"/>
    <n v="0.09"/>
    <n v="258.92909999999995"/>
    <n v="2618.0608999999999"/>
    <n v="9"/>
    <x v="544"/>
    <d v="2023-11-17T00:00:00"/>
    <x v="1"/>
    <x v="1"/>
    <n v="472.35"/>
    <x v="1"/>
  </r>
  <r>
    <s v="ORD107932"/>
    <x v="0"/>
    <x v="4"/>
    <n v="2877.65"/>
    <n v="0"/>
    <n v="0"/>
    <n v="2877.65"/>
    <n v="9"/>
    <x v="169"/>
    <d v="2023-10-15T00:00:00"/>
    <x v="2"/>
    <x v="0"/>
    <n v="660.44"/>
    <x v="4"/>
  </r>
  <r>
    <s v="ORD102868"/>
    <x v="3"/>
    <x v="4"/>
    <n v="2880.3"/>
    <n v="0.23"/>
    <n v="662.46900000000005"/>
    <n v="2217.8310000000001"/>
    <n v="9"/>
    <x v="465"/>
    <d v="2023-05-23T00:00:00"/>
    <x v="2"/>
    <x v="1"/>
    <n v="805.32"/>
    <x v="0"/>
  </r>
  <r>
    <s v="ORD107831"/>
    <x v="1"/>
    <x v="4"/>
    <n v="2885.06"/>
    <n v="0.09"/>
    <n v="259.65539999999999"/>
    <n v="2625.4045999999998"/>
    <n v="9"/>
    <x v="473"/>
    <d v="2023-09-07T00:00:00"/>
    <x v="2"/>
    <x v="1"/>
    <n v="357.24"/>
    <x v="0"/>
  </r>
  <r>
    <s v="ORD106545"/>
    <x v="1"/>
    <x v="2"/>
    <n v="2887.63"/>
    <n v="0.45"/>
    <n v="1299.4335000000001"/>
    <n v="1588.1965"/>
    <n v="9"/>
    <x v="545"/>
    <d v="2023-02-27T00:00:00"/>
    <x v="1"/>
    <x v="0"/>
    <n v="842.15"/>
    <x v="3"/>
  </r>
  <r>
    <s v="ORD101800"/>
    <x v="0"/>
    <x v="1"/>
    <n v="2888.03"/>
    <n v="0.11"/>
    <n v="317.68330000000003"/>
    <n v="2570.3467000000001"/>
    <n v="9"/>
    <x v="57"/>
    <d v="2024-02-08T00:00:00"/>
    <x v="2"/>
    <x v="1"/>
    <n v="238.9"/>
    <x v="4"/>
  </r>
  <r>
    <s v="ORD111984"/>
    <x v="1"/>
    <x v="4"/>
    <n v="2891.35"/>
    <n v="0.34"/>
    <n v="983.05900000000008"/>
    <n v="1908.2909999999997"/>
    <n v="9"/>
    <x v="546"/>
    <d v="2024-11-22T00:00:00"/>
    <x v="0"/>
    <x v="2"/>
    <n v="576.19000000000005"/>
    <x v="5"/>
  </r>
  <r>
    <s v="ORD108047"/>
    <x v="3"/>
    <x v="1"/>
    <n v="2900.92"/>
    <n v="0.31"/>
    <n v="899.28520000000003"/>
    <n v="2001.6348"/>
    <n v="9"/>
    <x v="547"/>
    <d v="2023-02-11T00:00:00"/>
    <x v="2"/>
    <x v="2"/>
    <n v="674.92"/>
    <x v="2"/>
  </r>
  <r>
    <s v="ORD109631"/>
    <x v="3"/>
    <x v="1"/>
    <n v="2905.01"/>
    <n v="0.09"/>
    <n v="261.45089999999999"/>
    <n v="2643.5591000000004"/>
    <n v="9"/>
    <x v="49"/>
    <d v="2024-12-17T00:00:00"/>
    <x v="2"/>
    <x v="1"/>
    <n v="277.68"/>
    <x v="5"/>
  </r>
  <r>
    <s v="ORD108774"/>
    <x v="1"/>
    <x v="0"/>
    <n v="2905.97"/>
    <n v="0.47"/>
    <n v="1365.8058999999998"/>
    <n v="1540.1641"/>
    <n v="9"/>
    <x v="197"/>
    <d v="2024-04-04T00:00:00"/>
    <x v="2"/>
    <x v="1"/>
    <n v="360.08"/>
    <x v="2"/>
  </r>
  <r>
    <s v="ORD105918"/>
    <x v="0"/>
    <x v="2"/>
    <n v="2907.44"/>
    <n v="0.01"/>
    <n v="29.074400000000001"/>
    <n v="2878.3656000000001"/>
    <n v="9"/>
    <x v="466"/>
    <d v="2024-02-17T00:00:00"/>
    <x v="2"/>
    <x v="1"/>
    <n v="266.08"/>
    <x v="5"/>
  </r>
  <r>
    <s v="ORD101445"/>
    <x v="1"/>
    <x v="0"/>
    <n v="2909.9"/>
    <n v="0.42"/>
    <n v="1222.1579999999999"/>
    <n v="1687.7420000000002"/>
    <n v="9"/>
    <x v="548"/>
    <d v="2024-11-25T00:00:00"/>
    <x v="0"/>
    <x v="2"/>
    <n v="342.55"/>
    <x v="4"/>
  </r>
  <r>
    <s v="ORD101353"/>
    <x v="2"/>
    <x v="2"/>
    <n v="2914.7"/>
    <n v="7.0000000000000007E-2"/>
    <n v="204.029"/>
    <n v="2710.6709999999998"/>
    <n v="9"/>
    <x v="511"/>
    <d v="2024-10-24T00:00:00"/>
    <x v="0"/>
    <x v="2"/>
    <n v="534.44000000000005"/>
    <x v="3"/>
  </r>
  <r>
    <s v="ORD113164"/>
    <x v="0"/>
    <x v="0"/>
    <n v="2916.2"/>
    <n v="0.06"/>
    <n v="174.97199999999998"/>
    <n v="2741.2280000000001"/>
    <n v="9"/>
    <x v="199"/>
    <d v="2024-12-02T00:00:00"/>
    <x v="2"/>
    <x v="0"/>
    <n v="869.7"/>
    <x v="4"/>
  </r>
  <r>
    <s v="ORD105140"/>
    <x v="2"/>
    <x v="2"/>
    <n v="2917.88"/>
    <n v="0.38"/>
    <n v="1108.7944"/>
    <n v="1809.0856000000001"/>
    <n v="9"/>
    <x v="169"/>
    <d v="2023-10-20T00:00:00"/>
    <x v="0"/>
    <x v="1"/>
    <n v="169.42"/>
    <x v="1"/>
  </r>
  <r>
    <s v="ORD110690"/>
    <x v="3"/>
    <x v="2"/>
    <n v="2920.26"/>
    <n v="0.45"/>
    <n v="1314.1170000000002"/>
    <n v="1606.143"/>
    <n v="9"/>
    <x v="227"/>
    <d v="2023-03-16T00:00:00"/>
    <x v="2"/>
    <x v="2"/>
    <n v="844.5"/>
    <x v="4"/>
  </r>
  <r>
    <s v="ORD101218"/>
    <x v="1"/>
    <x v="3"/>
    <n v="2923.24"/>
    <n v="0.23"/>
    <n v="672.34519999999998"/>
    <n v="2250.8948"/>
    <n v="9"/>
    <x v="549"/>
    <d v="2023-12-08T00:00:00"/>
    <x v="2"/>
    <x v="0"/>
    <n v="764.41"/>
    <x v="1"/>
  </r>
  <r>
    <s v="ORD108224"/>
    <x v="2"/>
    <x v="0"/>
    <n v="2927.23"/>
    <n v="0.04"/>
    <n v="117.08920000000001"/>
    <n v="2810.1408000000001"/>
    <n v="9"/>
    <x v="262"/>
    <d v="2023-06-05T00:00:00"/>
    <x v="2"/>
    <x v="0"/>
    <n v="780.52"/>
    <x v="5"/>
  </r>
  <r>
    <s v="ORD105962"/>
    <x v="3"/>
    <x v="1"/>
    <n v="2929.65"/>
    <n v="0.47"/>
    <n v="1376.9355"/>
    <n v="1552.7145"/>
    <n v="9"/>
    <x v="127"/>
    <d v="2023-11-22T00:00:00"/>
    <x v="1"/>
    <x v="2"/>
    <n v="174.91"/>
    <x v="0"/>
  </r>
  <r>
    <s v="ORD106671"/>
    <x v="2"/>
    <x v="0"/>
    <n v="2931.71"/>
    <n v="0.25"/>
    <n v="732.92750000000001"/>
    <n v="2198.7825000000003"/>
    <n v="9"/>
    <x v="142"/>
    <d v="2023-07-14T00:00:00"/>
    <x v="0"/>
    <x v="0"/>
    <n v="245.07"/>
    <x v="2"/>
  </r>
  <r>
    <s v="ORD106139"/>
    <x v="1"/>
    <x v="1"/>
    <n v="2941.11"/>
    <n v="0.13"/>
    <n v="382.34430000000003"/>
    <n v="2558.7656999999999"/>
    <n v="9"/>
    <x v="151"/>
    <d v="2023-07-23T00:00:00"/>
    <x v="1"/>
    <x v="1"/>
    <n v="340.33"/>
    <x v="3"/>
  </r>
  <r>
    <s v="ORD102220"/>
    <x v="3"/>
    <x v="4"/>
    <n v="2942.32"/>
    <n v="0.02"/>
    <n v="58.846400000000003"/>
    <n v="2883.4736000000003"/>
    <n v="9"/>
    <x v="504"/>
    <d v="2023-03-22T00:00:00"/>
    <x v="0"/>
    <x v="2"/>
    <n v="168.72"/>
    <x v="4"/>
  </r>
  <r>
    <s v="ORD107887"/>
    <x v="2"/>
    <x v="0"/>
    <n v="2949.84"/>
    <n v="0.16"/>
    <n v="471.97440000000006"/>
    <n v="2477.8656000000001"/>
    <n v="9"/>
    <x v="80"/>
    <d v="2024-09-11T00:00:00"/>
    <x v="0"/>
    <x v="2"/>
    <n v="683.47"/>
    <x v="4"/>
  </r>
  <r>
    <s v="ORD108939"/>
    <x v="2"/>
    <x v="1"/>
    <n v="2961.48"/>
    <n v="0.2"/>
    <n v="592.29600000000005"/>
    <n v="2369.1840000000002"/>
    <n v="9"/>
    <x v="249"/>
    <d v="2023-02-21T00:00:00"/>
    <x v="1"/>
    <x v="2"/>
    <n v="151.24"/>
    <x v="3"/>
  </r>
  <r>
    <s v="ORD108444"/>
    <x v="1"/>
    <x v="0"/>
    <n v="2962.62"/>
    <n v="0.38"/>
    <n v="1125.7955999999999"/>
    <n v="1836.8244"/>
    <n v="9"/>
    <x v="533"/>
    <d v="2024-10-24T00:00:00"/>
    <x v="2"/>
    <x v="1"/>
    <n v="531.02"/>
    <x v="0"/>
  </r>
  <r>
    <s v="ORD104186"/>
    <x v="2"/>
    <x v="2"/>
    <n v="2965.42"/>
    <n v="0.03"/>
    <n v="88.962599999999995"/>
    <n v="2876.4574000000002"/>
    <n v="9"/>
    <x v="212"/>
    <d v="2023-05-18T00:00:00"/>
    <x v="0"/>
    <x v="0"/>
    <n v="617.58000000000004"/>
    <x v="0"/>
  </r>
  <r>
    <s v="ORD101504"/>
    <x v="0"/>
    <x v="2"/>
    <n v="2967.01"/>
    <n v="0.22"/>
    <n v="652.74220000000003"/>
    <n v="2314.2678000000001"/>
    <n v="9"/>
    <x v="550"/>
    <d v="2025-01-04T00:00:00"/>
    <x v="0"/>
    <x v="1"/>
    <n v="413.72"/>
    <x v="5"/>
  </r>
  <r>
    <s v="ORD108911"/>
    <x v="1"/>
    <x v="4"/>
    <n v="2968.11"/>
    <n v="0.27"/>
    <n v="801.38970000000006"/>
    <n v="2166.7203"/>
    <n v="9"/>
    <x v="374"/>
    <d v="2023-10-20T00:00:00"/>
    <x v="1"/>
    <x v="0"/>
    <n v="501.45"/>
    <x v="0"/>
  </r>
  <r>
    <s v="ORD101402"/>
    <x v="1"/>
    <x v="4"/>
    <n v="2968.7"/>
    <n v="0.4"/>
    <n v="1187.48"/>
    <n v="1781.2199999999998"/>
    <n v="9"/>
    <x v="534"/>
    <d v="2024-10-08T00:00:00"/>
    <x v="2"/>
    <x v="2"/>
    <n v="378.73"/>
    <x v="5"/>
  </r>
  <r>
    <s v="ORD114115"/>
    <x v="2"/>
    <x v="4"/>
    <n v="2970.81"/>
    <n v="0.3"/>
    <n v="891.24299999999994"/>
    <n v="2079.567"/>
    <n v="9"/>
    <x v="406"/>
    <d v="2023-05-03T00:00:00"/>
    <x v="0"/>
    <x v="2"/>
    <n v="554.85"/>
    <x v="4"/>
  </r>
  <r>
    <s v="ORD114552"/>
    <x v="2"/>
    <x v="0"/>
    <n v="2974.48"/>
    <n v="0.02"/>
    <n v="59.489600000000003"/>
    <n v="2914.9904000000001"/>
    <n v="9"/>
    <x v="377"/>
    <d v="2023-06-25T00:00:00"/>
    <x v="1"/>
    <x v="0"/>
    <n v="534.63"/>
    <x v="2"/>
  </r>
  <r>
    <s v="ORD104672"/>
    <x v="0"/>
    <x v="1"/>
    <n v="2976.03"/>
    <n v="0.04"/>
    <n v="119.0412"/>
    <n v="2856.9888000000001"/>
    <n v="9"/>
    <x v="551"/>
    <d v="2024-02-27T00:00:00"/>
    <x v="1"/>
    <x v="0"/>
    <n v="793.5"/>
    <x v="5"/>
  </r>
  <r>
    <s v="ORD100232"/>
    <x v="3"/>
    <x v="3"/>
    <n v="2976.1"/>
    <n v="0.01"/>
    <n v="29.760999999999999"/>
    <n v="2946.3389999999999"/>
    <n v="9"/>
    <x v="552"/>
    <d v="2023-09-18T00:00:00"/>
    <x v="0"/>
    <x v="2"/>
    <n v="219.01"/>
    <x v="1"/>
  </r>
  <r>
    <s v="ORD102402"/>
    <x v="0"/>
    <x v="2"/>
    <n v="2979.77"/>
    <n v="0.01"/>
    <n v="29.797699999999999"/>
    <n v="2949.9722999999999"/>
    <n v="9"/>
    <x v="279"/>
    <d v="2023-05-01T00:00:00"/>
    <x v="0"/>
    <x v="0"/>
    <n v="230.04"/>
    <x v="2"/>
  </r>
  <r>
    <s v="ORD102694"/>
    <x v="3"/>
    <x v="4"/>
    <n v="2985.3"/>
    <n v="0.5"/>
    <n v="1492.65"/>
    <n v="1492.65"/>
    <n v="9"/>
    <x v="553"/>
    <d v="2023-10-07T00:00:00"/>
    <x v="2"/>
    <x v="2"/>
    <n v="645.64"/>
    <x v="2"/>
  </r>
  <r>
    <s v="ORD102111"/>
    <x v="1"/>
    <x v="0"/>
    <n v="2990.42"/>
    <n v="0.18"/>
    <n v="538.27559999999994"/>
    <n v="2452.1444000000001"/>
    <n v="9"/>
    <x v="273"/>
    <d v="2024-04-19T00:00:00"/>
    <x v="1"/>
    <x v="1"/>
    <n v="459.83"/>
    <x v="3"/>
  </r>
  <r>
    <s v="ORD101597"/>
    <x v="1"/>
    <x v="4"/>
    <n v="2994.76"/>
    <n v="0.19"/>
    <n v="569.00440000000003"/>
    <n v="2425.7556000000004"/>
    <n v="9"/>
    <x v="452"/>
    <d v="2023-10-10T00:00:00"/>
    <x v="0"/>
    <x v="1"/>
    <n v="686.48"/>
    <x v="4"/>
  </r>
  <r>
    <s v="ORD104050"/>
    <x v="3"/>
    <x v="4"/>
    <n v="2995.49"/>
    <n v="0.06"/>
    <n v="179.72939999999997"/>
    <n v="2815.7605999999996"/>
    <n v="9"/>
    <x v="554"/>
    <d v="2024-07-06T00:00:00"/>
    <x v="2"/>
    <x v="2"/>
    <n v="541.25"/>
    <x v="5"/>
  </r>
  <r>
    <s v="ORD113696"/>
    <x v="1"/>
    <x v="0"/>
    <n v="2995.81"/>
    <n v="0.28000000000000003"/>
    <n v="838.82680000000005"/>
    <n v="2156.9831999999997"/>
    <n v="9"/>
    <x v="487"/>
    <d v="2024-08-28T00:00:00"/>
    <x v="2"/>
    <x v="0"/>
    <n v="551.98"/>
    <x v="4"/>
  </r>
  <r>
    <s v="ORD114282"/>
    <x v="1"/>
    <x v="3"/>
    <n v="3000.51"/>
    <n v="0"/>
    <n v="0"/>
    <n v="3000.51"/>
    <n v="9"/>
    <x v="331"/>
    <d v="2023-10-18T00:00:00"/>
    <x v="1"/>
    <x v="0"/>
    <n v="621.87"/>
    <x v="1"/>
  </r>
  <r>
    <s v="ORD107897"/>
    <x v="2"/>
    <x v="0"/>
    <n v="3001.67"/>
    <n v="0.44"/>
    <n v="1320.7348"/>
    <n v="1680.9352000000001"/>
    <n v="9"/>
    <x v="36"/>
    <d v="2024-06-28T00:00:00"/>
    <x v="1"/>
    <x v="1"/>
    <n v="203.15"/>
    <x v="0"/>
  </r>
  <r>
    <s v="ORD112023"/>
    <x v="3"/>
    <x v="4"/>
    <n v="3002.94"/>
    <n v="0.31"/>
    <n v="930.91139999999996"/>
    <n v="2072.0286000000001"/>
    <n v="9"/>
    <x v="473"/>
    <d v="2023-09-01T00:00:00"/>
    <x v="2"/>
    <x v="2"/>
    <n v="608.6"/>
    <x v="2"/>
  </r>
  <r>
    <s v="ORD108475"/>
    <x v="1"/>
    <x v="2"/>
    <n v="3003.07"/>
    <n v="0.32"/>
    <n v="960.9824000000001"/>
    <n v="2042.0876000000001"/>
    <n v="9"/>
    <x v="406"/>
    <d v="2023-04-30T00:00:00"/>
    <x v="0"/>
    <x v="2"/>
    <n v="267.64999999999998"/>
    <x v="2"/>
  </r>
  <r>
    <s v="ORD110531"/>
    <x v="1"/>
    <x v="4"/>
    <n v="3003.66"/>
    <n v="0.09"/>
    <n v="270.32939999999996"/>
    <n v="2733.3305999999998"/>
    <n v="9"/>
    <x v="491"/>
    <d v="2024-08-20T00:00:00"/>
    <x v="1"/>
    <x v="2"/>
    <n v="844.01"/>
    <x v="5"/>
  </r>
  <r>
    <s v="ORD101192"/>
    <x v="1"/>
    <x v="0"/>
    <n v="3011.94"/>
    <n v="0.31"/>
    <n v="933.70140000000004"/>
    <n v="2078.2386000000001"/>
    <n v="9"/>
    <x v="489"/>
    <d v="2024-09-06T00:00:00"/>
    <x v="2"/>
    <x v="2"/>
    <n v="557.29"/>
    <x v="3"/>
  </r>
  <r>
    <s v="ORD104289"/>
    <x v="2"/>
    <x v="1"/>
    <n v="3015.48"/>
    <n v="0.48"/>
    <n v="1447.4304"/>
    <n v="1568.0496000000001"/>
    <n v="9"/>
    <x v="555"/>
    <d v="2023-01-15T00:00:00"/>
    <x v="1"/>
    <x v="1"/>
    <n v="175.97"/>
    <x v="4"/>
  </r>
  <r>
    <s v="ORD101615"/>
    <x v="0"/>
    <x v="1"/>
    <n v="3022.46"/>
    <n v="0.09"/>
    <n v="272.02139999999997"/>
    <n v="2750.4386"/>
    <n v="9"/>
    <x v="20"/>
    <d v="2023-01-15T00:00:00"/>
    <x v="1"/>
    <x v="0"/>
    <n v="628.29"/>
    <x v="5"/>
  </r>
  <r>
    <s v="ORD103402"/>
    <x v="3"/>
    <x v="1"/>
    <n v="3024.56"/>
    <n v="0.11"/>
    <n v="332.70159999999998"/>
    <n v="2691.8584000000001"/>
    <n v="9"/>
    <x v="8"/>
    <d v="2024-05-12T00:00:00"/>
    <x v="1"/>
    <x v="1"/>
    <n v="260.81"/>
    <x v="0"/>
  </r>
  <r>
    <s v="ORD107298"/>
    <x v="0"/>
    <x v="2"/>
    <n v="3025.92"/>
    <n v="0.3"/>
    <n v="907.77599999999995"/>
    <n v="2118.1440000000002"/>
    <n v="9"/>
    <x v="556"/>
    <d v="2023-02-12T00:00:00"/>
    <x v="2"/>
    <x v="2"/>
    <n v="297.7"/>
    <x v="3"/>
  </r>
  <r>
    <s v="ORD112655"/>
    <x v="0"/>
    <x v="3"/>
    <n v="3030.83"/>
    <n v="0.23"/>
    <n v="697.09090000000003"/>
    <n v="2333.7390999999998"/>
    <n v="9"/>
    <x v="557"/>
    <d v="2023-03-08T00:00:00"/>
    <x v="1"/>
    <x v="1"/>
    <n v="509.82"/>
    <x v="5"/>
  </r>
  <r>
    <s v="ORD110369"/>
    <x v="0"/>
    <x v="3"/>
    <n v="3033.54"/>
    <n v="0.08"/>
    <n v="242.6832"/>
    <n v="2790.8568"/>
    <n v="9"/>
    <x v="109"/>
    <d v="2024-05-26T00:00:00"/>
    <x v="0"/>
    <x v="0"/>
    <n v="778.08"/>
    <x v="1"/>
  </r>
  <r>
    <s v="ORD102325"/>
    <x v="1"/>
    <x v="4"/>
    <n v="3039.15"/>
    <n v="0.12"/>
    <n v="364.69799999999998"/>
    <n v="2674.4520000000002"/>
    <n v="9"/>
    <x v="558"/>
    <d v="2023-02-10T00:00:00"/>
    <x v="1"/>
    <x v="2"/>
    <n v="424.8"/>
    <x v="2"/>
  </r>
  <r>
    <s v="ORD104473"/>
    <x v="3"/>
    <x v="2"/>
    <n v="3042.5"/>
    <n v="0.28000000000000003"/>
    <n v="851.90000000000009"/>
    <n v="2190.6"/>
    <n v="9"/>
    <x v="559"/>
    <d v="2024-12-17T00:00:00"/>
    <x v="1"/>
    <x v="2"/>
    <n v="534.79999999999995"/>
    <x v="3"/>
  </r>
  <r>
    <s v="ORD101669"/>
    <x v="3"/>
    <x v="4"/>
    <n v="3045.53"/>
    <n v="0.3"/>
    <n v="913.65899999999999"/>
    <n v="2131.8710000000001"/>
    <n v="9"/>
    <x v="560"/>
    <d v="2024-05-15T00:00:00"/>
    <x v="0"/>
    <x v="2"/>
    <n v="489.2"/>
    <x v="2"/>
  </r>
  <r>
    <s v="ORD102980"/>
    <x v="1"/>
    <x v="0"/>
    <n v="3048.34"/>
    <n v="0.1"/>
    <n v="304.834"/>
    <n v="2743.5060000000003"/>
    <n v="9"/>
    <x v="405"/>
    <d v="2024-02-06T00:00:00"/>
    <x v="2"/>
    <x v="1"/>
    <n v="819.18"/>
    <x v="2"/>
  </r>
  <r>
    <s v="ORD103237"/>
    <x v="0"/>
    <x v="2"/>
    <n v="3051.16"/>
    <n v="0.22"/>
    <n v="671.25519999999995"/>
    <n v="2379.9047999999998"/>
    <n v="9"/>
    <x v="561"/>
    <d v="2024-02-01T00:00:00"/>
    <x v="2"/>
    <x v="2"/>
    <n v="768.81"/>
    <x v="4"/>
  </r>
  <r>
    <s v="ORD100070"/>
    <x v="2"/>
    <x v="1"/>
    <n v="3052.91"/>
    <n v="0.39"/>
    <n v="1190.6349"/>
    <n v="1862.2750999999998"/>
    <n v="9"/>
    <x v="366"/>
    <d v="2024-06-10T00:00:00"/>
    <x v="0"/>
    <x v="1"/>
    <n v="752"/>
    <x v="0"/>
  </r>
  <r>
    <s v="ORD109996"/>
    <x v="0"/>
    <x v="1"/>
    <n v="3054.47"/>
    <n v="0.03"/>
    <n v="91.634099999999989"/>
    <n v="2962.8359"/>
    <n v="9"/>
    <x v="503"/>
    <d v="2024-03-13T00:00:00"/>
    <x v="2"/>
    <x v="2"/>
    <n v="661.78"/>
    <x v="5"/>
  </r>
  <r>
    <s v="ORD107730"/>
    <x v="3"/>
    <x v="0"/>
    <n v="3058.29"/>
    <n v="0.08"/>
    <n v="244.66319999999999"/>
    <n v="2813.6268"/>
    <n v="9"/>
    <x v="359"/>
    <d v="2024-01-16T00:00:00"/>
    <x v="1"/>
    <x v="2"/>
    <n v="236.28"/>
    <x v="4"/>
  </r>
  <r>
    <s v="ORD107162"/>
    <x v="0"/>
    <x v="4"/>
    <n v="3058.97"/>
    <n v="0.23"/>
    <n v="703.56309999999996"/>
    <n v="2355.4069"/>
    <n v="9"/>
    <x v="106"/>
    <d v="2023-01-18T00:00:00"/>
    <x v="2"/>
    <x v="0"/>
    <n v="504.61"/>
    <x v="0"/>
  </r>
  <r>
    <s v="ORD103219"/>
    <x v="3"/>
    <x v="3"/>
    <n v="3066.54"/>
    <n v="0.41"/>
    <n v="1257.2813999999998"/>
    <n v="1809.2586000000001"/>
    <n v="9"/>
    <x v="347"/>
    <d v="2023-04-07T00:00:00"/>
    <x v="1"/>
    <x v="1"/>
    <n v="316.45999999999998"/>
    <x v="3"/>
  </r>
  <r>
    <s v="ORD111877"/>
    <x v="3"/>
    <x v="1"/>
    <n v="3069.48"/>
    <n v="0.28999999999999998"/>
    <n v="890.14919999999995"/>
    <n v="2179.3308000000002"/>
    <n v="9"/>
    <x v="495"/>
    <d v="2023-07-22T00:00:00"/>
    <x v="0"/>
    <x v="0"/>
    <n v="181.4"/>
    <x v="5"/>
  </r>
  <r>
    <s v="ORD113686"/>
    <x v="2"/>
    <x v="1"/>
    <n v="3073.17"/>
    <n v="0.46"/>
    <n v="1413.6582000000001"/>
    <n v="1659.5118"/>
    <n v="9"/>
    <x v="262"/>
    <d v="2023-06-06T00:00:00"/>
    <x v="1"/>
    <x v="0"/>
    <n v="903.39"/>
    <x v="1"/>
  </r>
  <r>
    <s v="ORD105437"/>
    <x v="0"/>
    <x v="1"/>
    <n v="3078.03"/>
    <n v="0.37"/>
    <n v="1138.8711000000001"/>
    <n v="1939.1589000000001"/>
    <n v="9"/>
    <x v="89"/>
    <d v="2024-11-17T00:00:00"/>
    <x v="0"/>
    <x v="1"/>
    <n v="314.27999999999997"/>
    <x v="0"/>
  </r>
  <r>
    <s v="ORD114639"/>
    <x v="1"/>
    <x v="2"/>
    <n v="3080.01"/>
    <n v="0.05"/>
    <n v="154.00050000000002"/>
    <n v="2926.0095000000001"/>
    <n v="9"/>
    <x v="383"/>
    <d v="2024-09-30T00:00:00"/>
    <x v="0"/>
    <x v="1"/>
    <n v="863.98"/>
    <x v="4"/>
  </r>
  <r>
    <s v="ORD102077"/>
    <x v="0"/>
    <x v="2"/>
    <n v="3083.38"/>
    <n v="0.19"/>
    <n v="585.84220000000005"/>
    <n v="2497.5378000000001"/>
    <n v="9"/>
    <x v="413"/>
    <d v="2023-09-12T00:00:00"/>
    <x v="1"/>
    <x v="1"/>
    <n v="826.71"/>
    <x v="5"/>
  </r>
  <r>
    <s v="ORD102074"/>
    <x v="0"/>
    <x v="4"/>
    <n v="3089.75"/>
    <n v="0.42"/>
    <n v="1297.6949999999999"/>
    <n v="1792.0550000000001"/>
    <n v="9"/>
    <x v="479"/>
    <d v="2023-02-16T00:00:00"/>
    <x v="1"/>
    <x v="1"/>
    <n v="577.19000000000005"/>
    <x v="5"/>
  </r>
  <r>
    <s v="ORD106691"/>
    <x v="0"/>
    <x v="3"/>
    <n v="3090.06"/>
    <n v="0.11"/>
    <n v="339.90659999999997"/>
    <n v="2750.1534000000001"/>
    <n v="9"/>
    <x v="373"/>
    <d v="2024-04-04T00:00:00"/>
    <x v="2"/>
    <x v="2"/>
    <n v="895.6"/>
    <x v="4"/>
  </r>
  <r>
    <s v="ORD111591"/>
    <x v="1"/>
    <x v="3"/>
    <n v="3093.14"/>
    <n v="0.3"/>
    <n v="927.94199999999989"/>
    <n v="2165.1979999999999"/>
    <n v="9"/>
    <x v="126"/>
    <d v="2023-07-29T00:00:00"/>
    <x v="0"/>
    <x v="1"/>
    <n v="605.42999999999995"/>
    <x v="5"/>
  </r>
  <r>
    <s v="ORD104690"/>
    <x v="0"/>
    <x v="4"/>
    <n v="3093.27"/>
    <n v="0.06"/>
    <n v="185.59619999999998"/>
    <n v="2907.6738"/>
    <n v="9"/>
    <x v="465"/>
    <d v="2023-05-23T00:00:00"/>
    <x v="0"/>
    <x v="2"/>
    <n v="849.61"/>
    <x v="2"/>
  </r>
  <r>
    <s v="ORD114408"/>
    <x v="1"/>
    <x v="2"/>
    <n v="3096.34"/>
    <n v="0.42"/>
    <n v="1300.4628"/>
    <n v="1795.8772000000001"/>
    <n v="9"/>
    <x v="149"/>
    <d v="2023-07-22T00:00:00"/>
    <x v="0"/>
    <x v="1"/>
    <n v="685.1"/>
    <x v="5"/>
  </r>
  <r>
    <s v="ORD106309"/>
    <x v="2"/>
    <x v="2"/>
    <n v="3101.5"/>
    <n v="0.06"/>
    <n v="186.09"/>
    <n v="2915.41"/>
    <n v="9"/>
    <x v="185"/>
    <d v="2024-07-13T00:00:00"/>
    <x v="0"/>
    <x v="2"/>
    <n v="333.05"/>
    <x v="1"/>
  </r>
  <r>
    <s v="ORD100185"/>
    <x v="1"/>
    <x v="2"/>
    <n v="3113.57"/>
    <n v="0.36"/>
    <n v="1120.8851999999999"/>
    <n v="1992.6848000000002"/>
    <n v="9"/>
    <x v="383"/>
    <d v="2024-10-01T00:00:00"/>
    <x v="0"/>
    <x v="2"/>
    <n v="393.92"/>
    <x v="1"/>
  </r>
  <r>
    <s v="ORD100286"/>
    <x v="1"/>
    <x v="1"/>
    <n v="3120.53"/>
    <n v="0.47"/>
    <n v="1466.6491000000001"/>
    <n v="1653.8809000000001"/>
    <n v="9"/>
    <x v="360"/>
    <d v="2024-12-19T00:00:00"/>
    <x v="0"/>
    <x v="0"/>
    <n v="749.57"/>
    <x v="5"/>
  </r>
  <r>
    <s v="ORD108938"/>
    <x v="1"/>
    <x v="0"/>
    <n v="3122.07"/>
    <n v="7.0000000000000007E-2"/>
    <n v="218.54490000000004"/>
    <n v="2903.5251000000003"/>
    <n v="9"/>
    <x v="141"/>
    <d v="2024-02-04T00:00:00"/>
    <x v="2"/>
    <x v="0"/>
    <n v="687.94"/>
    <x v="2"/>
  </r>
  <r>
    <s v="ORD102534"/>
    <x v="2"/>
    <x v="0"/>
    <n v="3123.19"/>
    <n v="0.34"/>
    <n v="1061.8846000000001"/>
    <n v="2061.3054000000002"/>
    <n v="9"/>
    <x v="451"/>
    <d v="2024-06-29T00:00:00"/>
    <x v="2"/>
    <x v="0"/>
    <n v="388.89"/>
    <x v="5"/>
  </r>
  <r>
    <s v="ORD113161"/>
    <x v="0"/>
    <x v="4"/>
    <n v="3124.39"/>
    <n v="0.42"/>
    <n v="1312.2438"/>
    <n v="1812.1461999999999"/>
    <n v="9"/>
    <x v="2"/>
    <d v="2023-11-24T00:00:00"/>
    <x v="2"/>
    <x v="2"/>
    <n v="437.95"/>
    <x v="1"/>
  </r>
  <r>
    <s v="ORD112263"/>
    <x v="1"/>
    <x v="3"/>
    <n v="3128.82"/>
    <n v="7.0000000000000007E-2"/>
    <n v="219.01740000000004"/>
    <n v="2909.8026"/>
    <n v="9"/>
    <x v="385"/>
    <d v="2024-12-06T00:00:00"/>
    <x v="1"/>
    <x v="1"/>
    <n v="612.46"/>
    <x v="1"/>
  </r>
  <r>
    <s v="ORD106554"/>
    <x v="0"/>
    <x v="2"/>
    <n v="3129.7"/>
    <n v="0.23"/>
    <n v="719.83100000000002"/>
    <n v="2409.8689999999997"/>
    <n v="9"/>
    <x v="562"/>
    <d v="2024-03-29T00:00:00"/>
    <x v="0"/>
    <x v="2"/>
    <n v="820.44"/>
    <x v="4"/>
  </r>
  <r>
    <s v="ORD102321"/>
    <x v="2"/>
    <x v="1"/>
    <n v="3131.25"/>
    <n v="0.25"/>
    <n v="782.8125"/>
    <n v="2348.4375"/>
    <n v="9"/>
    <x v="431"/>
    <d v="2024-06-14T00:00:00"/>
    <x v="0"/>
    <x v="2"/>
    <n v="761.2"/>
    <x v="5"/>
  </r>
  <r>
    <s v="ORD106730"/>
    <x v="2"/>
    <x v="0"/>
    <n v="3135.5"/>
    <n v="0.31"/>
    <n v="972.005"/>
    <n v="2163.4949999999999"/>
    <n v="9"/>
    <x v="227"/>
    <d v="2023-03-17T00:00:00"/>
    <x v="0"/>
    <x v="1"/>
    <n v="545.48"/>
    <x v="5"/>
  </r>
  <r>
    <s v="ORD101600"/>
    <x v="3"/>
    <x v="2"/>
    <n v="3136.59"/>
    <n v="0.25"/>
    <n v="784.14750000000004"/>
    <n v="2352.4425000000001"/>
    <n v="9"/>
    <x v="378"/>
    <d v="2024-04-27T00:00:00"/>
    <x v="0"/>
    <x v="0"/>
    <n v="867.99"/>
    <x v="1"/>
  </r>
  <r>
    <s v="ORD107540"/>
    <x v="1"/>
    <x v="0"/>
    <n v="3136.7"/>
    <n v="0.18"/>
    <n v="564.60599999999999"/>
    <n v="2572.0940000000001"/>
    <n v="9"/>
    <x v="250"/>
    <d v="2023-08-27T00:00:00"/>
    <x v="0"/>
    <x v="2"/>
    <n v="286.2"/>
    <x v="2"/>
  </r>
  <r>
    <s v="ORD108070"/>
    <x v="0"/>
    <x v="2"/>
    <n v="3142.48"/>
    <n v="0.01"/>
    <n v="31.424800000000001"/>
    <n v="3111.0552000000002"/>
    <n v="9"/>
    <x v="112"/>
    <d v="2024-06-23T00:00:00"/>
    <x v="1"/>
    <x v="1"/>
    <n v="246.74"/>
    <x v="2"/>
  </r>
  <r>
    <s v="ORD112238"/>
    <x v="2"/>
    <x v="0"/>
    <n v="3142.74"/>
    <n v="0.32"/>
    <n v="1005.6768"/>
    <n v="2137.0631999999996"/>
    <n v="9"/>
    <x v="563"/>
    <d v="2023-07-18T00:00:00"/>
    <x v="1"/>
    <x v="2"/>
    <n v="901.4"/>
    <x v="3"/>
  </r>
  <r>
    <s v="ORD104728"/>
    <x v="1"/>
    <x v="3"/>
    <n v="3143.36"/>
    <n v="0.47"/>
    <n v="1477.3792000000001"/>
    <n v="1665.9808"/>
    <n v="9"/>
    <x v="564"/>
    <d v="2023-05-04T00:00:00"/>
    <x v="2"/>
    <x v="0"/>
    <n v="448.17"/>
    <x v="1"/>
  </r>
  <r>
    <s v="ORD102280"/>
    <x v="2"/>
    <x v="0"/>
    <n v="3149.38"/>
    <n v="0.04"/>
    <n v="125.9752"/>
    <n v="3023.4048000000003"/>
    <n v="9"/>
    <x v="401"/>
    <d v="2024-02-22T00:00:00"/>
    <x v="0"/>
    <x v="0"/>
    <n v="288.69"/>
    <x v="3"/>
  </r>
  <r>
    <s v="ORD100954"/>
    <x v="0"/>
    <x v="2"/>
    <n v="3157.81"/>
    <n v="0.49"/>
    <n v="1547.3269"/>
    <n v="1610.4830999999999"/>
    <n v="9"/>
    <x v="516"/>
    <d v="2023-12-12T00:00:00"/>
    <x v="0"/>
    <x v="2"/>
    <n v="448.86"/>
    <x v="4"/>
  </r>
  <r>
    <s v="ORD104045"/>
    <x v="1"/>
    <x v="2"/>
    <n v="3159.44"/>
    <n v="0.2"/>
    <n v="631.88800000000003"/>
    <n v="2527.5520000000001"/>
    <n v="9"/>
    <x v="565"/>
    <d v="2024-06-24T00:00:00"/>
    <x v="0"/>
    <x v="2"/>
    <n v="583.80999999999995"/>
    <x v="4"/>
  </r>
  <r>
    <s v="ORD102271"/>
    <x v="1"/>
    <x v="1"/>
    <n v="3162.32"/>
    <n v="7.0000000000000007E-2"/>
    <n v="221.36240000000004"/>
    <n v="2940.9576000000002"/>
    <n v="9"/>
    <x v="66"/>
    <d v="2023-04-23T00:00:00"/>
    <x v="0"/>
    <x v="2"/>
    <n v="203.25"/>
    <x v="5"/>
  </r>
  <r>
    <s v="ORD101297"/>
    <x v="1"/>
    <x v="3"/>
    <n v="3162.43"/>
    <n v="0.47"/>
    <n v="1486.3420999999998"/>
    <n v="1676.0879"/>
    <n v="9"/>
    <x v="478"/>
    <d v="2024-02-14T00:00:00"/>
    <x v="0"/>
    <x v="2"/>
    <n v="385.01"/>
    <x v="0"/>
  </r>
  <r>
    <s v="ORD102735"/>
    <x v="2"/>
    <x v="4"/>
    <n v="3162.96"/>
    <n v="0.42"/>
    <n v="1328.4431999999999"/>
    <n v="1834.5168000000001"/>
    <n v="9"/>
    <x v="123"/>
    <d v="2023-09-13T00:00:00"/>
    <x v="0"/>
    <x v="0"/>
    <n v="303.55"/>
    <x v="1"/>
  </r>
  <r>
    <s v="ORD105798"/>
    <x v="1"/>
    <x v="0"/>
    <n v="3166.32"/>
    <n v="0.14000000000000001"/>
    <n v="443.28480000000008"/>
    <n v="2723.0352000000003"/>
    <n v="9"/>
    <x v="566"/>
    <d v="2024-10-21T00:00:00"/>
    <x v="1"/>
    <x v="1"/>
    <n v="853.98"/>
    <x v="3"/>
  </r>
  <r>
    <s v="ORD113307"/>
    <x v="2"/>
    <x v="0"/>
    <n v="3166.58"/>
    <n v="0.14000000000000001"/>
    <n v="443.32120000000003"/>
    <n v="2723.2588000000001"/>
    <n v="9"/>
    <x v="517"/>
    <d v="2024-08-15T00:00:00"/>
    <x v="2"/>
    <x v="0"/>
    <n v="522.22"/>
    <x v="1"/>
  </r>
  <r>
    <s v="ORD114910"/>
    <x v="0"/>
    <x v="0"/>
    <n v="3171.77"/>
    <n v="0.12"/>
    <n v="380.61239999999998"/>
    <n v="2791.1576"/>
    <n v="9"/>
    <x v="567"/>
    <d v="2024-02-26T00:00:00"/>
    <x v="2"/>
    <x v="2"/>
    <n v="212.07"/>
    <x v="3"/>
  </r>
  <r>
    <s v="ORD101046"/>
    <x v="0"/>
    <x v="1"/>
    <n v="3176.54"/>
    <n v="0.11"/>
    <n v="349.4194"/>
    <n v="2827.1206000000002"/>
    <n v="9"/>
    <x v="320"/>
    <d v="2023-08-28T00:00:00"/>
    <x v="2"/>
    <x v="1"/>
    <n v="360.98"/>
    <x v="2"/>
  </r>
  <r>
    <s v="ORD111846"/>
    <x v="1"/>
    <x v="3"/>
    <n v="3176.57"/>
    <n v="0.24"/>
    <n v="762.3768"/>
    <n v="2414.1932000000002"/>
    <n v="9"/>
    <x v="529"/>
    <d v="2024-05-08T00:00:00"/>
    <x v="2"/>
    <x v="0"/>
    <n v="327.10000000000002"/>
    <x v="5"/>
  </r>
  <r>
    <s v="ORD114302"/>
    <x v="1"/>
    <x v="3"/>
    <n v="3177.89"/>
    <n v="0.05"/>
    <n v="158.89449999999999"/>
    <n v="3018.9955"/>
    <n v="9"/>
    <x v="484"/>
    <d v="2023-03-26T00:00:00"/>
    <x v="2"/>
    <x v="2"/>
    <n v="881.07"/>
    <x v="4"/>
  </r>
  <r>
    <s v="ORD112665"/>
    <x v="3"/>
    <x v="3"/>
    <n v="3179.99"/>
    <n v="0.3"/>
    <n v="953.99699999999984"/>
    <n v="2225.9929999999999"/>
    <n v="9"/>
    <x v="359"/>
    <d v="2024-01-15T00:00:00"/>
    <x v="1"/>
    <x v="1"/>
    <n v="237.63"/>
    <x v="1"/>
  </r>
  <r>
    <s v="ORD111773"/>
    <x v="2"/>
    <x v="0"/>
    <n v="3185.02"/>
    <n v="0.35"/>
    <n v="1114.7569999999998"/>
    <n v="2070.2629999999999"/>
    <n v="9"/>
    <x v="335"/>
    <d v="2024-05-05T00:00:00"/>
    <x v="0"/>
    <x v="0"/>
    <n v="511.99"/>
    <x v="3"/>
  </r>
  <r>
    <s v="ORD109378"/>
    <x v="1"/>
    <x v="1"/>
    <n v="3187.29"/>
    <n v="0.17"/>
    <n v="541.83929999999998"/>
    <n v="2645.4506999999999"/>
    <n v="9"/>
    <x v="66"/>
    <d v="2023-04-17T00:00:00"/>
    <x v="1"/>
    <x v="0"/>
    <n v="829.26"/>
    <x v="5"/>
  </r>
  <r>
    <s v="ORD103414"/>
    <x v="1"/>
    <x v="3"/>
    <n v="3188.22"/>
    <n v="0.02"/>
    <n v="63.764399999999995"/>
    <n v="3124.4555999999998"/>
    <n v="9"/>
    <x v="106"/>
    <d v="2023-01-18T00:00:00"/>
    <x v="2"/>
    <x v="1"/>
    <n v="941.76"/>
    <x v="1"/>
  </r>
  <r>
    <s v="ORD106223"/>
    <x v="2"/>
    <x v="1"/>
    <n v="3189.04"/>
    <n v="0.33"/>
    <n v="1052.3832"/>
    <n v="2136.6567999999997"/>
    <n v="9"/>
    <x v="568"/>
    <d v="2023-07-02T00:00:00"/>
    <x v="2"/>
    <x v="2"/>
    <n v="317.37"/>
    <x v="0"/>
  </r>
  <r>
    <s v="ORD107883"/>
    <x v="2"/>
    <x v="0"/>
    <n v="3199.87"/>
    <n v="0.24"/>
    <n v="767.96879999999999"/>
    <n v="2431.9011999999998"/>
    <n v="9"/>
    <x v="476"/>
    <d v="2023-02-21T00:00:00"/>
    <x v="2"/>
    <x v="0"/>
    <n v="926.61"/>
    <x v="4"/>
  </r>
  <r>
    <s v="ORD105921"/>
    <x v="1"/>
    <x v="2"/>
    <n v="3200.24"/>
    <n v="0.25"/>
    <n v="800.06"/>
    <n v="2400.1799999999998"/>
    <n v="9"/>
    <x v="346"/>
    <d v="2023-06-02T00:00:00"/>
    <x v="1"/>
    <x v="1"/>
    <n v="206.23"/>
    <x v="4"/>
  </r>
  <r>
    <s v="ORD113416"/>
    <x v="3"/>
    <x v="4"/>
    <n v="3206.89"/>
    <n v="0.05"/>
    <n v="160.34450000000001"/>
    <n v="3046.5454999999997"/>
    <n v="9"/>
    <x v="114"/>
    <d v="2024-03-27T00:00:00"/>
    <x v="2"/>
    <x v="1"/>
    <n v="745.75"/>
    <x v="0"/>
  </r>
  <r>
    <s v="ORD108968"/>
    <x v="2"/>
    <x v="0"/>
    <n v="3208.03"/>
    <n v="0.35"/>
    <n v="1122.8105"/>
    <n v="2085.2195000000002"/>
    <n v="9"/>
    <x v="299"/>
    <d v="2023-06-21T00:00:00"/>
    <x v="0"/>
    <x v="0"/>
    <n v="956.47"/>
    <x v="2"/>
  </r>
  <r>
    <s v="ORD104262"/>
    <x v="0"/>
    <x v="0"/>
    <n v="3213.48"/>
    <n v="0.45"/>
    <n v="1446.066"/>
    <n v="1767.414"/>
    <n v="9"/>
    <x v="386"/>
    <d v="2024-01-13T00:00:00"/>
    <x v="0"/>
    <x v="0"/>
    <n v="542.01"/>
    <x v="2"/>
  </r>
  <r>
    <s v="ORD106407"/>
    <x v="1"/>
    <x v="1"/>
    <n v="3215.56"/>
    <n v="0.35"/>
    <n v="1125.4459999999999"/>
    <n v="2090.114"/>
    <n v="9"/>
    <x v="521"/>
    <d v="2023-04-27T00:00:00"/>
    <x v="1"/>
    <x v="2"/>
    <n v="528.53"/>
    <x v="1"/>
  </r>
  <r>
    <s v="ORD105307"/>
    <x v="0"/>
    <x v="1"/>
    <n v="3219.56"/>
    <n v="0.15"/>
    <n v="482.93399999999997"/>
    <n v="2736.6260000000002"/>
    <n v="9"/>
    <x v="569"/>
    <d v="2024-04-19T00:00:00"/>
    <x v="2"/>
    <x v="0"/>
    <n v="836.71"/>
    <x v="1"/>
  </r>
  <r>
    <s v="ORD102214"/>
    <x v="2"/>
    <x v="1"/>
    <n v="3223.4"/>
    <n v="0.05"/>
    <n v="161.17000000000002"/>
    <n v="3062.23"/>
    <n v="9"/>
    <x v="570"/>
    <d v="2024-05-31T00:00:00"/>
    <x v="2"/>
    <x v="1"/>
    <n v="509.07"/>
    <x v="3"/>
  </r>
  <r>
    <s v="ORD101363"/>
    <x v="2"/>
    <x v="3"/>
    <n v="3224.5"/>
    <n v="0.39"/>
    <n v="1257.5550000000001"/>
    <n v="1966.9449999999999"/>
    <n v="9"/>
    <x v="232"/>
    <d v="2025-01-03T00:00:00"/>
    <x v="2"/>
    <x v="2"/>
    <n v="252.9"/>
    <x v="4"/>
  </r>
  <r>
    <s v="ORD104706"/>
    <x v="3"/>
    <x v="2"/>
    <n v="3225.04"/>
    <n v="0.21"/>
    <n v="677.25839999999994"/>
    <n v="2547.7816000000003"/>
    <n v="9"/>
    <x v="571"/>
    <d v="2024-07-21T00:00:00"/>
    <x v="2"/>
    <x v="1"/>
    <n v="364.43"/>
    <x v="1"/>
  </r>
  <r>
    <s v="ORD101771"/>
    <x v="0"/>
    <x v="4"/>
    <n v="3225.25"/>
    <n v="0.15"/>
    <n v="483.78749999999997"/>
    <n v="2741.4625000000001"/>
    <n v="9"/>
    <x v="467"/>
    <d v="2024-08-20T00:00:00"/>
    <x v="2"/>
    <x v="0"/>
    <n v="655.03"/>
    <x v="4"/>
  </r>
  <r>
    <s v="ORD100116"/>
    <x v="1"/>
    <x v="4"/>
    <n v="3234.26"/>
    <n v="0.33"/>
    <n v="1067.3058000000001"/>
    <n v="2166.9542000000001"/>
    <n v="9"/>
    <x v="430"/>
    <d v="2024-02-27T00:00:00"/>
    <x v="1"/>
    <x v="0"/>
    <n v="817.55"/>
    <x v="2"/>
  </r>
  <r>
    <s v="ORD104482"/>
    <x v="2"/>
    <x v="0"/>
    <n v="3235.18"/>
    <n v="0.21"/>
    <n v="679.38779999999997"/>
    <n v="2555.7921999999999"/>
    <n v="9"/>
    <x v="117"/>
    <d v="2023-03-15T00:00:00"/>
    <x v="2"/>
    <x v="0"/>
    <n v="348.66"/>
    <x v="3"/>
  </r>
  <r>
    <s v="ORD103502"/>
    <x v="1"/>
    <x v="1"/>
    <n v="3235.73"/>
    <n v="0.17"/>
    <n v="550.07410000000004"/>
    <n v="2685.6558999999997"/>
    <n v="9"/>
    <x v="572"/>
    <d v="2024-03-11T00:00:00"/>
    <x v="0"/>
    <x v="1"/>
    <n v="717.96"/>
    <x v="0"/>
  </r>
  <r>
    <s v="ORD101601"/>
    <x v="0"/>
    <x v="0"/>
    <n v="3236.17"/>
    <n v="0.26"/>
    <n v="841.40420000000006"/>
    <n v="2394.7658000000001"/>
    <n v="9"/>
    <x v="573"/>
    <d v="2023-01-11T00:00:00"/>
    <x v="0"/>
    <x v="2"/>
    <n v="549.05999999999995"/>
    <x v="0"/>
  </r>
  <r>
    <s v="ORD105502"/>
    <x v="3"/>
    <x v="1"/>
    <n v="3238.8"/>
    <n v="0.39"/>
    <n v="1263.1320000000001"/>
    <n v="1975.6680000000001"/>
    <n v="9"/>
    <x v="574"/>
    <d v="2023-07-10T00:00:00"/>
    <x v="0"/>
    <x v="1"/>
    <n v="671.64"/>
    <x v="0"/>
  </r>
  <r>
    <s v="ORD104047"/>
    <x v="2"/>
    <x v="2"/>
    <n v="3260.36"/>
    <n v="0.33"/>
    <n v="1075.9188000000001"/>
    <n v="2184.4412000000002"/>
    <n v="9"/>
    <x v="374"/>
    <d v="2023-10-23T00:00:00"/>
    <x v="0"/>
    <x v="2"/>
    <n v="808.05"/>
    <x v="2"/>
  </r>
  <r>
    <s v="ORD105067"/>
    <x v="0"/>
    <x v="4"/>
    <n v="3260.62"/>
    <n v="0.26"/>
    <n v="847.76120000000003"/>
    <n v="2412.8588"/>
    <n v="9"/>
    <x v="134"/>
    <d v="2023-06-15T00:00:00"/>
    <x v="0"/>
    <x v="2"/>
    <n v="909.05"/>
    <x v="1"/>
  </r>
  <r>
    <s v="ORD110980"/>
    <x v="1"/>
    <x v="2"/>
    <n v="3261.49"/>
    <n v="0.23"/>
    <n v="750.14269999999999"/>
    <n v="2511.3472999999999"/>
    <n v="9"/>
    <x v="303"/>
    <d v="2023-12-26T00:00:00"/>
    <x v="2"/>
    <x v="1"/>
    <n v="196.04"/>
    <x v="5"/>
  </r>
  <r>
    <s v="ORD102276"/>
    <x v="3"/>
    <x v="2"/>
    <n v="3267.47"/>
    <n v="0.36"/>
    <n v="1176.2891999999999"/>
    <n v="2091.1808000000001"/>
    <n v="9"/>
    <x v="575"/>
    <d v="2024-07-16T00:00:00"/>
    <x v="1"/>
    <x v="2"/>
    <n v="356.5"/>
    <x v="5"/>
  </r>
  <r>
    <s v="ORD115170"/>
    <x v="1"/>
    <x v="1"/>
    <n v="3269.47"/>
    <n v="0.45"/>
    <n v="1471.2614999999998"/>
    <n v="1798.2085"/>
    <n v="9"/>
    <x v="576"/>
    <d v="2024-12-22T00:00:00"/>
    <x v="0"/>
    <x v="2"/>
    <n v="826.81"/>
    <x v="3"/>
  </r>
  <r>
    <s v="ORD100957"/>
    <x v="1"/>
    <x v="1"/>
    <n v="3272.15"/>
    <n v="0.08"/>
    <n v="261.77199999999999"/>
    <n v="3010.3780000000002"/>
    <n v="9"/>
    <x v="360"/>
    <d v="2024-12-20T00:00:00"/>
    <x v="1"/>
    <x v="0"/>
    <n v="336.19"/>
    <x v="1"/>
  </r>
  <r>
    <s v="ORD114474"/>
    <x v="0"/>
    <x v="4"/>
    <n v="3272.55"/>
    <n v="0.24"/>
    <n v="785.41200000000003"/>
    <n v="2487.1379999999999"/>
    <n v="9"/>
    <x v="116"/>
    <d v="2024-03-25T00:00:00"/>
    <x v="0"/>
    <x v="1"/>
    <n v="339.75"/>
    <x v="1"/>
  </r>
  <r>
    <s v="ORD115243"/>
    <x v="3"/>
    <x v="0"/>
    <n v="3273.61"/>
    <n v="0.14000000000000001"/>
    <n v="458.30540000000008"/>
    <n v="2815.3045999999999"/>
    <n v="9"/>
    <x v="472"/>
    <d v="2023-02-08T00:00:00"/>
    <x v="0"/>
    <x v="2"/>
    <n v="377.21"/>
    <x v="4"/>
  </r>
  <r>
    <s v="ORD110921"/>
    <x v="3"/>
    <x v="0"/>
    <n v="3276.57"/>
    <n v="0.13"/>
    <n v="425.95410000000004"/>
    <n v="2850.6159000000002"/>
    <n v="9"/>
    <x v="577"/>
    <d v="2023-05-22T00:00:00"/>
    <x v="2"/>
    <x v="0"/>
    <n v="924.12"/>
    <x v="3"/>
  </r>
  <r>
    <s v="ORD114941"/>
    <x v="1"/>
    <x v="4"/>
    <n v="3276.62"/>
    <n v="0.11"/>
    <n v="360.4282"/>
    <n v="2916.1918000000001"/>
    <n v="9"/>
    <x v="404"/>
    <d v="2024-08-01T00:00:00"/>
    <x v="2"/>
    <x v="1"/>
    <n v="658.49"/>
    <x v="5"/>
  </r>
  <r>
    <s v="ORD100736"/>
    <x v="3"/>
    <x v="1"/>
    <n v="3281.35"/>
    <n v="0.41"/>
    <n v="1345.3534999999999"/>
    <n v="1935.9965"/>
    <n v="9"/>
    <x v="195"/>
    <d v="2023-02-27T00:00:00"/>
    <x v="0"/>
    <x v="2"/>
    <n v="547.44000000000005"/>
    <x v="4"/>
  </r>
  <r>
    <s v="ORD114045"/>
    <x v="0"/>
    <x v="2"/>
    <n v="3285.68"/>
    <n v="0.46"/>
    <n v="1511.4128000000001"/>
    <n v="1774.2671999999998"/>
    <n v="9"/>
    <x v="578"/>
    <d v="2024-04-14T00:00:00"/>
    <x v="1"/>
    <x v="0"/>
    <n v="491.44"/>
    <x v="0"/>
  </r>
  <r>
    <s v="ORD112335"/>
    <x v="0"/>
    <x v="4"/>
    <n v="3289.09"/>
    <n v="0.08"/>
    <n v="263.12720000000002"/>
    <n v="3025.9628000000002"/>
    <n v="9"/>
    <x v="238"/>
    <d v="2023-03-20T00:00:00"/>
    <x v="0"/>
    <x v="1"/>
    <n v="702.07"/>
    <x v="1"/>
  </r>
  <r>
    <s v="ORD104377"/>
    <x v="3"/>
    <x v="0"/>
    <n v="3290.72"/>
    <n v="0.33"/>
    <n v="1085.9376"/>
    <n v="2204.7824000000001"/>
    <n v="9"/>
    <x v="579"/>
    <d v="2024-09-23T00:00:00"/>
    <x v="2"/>
    <x v="2"/>
    <n v="424.02"/>
    <x v="4"/>
  </r>
  <r>
    <s v="ORD105827"/>
    <x v="3"/>
    <x v="3"/>
    <n v="3300.28"/>
    <n v="0.27"/>
    <n v="891.07560000000012"/>
    <n v="2409.2044000000001"/>
    <n v="9"/>
    <x v="569"/>
    <d v="2024-04-22T00:00:00"/>
    <x v="2"/>
    <x v="1"/>
    <n v="926.97"/>
    <x v="0"/>
  </r>
  <r>
    <s v="ORD111902"/>
    <x v="0"/>
    <x v="3"/>
    <n v="3302.26"/>
    <n v="0.14000000000000001"/>
    <n v="462.3164000000001"/>
    <n v="2839.9436000000001"/>
    <n v="9"/>
    <x v="580"/>
    <d v="2024-02-09T00:00:00"/>
    <x v="0"/>
    <x v="0"/>
    <n v="810.31"/>
    <x v="5"/>
  </r>
  <r>
    <s v="ORD113533"/>
    <x v="3"/>
    <x v="4"/>
    <n v="3303.79"/>
    <n v="0.06"/>
    <n v="198.22739999999999"/>
    <n v="3105.5626000000002"/>
    <n v="9"/>
    <x v="70"/>
    <d v="2024-07-15T00:00:00"/>
    <x v="0"/>
    <x v="0"/>
    <n v="917.18"/>
    <x v="2"/>
  </r>
  <r>
    <s v="ORD103492"/>
    <x v="2"/>
    <x v="0"/>
    <n v="3308.47"/>
    <n v="0.28000000000000003"/>
    <n v="926.37160000000006"/>
    <n v="2382.0983999999999"/>
    <n v="9"/>
    <x v="101"/>
    <d v="2024-01-17T00:00:00"/>
    <x v="2"/>
    <x v="0"/>
    <n v="919.44"/>
    <x v="3"/>
  </r>
  <r>
    <s v="ORD100377"/>
    <x v="1"/>
    <x v="0"/>
    <n v="3318.12"/>
    <n v="0.34"/>
    <n v="1128.1608000000001"/>
    <n v="2189.9591999999998"/>
    <n v="9"/>
    <x v="570"/>
    <d v="2024-06-03T00:00:00"/>
    <x v="2"/>
    <x v="1"/>
    <n v="635.94000000000005"/>
    <x v="4"/>
  </r>
  <r>
    <s v="ORD114471"/>
    <x v="1"/>
    <x v="4"/>
    <n v="3319.46"/>
    <n v="0.25"/>
    <n v="829.86500000000001"/>
    <n v="2489.5950000000003"/>
    <n v="9"/>
    <x v="475"/>
    <d v="2024-11-15T00:00:00"/>
    <x v="2"/>
    <x v="2"/>
    <n v="707.7"/>
    <x v="4"/>
  </r>
  <r>
    <s v="ORD108825"/>
    <x v="3"/>
    <x v="2"/>
    <n v="3320.6"/>
    <n v="0.46"/>
    <n v="1527.4760000000001"/>
    <n v="1793.1239999999998"/>
    <n v="9"/>
    <x v="33"/>
    <d v="2023-04-18T00:00:00"/>
    <x v="2"/>
    <x v="2"/>
    <n v="812.91"/>
    <x v="0"/>
  </r>
  <r>
    <s v="ORD113381"/>
    <x v="2"/>
    <x v="2"/>
    <n v="3321.99"/>
    <n v="0.1"/>
    <n v="332.19900000000001"/>
    <n v="2989.7909999999997"/>
    <n v="9"/>
    <x v="277"/>
    <d v="2024-07-28T00:00:00"/>
    <x v="1"/>
    <x v="2"/>
    <n v="923.54"/>
    <x v="1"/>
  </r>
  <r>
    <s v="ORD107606"/>
    <x v="2"/>
    <x v="3"/>
    <n v="3324.5"/>
    <n v="0.37"/>
    <n v="1230.0650000000001"/>
    <n v="2094.4349999999999"/>
    <n v="9"/>
    <x v="581"/>
    <d v="2023-09-15T00:00:00"/>
    <x v="1"/>
    <x v="0"/>
    <n v="415.8"/>
    <x v="0"/>
  </r>
  <r>
    <s v="ORD108243"/>
    <x v="0"/>
    <x v="3"/>
    <n v="3325.65"/>
    <n v="0.23"/>
    <n v="764.8995000000001"/>
    <n v="2560.7505000000001"/>
    <n v="9"/>
    <x v="473"/>
    <d v="2023-09-03T00:00:00"/>
    <x v="2"/>
    <x v="0"/>
    <n v="774.77"/>
    <x v="0"/>
  </r>
  <r>
    <s v="ORD110573"/>
    <x v="3"/>
    <x v="2"/>
    <n v="3327.4"/>
    <n v="0.15"/>
    <n v="499.11"/>
    <n v="2828.29"/>
    <n v="9"/>
    <x v="499"/>
    <d v="2023-08-18T00:00:00"/>
    <x v="1"/>
    <x v="1"/>
    <n v="664.75"/>
    <x v="0"/>
  </r>
  <r>
    <s v="ORD108788"/>
    <x v="0"/>
    <x v="1"/>
    <n v="3327.55"/>
    <n v="0.49"/>
    <n v="1630.4995000000001"/>
    <n v="1697.0505000000001"/>
    <n v="9"/>
    <x v="325"/>
    <d v="2024-01-02T00:00:00"/>
    <x v="0"/>
    <x v="0"/>
    <n v="957.21"/>
    <x v="0"/>
  </r>
  <r>
    <s v="ORD100920"/>
    <x v="1"/>
    <x v="2"/>
    <n v="3333.07"/>
    <n v="0.26"/>
    <n v="866.59820000000002"/>
    <n v="2466.4718000000003"/>
    <n v="9"/>
    <x v="582"/>
    <d v="2023-07-29T00:00:00"/>
    <x v="0"/>
    <x v="0"/>
    <n v="235.6"/>
    <x v="1"/>
  </r>
  <r>
    <s v="ORD111661"/>
    <x v="0"/>
    <x v="0"/>
    <n v="3333.22"/>
    <n v="0.46"/>
    <n v="1533.2811999999999"/>
    <n v="1799.9387999999999"/>
    <n v="9"/>
    <x v="59"/>
    <d v="2023-10-01T00:00:00"/>
    <x v="1"/>
    <x v="2"/>
    <n v="461.24"/>
    <x v="5"/>
  </r>
  <r>
    <s v="ORD100651"/>
    <x v="3"/>
    <x v="1"/>
    <n v="3336.72"/>
    <n v="0.43"/>
    <n v="1434.7895999999998"/>
    <n v="1901.9304"/>
    <n v="9"/>
    <x v="527"/>
    <d v="2024-01-25T00:00:00"/>
    <x v="2"/>
    <x v="1"/>
    <n v="503.48"/>
    <x v="1"/>
  </r>
  <r>
    <s v="ORD109794"/>
    <x v="3"/>
    <x v="3"/>
    <n v="3352.04"/>
    <n v="0.25"/>
    <n v="838.01"/>
    <n v="2514.0299999999997"/>
    <n v="9"/>
    <x v="20"/>
    <d v="2023-01-18T00:00:00"/>
    <x v="1"/>
    <x v="0"/>
    <n v="484.36"/>
    <x v="4"/>
  </r>
  <r>
    <s v="ORD104843"/>
    <x v="2"/>
    <x v="3"/>
    <n v="3355.37"/>
    <n v="0.14000000000000001"/>
    <n v="469.7518"/>
    <n v="2885.6181999999999"/>
    <n v="9"/>
    <x v="224"/>
    <d v="2024-08-28T00:00:00"/>
    <x v="0"/>
    <x v="2"/>
    <n v="436.12"/>
    <x v="3"/>
  </r>
  <r>
    <s v="ORD114296"/>
    <x v="1"/>
    <x v="3"/>
    <n v="3362.44"/>
    <n v="0.49"/>
    <n v="1647.5956000000001"/>
    <n v="1714.8444"/>
    <n v="9"/>
    <x v="216"/>
    <d v="2023-04-26T00:00:00"/>
    <x v="2"/>
    <x v="1"/>
    <n v="621.21"/>
    <x v="4"/>
  </r>
  <r>
    <s v="ORD111733"/>
    <x v="1"/>
    <x v="2"/>
    <n v="3363.52"/>
    <n v="0.39"/>
    <n v="1311.7728"/>
    <n v="2051.7471999999998"/>
    <n v="9"/>
    <x v="519"/>
    <d v="2024-10-26T00:00:00"/>
    <x v="2"/>
    <x v="1"/>
    <n v="633.54"/>
    <x v="5"/>
  </r>
  <r>
    <s v="ORD110436"/>
    <x v="2"/>
    <x v="2"/>
    <n v="3364.39"/>
    <n v="0.36"/>
    <n v="1211.1804"/>
    <n v="2153.2096000000001"/>
    <n v="9"/>
    <x v="84"/>
    <d v="2024-06-11T00:00:00"/>
    <x v="2"/>
    <x v="2"/>
    <n v="741.85"/>
    <x v="4"/>
  </r>
  <r>
    <s v="ORD109191"/>
    <x v="3"/>
    <x v="2"/>
    <n v="3365.45"/>
    <n v="0.3"/>
    <n v="1009.6349999999999"/>
    <n v="2355.8150000000001"/>
    <n v="9"/>
    <x v="281"/>
    <d v="2023-08-26T00:00:00"/>
    <x v="1"/>
    <x v="2"/>
    <n v="893.03"/>
    <x v="4"/>
  </r>
  <r>
    <s v="ORD101919"/>
    <x v="1"/>
    <x v="0"/>
    <n v="3377.21"/>
    <n v="0.49"/>
    <n v="1654.8328999999999"/>
    <n v="1722.3771000000002"/>
    <n v="9"/>
    <x v="444"/>
    <d v="2023-04-22T00:00:00"/>
    <x v="0"/>
    <x v="1"/>
    <n v="177.71"/>
    <x v="2"/>
  </r>
  <r>
    <s v="ORD100209"/>
    <x v="1"/>
    <x v="0"/>
    <n v="3382.18"/>
    <n v="0.27"/>
    <n v="913.18860000000006"/>
    <n v="2468.9913999999999"/>
    <n v="9"/>
    <x v="77"/>
    <d v="2023-09-27T00:00:00"/>
    <x v="2"/>
    <x v="1"/>
    <n v="970.91"/>
    <x v="5"/>
  </r>
  <r>
    <s v="ORD110525"/>
    <x v="3"/>
    <x v="3"/>
    <n v="3384.99"/>
    <n v="0.01"/>
    <n v="33.849899999999998"/>
    <n v="3351.1400999999996"/>
    <n v="9"/>
    <x v="123"/>
    <d v="2023-09-09T00:00:00"/>
    <x v="1"/>
    <x v="2"/>
    <n v="193.8"/>
    <x v="4"/>
  </r>
  <r>
    <s v="ORD114016"/>
    <x v="3"/>
    <x v="3"/>
    <n v="3385.27"/>
    <n v="0.08"/>
    <n v="270.82159999999999"/>
    <n v="3114.4484000000002"/>
    <n v="9"/>
    <x v="125"/>
    <d v="2023-09-07T00:00:00"/>
    <x v="0"/>
    <x v="2"/>
    <n v="776.36"/>
    <x v="2"/>
  </r>
  <r>
    <s v="ORD100940"/>
    <x v="3"/>
    <x v="0"/>
    <n v="3393.46"/>
    <n v="0.26"/>
    <n v="882.29960000000005"/>
    <n v="2511.1603999999998"/>
    <n v="9"/>
    <x v="310"/>
    <d v="2024-02-13T00:00:00"/>
    <x v="2"/>
    <x v="0"/>
    <n v="684.44"/>
    <x v="3"/>
  </r>
  <r>
    <s v="ORD108876"/>
    <x v="0"/>
    <x v="1"/>
    <n v="3396.48"/>
    <n v="0.01"/>
    <n v="33.964800000000004"/>
    <n v="3362.5151999999998"/>
    <n v="9"/>
    <x v="63"/>
    <d v="2024-02-18T00:00:00"/>
    <x v="0"/>
    <x v="0"/>
    <n v="479.75"/>
    <x v="5"/>
  </r>
  <r>
    <s v="ORD109320"/>
    <x v="1"/>
    <x v="0"/>
    <n v="3396.68"/>
    <n v="0.42"/>
    <n v="1426.6055999999999"/>
    <n v="1970.0744"/>
    <n v="9"/>
    <x v="62"/>
    <d v="2024-10-19T00:00:00"/>
    <x v="1"/>
    <x v="2"/>
    <n v="211.28"/>
    <x v="4"/>
  </r>
  <r>
    <s v="ORD103135"/>
    <x v="0"/>
    <x v="4"/>
    <n v="3397.55"/>
    <n v="0.37"/>
    <n v="1257.0934999999999"/>
    <n v="2140.4565000000002"/>
    <n v="9"/>
    <x v="583"/>
    <d v="2023-10-10T00:00:00"/>
    <x v="1"/>
    <x v="0"/>
    <n v="754.93"/>
    <x v="4"/>
  </r>
  <r>
    <s v="ORD103822"/>
    <x v="3"/>
    <x v="3"/>
    <n v="3398.29"/>
    <n v="0.5"/>
    <n v="1699.145"/>
    <n v="1699.145"/>
    <n v="9"/>
    <x v="457"/>
    <d v="2024-07-01T00:00:00"/>
    <x v="1"/>
    <x v="2"/>
    <n v="387.1"/>
    <x v="2"/>
  </r>
  <r>
    <s v="ORD100765"/>
    <x v="0"/>
    <x v="4"/>
    <n v="3398.71"/>
    <n v="0.01"/>
    <n v="33.987099999999998"/>
    <n v="3364.7229000000002"/>
    <n v="9"/>
    <x v="584"/>
    <d v="2023-09-28T00:00:00"/>
    <x v="2"/>
    <x v="2"/>
    <n v="571.99"/>
    <x v="4"/>
  </r>
  <r>
    <s v="ORD113772"/>
    <x v="2"/>
    <x v="4"/>
    <n v="3399.07"/>
    <n v="7.0000000000000007E-2"/>
    <n v="237.93490000000003"/>
    <n v="3161.1351"/>
    <n v="9"/>
    <x v="537"/>
    <d v="2024-09-03T00:00:00"/>
    <x v="0"/>
    <x v="2"/>
    <n v="753.8"/>
    <x v="2"/>
  </r>
  <r>
    <s v="ORD108871"/>
    <x v="0"/>
    <x v="0"/>
    <n v="3401.28"/>
    <n v="0.15"/>
    <n v="510.19200000000001"/>
    <n v="2891.0880000000002"/>
    <n v="9"/>
    <x v="293"/>
    <d v="2024-01-12T00:00:00"/>
    <x v="2"/>
    <x v="2"/>
    <n v="255.2"/>
    <x v="3"/>
  </r>
  <r>
    <s v="ORD113551"/>
    <x v="2"/>
    <x v="3"/>
    <n v="3403.13"/>
    <n v="0.13"/>
    <n v="442.40690000000001"/>
    <n v="2960.7231000000002"/>
    <n v="9"/>
    <x v="185"/>
    <d v="2024-07-15T00:00:00"/>
    <x v="0"/>
    <x v="0"/>
    <n v="879.31"/>
    <x v="5"/>
  </r>
  <r>
    <s v="ORD104824"/>
    <x v="1"/>
    <x v="4"/>
    <n v="3404.26"/>
    <n v="0.19"/>
    <n v="646.8094000000001"/>
    <n v="2757.4506000000001"/>
    <n v="9"/>
    <x v="218"/>
    <d v="2024-11-09T00:00:00"/>
    <x v="2"/>
    <x v="2"/>
    <n v="931.92"/>
    <x v="0"/>
  </r>
  <r>
    <s v="ORD100570"/>
    <x v="2"/>
    <x v="4"/>
    <n v="3404.54"/>
    <n v="0.26"/>
    <n v="885.18040000000008"/>
    <n v="2519.3595999999998"/>
    <n v="9"/>
    <x v="526"/>
    <d v="2023-07-26T00:00:00"/>
    <x v="1"/>
    <x v="0"/>
    <n v="720"/>
    <x v="3"/>
  </r>
  <r>
    <s v="ORD108152"/>
    <x v="2"/>
    <x v="3"/>
    <n v="3405.04"/>
    <n v="0.36"/>
    <n v="1225.8144"/>
    <n v="2179.2255999999998"/>
    <n v="9"/>
    <x v="154"/>
    <d v="2023-02-04T00:00:00"/>
    <x v="2"/>
    <x v="0"/>
    <n v="271.55"/>
    <x v="3"/>
  </r>
  <r>
    <s v="ORD108900"/>
    <x v="3"/>
    <x v="1"/>
    <n v="3409"/>
    <n v="0.17"/>
    <n v="579.53000000000009"/>
    <n v="2829.47"/>
    <n v="9"/>
    <x v="585"/>
    <d v="2023-03-16T00:00:00"/>
    <x v="2"/>
    <x v="2"/>
    <n v="522.21"/>
    <x v="5"/>
  </r>
  <r>
    <s v="ORD107349"/>
    <x v="3"/>
    <x v="3"/>
    <n v="3411.85"/>
    <n v="0.45"/>
    <n v="1535.3325"/>
    <n v="1876.5174999999999"/>
    <n v="9"/>
    <x v="586"/>
    <d v="2024-09-19T00:00:00"/>
    <x v="1"/>
    <x v="2"/>
    <n v="186.08"/>
    <x v="2"/>
  </r>
  <r>
    <s v="ORD113605"/>
    <x v="3"/>
    <x v="0"/>
    <n v="3414.31"/>
    <n v="0.14000000000000001"/>
    <n v="478.00340000000006"/>
    <n v="2936.3065999999999"/>
    <n v="9"/>
    <x v="299"/>
    <d v="2023-06-16T00:00:00"/>
    <x v="0"/>
    <x v="0"/>
    <n v="176.42"/>
    <x v="2"/>
  </r>
  <r>
    <s v="ORD114144"/>
    <x v="3"/>
    <x v="4"/>
    <n v="3415.95"/>
    <n v="0.31"/>
    <n v="1058.9444999999998"/>
    <n v="2357.0055000000002"/>
    <n v="9"/>
    <x v="108"/>
    <d v="2023-10-22T00:00:00"/>
    <x v="1"/>
    <x v="1"/>
    <n v="777.78"/>
    <x v="2"/>
  </r>
  <r>
    <s v="ORD111279"/>
    <x v="3"/>
    <x v="3"/>
    <n v="3418.69"/>
    <n v="0.3"/>
    <n v="1025.607"/>
    <n v="2393.0830000000001"/>
    <n v="9"/>
    <x v="422"/>
    <d v="2023-11-15T00:00:00"/>
    <x v="0"/>
    <x v="1"/>
    <n v="299.98"/>
    <x v="5"/>
  </r>
  <r>
    <s v="ORD100071"/>
    <x v="2"/>
    <x v="1"/>
    <n v="3423.43"/>
    <n v="0.47"/>
    <n v="1609.0120999999999"/>
    <n v="1814.4178999999999"/>
    <n v="9"/>
    <x v="587"/>
    <d v="2024-11-26T00:00:00"/>
    <x v="0"/>
    <x v="1"/>
    <n v="698.02"/>
    <x v="4"/>
  </r>
  <r>
    <s v="ORD109743"/>
    <x v="1"/>
    <x v="1"/>
    <n v="3423.46"/>
    <n v="0.31"/>
    <n v="1061.2726"/>
    <n v="2362.1873999999998"/>
    <n v="9"/>
    <x v="99"/>
    <d v="2024-03-28T00:00:00"/>
    <x v="2"/>
    <x v="2"/>
    <n v="232.79"/>
    <x v="4"/>
  </r>
  <r>
    <s v="ORD111648"/>
    <x v="0"/>
    <x v="2"/>
    <n v="3423.86"/>
    <n v="0.27"/>
    <n v="924.44220000000007"/>
    <n v="2499.4178000000002"/>
    <n v="9"/>
    <x v="555"/>
    <d v="2023-01-16T00:00:00"/>
    <x v="1"/>
    <x v="1"/>
    <n v="684.6"/>
    <x v="2"/>
  </r>
  <r>
    <s v="ORD110015"/>
    <x v="1"/>
    <x v="2"/>
    <n v="3424.35"/>
    <n v="0.44"/>
    <n v="1506.7139999999999"/>
    <n v="1917.636"/>
    <n v="9"/>
    <x v="588"/>
    <d v="2024-04-18T00:00:00"/>
    <x v="2"/>
    <x v="2"/>
    <n v="711.34"/>
    <x v="1"/>
  </r>
  <r>
    <s v="ORD106866"/>
    <x v="0"/>
    <x v="3"/>
    <n v="3425.65"/>
    <n v="0.43"/>
    <n v="1473.0295000000001"/>
    <n v="1952.6205"/>
    <n v="9"/>
    <x v="222"/>
    <d v="2023-09-14T00:00:00"/>
    <x v="0"/>
    <x v="2"/>
    <n v="524.16"/>
    <x v="0"/>
  </r>
  <r>
    <s v="ORD102553"/>
    <x v="3"/>
    <x v="1"/>
    <n v="3428.66"/>
    <n v="0.34"/>
    <n v="1165.7444"/>
    <n v="2262.9155999999998"/>
    <n v="9"/>
    <x v="424"/>
    <d v="2023-07-18T00:00:00"/>
    <x v="2"/>
    <x v="2"/>
    <n v="336.64"/>
    <x v="0"/>
  </r>
  <r>
    <s v="ORD114083"/>
    <x v="0"/>
    <x v="3"/>
    <n v="3431.51"/>
    <n v="0.04"/>
    <n v="137.2604"/>
    <n v="3294.2496000000001"/>
    <n v="9"/>
    <x v="161"/>
    <d v="2024-03-22T00:00:00"/>
    <x v="0"/>
    <x v="1"/>
    <n v="905.56"/>
    <x v="4"/>
  </r>
  <r>
    <s v="ORD113707"/>
    <x v="0"/>
    <x v="0"/>
    <n v="3433.81"/>
    <n v="0.13"/>
    <n v="446.39530000000002"/>
    <n v="2987.4146999999998"/>
    <n v="9"/>
    <x v="589"/>
    <d v="2023-12-05T00:00:00"/>
    <x v="2"/>
    <x v="2"/>
    <n v="952.37"/>
    <x v="1"/>
  </r>
  <r>
    <s v="ORD109945"/>
    <x v="1"/>
    <x v="1"/>
    <n v="3434.15"/>
    <n v="0.31"/>
    <n v="1064.5865000000001"/>
    <n v="2369.5635000000002"/>
    <n v="9"/>
    <x v="463"/>
    <d v="2023-12-29T00:00:00"/>
    <x v="2"/>
    <x v="1"/>
    <n v="203.29"/>
    <x v="3"/>
  </r>
  <r>
    <s v="ORD102342"/>
    <x v="1"/>
    <x v="3"/>
    <n v="3436.35"/>
    <n v="0.23"/>
    <n v="790.3605"/>
    <n v="2645.9894999999997"/>
    <n v="9"/>
    <x v="432"/>
    <d v="2024-07-03T00:00:00"/>
    <x v="2"/>
    <x v="2"/>
    <n v="653.28"/>
    <x v="4"/>
  </r>
  <r>
    <s v="ORD105390"/>
    <x v="3"/>
    <x v="3"/>
    <n v="3437.08"/>
    <n v="0.08"/>
    <n v="274.96640000000002"/>
    <n v="3162.1135999999997"/>
    <n v="9"/>
    <x v="231"/>
    <d v="2023-07-09T00:00:00"/>
    <x v="0"/>
    <x v="1"/>
    <n v="915.64"/>
    <x v="3"/>
  </r>
  <r>
    <s v="ORD105453"/>
    <x v="1"/>
    <x v="1"/>
    <n v="3439.23"/>
    <n v="0.4"/>
    <n v="1375.692"/>
    <n v="2063.538"/>
    <n v="9"/>
    <x v="274"/>
    <d v="2024-12-14T00:00:00"/>
    <x v="2"/>
    <x v="2"/>
    <n v="282.94"/>
    <x v="5"/>
  </r>
  <r>
    <s v="ORD111535"/>
    <x v="2"/>
    <x v="3"/>
    <n v="3440.1"/>
    <n v="0.2"/>
    <n v="688.02"/>
    <n v="2752.08"/>
    <n v="9"/>
    <x v="362"/>
    <d v="2023-10-13T00:00:00"/>
    <x v="1"/>
    <x v="0"/>
    <n v="409.2"/>
    <x v="1"/>
  </r>
  <r>
    <s v="ORD105492"/>
    <x v="1"/>
    <x v="3"/>
    <n v="3440.8"/>
    <n v="0.11"/>
    <n v="378.488"/>
    <n v="3062.3120000000004"/>
    <n v="9"/>
    <x v="366"/>
    <d v="2024-06-12T00:00:00"/>
    <x v="1"/>
    <x v="0"/>
    <n v="967.12"/>
    <x v="2"/>
  </r>
  <r>
    <s v="ORD108093"/>
    <x v="3"/>
    <x v="4"/>
    <n v="3442.56"/>
    <n v="0.38"/>
    <n v="1308.1728000000001"/>
    <n v="2134.3872000000001"/>
    <n v="9"/>
    <x v="590"/>
    <d v="2023-05-16T00:00:00"/>
    <x v="0"/>
    <x v="2"/>
    <n v="578.26"/>
    <x v="1"/>
  </r>
  <r>
    <s v="ORD114757"/>
    <x v="0"/>
    <x v="3"/>
    <n v="3444.03"/>
    <n v="0.11"/>
    <n v="378.8433"/>
    <n v="3065.1867000000002"/>
    <n v="9"/>
    <x v="591"/>
    <d v="2023-03-23T00:00:00"/>
    <x v="1"/>
    <x v="0"/>
    <n v="632.08000000000004"/>
    <x v="1"/>
  </r>
  <r>
    <s v="ORD110713"/>
    <x v="3"/>
    <x v="0"/>
    <n v="3450.59"/>
    <n v="0.44"/>
    <n v="1518.2596000000001"/>
    <n v="1932.3304000000001"/>
    <n v="9"/>
    <x v="497"/>
    <d v="2023-11-01T00:00:00"/>
    <x v="2"/>
    <x v="2"/>
    <n v="342.01"/>
    <x v="0"/>
  </r>
  <r>
    <s v="ORD106818"/>
    <x v="0"/>
    <x v="4"/>
    <n v="3451.4"/>
    <n v="0.24"/>
    <n v="828.33600000000001"/>
    <n v="2623.0640000000003"/>
    <n v="9"/>
    <x v="193"/>
    <d v="2023-06-27T00:00:00"/>
    <x v="1"/>
    <x v="1"/>
    <n v="770.21"/>
    <x v="1"/>
  </r>
  <r>
    <s v="ORD113321"/>
    <x v="3"/>
    <x v="2"/>
    <n v="3455.55"/>
    <n v="0.16"/>
    <n v="552.88800000000003"/>
    <n v="2902.6620000000003"/>
    <n v="9"/>
    <x v="543"/>
    <d v="2024-10-30T00:00:00"/>
    <x v="1"/>
    <x v="1"/>
    <n v="1017.11"/>
    <x v="3"/>
  </r>
  <r>
    <s v="ORD109003"/>
    <x v="2"/>
    <x v="0"/>
    <n v="3456.38"/>
    <n v="0.32"/>
    <n v="1106.0416"/>
    <n v="2350.3384000000001"/>
    <n v="9"/>
    <x v="535"/>
    <d v="2023-10-23T00:00:00"/>
    <x v="2"/>
    <x v="2"/>
    <n v="842.2"/>
    <x v="3"/>
  </r>
  <r>
    <s v="ORD105669"/>
    <x v="0"/>
    <x v="4"/>
    <n v="3458.12"/>
    <n v="0.48"/>
    <n v="1659.8975999999998"/>
    <n v="1798.2224000000001"/>
    <n v="9"/>
    <x v="216"/>
    <d v="2023-04-26T00:00:00"/>
    <x v="2"/>
    <x v="2"/>
    <n v="370.04"/>
    <x v="0"/>
  </r>
  <r>
    <s v="ORD103852"/>
    <x v="0"/>
    <x v="3"/>
    <n v="3472.12"/>
    <n v="0.43"/>
    <n v="1493.0115999999998"/>
    <n v="1979.1084000000001"/>
    <n v="9"/>
    <x v="58"/>
    <d v="2024-01-18T00:00:00"/>
    <x v="1"/>
    <x v="0"/>
    <n v="311.26"/>
    <x v="5"/>
  </r>
  <r>
    <s v="ORD101457"/>
    <x v="3"/>
    <x v="1"/>
    <n v="3472.85"/>
    <n v="0.03"/>
    <n v="104.18549999999999"/>
    <n v="3368.6644999999999"/>
    <n v="9"/>
    <x v="592"/>
    <d v="2023-12-20T00:00:00"/>
    <x v="1"/>
    <x v="1"/>
    <n v="315.89999999999998"/>
    <x v="1"/>
  </r>
  <r>
    <s v="ORD106838"/>
    <x v="2"/>
    <x v="2"/>
    <n v="3477.93"/>
    <n v="0.38"/>
    <n v="1321.6134"/>
    <n v="2156.3166000000001"/>
    <n v="9"/>
    <x v="593"/>
    <d v="2023-04-02T00:00:00"/>
    <x v="1"/>
    <x v="0"/>
    <n v="676.98"/>
    <x v="4"/>
  </r>
  <r>
    <s v="ORD103573"/>
    <x v="1"/>
    <x v="1"/>
    <n v="3478.12"/>
    <n v="0.36"/>
    <n v="1252.1232"/>
    <n v="2225.9967999999999"/>
    <n v="9"/>
    <x v="594"/>
    <d v="2024-08-22T00:00:00"/>
    <x v="0"/>
    <x v="1"/>
    <n v="658.5"/>
    <x v="0"/>
  </r>
  <r>
    <s v="ORD109656"/>
    <x v="1"/>
    <x v="2"/>
    <n v="3482.86"/>
    <n v="0.39"/>
    <n v="1358.3154000000002"/>
    <n v="2124.5446000000002"/>
    <n v="9"/>
    <x v="595"/>
    <d v="2024-02-10T00:00:00"/>
    <x v="1"/>
    <x v="2"/>
    <n v="294.25"/>
    <x v="1"/>
  </r>
  <r>
    <s v="ORD101733"/>
    <x v="3"/>
    <x v="3"/>
    <n v="3488.64"/>
    <n v="0.46"/>
    <n v="1604.7744"/>
    <n v="1883.8655999999999"/>
    <n v="9"/>
    <x v="596"/>
    <d v="2023-03-18T00:00:00"/>
    <x v="2"/>
    <x v="2"/>
    <n v="286.58999999999997"/>
    <x v="0"/>
  </r>
  <r>
    <s v="ORD102653"/>
    <x v="1"/>
    <x v="4"/>
    <n v="3489.35"/>
    <n v="0.25"/>
    <n v="872.33749999999998"/>
    <n v="2617.0124999999998"/>
    <n v="9"/>
    <x v="536"/>
    <d v="2024-01-04T00:00:00"/>
    <x v="2"/>
    <x v="1"/>
    <n v="883.07"/>
    <x v="1"/>
  </r>
  <r>
    <s v="ORD105735"/>
    <x v="0"/>
    <x v="1"/>
    <n v="3490.43"/>
    <n v="0.11"/>
    <n v="383.94729999999998"/>
    <n v="3106.4827"/>
    <n v="9"/>
    <x v="508"/>
    <d v="2024-08-09T00:00:00"/>
    <x v="2"/>
    <x v="0"/>
    <n v="753.24"/>
    <x v="1"/>
  </r>
  <r>
    <s v="ORD100863"/>
    <x v="2"/>
    <x v="3"/>
    <n v="3491.86"/>
    <n v="0.17"/>
    <n v="593.61620000000005"/>
    <n v="2898.2438000000002"/>
    <n v="9"/>
    <x v="571"/>
    <d v="2024-07-18T00:00:00"/>
    <x v="1"/>
    <x v="1"/>
    <n v="573.13"/>
    <x v="4"/>
  </r>
  <r>
    <s v="ORD100484"/>
    <x v="1"/>
    <x v="2"/>
    <n v="3492.82"/>
    <n v="0.26"/>
    <n v="908.1332000000001"/>
    <n v="2584.6867999999999"/>
    <n v="9"/>
    <x v="553"/>
    <d v="2023-10-06T00:00:00"/>
    <x v="1"/>
    <x v="1"/>
    <n v="317.56"/>
    <x v="5"/>
  </r>
  <r>
    <s v="ORD105978"/>
    <x v="2"/>
    <x v="2"/>
    <n v="3496.51"/>
    <n v="0.13"/>
    <n v="454.54630000000003"/>
    <n v="3041.9637000000002"/>
    <n v="9"/>
    <x v="407"/>
    <d v="2024-12-06T00:00:00"/>
    <x v="2"/>
    <x v="1"/>
    <n v="502.26"/>
    <x v="4"/>
  </r>
  <r>
    <s v="ORD102538"/>
    <x v="3"/>
    <x v="1"/>
    <n v="3504.65"/>
    <n v="0.3"/>
    <n v="1051.395"/>
    <n v="2453.2550000000001"/>
    <n v="9"/>
    <x v="289"/>
    <d v="2024-02-01T00:00:00"/>
    <x v="2"/>
    <x v="0"/>
    <n v="470.85"/>
    <x v="5"/>
  </r>
  <r>
    <s v="ORD111545"/>
    <x v="2"/>
    <x v="2"/>
    <n v="3505.77"/>
    <n v="0.1"/>
    <n v="350.577"/>
    <n v="3155.1930000000002"/>
    <n v="9"/>
    <x v="239"/>
    <d v="2023-08-27T00:00:00"/>
    <x v="1"/>
    <x v="1"/>
    <n v="715.43"/>
    <x v="1"/>
  </r>
  <r>
    <s v="ORD104428"/>
    <x v="0"/>
    <x v="4"/>
    <n v="3512.1"/>
    <n v="0.37"/>
    <n v="1299.4769999999999"/>
    <n v="2212.623"/>
    <n v="9"/>
    <x v="50"/>
    <d v="2024-08-21T00:00:00"/>
    <x v="2"/>
    <x v="0"/>
    <n v="518.61"/>
    <x v="3"/>
  </r>
  <r>
    <s v="ORD103618"/>
    <x v="1"/>
    <x v="2"/>
    <n v="3516.33"/>
    <n v="0.48"/>
    <n v="1687.8383999999999"/>
    <n v="1828.4916000000001"/>
    <n v="9"/>
    <x v="334"/>
    <d v="2024-09-17T00:00:00"/>
    <x v="0"/>
    <x v="1"/>
    <n v="738.46"/>
    <x v="0"/>
  </r>
  <r>
    <s v="ORD112782"/>
    <x v="1"/>
    <x v="1"/>
    <n v="3524.89"/>
    <n v="0.19"/>
    <n v="669.72910000000002"/>
    <n v="2855.1608999999999"/>
    <n v="9"/>
    <x v="504"/>
    <d v="2023-03-21T00:00:00"/>
    <x v="0"/>
    <x v="2"/>
    <n v="897.12"/>
    <x v="1"/>
  </r>
  <r>
    <s v="ORD111750"/>
    <x v="2"/>
    <x v="4"/>
    <n v="3527.76"/>
    <n v="0.02"/>
    <n v="70.555199999999999"/>
    <n v="3457.2048000000004"/>
    <n v="9"/>
    <x v="495"/>
    <d v="2023-07-27T00:00:00"/>
    <x v="1"/>
    <x v="0"/>
    <n v="941.18"/>
    <x v="4"/>
  </r>
  <r>
    <s v="ORD112565"/>
    <x v="1"/>
    <x v="4"/>
    <n v="3528.4"/>
    <n v="0.39"/>
    <n v="1376.076"/>
    <n v="2152.3240000000001"/>
    <n v="9"/>
    <x v="407"/>
    <d v="2024-12-08T00:00:00"/>
    <x v="0"/>
    <x v="2"/>
    <n v="457.67"/>
    <x v="1"/>
  </r>
  <r>
    <s v="ORD104494"/>
    <x v="3"/>
    <x v="0"/>
    <n v="3529.86"/>
    <n v="0.14000000000000001"/>
    <n v="494.18040000000008"/>
    <n v="3035.6795999999999"/>
    <n v="9"/>
    <x v="9"/>
    <d v="2024-10-07T00:00:00"/>
    <x v="2"/>
    <x v="1"/>
    <n v="794.21"/>
    <x v="1"/>
  </r>
  <r>
    <s v="ORD110624"/>
    <x v="0"/>
    <x v="2"/>
    <n v="3530.42"/>
    <n v="0.41"/>
    <n v="1447.4721999999999"/>
    <n v="2082.9477999999999"/>
    <n v="9"/>
    <x v="543"/>
    <d v="2024-10-29T00:00:00"/>
    <x v="1"/>
    <x v="1"/>
    <n v="368.05"/>
    <x v="3"/>
  </r>
  <r>
    <s v="ORD111031"/>
    <x v="2"/>
    <x v="0"/>
    <n v="3530.79"/>
    <n v="0.44"/>
    <n v="1553.5476000000001"/>
    <n v="1977.2423999999999"/>
    <n v="9"/>
    <x v="597"/>
    <d v="2023-04-21T00:00:00"/>
    <x v="1"/>
    <x v="0"/>
    <n v="714.62"/>
    <x v="4"/>
  </r>
  <r>
    <s v="ORD112116"/>
    <x v="2"/>
    <x v="4"/>
    <n v="3531.66"/>
    <n v="0.04"/>
    <n v="141.2664"/>
    <n v="3390.3935999999999"/>
    <n v="9"/>
    <x v="259"/>
    <d v="2024-10-11T00:00:00"/>
    <x v="2"/>
    <x v="1"/>
    <n v="370.24"/>
    <x v="1"/>
  </r>
  <r>
    <s v="ORD112232"/>
    <x v="3"/>
    <x v="1"/>
    <n v="3531.91"/>
    <n v="0.24"/>
    <n v="847.65839999999992"/>
    <n v="2684.2516000000001"/>
    <n v="9"/>
    <x v="402"/>
    <d v="2023-08-22T00:00:00"/>
    <x v="0"/>
    <x v="2"/>
    <n v="954.89"/>
    <x v="3"/>
  </r>
  <r>
    <s v="ORD104865"/>
    <x v="1"/>
    <x v="1"/>
    <n v="3532.84"/>
    <n v="0.39"/>
    <n v="1377.8076000000001"/>
    <n v="2155.0324000000001"/>
    <n v="9"/>
    <x v="211"/>
    <d v="2023-05-20T00:00:00"/>
    <x v="2"/>
    <x v="2"/>
    <n v="368.2"/>
    <x v="2"/>
  </r>
  <r>
    <s v="ORD100227"/>
    <x v="2"/>
    <x v="0"/>
    <n v="3533"/>
    <n v="0.17"/>
    <n v="600.61"/>
    <n v="2932.39"/>
    <n v="9"/>
    <x v="474"/>
    <d v="2024-03-08T00:00:00"/>
    <x v="0"/>
    <x v="0"/>
    <n v="394.98"/>
    <x v="2"/>
  </r>
  <r>
    <s v="ORD101990"/>
    <x v="3"/>
    <x v="4"/>
    <n v="3533.91"/>
    <n v="0.36"/>
    <n v="1272.2076"/>
    <n v="2261.7024000000001"/>
    <n v="9"/>
    <x v="589"/>
    <d v="2023-12-03T00:00:00"/>
    <x v="2"/>
    <x v="0"/>
    <n v="848.82"/>
    <x v="2"/>
  </r>
  <r>
    <s v="ORD103902"/>
    <x v="3"/>
    <x v="2"/>
    <n v="3535.31"/>
    <n v="0.45"/>
    <n v="1590.8895"/>
    <n v="1944.4204999999999"/>
    <n v="9"/>
    <x v="230"/>
    <d v="2024-04-18T00:00:00"/>
    <x v="0"/>
    <x v="0"/>
    <n v="916.09"/>
    <x v="2"/>
  </r>
  <r>
    <s v="ORD104164"/>
    <x v="2"/>
    <x v="0"/>
    <n v="3539.65"/>
    <n v="0.03"/>
    <n v="106.1895"/>
    <n v="3433.4605000000001"/>
    <n v="9"/>
    <x v="598"/>
    <d v="2024-10-31T00:00:00"/>
    <x v="0"/>
    <x v="1"/>
    <n v="506.09"/>
    <x v="5"/>
  </r>
  <r>
    <s v="ORD104433"/>
    <x v="1"/>
    <x v="0"/>
    <n v="3540.3"/>
    <n v="0.13"/>
    <n v="460.23900000000003"/>
    <n v="3080.0610000000001"/>
    <n v="9"/>
    <x v="445"/>
    <d v="2023-04-11T00:00:00"/>
    <x v="2"/>
    <x v="1"/>
    <n v="236.49"/>
    <x v="0"/>
  </r>
  <r>
    <s v="ORD106359"/>
    <x v="0"/>
    <x v="0"/>
    <n v="3540.87"/>
    <n v="0.47"/>
    <n v="1664.2088999999999"/>
    <n v="1876.6611"/>
    <n v="9"/>
    <x v="251"/>
    <d v="2023-10-14T00:00:00"/>
    <x v="0"/>
    <x v="1"/>
    <n v="383.95"/>
    <x v="1"/>
  </r>
  <r>
    <s v="ORD106988"/>
    <x v="2"/>
    <x v="4"/>
    <n v="3544.51"/>
    <n v="0.41"/>
    <n v="1453.2491"/>
    <n v="2091.2609000000002"/>
    <n v="9"/>
    <x v="101"/>
    <d v="2024-01-19T00:00:00"/>
    <x v="2"/>
    <x v="0"/>
    <n v="619.26"/>
    <x v="5"/>
  </r>
  <r>
    <s v="ORD101750"/>
    <x v="3"/>
    <x v="4"/>
    <n v="3545.82"/>
    <n v="0.04"/>
    <n v="141.83280000000002"/>
    <n v="3403.9872"/>
    <n v="9"/>
    <x v="436"/>
    <d v="2024-10-30T00:00:00"/>
    <x v="2"/>
    <x v="1"/>
    <n v="913.57"/>
    <x v="5"/>
  </r>
  <r>
    <s v="ORD109424"/>
    <x v="2"/>
    <x v="0"/>
    <n v="3545.98"/>
    <n v="0.39"/>
    <n v="1382.9322"/>
    <n v="2163.0478000000003"/>
    <n v="9"/>
    <x v="140"/>
    <d v="2023-05-11T00:00:00"/>
    <x v="0"/>
    <x v="1"/>
    <n v="956"/>
    <x v="3"/>
  </r>
  <r>
    <s v="ORD106156"/>
    <x v="2"/>
    <x v="4"/>
    <n v="3546.63"/>
    <n v="0.4"/>
    <n v="1418.652"/>
    <n v="2127.9780000000001"/>
    <n v="9"/>
    <x v="141"/>
    <d v="2024-02-06T00:00:00"/>
    <x v="0"/>
    <x v="0"/>
    <n v="774.86"/>
    <x v="3"/>
  </r>
  <r>
    <s v="ORD111358"/>
    <x v="0"/>
    <x v="3"/>
    <n v="3547.94"/>
    <n v="0.22"/>
    <n v="780.54679999999996"/>
    <n v="2767.3932"/>
    <n v="9"/>
    <x v="123"/>
    <d v="2023-09-13T00:00:00"/>
    <x v="0"/>
    <x v="0"/>
    <n v="1033.73"/>
    <x v="4"/>
  </r>
  <r>
    <s v="ORD112018"/>
    <x v="1"/>
    <x v="2"/>
    <n v="3548.14"/>
    <n v="0.39"/>
    <n v="1383.7746"/>
    <n v="2164.3653999999997"/>
    <n v="9"/>
    <x v="137"/>
    <d v="2023-01-25T00:00:00"/>
    <x v="2"/>
    <x v="1"/>
    <n v="524.62"/>
    <x v="3"/>
  </r>
  <r>
    <s v="ORD110596"/>
    <x v="2"/>
    <x v="2"/>
    <n v="3556.87"/>
    <n v="0.11"/>
    <n v="391.25569999999999"/>
    <n v="3165.6142999999997"/>
    <n v="9"/>
    <x v="552"/>
    <d v="2023-09-14T00:00:00"/>
    <x v="2"/>
    <x v="2"/>
    <n v="905.51"/>
    <x v="5"/>
  </r>
  <r>
    <s v="ORD113408"/>
    <x v="2"/>
    <x v="2"/>
    <n v="3563.91"/>
    <n v="0.19"/>
    <n v="677.14289999999994"/>
    <n v="2886.7671"/>
    <n v="9"/>
    <x v="599"/>
    <d v="2024-05-21T00:00:00"/>
    <x v="2"/>
    <x v="1"/>
    <n v="337.25"/>
    <x v="0"/>
  </r>
  <r>
    <s v="ORD107908"/>
    <x v="3"/>
    <x v="0"/>
    <n v="3566.88"/>
    <n v="0.34"/>
    <n v="1212.7392000000002"/>
    <n v="2354.1408000000001"/>
    <n v="9"/>
    <x v="291"/>
    <d v="2023-09-21T00:00:00"/>
    <x v="1"/>
    <x v="2"/>
    <n v="431.41"/>
    <x v="2"/>
  </r>
  <r>
    <s v="ORD103721"/>
    <x v="0"/>
    <x v="0"/>
    <n v="3572.41"/>
    <n v="0.26"/>
    <n v="928.82659999999998"/>
    <n v="2643.5834"/>
    <n v="9"/>
    <x v="105"/>
    <d v="2023-12-26T00:00:00"/>
    <x v="1"/>
    <x v="2"/>
    <n v="259.29000000000002"/>
    <x v="5"/>
  </r>
  <r>
    <s v="ORD103099"/>
    <x v="0"/>
    <x v="0"/>
    <n v="3573.72"/>
    <n v="0.28999999999999998"/>
    <n v="1036.3788"/>
    <n v="2537.3411999999998"/>
    <n v="9"/>
    <x v="244"/>
    <d v="2023-07-08T00:00:00"/>
    <x v="2"/>
    <x v="2"/>
    <n v="705.12"/>
    <x v="2"/>
  </r>
  <r>
    <s v="ORD103976"/>
    <x v="1"/>
    <x v="1"/>
    <n v="3574.48"/>
    <n v="0.19"/>
    <n v="679.15120000000002"/>
    <n v="2895.3288000000002"/>
    <n v="9"/>
    <x v="600"/>
    <d v="2024-03-22T00:00:00"/>
    <x v="2"/>
    <x v="0"/>
    <n v="737.26"/>
    <x v="0"/>
  </r>
  <r>
    <s v="ORD109380"/>
    <x v="2"/>
    <x v="2"/>
    <n v="3584.95"/>
    <n v="0.11"/>
    <n v="394.34449999999998"/>
    <n v="3190.6054999999997"/>
    <n v="9"/>
    <x v="13"/>
    <d v="2024-12-25T00:00:00"/>
    <x v="1"/>
    <x v="2"/>
    <n v="879.49"/>
    <x v="4"/>
  </r>
  <r>
    <s v="ORD108176"/>
    <x v="3"/>
    <x v="1"/>
    <n v="3587.24"/>
    <n v="0.12"/>
    <n v="430.46879999999993"/>
    <n v="3156.7711999999997"/>
    <n v="9"/>
    <x v="382"/>
    <d v="2023-09-28T00:00:00"/>
    <x v="2"/>
    <x v="2"/>
    <n v="545.24"/>
    <x v="3"/>
  </r>
  <r>
    <s v="ORD112664"/>
    <x v="2"/>
    <x v="3"/>
    <n v="3589.95"/>
    <n v="0.12"/>
    <n v="430.79399999999998"/>
    <n v="3159.1559999999999"/>
    <n v="9"/>
    <x v="584"/>
    <d v="2023-09-28T00:00:00"/>
    <x v="0"/>
    <x v="2"/>
    <n v="295.91000000000003"/>
    <x v="0"/>
  </r>
  <r>
    <s v="ORD103455"/>
    <x v="3"/>
    <x v="1"/>
    <n v="3590.57"/>
    <n v="0.23"/>
    <n v="825.83110000000011"/>
    <n v="2764.7389000000003"/>
    <n v="9"/>
    <x v="62"/>
    <d v="2024-10-15T00:00:00"/>
    <x v="2"/>
    <x v="0"/>
    <n v="679.57"/>
    <x v="2"/>
  </r>
  <r>
    <s v="ORD104952"/>
    <x v="1"/>
    <x v="0"/>
    <n v="3591.93"/>
    <n v="0.13"/>
    <n v="466.95089999999999"/>
    <n v="3124.9791"/>
    <n v="9"/>
    <x v="347"/>
    <d v="2023-04-05T00:00:00"/>
    <x v="2"/>
    <x v="0"/>
    <n v="602.29"/>
    <x v="3"/>
  </r>
  <r>
    <s v="ORD106514"/>
    <x v="0"/>
    <x v="1"/>
    <n v="3593.43"/>
    <n v="0.49"/>
    <n v="1760.7806999999998"/>
    <n v="1832.6493"/>
    <n v="9"/>
    <x v="511"/>
    <d v="2024-10-23T00:00:00"/>
    <x v="1"/>
    <x v="0"/>
    <n v="550.35"/>
    <x v="1"/>
  </r>
  <r>
    <s v="ORD114358"/>
    <x v="2"/>
    <x v="2"/>
    <n v="3596.07"/>
    <n v="0.02"/>
    <n v="71.921400000000006"/>
    <n v="3524.1486"/>
    <n v="9"/>
    <x v="576"/>
    <d v="2024-12-20T00:00:00"/>
    <x v="1"/>
    <x v="1"/>
    <n v="863.86"/>
    <x v="2"/>
  </r>
  <r>
    <s v="ORD112699"/>
    <x v="3"/>
    <x v="0"/>
    <n v="3598.96"/>
    <n v="0.25"/>
    <n v="899.74"/>
    <n v="2699.2200000000003"/>
    <n v="9"/>
    <x v="265"/>
    <d v="2023-10-19T00:00:00"/>
    <x v="1"/>
    <x v="2"/>
    <n v="794.36"/>
    <x v="4"/>
  </r>
  <r>
    <s v="ORD108864"/>
    <x v="2"/>
    <x v="4"/>
    <n v="3599.22"/>
    <n v="0.17"/>
    <n v="611.86739999999998"/>
    <n v="2987.3525999999997"/>
    <n v="9"/>
    <x v="601"/>
    <d v="2023-06-05T00:00:00"/>
    <x v="2"/>
    <x v="2"/>
    <n v="1036.23"/>
    <x v="0"/>
  </r>
  <r>
    <s v="ORD111575"/>
    <x v="3"/>
    <x v="2"/>
    <n v="3600.85"/>
    <n v="0.28999999999999998"/>
    <n v="1044.2465"/>
    <n v="2556.6035000000002"/>
    <n v="9"/>
    <x v="336"/>
    <d v="2024-05-21T00:00:00"/>
    <x v="1"/>
    <x v="2"/>
    <n v="670.56"/>
    <x v="5"/>
  </r>
  <r>
    <s v="ORD104872"/>
    <x v="1"/>
    <x v="0"/>
    <n v="3602.57"/>
    <n v="0.35"/>
    <n v="1260.8995"/>
    <n v="2341.6705000000002"/>
    <n v="9"/>
    <x v="586"/>
    <d v="2024-09-19T00:00:00"/>
    <x v="1"/>
    <x v="1"/>
    <n v="242.83"/>
    <x v="2"/>
  </r>
  <r>
    <s v="ORD106157"/>
    <x v="1"/>
    <x v="0"/>
    <n v="3606.24"/>
    <n v="0.49"/>
    <n v="1767.0575999999999"/>
    <n v="1839.1823999999999"/>
    <n v="9"/>
    <x v="563"/>
    <d v="2023-07-16T00:00:00"/>
    <x v="1"/>
    <x v="2"/>
    <n v="777.34"/>
    <x v="1"/>
  </r>
  <r>
    <s v="ORD113978"/>
    <x v="3"/>
    <x v="3"/>
    <n v="3606.73"/>
    <n v="0.16"/>
    <n v="577.07680000000005"/>
    <n v="3029.6531999999997"/>
    <n v="9"/>
    <x v="336"/>
    <d v="2024-05-20T00:00:00"/>
    <x v="0"/>
    <x v="0"/>
    <n v="896.77"/>
    <x v="3"/>
  </r>
  <r>
    <s v="ORD111142"/>
    <x v="0"/>
    <x v="1"/>
    <n v="3608.38"/>
    <n v="0.49"/>
    <n v="1768.1061999999999"/>
    <n v="1840.2738000000002"/>
    <n v="9"/>
    <x v="331"/>
    <d v="2023-10-23T00:00:00"/>
    <x v="2"/>
    <x v="0"/>
    <n v="575.28"/>
    <x v="3"/>
  </r>
  <r>
    <s v="ORD114372"/>
    <x v="0"/>
    <x v="0"/>
    <n v="3608.42"/>
    <n v="0.06"/>
    <n v="216.5052"/>
    <n v="3391.9148"/>
    <n v="9"/>
    <x v="45"/>
    <d v="2023-06-01T00:00:00"/>
    <x v="2"/>
    <x v="2"/>
    <n v="512.13"/>
    <x v="0"/>
  </r>
  <r>
    <s v="ORD114244"/>
    <x v="3"/>
    <x v="0"/>
    <n v="3609.69"/>
    <n v="0.28000000000000003"/>
    <n v="1010.7132000000001"/>
    <n v="2598.9767999999999"/>
    <n v="9"/>
    <x v="73"/>
    <d v="2024-11-27T00:00:00"/>
    <x v="0"/>
    <x v="0"/>
    <n v="467.49"/>
    <x v="1"/>
  </r>
  <r>
    <s v="ORD114703"/>
    <x v="0"/>
    <x v="3"/>
    <n v="3615.45"/>
    <n v="0.48"/>
    <n v="1735.4159999999999"/>
    <n v="1880.0339999999999"/>
    <n v="9"/>
    <x v="142"/>
    <d v="2023-07-15T00:00:00"/>
    <x v="1"/>
    <x v="2"/>
    <n v="414.13"/>
    <x v="5"/>
  </r>
  <r>
    <s v="ORD108077"/>
    <x v="0"/>
    <x v="4"/>
    <n v="3617.09"/>
    <n v="0.17"/>
    <n v="614.90530000000012"/>
    <n v="3002.1846999999998"/>
    <n v="9"/>
    <x v="599"/>
    <d v="2024-05-16T00:00:00"/>
    <x v="2"/>
    <x v="1"/>
    <n v="896.3"/>
    <x v="3"/>
  </r>
  <r>
    <s v="ORD102021"/>
    <x v="0"/>
    <x v="3"/>
    <n v="3624.43"/>
    <n v="0.39"/>
    <n v="1413.5277000000001"/>
    <n v="2210.9022999999997"/>
    <n v="9"/>
    <x v="454"/>
    <d v="2023-07-18T00:00:00"/>
    <x v="1"/>
    <x v="0"/>
    <n v="256.64999999999998"/>
    <x v="0"/>
  </r>
  <r>
    <s v="ORD107927"/>
    <x v="3"/>
    <x v="1"/>
    <n v="3627.73"/>
    <n v="0.35"/>
    <n v="1269.7055"/>
    <n v="2358.0245"/>
    <n v="9"/>
    <x v="205"/>
    <d v="2024-05-02T00:00:00"/>
    <x v="2"/>
    <x v="2"/>
    <n v="183.3"/>
    <x v="1"/>
  </r>
  <r>
    <s v="ORD107504"/>
    <x v="0"/>
    <x v="1"/>
    <n v="3627.82"/>
    <n v="0.28999999999999998"/>
    <n v="1052.0678"/>
    <n v="2575.7521999999999"/>
    <n v="9"/>
    <x v="71"/>
    <d v="2023-08-14T00:00:00"/>
    <x v="1"/>
    <x v="2"/>
    <n v="872.28"/>
    <x v="5"/>
  </r>
  <r>
    <s v="ORD113270"/>
    <x v="3"/>
    <x v="0"/>
    <n v="3640.03"/>
    <n v="0.37"/>
    <n v="1346.8111000000001"/>
    <n v="2293.2188999999998"/>
    <n v="9"/>
    <x v="293"/>
    <d v="2024-01-12T00:00:00"/>
    <x v="2"/>
    <x v="2"/>
    <n v="738.49"/>
    <x v="4"/>
  </r>
  <r>
    <s v="ORD113640"/>
    <x v="0"/>
    <x v="4"/>
    <n v="3645.08"/>
    <n v="0.08"/>
    <n v="291.60640000000001"/>
    <n v="3353.4735999999998"/>
    <n v="9"/>
    <x v="405"/>
    <d v="2024-02-07T00:00:00"/>
    <x v="1"/>
    <x v="2"/>
    <n v="461.14"/>
    <x v="5"/>
  </r>
  <r>
    <s v="ORD112533"/>
    <x v="2"/>
    <x v="2"/>
    <n v="3645.23"/>
    <n v="0.08"/>
    <n v="291.61840000000001"/>
    <n v="3353.6116000000002"/>
    <n v="9"/>
    <x v="210"/>
    <d v="2024-05-12T00:00:00"/>
    <x v="1"/>
    <x v="1"/>
    <n v="727.36"/>
    <x v="5"/>
  </r>
  <r>
    <s v="ORD108352"/>
    <x v="2"/>
    <x v="4"/>
    <n v="3645.36"/>
    <n v="0.36"/>
    <n v="1312.3296"/>
    <n v="2333.0304000000001"/>
    <n v="9"/>
    <x v="536"/>
    <d v="2024-01-02T00:00:00"/>
    <x v="2"/>
    <x v="0"/>
    <n v="884.07"/>
    <x v="2"/>
  </r>
  <r>
    <s v="ORD114035"/>
    <x v="0"/>
    <x v="2"/>
    <n v="3645.61"/>
    <n v="0.28000000000000003"/>
    <n v="1020.7708000000001"/>
    <n v="2624.8391999999999"/>
    <n v="9"/>
    <x v="602"/>
    <d v="2023-05-13T00:00:00"/>
    <x v="0"/>
    <x v="1"/>
    <n v="247.34"/>
    <x v="5"/>
  </r>
  <r>
    <s v="ORD113712"/>
    <x v="0"/>
    <x v="3"/>
    <n v="3646.98"/>
    <n v="0.44"/>
    <n v="1604.6712"/>
    <n v="2042.3088"/>
    <n v="9"/>
    <x v="591"/>
    <d v="2023-03-27T00:00:00"/>
    <x v="1"/>
    <x v="0"/>
    <n v="727.02"/>
    <x v="1"/>
  </r>
  <r>
    <s v="ORD100523"/>
    <x v="0"/>
    <x v="2"/>
    <n v="3647.54"/>
    <n v="0.33"/>
    <n v="1203.6882000000001"/>
    <n v="2443.8517999999999"/>
    <n v="9"/>
    <x v="36"/>
    <d v="2024-06-24T00:00:00"/>
    <x v="2"/>
    <x v="1"/>
    <n v="230.83"/>
    <x v="2"/>
  </r>
  <r>
    <s v="ORD100310"/>
    <x v="3"/>
    <x v="2"/>
    <n v="3648.38"/>
    <n v="0.09"/>
    <n v="328.35419999999999"/>
    <n v="3320.0258000000003"/>
    <n v="9"/>
    <x v="564"/>
    <d v="2023-05-05T00:00:00"/>
    <x v="2"/>
    <x v="1"/>
    <n v="1033.49"/>
    <x v="4"/>
  </r>
  <r>
    <s v="ORD106663"/>
    <x v="0"/>
    <x v="3"/>
    <n v="3651.8"/>
    <n v="0.38"/>
    <n v="1387.6840000000002"/>
    <n v="2264.116"/>
    <n v="9"/>
    <x v="603"/>
    <d v="2023-11-07T00:00:00"/>
    <x v="2"/>
    <x v="0"/>
    <n v="833.88"/>
    <x v="1"/>
  </r>
  <r>
    <s v="ORD107324"/>
    <x v="0"/>
    <x v="2"/>
    <n v="3652.92"/>
    <n v="0.45"/>
    <n v="1643.8140000000001"/>
    <n v="2009.106"/>
    <n v="9"/>
    <x v="604"/>
    <d v="2023-03-17T00:00:00"/>
    <x v="2"/>
    <x v="1"/>
    <n v="794.51"/>
    <x v="0"/>
  </r>
  <r>
    <s v="ORD100701"/>
    <x v="3"/>
    <x v="3"/>
    <n v="3657.09"/>
    <n v="0.01"/>
    <n v="36.570900000000002"/>
    <n v="3620.5191"/>
    <n v="9"/>
    <x v="246"/>
    <d v="2024-07-28T00:00:00"/>
    <x v="0"/>
    <x v="0"/>
    <n v="647.98"/>
    <x v="0"/>
  </r>
  <r>
    <s v="ORD108372"/>
    <x v="0"/>
    <x v="4"/>
    <n v="3660.72"/>
    <n v="0.03"/>
    <n v="109.82159999999999"/>
    <n v="3550.8984"/>
    <n v="9"/>
    <x v="489"/>
    <d v="2024-09-05T00:00:00"/>
    <x v="0"/>
    <x v="2"/>
    <n v="492.62"/>
    <x v="2"/>
  </r>
  <r>
    <s v="ORD111372"/>
    <x v="3"/>
    <x v="3"/>
    <n v="3663.74"/>
    <n v="0.17"/>
    <n v="622.83580000000006"/>
    <n v="3040.9041999999999"/>
    <n v="9"/>
    <x v="605"/>
    <d v="2024-07-05T00:00:00"/>
    <x v="1"/>
    <x v="2"/>
    <n v="678.03"/>
    <x v="5"/>
  </r>
  <r>
    <s v="ORD107189"/>
    <x v="2"/>
    <x v="3"/>
    <n v="3663.82"/>
    <n v="0.25"/>
    <n v="915.95500000000004"/>
    <n v="2747.8650000000002"/>
    <n v="9"/>
    <x v="606"/>
    <d v="2024-10-21T00:00:00"/>
    <x v="0"/>
    <x v="2"/>
    <n v="426.62"/>
    <x v="3"/>
  </r>
  <r>
    <s v="ORD106714"/>
    <x v="3"/>
    <x v="4"/>
    <n v="3668.18"/>
    <n v="0.12"/>
    <n v="440.18159999999995"/>
    <n v="3227.9983999999999"/>
    <n v="9"/>
    <x v="607"/>
    <d v="2024-01-23T00:00:00"/>
    <x v="0"/>
    <x v="0"/>
    <n v="985.57"/>
    <x v="5"/>
  </r>
  <r>
    <s v="ORD110475"/>
    <x v="2"/>
    <x v="3"/>
    <n v="3669.13"/>
    <n v="0.42"/>
    <n v="1541.0346"/>
    <n v="2128.0954000000002"/>
    <n v="9"/>
    <x v="252"/>
    <d v="2023-02-16T00:00:00"/>
    <x v="1"/>
    <x v="2"/>
    <n v="207.5"/>
    <x v="5"/>
  </r>
  <r>
    <s v="ORD114168"/>
    <x v="3"/>
    <x v="4"/>
    <n v="3671.45"/>
    <n v="0.14000000000000001"/>
    <n v="514.00300000000004"/>
    <n v="3157.4469999999997"/>
    <n v="9"/>
    <x v="92"/>
    <d v="2023-12-08T00:00:00"/>
    <x v="1"/>
    <x v="1"/>
    <n v="664.85"/>
    <x v="4"/>
  </r>
  <r>
    <s v="ORD100707"/>
    <x v="3"/>
    <x v="3"/>
    <n v="3676.24"/>
    <n v="0.31"/>
    <n v="1139.6343999999999"/>
    <n v="2536.6055999999999"/>
    <n v="9"/>
    <x v="608"/>
    <d v="2023-01-22T00:00:00"/>
    <x v="2"/>
    <x v="1"/>
    <n v="523.49"/>
    <x v="0"/>
  </r>
  <r>
    <s v="ORD110258"/>
    <x v="2"/>
    <x v="2"/>
    <n v="3677.09"/>
    <n v="0.44"/>
    <n v="1617.9196000000002"/>
    <n v="2059.1704"/>
    <n v="9"/>
    <x v="281"/>
    <d v="2023-08-27T00:00:00"/>
    <x v="2"/>
    <x v="2"/>
    <n v="263.82"/>
    <x v="4"/>
  </r>
  <r>
    <s v="ORD109694"/>
    <x v="1"/>
    <x v="0"/>
    <n v="3678.42"/>
    <n v="0.37"/>
    <n v="1361.0154"/>
    <n v="2317.4045999999998"/>
    <n v="9"/>
    <x v="138"/>
    <d v="2023-05-10T00:00:00"/>
    <x v="1"/>
    <x v="2"/>
    <n v="203.61"/>
    <x v="4"/>
  </r>
  <r>
    <s v="ORD109281"/>
    <x v="3"/>
    <x v="4"/>
    <n v="3680.9"/>
    <n v="0.35"/>
    <n v="1288.3150000000001"/>
    <n v="2392.585"/>
    <n v="9"/>
    <x v="609"/>
    <d v="2023-10-02T00:00:00"/>
    <x v="0"/>
    <x v="2"/>
    <n v="973.05"/>
    <x v="3"/>
  </r>
  <r>
    <s v="ORD104596"/>
    <x v="3"/>
    <x v="3"/>
    <n v="3682.58"/>
    <n v="0.39"/>
    <n v="1436.2062000000001"/>
    <n v="2246.3737999999998"/>
    <n v="9"/>
    <x v="610"/>
    <d v="2023-09-17T00:00:00"/>
    <x v="2"/>
    <x v="0"/>
    <n v="812.81"/>
    <x v="5"/>
  </r>
  <r>
    <s v="ORD105812"/>
    <x v="2"/>
    <x v="1"/>
    <n v="3684.31"/>
    <n v="0"/>
    <n v="0"/>
    <n v="3684.31"/>
    <n v="9"/>
    <x v="274"/>
    <d v="2024-12-12T00:00:00"/>
    <x v="0"/>
    <x v="0"/>
    <n v="193.73"/>
    <x v="2"/>
  </r>
  <r>
    <s v="ORD106317"/>
    <x v="0"/>
    <x v="1"/>
    <n v="3684.35"/>
    <n v="0.13"/>
    <n v="478.96550000000002"/>
    <n v="3205.3845000000001"/>
    <n v="9"/>
    <x v="52"/>
    <d v="2023-04-15T00:00:00"/>
    <x v="2"/>
    <x v="1"/>
    <n v="315.45"/>
    <x v="4"/>
  </r>
  <r>
    <s v="ORD112354"/>
    <x v="3"/>
    <x v="2"/>
    <n v="3690.97"/>
    <n v="0.45"/>
    <n v="1660.9365"/>
    <n v="2030.0334999999998"/>
    <n v="9"/>
    <x v="70"/>
    <d v="2024-07-17T00:00:00"/>
    <x v="1"/>
    <x v="0"/>
    <n v="235.93"/>
    <x v="1"/>
  </r>
  <r>
    <s v="ORD110753"/>
    <x v="0"/>
    <x v="3"/>
    <n v="3692.4"/>
    <n v="0.16"/>
    <n v="590.78399999999999"/>
    <n v="3101.616"/>
    <n v="9"/>
    <x v="347"/>
    <d v="2023-04-03T00:00:00"/>
    <x v="2"/>
    <x v="0"/>
    <n v="673.21"/>
    <x v="1"/>
  </r>
  <r>
    <s v="ORD109034"/>
    <x v="2"/>
    <x v="0"/>
    <n v="3695.51"/>
    <n v="0.21"/>
    <n v="776.05709999999999"/>
    <n v="2919.4529000000002"/>
    <n v="9"/>
    <x v="90"/>
    <d v="2024-09-28T00:00:00"/>
    <x v="1"/>
    <x v="0"/>
    <n v="907.59"/>
    <x v="3"/>
  </r>
  <r>
    <s v="ORD106253"/>
    <x v="3"/>
    <x v="2"/>
    <n v="3696.31"/>
    <n v="0.48"/>
    <n v="1774.2287999999999"/>
    <n v="1922.0812000000001"/>
    <n v="9"/>
    <x v="568"/>
    <d v="2023-07-04T00:00:00"/>
    <x v="1"/>
    <x v="1"/>
    <n v="811.88"/>
    <x v="2"/>
  </r>
  <r>
    <s v="ORD100298"/>
    <x v="1"/>
    <x v="1"/>
    <n v="3696.88"/>
    <n v="0.34"/>
    <n v="1256.9392"/>
    <n v="2439.9408000000003"/>
    <n v="9"/>
    <x v="611"/>
    <d v="2023-07-28T00:00:00"/>
    <x v="0"/>
    <x v="0"/>
    <n v="690.48"/>
    <x v="3"/>
  </r>
  <r>
    <s v="ORD103179"/>
    <x v="1"/>
    <x v="2"/>
    <n v="3697.39"/>
    <n v="0.32"/>
    <n v="1183.1648"/>
    <n v="2514.2251999999999"/>
    <n v="9"/>
    <x v="612"/>
    <d v="2023-03-01T00:00:00"/>
    <x v="2"/>
    <x v="2"/>
    <n v="1011.86"/>
    <x v="5"/>
  </r>
  <r>
    <s v="ORD110575"/>
    <x v="1"/>
    <x v="4"/>
    <n v="3700.79"/>
    <n v="0.43"/>
    <n v="1591.3397"/>
    <n v="2109.4503"/>
    <n v="9"/>
    <x v="572"/>
    <d v="2024-03-06T00:00:00"/>
    <x v="1"/>
    <x v="1"/>
    <n v="742.53"/>
    <x v="2"/>
  </r>
  <r>
    <s v="ORD101456"/>
    <x v="2"/>
    <x v="2"/>
    <n v="3705.01"/>
    <n v="0.02"/>
    <n v="74.100200000000001"/>
    <n v="3630.9098000000004"/>
    <n v="9"/>
    <x v="613"/>
    <d v="2024-04-08T00:00:00"/>
    <x v="0"/>
    <x v="1"/>
    <n v="686.53"/>
    <x v="1"/>
  </r>
  <r>
    <s v="ORD115317"/>
    <x v="1"/>
    <x v="1"/>
    <n v="3707.73"/>
    <n v="0.31"/>
    <n v="1149.3963000000001"/>
    <n v="2558.3337000000001"/>
    <n v="9"/>
    <x v="465"/>
    <d v="2023-05-18T00:00:00"/>
    <x v="2"/>
    <x v="2"/>
    <n v="285.95"/>
    <x v="4"/>
  </r>
  <r>
    <s v="ORD111055"/>
    <x v="1"/>
    <x v="0"/>
    <n v="3711.2"/>
    <n v="0.31"/>
    <n v="1150.472"/>
    <n v="2560.7280000000001"/>
    <n v="9"/>
    <x v="71"/>
    <d v="2023-08-16T00:00:00"/>
    <x v="2"/>
    <x v="2"/>
    <n v="523.47"/>
    <x v="1"/>
  </r>
  <r>
    <s v="ORD102638"/>
    <x v="2"/>
    <x v="2"/>
    <n v="3713.37"/>
    <n v="0.24"/>
    <n v="891.2088"/>
    <n v="2822.1612"/>
    <n v="9"/>
    <x v="252"/>
    <d v="2023-02-17T00:00:00"/>
    <x v="0"/>
    <x v="2"/>
    <n v="523.95000000000005"/>
    <x v="3"/>
  </r>
  <r>
    <s v="ORD108284"/>
    <x v="3"/>
    <x v="2"/>
    <n v="3714.31"/>
    <n v="0.41"/>
    <n v="1522.8670999999999"/>
    <n v="2191.4429"/>
    <n v="9"/>
    <x v="74"/>
    <d v="2024-12-16T00:00:00"/>
    <x v="1"/>
    <x v="0"/>
    <n v="503.53"/>
    <x v="2"/>
  </r>
  <r>
    <s v="ORD107713"/>
    <x v="3"/>
    <x v="3"/>
    <n v="3716.88"/>
    <n v="0.33"/>
    <n v="1226.5704000000001"/>
    <n v="2490.3096"/>
    <n v="9"/>
    <x v="614"/>
    <d v="2023-12-04T00:00:00"/>
    <x v="0"/>
    <x v="2"/>
    <n v="1015.45"/>
    <x v="4"/>
  </r>
  <r>
    <s v="ORD115143"/>
    <x v="3"/>
    <x v="1"/>
    <n v="3721.25"/>
    <n v="0.05"/>
    <n v="186.0625"/>
    <n v="3535.1875"/>
    <n v="9"/>
    <x v="615"/>
    <d v="2023-06-29T00:00:00"/>
    <x v="0"/>
    <x v="1"/>
    <n v="958.71"/>
    <x v="5"/>
  </r>
  <r>
    <s v="ORD106182"/>
    <x v="1"/>
    <x v="4"/>
    <n v="3721.97"/>
    <n v="0.13"/>
    <n v="483.85609999999997"/>
    <n v="3238.1138999999998"/>
    <n v="9"/>
    <x v="500"/>
    <d v="2023-11-27T00:00:00"/>
    <x v="0"/>
    <x v="0"/>
    <n v="739.17"/>
    <x v="0"/>
  </r>
  <r>
    <s v="ORD111374"/>
    <x v="3"/>
    <x v="0"/>
    <n v="3724.33"/>
    <n v="0.28000000000000003"/>
    <n v="1042.8124"/>
    <n v="2681.5176000000001"/>
    <n v="9"/>
    <x v="137"/>
    <d v="2023-01-26T00:00:00"/>
    <x v="1"/>
    <x v="1"/>
    <n v="502.14"/>
    <x v="5"/>
  </r>
  <r>
    <s v="ORD107890"/>
    <x v="1"/>
    <x v="2"/>
    <n v="3726.28"/>
    <n v="0.43"/>
    <n v="1602.3004000000001"/>
    <n v="2123.9796000000001"/>
    <n v="9"/>
    <x v="462"/>
    <d v="2023-01-25T00:00:00"/>
    <x v="1"/>
    <x v="2"/>
    <n v="664.08"/>
    <x v="1"/>
  </r>
  <r>
    <s v="ORD107669"/>
    <x v="0"/>
    <x v="3"/>
    <n v="3731.62"/>
    <n v="0.14000000000000001"/>
    <n v="522.42680000000007"/>
    <n v="3209.1931999999997"/>
    <n v="9"/>
    <x v="352"/>
    <d v="2024-04-27T00:00:00"/>
    <x v="2"/>
    <x v="1"/>
    <n v="189.97"/>
    <x v="2"/>
  </r>
  <r>
    <s v="ORD101714"/>
    <x v="2"/>
    <x v="4"/>
    <n v="3731.85"/>
    <n v="0.19"/>
    <n v="709.05150000000003"/>
    <n v="3022.7984999999999"/>
    <n v="9"/>
    <x v="105"/>
    <d v="2023-12-21T00:00:00"/>
    <x v="0"/>
    <x v="0"/>
    <n v="728.78"/>
    <x v="3"/>
  </r>
  <r>
    <s v="ORD109611"/>
    <x v="2"/>
    <x v="2"/>
    <n v="3732.02"/>
    <n v="0.28000000000000003"/>
    <n v="1044.9656"/>
    <n v="2687.0544"/>
    <n v="9"/>
    <x v="262"/>
    <d v="2023-06-04T00:00:00"/>
    <x v="0"/>
    <x v="2"/>
    <n v="342.98"/>
    <x v="0"/>
  </r>
  <r>
    <s v="ORD100624"/>
    <x v="1"/>
    <x v="4"/>
    <n v="3732.37"/>
    <n v="0.08"/>
    <n v="298.58960000000002"/>
    <n v="3433.7803999999996"/>
    <n v="9"/>
    <x v="106"/>
    <d v="2023-01-20T00:00:00"/>
    <x v="2"/>
    <x v="2"/>
    <n v="803.76"/>
    <x v="5"/>
  </r>
  <r>
    <s v="ORD103737"/>
    <x v="1"/>
    <x v="3"/>
    <n v="3735.06"/>
    <n v="0.08"/>
    <n v="298.8048"/>
    <n v="3436.2552000000001"/>
    <n v="9"/>
    <x v="556"/>
    <d v="2023-02-13T00:00:00"/>
    <x v="1"/>
    <x v="1"/>
    <n v="601.98"/>
    <x v="4"/>
  </r>
  <r>
    <s v="ORD102343"/>
    <x v="1"/>
    <x v="4"/>
    <n v="3736.6"/>
    <n v="0.38"/>
    <n v="1419.9079999999999"/>
    <n v="2316.692"/>
    <n v="9"/>
    <x v="51"/>
    <d v="2023-12-18T00:00:00"/>
    <x v="0"/>
    <x v="2"/>
    <n v="702.9"/>
    <x v="4"/>
  </r>
  <r>
    <s v="ORD114835"/>
    <x v="1"/>
    <x v="4"/>
    <n v="3739.67"/>
    <n v="0.03"/>
    <n v="112.1901"/>
    <n v="3627.4799000000003"/>
    <n v="9"/>
    <x v="141"/>
    <d v="2024-02-04T00:00:00"/>
    <x v="1"/>
    <x v="1"/>
    <n v="928.09"/>
    <x v="2"/>
  </r>
  <r>
    <s v="ORD105577"/>
    <x v="3"/>
    <x v="0"/>
    <n v="3741.23"/>
    <n v="0.48"/>
    <n v="1795.7903999999999"/>
    <n v="1945.4396000000002"/>
    <n v="9"/>
    <x v="433"/>
    <d v="2023-04-19T00:00:00"/>
    <x v="0"/>
    <x v="1"/>
    <n v="352.75"/>
    <x v="3"/>
  </r>
  <r>
    <s v="ORD110337"/>
    <x v="2"/>
    <x v="3"/>
    <n v="3749.13"/>
    <n v="0.28000000000000003"/>
    <n v="1049.7564000000002"/>
    <n v="2699.3735999999999"/>
    <n v="9"/>
    <x v="616"/>
    <d v="2023-01-29T00:00:00"/>
    <x v="0"/>
    <x v="1"/>
    <n v="1115.19"/>
    <x v="1"/>
  </r>
  <r>
    <s v="ORD113397"/>
    <x v="2"/>
    <x v="2"/>
    <n v="3752.09"/>
    <n v="0.45"/>
    <n v="1688.4405000000002"/>
    <n v="2063.6495"/>
    <n v="9"/>
    <x v="453"/>
    <d v="2023-04-07T00:00:00"/>
    <x v="0"/>
    <x v="2"/>
    <n v="419.17"/>
    <x v="2"/>
  </r>
  <r>
    <s v="ORD108000"/>
    <x v="2"/>
    <x v="1"/>
    <n v="3755.9"/>
    <n v="0.44"/>
    <n v="1652.596"/>
    <n v="2103.3040000000001"/>
    <n v="9"/>
    <x v="123"/>
    <d v="2023-09-08T00:00:00"/>
    <x v="2"/>
    <x v="0"/>
    <n v="331.63"/>
    <x v="2"/>
  </r>
  <r>
    <s v="ORD106665"/>
    <x v="3"/>
    <x v="2"/>
    <n v="3757.38"/>
    <n v="0.48"/>
    <n v="1803.5424"/>
    <n v="1953.8376000000001"/>
    <n v="9"/>
    <x v="564"/>
    <d v="2023-05-05T00:00:00"/>
    <x v="1"/>
    <x v="1"/>
    <n v="735.66"/>
    <x v="4"/>
  </r>
  <r>
    <s v="ORD106402"/>
    <x v="0"/>
    <x v="1"/>
    <n v="3760.11"/>
    <n v="7.0000000000000007E-2"/>
    <n v="263.20770000000005"/>
    <n v="3496.9023000000002"/>
    <n v="9"/>
    <x v="235"/>
    <d v="2023-09-26T00:00:00"/>
    <x v="2"/>
    <x v="1"/>
    <n v="312.63"/>
    <x v="1"/>
  </r>
  <r>
    <s v="ORD105473"/>
    <x v="3"/>
    <x v="3"/>
    <n v="3762.47"/>
    <n v="0.45"/>
    <n v="1693.1115"/>
    <n v="2069.3584999999998"/>
    <n v="9"/>
    <x v="423"/>
    <d v="2024-03-09T00:00:00"/>
    <x v="2"/>
    <x v="1"/>
    <n v="237.51"/>
    <x v="3"/>
  </r>
  <r>
    <s v="ORD101743"/>
    <x v="0"/>
    <x v="4"/>
    <n v="3762.83"/>
    <n v="0.24"/>
    <n v="903.0791999999999"/>
    <n v="2859.7507999999998"/>
    <n v="9"/>
    <x v="386"/>
    <d v="2024-01-16T00:00:00"/>
    <x v="1"/>
    <x v="2"/>
    <n v="515.66999999999996"/>
    <x v="5"/>
  </r>
  <r>
    <s v="ORD104927"/>
    <x v="3"/>
    <x v="1"/>
    <n v="3765.7"/>
    <n v="0.31"/>
    <n v="1167.367"/>
    <n v="2598.3329999999996"/>
    <n v="9"/>
    <x v="367"/>
    <d v="2023-04-06T00:00:00"/>
    <x v="0"/>
    <x v="1"/>
    <n v="1062.4000000000001"/>
    <x v="2"/>
  </r>
  <r>
    <s v="ORD107323"/>
    <x v="1"/>
    <x v="2"/>
    <n v="3768.3"/>
    <n v="0.38"/>
    <n v="1431.9540000000002"/>
    <n v="2336.346"/>
    <n v="9"/>
    <x v="74"/>
    <d v="2024-12-15T00:00:00"/>
    <x v="2"/>
    <x v="2"/>
    <n v="725.43"/>
    <x v="3"/>
  </r>
  <r>
    <s v="ORD112953"/>
    <x v="1"/>
    <x v="1"/>
    <n v="3770.32"/>
    <n v="0.34"/>
    <n v="1281.9088000000002"/>
    <n v="2488.4112"/>
    <n v="9"/>
    <x v="421"/>
    <d v="2024-08-01T00:00:00"/>
    <x v="0"/>
    <x v="2"/>
    <n v="1012.96"/>
    <x v="3"/>
  </r>
  <r>
    <s v="ORD108175"/>
    <x v="1"/>
    <x v="0"/>
    <n v="3780.73"/>
    <n v="0.44"/>
    <n v="1663.5211999999999"/>
    <n v="2117.2088000000003"/>
    <n v="9"/>
    <x v="569"/>
    <d v="2024-04-17T00:00:00"/>
    <x v="1"/>
    <x v="0"/>
    <n v="978.53"/>
    <x v="2"/>
  </r>
  <r>
    <s v="ORD102959"/>
    <x v="1"/>
    <x v="1"/>
    <n v="3783.54"/>
    <n v="0.32"/>
    <n v="1210.7328"/>
    <n v="2572.8072000000002"/>
    <n v="9"/>
    <x v="396"/>
    <d v="2024-12-11T00:00:00"/>
    <x v="1"/>
    <x v="1"/>
    <n v="279.37"/>
    <x v="0"/>
  </r>
  <r>
    <s v="ORD114735"/>
    <x v="0"/>
    <x v="1"/>
    <n v="3787.13"/>
    <n v="0.26"/>
    <n v="984.65380000000005"/>
    <n v="2802.4762000000001"/>
    <n v="9"/>
    <x v="617"/>
    <d v="2024-10-05T00:00:00"/>
    <x v="1"/>
    <x v="1"/>
    <n v="426.15"/>
    <x v="5"/>
  </r>
  <r>
    <s v="ORD110473"/>
    <x v="3"/>
    <x v="4"/>
    <n v="3787.18"/>
    <n v="0.38"/>
    <n v="1439.1284000000001"/>
    <n v="2348.0515999999998"/>
    <n v="9"/>
    <x v="618"/>
    <d v="2024-01-03T00:00:00"/>
    <x v="0"/>
    <x v="0"/>
    <n v="686.32"/>
    <x v="0"/>
  </r>
  <r>
    <s v="ORD114321"/>
    <x v="2"/>
    <x v="2"/>
    <n v="3787.37"/>
    <n v="0.1"/>
    <n v="378.73700000000002"/>
    <n v="3408.6329999999998"/>
    <n v="9"/>
    <x v="619"/>
    <d v="2024-09-12T00:00:00"/>
    <x v="1"/>
    <x v="2"/>
    <n v="1068.1400000000001"/>
    <x v="0"/>
  </r>
  <r>
    <s v="ORD113052"/>
    <x v="3"/>
    <x v="4"/>
    <n v="3790.68"/>
    <n v="0.26"/>
    <n v="985.57679999999993"/>
    <n v="2805.1032"/>
    <n v="9"/>
    <x v="14"/>
    <d v="2023-02-04T00:00:00"/>
    <x v="1"/>
    <x v="1"/>
    <n v="709.05"/>
    <x v="3"/>
  </r>
  <r>
    <s v="ORD112009"/>
    <x v="1"/>
    <x v="1"/>
    <n v="3791.31"/>
    <n v="0.33"/>
    <n v="1251.1323"/>
    <n v="2540.1777000000002"/>
    <n v="9"/>
    <x v="615"/>
    <d v="2023-06-27T00:00:00"/>
    <x v="2"/>
    <x v="1"/>
    <n v="461.97"/>
    <x v="3"/>
  </r>
  <r>
    <s v="ORD113672"/>
    <x v="0"/>
    <x v="4"/>
    <n v="3791.58"/>
    <n v="0.11"/>
    <n v="417.07380000000001"/>
    <n v="3374.5061999999998"/>
    <n v="9"/>
    <x v="20"/>
    <d v="2023-01-15T00:00:00"/>
    <x v="1"/>
    <x v="2"/>
    <n v="956.72"/>
    <x v="1"/>
  </r>
  <r>
    <s v="ORD107954"/>
    <x v="2"/>
    <x v="2"/>
    <n v="3794.18"/>
    <n v="0.35"/>
    <n v="1327.963"/>
    <n v="2466.2169999999996"/>
    <n v="9"/>
    <x v="161"/>
    <d v="2024-03-22T00:00:00"/>
    <x v="2"/>
    <x v="1"/>
    <n v="1069.71"/>
    <x v="3"/>
  </r>
  <r>
    <s v="ORD112749"/>
    <x v="1"/>
    <x v="3"/>
    <n v="3795.3"/>
    <n v="0.19"/>
    <n v="721.10700000000008"/>
    <n v="3074.1930000000002"/>
    <n v="9"/>
    <x v="11"/>
    <d v="2024-06-04T00:00:00"/>
    <x v="1"/>
    <x v="0"/>
    <n v="428.15"/>
    <x v="1"/>
  </r>
  <r>
    <s v="ORD101458"/>
    <x v="2"/>
    <x v="4"/>
    <n v="3799.02"/>
    <n v="0.1"/>
    <n v="379.90200000000004"/>
    <n v="3419.1179999999999"/>
    <n v="9"/>
    <x v="173"/>
    <d v="2024-06-05T00:00:00"/>
    <x v="0"/>
    <x v="0"/>
    <n v="198.94"/>
    <x v="4"/>
  </r>
  <r>
    <s v="ORD110965"/>
    <x v="3"/>
    <x v="2"/>
    <n v="3801.03"/>
    <n v="0.48"/>
    <n v="1824.4944"/>
    <n v="1976.5356000000002"/>
    <n v="9"/>
    <x v="450"/>
    <d v="2023-12-14T00:00:00"/>
    <x v="2"/>
    <x v="0"/>
    <n v="1128.8699999999999"/>
    <x v="4"/>
  </r>
  <r>
    <s v="ORD110694"/>
    <x v="0"/>
    <x v="4"/>
    <n v="3804.42"/>
    <n v="0.15"/>
    <n v="570.66300000000001"/>
    <n v="3233.7570000000001"/>
    <n v="9"/>
    <x v="395"/>
    <d v="2023-06-29T00:00:00"/>
    <x v="1"/>
    <x v="1"/>
    <n v="1025.92"/>
    <x v="2"/>
  </r>
  <r>
    <s v="ORD106972"/>
    <x v="3"/>
    <x v="4"/>
    <n v="3808.38"/>
    <n v="0.14000000000000001"/>
    <n v="533.17320000000007"/>
    <n v="3275.2067999999999"/>
    <n v="9"/>
    <x v="223"/>
    <d v="2024-09-11T00:00:00"/>
    <x v="0"/>
    <x v="1"/>
    <n v="1023.12"/>
    <x v="3"/>
  </r>
  <r>
    <s v="ORD111427"/>
    <x v="3"/>
    <x v="2"/>
    <n v="3814.25"/>
    <n v="0.26"/>
    <n v="991.70500000000004"/>
    <n v="2822.5450000000001"/>
    <n v="9"/>
    <x v="265"/>
    <d v="2023-10-14T00:00:00"/>
    <x v="1"/>
    <x v="2"/>
    <n v="686.7"/>
    <x v="4"/>
  </r>
  <r>
    <s v="ORD109177"/>
    <x v="1"/>
    <x v="3"/>
    <n v="3817.65"/>
    <n v="0.13"/>
    <n v="496.29450000000003"/>
    <n v="3321.3555000000001"/>
    <n v="9"/>
    <x v="616"/>
    <d v="2023-01-30T00:00:00"/>
    <x v="2"/>
    <x v="2"/>
    <n v="940.8"/>
    <x v="3"/>
  </r>
  <r>
    <s v="ORD102311"/>
    <x v="3"/>
    <x v="0"/>
    <n v="3817.73"/>
    <n v="0.24"/>
    <n v="916.25519999999995"/>
    <n v="2901.4748"/>
    <n v="9"/>
    <x v="442"/>
    <d v="2023-10-20T00:00:00"/>
    <x v="0"/>
    <x v="2"/>
    <n v="598.38"/>
    <x v="2"/>
  </r>
  <r>
    <s v="ORD109834"/>
    <x v="1"/>
    <x v="2"/>
    <n v="3825.03"/>
    <n v="0.09"/>
    <n v="344.2527"/>
    <n v="3480.7773000000002"/>
    <n v="9"/>
    <x v="209"/>
    <d v="2024-03-24T00:00:00"/>
    <x v="0"/>
    <x v="1"/>
    <n v="225.36"/>
    <x v="1"/>
  </r>
  <r>
    <s v="ORD106524"/>
    <x v="1"/>
    <x v="1"/>
    <n v="3825.27"/>
    <n v="0.36"/>
    <n v="1377.0971999999999"/>
    <n v="2448.1728000000003"/>
    <n v="9"/>
    <x v="110"/>
    <d v="2024-10-18T00:00:00"/>
    <x v="2"/>
    <x v="2"/>
    <n v="1112.79"/>
    <x v="0"/>
  </r>
  <r>
    <s v="ORD101769"/>
    <x v="1"/>
    <x v="2"/>
    <n v="3830.14"/>
    <n v="0.35"/>
    <n v="1340.549"/>
    <n v="2489.5909999999999"/>
    <n v="9"/>
    <x v="162"/>
    <d v="2023-03-09T00:00:00"/>
    <x v="2"/>
    <x v="0"/>
    <n v="643.20000000000005"/>
    <x v="3"/>
  </r>
  <r>
    <s v="ORD104254"/>
    <x v="3"/>
    <x v="4"/>
    <n v="3836.5"/>
    <n v="0.09"/>
    <n v="345.28499999999997"/>
    <n v="3491.2150000000001"/>
    <n v="9"/>
    <x v="620"/>
    <d v="2024-07-10T00:00:00"/>
    <x v="0"/>
    <x v="2"/>
    <n v="612.20000000000005"/>
    <x v="4"/>
  </r>
  <r>
    <s v="ORD101930"/>
    <x v="3"/>
    <x v="4"/>
    <n v="3848.2"/>
    <n v="0.24"/>
    <n v="923.56799999999987"/>
    <n v="2924.6320000000001"/>
    <n v="9"/>
    <x v="299"/>
    <d v="2023-06-17T00:00:00"/>
    <x v="0"/>
    <x v="0"/>
    <n v="310.79000000000002"/>
    <x v="3"/>
  </r>
  <r>
    <s v="ORD112188"/>
    <x v="2"/>
    <x v="3"/>
    <n v="3853.39"/>
    <n v="0.13"/>
    <n v="500.94069999999999"/>
    <n v="3352.4492999999998"/>
    <n v="9"/>
    <x v="621"/>
    <d v="2024-12-16T00:00:00"/>
    <x v="1"/>
    <x v="1"/>
    <n v="1052.33"/>
    <x v="0"/>
  </r>
  <r>
    <s v="ORD101199"/>
    <x v="1"/>
    <x v="4"/>
    <n v="3855.77"/>
    <n v="0.2"/>
    <n v="771.154"/>
    <n v="3084.616"/>
    <n v="9"/>
    <x v="4"/>
    <d v="2023-12-20T00:00:00"/>
    <x v="0"/>
    <x v="0"/>
    <n v="224.41"/>
    <x v="0"/>
  </r>
  <r>
    <s v="ORD101662"/>
    <x v="3"/>
    <x v="0"/>
    <n v="3858.86"/>
    <n v="0.46"/>
    <n v="1775.0756000000001"/>
    <n v="2083.7844"/>
    <n v="9"/>
    <x v="275"/>
    <d v="2024-12-18T00:00:00"/>
    <x v="2"/>
    <x v="1"/>
    <n v="1107.49"/>
    <x v="4"/>
  </r>
  <r>
    <s v="ORD105699"/>
    <x v="2"/>
    <x v="3"/>
    <n v="3865.32"/>
    <n v="0.47"/>
    <n v="1816.7003999999999"/>
    <n v="2048.6196"/>
    <n v="9"/>
    <x v="454"/>
    <d v="2023-07-18T00:00:00"/>
    <x v="0"/>
    <x v="1"/>
    <n v="669.56"/>
    <x v="0"/>
  </r>
  <r>
    <s v="ORD111711"/>
    <x v="3"/>
    <x v="2"/>
    <n v="3868.08"/>
    <n v="0.02"/>
    <n v="77.361599999999996"/>
    <n v="3790.7183999999997"/>
    <n v="9"/>
    <x v="94"/>
    <d v="2024-03-25T00:00:00"/>
    <x v="2"/>
    <x v="1"/>
    <n v="647.13"/>
    <x v="0"/>
  </r>
  <r>
    <s v="ORD101545"/>
    <x v="3"/>
    <x v="0"/>
    <n v="3871.07"/>
    <n v="0.16"/>
    <n v="619.37120000000004"/>
    <n v="3251.6988000000001"/>
    <n v="9"/>
    <x v="457"/>
    <d v="2024-06-29T00:00:00"/>
    <x v="1"/>
    <x v="2"/>
    <n v="593.79"/>
    <x v="3"/>
  </r>
  <r>
    <s v="ORD106187"/>
    <x v="2"/>
    <x v="4"/>
    <n v="3872.29"/>
    <n v="0.13"/>
    <n v="503.39769999999999"/>
    <n v="3368.8923"/>
    <n v="9"/>
    <x v="58"/>
    <d v="2024-01-23T00:00:00"/>
    <x v="0"/>
    <x v="0"/>
    <n v="1095.6300000000001"/>
    <x v="2"/>
  </r>
  <r>
    <s v="ORD102635"/>
    <x v="2"/>
    <x v="2"/>
    <n v="3873.44"/>
    <n v="0.22"/>
    <n v="852.15679999999998"/>
    <n v="3021.2831999999999"/>
    <n v="9"/>
    <x v="575"/>
    <d v="2024-07-21T00:00:00"/>
    <x v="2"/>
    <x v="1"/>
    <n v="439.51"/>
    <x v="5"/>
  </r>
  <r>
    <s v="ORD112505"/>
    <x v="0"/>
    <x v="1"/>
    <n v="3875.41"/>
    <n v="0.44"/>
    <n v="1705.1804"/>
    <n v="2170.2295999999997"/>
    <n v="9"/>
    <x v="622"/>
    <d v="2024-09-24T00:00:00"/>
    <x v="0"/>
    <x v="0"/>
    <n v="472.99"/>
    <x v="5"/>
  </r>
  <r>
    <s v="ORD112141"/>
    <x v="0"/>
    <x v="3"/>
    <n v="3878.13"/>
    <n v="0.35"/>
    <n v="1357.3454999999999"/>
    <n v="2520.7845000000002"/>
    <n v="9"/>
    <x v="161"/>
    <d v="2024-03-20T00:00:00"/>
    <x v="2"/>
    <x v="0"/>
    <n v="418.81"/>
    <x v="4"/>
  </r>
  <r>
    <s v="ORD110255"/>
    <x v="0"/>
    <x v="4"/>
    <n v="3884.17"/>
    <n v="0.15"/>
    <n v="582.62549999999999"/>
    <n v="3301.5445"/>
    <n v="9"/>
    <x v="623"/>
    <d v="2025-01-02T00:00:00"/>
    <x v="2"/>
    <x v="0"/>
    <n v="905.27"/>
    <x v="3"/>
  </r>
  <r>
    <s v="ORD109894"/>
    <x v="2"/>
    <x v="4"/>
    <n v="3884.55"/>
    <n v="0.16"/>
    <n v="621.52800000000002"/>
    <n v="3263.0219999999999"/>
    <n v="9"/>
    <x v="268"/>
    <d v="2023-11-20T00:00:00"/>
    <x v="2"/>
    <x v="1"/>
    <n v="831.83"/>
    <x v="0"/>
  </r>
  <r>
    <s v="ORD107523"/>
    <x v="1"/>
    <x v="1"/>
    <n v="3890.48"/>
    <n v="0.3"/>
    <n v="1167.144"/>
    <n v="2723.3360000000002"/>
    <n v="9"/>
    <x v="206"/>
    <d v="2023-01-15T00:00:00"/>
    <x v="1"/>
    <x v="0"/>
    <n v="290.08"/>
    <x v="0"/>
  </r>
  <r>
    <s v="ORD109664"/>
    <x v="3"/>
    <x v="1"/>
    <n v="3891.99"/>
    <n v="0.24"/>
    <n v="934.07759999999996"/>
    <n v="2957.9123999999997"/>
    <n v="9"/>
    <x v="551"/>
    <d v="2024-02-23T00:00:00"/>
    <x v="0"/>
    <x v="2"/>
    <n v="1122.0999999999999"/>
    <x v="4"/>
  </r>
  <r>
    <s v="ORD100415"/>
    <x v="1"/>
    <x v="3"/>
    <n v="3893.24"/>
    <n v="0.1"/>
    <n v="389.32400000000001"/>
    <n v="3503.9159999999997"/>
    <n v="9"/>
    <x v="614"/>
    <d v="2023-12-02T00:00:00"/>
    <x v="2"/>
    <x v="2"/>
    <n v="954.08"/>
    <x v="0"/>
  </r>
  <r>
    <s v="ORD112758"/>
    <x v="0"/>
    <x v="2"/>
    <n v="3896.83"/>
    <n v="0.48"/>
    <n v="1870.4784"/>
    <n v="2026.3516"/>
    <n v="9"/>
    <x v="177"/>
    <d v="2024-01-25T00:00:00"/>
    <x v="0"/>
    <x v="0"/>
    <n v="731.92"/>
    <x v="1"/>
  </r>
  <r>
    <s v="ORD101061"/>
    <x v="1"/>
    <x v="3"/>
    <n v="3898.03"/>
    <n v="0.47"/>
    <n v="1832.0741"/>
    <n v="2065.9558999999999"/>
    <n v="9"/>
    <x v="395"/>
    <d v="2023-07-02T00:00:00"/>
    <x v="1"/>
    <x v="2"/>
    <n v="511.37"/>
    <x v="4"/>
  </r>
  <r>
    <s v="ORD101041"/>
    <x v="2"/>
    <x v="0"/>
    <n v="3900.19"/>
    <n v="0.46"/>
    <n v="1794.0874000000001"/>
    <n v="2106.1026000000002"/>
    <n v="9"/>
    <x v="162"/>
    <d v="2023-03-07T00:00:00"/>
    <x v="1"/>
    <x v="1"/>
    <n v="920"/>
    <x v="0"/>
  </r>
  <r>
    <s v="ORD101251"/>
    <x v="2"/>
    <x v="3"/>
    <n v="3904.88"/>
    <n v="0.34"/>
    <n v="1327.6592000000001"/>
    <n v="2577.2208000000001"/>
    <n v="9"/>
    <x v="619"/>
    <d v="2024-09-18T00:00:00"/>
    <x v="2"/>
    <x v="0"/>
    <n v="896.93"/>
    <x v="5"/>
  </r>
  <r>
    <s v="ORD115011"/>
    <x v="1"/>
    <x v="3"/>
    <n v="3905.14"/>
    <n v="0.42"/>
    <n v="1640.1587999999999"/>
    <n v="2264.9812000000002"/>
    <n v="9"/>
    <x v="603"/>
    <d v="2023-11-09T00:00:00"/>
    <x v="2"/>
    <x v="1"/>
    <n v="532.46"/>
    <x v="4"/>
  </r>
  <r>
    <s v="ORD111466"/>
    <x v="2"/>
    <x v="3"/>
    <n v="3905.36"/>
    <n v="0.05"/>
    <n v="195.26800000000003"/>
    <n v="3710.0920000000001"/>
    <n v="9"/>
    <x v="66"/>
    <d v="2023-04-17T00:00:00"/>
    <x v="2"/>
    <x v="2"/>
    <n v="1037.54"/>
    <x v="4"/>
  </r>
  <r>
    <s v="ORD109551"/>
    <x v="0"/>
    <x v="3"/>
    <n v="3913.81"/>
    <n v="0.33"/>
    <n v="1291.5572999999999"/>
    <n v="2622.2527"/>
    <n v="9"/>
    <x v="624"/>
    <d v="2024-12-10T00:00:00"/>
    <x v="1"/>
    <x v="1"/>
    <n v="522.69000000000005"/>
    <x v="5"/>
  </r>
  <r>
    <s v="ORD113604"/>
    <x v="2"/>
    <x v="1"/>
    <n v="3918.18"/>
    <n v="0.21"/>
    <n v="822.81779999999992"/>
    <n v="3095.3622"/>
    <n v="9"/>
    <x v="272"/>
    <d v="2023-01-22T00:00:00"/>
    <x v="1"/>
    <x v="0"/>
    <n v="987.5"/>
    <x v="4"/>
  </r>
  <r>
    <s v="ORD111172"/>
    <x v="2"/>
    <x v="0"/>
    <n v="3918.83"/>
    <n v="0.32"/>
    <n v="1254.0255999999999"/>
    <n v="2664.8044"/>
    <n v="9"/>
    <x v="55"/>
    <d v="2023-10-22T00:00:00"/>
    <x v="2"/>
    <x v="0"/>
    <n v="721.91"/>
    <x v="2"/>
  </r>
  <r>
    <s v="ORD101728"/>
    <x v="2"/>
    <x v="4"/>
    <n v="3929.1"/>
    <n v="0.05"/>
    <n v="196.45500000000001"/>
    <n v="3732.645"/>
    <n v="9"/>
    <x v="277"/>
    <d v="2024-07-30T00:00:00"/>
    <x v="2"/>
    <x v="1"/>
    <n v="573.15"/>
    <x v="2"/>
  </r>
  <r>
    <s v="ORD104088"/>
    <x v="2"/>
    <x v="2"/>
    <n v="3930.22"/>
    <n v="0.1"/>
    <n v="393.02199999999999"/>
    <n v="3537.1979999999999"/>
    <n v="9"/>
    <x v="369"/>
    <d v="2023-12-09T00:00:00"/>
    <x v="2"/>
    <x v="0"/>
    <n v="698.49"/>
    <x v="2"/>
  </r>
  <r>
    <s v="ORD109256"/>
    <x v="3"/>
    <x v="1"/>
    <n v="3932.01"/>
    <n v="0.49"/>
    <n v="1926.6849"/>
    <n v="2005.3251000000002"/>
    <n v="9"/>
    <x v="280"/>
    <d v="2024-03-16T00:00:00"/>
    <x v="0"/>
    <x v="0"/>
    <n v="241.1"/>
    <x v="2"/>
  </r>
  <r>
    <s v="ORD109397"/>
    <x v="2"/>
    <x v="1"/>
    <n v="3933.58"/>
    <n v="0.43"/>
    <n v="1691.4394"/>
    <n v="2242.1405999999997"/>
    <n v="9"/>
    <x v="587"/>
    <d v="2024-11-26T00:00:00"/>
    <x v="1"/>
    <x v="2"/>
    <n v="264.68"/>
    <x v="2"/>
  </r>
  <r>
    <s v="ORD115127"/>
    <x v="0"/>
    <x v="4"/>
    <n v="3935.19"/>
    <n v="0.31"/>
    <n v="1219.9088999999999"/>
    <n v="2715.2811000000002"/>
    <n v="9"/>
    <x v="625"/>
    <d v="2023-09-15T00:00:00"/>
    <x v="0"/>
    <x v="2"/>
    <n v="1065.93"/>
    <x v="2"/>
  </r>
  <r>
    <s v="ORD114659"/>
    <x v="0"/>
    <x v="1"/>
    <n v="3937.24"/>
    <n v="0.45"/>
    <n v="1771.758"/>
    <n v="2165.482"/>
    <n v="9"/>
    <x v="626"/>
    <d v="2024-01-10T00:00:00"/>
    <x v="1"/>
    <x v="2"/>
    <n v="1051.17"/>
    <x v="5"/>
  </r>
  <r>
    <s v="ORD112672"/>
    <x v="3"/>
    <x v="1"/>
    <n v="3940.01"/>
    <n v="0.05"/>
    <n v="197.00050000000002"/>
    <n v="3743.0095000000001"/>
    <n v="9"/>
    <x v="554"/>
    <d v="2024-07-03T00:00:00"/>
    <x v="0"/>
    <x v="0"/>
    <n v="967.11"/>
    <x v="5"/>
  </r>
  <r>
    <s v="ORD106506"/>
    <x v="3"/>
    <x v="1"/>
    <n v="3947.36"/>
    <n v="0.35"/>
    <n v="1381.576"/>
    <n v="2565.7840000000001"/>
    <n v="9"/>
    <x v="627"/>
    <d v="2023-01-31T00:00:00"/>
    <x v="1"/>
    <x v="0"/>
    <n v="338.16"/>
    <x v="5"/>
  </r>
  <r>
    <s v="ORD107705"/>
    <x v="0"/>
    <x v="1"/>
    <n v="3952.54"/>
    <n v="0.12"/>
    <n v="474.3048"/>
    <n v="3478.2352000000001"/>
    <n v="9"/>
    <x v="169"/>
    <d v="2023-10-16T00:00:00"/>
    <x v="2"/>
    <x v="1"/>
    <n v="502.02"/>
    <x v="5"/>
  </r>
  <r>
    <s v="ORD114577"/>
    <x v="3"/>
    <x v="4"/>
    <n v="3958.39"/>
    <n v="0.03"/>
    <n v="118.75169999999999"/>
    <n v="3839.6383000000001"/>
    <n v="9"/>
    <x v="628"/>
    <d v="2024-08-03T00:00:00"/>
    <x v="2"/>
    <x v="2"/>
    <n v="794.26"/>
    <x v="3"/>
  </r>
  <r>
    <s v="ORD102146"/>
    <x v="1"/>
    <x v="0"/>
    <n v="3962.26"/>
    <n v="0.36"/>
    <n v="1426.4136000000001"/>
    <n v="2535.8464000000004"/>
    <n v="9"/>
    <x v="35"/>
    <d v="2023-02-12T00:00:00"/>
    <x v="2"/>
    <x v="1"/>
    <n v="524.35"/>
    <x v="2"/>
  </r>
  <r>
    <s v="ORD100835"/>
    <x v="3"/>
    <x v="4"/>
    <n v="3962.98"/>
    <n v="0.2"/>
    <n v="792.596"/>
    <n v="3170.384"/>
    <n v="9"/>
    <x v="85"/>
    <d v="2024-08-21T00:00:00"/>
    <x v="1"/>
    <x v="2"/>
    <n v="902.2"/>
    <x v="1"/>
  </r>
  <r>
    <s v="ORD109086"/>
    <x v="3"/>
    <x v="4"/>
    <n v="3964.04"/>
    <n v="0.41"/>
    <n v="1625.2564"/>
    <n v="2338.7835999999998"/>
    <n v="9"/>
    <x v="139"/>
    <d v="2023-02-03T00:00:00"/>
    <x v="0"/>
    <x v="0"/>
    <n v="925.76"/>
    <x v="0"/>
  </r>
  <r>
    <s v="ORD100018"/>
    <x v="3"/>
    <x v="1"/>
    <n v="3964.23"/>
    <n v="0.28000000000000003"/>
    <n v="1109.9844000000001"/>
    <n v="2854.2456000000002"/>
    <n v="9"/>
    <x v="200"/>
    <d v="2024-06-08T00:00:00"/>
    <x v="1"/>
    <x v="2"/>
    <n v="260.95"/>
    <x v="4"/>
  </r>
  <r>
    <s v="ORD109597"/>
    <x v="0"/>
    <x v="1"/>
    <n v="3965.96"/>
    <n v="0.19"/>
    <n v="753.53240000000005"/>
    <n v="3212.4276"/>
    <n v="9"/>
    <x v="439"/>
    <d v="2023-10-27T00:00:00"/>
    <x v="2"/>
    <x v="2"/>
    <n v="201.06"/>
    <x v="1"/>
  </r>
  <r>
    <s v="ORD101250"/>
    <x v="0"/>
    <x v="2"/>
    <n v="3967.08"/>
    <n v="0.15"/>
    <n v="595.06200000000001"/>
    <n v="3372.018"/>
    <n v="9"/>
    <x v="573"/>
    <d v="2023-01-10T00:00:00"/>
    <x v="1"/>
    <x v="2"/>
    <n v="584.32000000000005"/>
    <x v="0"/>
  </r>
  <r>
    <s v="ORD102699"/>
    <x v="2"/>
    <x v="3"/>
    <n v="3968.87"/>
    <n v="0.44"/>
    <n v="1746.3027999999999"/>
    <n v="2222.5672"/>
    <n v="9"/>
    <x v="598"/>
    <d v="2024-10-28T00:00:00"/>
    <x v="0"/>
    <x v="2"/>
    <n v="888.18"/>
    <x v="1"/>
  </r>
  <r>
    <s v="ORD110756"/>
    <x v="3"/>
    <x v="4"/>
    <n v="3968.91"/>
    <n v="0.36"/>
    <n v="1428.8075999999999"/>
    <n v="2540.1023999999998"/>
    <n v="9"/>
    <x v="626"/>
    <d v="2024-01-12T00:00:00"/>
    <x v="2"/>
    <x v="0"/>
    <n v="527.01"/>
    <x v="1"/>
  </r>
  <r>
    <s v="ORD114176"/>
    <x v="0"/>
    <x v="4"/>
    <n v="3970.67"/>
    <n v="0.43"/>
    <n v="1707.3880999999999"/>
    <n v="2263.2819"/>
    <n v="9"/>
    <x v="86"/>
    <d v="2023-01-17T00:00:00"/>
    <x v="2"/>
    <x v="1"/>
    <n v="840.15"/>
    <x v="3"/>
  </r>
  <r>
    <s v="ORD104447"/>
    <x v="1"/>
    <x v="2"/>
    <n v="3971.04"/>
    <n v="0.43"/>
    <n v="1707.5472"/>
    <n v="2263.4928"/>
    <n v="9"/>
    <x v="339"/>
    <d v="2023-02-23T00:00:00"/>
    <x v="2"/>
    <x v="1"/>
    <n v="515.02"/>
    <x v="4"/>
  </r>
  <r>
    <s v="ORD111790"/>
    <x v="1"/>
    <x v="4"/>
    <n v="3976.75"/>
    <n v="0.03"/>
    <n v="119.30249999999999"/>
    <n v="3857.4475000000002"/>
    <n v="9"/>
    <x v="629"/>
    <d v="2023-07-04T00:00:00"/>
    <x v="2"/>
    <x v="2"/>
    <n v="478.55"/>
    <x v="3"/>
  </r>
  <r>
    <s v="ORD107576"/>
    <x v="3"/>
    <x v="0"/>
    <n v="3977.69"/>
    <n v="0.15"/>
    <n v="596.65350000000001"/>
    <n v="3381.0365000000002"/>
    <n v="9"/>
    <x v="630"/>
    <d v="2023-04-14T00:00:00"/>
    <x v="2"/>
    <x v="2"/>
    <n v="605.17999999999995"/>
    <x v="0"/>
  </r>
  <r>
    <s v="ORD107428"/>
    <x v="2"/>
    <x v="3"/>
    <n v="3978.59"/>
    <n v="0.49"/>
    <n v="1949.5091"/>
    <n v="2029.0809000000002"/>
    <n v="9"/>
    <x v="203"/>
    <d v="2023-08-03T00:00:00"/>
    <x v="2"/>
    <x v="1"/>
    <n v="1179.5899999999999"/>
    <x v="2"/>
  </r>
  <r>
    <s v="ORD114971"/>
    <x v="2"/>
    <x v="0"/>
    <n v="3980.19"/>
    <n v="0.16"/>
    <n v="636.83040000000005"/>
    <n v="3343.3595999999998"/>
    <n v="9"/>
    <x v="471"/>
    <d v="2024-01-01T00:00:00"/>
    <x v="0"/>
    <x v="0"/>
    <n v="1042.93"/>
    <x v="2"/>
  </r>
  <r>
    <s v="ORD102241"/>
    <x v="0"/>
    <x v="4"/>
    <n v="3980.29"/>
    <n v="0.08"/>
    <n v="318.42320000000001"/>
    <n v="3661.8667999999998"/>
    <n v="9"/>
    <x v="177"/>
    <d v="2024-01-25T00:00:00"/>
    <x v="2"/>
    <x v="0"/>
    <n v="554.41"/>
    <x v="2"/>
  </r>
  <r>
    <s v="ORD106394"/>
    <x v="1"/>
    <x v="4"/>
    <n v="3981.77"/>
    <n v="0.31"/>
    <n v="1234.3487"/>
    <n v="2747.4213"/>
    <n v="9"/>
    <x v="58"/>
    <d v="2024-01-19T00:00:00"/>
    <x v="0"/>
    <x v="1"/>
    <n v="726.42"/>
    <x v="0"/>
  </r>
  <r>
    <s v="ORD107589"/>
    <x v="0"/>
    <x v="2"/>
    <n v="3985.89"/>
    <n v="0.03"/>
    <n v="119.57669999999999"/>
    <n v="3866.3132999999998"/>
    <n v="9"/>
    <x v="62"/>
    <d v="2024-10-18T00:00:00"/>
    <x v="0"/>
    <x v="0"/>
    <n v="1055.47"/>
    <x v="2"/>
  </r>
  <r>
    <s v="ORD104413"/>
    <x v="2"/>
    <x v="4"/>
    <n v="3986.56"/>
    <n v="0.28999999999999998"/>
    <n v="1156.1024"/>
    <n v="2830.4575999999997"/>
    <n v="9"/>
    <x v="536"/>
    <d v="2024-01-06T00:00:00"/>
    <x v="2"/>
    <x v="0"/>
    <n v="400.95"/>
    <x v="2"/>
  </r>
  <r>
    <s v="ORD106952"/>
    <x v="2"/>
    <x v="0"/>
    <n v="3987.58"/>
    <n v="0.44"/>
    <n v="1754.5352"/>
    <n v="2233.0447999999997"/>
    <n v="9"/>
    <x v="62"/>
    <d v="2024-10-15T00:00:00"/>
    <x v="2"/>
    <x v="1"/>
    <n v="978.47"/>
    <x v="4"/>
  </r>
  <r>
    <s v="ORD104635"/>
    <x v="3"/>
    <x v="0"/>
    <n v="3988.75"/>
    <n v="0.5"/>
    <n v="1994.375"/>
    <n v="1994.375"/>
    <n v="9"/>
    <x v="486"/>
    <d v="2023-12-21T00:00:00"/>
    <x v="2"/>
    <x v="1"/>
    <n v="343.66"/>
    <x v="2"/>
  </r>
  <r>
    <s v="ORD107888"/>
    <x v="0"/>
    <x v="0"/>
    <n v="3988.95"/>
    <n v="0.46"/>
    <n v="1834.9169999999999"/>
    <n v="2154.0329999999999"/>
    <n v="9"/>
    <x v="631"/>
    <d v="2024-09-03T00:00:00"/>
    <x v="2"/>
    <x v="1"/>
    <n v="216.6"/>
    <x v="1"/>
  </r>
  <r>
    <s v="ORD115164"/>
    <x v="1"/>
    <x v="4"/>
    <n v="3990.02"/>
    <n v="0.03"/>
    <n v="119.70059999999999"/>
    <n v="3870.3193999999999"/>
    <n v="9"/>
    <x v="35"/>
    <d v="2023-02-12T00:00:00"/>
    <x v="1"/>
    <x v="1"/>
    <n v="492.99"/>
    <x v="1"/>
  </r>
  <r>
    <s v="ORD111633"/>
    <x v="0"/>
    <x v="4"/>
    <n v="3994.98"/>
    <n v="0.48"/>
    <n v="1917.5904"/>
    <n v="2077.3896"/>
    <n v="9"/>
    <x v="400"/>
    <d v="2024-01-04T00:00:00"/>
    <x v="1"/>
    <x v="2"/>
    <n v="304.60000000000002"/>
    <x v="3"/>
  </r>
  <r>
    <s v="ORD105231"/>
    <x v="1"/>
    <x v="0"/>
    <n v="3997"/>
    <n v="0.04"/>
    <n v="159.88"/>
    <n v="3837.12"/>
    <n v="9"/>
    <x v="222"/>
    <d v="2023-09-18T00:00:00"/>
    <x v="2"/>
    <x v="0"/>
    <n v="698.27"/>
    <x v="0"/>
  </r>
  <r>
    <s v="ORD103531"/>
    <x v="3"/>
    <x v="0"/>
    <n v="4003.94"/>
    <n v="0.33"/>
    <n v="1321.3002000000001"/>
    <n v="2682.6397999999999"/>
    <n v="9"/>
    <x v="213"/>
    <d v="2024-04-18T00:00:00"/>
    <x v="0"/>
    <x v="0"/>
    <n v="756.34"/>
    <x v="4"/>
  </r>
  <r>
    <s v="ORD104652"/>
    <x v="2"/>
    <x v="1"/>
    <n v="4005.4"/>
    <n v="0.42"/>
    <n v="1682.268"/>
    <n v="2323.1320000000001"/>
    <n v="9"/>
    <x v="282"/>
    <d v="2023-12-11T00:00:00"/>
    <x v="0"/>
    <x v="0"/>
    <n v="1105.75"/>
    <x v="3"/>
  </r>
  <r>
    <s v="ORD112043"/>
    <x v="2"/>
    <x v="1"/>
    <n v="4008.17"/>
    <n v="0.18"/>
    <n v="721.47059999999999"/>
    <n v="3286.6994"/>
    <n v="9"/>
    <x v="610"/>
    <d v="2023-09-18T00:00:00"/>
    <x v="2"/>
    <x v="2"/>
    <n v="446.35"/>
    <x v="5"/>
  </r>
  <r>
    <s v="ORD102357"/>
    <x v="0"/>
    <x v="1"/>
    <n v="4008.35"/>
    <n v="0.16"/>
    <n v="641.33600000000001"/>
    <n v="3367.0140000000001"/>
    <n v="9"/>
    <x v="240"/>
    <d v="2024-01-27T00:00:00"/>
    <x v="1"/>
    <x v="0"/>
    <n v="885.48"/>
    <x v="5"/>
  </r>
  <r>
    <s v="ORD112888"/>
    <x v="0"/>
    <x v="4"/>
    <n v="4011.02"/>
    <n v="0.21"/>
    <n v="842.31419999999991"/>
    <n v="3168.7058000000002"/>
    <n v="9"/>
    <x v="566"/>
    <d v="2024-10-18T00:00:00"/>
    <x v="0"/>
    <x v="2"/>
    <n v="1021.08"/>
    <x v="3"/>
  </r>
  <r>
    <s v="ORD111044"/>
    <x v="3"/>
    <x v="4"/>
    <n v="4016.41"/>
    <n v="0.16"/>
    <n v="642.62559999999996"/>
    <n v="3373.7844"/>
    <n v="9"/>
    <x v="65"/>
    <d v="2023-06-11T00:00:00"/>
    <x v="0"/>
    <x v="2"/>
    <n v="1015.16"/>
    <x v="0"/>
  </r>
  <r>
    <s v="ORD100410"/>
    <x v="0"/>
    <x v="3"/>
    <n v="4018.6"/>
    <n v="0.46"/>
    <n v="1848.556"/>
    <n v="2170.0439999999999"/>
    <n v="9"/>
    <x v="632"/>
    <d v="2024-10-07T00:00:00"/>
    <x v="1"/>
    <x v="2"/>
    <n v="719.59"/>
    <x v="5"/>
  </r>
  <r>
    <s v="ORD107562"/>
    <x v="1"/>
    <x v="2"/>
    <n v="4018.94"/>
    <n v="0.49"/>
    <n v="1969.2806"/>
    <n v="2049.6594"/>
    <n v="9"/>
    <x v="625"/>
    <d v="2023-09-14T00:00:00"/>
    <x v="2"/>
    <x v="2"/>
    <n v="984.17"/>
    <x v="4"/>
  </r>
  <r>
    <s v="ORD102676"/>
    <x v="1"/>
    <x v="2"/>
    <n v="4020.33"/>
    <n v="0.32"/>
    <n v="1286.5056"/>
    <n v="2733.8244"/>
    <n v="9"/>
    <x v="207"/>
    <d v="2023-06-16T00:00:00"/>
    <x v="1"/>
    <x v="1"/>
    <n v="623.94000000000005"/>
    <x v="3"/>
  </r>
  <r>
    <s v="ORD104837"/>
    <x v="0"/>
    <x v="0"/>
    <n v="4021.65"/>
    <n v="0.48"/>
    <n v="1930.3920000000001"/>
    <n v="2091.2579999999998"/>
    <n v="9"/>
    <x v="330"/>
    <d v="2023-04-12T00:00:00"/>
    <x v="0"/>
    <x v="0"/>
    <n v="1109.23"/>
    <x v="4"/>
  </r>
  <r>
    <s v="ORD104124"/>
    <x v="3"/>
    <x v="4"/>
    <n v="4024.73"/>
    <n v="0.2"/>
    <n v="804.94600000000003"/>
    <n v="3219.7840000000001"/>
    <n v="9"/>
    <x v="633"/>
    <d v="2023-11-14T00:00:00"/>
    <x v="2"/>
    <x v="2"/>
    <n v="461.26"/>
    <x v="0"/>
  </r>
  <r>
    <s v="ORD107120"/>
    <x v="0"/>
    <x v="4"/>
    <n v="4024.83"/>
    <n v="0.36"/>
    <n v="1448.9387999999999"/>
    <n v="2575.8912"/>
    <n v="9"/>
    <x v="267"/>
    <d v="2023-09-08T00:00:00"/>
    <x v="2"/>
    <x v="1"/>
    <n v="314.17"/>
    <x v="5"/>
  </r>
  <r>
    <s v="ORD110491"/>
    <x v="1"/>
    <x v="1"/>
    <n v="4025.67"/>
    <n v="0.34"/>
    <n v="1368.7278000000001"/>
    <n v="2656.9422"/>
    <n v="9"/>
    <x v="362"/>
    <d v="2023-10-13T00:00:00"/>
    <x v="1"/>
    <x v="0"/>
    <n v="532.02"/>
    <x v="5"/>
  </r>
  <r>
    <s v="ORD112695"/>
    <x v="3"/>
    <x v="1"/>
    <n v="4027.48"/>
    <n v="0.16"/>
    <n v="644.39679999999998"/>
    <n v="3383.0832"/>
    <n v="9"/>
    <x v="13"/>
    <d v="2024-12-22T00:00:00"/>
    <x v="0"/>
    <x v="2"/>
    <n v="1006.46"/>
    <x v="3"/>
  </r>
  <r>
    <s v="ORD106587"/>
    <x v="3"/>
    <x v="1"/>
    <n v="4029.91"/>
    <n v="0.22"/>
    <n v="886.58019999999999"/>
    <n v="3143.3298"/>
    <n v="9"/>
    <x v="294"/>
    <d v="2024-07-30T00:00:00"/>
    <x v="0"/>
    <x v="2"/>
    <n v="395.53"/>
    <x v="0"/>
  </r>
  <r>
    <s v="ORD113285"/>
    <x v="2"/>
    <x v="0"/>
    <n v="4030.16"/>
    <n v="0.02"/>
    <n v="80.603200000000001"/>
    <n v="3949.5567999999998"/>
    <n v="9"/>
    <x v="598"/>
    <d v="2024-10-29T00:00:00"/>
    <x v="2"/>
    <x v="2"/>
    <n v="1039.6400000000001"/>
    <x v="0"/>
  </r>
  <r>
    <s v="ORD105379"/>
    <x v="2"/>
    <x v="1"/>
    <n v="4031.1"/>
    <n v="0.41"/>
    <n v="1652.751"/>
    <n v="2378.3490000000002"/>
    <n v="9"/>
    <x v="74"/>
    <d v="2024-12-19T00:00:00"/>
    <x v="0"/>
    <x v="0"/>
    <n v="1201.8699999999999"/>
    <x v="3"/>
  </r>
  <r>
    <s v="ORD114007"/>
    <x v="0"/>
    <x v="3"/>
    <n v="4032.73"/>
    <n v="0.16"/>
    <n v="645.23680000000002"/>
    <n v="3387.4931999999999"/>
    <n v="9"/>
    <x v="220"/>
    <d v="2023-03-10T00:00:00"/>
    <x v="2"/>
    <x v="2"/>
    <n v="906.63"/>
    <x v="0"/>
  </r>
  <r>
    <s v="ORD110554"/>
    <x v="3"/>
    <x v="4"/>
    <n v="4034.34"/>
    <n v="0.15"/>
    <n v="605.15099999999995"/>
    <n v="3429.1890000000003"/>
    <n v="9"/>
    <x v="634"/>
    <d v="2023-09-29T00:00:00"/>
    <x v="2"/>
    <x v="1"/>
    <n v="649.01"/>
    <x v="0"/>
  </r>
  <r>
    <s v="ORD110655"/>
    <x v="1"/>
    <x v="3"/>
    <n v="4037.96"/>
    <n v="0.45"/>
    <n v="1817.0820000000001"/>
    <n v="2220.8779999999997"/>
    <n v="9"/>
    <x v="325"/>
    <d v="2023-12-30T00:00:00"/>
    <x v="2"/>
    <x v="2"/>
    <n v="537.54999999999995"/>
    <x v="0"/>
  </r>
  <r>
    <s v="ORD112802"/>
    <x v="0"/>
    <x v="3"/>
    <n v="4044.94"/>
    <n v="0.44"/>
    <n v="1779.7736"/>
    <n v="2265.1664000000001"/>
    <n v="9"/>
    <x v="337"/>
    <d v="2024-02-19T00:00:00"/>
    <x v="1"/>
    <x v="2"/>
    <n v="799.93"/>
    <x v="1"/>
  </r>
  <r>
    <s v="ORD107404"/>
    <x v="2"/>
    <x v="2"/>
    <n v="4045.22"/>
    <n v="0.11"/>
    <n v="444.9742"/>
    <n v="3600.2457999999997"/>
    <n v="9"/>
    <x v="336"/>
    <d v="2024-05-20T00:00:00"/>
    <x v="0"/>
    <x v="1"/>
    <n v="467.46"/>
    <x v="4"/>
  </r>
  <r>
    <s v="ORD105068"/>
    <x v="1"/>
    <x v="0"/>
    <n v="4047.13"/>
    <n v="0.2"/>
    <n v="809.42600000000004"/>
    <n v="3237.7040000000002"/>
    <n v="9"/>
    <x v="635"/>
    <d v="2024-07-16T00:00:00"/>
    <x v="1"/>
    <x v="0"/>
    <n v="859.43"/>
    <x v="4"/>
  </r>
  <r>
    <s v="ORD110793"/>
    <x v="3"/>
    <x v="3"/>
    <n v="4047.49"/>
    <n v="0.34"/>
    <n v="1376.1466"/>
    <n v="2671.3433999999997"/>
    <n v="9"/>
    <x v="87"/>
    <d v="2023-01-06T00:00:00"/>
    <x v="2"/>
    <x v="1"/>
    <n v="1103.48"/>
    <x v="4"/>
  </r>
  <r>
    <s v="ORD106678"/>
    <x v="3"/>
    <x v="3"/>
    <n v="4056.68"/>
    <n v="0.26"/>
    <n v="1054.7367999999999"/>
    <n v="3001.9431999999997"/>
    <n v="9"/>
    <x v="547"/>
    <d v="2023-02-14T00:00:00"/>
    <x v="0"/>
    <x v="0"/>
    <n v="511.06"/>
    <x v="2"/>
  </r>
  <r>
    <s v="ORD109737"/>
    <x v="2"/>
    <x v="3"/>
    <n v="4058.94"/>
    <n v="0.41"/>
    <n v="1664.1653999999999"/>
    <n v="2394.7746000000002"/>
    <n v="9"/>
    <x v="261"/>
    <d v="2024-12-04T00:00:00"/>
    <x v="0"/>
    <x v="1"/>
    <n v="717.86"/>
    <x v="5"/>
  </r>
  <r>
    <s v="ORD102284"/>
    <x v="2"/>
    <x v="1"/>
    <n v="4064.91"/>
    <n v="0.14000000000000001"/>
    <n v="569.0874"/>
    <n v="3495.8226"/>
    <n v="9"/>
    <x v="636"/>
    <d v="2023-12-24T00:00:00"/>
    <x v="0"/>
    <x v="2"/>
    <n v="749.06"/>
    <x v="0"/>
  </r>
  <r>
    <s v="ORD101596"/>
    <x v="3"/>
    <x v="4"/>
    <n v="4070.45"/>
    <n v="0.44"/>
    <n v="1790.9979999999998"/>
    <n v="2279.4520000000002"/>
    <n v="9"/>
    <x v="440"/>
    <d v="2024-11-18T00:00:00"/>
    <x v="1"/>
    <x v="1"/>
    <n v="323.74"/>
    <x v="4"/>
  </r>
  <r>
    <s v="ORD101189"/>
    <x v="3"/>
    <x v="0"/>
    <n v="4071.02"/>
    <n v="0.49"/>
    <n v="1994.7998"/>
    <n v="2076.2201999999997"/>
    <n v="9"/>
    <x v="230"/>
    <d v="2024-04-15T00:00:00"/>
    <x v="2"/>
    <x v="2"/>
    <n v="358.68"/>
    <x v="3"/>
  </r>
  <r>
    <s v="ORD102654"/>
    <x v="0"/>
    <x v="3"/>
    <n v="4074.29"/>
    <n v="0.21"/>
    <n v="855.60089999999991"/>
    <n v="3218.6891000000001"/>
    <n v="9"/>
    <x v="303"/>
    <d v="2023-12-26T00:00:00"/>
    <x v="2"/>
    <x v="1"/>
    <n v="1046.3499999999999"/>
    <x v="3"/>
  </r>
  <r>
    <s v="ORD109544"/>
    <x v="0"/>
    <x v="0"/>
    <n v="4080.63"/>
    <n v="0.42"/>
    <n v="1713.8645999999999"/>
    <n v="2366.7654000000002"/>
    <n v="9"/>
    <x v="257"/>
    <d v="2024-10-27T00:00:00"/>
    <x v="1"/>
    <x v="0"/>
    <n v="913.36"/>
    <x v="1"/>
  </r>
  <r>
    <s v="ORD113715"/>
    <x v="1"/>
    <x v="4"/>
    <n v="4080.96"/>
    <n v="0.2"/>
    <n v="816.19200000000001"/>
    <n v="3264.768"/>
    <n v="9"/>
    <x v="316"/>
    <d v="2023-06-24T00:00:00"/>
    <x v="2"/>
    <x v="0"/>
    <n v="1016.57"/>
    <x v="5"/>
  </r>
  <r>
    <s v="ORD109613"/>
    <x v="1"/>
    <x v="2"/>
    <n v="4083.38"/>
    <n v="0.28999999999999998"/>
    <n v="1184.1802"/>
    <n v="2899.1998000000003"/>
    <n v="9"/>
    <x v="584"/>
    <d v="2023-09-27T00:00:00"/>
    <x v="1"/>
    <x v="1"/>
    <n v="858.41"/>
    <x v="3"/>
  </r>
  <r>
    <s v="ORD105821"/>
    <x v="3"/>
    <x v="3"/>
    <n v="4084.87"/>
    <n v="0.28000000000000003"/>
    <n v="1143.7636"/>
    <n v="2941.1063999999997"/>
    <n v="9"/>
    <x v="637"/>
    <d v="2024-11-26T00:00:00"/>
    <x v="2"/>
    <x v="2"/>
    <n v="653.02"/>
    <x v="1"/>
  </r>
  <r>
    <s v="ORD102252"/>
    <x v="0"/>
    <x v="3"/>
    <n v="4084.95"/>
    <n v="0.1"/>
    <n v="408.495"/>
    <n v="3676.4549999999999"/>
    <n v="9"/>
    <x v="617"/>
    <d v="2024-09-30T00:00:00"/>
    <x v="0"/>
    <x v="2"/>
    <n v="987.38"/>
    <x v="3"/>
  </r>
  <r>
    <s v="ORD109000"/>
    <x v="1"/>
    <x v="2"/>
    <n v="4085.31"/>
    <n v="0.2"/>
    <n v="817.06200000000001"/>
    <n v="3268.248"/>
    <n v="9"/>
    <x v="638"/>
    <d v="2023-12-20T00:00:00"/>
    <x v="2"/>
    <x v="0"/>
    <n v="1124.4000000000001"/>
    <x v="1"/>
  </r>
  <r>
    <s v="ORD102344"/>
    <x v="1"/>
    <x v="4"/>
    <n v="4085.75"/>
    <n v="0.19"/>
    <n v="776.29250000000002"/>
    <n v="3309.4575"/>
    <n v="9"/>
    <x v="639"/>
    <d v="2023-08-12T00:00:00"/>
    <x v="0"/>
    <x v="1"/>
    <n v="297.7"/>
    <x v="1"/>
  </r>
  <r>
    <s v="ORD107731"/>
    <x v="3"/>
    <x v="1"/>
    <n v="4086.21"/>
    <n v="0.17"/>
    <n v="694.65570000000002"/>
    <n v="3391.5542999999998"/>
    <n v="9"/>
    <x v="455"/>
    <d v="2023-07-12T00:00:00"/>
    <x v="0"/>
    <x v="0"/>
    <n v="679.64"/>
    <x v="1"/>
  </r>
  <r>
    <s v="ORD108238"/>
    <x v="3"/>
    <x v="2"/>
    <n v="4088.8"/>
    <n v="0.48"/>
    <n v="1962.624"/>
    <n v="2126.1760000000004"/>
    <n v="9"/>
    <x v="235"/>
    <d v="2023-09-24T00:00:00"/>
    <x v="2"/>
    <x v="0"/>
    <n v="243.44"/>
    <x v="4"/>
  </r>
  <r>
    <s v="ORD114323"/>
    <x v="2"/>
    <x v="1"/>
    <n v="4090.22"/>
    <n v="0.17"/>
    <n v="695.3374"/>
    <n v="3394.8825999999999"/>
    <n v="9"/>
    <x v="534"/>
    <d v="2024-10-03T00:00:00"/>
    <x v="1"/>
    <x v="2"/>
    <n v="747.88"/>
    <x v="1"/>
  </r>
  <r>
    <s v="ORD110300"/>
    <x v="2"/>
    <x v="3"/>
    <n v="4092.37"/>
    <n v="0.3"/>
    <n v="1227.711"/>
    <n v="2864.6589999999997"/>
    <n v="9"/>
    <x v="58"/>
    <d v="2024-01-21T00:00:00"/>
    <x v="1"/>
    <x v="2"/>
    <n v="1090.5999999999999"/>
    <x v="2"/>
  </r>
  <r>
    <s v="ORD102368"/>
    <x v="1"/>
    <x v="1"/>
    <n v="4093.42"/>
    <n v="0.19"/>
    <n v="777.74980000000005"/>
    <n v="3315.6702"/>
    <n v="9"/>
    <x v="465"/>
    <d v="2023-05-22T00:00:00"/>
    <x v="2"/>
    <x v="1"/>
    <n v="801.55"/>
    <x v="2"/>
  </r>
  <r>
    <s v="ORD114139"/>
    <x v="0"/>
    <x v="1"/>
    <n v="4095.57"/>
    <n v="0.28000000000000003"/>
    <n v="1146.7596000000001"/>
    <n v="2948.8104000000003"/>
    <n v="9"/>
    <x v="396"/>
    <d v="2024-12-14T00:00:00"/>
    <x v="2"/>
    <x v="1"/>
    <n v="288.52999999999997"/>
    <x v="2"/>
  </r>
  <r>
    <s v="ORD110301"/>
    <x v="0"/>
    <x v="4"/>
    <n v="4104.7700000000004"/>
    <n v="0.08"/>
    <n v="328.38160000000005"/>
    <n v="3776.3884000000003"/>
    <n v="9"/>
    <x v="269"/>
    <d v="2024-04-06T00:00:00"/>
    <x v="1"/>
    <x v="1"/>
    <n v="1170.9100000000001"/>
    <x v="0"/>
  </r>
  <r>
    <s v="ORD108537"/>
    <x v="1"/>
    <x v="1"/>
    <n v="4104.87"/>
    <n v="0.21"/>
    <n v="862.02269999999999"/>
    <n v="3242.8472999999999"/>
    <n v="9"/>
    <x v="80"/>
    <d v="2024-09-14T00:00:00"/>
    <x v="0"/>
    <x v="0"/>
    <n v="705.76"/>
    <x v="1"/>
  </r>
  <r>
    <s v="ORD102544"/>
    <x v="2"/>
    <x v="4"/>
    <n v="4106.9799999999996"/>
    <n v="0.3"/>
    <n v="1232.0939999999998"/>
    <n v="2874.8859999999995"/>
    <n v="9"/>
    <x v="612"/>
    <d v="2023-02-26T00:00:00"/>
    <x v="1"/>
    <x v="1"/>
    <n v="838.7"/>
    <x v="3"/>
  </r>
  <r>
    <s v="ORD109055"/>
    <x v="1"/>
    <x v="1"/>
    <n v="4108.59"/>
    <n v="0.28000000000000003"/>
    <n v="1150.4052000000001"/>
    <n v="2958.1848"/>
    <n v="9"/>
    <x v="317"/>
    <d v="2023-06-22T00:00:00"/>
    <x v="1"/>
    <x v="0"/>
    <n v="321.87"/>
    <x v="3"/>
  </r>
  <r>
    <s v="ORD102631"/>
    <x v="0"/>
    <x v="1"/>
    <n v="4114.5"/>
    <n v="0.36"/>
    <n v="1481.22"/>
    <n v="2633.2799999999997"/>
    <n v="9"/>
    <x v="479"/>
    <d v="2023-02-16T00:00:00"/>
    <x v="0"/>
    <x v="0"/>
    <n v="1059.24"/>
    <x v="0"/>
  </r>
  <r>
    <s v="ORD113198"/>
    <x v="1"/>
    <x v="0"/>
    <n v="4117.1400000000003"/>
    <n v="0.15"/>
    <n v="617.57100000000003"/>
    <n v="3499.5690000000004"/>
    <n v="9"/>
    <x v="466"/>
    <d v="2024-02-14T00:00:00"/>
    <x v="2"/>
    <x v="1"/>
    <n v="664.3"/>
    <x v="5"/>
  </r>
  <r>
    <s v="ORD106821"/>
    <x v="1"/>
    <x v="2"/>
    <n v="4119.3900000000003"/>
    <n v="0.39"/>
    <n v="1606.5621000000001"/>
    <n v="2512.8279000000002"/>
    <n v="9"/>
    <x v="107"/>
    <d v="2024-04-06T00:00:00"/>
    <x v="1"/>
    <x v="1"/>
    <n v="760.95"/>
    <x v="0"/>
  </r>
  <r>
    <s v="ORD103465"/>
    <x v="2"/>
    <x v="0"/>
    <n v="4120.22"/>
    <n v="0.2"/>
    <n v="824.0440000000001"/>
    <n v="3296.1760000000004"/>
    <n v="9"/>
    <x v="583"/>
    <d v="2023-10-08T00:00:00"/>
    <x v="0"/>
    <x v="1"/>
    <n v="469.26"/>
    <x v="0"/>
  </r>
  <r>
    <s v="ORD112363"/>
    <x v="3"/>
    <x v="3"/>
    <n v="4120.51"/>
    <n v="0.49"/>
    <n v="2019.0499"/>
    <n v="2101.4601000000002"/>
    <n v="9"/>
    <x v="582"/>
    <d v="2023-07-31T00:00:00"/>
    <x v="1"/>
    <x v="0"/>
    <n v="647.51"/>
    <x v="1"/>
  </r>
  <r>
    <s v="ORD111943"/>
    <x v="2"/>
    <x v="1"/>
    <n v="4121.91"/>
    <n v="0.49"/>
    <n v="2019.7358999999999"/>
    <n v="2102.1741000000002"/>
    <n v="9"/>
    <x v="640"/>
    <d v="2024-08-18T00:00:00"/>
    <x v="2"/>
    <x v="0"/>
    <n v="1015.82"/>
    <x v="4"/>
  </r>
  <r>
    <s v="ORD110183"/>
    <x v="3"/>
    <x v="0"/>
    <n v="4127.8900000000003"/>
    <n v="0.26"/>
    <n v="1073.2514000000001"/>
    <n v="3054.6386000000002"/>
    <n v="9"/>
    <x v="83"/>
    <d v="2023-10-16T00:00:00"/>
    <x v="0"/>
    <x v="1"/>
    <n v="877.98"/>
    <x v="5"/>
  </r>
  <r>
    <s v="ORD109793"/>
    <x v="2"/>
    <x v="1"/>
    <n v="4128.91"/>
    <n v="0.28999999999999998"/>
    <n v="1197.3838999999998"/>
    <n v="2931.5261"/>
    <n v="9"/>
    <x v="354"/>
    <d v="2023-08-25T00:00:00"/>
    <x v="1"/>
    <x v="0"/>
    <n v="304.66000000000003"/>
    <x v="2"/>
  </r>
  <r>
    <s v="ORD114201"/>
    <x v="3"/>
    <x v="4"/>
    <n v="4130.9799999999996"/>
    <n v="0.24"/>
    <n v="991.4351999999999"/>
    <n v="3139.5447999999997"/>
    <n v="9"/>
    <x v="377"/>
    <d v="2023-06-24T00:00:00"/>
    <x v="1"/>
    <x v="2"/>
    <n v="282.86"/>
    <x v="0"/>
  </r>
  <r>
    <s v="ORD100194"/>
    <x v="0"/>
    <x v="3"/>
    <n v="4137.1899999999996"/>
    <n v="0.49"/>
    <n v="2027.2230999999997"/>
    <n v="2109.9668999999999"/>
    <n v="9"/>
    <x v="16"/>
    <d v="2024-12-06T00:00:00"/>
    <x v="1"/>
    <x v="2"/>
    <n v="664.13"/>
    <x v="0"/>
  </r>
  <r>
    <s v="ORD109443"/>
    <x v="1"/>
    <x v="0"/>
    <n v="4138.34"/>
    <n v="0.4"/>
    <n v="1655.3360000000002"/>
    <n v="2483.0039999999999"/>
    <n v="9"/>
    <x v="635"/>
    <d v="2024-07-11T00:00:00"/>
    <x v="2"/>
    <x v="1"/>
    <n v="1166.3800000000001"/>
    <x v="3"/>
  </r>
  <r>
    <s v="ORD106246"/>
    <x v="1"/>
    <x v="2"/>
    <n v="4139.92"/>
    <n v="0.32"/>
    <n v="1324.7744"/>
    <n v="2815.1455999999998"/>
    <n v="9"/>
    <x v="187"/>
    <d v="2025-01-01T00:00:00"/>
    <x v="0"/>
    <x v="2"/>
    <n v="941.42"/>
    <x v="3"/>
  </r>
  <r>
    <s v="ORD100362"/>
    <x v="1"/>
    <x v="4"/>
    <n v="4139.95"/>
    <n v="0.11"/>
    <n v="455.39449999999999"/>
    <n v="3684.5554999999999"/>
    <n v="9"/>
    <x v="6"/>
    <d v="2023-08-25T00:00:00"/>
    <x v="2"/>
    <x v="2"/>
    <n v="843.52"/>
    <x v="0"/>
  </r>
  <r>
    <s v="ORD114293"/>
    <x v="3"/>
    <x v="4"/>
    <n v="4142.4799999999996"/>
    <n v="0.16"/>
    <n v="662.79679999999996"/>
    <n v="3479.6831999999995"/>
    <n v="9"/>
    <x v="140"/>
    <d v="2023-05-11T00:00:00"/>
    <x v="1"/>
    <x v="2"/>
    <n v="1064.9100000000001"/>
    <x v="0"/>
  </r>
  <r>
    <s v="ORD104788"/>
    <x v="3"/>
    <x v="3"/>
    <n v="4143.12"/>
    <n v="0.12"/>
    <n v="497.17439999999999"/>
    <n v="3645.9456"/>
    <n v="9"/>
    <x v="24"/>
    <d v="2023-04-24T00:00:00"/>
    <x v="0"/>
    <x v="1"/>
    <n v="461.01"/>
    <x v="4"/>
  </r>
  <r>
    <s v="ORD106930"/>
    <x v="3"/>
    <x v="2"/>
    <n v="4144.21"/>
    <n v="0.27"/>
    <n v="1118.9367"/>
    <n v="3025.2732999999998"/>
    <n v="9"/>
    <x v="641"/>
    <d v="2023-11-28T00:00:00"/>
    <x v="2"/>
    <x v="1"/>
    <n v="353.99"/>
    <x v="0"/>
  </r>
  <r>
    <s v="ORD108214"/>
    <x v="1"/>
    <x v="3"/>
    <n v="4144.6400000000003"/>
    <n v="0.04"/>
    <n v="165.78560000000002"/>
    <n v="3978.8544000000002"/>
    <n v="9"/>
    <x v="54"/>
    <d v="2023-04-06T00:00:00"/>
    <x v="1"/>
    <x v="2"/>
    <n v="1184.82"/>
    <x v="0"/>
  </r>
  <r>
    <s v="ORD107479"/>
    <x v="0"/>
    <x v="3"/>
    <n v="4147.83"/>
    <n v="0.16"/>
    <n v="663.65279999999996"/>
    <n v="3484.1772000000001"/>
    <n v="9"/>
    <x v="482"/>
    <d v="2023-03-24T00:00:00"/>
    <x v="1"/>
    <x v="2"/>
    <n v="515.91999999999996"/>
    <x v="2"/>
  </r>
  <r>
    <s v="ORD107098"/>
    <x v="3"/>
    <x v="3"/>
    <n v="4149.3999999999996"/>
    <n v="0.32"/>
    <n v="1327.808"/>
    <n v="2821.5919999999996"/>
    <n v="9"/>
    <x v="485"/>
    <d v="2024-07-07T00:00:00"/>
    <x v="2"/>
    <x v="2"/>
    <n v="458.96"/>
    <x v="0"/>
  </r>
  <r>
    <s v="ORD106732"/>
    <x v="1"/>
    <x v="1"/>
    <n v="4151.33"/>
    <n v="0.19"/>
    <n v="788.7527"/>
    <n v="3362.5772999999999"/>
    <n v="9"/>
    <x v="642"/>
    <d v="2023-06-14T00:00:00"/>
    <x v="0"/>
    <x v="2"/>
    <n v="281.86"/>
    <x v="3"/>
  </r>
  <r>
    <s v="ORD110126"/>
    <x v="1"/>
    <x v="1"/>
    <n v="4152.75"/>
    <n v="0.36"/>
    <n v="1494.99"/>
    <n v="2657.76"/>
    <n v="9"/>
    <x v="458"/>
    <d v="2024-01-13T00:00:00"/>
    <x v="1"/>
    <x v="1"/>
    <n v="905.32"/>
    <x v="3"/>
  </r>
  <r>
    <s v="ORD113351"/>
    <x v="3"/>
    <x v="3"/>
    <n v="4155.95"/>
    <n v="0.47"/>
    <n v="1953.2964999999997"/>
    <n v="2202.6535000000003"/>
    <n v="9"/>
    <x v="31"/>
    <d v="2023-05-12T00:00:00"/>
    <x v="2"/>
    <x v="0"/>
    <n v="582.22"/>
    <x v="4"/>
  </r>
  <r>
    <s v="ORD114730"/>
    <x v="2"/>
    <x v="4"/>
    <n v="4159.34"/>
    <n v="0.36"/>
    <n v="1497.3624"/>
    <n v="2661.9776000000002"/>
    <n v="9"/>
    <x v="643"/>
    <d v="2024-06-16T00:00:00"/>
    <x v="2"/>
    <x v="1"/>
    <n v="826.19"/>
    <x v="1"/>
  </r>
  <r>
    <s v="ORD112899"/>
    <x v="3"/>
    <x v="3"/>
    <n v="4159.4799999999996"/>
    <n v="0.06"/>
    <n v="249.56879999999995"/>
    <n v="3909.9111999999996"/>
    <n v="9"/>
    <x v="199"/>
    <d v="2024-11-29T00:00:00"/>
    <x v="0"/>
    <x v="2"/>
    <n v="468.49"/>
    <x v="0"/>
  </r>
  <r>
    <s v="ORD108604"/>
    <x v="2"/>
    <x v="3"/>
    <n v="4160.26"/>
    <n v="0.24"/>
    <n v="998.4624"/>
    <n v="3161.7976000000003"/>
    <n v="9"/>
    <x v="556"/>
    <d v="2023-02-11T00:00:00"/>
    <x v="0"/>
    <x v="1"/>
    <n v="864.69"/>
    <x v="5"/>
  </r>
  <r>
    <s v="ORD104417"/>
    <x v="2"/>
    <x v="1"/>
    <n v="4163.34"/>
    <n v="0.21"/>
    <n v="874.30139999999994"/>
    <n v="3289.0386000000003"/>
    <n v="9"/>
    <x v="10"/>
    <d v="2023-12-17T00:00:00"/>
    <x v="2"/>
    <x v="2"/>
    <n v="774.86"/>
    <x v="5"/>
  </r>
  <r>
    <s v="ORD110706"/>
    <x v="0"/>
    <x v="2"/>
    <n v="4163.43"/>
    <n v="0.32"/>
    <n v="1332.2976000000001"/>
    <n v="2831.1324000000004"/>
    <n v="9"/>
    <x v="284"/>
    <d v="2024-01-28T00:00:00"/>
    <x v="0"/>
    <x v="2"/>
    <n v="1118.17"/>
    <x v="5"/>
  </r>
  <r>
    <s v="ORD110111"/>
    <x v="3"/>
    <x v="0"/>
    <n v="4169.4399999999996"/>
    <n v="0.04"/>
    <n v="166.77759999999998"/>
    <n v="4002.6623999999997"/>
    <n v="9"/>
    <x v="508"/>
    <d v="2024-08-11T00:00:00"/>
    <x v="2"/>
    <x v="0"/>
    <n v="483.8"/>
    <x v="5"/>
  </r>
  <r>
    <s v="ORD106291"/>
    <x v="1"/>
    <x v="1"/>
    <n v="4170.1400000000003"/>
    <n v="0.1"/>
    <n v="417.01400000000007"/>
    <n v="3753.1260000000002"/>
    <n v="9"/>
    <x v="107"/>
    <d v="2024-03-31T00:00:00"/>
    <x v="0"/>
    <x v="2"/>
    <n v="791.48"/>
    <x v="2"/>
  </r>
  <r>
    <s v="ORD109159"/>
    <x v="1"/>
    <x v="2"/>
    <n v="4170.8999999999996"/>
    <n v="0.13"/>
    <n v="542.21699999999998"/>
    <n v="3628.6829999999995"/>
    <n v="9"/>
    <x v="97"/>
    <d v="2024-11-08T00:00:00"/>
    <x v="1"/>
    <x v="2"/>
    <n v="1203.33"/>
    <x v="2"/>
  </r>
  <r>
    <s v="ORD114241"/>
    <x v="1"/>
    <x v="1"/>
    <n v="4178.0200000000004"/>
    <n v="0.33"/>
    <n v="1378.7466000000002"/>
    <n v="2799.2734"/>
    <n v="9"/>
    <x v="299"/>
    <d v="2023-06-18T00:00:00"/>
    <x v="2"/>
    <x v="2"/>
    <n v="335.55"/>
    <x v="4"/>
  </r>
  <r>
    <s v="ORD102295"/>
    <x v="3"/>
    <x v="0"/>
    <n v="4181.3"/>
    <n v="0.04"/>
    <n v="167.25200000000001"/>
    <n v="4014.0480000000002"/>
    <n v="9"/>
    <x v="439"/>
    <d v="2023-10-26T00:00:00"/>
    <x v="1"/>
    <x v="0"/>
    <n v="545.91999999999996"/>
    <x v="0"/>
  </r>
  <r>
    <s v="ORD104581"/>
    <x v="3"/>
    <x v="2"/>
    <n v="4182.41"/>
    <n v="0.04"/>
    <n v="167.29640000000001"/>
    <n v="4015.1135999999997"/>
    <n v="9"/>
    <x v="222"/>
    <d v="2023-09-17T00:00:00"/>
    <x v="2"/>
    <x v="1"/>
    <n v="984.7"/>
    <x v="0"/>
  </r>
  <r>
    <s v="ORD112755"/>
    <x v="1"/>
    <x v="0"/>
    <n v="4184.78"/>
    <n v="0.11"/>
    <n v="460.32579999999996"/>
    <n v="3724.4541999999997"/>
    <n v="9"/>
    <x v="201"/>
    <d v="2023-04-16T00:00:00"/>
    <x v="2"/>
    <x v="0"/>
    <n v="1078"/>
    <x v="5"/>
  </r>
  <r>
    <s v="ORD112821"/>
    <x v="0"/>
    <x v="4"/>
    <n v="4185.2700000000004"/>
    <n v="0.25"/>
    <n v="1046.3175000000001"/>
    <n v="3138.9525000000003"/>
    <n v="9"/>
    <x v="613"/>
    <d v="2024-04-05T00:00:00"/>
    <x v="1"/>
    <x v="1"/>
    <n v="719.05"/>
    <x v="4"/>
  </r>
  <r>
    <s v="ORD102737"/>
    <x v="2"/>
    <x v="4"/>
    <n v="4186.3500000000004"/>
    <n v="0.16"/>
    <n v="669.81600000000003"/>
    <n v="3516.5340000000006"/>
    <n v="9"/>
    <x v="499"/>
    <d v="2023-08-17T00:00:00"/>
    <x v="0"/>
    <x v="2"/>
    <n v="302.64999999999998"/>
    <x v="1"/>
  </r>
  <r>
    <s v="ORD104245"/>
    <x v="1"/>
    <x v="4"/>
    <n v="4190.6499999999996"/>
    <n v="0.24"/>
    <n v="1005.7559999999999"/>
    <n v="3184.8939999999998"/>
    <n v="9"/>
    <x v="311"/>
    <d v="2023-09-08T00:00:00"/>
    <x v="1"/>
    <x v="0"/>
    <n v="812.18"/>
    <x v="4"/>
  </r>
  <r>
    <s v="ORD104138"/>
    <x v="0"/>
    <x v="2"/>
    <n v="4197.6499999999996"/>
    <n v="0.38"/>
    <n v="1595.107"/>
    <n v="2602.5429999999997"/>
    <n v="9"/>
    <x v="644"/>
    <d v="2023-03-16T00:00:00"/>
    <x v="0"/>
    <x v="0"/>
    <n v="1125.08"/>
    <x v="5"/>
  </r>
  <r>
    <s v="ORD110936"/>
    <x v="2"/>
    <x v="4"/>
    <n v="4200.58"/>
    <n v="0.05"/>
    <n v="210.029"/>
    <n v="3990.5509999999999"/>
    <n v="9"/>
    <x v="541"/>
    <d v="2023-03-14T00:00:00"/>
    <x v="0"/>
    <x v="2"/>
    <n v="580.17999999999995"/>
    <x v="2"/>
  </r>
  <r>
    <s v="ORD107374"/>
    <x v="2"/>
    <x v="2"/>
    <n v="4204.08"/>
    <n v="0.01"/>
    <n v="42.040799999999997"/>
    <n v="4162.0392000000002"/>
    <n v="9"/>
    <x v="191"/>
    <d v="2023-01-17T00:00:00"/>
    <x v="0"/>
    <x v="2"/>
    <n v="543.9"/>
    <x v="5"/>
  </r>
  <r>
    <s v="ORD113019"/>
    <x v="1"/>
    <x v="0"/>
    <n v="4206.4399999999996"/>
    <n v="0.43"/>
    <n v="1808.7691999999997"/>
    <n v="2397.6707999999999"/>
    <n v="9"/>
    <x v="232"/>
    <d v="2024-12-30T00:00:00"/>
    <x v="0"/>
    <x v="2"/>
    <n v="354.94"/>
    <x v="2"/>
  </r>
  <r>
    <s v="ORD114807"/>
    <x v="2"/>
    <x v="2"/>
    <n v="4208.12"/>
    <n v="0.16"/>
    <n v="673.29920000000004"/>
    <n v="3534.8208"/>
    <n v="9"/>
    <x v="137"/>
    <d v="2023-01-27T00:00:00"/>
    <x v="0"/>
    <x v="0"/>
    <n v="458.35"/>
    <x v="0"/>
  </r>
  <r>
    <s v="ORD109729"/>
    <x v="3"/>
    <x v="4"/>
    <n v="4210.83"/>
    <n v="0.43"/>
    <n v="1810.6569"/>
    <n v="2400.1731"/>
    <n v="9"/>
    <x v="265"/>
    <d v="2023-10-14T00:00:00"/>
    <x v="0"/>
    <x v="1"/>
    <n v="692.16"/>
    <x v="0"/>
  </r>
  <r>
    <s v="ORD104561"/>
    <x v="2"/>
    <x v="1"/>
    <n v="4212.6899999999996"/>
    <n v="0.48"/>
    <n v="2022.0911999999998"/>
    <n v="2190.5987999999998"/>
    <n v="9"/>
    <x v="120"/>
    <d v="2023-05-07T00:00:00"/>
    <x v="0"/>
    <x v="1"/>
    <n v="410.2"/>
    <x v="3"/>
  </r>
  <r>
    <s v="ORD109077"/>
    <x v="0"/>
    <x v="3"/>
    <n v="4213.4399999999996"/>
    <n v="0.25"/>
    <n v="1053.3599999999999"/>
    <n v="3160.08"/>
    <n v="9"/>
    <x v="98"/>
    <d v="2024-10-28T00:00:00"/>
    <x v="1"/>
    <x v="1"/>
    <n v="836.43"/>
    <x v="3"/>
  </r>
  <r>
    <s v="ORD109307"/>
    <x v="0"/>
    <x v="2"/>
    <n v="4215.51"/>
    <n v="0.48"/>
    <n v="2023.4448"/>
    <n v="2192.0652"/>
    <n v="9"/>
    <x v="231"/>
    <d v="2023-07-11T00:00:00"/>
    <x v="1"/>
    <x v="2"/>
    <n v="777.36"/>
    <x v="2"/>
  </r>
  <r>
    <s v="ORD110063"/>
    <x v="1"/>
    <x v="1"/>
    <n v="4215.8999999999996"/>
    <n v="0.36"/>
    <n v="1517.7239999999997"/>
    <n v="2698.1759999999999"/>
    <n v="9"/>
    <x v="101"/>
    <d v="2024-01-16T00:00:00"/>
    <x v="0"/>
    <x v="0"/>
    <n v="1044.32"/>
    <x v="2"/>
  </r>
  <r>
    <s v="ORD100490"/>
    <x v="3"/>
    <x v="2"/>
    <n v="4216.29"/>
    <n v="0.33"/>
    <n v="1391.3757000000001"/>
    <n v="2824.9142999999999"/>
    <n v="9"/>
    <x v="324"/>
    <d v="2024-07-19T00:00:00"/>
    <x v="0"/>
    <x v="0"/>
    <n v="1058.17"/>
    <x v="1"/>
  </r>
  <r>
    <s v="ORD108215"/>
    <x v="0"/>
    <x v="0"/>
    <n v="4217.59"/>
    <n v="0.05"/>
    <n v="210.87950000000001"/>
    <n v="4006.7105000000001"/>
    <n v="9"/>
    <x v="338"/>
    <d v="2024-08-16T00:00:00"/>
    <x v="0"/>
    <x v="1"/>
    <n v="1053.3699999999999"/>
    <x v="0"/>
  </r>
  <r>
    <s v="ORD102316"/>
    <x v="2"/>
    <x v="4"/>
    <n v="4219.1499999999996"/>
    <n v="0.12"/>
    <n v="506.29799999999994"/>
    <n v="3712.8519999999999"/>
    <n v="9"/>
    <x v="187"/>
    <d v="2025-01-02T00:00:00"/>
    <x v="0"/>
    <x v="1"/>
    <n v="1129.05"/>
    <x v="0"/>
  </r>
  <r>
    <s v="ORD112546"/>
    <x v="1"/>
    <x v="1"/>
    <n v="4224.87"/>
    <n v="0.48"/>
    <n v="2027.9376"/>
    <n v="2196.9323999999997"/>
    <n v="9"/>
    <x v="258"/>
    <d v="2024-05-28T00:00:00"/>
    <x v="2"/>
    <x v="2"/>
    <n v="422.62"/>
    <x v="3"/>
  </r>
  <r>
    <s v="ORD109838"/>
    <x v="0"/>
    <x v="1"/>
    <n v="4224.9799999999996"/>
    <n v="0.43"/>
    <n v="1816.7413999999999"/>
    <n v="2408.2385999999997"/>
    <n v="9"/>
    <x v="562"/>
    <d v="2024-03-24T00:00:00"/>
    <x v="2"/>
    <x v="1"/>
    <n v="299.44"/>
    <x v="2"/>
  </r>
  <r>
    <s v="ORD103337"/>
    <x v="2"/>
    <x v="0"/>
    <n v="4225.8"/>
    <n v="0.5"/>
    <n v="2112.9"/>
    <n v="2112.9"/>
    <n v="9"/>
    <x v="65"/>
    <d v="2023-06-11T00:00:00"/>
    <x v="2"/>
    <x v="2"/>
    <n v="586.69000000000005"/>
    <x v="0"/>
  </r>
  <r>
    <s v="ORD105872"/>
    <x v="0"/>
    <x v="2"/>
    <n v="4225.95"/>
    <n v="0.39"/>
    <n v="1648.1205"/>
    <n v="2577.8294999999998"/>
    <n v="9"/>
    <x v="592"/>
    <d v="2023-12-15T00:00:00"/>
    <x v="0"/>
    <x v="1"/>
    <n v="504.45"/>
    <x v="1"/>
  </r>
  <r>
    <s v="ORD109144"/>
    <x v="2"/>
    <x v="2"/>
    <n v="4229.05"/>
    <n v="0.42"/>
    <n v="1776.201"/>
    <n v="2452.8490000000002"/>
    <n v="9"/>
    <x v="129"/>
    <d v="2023-11-25T00:00:00"/>
    <x v="1"/>
    <x v="1"/>
    <n v="1126.3699999999999"/>
    <x v="0"/>
  </r>
  <r>
    <s v="ORD109225"/>
    <x v="2"/>
    <x v="1"/>
    <n v="4232.04"/>
    <n v="0.46"/>
    <n v="1946.7384"/>
    <n v="2285.3015999999998"/>
    <n v="9"/>
    <x v="81"/>
    <d v="2024-09-12T00:00:00"/>
    <x v="1"/>
    <x v="1"/>
    <n v="1248.48"/>
    <x v="2"/>
  </r>
  <r>
    <s v="ORD109766"/>
    <x v="2"/>
    <x v="4"/>
    <n v="4234.8900000000003"/>
    <n v="0.31"/>
    <n v="1312.8159000000001"/>
    <n v="2922.0741000000003"/>
    <n v="9"/>
    <x v="251"/>
    <d v="2023-10-15T00:00:00"/>
    <x v="2"/>
    <x v="2"/>
    <n v="969.9"/>
    <x v="0"/>
  </r>
  <r>
    <s v="ORD112369"/>
    <x v="2"/>
    <x v="2"/>
    <n v="4237.51"/>
    <n v="0.1"/>
    <n v="423.75100000000003"/>
    <n v="3813.759"/>
    <n v="9"/>
    <x v="443"/>
    <d v="2024-02-15T00:00:00"/>
    <x v="0"/>
    <x v="0"/>
    <n v="1013.55"/>
    <x v="4"/>
  </r>
  <r>
    <s v="ORD104899"/>
    <x v="0"/>
    <x v="4"/>
    <n v="4238.24"/>
    <n v="0.06"/>
    <n v="254.29439999999997"/>
    <n v="3983.9456"/>
    <n v="9"/>
    <x v="293"/>
    <d v="2024-01-12T00:00:00"/>
    <x v="0"/>
    <x v="1"/>
    <n v="927.51"/>
    <x v="3"/>
  </r>
  <r>
    <s v="ORD112560"/>
    <x v="3"/>
    <x v="3"/>
    <n v="4238.7"/>
    <n v="0.5"/>
    <n v="2119.35"/>
    <n v="2119.35"/>
    <n v="9"/>
    <x v="403"/>
    <d v="2024-04-15T00:00:00"/>
    <x v="2"/>
    <x v="1"/>
    <n v="911.36"/>
    <x v="5"/>
  </r>
  <r>
    <s v="ORD103541"/>
    <x v="2"/>
    <x v="3"/>
    <n v="4239.01"/>
    <n v="0.1"/>
    <n v="423.90100000000007"/>
    <n v="3815.1090000000004"/>
    <n v="9"/>
    <x v="271"/>
    <d v="2024-10-08T00:00:00"/>
    <x v="2"/>
    <x v="1"/>
    <n v="1082.8800000000001"/>
    <x v="0"/>
  </r>
  <r>
    <s v="ORD110087"/>
    <x v="0"/>
    <x v="4"/>
    <n v="4241.1000000000004"/>
    <n v="7.0000000000000007E-2"/>
    <n v="296.87700000000007"/>
    <n v="3944.2230000000004"/>
    <n v="9"/>
    <x v="0"/>
    <d v="2023-11-11T00:00:00"/>
    <x v="0"/>
    <x v="0"/>
    <n v="1220.24"/>
    <x v="0"/>
  </r>
  <r>
    <s v="ORD106767"/>
    <x v="2"/>
    <x v="4"/>
    <n v="4242.4399999999996"/>
    <n v="0.02"/>
    <n v="84.848799999999997"/>
    <n v="4157.5911999999998"/>
    <n v="9"/>
    <x v="558"/>
    <d v="2023-02-07T00:00:00"/>
    <x v="2"/>
    <x v="0"/>
    <n v="501.77"/>
    <x v="1"/>
  </r>
  <r>
    <s v="ORD106185"/>
    <x v="1"/>
    <x v="1"/>
    <n v="4244.7700000000004"/>
    <n v="0.45"/>
    <n v="1910.1465000000003"/>
    <n v="2334.6235000000001"/>
    <n v="9"/>
    <x v="71"/>
    <d v="2023-08-20T00:00:00"/>
    <x v="0"/>
    <x v="2"/>
    <n v="271.51"/>
    <x v="5"/>
  </r>
  <r>
    <s v="ORD112847"/>
    <x v="3"/>
    <x v="0"/>
    <n v="4249.42"/>
    <n v="0.28999999999999998"/>
    <n v="1232.3317999999999"/>
    <n v="3017.0882000000001"/>
    <n v="9"/>
    <x v="645"/>
    <d v="2024-03-30T00:00:00"/>
    <x v="1"/>
    <x v="0"/>
    <n v="1259.42"/>
    <x v="3"/>
  </r>
  <r>
    <s v="ORD113128"/>
    <x v="1"/>
    <x v="3"/>
    <n v="4256.99"/>
    <n v="0.22"/>
    <n v="936.53779999999995"/>
    <n v="3320.4521999999997"/>
    <n v="9"/>
    <x v="143"/>
    <d v="2024-09-15T00:00:00"/>
    <x v="1"/>
    <x v="2"/>
    <n v="326.37"/>
    <x v="5"/>
  </r>
  <r>
    <s v="ORD107701"/>
    <x v="3"/>
    <x v="2"/>
    <n v="4259.63"/>
    <n v="0.48"/>
    <n v="2044.6224"/>
    <n v="2215.0075999999999"/>
    <n v="9"/>
    <x v="130"/>
    <d v="2024-12-28T00:00:00"/>
    <x v="0"/>
    <x v="0"/>
    <n v="1018.81"/>
    <x v="0"/>
  </r>
  <r>
    <s v="ORD111117"/>
    <x v="2"/>
    <x v="4"/>
    <n v="4261.8100000000004"/>
    <n v="0.31"/>
    <n v="1321.1611"/>
    <n v="2940.6489000000001"/>
    <n v="9"/>
    <x v="119"/>
    <d v="2024-05-17T00:00:00"/>
    <x v="0"/>
    <x v="2"/>
    <n v="359.15"/>
    <x v="0"/>
  </r>
  <r>
    <s v="ORD108050"/>
    <x v="3"/>
    <x v="0"/>
    <n v="4263.3900000000003"/>
    <n v="0.38"/>
    <n v="1620.0882000000001"/>
    <n v="2643.3018000000002"/>
    <n v="9"/>
    <x v="299"/>
    <d v="2023-06-17T00:00:00"/>
    <x v="1"/>
    <x v="1"/>
    <n v="320.37"/>
    <x v="1"/>
  </r>
  <r>
    <s v="ORD106140"/>
    <x v="1"/>
    <x v="4"/>
    <n v="4263.45"/>
    <n v="0.44"/>
    <n v="1875.9179999999999"/>
    <n v="2387.5320000000002"/>
    <n v="9"/>
    <x v="392"/>
    <d v="2024-01-13T00:00:00"/>
    <x v="1"/>
    <x v="0"/>
    <n v="458.61"/>
    <x v="5"/>
  </r>
  <r>
    <s v="ORD100802"/>
    <x v="1"/>
    <x v="3"/>
    <n v="4265.51"/>
    <n v="0.18"/>
    <n v="767.79179999999997"/>
    <n v="3497.7182000000003"/>
    <n v="9"/>
    <x v="532"/>
    <d v="2024-01-25T00:00:00"/>
    <x v="1"/>
    <x v="2"/>
    <n v="429.3"/>
    <x v="3"/>
  </r>
  <r>
    <s v="ORD107781"/>
    <x v="2"/>
    <x v="2"/>
    <n v="4272.7700000000004"/>
    <n v="0.49"/>
    <n v="2093.6573000000003"/>
    <n v="2179.1127000000001"/>
    <n v="9"/>
    <x v="429"/>
    <d v="2023-09-15T00:00:00"/>
    <x v="2"/>
    <x v="1"/>
    <n v="832.14"/>
    <x v="0"/>
  </r>
  <r>
    <s v="ORD106243"/>
    <x v="2"/>
    <x v="1"/>
    <n v="4274.43"/>
    <n v="0.47"/>
    <n v="2008.9820999999999"/>
    <n v="2265.4479000000001"/>
    <n v="9"/>
    <x v="646"/>
    <d v="2024-02-26T00:00:00"/>
    <x v="1"/>
    <x v="1"/>
    <n v="1249.04"/>
    <x v="2"/>
  </r>
  <r>
    <s v="ORD101550"/>
    <x v="1"/>
    <x v="2"/>
    <n v="4275.4799999999996"/>
    <n v="0.06"/>
    <n v="256.52879999999999"/>
    <n v="4018.9511999999995"/>
    <n v="9"/>
    <x v="205"/>
    <d v="2024-05-03T00:00:00"/>
    <x v="1"/>
    <x v="0"/>
    <n v="958.43"/>
    <x v="0"/>
  </r>
  <r>
    <s v="ORD111671"/>
    <x v="1"/>
    <x v="0"/>
    <n v="4275.58"/>
    <n v="0.25"/>
    <n v="1068.895"/>
    <n v="3206.6849999999999"/>
    <n v="9"/>
    <x v="427"/>
    <d v="2023-07-12T00:00:00"/>
    <x v="2"/>
    <x v="1"/>
    <n v="385.38"/>
    <x v="5"/>
  </r>
  <r>
    <s v="ORD104109"/>
    <x v="1"/>
    <x v="2"/>
    <n v="4276.1899999999996"/>
    <n v="0.25"/>
    <n v="1069.0474999999999"/>
    <n v="3207.1424999999999"/>
    <n v="9"/>
    <x v="232"/>
    <d v="2024-12-31T00:00:00"/>
    <x v="0"/>
    <x v="0"/>
    <n v="280.88"/>
    <x v="2"/>
  </r>
  <r>
    <s v="ORD105245"/>
    <x v="0"/>
    <x v="4"/>
    <n v="4276.1899999999996"/>
    <n v="0.46"/>
    <n v="1967.0473999999999"/>
    <n v="2309.1425999999997"/>
    <n v="9"/>
    <x v="223"/>
    <d v="2024-09-09T00:00:00"/>
    <x v="1"/>
    <x v="1"/>
    <n v="652.91"/>
    <x v="4"/>
  </r>
  <r>
    <s v="ORD113332"/>
    <x v="0"/>
    <x v="2"/>
    <n v="4278.09"/>
    <n v="0.25"/>
    <n v="1069.5225"/>
    <n v="3208.5675000000001"/>
    <n v="9"/>
    <x v="198"/>
    <d v="2023-10-12T00:00:00"/>
    <x v="1"/>
    <x v="0"/>
    <n v="449.27"/>
    <x v="4"/>
  </r>
  <r>
    <s v="ORD113507"/>
    <x v="3"/>
    <x v="3"/>
    <n v="4278.41"/>
    <n v="0.17"/>
    <n v="727.3297"/>
    <n v="3551.0802999999996"/>
    <n v="9"/>
    <x v="560"/>
    <d v="2024-05-12T00:00:00"/>
    <x v="0"/>
    <x v="0"/>
    <n v="245.8"/>
    <x v="4"/>
  </r>
  <r>
    <s v="ORD106048"/>
    <x v="2"/>
    <x v="4"/>
    <n v="4281.2700000000004"/>
    <n v="0.1"/>
    <n v="428.12700000000007"/>
    <n v="3853.1430000000005"/>
    <n v="9"/>
    <x v="58"/>
    <d v="2024-01-18T00:00:00"/>
    <x v="1"/>
    <x v="1"/>
    <n v="581.91999999999996"/>
    <x v="4"/>
  </r>
  <r>
    <s v="ORD100457"/>
    <x v="3"/>
    <x v="1"/>
    <n v="4284.34"/>
    <n v="0.16"/>
    <n v="685.49440000000004"/>
    <n v="3598.8456000000001"/>
    <n v="9"/>
    <x v="556"/>
    <d v="2023-02-07T00:00:00"/>
    <x v="1"/>
    <x v="1"/>
    <n v="659.46"/>
    <x v="1"/>
  </r>
  <r>
    <s v="ORD113526"/>
    <x v="0"/>
    <x v="4"/>
    <n v="4287.38"/>
    <n v="0.44"/>
    <n v="1886.4472000000001"/>
    <n v="2400.9328"/>
    <n v="9"/>
    <x v="497"/>
    <d v="2023-11-01T00:00:00"/>
    <x v="0"/>
    <x v="0"/>
    <n v="447.8"/>
    <x v="0"/>
  </r>
  <r>
    <s v="ORD109190"/>
    <x v="2"/>
    <x v="4"/>
    <n v="4288.8500000000004"/>
    <n v="0.19"/>
    <n v="814.88150000000007"/>
    <n v="3473.9685000000004"/>
    <n v="9"/>
    <x v="242"/>
    <d v="2024-08-06T00:00:00"/>
    <x v="0"/>
    <x v="1"/>
    <n v="360.44"/>
    <x v="2"/>
  </r>
  <r>
    <s v="ORD102250"/>
    <x v="1"/>
    <x v="3"/>
    <n v="4293.91"/>
    <n v="0.24"/>
    <n v="1030.5383999999999"/>
    <n v="3263.3715999999999"/>
    <n v="9"/>
    <x v="156"/>
    <d v="2024-05-11T00:00:00"/>
    <x v="2"/>
    <x v="2"/>
    <n v="491.13"/>
    <x v="0"/>
  </r>
  <r>
    <s v="ORD106495"/>
    <x v="1"/>
    <x v="0"/>
    <n v="4294.34"/>
    <n v="0.32"/>
    <n v="1374.1888000000001"/>
    <n v="2920.1512000000002"/>
    <n v="9"/>
    <x v="27"/>
    <d v="2025-01-01T00:00:00"/>
    <x v="0"/>
    <x v="2"/>
    <n v="409.7"/>
    <x v="1"/>
  </r>
  <r>
    <s v="ORD101710"/>
    <x v="1"/>
    <x v="0"/>
    <n v="4297.41"/>
    <n v="0.23"/>
    <n v="988.40430000000003"/>
    <n v="3309.0056999999997"/>
    <n v="9"/>
    <x v="456"/>
    <d v="2023-04-16T00:00:00"/>
    <x v="2"/>
    <x v="0"/>
    <n v="1139.8900000000001"/>
    <x v="4"/>
  </r>
  <r>
    <s v="ORD102072"/>
    <x v="3"/>
    <x v="4"/>
    <n v="4302.47"/>
    <n v="0.42"/>
    <n v="1807.0373999999999"/>
    <n v="2495.4326000000001"/>
    <n v="9"/>
    <x v="207"/>
    <d v="2023-06-20T00:00:00"/>
    <x v="2"/>
    <x v="2"/>
    <n v="1083.3499999999999"/>
    <x v="0"/>
  </r>
  <r>
    <s v="ORD114654"/>
    <x v="2"/>
    <x v="4"/>
    <n v="4303.2700000000004"/>
    <n v="0.49"/>
    <n v="2108.6023"/>
    <n v="2194.6677000000004"/>
    <n v="9"/>
    <x v="537"/>
    <d v="2024-09-04T00:00:00"/>
    <x v="2"/>
    <x v="1"/>
    <n v="638.36"/>
    <x v="4"/>
  </r>
  <r>
    <s v="ORD109601"/>
    <x v="1"/>
    <x v="1"/>
    <n v="4305.97"/>
    <n v="0.35"/>
    <n v="1507.0895"/>
    <n v="2798.8805000000002"/>
    <n v="9"/>
    <x v="618"/>
    <d v="2024-01-06T00:00:00"/>
    <x v="2"/>
    <x v="1"/>
    <n v="817.61"/>
    <x v="4"/>
  </r>
  <r>
    <s v="ORD106013"/>
    <x v="0"/>
    <x v="0"/>
    <n v="4306.67"/>
    <n v="7.0000000000000007E-2"/>
    <n v="301.46690000000001"/>
    <n v="4005.2031000000002"/>
    <n v="9"/>
    <x v="575"/>
    <d v="2024-07-17T00:00:00"/>
    <x v="1"/>
    <x v="0"/>
    <n v="269.89999999999998"/>
    <x v="1"/>
  </r>
  <r>
    <s v="ORD108518"/>
    <x v="1"/>
    <x v="1"/>
    <n v="4309.7700000000004"/>
    <n v="0.23"/>
    <n v="991.24710000000016"/>
    <n v="3318.5229000000004"/>
    <n v="9"/>
    <x v="372"/>
    <d v="2024-06-23T00:00:00"/>
    <x v="2"/>
    <x v="0"/>
    <n v="1124.58"/>
    <x v="0"/>
  </r>
  <r>
    <s v="ORD108963"/>
    <x v="0"/>
    <x v="4"/>
    <n v="4311.62"/>
    <n v="0.22"/>
    <n v="948.55639999999994"/>
    <n v="3363.0636"/>
    <n v="9"/>
    <x v="61"/>
    <d v="2023-07-24T00:00:00"/>
    <x v="1"/>
    <x v="0"/>
    <n v="1260.3800000000001"/>
    <x v="2"/>
  </r>
  <r>
    <s v="ORD113449"/>
    <x v="3"/>
    <x v="2"/>
    <n v="4312.96"/>
    <n v="0.1"/>
    <n v="431.29600000000005"/>
    <n v="3881.6639999999998"/>
    <n v="9"/>
    <x v="141"/>
    <d v="2024-02-06T00:00:00"/>
    <x v="2"/>
    <x v="2"/>
    <n v="909.76"/>
    <x v="0"/>
  </r>
  <r>
    <s v="ORD100255"/>
    <x v="0"/>
    <x v="3"/>
    <n v="4321.34"/>
    <n v="0.05"/>
    <n v="216.06700000000001"/>
    <n v="4105.2730000000001"/>
    <n v="9"/>
    <x v="523"/>
    <d v="2024-04-24T00:00:00"/>
    <x v="1"/>
    <x v="2"/>
    <n v="330.56"/>
    <x v="1"/>
  </r>
  <r>
    <s v="ORD110058"/>
    <x v="1"/>
    <x v="0"/>
    <n v="4323.4799999999996"/>
    <n v="0.21"/>
    <n v="907.93079999999986"/>
    <n v="3415.5491999999995"/>
    <n v="9"/>
    <x v="602"/>
    <d v="2023-05-14T00:00:00"/>
    <x v="1"/>
    <x v="1"/>
    <n v="820.44"/>
    <x v="3"/>
  </r>
  <r>
    <s v="ORD108286"/>
    <x v="1"/>
    <x v="4"/>
    <n v="4329.97"/>
    <n v="0.08"/>
    <n v="346.39760000000001"/>
    <n v="3983.5724"/>
    <n v="9"/>
    <x v="488"/>
    <d v="2024-03-12T00:00:00"/>
    <x v="2"/>
    <x v="0"/>
    <n v="1177.0999999999999"/>
    <x v="1"/>
  </r>
  <r>
    <s v="ORD109272"/>
    <x v="1"/>
    <x v="2"/>
    <n v="4332.22"/>
    <n v="0.48"/>
    <n v="2079.4656"/>
    <n v="2252.7544000000003"/>
    <n v="9"/>
    <x v="354"/>
    <d v="2023-08-22T00:00:00"/>
    <x v="1"/>
    <x v="2"/>
    <n v="1201.3399999999999"/>
    <x v="3"/>
  </r>
  <r>
    <s v="ORD112158"/>
    <x v="3"/>
    <x v="1"/>
    <n v="4332.99"/>
    <n v="0.01"/>
    <n v="43.329900000000002"/>
    <n v="4289.6601000000001"/>
    <n v="9"/>
    <x v="363"/>
    <d v="2023-12-03T00:00:00"/>
    <x v="2"/>
    <x v="1"/>
    <n v="821.7"/>
    <x v="5"/>
  </r>
  <r>
    <s v="ORD101135"/>
    <x v="0"/>
    <x v="2"/>
    <n v="4334.5200000000004"/>
    <n v="0.38"/>
    <n v="1647.1176000000003"/>
    <n v="2687.4023999999999"/>
    <n v="9"/>
    <x v="647"/>
    <d v="2023-03-04T00:00:00"/>
    <x v="1"/>
    <x v="2"/>
    <n v="582.98"/>
    <x v="0"/>
  </r>
  <r>
    <s v="ORD111087"/>
    <x v="3"/>
    <x v="1"/>
    <n v="4334.6499999999996"/>
    <n v="0.5"/>
    <n v="2167.3249999999998"/>
    <n v="2167.3249999999998"/>
    <n v="9"/>
    <x v="640"/>
    <d v="2024-08-21T00:00:00"/>
    <x v="2"/>
    <x v="0"/>
    <n v="674.84"/>
    <x v="4"/>
  </r>
  <r>
    <s v="ORD111103"/>
    <x v="1"/>
    <x v="2"/>
    <n v="4335.76"/>
    <n v="0.11"/>
    <n v="476.93360000000001"/>
    <n v="3858.8264000000004"/>
    <n v="9"/>
    <x v="93"/>
    <d v="2023-05-26T00:00:00"/>
    <x v="1"/>
    <x v="1"/>
    <n v="677.45"/>
    <x v="0"/>
  </r>
  <r>
    <s v="ORD106527"/>
    <x v="2"/>
    <x v="3"/>
    <n v="4340.0600000000004"/>
    <n v="0.33"/>
    <n v="1432.2198000000003"/>
    <n v="2907.8402000000001"/>
    <n v="9"/>
    <x v="337"/>
    <d v="2024-02-14T00:00:00"/>
    <x v="1"/>
    <x v="0"/>
    <n v="317.47000000000003"/>
    <x v="1"/>
  </r>
  <r>
    <s v="ORD115240"/>
    <x v="3"/>
    <x v="0"/>
    <n v="4344.3599999999997"/>
    <n v="0.12"/>
    <n v="521.32319999999993"/>
    <n v="3823.0367999999999"/>
    <n v="9"/>
    <x v="548"/>
    <d v="2024-11-24T00:00:00"/>
    <x v="0"/>
    <x v="0"/>
    <n v="995.25"/>
    <x v="3"/>
  </r>
  <r>
    <s v="ORD114875"/>
    <x v="1"/>
    <x v="3"/>
    <n v="4344.43"/>
    <n v="0.19"/>
    <n v="825.44170000000008"/>
    <n v="3518.9883"/>
    <n v="9"/>
    <x v="303"/>
    <d v="2023-12-24T00:00:00"/>
    <x v="1"/>
    <x v="2"/>
    <n v="840.14"/>
    <x v="4"/>
  </r>
  <r>
    <s v="ORD111361"/>
    <x v="3"/>
    <x v="4"/>
    <n v="4345.8"/>
    <n v="0.2"/>
    <n v="869.16000000000008"/>
    <n v="3476.6400000000003"/>
    <n v="9"/>
    <x v="213"/>
    <d v="2024-04-17T00:00:00"/>
    <x v="0"/>
    <x v="2"/>
    <n v="993.72"/>
    <x v="5"/>
  </r>
  <r>
    <s v="ORD111658"/>
    <x v="0"/>
    <x v="4"/>
    <n v="4346.0600000000004"/>
    <n v="0.36"/>
    <n v="1564.5816"/>
    <n v="2781.4784000000004"/>
    <n v="9"/>
    <x v="11"/>
    <d v="2024-06-04T00:00:00"/>
    <x v="2"/>
    <x v="1"/>
    <n v="1037.9100000000001"/>
    <x v="0"/>
  </r>
  <r>
    <s v="ORD100781"/>
    <x v="0"/>
    <x v="4"/>
    <n v="4348.2700000000004"/>
    <n v="0.35"/>
    <n v="1521.8945000000001"/>
    <n v="2826.3755000000001"/>
    <n v="9"/>
    <x v="301"/>
    <d v="2024-06-03T00:00:00"/>
    <x v="0"/>
    <x v="0"/>
    <n v="347.42"/>
    <x v="3"/>
  </r>
  <r>
    <s v="ORD108951"/>
    <x v="0"/>
    <x v="2"/>
    <n v="4349.93"/>
    <n v="0.06"/>
    <n v="260.99580000000003"/>
    <n v="4088.9342000000001"/>
    <n v="9"/>
    <x v="629"/>
    <d v="2023-07-03T00:00:00"/>
    <x v="2"/>
    <x v="1"/>
    <n v="653.76"/>
    <x v="1"/>
  </r>
  <r>
    <s v="ORD111537"/>
    <x v="2"/>
    <x v="4"/>
    <n v="4353.38"/>
    <n v="0.21"/>
    <n v="914.20979999999997"/>
    <n v="3439.1702"/>
    <n v="9"/>
    <x v="600"/>
    <d v="2024-03-24T00:00:00"/>
    <x v="0"/>
    <x v="2"/>
    <n v="842.72"/>
    <x v="3"/>
  </r>
  <r>
    <s v="ORD102166"/>
    <x v="3"/>
    <x v="0"/>
    <n v="4356.92"/>
    <n v="0.46"/>
    <n v="2004.1832000000002"/>
    <n v="2352.7367999999997"/>
    <n v="9"/>
    <x v="519"/>
    <d v="2024-10-25T00:00:00"/>
    <x v="0"/>
    <x v="0"/>
    <n v="1053.17"/>
    <x v="5"/>
  </r>
  <r>
    <s v="ORD112360"/>
    <x v="0"/>
    <x v="1"/>
    <n v="4361.55"/>
    <n v="0.24"/>
    <n v="1046.7719999999999"/>
    <n v="3314.7780000000002"/>
    <n v="9"/>
    <x v="248"/>
    <d v="2024-11-15T00:00:00"/>
    <x v="0"/>
    <x v="2"/>
    <n v="531.29"/>
    <x v="0"/>
  </r>
  <r>
    <s v="ORD104724"/>
    <x v="0"/>
    <x v="1"/>
    <n v="4361.9399999999996"/>
    <n v="0.03"/>
    <n v="130.85819999999998"/>
    <n v="4231.0817999999999"/>
    <n v="9"/>
    <x v="648"/>
    <d v="2024-03-30T00:00:00"/>
    <x v="2"/>
    <x v="2"/>
    <n v="796.66"/>
    <x v="2"/>
  </r>
  <r>
    <s v="ORD108130"/>
    <x v="3"/>
    <x v="3"/>
    <n v="4362.32"/>
    <n v="0.15"/>
    <n v="654.34799999999996"/>
    <n v="3707.9719999999998"/>
    <n v="9"/>
    <x v="493"/>
    <d v="2024-03-07T00:00:00"/>
    <x v="1"/>
    <x v="1"/>
    <n v="545.04"/>
    <x v="1"/>
  </r>
  <r>
    <s v="ORD111148"/>
    <x v="1"/>
    <x v="3"/>
    <n v="4362.45"/>
    <n v="0.44"/>
    <n v="1919.4779999999998"/>
    <n v="2442.9719999999998"/>
    <n v="9"/>
    <x v="65"/>
    <d v="2023-06-12T00:00:00"/>
    <x v="1"/>
    <x v="0"/>
    <n v="896.54"/>
    <x v="5"/>
  </r>
  <r>
    <s v="ORD104279"/>
    <x v="1"/>
    <x v="0"/>
    <n v="4362.93"/>
    <n v="0.38"/>
    <n v="1657.9134000000001"/>
    <n v="2705.0165999999999"/>
    <n v="9"/>
    <x v="420"/>
    <d v="2024-08-23T00:00:00"/>
    <x v="2"/>
    <x v="0"/>
    <n v="1201.3900000000001"/>
    <x v="1"/>
  </r>
  <r>
    <s v="ORD101577"/>
    <x v="2"/>
    <x v="0"/>
    <n v="4362.96"/>
    <n v="0.23"/>
    <n v="1003.4808"/>
    <n v="3359.4791999999998"/>
    <n v="9"/>
    <x v="182"/>
    <d v="2024-11-03T00:00:00"/>
    <x v="0"/>
    <x v="0"/>
    <n v="613.45000000000005"/>
    <x v="4"/>
  </r>
  <r>
    <s v="ORD107779"/>
    <x v="2"/>
    <x v="1"/>
    <n v="4369.54"/>
    <n v="0.45"/>
    <n v="1966.2930000000001"/>
    <n v="2403.2469999999998"/>
    <n v="9"/>
    <x v="398"/>
    <d v="2023-07-30T00:00:00"/>
    <x v="0"/>
    <x v="2"/>
    <n v="481.68"/>
    <x v="5"/>
  </r>
  <r>
    <s v="ORD105908"/>
    <x v="1"/>
    <x v="3"/>
    <n v="4370.2700000000004"/>
    <n v="0.5"/>
    <n v="2185.1350000000002"/>
    <n v="2185.1350000000002"/>
    <n v="9"/>
    <x v="26"/>
    <d v="2023-04-30T00:00:00"/>
    <x v="1"/>
    <x v="2"/>
    <n v="368.68"/>
    <x v="2"/>
  </r>
  <r>
    <s v="ORD105091"/>
    <x v="2"/>
    <x v="3"/>
    <n v="4380.78"/>
    <n v="0.15"/>
    <n v="657.11699999999996"/>
    <n v="3723.6629999999996"/>
    <n v="9"/>
    <x v="168"/>
    <d v="2024-04-14T00:00:00"/>
    <x v="1"/>
    <x v="1"/>
    <n v="956.76"/>
    <x v="4"/>
  </r>
  <r>
    <s v="ORD100322"/>
    <x v="3"/>
    <x v="0"/>
    <n v="4383.43"/>
    <n v="0.44"/>
    <n v="1928.7092000000002"/>
    <n v="2454.7208000000001"/>
    <n v="9"/>
    <x v="132"/>
    <d v="2024-01-20T00:00:00"/>
    <x v="1"/>
    <x v="0"/>
    <n v="761.11"/>
    <x v="1"/>
  </r>
  <r>
    <s v="ORD105513"/>
    <x v="1"/>
    <x v="3"/>
    <n v="4384.5"/>
    <n v="0.23"/>
    <n v="1008.4350000000001"/>
    <n v="3376.0650000000001"/>
    <n v="9"/>
    <x v="385"/>
    <d v="2024-12-06T00:00:00"/>
    <x v="1"/>
    <x v="1"/>
    <n v="1075.03"/>
    <x v="1"/>
  </r>
  <r>
    <s v="ORD108731"/>
    <x v="2"/>
    <x v="3"/>
    <n v="4386.16"/>
    <n v="0.42"/>
    <n v="1842.1871999999998"/>
    <n v="2543.9728"/>
    <n v="9"/>
    <x v="495"/>
    <d v="2023-07-24T00:00:00"/>
    <x v="0"/>
    <x v="2"/>
    <n v="1306.69"/>
    <x v="0"/>
  </r>
  <r>
    <s v="ORD111740"/>
    <x v="3"/>
    <x v="1"/>
    <n v="4388.38"/>
    <n v="0.22"/>
    <n v="965.44360000000006"/>
    <n v="3422.9364"/>
    <n v="9"/>
    <x v="176"/>
    <d v="2023-05-12T00:00:00"/>
    <x v="0"/>
    <x v="2"/>
    <n v="254.25"/>
    <x v="4"/>
  </r>
  <r>
    <s v="ORD101007"/>
    <x v="1"/>
    <x v="2"/>
    <n v="4393.24"/>
    <n v="0.19"/>
    <n v="834.71559999999999"/>
    <n v="3558.5243999999998"/>
    <n v="9"/>
    <x v="267"/>
    <d v="2023-09-02T00:00:00"/>
    <x v="2"/>
    <x v="2"/>
    <n v="1059.02"/>
    <x v="5"/>
  </r>
  <r>
    <s v="ORD105813"/>
    <x v="3"/>
    <x v="4"/>
    <n v="4400.3599999999997"/>
    <n v="0.04"/>
    <n v="176.01439999999999"/>
    <n v="4224.3455999999996"/>
    <n v="9"/>
    <x v="240"/>
    <d v="2024-01-28T00:00:00"/>
    <x v="0"/>
    <x v="0"/>
    <n v="1087.6199999999999"/>
    <x v="1"/>
  </r>
  <r>
    <s v="ORD100203"/>
    <x v="1"/>
    <x v="2"/>
    <n v="4404.71"/>
    <n v="0.09"/>
    <n v="396.4239"/>
    <n v="4008.2861000000003"/>
    <n v="9"/>
    <x v="367"/>
    <d v="2023-04-01T00:00:00"/>
    <x v="2"/>
    <x v="0"/>
    <n v="721"/>
    <x v="0"/>
  </r>
  <r>
    <s v="ORD106126"/>
    <x v="3"/>
    <x v="0"/>
    <n v="4406.3900000000003"/>
    <n v="0.02"/>
    <n v="88.127800000000008"/>
    <n v="4318.2622000000001"/>
    <n v="9"/>
    <x v="322"/>
    <d v="2023-01-23T00:00:00"/>
    <x v="2"/>
    <x v="2"/>
    <n v="655.48"/>
    <x v="2"/>
  </r>
  <r>
    <s v="ORD105725"/>
    <x v="3"/>
    <x v="3"/>
    <n v="4408.08"/>
    <n v="0.16"/>
    <n v="705.29280000000006"/>
    <n v="3702.7871999999998"/>
    <n v="9"/>
    <x v="218"/>
    <d v="2024-11-05T00:00:00"/>
    <x v="1"/>
    <x v="0"/>
    <n v="1183.3499999999999"/>
    <x v="4"/>
  </r>
  <r>
    <s v="ORD103587"/>
    <x v="3"/>
    <x v="1"/>
    <n v="4408.28"/>
    <n v="0.14000000000000001"/>
    <n v="617.15920000000006"/>
    <n v="3791.1207999999997"/>
    <n v="9"/>
    <x v="126"/>
    <d v="2023-07-28T00:00:00"/>
    <x v="2"/>
    <x v="1"/>
    <n v="1181.22"/>
    <x v="0"/>
  </r>
  <r>
    <s v="ORD106621"/>
    <x v="0"/>
    <x v="0"/>
    <n v="4410.8900000000003"/>
    <n v="0.14000000000000001"/>
    <n v="617.52460000000008"/>
    <n v="3793.3654000000001"/>
    <n v="9"/>
    <x v="352"/>
    <d v="2024-04-25T00:00:00"/>
    <x v="1"/>
    <x v="0"/>
    <n v="647.27"/>
    <x v="2"/>
  </r>
  <r>
    <s v="ORD109878"/>
    <x v="1"/>
    <x v="3"/>
    <n v="4411.37"/>
    <n v="0.28000000000000003"/>
    <n v="1235.1836000000001"/>
    <n v="3176.1863999999996"/>
    <n v="9"/>
    <x v="649"/>
    <d v="2023-05-23T00:00:00"/>
    <x v="0"/>
    <x v="1"/>
    <n v="538.29999999999995"/>
    <x v="2"/>
  </r>
  <r>
    <s v="ORD104669"/>
    <x v="3"/>
    <x v="1"/>
    <n v="4415.71"/>
    <n v="0.06"/>
    <n v="264.94259999999997"/>
    <n v="4150.7673999999997"/>
    <n v="9"/>
    <x v="118"/>
    <d v="2024-09-30T00:00:00"/>
    <x v="2"/>
    <x v="0"/>
    <n v="267.69"/>
    <x v="2"/>
  </r>
  <r>
    <s v="ORD112334"/>
    <x v="0"/>
    <x v="4"/>
    <n v="4418.67"/>
    <n v="0.43"/>
    <n v="1900.0281"/>
    <n v="2518.6419000000001"/>
    <n v="9"/>
    <x v="13"/>
    <d v="2024-12-25T00:00:00"/>
    <x v="2"/>
    <x v="2"/>
    <n v="855.21"/>
    <x v="1"/>
  </r>
  <r>
    <s v="ORD114159"/>
    <x v="0"/>
    <x v="2"/>
    <n v="4423.72"/>
    <n v="0.32"/>
    <n v="1415.5904"/>
    <n v="3008.1296000000002"/>
    <n v="9"/>
    <x v="650"/>
    <d v="2024-06-04T00:00:00"/>
    <x v="1"/>
    <x v="1"/>
    <n v="351.52"/>
    <x v="4"/>
  </r>
  <r>
    <s v="ORD101254"/>
    <x v="1"/>
    <x v="4"/>
    <n v="4425.3500000000004"/>
    <n v="0.36"/>
    <n v="1593.126"/>
    <n v="2832.2240000000002"/>
    <n v="9"/>
    <x v="172"/>
    <d v="2023-07-12T00:00:00"/>
    <x v="0"/>
    <x v="1"/>
    <n v="920.78"/>
    <x v="3"/>
  </r>
  <r>
    <s v="ORD104218"/>
    <x v="3"/>
    <x v="3"/>
    <n v="4425.88"/>
    <n v="0.36"/>
    <n v="1593.3168000000001"/>
    <n v="2832.5632000000001"/>
    <n v="9"/>
    <x v="84"/>
    <d v="2024-06-08T00:00:00"/>
    <x v="0"/>
    <x v="1"/>
    <n v="456.6"/>
    <x v="3"/>
  </r>
  <r>
    <s v="ORD103222"/>
    <x v="2"/>
    <x v="0"/>
    <n v="4430.8500000000004"/>
    <n v="0.14000000000000001"/>
    <n v="620.31900000000007"/>
    <n v="3810.5310000000004"/>
    <n v="9"/>
    <x v="638"/>
    <d v="2023-12-24T00:00:00"/>
    <x v="1"/>
    <x v="0"/>
    <n v="425.99"/>
    <x v="5"/>
  </r>
  <r>
    <s v="ORD111898"/>
    <x v="0"/>
    <x v="2"/>
    <n v="4431.66"/>
    <n v="0.38"/>
    <n v="1684.0308"/>
    <n v="2747.6291999999999"/>
    <n v="9"/>
    <x v="573"/>
    <d v="2023-01-09T00:00:00"/>
    <x v="2"/>
    <x v="2"/>
    <n v="270.18"/>
    <x v="2"/>
  </r>
  <r>
    <s v="ORD114925"/>
    <x v="0"/>
    <x v="4"/>
    <n v="4432.13"/>
    <n v="0.36"/>
    <n v="1595.5668000000001"/>
    <n v="2836.5632000000001"/>
    <n v="9"/>
    <x v="229"/>
    <d v="2023-08-01T00:00:00"/>
    <x v="0"/>
    <x v="1"/>
    <n v="985.96"/>
    <x v="0"/>
  </r>
  <r>
    <s v="ORD103767"/>
    <x v="1"/>
    <x v="0"/>
    <n v="4437.76"/>
    <n v="0.23"/>
    <n v="1020.6848000000001"/>
    <n v="3417.0752000000002"/>
    <n v="9"/>
    <x v="619"/>
    <d v="2024-09-13T00:00:00"/>
    <x v="0"/>
    <x v="0"/>
    <n v="451.48"/>
    <x v="1"/>
  </r>
  <r>
    <s v="ORD109853"/>
    <x v="3"/>
    <x v="4"/>
    <n v="4445.74"/>
    <n v="0.12"/>
    <n v="533.48879999999997"/>
    <n v="3912.2511999999997"/>
    <n v="9"/>
    <x v="651"/>
    <d v="2024-11-19T00:00:00"/>
    <x v="0"/>
    <x v="0"/>
    <n v="1282.06"/>
    <x v="2"/>
  </r>
  <r>
    <s v="ORD100865"/>
    <x v="1"/>
    <x v="4"/>
    <n v="4448.57"/>
    <n v="0.5"/>
    <n v="2224.2849999999999"/>
    <n v="2224.2849999999999"/>
    <n v="9"/>
    <x v="652"/>
    <d v="2023-08-03T00:00:00"/>
    <x v="2"/>
    <x v="1"/>
    <n v="730.62"/>
    <x v="0"/>
  </r>
  <r>
    <s v="ORD113064"/>
    <x v="3"/>
    <x v="4"/>
    <n v="4458.8900000000003"/>
    <n v="0"/>
    <n v="0"/>
    <n v="4458.8900000000003"/>
    <n v="9"/>
    <x v="179"/>
    <d v="2023-12-09T00:00:00"/>
    <x v="1"/>
    <x v="0"/>
    <n v="291.51"/>
    <x v="1"/>
  </r>
  <r>
    <s v="ORD103477"/>
    <x v="0"/>
    <x v="1"/>
    <n v="4461.8900000000003"/>
    <n v="0.48"/>
    <n v="2141.7072000000003"/>
    <n v="2320.1828"/>
    <n v="9"/>
    <x v="137"/>
    <d v="2023-01-25T00:00:00"/>
    <x v="1"/>
    <x v="1"/>
    <n v="1193.95"/>
    <x v="2"/>
  </r>
  <r>
    <s v="ORD106079"/>
    <x v="2"/>
    <x v="2"/>
    <n v="4462.76"/>
    <n v="0.46"/>
    <n v="2052.8696"/>
    <n v="2409.8904000000002"/>
    <n v="9"/>
    <x v="277"/>
    <d v="2024-07-29T00:00:00"/>
    <x v="0"/>
    <x v="1"/>
    <n v="317.17"/>
    <x v="5"/>
  </r>
  <r>
    <s v="ORD107928"/>
    <x v="2"/>
    <x v="3"/>
    <n v="4463.4799999999996"/>
    <n v="0.25"/>
    <n v="1115.8699999999999"/>
    <n v="3347.6099999999997"/>
    <n v="9"/>
    <x v="385"/>
    <d v="2024-12-06T00:00:00"/>
    <x v="1"/>
    <x v="2"/>
    <n v="710.4"/>
    <x v="3"/>
  </r>
  <r>
    <s v="ORD105862"/>
    <x v="1"/>
    <x v="1"/>
    <n v="4463.96"/>
    <n v="0.15"/>
    <n v="669.59399999999994"/>
    <n v="3794.366"/>
    <n v="9"/>
    <x v="346"/>
    <d v="2023-06-05T00:00:00"/>
    <x v="2"/>
    <x v="1"/>
    <n v="891.01"/>
    <x v="0"/>
  </r>
  <r>
    <s v="ORD106811"/>
    <x v="1"/>
    <x v="2"/>
    <n v="4467.7299999999996"/>
    <n v="0.31"/>
    <n v="1384.9962999999998"/>
    <n v="3082.7336999999998"/>
    <n v="9"/>
    <x v="531"/>
    <d v="2023-05-24T00:00:00"/>
    <x v="2"/>
    <x v="1"/>
    <n v="448.73"/>
    <x v="2"/>
  </r>
  <r>
    <s v="ORD107941"/>
    <x v="2"/>
    <x v="1"/>
    <n v="4471.25"/>
    <n v="0.08"/>
    <n v="357.7"/>
    <n v="4113.55"/>
    <n v="9"/>
    <x v="109"/>
    <d v="2024-05-21T00:00:00"/>
    <x v="0"/>
    <x v="1"/>
    <n v="437.99"/>
    <x v="5"/>
  </r>
  <r>
    <s v="ORD102781"/>
    <x v="2"/>
    <x v="3"/>
    <n v="4471.57"/>
    <n v="0.44"/>
    <n v="1967.4907999999998"/>
    <n v="2504.0792000000001"/>
    <n v="9"/>
    <x v="653"/>
    <d v="2024-03-19T00:00:00"/>
    <x v="2"/>
    <x v="0"/>
    <n v="586.55999999999995"/>
    <x v="5"/>
  </r>
  <r>
    <s v="ORD105607"/>
    <x v="0"/>
    <x v="2"/>
    <n v="4472.29"/>
    <n v="0.49"/>
    <n v="2191.4220999999998"/>
    <n v="2280.8679000000002"/>
    <n v="9"/>
    <x v="654"/>
    <d v="2023-05-20T00:00:00"/>
    <x v="2"/>
    <x v="0"/>
    <n v="477.24"/>
    <x v="3"/>
  </r>
  <r>
    <s v="ORD104607"/>
    <x v="2"/>
    <x v="3"/>
    <n v="4473.18"/>
    <n v="0.12"/>
    <n v="536.78160000000003"/>
    <n v="3936.3984"/>
    <n v="9"/>
    <x v="522"/>
    <d v="2024-10-17T00:00:00"/>
    <x v="0"/>
    <x v="1"/>
    <n v="1001.85"/>
    <x v="5"/>
  </r>
  <r>
    <s v="ORD110332"/>
    <x v="3"/>
    <x v="3"/>
    <n v="4476.21"/>
    <n v="0.27"/>
    <n v="1208.5767000000001"/>
    <n v="3267.6333"/>
    <n v="9"/>
    <x v="113"/>
    <d v="2024-07-14T00:00:00"/>
    <x v="0"/>
    <x v="0"/>
    <n v="484.09"/>
    <x v="3"/>
  </r>
  <r>
    <s v="ORD111267"/>
    <x v="1"/>
    <x v="1"/>
    <n v="4478.42"/>
    <n v="0.16"/>
    <n v="716.54719999999998"/>
    <n v="3761.8728000000001"/>
    <n v="9"/>
    <x v="349"/>
    <d v="2024-07-22T00:00:00"/>
    <x v="1"/>
    <x v="0"/>
    <n v="414.82"/>
    <x v="3"/>
  </r>
  <r>
    <s v="ORD103365"/>
    <x v="2"/>
    <x v="1"/>
    <n v="4489.97"/>
    <n v="0.19"/>
    <n v="853.09430000000009"/>
    <n v="3636.8757000000001"/>
    <n v="9"/>
    <x v="4"/>
    <d v="2023-12-26T00:00:00"/>
    <x v="1"/>
    <x v="1"/>
    <n v="509.23"/>
    <x v="4"/>
  </r>
  <r>
    <s v="ORD105758"/>
    <x v="1"/>
    <x v="1"/>
    <n v="4499.9399999999996"/>
    <n v="0.21"/>
    <n v="944.98739999999987"/>
    <n v="3554.9525999999996"/>
    <n v="9"/>
    <x v="168"/>
    <d v="2024-04-17T00:00:00"/>
    <x v="2"/>
    <x v="0"/>
    <n v="352.44"/>
    <x v="3"/>
  </r>
  <r>
    <s v="ORD111294"/>
    <x v="0"/>
    <x v="2"/>
    <n v="4501.12"/>
    <n v="0.15"/>
    <n v="675.16800000000001"/>
    <n v="3825.9519999999998"/>
    <n v="9"/>
    <x v="458"/>
    <d v="2024-01-08T00:00:00"/>
    <x v="0"/>
    <x v="2"/>
    <n v="363.79"/>
    <x v="4"/>
  </r>
  <r>
    <s v="ORD112124"/>
    <x v="1"/>
    <x v="4"/>
    <n v="4501.13"/>
    <n v="0.22"/>
    <n v="990.24860000000001"/>
    <n v="3510.8814000000002"/>
    <n v="9"/>
    <x v="199"/>
    <d v="2024-12-02T00:00:00"/>
    <x v="1"/>
    <x v="0"/>
    <n v="940.28"/>
    <x v="1"/>
  </r>
  <r>
    <s v="ORD108015"/>
    <x v="3"/>
    <x v="4"/>
    <n v="4504.84"/>
    <n v="0.22"/>
    <n v="991.06479999999999"/>
    <n v="3513.7752"/>
    <n v="9"/>
    <x v="584"/>
    <d v="2023-09-28T00:00:00"/>
    <x v="2"/>
    <x v="0"/>
    <n v="539.07000000000005"/>
    <x v="4"/>
  </r>
  <r>
    <s v="ORD100661"/>
    <x v="0"/>
    <x v="2"/>
    <n v="4507.7700000000004"/>
    <n v="0.3"/>
    <n v="1352.3310000000001"/>
    <n v="3155.4390000000003"/>
    <n v="9"/>
    <x v="354"/>
    <d v="2023-08-25T00:00:00"/>
    <x v="0"/>
    <x v="0"/>
    <n v="1076.6500000000001"/>
    <x v="0"/>
  </r>
  <r>
    <s v="ORD108588"/>
    <x v="2"/>
    <x v="2"/>
    <n v="4507.93"/>
    <n v="0.42"/>
    <n v="1893.3306"/>
    <n v="2614.5994000000001"/>
    <n v="9"/>
    <x v="364"/>
    <d v="2023-01-29T00:00:00"/>
    <x v="1"/>
    <x v="2"/>
    <n v="1101.2"/>
    <x v="4"/>
  </r>
  <r>
    <s v="ORD100465"/>
    <x v="0"/>
    <x v="3"/>
    <n v="4510.07"/>
    <n v="0.02"/>
    <n v="90.201399999999992"/>
    <n v="4419.8685999999998"/>
    <n v="9"/>
    <x v="76"/>
    <d v="2024-06-21T00:00:00"/>
    <x v="2"/>
    <x v="2"/>
    <n v="791.13"/>
    <x v="0"/>
  </r>
  <r>
    <s v="ORD107558"/>
    <x v="0"/>
    <x v="1"/>
    <n v="4523.92"/>
    <n v="0.4"/>
    <n v="1809.5680000000002"/>
    <n v="2714.3519999999999"/>
    <n v="9"/>
    <x v="459"/>
    <d v="2024-01-16T00:00:00"/>
    <x v="1"/>
    <x v="2"/>
    <n v="1311.42"/>
    <x v="0"/>
  </r>
  <r>
    <s v="ORD113663"/>
    <x v="0"/>
    <x v="3"/>
    <n v="4528.75"/>
    <n v="0.12"/>
    <n v="543.44999999999993"/>
    <n v="3985.3"/>
    <n v="9"/>
    <x v="79"/>
    <d v="2024-09-17T00:00:00"/>
    <x v="2"/>
    <x v="1"/>
    <n v="301.43"/>
    <x v="0"/>
  </r>
  <r>
    <s v="ORD102151"/>
    <x v="0"/>
    <x v="2"/>
    <n v="4530.9799999999996"/>
    <n v="0.21"/>
    <n v="951.50579999999991"/>
    <n v="3579.4741999999997"/>
    <n v="9"/>
    <x v="296"/>
    <d v="2024-06-12T00:00:00"/>
    <x v="1"/>
    <x v="0"/>
    <n v="354.05"/>
    <x v="2"/>
  </r>
  <r>
    <s v="ORD112512"/>
    <x v="0"/>
    <x v="4"/>
    <n v="4535.74"/>
    <n v="0.39"/>
    <n v="1768.9386"/>
    <n v="2766.8013999999998"/>
    <n v="9"/>
    <x v="655"/>
    <d v="2024-11-21T00:00:00"/>
    <x v="2"/>
    <x v="2"/>
    <n v="701.33"/>
    <x v="3"/>
  </r>
  <r>
    <s v="ORD100531"/>
    <x v="3"/>
    <x v="3"/>
    <n v="4536.99"/>
    <n v="0.28999999999999998"/>
    <n v="1315.7270999999998"/>
    <n v="3221.2628999999997"/>
    <n v="9"/>
    <x v="400"/>
    <d v="2024-01-04T00:00:00"/>
    <x v="0"/>
    <x v="2"/>
    <n v="605.45000000000005"/>
    <x v="3"/>
  </r>
  <r>
    <s v="ORD112550"/>
    <x v="0"/>
    <x v="1"/>
    <n v="4537.3"/>
    <n v="0.48"/>
    <n v="2177.904"/>
    <n v="2359.3960000000002"/>
    <n v="9"/>
    <x v="495"/>
    <d v="2023-07-27T00:00:00"/>
    <x v="1"/>
    <x v="2"/>
    <n v="665.91"/>
    <x v="2"/>
  </r>
  <r>
    <s v="ORD100747"/>
    <x v="0"/>
    <x v="0"/>
    <n v="4537.8500000000004"/>
    <n v="0.48"/>
    <n v="2178.1680000000001"/>
    <n v="2359.6820000000002"/>
    <n v="9"/>
    <x v="13"/>
    <d v="2024-12-21T00:00:00"/>
    <x v="2"/>
    <x v="2"/>
    <n v="1174.03"/>
    <x v="5"/>
  </r>
  <r>
    <s v="ORD114712"/>
    <x v="2"/>
    <x v="3"/>
    <n v="4540.37"/>
    <n v="0.12"/>
    <n v="544.84439999999995"/>
    <n v="3995.5255999999999"/>
    <n v="9"/>
    <x v="467"/>
    <d v="2024-08-16T00:00:00"/>
    <x v="1"/>
    <x v="1"/>
    <n v="961.04"/>
    <x v="0"/>
  </r>
  <r>
    <s v="ORD112971"/>
    <x v="3"/>
    <x v="0"/>
    <n v="4541.8"/>
    <n v="0.31"/>
    <n v="1407.9580000000001"/>
    <n v="3133.8420000000001"/>
    <n v="9"/>
    <x v="620"/>
    <d v="2024-07-07T00:00:00"/>
    <x v="0"/>
    <x v="0"/>
    <n v="846.13"/>
    <x v="0"/>
  </r>
  <r>
    <s v="ORD105802"/>
    <x v="2"/>
    <x v="2"/>
    <n v="4542.79"/>
    <n v="0.14000000000000001"/>
    <n v="635.99060000000009"/>
    <n v="3906.7993999999999"/>
    <n v="9"/>
    <x v="638"/>
    <d v="2023-12-23T00:00:00"/>
    <x v="0"/>
    <x v="0"/>
    <n v="648.29999999999995"/>
    <x v="3"/>
  </r>
  <r>
    <s v="ORD110594"/>
    <x v="1"/>
    <x v="0"/>
    <n v="4546.01"/>
    <n v="0.37"/>
    <n v="1682.0237"/>
    <n v="2863.9863000000005"/>
    <n v="9"/>
    <x v="415"/>
    <d v="2023-06-19T00:00:00"/>
    <x v="1"/>
    <x v="0"/>
    <n v="392.31"/>
    <x v="0"/>
  </r>
  <r>
    <s v="ORD110498"/>
    <x v="3"/>
    <x v="2"/>
    <n v="4558.6899999999996"/>
    <n v="0.12"/>
    <n v="547.04279999999994"/>
    <n v="4011.6471999999994"/>
    <n v="9"/>
    <x v="383"/>
    <d v="2024-09-27T00:00:00"/>
    <x v="1"/>
    <x v="0"/>
    <n v="991.65"/>
    <x v="0"/>
  </r>
  <r>
    <s v="ORD109803"/>
    <x v="3"/>
    <x v="0"/>
    <n v="4559.99"/>
    <n v="0.27"/>
    <n v="1231.1973"/>
    <n v="3328.7927"/>
    <n v="9"/>
    <x v="151"/>
    <d v="2023-07-24T00:00:00"/>
    <x v="2"/>
    <x v="0"/>
    <n v="784.51"/>
    <x v="0"/>
  </r>
  <r>
    <s v="ORD101752"/>
    <x v="2"/>
    <x v="1"/>
    <n v="4564.03"/>
    <n v="0.25"/>
    <n v="1141.0074999999999"/>
    <n v="3423.0225"/>
    <n v="9"/>
    <x v="656"/>
    <d v="2024-09-11T00:00:00"/>
    <x v="2"/>
    <x v="0"/>
    <n v="959.29"/>
    <x v="1"/>
  </r>
  <r>
    <s v="ORD100126"/>
    <x v="2"/>
    <x v="4"/>
    <n v="4567.25"/>
    <n v="0.18"/>
    <n v="822.10500000000002"/>
    <n v="3745.145"/>
    <n v="9"/>
    <x v="454"/>
    <d v="2023-07-22T00:00:00"/>
    <x v="0"/>
    <x v="0"/>
    <n v="333.34"/>
    <x v="2"/>
  </r>
  <r>
    <s v="ORD110958"/>
    <x v="0"/>
    <x v="2"/>
    <n v="4567.59"/>
    <n v="0.25"/>
    <n v="1141.8975"/>
    <n v="3425.6925000000001"/>
    <n v="9"/>
    <x v="657"/>
    <d v="2024-10-19T00:00:00"/>
    <x v="0"/>
    <x v="0"/>
    <n v="993.06"/>
    <x v="3"/>
  </r>
  <r>
    <s v="ORD104422"/>
    <x v="1"/>
    <x v="0"/>
    <n v="4571.88"/>
    <n v="0.12"/>
    <n v="548.62559999999996"/>
    <n v="4023.2544000000003"/>
    <n v="9"/>
    <x v="486"/>
    <d v="2023-12-22T00:00:00"/>
    <x v="2"/>
    <x v="1"/>
    <n v="1235.17"/>
    <x v="1"/>
  </r>
  <r>
    <s v="ORD100808"/>
    <x v="2"/>
    <x v="4"/>
    <n v="4572.13"/>
    <n v="0.28000000000000003"/>
    <n v="1280.1964"/>
    <n v="3291.9336000000003"/>
    <n v="9"/>
    <x v="462"/>
    <d v="2023-01-28T00:00:00"/>
    <x v="0"/>
    <x v="1"/>
    <n v="293.63"/>
    <x v="4"/>
  </r>
  <r>
    <s v="ORD115246"/>
    <x v="0"/>
    <x v="0"/>
    <n v="4572.68"/>
    <n v="0.2"/>
    <n v="914.53600000000006"/>
    <n v="3658.1440000000002"/>
    <n v="9"/>
    <x v="83"/>
    <d v="2023-10-11T00:00:00"/>
    <x v="2"/>
    <x v="0"/>
    <n v="909.72"/>
    <x v="4"/>
  </r>
  <r>
    <s v="ORD107961"/>
    <x v="0"/>
    <x v="3"/>
    <n v="4573.37"/>
    <n v="0.3"/>
    <n v="1372.011"/>
    <n v="3201.3589999999999"/>
    <n v="9"/>
    <x v="414"/>
    <d v="2024-02-12T00:00:00"/>
    <x v="0"/>
    <x v="2"/>
    <n v="571.45000000000005"/>
    <x v="2"/>
  </r>
  <r>
    <s v="ORD101899"/>
    <x v="2"/>
    <x v="4"/>
    <n v="4575.45"/>
    <n v="0.49"/>
    <n v="2241.9704999999999"/>
    <n v="2333.4794999999999"/>
    <n v="9"/>
    <x v="567"/>
    <d v="2024-02-24T00:00:00"/>
    <x v="0"/>
    <x v="0"/>
    <n v="564.44000000000005"/>
    <x v="0"/>
  </r>
  <r>
    <s v="ORD108079"/>
    <x v="1"/>
    <x v="0"/>
    <n v="4577.12"/>
    <n v="0.37"/>
    <n v="1693.5344"/>
    <n v="2883.5855999999999"/>
    <n v="9"/>
    <x v="6"/>
    <d v="2023-08-26T00:00:00"/>
    <x v="2"/>
    <x v="0"/>
    <n v="458.84"/>
    <x v="0"/>
  </r>
  <r>
    <s v="ORD101640"/>
    <x v="3"/>
    <x v="0"/>
    <n v="4579.91"/>
    <n v="0.49"/>
    <n v="2244.1558999999997"/>
    <n v="2335.7541000000001"/>
    <n v="9"/>
    <x v="658"/>
    <d v="2023-01-12T00:00:00"/>
    <x v="0"/>
    <x v="1"/>
    <n v="1286.05"/>
    <x v="5"/>
  </r>
  <r>
    <s v="ORD102634"/>
    <x v="2"/>
    <x v="4"/>
    <n v="4582.1899999999996"/>
    <n v="0.31"/>
    <n v="1420.4788999999998"/>
    <n v="3161.7110999999995"/>
    <n v="9"/>
    <x v="659"/>
    <d v="2023-05-30T00:00:00"/>
    <x v="1"/>
    <x v="0"/>
    <n v="641.79"/>
    <x v="1"/>
  </r>
  <r>
    <s v="ORD113729"/>
    <x v="3"/>
    <x v="4"/>
    <n v="4588.07"/>
    <n v="0.41"/>
    <n v="1881.1086999999998"/>
    <n v="2706.9612999999999"/>
    <n v="9"/>
    <x v="621"/>
    <d v="2024-12-19T00:00:00"/>
    <x v="1"/>
    <x v="1"/>
    <n v="770.97"/>
    <x v="3"/>
  </r>
  <r>
    <s v="ORD101608"/>
    <x v="2"/>
    <x v="3"/>
    <n v="4588.18"/>
    <n v="0.42"/>
    <n v="1927.0356000000002"/>
    <n v="2661.1444000000001"/>
    <n v="9"/>
    <x v="189"/>
    <d v="2023-05-21T00:00:00"/>
    <x v="1"/>
    <x v="0"/>
    <n v="572.79"/>
    <x v="3"/>
  </r>
  <r>
    <s v="ORD108051"/>
    <x v="2"/>
    <x v="3"/>
    <n v="4588.37"/>
    <n v="0.03"/>
    <n v="137.65109999999999"/>
    <n v="4450.7188999999998"/>
    <n v="9"/>
    <x v="616"/>
    <d v="2023-01-25T00:00:00"/>
    <x v="1"/>
    <x v="1"/>
    <n v="1120.97"/>
    <x v="3"/>
  </r>
  <r>
    <s v="ORD112407"/>
    <x v="2"/>
    <x v="3"/>
    <n v="4588.55"/>
    <n v="0.32"/>
    <n v="1468.336"/>
    <n v="3120.2139999999999"/>
    <n v="9"/>
    <x v="62"/>
    <d v="2024-10-18T00:00:00"/>
    <x v="1"/>
    <x v="1"/>
    <n v="427.44"/>
    <x v="0"/>
  </r>
  <r>
    <s v="ORD101831"/>
    <x v="1"/>
    <x v="2"/>
    <n v="4598.26"/>
    <n v="0.37"/>
    <n v="1701.3562000000002"/>
    <n v="2896.9038"/>
    <n v="9"/>
    <x v="308"/>
    <d v="2024-01-25T00:00:00"/>
    <x v="0"/>
    <x v="1"/>
    <n v="892.53"/>
    <x v="2"/>
  </r>
  <r>
    <s v="ORD106670"/>
    <x v="1"/>
    <x v="4"/>
    <n v="4603.4399999999996"/>
    <n v="0.05"/>
    <n v="230.172"/>
    <n v="4373.268"/>
    <n v="9"/>
    <x v="79"/>
    <d v="2024-09-13T00:00:00"/>
    <x v="1"/>
    <x v="0"/>
    <n v="1088.07"/>
    <x v="3"/>
  </r>
  <r>
    <s v="ORD100664"/>
    <x v="1"/>
    <x v="0"/>
    <n v="4607.26"/>
    <n v="0.42"/>
    <n v="1935.0491999999999"/>
    <n v="2672.2108000000003"/>
    <n v="9"/>
    <x v="660"/>
    <d v="2023-01-07T00:00:00"/>
    <x v="0"/>
    <x v="0"/>
    <n v="364.24"/>
    <x v="0"/>
  </r>
  <r>
    <s v="ORD105951"/>
    <x v="0"/>
    <x v="2"/>
    <n v="4607.62"/>
    <n v="0.04"/>
    <n v="184.3048"/>
    <n v="4423.3152"/>
    <n v="9"/>
    <x v="89"/>
    <d v="2024-11-15T00:00:00"/>
    <x v="1"/>
    <x v="1"/>
    <n v="1025.5899999999999"/>
    <x v="5"/>
  </r>
  <r>
    <s v="ORD104917"/>
    <x v="3"/>
    <x v="1"/>
    <n v="4614.74"/>
    <n v="0.2"/>
    <n v="922.94799999999998"/>
    <n v="3691.7919999999999"/>
    <n v="9"/>
    <x v="490"/>
    <d v="2023-09-18T00:00:00"/>
    <x v="0"/>
    <x v="1"/>
    <n v="609.04"/>
    <x v="2"/>
  </r>
  <r>
    <s v="ORD107440"/>
    <x v="2"/>
    <x v="0"/>
    <n v="4617.51"/>
    <n v="0.02"/>
    <n v="92.350200000000001"/>
    <n v="4525.1598000000004"/>
    <n v="9"/>
    <x v="211"/>
    <d v="2023-05-25T00:00:00"/>
    <x v="1"/>
    <x v="0"/>
    <n v="411.92"/>
    <x v="0"/>
  </r>
  <r>
    <s v="ORD106696"/>
    <x v="0"/>
    <x v="2"/>
    <n v="4618.29"/>
    <n v="0.18"/>
    <n v="831.29219999999998"/>
    <n v="3786.9978000000001"/>
    <n v="9"/>
    <x v="361"/>
    <d v="2023-05-25T00:00:00"/>
    <x v="0"/>
    <x v="1"/>
    <n v="710.66"/>
    <x v="4"/>
  </r>
  <r>
    <s v="ORD108287"/>
    <x v="2"/>
    <x v="1"/>
    <n v="4618.33"/>
    <n v="0.34"/>
    <n v="1570.2322000000001"/>
    <n v="3048.0977999999996"/>
    <n v="9"/>
    <x v="246"/>
    <d v="2024-07-27T00:00:00"/>
    <x v="0"/>
    <x v="1"/>
    <n v="1064.29"/>
    <x v="2"/>
  </r>
  <r>
    <s v="ORD102237"/>
    <x v="0"/>
    <x v="4"/>
    <n v="4623.3500000000004"/>
    <n v="0.12"/>
    <n v="554.80200000000002"/>
    <n v="4068.5480000000002"/>
    <n v="9"/>
    <x v="444"/>
    <d v="2023-04-19T00:00:00"/>
    <x v="0"/>
    <x v="1"/>
    <n v="718.16"/>
    <x v="2"/>
  </r>
  <r>
    <s v="ORD106502"/>
    <x v="1"/>
    <x v="1"/>
    <n v="4624.84"/>
    <n v="0.25"/>
    <n v="1156.21"/>
    <n v="3468.63"/>
    <n v="9"/>
    <x v="191"/>
    <d v="2023-01-17T00:00:00"/>
    <x v="0"/>
    <x v="1"/>
    <n v="1052.06"/>
    <x v="2"/>
  </r>
  <r>
    <s v="ORD103161"/>
    <x v="1"/>
    <x v="4"/>
    <n v="4635.8"/>
    <n v="0.22"/>
    <n v="1019.8760000000001"/>
    <n v="3615.924"/>
    <n v="9"/>
    <x v="632"/>
    <d v="2024-10-12T00:00:00"/>
    <x v="0"/>
    <x v="0"/>
    <n v="675.12"/>
    <x v="5"/>
  </r>
  <r>
    <s v="ORD103407"/>
    <x v="3"/>
    <x v="4"/>
    <n v="4636.62"/>
    <n v="0.24"/>
    <n v="1112.7888"/>
    <n v="3523.8311999999996"/>
    <n v="9"/>
    <x v="661"/>
    <d v="2023-10-26T00:00:00"/>
    <x v="1"/>
    <x v="0"/>
    <n v="1259.32"/>
    <x v="1"/>
  </r>
  <r>
    <s v="ORD107765"/>
    <x v="0"/>
    <x v="1"/>
    <n v="4637.3999999999996"/>
    <n v="0.15"/>
    <n v="695.6099999999999"/>
    <n v="3941.79"/>
    <n v="9"/>
    <x v="211"/>
    <d v="2023-05-22T00:00:00"/>
    <x v="1"/>
    <x v="0"/>
    <n v="1310.1600000000001"/>
    <x v="0"/>
  </r>
  <r>
    <s v="ORD111307"/>
    <x v="1"/>
    <x v="0"/>
    <n v="4638.34"/>
    <n v="0.16"/>
    <n v="742.13440000000003"/>
    <n v="3896.2056000000002"/>
    <n v="9"/>
    <x v="230"/>
    <d v="2024-04-14T00:00:00"/>
    <x v="0"/>
    <x v="0"/>
    <n v="519.73"/>
    <x v="2"/>
  </r>
  <r>
    <s v="ORD114200"/>
    <x v="3"/>
    <x v="3"/>
    <n v="4640.9799999999996"/>
    <n v="0.08"/>
    <n v="371.27839999999998"/>
    <n v="4269.7015999999994"/>
    <n v="9"/>
    <x v="662"/>
    <d v="2023-06-08T00:00:00"/>
    <x v="1"/>
    <x v="0"/>
    <n v="1216.43"/>
    <x v="2"/>
  </r>
  <r>
    <s v="ORD114513"/>
    <x v="3"/>
    <x v="2"/>
    <n v="4645.46"/>
    <n v="0.5"/>
    <n v="2322.73"/>
    <n v="2322.73"/>
    <n v="9"/>
    <x v="453"/>
    <d v="2023-04-04T00:00:00"/>
    <x v="2"/>
    <x v="1"/>
    <n v="701.86"/>
    <x v="4"/>
  </r>
  <r>
    <s v="ORD100825"/>
    <x v="3"/>
    <x v="2"/>
    <n v="4647.88"/>
    <n v="0.17"/>
    <n v="790.13960000000009"/>
    <n v="3857.7404000000001"/>
    <n v="9"/>
    <x v="460"/>
    <d v="2023-05-20T00:00:00"/>
    <x v="2"/>
    <x v="0"/>
    <n v="395.12"/>
    <x v="5"/>
  </r>
  <r>
    <s v="ORD109218"/>
    <x v="0"/>
    <x v="1"/>
    <n v="4649.4399999999996"/>
    <n v="0.03"/>
    <n v="139.48319999999998"/>
    <n v="4509.9567999999999"/>
    <n v="9"/>
    <x v="311"/>
    <d v="2023-09-09T00:00:00"/>
    <x v="1"/>
    <x v="1"/>
    <n v="260.39"/>
    <x v="2"/>
  </r>
  <r>
    <s v="ORD105424"/>
    <x v="3"/>
    <x v="3"/>
    <n v="4652.67"/>
    <n v="0.16"/>
    <n v="744.42719999999997"/>
    <n v="3908.2428"/>
    <n v="9"/>
    <x v="148"/>
    <d v="2023-03-21T00:00:00"/>
    <x v="0"/>
    <x v="1"/>
    <n v="354.28"/>
    <x v="4"/>
  </r>
  <r>
    <s v="ORD112568"/>
    <x v="1"/>
    <x v="0"/>
    <n v="4652.88"/>
    <n v="0.2"/>
    <n v="930.57600000000002"/>
    <n v="3722.3040000000001"/>
    <n v="9"/>
    <x v="235"/>
    <d v="2023-09-21T00:00:00"/>
    <x v="2"/>
    <x v="1"/>
    <n v="360.6"/>
    <x v="1"/>
  </r>
  <r>
    <s v="ORD110041"/>
    <x v="1"/>
    <x v="2"/>
    <n v="4654.5"/>
    <n v="0.5"/>
    <n v="2327.25"/>
    <n v="2327.25"/>
    <n v="9"/>
    <x v="370"/>
    <d v="2024-09-09T00:00:00"/>
    <x v="0"/>
    <x v="2"/>
    <n v="1257.8399999999999"/>
    <x v="3"/>
  </r>
  <r>
    <s v="ORD101876"/>
    <x v="1"/>
    <x v="4"/>
    <n v="4658.47"/>
    <n v="7.0000000000000007E-2"/>
    <n v="326.09290000000004"/>
    <n v="4332.3771000000006"/>
    <n v="9"/>
    <x v="281"/>
    <d v="2023-08-27T00:00:00"/>
    <x v="0"/>
    <x v="1"/>
    <n v="323.01"/>
    <x v="5"/>
  </r>
  <r>
    <s v="ORD106221"/>
    <x v="1"/>
    <x v="3"/>
    <n v="4659.13"/>
    <n v="0.32"/>
    <n v="1490.9216000000001"/>
    <n v="3168.2084"/>
    <n v="9"/>
    <x v="431"/>
    <d v="2024-06-16T00:00:00"/>
    <x v="0"/>
    <x v="2"/>
    <n v="950.82"/>
    <x v="5"/>
  </r>
  <r>
    <s v="ORD109164"/>
    <x v="0"/>
    <x v="1"/>
    <n v="4667.3500000000004"/>
    <n v="0.43"/>
    <n v="2006.9605000000001"/>
    <n v="2660.3895000000002"/>
    <n v="9"/>
    <x v="546"/>
    <d v="2024-11-23T00:00:00"/>
    <x v="0"/>
    <x v="1"/>
    <n v="704.1"/>
    <x v="0"/>
  </r>
  <r>
    <s v="ORD112051"/>
    <x v="3"/>
    <x v="3"/>
    <n v="4667.67"/>
    <n v="0.18"/>
    <n v="840.18060000000003"/>
    <n v="3827.4893999999999"/>
    <n v="9"/>
    <x v="108"/>
    <d v="2023-10-21T00:00:00"/>
    <x v="2"/>
    <x v="2"/>
    <n v="874.22"/>
    <x v="2"/>
  </r>
  <r>
    <s v="ORD111779"/>
    <x v="2"/>
    <x v="1"/>
    <n v="4670.22"/>
    <n v="0.32"/>
    <n v="1494.4704000000002"/>
    <n v="3175.7496000000001"/>
    <n v="9"/>
    <x v="585"/>
    <d v="2023-03-15T00:00:00"/>
    <x v="1"/>
    <x v="1"/>
    <n v="710"/>
    <x v="2"/>
  </r>
  <r>
    <s v="ORD103499"/>
    <x v="3"/>
    <x v="3"/>
    <n v="4671.25"/>
    <n v="0.05"/>
    <n v="233.5625"/>
    <n v="4437.6875"/>
    <n v="9"/>
    <x v="24"/>
    <d v="2023-04-21T00:00:00"/>
    <x v="0"/>
    <x v="2"/>
    <n v="385.45"/>
    <x v="5"/>
  </r>
  <r>
    <s v="ORD103598"/>
    <x v="3"/>
    <x v="3"/>
    <n v="4671.8500000000004"/>
    <n v="0.18"/>
    <n v="840.93299999999999"/>
    <n v="3830.9170000000004"/>
    <n v="9"/>
    <x v="142"/>
    <d v="2023-07-15T00:00:00"/>
    <x v="0"/>
    <x v="2"/>
    <n v="387.61"/>
    <x v="4"/>
  </r>
  <r>
    <s v="ORD114929"/>
    <x v="1"/>
    <x v="2"/>
    <n v="4679.4399999999996"/>
    <n v="0.42"/>
    <n v="1965.3647999999998"/>
    <n v="2714.0751999999998"/>
    <n v="9"/>
    <x v="53"/>
    <d v="2023-03-04T00:00:00"/>
    <x v="0"/>
    <x v="2"/>
    <n v="799.86"/>
    <x v="1"/>
  </r>
  <r>
    <s v="ORD102779"/>
    <x v="0"/>
    <x v="4"/>
    <n v="4680.49"/>
    <n v="0.12"/>
    <n v="561.65879999999993"/>
    <n v="4118.8311999999996"/>
    <n v="9"/>
    <x v="595"/>
    <d v="2024-02-11T00:00:00"/>
    <x v="2"/>
    <x v="1"/>
    <n v="807.91"/>
    <x v="3"/>
  </r>
  <r>
    <s v="ORD103358"/>
    <x v="2"/>
    <x v="1"/>
    <n v="4682.07"/>
    <n v="0.25"/>
    <n v="1170.5174999999999"/>
    <n v="3511.5524999999998"/>
    <n v="9"/>
    <x v="72"/>
    <d v="2024-02-05T00:00:00"/>
    <x v="0"/>
    <x v="2"/>
    <n v="770.27"/>
    <x v="4"/>
  </r>
  <r>
    <s v="ORD102059"/>
    <x v="0"/>
    <x v="3"/>
    <n v="4684.28"/>
    <n v="0.22"/>
    <n v="1030.5416"/>
    <n v="3653.7383999999997"/>
    <n v="9"/>
    <x v="5"/>
    <d v="2024-10-06T00:00:00"/>
    <x v="0"/>
    <x v="2"/>
    <n v="1016.89"/>
    <x v="2"/>
  </r>
  <r>
    <s v="ORD110458"/>
    <x v="1"/>
    <x v="3"/>
    <n v="4684.62"/>
    <n v="0.44"/>
    <n v="2061.2327999999998"/>
    <n v="2623.3872000000001"/>
    <n v="9"/>
    <x v="282"/>
    <d v="2023-12-09T00:00:00"/>
    <x v="0"/>
    <x v="0"/>
    <n v="619.14"/>
    <x v="0"/>
  </r>
  <r>
    <s v="ORD105902"/>
    <x v="3"/>
    <x v="3"/>
    <n v="4687.2700000000004"/>
    <n v="0.47"/>
    <n v="2203.0169000000001"/>
    <n v="2484.2531000000004"/>
    <n v="9"/>
    <x v="552"/>
    <d v="2023-09-12T00:00:00"/>
    <x v="1"/>
    <x v="2"/>
    <n v="1388.01"/>
    <x v="4"/>
  </r>
  <r>
    <s v="ORD108519"/>
    <x v="1"/>
    <x v="2"/>
    <n v="4690.03"/>
    <n v="0.38"/>
    <n v="1782.2113999999999"/>
    <n v="2907.8185999999996"/>
    <n v="9"/>
    <x v="566"/>
    <d v="2024-10-19T00:00:00"/>
    <x v="1"/>
    <x v="0"/>
    <n v="1228.8800000000001"/>
    <x v="0"/>
  </r>
  <r>
    <s v="ORD109253"/>
    <x v="0"/>
    <x v="4"/>
    <n v="4690.83"/>
    <n v="0.11"/>
    <n v="515.99130000000002"/>
    <n v="4174.8387000000002"/>
    <n v="9"/>
    <x v="401"/>
    <d v="2024-02-16T00:00:00"/>
    <x v="0"/>
    <x v="1"/>
    <n v="488.32"/>
    <x v="0"/>
  </r>
  <r>
    <s v="ORD104985"/>
    <x v="0"/>
    <x v="1"/>
    <n v="4692.26"/>
    <n v="0.23"/>
    <n v="1079.2198000000001"/>
    <n v="3613.0402000000004"/>
    <n v="9"/>
    <x v="416"/>
    <d v="2024-05-07T00:00:00"/>
    <x v="0"/>
    <x v="1"/>
    <n v="576.29999999999995"/>
    <x v="3"/>
  </r>
  <r>
    <s v="ORD114047"/>
    <x v="1"/>
    <x v="4"/>
    <n v="4692.91"/>
    <n v="7.0000000000000007E-2"/>
    <n v="328.50370000000004"/>
    <n v="4364.4062999999996"/>
    <n v="9"/>
    <x v="11"/>
    <d v="2024-06-08T00:00:00"/>
    <x v="2"/>
    <x v="2"/>
    <n v="242.63"/>
    <x v="1"/>
  </r>
  <r>
    <s v="ORD114140"/>
    <x v="1"/>
    <x v="3"/>
    <n v="4693.4399999999996"/>
    <n v="0.28000000000000003"/>
    <n v="1314.1632"/>
    <n v="3379.2767999999996"/>
    <n v="9"/>
    <x v="474"/>
    <d v="2024-03-02T00:00:00"/>
    <x v="2"/>
    <x v="2"/>
    <n v="588.29999999999995"/>
    <x v="3"/>
  </r>
  <r>
    <s v="ORD114256"/>
    <x v="2"/>
    <x v="4"/>
    <n v="4702.66"/>
    <n v="0.5"/>
    <n v="2351.33"/>
    <n v="2351.33"/>
    <n v="9"/>
    <x v="231"/>
    <d v="2023-07-15T00:00:00"/>
    <x v="2"/>
    <x v="2"/>
    <n v="259.06"/>
    <x v="3"/>
  </r>
  <r>
    <s v="ORD102039"/>
    <x v="0"/>
    <x v="4"/>
    <n v="4707.07"/>
    <n v="0.16"/>
    <n v="753.13119999999992"/>
    <n v="3953.9387999999999"/>
    <n v="9"/>
    <x v="663"/>
    <d v="2023-09-02T00:00:00"/>
    <x v="0"/>
    <x v="0"/>
    <n v="1262.92"/>
    <x v="0"/>
  </r>
  <r>
    <s v="ORD106446"/>
    <x v="1"/>
    <x v="2"/>
    <n v="4709.37"/>
    <n v="0.28000000000000003"/>
    <n v="1318.6236000000001"/>
    <n v="3390.7464"/>
    <n v="9"/>
    <x v="664"/>
    <d v="2024-04-26T00:00:00"/>
    <x v="1"/>
    <x v="2"/>
    <n v="1324.09"/>
    <x v="3"/>
  </r>
  <r>
    <s v="ORD109530"/>
    <x v="2"/>
    <x v="0"/>
    <n v="4710.71"/>
    <n v="0.25"/>
    <n v="1177.6775"/>
    <n v="3533.0325000000003"/>
    <n v="9"/>
    <x v="479"/>
    <d v="2023-02-20T00:00:00"/>
    <x v="0"/>
    <x v="2"/>
    <n v="722.26"/>
    <x v="1"/>
  </r>
  <r>
    <s v="ORD102394"/>
    <x v="1"/>
    <x v="4"/>
    <n v="4726.2299999999996"/>
    <n v="0.13"/>
    <n v="614.40989999999999"/>
    <n v="4111.8200999999999"/>
    <n v="9"/>
    <x v="616"/>
    <d v="2023-01-27T00:00:00"/>
    <x v="1"/>
    <x v="2"/>
    <n v="795.99"/>
    <x v="2"/>
  </r>
  <r>
    <s v="ORD114233"/>
    <x v="0"/>
    <x v="4"/>
    <n v="4727.24"/>
    <n v="0.39"/>
    <n v="1843.6235999999999"/>
    <n v="2883.6163999999999"/>
    <n v="9"/>
    <x v="358"/>
    <d v="2023-04-07T00:00:00"/>
    <x v="2"/>
    <x v="0"/>
    <n v="1118.97"/>
    <x v="5"/>
  </r>
  <r>
    <s v="ORD105793"/>
    <x v="1"/>
    <x v="3"/>
    <n v="4729.49"/>
    <n v="0.13"/>
    <n v="614.83370000000002"/>
    <n v="4114.6562999999996"/>
    <n v="9"/>
    <x v="449"/>
    <d v="2023-07-08T00:00:00"/>
    <x v="1"/>
    <x v="1"/>
    <n v="1064.53"/>
    <x v="3"/>
  </r>
  <r>
    <s v="ORD102527"/>
    <x v="1"/>
    <x v="1"/>
    <n v="4739.51"/>
    <n v="0.43"/>
    <n v="2037.9893"/>
    <n v="2701.5207"/>
    <n v="9"/>
    <x v="19"/>
    <d v="2023-10-28T00:00:00"/>
    <x v="2"/>
    <x v="0"/>
    <n v="1242.78"/>
    <x v="3"/>
  </r>
  <r>
    <s v="ORD111155"/>
    <x v="1"/>
    <x v="3"/>
    <n v="4741.6499999999996"/>
    <n v="0.28000000000000003"/>
    <n v="1327.662"/>
    <n v="3413.9879999999994"/>
    <n v="9"/>
    <x v="665"/>
    <d v="2023-10-07T00:00:00"/>
    <x v="0"/>
    <x v="1"/>
    <n v="692.21"/>
    <x v="1"/>
  </r>
  <r>
    <s v="ORD108515"/>
    <x v="2"/>
    <x v="4"/>
    <n v="4745.1099999999997"/>
    <n v="0.21"/>
    <n v="996.47309999999993"/>
    <n v="3748.6368999999995"/>
    <n v="9"/>
    <x v="244"/>
    <d v="2023-07-07T00:00:00"/>
    <x v="0"/>
    <x v="0"/>
    <n v="1097.77"/>
    <x v="5"/>
  </r>
  <r>
    <s v="ORD103732"/>
    <x v="1"/>
    <x v="0"/>
    <n v="4747.78"/>
    <n v="0.06"/>
    <n v="284.86679999999996"/>
    <n v="4462.9132"/>
    <n v="9"/>
    <x v="235"/>
    <d v="2023-09-25T00:00:00"/>
    <x v="0"/>
    <x v="2"/>
    <n v="537.05999999999995"/>
    <x v="3"/>
  </r>
  <r>
    <s v="ORD114830"/>
    <x v="2"/>
    <x v="1"/>
    <n v="4751.8900000000003"/>
    <n v="0.48"/>
    <n v="2280.9072000000001"/>
    <n v="2470.9828000000002"/>
    <n v="9"/>
    <x v="317"/>
    <d v="2023-06-28T00:00:00"/>
    <x v="2"/>
    <x v="1"/>
    <n v="1414.52"/>
    <x v="1"/>
  </r>
  <r>
    <s v="ORD103705"/>
    <x v="0"/>
    <x v="4"/>
    <n v="4755.33"/>
    <n v="0.2"/>
    <n v="951.06600000000003"/>
    <n v="3804.2640000000001"/>
    <n v="9"/>
    <x v="9"/>
    <d v="2024-10-01T00:00:00"/>
    <x v="1"/>
    <x v="1"/>
    <n v="350.29"/>
    <x v="3"/>
  </r>
  <r>
    <s v="ORD107348"/>
    <x v="1"/>
    <x v="1"/>
    <n v="4755.84"/>
    <n v="0.44"/>
    <n v="2092.5696000000003"/>
    <n v="2663.2703999999999"/>
    <n v="9"/>
    <x v="213"/>
    <d v="2024-04-14T00:00:00"/>
    <x v="2"/>
    <x v="2"/>
    <n v="1081.17"/>
    <x v="4"/>
  </r>
  <r>
    <s v="ORD104489"/>
    <x v="1"/>
    <x v="2"/>
    <n v="4762.88"/>
    <n v="0.5"/>
    <n v="2381.44"/>
    <n v="2381.44"/>
    <n v="9"/>
    <x v="362"/>
    <d v="2023-10-09T00:00:00"/>
    <x v="2"/>
    <x v="1"/>
    <n v="1256.04"/>
    <x v="5"/>
  </r>
  <r>
    <s v="ORD102724"/>
    <x v="1"/>
    <x v="0"/>
    <n v="4764"/>
    <n v="0.02"/>
    <n v="95.28"/>
    <n v="4668.72"/>
    <n v="9"/>
    <x v="568"/>
    <d v="2023-07-02T00:00:00"/>
    <x v="0"/>
    <x v="1"/>
    <n v="253.81"/>
    <x v="1"/>
  </r>
  <r>
    <s v="ORD110384"/>
    <x v="3"/>
    <x v="3"/>
    <n v="4766.57"/>
    <n v="0.02"/>
    <n v="95.331400000000002"/>
    <n v="4671.2385999999997"/>
    <n v="9"/>
    <x v="302"/>
    <d v="2024-12-09T00:00:00"/>
    <x v="1"/>
    <x v="2"/>
    <n v="751.89"/>
    <x v="5"/>
  </r>
  <r>
    <s v="ORD113587"/>
    <x v="1"/>
    <x v="0"/>
    <n v="4768.3599999999997"/>
    <n v="0.13"/>
    <n v="619.88679999999999"/>
    <n v="4148.4731999999995"/>
    <n v="9"/>
    <x v="280"/>
    <d v="2024-03-17T00:00:00"/>
    <x v="2"/>
    <x v="2"/>
    <n v="291.95"/>
    <x v="4"/>
  </r>
  <r>
    <s v="ORD111221"/>
    <x v="2"/>
    <x v="0"/>
    <n v="4771.41"/>
    <n v="0.35"/>
    <n v="1669.9934999999998"/>
    <n v="3101.4165000000003"/>
    <n v="9"/>
    <x v="147"/>
    <d v="2024-01-02T00:00:00"/>
    <x v="1"/>
    <x v="2"/>
    <n v="584.17999999999995"/>
    <x v="4"/>
  </r>
  <r>
    <s v="ORD110900"/>
    <x v="0"/>
    <x v="1"/>
    <n v="4772.3599999999997"/>
    <n v="7.0000000000000007E-2"/>
    <n v="334.0652"/>
    <n v="4438.2947999999997"/>
    <n v="9"/>
    <x v="173"/>
    <d v="2024-06-08T00:00:00"/>
    <x v="0"/>
    <x v="1"/>
    <n v="574.28"/>
    <x v="3"/>
  </r>
  <r>
    <s v="ORD113062"/>
    <x v="2"/>
    <x v="2"/>
    <n v="4779.8900000000003"/>
    <n v="0.31"/>
    <n v="1481.7659000000001"/>
    <n v="3298.1241"/>
    <n v="9"/>
    <x v="278"/>
    <d v="2024-07-03T00:00:00"/>
    <x v="1"/>
    <x v="0"/>
    <n v="686.47"/>
    <x v="4"/>
  </r>
  <r>
    <s v="ORD113068"/>
    <x v="0"/>
    <x v="2"/>
    <n v="4780.51"/>
    <n v="0.24"/>
    <n v="1147.3224"/>
    <n v="3633.1876000000002"/>
    <n v="9"/>
    <x v="527"/>
    <d v="2024-01-28T00:00:00"/>
    <x v="1"/>
    <x v="2"/>
    <n v="1363.84"/>
    <x v="2"/>
  </r>
  <r>
    <s v="ORD107376"/>
    <x v="2"/>
    <x v="4"/>
    <n v="4781.34"/>
    <n v="0.15"/>
    <n v="717.20100000000002"/>
    <n v="4064.1390000000001"/>
    <n v="9"/>
    <x v="612"/>
    <d v="2023-02-26T00:00:00"/>
    <x v="2"/>
    <x v="1"/>
    <n v="521.30999999999995"/>
    <x v="5"/>
  </r>
  <r>
    <s v="ORD112911"/>
    <x v="2"/>
    <x v="1"/>
    <n v="4785.24"/>
    <n v="0.41"/>
    <n v="1961.9483999999998"/>
    <n v="2823.2916"/>
    <n v="9"/>
    <x v="480"/>
    <d v="2023-02-25T00:00:00"/>
    <x v="2"/>
    <x v="0"/>
    <n v="636.92999999999995"/>
    <x v="4"/>
  </r>
  <r>
    <s v="ORD100650"/>
    <x v="0"/>
    <x v="1"/>
    <n v="4786.3900000000003"/>
    <n v="0.28000000000000003"/>
    <n v="1340.1892000000003"/>
    <n v="3446.2008000000001"/>
    <n v="9"/>
    <x v="344"/>
    <d v="2023-05-03T00:00:00"/>
    <x v="1"/>
    <x v="2"/>
    <n v="1189.5899999999999"/>
    <x v="1"/>
  </r>
  <r>
    <s v="ORD111516"/>
    <x v="0"/>
    <x v="4"/>
    <n v="4790.47"/>
    <n v="0.23"/>
    <n v="1101.8081000000002"/>
    <n v="3688.6619000000001"/>
    <n v="9"/>
    <x v="49"/>
    <d v="2024-12-12T00:00:00"/>
    <x v="1"/>
    <x v="2"/>
    <n v="1328.2"/>
    <x v="3"/>
  </r>
  <r>
    <s v="ORD114498"/>
    <x v="3"/>
    <x v="0"/>
    <n v="4792.26"/>
    <n v="0.17"/>
    <n v="814.68420000000015"/>
    <n v="3977.5758000000001"/>
    <n v="9"/>
    <x v="25"/>
    <d v="2023-01-12T00:00:00"/>
    <x v="0"/>
    <x v="1"/>
    <n v="763.14"/>
    <x v="2"/>
  </r>
  <r>
    <s v="ORD104172"/>
    <x v="2"/>
    <x v="0"/>
    <n v="4797.42"/>
    <n v="0.22"/>
    <n v="1055.4323999999999"/>
    <n v="3741.9876000000004"/>
    <n v="9"/>
    <x v="605"/>
    <d v="2024-07-07T00:00:00"/>
    <x v="0"/>
    <x v="1"/>
    <n v="1278.31"/>
    <x v="4"/>
  </r>
  <r>
    <s v="ORD106422"/>
    <x v="1"/>
    <x v="1"/>
    <n v="4800.41"/>
    <n v="0.04"/>
    <n v="192.0164"/>
    <n v="4608.3935999999994"/>
    <n v="9"/>
    <x v="604"/>
    <d v="2023-03-21T00:00:00"/>
    <x v="0"/>
    <x v="2"/>
    <n v="1414.02"/>
    <x v="4"/>
  </r>
  <r>
    <s v="ORD102349"/>
    <x v="3"/>
    <x v="4"/>
    <n v="4807.33"/>
    <n v="0.2"/>
    <n v="961.46600000000001"/>
    <n v="3845.864"/>
    <n v="9"/>
    <x v="211"/>
    <d v="2023-05-25T00:00:00"/>
    <x v="1"/>
    <x v="1"/>
    <n v="1230.27"/>
    <x v="4"/>
  </r>
  <r>
    <s v="ORD108997"/>
    <x v="2"/>
    <x v="2"/>
    <n v="4809.8900000000003"/>
    <n v="0.12"/>
    <n v="577.18680000000006"/>
    <n v="4232.7031999999999"/>
    <n v="9"/>
    <x v="121"/>
    <d v="2024-11-14T00:00:00"/>
    <x v="0"/>
    <x v="1"/>
    <n v="545.6"/>
    <x v="5"/>
  </r>
  <r>
    <s v="ORD113713"/>
    <x v="3"/>
    <x v="1"/>
    <n v="4811.6000000000004"/>
    <n v="0.28999999999999998"/>
    <n v="1395.364"/>
    <n v="3416.2360000000003"/>
    <n v="9"/>
    <x v="191"/>
    <d v="2023-01-16T00:00:00"/>
    <x v="2"/>
    <x v="2"/>
    <n v="821.3"/>
    <x v="3"/>
  </r>
  <r>
    <s v="ORD114609"/>
    <x v="3"/>
    <x v="2"/>
    <n v="4814.6899999999996"/>
    <n v="0.11"/>
    <n v="529.61590000000001"/>
    <n v="4285.0740999999998"/>
    <n v="9"/>
    <x v="356"/>
    <d v="2024-02-25T00:00:00"/>
    <x v="0"/>
    <x v="0"/>
    <n v="465.59"/>
    <x v="4"/>
  </r>
  <r>
    <s v="ORD112625"/>
    <x v="2"/>
    <x v="2"/>
    <n v="4822.2700000000004"/>
    <n v="0.46"/>
    <n v="2218.2442000000001"/>
    <n v="2604.0258000000003"/>
    <n v="9"/>
    <x v="666"/>
    <d v="2024-12-31T00:00:00"/>
    <x v="0"/>
    <x v="2"/>
    <n v="302.16000000000003"/>
    <x v="3"/>
  </r>
  <r>
    <s v="ORD102126"/>
    <x v="1"/>
    <x v="1"/>
    <n v="4823.1899999999996"/>
    <n v="7.0000000000000007E-2"/>
    <n v="337.62330000000003"/>
    <n v="4485.5666999999994"/>
    <n v="9"/>
    <x v="246"/>
    <d v="2024-07-27T00:00:00"/>
    <x v="2"/>
    <x v="0"/>
    <n v="270.58"/>
    <x v="0"/>
  </r>
  <r>
    <s v="ORD105995"/>
    <x v="3"/>
    <x v="1"/>
    <n v="4826.41"/>
    <n v="0.26"/>
    <n v="1254.8666000000001"/>
    <n v="3571.5433999999996"/>
    <n v="9"/>
    <x v="60"/>
    <d v="2023-11-20T00:00:00"/>
    <x v="0"/>
    <x v="0"/>
    <n v="960.22"/>
    <x v="2"/>
  </r>
  <r>
    <s v="ORD105236"/>
    <x v="0"/>
    <x v="2"/>
    <n v="4826.5"/>
    <n v="0.23"/>
    <n v="1110.095"/>
    <n v="3716.4049999999997"/>
    <n v="9"/>
    <x v="406"/>
    <d v="2023-04-29T00:00:00"/>
    <x v="2"/>
    <x v="0"/>
    <n v="1201.72"/>
    <x v="4"/>
  </r>
  <r>
    <s v="ORD111329"/>
    <x v="1"/>
    <x v="0"/>
    <n v="4827.4399999999996"/>
    <n v="0.41"/>
    <n v="1979.2503999999997"/>
    <n v="2848.1895999999997"/>
    <n v="9"/>
    <x v="404"/>
    <d v="2024-07-29T00:00:00"/>
    <x v="0"/>
    <x v="0"/>
    <n v="368.56"/>
    <x v="2"/>
  </r>
  <r>
    <s v="ORD103879"/>
    <x v="0"/>
    <x v="0"/>
    <n v="4830.78"/>
    <n v="0.19"/>
    <n v="917.84819999999991"/>
    <n v="3912.9317999999998"/>
    <n v="9"/>
    <x v="377"/>
    <d v="2023-06-26T00:00:00"/>
    <x v="1"/>
    <x v="1"/>
    <n v="811.19"/>
    <x v="1"/>
  </r>
  <r>
    <s v="ORD114656"/>
    <x v="0"/>
    <x v="4"/>
    <n v="4834.7299999999996"/>
    <n v="0.34"/>
    <n v="1643.8081999999999"/>
    <n v="3190.9217999999996"/>
    <n v="9"/>
    <x v="64"/>
    <d v="2024-09-06T00:00:00"/>
    <x v="2"/>
    <x v="0"/>
    <n v="1253.32"/>
    <x v="5"/>
  </r>
  <r>
    <s v="ORD102279"/>
    <x v="0"/>
    <x v="3"/>
    <n v="4834.84"/>
    <n v="0.24"/>
    <n v="1160.3616"/>
    <n v="3674.4784"/>
    <n v="9"/>
    <x v="435"/>
    <d v="2024-08-27T00:00:00"/>
    <x v="2"/>
    <x v="0"/>
    <n v="280.47000000000003"/>
    <x v="3"/>
  </r>
  <r>
    <s v="ORD107845"/>
    <x v="0"/>
    <x v="1"/>
    <n v="4837.63"/>
    <n v="0.34"/>
    <n v="1644.7942"/>
    <n v="3192.8357999999998"/>
    <n v="9"/>
    <x v="662"/>
    <d v="2023-06-06T00:00:00"/>
    <x v="0"/>
    <x v="2"/>
    <n v="445.49"/>
    <x v="1"/>
  </r>
  <r>
    <s v="ORD112281"/>
    <x v="3"/>
    <x v="3"/>
    <n v="4838.6499999999996"/>
    <n v="0.38"/>
    <n v="1838.6869999999999"/>
    <n v="2999.9629999999997"/>
    <n v="9"/>
    <x v="667"/>
    <d v="2024-10-01T00:00:00"/>
    <x v="0"/>
    <x v="2"/>
    <n v="252.47"/>
    <x v="4"/>
  </r>
  <r>
    <s v="ORD104688"/>
    <x v="0"/>
    <x v="2"/>
    <n v="4847.2299999999996"/>
    <n v="0.18"/>
    <n v="872.50139999999988"/>
    <n v="3974.7285999999995"/>
    <n v="9"/>
    <x v="602"/>
    <d v="2023-05-11T00:00:00"/>
    <x v="2"/>
    <x v="2"/>
    <n v="1034.08"/>
    <x v="4"/>
  </r>
  <r>
    <s v="ORD102564"/>
    <x v="2"/>
    <x v="4"/>
    <n v="4848.82"/>
    <n v="0.45"/>
    <n v="2181.9690000000001"/>
    <n v="2666.8509999999997"/>
    <n v="9"/>
    <x v="359"/>
    <d v="2024-01-20T00:00:00"/>
    <x v="2"/>
    <x v="1"/>
    <n v="1315.09"/>
    <x v="3"/>
  </r>
  <r>
    <s v="ORD110598"/>
    <x v="0"/>
    <x v="2"/>
    <n v="4850.43"/>
    <n v="0.34"/>
    <n v="1649.1462000000001"/>
    <n v="3201.2838000000002"/>
    <n v="9"/>
    <x v="46"/>
    <d v="2024-03-03T00:00:00"/>
    <x v="0"/>
    <x v="1"/>
    <n v="935.98"/>
    <x v="5"/>
  </r>
  <r>
    <s v="ORD100928"/>
    <x v="2"/>
    <x v="4"/>
    <n v="4855.84"/>
    <n v="0.39"/>
    <n v="1893.7776000000001"/>
    <n v="2962.0623999999998"/>
    <n v="9"/>
    <x v="46"/>
    <d v="2024-03-01T00:00:00"/>
    <x v="1"/>
    <x v="1"/>
    <n v="357.72"/>
    <x v="3"/>
  </r>
  <r>
    <s v="ORD105618"/>
    <x v="3"/>
    <x v="2"/>
    <n v="4859.8599999999997"/>
    <n v="0.09"/>
    <n v="437.38739999999996"/>
    <n v="4422.4726000000001"/>
    <n v="9"/>
    <x v="280"/>
    <d v="2024-03-22T00:00:00"/>
    <x v="1"/>
    <x v="2"/>
    <n v="505.78"/>
    <x v="1"/>
  </r>
  <r>
    <s v="ORD103662"/>
    <x v="2"/>
    <x v="2"/>
    <n v="4863.47"/>
    <n v="0.28000000000000003"/>
    <n v="1361.7716000000003"/>
    <n v="3501.6984000000002"/>
    <n v="9"/>
    <x v="221"/>
    <d v="2024-06-02T00:00:00"/>
    <x v="2"/>
    <x v="0"/>
    <n v="783.84"/>
    <x v="2"/>
  </r>
  <r>
    <s v="ORD112673"/>
    <x v="1"/>
    <x v="3"/>
    <n v="4864.3599999999997"/>
    <n v="0.31"/>
    <n v="1507.9515999999999"/>
    <n v="3356.4083999999998"/>
    <n v="9"/>
    <x v="269"/>
    <d v="2024-04-04T00:00:00"/>
    <x v="2"/>
    <x v="1"/>
    <n v="1189.22"/>
    <x v="4"/>
  </r>
  <r>
    <s v="ORD103248"/>
    <x v="1"/>
    <x v="1"/>
    <n v="4865.2"/>
    <n v="0.27"/>
    <n v="1313.604"/>
    <n v="3551.5959999999995"/>
    <n v="9"/>
    <x v="597"/>
    <d v="2023-04-20T00:00:00"/>
    <x v="2"/>
    <x v="1"/>
    <n v="386.71"/>
    <x v="0"/>
  </r>
  <r>
    <s v="ORD110073"/>
    <x v="1"/>
    <x v="0"/>
    <n v="4867.97"/>
    <n v="0.18"/>
    <n v="876.2346"/>
    <n v="3991.7354000000005"/>
    <n v="9"/>
    <x v="633"/>
    <d v="2023-11-12T00:00:00"/>
    <x v="0"/>
    <x v="2"/>
    <n v="413.29"/>
    <x v="1"/>
  </r>
  <r>
    <s v="ORD114905"/>
    <x v="2"/>
    <x v="2"/>
    <n v="4868.2700000000004"/>
    <n v="0.25"/>
    <n v="1217.0675000000001"/>
    <n v="3651.2025000000003"/>
    <n v="9"/>
    <x v="120"/>
    <d v="2023-05-07T00:00:00"/>
    <x v="2"/>
    <x v="0"/>
    <n v="262.89999999999998"/>
    <x v="4"/>
  </r>
  <r>
    <s v="ORD111744"/>
    <x v="3"/>
    <x v="1"/>
    <n v="4873.3599999999997"/>
    <n v="0.22"/>
    <n v="1072.1391999999998"/>
    <n v="3801.2208000000001"/>
    <n v="9"/>
    <x v="4"/>
    <d v="2023-12-24T00:00:00"/>
    <x v="0"/>
    <x v="2"/>
    <n v="1201.0999999999999"/>
    <x v="3"/>
  </r>
  <r>
    <s v="ORD113489"/>
    <x v="2"/>
    <x v="4"/>
    <n v="4879.32"/>
    <n v="0.16"/>
    <n v="780.69119999999998"/>
    <n v="4098.6287999999995"/>
    <n v="9"/>
    <x v="14"/>
    <d v="2023-02-04T00:00:00"/>
    <x v="0"/>
    <x v="2"/>
    <n v="433.09"/>
    <x v="2"/>
  </r>
  <r>
    <s v="ORD110797"/>
    <x v="1"/>
    <x v="0"/>
    <n v="4886.5"/>
    <n v="0.47"/>
    <n v="2296.6549999999997"/>
    <n v="2589.8450000000003"/>
    <n v="9"/>
    <x v="432"/>
    <d v="2024-07-08T00:00:00"/>
    <x v="1"/>
    <x v="0"/>
    <n v="687.33"/>
    <x v="3"/>
  </r>
  <r>
    <s v="ORD114088"/>
    <x v="2"/>
    <x v="1"/>
    <n v="4891.16"/>
    <n v="0.18"/>
    <n v="880.40879999999993"/>
    <n v="4010.7511999999997"/>
    <n v="9"/>
    <x v="52"/>
    <d v="2023-04-17T00:00:00"/>
    <x v="0"/>
    <x v="2"/>
    <n v="479.51"/>
    <x v="0"/>
  </r>
  <r>
    <s v="ORD113015"/>
    <x v="1"/>
    <x v="2"/>
    <n v="4891.43"/>
    <n v="0.12"/>
    <n v="586.97159999999997"/>
    <n v="4304.4584000000004"/>
    <n v="9"/>
    <x v="43"/>
    <d v="2024-12-27T00:00:00"/>
    <x v="0"/>
    <x v="0"/>
    <n v="1295.5"/>
    <x v="1"/>
  </r>
  <r>
    <s v="ORD115050"/>
    <x v="0"/>
    <x v="3"/>
    <n v="4891.45"/>
    <n v="0.15"/>
    <n v="733.71749999999997"/>
    <n v="4157.7325000000001"/>
    <n v="9"/>
    <x v="562"/>
    <d v="2024-03-25T00:00:00"/>
    <x v="1"/>
    <x v="2"/>
    <n v="733.06"/>
    <x v="2"/>
  </r>
  <r>
    <s v="ORD105132"/>
    <x v="3"/>
    <x v="4"/>
    <n v="4894.66"/>
    <n v="0.09"/>
    <n v="440.51939999999996"/>
    <n v="4454.1405999999997"/>
    <n v="9"/>
    <x v="190"/>
    <d v="2023-10-30T00:00:00"/>
    <x v="1"/>
    <x v="2"/>
    <n v="437.6"/>
    <x v="4"/>
  </r>
  <r>
    <s v="ORD103214"/>
    <x v="1"/>
    <x v="2"/>
    <n v="4895.5200000000004"/>
    <n v="0.11"/>
    <n v="538.50720000000001"/>
    <n v="4357.0128000000004"/>
    <n v="9"/>
    <x v="489"/>
    <d v="2024-09-04T00:00:00"/>
    <x v="1"/>
    <x v="2"/>
    <n v="1067.0899999999999"/>
    <x v="1"/>
  </r>
  <r>
    <s v="ORD113903"/>
    <x v="0"/>
    <x v="2"/>
    <n v="4909.03"/>
    <n v="0.25"/>
    <n v="1227.2574999999999"/>
    <n v="3681.7725"/>
    <n v="9"/>
    <x v="668"/>
    <d v="2023-03-13T00:00:00"/>
    <x v="1"/>
    <x v="1"/>
    <n v="957.47"/>
    <x v="2"/>
  </r>
  <r>
    <s v="ORD107288"/>
    <x v="1"/>
    <x v="2"/>
    <n v="4912.88"/>
    <n v="0.05"/>
    <n v="245.64400000000001"/>
    <n v="4667.2359999999999"/>
    <n v="9"/>
    <x v="206"/>
    <d v="2023-01-19T00:00:00"/>
    <x v="2"/>
    <x v="1"/>
    <n v="436.71"/>
    <x v="3"/>
  </r>
  <r>
    <s v="ORD107290"/>
    <x v="3"/>
    <x v="0"/>
    <n v="4921.2"/>
    <n v="0.27"/>
    <n v="1328.7239999999999"/>
    <n v="3592.4759999999997"/>
    <n v="9"/>
    <x v="546"/>
    <d v="2024-11-21T00:00:00"/>
    <x v="2"/>
    <x v="0"/>
    <n v="1383.79"/>
    <x v="3"/>
  </r>
  <r>
    <s v="ORD113329"/>
    <x v="1"/>
    <x v="1"/>
    <n v="4928.47"/>
    <n v="0.14000000000000001"/>
    <n v="689.98580000000015"/>
    <n v="4238.4841999999999"/>
    <n v="9"/>
    <x v="384"/>
    <d v="2023-06-01T00:00:00"/>
    <x v="2"/>
    <x v="1"/>
    <n v="858.1"/>
    <x v="2"/>
  </r>
  <r>
    <s v="ORD104513"/>
    <x v="0"/>
    <x v="4"/>
    <n v="4933.47"/>
    <n v="0.32"/>
    <n v="1578.7104000000002"/>
    <n v="3354.7596000000003"/>
    <n v="9"/>
    <x v="559"/>
    <d v="2024-12-17T00:00:00"/>
    <x v="0"/>
    <x v="1"/>
    <n v="772.4"/>
    <x v="4"/>
  </r>
  <r>
    <s v="ORD108357"/>
    <x v="1"/>
    <x v="4"/>
    <n v="4939.1899999999996"/>
    <n v="0.06"/>
    <n v="296.35139999999996"/>
    <n v="4642.8386"/>
    <n v="9"/>
    <x v="538"/>
    <d v="2024-12-09T00:00:00"/>
    <x v="2"/>
    <x v="0"/>
    <n v="1264.9100000000001"/>
    <x v="5"/>
  </r>
  <r>
    <s v="ORD109539"/>
    <x v="1"/>
    <x v="0"/>
    <n v="4943.22"/>
    <n v="0.23"/>
    <n v="1136.9406000000001"/>
    <n v="3806.2794000000004"/>
    <n v="9"/>
    <x v="669"/>
    <d v="2024-11-01T00:00:00"/>
    <x v="0"/>
    <x v="0"/>
    <n v="1241.4000000000001"/>
    <x v="1"/>
  </r>
  <r>
    <s v="ORD100525"/>
    <x v="0"/>
    <x v="0"/>
    <n v="4944.6000000000004"/>
    <n v="0.19"/>
    <n v="939.47400000000005"/>
    <n v="4005.1260000000002"/>
    <n v="9"/>
    <x v="509"/>
    <d v="2024-09-23T00:00:00"/>
    <x v="1"/>
    <x v="1"/>
    <n v="371.89"/>
    <x v="0"/>
  </r>
  <r>
    <s v="ORD105059"/>
    <x v="2"/>
    <x v="0"/>
    <n v="4944.8900000000003"/>
    <n v="0.06"/>
    <n v="296.6934"/>
    <n v="4648.1966000000002"/>
    <n v="9"/>
    <x v="314"/>
    <d v="2024-04-21T00:00:00"/>
    <x v="1"/>
    <x v="0"/>
    <n v="544.9"/>
    <x v="3"/>
  </r>
  <r>
    <s v="ORD107184"/>
    <x v="0"/>
    <x v="2"/>
    <n v="4947.38"/>
    <n v="0.21"/>
    <n v="1038.9498000000001"/>
    <n v="3908.4301999999998"/>
    <n v="9"/>
    <x v="429"/>
    <d v="2023-09-18T00:00:00"/>
    <x v="1"/>
    <x v="0"/>
    <n v="1356.67"/>
    <x v="4"/>
  </r>
  <r>
    <s v="ORD107085"/>
    <x v="2"/>
    <x v="2"/>
    <n v="4947.5"/>
    <n v="0.24"/>
    <n v="1187.3999999999999"/>
    <n v="3760.1000000000004"/>
    <n v="9"/>
    <x v="422"/>
    <d v="2023-11-11T00:00:00"/>
    <x v="2"/>
    <x v="0"/>
    <n v="362.25"/>
    <x v="3"/>
  </r>
  <r>
    <s v="ORD111745"/>
    <x v="1"/>
    <x v="4"/>
    <n v="4949.2"/>
    <n v="0.12"/>
    <n v="593.904"/>
    <n v="4355.2960000000003"/>
    <n v="9"/>
    <x v="370"/>
    <d v="2024-09-11T00:00:00"/>
    <x v="0"/>
    <x v="1"/>
    <n v="755.07"/>
    <x v="1"/>
  </r>
  <r>
    <s v="ORD104284"/>
    <x v="0"/>
    <x v="4"/>
    <n v="4950.16"/>
    <n v="0.21"/>
    <n v="1039.5336"/>
    <n v="3910.6264000000001"/>
    <n v="9"/>
    <x v="396"/>
    <d v="2024-12-12T00:00:00"/>
    <x v="2"/>
    <x v="0"/>
    <n v="343.03"/>
    <x v="0"/>
  </r>
  <r>
    <s v="ORD105646"/>
    <x v="3"/>
    <x v="0"/>
    <n v="4953.7700000000004"/>
    <n v="0.01"/>
    <n v="49.537700000000008"/>
    <n v="4904.2323000000006"/>
    <n v="9"/>
    <x v="631"/>
    <d v="2024-09-04T00:00:00"/>
    <x v="1"/>
    <x v="1"/>
    <n v="728.42"/>
    <x v="2"/>
  </r>
  <r>
    <s v="ORD102500"/>
    <x v="2"/>
    <x v="2"/>
    <n v="4957.3900000000003"/>
    <n v="0.04"/>
    <n v="198.29560000000001"/>
    <n v="4759.0944"/>
    <n v="9"/>
    <x v="661"/>
    <d v="2023-10-29T00:00:00"/>
    <x v="0"/>
    <x v="1"/>
    <n v="575.86"/>
    <x v="0"/>
  </r>
  <r>
    <s v="ORD104553"/>
    <x v="1"/>
    <x v="0"/>
    <n v="4962.87"/>
    <n v="0.12"/>
    <n v="595.5444"/>
    <n v="4367.3256000000001"/>
    <n v="9"/>
    <x v="201"/>
    <d v="2023-04-19T00:00:00"/>
    <x v="0"/>
    <x v="2"/>
    <n v="1241.6300000000001"/>
    <x v="1"/>
  </r>
  <r>
    <s v="ORD105426"/>
    <x v="2"/>
    <x v="3"/>
    <n v="4965.53"/>
    <n v="0.23"/>
    <n v="1142.0718999999999"/>
    <n v="3823.4580999999998"/>
    <n v="9"/>
    <x v="640"/>
    <d v="2024-08-21T00:00:00"/>
    <x v="0"/>
    <x v="1"/>
    <n v="326.16000000000003"/>
    <x v="4"/>
  </r>
  <r>
    <s v="ORD108011"/>
    <x v="0"/>
    <x v="0"/>
    <n v="4969.28"/>
    <n v="0.27"/>
    <n v="1341.7056"/>
    <n v="3627.5743999999995"/>
    <n v="9"/>
    <x v="459"/>
    <d v="2024-01-11T00:00:00"/>
    <x v="0"/>
    <x v="2"/>
    <n v="941.63"/>
    <x v="2"/>
  </r>
  <r>
    <s v="ORD108113"/>
    <x v="3"/>
    <x v="1"/>
    <n v="4977.3900000000003"/>
    <n v="0.12"/>
    <n v="597.28679999999997"/>
    <n v="4380.1032000000005"/>
    <n v="9"/>
    <x v="296"/>
    <d v="2024-06-12T00:00:00"/>
    <x v="0"/>
    <x v="1"/>
    <n v="962.07"/>
    <x v="2"/>
  </r>
  <r>
    <s v="ORD109187"/>
    <x v="0"/>
    <x v="1"/>
    <n v="4978.8599999999997"/>
    <n v="0.41"/>
    <n v="2041.3325999999997"/>
    <n v="2937.5273999999999"/>
    <n v="9"/>
    <x v="657"/>
    <d v="2024-10-15T00:00:00"/>
    <x v="2"/>
    <x v="2"/>
    <n v="1473.07"/>
    <x v="3"/>
  </r>
  <r>
    <s v="ORD102245"/>
    <x v="2"/>
    <x v="1"/>
    <n v="4985.96"/>
    <n v="0.44"/>
    <n v="2193.8224"/>
    <n v="2792.1376"/>
    <n v="9"/>
    <x v="14"/>
    <d v="2023-02-01T00:00:00"/>
    <x v="0"/>
    <x v="0"/>
    <n v="846.9"/>
    <x v="0"/>
  </r>
  <r>
    <s v="ORD113078"/>
    <x v="0"/>
    <x v="0"/>
    <n v="4992.09"/>
    <n v="0.06"/>
    <n v="299.52539999999999"/>
    <n v="4692.5645999999997"/>
    <n v="9"/>
    <x v="535"/>
    <d v="2023-10-24T00:00:00"/>
    <x v="2"/>
    <x v="0"/>
    <n v="605.49"/>
    <x v="5"/>
  </r>
  <r>
    <s v="ORD101080"/>
    <x v="0"/>
    <x v="2"/>
    <n v="4994.8100000000004"/>
    <n v="0.05"/>
    <n v="249.74050000000003"/>
    <n v="4745.0695000000005"/>
    <n v="9"/>
    <x v="620"/>
    <d v="2024-07-07T00:00:00"/>
    <x v="2"/>
    <x v="0"/>
    <n v="1178.3800000000001"/>
    <x v="5"/>
  </r>
  <r>
    <s v="ORD113393"/>
    <x v="1"/>
    <x v="3"/>
    <n v="4995.97"/>
    <n v="0.37"/>
    <n v="1848.5089"/>
    <n v="3147.4611000000004"/>
    <n v="9"/>
    <x v="364"/>
    <d v="2023-01-28T00:00:00"/>
    <x v="1"/>
    <x v="0"/>
    <n v="1435.25"/>
    <x v="5"/>
  </r>
  <r>
    <s v="ORD107676"/>
    <x v="2"/>
    <x v="1"/>
    <n v="4996.41"/>
    <n v="0.05"/>
    <n v="249.82050000000001"/>
    <n v="4746.5895"/>
    <n v="9"/>
    <x v="447"/>
    <d v="2024-06-07T00:00:00"/>
    <x v="2"/>
    <x v="0"/>
    <n v="474.78"/>
    <x v="0"/>
  </r>
  <r>
    <s v="ORD112789"/>
    <x v="3"/>
    <x v="1"/>
    <n v="100.5"/>
    <n v="0.37"/>
    <n v="37.185000000000002"/>
    <n v="63.314999999999998"/>
    <n v="8"/>
    <x v="187"/>
    <d v="2024-12-31T00:00:00"/>
    <x v="0"/>
    <x v="0"/>
    <n v="17.37"/>
    <x v="1"/>
  </r>
  <r>
    <s v="ORD101008"/>
    <x v="3"/>
    <x v="4"/>
    <n v="104.73"/>
    <n v="0"/>
    <n v="0"/>
    <n v="104.73"/>
    <n v="8"/>
    <x v="31"/>
    <d v="2023-05-12T00:00:00"/>
    <x v="2"/>
    <x v="1"/>
    <n v="18.23"/>
    <x v="5"/>
  </r>
  <r>
    <s v="ORD108804"/>
    <x v="1"/>
    <x v="2"/>
    <n v="107.63"/>
    <n v="0.46"/>
    <n v="49.509799999999998"/>
    <n v="58.120199999999997"/>
    <n v="8"/>
    <x v="626"/>
    <d v="2024-01-11T00:00:00"/>
    <x v="0"/>
    <x v="1"/>
    <n v="13.4"/>
    <x v="0"/>
  </r>
  <r>
    <s v="ORD109447"/>
    <x v="2"/>
    <x v="2"/>
    <n v="109.73"/>
    <n v="0.17"/>
    <n v="18.654100000000003"/>
    <n v="91.075900000000004"/>
    <n v="8"/>
    <x v="639"/>
    <d v="2023-08-14T00:00:00"/>
    <x v="2"/>
    <x v="2"/>
    <n v="11.28"/>
    <x v="5"/>
  </r>
  <r>
    <s v="ORD105688"/>
    <x v="0"/>
    <x v="2"/>
    <n v="110.94"/>
    <n v="0.24"/>
    <n v="26.625599999999999"/>
    <n v="84.314400000000006"/>
    <n v="8"/>
    <x v="253"/>
    <d v="2023-09-07T00:00:00"/>
    <x v="0"/>
    <x v="0"/>
    <n v="18.670000000000002"/>
    <x v="3"/>
  </r>
  <r>
    <s v="ORD114590"/>
    <x v="2"/>
    <x v="2"/>
    <n v="112.04"/>
    <n v="0.15"/>
    <n v="16.806000000000001"/>
    <n v="95.234000000000009"/>
    <n v="8"/>
    <x v="613"/>
    <d v="2024-04-03T00:00:00"/>
    <x v="2"/>
    <x v="0"/>
    <n v="20.59"/>
    <x v="0"/>
  </r>
  <r>
    <s v="ORD103089"/>
    <x v="3"/>
    <x v="0"/>
    <n v="123.35"/>
    <n v="0.11"/>
    <n v="13.5685"/>
    <n v="109.78149999999999"/>
    <n v="8"/>
    <x v="488"/>
    <d v="2024-03-15T00:00:00"/>
    <x v="1"/>
    <x v="0"/>
    <n v="21.63"/>
    <x v="3"/>
  </r>
  <r>
    <s v="ORD103055"/>
    <x v="1"/>
    <x v="0"/>
    <n v="124.21"/>
    <n v="0.42"/>
    <n v="52.168199999999999"/>
    <n v="72.041799999999995"/>
    <n v="8"/>
    <x v="588"/>
    <d v="2024-04-18T00:00:00"/>
    <x v="2"/>
    <x v="1"/>
    <n v="23.45"/>
    <x v="1"/>
  </r>
  <r>
    <s v="ORD101594"/>
    <x v="3"/>
    <x v="4"/>
    <n v="133.41999999999999"/>
    <n v="0.35"/>
    <n v="46.696999999999996"/>
    <n v="86.722999999999985"/>
    <n v="8"/>
    <x v="213"/>
    <d v="2024-04-14T00:00:00"/>
    <x v="0"/>
    <x v="1"/>
    <n v="14.02"/>
    <x v="5"/>
  </r>
  <r>
    <s v="ORD103915"/>
    <x v="2"/>
    <x v="0"/>
    <n v="137.85"/>
    <n v="0.39"/>
    <n v="53.761499999999998"/>
    <n v="84.088499999999996"/>
    <n v="8"/>
    <x v="50"/>
    <d v="2024-08-24T00:00:00"/>
    <x v="2"/>
    <x v="2"/>
    <n v="14.22"/>
    <x v="3"/>
  </r>
  <r>
    <s v="ORD114216"/>
    <x v="3"/>
    <x v="4"/>
    <n v="142.33000000000001"/>
    <n v="0.09"/>
    <n v="12.809700000000001"/>
    <n v="129.52030000000002"/>
    <n v="8"/>
    <x v="524"/>
    <d v="2023-06-01T00:00:00"/>
    <x v="0"/>
    <x v="1"/>
    <n v="41.71"/>
    <x v="1"/>
  </r>
  <r>
    <s v="ORD106564"/>
    <x v="2"/>
    <x v="0"/>
    <n v="146.51"/>
    <n v="0.1"/>
    <n v="14.651"/>
    <n v="131.85899999999998"/>
    <n v="8"/>
    <x v="281"/>
    <d v="2023-08-21T00:00:00"/>
    <x v="1"/>
    <x v="1"/>
    <n v="43.6"/>
    <x v="1"/>
  </r>
  <r>
    <s v="ORD109405"/>
    <x v="1"/>
    <x v="0"/>
    <n v="148.30000000000001"/>
    <n v="0.33"/>
    <n v="48.939000000000007"/>
    <n v="99.361000000000004"/>
    <n v="8"/>
    <x v="497"/>
    <d v="2023-11-01T00:00:00"/>
    <x v="0"/>
    <x v="2"/>
    <n v="38.479999999999997"/>
    <x v="3"/>
  </r>
  <r>
    <s v="ORD105730"/>
    <x v="0"/>
    <x v="3"/>
    <n v="149"/>
    <n v="0.06"/>
    <n v="8.94"/>
    <n v="140.06"/>
    <n v="8"/>
    <x v="50"/>
    <d v="2024-08-23T00:00:00"/>
    <x v="2"/>
    <x v="0"/>
    <n v="33.5"/>
    <x v="2"/>
  </r>
  <r>
    <s v="ORD110327"/>
    <x v="1"/>
    <x v="4"/>
    <n v="149.71"/>
    <n v="0.35"/>
    <n v="52.398499999999999"/>
    <n v="97.311500000000009"/>
    <n v="8"/>
    <x v="415"/>
    <d v="2023-06-21T00:00:00"/>
    <x v="0"/>
    <x v="2"/>
    <n v="8.5"/>
    <x v="2"/>
  </r>
  <r>
    <s v="ORD101582"/>
    <x v="1"/>
    <x v="2"/>
    <n v="159.47999999999999"/>
    <n v="0.36"/>
    <n v="57.412799999999997"/>
    <n v="102.06719999999999"/>
    <n v="8"/>
    <x v="651"/>
    <d v="2024-11-22T00:00:00"/>
    <x v="0"/>
    <x v="1"/>
    <n v="41.18"/>
    <x v="0"/>
  </r>
  <r>
    <s v="ORD103549"/>
    <x v="3"/>
    <x v="2"/>
    <n v="162.16999999999999"/>
    <n v="0.12"/>
    <n v="19.460399999999996"/>
    <n v="142.70959999999999"/>
    <n v="8"/>
    <x v="601"/>
    <d v="2023-06-02T00:00:00"/>
    <x v="0"/>
    <x v="0"/>
    <n v="36.340000000000003"/>
    <x v="5"/>
  </r>
  <r>
    <s v="ORD111915"/>
    <x v="2"/>
    <x v="4"/>
    <n v="162.79"/>
    <n v="0.26"/>
    <n v="42.325400000000002"/>
    <n v="120.46459999999999"/>
    <n v="8"/>
    <x v="538"/>
    <d v="2024-12-07T00:00:00"/>
    <x v="2"/>
    <x v="2"/>
    <n v="46.8"/>
    <x v="2"/>
  </r>
  <r>
    <s v="ORD109254"/>
    <x v="1"/>
    <x v="1"/>
    <n v="164.07"/>
    <n v="0.19"/>
    <n v="31.173299999999998"/>
    <n v="132.89670000000001"/>
    <n v="8"/>
    <x v="370"/>
    <d v="2024-09-09T00:00:00"/>
    <x v="0"/>
    <x v="2"/>
    <n v="13.63"/>
    <x v="5"/>
  </r>
  <r>
    <s v="ORD102192"/>
    <x v="2"/>
    <x v="3"/>
    <n v="167.7"/>
    <n v="0.24"/>
    <n v="40.247999999999998"/>
    <n v="127.452"/>
    <n v="8"/>
    <x v="90"/>
    <d v="2024-09-23T00:00:00"/>
    <x v="1"/>
    <x v="1"/>
    <n v="21.72"/>
    <x v="1"/>
  </r>
  <r>
    <s v="ORD103285"/>
    <x v="3"/>
    <x v="2"/>
    <n v="170.11"/>
    <n v="0.23"/>
    <n v="39.125300000000003"/>
    <n v="130.9847"/>
    <n v="8"/>
    <x v="158"/>
    <d v="2024-09-28T00:00:00"/>
    <x v="2"/>
    <x v="0"/>
    <n v="9.7200000000000006"/>
    <x v="0"/>
  </r>
  <r>
    <s v="ORD108621"/>
    <x v="0"/>
    <x v="4"/>
    <n v="170.57"/>
    <n v="0.44"/>
    <n v="75.050799999999995"/>
    <n v="95.519199999999998"/>
    <n v="8"/>
    <x v="462"/>
    <d v="2023-01-29T00:00:00"/>
    <x v="2"/>
    <x v="1"/>
    <n v="34.880000000000003"/>
    <x v="2"/>
  </r>
  <r>
    <s v="ORD102691"/>
    <x v="1"/>
    <x v="2"/>
    <n v="177.78"/>
    <n v="0.16"/>
    <n v="28.444800000000001"/>
    <n v="149.33519999999999"/>
    <n v="8"/>
    <x v="114"/>
    <d v="2024-03-27T00:00:00"/>
    <x v="2"/>
    <x v="2"/>
    <n v="38.07"/>
    <x v="3"/>
  </r>
  <r>
    <s v="ORD112858"/>
    <x v="2"/>
    <x v="4"/>
    <n v="178.4"/>
    <n v="0.3"/>
    <n v="53.52"/>
    <n v="124.88"/>
    <n v="8"/>
    <x v="519"/>
    <d v="2024-10-22T00:00:00"/>
    <x v="2"/>
    <x v="0"/>
    <n v="17.23"/>
    <x v="3"/>
  </r>
  <r>
    <s v="ORD105666"/>
    <x v="1"/>
    <x v="0"/>
    <n v="180.17"/>
    <n v="0.21"/>
    <n v="37.835699999999996"/>
    <n v="142.33429999999998"/>
    <n v="8"/>
    <x v="263"/>
    <d v="2023-06-25T00:00:00"/>
    <x v="2"/>
    <x v="1"/>
    <n v="49.98"/>
    <x v="4"/>
  </r>
  <r>
    <s v="ORD105943"/>
    <x v="3"/>
    <x v="2"/>
    <n v="181.51"/>
    <n v="0.4"/>
    <n v="72.603999999999999"/>
    <n v="108.90599999999999"/>
    <n v="8"/>
    <x v="313"/>
    <d v="2024-01-22T00:00:00"/>
    <x v="1"/>
    <x v="0"/>
    <n v="36.380000000000003"/>
    <x v="5"/>
  </r>
  <r>
    <s v="ORD111670"/>
    <x v="2"/>
    <x v="1"/>
    <n v="188.45"/>
    <n v="0.16"/>
    <n v="30.151999999999997"/>
    <n v="158.298"/>
    <n v="8"/>
    <x v="362"/>
    <d v="2023-10-08T00:00:00"/>
    <x v="2"/>
    <x v="2"/>
    <n v="46.61"/>
    <x v="3"/>
  </r>
  <r>
    <s v="ORD106267"/>
    <x v="3"/>
    <x v="1"/>
    <n v="194.7"/>
    <n v="0.26"/>
    <n v="50.622"/>
    <n v="144.07799999999997"/>
    <n v="8"/>
    <x v="271"/>
    <d v="2024-10-08T00:00:00"/>
    <x v="0"/>
    <x v="2"/>
    <n v="35.32"/>
    <x v="3"/>
  </r>
  <r>
    <s v="ORD108029"/>
    <x v="2"/>
    <x v="0"/>
    <n v="196.23"/>
    <n v="0.27"/>
    <n v="52.982100000000003"/>
    <n v="143.24789999999999"/>
    <n v="8"/>
    <x v="541"/>
    <d v="2023-03-13T00:00:00"/>
    <x v="1"/>
    <x v="1"/>
    <n v="40.6"/>
    <x v="4"/>
  </r>
  <r>
    <s v="ORD114661"/>
    <x v="3"/>
    <x v="2"/>
    <n v="198.12"/>
    <n v="0.27"/>
    <n v="53.492400000000004"/>
    <n v="144.6276"/>
    <n v="8"/>
    <x v="111"/>
    <d v="2024-12-24T00:00:00"/>
    <x v="2"/>
    <x v="2"/>
    <n v="42.56"/>
    <x v="5"/>
  </r>
  <r>
    <s v="ORD113492"/>
    <x v="1"/>
    <x v="1"/>
    <n v="198.42"/>
    <n v="0.04"/>
    <n v="7.9367999999999999"/>
    <n v="190.48319999999998"/>
    <n v="8"/>
    <x v="458"/>
    <d v="2024-01-11T00:00:00"/>
    <x v="2"/>
    <x v="0"/>
    <n v="51.81"/>
    <x v="0"/>
  </r>
  <r>
    <s v="ORD110228"/>
    <x v="3"/>
    <x v="3"/>
    <n v="202.63"/>
    <n v="7.0000000000000007E-2"/>
    <n v="14.184100000000001"/>
    <n v="188.44589999999999"/>
    <n v="8"/>
    <x v="670"/>
    <d v="2023-07-01T00:00:00"/>
    <x v="1"/>
    <x v="1"/>
    <n v="57.14"/>
    <x v="0"/>
  </r>
  <r>
    <s v="ORD107909"/>
    <x v="2"/>
    <x v="4"/>
    <n v="203.25"/>
    <n v="0.36"/>
    <n v="73.17"/>
    <n v="130.07999999999998"/>
    <n v="8"/>
    <x v="391"/>
    <d v="2023-03-12T00:00:00"/>
    <x v="2"/>
    <x v="0"/>
    <n v="10.71"/>
    <x v="2"/>
  </r>
  <r>
    <s v="ORD114399"/>
    <x v="0"/>
    <x v="0"/>
    <n v="206.17"/>
    <n v="0.38"/>
    <n v="78.3446"/>
    <n v="127.82539999999999"/>
    <n v="8"/>
    <x v="251"/>
    <d v="2023-10-12T00:00:00"/>
    <x v="2"/>
    <x v="2"/>
    <n v="46.52"/>
    <x v="3"/>
  </r>
  <r>
    <s v="ORD101053"/>
    <x v="0"/>
    <x v="4"/>
    <n v="209.18"/>
    <n v="0.43"/>
    <n v="89.947400000000002"/>
    <n v="119.23260000000001"/>
    <n v="8"/>
    <x v="525"/>
    <d v="2024-07-15T00:00:00"/>
    <x v="2"/>
    <x v="1"/>
    <n v="32.47"/>
    <x v="4"/>
  </r>
  <r>
    <s v="ORD108638"/>
    <x v="1"/>
    <x v="2"/>
    <n v="209.9"/>
    <n v="0.31"/>
    <n v="65.069000000000003"/>
    <n v="144.83100000000002"/>
    <n v="8"/>
    <x v="621"/>
    <d v="2024-12-17T00:00:00"/>
    <x v="1"/>
    <x v="1"/>
    <n v="25.96"/>
    <x v="1"/>
  </r>
  <r>
    <s v="ORD100266"/>
    <x v="3"/>
    <x v="2"/>
    <n v="216.16"/>
    <n v="0.46"/>
    <n v="99.433599999999998"/>
    <n v="116.7264"/>
    <n v="8"/>
    <x v="18"/>
    <d v="2024-11-12T00:00:00"/>
    <x v="2"/>
    <x v="2"/>
    <n v="55.65"/>
    <x v="4"/>
  </r>
  <r>
    <s v="ORD114892"/>
    <x v="1"/>
    <x v="4"/>
    <n v="219.55"/>
    <n v="0.33"/>
    <n v="72.45150000000001"/>
    <n v="147.0985"/>
    <n v="8"/>
    <x v="153"/>
    <d v="2023-04-26T00:00:00"/>
    <x v="1"/>
    <x v="2"/>
    <n v="28.8"/>
    <x v="1"/>
  </r>
  <r>
    <s v="ORD106727"/>
    <x v="0"/>
    <x v="0"/>
    <n v="222.09"/>
    <n v="0.35"/>
    <n v="77.731499999999997"/>
    <n v="144.35849999999999"/>
    <n v="8"/>
    <x v="671"/>
    <d v="2024-10-13T00:00:00"/>
    <x v="1"/>
    <x v="0"/>
    <n v="15.12"/>
    <x v="5"/>
  </r>
  <r>
    <s v="ORD114746"/>
    <x v="2"/>
    <x v="3"/>
    <n v="225.95"/>
    <n v="0.31"/>
    <n v="70.044499999999999"/>
    <n v="155.90549999999999"/>
    <n v="8"/>
    <x v="629"/>
    <d v="2023-06-30T00:00:00"/>
    <x v="2"/>
    <x v="2"/>
    <n v="47.72"/>
    <x v="5"/>
  </r>
  <r>
    <s v="ORD107496"/>
    <x v="2"/>
    <x v="4"/>
    <n v="235.98"/>
    <n v="0.3"/>
    <n v="70.793999999999997"/>
    <n v="165.18599999999998"/>
    <n v="8"/>
    <x v="220"/>
    <d v="2023-03-11T00:00:00"/>
    <x v="2"/>
    <x v="0"/>
    <n v="27.05"/>
    <x v="1"/>
  </r>
  <r>
    <s v="ORD105500"/>
    <x v="0"/>
    <x v="2"/>
    <n v="242.39"/>
    <n v="0.28999999999999998"/>
    <n v="70.293099999999995"/>
    <n v="172.09690000000001"/>
    <n v="8"/>
    <x v="65"/>
    <d v="2023-06-14T00:00:00"/>
    <x v="2"/>
    <x v="2"/>
    <n v="31.3"/>
    <x v="3"/>
  </r>
  <r>
    <s v="ORD112502"/>
    <x v="0"/>
    <x v="2"/>
    <n v="246.06"/>
    <n v="0.18"/>
    <n v="44.290799999999997"/>
    <n v="201.76920000000001"/>
    <n v="8"/>
    <x v="107"/>
    <d v="2024-04-04T00:00:00"/>
    <x v="0"/>
    <x v="1"/>
    <n v="12.48"/>
    <x v="0"/>
  </r>
  <r>
    <s v="ORD105294"/>
    <x v="3"/>
    <x v="2"/>
    <n v="248.13"/>
    <n v="0.2"/>
    <n v="49.626000000000005"/>
    <n v="198.50399999999999"/>
    <n v="8"/>
    <x v="620"/>
    <d v="2024-07-12T00:00:00"/>
    <x v="2"/>
    <x v="1"/>
    <n v="20.59"/>
    <x v="5"/>
  </r>
  <r>
    <s v="ORD109728"/>
    <x v="2"/>
    <x v="1"/>
    <n v="249.14"/>
    <n v="0.37"/>
    <n v="92.181799999999996"/>
    <n v="156.95819999999998"/>
    <n v="8"/>
    <x v="565"/>
    <d v="2024-06-27T00:00:00"/>
    <x v="1"/>
    <x v="2"/>
    <n v="43.13"/>
    <x v="1"/>
  </r>
  <r>
    <s v="ORD112427"/>
    <x v="3"/>
    <x v="2"/>
    <n v="252.89"/>
    <n v="0.16"/>
    <n v="40.462399999999995"/>
    <n v="212.42759999999998"/>
    <n v="8"/>
    <x v="115"/>
    <d v="2024-03-17T00:00:00"/>
    <x v="2"/>
    <x v="0"/>
    <n v="20.83"/>
    <x v="3"/>
  </r>
  <r>
    <s v="ORD104331"/>
    <x v="0"/>
    <x v="4"/>
    <n v="257.32"/>
    <n v="0.42"/>
    <n v="108.0744"/>
    <n v="149.2456"/>
    <n v="8"/>
    <x v="672"/>
    <d v="2023-06-16T00:00:00"/>
    <x v="2"/>
    <x v="2"/>
    <n v="73.81"/>
    <x v="4"/>
  </r>
  <r>
    <s v="ORD113457"/>
    <x v="2"/>
    <x v="0"/>
    <n v="262.16000000000003"/>
    <n v="0.35"/>
    <n v="91.756"/>
    <n v="170.40400000000002"/>
    <n v="8"/>
    <x v="242"/>
    <d v="2024-08-04T00:00:00"/>
    <x v="2"/>
    <x v="0"/>
    <n v="46.4"/>
    <x v="2"/>
  </r>
  <r>
    <s v="ORD112019"/>
    <x v="1"/>
    <x v="2"/>
    <n v="263.37"/>
    <n v="0.04"/>
    <n v="10.534800000000001"/>
    <n v="252.83520000000001"/>
    <n v="8"/>
    <x v="227"/>
    <d v="2023-03-15T00:00:00"/>
    <x v="1"/>
    <x v="2"/>
    <n v="71.099999999999994"/>
    <x v="2"/>
  </r>
  <r>
    <s v="ORD107209"/>
    <x v="0"/>
    <x v="0"/>
    <n v="264.08"/>
    <n v="0.35"/>
    <n v="92.427999999999983"/>
    <n v="171.65199999999999"/>
    <n v="8"/>
    <x v="620"/>
    <d v="2024-07-10T00:00:00"/>
    <x v="1"/>
    <x v="1"/>
    <n v="37.369999999999997"/>
    <x v="4"/>
  </r>
  <r>
    <s v="ORD110979"/>
    <x v="2"/>
    <x v="0"/>
    <n v="264.72000000000003"/>
    <n v="0.03"/>
    <n v="7.9416000000000002"/>
    <n v="256.77840000000003"/>
    <n v="8"/>
    <x v="197"/>
    <d v="2024-04-03T00:00:00"/>
    <x v="1"/>
    <x v="0"/>
    <n v="27.27"/>
    <x v="3"/>
  </r>
  <r>
    <s v="ORD106081"/>
    <x v="2"/>
    <x v="1"/>
    <n v="268"/>
    <n v="0.47"/>
    <n v="125.96"/>
    <n v="142.04000000000002"/>
    <n v="8"/>
    <x v="673"/>
    <d v="2023-06-16T00:00:00"/>
    <x v="2"/>
    <x v="2"/>
    <n v="47.79"/>
    <x v="0"/>
  </r>
  <r>
    <s v="ORD113400"/>
    <x v="2"/>
    <x v="2"/>
    <n v="269.95999999999998"/>
    <n v="0.37"/>
    <n v="99.885199999999998"/>
    <n v="170.07479999999998"/>
    <n v="8"/>
    <x v="515"/>
    <d v="2024-06-23T00:00:00"/>
    <x v="2"/>
    <x v="2"/>
    <n v="29.47"/>
    <x v="4"/>
  </r>
  <r>
    <s v="ORD104792"/>
    <x v="3"/>
    <x v="2"/>
    <n v="272.29000000000002"/>
    <n v="0.01"/>
    <n v="2.7229000000000001"/>
    <n v="269.56710000000004"/>
    <n v="8"/>
    <x v="418"/>
    <d v="2024-05-24T00:00:00"/>
    <x v="1"/>
    <x v="2"/>
    <n v="37.65"/>
    <x v="1"/>
  </r>
  <r>
    <s v="ORD111212"/>
    <x v="3"/>
    <x v="2"/>
    <n v="274.12"/>
    <n v="0.38"/>
    <n v="104.1656"/>
    <n v="169.95440000000002"/>
    <n v="8"/>
    <x v="17"/>
    <d v="2024-05-01T00:00:00"/>
    <x v="2"/>
    <x v="0"/>
    <n v="53.87"/>
    <x v="0"/>
  </r>
  <r>
    <s v="ORD110862"/>
    <x v="0"/>
    <x v="2"/>
    <n v="278.31"/>
    <n v="0.06"/>
    <n v="16.698599999999999"/>
    <n v="261.6114"/>
    <n v="8"/>
    <x v="9"/>
    <d v="2024-10-01T00:00:00"/>
    <x v="2"/>
    <x v="2"/>
    <n v="46.9"/>
    <x v="1"/>
  </r>
  <r>
    <s v="ORD113281"/>
    <x v="0"/>
    <x v="3"/>
    <n v="284.41000000000003"/>
    <n v="0.36"/>
    <n v="102.38760000000001"/>
    <n v="182.0224"/>
    <n v="8"/>
    <x v="171"/>
    <d v="2024-03-04T00:00:00"/>
    <x v="2"/>
    <x v="0"/>
    <n v="26.86"/>
    <x v="2"/>
  </r>
  <r>
    <s v="ORD113497"/>
    <x v="0"/>
    <x v="4"/>
    <n v="291.54000000000002"/>
    <n v="0.32"/>
    <n v="93.292800000000014"/>
    <n v="198.24720000000002"/>
    <n v="8"/>
    <x v="569"/>
    <d v="2024-04-23T00:00:00"/>
    <x v="2"/>
    <x v="2"/>
    <n v="17.47"/>
    <x v="2"/>
  </r>
  <r>
    <s v="ORD108110"/>
    <x v="2"/>
    <x v="2"/>
    <n v="292.64"/>
    <n v="0.08"/>
    <n v="23.411200000000001"/>
    <n v="269.22879999999998"/>
    <n v="8"/>
    <x v="529"/>
    <d v="2024-05-10T00:00:00"/>
    <x v="1"/>
    <x v="1"/>
    <n v="65.19"/>
    <x v="5"/>
  </r>
  <r>
    <s v="ORD108880"/>
    <x v="2"/>
    <x v="0"/>
    <n v="294.92"/>
    <n v="0.32"/>
    <n v="94.374400000000009"/>
    <n v="200.54560000000001"/>
    <n v="8"/>
    <x v="59"/>
    <d v="2023-10-01T00:00:00"/>
    <x v="1"/>
    <x v="1"/>
    <n v="51.69"/>
    <x v="5"/>
  </r>
  <r>
    <s v="ORD108486"/>
    <x v="2"/>
    <x v="1"/>
    <n v="295.36"/>
    <n v="0.32"/>
    <n v="94.515200000000007"/>
    <n v="200.84480000000002"/>
    <n v="8"/>
    <x v="424"/>
    <d v="2023-07-16T00:00:00"/>
    <x v="2"/>
    <x v="2"/>
    <n v="78.03"/>
    <x v="5"/>
  </r>
  <r>
    <s v="ORD104751"/>
    <x v="1"/>
    <x v="2"/>
    <n v="295.44"/>
    <n v="0.15"/>
    <n v="44.315999999999995"/>
    <n v="251.124"/>
    <n v="8"/>
    <x v="400"/>
    <d v="2024-01-07T00:00:00"/>
    <x v="0"/>
    <x v="1"/>
    <n v="87.98"/>
    <x v="4"/>
  </r>
  <r>
    <s v="ORD104790"/>
    <x v="1"/>
    <x v="2"/>
    <n v="296.02"/>
    <n v="0.02"/>
    <n v="5.9203999999999999"/>
    <n v="290.09960000000001"/>
    <n v="8"/>
    <x v="612"/>
    <d v="2023-02-26T00:00:00"/>
    <x v="0"/>
    <x v="2"/>
    <n v="37.35"/>
    <x v="4"/>
  </r>
  <r>
    <s v="ORD100613"/>
    <x v="2"/>
    <x v="4"/>
    <n v="297.95999999999998"/>
    <n v="0.18"/>
    <n v="53.632799999999996"/>
    <n v="244.32719999999998"/>
    <n v="8"/>
    <x v="507"/>
    <d v="2024-11-13T00:00:00"/>
    <x v="2"/>
    <x v="2"/>
    <n v="41.93"/>
    <x v="4"/>
  </r>
  <r>
    <s v="ORD111653"/>
    <x v="2"/>
    <x v="3"/>
    <n v="305.11"/>
    <n v="0.43"/>
    <n v="131.19730000000001"/>
    <n v="173.9127"/>
    <n v="8"/>
    <x v="497"/>
    <d v="2023-11-05T00:00:00"/>
    <x v="2"/>
    <x v="2"/>
    <n v="89.12"/>
    <x v="2"/>
  </r>
  <r>
    <s v="ORD109202"/>
    <x v="3"/>
    <x v="2"/>
    <n v="309.32"/>
    <n v="0.05"/>
    <n v="15.466000000000001"/>
    <n v="293.85399999999998"/>
    <n v="8"/>
    <x v="16"/>
    <d v="2024-12-09T00:00:00"/>
    <x v="0"/>
    <x v="1"/>
    <n v="86.8"/>
    <x v="3"/>
  </r>
  <r>
    <s v="ORD105347"/>
    <x v="1"/>
    <x v="2"/>
    <n v="319.16000000000003"/>
    <n v="0.33"/>
    <n v="105.32280000000002"/>
    <n v="213.8372"/>
    <n v="8"/>
    <x v="126"/>
    <d v="2023-07-26T00:00:00"/>
    <x v="1"/>
    <x v="0"/>
    <n v="62.66"/>
    <x v="0"/>
  </r>
  <r>
    <s v="ORD104306"/>
    <x v="3"/>
    <x v="4"/>
    <n v="321.95999999999998"/>
    <n v="0.17"/>
    <n v="54.733200000000004"/>
    <n v="267.22679999999997"/>
    <n v="8"/>
    <x v="198"/>
    <d v="2023-10-15T00:00:00"/>
    <x v="2"/>
    <x v="1"/>
    <n v="28.59"/>
    <x v="1"/>
  </r>
  <r>
    <s v="ORD113415"/>
    <x v="0"/>
    <x v="1"/>
    <n v="325.75"/>
    <n v="0.02"/>
    <n v="6.5150000000000006"/>
    <n v="319.23500000000001"/>
    <n v="8"/>
    <x v="188"/>
    <d v="2023-08-30T00:00:00"/>
    <x v="0"/>
    <x v="0"/>
    <n v="30.1"/>
    <x v="2"/>
  </r>
  <r>
    <s v="ORD115223"/>
    <x v="3"/>
    <x v="2"/>
    <n v="325.82"/>
    <n v="0.2"/>
    <n v="65.164000000000001"/>
    <n v="260.65600000000001"/>
    <n v="8"/>
    <x v="662"/>
    <d v="2023-06-10T00:00:00"/>
    <x v="2"/>
    <x v="2"/>
    <n v="43.46"/>
    <x v="5"/>
  </r>
  <r>
    <s v="ORD106454"/>
    <x v="2"/>
    <x v="3"/>
    <n v="328.51"/>
    <n v="0.06"/>
    <n v="19.710599999999999"/>
    <n v="308.79939999999999"/>
    <n v="8"/>
    <x v="252"/>
    <d v="2023-02-21T00:00:00"/>
    <x v="0"/>
    <x v="0"/>
    <n v="83.99"/>
    <x v="1"/>
  </r>
  <r>
    <s v="ORD111037"/>
    <x v="0"/>
    <x v="4"/>
    <n v="335.87"/>
    <n v="0.17"/>
    <n v="57.097900000000003"/>
    <n v="278.77210000000002"/>
    <n v="8"/>
    <x v="4"/>
    <d v="2023-12-23T00:00:00"/>
    <x v="1"/>
    <x v="0"/>
    <n v="69.27"/>
    <x v="5"/>
  </r>
  <r>
    <s v="ORD108496"/>
    <x v="3"/>
    <x v="1"/>
    <n v="339.02"/>
    <n v="0.02"/>
    <n v="6.7804000000000002"/>
    <n v="332.2396"/>
    <n v="8"/>
    <x v="525"/>
    <d v="2024-07-14T00:00:00"/>
    <x v="2"/>
    <x v="1"/>
    <n v="41.45"/>
    <x v="2"/>
  </r>
  <r>
    <s v="ORD113125"/>
    <x v="2"/>
    <x v="3"/>
    <n v="341.66"/>
    <n v="0.06"/>
    <n v="20.499600000000001"/>
    <n v="321.16040000000004"/>
    <n v="8"/>
    <x v="255"/>
    <d v="2024-11-10T00:00:00"/>
    <x v="0"/>
    <x v="2"/>
    <n v="82.68"/>
    <x v="1"/>
  </r>
  <r>
    <s v="ORD100738"/>
    <x v="1"/>
    <x v="2"/>
    <n v="346.39"/>
    <n v="0.09"/>
    <n v="31.175099999999997"/>
    <n v="315.2149"/>
    <n v="8"/>
    <x v="674"/>
    <d v="2024-11-28T00:00:00"/>
    <x v="1"/>
    <x v="1"/>
    <n v="96.46"/>
    <x v="1"/>
  </r>
  <r>
    <s v="ORD101670"/>
    <x v="2"/>
    <x v="0"/>
    <n v="349.08"/>
    <n v="0.02"/>
    <n v="6.9816000000000003"/>
    <n v="342.09839999999997"/>
    <n v="8"/>
    <x v="36"/>
    <d v="2024-06-22T00:00:00"/>
    <x v="2"/>
    <x v="2"/>
    <n v="54.38"/>
    <x v="0"/>
  </r>
  <r>
    <s v="ORD113063"/>
    <x v="0"/>
    <x v="0"/>
    <n v="349.7"/>
    <n v="0.02"/>
    <n v="6.9939999999999998"/>
    <n v="342.70600000000002"/>
    <n v="8"/>
    <x v="553"/>
    <d v="2023-10-05T00:00:00"/>
    <x v="2"/>
    <x v="1"/>
    <n v="98.47"/>
    <x v="3"/>
  </r>
  <r>
    <s v="ORD104832"/>
    <x v="3"/>
    <x v="1"/>
    <n v="352.83"/>
    <n v="0.32"/>
    <n v="112.90559999999999"/>
    <n v="239.92439999999999"/>
    <n v="8"/>
    <x v="516"/>
    <d v="2023-12-16T00:00:00"/>
    <x v="2"/>
    <x v="1"/>
    <n v="62.15"/>
    <x v="2"/>
  </r>
  <r>
    <s v="ORD111474"/>
    <x v="0"/>
    <x v="3"/>
    <n v="354.36"/>
    <n v="0.38"/>
    <n v="134.6568"/>
    <n v="219.70320000000001"/>
    <n v="8"/>
    <x v="347"/>
    <d v="2023-04-07T00:00:00"/>
    <x v="0"/>
    <x v="0"/>
    <n v="65.62"/>
    <x v="3"/>
  </r>
  <r>
    <s v="ORD113391"/>
    <x v="2"/>
    <x v="4"/>
    <n v="356.04"/>
    <n v="0.48"/>
    <n v="170.89920000000001"/>
    <n v="185.14080000000001"/>
    <n v="8"/>
    <x v="635"/>
    <d v="2024-07-14T00:00:00"/>
    <x v="0"/>
    <x v="0"/>
    <n v="25.51"/>
    <x v="2"/>
  </r>
  <r>
    <s v="ORD103887"/>
    <x v="1"/>
    <x v="2"/>
    <n v="360.89"/>
    <n v="0.38"/>
    <n v="137.13819999999998"/>
    <n v="223.7518"/>
    <n v="8"/>
    <x v="167"/>
    <d v="2023-11-04T00:00:00"/>
    <x v="0"/>
    <x v="1"/>
    <n v="60.11"/>
    <x v="5"/>
  </r>
  <r>
    <s v="ORD114478"/>
    <x v="0"/>
    <x v="2"/>
    <n v="363.59"/>
    <n v="0.4"/>
    <n v="145.43600000000001"/>
    <n v="218.15399999999997"/>
    <n v="8"/>
    <x v="412"/>
    <d v="2023-08-31T00:00:00"/>
    <x v="2"/>
    <x v="1"/>
    <n v="24.15"/>
    <x v="2"/>
  </r>
  <r>
    <s v="ORD113930"/>
    <x v="2"/>
    <x v="3"/>
    <n v="364.31"/>
    <n v="0.38"/>
    <n v="138.43780000000001"/>
    <n v="225.87219999999999"/>
    <n v="8"/>
    <x v="401"/>
    <d v="2024-02-19T00:00:00"/>
    <x v="1"/>
    <x v="1"/>
    <n v="45.93"/>
    <x v="5"/>
  </r>
  <r>
    <s v="ORD114301"/>
    <x v="0"/>
    <x v="1"/>
    <n v="366.47"/>
    <n v="0.11"/>
    <n v="40.311700000000002"/>
    <n v="326.15830000000005"/>
    <n v="8"/>
    <x v="173"/>
    <d v="2024-06-04T00:00:00"/>
    <x v="0"/>
    <x v="2"/>
    <n v="44.53"/>
    <x v="4"/>
  </r>
  <r>
    <s v="ORD109633"/>
    <x v="1"/>
    <x v="2"/>
    <n v="368.28"/>
    <n v="0.16"/>
    <n v="58.924799999999998"/>
    <n v="309.35519999999997"/>
    <n v="8"/>
    <x v="286"/>
    <d v="2024-06-22T00:00:00"/>
    <x v="0"/>
    <x v="2"/>
    <n v="92.35"/>
    <x v="5"/>
  </r>
  <r>
    <s v="ORD113277"/>
    <x v="2"/>
    <x v="3"/>
    <n v="370.07"/>
    <n v="0.47"/>
    <n v="173.93289999999999"/>
    <n v="196.1371"/>
    <n v="8"/>
    <x v="467"/>
    <d v="2024-08-16T00:00:00"/>
    <x v="2"/>
    <x v="1"/>
    <n v="48"/>
    <x v="1"/>
  </r>
  <r>
    <s v="ORD114702"/>
    <x v="1"/>
    <x v="2"/>
    <n v="374.35"/>
    <n v="0.14000000000000001"/>
    <n v="52.409000000000006"/>
    <n v="321.94100000000003"/>
    <n v="8"/>
    <x v="286"/>
    <d v="2024-06-24T00:00:00"/>
    <x v="0"/>
    <x v="1"/>
    <n v="44.82"/>
    <x v="0"/>
  </r>
  <r>
    <s v="ORD108827"/>
    <x v="3"/>
    <x v="2"/>
    <n v="380.49"/>
    <n v="0.19"/>
    <n v="72.293099999999995"/>
    <n v="308.19690000000003"/>
    <n v="8"/>
    <x v="411"/>
    <d v="2023-04-14T00:00:00"/>
    <x v="0"/>
    <x v="0"/>
    <n v="59.01"/>
    <x v="5"/>
  </r>
  <r>
    <s v="ORD107758"/>
    <x v="2"/>
    <x v="1"/>
    <n v="386.21"/>
    <n v="0.32"/>
    <n v="123.5872"/>
    <n v="262.62279999999998"/>
    <n v="8"/>
    <x v="313"/>
    <d v="2024-01-28T00:00:00"/>
    <x v="2"/>
    <x v="1"/>
    <n v="27.15"/>
    <x v="5"/>
  </r>
  <r>
    <s v="ORD107756"/>
    <x v="0"/>
    <x v="0"/>
    <n v="390.8"/>
    <n v="0.42"/>
    <n v="164.136"/>
    <n v="226.66400000000002"/>
    <n v="8"/>
    <x v="288"/>
    <d v="2024-09-17T00:00:00"/>
    <x v="1"/>
    <x v="1"/>
    <n v="40.03"/>
    <x v="2"/>
  </r>
  <r>
    <s v="ORD105020"/>
    <x v="0"/>
    <x v="3"/>
    <n v="394.74"/>
    <n v="0.28000000000000003"/>
    <n v="110.52720000000001"/>
    <n v="284.21280000000002"/>
    <n v="8"/>
    <x v="222"/>
    <d v="2023-09-16T00:00:00"/>
    <x v="1"/>
    <x v="0"/>
    <n v="115.63"/>
    <x v="2"/>
  </r>
  <r>
    <s v="ORD111577"/>
    <x v="1"/>
    <x v="3"/>
    <n v="398.53"/>
    <n v="0.04"/>
    <n v="15.941199999999998"/>
    <n v="382.58879999999999"/>
    <n v="8"/>
    <x v="596"/>
    <d v="2023-03-18T00:00:00"/>
    <x v="2"/>
    <x v="0"/>
    <n v="79.849999999999994"/>
    <x v="2"/>
  </r>
  <r>
    <s v="ORD101585"/>
    <x v="2"/>
    <x v="2"/>
    <n v="400.95"/>
    <n v="0.04"/>
    <n v="16.038"/>
    <n v="384.91199999999998"/>
    <n v="8"/>
    <x v="343"/>
    <d v="2023-06-12T00:00:00"/>
    <x v="2"/>
    <x v="1"/>
    <n v="40.49"/>
    <x v="0"/>
  </r>
  <r>
    <s v="ORD115199"/>
    <x v="0"/>
    <x v="3"/>
    <n v="406.92"/>
    <n v="0.28000000000000003"/>
    <n v="113.93760000000002"/>
    <n v="292.98239999999998"/>
    <n v="8"/>
    <x v="519"/>
    <d v="2024-10-23T00:00:00"/>
    <x v="0"/>
    <x v="0"/>
    <n v="85.43"/>
    <x v="3"/>
  </r>
  <r>
    <s v="ORD104548"/>
    <x v="2"/>
    <x v="2"/>
    <n v="408.03"/>
    <n v="0.19"/>
    <n v="77.525700000000001"/>
    <n v="330.50429999999994"/>
    <n v="8"/>
    <x v="503"/>
    <d v="2024-03-16T00:00:00"/>
    <x v="2"/>
    <x v="0"/>
    <n v="44.32"/>
    <x v="0"/>
  </r>
  <r>
    <s v="ORD114314"/>
    <x v="0"/>
    <x v="1"/>
    <n v="408.3"/>
    <n v="0.15"/>
    <n v="61.244999999999997"/>
    <n v="347.05500000000001"/>
    <n v="8"/>
    <x v="675"/>
    <d v="2023-06-12T00:00:00"/>
    <x v="0"/>
    <x v="1"/>
    <n v="104.91"/>
    <x v="3"/>
  </r>
  <r>
    <s v="ORD102686"/>
    <x v="0"/>
    <x v="0"/>
    <n v="411.58"/>
    <n v="0.13"/>
    <n v="53.505400000000002"/>
    <n v="358.07459999999998"/>
    <n v="8"/>
    <x v="486"/>
    <d v="2023-12-20T00:00:00"/>
    <x v="2"/>
    <x v="2"/>
    <n v="39.979999999999997"/>
    <x v="4"/>
  </r>
  <r>
    <s v="ORD107450"/>
    <x v="3"/>
    <x v="3"/>
    <n v="414.13"/>
    <n v="0.04"/>
    <n v="16.565200000000001"/>
    <n v="397.56479999999999"/>
    <n v="8"/>
    <x v="100"/>
    <d v="2024-07-09T00:00:00"/>
    <x v="1"/>
    <x v="0"/>
    <n v="65"/>
    <x v="2"/>
  </r>
  <r>
    <s v="ORD115130"/>
    <x v="3"/>
    <x v="1"/>
    <n v="421.32"/>
    <n v="0.32"/>
    <n v="134.82239999999999"/>
    <n v="286.49760000000003"/>
    <n v="8"/>
    <x v="310"/>
    <d v="2024-02-13T00:00:00"/>
    <x v="2"/>
    <x v="2"/>
    <n v="38.049999999999997"/>
    <x v="4"/>
  </r>
  <r>
    <s v="ORD103897"/>
    <x v="1"/>
    <x v="4"/>
    <n v="425.26"/>
    <n v="0.02"/>
    <n v="8.5052000000000003"/>
    <n v="416.75479999999999"/>
    <n v="8"/>
    <x v="172"/>
    <d v="2023-07-12T00:00:00"/>
    <x v="0"/>
    <x v="1"/>
    <n v="124.22"/>
    <x v="5"/>
  </r>
  <r>
    <s v="ORD105829"/>
    <x v="0"/>
    <x v="2"/>
    <n v="427.15"/>
    <n v="0.06"/>
    <n v="25.628999999999998"/>
    <n v="401.52099999999996"/>
    <n v="8"/>
    <x v="154"/>
    <d v="2023-02-03T00:00:00"/>
    <x v="2"/>
    <x v="1"/>
    <n v="48.23"/>
    <x v="0"/>
  </r>
  <r>
    <s v="ORD103379"/>
    <x v="2"/>
    <x v="2"/>
    <n v="430.18"/>
    <n v="0.33"/>
    <n v="141.95940000000002"/>
    <n v="288.22059999999999"/>
    <n v="8"/>
    <x v="339"/>
    <d v="2023-02-26T00:00:00"/>
    <x v="0"/>
    <x v="0"/>
    <n v="125.6"/>
    <x v="4"/>
  </r>
  <r>
    <s v="ORD106892"/>
    <x v="1"/>
    <x v="0"/>
    <n v="431.65"/>
    <n v="0.23"/>
    <n v="99.279499999999999"/>
    <n v="332.37049999999999"/>
    <n v="8"/>
    <x v="212"/>
    <d v="2023-05-15T00:00:00"/>
    <x v="1"/>
    <x v="1"/>
    <n v="90.2"/>
    <x v="1"/>
  </r>
  <r>
    <s v="ORD100850"/>
    <x v="0"/>
    <x v="0"/>
    <n v="436.17"/>
    <n v="0.43"/>
    <n v="187.5531"/>
    <n v="248.61690000000002"/>
    <n v="8"/>
    <x v="144"/>
    <d v="2023-06-05T00:00:00"/>
    <x v="0"/>
    <x v="0"/>
    <n v="98.4"/>
    <x v="4"/>
  </r>
  <r>
    <s v="ORD103817"/>
    <x v="3"/>
    <x v="3"/>
    <n v="436.76"/>
    <n v="0.42"/>
    <n v="183.4392"/>
    <n v="253.32079999999999"/>
    <n v="8"/>
    <x v="380"/>
    <d v="2024-03-17T00:00:00"/>
    <x v="1"/>
    <x v="0"/>
    <n v="57.32"/>
    <x v="2"/>
  </r>
  <r>
    <s v="ORD109097"/>
    <x v="1"/>
    <x v="0"/>
    <n v="440.72"/>
    <n v="0.16"/>
    <n v="70.515200000000007"/>
    <n v="370.20480000000003"/>
    <n v="8"/>
    <x v="328"/>
    <d v="2024-01-31T00:00:00"/>
    <x v="1"/>
    <x v="0"/>
    <n v="32.89"/>
    <x v="3"/>
  </r>
  <r>
    <s v="ORD108942"/>
    <x v="1"/>
    <x v="0"/>
    <n v="440.8"/>
    <n v="0.02"/>
    <n v="8.8160000000000007"/>
    <n v="431.98400000000004"/>
    <n v="8"/>
    <x v="269"/>
    <d v="2024-04-04T00:00:00"/>
    <x v="0"/>
    <x v="1"/>
    <n v="120.87"/>
    <x v="4"/>
  </r>
  <r>
    <s v="ORD113187"/>
    <x v="1"/>
    <x v="3"/>
    <n v="441.49"/>
    <n v="7.0000000000000007E-2"/>
    <n v="30.904300000000003"/>
    <n v="410.58570000000003"/>
    <n v="8"/>
    <x v="262"/>
    <d v="2023-06-05T00:00:00"/>
    <x v="2"/>
    <x v="1"/>
    <n v="131"/>
    <x v="0"/>
  </r>
  <r>
    <s v="ORD111223"/>
    <x v="0"/>
    <x v="2"/>
    <n v="441.7"/>
    <n v="7.0000000000000007E-2"/>
    <n v="30.919"/>
    <n v="410.78100000000001"/>
    <n v="8"/>
    <x v="676"/>
    <d v="2024-03-03T00:00:00"/>
    <x v="1"/>
    <x v="2"/>
    <n v="121.42"/>
    <x v="5"/>
  </r>
  <r>
    <s v="ORD100971"/>
    <x v="0"/>
    <x v="1"/>
    <n v="445.18"/>
    <n v="0.06"/>
    <n v="26.710799999999999"/>
    <n v="418.4692"/>
    <n v="8"/>
    <x v="677"/>
    <d v="2024-05-06T00:00:00"/>
    <x v="1"/>
    <x v="1"/>
    <n v="90.52"/>
    <x v="2"/>
  </r>
  <r>
    <s v="ORD100858"/>
    <x v="2"/>
    <x v="1"/>
    <n v="445.56"/>
    <n v="0.1"/>
    <n v="44.556000000000004"/>
    <n v="401.00400000000002"/>
    <n v="8"/>
    <x v="183"/>
    <d v="2023-05-25T00:00:00"/>
    <x v="1"/>
    <x v="1"/>
    <n v="76.36"/>
    <x v="1"/>
  </r>
  <r>
    <s v="ORD113733"/>
    <x v="1"/>
    <x v="0"/>
    <n v="446.69"/>
    <n v="0.34"/>
    <n v="151.87460000000002"/>
    <n v="294.81539999999995"/>
    <n v="8"/>
    <x v="67"/>
    <d v="2023-08-08T00:00:00"/>
    <x v="2"/>
    <x v="2"/>
    <n v="41.4"/>
    <x v="4"/>
  </r>
  <r>
    <s v="ORD103314"/>
    <x v="0"/>
    <x v="2"/>
    <n v="449"/>
    <n v="0.33"/>
    <n v="148.17000000000002"/>
    <n v="300.83"/>
    <n v="8"/>
    <x v="288"/>
    <d v="2024-09-19T00:00:00"/>
    <x v="2"/>
    <x v="1"/>
    <n v="51.72"/>
    <x v="0"/>
  </r>
  <r>
    <s v="ORD114272"/>
    <x v="1"/>
    <x v="0"/>
    <n v="449.54"/>
    <n v="0.34"/>
    <n v="152.84360000000001"/>
    <n v="296.69640000000004"/>
    <n v="8"/>
    <x v="262"/>
    <d v="2023-06-06T00:00:00"/>
    <x v="1"/>
    <x v="0"/>
    <n v="27.44"/>
    <x v="1"/>
  </r>
  <r>
    <s v="ORD112690"/>
    <x v="3"/>
    <x v="0"/>
    <n v="452.08"/>
    <n v="0.02"/>
    <n v="9.0416000000000007"/>
    <n v="443.03839999999997"/>
    <n v="8"/>
    <x v="678"/>
    <d v="2024-03-09T00:00:00"/>
    <x v="2"/>
    <x v="1"/>
    <n v="132.18"/>
    <x v="3"/>
  </r>
  <r>
    <s v="ORD102952"/>
    <x v="2"/>
    <x v="4"/>
    <n v="452.91"/>
    <n v="0.04"/>
    <n v="18.116400000000002"/>
    <n v="434.79360000000003"/>
    <n v="8"/>
    <x v="248"/>
    <d v="2024-11-13T00:00:00"/>
    <x v="0"/>
    <x v="1"/>
    <n v="109.14"/>
    <x v="2"/>
  </r>
  <r>
    <s v="ORD110389"/>
    <x v="0"/>
    <x v="1"/>
    <n v="458.28"/>
    <n v="0.25"/>
    <n v="114.57"/>
    <n v="343.71"/>
    <n v="8"/>
    <x v="679"/>
    <d v="2023-08-10T00:00:00"/>
    <x v="0"/>
    <x v="1"/>
    <n v="126.57"/>
    <x v="5"/>
  </r>
  <r>
    <s v="ORD104721"/>
    <x v="1"/>
    <x v="4"/>
    <n v="462.84"/>
    <n v="0.19"/>
    <n v="87.939599999999999"/>
    <n v="374.90039999999999"/>
    <n v="8"/>
    <x v="216"/>
    <d v="2023-04-23T00:00:00"/>
    <x v="2"/>
    <x v="0"/>
    <n v="126.24"/>
    <x v="5"/>
  </r>
  <r>
    <s v="ORD104151"/>
    <x v="2"/>
    <x v="3"/>
    <n v="481.05"/>
    <n v="0.17"/>
    <n v="81.778500000000008"/>
    <n v="399.2715"/>
    <n v="8"/>
    <x v="514"/>
    <d v="2024-02-10T00:00:00"/>
    <x v="0"/>
    <x v="0"/>
    <n v="87.43"/>
    <x v="0"/>
  </r>
  <r>
    <s v="ORD107426"/>
    <x v="0"/>
    <x v="2"/>
    <n v="482.35"/>
    <n v="0.05"/>
    <n v="24.117500000000003"/>
    <n v="458.23250000000002"/>
    <n v="8"/>
    <x v="294"/>
    <d v="2024-07-27T00:00:00"/>
    <x v="0"/>
    <x v="0"/>
    <n v="135.18"/>
    <x v="2"/>
  </r>
  <r>
    <s v="ORD113455"/>
    <x v="1"/>
    <x v="4"/>
    <n v="482.59"/>
    <n v="0.2"/>
    <n v="96.518000000000001"/>
    <n v="386.072"/>
    <n v="8"/>
    <x v="319"/>
    <d v="2024-03-05T00:00:00"/>
    <x v="1"/>
    <x v="1"/>
    <n v="99.23"/>
    <x v="4"/>
  </r>
  <r>
    <s v="ORD111019"/>
    <x v="3"/>
    <x v="0"/>
    <n v="482.96"/>
    <n v="0.46"/>
    <n v="222.16159999999999"/>
    <n v="260.79840000000002"/>
    <n v="8"/>
    <x v="405"/>
    <d v="2024-02-04T00:00:00"/>
    <x v="0"/>
    <x v="2"/>
    <n v="140.13"/>
    <x v="3"/>
  </r>
  <r>
    <s v="ORD110411"/>
    <x v="2"/>
    <x v="3"/>
    <n v="485.31"/>
    <n v="0.36"/>
    <n v="174.7116"/>
    <n v="310.59839999999997"/>
    <n v="8"/>
    <x v="103"/>
    <d v="2023-10-03T00:00:00"/>
    <x v="0"/>
    <x v="2"/>
    <n v="68.099999999999994"/>
    <x v="4"/>
  </r>
  <r>
    <s v="ORD111256"/>
    <x v="3"/>
    <x v="4"/>
    <n v="486.06"/>
    <n v="0.2"/>
    <n v="97.212000000000003"/>
    <n v="388.84800000000001"/>
    <n v="8"/>
    <x v="680"/>
    <d v="2023-05-08T00:00:00"/>
    <x v="0"/>
    <x v="2"/>
    <n v="133.93"/>
    <x v="3"/>
  </r>
  <r>
    <s v="ORD103259"/>
    <x v="0"/>
    <x v="2"/>
    <n v="489.63"/>
    <n v="0.28000000000000003"/>
    <n v="137.09640000000002"/>
    <n v="352.53359999999998"/>
    <n v="8"/>
    <x v="490"/>
    <d v="2023-09-22T00:00:00"/>
    <x v="0"/>
    <x v="0"/>
    <n v="134.96"/>
    <x v="0"/>
  </r>
  <r>
    <s v="ORD107877"/>
    <x v="3"/>
    <x v="1"/>
    <n v="489.85"/>
    <n v="0.11"/>
    <n v="53.883500000000005"/>
    <n v="435.9665"/>
    <n v="8"/>
    <x v="681"/>
    <d v="2023-12-16T00:00:00"/>
    <x v="2"/>
    <x v="1"/>
    <n v="131.38"/>
    <x v="3"/>
  </r>
  <r>
    <s v="ORD103569"/>
    <x v="3"/>
    <x v="3"/>
    <n v="492.07"/>
    <n v="0.44"/>
    <n v="216.51079999999999"/>
    <n v="275.55920000000003"/>
    <n v="8"/>
    <x v="637"/>
    <d v="2024-11-24T00:00:00"/>
    <x v="1"/>
    <x v="2"/>
    <n v="128.41"/>
    <x v="1"/>
  </r>
  <r>
    <s v="ORD103212"/>
    <x v="2"/>
    <x v="0"/>
    <n v="496.17"/>
    <n v="0.24"/>
    <n v="119.0808"/>
    <n v="377.08920000000001"/>
    <n v="8"/>
    <x v="276"/>
    <d v="2024-04-15T00:00:00"/>
    <x v="1"/>
    <x v="1"/>
    <n v="125.41"/>
    <x v="0"/>
  </r>
  <r>
    <s v="ORD102424"/>
    <x v="0"/>
    <x v="3"/>
    <n v="496.51"/>
    <n v="0.11"/>
    <n v="54.616099999999996"/>
    <n v="441.89389999999997"/>
    <n v="8"/>
    <x v="387"/>
    <d v="2024-09-20T00:00:00"/>
    <x v="2"/>
    <x v="0"/>
    <n v="70.650000000000006"/>
    <x v="0"/>
  </r>
  <r>
    <s v="ORD102291"/>
    <x v="3"/>
    <x v="2"/>
    <n v="498.83"/>
    <n v="0.23"/>
    <n v="114.73090000000001"/>
    <n v="384.09909999999996"/>
    <n v="8"/>
    <x v="430"/>
    <d v="2024-02-21T00:00:00"/>
    <x v="1"/>
    <x v="1"/>
    <n v="104.24"/>
    <x v="4"/>
  </r>
  <r>
    <s v="ORD109345"/>
    <x v="3"/>
    <x v="0"/>
    <n v="503.51"/>
    <n v="0.4"/>
    <n v="201.404"/>
    <n v="302.10599999999999"/>
    <n v="8"/>
    <x v="531"/>
    <d v="2023-05-23T00:00:00"/>
    <x v="1"/>
    <x v="2"/>
    <n v="96.23"/>
    <x v="3"/>
  </r>
  <r>
    <s v="ORD102575"/>
    <x v="2"/>
    <x v="4"/>
    <n v="503.57"/>
    <n v="0.22"/>
    <n v="110.7854"/>
    <n v="392.78460000000001"/>
    <n v="8"/>
    <x v="682"/>
    <d v="2023-03-31T00:00:00"/>
    <x v="0"/>
    <x v="1"/>
    <n v="71.260000000000005"/>
    <x v="1"/>
  </r>
  <r>
    <s v="ORD114750"/>
    <x v="0"/>
    <x v="1"/>
    <n v="504.51"/>
    <n v="0.44"/>
    <n v="221.98439999999999"/>
    <n v="282.5256"/>
    <n v="8"/>
    <x v="394"/>
    <d v="2024-02-11T00:00:00"/>
    <x v="2"/>
    <x v="0"/>
    <n v="130.87"/>
    <x v="5"/>
  </r>
  <r>
    <s v="ORD109315"/>
    <x v="1"/>
    <x v="3"/>
    <n v="508.98"/>
    <n v="0.47"/>
    <n v="239.22059999999999"/>
    <n v="269.75940000000003"/>
    <n v="8"/>
    <x v="61"/>
    <d v="2023-07-21T00:00:00"/>
    <x v="2"/>
    <x v="1"/>
    <n v="124.17"/>
    <x v="3"/>
  </r>
  <r>
    <s v="ORD102937"/>
    <x v="1"/>
    <x v="0"/>
    <n v="509.71"/>
    <n v="0.39"/>
    <n v="198.7869"/>
    <n v="310.92309999999998"/>
    <n v="8"/>
    <x v="305"/>
    <d v="2024-07-24T00:00:00"/>
    <x v="0"/>
    <x v="0"/>
    <n v="57.49"/>
    <x v="3"/>
  </r>
  <r>
    <s v="ORD100669"/>
    <x v="0"/>
    <x v="0"/>
    <n v="515.03"/>
    <n v="0.24"/>
    <n v="123.60719999999999"/>
    <n v="391.4228"/>
    <n v="8"/>
    <x v="486"/>
    <d v="2023-12-21T00:00:00"/>
    <x v="1"/>
    <x v="2"/>
    <n v="137.01"/>
    <x v="4"/>
  </r>
  <r>
    <s v="ORD114411"/>
    <x v="1"/>
    <x v="4"/>
    <n v="520.26"/>
    <n v="0.02"/>
    <n v="10.405200000000001"/>
    <n v="509.85480000000001"/>
    <n v="8"/>
    <x v="153"/>
    <d v="2023-04-25T00:00:00"/>
    <x v="2"/>
    <x v="0"/>
    <n v="67.38"/>
    <x v="3"/>
  </r>
  <r>
    <s v="ORD105575"/>
    <x v="3"/>
    <x v="4"/>
    <n v="521.41999999999996"/>
    <n v="0.03"/>
    <n v="15.642599999999998"/>
    <n v="505.77739999999994"/>
    <n v="8"/>
    <x v="217"/>
    <d v="2023-09-30T00:00:00"/>
    <x v="1"/>
    <x v="1"/>
    <n v="129.28"/>
    <x v="1"/>
  </r>
  <r>
    <s v="ORD104963"/>
    <x v="2"/>
    <x v="3"/>
    <n v="521.53"/>
    <n v="0.35"/>
    <n v="182.53549999999998"/>
    <n v="338.99450000000002"/>
    <n v="8"/>
    <x v="596"/>
    <d v="2023-03-12T00:00:00"/>
    <x v="0"/>
    <x v="1"/>
    <n v="73.64"/>
    <x v="5"/>
  </r>
  <r>
    <s v="ORD110666"/>
    <x v="1"/>
    <x v="4"/>
    <n v="522.89"/>
    <n v="0.14000000000000001"/>
    <n v="73.204599999999999"/>
    <n v="449.68539999999996"/>
    <n v="8"/>
    <x v="599"/>
    <d v="2024-05-18T00:00:00"/>
    <x v="0"/>
    <x v="0"/>
    <n v="61.98"/>
    <x v="5"/>
  </r>
  <r>
    <s v="ORD105570"/>
    <x v="3"/>
    <x v="1"/>
    <n v="523.67999999999995"/>
    <n v="0.06"/>
    <n v="31.420799999999996"/>
    <n v="492.25919999999996"/>
    <n v="8"/>
    <x v="416"/>
    <d v="2024-05-06T00:00:00"/>
    <x v="2"/>
    <x v="2"/>
    <n v="145.87"/>
    <x v="1"/>
  </r>
  <r>
    <s v="ORD111324"/>
    <x v="0"/>
    <x v="4"/>
    <n v="524.92999999999995"/>
    <n v="0.02"/>
    <n v="10.4986"/>
    <n v="514.43139999999994"/>
    <n v="8"/>
    <x v="637"/>
    <d v="2024-11-22T00:00:00"/>
    <x v="0"/>
    <x v="0"/>
    <n v="37"/>
    <x v="1"/>
  </r>
  <r>
    <s v="ORD100919"/>
    <x v="3"/>
    <x v="1"/>
    <n v="526.33000000000004"/>
    <n v="0.31"/>
    <n v="163.16230000000002"/>
    <n v="363.16770000000002"/>
    <n v="8"/>
    <x v="265"/>
    <d v="2023-10-15T00:00:00"/>
    <x v="1"/>
    <x v="2"/>
    <n v="139.22"/>
    <x v="3"/>
  </r>
  <r>
    <s v="ORD109250"/>
    <x v="1"/>
    <x v="1"/>
    <n v="528.24"/>
    <n v="0.13"/>
    <n v="68.671199999999999"/>
    <n v="459.56880000000001"/>
    <n v="8"/>
    <x v="26"/>
    <d v="2023-05-04T00:00:00"/>
    <x v="0"/>
    <x v="0"/>
    <n v="55.78"/>
    <x v="4"/>
  </r>
  <r>
    <s v="ORD108280"/>
    <x v="0"/>
    <x v="0"/>
    <n v="530.1"/>
    <n v="0.34"/>
    <n v="180.23400000000001"/>
    <n v="349.86599999999999"/>
    <n v="8"/>
    <x v="10"/>
    <d v="2023-12-16T00:00:00"/>
    <x v="0"/>
    <x v="2"/>
    <n v="89.16"/>
    <x v="5"/>
  </r>
  <r>
    <s v="ORD104823"/>
    <x v="2"/>
    <x v="1"/>
    <n v="532.66"/>
    <n v="0.05"/>
    <n v="26.632999999999999"/>
    <n v="506.02699999999999"/>
    <n v="8"/>
    <x v="496"/>
    <d v="2023-08-03T00:00:00"/>
    <x v="0"/>
    <x v="2"/>
    <n v="68.95"/>
    <x v="4"/>
  </r>
  <r>
    <s v="ORD109871"/>
    <x v="1"/>
    <x v="2"/>
    <n v="535.45000000000005"/>
    <n v="0.1"/>
    <n v="53.545000000000009"/>
    <n v="481.90500000000003"/>
    <n v="8"/>
    <x v="486"/>
    <d v="2023-12-19T00:00:00"/>
    <x v="0"/>
    <x v="2"/>
    <n v="53.94"/>
    <x v="4"/>
  </r>
  <r>
    <s v="ORD102700"/>
    <x v="1"/>
    <x v="3"/>
    <n v="537.29"/>
    <n v="0.21"/>
    <n v="112.83089999999999"/>
    <n v="424.45909999999998"/>
    <n v="8"/>
    <x v="186"/>
    <d v="2023-08-05T00:00:00"/>
    <x v="1"/>
    <x v="0"/>
    <n v="62.2"/>
    <x v="2"/>
  </r>
  <r>
    <s v="ORD101893"/>
    <x v="0"/>
    <x v="0"/>
    <n v="541.63"/>
    <n v="0.24"/>
    <n v="129.99119999999999"/>
    <n v="411.6388"/>
    <n v="8"/>
    <x v="594"/>
    <d v="2024-08-25T00:00:00"/>
    <x v="1"/>
    <x v="1"/>
    <n v="29.24"/>
    <x v="3"/>
  </r>
  <r>
    <s v="ORD102929"/>
    <x v="3"/>
    <x v="1"/>
    <n v="541.67999999999995"/>
    <n v="0.28999999999999998"/>
    <n v="157.08719999999997"/>
    <n v="384.59280000000001"/>
    <n v="8"/>
    <x v="221"/>
    <d v="2024-06-02T00:00:00"/>
    <x v="1"/>
    <x v="0"/>
    <n v="159.34"/>
    <x v="4"/>
  </r>
  <r>
    <s v="ORD108722"/>
    <x v="0"/>
    <x v="3"/>
    <n v="543.99"/>
    <n v="0.28999999999999998"/>
    <n v="157.75709999999998"/>
    <n v="386.23290000000003"/>
    <n v="8"/>
    <x v="549"/>
    <d v="2023-12-09T00:00:00"/>
    <x v="0"/>
    <x v="1"/>
    <n v="65.88"/>
    <x v="0"/>
  </r>
  <r>
    <s v="ORD109873"/>
    <x v="0"/>
    <x v="4"/>
    <n v="544.17999999999995"/>
    <n v="0.21"/>
    <n v="114.27779999999998"/>
    <n v="429.90219999999999"/>
    <n v="8"/>
    <x v="522"/>
    <d v="2024-10-16T00:00:00"/>
    <x v="1"/>
    <x v="1"/>
    <n v="77.17"/>
    <x v="3"/>
  </r>
  <r>
    <s v="ORD111540"/>
    <x v="1"/>
    <x v="2"/>
    <n v="548.01"/>
    <n v="0.09"/>
    <n v="49.320899999999995"/>
    <n v="498.6891"/>
    <n v="8"/>
    <x v="292"/>
    <d v="2023-04-24T00:00:00"/>
    <x v="2"/>
    <x v="0"/>
    <n v="118.83"/>
    <x v="0"/>
  </r>
  <r>
    <s v="ORD101532"/>
    <x v="2"/>
    <x v="2"/>
    <n v="557.61"/>
    <n v="0.39"/>
    <n v="217.46790000000001"/>
    <n v="340.14210000000003"/>
    <n v="8"/>
    <x v="100"/>
    <d v="2024-07-10T00:00:00"/>
    <x v="2"/>
    <x v="0"/>
    <n v="76.58"/>
    <x v="2"/>
  </r>
  <r>
    <s v="ORD111971"/>
    <x v="3"/>
    <x v="2"/>
    <n v="558.09"/>
    <n v="0.25"/>
    <n v="139.52250000000001"/>
    <n v="418.5675"/>
    <n v="8"/>
    <x v="108"/>
    <d v="2023-10-16T00:00:00"/>
    <x v="2"/>
    <x v="0"/>
    <n v="55.43"/>
    <x v="5"/>
  </r>
  <r>
    <s v="ORD103062"/>
    <x v="3"/>
    <x v="2"/>
    <n v="558.23"/>
    <n v="0.11"/>
    <n v="61.405300000000004"/>
    <n v="496.82470000000001"/>
    <n v="8"/>
    <x v="253"/>
    <d v="2023-09-08T00:00:00"/>
    <x v="1"/>
    <x v="0"/>
    <n v="121.91"/>
    <x v="5"/>
  </r>
  <r>
    <s v="ORD100587"/>
    <x v="0"/>
    <x v="4"/>
    <n v="558.63"/>
    <n v="0.47"/>
    <n v="262.55609999999996"/>
    <n v="296.07390000000004"/>
    <n v="8"/>
    <x v="209"/>
    <d v="2024-03-20T00:00:00"/>
    <x v="0"/>
    <x v="0"/>
    <n v="161.77000000000001"/>
    <x v="3"/>
  </r>
  <r>
    <s v="ORD102589"/>
    <x v="0"/>
    <x v="0"/>
    <n v="561.24"/>
    <n v="0.47"/>
    <n v="263.78280000000001"/>
    <n v="297.4572"/>
    <n v="8"/>
    <x v="483"/>
    <d v="2024-11-02T00:00:00"/>
    <x v="0"/>
    <x v="2"/>
    <n v="122.07"/>
    <x v="0"/>
  </r>
  <r>
    <s v="ORD100609"/>
    <x v="3"/>
    <x v="0"/>
    <n v="566.04"/>
    <n v="0.35"/>
    <n v="198.11399999999998"/>
    <n v="367.92599999999999"/>
    <n v="8"/>
    <x v="595"/>
    <d v="2024-02-09T00:00:00"/>
    <x v="2"/>
    <x v="2"/>
    <n v="49.22"/>
    <x v="3"/>
  </r>
  <r>
    <s v="ORD104767"/>
    <x v="0"/>
    <x v="4"/>
    <n v="567.71"/>
    <n v="0.39"/>
    <n v="221.40690000000004"/>
    <n v="346.30309999999997"/>
    <n v="8"/>
    <x v="599"/>
    <d v="2024-05-20T00:00:00"/>
    <x v="1"/>
    <x v="0"/>
    <n v="92.22"/>
    <x v="2"/>
  </r>
  <r>
    <s v="ORD105597"/>
    <x v="2"/>
    <x v="4"/>
    <n v="575.4"/>
    <n v="0.03"/>
    <n v="17.262"/>
    <n v="558.13799999999992"/>
    <n v="8"/>
    <x v="220"/>
    <d v="2023-03-11T00:00:00"/>
    <x v="0"/>
    <x v="0"/>
    <n v="143.55000000000001"/>
    <x v="2"/>
  </r>
  <r>
    <s v="ORD101558"/>
    <x v="0"/>
    <x v="3"/>
    <n v="580.35"/>
    <n v="0.03"/>
    <n v="17.410499999999999"/>
    <n v="562.93950000000007"/>
    <n v="8"/>
    <x v="628"/>
    <d v="2024-08-04T00:00:00"/>
    <x v="2"/>
    <x v="1"/>
    <n v="127.29"/>
    <x v="3"/>
  </r>
  <r>
    <s v="ORD113177"/>
    <x v="1"/>
    <x v="3"/>
    <n v="582.73"/>
    <n v="0.13"/>
    <n v="75.754900000000006"/>
    <n v="506.9751"/>
    <n v="8"/>
    <x v="450"/>
    <d v="2023-12-14T00:00:00"/>
    <x v="1"/>
    <x v="2"/>
    <n v="75.73"/>
    <x v="3"/>
  </r>
  <r>
    <s v="ORD113439"/>
    <x v="3"/>
    <x v="4"/>
    <n v="583.03"/>
    <n v="0.05"/>
    <n v="29.151499999999999"/>
    <n v="553.87850000000003"/>
    <n v="8"/>
    <x v="543"/>
    <d v="2024-10-31T00:00:00"/>
    <x v="1"/>
    <x v="0"/>
    <n v="108.39"/>
    <x v="4"/>
  </r>
  <r>
    <s v="ORD108354"/>
    <x v="1"/>
    <x v="0"/>
    <n v="584.61"/>
    <n v="0.38"/>
    <n v="222.15180000000001"/>
    <n v="362.45820000000003"/>
    <n v="8"/>
    <x v="415"/>
    <d v="2023-06-18T00:00:00"/>
    <x v="0"/>
    <x v="0"/>
    <n v="161.01"/>
    <x v="3"/>
  </r>
  <r>
    <s v="ORD105940"/>
    <x v="0"/>
    <x v="1"/>
    <n v="584.63"/>
    <n v="0.19"/>
    <n v="111.0797"/>
    <n v="473.55029999999999"/>
    <n v="8"/>
    <x v="15"/>
    <d v="2023-08-29T00:00:00"/>
    <x v="0"/>
    <x v="0"/>
    <n v="34.6"/>
    <x v="5"/>
  </r>
  <r>
    <s v="ORD100254"/>
    <x v="1"/>
    <x v="0"/>
    <n v="585.57000000000005"/>
    <n v="0.34"/>
    <n v="199.09380000000004"/>
    <n v="386.47620000000001"/>
    <n v="8"/>
    <x v="243"/>
    <d v="2024-01-30T00:00:00"/>
    <x v="1"/>
    <x v="0"/>
    <n v="51.66"/>
    <x v="5"/>
  </r>
  <r>
    <s v="ORD104395"/>
    <x v="1"/>
    <x v="3"/>
    <n v="588.48"/>
    <n v="0.38"/>
    <n v="223.6224"/>
    <n v="364.85760000000005"/>
    <n v="8"/>
    <x v="263"/>
    <d v="2023-06-21T00:00:00"/>
    <x v="1"/>
    <x v="0"/>
    <n v="88.47"/>
    <x v="3"/>
  </r>
  <r>
    <s v="ORD108955"/>
    <x v="1"/>
    <x v="2"/>
    <n v="592.41"/>
    <n v="0.28000000000000003"/>
    <n v="165.87479999999999"/>
    <n v="426.53519999999997"/>
    <n v="8"/>
    <x v="417"/>
    <d v="2023-10-24T00:00:00"/>
    <x v="1"/>
    <x v="0"/>
    <n v="105.48"/>
    <x v="5"/>
  </r>
  <r>
    <s v="ORD112010"/>
    <x v="0"/>
    <x v="3"/>
    <n v="595.54999999999995"/>
    <n v="0.1"/>
    <n v="59.555"/>
    <n v="535.995"/>
    <n v="8"/>
    <x v="196"/>
    <d v="2024-04-28T00:00:00"/>
    <x v="0"/>
    <x v="1"/>
    <n v="48.42"/>
    <x v="3"/>
  </r>
  <r>
    <s v="ORD103415"/>
    <x v="0"/>
    <x v="2"/>
    <n v="597.14"/>
    <n v="0.15"/>
    <n v="89.570999999999998"/>
    <n v="507.56899999999996"/>
    <n v="8"/>
    <x v="605"/>
    <d v="2024-07-04T00:00:00"/>
    <x v="2"/>
    <x v="0"/>
    <n v="174.51"/>
    <x v="1"/>
  </r>
  <r>
    <s v="ORD107357"/>
    <x v="2"/>
    <x v="4"/>
    <n v="600.79999999999995"/>
    <n v="0.2"/>
    <n v="120.16"/>
    <n v="480.64"/>
    <n v="8"/>
    <x v="166"/>
    <d v="2023-11-23T00:00:00"/>
    <x v="2"/>
    <x v="0"/>
    <n v="34.18"/>
    <x v="4"/>
  </r>
  <r>
    <s v="ORD106257"/>
    <x v="0"/>
    <x v="1"/>
    <n v="603"/>
    <n v="0.1"/>
    <n v="60.300000000000004"/>
    <n v="542.70000000000005"/>
    <n v="8"/>
    <x v="559"/>
    <d v="2024-12-17T00:00:00"/>
    <x v="1"/>
    <x v="2"/>
    <n v="49.15"/>
    <x v="3"/>
  </r>
  <r>
    <s v="ORD111993"/>
    <x v="1"/>
    <x v="0"/>
    <n v="605.66"/>
    <n v="0.08"/>
    <n v="48.452799999999996"/>
    <n v="557.20719999999994"/>
    <n v="8"/>
    <x v="375"/>
    <d v="2024-09-23T00:00:00"/>
    <x v="0"/>
    <x v="0"/>
    <n v="96.09"/>
    <x v="0"/>
  </r>
  <r>
    <s v="ORD103626"/>
    <x v="2"/>
    <x v="4"/>
    <n v="614.83000000000004"/>
    <n v="0.28000000000000003"/>
    <n v="172.15240000000003"/>
    <n v="442.67759999999998"/>
    <n v="8"/>
    <x v="400"/>
    <d v="2024-01-06T00:00:00"/>
    <x v="0"/>
    <x v="1"/>
    <n v="113.19"/>
    <x v="5"/>
  </r>
  <r>
    <s v="ORD102555"/>
    <x v="2"/>
    <x v="2"/>
    <n v="615.51"/>
    <n v="0.13"/>
    <n v="80.016300000000001"/>
    <n v="535.49369999999999"/>
    <n v="8"/>
    <x v="613"/>
    <d v="2024-04-03T00:00:00"/>
    <x v="1"/>
    <x v="2"/>
    <n v="182.63"/>
    <x v="0"/>
  </r>
  <r>
    <s v="ORD109886"/>
    <x v="0"/>
    <x v="3"/>
    <n v="618.27"/>
    <n v="0.39"/>
    <n v="241.12530000000001"/>
    <n v="377.14469999999994"/>
    <n v="8"/>
    <x v="683"/>
    <d v="2024-07-11T00:00:00"/>
    <x v="1"/>
    <x v="2"/>
    <n v="72.41"/>
    <x v="2"/>
  </r>
  <r>
    <s v="ORD114018"/>
    <x v="3"/>
    <x v="1"/>
    <n v="623.53"/>
    <n v="0.37"/>
    <n v="230.70609999999999"/>
    <n v="392.82389999999998"/>
    <n v="8"/>
    <x v="561"/>
    <d v="2024-02-02T00:00:00"/>
    <x v="0"/>
    <x v="1"/>
    <n v="158.02000000000001"/>
    <x v="1"/>
  </r>
  <r>
    <s v="ORD114030"/>
    <x v="1"/>
    <x v="2"/>
    <n v="627.11"/>
    <n v="0.46"/>
    <n v="288.47060000000005"/>
    <n v="338.63939999999997"/>
    <n v="8"/>
    <x v="230"/>
    <d v="2024-04-12T00:00:00"/>
    <x v="0"/>
    <x v="2"/>
    <n v="52.58"/>
    <x v="3"/>
  </r>
  <r>
    <s v="ORD108764"/>
    <x v="0"/>
    <x v="1"/>
    <n v="629.54"/>
    <n v="0.41"/>
    <n v="258.11139999999995"/>
    <n v="371.42860000000002"/>
    <n v="8"/>
    <x v="85"/>
    <d v="2024-08-19T00:00:00"/>
    <x v="1"/>
    <x v="2"/>
    <n v="42.26"/>
    <x v="4"/>
  </r>
  <r>
    <s v="ORD107841"/>
    <x v="1"/>
    <x v="0"/>
    <n v="641.19000000000005"/>
    <n v="0.49"/>
    <n v="314.18310000000002"/>
    <n v="327.00690000000003"/>
    <n v="8"/>
    <x v="412"/>
    <d v="2023-09-03T00:00:00"/>
    <x v="0"/>
    <x v="2"/>
    <n v="52.04"/>
    <x v="3"/>
  </r>
  <r>
    <s v="ORD112210"/>
    <x v="1"/>
    <x v="0"/>
    <n v="641.21"/>
    <n v="0.4"/>
    <n v="256.48400000000004"/>
    <n v="384.726"/>
    <n v="8"/>
    <x v="358"/>
    <d v="2023-04-07T00:00:00"/>
    <x v="0"/>
    <x v="1"/>
    <n v="145.37"/>
    <x v="4"/>
  </r>
  <r>
    <s v="ORD103961"/>
    <x v="3"/>
    <x v="3"/>
    <n v="642.84"/>
    <n v="0.38"/>
    <n v="244.2792"/>
    <n v="398.56080000000003"/>
    <n v="8"/>
    <x v="642"/>
    <d v="2023-06-17T00:00:00"/>
    <x v="1"/>
    <x v="1"/>
    <n v="39.94"/>
    <x v="2"/>
  </r>
  <r>
    <s v="ORD106346"/>
    <x v="3"/>
    <x v="4"/>
    <n v="646.59"/>
    <n v="0.04"/>
    <n v="25.863600000000002"/>
    <n v="620.72640000000001"/>
    <n v="8"/>
    <x v="684"/>
    <d v="2023-09-02T00:00:00"/>
    <x v="1"/>
    <x v="0"/>
    <n v="58.71"/>
    <x v="0"/>
  </r>
  <r>
    <s v="ORD114831"/>
    <x v="0"/>
    <x v="4"/>
    <n v="648.52"/>
    <n v="0.25"/>
    <n v="162.13"/>
    <n v="486.39"/>
    <n v="8"/>
    <x v="566"/>
    <d v="2024-10-20T00:00:00"/>
    <x v="2"/>
    <x v="1"/>
    <n v="168.7"/>
    <x v="2"/>
  </r>
  <r>
    <s v="ORD104638"/>
    <x v="3"/>
    <x v="3"/>
    <n v="651.09"/>
    <n v="0.43"/>
    <n v="279.96870000000001"/>
    <n v="371.12130000000002"/>
    <n v="8"/>
    <x v="258"/>
    <d v="2024-05-26T00:00:00"/>
    <x v="1"/>
    <x v="2"/>
    <n v="179.78"/>
    <x v="1"/>
  </r>
  <r>
    <s v="ORD107832"/>
    <x v="1"/>
    <x v="2"/>
    <n v="654.41"/>
    <n v="0.45"/>
    <n v="294.48449999999997"/>
    <n v="359.9255"/>
    <n v="8"/>
    <x v="567"/>
    <d v="2024-03-01T00:00:00"/>
    <x v="0"/>
    <x v="2"/>
    <n v="152.52000000000001"/>
    <x v="2"/>
  </r>
  <r>
    <s v="ORD107886"/>
    <x v="2"/>
    <x v="3"/>
    <n v="656.56"/>
    <n v="0.39"/>
    <n v="256.05840000000001"/>
    <n v="400.50159999999994"/>
    <n v="8"/>
    <x v="652"/>
    <d v="2023-08-03T00:00:00"/>
    <x v="0"/>
    <x v="0"/>
    <n v="92.88"/>
    <x v="0"/>
  </r>
  <r>
    <s v="ORD101757"/>
    <x v="1"/>
    <x v="0"/>
    <n v="656.95"/>
    <n v="0.5"/>
    <n v="328.47500000000002"/>
    <n v="328.47500000000002"/>
    <n v="8"/>
    <x v="147"/>
    <d v="2024-01-03T00:00:00"/>
    <x v="1"/>
    <x v="1"/>
    <n v="123.45"/>
    <x v="5"/>
  </r>
  <r>
    <s v="ORD105450"/>
    <x v="3"/>
    <x v="3"/>
    <n v="657.77"/>
    <n v="0.02"/>
    <n v="13.1554"/>
    <n v="644.6146"/>
    <n v="8"/>
    <x v="133"/>
    <d v="2024-10-09T00:00:00"/>
    <x v="0"/>
    <x v="2"/>
    <n v="130.33000000000001"/>
    <x v="2"/>
  </r>
  <r>
    <s v="ORD100323"/>
    <x v="2"/>
    <x v="2"/>
    <n v="660.2"/>
    <n v="0.46"/>
    <n v="303.69200000000001"/>
    <n v="356.50800000000004"/>
    <n v="8"/>
    <x v="486"/>
    <d v="2023-12-19T00:00:00"/>
    <x v="2"/>
    <x v="1"/>
    <n v="159.93"/>
    <x v="0"/>
  </r>
  <r>
    <s v="ORD112028"/>
    <x v="3"/>
    <x v="3"/>
    <n v="662.62"/>
    <n v="0.43"/>
    <n v="284.92660000000001"/>
    <n v="377.6934"/>
    <n v="8"/>
    <x v="410"/>
    <d v="2023-05-05T00:00:00"/>
    <x v="2"/>
    <x v="2"/>
    <n v="133.51"/>
    <x v="3"/>
  </r>
  <r>
    <s v="ORD104384"/>
    <x v="0"/>
    <x v="4"/>
    <n v="664.61"/>
    <n v="0.47"/>
    <n v="312.36669999999998"/>
    <n v="352.24330000000003"/>
    <n v="8"/>
    <x v="454"/>
    <d v="2023-07-21T00:00:00"/>
    <x v="2"/>
    <x v="2"/>
    <n v="94.77"/>
    <x v="0"/>
  </r>
  <r>
    <s v="ORD108794"/>
    <x v="1"/>
    <x v="0"/>
    <n v="666.66"/>
    <n v="0.31"/>
    <n v="206.66459999999998"/>
    <n v="459.99540000000002"/>
    <n v="8"/>
    <x v="685"/>
    <d v="2023-11-21T00:00:00"/>
    <x v="0"/>
    <x v="1"/>
    <n v="52.97"/>
    <x v="1"/>
  </r>
  <r>
    <s v="ORD106066"/>
    <x v="3"/>
    <x v="1"/>
    <n v="670.98"/>
    <n v="0.49"/>
    <n v="328.78019999999998"/>
    <n v="342.19980000000004"/>
    <n v="8"/>
    <x v="570"/>
    <d v="2024-05-30T00:00:00"/>
    <x v="2"/>
    <x v="2"/>
    <n v="105.34"/>
    <x v="0"/>
  </r>
  <r>
    <s v="ORD115338"/>
    <x v="0"/>
    <x v="3"/>
    <n v="673.44"/>
    <n v="0.01"/>
    <n v="6.7344000000000008"/>
    <n v="666.7056"/>
    <n v="8"/>
    <x v="497"/>
    <d v="2023-11-01T00:00:00"/>
    <x v="2"/>
    <x v="2"/>
    <n v="50.86"/>
    <x v="5"/>
  </r>
  <r>
    <s v="ORD111328"/>
    <x v="2"/>
    <x v="2"/>
    <n v="673.7"/>
    <n v="0.49"/>
    <n v="330.113"/>
    <n v="343.58700000000005"/>
    <n v="8"/>
    <x v="557"/>
    <d v="2023-03-07T00:00:00"/>
    <x v="0"/>
    <x v="2"/>
    <n v="162.44999999999999"/>
    <x v="4"/>
  </r>
  <r>
    <s v="ORD113056"/>
    <x v="2"/>
    <x v="1"/>
    <n v="684.63"/>
    <n v="0.48"/>
    <n v="328.62239999999997"/>
    <n v="356.00760000000002"/>
    <n v="8"/>
    <x v="303"/>
    <d v="2023-12-30T00:00:00"/>
    <x v="0"/>
    <x v="0"/>
    <n v="167.95"/>
    <x v="3"/>
  </r>
  <r>
    <s v="ORD103110"/>
    <x v="1"/>
    <x v="3"/>
    <n v="685.01"/>
    <n v="0.22"/>
    <n v="150.7022"/>
    <n v="534.30780000000004"/>
    <n v="8"/>
    <x v="435"/>
    <d v="2024-08-26T00:00:00"/>
    <x v="1"/>
    <x v="0"/>
    <n v="91.64"/>
    <x v="5"/>
  </r>
  <r>
    <s v="ORD109148"/>
    <x v="3"/>
    <x v="3"/>
    <n v="688.12"/>
    <n v="0.03"/>
    <n v="20.643599999999999"/>
    <n v="667.47640000000001"/>
    <n v="8"/>
    <x v="366"/>
    <d v="2024-06-08T00:00:00"/>
    <x v="1"/>
    <x v="2"/>
    <n v="37.380000000000003"/>
    <x v="3"/>
  </r>
  <r>
    <s v="ORD107918"/>
    <x v="0"/>
    <x v="0"/>
    <n v="688.88"/>
    <n v="0.19"/>
    <n v="130.88720000000001"/>
    <n v="557.99279999999999"/>
    <n v="8"/>
    <x v="383"/>
    <d v="2024-10-02T00:00:00"/>
    <x v="1"/>
    <x v="2"/>
    <n v="200.93"/>
    <x v="1"/>
  </r>
  <r>
    <s v="ORD106321"/>
    <x v="2"/>
    <x v="4"/>
    <n v="689.8"/>
    <n v="0.4"/>
    <n v="275.92"/>
    <n v="413.87999999999994"/>
    <n v="8"/>
    <x v="679"/>
    <d v="2023-08-04T00:00:00"/>
    <x v="2"/>
    <x v="0"/>
    <n v="150.34"/>
    <x v="5"/>
  </r>
  <r>
    <s v="ORD100186"/>
    <x v="2"/>
    <x v="3"/>
    <n v="695.76"/>
    <n v="0.2"/>
    <n v="139.15200000000002"/>
    <n v="556.60799999999995"/>
    <n v="8"/>
    <x v="136"/>
    <d v="2024-11-24T00:00:00"/>
    <x v="1"/>
    <x v="0"/>
    <n v="112.67"/>
    <x v="4"/>
  </r>
  <r>
    <s v="ORD109433"/>
    <x v="1"/>
    <x v="4"/>
    <n v="696.68"/>
    <n v="0.14000000000000001"/>
    <n v="97.535200000000003"/>
    <n v="599.14479999999992"/>
    <n v="8"/>
    <x v="631"/>
    <d v="2024-08-30T00:00:00"/>
    <x v="0"/>
    <x v="1"/>
    <n v="151.29"/>
    <x v="3"/>
  </r>
  <r>
    <s v="ORD105154"/>
    <x v="1"/>
    <x v="4"/>
    <n v="702.95"/>
    <n v="0.11"/>
    <n v="77.3245"/>
    <n v="625.6255000000001"/>
    <n v="8"/>
    <x v="599"/>
    <d v="2024-05-16T00:00:00"/>
    <x v="1"/>
    <x v="2"/>
    <n v="142.05000000000001"/>
    <x v="1"/>
  </r>
  <r>
    <s v="ORD106701"/>
    <x v="2"/>
    <x v="4"/>
    <n v="707.52"/>
    <n v="0.08"/>
    <n v="56.601599999999998"/>
    <n v="650.91840000000002"/>
    <n v="8"/>
    <x v="549"/>
    <d v="2023-12-05T00:00:00"/>
    <x v="0"/>
    <x v="0"/>
    <n v="91.87"/>
    <x v="2"/>
  </r>
  <r>
    <s v="ORD107916"/>
    <x v="2"/>
    <x v="4"/>
    <n v="708.4"/>
    <n v="0.12"/>
    <n v="85.007999999999996"/>
    <n v="623.39199999999994"/>
    <n v="8"/>
    <x v="378"/>
    <d v="2024-04-24T00:00:00"/>
    <x v="0"/>
    <x v="0"/>
    <n v="178.29"/>
    <x v="5"/>
  </r>
  <r>
    <s v="ORD113752"/>
    <x v="2"/>
    <x v="2"/>
    <n v="722.21"/>
    <n v="0.04"/>
    <n v="28.888400000000001"/>
    <n v="693.32159999999999"/>
    <n v="8"/>
    <x v="119"/>
    <d v="2024-05-20T00:00:00"/>
    <x v="1"/>
    <x v="0"/>
    <n v="43.87"/>
    <x v="0"/>
  </r>
  <r>
    <s v="ORD106218"/>
    <x v="1"/>
    <x v="0"/>
    <n v="724.12"/>
    <n v="0.41"/>
    <n v="296.88919999999996"/>
    <n v="427.23080000000004"/>
    <n v="8"/>
    <x v="98"/>
    <d v="2024-10-30T00:00:00"/>
    <x v="2"/>
    <x v="1"/>
    <n v="140.75"/>
    <x v="3"/>
  </r>
  <r>
    <s v="ORD111204"/>
    <x v="2"/>
    <x v="3"/>
    <n v="727.69"/>
    <n v="0.48"/>
    <n v="349.2912"/>
    <n v="378.39880000000005"/>
    <n v="8"/>
    <x v="258"/>
    <d v="2024-05-27T00:00:00"/>
    <x v="0"/>
    <x v="0"/>
    <n v="186.63"/>
    <x v="5"/>
  </r>
  <r>
    <s v="ORD102371"/>
    <x v="3"/>
    <x v="2"/>
    <n v="728.22"/>
    <n v="0.45"/>
    <n v="327.69900000000001"/>
    <n v="400.52100000000002"/>
    <n v="8"/>
    <x v="205"/>
    <d v="2024-04-29T00:00:00"/>
    <x v="0"/>
    <x v="0"/>
    <n v="106.1"/>
    <x v="0"/>
  </r>
  <r>
    <s v="ORD109162"/>
    <x v="2"/>
    <x v="3"/>
    <n v="729.31"/>
    <n v="0.39"/>
    <n v="284.43090000000001"/>
    <n v="444.87909999999994"/>
    <n v="8"/>
    <x v="686"/>
    <d v="2023-09-24T00:00:00"/>
    <x v="1"/>
    <x v="2"/>
    <n v="90.2"/>
    <x v="5"/>
  </r>
  <r>
    <s v="ORD100995"/>
    <x v="1"/>
    <x v="4"/>
    <n v="729.85"/>
    <n v="0.05"/>
    <n v="36.4925"/>
    <n v="693.35750000000007"/>
    <n v="8"/>
    <x v="95"/>
    <d v="2023-11-10T00:00:00"/>
    <x v="0"/>
    <x v="1"/>
    <n v="206.99"/>
    <x v="4"/>
  </r>
  <r>
    <s v="ORD110902"/>
    <x v="1"/>
    <x v="3"/>
    <n v="733.3"/>
    <n v="0.28000000000000003"/>
    <n v="205.32400000000001"/>
    <n v="527.97599999999989"/>
    <n v="8"/>
    <x v="385"/>
    <d v="2024-12-07T00:00:00"/>
    <x v="2"/>
    <x v="1"/>
    <n v="93.33"/>
    <x v="1"/>
  </r>
  <r>
    <s v="ORD112556"/>
    <x v="0"/>
    <x v="3"/>
    <n v="733.86"/>
    <n v="0.37"/>
    <n v="271.52820000000003"/>
    <n v="462.33179999999999"/>
    <n v="8"/>
    <x v="90"/>
    <d v="2024-09-26T00:00:00"/>
    <x v="2"/>
    <x v="1"/>
    <n v="211.28"/>
    <x v="5"/>
  </r>
  <r>
    <s v="ORD112400"/>
    <x v="3"/>
    <x v="1"/>
    <n v="736.52"/>
    <n v="0.28000000000000003"/>
    <n v="206.22560000000001"/>
    <n v="530.2944"/>
    <n v="8"/>
    <x v="98"/>
    <d v="2024-10-28T00:00:00"/>
    <x v="1"/>
    <x v="2"/>
    <n v="164.93"/>
    <x v="2"/>
  </r>
  <r>
    <s v="ORD102448"/>
    <x v="3"/>
    <x v="1"/>
    <n v="739.81"/>
    <n v="0.32"/>
    <n v="236.73919999999998"/>
    <n v="503.07079999999996"/>
    <n v="8"/>
    <x v="687"/>
    <d v="2024-04-02T00:00:00"/>
    <x v="2"/>
    <x v="0"/>
    <n v="182.34"/>
    <x v="2"/>
  </r>
  <r>
    <s v="ORD102356"/>
    <x v="2"/>
    <x v="4"/>
    <n v="741.22"/>
    <n v="0.4"/>
    <n v="296.488"/>
    <n v="444.73200000000003"/>
    <n v="8"/>
    <x v="383"/>
    <d v="2024-10-02T00:00:00"/>
    <x v="0"/>
    <x v="1"/>
    <n v="121.06"/>
    <x v="2"/>
  </r>
  <r>
    <s v="ORD113495"/>
    <x v="0"/>
    <x v="0"/>
    <n v="743.1"/>
    <n v="0.14000000000000001"/>
    <n v="104.03400000000001"/>
    <n v="639.06600000000003"/>
    <n v="8"/>
    <x v="10"/>
    <d v="2023-12-16T00:00:00"/>
    <x v="2"/>
    <x v="1"/>
    <n v="135.07"/>
    <x v="5"/>
  </r>
  <r>
    <s v="ORD114211"/>
    <x v="0"/>
    <x v="4"/>
    <n v="743.54"/>
    <n v="0.3"/>
    <n v="223.06199999999998"/>
    <n v="520.47799999999995"/>
    <n v="8"/>
    <x v="394"/>
    <d v="2024-02-13T00:00:00"/>
    <x v="0"/>
    <x v="1"/>
    <n v="77.12"/>
    <x v="3"/>
  </r>
  <r>
    <s v="ORD107441"/>
    <x v="3"/>
    <x v="3"/>
    <n v="747.04"/>
    <n v="0.49"/>
    <n v="366.0496"/>
    <n v="380.99039999999997"/>
    <n v="8"/>
    <x v="592"/>
    <d v="2023-12-16T00:00:00"/>
    <x v="0"/>
    <x v="0"/>
    <n v="45.24"/>
    <x v="2"/>
  </r>
  <r>
    <s v="ORD104391"/>
    <x v="2"/>
    <x v="1"/>
    <n v="748.35"/>
    <n v="0.3"/>
    <n v="224.505"/>
    <n v="523.84500000000003"/>
    <n v="8"/>
    <x v="398"/>
    <d v="2023-07-27T00:00:00"/>
    <x v="2"/>
    <x v="1"/>
    <n v="89.36"/>
    <x v="4"/>
  </r>
  <r>
    <s v="ORD109624"/>
    <x v="3"/>
    <x v="4"/>
    <n v="752.06"/>
    <n v="0.04"/>
    <n v="30.0824"/>
    <n v="721.97759999999994"/>
    <n v="8"/>
    <x v="375"/>
    <d v="2024-09-22T00:00:00"/>
    <x v="2"/>
    <x v="2"/>
    <n v="158.24"/>
    <x v="2"/>
  </r>
  <r>
    <s v="ORD103788"/>
    <x v="2"/>
    <x v="0"/>
    <n v="756.32"/>
    <n v="0.13"/>
    <n v="98.321600000000004"/>
    <n v="657.99840000000006"/>
    <n v="8"/>
    <x v="267"/>
    <d v="2023-09-06T00:00:00"/>
    <x v="0"/>
    <x v="0"/>
    <n v="38.270000000000003"/>
    <x v="4"/>
  </r>
  <r>
    <s v="ORD109808"/>
    <x v="1"/>
    <x v="0"/>
    <n v="758.93"/>
    <n v="0.3"/>
    <n v="227.67899999999997"/>
    <n v="531.25099999999998"/>
    <n v="8"/>
    <x v="39"/>
    <d v="2023-06-20T00:00:00"/>
    <x v="1"/>
    <x v="0"/>
    <n v="221.43"/>
    <x v="2"/>
  </r>
  <r>
    <s v="ORD108940"/>
    <x v="3"/>
    <x v="3"/>
    <n v="760.76"/>
    <n v="0.41"/>
    <n v="311.91159999999996"/>
    <n v="448.84840000000003"/>
    <n v="8"/>
    <x v="242"/>
    <d v="2024-08-04T00:00:00"/>
    <x v="2"/>
    <x v="2"/>
    <n v="151.18"/>
    <x v="4"/>
  </r>
  <r>
    <s v="ORD100768"/>
    <x v="3"/>
    <x v="3"/>
    <n v="760.81"/>
    <n v="0.09"/>
    <n v="68.472899999999996"/>
    <n v="692.33709999999996"/>
    <n v="8"/>
    <x v="511"/>
    <d v="2024-10-24T00:00:00"/>
    <x v="2"/>
    <x v="2"/>
    <n v="41.66"/>
    <x v="1"/>
  </r>
  <r>
    <s v="ORD107095"/>
    <x v="0"/>
    <x v="2"/>
    <n v="761.29"/>
    <n v="0.28000000000000003"/>
    <n v="213.16120000000001"/>
    <n v="548.12879999999996"/>
    <n v="8"/>
    <x v="205"/>
    <d v="2024-04-29T00:00:00"/>
    <x v="2"/>
    <x v="0"/>
    <n v="208.81"/>
    <x v="1"/>
  </r>
  <r>
    <s v="ORD113014"/>
    <x v="1"/>
    <x v="0"/>
    <n v="763.14"/>
    <n v="0.47"/>
    <n v="358.67579999999998"/>
    <n v="404.46420000000001"/>
    <n v="8"/>
    <x v="508"/>
    <d v="2024-08-10T00:00:00"/>
    <x v="1"/>
    <x v="0"/>
    <n v="53.63"/>
    <x v="1"/>
  </r>
  <r>
    <s v="ORD115028"/>
    <x v="0"/>
    <x v="3"/>
    <n v="763.68"/>
    <n v="0.16"/>
    <n v="122.1888"/>
    <n v="641.49119999999994"/>
    <n v="8"/>
    <x v="341"/>
    <d v="2023-06-28T00:00:00"/>
    <x v="2"/>
    <x v="2"/>
    <n v="132.22999999999999"/>
    <x v="5"/>
  </r>
  <r>
    <s v="ORD114235"/>
    <x v="0"/>
    <x v="4"/>
    <n v="768.07"/>
    <n v="0.4"/>
    <n v="307.22800000000007"/>
    <n v="460.84199999999998"/>
    <n v="8"/>
    <x v="317"/>
    <d v="2023-06-25T00:00:00"/>
    <x v="0"/>
    <x v="0"/>
    <n v="118.5"/>
    <x v="1"/>
  </r>
  <r>
    <s v="ORD109999"/>
    <x v="1"/>
    <x v="4"/>
    <n v="770.19"/>
    <n v="0.31"/>
    <n v="238.75890000000001"/>
    <n v="531.43110000000001"/>
    <n v="8"/>
    <x v="508"/>
    <d v="2024-08-09T00:00:00"/>
    <x v="2"/>
    <x v="2"/>
    <n v="174.67"/>
    <x v="4"/>
  </r>
  <r>
    <s v="ORD113838"/>
    <x v="0"/>
    <x v="3"/>
    <n v="775.25"/>
    <n v="0.26"/>
    <n v="201.565"/>
    <n v="573.68499999999995"/>
    <n v="8"/>
    <x v="288"/>
    <d v="2024-09-23T00:00:00"/>
    <x v="1"/>
    <x v="2"/>
    <n v="213.79"/>
    <x v="4"/>
  </r>
  <r>
    <s v="ORD114463"/>
    <x v="0"/>
    <x v="3"/>
    <n v="780.23"/>
    <n v="0.22"/>
    <n v="171.6506"/>
    <n v="608.57940000000008"/>
    <n v="8"/>
    <x v="175"/>
    <d v="2023-08-18T00:00:00"/>
    <x v="0"/>
    <x v="1"/>
    <n v="157.44"/>
    <x v="3"/>
  </r>
  <r>
    <s v="ORD114254"/>
    <x v="1"/>
    <x v="2"/>
    <n v="780.43"/>
    <n v="0.06"/>
    <n v="46.825799999999994"/>
    <n v="733.60419999999999"/>
    <n v="8"/>
    <x v="151"/>
    <d v="2023-07-28T00:00:00"/>
    <x v="0"/>
    <x v="0"/>
    <n v="173.81"/>
    <x v="0"/>
  </r>
  <r>
    <s v="ORD101448"/>
    <x v="2"/>
    <x v="4"/>
    <n v="780.72"/>
    <n v="0.21"/>
    <n v="163.9512"/>
    <n v="616.76880000000006"/>
    <n v="8"/>
    <x v="564"/>
    <d v="2023-05-06T00:00:00"/>
    <x v="0"/>
    <x v="2"/>
    <n v="173.3"/>
    <x v="5"/>
  </r>
  <r>
    <s v="ORD100547"/>
    <x v="3"/>
    <x v="2"/>
    <n v="782.46"/>
    <n v="0.44"/>
    <n v="344.2824"/>
    <n v="438.17760000000004"/>
    <n v="8"/>
    <x v="215"/>
    <d v="2024-09-28T00:00:00"/>
    <x v="2"/>
    <x v="2"/>
    <n v="217.68"/>
    <x v="1"/>
  </r>
  <r>
    <s v="ORD109820"/>
    <x v="0"/>
    <x v="3"/>
    <n v="783.76"/>
    <n v="0.08"/>
    <n v="62.700800000000001"/>
    <n v="721.05920000000003"/>
    <n v="8"/>
    <x v="577"/>
    <d v="2023-05-18T00:00:00"/>
    <x v="0"/>
    <x v="1"/>
    <n v="206.54"/>
    <x v="1"/>
  </r>
  <r>
    <s v="ORD106342"/>
    <x v="1"/>
    <x v="3"/>
    <n v="785.9"/>
    <n v="0.11"/>
    <n v="86.448999999999998"/>
    <n v="699.45100000000002"/>
    <n v="8"/>
    <x v="561"/>
    <d v="2024-02-02T00:00:00"/>
    <x v="1"/>
    <x v="1"/>
    <n v="39.78"/>
    <x v="4"/>
  </r>
  <r>
    <s v="ORD115109"/>
    <x v="1"/>
    <x v="0"/>
    <n v="790.39"/>
    <n v="0.08"/>
    <n v="63.231200000000001"/>
    <n v="727.15879999999993"/>
    <n v="8"/>
    <x v="251"/>
    <d v="2023-10-12T00:00:00"/>
    <x v="2"/>
    <x v="2"/>
    <n v="98.59"/>
    <x v="0"/>
  </r>
  <r>
    <s v="ORD102666"/>
    <x v="3"/>
    <x v="0"/>
    <n v="791.81"/>
    <n v="0.12"/>
    <n v="95.017199999999988"/>
    <n v="696.79279999999994"/>
    <n v="8"/>
    <x v="637"/>
    <d v="2024-11-20T00:00:00"/>
    <x v="1"/>
    <x v="1"/>
    <n v="145.15"/>
    <x v="5"/>
  </r>
  <r>
    <s v="ORD109887"/>
    <x v="3"/>
    <x v="1"/>
    <n v="795.5"/>
    <n v="0.47"/>
    <n v="373.88499999999999"/>
    <n v="421.61500000000001"/>
    <n v="8"/>
    <x v="444"/>
    <d v="2023-04-22T00:00:00"/>
    <x v="0"/>
    <x v="1"/>
    <n v="109.79"/>
    <x v="3"/>
  </r>
  <r>
    <s v="ORD103170"/>
    <x v="0"/>
    <x v="3"/>
    <n v="797.26"/>
    <n v="0.24"/>
    <n v="191.3424"/>
    <n v="605.91759999999999"/>
    <n v="8"/>
    <x v="466"/>
    <d v="2024-02-17T00:00:00"/>
    <x v="0"/>
    <x v="0"/>
    <n v="235.75"/>
    <x v="4"/>
  </r>
  <r>
    <s v="ORD114895"/>
    <x v="3"/>
    <x v="0"/>
    <n v="797.26"/>
    <n v="0.47"/>
    <n v="374.7122"/>
    <n v="422.5478"/>
    <n v="8"/>
    <x v="688"/>
    <d v="2024-06-14T00:00:00"/>
    <x v="2"/>
    <x v="2"/>
    <n v="146.02000000000001"/>
    <x v="1"/>
  </r>
  <r>
    <s v="ORD101473"/>
    <x v="2"/>
    <x v="0"/>
    <n v="798.39"/>
    <n v="0.38"/>
    <n v="303.38819999999998"/>
    <n v="495.0018"/>
    <n v="8"/>
    <x v="461"/>
    <d v="2023-07-09T00:00:00"/>
    <x v="1"/>
    <x v="1"/>
    <n v="222.9"/>
    <x v="3"/>
  </r>
  <r>
    <s v="ORD105288"/>
    <x v="2"/>
    <x v="3"/>
    <n v="802.5"/>
    <n v="0.21"/>
    <n v="168.52500000000001"/>
    <n v="633.97500000000002"/>
    <n v="8"/>
    <x v="377"/>
    <d v="2023-06-26T00:00:00"/>
    <x v="1"/>
    <x v="2"/>
    <n v="204.81"/>
    <x v="0"/>
  </r>
  <r>
    <s v="ORD106814"/>
    <x v="1"/>
    <x v="3"/>
    <n v="803.23"/>
    <n v="0.48"/>
    <n v="385.55039999999997"/>
    <n v="417.67960000000005"/>
    <n v="8"/>
    <x v="122"/>
    <d v="2024-09-03T00:00:00"/>
    <x v="2"/>
    <x v="0"/>
    <n v="239.8"/>
    <x v="1"/>
  </r>
  <r>
    <s v="ORD102340"/>
    <x v="2"/>
    <x v="3"/>
    <n v="814.36"/>
    <n v="0.35"/>
    <n v="285.02600000000001"/>
    <n v="529.33400000000006"/>
    <n v="8"/>
    <x v="445"/>
    <d v="2023-04-11T00:00:00"/>
    <x v="1"/>
    <x v="2"/>
    <n v="61.78"/>
    <x v="1"/>
  </r>
  <r>
    <s v="ORD111620"/>
    <x v="1"/>
    <x v="4"/>
    <n v="815.53"/>
    <n v="0.03"/>
    <n v="24.465899999999998"/>
    <n v="791.06409999999994"/>
    <n v="8"/>
    <x v="126"/>
    <d v="2023-07-25T00:00:00"/>
    <x v="2"/>
    <x v="2"/>
    <n v="70.400000000000006"/>
    <x v="0"/>
  </r>
  <r>
    <s v="ORD108902"/>
    <x v="0"/>
    <x v="1"/>
    <n v="818.13"/>
    <n v="0.14000000000000001"/>
    <n v="114.5382"/>
    <n v="703.59180000000003"/>
    <n v="8"/>
    <x v="27"/>
    <d v="2024-12-30T00:00:00"/>
    <x v="2"/>
    <x v="1"/>
    <n v="228.68"/>
    <x v="2"/>
  </r>
  <r>
    <s v="ORD102364"/>
    <x v="3"/>
    <x v="0"/>
    <n v="818.41"/>
    <n v="0.05"/>
    <n v="40.920500000000004"/>
    <n v="777.48949999999991"/>
    <n v="8"/>
    <x v="226"/>
    <d v="2023-12-26T00:00:00"/>
    <x v="0"/>
    <x v="0"/>
    <n v="105.25"/>
    <x v="3"/>
  </r>
  <r>
    <s v="ORD109391"/>
    <x v="0"/>
    <x v="4"/>
    <n v="822.63"/>
    <n v="0.34"/>
    <n v="279.69420000000002"/>
    <n v="542.93579999999997"/>
    <n v="8"/>
    <x v="281"/>
    <d v="2023-08-24T00:00:00"/>
    <x v="2"/>
    <x v="0"/>
    <n v="73.459999999999994"/>
    <x v="5"/>
  </r>
  <r>
    <s v="ORD114542"/>
    <x v="3"/>
    <x v="3"/>
    <n v="823.93"/>
    <n v="0.23"/>
    <n v="189.50389999999999"/>
    <n v="634.42609999999991"/>
    <n v="8"/>
    <x v="469"/>
    <d v="2023-01-11T00:00:00"/>
    <x v="1"/>
    <x v="2"/>
    <n v="57.57"/>
    <x v="2"/>
  </r>
  <r>
    <s v="ORD110650"/>
    <x v="1"/>
    <x v="4"/>
    <n v="824.6"/>
    <n v="0"/>
    <n v="0"/>
    <n v="824.6"/>
    <n v="8"/>
    <x v="466"/>
    <d v="2024-02-17T00:00:00"/>
    <x v="2"/>
    <x v="1"/>
    <n v="198.81"/>
    <x v="2"/>
  </r>
  <r>
    <s v="ORD113100"/>
    <x v="1"/>
    <x v="2"/>
    <n v="826.19"/>
    <n v="0.1"/>
    <n v="82.619000000000014"/>
    <n v="743.57100000000003"/>
    <n v="8"/>
    <x v="680"/>
    <d v="2023-05-07T00:00:00"/>
    <x v="2"/>
    <x v="1"/>
    <n v="191.23"/>
    <x v="0"/>
  </r>
  <r>
    <s v="ORD107668"/>
    <x v="1"/>
    <x v="4"/>
    <n v="827.48"/>
    <n v="0.46"/>
    <n v="380.64080000000001"/>
    <n v="446.83920000000001"/>
    <n v="8"/>
    <x v="405"/>
    <d v="2024-02-03T00:00:00"/>
    <x v="1"/>
    <x v="2"/>
    <n v="156.05000000000001"/>
    <x v="0"/>
  </r>
  <r>
    <s v="ORD114061"/>
    <x v="1"/>
    <x v="1"/>
    <n v="836.69"/>
    <n v="0.09"/>
    <n v="75.302099999999996"/>
    <n v="761.38790000000006"/>
    <n v="8"/>
    <x v="687"/>
    <d v="2024-03-31T00:00:00"/>
    <x v="0"/>
    <x v="2"/>
    <n v="215.61"/>
    <x v="0"/>
  </r>
  <r>
    <s v="ORD111812"/>
    <x v="1"/>
    <x v="3"/>
    <n v="844.57"/>
    <n v="0.47"/>
    <n v="396.9479"/>
    <n v="447.62210000000005"/>
    <n v="8"/>
    <x v="40"/>
    <d v="2024-04-11T00:00:00"/>
    <x v="2"/>
    <x v="2"/>
    <n v="236.39"/>
    <x v="1"/>
  </r>
  <r>
    <s v="ORD110251"/>
    <x v="2"/>
    <x v="3"/>
    <n v="846.14"/>
    <n v="0.02"/>
    <n v="16.922799999999999"/>
    <n v="829.21719999999993"/>
    <n v="8"/>
    <x v="689"/>
    <d v="2024-12-22T00:00:00"/>
    <x v="1"/>
    <x v="2"/>
    <n v="148.34"/>
    <x v="5"/>
  </r>
  <r>
    <s v="ORD100572"/>
    <x v="1"/>
    <x v="1"/>
    <n v="846.19"/>
    <n v="0.08"/>
    <n v="67.6952"/>
    <n v="778.49480000000005"/>
    <n v="8"/>
    <x v="82"/>
    <d v="2023-11-07T00:00:00"/>
    <x v="0"/>
    <x v="1"/>
    <n v="90.85"/>
    <x v="0"/>
  </r>
  <r>
    <s v="ORD104518"/>
    <x v="3"/>
    <x v="3"/>
    <n v="848.22"/>
    <n v="0.01"/>
    <n v="8.4822000000000006"/>
    <n v="839.73779999999999"/>
    <n v="8"/>
    <x v="85"/>
    <d v="2024-08-22T00:00:00"/>
    <x v="1"/>
    <x v="1"/>
    <n v="252.73"/>
    <x v="2"/>
  </r>
  <r>
    <s v="ORD113619"/>
    <x v="2"/>
    <x v="3"/>
    <n v="849.98"/>
    <n v="0.14000000000000001"/>
    <n v="118.99720000000002"/>
    <n v="730.9828"/>
    <n v="8"/>
    <x v="134"/>
    <d v="2023-06-11T00:00:00"/>
    <x v="0"/>
    <x v="2"/>
    <n v="139.4"/>
    <x v="4"/>
  </r>
  <r>
    <s v="ORD114020"/>
    <x v="0"/>
    <x v="4"/>
    <n v="850.86"/>
    <n v="0.47"/>
    <n v="399.9042"/>
    <n v="450.95580000000001"/>
    <n v="8"/>
    <x v="139"/>
    <d v="2023-02-03T00:00:00"/>
    <x v="2"/>
    <x v="1"/>
    <n v="71.180000000000007"/>
    <x v="2"/>
  </r>
  <r>
    <s v="ORD107112"/>
    <x v="3"/>
    <x v="0"/>
    <n v="857.79"/>
    <n v="0.5"/>
    <n v="428.89499999999998"/>
    <n v="428.89499999999998"/>
    <n v="8"/>
    <x v="602"/>
    <d v="2023-05-16T00:00:00"/>
    <x v="0"/>
    <x v="2"/>
    <n v="158.55000000000001"/>
    <x v="2"/>
  </r>
  <r>
    <s v="ORD104121"/>
    <x v="0"/>
    <x v="3"/>
    <n v="863.86"/>
    <n v="0.28999999999999998"/>
    <n v="250.51939999999999"/>
    <n v="613.34059999999999"/>
    <n v="8"/>
    <x v="162"/>
    <d v="2023-03-10T00:00:00"/>
    <x v="0"/>
    <x v="1"/>
    <n v="185.8"/>
    <x v="3"/>
  </r>
  <r>
    <s v="ORD108495"/>
    <x v="2"/>
    <x v="2"/>
    <n v="866.12"/>
    <n v="0.01"/>
    <n v="8.6612000000000009"/>
    <n v="857.4588"/>
    <n v="8"/>
    <x v="327"/>
    <d v="2024-08-10T00:00:00"/>
    <x v="1"/>
    <x v="2"/>
    <n v="88.24"/>
    <x v="1"/>
  </r>
  <r>
    <s v="ORD101221"/>
    <x v="2"/>
    <x v="4"/>
    <n v="866.98"/>
    <n v="0.3"/>
    <n v="260.09399999999999"/>
    <n v="606.88599999999997"/>
    <n v="8"/>
    <x v="314"/>
    <d v="2024-04-21T00:00:00"/>
    <x v="1"/>
    <x v="0"/>
    <n v="235.02"/>
    <x v="5"/>
  </r>
  <r>
    <s v="ORD111983"/>
    <x v="1"/>
    <x v="3"/>
    <n v="874.71"/>
    <n v="0.06"/>
    <n v="52.482599999999998"/>
    <n v="822.22739999999999"/>
    <n v="8"/>
    <x v="261"/>
    <d v="2024-12-07T00:00:00"/>
    <x v="0"/>
    <x v="1"/>
    <n v="100.6"/>
    <x v="3"/>
  </r>
  <r>
    <s v="ORD113939"/>
    <x v="0"/>
    <x v="0"/>
    <n v="877.07"/>
    <n v="0.11"/>
    <n v="96.477700000000013"/>
    <n v="780.59230000000002"/>
    <n v="8"/>
    <x v="523"/>
    <d v="2024-04-25T00:00:00"/>
    <x v="2"/>
    <x v="2"/>
    <n v="237.17"/>
    <x v="0"/>
  </r>
  <r>
    <s v="ORD108724"/>
    <x v="2"/>
    <x v="1"/>
    <n v="879.08"/>
    <n v="0.46"/>
    <n v="404.37680000000006"/>
    <n v="474.70319999999998"/>
    <n v="8"/>
    <x v="81"/>
    <d v="2024-09-08T00:00:00"/>
    <x v="2"/>
    <x v="1"/>
    <n v="208.44"/>
    <x v="1"/>
  </r>
  <r>
    <s v="ORD108769"/>
    <x v="1"/>
    <x v="4"/>
    <n v="882.78"/>
    <n v="0"/>
    <n v="0"/>
    <n v="882.78"/>
    <n v="8"/>
    <x v="497"/>
    <d v="2023-11-02T00:00:00"/>
    <x v="1"/>
    <x v="0"/>
    <n v="258.36"/>
    <x v="3"/>
  </r>
  <r>
    <s v="ORD113423"/>
    <x v="3"/>
    <x v="2"/>
    <n v="884.03"/>
    <n v="0.03"/>
    <n v="26.520899999999997"/>
    <n v="857.50909999999999"/>
    <n v="8"/>
    <x v="274"/>
    <d v="2024-12-16T00:00:00"/>
    <x v="1"/>
    <x v="2"/>
    <n v="153.72"/>
    <x v="1"/>
  </r>
  <r>
    <s v="ORD113365"/>
    <x v="0"/>
    <x v="0"/>
    <n v="889.08"/>
    <n v="0.09"/>
    <n v="80.017200000000003"/>
    <n v="809.06280000000004"/>
    <n v="8"/>
    <x v="497"/>
    <d v="2023-11-04T00:00:00"/>
    <x v="2"/>
    <x v="0"/>
    <n v="179.36"/>
    <x v="4"/>
  </r>
  <r>
    <s v="ORD110029"/>
    <x v="2"/>
    <x v="1"/>
    <n v="890.08"/>
    <n v="0.14000000000000001"/>
    <n v="124.61120000000001"/>
    <n v="765.46879999999999"/>
    <n v="8"/>
    <x v="425"/>
    <d v="2023-02-02T00:00:00"/>
    <x v="2"/>
    <x v="1"/>
    <n v="228.7"/>
    <x v="5"/>
  </r>
  <r>
    <s v="ORD112959"/>
    <x v="3"/>
    <x v="3"/>
    <n v="892.61"/>
    <n v="0.17"/>
    <n v="151.74370000000002"/>
    <n v="740.86630000000002"/>
    <n v="8"/>
    <x v="113"/>
    <d v="2024-07-19T00:00:00"/>
    <x v="1"/>
    <x v="1"/>
    <n v="99.71"/>
    <x v="1"/>
  </r>
  <r>
    <s v="ORD110890"/>
    <x v="3"/>
    <x v="4"/>
    <n v="892.72"/>
    <n v="0.06"/>
    <n v="53.563200000000002"/>
    <n v="839.15679999999998"/>
    <n v="8"/>
    <x v="24"/>
    <d v="2023-04-21T00:00:00"/>
    <x v="2"/>
    <x v="1"/>
    <n v="232.52"/>
    <x v="5"/>
  </r>
  <r>
    <s v="ORD102051"/>
    <x v="0"/>
    <x v="2"/>
    <n v="893.25"/>
    <n v="0.37"/>
    <n v="330.5025"/>
    <n v="562.74749999999995"/>
    <n v="8"/>
    <x v="351"/>
    <d v="2024-05-27T00:00:00"/>
    <x v="2"/>
    <x v="0"/>
    <n v="140.76"/>
    <x v="4"/>
  </r>
  <r>
    <s v="ORD113671"/>
    <x v="0"/>
    <x v="4"/>
    <n v="893.26"/>
    <n v="0.25"/>
    <n v="223.315"/>
    <n v="669.94499999999994"/>
    <n v="8"/>
    <x v="48"/>
    <d v="2024-05-09T00:00:00"/>
    <x v="0"/>
    <x v="1"/>
    <n v="64.34"/>
    <x v="0"/>
  </r>
  <r>
    <s v="ORD105314"/>
    <x v="0"/>
    <x v="2"/>
    <n v="902.74"/>
    <n v="0.47"/>
    <n v="424.2878"/>
    <n v="478.4522"/>
    <n v="8"/>
    <x v="494"/>
    <d v="2024-11-04T00:00:00"/>
    <x v="0"/>
    <x v="2"/>
    <n v="65.91"/>
    <x v="4"/>
  </r>
  <r>
    <s v="ORD106303"/>
    <x v="0"/>
    <x v="2"/>
    <n v="905.97"/>
    <n v="0.47"/>
    <n v="425.80590000000001"/>
    <n v="480.16410000000002"/>
    <n v="8"/>
    <x v="670"/>
    <d v="2023-07-02T00:00:00"/>
    <x v="1"/>
    <x v="2"/>
    <n v="227.23"/>
    <x v="5"/>
  </r>
  <r>
    <s v="ORD100655"/>
    <x v="1"/>
    <x v="2"/>
    <n v="911.25"/>
    <n v="0.35"/>
    <n v="318.9375"/>
    <n v="592.3125"/>
    <n v="8"/>
    <x v="45"/>
    <d v="2023-05-28T00:00:00"/>
    <x v="1"/>
    <x v="0"/>
    <n v="80.02"/>
    <x v="0"/>
  </r>
  <r>
    <s v="ORD107411"/>
    <x v="3"/>
    <x v="2"/>
    <n v="911.52"/>
    <n v="0.45"/>
    <n v="410.18400000000003"/>
    <n v="501.33599999999996"/>
    <n v="8"/>
    <x v="444"/>
    <d v="2023-04-19T00:00:00"/>
    <x v="2"/>
    <x v="0"/>
    <n v="137.6"/>
    <x v="3"/>
  </r>
  <r>
    <s v="ORD104074"/>
    <x v="2"/>
    <x v="2"/>
    <n v="914.01"/>
    <n v="0"/>
    <n v="0"/>
    <n v="914.01"/>
    <n v="8"/>
    <x v="55"/>
    <d v="2023-10-26T00:00:00"/>
    <x v="2"/>
    <x v="0"/>
    <n v="79.91"/>
    <x v="3"/>
  </r>
  <r>
    <s v="ORD110175"/>
    <x v="2"/>
    <x v="2"/>
    <n v="925.99"/>
    <n v="0.18"/>
    <n v="166.6782"/>
    <n v="759.31179999999995"/>
    <n v="8"/>
    <x v="161"/>
    <d v="2024-03-19T00:00:00"/>
    <x v="1"/>
    <x v="0"/>
    <n v="142.44"/>
    <x v="1"/>
  </r>
  <r>
    <s v="ORD101897"/>
    <x v="0"/>
    <x v="0"/>
    <n v="928.36"/>
    <n v="0.35"/>
    <n v="324.92599999999999"/>
    <n v="603.43399999999997"/>
    <n v="8"/>
    <x v="453"/>
    <d v="2023-04-08T00:00:00"/>
    <x v="1"/>
    <x v="2"/>
    <n v="143.81"/>
    <x v="1"/>
  </r>
  <r>
    <s v="ORD107780"/>
    <x v="2"/>
    <x v="1"/>
    <n v="932.26"/>
    <n v="0.26"/>
    <n v="242.38759999999999"/>
    <n v="689.87239999999997"/>
    <n v="8"/>
    <x v="631"/>
    <d v="2024-08-30T00:00:00"/>
    <x v="1"/>
    <x v="1"/>
    <n v="129.46"/>
    <x v="4"/>
  </r>
  <r>
    <s v="ORD114490"/>
    <x v="2"/>
    <x v="1"/>
    <n v="934.99"/>
    <n v="0.16"/>
    <n v="149.5984"/>
    <n v="785.39160000000004"/>
    <n v="8"/>
    <x v="15"/>
    <d v="2023-08-28T00:00:00"/>
    <x v="0"/>
    <x v="0"/>
    <n v="89.61"/>
    <x v="5"/>
  </r>
  <r>
    <s v="ORD106447"/>
    <x v="2"/>
    <x v="2"/>
    <n v="935.54"/>
    <n v="0.28000000000000003"/>
    <n v="261.95120000000003"/>
    <n v="673.58879999999999"/>
    <n v="8"/>
    <x v="109"/>
    <d v="2024-05-25T00:00:00"/>
    <x v="1"/>
    <x v="1"/>
    <n v="247.74"/>
    <x v="5"/>
  </r>
  <r>
    <s v="ORD105369"/>
    <x v="2"/>
    <x v="3"/>
    <n v="935.86"/>
    <n v="0.12"/>
    <n v="112.3032"/>
    <n v="823.55680000000007"/>
    <n v="8"/>
    <x v="307"/>
    <d v="2023-01-06T00:00:00"/>
    <x v="0"/>
    <x v="1"/>
    <n v="211.6"/>
    <x v="1"/>
  </r>
  <r>
    <s v="ORD100758"/>
    <x v="1"/>
    <x v="4"/>
    <n v="935.96"/>
    <n v="0.44"/>
    <n v="411.82240000000002"/>
    <n v="524.13760000000002"/>
    <n v="8"/>
    <x v="41"/>
    <d v="2024-12-20T00:00:00"/>
    <x v="0"/>
    <x v="2"/>
    <n v="194.75"/>
    <x v="2"/>
  </r>
  <r>
    <s v="ORD100487"/>
    <x v="3"/>
    <x v="2"/>
    <n v="939.69"/>
    <n v="0.06"/>
    <n v="56.381399999999999"/>
    <n v="883.30860000000007"/>
    <n v="8"/>
    <x v="690"/>
    <d v="2024-03-09T00:00:00"/>
    <x v="0"/>
    <x v="1"/>
    <n v="270.99"/>
    <x v="0"/>
  </r>
  <r>
    <s v="ORD106188"/>
    <x v="2"/>
    <x v="3"/>
    <n v="941.99"/>
    <n v="0.44"/>
    <n v="414.47559999999999"/>
    <n v="527.51440000000002"/>
    <n v="8"/>
    <x v="506"/>
    <d v="2023-12-07T00:00:00"/>
    <x v="1"/>
    <x v="1"/>
    <n v="176.88"/>
    <x v="4"/>
  </r>
  <r>
    <s v="ORD107969"/>
    <x v="3"/>
    <x v="2"/>
    <n v="942.01"/>
    <n v="0.19"/>
    <n v="178.9819"/>
    <n v="763.02809999999999"/>
    <n v="8"/>
    <x v="521"/>
    <d v="2023-04-30T00:00:00"/>
    <x v="2"/>
    <x v="0"/>
    <n v="91.62"/>
    <x v="2"/>
  </r>
  <r>
    <s v="ORD110004"/>
    <x v="3"/>
    <x v="0"/>
    <n v="946.27"/>
    <n v="0.4"/>
    <n v="378.50800000000004"/>
    <n v="567.76199999999994"/>
    <n v="8"/>
    <x v="462"/>
    <d v="2023-01-30T00:00:00"/>
    <x v="2"/>
    <x v="0"/>
    <n v="47.59"/>
    <x v="2"/>
  </r>
  <r>
    <s v="ORD112308"/>
    <x v="3"/>
    <x v="1"/>
    <n v="947.9"/>
    <n v="0.2"/>
    <n v="189.58"/>
    <n v="758.31999999999994"/>
    <n v="8"/>
    <x v="641"/>
    <d v="2023-11-27T00:00:00"/>
    <x v="2"/>
    <x v="2"/>
    <n v="49.34"/>
    <x v="1"/>
  </r>
  <r>
    <s v="ORD105311"/>
    <x v="1"/>
    <x v="2"/>
    <n v="949.93"/>
    <n v="0.02"/>
    <n v="18.9986"/>
    <n v="930.93139999999994"/>
    <n v="8"/>
    <x v="570"/>
    <d v="2024-06-04T00:00:00"/>
    <x v="2"/>
    <x v="1"/>
    <n v="266.60000000000002"/>
    <x v="2"/>
  </r>
  <r>
    <s v="ORD105941"/>
    <x v="2"/>
    <x v="2"/>
    <n v="951.54"/>
    <n v="0.38"/>
    <n v="361.58519999999999"/>
    <n v="589.95479999999998"/>
    <n v="8"/>
    <x v="406"/>
    <d v="2023-04-29T00:00:00"/>
    <x v="2"/>
    <x v="2"/>
    <n v="90.38"/>
    <x v="5"/>
  </r>
  <r>
    <s v="ORD102869"/>
    <x v="0"/>
    <x v="3"/>
    <n v="951.63"/>
    <n v="0.11"/>
    <n v="104.6793"/>
    <n v="846.95069999999998"/>
    <n v="8"/>
    <x v="256"/>
    <d v="2023-08-07T00:00:00"/>
    <x v="2"/>
    <x v="1"/>
    <n v="176.84"/>
    <x v="0"/>
  </r>
  <r>
    <s v="ORD111910"/>
    <x v="0"/>
    <x v="3"/>
    <n v="955.43"/>
    <n v="0.49"/>
    <n v="468.16069999999996"/>
    <n v="487.26929999999999"/>
    <n v="8"/>
    <x v="9"/>
    <d v="2024-10-07T00:00:00"/>
    <x v="1"/>
    <x v="2"/>
    <n v="76.06"/>
    <x v="4"/>
  </r>
  <r>
    <s v="ORD103196"/>
    <x v="3"/>
    <x v="4"/>
    <n v="955.7"/>
    <n v="0.02"/>
    <n v="19.114000000000001"/>
    <n v="936.58600000000001"/>
    <n v="8"/>
    <x v="691"/>
    <d v="2024-04-11T00:00:00"/>
    <x v="0"/>
    <x v="2"/>
    <n v="201.51"/>
    <x v="0"/>
  </r>
  <r>
    <s v="ORD104217"/>
    <x v="0"/>
    <x v="3"/>
    <n v="956.89"/>
    <n v="0.2"/>
    <n v="191.37800000000001"/>
    <n v="765.51199999999994"/>
    <n v="8"/>
    <x v="352"/>
    <d v="2024-04-27T00:00:00"/>
    <x v="2"/>
    <x v="0"/>
    <n v="181.14"/>
    <x v="0"/>
  </r>
  <r>
    <s v="ORD108648"/>
    <x v="1"/>
    <x v="1"/>
    <n v="962.14"/>
    <n v="0.16"/>
    <n v="153.94239999999999"/>
    <n v="808.19759999999997"/>
    <n v="8"/>
    <x v="222"/>
    <d v="2023-09-17T00:00:00"/>
    <x v="1"/>
    <x v="1"/>
    <n v="196.63"/>
    <x v="5"/>
  </r>
  <r>
    <s v="ORD110885"/>
    <x v="2"/>
    <x v="1"/>
    <n v="962.92"/>
    <n v="0.05"/>
    <n v="48.146000000000001"/>
    <n v="914.774"/>
    <n v="8"/>
    <x v="518"/>
    <d v="2024-11-18T00:00:00"/>
    <x v="2"/>
    <x v="2"/>
    <n v="98.19"/>
    <x v="5"/>
  </r>
  <r>
    <s v="ORD105842"/>
    <x v="1"/>
    <x v="0"/>
    <n v="964.02"/>
    <n v="0.43"/>
    <n v="414.52859999999998"/>
    <n v="549.4914"/>
    <n v="8"/>
    <x v="158"/>
    <d v="2024-09-28T00:00:00"/>
    <x v="1"/>
    <x v="2"/>
    <n v="212.68"/>
    <x v="4"/>
  </r>
  <r>
    <s v="ORD109733"/>
    <x v="2"/>
    <x v="2"/>
    <n v="966.03"/>
    <n v="0.24"/>
    <n v="231.84719999999999"/>
    <n v="734.18280000000004"/>
    <n v="8"/>
    <x v="573"/>
    <d v="2023-01-05T00:00:00"/>
    <x v="0"/>
    <x v="2"/>
    <n v="78.31"/>
    <x v="4"/>
  </r>
  <r>
    <s v="ORD106931"/>
    <x v="2"/>
    <x v="2"/>
    <n v="966.87"/>
    <n v="0.28999999999999998"/>
    <n v="280.39229999999998"/>
    <n v="686.47770000000003"/>
    <n v="8"/>
    <x v="191"/>
    <d v="2023-01-11T00:00:00"/>
    <x v="0"/>
    <x v="0"/>
    <n v="96"/>
    <x v="3"/>
  </r>
  <r>
    <s v="ORD111599"/>
    <x v="1"/>
    <x v="1"/>
    <n v="968.48"/>
    <n v="0.49"/>
    <n v="474.55520000000001"/>
    <n v="493.9248"/>
    <n v="8"/>
    <x v="201"/>
    <d v="2023-04-20T00:00:00"/>
    <x v="2"/>
    <x v="0"/>
    <n v="138.44999999999999"/>
    <x v="4"/>
  </r>
  <r>
    <s v="ORD101124"/>
    <x v="2"/>
    <x v="0"/>
    <n v="974.51"/>
    <n v="0.15"/>
    <n v="146.1765"/>
    <n v="828.33349999999996"/>
    <n v="8"/>
    <x v="29"/>
    <d v="2023-02-16T00:00:00"/>
    <x v="0"/>
    <x v="1"/>
    <n v="51.34"/>
    <x v="1"/>
  </r>
  <r>
    <s v="ORD101215"/>
    <x v="1"/>
    <x v="2"/>
    <n v="978.7"/>
    <n v="0.2"/>
    <n v="195.74"/>
    <n v="782.96"/>
    <n v="8"/>
    <x v="219"/>
    <d v="2024-04-14T00:00:00"/>
    <x v="1"/>
    <x v="1"/>
    <n v="77.569999999999993"/>
    <x v="2"/>
  </r>
  <r>
    <s v="ORD104459"/>
    <x v="2"/>
    <x v="4"/>
    <n v="988.33"/>
    <n v="0.39"/>
    <n v="385.44870000000003"/>
    <n v="602.88130000000001"/>
    <n v="8"/>
    <x v="453"/>
    <d v="2023-04-09T00:00:00"/>
    <x v="1"/>
    <x v="0"/>
    <n v="281.64"/>
    <x v="3"/>
  </r>
  <r>
    <s v="ORD113208"/>
    <x v="1"/>
    <x v="4"/>
    <n v="995.88"/>
    <n v="0.41"/>
    <n v="408.31079999999997"/>
    <n v="587.56920000000002"/>
    <n v="8"/>
    <x v="401"/>
    <d v="2024-02-20T00:00:00"/>
    <x v="1"/>
    <x v="0"/>
    <n v="132.16"/>
    <x v="5"/>
  </r>
  <r>
    <s v="ORD103329"/>
    <x v="3"/>
    <x v="0"/>
    <n v="997.94"/>
    <n v="0.21"/>
    <n v="209.56739999999999"/>
    <n v="788.37260000000003"/>
    <n v="8"/>
    <x v="454"/>
    <d v="2023-07-17T00:00:00"/>
    <x v="2"/>
    <x v="0"/>
    <n v="129.32"/>
    <x v="5"/>
  </r>
  <r>
    <s v="ORD102593"/>
    <x v="3"/>
    <x v="2"/>
    <n v="1000.18"/>
    <n v="0.28000000000000003"/>
    <n v="280.05040000000002"/>
    <n v="720.12959999999998"/>
    <n v="8"/>
    <x v="474"/>
    <d v="2024-03-04T00:00:00"/>
    <x v="0"/>
    <x v="1"/>
    <n v="285.52"/>
    <x v="0"/>
  </r>
  <r>
    <s v="ORD109695"/>
    <x v="2"/>
    <x v="2"/>
    <n v="1004.71"/>
    <n v="7.0000000000000007E-2"/>
    <n v="70.329700000000003"/>
    <n v="934.38030000000003"/>
    <n v="8"/>
    <x v="334"/>
    <d v="2024-09-19T00:00:00"/>
    <x v="2"/>
    <x v="0"/>
    <n v="59.98"/>
    <x v="1"/>
  </r>
  <r>
    <s v="ORD101107"/>
    <x v="2"/>
    <x v="2"/>
    <n v="1007.99"/>
    <n v="0.16"/>
    <n v="161.2784"/>
    <n v="846.71159999999998"/>
    <n v="8"/>
    <x v="596"/>
    <d v="2023-03-17T00:00:00"/>
    <x v="2"/>
    <x v="0"/>
    <n v="196.74"/>
    <x v="1"/>
  </r>
  <r>
    <s v="ORD107982"/>
    <x v="3"/>
    <x v="1"/>
    <n v="1012.3"/>
    <n v="0.31"/>
    <n v="313.81299999999999"/>
    <n v="698.48699999999997"/>
    <n v="8"/>
    <x v="223"/>
    <d v="2024-09-06T00:00:00"/>
    <x v="0"/>
    <x v="0"/>
    <n v="169.12"/>
    <x v="5"/>
  </r>
  <r>
    <s v="ORD113951"/>
    <x v="1"/>
    <x v="4"/>
    <n v="1013.46"/>
    <n v="0.04"/>
    <n v="40.538400000000003"/>
    <n v="972.92160000000001"/>
    <n v="8"/>
    <x v="99"/>
    <d v="2024-03-31T00:00:00"/>
    <x v="1"/>
    <x v="0"/>
    <n v="61.13"/>
    <x v="2"/>
  </r>
  <r>
    <s v="ORD111982"/>
    <x v="1"/>
    <x v="4"/>
    <n v="1014.23"/>
    <n v="0.4"/>
    <n v="405.69200000000001"/>
    <n v="608.53800000000001"/>
    <n v="8"/>
    <x v="181"/>
    <d v="2024-08-17T00:00:00"/>
    <x v="1"/>
    <x v="1"/>
    <n v="197.41"/>
    <x v="0"/>
  </r>
  <r>
    <s v="ORD102093"/>
    <x v="2"/>
    <x v="4"/>
    <n v="1016.97"/>
    <n v="0.06"/>
    <n v="61.0182"/>
    <n v="955.95180000000005"/>
    <n v="8"/>
    <x v="468"/>
    <d v="2024-01-05T00:00:00"/>
    <x v="1"/>
    <x v="1"/>
    <n v="271.17"/>
    <x v="1"/>
  </r>
  <r>
    <s v="ORD109205"/>
    <x v="1"/>
    <x v="2"/>
    <n v="1018.53"/>
    <n v="0.13"/>
    <n v="132.40889999999999"/>
    <n v="886.12109999999996"/>
    <n v="8"/>
    <x v="554"/>
    <d v="2024-07-03T00:00:00"/>
    <x v="2"/>
    <x v="2"/>
    <n v="110.14"/>
    <x v="5"/>
  </r>
  <r>
    <s v="ORD115123"/>
    <x v="1"/>
    <x v="1"/>
    <n v="1020.01"/>
    <n v="0.37"/>
    <n v="377.40370000000001"/>
    <n v="642.60629999999992"/>
    <n v="8"/>
    <x v="494"/>
    <d v="2024-11-05T00:00:00"/>
    <x v="2"/>
    <x v="0"/>
    <n v="175.22"/>
    <x v="4"/>
  </r>
  <r>
    <s v="ORD102778"/>
    <x v="0"/>
    <x v="3"/>
    <n v="1020.4"/>
    <n v="0.43"/>
    <n v="438.77199999999999"/>
    <n v="581.62799999999993"/>
    <n v="8"/>
    <x v="190"/>
    <d v="2023-10-27T00:00:00"/>
    <x v="0"/>
    <x v="1"/>
    <n v="66.739999999999995"/>
    <x v="1"/>
  </r>
  <r>
    <s v="ORD114517"/>
    <x v="1"/>
    <x v="2"/>
    <n v="1021.57"/>
    <n v="0.22"/>
    <n v="224.74540000000002"/>
    <n v="796.82460000000003"/>
    <n v="8"/>
    <x v="692"/>
    <d v="2024-08-09T00:00:00"/>
    <x v="0"/>
    <x v="2"/>
    <n v="82.41"/>
    <x v="2"/>
  </r>
  <r>
    <s v="ORD114626"/>
    <x v="0"/>
    <x v="1"/>
    <n v="1027.53"/>
    <n v="7.0000000000000007E-2"/>
    <n v="71.92710000000001"/>
    <n v="955.60289999999998"/>
    <n v="8"/>
    <x v="593"/>
    <d v="2023-03-30T00:00:00"/>
    <x v="2"/>
    <x v="2"/>
    <n v="135.83000000000001"/>
    <x v="1"/>
  </r>
  <r>
    <s v="ORD104185"/>
    <x v="3"/>
    <x v="2"/>
    <n v="1027.8900000000001"/>
    <n v="0.01"/>
    <n v="10.278900000000002"/>
    <n v="1017.6111000000001"/>
    <n v="8"/>
    <x v="340"/>
    <d v="2024-10-15T00:00:00"/>
    <x v="0"/>
    <x v="0"/>
    <n v="252.1"/>
    <x v="2"/>
  </r>
  <r>
    <s v="ORD102079"/>
    <x v="3"/>
    <x v="3"/>
    <n v="1031.44"/>
    <n v="0.33"/>
    <n v="340.37520000000001"/>
    <n v="691.0648000000001"/>
    <n v="8"/>
    <x v="431"/>
    <d v="2024-06-18T00:00:00"/>
    <x v="0"/>
    <x v="0"/>
    <n v="107.1"/>
    <x v="0"/>
  </r>
  <r>
    <s v="ORD103881"/>
    <x v="3"/>
    <x v="4"/>
    <n v="1040.97"/>
    <n v="0.03"/>
    <n v="31.229099999999999"/>
    <n v="1009.7409"/>
    <n v="8"/>
    <x v="42"/>
    <d v="2024-02-19T00:00:00"/>
    <x v="1"/>
    <x v="0"/>
    <n v="254.99"/>
    <x v="0"/>
  </r>
  <r>
    <s v="ORD107836"/>
    <x v="2"/>
    <x v="1"/>
    <n v="1047.6500000000001"/>
    <n v="0.26"/>
    <n v="272.38900000000001"/>
    <n v="775.26100000000008"/>
    <n v="8"/>
    <x v="134"/>
    <d v="2023-06-12T00:00:00"/>
    <x v="2"/>
    <x v="0"/>
    <n v="79.040000000000006"/>
    <x v="3"/>
  </r>
  <r>
    <s v="ORD110836"/>
    <x v="3"/>
    <x v="1"/>
    <n v="1049.0899999999999"/>
    <n v="0.48"/>
    <n v="503.56319999999994"/>
    <n v="545.52679999999998"/>
    <n v="8"/>
    <x v="350"/>
    <d v="2023-06-07T00:00:00"/>
    <x v="2"/>
    <x v="0"/>
    <n v="193.12"/>
    <x v="2"/>
  </r>
  <r>
    <s v="ORD102479"/>
    <x v="1"/>
    <x v="3"/>
    <n v="1049.32"/>
    <n v="0.31"/>
    <n v="325.28919999999999"/>
    <n v="724.0308"/>
    <n v="8"/>
    <x v="393"/>
    <d v="2024-03-13T00:00:00"/>
    <x v="0"/>
    <x v="0"/>
    <n v="107.38"/>
    <x v="4"/>
  </r>
  <r>
    <s v="ORD106998"/>
    <x v="1"/>
    <x v="4"/>
    <n v="1050.1199999999999"/>
    <n v="0.45"/>
    <n v="472.55399999999997"/>
    <n v="577.56599999999992"/>
    <n v="8"/>
    <x v="693"/>
    <d v="2023-07-10T00:00:00"/>
    <x v="0"/>
    <x v="1"/>
    <n v="239.43"/>
    <x v="3"/>
  </r>
  <r>
    <s v="ORD106354"/>
    <x v="0"/>
    <x v="2"/>
    <n v="1053.19"/>
    <n v="0.12"/>
    <n v="126.3828"/>
    <n v="926.80720000000008"/>
    <n v="8"/>
    <x v="1"/>
    <d v="2023-09-15T00:00:00"/>
    <x v="2"/>
    <x v="1"/>
    <n v="125.66"/>
    <x v="5"/>
  </r>
  <r>
    <s v="ORD103506"/>
    <x v="2"/>
    <x v="4"/>
    <n v="1054.05"/>
    <n v="0.49"/>
    <n v="516.48449999999991"/>
    <n v="537.56550000000004"/>
    <n v="8"/>
    <x v="297"/>
    <d v="2024-05-16T00:00:00"/>
    <x v="2"/>
    <x v="2"/>
    <n v="149.57"/>
    <x v="2"/>
  </r>
  <r>
    <s v="ORD100026"/>
    <x v="2"/>
    <x v="1"/>
    <n v="1055.1400000000001"/>
    <n v="0.36"/>
    <n v="379.85040000000004"/>
    <n v="675.28960000000006"/>
    <n v="8"/>
    <x v="76"/>
    <d v="2024-06-25T00:00:00"/>
    <x v="1"/>
    <x v="2"/>
    <n v="207.61"/>
    <x v="3"/>
  </r>
  <r>
    <s v="ORD104379"/>
    <x v="0"/>
    <x v="4"/>
    <n v="1056.52"/>
    <n v="0.46"/>
    <n v="485.99920000000003"/>
    <n v="570.52080000000001"/>
    <n v="8"/>
    <x v="175"/>
    <d v="2023-08-19T00:00:00"/>
    <x v="1"/>
    <x v="2"/>
    <n v="196.8"/>
    <x v="0"/>
  </r>
  <r>
    <s v="ORD103842"/>
    <x v="1"/>
    <x v="1"/>
    <n v="1060.27"/>
    <n v="0.28999999999999998"/>
    <n v="307.47829999999999"/>
    <n v="752.79169999999999"/>
    <n v="8"/>
    <x v="336"/>
    <d v="2024-05-19T00:00:00"/>
    <x v="2"/>
    <x v="0"/>
    <n v="235.17"/>
    <x v="3"/>
  </r>
  <r>
    <s v="ORD103213"/>
    <x v="3"/>
    <x v="4"/>
    <n v="1063.18"/>
    <n v="0.01"/>
    <n v="10.6318"/>
    <n v="1052.5482"/>
    <n v="8"/>
    <x v="119"/>
    <d v="2024-05-17T00:00:00"/>
    <x v="1"/>
    <x v="2"/>
    <n v="55.08"/>
    <x v="1"/>
  </r>
  <r>
    <s v="ORD106667"/>
    <x v="0"/>
    <x v="2"/>
    <n v="1063.8699999999999"/>
    <n v="0.06"/>
    <n v="63.832199999999993"/>
    <n v="1000.0377999999999"/>
    <n v="8"/>
    <x v="646"/>
    <d v="2024-02-26T00:00:00"/>
    <x v="0"/>
    <x v="0"/>
    <n v="166.93"/>
    <x v="3"/>
  </r>
  <r>
    <s v="ORD105585"/>
    <x v="3"/>
    <x v="3"/>
    <n v="1064.33"/>
    <n v="0.48"/>
    <n v="510.87839999999994"/>
    <n v="553.45159999999998"/>
    <n v="8"/>
    <x v="13"/>
    <d v="2024-12-21T00:00:00"/>
    <x v="1"/>
    <x v="0"/>
    <n v="70.53"/>
    <x v="0"/>
  </r>
  <r>
    <s v="ORD110081"/>
    <x v="2"/>
    <x v="1"/>
    <n v="1066.4100000000001"/>
    <n v="0.32"/>
    <n v="341.25120000000004"/>
    <n v="725.15880000000004"/>
    <n v="8"/>
    <x v="614"/>
    <d v="2023-12-02T00:00:00"/>
    <x v="0"/>
    <x v="0"/>
    <n v="121.24"/>
    <x v="5"/>
  </r>
  <r>
    <s v="ORD102139"/>
    <x v="2"/>
    <x v="1"/>
    <n v="1067.19"/>
    <n v="0.06"/>
    <n v="64.031400000000005"/>
    <n v="1003.1586000000001"/>
    <n v="8"/>
    <x v="40"/>
    <d v="2024-04-13T00:00:00"/>
    <x v="2"/>
    <x v="0"/>
    <n v="112.88"/>
    <x v="1"/>
  </r>
  <r>
    <s v="ORD111308"/>
    <x v="0"/>
    <x v="1"/>
    <n v="1073.8399999999999"/>
    <n v="0.01"/>
    <n v="10.738399999999999"/>
    <n v="1063.1016"/>
    <n v="8"/>
    <x v="254"/>
    <d v="2024-10-29T00:00:00"/>
    <x v="2"/>
    <x v="2"/>
    <n v="57.45"/>
    <x v="5"/>
  </r>
  <r>
    <s v="ORD111634"/>
    <x v="3"/>
    <x v="3"/>
    <n v="1074.3599999999999"/>
    <n v="0.42"/>
    <n v="451.23119999999994"/>
    <n v="623.12879999999996"/>
    <n v="8"/>
    <x v="439"/>
    <d v="2023-10-28T00:00:00"/>
    <x v="2"/>
    <x v="0"/>
    <n v="258"/>
    <x v="1"/>
  </r>
  <r>
    <s v="ORD101722"/>
    <x v="0"/>
    <x v="3"/>
    <n v="1076.3399999999999"/>
    <n v="0.08"/>
    <n v="86.107199999999992"/>
    <n v="990.23279999999988"/>
    <n v="8"/>
    <x v="352"/>
    <d v="2024-04-27T00:00:00"/>
    <x v="1"/>
    <x v="1"/>
    <n v="125.46"/>
    <x v="4"/>
  </r>
  <r>
    <s v="ORD112309"/>
    <x v="0"/>
    <x v="0"/>
    <n v="1087.73"/>
    <n v="0.25"/>
    <n v="271.9325"/>
    <n v="815.79750000000001"/>
    <n v="8"/>
    <x v="134"/>
    <d v="2023-06-13T00:00:00"/>
    <x v="1"/>
    <x v="1"/>
    <n v="297.60000000000002"/>
    <x v="5"/>
  </r>
  <r>
    <s v="ORD114984"/>
    <x v="1"/>
    <x v="4"/>
    <n v="1087.99"/>
    <n v="0.2"/>
    <n v="217.59800000000001"/>
    <n v="870.39200000000005"/>
    <n v="8"/>
    <x v="67"/>
    <d v="2023-08-09T00:00:00"/>
    <x v="2"/>
    <x v="0"/>
    <n v="279.81"/>
    <x v="5"/>
  </r>
  <r>
    <s v="ORD112359"/>
    <x v="0"/>
    <x v="1"/>
    <n v="1089.3599999999999"/>
    <n v="0.2"/>
    <n v="217.87199999999999"/>
    <n v="871.48799999999994"/>
    <n v="8"/>
    <x v="491"/>
    <d v="2024-08-20T00:00:00"/>
    <x v="0"/>
    <x v="0"/>
    <n v="259.27999999999997"/>
    <x v="0"/>
  </r>
  <r>
    <s v="ORD110620"/>
    <x v="2"/>
    <x v="0"/>
    <n v="1092.22"/>
    <n v="0.34"/>
    <n v="371.35480000000001"/>
    <n v="720.86519999999996"/>
    <n v="8"/>
    <x v="266"/>
    <d v="2023-01-09T00:00:00"/>
    <x v="2"/>
    <x v="2"/>
    <n v="81.03"/>
    <x v="1"/>
  </r>
  <r>
    <s v="ORD107385"/>
    <x v="1"/>
    <x v="3"/>
    <n v="1094.94"/>
    <n v="0.03"/>
    <n v="32.848199999999999"/>
    <n v="1062.0918000000001"/>
    <n v="8"/>
    <x v="396"/>
    <d v="2024-12-14T00:00:00"/>
    <x v="2"/>
    <x v="1"/>
    <n v="216.04"/>
    <x v="5"/>
  </r>
  <r>
    <s v="ORD100589"/>
    <x v="1"/>
    <x v="2"/>
    <n v="1105.1600000000001"/>
    <n v="0.25"/>
    <n v="276.29000000000002"/>
    <n v="828.87000000000012"/>
    <n v="8"/>
    <x v="146"/>
    <d v="2023-12-26T00:00:00"/>
    <x v="2"/>
    <x v="1"/>
    <n v="191.3"/>
    <x v="0"/>
  </r>
  <r>
    <s v="ORD113882"/>
    <x v="1"/>
    <x v="0"/>
    <n v="1106.04"/>
    <n v="0.15"/>
    <n v="165.90599999999998"/>
    <n v="940.13400000000001"/>
    <n v="8"/>
    <x v="76"/>
    <d v="2024-06-24T00:00:00"/>
    <x v="2"/>
    <x v="0"/>
    <n v="68.7"/>
    <x v="5"/>
  </r>
  <r>
    <s v="ORD103106"/>
    <x v="2"/>
    <x v="4"/>
    <n v="1106.06"/>
    <n v="0.21"/>
    <n v="232.27259999999998"/>
    <n v="873.78739999999993"/>
    <n v="8"/>
    <x v="372"/>
    <d v="2024-06-23T00:00:00"/>
    <x v="1"/>
    <x v="2"/>
    <n v="118.9"/>
    <x v="0"/>
  </r>
  <r>
    <s v="ORD115327"/>
    <x v="2"/>
    <x v="3"/>
    <n v="1108.48"/>
    <n v="0.37"/>
    <n v="410.13760000000002"/>
    <n v="698.3424"/>
    <n v="8"/>
    <x v="313"/>
    <d v="2024-01-27T00:00:00"/>
    <x v="1"/>
    <x v="0"/>
    <n v="315.38"/>
    <x v="5"/>
  </r>
  <r>
    <s v="ORD102541"/>
    <x v="1"/>
    <x v="2"/>
    <n v="1117.6400000000001"/>
    <n v="0.48"/>
    <n v="536.46720000000005"/>
    <n v="581.17280000000005"/>
    <n v="8"/>
    <x v="694"/>
    <d v="2024-10-14T00:00:00"/>
    <x v="2"/>
    <x v="0"/>
    <n v="125.95"/>
    <x v="4"/>
  </r>
  <r>
    <s v="ORD111707"/>
    <x v="0"/>
    <x v="1"/>
    <n v="1118.5"/>
    <n v="0.04"/>
    <n v="44.74"/>
    <n v="1073.76"/>
    <n v="8"/>
    <x v="335"/>
    <d v="2024-05-08T00:00:00"/>
    <x v="1"/>
    <x v="2"/>
    <n v="125.77"/>
    <x v="1"/>
  </r>
  <r>
    <s v="ORD103993"/>
    <x v="1"/>
    <x v="3"/>
    <n v="1118.75"/>
    <n v="0.4"/>
    <n v="447.5"/>
    <n v="671.25"/>
    <n v="8"/>
    <x v="695"/>
    <d v="2024-10-11T00:00:00"/>
    <x v="2"/>
    <x v="0"/>
    <n v="161.25"/>
    <x v="0"/>
  </r>
  <r>
    <s v="ORD108664"/>
    <x v="0"/>
    <x v="3"/>
    <n v="1119.3800000000001"/>
    <n v="0.02"/>
    <n v="22.387600000000003"/>
    <n v="1096.9924000000001"/>
    <n v="8"/>
    <x v="662"/>
    <d v="2023-06-07T00:00:00"/>
    <x v="1"/>
    <x v="2"/>
    <n v="165.87"/>
    <x v="5"/>
  </r>
  <r>
    <s v="ORD109037"/>
    <x v="1"/>
    <x v="2"/>
    <n v="1131.6500000000001"/>
    <n v="0.04"/>
    <n v="45.266000000000005"/>
    <n v="1086.384"/>
    <n v="8"/>
    <x v="60"/>
    <d v="2023-11-14T00:00:00"/>
    <x v="1"/>
    <x v="2"/>
    <n v="125.09"/>
    <x v="5"/>
  </r>
  <r>
    <s v="ORD101872"/>
    <x v="0"/>
    <x v="0"/>
    <n v="1132.8599999999999"/>
    <n v="0.24"/>
    <n v="271.88639999999998"/>
    <n v="860.97359999999992"/>
    <n v="8"/>
    <x v="451"/>
    <d v="2024-07-01T00:00:00"/>
    <x v="2"/>
    <x v="2"/>
    <n v="235.18"/>
    <x v="3"/>
  </r>
  <r>
    <s v="ORD100368"/>
    <x v="0"/>
    <x v="1"/>
    <n v="1134.3499999999999"/>
    <n v="0.02"/>
    <n v="22.686999999999998"/>
    <n v="1111.663"/>
    <n v="8"/>
    <x v="317"/>
    <d v="2023-06-26T00:00:00"/>
    <x v="2"/>
    <x v="2"/>
    <n v="278.14999999999998"/>
    <x v="3"/>
  </r>
  <r>
    <s v="ORD113470"/>
    <x v="3"/>
    <x v="2"/>
    <n v="1134.95"/>
    <n v="0.25"/>
    <n v="283.73750000000001"/>
    <n v="851.21250000000009"/>
    <n v="8"/>
    <x v="550"/>
    <d v="2025-01-01T00:00:00"/>
    <x v="1"/>
    <x v="2"/>
    <n v="303.24"/>
    <x v="1"/>
  </r>
  <r>
    <s v="ORD103218"/>
    <x v="1"/>
    <x v="0"/>
    <n v="1135.45"/>
    <n v="0.42"/>
    <n v="476.88900000000001"/>
    <n v="658.56100000000004"/>
    <n v="8"/>
    <x v="114"/>
    <d v="2024-03-29T00:00:00"/>
    <x v="0"/>
    <x v="0"/>
    <n v="105.59"/>
    <x v="0"/>
  </r>
  <r>
    <s v="ORD107282"/>
    <x v="0"/>
    <x v="0"/>
    <n v="1135.8699999999999"/>
    <n v="0.49"/>
    <n v="556.57629999999995"/>
    <n v="579.29369999999994"/>
    <n v="8"/>
    <x v="696"/>
    <d v="2024-11-06T00:00:00"/>
    <x v="1"/>
    <x v="2"/>
    <n v="241.18"/>
    <x v="2"/>
  </r>
  <r>
    <s v="ORD112385"/>
    <x v="3"/>
    <x v="2"/>
    <n v="1143.52"/>
    <n v="0.08"/>
    <n v="91.4816"/>
    <n v="1052.0383999999999"/>
    <n v="8"/>
    <x v="172"/>
    <d v="2023-07-14T00:00:00"/>
    <x v="1"/>
    <x v="1"/>
    <n v="260.47000000000003"/>
    <x v="2"/>
  </r>
  <r>
    <s v="ORD103522"/>
    <x v="3"/>
    <x v="4"/>
    <n v="1144.23"/>
    <n v="0.03"/>
    <n v="34.326900000000002"/>
    <n v="1109.9031"/>
    <n v="8"/>
    <x v="550"/>
    <d v="2025-01-06T00:00:00"/>
    <x v="2"/>
    <x v="2"/>
    <n v="232.43"/>
    <x v="3"/>
  </r>
  <r>
    <s v="ORD114516"/>
    <x v="3"/>
    <x v="0"/>
    <n v="1147.46"/>
    <n v="0"/>
    <n v="0"/>
    <n v="1147.46"/>
    <n v="8"/>
    <x v="254"/>
    <d v="2024-10-27T00:00:00"/>
    <x v="0"/>
    <x v="0"/>
    <n v="310.83999999999997"/>
    <x v="5"/>
  </r>
  <r>
    <s v="ORD108434"/>
    <x v="0"/>
    <x v="3"/>
    <n v="1147.53"/>
    <n v="0.44"/>
    <n v="504.91320000000002"/>
    <n v="642.61680000000001"/>
    <n v="8"/>
    <x v="105"/>
    <d v="2023-12-21T00:00:00"/>
    <x v="2"/>
    <x v="1"/>
    <n v="98.64"/>
    <x v="3"/>
  </r>
  <r>
    <s v="ORD102473"/>
    <x v="3"/>
    <x v="2"/>
    <n v="1154.9000000000001"/>
    <n v="0.4"/>
    <n v="461.96000000000004"/>
    <n v="692.94"/>
    <n v="8"/>
    <x v="535"/>
    <d v="2023-10-19T00:00:00"/>
    <x v="2"/>
    <x v="2"/>
    <n v="262.97000000000003"/>
    <x v="3"/>
  </r>
  <r>
    <s v="ORD113226"/>
    <x v="2"/>
    <x v="0"/>
    <n v="1157.6099999999999"/>
    <n v="0.1"/>
    <n v="115.761"/>
    <n v="1041.8489999999999"/>
    <n v="8"/>
    <x v="109"/>
    <d v="2024-05-27T00:00:00"/>
    <x v="1"/>
    <x v="1"/>
    <n v="118"/>
    <x v="3"/>
  </r>
  <r>
    <s v="ORD110188"/>
    <x v="3"/>
    <x v="2"/>
    <n v="1157.6300000000001"/>
    <n v="0.36"/>
    <n v="416.74680000000001"/>
    <n v="740.8832000000001"/>
    <n v="8"/>
    <x v="90"/>
    <d v="2024-09-25T00:00:00"/>
    <x v="1"/>
    <x v="0"/>
    <n v="68.75"/>
    <x v="2"/>
  </r>
  <r>
    <s v="ORD103139"/>
    <x v="0"/>
    <x v="3"/>
    <n v="1162.18"/>
    <n v="0.24"/>
    <n v="278.92320000000001"/>
    <n v="883.25680000000011"/>
    <n v="8"/>
    <x v="329"/>
    <d v="2023-11-26T00:00:00"/>
    <x v="0"/>
    <x v="1"/>
    <n v="78.599999999999994"/>
    <x v="0"/>
  </r>
  <r>
    <s v="ORD107976"/>
    <x v="1"/>
    <x v="1"/>
    <n v="1165.6600000000001"/>
    <n v="0.2"/>
    <n v="233.13200000000003"/>
    <n v="932.52800000000002"/>
    <n v="8"/>
    <x v="387"/>
    <d v="2024-09-22T00:00:00"/>
    <x v="2"/>
    <x v="2"/>
    <n v="340.59"/>
    <x v="5"/>
  </r>
  <r>
    <s v="ORD103160"/>
    <x v="2"/>
    <x v="0"/>
    <n v="1167.98"/>
    <n v="0.17"/>
    <n v="198.55660000000003"/>
    <n v="969.42340000000002"/>
    <n v="8"/>
    <x v="638"/>
    <d v="2023-12-23T00:00:00"/>
    <x v="0"/>
    <x v="1"/>
    <n v="320.08999999999997"/>
    <x v="1"/>
  </r>
  <r>
    <s v="ORD111157"/>
    <x v="0"/>
    <x v="0"/>
    <n v="1170.3900000000001"/>
    <n v="0.05"/>
    <n v="58.519500000000008"/>
    <n v="1111.8705"/>
    <n v="8"/>
    <x v="453"/>
    <d v="2023-04-09T00:00:00"/>
    <x v="0"/>
    <x v="0"/>
    <n v="256.72000000000003"/>
    <x v="3"/>
  </r>
  <r>
    <s v="ORD105480"/>
    <x v="1"/>
    <x v="1"/>
    <n v="1172.04"/>
    <n v="0.1"/>
    <n v="117.20400000000001"/>
    <n v="1054.836"/>
    <n v="8"/>
    <x v="692"/>
    <d v="2024-08-11T00:00:00"/>
    <x v="1"/>
    <x v="0"/>
    <n v="175.8"/>
    <x v="5"/>
  </r>
  <r>
    <s v="ORD107161"/>
    <x v="2"/>
    <x v="3"/>
    <n v="1178"/>
    <n v="0.16"/>
    <n v="188.48"/>
    <n v="989.52"/>
    <n v="8"/>
    <x v="279"/>
    <d v="2023-04-30T00:00:00"/>
    <x v="2"/>
    <x v="0"/>
    <n v="327.81"/>
    <x v="0"/>
  </r>
  <r>
    <s v="ORD104321"/>
    <x v="0"/>
    <x v="4"/>
    <n v="1179.5899999999999"/>
    <n v="0.39"/>
    <n v="460.0401"/>
    <n v="719.54989999999998"/>
    <n v="8"/>
    <x v="697"/>
    <d v="2024-05-17T00:00:00"/>
    <x v="1"/>
    <x v="2"/>
    <n v="66.06"/>
    <x v="2"/>
  </r>
  <r>
    <s v="ORD107966"/>
    <x v="3"/>
    <x v="4"/>
    <n v="1186.27"/>
    <n v="0.22"/>
    <n v="260.9794"/>
    <n v="925.29060000000004"/>
    <n v="8"/>
    <x v="368"/>
    <d v="2024-05-14T00:00:00"/>
    <x v="1"/>
    <x v="2"/>
    <n v="66.62"/>
    <x v="1"/>
  </r>
  <r>
    <s v="ORD107719"/>
    <x v="3"/>
    <x v="4"/>
    <n v="1190.56"/>
    <n v="0.45"/>
    <n v="535.75199999999995"/>
    <n v="654.80799999999999"/>
    <n v="8"/>
    <x v="698"/>
    <d v="2023-11-25T00:00:00"/>
    <x v="0"/>
    <x v="1"/>
    <n v="264.7"/>
    <x v="2"/>
  </r>
  <r>
    <s v="ORD101995"/>
    <x v="1"/>
    <x v="1"/>
    <n v="1192.26"/>
    <n v="0.1"/>
    <n v="119.226"/>
    <n v="1073.0340000000001"/>
    <n v="8"/>
    <x v="39"/>
    <d v="2023-06-22T00:00:00"/>
    <x v="0"/>
    <x v="1"/>
    <n v="231.26"/>
    <x v="2"/>
  </r>
  <r>
    <s v="ORD101827"/>
    <x v="3"/>
    <x v="3"/>
    <n v="1194.8599999999999"/>
    <n v="0.03"/>
    <n v="35.845799999999997"/>
    <n v="1159.0141999999998"/>
    <n v="8"/>
    <x v="357"/>
    <d v="2023-10-13T00:00:00"/>
    <x v="1"/>
    <x v="2"/>
    <n v="203.3"/>
    <x v="2"/>
  </r>
  <r>
    <s v="ORD105979"/>
    <x v="3"/>
    <x v="2"/>
    <n v="1196.04"/>
    <n v="0.34"/>
    <n v="406.65360000000004"/>
    <n v="789.38639999999987"/>
    <n v="8"/>
    <x v="666"/>
    <d v="2025-01-03T00:00:00"/>
    <x v="1"/>
    <x v="0"/>
    <n v="150.91999999999999"/>
    <x v="1"/>
  </r>
  <r>
    <s v="ORD108408"/>
    <x v="3"/>
    <x v="3"/>
    <n v="1196.8399999999999"/>
    <n v="0.09"/>
    <n v="107.71559999999999"/>
    <n v="1089.1243999999999"/>
    <n v="8"/>
    <x v="699"/>
    <d v="2023-01-30T00:00:00"/>
    <x v="0"/>
    <x v="0"/>
    <n v="186.09"/>
    <x v="3"/>
  </r>
  <r>
    <s v="ORD111083"/>
    <x v="3"/>
    <x v="0"/>
    <n v="1197.74"/>
    <n v="0.14000000000000001"/>
    <n v="167.68360000000001"/>
    <n v="1030.0563999999999"/>
    <n v="8"/>
    <x v="466"/>
    <d v="2024-02-17T00:00:00"/>
    <x v="2"/>
    <x v="2"/>
    <n v="290.61"/>
    <x v="4"/>
  </r>
  <r>
    <s v="ORD101507"/>
    <x v="2"/>
    <x v="1"/>
    <n v="1198.51"/>
    <n v="0.37"/>
    <n v="443.44869999999997"/>
    <n v="755.06130000000007"/>
    <n v="8"/>
    <x v="79"/>
    <d v="2024-09-16T00:00:00"/>
    <x v="1"/>
    <x v="1"/>
    <n v="247.2"/>
    <x v="3"/>
  </r>
  <r>
    <s v="ORD103060"/>
    <x v="3"/>
    <x v="0"/>
    <n v="1200.1500000000001"/>
    <n v="0.28000000000000003"/>
    <n v="336.04200000000003"/>
    <n v="864.10800000000006"/>
    <n v="8"/>
    <x v="518"/>
    <d v="2024-11-15T00:00:00"/>
    <x v="1"/>
    <x v="1"/>
    <n v="320.20999999999998"/>
    <x v="5"/>
  </r>
  <r>
    <s v="ORD100144"/>
    <x v="3"/>
    <x v="4"/>
    <n v="1200.3900000000001"/>
    <n v="0.2"/>
    <n v="240.07800000000003"/>
    <n v="960.31200000000013"/>
    <n v="8"/>
    <x v="511"/>
    <d v="2024-10-23T00:00:00"/>
    <x v="0"/>
    <x v="0"/>
    <n v="171.37"/>
    <x v="2"/>
  </r>
  <r>
    <s v="ORD107955"/>
    <x v="0"/>
    <x v="4"/>
    <n v="1200.99"/>
    <n v="0.08"/>
    <n v="96.0792"/>
    <n v="1104.9108000000001"/>
    <n v="8"/>
    <x v="343"/>
    <d v="2023-06-11T00:00:00"/>
    <x v="1"/>
    <x v="2"/>
    <n v="195.68"/>
    <x v="4"/>
  </r>
  <r>
    <s v="ORD109748"/>
    <x v="2"/>
    <x v="1"/>
    <n v="1206.26"/>
    <n v="0.33"/>
    <n v="398.06580000000002"/>
    <n v="808.19419999999991"/>
    <n v="8"/>
    <x v="111"/>
    <d v="2024-12-30T00:00:00"/>
    <x v="2"/>
    <x v="0"/>
    <n v="236.79"/>
    <x v="2"/>
  </r>
  <r>
    <s v="ORD102912"/>
    <x v="2"/>
    <x v="0"/>
    <n v="1208.2"/>
    <n v="0.43"/>
    <n v="519.52600000000007"/>
    <n v="688.67399999999998"/>
    <n v="8"/>
    <x v="700"/>
    <d v="2023-07-03T00:00:00"/>
    <x v="0"/>
    <x v="2"/>
    <n v="77.33"/>
    <x v="0"/>
  </r>
  <r>
    <s v="ORD105256"/>
    <x v="2"/>
    <x v="4"/>
    <n v="1215.57"/>
    <n v="0.05"/>
    <n v="60.778500000000001"/>
    <n v="1154.7915"/>
    <n v="8"/>
    <x v="414"/>
    <d v="2024-02-14T00:00:00"/>
    <x v="1"/>
    <x v="0"/>
    <n v="112.11"/>
    <x v="4"/>
  </r>
  <r>
    <s v="ORD106455"/>
    <x v="0"/>
    <x v="3"/>
    <n v="1226.5899999999999"/>
    <n v="0.47"/>
    <n v="576.49729999999988"/>
    <n v="650.09270000000004"/>
    <n v="8"/>
    <x v="295"/>
    <d v="2024-03-13T00:00:00"/>
    <x v="2"/>
    <x v="0"/>
    <n v="290.14999999999998"/>
    <x v="1"/>
  </r>
  <r>
    <s v="ORD102161"/>
    <x v="1"/>
    <x v="0"/>
    <n v="1226.79"/>
    <n v="0.05"/>
    <n v="61.339500000000001"/>
    <n v="1165.4504999999999"/>
    <n v="8"/>
    <x v="323"/>
    <d v="2023-09-05T00:00:00"/>
    <x v="1"/>
    <x v="0"/>
    <n v="309"/>
    <x v="4"/>
  </r>
  <r>
    <s v="ORD102484"/>
    <x v="0"/>
    <x v="0"/>
    <n v="1229.94"/>
    <n v="0.2"/>
    <n v="245.98800000000003"/>
    <n v="983.952"/>
    <n v="8"/>
    <x v="301"/>
    <d v="2024-05-28T00:00:00"/>
    <x v="2"/>
    <x v="1"/>
    <n v="306.3"/>
    <x v="1"/>
  </r>
  <r>
    <s v="ORD114564"/>
    <x v="0"/>
    <x v="2"/>
    <n v="1230.49"/>
    <n v="0.46"/>
    <n v="566.02539999999999"/>
    <n v="664.46460000000002"/>
    <n v="8"/>
    <x v="45"/>
    <d v="2023-05-31T00:00:00"/>
    <x v="2"/>
    <x v="1"/>
    <n v="320.56"/>
    <x v="1"/>
  </r>
  <r>
    <s v="ORD104319"/>
    <x v="0"/>
    <x v="1"/>
    <n v="1235.45"/>
    <n v="0.1"/>
    <n v="123.54500000000002"/>
    <n v="1111.905"/>
    <n v="8"/>
    <x v="229"/>
    <d v="2023-08-02T00:00:00"/>
    <x v="0"/>
    <x v="2"/>
    <n v="131.66999999999999"/>
    <x v="0"/>
  </r>
  <r>
    <s v="ORD112760"/>
    <x v="1"/>
    <x v="0"/>
    <n v="1235.97"/>
    <n v="0.24"/>
    <n v="296.63279999999997"/>
    <n v="939.33720000000005"/>
    <n v="8"/>
    <x v="126"/>
    <d v="2023-07-31T00:00:00"/>
    <x v="1"/>
    <x v="0"/>
    <n v="71.37"/>
    <x v="1"/>
  </r>
  <r>
    <s v="ORD108289"/>
    <x v="3"/>
    <x v="1"/>
    <n v="1238.23"/>
    <n v="0.43"/>
    <n v="532.43889999999999"/>
    <n v="705.79110000000003"/>
    <n v="8"/>
    <x v="60"/>
    <d v="2023-11-19T00:00:00"/>
    <x v="2"/>
    <x v="2"/>
    <n v="229.28"/>
    <x v="4"/>
  </r>
  <r>
    <s v="ORD103162"/>
    <x v="2"/>
    <x v="3"/>
    <n v="1238.29"/>
    <n v="0.46"/>
    <n v="569.61339999999996"/>
    <n v="668.67660000000001"/>
    <n v="8"/>
    <x v="701"/>
    <d v="2024-08-23T00:00:00"/>
    <x v="2"/>
    <x v="2"/>
    <n v="363.61"/>
    <x v="5"/>
  </r>
  <r>
    <s v="ORD108443"/>
    <x v="3"/>
    <x v="0"/>
    <n v="1240.06"/>
    <n v="0.48"/>
    <n v="595.22879999999998"/>
    <n v="644.83119999999997"/>
    <n v="8"/>
    <x v="317"/>
    <d v="2023-06-24T00:00:00"/>
    <x v="0"/>
    <x v="1"/>
    <n v="275.83999999999997"/>
    <x v="3"/>
  </r>
  <r>
    <s v="ORD106905"/>
    <x v="2"/>
    <x v="2"/>
    <n v="1242.17"/>
    <n v="0.32"/>
    <n v="397.49440000000004"/>
    <n v="844.67560000000003"/>
    <n v="8"/>
    <x v="589"/>
    <d v="2023-11-30T00:00:00"/>
    <x v="0"/>
    <x v="0"/>
    <n v="70.040000000000006"/>
    <x v="3"/>
  </r>
  <r>
    <s v="ORD112163"/>
    <x v="0"/>
    <x v="3"/>
    <n v="1251.1199999999999"/>
    <n v="0.34"/>
    <n v="425.38079999999997"/>
    <n v="825.73919999999998"/>
    <n v="8"/>
    <x v="31"/>
    <d v="2023-05-11T00:00:00"/>
    <x v="2"/>
    <x v="1"/>
    <n v="239.93"/>
    <x v="3"/>
  </r>
  <r>
    <s v="ORD100173"/>
    <x v="3"/>
    <x v="1"/>
    <n v="1251.98"/>
    <n v="0.35"/>
    <n v="438.19299999999998"/>
    <n v="813.78700000000003"/>
    <n v="8"/>
    <x v="28"/>
    <d v="2024-01-09T00:00:00"/>
    <x v="2"/>
    <x v="2"/>
    <n v="253.73"/>
    <x v="3"/>
  </r>
  <r>
    <s v="ORD114170"/>
    <x v="3"/>
    <x v="2"/>
    <n v="1261.32"/>
    <n v="0.42"/>
    <n v="529.75439999999992"/>
    <n v="731.56560000000002"/>
    <n v="8"/>
    <x v="472"/>
    <d v="2023-02-06T00:00:00"/>
    <x v="1"/>
    <x v="2"/>
    <n v="139.84"/>
    <x v="3"/>
  </r>
  <r>
    <s v="ORD114758"/>
    <x v="1"/>
    <x v="2"/>
    <n v="1262.83"/>
    <n v="0.03"/>
    <n v="37.884899999999995"/>
    <n v="1224.9450999999999"/>
    <n v="8"/>
    <x v="83"/>
    <d v="2023-10-13T00:00:00"/>
    <x v="1"/>
    <x v="1"/>
    <n v="93.08"/>
    <x v="1"/>
  </r>
  <r>
    <s v="ORD108374"/>
    <x v="0"/>
    <x v="2"/>
    <n v="1265.43"/>
    <n v="0.12"/>
    <n v="151.85159999999999"/>
    <n v="1113.5784000000001"/>
    <n v="8"/>
    <x v="690"/>
    <d v="2024-03-07T00:00:00"/>
    <x v="1"/>
    <x v="2"/>
    <n v="356.97"/>
    <x v="3"/>
  </r>
  <r>
    <s v="ORD101869"/>
    <x v="2"/>
    <x v="1"/>
    <n v="1269.53"/>
    <n v="0.46"/>
    <n v="583.98379999999997"/>
    <n v="685.5462"/>
    <n v="8"/>
    <x v="66"/>
    <d v="2023-04-21T00:00:00"/>
    <x v="2"/>
    <x v="2"/>
    <n v="300.39"/>
    <x v="4"/>
  </r>
  <r>
    <s v="ORD109525"/>
    <x v="2"/>
    <x v="4"/>
    <n v="1276.47"/>
    <n v="0.5"/>
    <n v="638.23500000000001"/>
    <n v="638.23500000000001"/>
    <n v="8"/>
    <x v="165"/>
    <d v="2024-05-28T00:00:00"/>
    <x v="1"/>
    <x v="0"/>
    <n v="378.2"/>
    <x v="2"/>
  </r>
  <r>
    <s v="ORD108322"/>
    <x v="2"/>
    <x v="1"/>
    <n v="1280.57"/>
    <n v="0.37"/>
    <n v="473.81089999999995"/>
    <n v="806.75909999999999"/>
    <n v="8"/>
    <x v="335"/>
    <d v="2024-05-02T00:00:00"/>
    <x v="1"/>
    <x v="2"/>
    <n v="310.97000000000003"/>
    <x v="1"/>
  </r>
  <r>
    <s v="ORD109907"/>
    <x v="3"/>
    <x v="1"/>
    <n v="1282.99"/>
    <n v="0.06"/>
    <n v="76.979399999999998"/>
    <n v="1206.0106000000001"/>
    <n v="8"/>
    <x v="323"/>
    <d v="2023-09-01T00:00:00"/>
    <x v="2"/>
    <x v="2"/>
    <n v="108.91"/>
    <x v="1"/>
  </r>
  <r>
    <s v="ORD115254"/>
    <x v="1"/>
    <x v="2"/>
    <n v="1283.19"/>
    <n v="0.38"/>
    <n v="487.61220000000003"/>
    <n v="795.57780000000002"/>
    <n v="8"/>
    <x v="702"/>
    <d v="2024-05-02T00:00:00"/>
    <x v="1"/>
    <x v="0"/>
    <n v="138.28"/>
    <x v="3"/>
  </r>
  <r>
    <s v="ORD111273"/>
    <x v="1"/>
    <x v="0"/>
    <n v="1289.96"/>
    <n v="0.38"/>
    <n v="490.1848"/>
    <n v="799.77520000000004"/>
    <n v="8"/>
    <x v="208"/>
    <d v="2024-08-07T00:00:00"/>
    <x v="2"/>
    <x v="1"/>
    <n v="276.08999999999997"/>
    <x v="1"/>
  </r>
  <r>
    <s v="ORD100645"/>
    <x v="1"/>
    <x v="1"/>
    <n v="1299.95"/>
    <n v="0.49"/>
    <n v="636.97550000000001"/>
    <n v="662.97450000000003"/>
    <n v="8"/>
    <x v="283"/>
    <d v="2023-02-25T00:00:00"/>
    <x v="1"/>
    <x v="0"/>
    <n v="226.44"/>
    <x v="4"/>
  </r>
  <r>
    <s v="ORD104580"/>
    <x v="0"/>
    <x v="2"/>
    <n v="1305.05"/>
    <n v="0.49"/>
    <n v="639.47449999999992"/>
    <n v="665.57550000000003"/>
    <n v="8"/>
    <x v="211"/>
    <d v="2023-05-20T00:00:00"/>
    <x v="0"/>
    <x v="1"/>
    <n v="126.73"/>
    <x v="3"/>
  </r>
  <r>
    <s v="ORD102911"/>
    <x v="1"/>
    <x v="1"/>
    <n v="1305.67"/>
    <n v="0.44"/>
    <n v="574.49480000000005"/>
    <n v="731.17520000000002"/>
    <n v="8"/>
    <x v="509"/>
    <d v="2024-09-21T00:00:00"/>
    <x v="2"/>
    <x v="2"/>
    <n v="67.84"/>
    <x v="1"/>
  </r>
  <r>
    <s v="ORD106277"/>
    <x v="3"/>
    <x v="4"/>
    <n v="1306.32"/>
    <n v="0.33"/>
    <n v="431.0856"/>
    <n v="875.23439999999994"/>
    <n v="8"/>
    <x v="165"/>
    <d v="2024-05-27T00:00:00"/>
    <x v="1"/>
    <x v="0"/>
    <n v="346.16"/>
    <x v="0"/>
  </r>
  <r>
    <s v="ORD101431"/>
    <x v="1"/>
    <x v="2"/>
    <n v="1310.6199999999999"/>
    <n v="0.28000000000000003"/>
    <n v="366.97359999999998"/>
    <n v="943.64639999999986"/>
    <n v="8"/>
    <x v="663"/>
    <d v="2023-09-01T00:00:00"/>
    <x v="0"/>
    <x v="1"/>
    <n v="333.44"/>
    <x v="4"/>
  </r>
  <r>
    <s v="ORD102627"/>
    <x v="2"/>
    <x v="3"/>
    <n v="1310.73"/>
    <n v="0.09"/>
    <n v="117.9657"/>
    <n v="1192.7643"/>
    <n v="8"/>
    <x v="243"/>
    <d v="2024-02-02T00:00:00"/>
    <x v="0"/>
    <x v="1"/>
    <n v="329.02"/>
    <x v="2"/>
  </r>
  <r>
    <s v="ORD106415"/>
    <x v="2"/>
    <x v="3"/>
    <n v="1311.94"/>
    <n v="0.28999999999999998"/>
    <n v="380.46260000000001"/>
    <n v="931.47739999999999"/>
    <n v="8"/>
    <x v="276"/>
    <d v="2024-04-15T00:00:00"/>
    <x v="2"/>
    <x v="2"/>
    <n v="239.03"/>
    <x v="3"/>
  </r>
  <r>
    <s v="ORD107896"/>
    <x v="2"/>
    <x v="0"/>
    <n v="1318.11"/>
    <n v="0.35"/>
    <n v="461.33849999999995"/>
    <n v="856.77149999999995"/>
    <n v="8"/>
    <x v="5"/>
    <d v="2024-10-04T00:00:00"/>
    <x v="0"/>
    <x v="1"/>
    <n v="139.26"/>
    <x v="0"/>
  </r>
  <r>
    <s v="ORD113866"/>
    <x v="0"/>
    <x v="2"/>
    <n v="1336.37"/>
    <n v="0.09"/>
    <n v="120.27329999999999"/>
    <n v="1216.0966999999998"/>
    <n v="8"/>
    <x v="222"/>
    <d v="2023-09-16T00:00:00"/>
    <x v="2"/>
    <x v="1"/>
    <n v="190.9"/>
    <x v="5"/>
  </r>
  <r>
    <s v="ORD103542"/>
    <x v="1"/>
    <x v="1"/>
    <n v="1341.34"/>
    <n v="0.06"/>
    <n v="80.480399999999989"/>
    <n v="1260.8596"/>
    <n v="8"/>
    <x v="40"/>
    <d v="2024-04-07T00:00:00"/>
    <x v="0"/>
    <x v="2"/>
    <n v="169.85"/>
    <x v="4"/>
  </r>
  <r>
    <s v="ORD107316"/>
    <x v="3"/>
    <x v="1"/>
    <n v="1349.57"/>
    <n v="0.4"/>
    <n v="539.82799999999997"/>
    <n v="809.74199999999996"/>
    <n v="8"/>
    <x v="663"/>
    <d v="2023-08-30T00:00:00"/>
    <x v="1"/>
    <x v="2"/>
    <n v="137.68"/>
    <x v="0"/>
  </r>
  <r>
    <s v="ORD108396"/>
    <x v="3"/>
    <x v="4"/>
    <n v="1351.04"/>
    <n v="0.48"/>
    <n v="648.49919999999997"/>
    <n v="702.54079999999999"/>
    <n v="8"/>
    <x v="573"/>
    <d v="2023-01-06T00:00:00"/>
    <x v="2"/>
    <x v="2"/>
    <n v="74.02"/>
    <x v="3"/>
  </r>
  <r>
    <s v="ORD105920"/>
    <x v="1"/>
    <x v="3"/>
    <n v="1353.61"/>
    <n v="0.12"/>
    <n v="162.43319999999997"/>
    <n v="1191.1768"/>
    <n v="8"/>
    <x v="204"/>
    <d v="2023-03-25T00:00:00"/>
    <x v="0"/>
    <x v="2"/>
    <n v="67.819999999999993"/>
    <x v="0"/>
  </r>
  <r>
    <s v="ORD101419"/>
    <x v="1"/>
    <x v="4"/>
    <n v="1357.77"/>
    <n v="0.03"/>
    <n v="40.7331"/>
    <n v="1317.0369000000001"/>
    <n v="8"/>
    <x v="550"/>
    <d v="2025-01-06T00:00:00"/>
    <x v="0"/>
    <x v="2"/>
    <n v="352.36"/>
    <x v="4"/>
  </r>
  <r>
    <s v="ORD108027"/>
    <x v="0"/>
    <x v="4"/>
    <n v="1358.33"/>
    <n v="0.17"/>
    <n v="230.9161"/>
    <n v="1127.4139"/>
    <n v="8"/>
    <x v="703"/>
    <d v="2023-06-09T00:00:00"/>
    <x v="2"/>
    <x v="1"/>
    <n v="405.46"/>
    <x v="3"/>
  </r>
  <r>
    <s v="ORD101950"/>
    <x v="3"/>
    <x v="1"/>
    <n v="1360.28"/>
    <n v="0.35"/>
    <n v="476.09799999999996"/>
    <n v="884.18200000000002"/>
    <n v="8"/>
    <x v="5"/>
    <d v="2024-10-06T00:00:00"/>
    <x v="0"/>
    <x v="1"/>
    <n v="111.66"/>
    <x v="5"/>
  </r>
  <r>
    <s v="ORD114014"/>
    <x v="1"/>
    <x v="3"/>
    <n v="1361.01"/>
    <n v="0.48"/>
    <n v="653.28480000000002"/>
    <n v="707.72519999999997"/>
    <n v="8"/>
    <x v="466"/>
    <d v="2024-02-14T00:00:00"/>
    <x v="2"/>
    <x v="2"/>
    <n v="397.2"/>
    <x v="3"/>
  </r>
  <r>
    <s v="ORD104501"/>
    <x v="1"/>
    <x v="1"/>
    <n v="1361.82"/>
    <n v="0.28999999999999998"/>
    <n v="394.92779999999993"/>
    <n v="966.8922"/>
    <n v="8"/>
    <x v="257"/>
    <d v="2024-10-27T00:00:00"/>
    <x v="0"/>
    <x v="0"/>
    <n v="227.76"/>
    <x v="4"/>
  </r>
  <r>
    <s v="ORD107618"/>
    <x v="3"/>
    <x v="2"/>
    <n v="1362.45"/>
    <n v="0.23"/>
    <n v="313.36350000000004"/>
    <n v="1049.0864999999999"/>
    <n v="8"/>
    <x v="578"/>
    <d v="2024-04-13T00:00:00"/>
    <x v="2"/>
    <x v="0"/>
    <n v="205.73"/>
    <x v="3"/>
  </r>
  <r>
    <s v="ORD113356"/>
    <x v="2"/>
    <x v="4"/>
    <n v="1364.45"/>
    <n v="0.19"/>
    <n v="259.24549999999999"/>
    <n v="1105.2045000000001"/>
    <n v="8"/>
    <x v="545"/>
    <d v="2023-02-27T00:00:00"/>
    <x v="1"/>
    <x v="0"/>
    <n v="224.36"/>
    <x v="2"/>
  </r>
  <r>
    <s v="ORD102933"/>
    <x v="1"/>
    <x v="0"/>
    <n v="1369.11"/>
    <n v="0.23"/>
    <n v="314.89529999999996"/>
    <n v="1054.2147"/>
    <n v="8"/>
    <x v="59"/>
    <d v="2023-09-29T00:00:00"/>
    <x v="1"/>
    <x v="2"/>
    <n v="260.12"/>
    <x v="0"/>
  </r>
  <r>
    <s v="ORD110237"/>
    <x v="0"/>
    <x v="0"/>
    <n v="1375.05"/>
    <n v="0.3"/>
    <n v="412.51499999999999"/>
    <n v="962.53499999999997"/>
    <n v="8"/>
    <x v="275"/>
    <d v="2024-12-12T00:00:00"/>
    <x v="1"/>
    <x v="2"/>
    <n v="221.96"/>
    <x v="5"/>
  </r>
  <r>
    <s v="ORD109381"/>
    <x v="0"/>
    <x v="1"/>
    <n v="1378.12"/>
    <n v="0.12"/>
    <n v="165.37439999999998"/>
    <n v="1212.7456"/>
    <n v="8"/>
    <x v="12"/>
    <d v="2024-11-04T00:00:00"/>
    <x v="2"/>
    <x v="0"/>
    <n v="120.95"/>
    <x v="3"/>
  </r>
  <r>
    <s v="ORD114322"/>
    <x v="2"/>
    <x v="2"/>
    <n v="1378.9"/>
    <n v="0.04"/>
    <n v="55.156000000000006"/>
    <n v="1323.7440000000001"/>
    <n v="8"/>
    <x v="62"/>
    <d v="2024-10-20T00:00:00"/>
    <x v="1"/>
    <x v="0"/>
    <n v="108.3"/>
    <x v="2"/>
  </r>
  <r>
    <s v="ORD108770"/>
    <x v="3"/>
    <x v="0"/>
    <n v="1381.11"/>
    <n v="0.47"/>
    <n v="649.12169999999992"/>
    <n v="731.98829999999998"/>
    <n v="8"/>
    <x v="287"/>
    <d v="2024-07-24T00:00:00"/>
    <x v="1"/>
    <x v="1"/>
    <n v="192.9"/>
    <x v="0"/>
  </r>
  <r>
    <s v="ORD100412"/>
    <x v="2"/>
    <x v="1"/>
    <n v="1382.08"/>
    <n v="0.25"/>
    <n v="345.52"/>
    <n v="1036.56"/>
    <n v="8"/>
    <x v="577"/>
    <d v="2023-05-16T00:00:00"/>
    <x v="0"/>
    <x v="1"/>
    <n v="321.3"/>
    <x v="4"/>
  </r>
  <r>
    <s v="ORD112717"/>
    <x v="1"/>
    <x v="0"/>
    <n v="1390.98"/>
    <n v="0.31"/>
    <n v="431.2038"/>
    <n v="959.77620000000002"/>
    <n v="8"/>
    <x v="440"/>
    <d v="2024-11-17T00:00:00"/>
    <x v="1"/>
    <x v="2"/>
    <n v="141.76"/>
    <x v="2"/>
  </r>
  <r>
    <s v="ORD104281"/>
    <x v="2"/>
    <x v="4"/>
    <n v="1392.91"/>
    <n v="0.38"/>
    <n v="529.30580000000009"/>
    <n v="863.60419999999999"/>
    <n v="8"/>
    <x v="445"/>
    <d v="2023-04-10T00:00:00"/>
    <x v="2"/>
    <x v="0"/>
    <n v="233.82"/>
    <x v="5"/>
  </r>
  <r>
    <s v="ORD105508"/>
    <x v="3"/>
    <x v="0"/>
    <n v="1395.38"/>
    <n v="0.48"/>
    <n v="669.78240000000005"/>
    <n v="725.59760000000006"/>
    <n v="8"/>
    <x v="71"/>
    <d v="2023-08-16T00:00:00"/>
    <x v="0"/>
    <x v="1"/>
    <n v="234.5"/>
    <x v="3"/>
  </r>
  <r>
    <s v="ORD104722"/>
    <x v="2"/>
    <x v="1"/>
    <n v="1396.07"/>
    <n v="0.22"/>
    <n v="307.1354"/>
    <n v="1088.9346"/>
    <n v="8"/>
    <x v="477"/>
    <d v="2023-02-08T00:00:00"/>
    <x v="2"/>
    <x v="1"/>
    <n v="91.59"/>
    <x v="2"/>
  </r>
  <r>
    <s v="ORD107123"/>
    <x v="0"/>
    <x v="1"/>
    <n v="1400.85"/>
    <n v="7.0000000000000007E-2"/>
    <n v="98.0595"/>
    <n v="1302.7904999999998"/>
    <n v="8"/>
    <x v="280"/>
    <d v="2024-03-17T00:00:00"/>
    <x v="0"/>
    <x v="1"/>
    <n v="410.43"/>
    <x v="1"/>
  </r>
  <r>
    <s v="ORD113511"/>
    <x v="0"/>
    <x v="4"/>
    <n v="1400.86"/>
    <n v="0.15"/>
    <n v="210.12899999999999"/>
    <n v="1190.731"/>
    <n v="8"/>
    <x v="359"/>
    <d v="2024-01-15T00:00:00"/>
    <x v="0"/>
    <x v="0"/>
    <n v="372.34"/>
    <x v="5"/>
  </r>
  <r>
    <s v="ORD109092"/>
    <x v="0"/>
    <x v="1"/>
    <n v="1403.18"/>
    <n v="7.0000000000000007E-2"/>
    <n v="98.222600000000014"/>
    <n v="1304.9574"/>
    <n v="8"/>
    <x v="689"/>
    <d v="2024-12-26T00:00:00"/>
    <x v="2"/>
    <x v="2"/>
    <n v="142.27000000000001"/>
    <x v="3"/>
  </r>
  <r>
    <s v="ORD101644"/>
    <x v="1"/>
    <x v="2"/>
    <n v="1407.35"/>
    <n v="0.06"/>
    <n v="84.440999999999988"/>
    <n v="1322.9089999999999"/>
    <n v="8"/>
    <x v="338"/>
    <d v="2024-08-14T00:00:00"/>
    <x v="2"/>
    <x v="2"/>
    <n v="390.18"/>
    <x v="1"/>
  </r>
  <r>
    <s v="ORD103637"/>
    <x v="1"/>
    <x v="0"/>
    <n v="1416.02"/>
    <n v="0.45"/>
    <n v="637.20900000000006"/>
    <n v="778.81099999999992"/>
    <n v="8"/>
    <x v="556"/>
    <d v="2023-02-10T00:00:00"/>
    <x v="2"/>
    <x v="0"/>
    <n v="381.37"/>
    <x v="0"/>
  </r>
  <r>
    <s v="ORD105197"/>
    <x v="2"/>
    <x v="1"/>
    <n v="1419.89"/>
    <n v="0.4"/>
    <n v="567.95600000000002"/>
    <n v="851.93400000000008"/>
    <n v="8"/>
    <x v="357"/>
    <d v="2023-10-07T00:00:00"/>
    <x v="1"/>
    <x v="2"/>
    <n v="247.99"/>
    <x v="0"/>
  </r>
  <r>
    <s v="ORD110701"/>
    <x v="1"/>
    <x v="2"/>
    <n v="1420.42"/>
    <n v="0.35"/>
    <n v="497.14699999999999"/>
    <n v="923.27300000000014"/>
    <n v="8"/>
    <x v="45"/>
    <d v="2023-06-01T00:00:00"/>
    <x v="1"/>
    <x v="2"/>
    <n v="96.29"/>
    <x v="4"/>
  </r>
  <r>
    <s v="ORD102893"/>
    <x v="1"/>
    <x v="0"/>
    <n v="1430.4"/>
    <n v="0.03"/>
    <n v="42.911999999999999"/>
    <n v="1387.4880000000001"/>
    <n v="8"/>
    <x v="644"/>
    <d v="2023-03-16T00:00:00"/>
    <x v="1"/>
    <x v="0"/>
    <n v="228.69"/>
    <x v="1"/>
  </r>
  <r>
    <s v="ORD102205"/>
    <x v="1"/>
    <x v="4"/>
    <n v="1432.81"/>
    <n v="0.13"/>
    <n v="186.2653"/>
    <n v="1246.5446999999999"/>
    <n v="8"/>
    <x v="425"/>
    <d v="2023-02-01T00:00:00"/>
    <x v="2"/>
    <x v="0"/>
    <n v="171.35"/>
    <x v="0"/>
  </r>
  <r>
    <s v="ORD104274"/>
    <x v="1"/>
    <x v="0"/>
    <n v="1433.94"/>
    <n v="0.35"/>
    <n v="501.87899999999996"/>
    <n v="932.06100000000015"/>
    <n v="8"/>
    <x v="629"/>
    <d v="2023-07-04T00:00:00"/>
    <x v="0"/>
    <x v="0"/>
    <n v="247.83"/>
    <x v="4"/>
  </r>
  <r>
    <s v="ORD115203"/>
    <x v="2"/>
    <x v="4"/>
    <n v="1434.15"/>
    <n v="0.09"/>
    <n v="129.0735"/>
    <n v="1305.0765000000001"/>
    <n v="8"/>
    <x v="17"/>
    <d v="2024-05-06T00:00:00"/>
    <x v="1"/>
    <x v="2"/>
    <n v="363.1"/>
    <x v="4"/>
  </r>
  <r>
    <s v="ORD102595"/>
    <x v="3"/>
    <x v="1"/>
    <n v="1439.34"/>
    <n v="0.28000000000000003"/>
    <n v="403.01519999999999"/>
    <n v="1036.3247999999999"/>
    <n v="8"/>
    <x v="158"/>
    <d v="2024-10-01T00:00:00"/>
    <x v="1"/>
    <x v="1"/>
    <n v="74.11"/>
    <x v="3"/>
  </r>
  <r>
    <s v="ORD103333"/>
    <x v="3"/>
    <x v="2"/>
    <n v="1440.41"/>
    <n v="0.09"/>
    <n v="129.6369"/>
    <n v="1310.7731000000001"/>
    <n v="8"/>
    <x v="245"/>
    <d v="2023-07-21T00:00:00"/>
    <x v="0"/>
    <x v="1"/>
    <n v="233.31"/>
    <x v="5"/>
  </r>
  <r>
    <s v="ORD109605"/>
    <x v="2"/>
    <x v="0"/>
    <n v="1443.79"/>
    <n v="0.28999999999999998"/>
    <n v="418.69909999999999"/>
    <n v="1025.0908999999999"/>
    <n v="8"/>
    <x v="486"/>
    <d v="2023-12-23T00:00:00"/>
    <x v="1"/>
    <x v="1"/>
    <n v="424.17"/>
    <x v="1"/>
  </r>
  <r>
    <s v="ORD106731"/>
    <x v="1"/>
    <x v="1"/>
    <n v="1444.34"/>
    <n v="0.26"/>
    <n v="375.52839999999998"/>
    <n v="1068.8116"/>
    <n v="8"/>
    <x v="220"/>
    <d v="2023-03-11T00:00:00"/>
    <x v="2"/>
    <x v="2"/>
    <n v="178.42"/>
    <x v="5"/>
  </r>
  <r>
    <s v="ORD107040"/>
    <x v="2"/>
    <x v="4"/>
    <n v="1445.44"/>
    <n v="0.19"/>
    <n v="274.6336"/>
    <n v="1170.8063999999999"/>
    <n v="8"/>
    <x v="64"/>
    <d v="2024-09-05T00:00:00"/>
    <x v="0"/>
    <x v="2"/>
    <n v="351.09"/>
    <x v="4"/>
  </r>
  <r>
    <s v="ORD101909"/>
    <x v="1"/>
    <x v="2"/>
    <n v="1447.53"/>
    <n v="0.28000000000000003"/>
    <n v="405.30840000000001"/>
    <n v="1042.2215999999999"/>
    <n v="8"/>
    <x v="114"/>
    <d v="2024-03-30T00:00:00"/>
    <x v="1"/>
    <x v="2"/>
    <n v="430.2"/>
    <x v="0"/>
  </r>
  <r>
    <s v="ORD107379"/>
    <x v="1"/>
    <x v="0"/>
    <n v="1448.89"/>
    <n v="0.19"/>
    <n v="275.28910000000002"/>
    <n v="1173.6009000000001"/>
    <n v="8"/>
    <x v="217"/>
    <d v="2023-09-27T00:00:00"/>
    <x v="0"/>
    <x v="1"/>
    <n v="284.48"/>
    <x v="0"/>
  </r>
  <r>
    <s v="ORD107278"/>
    <x v="3"/>
    <x v="3"/>
    <n v="1449.06"/>
    <n v="0.17"/>
    <n v="246.34020000000001"/>
    <n v="1202.7197999999999"/>
    <n v="8"/>
    <x v="551"/>
    <d v="2024-02-28T00:00:00"/>
    <x v="1"/>
    <x v="1"/>
    <n v="112.51"/>
    <x v="3"/>
  </r>
  <r>
    <s v="ORD113089"/>
    <x v="1"/>
    <x v="4"/>
    <n v="1449.87"/>
    <n v="0.21"/>
    <n v="304.47269999999997"/>
    <n v="1145.3972999999999"/>
    <n v="8"/>
    <x v="695"/>
    <d v="2024-10-10T00:00:00"/>
    <x v="0"/>
    <x v="1"/>
    <n v="350.71"/>
    <x v="5"/>
  </r>
  <r>
    <s v="ORD107643"/>
    <x v="2"/>
    <x v="0"/>
    <n v="1462.98"/>
    <n v="0.36"/>
    <n v="526.67279999999994"/>
    <n v="936.30720000000008"/>
    <n v="8"/>
    <x v="403"/>
    <d v="2024-04-14T00:00:00"/>
    <x v="2"/>
    <x v="2"/>
    <n v="195.2"/>
    <x v="5"/>
  </r>
  <r>
    <s v="ORD101824"/>
    <x v="1"/>
    <x v="0"/>
    <n v="1463.05"/>
    <n v="0.34"/>
    <n v="497.43700000000001"/>
    <n v="965.61299999999994"/>
    <n v="8"/>
    <x v="199"/>
    <d v="2024-11-29T00:00:00"/>
    <x v="1"/>
    <x v="1"/>
    <n v="278.06"/>
    <x v="3"/>
  </r>
  <r>
    <s v="ORD101921"/>
    <x v="1"/>
    <x v="3"/>
    <n v="1466.13"/>
    <n v="0.06"/>
    <n v="87.967799999999997"/>
    <n v="1378.1622000000002"/>
    <n v="8"/>
    <x v="330"/>
    <d v="2023-04-08T00:00:00"/>
    <x v="0"/>
    <x v="1"/>
    <n v="224.75"/>
    <x v="4"/>
  </r>
  <r>
    <s v="ORD115031"/>
    <x v="0"/>
    <x v="3"/>
    <n v="1466.32"/>
    <n v="0.44"/>
    <n v="645.18079999999998"/>
    <n v="821.13919999999996"/>
    <n v="8"/>
    <x v="603"/>
    <d v="2023-11-07T00:00:00"/>
    <x v="0"/>
    <x v="0"/>
    <n v="300.68"/>
    <x v="4"/>
  </r>
  <r>
    <s v="ORD110982"/>
    <x v="3"/>
    <x v="4"/>
    <n v="1468.18"/>
    <n v="0.11"/>
    <n v="161.49980000000002"/>
    <n v="1306.6802"/>
    <n v="8"/>
    <x v="600"/>
    <d v="2024-03-24T00:00:00"/>
    <x v="2"/>
    <x v="0"/>
    <n v="92.46"/>
    <x v="1"/>
  </r>
  <r>
    <s v="ORD105018"/>
    <x v="3"/>
    <x v="2"/>
    <n v="1469.42"/>
    <n v="0.26"/>
    <n v="382.04920000000004"/>
    <n v="1087.3708000000001"/>
    <n v="8"/>
    <x v="585"/>
    <d v="2023-03-17T00:00:00"/>
    <x v="1"/>
    <x v="1"/>
    <n v="217.72"/>
    <x v="4"/>
  </r>
  <r>
    <s v="ORD108790"/>
    <x v="2"/>
    <x v="0"/>
    <n v="1471.58"/>
    <n v="0.06"/>
    <n v="88.294799999999995"/>
    <n v="1383.2852"/>
    <n v="8"/>
    <x v="673"/>
    <d v="2023-06-13T00:00:00"/>
    <x v="1"/>
    <x v="2"/>
    <n v="237.85"/>
    <x v="2"/>
  </r>
  <r>
    <s v="ORD114416"/>
    <x v="0"/>
    <x v="1"/>
    <n v="1471.94"/>
    <n v="0.08"/>
    <n v="117.7552"/>
    <n v="1354.1848"/>
    <n v="8"/>
    <x v="679"/>
    <d v="2023-08-07T00:00:00"/>
    <x v="2"/>
    <x v="2"/>
    <n v="252.73"/>
    <x v="3"/>
  </r>
  <r>
    <s v="ORD112553"/>
    <x v="2"/>
    <x v="3"/>
    <n v="1477"/>
    <n v="0.43"/>
    <n v="635.11"/>
    <n v="841.89"/>
    <n v="8"/>
    <x v="443"/>
    <d v="2024-02-21T00:00:00"/>
    <x v="2"/>
    <x v="0"/>
    <n v="155.97999999999999"/>
    <x v="0"/>
  </r>
  <r>
    <s v="ORD100838"/>
    <x v="3"/>
    <x v="4"/>
    <n v="1485.68"/>
    <n v="0.39"/>
    <n v="579.41520000000003"/>
    <n v="906.26480000000004"/>
    <n v="8"/>
    <x v="518"/>
    <d v="2024-11-19T00:00:00"/>
    <x v="2"/>
    <x v="1"/>
    <n v="405.75"/>
    <x v="5"/>
  </r>
  <r>
    <s v="ORD109475"/>
    <x v="0"/>
    <x v="2"/>
    <n v="1485.99"/>
    <n v="0.28000000000000003"/>
    <n v="416.07720000000006"/>
    <n v="1069.9128000000001"/>
    <n v="8"/>
    <x v="392"/>
    <d v="2024-01-13T00:00:00"/>
    <x v="0"/>
    <x v="2"/>
    <n v="425.1"/>
    <x v="0"/>
  </r>
  <r>
    <s v="ORD115087"/>
    <x v="1"/>
    <x v="1"/>
    <n v="1488.59"/>
    <n v="0.5"/>
    <n v="744.29499999999996"/>
    <n v="744.29499999999996"/>
    <n v="8"/>
    <x v="303"/>
    <d v="2023-12-24T00:00:00"/>
    <x v="0"/>
    <x v="2"/>
    <n v="315.43"/>
    <x v="0"/>
  </r>
  <r>
    <s v="ORD101562"/>
    <x v="3"/>
    <x v="0"/>
    <n v="1489.2"/>
    <n v="0.12"/>
    <n v="178.70400000000001"/>
    <n v="1310.4960000000001"/>
    <n v="8"/>
    <x v="281"/>
    <d v="2023-08-23T00:00:00"/>
    <x v="1"/>
    <x v="0"/>
    <n v="332.97"/>
    <x v="2"/>
  </r>
  <r>
    <s v="ORD107358"/>
    <x v="2"/>
    <x v="4"/>
    <n v="1492.32"/>
    <n v="0.41"/>
    <n v="611.85119999999995"/>
    <n v="880.46879999999999"/>
    <n v="8"/>
    <x v="223"/>
    <d v="2024-09-09T00:00:00"/>
    <x v="1"/>
    <x v="2"/>
    <n v="392.49"/>
    <x v="5"/>
  </r>
  <r>
    <s v="ORD113698"/>
    <x v="2"/>
    <x v="2"/>
    <n v="1494.28"/>
    <n v="0.34"/>
    <n v="508.05520000000001"/>
    <n v="986.22479999999996"/>
    <n v="8"/>
    <x v="442"/>
    <d v="2023-10-23T00:00:00"/>
    <x v="1"/>
    <x v="2"/>
    <n v="203.49"/>
    <x v="2"/>
  </r>
  <r>
    <s v="ORD100444"/>
    <x v="3"/>
    <x v="4"/>
    <n v="1499.49"/>
    <n v="0.5"/>
    <n v="749.745"/>
    <n v="749.745"/>
    <n v="8"/>
    <x v="658"/>
    <d v="2023-01-12T00:00:00"/>
    <x v="1"/>
    <x v="2"/>
    <n v="380.04"/>
    <x v="4"/>
  </r>
  <r>
    <s v="ORD102367"/>
    <x v="1"/>
    <x v="0"/>
    <n v="1502.38"/>
    <n v="0.25"/>
    <n v="375.59500000000003"/>
    <n v="1126.7850000000001"/>
    <n v="8"/>
    <x v="113"/>
    <d v="2024-07-14T00:00:00"/>
    <x v="1"/>
    <x v="1"/>
    <n v="292.29000000000002"/>
    <x v="5"/>
  </r>
  <r>
    <s v="ORD106450"/>
    <x v="2"/>
    <x v="0"/>
    <n v="1504.82"/>
    <n v="0.19"/>
    <n v="285.91579999999999"/>
    <n v="1218.9041999999999"/>
    <n v="8"/>
    <x v="262"/>
    <d v="2023-06-06T00:00:00"/>
    <x v="2"/>
    <x v="1"/>
    <n v="320.66000000000003"/>
    <x v="3"/>
  </r>
  <r>
    <s v="ORD100794"/>
    <x v="1"/>
    <x v="4"/>
    <n v="1506.83"/>
    <n v="0.2"/>
    <n v="301.36599999999999"/>
    <n v="1205.4639999999999"/>
    <n v="8"/>
    <x v="644"/>
    <d v="2023-03-13T00:00:00"/>
    <x v="1"/>
    <x v="2"/>
    <n v="189.65"/>
    <x v="0"/>
  </r>
  <r>
    <s v="ORD100665"/>
    <x v="1"/>
    <x v="3"/>
    <n v="1507.5"/>
    <n v="0.02"/>
    <n v="30.150000000000002"/>
    <n v="1477.35"/>
    <n v="8"/>
    <x v="373"/>
    <d v="2024-04-06T00:00:00"/>
    <x v="0"/>
    <x v="0"/>
    <n v="270"/>
    <x v="1"/>
  </r>
  <r>
    <s v="ORD109175"/>
    <x v="1"/>
    <x v="3"/>
    <n v="1513.56"/>
    <n v="0.28000000000000003"/>
    <n v="423.79680000000002"/>
    <n v="1089.7631999999999"/>
    <n v="8"/>
    <x v="221"/>
    <d v="2024-06-06T00:00:00"/>
    <x v="0"/>
    <x v="2"/>
    <n v="88.86"/>
    <x v="0"/>
  </r>
  <r>
    <s v="ORD115107"/>
    <x v="1"/>
    <x v="1"/>
    <n v="1517.1"/>
    <n v="0.08"/>
    <n v="121.36799999999999"/>
    <n v="1395.732"/>
    <n v="8"/>
    <x v="517"/>
    <d v="2024-08-17T00:00:00"/>
    <x v="2"/>
    <x v="2"/>
    <n v="445.57"/>
    <x v="3"/>
  </r>
  <r>
    <s v="ORD100054"/>
    <x v="0"/>
    <x v="4"/>
    <n v="1519.61"/>
    <n v="0.41"/>
    <n v="623.04009999999994"/>
    <n v="896.56989999999996"/>
    <n v="8"/>
    <x v="418"/>
    <d v="2024-05-26T00:00:00"/>
    <x v="1"/>
    <x v="2"/>
    <n v="237.01"/>
    <x v="0"/>
  </r>
  <r>
    <s v="ORD113985"/>
    <x v="0"/>
    <x v="4"/>
    <n v="1525.03"/>
    <n v="0.14000000000000001"/>
    <n v="213.50420000000003"/>
    <n v="1311.5257999999999"/>
    <n v="8"/>
    <x v="628"/>
    <d v="2024-08-02T00:00:00"/>
    <x v="1"/>
    <x v="1"/>
    <n v="437.09"/>
    <x v="2"/>
  </r>
  <r>
    <s v="ORD109779"/>
    <x v="2"/>
    <x v="4"/>
    <n v="1525.45"/>
    <n v="0.39"/>
    <n v="594.92550000000006"/>
    <n v="930.52449999999999"/>
    <n v="8"/>
    <x v="698"/>
    <d v="2023-11-30T00:00:00"/>
    <x v="1"/>
    <x v="2"/>
    <n v="380.24"/>
    <x v="3"/>
  </r>
  <r>
    <s v="ORD106568"/>
    <x v="0"/>
    <x v="4"/>
    <n v="1527.05"/>
    <n v="0.17"/>
    <n v="259.5985"/>
    <n v="1267.4514999999999"/>
    <n v="8"/>
    <x v="704"/>
    <d v="2023-02-20T00:00:00"/>
    <x v="0"/>
    <x v="0"/>
    <n v="97.01"/>
    <x v="5"/>
  </r>
  <r>
    <s v="ORD110841"/>
    <x v="2"/>
    <x v="0"/>
    <n v="1538.76"/>
    <n v="0.1"/>
    <n v="153.876"/>
    <n v="1384.884"/>
    <n v="8"/>
    <x v="173"/>
    <d v="2024-06-10T00:00:00"/>
    <x v="0"/>
    <x v="2"/>
    <n v="323.63"/>
    <x v="0"/>
  </r>
  <r>
    <s v="ORD105275"/>
    <x v="0"/>
    <x v="0"/>
    <n v="1540.69"/>
    <n v="0.12"/>
    <n v="184.8828"/>
    <n v="1355.8072"/>
    <n v="8"/>
    <x v="284"/>
    <d v="2024-01-24T00:00:00"/>
    <x v="2"/>
    <x v="1"/>
    <n v="186.99"/>
    <x v="2"/>
  </r>
  <r>
    <s v="ORD106780"/>
    <x v="2"/>
    <x v="0"/>
    <n v="1544.44"/>
    <n v="0.12"/>
    <n v="185.33279999999999"/>
    <n v="1359.1072000000001"/>
    <n v="8"/>
    <x v="572"/>
    <d v="2024-03-11T00:00:00"/>
    <x v="1"/>
    <x v="1"/>
    <n v="89.54"/>
    <x v="2"/>
  </r>
  <r>
    <s v="ORD105182"/>
    <x v="3"/>
    <x v="1"/>
    <n v="1545.04"/>
    <n v="0.47"/>
    <n v="726.16879999999992"/>
    <n v="818.87120000000004"/>
    <n v="8"/>
    <x v="21"/>
    <d v="2023-03-25T00:00:00"/>
    <x v="2"/>
    <x v="1"/>
    <n v="381.81"/>
    <x v="3"/>
  </r>
  <r>
    <s v="ORD115262"/>
    <x v="1"/>
    <x v="2"/>
    <n v="1550.13"/>
    <n v="0.45"/>
    <n v="697.55850000000009"/>
    <n v="852.57150000000001"/>
    <n v="8"/>
    <x v="575"/>
    <d v="2024-07-18T00:00:00"/>
    <x v="2"/>
    <x v="2"/>
    <n v="235.12"/>
    <x v="4"/>
  </r>
  <r>
    <s v="ORD103232"/>
    <x v="0"/>
    <x v="4"/>
    <n v="1551.43"/>
    <n v="0.16"/>
    <n v="248.22880000000001"/>
    <n v="1303.2012"/>
    <n v="8"/>
    <x v="37"/>
    <d v="2024-06-01T00:00:00"/>
    <x v="0"/>
    <x v="2"/>
    <n v="342.15"/>
    <x v="3"/>
  </r>
  <r>
    <s v="ORD113319"/>
    <x v="1"/>
    <x v="1"/>
    <n v="1552.33"/>
    <n v="0.24"/>
    <n v="372.55919999999998"/>
    <n v="1179.7708"/>
    <n v="8"/>
    <x v="602"/>
    <d v="2023-05-12T00:00:00"/>
    <x v="2"/>
    <x v="0"/>
    <n v="281.49"/>
    <x v="0"/>
  </r>
  <r>
    <s v="ORD113710"/>
    <x v="0"/>
    <x v="1"/>
    <n v="1561.22"/>
    <n v="0.04"/>
    <n v="62.448800000000006"/>
    <n v="1498.7712000000001"/>
    <n v="8"/>
    <x v="120"/>
    <d v="2023-05-10T00:00:00"/>
    <x v="0"/>
    <x v="0"/>
    <n v="241.98"/>
    <x v="4"/>
  </r>
  <r>
    <s v="ORD104978"/>
    <x v="2"/>
    <x v="4"/>
    <n v="1566.26"/>
    <n v="0.28999999999999998"/>
    <n v="454.21539999999999"/>
    <n v="1112.0445999999999"/>
    <n v="8"/>
    <x v="225"/>
    <d v="2024-07-13T00:00:00"/>
    <x v="2"/>
    <x v="2"/>
    <n v="267.26"/>
    <x v="2"/>
  </r>
  <r>
    <s v="ORD112670"/>
    <x v="0"/>
    <x v="2"/>
    <n v="1566.42"/>
    <n v="0.31"/>
    <n v="485.59020000000004"/>
    <n v="1080.8298"/>
    <n v="8"/>
    <x v="665"/>
    <d v="2023-10-07T00:00:00"/>
    <x v="2"/>
    <x v="0"/>
    <n v="455.83"/>
    <x v="4"/>
  </r>
  <r>
    <s v="ORD114926"/>
    <x v="2"/>
    <x v="3"/>
    <n v="1567.88"/>
    <n v="0.43"/>
    <n v="674.1884"/>
    <n v="893.69160000000011"/>
    <n v="8"/>
    <x v="705"/>
    <d v="2023-04-11T00:00:00"/>
    <x v="0"/>
    <x v="0"/>
    <n v="130.06"/>
    <x v="4"/>
  </r>
  <r>
    <s v="ORD104714"/>
    <x v="2"/>
    <x v="0"/>
    <n v="1571.26"/>
    <n v="0.01"/>
    <n v="15.7126"/>
    <n v="1555.5473999999999"/>
    <n v="8"/>
    <x v="130"/>
    <d v="2024-12-26T00:00:00"/>
    <x v="2"/>
    <x v="0"/>
    <n v="213.93"/>
    <x v="0"/>
  </r>
  <r>
    <s v="ORD114326"/>
    <x v="0"/>
    <x v="1"/>
    <n v="1573.87"/>
    <n v="0.42"/>
    <n v="661.02539999999988"/>
    <n v="912.84460000000001"/>
    <n v="8"/>
    <x v="612"/>
    <d v="2023-03-03T00:00:00"/>
    <x v="1"/>
    <x v="1"/>
    <n v="348.75"/>
    <x v="0"/>
  </r>
  <r>
    <s v="ORD107405"/>
    <x v="3"/>
    <x v="2"/>
    <n v="1577.03"/>
    <n v="0.28000000000000003"/>
    <n v="441.56840000000005"/>
    <n v="1135.4615999999999"/>
    <n v="8"/>
    <x v="48"/>
    <d v="2024-05-11T00:00:00"/>
    <x v="2"/>
    <x v="2"/>
    <n v="328.28"/>
    <x v="3"/>
  </r>
  <r>
    <s v="ORD106846"/>
    <x v="3"/>
    <x v="3"/>
    <n v="1579.46"/>
    <n v="0.3"/>
    <n v="473.83799999999997"/>
    <n v="1105.6220000000001"/>
    <n v="8"/>
    <x v="216"/>
    <d v="2023-04-21T00:00:00"/>
    <x v="1"/>
    <x v="0"/>
    <n v="455.05"/>
    <x v="4"/>
  </r>
  <r>
    <s v="ORD111809"/>
    <x v="1"/>
    <x v="4"/>
    <n v="1580.48"/>
    <n v="0.23"/>
    <n v="363.5104"/>
    <n v="1216.9695999999999"/>
    <n v="8"/>
    <x v="621"/>
    <d v="2024-12-14T00:00:00"/>
    <x v="2"/>
    <x v="0"/>
    <n v="441.05"/>
    <x v="3"/>
  </r>
  <r>
    <s v="ORD111290"/>
    <x v="3"/>
    <x v="4"/>
    <n v="1581.11"/>
    <n v="0.26"/>
    <n v="411.08859999999999"/>
    <n v="1170.0213999999999"/>
    <n v="8"/>
    <x v="530"/>
    <d v="2023-11-02T00:00:00"/>
    <x v="0"/>
    <x v="2"/>
    <n v="135.12"/>
    <x v="0"/>
  </r>
  <r>
    <s v="ORD114945"/>
    <x v="0"/>
    <x v="2"/>
    <n v="1586.12"/>
    <n v="0.38"/>
    <n v="602.72559999999999"/>
    <n v="983.39439999999991"/>
    <n v="8"/>
    <x v="222"/>
    <d v="2023-09-15T00:00:00"/>
    <x v="0"/>
    <x v="2"/>
    <n v="263.37"/>
    <x v="0"/>
  </r>
  <r>
    <s v="ORD103140"/>
    <x v="2"/>
    <x v="1"/>
    <n v="1592.67"/>
    <n v="7.0000000000000007E-2"/>
    <n v="111.48690000000002"/>
    <n v="1481.1831"/>
    <n v="8"/>
    <x v="337"/>
    <d v="2024-02-15T00:00:00"/>
    <x v="2"/>
    <x v="0"/>
    <n v="227.96"/>
    <x v="4"/>
  </r>
  <r>
    <s v="ORD102101"/>
    <x v="1"/>
    <x v="3"/>
    <n v="1593.85"/>
    <n v="0.14000000000000001"/>
    <n v="223.13900000000001"/>
    <n v="1370.7109999999998"/>
    <n v="8"/>
    <x v="182"/>
    <d v="2024-10-31T00:00:00"/>
    <x v="0"/>
    <x v="0"/>
    <n v="239.34"/>
    <x v="1"/>
  </r>
  <r>
    <s v="ORD107627"/>
    <x v="1"/>
    <x v="2"/>
    <n v="1594.26"/>
    <n v="0.43"/>
    <n v="685.53179999999998"/>
    <n v="908.72820000000002"/>
    <n v="8"/>
    <x v="610"/>
    <d v="2023-09-19T00:00:00"/>
    <x v="2"/>
    <x v="0"/>
    <n v="93.29"/>
    <x v="3"/>
  </r>
  <r>
    <s v="ORD110142"/>
    <x v="2"/>
    <x v="2"/>
    <n v="1597.23"/>
    <n v="0.35"/>
    <n v="559.03049999999996"/>
    <n v="1038.1995000000002"/>
    <n v="8"/>
    <x v="675"/>
    <d v="2023-06-10T00:00:00"/>
    <x v="2"/>
    <x v="1"/>
    <n v="128.28"/>
    <x v="5"/>
  </r>
  <r>
    <s v="ORD113283"/>
    <x v="0"/>
    <x v="2"/>
    <n v="1599.68"/>
    <n v="0.05"/>
    <n v="79.984000000000009"/>
    <n v="1519.6960000000001"/>
    <n v="8"/>
    <x v="415"/>
    <d v="2023-06-21T00:00:00"/>
    <x v="2"/>
    <x v="0"/>
    <n v="414.73"/>
    <x v="5"/>
  </r>
  <r>
    <s v="ORD115153"/>
    <x v="3"/>
    <x v="3"/>
    <n v="1599.75"/>
    <n v="0.28000000000000003"/>
    <n v="447.93000000000006"/>
    <n v="1151.82"/>
    <n v="8"/>
    <x v="633"/>
    <d v="2023-11-14T00:00:00"/>
    <x v="1"/>
    <x v="1"/>
    <n v="153.15"/>
    <x v="1"/>
  </r>
  <r>
    <s v="ORD110746"/>
    <x v="0"/>
    <x v="3"/>
    <n v="1600.62"/>
    <n v="0.28999999999999998"/>
    <n v="464.17979999999994"/>
    <n v="1136.4402"/>
    <n v="8"/>
    <x v="650"/>
    <d v="2024-06-01T00:00:00"/>
    <x v="0"/>
    <x v="2"/>
    <n v="285.02999999999997"/>
    <x v="3"/>
  </r>
  <r>
    <s v="ORD106044"/>
    <x v="0"/>
    <x v="3"/>
    <n v="1606.19"/>
    <n v="0.27"/>
    <n v="433.67130000000003"/>
    <n v="1172.5187000000001"/>
    <n v="8"/>
    <x v="401"/>
    <d v="2024-02-21T00:00:00"/>
    <x v="1"/>
    <x v="0"/>
    <n v="340.38"/>
    <x v="4"/>
  </r>
  <r>
    <s v="ORD103689"/>
    <x v="3"/>
    <x v="0"/>
    <n v="1608.19"/>
    <n v="0.02"/>
    <n v="32.163800000000002"/>
    <n v="1576.0262"/>
    <n v="8"/>
    <x v="310"/>
    <d v="2024-02-15T00:00:00"/>
    <x v="1"/>
    <x v="2"/>
    <n v="269.56"/>
    <x v="5"/>
  </r>
  <r>
    <s v="ORD111398"/>
    <x v="2"/>
    <x v="2"/>
    <n v="1611.43"/>
    <n v="0.36"/>
    <n v="580.11479999999995"/>
    <n v="1031.3152"/>
    <n v="8"/>
    <x v="658"/>
    <d v="2023-01-12T00:00:00"/>
    <x v="0"/>
    <x v="0"/>
    <n v="370.73"/>
    <x v="4"/>
  </r>
  <r>
    <s v="ORD105791"/>
    <x v="1"/>
    <x v="0"/>
    <n v="1613.49"/>
    <n v="0.44"/>
    <n v="709.93560000000002"/>
    <n v="903.55439999999999"/>
    <n v="8"/>
    <x v="443"/>
    <d v="2024-02-21T00:00:00"/>
    <x v="2"/>
    <x v="2"/>
    <n v="281.13"/>
    <x v="5"/>
  </r>
  <r>
    <s v="ORD106262"/>
    <x v="0"/>
    <x v="0"/>
    <n v="1614"/>
    <n v="0.41"/>
    <n v="661.74"/>
    <n v="952.26"/>
    <n v="8"/>
    <x v="345"/>
    <d v="2023-06-02T00:00:00"/>
    <x v="0"/>
    <x v="1"/>
    <n v="466.45"/>
    <x v="5"/>
  </r>
  <r>
    <s v="ORD115082"/>
    <x v="2"/>
    <x v="4"/>
    <n v="1615.16"/>
    <n v="0.1"/>
    <n v="161.51600000000002"/>
    <n v="1453.644"/>
    <n v="8"/>
    <x v="147"/>
    <d v="2024-01-06T00:00:00"/>
    <x v="0"/>
    <x v="1"/>
    <n v="100.16"/>
    <x v="3"/>
  </r>
  <r>
    <s v="ORD105548"/>
    <x v="2"/>
    <x v="3"/>
    <n v="1616.19"/>
    <n v="0.13"/>
    <n v="210.10470000000001"/>
    <n v="1406.0853"/>
    <n v="8"/>
    <x v="676"/>
    <d v="2024-03-01T00:00:00"/>
    <x v="1"/>
    <x v="1"/>
    <n v="334.48"/>
    <x v="1"/>
  </r>
  <r>
    <s v="ORD100178"/>
    <x v="1"/>
    <x v="1"/>
    <n v="1616.59"/>
    <n v="0.26"/>
    <n v="420.3134"/>
    <n v="1196.2765999999999"/>
    <n v="8"/>
    <x v="552"/>
    <d v="2023-09-18T00:00:00"/>
    <x v="0"/>
    <x v="2"/>
    <n v="479.33"/>
    <x v="4"/>
  </r>
  <r>
    <s v="ORD111839"/>
    <x v="0"/>
    <x v="0"/>
    <n v="1618.72"/>
    <n v="0.42"/>
    <n v="679.86239999999998"/>
    <n v="938.85760000000005"/>
    <n v="8"/>
    <x v="555"/>
    <d v="2023-01-21T00:00:00"/>
    <x v="1"/>
    <x v="2"/>
    <n v="461.26"/>
    <x v="2"/>
  </r>
  <r>
    <s v="ORD108412"/>
    <x v="0"/>
    <x v="1"/>
    <n v="1619.65"/>
    <n v="0.36"/>
    <n v="583.07399999999996"/>
    <n v="1036.576"/>
    <n v="8"/>
    <x v="325"/>
    <d v="2024-01-04T00:00:00"/>
    <x v="0"/>
    <x v="2"/>
    <n v="450.69"/>
    <x v="5"/>
  </r>
  <r>
    <s v="ORD109787"/>
    <x v="1"/>
    <x v="3"/>
    <n v="1638.79"/>
    <n v="0.1"/>
    <n v="163.87900000000002"/>
    <n v="1474.9110000000001"/>
    <n v="8"/>
    <x v="118"/>
    <d v="2024-10-01T00:00:00"/>
    <x v="0"/>
    <x v="2"/>
    <n v="108.58"/>
    <x v="4"/>
  </r>
  <r>
    <s v="ORD112271"/>
    <x v="3"/>
    <x v="4"/>
    <n v="1638.85"/>
    <n v="0.12"/>
    <n v="196.66199999999998"/>
    <n v="1442.1879999999999"/>
    <n v="8"/>
    <x v="184"/>
    <d v="2023-08-16T00:00:00"/>
    <x v="2"/>
    <x v="2"/>
    <n v="383.89"/>
    <x v="2"/>
  </r>
  <r>
    <s v="ORD107410"/>
    <x v="0"/>
    <x v="0"/>
    <n v="1649.92"/>
    <n v="0.17"/>
    <n v="280.48640000000006"/>
    <n v="1369.4336000000001"/>
    <n v="8"/>
    <x v="370"/>
    <d v="2024-09-14T00:00:00"/>
    <x v="2"/>
    <x v="1"/>
    <n v="263.60000000000002"/>
    <x v="4"/>
  </r>
  <r>
    <s v="ORD103535"/>
    <x v="0"/>
    <x v="3"/>
    <n v="1656.94"/>
    <n v="0.13"/>
    <n v="215.40220000000002"/>
    <n v="1441.5378000000001"/>
    <n v="8"/>
    <x v="114"/>
    <d v="2024-03-29T00:00:00"/>
    <x v="1"/>
    <x v="0"/>
    <n v="488.13"/>
    <x v="0"/>
  </r>
  <r>
    <s v="ORD110395"/>
    <x v="1"/>
    <x v="2"/>
    <n v="1663.44"/>
    <n v="0.16"/>
    <n v="266.15039999999999"/>
    <n v="1397.2896000000001"/>
    <n v="8"/>
    <x v="198"/>
    <d v="2023-10-14T00:00:00"/>
    <x v="1"/>
    <x v="2"/>
    <n v="359.9"/>
    <x v="0"/>
  </r>
  <r>
    <s v="ORD101611"/>
    <x v="2"/>
    <x v="3"/>
    <n v="1664.92"/>
    <n v="0.28000000000000003"/>
    <n v="466.17760000000004"/>
    <n v="1198.7424000000001"/>
    <n v="8"/>
    <x v="706"/>
    <d v="2024-04-23T00:00:00"/>
    <x v="0"/>
    <x v="1"/>
    <n v="305.23"/>
    <x v="4"/>
  </r>
  <r>
    <s v="ORD107242"/>
    <x v="1"/>
    <x v="3"/>
    <n v="1669.1"/>
    <n v="0.47"/>
    <n v="784.47699999999986"/>
    <n v="884.62300000000005"/>
    <n v="8"/>
    <x v="153"/>
    <d v="2023-05-01T00:00:00"/>
    <x v="1"/>
    <x v="0"/>
    <n v="250.83"/>
    <x v="1"/>
  </r>
  <r>
    <s v="ORD111601"/>
    <x v="0"/>
    <x v="2"/>
    <n v="1672.36"/>
    <n v="0.34"/>
    <n v="568.60239999999999"/>
    <n v="1103.7575999999999"/>
    <n v="8"/>
    <x v="558"/>
    <d v="2023-02-08T00:00:00"/>
    <x v="1"/>
    <x v="2"/>
    <n v="363.9"/>
    <x v="1"/>
  </r>
  <r>
    <s v="ORD107167"/>
    <x v="3"/>
    <x v="4"/>
    <n v="1676.04"/>
    <n v="0.1"/>
    <n v="167.60400000000001"/>
    <n v="1508.4359999999999"/>
    <n v="8"/>
    <x v="422"/>
    <d v="2023-11-16T00:00:00"/>
    <x v="1"/>
    <x v="1"/>
    <n v="438.42"/>
    <x v="2"/>
  </r>
  <r>
    <s v="ORD113315"/>
    <x v="2"/>
    <x v="2"/>
    <n v="1680.72"/>
    <n v="0.3"/>
    <n v="504.21600000000001"/>
    <n v="1176.5039999999999"/>
    <n v="8"/>
    <x v="310"/>
    <d v="2024-02-18T00:00:00"/>
    <x v="1"/>
    <x v="2"/>
    <n v="110.18"/>
    <x v="1"/>
  </r>
  <r>
    <s v="ORD108947"/>
    <x v="0"/>
    <x v="3"/>
    <n v="1685.06"/>
    <n v="0.18"/>
    <n v="303.31079999999997"/>
    <n v="1381.7492"/>
    <n v="8"/>
    <x v="595"/>
    <d v="2024-02-12T00:00:00"/>
    <x v="0"/>
    <x v="1"/>
    <n v="216.36"/>
    <x v="1"/>
  </r>
  <r>
    <s v="ORD106387"/>
    <x v="2"/>
    <x v="3"/>
    <n v="1687.21"/>
    <n v="0.38"/>
    <n v="641.13980000000004"/>
    <n v="1046.0702000000001"/>
    <n v="8"/>
    <x v="304"/>
    <d v="2024-03-28T00:00:00"/>
    <x v="2"/>
    <x v="0"/>
    <n v="314.75"/>
    <x v="0"/>
  </r>
  <r>
    <s v="ORD114924"/>
    <x v="1"/>
    <x v="1"/>
    <n v="1688.43"/>
    <n v="0.36"/>
    <n v="607.83479999999997"/>
    <n v="1080.5952000000002"/>
    <n v="8"/>
    <x v="608"/>
    <d v="2023-01-24T00:00:00"/>
    <x v="2"/>
    <x v="0"/>
    <n v="262.39"/>
    <x v="3"/>
  </r>
  <r>
    <s v="ORD105856"/>
    <x v="3"/>
    <x v="1"/>
    <n v="1689.06"/>
    <n v="0.17"/>
    <n v="287.14019999999999"/>
    <n v="1401.9197999999999"/>
    <n v="8"/>
    <x v="88"/>
    <d v="2024-01-14T00:00:00"/>
    <x v="0"/>
    <x v="0"/>
    <n v="453.74"/>
    <x v="4"/>
  </r>
  <r>
    <s v="ORD103991"/>
    <x v="1"/>
    <x v="3"/>
    <n v="1694.81"/>
    <n v="0.03"/>
    <n v="50.844299999999997"/>
    <n v="1643.9657"/>
    <n v="8"/>
    <x v="555"/>
    <d v="2023-01-18T00:00:00"/>
    <x v="1"/>
    <x v="1"/>
    <n v="259.44"/>
    <x v="5"/>
  </r>
  <r>
    <s v="ORD105196"/>
    <x v="2"/>
    <x v="2"/>
    <n v="1698.56"/>
    <n v="0.33"/>
    <n v="560.52480000000003"/>
    <n v="1138.0351999999998"/>
    <n v="8"/>
    <x v="166"/>
    <d v="2023-11-23T00:00:00"/>
    <x v="0"/>
    <x v="1"/>
    <n v="293.56"/>
    <x v="5"/>
  </r>
  <r>
    <s v="ORD110433"/>
    <x v="2"/>
    <x v="2"/>
    <n v="1699.32"/>
    <n v="7.0000000000000007E-2"/>
    <n v="118.95240000000001"/>
    <n v="1580.3676"/>
    <n v="8"/>
    <x v="16"/>
    <d v="2024-12-10T00:00:00"/>
    <x v="0"/>
    <x v="2"/>
    <n v="375.36"/>
    <x v="4"/>
  </r>
  <r>
    <s v="ORD102568"/>
    <x v="3"/>
    <x v="3"/>
    <n v="1703.49"/>
    <n v="0.3"/>
    <n v="511.04699999999997"/>
    <n v="1192.443"/>
    <n v="8"/>
    <x v="233"/>
    <d v="2023-05-03T00:00:00"/>
    <x v="1"/>
    <x v="1"/>
    <n v="282.54000000000002"/>
    <x v="4"/>
  </r>
  <r>
    <s v="ORD111186"/>
    <x v="2"/>
    <x v="2"/>
    <n v="1703.88"/>
    <n v="0.42"/>
    <n v="715.62959999999998"/>
    <n v="988.25040000000013"/>
    <n v="8"/>
    <x v="350"/>
    <d v="2023-06-11T00:00:00"/>
    <x v="1"/>
    <x v="2"/>
    <n v="186.61"/>
    <x v="5"/>
  </r>
  <r>
    <s v="ORD109673"/>
    <x v="2"/>
    <x v="0"/>
    <n v="1704.43"/>
    <n v="0.28999999999999998"/>
    <n v="494.28469999999999"/>
    <n v="1210.1453000000001"/>
    <n v="8"/>
    <x v="613"/>
    <d v="2024-04-04T00:00:00"/>
    <x v="2"/>
    <x v="1"/>
    <n v="457.06"/>
    <x v="4"/>
  </r>
  <r>
    <s v="ORD105493"/>
    <x v="0"/>
    <x v="2"/>
    <n v="1718.13"/>
    <n v="0.34"/>
    <n v="584.16420000000005"/>
    <n v="1133.9657999999999"/>
    <n v="8"/>
    <x v="11"/>
    <d v="2024-06-06T00:00:00"/>
    <x v="2"/>
    <x v="1"/>
    <n v="234.82"/>
    <x v="0"/>
  </r>
  <r>
    <s v="ORD107920"/>
    <x v="1"/>
    <x v="3"/>
    <n v="1718.29"/>
    <n v="0.08"/>
    <n v="137.4632"/>
    <n v="1580.8268"/>
    <n v="8"/>
    <x v="436"/>
    <d v="2024-10-27T00:00:00"/>
    <x v="1"/>
    <x v="0"/>
    <n v="194.1"/>
    <x v="4"/>
  </r>
  <r>
    <s v="ORD112374"/>
    <x v="0"/>
    <x v="0"/>
    <n v="1718.54"/>
    <n v="0.1"/>
    <n v="171.85400000000001"/>
    <n v="1546.6859999999999"/>
    <n v="8"/>
    <x v="600"/>
    <d v="2024-03-26T00:00:00"/>
    <x v="0"/>
    <x v="2"/>
    <n v="410.85"/>
    <x v="3"/>
  </r>
  <r>
    <s v="ORD107785"/>
    <x v="1"/>
    <x v="0"/>
    <n v="1720.48"/>
    <n v="0.46"/>
    <n v="791.4208000000001"/>
    <n v="929.05919999999992"/>
    <n v="8"/>
    <x v="263"/>
    <d v="2023-06-23T00:00:00"/>
    <x v="0"/>
    <x v="2"/>
    <n v="383.56"/>
    <x v="0"/>
  </r>
  <r>
    <s v="ORD103266"/>
    <x v="3"/>
    <x v="1"/>
    <n v="1721.98"/>
    <n v="0.34"/>
    <n v="585.47320000000002"/>
    <n v="1136.5068000000001"/>
    <n v="8"/>
    <x v="122"/>
    <d v="2024-09-04T00:00:00"/>
    <x v="1"/>
    <x v="0"/>
    <n v="259.45999999999998"/>
    <x v="3"/>
  </r>
  <r>
    <s v="ORD100722"/>
    <x v="3"/>
    <x v="2"/>
    <n v="1722.16"/>
    <n v="0.11"/>
    <n v="189.4376"/>
    <n v="1532.7224000000001"/>
    <n v="8"/>
    <x v="137"/>
    <d v="2023-01-23T00:00:00"/>
    <x v="1"/>
    <x v="2"/>
    <n v="314.81"/>
    <x v="2"/>
  </r>
  <r>
    <s v="ORD108878"/>
    <x v="1"/>
    <x v="0"/>
    <n v="1722.67"/>
    <n v="0.37"/>
    <n v="637.38790000000006"/>
    <n v="1085.2820999999999"/>
    <n v="8"/>
    <x v="467"/>
    <d v="2024-08-18T00:00:00"/>
    <x v="2"/>
    <x v="0"/>
    <n v="88.46"/>
    <x v="2"/>
  </r>
  <r>
    <s v="ORD111505"/>
    <x v="1"/>
    <x v="3"/>
    <n v="1725.87"/>
    <n v="0.5"/>
    <n v="862.93499999999995"/>
    <n v="862.93499999999995"/>
    <n v="8"/>
    <x v="293"/>
    <d v="2024-01-07T00:00:00"/>
    <x v="1"/>
    <x v="2"/>
    <n v="285.70999999999998"/>
    <x v="1"/>
  </r>
  <r>
    <s v="ORD110638"/>
    <x v="2"/>
    <x v="4"/>
    <n v="1730.79"/>
    <n v="0.2"/>
    <n v="346.15800000000002"/>
    <n v="1384.6320000000001"/>
    <n v="8"/>
    <x v="116"/>
    <d v="2024-03-23T00:00:00"/>
    <x v="2"/>
    <x v="2"/>
    <n v="494.65"/>
    <x v="5"/>
  </r>
  <r>
    <s v="ORD100334"/>
    <x v="2"/>
    <x v="0"/>
    <n v="1733.76"/>
    <n v="0.09"/>
    <n v="156.0384"/>
    <n v="1577.7216000000001"/>
    <n v="8"/>
    <x v="25"/>
    <d v="2023-01-12T00:00:00"/>
    <x v="2"/>
    <x v="1"/>
    <n v="117.57"/>
    <x v="2"/>
  </r>
  <r>
    <s v="ORD108886"/>
    <x v="1"/>
    <x v="4"/>
    <n v="1737.44"/>
    <n v="0.03"/>
    <n v="52.123199999999997"/>
    <n v="1685.3168000000001"/>
    <n v="8"/>
    <x v="230"/>
    <d v="2024-04-17T00:00:00"/>
    <x v="2"/>
    <x v="1"/>
    <n v="452.4"/>
    <x v="4"/>
  </r>
  <r>
    <s v="ORD106496"/>
    <x v="2"/>
    <x v="2"/>
    <n v="1739.08"/>
    <n v="0.19"/>
    <n v="330.42520000000002"/>
    <n v="1408.6547999999998"/>
    <n v="8"/>
    <x v="324"/>
    <d v="2024-07-21T00:00:00"/>
    <x v="0"/>
    <x v="1"/>
    <n v="481.98"/>
    <x v="1"/>
  </r>
  <r>
    <s v="ORD105719"/>
    <x v="2"/>
    <x v="1"/>
    <n v="1741.6"/>
    <n v="0.11"/>
    <n v="191.57599999999999"/>
    <n v="1550.0239999999999"/>
    <n v="8"/>
    <x v="381"/>
    <d v="2023-11-13T00:00:00"/>
    <x v="0"/>
    <x v="1"/>
    <n v="315.5"/>
    <x v="5"/>
  </r>
  <r>
    <s v="ORD102210"/>
    <x v="1"/>
    <x v="4"/>
    <n v="1745.27"/>
    <n v="0.03"/>
    <n v="52.3581"/>
    <n v="1692.9119000000001"/>
    <n v="8"/>
    <x v="523"/>
    <d v="2024-04-30T00:00:00"/>
    <x v="1"/>
    <x v="0"/>
    <n v="457.07"/>
    <x v="1"/>
  </r>
  <r>
    <s v="ORD100861"/>
    <x v="1"/>
    <x v="0"/>
    <n v="1745.66"/>
    <n v="0.43"/>
    <n v="750.63380000000006"/>
    <n v="995.02620000000002"/>
    <n v="8"/>
    <x v="415"/>
    <d v="2023-06-17T00:00:00"/>
    <x v="2"/>
    <x v="1"/>
    <n v="279.76"/>
    <x v="0"/>
  </r>
  <r>
    <s v="ORD112770"/>
    <x v="2"/>
    <x v="1"/>
    <n v="1749.12"/>
    <n v="7.0000000000000007E-2"/>
    <n v="122.4384"/>
    <n v="1626.6815999999999"/>
    <n v="8"/>
    <x v="697"/>
    <d v="2024-05-18T00:00:00"/>
    <x v="1"/>
    <x v="1"/>
    <n v="264.29000000000002"/>
    <x v="3"/>
  </r>
  <r>
    <s v="ORD112636"/>
    <x v="1"/>
    <x v="3"/>
    <n v="1751.48"/>
    <n v="0.12"/>
    <n v="210.17759999999998"/>
    <n v="1541.3024"/>
    <n v="8"/>
    <x v="557"/>
    <d v="2023-03-09T00:00:00"/>
    <x v="0"/>
    <x v="1"/>
    <n v="140.15"/>
    <x v="1"/>
  </r>
  <r>
    <s v="ORD105756"/>
    <x v="1"/>
    <x v="3"/>
    <n v="1751.68"/>
    <n v="0.01"/>
    <n v="17.5168"/>
    <n v="1734.1632"/>
    <n v="8"/>
    <x v="247"/>
    <d v="2023-07-06T00:00:00"/>
    <x v="2"/>
    <x v="0"/>
    <n v="507.95"/>
    <x v="3"/>
  </r>
  <r>
    <s v="ORD106051"/>
    <x v="0"/>
    <x v="1"/>
    <n v="1755.54"/>
    <n v="0.39"/>
    <n v="684.66060000000004"/>
    <n v="1070.8793999999998"/>
    <n v="8"/>
    <x v="509"/>
    <d v="2024-09-27T00:00:00"/>
    <x v="2"/>
    <x v="1"/>
    <n v="261.95"/>
    <x v="1"/>
  </r>
  <r>
    <s v="ORD101217"/>
    <x v="2"/>
    <x v="1"/>
    <n v="1756.15"/>
    <n v="0.38"/>
    <n v="667.33699999999999"/>
    <n v="1088.8130000000001"/>
    <n v="8"/>
    <x v="44"/>
    <d v="2023-09-20T00:00:00"/>
    <x v="0"/>
    <x v="0"/>
    <n v="430.14"/>
    <x v="1"/>
  </r>
  <r>
    <s v="ORD102915"/>
    <x v="1"/>
    <x v="2"/>
    <n v="1758.96"/>
    <n v="0.31"/>
    <n v="545.27760000000001"/>
    <n v="1213.6824000000001"/>
    <n v="8"/>
    <x v="63"/>
    <d v="2024-02-19T00:00:00"/>
    <x v="0"/>
    <x v="2"/>
    <n v="402.52"/>
    <x v="5"/>
  </r>
  <r>
    <s v="ORD110373"/>
    <x v="2"/>
    <x v="4"/>
    <n v="1760.06"/>
    <n v="0.48"/>
    <n v="844.82879999999989"/>
    <n v="915.23120000000006"/>
    <n v="8"/>
    <x v="683"/>
    <d v="2024-07-09T00:00:00"/>
    <x v="1"/>
    <x v="2"/>
    <n v="88.45"/>
    <x v="0"/>
  </r>
  <r>
    <s v="ORD114717"/>
    <x v="0"/>
    <x v="0"/>
    <n v="1762.88"/>
    <n v="7.0000000000000007E-2"/>
    <n v="123.40160000000002"/>
    <n v="1639.4784000000002"/>
    <n v="8"/>
    <x v="562"/>
    <d v="2024-03-28T00:00:00"/>
    <x v="1"/>
    <x v="0"/>
    <n v="381.05"/>
    <x v="2"/>
  </r>
  <r>
    <s v="ORD107343"/>
    <x v="3"/>
    <x v="2"/>
    <n v="1763.97"/>
    <n v="0.21"/>
    <n v="370.43369999999999"/>
    <n v="1393.5363"/>
    <n v="8"/>
    <x v="310"/>
    <d v="2024-02-17T00:00:00"/>
    <x v="0"/>
    <x v="1"/>
    <n v="369.18"/>
    <x v="4"/>
  </r>
  <r>
    <s v="ORD114854"/>
    <x v="0"/>
    <x v="0"/>
    <n v="1765.21"/>
    <n v="0.24"/>
    <n v="423.65039999999999"/>
    <n v="1341.5596"/>
    <n v="8"/>
    <x v="540"/>
    <d v="2024-01-12T00:00:00"/>
    <x v="2"/>
    <x v="2"/>
    <n v="315.89"/>
    <x v="2"/>
  </r>
  <r>
    <s v="ORD102455"/>
    <x v="1"/>
    <x v="3"/>
    <n v="1766.12"/>
    <n v="0.12"/>
    <n v="211.93439999999998"/>
    <n v="1554.1855999999998"/>
    <n v="8"/>
    <x v="461"/>
    <d v="2023-07-10T00:00:00"/>
    <x v="2"/>
    <x v="0"/>
    <n v="227.46"/>
    <x v="1"/>
  </r>
  <r>
    <s v="ORD114225"/>
    <x v="0"/>
    <x v="0"/>
    <n v="1772.85"/>
    <n v="0.06"/>
    <n v="106.371"/>
    <n v="1666.4789999999998"/>
    <n v="8"/>
    <x v="173"/>
    <d v="2024-06-07T00:00:00"/>
    <x v="0"/>
    <x v="1"/>
    <n v="338.08"/>
    <x v="5"/>
  </r>
  <r>
    <s v="ORD103156"/>
    <x v="3"/>
    <x v="4"/>
    <n v="1775.26"/>
    <n v="0.49"/>
    <n v="869.87739999999997"/>
    <n v="905.38260000000002"/>
    <n v="8"/>
    <x v="520"/>
    <d v="2024-05-21T00:00:00"/>
    <x v="0"/>
    <x v="1"/>
    <n v="262.67"/>
    <x v="0"/>
  </r>
  <r>
    <s v="ORD109360"/>
    <x v="3"/>
    <x v="3"/>
    <n v="1776.35"/>
    <n v="0.15"/>
    <n v="266.45249999999999"/>
    <n v="1509.8975"/>
    <n v="8"/>
    <x v="689"/>
    <d v="2024-12-24T00:00:00"/>
    <x v="0"/>
    <x v="0"/>
    <n v="211.42"/>
    <x v="1"/>
  </r>
  <r>
    <s v="ORD110490"/>
    <x v="3"/>
    <x v="1"/>
    <n v="1777.4"/>
    <n v="0.42"/>
    <n v="746.50800000000004"/>
    <n v="1030.8920000000001"/>
    <n v="8"/>
    <x v="409"/>
    <d v="2023-08-18T00:00:00"/>
    <x v="1"/>
    <x v="2"/>
    <n v="432"/>
    <x v="1"/>
  </r>
  <r>
    <s v="ORD112193"/>
    <x v="1"/>
    <x v="3"/>
    <n v="1780.65"/>
    <n v="0.25"/>
    <n v="445.16250000000002"/>
    <n v="1335.4875000000002"/>
    <n v="8"/>
    <x v="330"/>
    <d v="2023-04-10T00:00:00"/>
    <x v="0"/>
    <x v="2"/>
    <n v="393.97"/>
    <x v="2"/>
  </r>
  <r>
    <s v="ORD108975"/>
    <x v="0"/>
    <x v="4"/>
    <n v="1782.45"/>
    <n v="0.18"/>
    <n v="320.84100000000001"/>
    <n v="1461.6089999999999"/>
    <n v="8"/>
    <x v="577"/>
    <d v="2023-05-17T00:00:00"/>
    <x v="2"/>
    <x v="0"/>
    <n v="196.94"/>
    <x v="5"/>
  </r>
  <r>
    <s v="ORD103002"/>
    <x v="2"/>
    <x v="1"/>
    <n v="1782.81"/>
    <n v="0.18"/>
    <n v="320.9058"/>
    <n v="1461.9041999999999"/>
    <n v="8"/>
    <x v="414"/>
    <d v="2024-02-11T00:00:00"/>
    <x v="1"/>
    <x v="1"/>
    <n v="196.24"/>
    <x v="5"/>
  </r>
  <r>
    <s v="ORD108161"/>
    <x v="2"/>
    <x v="0"/>
    <n v="1784.14"/>
    <n v="0.05"/>
    <n v="89.207000000000008"/>
    <n v="1694.933"/>
    <n v="8"/>
    <x v="345"/>
    <d v="2023-06-05T00:00:00"/>
    <x v="1"/>
    <x v="0"/>
    <n v="99.3"/>
    <x v="0"/>
  </r>
  <r>
    <s v="ORD106999"/>
    <x v="0"/>
    <x v="1"/>
    <n v="1786.13"/>
    <n v="0.24"/>
    <n v="428.6712"/>
    <n v="1357.4588000000001"/>
    <n v="8"/>
    <x v="392"/>
    <d v="2024-01-14T00:00:00"/>
    <x v="0"/>
    <x v="2"/>
    <n v="494.02"/>
    <x v="0"/>
  </r>
  <r>
    <s v="ORD102956"/>
    <x v="1"/>
    <x v="1"/>
    <n v="1790.27"/>
    <n v="0.36"/>
    <n v="644.49720000000002"/>
    <n v="1145.7728"/>
    <n v="8"/>
    <x v="281"/>
    <d v="2023-08-21T00:00:00"/>
    <x v="0"/>
    <x v="2"/>
    <n v="315.22000000000003"/>
    <x v="0"/>
  </r>
  <r>
    <s v="ORD114580"/>
    <x v="1"/>
    <x v="2"/>
    <n v="1791.66"/>
    <n v="0.17"/>
    <n v="304.58220000000006"/>
    <n v="1487.0778"/>
    <n v="8"/>
    <x v="458"/>
    <d v="2024-01-07T00:00:00"/>
    <x v="1"/>
    <x v="2"/>
    <n v="390.83"/>
    <x v="2"/>
  </r>
  <r>
    <s v="ORD100963"/>
    <x v="0"/>
    <x v="4"/>
    <n v="1792.14"/>
    <n v="0.16"/>
    <n v="286.74240000000003"/>
    <n v="1505.3976"/>
    <n v="8"/>
    <x v="603"/>
    <d v="2023-11-07T00:00:00"/>
    <x v="0"/>
    <x v="1"/>
    <n v="511.56"/>
    <x v="5"/>
  </r>
  <r>
    <s v="ORD110141"/>
    <x v="0"/>
    <x v="1"/>
    <n v="1796.84"/>
    <n v="0.39"/>
    <n v="700.76760000000002"/>
    <n v="1096.0724"/>
    <n v="8"/>
    <x v="304"/>
    <d v="2024-03-24T00:00:00"/>
    <x v="0"/>
    <x v="0"/>
    <n v="422.09"/>
    <x v="2"/>
  </r>
  <r>
    <s v="ORD109546"/>
    <x v="0"/>
    <x v="1"/>
    <n v="1797.27"/>
    <n v="0.17"/>
    <n v="305.53590000000003"/>
    <n v="1491.7340999999999"/>
    <n v="8"/>
    <x v="164"/>
    <d v="2023-11-25T00:00:00"/>
    <x v="0"/>
    <x v="2"/>
    <n v="375.68"/>
    <x v="2"/>
  </r>
  <r>
    <s v="ORD113722"/>
    <x v="2"/>
    <x v="4"/>
    <n v="1802.26"/>
    <n v="0.32"/>
    <n v="576.72320000000002"/>
    <n v="1225.5367999999999"/>
    <n v="8"/>
    <x v="186"/>
    <d v="2023-08-03T00:00:00"/>
    <x v="0"/>
    <x v="2"/>
    <n v="340.95"/>
    <x v="3"/>
  </r>
  <r>
    <s v="ORD108761"/>
    <x v="0"/>
    <x v="2"/>
    <n v="1802.79"/>
    <n v="7.0000000000000007E-2"/>
    <n v="126.1953"/>
    <n v="1676.5946999999999"/>
    <n v="8"/>
    <x v="588"/>
    <d v="2024-04-18T00:00:00"/>
    <x v="1"/>
    <x v="0"/>
    <n v="197.65"/>
    <x v="5"/>
  </r>
  <r>
    <s v="ORD108435"/>
    <x v="0"/>
    <x v="3"/>
    <n v="1811.37"/>
    <n v="0.43"/>
    <n v="778.88909999999998"/>
    <n v="1032.4809"/>
    <n v="8"/>
    <x v="689"/>
    <d v="2024-12-22T00:00:00"/>
    <x v="2"/>
    <x v="2"/>
    <n v="373.97"/>
    <x v="0"/>
  </r>
  <r>
    <s v="ORD110120"/>
    <x v="0"/>
    <x v="2"/>
    <n v="1812.14"/>
    <n v="0.35"/>
    <n v="634.24900000000002"/>
    <n v="1177.8910000000001"/>
    <n v="8"/>
    <x v="70"/>
    <d v="2024-07-14T00:00:00"/>
    <x v="1"/>
    <x v="2"/>
    <n v="478.53"/>
    <x v="5"/>
  </r>
  <r>
    <s v="ORD107653"/>
    <x v="3"/>
    <x v="3"/>
    <n v="1817.1"/>
    <n v="0.11"/>
    <n v="199.881"/>
    <n v="1617.2189999999998"/>
    <n v="8"/>
    <x v="682"/>
    <d v="2023-03-27T00:00:00"/>
    <x v="0"/>
    <x v="0"/>
    <n v="132.24"/>
    <x v="3"/>
  </r>
  <r>
    <s v="ORD113163"/>
    <x v="2"/>
    <x v="3"/>
    <n v="1818.38"/>
    <n v="0.13"/>
    <n v="236.38940000000002"/>
    <n v="1581.9906000000001"/>
    <n v="8"/>
    <x v="281"/>
    <d v="2023-08-24T00:00:00"/>
    <x v="2"/>
    <x v="1"/>
    <n v="431.83"/>
    <x v="4"/>
  </r>
  <r>
    <s v="ORD115052"/>
    <x v="1"/>
    <x v="0"/>
    <n v="1826.74"/>
    <n v="0.05"/>
    <n v="91.337000000000003"/>
    <n v="1735.403"/>
    <n v="8"/>
    <x v="521"/>
    <d v="2023-05-01T00:00:00"/>
    <x v="2"/>
    <x v="0"/>
    <n v="232.56"/>
    <x v="4"/>
  </r>
  <r>
    <s v="ORD105895"/>
    <x v="0"/>
    <x v="0"/>
    <n v="1829.01"/>
    <n v="0.33"/>
    <n v="603.57330000000002"/>
    <n v="1225.4367"/>
    <n v="8"/>
    <x v="344"/>
    <d v="2023-05-03T00:00:00"/>
    <x v="2"/>
    <x v="1"/>
    <n v="235.01"/>
    <x v="2"/>
  </r>
  <r>
    <s v="ORD102750"/>
    <x v="3"/>
    <x v="3"/>
    <n v="1831.47"/>
    <n v="0.18"/>
    <n v="329.66460000000001"/>
    <n v="1501.8054"/>
    <n v="8"/>
    <x v="504"/>
    <d v="2023-03-20T00:00:00"/>
    <x v="0"/>
    <x v="1"/>
    <n v="387.67"/>
    <x v="5"/>
  </r>
  <r>
    <s v="ORD106819"/>
    <x v="3"/>
    <x v="0"/>
    <n v="1837.99"/>
    <n v="0.28000000000000003"/>
    <n v="514.63720000000001"/>
    <n v="1323.3528000000001"/>
    <n v="8"/>
    <x v="542"/>
    <d v="2024-12-23T00:00:00"/>
    <x v="0"/>
    <x v="0"/>
    <n v="180.86"/>
    <x v="1"/>
  </r>
  <r>
    <s v="ORD107017"/>
    <x v="1"/>
    <x v="3"/>
    <n v="1839.73"/>
    <n v="0.46"/>
    <n v="846.2758"/>
    <n v="993.45420000000001"/>
    <n v="8"/>
    <x v="351"/>
    <d v="2024-05-30T00:00:00"/>
    <x v="1"/>
    <x v="2"/>
    <n v="94.46"/>
    <x v="4"/>
  </r>
  <r>
    <s v="ORD104504"/>
    <x v="3"/>
    <x v="1"/>
    <n v="1840.93"/>
    <n v="0.45"/>
    <n v="828.41849999999999"/>
    <n v="1012.5115000000001"/>
    <n v="8"/>
    <x v="260"/>
    <d v="2024-12-31T00:00:00"/>
    <x v="1"/>
    <x v="0"/>
    <n v="520.07000000000005"/>
    <x v="1"/>
  </r>
  <r>
    <s v="ORD107695"/>
    <x v="1"/>
    <x v="4"/>
    <n v="1848.25"/>
    <n v="0.19"/>
    <n v="351.16750000000002"/>
    <n v="1497.0825"/>
    <n v="8"/>
    <x v="211"/>
    <d v="2023-05-19T00:00:00"/>
    <x v="2"/>
    <x v="0"/>
    <n v="295.76"/>
    <x v="1"/>
  </r>
  <r>
    <s v="ORD102481"/>
    <x v="1"/>
    <x v="1"/>
    <n v="1848.59"/>
    <n v="0.15"/>
    <n v="277.2885"/>
    <n v="1571.3015"/>
    <n v="8"/>
    <x v="643"/>
    <d v="2024-06-17T00:00:00"/>
    <x v="0"/>
    <x v="2"/>
    <n v="263.42"/>
    <x v="0"/>
  </r>
  <r>
    <s v="ORD109180"/>
    <x v="0"/>
    <x v="3"/>
    <n v="1854.04"/>
    <n v="0.45"/>
    <n v="834.31799999999998"/>
    <n v="1019.722"/>
    <n v="8"/>
    <x v="406"/>
    <d v="2023-05-01T00:00:00"/>
    <x v="0"/>
    <x v="1"/>
    <n v="211.22"/>
    <x v="0"/>
  </r>
  <r>
    <s v="ORD104817"/>
    <x v="2"/>
    <x v="0"/>
    <n v="1860.58"/>
    <n v="0.49"/>
    <n v="911.68419999999992"/>
    <n v="948.89580000000001"/>
    <n v="8"/>
    <x v="287"/>
    <d v="2024-07-28T00:00:00"/>
    <x v="0"/>
    <x v="1"/>
    <n v="281.94"/>
    <x v="5"/>
  </r>
  <r>
    <s v="ORD105280"/>
    <x v="2"/>
    <x v="4"/>
    <n v="1868.67"/>
    <n v="0.24"/>
    <n v="448.48079999999999"/>
    <n v="1420.1892"/>
    <n v="8"/>
    <x v="567"/>
    <d v="2024-02-29T00:00:00"/>
    <x v="1"/>
    <x v="1"/>
    <n v="180"/>
    <x v="0"/>
  </r>
  <r>
    <s v="ORD114038"/>
    <x v="3"/>
    <x v="2"/>
    <n v="1869.89"/>
    <n v="0.39"/>
    <n v="729.25710000000004"/>
    <n v="1140.6329000000001"/>
    <n v="8"/>
    <x v="438"/>
    <d v="2023-02-07T00:00:00"/>
    <x v="1"/>
    <x v="1"/>
    <n v="458.1"/>
    <x v="0"/>
  </r>
  <r>
    <s v="ORD113575"/>
    <x v="2"/>
    <x v="2"/>
    <n v="1870.63"/>
    <n v="0.23"/>
    <n v="430.24490000000003"/>
    <n v="1440.3851"/>
    <n v="8"/>
    <x v="407"/>
    <d v="2024-12-09T00:00:00"/>
    <x v="1"/>
    <x v="2"/>
    <n v="332.37"/>
    <x v="1"/>
  </r>
  <r>
    <s v="ORD112409"/>
    <x v="3"/>
    <x v="2"/>
    <n v="1873.35"/>
    <n v="0.41"/>
    <n v="768.07349999999997"/>
    <n v="1105.2764999999999"/>
    <n v="8"/>
    <x v="368"/>
    <d v="2024-05-18T00:00:00"/>
    <x v="1"/>
    <x v="0"/>
    <n v="318.79000000000002"/>
    <x v="2"/>
  </r>
  <r>
    <s v="ORD113458"/>
    <x v="2"/>
    <x v="0"/>
    <n v="1876.43"/>
    <n v="0.21"/>
    <n v="394.05029999999999"/>
    <n v="1482.3797"/>
    <n v="8"/>
    <x v="630"/>
    <d v="2023-04-15T00:00:00"/>
    <x v="1"/>
    <x v="1"/>
    <n v="365.49"/>
    <x v="0"/>
  </r>
  <r>
    <s v="ORD104803"/>
    <x v="0"/>
    <x v="4"/>
    <n v="1878.97"/>
    <n v="0.19"/>
    <n v="357.0043"/>
    <n v="1521.9657"/>
    <n v="8"/>
    <x v="128"/>
    <d v="2024-08-26T00:00:00"/>
    <x v="0"/>
    <x v="1"/>
    <n v="473.58"/>
    <x v="2"/>
  </r>
  <r>
    <s v="ORD111546"/>
    <x v="3"/>
    <x v="3"/>
    <n v="1881.1"/>
    <n v="0.19"/>
    <n v="357.40899999999999"/>
    <n v="1523.6909999999998"/>
    <n v="8"/>
    <x v="277"/>
    <d v="2024-07-25T00:00:00"/>
    <x v="1"/>
    <x v="2"/>
    <n v="322.27999999999997"/>
    <x v="3"/>
  </r>
  <r>
    <s v="ORD101834"/>
    <x v="3"/>
    <x v="3"/>
    <n v="1888.39"/>
    <n v="0.37"/>
    <n v="698.70429999999999"/>
    <n v="1189.6857"/>
    <n v="8"/>
    <x v="631"/>
    <d v="2024-09-02T00:00:00"/>
    <x v="1"/>
    <x v="0"/>
    <n v="354.22"/>
    <x v="1"/>
  </r>
  <r>
    <s v="ORD105661"/>
    <x v="3"/>
    <x v="0"/>
    <n v="1889.18"/>
    <n v="0.42"/>
    <n v="793.4556"/>
    <n v="1095.7244000000001"/>
    <n v="8"/>
    <x v="707"/>
    <d v="2023-07-24T00:00:00"/>
    <x v="0"/>
    <x v="2"/>
    <n v="381.22"/>
    <x v="1"/>
  </r>
  <r>
    <s v="ORD111756"/>
    <x v="0"/>
    <x v="3"/>
    <n v="1889.33"/>
    <n v="0.23"/>
    <n v="434.54590000000002"/>
    <n v="1454.7840999999999"/>
    <n v="8"/>
    <x v="323"/>
    <d v="2023-09-03T00:00:00"/>
    <x v="2"/>
    <x v="1"/>
    <n v="160.12"/>
    <x v="5"/>
  </r>
  <r>
    <s v="ORD102990"/>
    <x v="2"/>
    <x v="2"/>
    <n v="1889.84"/>
    <n v="0.34"/>
    <n v="642.54560000000004"/>
    <n v="1247.2943999999998"/>
    <n v="8"/>
    <x v="18"/>
    <d v="2024-11-10T00:00:00"/>
    <x v="1"/>
    <x v="0"/>
    <n v="340.54"/>
    <x v="2"/>
  </r>
  <r>
    <s v="ORD114259"/>
    <x v="2"/>
    <x v="4"/>
    <n v="1892.09"/>
    <n v="0.3"/>
    <n v="567.62699999999995"/>
    <n v="1324.463"/>
    <n v="8"/>
    <x v="584"/>
    <d v="2023-09-29T00:00:00"/>
    <x v="2"/>
    <x v="0"/>
    <n v="461.02"/>
    <x v="1"/>
  </r>
  <r>
    <s v="ORD100509"/>
    <x v="2"/>
    <x v="3"/>
    <n v="1893.6"/>
    <n v="0.02"/>
    <n v="37.872"/>
    <n v="1855.7279999999998"/>
    <n v="8"/>
    <x v="615"/>
    <d v="2023-07-01T00:00:00"/>
    <x v="1"/>
    <x v="2"/>
    <n v="367.49"/>
    <x v="2"/>
  </r>
  <r>
    <s v="ORD100527"/>
    <x v="2"/>
    <x v="2"/>
    <n v="1900.15"/>
    <n v="0.48"/>
    <n v="912.072"/>
    <n v="988.07800000000009"/>
    <n v="8"/>
    <x v="485"/>
    <d v="2024-07-08T00:00:00"/>
    <x v="0"/>
    <x v="2"/>
    <n v="140.81"/>
    <x v="5"/>
  </r>
  <r>
    <s v="ORD109859"/>
    <x v="2"/>
    <x v="4"/>
    <n v="1904.02"/>
    <n v="0.26"/>
    <n v="495.04520000000002"/>
    <n v="1408.9748"/>
    <n v="8"/>
    <x v="411"/>
    <d v="2023-04-15T00:00:00"/>
    <x v="0"/>
    <x v="0"/>
    <n v="490.41"/>
    <x v="1"/>
  </r>
  <r>
    <s v="ORD105931"/>
    <x v="1"/>
    <x v="3"/>
    <n v="1909.69"/>
    <n v="0.44"/>
    <n v="840.2636"/>
    <n v="1069.4264000000001"/>
    <n v="8"/>
    <x v="136"/>
    <d v="2024-11-25T00:00:00"/>
    <x v="1"/>
    <x v="1"/>
    <n v="569.13"/>
    <x v="1"/>
  </r>
  <r>
    <s v="ORD109019"/>
    <x v="0"/>
    <x v="3"/>
    <n v="1910.77"/>
    <n v="0.49"/>
    <n v="936.27729999999997"/>
    <n v="974.49270000000001"/>
    <n v="8"/>
    <x v="513"/>
    <d v="2023-08-09T00:00:00"/>
    <x v="2"/>
    <x v="2"/>
    <n v="436.06"/>
    <x v="2"/>
  </r>
  <r>
    <s v="ORD111289"/>
    <x v="0"/>
    <x v="2"/>
    <n v="1917.74"/>
    <n v="0.17"/>
    <n v="326.01580000000001"/>
    <n v="1591.7242000000001"/>
    <n v="8"/>
    <x v="56"/>
    <d v="2024-11-10T00:00:00"/>
    <x v="1"/>
    <x v="1"/>
    <n v="345.66"/>
    <x v="4"/>
  </r>
  <r>
    <s v="ORD111158"/>
    <x v="2"/>
    <x v="4"/>
    <n v="1918.36"/>
    <n v="0.19"/>
    <n v="364.48840000000001"/>
    <n v="1553.8715999999999"/>
    <n v="8"/>
    <x v="172"/>
    <d v="2023-07-16T00:00:00"/>
    <x v="2"/>
    <x v="2"/>
    <n v="183.8"/>
    <x v="4"/>
  </r>
  <r>
    <s v="ORD101517"/>
    <x v="0"/>
    <x v="1"/>
    <n v="1920.75"/>
    <n v="0.11"/>
    <n v="211.2825"/>
    <n v="1709.4675"/>
    <n v="8"/>
    <x v="425"/>
    <d v="2023-02-06T00:00:00"/>
    <x v="1"/>
    <x v="0"/>
    <n v="120.75"/>
    <x v="1"/>
  </r>
  <r>
    <s v="ORD112429"/>
    <x v="1"/>
    <x v="4"/>
    <n v="1921.17"/>
    <n v="0.01"/>
    <n v="19.2117"/>
    <n v="1901.9583"/>
    <n v="8"/>
    <x v="630"/>
    <d v="2023-04-12T00:00:00"/>
    <x v="1"/>
    <x v="1"/>
    <n v="409.94"/>
    <x v="4"/>
  </r>
  <r>
    <s v="ORD111167"/>
    <x v="1"/>
    <x v="2"/>
    <n v="1923.81"/>
    <n v="0.44"/>
    <n v="846.47640000000001"/>
    <n v="1077.3335999999999"/>
    <n v="8"/>
    <x v="213"/>
    <d v="2024-04-16T00:00:00"/>
    <x v="1"/>
    <x v="1"/>
    <n v="362.59"/>
    <x v="0"/>
  </r>
  <r>
    <s v="ORD106544"/>
    <x v="3"/>
    <x v="4"/>
    <n v="1924.91"/>
    <n v="0.28999999999999998"/>
    <n v="558.22389999999996"/>
    <n v="1366.6861000000001"/>
    <n v="8"/>
    <x v="342"/>
    <d v="2023-11-27T00:00:00"/>
    <x v="1"/>
    <x v="2"/>
    <n v="318.93"/>
    <x v="1"/>
  </r>
  <r>
    <s v="ORD109001"/>
    <x v="3"/>
    <x v="1"/>
    <n v="1927.84"/>
    <n v="0.35"/>
    <n v="674.74399999999991"/>
    <n v="1253.096"/>
    <n v="8"/>
    <x v="446"/>
    <d v="2023-04-27T00:00:00"/>
    <x v="2"/>
    <x v="1"/>
    <n v="308.83"/>
    <x v="4"/>
  </r>
  <r>
    <s v="ORD111639"/>
    <x v="1"/>
    <x v="1"/>
    <n v="1930.36"/>
    <n v="0"/>
    <n v="0"/>
    <n v="1930.36"/>
    <n v="8"/>
    <x v="251"/>
    <d v="2023-10-10T00:00:00"/>
    <x v="2"/>
    <x v="1"/>
    <n v="170.93"/>
    <x v="0"/>
  </r>
  <r>
    <s v="ORD105655"/>
    <x v="2"/>
    <x v="0"/>
    <n v="1930.44"/>
    <n v="0.35"/>
    <n v="675.654"/>
    <n v="1254.7860000000001"/>
    <n v="8"/>
    <x v="57"/>
    <d v="2024-02-05T00:00:00"/>
    <x v="1"/>
    <x v="2"/>
    <n v="526.52"/>
    <x v="4"/>
  </r>
  <r>
    <s v="ORD100855"/>
    <x v="1"/>
    <x v="1"/>
    <n v="1936.69"/>
    <n v="0.19"/>
    <n v="367.97110000000004"/>
    <n v="1568.7189000000001"/>
    <n v="8"/>
    <x v="258"/>
    <d v="2024-05-26T00:00:00"/>
    <x v="0"/>
    <x v="0"/>
    <n v="227.72"/>
    <x v="5"/>
  </r>
  <r>
    <s v="ORD101994"/>
    <x v="1"/>
    <x v="0"/>
    <n v="1937.21"/>
    <n v="0.06"/>
    <n v="116.23259999999999"/>
    <n v="1820.9774"/>
    <n v="8"/>
    <x v="99"/>
    <d v="2024-03-30T00:00:00"/>
    <x v="1"/>
    <x v="2"/>
    <n v="261.17"/>
    <x v="2"/>
  </r>
  <r>
    <s v="ORD111275"/>
    <x v="1"/>
    <x v="2"/>
    <n v="1943.16"/>
    <n v="7.0000000000000007E-2"/>
    <n v="136.02120000000002"/>
    <n v="1807.1388000000002"/>
    <n v="8"/>
    <x v="464"/>
    <d v="2023-11-13T00:00:00"/>
    <x v="1"/>
    <x v="1"/>
    <n v="517.80999999999995"/>
    <x v="1"/>
  </r>
  <r>
    <s v="ORD108952"/>
    <x v="0"/>
    <x v="0"/>
    <n v="1943.46"/>
    <n v="0.09"/>
    <n v="174.91139999999999"/>
    <n v="1768.5486000000001"/>
    <n v="8"/>
    <x v="412"/>
    <d v="2023-08-31T00:00:00"/>
    <x v="1"/>
    <x v="0"/>
    <n v="209.25"/>
    <x v="3"/>
  </r>
  <r>
    <s v="ORD106228"/>
    <x v="1"/>
    <x v="0"/>
    <n v="1945.9"/>
    <n v="0.26"/>
    <n v="505.93400000000003"/>
    <n v="1439.9660000000001"/>
    <n v="8"/>
    <x v="80"/>
    <d v="2024-09-12T00:00:00"/>
    <x v="1"/>
    <x v="0"/>
    <n v="127.61"/>
    <x v="1"/>
  </r>
  <r>
    <s v="ORD109509"/>
    <x v="2"/>
    <x v="1"/>
    <n v="1951.16"/>
    <n v="0.24"/>
    <n v="468.27839999999998"/>
    <n v="1482.8816000000002"/>
    <n v="8"/>
    <x v="62"/>
    <d v="2024-10-18T00:00:00"/>
    <x v="1"/>
    <x v="2"/>
    <n v="489.24"/>
    <x v="5"/>
  </r>
  <r>
    <s v="ORD109585"/>
    <x v="2"/>
    <x v="1"/>
    <n v="1954.4"/>
    <n v="0.17"/>
    <n v="332.24800000000005"/>
    <n v="1622.152"/>
    <n v="8"/>
    <x v="556"/>
    <d v="2023-02-07T00:00:00"/>
    <x v="2"/>
    <x v="2"/>
    <n v="465.4"/>
    <x v="4"/>
  </r>
  <r>
    <s v="ORD108244"/>
    <x v="3"/>
    <x v="4"/>
    <n v="1956.03"/>
    <n v="0.28999999999999998"/>
    <n v="567.24869999999999"/>
    <n v="1388.7813000000001"/>
    <n v="8"/>
    <x v="533"/>
    <d v="2024-10-20T00:00:00"/>
    <x v="1"/>
    <x v="2"/>
    <n v="582.55999999999995"/>
    <x v="0"/>
  </r>
  <r>
    <s v="ORD112285"/>
    <x v="3"/>
    <x v="2"/>
    <n v="1956.25"/>
    <n v="0.01"/>
    <n v="19.5625"/>
    <n v="1936.6875"/>
    <n v="8"/>
    <x v="293"/>
    <d v="2024-01-11T00:00:00"/>
    <x v="2"/>
    <x v="2"/>
    <n v="246.36"/>
    <x v="3"/>
  </r>
  <r>
    <s v="ORD113403"/>
    <x v="0"/>
    <x v="4"/>
    <n v="1956.94"/>
    <n v="0.24"/>
    <n v="469.66559999999998"/>
    <n v="1487.2744"/>
    <n v="8"/>
    <x v="29"/>
    <d v="2023-02-16T00:00:00"/>
    <x v="1"/>
    <x v="2"/>
    <n v="284.27"/>
    <x v="4"/>
  </r>
  <r>
    <s v="ORD105145"/>
    <x v="0"/>
    <x v="4"/>
    <n v="1959.53"/>
    <n v="0.15"/>
    <n v="293.92949999999996"/>
    <n v="1665.6005"/>
    <n v="8"/>
    <x v="344"/>
    <d v="2023-04-29T00:00:00"/>
    <x v="2"/>
    <x v="2"/>
    <n v="112.72"/>
    <x v="5"/>
  </r>
  <r>
    <s v="ORD103898"/>
    <x v="0"/>
    <x v="1"/>
    <n v="1963.3"/>
    <n v="0.19"/>
    <n v="373.02699999999999"/>
    <n v="1590.2729999999999"/>
    <n v="8"/>
    <x v="619"/>
    <d v="2024-09-16T00:00:00"/>
    <x v="0"/>
    <x v="2"/>
    <n v="191.4"/>
    <x v="5"/>
  </r>
  <r>
    <s v="ORD110818"/>
    <x v="0"/>
    <x v="3"/>
    <n v="1965.77"/>
    <n v="0.16"/>
    <n v="314.52320000000003"/>
    <n v="1651.2467999999999"/>
    <n v="8"/>
    <x v="438"/>
    <d v="2023-02-05T00:00:00"/>
    <x v="2"/>
    <x v="0"/>
    <n v="246.56"/>
    <x v="3"/>
  </r>
  <r>
    <s v="ORD107645"/>
    <x v="1"/>
    <x v="1"/>
    <n v="1966.68"/>
    <n v="0.27"/>
    <n v="531.00360000000001"/>
    <n v="1435.6764000000001"/>
    <n v="8"/>
    <x v="35"/>
    <d v="2023-02-14T00:00:00"/>
    <x v="1"/>
    <x v="2"/>
    <n v="369.52"/>
    <x v="3"/>
  </r>
  <r>
    <s v="ORD100450"/>
    <x v="2"/>
    <x v="3"/>
    <n v="1969.45"/>
    <n v="0.24"/>
    <n v="472.66800000000001"/>
    <n v="1496.7820000000002"/>
    <n v="8"/>
    <x v="269"/>
    <d v="2024-04-06T00:00:00"/>
    <x v="2"/>
    <x v="0"/>
    <n v="428.31"/>
    <x v="2"/>
  </r>
  <r>
    <s v="ORD111450"/>
    <x v="0"/>
    <x v="4"/>
    <n v="1970.95"/>
    <n v="0.02"/>
    <n v="39.419000000000004"/>
    <n v="1931.5309999999999"/>
    <n v="8"/>
    <x v="348"/>
    <d v="2023-09-07T00:00:00"/>
    <x v="2"/>
    <x v="2"/>
    <n v="511.79"/>
    <x v="1"/>
  </r>
  <r>
    <s v="ORD103461"/>
    <x v="1"/>
    <x v="4"/>
    <n v="1973.77"/>
    <n v="0.41"/>
    <n v="809.24569999999994"/>
    <n v="1164.5243"/>
    <n v="8"/>
    <x v="312"/>
    <d v="2023-02-13T00:00:00"/>
    <x v="1"/>
    <x v="0"/>
    <n v="408.95"/>
    <x v="4"/>
  </r>
  <r>
    <s v="ORD105474"/>
    <x v="2"/>
    <x v="4"/>
    <n v="1975.7"/>
    <n v="0.11"/>
    <n v="217.327"/>
    <n v="1758.373"/>
    <n v="8"/>
    <x v="394"/>
    <d v="2024-02-09T00:00:00"/>
    <x v="2"/>
    <x v="2"/>
    <n v="170.8"/>
    <x v="0"/>
  </r>
  <r>
    <s v="ORD107550"/>
    <x v="2"/>
    <x v="0"/>
    <n v="1983.8"/>
    <n v="0.35"/>
    <n v="694.32999999999993"/>
    <n v="1289.47"/>
    <n v="8"/>
    <x v="609"/>
    <d v="2023-10-05T00:00:00"/>
    <x v="2"/>
    <x v="2"/>
    <n v="390.61"/>
    <x v="0"/>
  </r>
  <r>
    <s v="ORD114334"/>
    <x v="2"/>
    <x v="4"/>
    <n v="1989.4"/>
    <n v="0.4"/>
    <n v="795.7600000000001"/>
    <n v="1193.6399999999999"/>
    <n v="8"/>
    <x v="219"/>
    <d v="2024-04-11T00:00:00"/>
    <x v="2"/>
    <x v="0"/>
    <n v="296.43"/>
    <x v="1"/>
  </r>
  <r>
    <s v="ORD104629"/>
    <x v="0"/>
    <x v="2"/>
    <n v="1993.49"/>
    <n v="0.25"/>
    <n v="498.3725"/>
    <n v="1495.1175000000001"/>
    <n v="8"/>
    <x v="292"/>
    <d v="2023-04-30T00:00:00"/>
    <x v="0"/>
    <x v="2"/>
    <n v="277.08999999999997"/>
    <x v="4"/>
  </r>
  <r>
    <s v="ORD104712"/>
    <x v="2"/>
    <x v="2"/>
    <n v="1993.66"/>
    <n v="0.1"/>
    <n v="199.36600000000001"/>
    <n v="1794.2940000000001"/>
    <n v="8"/>
    <x v="627"/>
    <d v="2023-02-06T00:00:00"/>
    <x v="0"/>
    <x v="1"/>
    <n v="327.51"/>
    <x v="3"/>
  </r>
  <r>
    <s v="ORD110220"/>
    <x v="2"/>
    <x v="3"/>
    <n v="1994.68"/>
    <n v="0.25"/>
    <n v="498.67"/>
    <n v="1496.01"/>
    <n v="8"/>
    <x v="223"/>
    <d v="2024-09-07T00:00:00"/>
    <x v="1"/>
    <x v="0"/>
    <n v="295.35000000000002"/>
    <x v="2"/>
  </r>
  <r>
    <s v="ORD111195"/>
    <x v="1"/>
    <x v="0"/>
    <n v="1994.84"/>
    <n v="0.21"/>
    <n v="418.91639999999995"/>
    <n v="1575.9236000000001"/>
    <n v="8"/>
    <x v="704"/>
    <d v="2023-02-21T00:00:00"/>
    <x v="2"/>
    <x v="0"/>
    <n v="121.36"/>
    <x v="3"/>
  </r>
  <r>
    <s v="ORD112150"/>
    <x v="3"/>
    <x v="2"/>
    <n v="2003.81"/>
    <n v="0.37"/>
    <n v="741.40969999999993"/>
    <n v="1262.4003"/>
    <n v="8"/>
    <x v="659"/>
    <d v="2023-05-28T00:00:00"/>
    <x v="0"/>
    <x v="2"/>
    <n v="192.91"/>
    <x v="1"/>
  </r>
  <r>
    <s v="ORD105342"/>
    <x v="1"/>
    <x v="4"/>
    <n v="2010.05"/>
    <n v="0"/>
    <n v="0"/>
    <n v="2010.05"/>
    <n v="8"/>
    <x v="529"/>
    <d v="2024-05-04T00:00:00"/>
    <x v="0"/>
    <x v="0"/>
    <n v="327.76"/>
    <x v="2"/>
  </r>
  <r>
    <s v="ORD104825"/>
    <x v="2"/>
    <x v="3"/>
    <n v="2011.98"/>
    <n v="0.13"/>
    <n v="261.55740000000003"/>
    <n v="1750.4225999999999"/>
    <n v="8"/>
    <x v="533"/>
    <d v="2024-10-23T00:00:00"/>
    <x v="2"/>
    <x v="2"/>
    <n v="500.08"/>
    <x v="0"/>
  </r>
  <r>
    <s v="ORD101612"/>
    <x v="3"/>
    <x v="2"/>
    <n v="2017.44"/>
    <n v="0.02"/>
    <n v="40.348800000000004"/>
    <n v="1977.0912000000001"/>
    <n v="8"/>
    <x v="514"/>
    <d v="2024-02-06T00:00:00"/>
    <x v="2"/>
    <x v="0"/>
    <n v="267.69"/>
    <x v="0"/>
  </r>
  <r>
    <s v="ORD106429"/>
    <x v="3"/>
    <x v="4"/>
    <n v="2021.88"/>
    <n v="0.47"/>
    <n v="950.28359999999998"/>
    <n v="1071.5964000000001"/>
    <n v="8"/>
    <x v="113"/>
    <d v="2024-07-14T00:00:00"/>
    <x v="1"/>
    <x v="2"/>
    <n v="170.4"/>
    <x v="4"/>
  </r>
  <r>
    <s v="ORD105731"/>
    <x v="1"/>
    <x v="1"/>
    <n v="2026.29"/>
    <n v="0.08"/>
    <n v="162.10319999999999"/>
    <n v="1864.1867999999999"/>
    <n v="8"/>
    <x v="475"/>
    <d v="2024-11-12T00:00:00"/>
    <x v="1"/>
    <x v="2"/>
    <n v="307.69"/>
    <x v="3"/>
  </r>
  <r>
    <s v="ORD109790"/>
    <x v="1"/>
    <x v="3"/>
    <n v="2026.98"/>
    <n v="0.43"/>
    <n v="871.60140000000001"/>
    <n v="1155.3786"/>
    <n v="8"/>
    <x v="274"/>
    <d v="2024-12-13T00:00:00"/>
    <x v="0"/>
    <x v="1"/>
    <n v="414.56"/>
    <x v="3"/>
  </r>
  <r>
    <s v="ORD110769"/>
    <x v="0"/>
    <x v="3"/>
    <n v="2027.26"/>
    <n v="0.06"/>
    <n v="121.6356"/>
    <n v="1905.6243999999999"/>
    <n v="8"/>
    <x v="658"/>
    <d v="2023-01-13T00:00:00"/>
    <x v="0"/>
    <x v="2"/>
    <n v="473.15"/>
    <x v="3"/>
  </r>
  <r>
    <s v="ORD105260"/>
    <x v="0"/>
    <x v="4"/>
    <n v="2031.43"/>
    <n v="0.44"/>
    <n v="893.82920000000001"/>
    <n v="1137.6008000000002"/>
    <n v="8"/>
    <x v="129"/>
    <d v="2023-11-23T00:00:00"/>
    <x v="1"/>
    <x v="2"/>
    <n v="149.84"/>
    <x v="3"/>
  </r>
  <r>
    <s v="ORD106116"/>
    <x v="1"/>
    <x v="3"/>
    <n v="2036.41"/>
    <n v="0.45"/>
    <n v="916.3845"/>
    <n v="1120.0255000000002"/>
    <n v="8"/>
    <x v="625"/>
    <d v="2023-09-14T00:00:00"/>
    <x v="1"/>
    <x v="0"/>
    <n v="302.54000000000002"/>
    <x v="4"/>
  </r>
  <r>
    <s v="ORD108506"/>
    <x v="3"/>
    <x v="3"/>
    <n v="2037.21"/>
    <n v="0.12"/>
    <n v="244.46519999999998"/>
    <n v="1792.7447999999999"/>
    <n v="8"/>
    <x v="266"/>
    <d v="2023-01-08T00:00:00"/>
    <x v="0"/>
    <x v="0"/>
    <n v="472.17"/>
    <x v="2"/>
  </r>
  <r>
    <s v="ORD106376"/>
    <x v="3"/>
    <x v="4"/>
    <n v="2047.42"/>
    <n v="0.3"/>
    <n v="614.226"/>
    <n v="1433.194"/>
    <n v="8"/>
    <x v="296"/>
    <d v="2024-06-12T00:00:00"/>
    <x v="0"/>
    <x v="0"/>
    <n v="158.88"/>
    <x v="5"/>
  </r>
  <r>
    <s v="ORD106068"/>
    <x v="1"/>
    <x v="0"/>
    <n v="2049.19"/>
    <n v="0.09"/>
    <n v="184.4271"/>
    <n v="1864.7629000000002"/>
    <n v="8"/>
    <x v="568"/>
    <d v="2023-07-07T00:00:00"/>
    <x v="0"/>
    <x v="2"/>
    <n v="401.42"/>
    <x v="3"/>
  </r>
  <r>
    <s v="ORD112842"/>
    <x v="0"/>
    <x v="2"/>
    <n v="2051.14"/>
    <n v="0.15"/>
    <n v="307.67099999999999"/>
    <n v="1743.4689999999998"/>
    <n v="8"/>
    <x v="291"/>
    <d v="2023-09-16T00:00:00"/>
    <x v="1"/>
    <x v="2"/>
    <n v="562.04999999999995"/>
    <x v="2"/>
  </r>
  <r>
    <s v="ORD114917"/>
    <x v="2"/>
    <x v="4"/>
    <n v="2053.12"/>
    <n v="0.17"/>
    <n v="349.03039999999999"/>
    <n v="1704.0895999999998"/>
    <n v="8"/>
    <x v="105"/>
    <d v="2023-12-27T00:00:00"/>
    <x v="0"/>
    <x v="2"/>
    <n v="370.96"/>
    <x v="2"/>
  </r>
  <r>
    <s v="ORD109812"/>
    <x v="3"/>
    <x v="4"/>
    <n v="2054.5"/>
    <n v="0.11"/>
    <n v="225.995"/>
    <n v="1828.5050000000001"/>
    <n v="8"/>
    <x v="583"/>
    <d v="2023-10-07T00:00:00"/>
    <x v="1"/>
    <x v="1"/>
    <n v="458.38"/>
    <x v="2"/>
  </r>
  <r>
    <s v="ORD114745"/>
    <x v="2"/>
    <x v="1"/>
    <n v="2055.59"/>
    <n v="0.06"/>
    <n v="123.33540000000001"/>
    <n v="1932.2546000000002"/>
    <n v="8"/>
    <x v="181"/>
    <d v="2024-08-19T00:00:00"/>
    <x v="2"/>
    <x v="1"/>
    <n v="240.62"/>
    <x v="0"/>
  </r>
  <r>
    <s v="ORD103818"/>
    <x v="0"/>
    <x v="2"/>
    <n v="2056.08"/>
    <n v="0.43"/>
    <n v="884.11439999999993"/>
    <n v="1171.9656"/>
    <n v="8"/>
    <x v="352"/>
    <d v="2024-05-01T00:00:00"/>
    <x v="1"/>
    <x v="0"/>
    <n v="304.43"/>
    <x v="3"/>
  </r>
  <r>
    <s v="ORD111181"/>
    <x v="3"/>
    <x v="4"/>
    <n v="2058.04"/>
    <n v="0"/>
    <n v="0"/>
    <n v="2058.04"/>
    <n v="8"/>
    <x v="548"/>
    <d v="2024-11-26T00:00:00"/>
    <x v="1"/>
    <x v="1"/>
    <n v="151.81"/>
    <x v="2"/>
  </r>
  <r>
    <s v="ORD107089"/>
    <x v="3"/>
    <x v="0"/>
    <n v="2058.58"/>
    <n v="0.38"/>
    <n v="782.2604"/>
    <n v="1276.3195999999998"/>
    <n v="8"/>
    <x v="682"/>
    <d v="2023-03-26T00:00:00"/>
    <x v="0"/>
    <x v="1"/>
    <n v="501.71"/>
    <x v="5"/>
  </r>
  <r>
    <s v="ORD107212"/>
    <x v="2"/>
    <x v="2"/>
    <n v="2071.84"/>
    <n v="0.34"/>
    <n v="704.42560000000014"/>
    <n v="1367.4144000000001"/>
    <n v="8"/>
    <x v="438"/>
    <d v="2023-02-08T00:00:00"/>
    <x v="0"/>
    <x v="1"/>
    <n v="323.37"/>
    <x v="1"/>
  </r>
  <r>
    <s v="ORD110634"/>
    <x v="3"/>
    <x v="3"/>
    <n v="2080.58"/>
    <n v="0.39"/>
    <n v="811.42619999999999"/>
    <n v="1269.1538"/>
    <n v="8"/>
    <x v="700"/>
    <d v="2023-07-05T00:00:00"/>
    <x v="2"/>
    <x v="0"/>
    <n v="354.14"/>
    <x v="5"/>
  </r>
  <r>
    <s v="ORD112197"/>
    <x v="2"/>
    <x v="0"/>
    <n v="2082.02"/>
    <n v="0.27"/>
    <n v="562.1454"/>
    <n v="1519.8746000000001"/>
    <n v="8"/>
    <x v="76"/>
    <d v="2024-06-22T00:00:00"/>
    <x v="0"/>
    <x v="0"/>
    <n v="336.22"/>
    <x v="2"/>
  </r>
  <r>
    <s v="ORD108710"/>
    <x v="3"/>
    <x v="0"/>
    <n v="2083.09"/>
    <n v="0.23"/>
    <n v="479.11070000000007"/>
    <n v="1603.9793"/>
    <n v="8"/>
    <x v="669"/>
    <d v="2024-11-05T00:00:00"/>
    <x v="1"/>
    <x v="2"/>
    <n v="322.29000000000002"/>
    <x v="1"/>
  </r>
  <r>
    <s v="ORD112118"/>
    <x v="0"/>
    <x v="2"/>
    <n v="2092.09"/>
    <n v="0.47"/>
    <n v="983.28229999999996"/>
    <n v="1108.8077000000003"/>
    <n v="8"/>
    <x v="280"/>
    <d v="2024-03-22T00:00:00"/>
    <x v="2"/>
    <x v="2"/>
    <n v="395.3"/>
    <x v="0"/>
  </r>
  <r>
    <s v="ORD107163"/>
    <x v="3"/>
    <x v="2"/>
    <n v="2093.13"/>
    <n v="0.41"/>
    <n v="858.18330000000003"/>
    <n v="1234.9467"/>
    <n v="8"/>
    <x v="526"/>
    <d v="2023-08-01T00:00:00"/>
    <x v="0"/>
    <x v="1"/>
    <n v="484.38"/>
    <x v="5"/>
  </r>
  <r>
    <s v="ORD107689"/>
    <x v="0"/>
    <x v="1"/>
    <n v="2095.9699999999998"/>
    <n v="0.22"/>
    <n v="461.11339999999996"/>
    <n v="1634.8565999999998"/>
    <n v="8"/>
    <x v="117"/>
    <d v="2023-03-13T00:00:00"/>
    <x v="1"/>
    <x v="2"/>
    <n v="281.7"/>
    <x v="2"/>
  </r>
  <r>
    <s v="ORD108320"/>
    <x v="1"/>
    <x v="0"/>
    <n v="2101.16"/>
    <n v="0.16"/>
    <n v="336.18559999999997"/>
    <n v="1764.9743999999998"/>
    <n v="8"/>
    <x v="360"/>
    <d v="2024-12-20T00:00:00"/>
    <x v="0"/>
    <x v="2"/>
    <n v="385.08"/>
    <x v="3"/>
  </r>
  <r>
    <s v="ORD102953"/>
    <x v="2"/>
    <x v="0"/>
    <n v="2101.38"/>
    <n v="0.21"/>
    <n v="441.28980000000001"/>
    <n v="1660.0902000000001"/>
    <n v="8"/>
    <x v="296"/>
    <d v="2024-06-14T00:00:00"/>
    <x v="1"/>
    <x v="0"/>
    <n v="358.2"/>
    <x v="1"/>
  </r>
  <r>
    <s v="ORD105819"/>
    <x v="3"/>
    <x v="0"/>
    <n v="2101.96"/>
    <n v="0.45"/>
    <n v="945.88200000000006"/>
    <n v="1156.078"/>
    <n v="8"/>
    <x v="344"/>
    <d v="2023-05-04T00:00:00"/>
    <x v="2"/>
    <x v="2"/>
    <n v="292.63"/>
    <x v="0"/>
  </r>
  <r>
    <s v="ORD109610"/>
    <x v="1"/>
    <x v="4"/>
    <n v="2102.4899999999998"/>
    <n v="0.09"/>
    <n v="189.22409999999996"/>
    <n v="1913.2658999999999"/>
    <n v="8"/>
    <x v="393"/>
    <d v="2024-03-16T00:00:00"/>
    <x v="1"/>
    <x v="1"/>
    <n v="475.89"/>
    <x v="0"/>
  </r>
  <r>
    <s v="ORD104256"/>
    <x v="2"/>
    <x v="1"/>
    <n v="2107.1799999999998"/>
    <n v="0.13"/>
    <n v="273.93340000000001"/>
    <n v="1833.2465999999999"/>
    <n v="8"/>
    <x v="146"/>
    <d v="2023-12-29T00:00:00"/>
    <x v="2"/>
    <x v="0"/>
    <n v="399.1"/>
    <x v="0"/>
  </r>
  <r>
    <s v="ORD111348"/>
    <x v="1"/>
    <x v="2"/>
    <n v="2112.94"/>
    <n v="0.03"/>
    <n v="63.388199999999998"/>
    <n v="2049.5518000000002"/>
    <n v="8"/>
    <x v="87"/>
    <d v="2023-01-07T00:00:00"/>
    <x v="0"/>
    <x v="2"/>
    <n v="192.82"/>
    <x v="0"/>
  </r>
  <r>
    <s v="ORD112742"/>
    <x v="1"/>
    <x v="0"/>
    <n v="2113.89"/>
    <n v="0.09"/>
    <n v="190.25009999999997"/>
    <n v="1923.6398999999999"/>
    <n v="8"/>
    <x v="371"/>
    <d v="2023-02-16T00:00:00"/>
    <x v="0"/>
    <x v="0"/>
    <n v="249.31"/>
    <x v="4"/>
  </r>
  <r>
    <s v="ORD105932"/>
    <x v="3"/>
    <x v="1"/>
    <n v="2115.3200000000002"/>
    <n v="0.32"/>
    <n v="676.90240000000006"/>
    <n v="1438.4176000000002"/>
    <n v="8"/>
    <x v="220"/>
    <d v="2023-03-10T00:00:00"/>
    <x v="1"/>
    <x v="1"/>
    <n v="200.69"/>
    <x v="2"/>
  </r>
  <r>
    <s v="ORD106260"/>
    <x v="2"/>
    <x v="3"/>
    <n v="2115.5500000000002"/>
    <n v="0.49"/>
    <n v="1036.6195"/>
    <n v="1078.9305000000002"/>
    <n v="8"/>
    <x v="338"/>
    <d v="2024-08-18T00:00:00"/>
    <x v="0"/>
    <x v="0"/>
    <n v="592.52"/>
    <x v="5"/>
  </r>
  <r>
    <s v="ORD104419"/>
    <x v="0"/>
    <x v="1"/>
    <n v="2118.06"/>
    <n v="0.43"/>
    <n v="910.76580000000001"/>
    <n v="1207.2941999999998"/>
    <n v="8"/>
    <x v="396"/>
    <d v="2024-12-10T00:00:00"/>
    <x v="1"/>
    <x v="0"/>
    <n v="348"/>
    <x v="5"/>
  </r>
  <r>
    <s v="ORD110035"/>
    <x v="1"/>
    <x v="4"/>
    <n v="2120.94"/>
    <n v="0.26"/>
    <n v="551.44440000000009"/>
    <n v="1569.4956"/>
    <n v="8"/>
    <x v="574"/>
    <d v="2023-07-12T00:00:00"/>
    <x v="2"/>
    <x v="2"/>
    <n v="233.21"/>
    <x v="5"/>
  </r>
  <r>
    <s v="ORD112276"/>
    <x v="0"/>
    <x v="4"/>
    <n v="2120.9499999999998"/>
    <n v="0.24"/>
    <n v="509.02799999999996"/>
    <n v="1611.9219999999998"/>
    <n v="8"/>
    <x v="479"/>
    <d v="2023-02-19T00:00:00"/>
    <x v="0"/>
    <x v="0"/>
    <n v="363.58"/>
    <x v="1"/>
  </r>
  <r>
    <s v="ORD110658"/>
    <x v="2"/>
    <x v="3"/>
    <n v="2121.61"/>
    <n v="0.05"/>
    <n v="106.08050000000001"/>
    <n v="2015.5295000000001"/>
    <n v="8"/>
    <x v="668"/>
    <d v="2023-03-10T00:00:00"/>
    <x v="2"/>
    <x v="0"/>
    <n v="444.76"/>
    <x v="0"/>
  </r>
  <r>
    <s v="ORD114335"/>
    <x v="2"/>
    <x v="0"/>
    <n v="2121.79"/>
    <n v="0"/>
    <n v="0"/>
    <n v="2121.79"/>
    <n v="8"/>
    <x v="698"/>
    <d v="2023-11-30T00:00:00"/>
    <x v="2"/>
    <x v="2"/>
    <n v="514.20000000000005"/>
    <x v="1"/>
  </r>
  <r>
    <s v="ORD102194"/>
    <x v="1"/>
    <x v="1"/>
    <n v="2123.83"/>
    <n v="0.42"/>
    <n v="892.00859999999989"/>
    <n v="1231.8214"/>
    <n v="8"/>
    <x v="331"/>
    <d v="2023-10-17T00:00:00"/>
    <x v="1"/>
    <x v="1"/>
    <n v="440.61"/>
    <x v="0"/>
  </r>
  <r>
    <s v="ORD101465"/>
    <x v="2"/>
    <x v="1"/>
    <n v="2130.16"/>
    <n v="0.2"/>
    <n v="426.03199999999998"/>
    <n v="1704.1279999999999"/>
    <n v="8"/>
    <x v="382"/>
    <d v="2023-09-30T00:00:00"/>
    <x v="0"/>
    <x v="0"/>
    <n v="554.44000000000005"/>
    <x v="2"/>
  </r>
  <r>
    <s v="ORD108184"/>
    <x v="2"/>
    <x v="0"/>
    <n v="2131.1"/>
    <n v="0.04"/>
    <n v="85.244"/>
    <n v="2045.856"/>
    <n v="8"/>
    <x v="39"/>
    <d v="2023-06-26T00:00:00"/>
    <x v="2"/>
    <x v="0"/>
    <n v="403.64"/>
    <x v="5"/>
  </r>
  <r>
    <s v="ORD105556"/>
    <x v="1"/>
    <x v="0"/>
    <n v="2131.3200000000002"/>
    <n v="0.21"/>
    <n v="447.5772"/>
    <n v="1683.7428000000002"/>
    <n v="8"/>
    <x v="403"/>
    <d v="2024-04-15T00:00:00"/>
    <x v="2"/>
    <x v="1"/>
    <n v="314.69"/>
    <x v="3"/>
  </r>
  <r>
    <s v="ORD107449"/>
    <x v="2"/>
    <x v="3"/>
    <n v="2131.59"/>
    <n v="0.26"/>
    <n v="554.21340000000009"/>
    <n v="1577.3766000000001"/>
    <n v="8"/>
    <x v="19"/>
    <d v="2023-10-26T00:00:00"/>
    <x v="0"/>
    <x v="2"/>
    <n v="255.13"/>
    <x v="3"/>
  </r>
  <r>
    <s v="ORD110553"/>
    <x v="1"/>
    <x v="1"/>
    <n v="2132.23"/>
    <n v="0"/>
    <n v="0"/>
    <n v="2132.23"/>
    <n v="8"/>
    <x v="708"/>
    <d v="2023-04-04T00:00:00"/>
    <x v="0"/>
    <x v="1"/>
    <n v="180.89"/>
    <x v="1"/>
  </r>
  <r>
    <s v="ORD102282"/>
    <x v="3"/>
    <x v="4"/>
    <n v="2136.5500000000002"/>
    <n v="0.42"/>
    <n v="897.351"/>
    <n v="1239.1990000000001"/>
    <n v="8"/>
    <x v="213"/>
    <d v="2024-04-14T00:00:00"/>
    <x v="0"/>
    <x v="0"/>
    <n v="628.04"/>
    <x v="1"/>
  </r>
  <r>
    <s v="ORD109005"/>
    <x v="2"/>
    <x v="4"/>
    <n v="2136.84"/>
    <n v="0.05"/>
    <n v="106.84200000000001"/>
    <n v="2029.998"/>
    <n v="8"/>
    <x v="651"/>
    <d v="2024-11-21T00:00:00"/>
    <x v="0"/>
    <x v="0"/>
    <n v="206.96"/>
    <x v="4"/>
  </r>
  <r>
    <s v="ORD110861"/>
    <x v="0"/>
    <x v="4"/>
    <n v="2138.48"/>
    <n v="0.19"/>
    <n v="406.31119999999999"/>
    <n v="1732.1687999999999"/>
    <n v="8"/>
    <x v="261"/>
    <d v="2024-12-06T00:00:00"/>
    <x v="0"/>
    <x v="1"/>
    <n v="552.88"/>
    <x v="5"/>
  </r>
  <r>
    <s v="ORD113778"/>
    <x v="2"/>
    <x v="3"/>
    <n v="2141.54"/>
    <n v="0.21"/>
    <n v="449.72339999999997"/>
    <n v="1691.8166000000001"/>
    <n v="8"/>
    <x v="26"/>
    <d v="2023-05-05T00:00:00"/>
    <x v="0"/>
    <x v="2"/>
    <n v="477.35"/>
    <x v="5"/>
  </r>
  <r>
    <s v="ORD109822"/>
    <x v="3"/>
    <x v="1"/>
    <n v="2144.73"/>
    <n v="0.15"/>
    <n v="321.70949999999999"/>
    <n v="1823.0205000000001"/>
    <n v="8"/>
    <x v="254"/>
    <d v="2024-10-29T00:00:00"/>
    <x v="2"/>
    <x v="2"/>
    <n v="593.17999999999995"/>
    <x v="3"/>
  </r>
  <r>
    <s v="ORD106785"/>
    <x v="3"/>
    <x v="2"/>
    <n v="2146.83"/>
    <n v="0.24"/>
    <n v="515.23919999999998"/>
    <n v="1631.5907999999999"/>
    <n v="8"/>
    <x v="261"/>
    <d v="2024-12-04T00:00:00"/>
    <x v="0"/>
    <x v="1"/>
    <n v="232.18"/>
    <x v="5"/>
  </r>
  <r>
    <s v="ORD104590"/>
    <x v="2"/>
    <x v="3"/>
    <n v="2150.5500000000002"/>
    <n v="0.46"/>
    <n v="989.25300000000016"/>
    <n v="1161.297"/>
    <n v="8"/>
    <x v="5"/>
    <d v="2024-10-06T00:00:00"/>
    <x v="0"/>
    <x v="2"/>
    <n v="123.94"/>
    <x v="3"/>
  </r>
  <r>
    <s v="ORD111492"/>
    <x v="2"/>
    <x v="2"/>
    <n v="2150.6999999999998"/>
    <n v="0.48"/>
    <n v="1032.3359999999998"/>
    <n v="1118.364"/>
    <n v="8"/>
    <x v="16"/>
    <d v="2024-12-07T00:00:00"/>
    <x v="1"/>
    <x v="1"/>
    <n v="411.03"/>
    <x v="1"/>
  </r>
  <r>
    <s v="ORD108510"/>
    <x v="2"/>
    <x v="0"/>
    <n v="2151.59"/>
    <n v="0.44"/>
    <n v="946.69960000000003"/>
    <n v="1204.8904000000002"/>
    <n v="8"/>
    <x v="220"/>
    <d v="2023-03-10T00:00:00"/>
    <x v="1"/>
    <x v="1"/>
    <n v="403.36"/>
    <x v="0"/>
  </r>
  <r>
    <s v="ORD108383"/>
    <x v="0"/>
    <x v="0"/>
    <n v="2155.4"/>
    <n v="0.01"/>
    <n v="21.554000000000002"/>
    <n v="2133.846"/>
    <n v="8"/>
    <x v="123"/>
    <d v="2023-09-08T00:00:00"/>
    <x v="1"/>
    <x v="0"/>
    <n v="448.39"/>
    <x v="4"/>
  </r>
  <r>
    <s v="ORD112027"/>
    <x v="1"/>
    <x v="2"/>
    <n v="2163.46"/>
    <n v="0.23"/>
    <n v="497.59580000000005"/>
    <n v="1665.8642"/>
    <n v="8"/>
    <x v="81"/>
    <d v="2024-09-12T00:00:00"/>
    <x v="0"/>
    <x v="0"/>
    <n v="496.61"/>
    <x v="5"/>
  </r>
  <r>
    <s v="ORD109795"/>
    <x v="1"/>
    <x v="4"/>
    <n v="2163.88"/>
    <n v="0.44"/>
    <n v="952.10720000000003"/>
    <n v="1211.7728000000002"/>
    <n v="8"/>
    <x v="456"/>
    <d v="2023-04-15T00:00:00"/>
    <x v="2"/>
    <x v="0"/>
    <n v="286.18"/>
    <x v="1"/>
  </r>
  <r>
    <s v="ORD112778"/>
    <x v="2"/>
    <x v="1"/>
    <n v="2165.62"/>
    <n v="0.5"/>
    <n v="1082.81"/>
    <n v="1082.81"/>
    <n v="8"/>
    <x v="110"/>
    <d v="2024-10-21T00:00:00"/>
    <x v="1"/>
    <x v="0"/>
    <n v="549.62"/>
    <x v="4"/>
  </r>
  <r>
    <s v="ORD114044"/>
    <x v="0"/>
    <x v="2"/>
    <n v="2167.14"/>
    <n v="0.49"/>
    <n v="1061.8986"/>
    <n v="1105.2413999999999"/>
    <n v="8"/>
    <x v="304"/>
    <d v="2024-03-28T00:00:00"/>
    <x v="1"/>
    <x v="0"/>
    <n v="154.91999999999999"/>
    <x v="1"/>
  </r>
  <r>
    <s v="ORD107345"/>
    <x v="1"/>
    <x v="1"/>
    <n v="2167.23"/>
    <n v="0.02"/>
    <n v="43.3446"/>
    <n v="2123.8854000000001"/>
    <n v="8"/>
    <x v="709"/>
    <d v="2023-11-02T00:00:00"/>
    <x v="2"/>
    <x v="1"/>
    <n v="108.94"/>
    <x v="2"/>
  </r>
  <r>
    <s v="ORD109217"/>
    <x v="3"/>
    <x v="3"/>
    <n v="2167.31"/>
    <n v="0.34"/>
    <n v="736.8854"/>
    <n v="1430.4245999999998"/>
    <n v="8"/>
    <x v="556"/>
    <d v="2023-02-13T00:00:00"/>
    <x v="1"/>
    <x v="0"/>
    <n v="402.72"/>
    <x v="0"/>
  </r>
  <r>
    <s v="ORD102048"/>
    <x v="0"/>
    <x v="0"/>
    <n v="2173.13"/>
    <n v="0.1"/>
    <n v="217.31300000000002"/>
    <n v="1955.817"/>
    <n v="8"/>
    <x v="265"/>
    <d v="2023-10-14T00:00:00"/>
    <x v="1"/>
    <x v="2"/>
    <n v="609.37"/>
    <x v="0"/>
  </r>
  <r>
    <s v="ORD110455"/>
    <x v="2"/>
    <x v="4"/>
    <n v="2174.42"/>
    <n v="0.09"/>
    <n v="195.6978"/>
    <n v="1978.7222000000002"/>
    <n v="8"/>
    <x v="250"/>
    <d v="2023-08-28T00:00:00"/>
    <x v="0"/>
    <x v="1"/>
    <n v="279.31"/>
    <x v="3"/>
  </r>
  <r>
    <s v="ORD107318"/>
    <x v="1"/>
    <x v="1"/>
    <n v="2179.2399999999998"/>
    <n v="0.19"/>
    <n v="414.05559999999997"/>
    <n v="1765.1843999999999"/>
    <n v="8"/>
    <x v="81"/>
    <d v="2024-09-09T00:00:00"/>
    <x v="0"/>
    <x v="1"/>
    <n v="293.69"/>
    <x v="1"/>
  </r>
  <r>
    <s v="ORD101844"/>
    <x v="2"/>
    <x v="3"/>
    <n v="2181.4499999999998"/>
    <n v="0.42"/>
    <n v="916.20899999999995"/>
    <n v="1265.241"/>
    <n v="8"/>
    <x v="257"/>
    <d v="2024-10-26T00:00:00"/>
    <x v="1"/>
    <x v="0"/>
    <n v="521.47"/>
    <x v="4"/>
  </r>
  <r>
    <s v="ORD108985"/>
    <x v="1"/>
    <x v="4"/>
    <n v="2190.44"/>
    <n v="0.21"/>
    <n v="459.99239999999998"/>
    <n v="1730.4476"/>
    <n v="8"/>
    <x v="610"/>
    <d v="2023-09-19T00:00:00"/>
    <x v="1"/>
    <x v="2"/>
    <n v="301.77"/>
    <x v="1"/>
  </r>
  <r>
    <s v="ORD114792"/>
    <x v="0"/>
    <x v="2"/>
    <n v="2193.3200000000002"/>
    <n v="0.05"/>
    <n v="109.66600000000001"/>
    <n v="2083.654"/>
    <n v="8"/>
    <x v="685"/>
    <d v="2023-11-15T00:00:00"/>
    <x v="0"/>
    <x v="2"/>
    <n v="267.97000000000003"/>
    <x v="0"/>
  </r>
  <r>
    <s v="ORD113562"/>
    <x v="0"/>
    <x v="1"/>
    <n v="2193.7800000000002"/>
    <n v="0.33"/>
    <n v="723.94740000000013"/>
    <n v="1469.8326000000002"/>
    <n v="8"/>
    <x v="415"/>
    <d v="2023-06-17T00:00:00"/>
    <x v="2"/>
    <x v="2"/>
    <n v="213.88"/>
    <x v="3"/>
  </r>
  <r>
    <s v="ORD107985"/>
    <x v="0"/>
    <x v="2"/>
    <n v="2205.54"/>
    <n v="0.41"/>
    <n v="904.27139999999997"/>
    <n v="1301.2685999999999"/>
    <n v="8"/>
    <x v="589"/>
    <d v="2023-11-29T00:00:00"/>
    <x v="2"/>
    <x v="0"/>
    <n v="341.1"/>
    <x v="4"/>
  </r>
  <r>
    <s v="ORD107149"/>
    <x v="3"/>
    <x v="3"/>
    <n v="2210.48"/>
    <n v="0.12"/>
    <n v="265.25759999999997"/>
    <n v="1945.2224000000001"/>
    <n v="8"/>
    <x v="611"/>
    <d v="2023-07-27T00:00:00"/>
    <x v="2"/>
    <x v="2"/>
    <n v="248.32"/>
    <x v="5"/>
  </r>
  <r>
    <s v="ORD114762"/>
    <x v="3"/>
    <x v="1"/>
    <n v="2210.84"/>
    <n v="0.34"/>
    <n v="751.68560000000014"/>
    <n v="1459.1543999999999"/>
    <n v="8"/>
    <x v="177"/>
    <d v="2024-01-25T00:00:00"/>
    <x v="2"/>
    <x v="0"/>
    <n v="132.86000000000001"/>
    <x v="0"/>
  </r>
  <r>
    <s v="ORD110566"/>
    <x v="1"/>
    <x v="4"/>
    <n v="2214.5100000000002"/>
    <n v="0.19"/>
    <n v="420.75690000000003"/>
    <n v="1793.7531000000001"/>
    <n v="8"/>
    <x v="64"/>
    <d v="2024-09-02T00:00:00"/>
    <x v="2"/>
    <x v="2"/>
    <n v="521.59"/>
    <x v="1"/>
  </r>
  <r>
    <s v="ORD105304"/>
    <x v="3"/>
    <x v="1"/>
    <n v="2218.1"/>
    <n v="0.02"/>
    <n v="44.362000000000002"/>
    <n v="2173.7379999999998"/>
    <n v="8"/>
    <x v="461"/>
    <d v="2023-07-08T00:00:00"/>
    <x v="1"/>
    <x v="1"/>
    <n v="492.09"/>
    <x v="2"/>
  </r>
  <r>
    <s v="ORD105860"/>
    <x v="1"/>
    <x v="2"/>
    <n v="2221.5500000000002"/>
    <n v="0.19"/>
    <n v="422.09450000000004"/>
    <n v="1799.4555"/>
    <n v="8"/>
    <x v="196"/>
    <d v="2024-04-26T00:00:00"/>
    <x v="2"/>
    <x v="2"/>
    <n v="353.17"/>
    <x v="1"/>
  </r>
  <r>
    <s v="ORD114246"/>
    <x v="3"/>
    <x v="3"/>
    <n v="2223.2600000000002"/>
    <n v="0.49"/>
    <n v="1089.3974000000001"/>
    <n v="1133.8626000000002"/>
    <n v="8"/>
    <x v="476"/>
    <d v="2023-02-20T00:00:00"/>
    <x v="2"/>
    <x v="2"/>
    <n v="562.59"/>
    <x v="0"/>
  </r>
  <r>
    <s v="ORD106656"/>
    <x v="1"/>
    <x v="3"/>
    <n v="2225.8000000000002"/>
    <n v="0.34"/>
    <n v="756.77200000000016"/>
    <n v="1469.028"/>
    <n v="8"/>
    <x v="380"/>
    <d v="2024-03-18T00:00:00"/>
    <x v="0"/>
    <x v="2"/>
    <n v="607.72"/>
    <x v="2"/>
  </r>
  <r>
    <s v="ORD103891"/>
    <x v="0"/>
    <x v="4"/>
    <n v="2229.59"/>
    <n v="0.39"/>
    <n v="869.54010000000005"/>
    <n v="1360.0499"/>
    <n v="8"/>
    <x v="710"/>
    <d v="2023-01-23T00:00:00"/>
    <x v="1"/>
    <x v="2"/>
    <n v="160.44"/>
    <x v="2"/>
  </r>
  <r>
    <s v="ORD108837"/>
    <x v="3"/>
    <x v="4"/>
    <n v="2232.86"/>
    <n v="0.03"/>
    <n v="66.985799999999998"/>
    <n v="2165.8742000000002"/>
    <n v="8"/>
    <x v="217"/>
    <d v="2023-09-30T00:00:00"/>
    <x v="1"/>
    <x v="2"/>
    <n v="371.83"/>
    <x v="4"/>
  </r>
  <r>
    <s v="ORD108712"/>
    <x v="3"/>
    <x v="3"/>
    <n v="2234.92"/>
    <n v="0.32"/>
    <n v="715.17439999999999"/>
    <n v="1519.7456000000002"/>
    <n v="8"/>
    <x v="439"/>
    <d v="2023-10-24T00:00:00"/>
    <x v="1"/>
    <x v="2"/>
    <n v="203.57"/>
    <x v="0"/>
  </r>
  <r>
    <s v="ORD102094"/>
    <x v="0"/>
    <x v="1"/>
    <n v="2237.9"/>
    <n v="0.18"/>
    <n v="402.822"/>
    <n v="1835.078"/>
    <n v="8"/>
    <x v="49"/>
    <d v="2024-12-14T00:00:00"/>
    <x v="2"/>
    <x v="2"/>
    <n v="618.15"/>
    <x v="3"/>
  </r>
  <r>
    <s v="ORD100884"/>
    <x v="3"/>
    <x v="2"/>
    <n v="2242.42"/>
    <n v="0.09"/>
    <n v="201.81780000000001"/>
    <n v="2040.6022"/>
    <n v="8"/>
    <x v="453"/>
    <d v="2023-04-09T00:00:00"/>
    <x v="2"/>
    <x v="0"/>
    <n v="182.19"/>
    <x v="3"/>
  </r>
  <r>
    <s v="ORD105456"/>
    <x v="2"/>
    <x v="2"/>
    <n v="2244.2800000000002"/>
    <n v="0.13"/>
    <n v="291.75640000000004"/>
    <n v="1952.5236000000002"/>
    <n v="8"/>
    <x v="249"/>
    <d v="2023-02-19T00:00:00"/>
    <x v="1"/>
    <x v="1"/>
    <n v="359.45"/>
    <x v="1"/>
  </r>
  <r>
    <s v="ORD107588"/>
    <x v="3"/>
    <x v="3"/>
    <n v="2245.02"/>
    <n v="0.28000000000000003"/>
    <n v="628.60560000000009"/>
    <n v="1616.4143999999999"/>
    <n v="8"/>
    <x v="373"/>
    <d v="2024-04-09T00:00:00"/>
    <x v="1"/>
    <x v="2"/>
    <n v="334.99"/>
    <x v="4"/>
  </r>
  <r>
    <s v="ORD101153"/>
    <x v="2"/>
    <x v="1"/>
    <n v="2249.67"/>
    <n v="0.43"/>
    <n v="967.35810000000004"/>
    <n v="1282.3119000000002"/>
    <n v="8"/>
    <x v="235"/>
    <d v="2023-09-26T00:00:00"/>
    <x v="2"/>
    <x v="1"/>
    <n v="305.31"/>
    <x v="1"/>
  </r>
  <r>
    <s v="ORD112872"/>
    <x v="1"/>
    <x v="4"/>
    <n v="2259.21"/>
    <n v="0.48"/>
    <n v="1084.4207999999999"/>
    <n v="1174.7892000000002"/>
    <n v="8"/>
    <x v="374"/>
    <d v="2023-10-21T00:00:00"/>
    <x v="0"/>
    <x v="0"/>
    <n v="277.20999999999998"/>
    <x v="3"/>
  </r>
  <r>
    <s v="ORD105302"/>
    <x v="2"/>
    <x v="4"/>
    <n v="2259.35"/>
    <n v="0.49"/>
    <n v="1107.0815"/>
    <n v="1152.2684999999999"/>
    <n v="8"/>
    <x v="674"/>
    <d v="2024-12-01T00:00:00"/>
    <x v="1"/>
    <x v="1"/>
    <n v="611.34"/>
    <x v="3"/>
  </r>
  <r>
    <s v="ORD111919"/>
    <x v="1"/>
    <x v="2"/>
    <n v="2268.67"/>
    <n v="0.04"/>
    <n v="90.746800000000007"/>
    <n v="2177.9232000000002"/>
    <n v="8"/>
    <x v="690"/>
    <d v="2024-03-09T00:00:00"/>
    <x v="1"/>
    <x v="2"/>
    <n v="541.71"/>
    <x v="4"/>
  </r>
  <r>
    <s v="ORD112661"/>
    <x v="1"/>
    <x v="0"/>
    <n v="2271.48"/>
    <n v="0.44"/>
    <n v="999.45119999999997"/>
    <n v="1272.0288"/>
    <n v="8"/>
    <x v="505"/>
    <d v="2023-11-08T00:00:00"/>
    <x v="2"/>
    <x v="1"/>
    <n v="670.08"/>
    <x v="5"/>
  </r>
  <r>
    <s v="ORD114215"/>
    <x v="2"/>
    <x v="3"/>
    <n v="2272.4299999999998"/>
    <n v="0.23"/>
    <n v="522.65890000000002"/>
    <n v="1749.7710999999999"/>
    <n v="8"/>
    <x v="548"/>
    <d v="2024-11-24T00:00:00"/>
    <x v="2"/>
    <x v="0"/>
    <n v="421.04"/>
    <x v="3"/>
  </r>
  <r>
    <s v="ORD102782"/>
    <x v="0"/>
    <x v="2"/>
    <n v="2273.25"/>
    <n v="0.47"/>
    <n v="1068.4275"/>
    <n v="1204.8225"/>
    <n v="8"/>
    <x v="150"/>
    <d v="2024-07-31T00:00:00"/>
    <x v="2"/>
    <x v="0"/>
    <n v="440.57"/>
    <x v="3"/>
  </r>
  <r>
    <s v="ORD107711"/>
    <x v="0"/>
    <x v="1"/>
    <n v="2276.23"/>
    <n v="0.02"/>
    <n v="45.5246"/>
    <n v="2230.7053999999998"/>
    <n v="8"/>
    <x v="78"/>
    <d v="2023-02-27T00:00:00"/>
    <x v="2"/>
    <x v="0"/>
    <n v="211.96"/>
    <x v="1"/>
  </r>
  <r>
    <s v="ORD110177"/>
    <x v="1"/>
    <x v="3"/>
    <n v="2280.7199999999998"/>
    <n v="0.31"/>
    <n v="707.02319999999997"/>
    <n v="1573.6967999999997"/>
    <n v="8"/>
    <x v="134"/>
    <d v="2023-06-10T00:00:00"/>
    <x v="1"/>
    <x v="1"/>
    <n v="398.53"/>
    <x v="2"/>
  </r>
  <r>
    <s v="ORD104793"/>
    <x v="0"/>
    <x v="3"/>
    <n v="2280.9699999999998"/>
    <n v="0.1"/>
    <n v="228.09699999999998"/>
    <n v="2052.8729999999996"/>
    <n v="8"/>
    <x v="510"/>
    <d v="2024-12-01T00:00:00"/>
    <x v="1"/>
    <x v="0"/>
    <n v="351.81"/>
    <x v="2"/>
  </r>
  <r>
    <s v="ORD109140"/>
    <x v="3"/>
    <x v="0"/>
    <n v="2283.02"/>
    <n v="0.12"/>
    <n v="273.9624"/>
    <n v="2009.0576000000001"/>
    <n v="8"/>
    <x v="619"/>
    <d v="2024-09-14T00:00:00"/>
    <x v="2"/>
    <x v="0"/>
    <n v="516.80999999999995"/>
    <x v="3"/>
  </r>
  <r>
    <s v="ORD111150"/>
    <x v="0"/>
    <x v="3"/>
    <n v="2283.8000000000002"/>
    <n v="0.35"/>
    <n v="799.33"/>
    <n v="1484.4700000000003"/>
    <n v="8"/>
    <x v="577"/>
    <d v="2023-05-18T00:00:00"/>
    <x v="2"/>
    <x v="0"/>
    <n v="263.12"/>
    <x v="1"/>
  </r>
  <r>
    <s v="ORD103921"/>
    <x v="0"/>
    <x v="4"/>
    <n v="2285.1999999999998"/>
    <n v="0.1"/>
    <n v="228.51999999999998"/>
    <n v="2056.6799999999998"/>
    <n v="8"/>
    <x v="363"/>
    <d v="2023-12-06T00:00:00"/>
    <x v="0"/>
    <x v="0"/>
    <n v="168.24"/>
    <x v="5"/>
  </r>
  <r>
    <s v="ORD105327"/>
    <x v="0"/>
    <x v="3"/>
    <n v="2289.41"/>
    <n v="0.05"/>
    <n v="114.4705"/>
    <n v="2174.9395"/>
    <n v="8"/>
    <x v="543"/>
    <d v="2024-10-29T00:00:00"/>
    <x v="1"/>
    <x v="0"/>
    <n v="146.31"/>
    <x v="0"/>
  </r>
  <r>
    <s v="ORD101870"/>
    <x v="0"/>
    <x v="4"/>
    <n v="2291.89"/>
    <n v="0.13"/>
    <n v="297.94569999999999"/>
    <n v="1993.9442999999999"/>
    <n v="8"/>
    <x v="361"/>
    <d v="2023-05-25T00:00:00"/>
    <x v="2"/>
    <x v="0"/>
    <n v="264.25"/>
    <x v="3"/>
  </r>
  <r>
    <s v="ORD113199"/>
    <x v="3"/>
    <x v="1"/>
    <n v="2295.5"/>
    <n v="0.42"/>
    <n v="964.11"/>
    <n v="1331.3899999999999"/>
    <n v="8"/>
    <x v="248"/>
    <d v="2024-11-11T00:00:00"/>
    <x v="2"/>
    <x v="2"/>
    <n v="366.26"/>
    <x v="3"/>
  </r>
  <r>
    <s v="ORD114579"/>
    <x v="3"/>
    <x v="4"/>
    <n v="2296.25"/>
    <n v="0.37"/>
    <n v="849.61249999999995"/>
    <n v="1446.6375"/>
    <n v="8"/>
    <x v="190"/>
    <d v="2023-11-01T00:00:00"/>
    <x v="2"/>
    <x v="0"/>
    <n v="579.86"/>
    <x v="0"/>
  </r>
  <r>
    <s v="ORD103846"/>
    <x v="3"/>
    <x v="2"/>
    <n v="2298.4"/>
    <n v="0.28999999999999998"/>
    <n v="666.53599999999994"/>
    <n v="1631.864"/>
    <n v="8"/>
    <x v="564"/>
    <d v="2023-05-06T00:00:00"/>
    <x v="0"/>
    <x v="0"/>
    <n v="508.63"/>
    <x v="0"/>
  </r>
  <r>
    <s v="ORD102080"/>
    <x v="1"/>
    <x v="1"/>
    <n v="2300.3200000000002"/>
    <n v="0.3"/>
    <n v="690.096"/>
    <n v="1610.2240000000002"/>
    <n v="8"/>
    <x v="494"/>
    <d v="2024-11-06T00:00:00"/>
    <x v="1"/>
    <x v="1"/>
    <n v="389.8"/>
    <x v="3"/>
  </r>
  <r>
    <s v="ORD108253"/>
    <x v="3"/>
    <x v="4"/>
    <n v="2302.9"/>
    <n v="0.13"/>
    <n v="299.37700000000001"/>
    <n v="2003.5230000000001"/>
    <n v="8"/>
    <x v="94"/>
    <d v="2024-03-29T00:00:00"/>
    <x v="2"/>
    <x v="0"/>
    <n v="190.22"/>
    <x v="0"/>
  </r>
  <r>
    <s v="ORD102173"/>
    <x v="2"/>
    <x v="4"/>
    <n v="2310.9299999999998"/>
    <n v="0.11"/>
    <n v="254.20229999999998"/>
    <n v="2056.7276999999999"/>
    <n v="8"/>
    <x v="167"/>
    <d v="2023-11-02T00:00:00"/>
    <x v="2"/>
    <x v="2"/>
    <n v="531.38"/>
    <x v="0"/>
  </r>
  <r>
    <s v="ORD108465"/>
    <x v="0"/>
    <x v="1"/>
    <n v="2312.4"/>
    <n v="0.35"/>
    <n v="809.34"/>
    <n v="1503.06"/>
    <n v="8"/>
    <x v="642"/>
    <d v="2023-06-19T00:00:00"/>
    <x v="1"/>
    <x v="1"/>
    <n v="164.02"/>
    <x v="0"/>
  </r>
  <r>
    <s v="ORD103013"/>
    <x v="0"/>
    <x v="2"/>
    <n v="2318.15"/>
    <n v="0.31"/>
    <n v="718.62650000000008"/>
    <n v="1599.5235"/>
    <n v="8"/>
    <x v="645"/>
    <d v="2024-04-04T00:00:00"/>
    <x v="1"/>
    <x v="0"/>
    <n v="562.65"/>
    <x v="3"/>
  </r>
  <r>
    <s v="ORD112657"/>
    <x v="2"/>
    <x v="2"/>
    <n v="2318.4"/>
    <n v="0.48"/>
    <n v="1112.8320000000001"/>
    <n v="1205.568"/>
    <n v="8"/>
    <x v="375"/>
    <d v="2024-09-24T00:00:00"/>
    <x v="2"/>
    <x v="2"/>
    <n v="259.45"/>
    <x v="5"/>
  </r>
  <r>
    <s v="ORD103571"/>
    <x v="2"/>
    <x v="4"/>
    <n v="2321.23"/>
    <n v="0.23"/>
    <n v="533.88290000000006"/>
    <n v="1787.3471"/>
    <n v="8"/>
    <x v="459"/>
    <d v="2024-01-17T00:00:00"/>
    <x v="0"/>
    <x v="0"/>
    <n v="386.91"/>
    <x v="4"/>
  </r>
  <r>
    <s v="ORD114363"/>
    <x v="1"/>
    <x v="2"/>
    <n v="2326.42"/>
    <n v="0.46"/>
    <n v="1070.1532"/>
    <n v="1256.2668000000001"/>
    <n v="8"/>
    <x v="181"/>
    <d v="2024-08-20T00:00:00"/>
    <x v="2"/>
    <x v="1"/>
    <n v="373.79"/>
    <x v="2"/>
  </r>
  <r>
    <s v="ORD103048"/>
    <x v="1"/>
    <x v="2"/>
    <n v="2327.0500000000002"/>
    <n v="0.26"/>
    <n v="605.03300000000002"/>
    <n v="1722.0170000000003"/>
    <n v="8"/>
    <x v="374"/>
    <d v="2023-10-22T00:00:00"/>
    <x v="1"/>
    <x v="2"/>
    <n v="693.15"/>
    <x v="0"/>
  </r>
  <r>
    <s v="ORD114279"/>
    <x v="2"/>
    <x v="1"/>
    <n v="2341.65"/>
    <n v="7.0000000000000007E-2"/>
    <n v="163.91550000000001"/>
    <n v="2177.7345"/>
    <n v="8"/>
    <x v="432"/>
    <d v="2024-07-07T00:00:00"/>
    <x v="0"/>
    <x v="2"/>
    <n v="598.59"/>
    <x v="0"/>
  </r>
  <r>
    <s v="ORD111527"/>
    <x v="1"/>
    <x v="3"/>
    <n v="2342.0300000000002"/>
    <n v="0.47"/>
    <n v="1100.7541000000001"/>
    <n v="1241.2759000000001"/>
    <n v="8"/>
    <x v="111"/>
    <d v="2024-12-26T00:00:00"/>
    <x v="1"/>
    <x v="1"/>
    <n v="574.80999999999995"/>
    <x v="1"/>
  </r>
  <r>
    <s v="ORD101069"/>
    <x v="1"/>
    <x v="2"/>
    <n v="2343.5"/>
    <n v="0.46"/>
    <n v="1078.01"/>
    <n v="1265.49"/>
    <n v="8"/>
    <x v="107"/>
    <d v="2024-04-05T00:00:00"/>
    <x v="0"/>
    <x v="2"/>
    <n v="288.02999999999997"/>
    <x v="0"/>
  </r>
  <r>
    <s v="ORD110244"/>
    <x v="1"/>
    <x v="2"/>
    <n v="2343.64"/>
    <n v="0"/>
    <n v="0"/>
    <n v="2343.64"/>
    <n v="8"/>
    <x v="26"/>
    <d v="2023-05-04T00:00:00"/>
    <x v="1"/>
    <x v="0"/>
    <n v="663.23"/>
    <x v="3"/>
  </r>
  <r>
    <s v="ORD106546"/>
    <x v="3"/>
    <x v="4"/>
    <n v="2344.7800000000002"/>
    <n v="0.01"/>
    <n v="23.447800000000001"/>
    <n v="2321.3322000000003"/>
    <n v="8"/>
    <x v="648"/>
    <d v="2024-03-31T00:00:00"/>
    <x v="0"/>
    <x v="2"/>
    <n v="459.62"/>
    <x v="0"/>
  </r>
  <r>
    <s v="ORD100503"/>
    <x v="3"/>
    <x v="3"/>
    <n v="2347.4"/>
    <n v="0.03"/>
    <n v="70.421999999999997"/>
    <n v="2276.9780000000001"/>
    <n v="8"/>
    <x v="711"/>
    <d v="2024-08-11T00:00:00"/>
    <x v="2"/>
    <x v="0"/>
    <n v="519.48"/>
    <x v="4"/>
  </r>
  <r>
    <s v="ORD103417"/>
    <x v="2"/>
    <x v="2"/>
    <n v="2348.6799999999998"/>
    <n v="0.24"/>
    <n v="563.68319999999994"/>
    <n v="1784.9967999999999"/>
    <n v="8"/>
    <x v="676"/>
    <d v="2024-03-01T00:00:00"/>
    <x v="0"/>
    <x v="1"/>
    <n v="326.62"/>
    <x v="1"/>
  </r>
  <r>
    <s v="ORD113317"/>
    <x v="1"/>
    <x v="3"/>
    <n v="2349.0500000000002"/>
    <n v="0.17"/>
    <n v="399.33850000000007"/>
    <n v="1949.7115000000001"/>
    <n v="8"/>
    <x v="141"/>
    <d v="2024-02-03T00:00:00"/>
    <x v="1"/>
    <x v="1"/>
    <n v="534.79999999999995"/>
    <x v="0"/>
  </r>
  <r>
    <s v="ORD108879"/>
    <x v="2"/>
    <x v="4"/>
    <n v="2356.0700000000002"/>
    <n v="0.23"/>
    <n v="541.89610000000005"/>
    <n v="1814.1739000000002"/>
    <n v="8"/>
    <x v="606"/>
    <d v="2024-10-22T00:00:00"/>
    <x v="0"/>
    <x v="0"/>
    <n v="214.8"/>
    <x v="5"/>
  </r>
  <r>
    <s v="ORD107749"/>
    <x v="3"/>
    <x v="4"/>
    <n v="2356.36"/>
    <n v="0.35"/>
    <n v="824.726"/>
    <n v="1531.634"/>
    <n v="8"/>
    <x v="471"/>
    <d v="2023-12-31T00:00:00"/>
    <x v="1"/>
    <x v="0"/>
    <n v="272.33999999999997"/>
    <x v="1"/>
  </r>
  <r>
    <s v="ORD111918"/>
    <x v="1"/>
    <x v="3"/>
    <n v="2358.59"/>
    <n v="0.43"/>
    <n v="1014.1937"/>
    <n v="1344.3963000000001"/>
    <n v="8"/>
    <x v="631"/>
    <d v="2024-09-03T00:00:00"/>
    <x v="2"/>
    <x v="1"/>
    <n v="469.7"/>
    <x v="5"/>
  </r>
  <r>
    <s v="ORD109948"/>
    <x v="3"/>
    <x v="0"/>
    <n v="2360.59"/>
    <n v="0.42"/>
    <n v="991.44780000000003"/>
    <n v="1369.1422000000002"/>
    <n v="8"/>
    <x v="706"/>
    <d v="2024-04-27T00:00:00"/>
    <x v="2"/>
    <x v="1"/>
    <n v="512.48"/>
    <x v="4"/>
  </r>
  <r>
    <s v="ORD112843"/>
    <x v="3"/>
    <x v="2"/>
    <n v="2363.65"/>
    <n v="0.32"/>
    <n v="756.36800000000005"/>
    <n v="1607.2820000000002"/>
    <n v="8"/>
    <x v="510"/>
    <d v="2024-12-03T00:00:00"/>
    <x v="1"/>
    <x v="2"/>
    <n v="539.65"/>
    <x v="1"/>
  </r>
  <r>
    <s v="ORD110089"/>
    <x v="1"/>
    <x v="1"/>
    <n v="2366.65"/>
    <n v="0.26"/>
    <n v="615.32900000000006"/>
    <n v="1751.3209999999999"/>
    <n v="8"/>
    <x v="100"/>
    <d v="2024-07-08T00:00:00"/>
    <x v="0"/>
    <x v="1"/>
    <n v="487.84"/>
    <x v="1"/>
  </r>
  <r>
    <s v="ORD113487"/>
    <x v="0"/>
    <x v="1"/>
    <n v="2366.71"/>
    <n v="0.04"/>
    <n v="94.668400000000005"/>
    <n v="2272.0416"/>
    <n v="8"/>
    <x v="409"/>
    <d v="2023-08-13T00:00:00"/>
    <x v="0"/>
    <x v="1"/>
    <n v="428.34"/>
    <x v="3"/>
  </r>
  <r>
    <s v="ORD109670"/>
    <x v="2"/>
    <x v="2"/>
    <n v="2369.56"/>
    <n v="0.13"/>
    <n v="308.0428"/>
    <n v="2061.5171999999998"/>
    <n v="8"/>
    <x v="444"/>
    <d v="2023-04-23T00:00:00"/>
    <x v="0"/>
    <x v="0"/>
    <n v="706.27"/>
    <x v="5"/>
  </r>
  <r>
    <s v="ORD104713"/>
    <x v="1"/>
    <x v="4"/>
    <n v="2369.98"/>
    <n v="0.18"/>
    <n v="426.59639999999996"/>
    <n v="1943.3836000000001"/>
    <n v="8"/>
    <x v="113"/>
    <d v="2024-07-16T00:00:00"/>
    <x v="2"/>
    <x v="0"/>
    <n v="499.02"/>
    <x v="0"/>
  </r>
  <r>
    <s v="ORD100888"/>
    <x v="3"/>
    <x v="2"/>
    <n v="2371.65"/>
    <n v="0.24"/>
    <n v="569.19600000000003"/>
    <n v="1802.4540000000002"/>
    <n v="8"/>
    <x v="50"/>
    <d v="2024-08-25T00:00:00"/>
    <x v="2"/>
    <x v="0"/>
    <n v="208.68"/>
    <x v="4"/>
  </r>
  <r>
    <s v="ORD106779"/>
    <x v="3"/>
    <x v="4"/>
    <n v="2372.14"/>
    <n v="0.16"/>
    <n v="379.54239999999999"/>
    <n v="1992.5975999999998"/>
    <n v="8"/>
    <x v="77"/>
    <d v="2023-09-23T00:00:00"/>
    <x v="1"/>
    <x v="0"/>
    <n v="472.45"/>
    <x v="0"/>
  </r>
  <r>
    <s v="ORD109199"/>
    <x v="2"/>
    <x v="4"/>
    <n v="2374.64"/>
    <n v="0.34"/>
    <n v="807.37760000000003"/>
    <n v="1567.2623999999998"/>
    <n v="8"/>
    <x v="329"/>
    <d v="2023-12-02T00:00:00"/>
    <x v="1"/>
    <x v="1"/>
    <n v="505.27"/>
    <x v="4"/>
  </r>
  <r>
    <s v="ORD113716"/>
    <x v="3"/>
    <x v="0"/>
    <n v="2375.56"/>
    <n v="0.3"/>
    <n v="712.66800000000001"/>
    <n v="1662.8919999999998"/>
    <n v="8"/>
    <x v="189"/>
    <d v="2023-05-18T00:00:00"/>
    <x v="1"/>
    <x v="2"/>
    <n v="461.5"/>
    <x v="1"/>
  </r>
  <r>
    <s v="ORD113421"/>
    <x v="1"/>
    <x v="1"/>
    <n v="2377.29"/>
    <n v="0.3"/>
    <n v="713.18700000000001"/>
    <n v="1664.1030000000001"/>
    <n v="8"/>
    <x v="339"/>
    <d v="2023-02-25T00:00:00"/>
    <x v="1"/>
    <x v="2"/>
    <n v="408.39"/>
    <x v="4"/>
  </r>
  <r>
    <s v="ORD111001"/>
    <x v="0"/>
    <x v="4"/>
    <n v="2379.16"/>
    <n v="0.17"/>
    <n v="404.4572"/>
    <n v="1974.7027999999998"/>
    <n v="8"/>
    <x v="174"/>
    <d v="2024-11-13T00:00:00"/>
    <x v="1"/>
    <x v="0"/>
    <n v="533.44000000000005"/>
    <x v="5"/>
  </r>
  <r>
    <s v="ORD104754"/>
    <x v="2"/>
    <x v="0"/>
    <n v="2382.35"/>
    <n v="0.03"/>
    <n v="71.470500000000001"/>
    <n v="2310.8795"/>
    <n v="8"/>
    <x v="558"/>
    <d v="2023-02-12T00:00:00"/>
    <x v="2"/>
    <x v="1"/>
    <n v="485.54"/>
    <x v="4"/>
  </r>
  <r>
    <s v="ORD110523"/>
    <x v="2"/>
    <x v="1"/>
    <n v="2384.85"/>
    <n v="0.46"/>
    <n v="1097.0309999999999"/>
    <n v="1287.819"/>
    <n v="8"/>
    <x v="498"/>
    <d v="2024-09-12T00:00:00"/>
    <x v="0"/>
    <x v="1"/>
    <n v="689.62"/>
    <x v="1"/>
  </r>
  <r>
    <s v="ORD102803"/>
    <x v="3"/>
    <x v="2"/>
    <n v="2387.94"/>
    <n v="0.46"/>
    <n v="1098.4524000000001"/>
    <n v="1289.4875999999999"/>
    <n v="8"/>
    <x v="276"/>
    <d v="2024-04-15T00:00:00"/>
    <x v="2"/>
    <x v="0"/>
    <n v="491.98"/>
    <x v="4"/>
  </r>
  <r>
    <s v="ORD100290"/>
    <x v="1"/>
    <x v="1"/>
    <n v="2389.5300000000002"/>
    <n v="0.45"/>
    <n v="1075.2885000000001"/>
    <n v="1314.2415000000001"/>
    <n v="8"/>
    <x v="31"/>
    <d v="2023-05-12T00:00:00"/>
    <x v="0"/>
    <x v="2"/>
    <n v="442.59"/>
    <x v="1"/>
  </r>
  <r>
    <s v="ORD110570"/>
    <x v="2"/>
    <x v="2"/>
    <n v="2396.67"/>
    <n v="0.28999999999999998"/>
    <n v="695.03429999999992"/>
    <n v="1701.6357000000003"/>
    <n v="8"/>
    <x v="684"/>
    <d v="2023-09-01T00:00:00"/>
    <x v="1"/>
    <x v="0"/>
    <n v="598.54"/>
    <x v="2"/>
  </r>
  <r>
    <s v="ORD105697"/>
    <x v="1"/>
    <x v="0"/>
    <n v="2397.2199999999998"/>
    <n v="0.5"/>
    <n v="1198.6099999999999"/>
    <n v="1198.6099999999999"/>
    <n v="8"/>
    <x v="246"/>
    <d v="2024-07-27T00:00:00"/>
    <x v="2"/>
    <x v="2"/>
    <n v="337.81"/>
    <x v="0"/>
  </r>
  <r>
    <s v="ORD114231"/>
    <x v="3"/>
    <x v="1"/>
    <n v="2398.73"/>
    <n v="0.44"/>
    <n v="1055.4412"/>
    <n v="1343.2888"/>
    <n v="8"/>
    <x v="692"/>
    <d v="2024-08-15T00:00:00"/>
    <x v="2"/>
    <x v="1"/>
    <n v="401.06"/>
    <x v="1"/>
  </r>
  <r>
    <s v="ORD109035"/>
    <x v="1"/>
    <x v="0"/>
    <n v="2398.9899999999998"/>
    <n v="0.08"/>
    <n v="191.91919999999999"/>
    <n v="2207.0708"/>
    <n v="8"/>
    <x v="712"/>
    <d v="2024-02-26T00:00:00"/>
    <x v="0"/>
    <x v="0"/>
    <n v="641.03"/>
    <x v="1"/>
  </r>
  <r>
    <s v="ORD101704"/>
    <x v="0"/>
    <x v="4"/>
    <n v="2401.4"/>
    <n v="0.14000000000000001"/>
    <n v="336.19600000000003"/>
    <n v="2065.2040000000002"/>
    <n v="8"/>
    <x v="472"/>
    <d v="2023-02-05T00:00:00"/>
    <x v="0"/>
    <x v="2"/>
    <n v="710.43"/>
    <x v="5"/>
  </r>
  <r>
    <s v="ORD100345"/>
    <x v="0"/>
    <x v="3"/>
    <n v="2401.7800000000002"/>
    <n v="0.01"/>
    <n v="24.017800000000001"/>
    <n v="2377.7622000000001"/>
    <n v="8"/>
    <x v="373"/>
    <d v="2024-04-06T00:00:00"/>
    <x v="2"/>
    <x v="2"/>
    <n v="448.63"/>
    <x v="0"/>
  </r>
  <r>
    <s v="ORD113057"/>
    <x v="3"/>
    <x v="4"/>
    <n v="2403.25"/>
    <n v="0.01"/>
    <n v="24.032499999999999"/>
    <n v="2379.2175000000002"/>
    <n v="8"/>
    <x v="184"/>
    <d v="2023-08-18T00:00:00"/>
    <x v="2"/>
    <x v="1"/>
    <n v="449.96"/>
    <x v="1"/>
  </r>
  <r>
    <s v="ORD106565"/>
    <x v="1"/>
    <x v="0"/>
    <n v="2408.71"/>
    <n v="0.04"/>
    <n v="96.348399999999998"/>
    <n v="2312.3616000000002"/>
    <n v="8"/>
    <x v="699"/>
    <d v="2023-01-30T00:00:00"/>
    <x v="0"/>
    <x v="0"/>
    <n v="410.83"/>
    <x v="0"/>
  </r>
  <r>
    <s v="ORD114752"/>
    <x v="0"/>
    <x v="1"/>
    <n v="2412.85"/>
    <n v="0.04"/>
    <n v="96.513999999999996"/>
    <n v="2316.3359999999998"/>
    <n v="8"/>
    <x v="574"/>
    <d v="2023-07-11T00:00:00"/>
    <x v="1"/>
    <x v="1"/>
    <n v="570.39"/>
    <x v="3"/>
  </r>
  <r>
    <s v="ORD115160"/>
    <x v="3"/>
    <x v="0"/>
    <n v="2414.3000000000002"/>
    <n v="7.0000000000000007E-2"/>
    <n v="169.00100000000003"/>
    <n v="2245.299"/>
    <n v="8"/>
    <x v="207"/>
    <d v="2023-06-18T00:00:00"/>
    <x v="2"/>
    <x v="2"/>
    <n v="144.47999999999999"/>
    <x v="4"/>
  </r>
  <r>
    <s v="ORD109734"/>
    <x v="0"/>
    <x v="4"/>
    <n v="2418.85"/>
    <n v="0.21"/>
    <n v="507.95849999999996"/>
    <n v="1910.8915"/>
    <n v="8"/>
    <x v="512"/>
    <d v="2024-07-21T00:00:00"/>
    <x v="1"/>
    <x v="0"/>
    <n v="128.12"/>
    <x v="0"/>
  </r>
  <r>
    <s v="ORD103229"/>
    <x v="2"/>
    <x v="2"/>
    <n v="2419.37"/>
    <n v="0.45"/>
    <n v="1088.7165"/>
    <n v="1330.6534999999999"/>
    <n v="8"/>
    <x v="448"/>
    <d v="2023-04-06T00:00:00"/>
    <x v="1"/>
    <x v="0"/>
    <n v="184.68"/>
    <x v="0"/>
  </r>
  <r>
    <s v="ORD112727"/>
    <x v="0"/>
    <x v="1"/>
    <n v="2422.77"/>
    <n v="0.35"/>
    <n v="847.96949999999993"/>
    <n v="1574.8005000000001"/>
    <n v="8"/>
    <x v="314"/>
    <d v="2024-04-19T00:00:00"/>
    <x v="1"/>
    <x v="2"/>
    <n v="405.92"/>
    <x v="0"/>
  </r>
  <r>
    <s v="ORD103155"/>
    <x v="0"/>
    <x v="4"/>
    <n v="2423.34"/>
    <n v="0.33"/>
    <n v="799.70220000000006"/>
    <n v="1623.6378"/>
    <n v="8"/>
    <x v="471"/>
    <d v="2023-12-30T00:00:00"/>
    <x v="1"/>
    <x v="2"/>
    <n v="271.05"/>
    <x v="5"/>
  </r>
  <r>
    <s v="ORD105511"/>
    <x v="2"/>
    <x v="3"/>
    <n v="2423.75"/>
    <n v="0.24"/>
    <n v="581.69999999999993"/>
    <n v="1842.0500000000002"/>
    <n v="8"/>
    <x v="109"/>
    <d v="2024-05-26T00:00:00"/>
    <x v="2"/>
    <x v="2"/>
    <n v="129.63999999999999"/>
    <x v="4"/>
  </r>
  <r>
    <s v="ORD109459"/>
    <x v="1"/>
    <x v="0"/>
    <n v="2429.59"/>
    <n v="0.5"/>
    <n v="1214.7950000000001"/>
    <n v="1214.7950000000001"/>
    <n v="8"/>
    <x v="513"/>
    <d v="2023-08-09T00:00:00"/>
    <x v="0"/>
    <x v="2"/>
    <n v="438.62"/>
    <x v="1"/>
  </r>
  <r>
    <s v="ORD107391"/>
    <x v="1"/>
    <x v="2"/>
    <n v="2430.02"/>
    <n v="0.4"/>
    <n v="972.00800000000004"/>
    <n v="1458.0119999999999"/>
    <n v="8"/>
    <x v="191"/>
    <d v="2023-01-15T00:00:00"/>
    <x v="2"/>
    <x v="1"/>
    <n v="586.17999999999995"/>
    <x v="4"/>
  </r>
  <r>
    <s v="ORD101900"/>
    <x v="3"/>
    <x v="4"/>
    <n v="2433.35"/>
    <n v="0.17"/>
    <n v="413.66950000000003"/>
    <n v="2019.6804999999999"/>
    <n v="8"/>
    <x v="329"/>
    <d v="2023-11-26T00:00:00"/>
    <x v="0"/>
    <x v="2"/>
    <n v="386.61"/>
    <x v="3"/>
  </r>
  <r>
    <s v="ORD106614"/>
    <x v="0"/>
    <x v="4"/>
    <n v="2434.44"/>
    <n v="0.1"/>
    <n v="243.44400000000002"/>
    <n v="2190.9960000000001"/>
    <n v="8"/>
    <x v="272"/>
    <d v="2023-01-19T00:00:00"/>
    <x v="2"/>
    <x v="0"/>
    <n v="513.86"/>
    <x v="1"/>
  </r>
  <r>
    <s v="ORD110156"/>
    <x v="3"/>
    <x v="4"/>
    <n v="2442.42"/>
    <n v="0.08"/>
    <n v="195.39360000000002"/>
    <n v="2247.0264000000002"/>
    <n v="8"/>
    <x v="277"/>
    <d v="2024-07-25T00:00:00"/>
    <x v="2"/>
    <x v="1"/>
    <n v="274.58"/>
    <x v="1"/>
  </r>
  <r>
    <s v="ORD111721"/>
    <x v="0"/>
    <x v="4"/>
    <n v="2444.67"/>
    <n v="0.11"/>
    <n v="268.91370000000001"/>
    <n v="2175.7563"/>
    <n v="8"/>
    <x v="452"/>
    <d v="2023-10-16T00:00:00"/>
    <x v="0"/>
    <x v="1"/>
    <n v="192.63"/>
    <x v="2"/>
  </r>
  <r>
    <s v="ORD113935"/>
    <x v="1"/>
    <x v="3"/>
    <n v="2453.88"/>
    <n v="0.4"/>
    <n v="981.55200000000013"/>
    <n v="1472.328"/>
    <n v="8"/>
    <x v="238"/>
    <d v="2023-03-19T00:00:00"/>
    <x v="0"/>
    <x v="1"/>
    <n v="643.58000000000004"/>
    <x v="4"/>
  </r>
  <r>
    <s v="ORD109221"/>
    <x v="1"/>
    <x v="4"/>
    <n v="2455.2800000000002"/>
    <n v="0.35"/>
    <n v="859.34800000000007"/>
    <n v="1595.9320000000002"/>
    <n v="8"/>
    <x v="566"/>
    <d v="2024-10-22T00:00:00"/>
    <x v="1"/>
    <x v="0"/>
    <n v="395.71"/>
    <x v="5"/>
  </r>
  <r>
    <s v="ORD112558"/>
    <x v="3"/>
    <x v="4"/>
    <n v="2455.48"/>
    <n v="0.47"/>
    <n v="1154.0755999999999"/>
    <n v="1301.4044000000001"/>
    <n v="8"/>
    <x v="651"/>
    <d v="2024-11-19T00:00:00"/>
    <x v="1"/>
    <x v="0"/>
    <n v="253.92"/>
    <x v="0"/>
  </r>
  <r>
    <s v="ORD107569"/>
    <x v="3"/>
    <x v="3"/>
    <n v="2457.25"/>
    <n v="0.11"/>
    <n v="270.29750000000001"/>
    <n v="2186.9524999999999"/>
    <n v="8"/>
    <x v="500"/>
    <d v="2023-11-25T00:00:00"/>
    <x v="1"/>
    <x v="2"/>
    <n v="715.32"/>
    <x v="0"/>
  </r>
  <r>
    <s v="ORD104093"/>
    <x v="0"/>
    <x v="4"/>
    <n v="2466.0100000000002"/>
    <n v="0.03"/>
    <n v="73.9803"/>
    <n v="2392.0297"/>
    <n v="8"/>
    <x v="86"/>
    <d v="2023-01-16T00:00:00"/>
    <x v="0"/>
    <x v="2"/>
    <n v="563.19000000000005"/>
    <x v="3"/>
  </r>
  <r>
    <s v="ORD107427"/>
    <x v="3"/>
    <x v="3"/>
    <n v="2471.06"/>
    <n v="0.21"/>
    <n v="518.92259999999999"/>
    <n v="1952.1374000000001"/>
    <n v="8"/>
    <x v="67"/>
    <d v="2023-08-08T00:00:00"/>
    <x v="0"/>
    <x v="0"/>
    <n v="241.75"/>
    <x v="3"/>
  </r>
  <r>
    <s v="ORD111701"/>
    <x v="0"/>
    <x v="0"/>
    <n v="2471.09"/>
    <n v="0.42"/>
    <n v="1037.8578"/>
    <n v="1433.2322000000001"/>
    <n v="8"/>
    <x v="713"/>
    <d v="2023-05-09T00:00:00"/>
    <x v="1"/>
    <x v="1"/>
    <n v="508.7"/>
    <x v="3"/>
  </r>
  <r>
    <s v="ORD114962"/>
    <x v="2"/>
    <x v="0"/>
    <n v="2476.0100000000002"/>
    <n v="0.36"/>
    <n v="891.36360000000002"/>
    <n v="1584.6464000000001"/>
    <n v="8"/>
    <x v="55"/>
    <d v="2023-10-27T00:00:00"/>
    <x v="0"/>
    <x v="1"/>
    <n v="262.95999999999998"/>
    <x v="2"/>
  </r>
  <r>
    <s v="ORD109502"/>
    <x v="1"/>
    <x v="4"/>
    <n v="2482.5300000000002"/>
    <n v="0.22"/>
    <n v="546.15660000000003"/>
    <n v="1936.3734000000002"/>
    <n v="8"/>
    <x v="304"/>
    <d v="2024-03-30T00:00:00"/>
    <x v="2"/>
    <x v="2"/>
    <n v="339.69"/>
    <x v="4"/>
  </r>
  <r>
    <s v="ORD109854"/>
    <x v="1"/>
    <x v="0"/>
    <n v="2483.4899999999998"/>
    <n v="0.41"/>
    <n v="1018.2308999999999"/>
    <n v="1465.2590999999998"/>
    <n v="8"/>
    <x v="536"/>
    <d v="2024-01-06T00:00:00"/>
    <x v="2"/>
    <x v="2"/>
    <n v="466.03"/>
    <x v="3"/>
  </r>
  <r>
    <s v="ORD105823"/>
    <x v="2"/>
    <x v="1"/>
    <n v="2489.7800000000002"/>
    <n v="7.0000000000000007E-2"/>
    <n v="174.28460000000004"/>
    <n v="2315.4954000000002"/>
    <n v="8"/>
    <x v="106"/>
    <d v="2023-01-19T00:00:00"/>
    <x v="0"/>
    <x v="1"/>
    <n v="292.05"/>
    <x v="4"/>
  </r>
  <r>
    <s v="ORD102253"/>
    <x v="2"/>
    <x v="1"/>
    <n v="2489.9899999999998"/>
    <n v="0.22"/>
    <n v="547.79779999999994"/>
    <n v="1942.1922"/>
    <n v="8"/>
    <x v="317"/>
    <d v="2023-06-26T00:00:00"/>
    <x v="0"/>
    <x v="2"/>
    <n v="545.86"/>
    <x v="3"/>
  </r>
  <r>
    <s v="ORD102852"/>
    <x v="0"/>
    <x v="3"/>
    <n v="2490.98"/>
    <n v="0.35"/>
    <n v="871.84299999999996"/>
    <n v="1619.1370000000002"/>
    <n v="8"/>
    <x v="174"/>
    <d v="2024-11-08T00:00:00"/>
    <x v="2"/>
    <x v="0"/>
    <n v="157"/>
    <x v="3"/>
  </r>
  <r>
    <s v="ORD112125"/>
    <x v="2"/>
    <x v="3"/>
    <n v="2503.85"/>
    <n v="0.02"/>
    <n v="50.076999999999998"/>
    <n v="2453.7730000000001"/>
    <n v="8"/>
    <x v="16"/>
    <d v="2024-12-09T00:00:00"/>
    <x v="2"/>
    <x v="1"/>
    <n v="316.91000000000003"/>
    <x v="3"/>
  </r>
  <r>
    <s v="ORD108430"/>
    <x v="0"/>
    <x v="4"/>
    <n v="2507.4699999999998"/>
    <n v="0.27"/>
    <n v="677.01689999999996"/>
    <n v="1830.4530999999997"/>
    <n v="8"/>
    <x v="525"/>
    <d v="2024-07-12T00:00:00"/>
    <x v="2"/>
    <x v="2"/>
    <n v="341.63"/>
    <x v="0"/>
  </r>
  <r>
    <s v="ORD108068"/>
    <x v="2"/>
    <x v="0"/>
    <n v="2511.7399999999998"/>
    <n v="0.24"/>
    <n v="602.81759999999997"/>
    <n v="1908.9223999999999"/>
    <n v="8"/>
    <x v="564"/>
    <d v="2023-05-09T00:00:00"/>
    <x v="1"/>
    <x v="1"/>
    <n v="494.74"/>
    <x v="4"/>
  </r>
  <r>
    <s v="ORD114431"/>
    <x v="0"/>
    <x v="4"/>
    <n v="2513.4"/>
    <n v="0.23"/>
    <n v="578.08199999999999"/>
    <n v="1935.3180000000002"/>
    <n v="8"/>
    <x v="675"/>
    <d v="2023-06-13T00:00:00"/>
    <x v="1"/>
    <x v="1"/>
    <n v="752.84"/>
    <x v="3"/>
  </r>
  <r>
    <s v="ORD104123"/>
    <x v="2"/>
    <x v="0"/>
    <n v="2515.94"/>
    <n v="0.13"/>
    <n v="327.07220000000001"/>
    <n v="2188.8678"/>
    <n v="8"/>
    <x v="471"/>
    <d v="2023-12-30T00:00:00"/>
    <x v="0"/>
    <x v="2"/>
    <n v="377.56"/>
    <x v="2"/>
  </r>
  <r>
    <s v="ORD109566"/>
    <x v="0"/>
    <x v="3"/>
    <n v="2515.98"/>
    <n v="0.43"/>
    <n v="1081.8714"/>
    <n v="1434.1086"/>
    <n v="8"/>
    <x v="215"/>
    <d v="2024-09-30T00:00:00"/>
    <x v="0"/>
    <x v="0"/>
    <n v="413.41"/>
    <x v="0"/>
  </r>
  <r>
    <s v="ORD107142"/>
    <x v="0"/>
    <x v="0"/>
    <n v="2516.58"/>
    <n v="0.18"/>
    <n v="452.98439999999999"/>
    <n v="2063.5956000000001"/>
    <n v="8"/>
    <x v="653"/>
    <d v="2024-03-20T00:00:00"/>
    <x v="1"/>
    <x v="2"/>
    <n v="574.55999999999995"/>
    <x v="5"/>
  </r>
  <r>
    <s v="ORD102573"/>
    <x v="1"/>
    <x v="1"/>
    <n v="2517.9499999999998"/>
    <n v="0.06"/>
    <n v="151.07699999999997"/>
    <n v="2366.873"/>
    <n v="8"/>
    <x v="417"/>
    <d v="2023-10-28T00:00:00"/>
    <x v="0"/>
    <x v="2"/>
    <n v="389.37"/>
    <x v="2"/>
  </r>
  <r>
    <s v="ORD109511"/>
    <x v="2"/>
    <x v="3"/>
    <n v="2519.56"/>
    <n v="0.45"/>
    <n v="1133.8019999999999"/>
    <n v="1385.758"/>
    <n v="8"/>
    <x v="553"/>
    <d v="2023-10-10T00:00:00"/>
    <x v="2"/>
    <x v="0"/>
    <n v="617.54"/>
    <x v="4"/>
  </r>
  <r>
    <s v="ORD107586"/>
    <x v="1"/>
    <x v="2"/>
    <n v="2520.48"/>
    <n v="0.26"/>
    <n v="655.32479999999998"/>
    <n v="1865.1552000000001"/>
    <n v="8"/>
    <x v="290"/>
    <d v="2023-01-24T00:00:00"/>
    <x v="0"/>
    <x v="1"/>
    <n v="269.20999999999998"/>
    <x v="1"/>
  </r>
  <r>
    <s v="ORD102083"/>
    <x v="2"/>
    <x v="1"/>
    <n v="2527.1999999999998"/>
    <n v="0.17"/>
    <n v="429.62400000000002"/>
    <n v="2097.576"/>
    <n v="8"/>
    <x v="714"/>
    <d v="2024-06-16T00:00:00"/>
    <x v="0"/>
    <x v="1"/>
    <n v="556.08000000000004"/>
    <x v="0"/>
  </r>
  <r>
    <s v="ORD105062"/>
    <x v="1"/>
    <x v="0"/>
    <n v="2534.5300000000002"/>
    <n v="0.28999999999999998"/>
    <n v="735.01369999999997"/>
    <n v="1799.5163000000002"/>
    <n v="8"/>
    <x v="659"/>
    <d v="2023-05-29T00:00:00"/>
    <x v="1"/>
    <x v="2"/>
    <n v="457.32"/>
    <x v="0"/>
  </r>
  <r>
    <s v="ORD114789"/>
    <x v="1"/>
    <x v="0"/>
    <n v="2548.21"/>
    <n v="7.0000000000000007E-2"/>
    <n v="178.37470000000002"/>
    <n v="2369.8353000000002"/>
    <n v="8"/>
    <x v="534"/>
    <d v="2024-10-07T00:00:00"/>
    <x v="1"/>
    <x v="0"/>
    <n v="300.16000000000003"/>
    <x v="3"/>
  </r>
  <r>
    <s v="ORD110652"/>
    <x v="1"/>
    <x v="1"/>
    <n v="2552"/>
    <n v="0.14000000000000001"/>
    <n v="357.28000000000003"/>
    <n v="2194.7199999999998"/>
    <n v="8"/>
    <x v="86"/>
    <d v="2023-01-15T00:00:00"/>
    <x v="0"/>
    <x v="2"/>
    <n v="275.62"/>
    <x v="4"/>
  </r>
  <r>
    <s v="ORD105416"/>
    <x v="3"/>
    <x v="1"/>
    <n v="2552.13"/>
    <n v="0.37"/>
    <n v="944.28809999999999"/>
    <n v="1607.8419000000001"/>
    <n v="8"/>
    <x v="233"/>
    <d v="2023-05-06T00:00:00"/>
    <x v="0"/>
    <x v="2"/>
    <n v="176.56"/>
    <x v="4"/>
  </r>
  <r>
    <s v="ORD105662"/>
    <x v="1"/>
    <x v="3"/>
    <n v="2554.17"/>
    <n v="0.14000000000000001"/>
    <n v="357.58380000000005"/>
    <n v="2196.5862000000002"/>
    <n v="8"/>
    <x v="304"/>
    <d v="2024-03-24T00:00:00"/>
    <x v="1"/>
    <x v="2"/>
    <n v="570.82000000000005"/>
    <x v="5"/>
  </r>
  <r>
    <s v="ORD105601"/>
    <x v="1"/>
    <x v="4"/>
    <n v="2563.29"/>
    <n v="0.1"/>
    <n v="256.32900000000001"/>
    <n v="2306.9609999999998"/>
    <n v="8"/>
    <x v="287"/>
    <d v="2024-07-24T00:00:00"/>
    <x v="1"/>
    <x v="2"/>
    <n v="685.68"/>
    <x v="3"/>
  </r>
  <r>
    <s v="ORD111460"/>
    <x v="1"/>
    <x v="1"/>
    <n v="2565.69"/>
    <n v="0.39"/>
    <n v="1000.6191"/>
    <n v="1565.0709000000002"/>
    <n v="8"/>
    <x v="474"/>
    <d v="2024-03-07T00:00:00"/>
    <x v="0"/>
    <x v="2"/>
    <n v="283.3"/>
    <x v="1"/>
  </r>
  <r>
    <s v="ORD104588"/>
    <x v="2"/>
    <x v="2"/>
    <n v="2565.84"/>
    <n v="0.47"/>
    <n v="1205.9448"/>
    <n v="1359.8952000000002"/>
    <n v="8"/>
    <x v="631"/>
    <d v="2024-09-03T00:00:00"/>
    <x v="2"/>
    <x v="2"/>
    <n v="641.87"/>
    <x v="1"/>
  </r>
  <r>
    <s v="ORD113781"/>
    <x v="1"/>
    <x v="4"/>
    <n v="2566.58"/>
    <n v="0.03"/>
    <n v="76.997399999999999"/>
    <n v="2489.5825999999997"/>
    <n v="8"/>
    <x v="36"/>
    <d v="2024-06-22T00:00:00"/>
    <x v="1"/>
    <x v="2"/>
    <n v="650.16"/>
    <x v="2"/>
  </r>
  <r>
    <s v="ORD108958"/>
    <x v="0"/>
    <x v="4"/>
    <n v="2566.65"/>
    <n v="0.4"/>
    <n v="1026.6600000000001"/>
    <n v="1539.99"/>
    <n v="8"/>
    <x v="466"/>
    <d v="2024-02-11T00:00:00"/>
    <x v="0"/>
    <x v="0"/>
    <n v="613.55999999999995"/>
    <x v="5"/>
  </r>
  <r>
    <s v="ORD109540"/>
    <x v="0"/>
    <x v="4"/>
    <n v="2566.6799999999998"/>
    <n v="0.03"/>
    <n v="77.000399999999999"/>
    <n v="2489.6795999999999"/>
    <n v="8"/>
    <x v="458"/>
    <d v="2024-01-07T00:00:00"/>
    <x v="0"/>
    <x v="2"/>
    <n v="599.63"/>
    <x v="1"/>
  </r>
  <r>
    <s v="ORD101976"/>
    <x v="0"/>
    <x v="4"/>
    <n v="2567.39"/>
    <n v="0.45"/>
    <n v="1155.3254999999999"/>
    <n v="1412.0645"/>
    <n v="8"/>
    <x v="596"/>
    <d v="2023-03-16T00:00:00"/>
    <x v="0"/>
    <x v="0"/>
    <n v="395.39"/>
    <x v="0"/>
  </r>
  <r>
    <s v="ORD104090"/>
    <x v="2"/>
    <x v="3"/>
    <n v="2568.2600000000002"/>
    <n v="0.49"/>
    <n v="1258.4474"/>
    <n v="1309.8126000000002"/>
    <n v="8"/>
    <x v="715"/>
    <d v="2023-08-10T00:00:00"/>
    <x v="0"/>
    <x v="0"/>
    <n v="414.37"/>
    <x v="4"/>
  </r>
  <r>
    <s v="ORD111996"/>
    <x v="2"/>
    <x v="2"/>
    <n v="2569.9899999999998"/>
    <n v="0.28999999999999998"/>
    <n v="745.29709999999989"/>
    <n v="1824.6929"/>
    <n v="8"/>
    <x v="324"/>
    <d v="2024-07-17T00:00:00"/>
    <x v="1"/>
    <x v="2"/>
    <n v="466.08"/>
    <x v="4"/>
  </r>
  <r>
    <s v="ORD110021"/>
    <x v="1"/>
    <x v="3"/>
    <n v="2571.5500000000002"/>
    <n v="0.21"/>
    <n v="540.02549999999997"/>
    <n v="2031.5245000000002"/>
    <n v="8"/>
    <x v="258"/>
    <d v="2024-05-27T00:00:00"/>
    <x v="1"/>
    <x v="0"/>
    <n v="170.27"/>
    <x v="4"/>
  </r>
  <r>
    <s v="ORD110578"/>
    <x v="3"/>
    <x v="0"/>
    <n v="2575.98"/>
    <n v="0.37"/>
    <n v="953.11260000000004"/>
    <n v="1622.8674000000001"/>
    <n v="8"/>
    <x v="208"/>
    <d v="2024-08-06T00:00:00"/>
    <x v="1"/>
    <x v="1"/>
    <n v="637.05999999999995"/>
    <x v="5"/>
  </r>
  <r>
    <s v="ORD108091"/>
    <x v="2"/>
    <x v="2"/>
    <n v="2578.65"/>
    <n v="0.44"/>
    <n v="1134.606"/>
    <n v="1444.0440000000001"/>
    <n v="8"/>
    <x v="375"/>
    <d v="2024-09-25T00:00:00"/>
    <x v="1"/>
    <x v="2"/>
    <n v="343.17"/>
    <x v="4"/>
  </r>
  <r>
    <s v="ORD107930"/>
    <x v="3"/>
    <x v="0"/>
    <n v="2579.71"/>
    <n v="0.32"/>
    <n v="825.50720000000001"/>
    <n v="1754.2028"/>
    <n v="8"/>
    <x v="292"/>
    <d v="2023-04-26T00:00:00"/>
    <x v="2"/>
    <x v="1"/>
    <n v="329.1"/>
    <x v="4"/>
  </r>
  <r>
    <s v="ORD106723"/>
    <x v="2"/>
    <x v="3"/>
    <n v="2582.29"/>
    <n v="0.43"/>
    <n v="1110.3847000000001"/>
    <n v="1471.9052999999999"/>
    <n v="8"/>
    <x v="25"/>
    <d v="2023-01-12T00:00:00"/>
    <x v="1"/>
    <x v="1"/>
    <n v="689.35"/>
    <x v="5"/>
  </r>
  <r>
    <s v="ORD112468"/>
    <x v="2"/>
    <x v="4"/>
    <n v="2596.2399999999998"/>
    <n v="0.19"/>
    <n v="493.28559999999999"/>
    <n v="2102.9543999999996"/>
    <n v="8"/>
    <x v="467"/>
    <d v="2024-08-19T00:00:00"/>
    <x v="0"/>
    <x v="2"/>
    <n v="626.14"/>
    <x v="3"/>
  </r>
  <r>
    <s v="ORD113584"/>
    <x v="1"/>
    <x v="0"/>
    <n v="2598.06"/>
    <n v="0.15"/>
    <n v="389.709"/>
    <n v="2208.3510000000001"/>
    <n v="8"/>
    <x v="359"/>
    <d v="2024-01-16T00:00:00"/>
    <x v="0"/>
    <x v="2"/>
    <n v="288.54000000000002"/>
    <x v="5"/>
  </r>
  <r>
    <s v="ORD105784"/>
    <x v="3"/>
    <x v="0"/>
    <n v="2598.86"/>
    <n v="0.18"/>
    <n v="467.79480000000001"/>
    <n v="2131.0652"/>
    <n v="8"/>
    <x v="285"/>
    <d v="2024-07-13T00:00:00"/>
    <x v="0"/>
    <x v="2"/>
    <n v="420.94"/>
    <x v="4"/>
  </r>
  <r>
    <s v="ORD101882"/>
    <x v="1"/>
    <x v="0"/>
    <n v="2602.15"/>
    <n v="0.15"/>
    <n v="390.32249999999999"/>
    <n v="2211.8275000000003"/>
    <n v="8"/>
    <x v="322"/>
    <d v="2023-01-22T00:00:00"/>
    <x v="0"/>
    <x v="1"/>
    <n v="638"/>
    <x v="3"/>
  </r>
  <r>
    <s v="ORD101067"/>
    <x v="0"/>
    <x v="3"/>
    <n v="2602.69"/>
    <n v="0.1"/>
    <n v="260.26900000000001"/>
    <n v="2342.4210000000003"/>
    <n v="8"/>
    <x v="677"/>
    <d v="2024-05-07T00:00:00"/>
    <x v="2"/>
    <x v="0"/>
    <n v="689.55"/>
    <x v="4"/>
  </r>
  <r>
    <s v="ORD113093"/>
    <x v="1"/>
    <x v="4"/>
    <n v="2603.61"/>
    <n v="0.11"/>
    <n v="286.39710000000002"/>
    <n v="2317.2129"/>
    <n v="8"/>
    <x v="666"/>
    <d v="2025-01-03T00:00:00"/>
    <x v="0"/>
    <x v="1"/>
    <n v="328.12"/>
    <x v="0"/>
  </r>
  <r>
    <s v="ORD111367"/>
    <x v="3"/>
    <x v="0"/>
    <n v="2609.8000000000002"/>
    <n v="0.45"/>
    <n v="1174.4100000000001"/>
    <n v="1435.39"/>
    <n v="8"/>
    <x v="545"/>
    <d v="2023-03-04T00:00:00"/>
    <x v="2"/>
    <x v="2"/>
    <n v="685.19"/>
    <x v="4"/>
  </r>
  <r>
    <s v="ORD103341"/>
    <x v="2"/>
    <x v="4"/>
    <n v="2610.21"/>
    <n v="0.27"/>
    <n v="704.75670000000002"/>
    <n v="1905.4533000000001"/>
    <n v="8"/>
    <x v="525"/>
    <d v="2024-07-16T00:00:00"/>
    <x v="0"/>
    <x v="0"/>
    <n v="361.96"/>
    <x v="0"/>
  </r>
  <r>
    <s v="ORD103555"/>
    <x v="3"/>
    <x v="0"/>
    <n v="2612.54"/>
    <n v="0.27"/>
    <n v="705.38580000000002"/>
    <n v="1907.1541999999999"/>
    <n v="8"/>
    <x v="477"/>
    <d v="2023-02-12T00:00:00"/>
    <x v="1"/>
    <x v="0"/>
    <n v="372.38"/>
    <x v="2"/>
  </r>
  <r>
    <s v="ORD113725"/>
    <x v="0"/>
    <x v="1"/>
    <n v="2617.8000000000002"/>
    <n v="0.14000000000000001"/>
    <n v="366.49200000000008"/>
    <n v="2251.308"/>
    <n v="8"/>
    <x v="60"/>
    <d v="2023-11-15T00:00:00"/>
    <x v="2"/>
    <x v="1"/>
    <n v="677.16"/>
    <x v="3"/>
  </r>
  <r>
    <s v="ORD103444"/>
    <x v="2"/>
    <x v="4"/>
    <n v="2618.79"/>
    <n v="0.06"/>
    <n v="157.12739999999999"/>
    <n v="2461.6626000000001"/>
    <n v="8"/>
    <x v="421"/>
    <d v="2024-07-29T00:00:00"/>
    <x v="1"/>
    <x v="0"/>
    <n v="293.83999999999997"/>
    <x v="1"/>
  </r>
  <r>
    <s v="ORD114883"/>
    <x v="1"/>
    <x v="2"/>
    <n v="2618.8000000000002"/>
    <n v="0.28000000000000003"/>
    <n v="733.26400000000012"/>
    <n v="1885.5360000000001"/>
    <n v="8"/>
    <x v="676"/>
    <d v="2024-02-29T00:00:00"/>
    <x v="0"/>
    <x v="2"/>
    <n v="447.69"/>
    <x v="4"/>
  </r>
  <r>
    <s v="ORD113398"/>
    <x v="2"/>
    <x v="2"/>
    <n v="2619.8200000000002"/>
    <n v="7.0000000000000007E-2"/>
    <n v="183.38740000000004"/>
    <n v="2436.4326000000001"/>
    <n v="8"/>
    <x v="666"/>
    <d v="2025-01-02T00:00:00"/>
    <x v="1"/>
    <x v="2"/>
    <n v="349.97"/>
    <x v="1"/>
  </r>
  <r>
    <s v="ORD111619"/>
    <x v="0"/>
    <x v="3"/>
    <n v="2624.04"/>
    <n v="0.43"/>
    <n v="1128.3371999999999"/>
    <n v="1495.7028"/>
    <n v="8"/>
    <x v="475"/>
    <d v="2024-11-18T00:00:00"/>
    <x v="1"/>
    <x v="1"/>
    <n v="209.25"/>
    <x v="4"/>
  </r>
  <r>
    <s v="ORD107578"/>
    <x v="1"/>
    <x v="1"/>
    <n v="2626"/>
    <n v="0.28999999999999998"/>
    <n v="761.54"/>
    <n v="1864.46"/>
    <n v="8"/>
    <x v="716"/>
    <d v="2023-08-03T00:00:00"/>
    <x v="1"/>
    <x v="2"/>
    <n v="731.39"/>
    <x v="5"/>
  </r>
  <r>
    <s v="ORD112340"/>
    <x v="1"/>
    <x v="1"/>
    <n v="2628.45"/>
    <n v="0.2"/>
    <n v="525.68999999999994"/>
    <n v="2102.7599999999998"/>
    <n v="8"/>
    <x v="561"/>
    <d v="2024-01-30T00:00:00"/>
    <x v="2"/>
    <x v="1"/>
    <n v="287.14"/>
    <x v="1"/>
  </r>
  <r>
    <s v="ORD109991"/>
    <x v="3"/>
    <x v="1"/>
    <n v="2633.12"/>
    <n v="0.37"/>
    <n v="974.25439999999992"/>
    <n v="1658.8656000000001"/>
    <n v="8"/>
    <x v="291"/>
    <d v="2023-09-18T00:00:00"/>
    <x v="0"/>
    <x v="0"/>
    <n v="694.71"/>
    <x v="1"/>
  </r>
  <r>
    <s v="ORD109153"/>
    <x v="3"/>
    <x v="4"/>
    <n v="2636.35"/>
    <n v="0.41"/>
    <n v="1080.9034999999999"/>
    <n v="1555.4465"/>
    <n v="8"/>
    <x v="100"/>
    <d v="2024-07-12T00:00:00"/>
    <x v="1"/>
    <x v="2"/>
    <n v="402.67"/>
    <x v="1"/>
  </r>
  <r>
    <s v="ORD107174"/>
    <x v="1"/>
    <x v="4"/>
    <n v="2638.29"/>
    <n v="0.04"/>
    <n v="105.5316"/>
    <n v="2532.7584000000002"/>
    <n v="8"/>
    <x v="457"/>
    <d v="2024-06-27T00:00:00"/>
    <x v="0"/>
    <x v="0"/>
    <n v="772.03"/>
    <x v="0"/>
  </r>
  <r>
    <s v="ORD108207"/>
    <x v="2"/>
    <x v="4"/>
    <n v="2639.6"/>
    <n v="0.25"/>
    <n v="659.9"/>
    <n v="1979.6999999999998"/>
    <n v="8"/>
    <x v="403"/>
    <d v="2024-04-14T00:00:00"/>
    <x v="0"/>
    <x v="0"/>
    <n v="249.16"/>
    <x v="0"/>
  </r>
  <r>
    <s v="ORD111061"/>
    <x v="0"/>
    <x v="0"/>
    <n v="2642.18"/>
    <n v="0.06"/>
    <n v="158.53079999999997"/>
    <n v="2483.6491999999998"/>
    <n v="8"/>
    <x v="678"/>
    <d v="2024-03-10T00:00:00"/>
    <x v="0"/>
    <x v="1"/>
    <n v="196.25"/>
    <x v="3"/>
  </r>
  <r>
    <s v="ORD109047"/>
    <x v="1"/>
    <x v="3"/>
    <n v="2648.46"/>
    <n v="0.41"/>
    <n v="1085.8686"/>
    <n v="1562.5914"/>
    <n v="8"/>
    <x v="421"/>
    <d v="2024-08-03T00:00:00"/>
    <x v="2"/>
    <x v="0"/>
    <n v="375.1"/>
    <x v="4"/>
  </r>
  <r>
    <s v="ORD101261"/>
    <x v="0"/>
    <x v="1"/>
    <n v="2649.37"/>
    <n v="0.16"/>
    <n v="423.89920000000001"/>
    <n v="2225.4708000000001"/>
    <n v="8"/>
    <x v="291"/>
    <d v="2023-09-16T00:00:00"/>
    <x v="0"/>
    <x v="0"/>
    <n v="205.04"/>
    <x v="4"/>
  </r>
  <r>
    <s v="ORD109723"/>
    <x v="0"/>
    <x v="0"/>
    <n v="2650.91"/>
    <n v="0.02"/>
    <n v="53.0182"/>
    <n v="2597.8917999999999"/>
    <n v="8"/>
    <x v="632"/>
    <d v="2024-10-12T00:00:00"/>
    <x v="0"/>
    <x v="1"/>
    <n v="747.12"/>
    <x v="3"/>
  </r>
  <r>
    <s v="ORD109538"/>
    <x v="2"/>
    <x v="3"/>
    <n v="2653.29"/>
    <n v="0.37"/>
    <n v="981.71730000000002"/>
    <n v="1671.5726999999999"/>
    <n v="8"/>
    <x v="703"/>
    <d v="2023-06-07T00:00:00"/>
    <x v="0"/>
    <x v="2"/>
    <n v="619.99"/>
    <x v="0"/>
  </r>
  <r>
    <s v="ORD111016"/>
    <x v="2"/>
    <x v="3"/>
    <n v="2654.11"/>
    <n v="0.06"/>
    <n v="159.2466"/>
    <n v="2494.8634000000002"/>
    <n v="8"/>
    <x v="483"/>
    <d v="2024-11-05T00:00:00"/>
    <x v="2"/>
    <x v="0"/>
    <n v="482.6"/>
    <x v="2"/>
  </r>
  <r>
    <s v="ORD105007"/>
    <x v="0"/>
    <x v="1"/>
    <n v="2654.23"/>
    <n v="0.16"/>
    <n v="424.67680000000001"/>
    <n v="2229.5531999999998"/>
    <n v="8"/>
    <x v="110"/>
    <d v="2024-10-21T00:00:00"/>
    <x v="1"/>
    <x v="2"/>
    <n v="733.43"/>
    <x v="1"/>
  </r>
  <r>
    <s v="ORD111726"/>
    <x v="0"/>
    <x v="0"/>
    <n v="2656.36"/>
    <n v="0.09"/>
    <n v="239.07240000000002"/>
    <n v="2417.2876000000001"/>
    <n v="8"/>
    <x v="195"/>
    <d v="2023-02-22T00:00:00"/>
    <x v="0"/>
    <x v="2"/>
    <n v="264.45999999999998"/>
    <x v="0"/>
  </r>
  <r>
    <s v="ORD100634"/>
    <x v="2"/>
    <x v="1"/>
    <n v="2661.17"/>
    <n v="0.16"/>
    <n v="425.78720000000004"/>
    <n v="2235.3827999999999"/>
    <n v="8"/>
    <x v="8"/>
    <d v="2024-05-14T00:00:00"/>
    <x v="0"/>
    <x v="2"/>
    <n v="665.46"/>
    <x v="0"/>
  </r>
  <r>
    <s v="ORD103132"/>
    <x v="2"/>
    <x v="2"/>
    <n v="2667.62"/>
    <n v="0.34"/>
    <n v="906.99080000000004"/>
    <n v="1760.6291999999999"/>
    <n v="8"/>
    <x v="588"/>
    <d v="2024-04-24T00:00:00"/>
    <x v="1"/>
    <x v="2"/>
    <n v="538.25"/>
    <x v="0"/>
  </r>
  <r>
    <s v="ORD107457"/>
    <x v="3"/>
    <x v="4"/>
    <n v="2676.7"/>
    <n v="0.06"/>
    <n v="160.60199999999998"/>
    <n v="2516.098"/>
    <n v="8"/>
    <x v="39"/>
    <d v="2023-06-21T00:00:00"/>
    <x v="0"/>
    <x v="0"/>
    <n v="386.4"/>
    <x v="0"/>
  </r>
  <r>
    <s v="ORD107444"/>
    <x v="0"/>
    <x v="3"/>
    <n v="2683.57"/>
    <n v="0.27"/>
    <n v="724.5639000000001"/>
    <n v="1959.0061000000001"/>
    <n v="8"/>
    <x v="10"/>
    <d v="2023-12-12T00:00:00"/>
    <x v="0"/>
    <x v="2"/>
    <n v="470.74"/>
    <x v="5"/>
  </r>
  <r>
    <s v="ORD113510"/>
    <x v="1"/>
    <x v="4"/>
    <n v="2686.59"/>
    <n v="0.13"/>
    <n v="349.25670000000002"/>
    <n v="2337.3333000000002"/>
    <n v="8"/>
    <x v="680"/>
    <d v="2023-05-06T00:00:00"/>
    <x v="0"/>
    <x v="2"/>
    <n v="209.92"/>
    <x v="3"/>
  </r>
  <r>
    <s v="ORD112140"/>
    <x v="1"/>
    <x v="3"/>
    <n v="2688.08"/>
    <n v="0.13"/>
    <n v="349.4504"/>
    <n v="2338.6295999999998"/>
    <n v="8"/>
    <x v="577"/>
    <d v="2023-05-18T00:00:00"/>
    <x v="0"/>
    <x v="0"/>
    <n v="342.9"/>
    <x v="4"/>
  </r>
  <r>
    <s v="ORD107223"/>
    <x v="2"/>
    <x v="3"/>
    <n v="2691.01"/>
    <n v="0.47"/>
    <n v="1264.7746999999999"/>
    <n v="1426.2353000000003"/>
    <n v="8"/>
    <x v="238"/>
    <d v="2023-03-17T00:00:00"/>
    <x v="2"/>
    <x v="2"/>
    <n v="486.51"/>
    <x v="5"/>
  </r>
  <r>
    <s v="ORD111862"/>
    <x v="2"/>
    <x v="1"/>
    <n v="2691.63"/>
    <n v="0.13"/>
    <n v="349.9119"/>
    <n v="2341.7181"/>
    <n v="8"/>
    <x v="47"/>
    <d v="2023-10-15T00:00:00"/>
    <x v="2"/>
    <x v="0"/>
    <n v="374.57"/>
    <x v="5"/>
  </r>
  <r>
    <s v="ORD109167"/>
    <x v="0"/>
    <x v="4"/>
    <n v="2692.84"/>
    <n v="0.38"/>
    <n v="1023.2792000000001"/>
    <n v="1669.5608000000002"/>
    <n v="8"/>
    <x v="306"/>
    <d v="2024-08-27T00:00:00"/>
    <x v="0"/>
    <x v="2"/>
    <n v="178.45"/>
    <x v="5"/>
  </r>
  <r>
    <s v="ORD109401"/>
    <x v="2"/>
    <x v="0"/>
    <n v="2697.29"/>
    <n v="0.34"/>
    <n v="917.07860000000005"/>
    <n v="1780.2113999999999"/>
    <n v="8"/>
    <x v="198"/>
    <d v="2023-10-12T00:00:00"/>
    <x v="0"/>
    <x v="1"/>
    <n v="309.25"/>
    <x v="4"/>
  </r>
  <r>
    <s v="ORD114990"/>
    <x v="3"/>
    <x v="0"/>
    <n v="2705.93"/>
    <n v="0.48"/>
    <n v="1298.8463999999999"/>
    <n v="1407.0835999999999"/>
    <n v="8"/>
    <x v="160"/>
    <d v="2024-06-30T00:00:00"/>
    <x v="1"/>
    <x v="2"/>
    <n v="693.64"/>
    <x v="5"/>
  </r>
  <r>
    <s v="ORD100494"/>
    <x v="1"/>
    <x v="0"/>
    <n v="2706.89"/>
    <n v="0.14000000000000001"/>
    <n v="378.96460000000002"/>
    <n v="2327.9254000000001"/>
    <n v="8"/>
    <x v="166"/>
    <d v="2023-11-22T00:00:00"/>
    <x v="1"/>
    <x v="0"/>
    <n v="460.15"/>
    <x v="3"/>
  </r>
  <r>
    <s v="ORD100234"/>
    <x v="3"/>
    <x v="4"/>
    <n v="2708.25"/>
    <n v="0.06"/>
    <n v="162.495"/>
    <n v="2545.7550000000001"/>
    <n v="8"/>
    <x v="627"/>
    <d v="2023-02-05T00:00:00"/>
    <x v="0"/>
    <x v="1"/>
    <n v="692.61"/>
    <x v="1"/>
  </r>
  <r>
    <s v="ORD105692"/>
    <x v="2"/>
    <x v="0"/>
    <n v="2708.66"/>
    <n v="0.27"/>
    <n v="731.33820000000003"/>
    <n v="1977.3217999999997"/>
    <n v="8"/>
    <x v="474"/>
    <d v="2024-03-03T00:00:00"/>
    <x v="1"/>
    <x v="0"/>
    <n v="672.68"/>
    <x v="4"/>
  </r>
  <r>
    <s v="ORD102499"/>
    <x v="3"/>
    <x v="4"/>
    <n v="2708.69"/>
    <n v="0.28999999999999998"/>
    <n v="785.52009999999996"/>
    <n v="1923.1699000000001"/>
    <n v="8"/>
    <x v="616"/>
    <d v="2023-01-27T00:00:00"/>
    <x v="0"/>
    <x v="2"/>
    <n v="558.30999999999995"/>
    <x v="5"/>
  </r>
  <r>
    <s v="ORD110319"/>
    <x v="3"/>
    <x v="3"/>
    <n v="2711.26"/>
    <n v="0.32"/>
    <n v="867.60320000000013"/>
    <n v="1843.6568000000002"/>
    <n v="8"/>
    <x v="306"/>
    <d v="2024-09-01T00:00:00"/>
    <x v="0"/>
    <x v="0"/>
    <n v="206.87"/>
    <x v="3"/>
  </r>
  <r>
    <s v="ORD101566"/>
    <x v="1"/>
    <x v="4"/>
    <n v="2717.98"/>
    <n v="0.36"/>
    <n v="978.47280000000001"/>
    <n v="1739.5072"/>
    <n v="8"/>
    <x v="112"/>
    <d v="2024-06-24T00:00:00"/>
    <x v="0"/>
    <x v="1"/>
    <n v="443.76"/>
    <x v="1"/>
  </r>
  <r>
    <s v="ORD112834"/>
    <x v="1"/>
    <x v="4"/>
    <n v="2719.78"/>
    <n v="0.06"/>
    <n v="163.18680000000001"/>
    <n v="2556.5932000000003"/>
    <n v="8"/>
    <x v="156"/>
    <d v="2024-05-12T00:00:00"/>
    <x v="2"/>
    <x v="0"/>
    <n v="466.57"/>
    <x v="1"/>
  </r>
  <r>
    <s v="ORD112005"/>
    <x v="0"/>
    <x v="0"/>
    <n v="2726.75"/>
    <n v="0.18"/>
    <n v="490.815"/>
    <n v="2235.9349999999999"/>
    <n v="8"/>
    <x v="690"/>
    <d v="2024-03-08T00:00:00"/>
    <x v="0"/>
    <x v="2"/>
    <n v="676.24"/>
    <x v="3"/>
  </r>
  <r>
    <s v="ORD112577"/>
    <x v="2"/>
    <x v="2"/>
    <n v="2729.16"/>
    <n v="0.28999999999999998"/>
    <n v="791.45639999999992"/>
    <n v="1937.7035999999998"/>
    <n v="8"/>
    <x v="150"/>
    <d v="2024-08-02T00:00:00"/>
    <x v="1"/>
    <x v="1"/>
    <n v="208.45"/>
    <x v="0"/>
  </r>
  <r>
    <s v="ORD106201"/>
    <x v="3"/>
    <x v="4"/>
    <n v="2729.42"/>
    <n v="0.28999999999999998"/>
    <n v="791.53179999999998"/>
    <n v="1937.8882000000001"/>
    <n v="8"/>
    <x v="206"/>
    <d v="2023-01-15T00:00:00"/>
    <x v="1"/>
    <x v="0"/>
    <n v="137.38999999999999"/>
    <x v="1"/>
  </r>
  <r>
    <s v="ORD103468"/>
    <x v="0"/>
    <x v="4"/>
    <n v="2729.79"/>
    <n v="0.4"/>
    <n v="1091.9159999999999"/>
    <n v="1637.874"/>
    <n v="8"/>
    <x v="215"/>
    <d v="2024-09-30T00:00:00"/>
    <x v="1"/>
    <x v="0"/>
    <n v="252.77"/>
    <x v="1"/>
  </r>
  <r>
    <s v="ORD114218"/>
    <x v="0"/>
    <x v="1"/>
    <n v="2737.23"/>
    <n v="0.41"/>
    <n v="1122.2643"/>
    <n v="1614.9657"/>
    <n v="8"/>
    <x v="639"/>
    <d v="2023-08-13T00:00:00"/>
    <x v="0"/>
    <x v="2"/>
    <n v="597.82000000000005"/>
    <x v="3"/>
  </r>
  <r>
    <s v="ORD108399"/>
    <x v="1"/>
    <x v="2"/>
    <n v="2755.9"/>
    <n v="0.28000000000000003"/>
    <n v="771.65200000000004"/>
    <n v="1984.248"/>
    <n v="8"/>
    <x v="604"/>
    <d v="2023-03-21T00:00:00"/>
    <x v="0"/>
    <x v="2"/>
    <n v="569.97"/>
    <x v="2"/>
  </r>
  <r>
    <s v="ORD108576"/>
    <x v="1"/>
    <x v="0"/>
    <n v="2760.03"/>
    <n v="0.28000000000000003"/>
    <n v="772.80840000000012"/>
    <n v="1987.2216000000001"/>
    <n v="8"/>
    <x v="204"/>
    <d v="2023-03-28T00:00:00"/>
    <x v="2"/>
    <x v="2"/>
    <n v="264.94"/>
    <x v="3"/>
  </r>
  <r>
    <s v="ORD113765"/>
    <x v="3"/>
    <x v="3"/>
    <n v="2760.64"/>
    <n v="0.06"/>
    <n v="165.63839999999999"/>
    <n v="2595.0016000000001"/>
    <n v="8"/>
    <x v="269"/>
    <d v="2024-04-02T00:00:00"/>
    <x v="0"/>
    <x v="0"/>
    <n v="768.28"/>
    <x v="2"/>
  </r>
  <r>
    <s v="ORD111498"/>
    <x v="0"/>
    <x v="2"/>
    <n v="2760.76"/>
    <n v="0.01"/>
    <n v="27.607600000000001"/>
    <n v="2733.1524000000004"/>
    <n v="8"/>
    <x v="398"/>
    <d v="2023-08-02T00:00:00"/>
    <x v="0"/>
    <x v="0"/>
    <n v="375.93"/>
    <x v="1"/>
  </r>
  <r>
    <s v="ORD103241"/>
    <x v="3"/>
    <x v="4"/>
    <n v="2762.2"/>
    <n v="0.17"/>
    <n v="469.57400000000001"/>
    <n v="2292.6259999999997"/>
    <n v="8"/>
    <x v="696"/>
    <d v="2024-11-06T00:00:00"/>
    <x v="1"/>
    <x v="2"/>
    <n v="743.77"/>
    <x v="0"/>
  </r>
  <r>
    <s v="ORD112040"/>
    <x v="3"/>
    <x v="0"/>
    <n v="2763.6"/>
    <n v="0.24"/>
    <n v="663.26400000000001"/>
    <n v="2100.3359999999998"/>
    <n v="8"/>
    <x v="142"/>
    <d v="2023-07-15T00:00:00"/>
    <x v="2"/>
    <x v="0"/>
    <n v="806"/>
    <x v="1"/>
  </r>
  <r>
    <s v="ORD105799"/>
    <x v="0"/>
    <x v="3"/>
    <n v="2765.86"/>
    <n v="7.0000000000000007E-2"/>
    <n v="193.61020000000002"/>
    <n v="2572.2498000000001"/>
    <n v="8"/>
    <x v="337"/>
    <d v="2024-02-15T00:00:00"/>
    <x v="1"/>
    <x v="2"/>
    <n v="429.85"/>
    <x v="1"/>
  </r>
  <r>
    <s v="ORD110698"/>
    <x v="3"/>
    <x v="3"/>
    <n v="2771.4"/>
    <n v="0.09"/>
    <n v="249.42599999999999"/>
    <n v="2521.9740000000002"/>
    <n v="8"/>
    <x v="163"/>
    <d v="2024-08-04T00:00:00"/>
    <x v="2"/>
    <x v="2"/>
    <n v="417.04"/>
    <x v="1"/>
  </r>
  <r>
    <s v="ORD109971"/>
    <x v="3"/>
    <x v="1"/>
    <n v="2773.44"/>
    <n v="0.35"/>
    <n v="970.70399999999995"/>
    <n v="1802.7360000000001"/>
    <n v="8"/>
    <x v="625"/>
    <d v="2023-09-16T00:00:00"/>
    <x v="0"/>
    <x v="0"/>
    <n v="526.97"/>
    <x v="3"/>
  </r>
  <r>
    <s v="ORD100766"/>
    <x v="1"/>
    <x v="0"/>
    <n v="2775.37"/>
    <n v="0.35"/>
    <n v="971.37949999999989"/>
    <n v="1803.9904999999999"/>
    <n v="8"/>
    <x v="82"/>
    <d v="2023-11-09T00:00:00"/>
    <x v="0"/>
    <x v="1"/>
    <n v="374.19"/>
    <x v="3"/>
  </r>
  <r>
    <s v="ORD112814"/>
    <x v="2"/>
    <x v="3"/>
    <n v="2778.15"/>
    <n v="0.26"/>
    <n v="722.31900000000007"/>
    <n v="2055.8310000000001"/>
    <n v="8"/>
    <x v="280"/>
    <d v="2024-03-17T00:00:00"/>
    <x v="0"/>
    <x v="2"/>
    <n v="828.54"/>
    <x v="2"/>
  </r>
  <r>
    <s v="ORD110559"/>
    <x v="0"/>
    <x v="4"/>
    <n v="2778.49"/>
    <n v="0.44"/>
    <n v="1222.5355999999999"/>
    <n v="1555.9543999999999"/>
    <n v="8"/>
    <x v="432"/>
    <d v="2024-07-04T00:00:00"/>
    <x v="0"/>
    <x v="2"/>
    <n v="695.64"/>
    <x v="2"/>
  </r>
  <r>
    <s v="ORD112933"/>
    <x v="0"/>
    <x v="3"/>
    <n v="2783.77"/>
    <n v="7.0000000000000007E-2"/>
    <n v="194.86390000000003"/>
    <n v="2588.9061000000002"/>
    <n v="8"/>
    <x v="717"/>
    <d v="2024-09-12T00:00:00"/>
    <x v="2"/>
    <x v="0"/>
    <n v="791.16"/>
    <x v="3"/>
  </r>
  <r>
    <s v="ORD102873"/>
    <x v="3"/>
    <x v="3"/>
    <n v="2788.99"/>
    <n v="0.41"/>
    <n v="1143.4858999999999"/>
    <n v="1645.5040999999999"/>
    <n v="8"/>
    <x v="210"/>
    <d v="2024-05-10T00:00:00"/>
    <x v="2"/>
    <x v="0"/>
    <n v="243.55"/>
    <x v="4"/>
  </r>
  <r>
    <s v="ORD113675"/>
    <x v="0"/>
    <x v="1"/>
    <n v="2792.14"/>
    <n v="0.13"/>
    <n v="362.97820000000002"/>
    <n v="2429.1617999999999"/>
    <n v="8"/>
    <x v="295"/>
    <d v="2024-03-10T00:00:00"/>
    <x v="2"/>
    <x v="1"/>
    <n v="499.38"/>
    <x v="5"/>
  </r>
  <r>
    <s v="ORD107154"/>
    <x v="2"/>
    <x v="3"/>
    <n v="2796.3"/>
    <n v="0.48"/>
    <n v="1342.2239999999999"/>
    <n v="1454.0760000000002"/>
    <n v="8"/>
    <x v="389"/>
    <d v="2023-12-05T00:00:00"/>
    <x v="1"/>
    <x v="1"/>
    <n v="698.75"/>
    <x v="4"/>
  </r>
  <r>
    <s v="ORD104421"/>
    <x v="0"/>
    <x v="4"/>
    <n v="2800.93"/>
    <n v="7.0000000000000007E-2"/>
    <n v="196.0651"/>
    <n v="2604.8649"/>
    <n v="8"/>
    <x v="206"/>
    <d v="2023-01-18T00:00:00"/>
    <x v="0"/>
    <x v="2"/>
    <n v="384.62"/>
    <x v="2"/>
  </r>
  <r>
    <s v="ORD102558"/>
    <x v="3"/>
    <x v="2"/>
    <n v="2802.19"/>
    <n v="0.15"/>
    <n v="420.32850000000002"/>
    <n v="2381.8615"/>
    <n v="8"/>
    <x v="667"/>
    <d v="2024-10-03T00:00:00"/>
    <x v="1"/>
    <x v="2"/>
    <n v="795.85"/>
    <x v="1"/>
  </r>
  <r>
    <s v="ORD103556"/>
    <x v="1"/>
    <x v="0"/>
    <n v="2802.19"/>
    <n v="0.05"/>
    <n v="140.1095"/>
    <n v="2662.0805"/>
    <n v="8"/>
    <x v="198"/>
    <d v="2023-10-15T00:00:00"/>
    <x v="0"/>
    <x v="1"/>
    <n v="177.13"/>
    <x v="2"/>
  </r>
  <r>
    <s v="ORD105863"/>
    <x v="3"/>
    <x v="3"/>
    <n v="2803.63"/>
    <n v="0.36"/>
    <n v="1009.3068"/>
    <n v="1794.3232000000003"/>
    <n v="8"/>
    <x v="308"/>
    <d v="2024-01-24T00:00:00"/>
    <x v="0"/>
    <x v="1"/>
    <n v="334.45"/>
    <x v="0"/>
  </r>
  <r>
    <s v="ORD112362"/>
    <x v="1"/>
    <x v="0"/>
    <n v="2806.2"/>
    <n v="0.13"/>
    <n v="364.80599999999998"/>
    <n v="2441.3939999999998"/>
    <n v="8"/>
    <x v="674"/>
    <d v="2024-11-28T00:00:00"/>
    <x v="2"/>
    <x v="2"/>
    <n v="539.12"/>
    <x v="0"/>
  </r>
  <r>
    <s v="ORD104968"/>
    <x v="0"/>
    <x v="4"/>
    <n v="2808.87"/>
    <n v="0.27"/>
    <n v="758.39490000000001"/>
    <n v="2050.4750999999997"/>
    <n v="8"/>
    <x v="486"/>
    <d v="2023-12-25T00:00:00"/>
    <x v="0"/>
    <x v="0"/>
    <n v="409.73"/>
    <x v="1"/>
  </r>
  <r>
    <s v="ORD109412"/>
    <x v="1"/>
    <x v="2"/>
    <n v="2809.04"/>
    <n v="0.06"/>
    <n v="168.54239999999999"/>
    <n v="2640.4976000000001"/>
    <n v="8"/>
    <x v="325"/>
    <d v="2023-12-29T00:00:00"/>
    <x v="0"/>
    <x v="1"/>
    <n v="624.04999999999995"/>
    <x v="5"/>
  </r>
  <r>
    <s v="ORD110592"/>
    <x v="0"/>
    <x v="0"/>
    <n v="2809.67"/>
    <n v="0.08"/>
    <n v="224.77360000000002"/>
    <n v="2584.8964000000001"/>
    <n v="8"/>
    <x v="530"/>
    <d v="2023-11-05T00:00:00"/>
    <x v="1"/>
    <x v="1"/>
    <n v="414.87"/>
    <x v="0"/>
  </r>
  <r>
    <s v="ORD107360"/>
    <x v="0"/>
    <x v="3"/>
    <n v="2813.21"/>
    <n v="0.06"/>
    <n v="168.79259999999999"/>
    <n v="2644.4174000000003"/>
    <n v="8"/>
    <x v="502"/>
    <d v="2024-11-24T00:00:00"/>
    <x v="2"/>
    <x v="2"/>
    <n v="651.46"/>
    <x v="4"/>
  </r>
  <r>
    <s v="ORD114103"/>
    <x v="1"/>
    <x v="3"/>
    <n v="2814.45"/>
    <n v="0.27"/>
    <n v="759.90150000000006"/>
    <n v="2054.5484999999999"/>
    <n v="8"/>
    <x v="594"/>
    <d v="2024-08-22T00:00:00"/>
    <x v="1"/>
    <x v="2"/>
    <n v="182.4"/>
    <x v="1"/>
  </r>
  <r>
    <s v="ORD112055"/>
    <x v="3"/>
    <x v="0"/>
    <n v="2817.55"/>
    <n v="0.41"/>
    <n v="1155.1955"/>
    <n v="1662.3545000000001"/>
    <n v="8"/>
    <x v="449"/>
    <d v="2023-07-10T00:00:00"/>
    <x v="1"/>
    <x v="0"/>
    <n v="647.94000000000005"/>
    <x v="3"/>
  </r>
  <r>
    <s v="ORD100132"/>
    <x v="1"/>
    <x v="1"/>
    <n v="2817.92"/>
    <n v="0"/>
    <n v="0"/>
    <n v="2817.92"/>
    <n v="8"/>
    <x v="254"/>
    <d v="2024-10-28T00:00:00"/>
    <x v="1"/>
    <x v="1"/>
    <n v="265.5"/>
    <x v="1"/>
  </r>
  <r>
    <s v="ORD113790"/>
    <x v="2"/>
    <x v="2"/>
    <n v="2820.61"/>
    <n v="0.02"/>
    <n v="56.412200000000006"/>
    <n v="2764.1977999999999"/>
    <n v="8"/>
    <x v="24"/>
    <d v="2023-04-23T00:00:00"/>
    <x v="0"/>
    <x v="2"/>
    <n v="146.59"/>
    <x v="1"/>
  </r>
  <r>
    <s v="ORD100697"/>
    <x v="2"/>
    <x v="2"/>
    <n v="2821.8"/>
    <n v="0.31"/>
    <n v="874.75800000000004"/>
    <n v="1947.0420000000001"/>
    <n v="8"/>
    <x v="588"/>
    <d v="2024-04-21T00:00:00"/>
    <x v="1"/>
    <x v="0"/>
    <n v="507.79"/>
    <x v="3"/>
  </r>
  <r>
    <s v="ORD102000"/>
    <x v="0"/>
    <x v="3"/>
    <n v="2828.31"/>
    <n v="0.35"/>
    <n v="989.90849999999989"/>
    <n v="1838.4014999999999"/>
    <n v="8"/>
    <x v="110"/>
    <d v="2024-10-20T00:00:00"/>
    <x v="0"/>
    <x v="0"/>
    <n v="382.22"/>
    <x v="4"/>
  </r>
  <r>
    <s v="ORD107746"/>
    <x v="3"/>
    <x v="3"/>
    <n v="2829.84"/>
    <n v="0.19"/>
    <n v="537.66960000000006"/>
    <n v="2292.1704"/>
    <n v="8"/>
    <x v="319"/>
    <d v="2024-03-06T00:00:00"/>
    <x v="0"/>
    <x v="0"/>
    <n v="514.74"/>
    <x v="4"/>
  </r>
  <r>
    <s v="ORD112772"/>
    <x v="0"/>
    <x v="0"/>
    <n v="2830.3"/>
    <n v="0.04"/>
    <n v="113.212"/>
    <n v="2717.0880000000002"/>
    <n v="8"/>
    <x v="256"/>
    <d v="2023-08-08T00:00:00"/>
    <x v="1"/>
    <x v="2"/>
    <n v="164.98"/>
    <x v="4"/>
  </r>
  <r>
    <s v="ORD111339"/>
    <x v="3"/>
    <x v="2"/>
    <n v="2831.45"/>
    <n v="0.27"/>
    <n v="764.49149999999997"/>
    <n v="2066.9584999999997"/>
    <n v="8"/>
    <x v="388"/>
    <d v="2023-07-09T00:00:00"/>
    <x v="0"/>
    <x v="0"/>
    <n v="533.19000000000005"/>
    <x v="2"/>
  </r>
  <r>
    <s v="ORD108083"/>
    <x v="0"/>
    <x v="3"/>
    <n v="2833.12"/>
    <n v="0.28999999999999998"/>
    <n v="821.60479999999995"/>
    <n v="2011.5151999999998"/>
    <n v="8"/>
    <x v="582"/>
    <d v="2023-08-02T00:00:00"/>
    <x v="2"/>
    <x v="2"/>
    <n v="821.99"/>
    <x v="3"/>
  </r>
  <r>
    <s v="ORD115272"/>
    <x v="2"/>
    <x v="2"/>
    <n v="2833.14"/>
    <n v="0.13"/>
    <n v="368.3082"/>
    <n v="2464.8317999999999"/>
    <n v="8"/>
    <x v="43"/>
    <d v="2024-12-31T00:00:00"/>
    <x v="2"/>
    <x v="0"/>
    <n v="667.58"/>
    <x v="4"/>
  </r>
  <r>
    <s v="ORD100092"/>
    <x v="2"/>
    <x v="2"/>
    <n v="2841.09"/>
    <n v="0.28000000000000003"/>
    <n v="795.50520000000017"/>
    <n v="2045.5848000000001"/>
    <n v="8"/>
    <x v="426"/>
    <d v="2023-12-23T00:00:00"/>
    <x v="1"/>
    <x v="1"/>
    <n v="469.27"/>
    <x v="3"/>
  </r>
  <r>
    <s v="ORD104268"/>
    <x v="1"/>
    <x v="2"/>
    <n v="2841.26"/>
    <n v="0.28000000000000003"/>
    <n v="795.55280000000016"/>
    <n v="2045.7072000000001"/>
    <n v="8"/>
    <x v="13"/>
    <d v="2024-12-22T00:00:00"/>
    <x v="1"/>
    <x v="1"/>
    <n v="172.5"/>
    <x v="5"/>
  </r>
  <r>
    <s v="ORD113434"/>
    <x v="2"/>
    <x v="3"/>
    <n v="2851.39"/>
    <n v="0.24"/>
    <n v="684.33359999999993"/>
    <n v="2167.0563999999999"/>
    <n v="8"/>
    <x v="90"/>
    <d v="2024-09-24T00:00:00"/>
    <x v="2"/>
    <x v="2"/>
    <n v="536.20000000000005"/>
    <x v="1"/>
  </r>
  <r>
    <s v="ORD105837"/>
    <x v="2"/>
    <x v="2"/>
    <n v="2852.38"/>
    <n v="0.32"/>
    <n v="912.76160000000004"/>
    <n v="1939.6184000000001"/>
    <n v="8"/>
    <x v="575"/>
    <d v="2024-07-21T00:00:00"/>
    <x v="0"/>
    <x v="0"/>
    <n v="274.01"/>
    <x v="4"/>
  </r>
  <r>
    <s v="ORD108797"/>
    <x v="1"/>
    <x v="0"/>
    <n v="2857.87"/>
    <n v="0.25"/>
    <n v="714.46749999999997"/>
    <n v="2143.4025000000001"/>
    <n v="8"/>
    <x v="313"/>
    <d v="2024-01-25T00:00:00"/>
    <x v="1"/>
    <x v="0"/>
    <n v="668.12"/>
    <x v="2"/>
  </r>
  <r>
    <s v="ORD104609"/>
    <x v="1"/>
    <x v="4"/>
    <n v="2860.82"/>
    <n v="0.48"/>
    <n v="1373.1936000000001"/>
    <n v="1487.6264000000001"/>
    <n v="8"/>
    <x v="61"/>
    <d v="2023-07-24T00:00:00"/>
    <x v="2"/>
    <x v="1"/>
    <n v="617.79"/>
    <x v="2"/>
  </r>
  <r>
    <s v="ORD111572"/>
    <x v="0"/>
    <x v="0"/>
    <n v="2862.07"/>
    <n v="0.41"/>
    <n v="1173.4486999999999"/>
    <n v="1688.6213000000002"/>
    <n v="8"/>
    <x v="127"/>
    <d v="2023-11-16T00:00:00"/>
    <x v="2"/>
    <x v="1"/>
    <n v="750.53"/>
    <x v="3"/>
  </r>
  <r>
    <s v="ORD102786"/>
    <x v="2"/>
    <x v="2"/>
    <n v="2863.88"/>
    <n v="0.44"/>
    <n v="1260.1072000000001"/>
    <n v="1603.7728"/>
    <n v="8"/>
    <x v="696"/>
    <d v="2024-11-07T00:00:00"/>
    <x v="0"/>
    <x v="2"/>
    <n v="534.33000000000004"/>
    <x v="1"/>
  </r>
  <r>
    <s v="ORD106353"/>
    <x v="2"/>
    <x v="1"/>
    <n v="2868"/>
    <n v="0.35"/>
    <n v="1003.8"/>
    <n v="1864.2"/>
    <n v="8"/>
    <x v="601"/>
    <d v="2023-06-08T00:00:00"/>
    <x v="1"/>
    <x v="2"/>
    <n v="217.32"/>
    <x v="4"/>
  </r>
  <r>
    <s v="ORD106364"/>
    <x v="3"/>
    <x v="4"/>
    <n v="2869.9"/>
    <n v="0.31"/>
    <n v="889.66899999999998"/>
    <n v="1980.2310000000002"/>
    <n v="8"/>
    <x v="126"/>
    <d v="2023-07-30T00:00:00"/>
    <x v="1"/>
    <x v="1"/>
    <n v="595.91999999999996"/>
    <x v="5"/>
  </r>
  <r>
    <s v="ORD106712"/>
    <x v="2"/>
    <x v="2"/>
    <n v="2873.53"/>
    <n v="0.4"/>
    <n v="1149.412"/>
    <n v="1724.1180000000002"/>
    <n v="8"/>
    <x v="364"/>
    <d v="2023-02-01T00:00:00"/>
    <x v="0"/>
    <x v="2"/>
    <n v="574.63"/>
    <x v="3"/>
  </r>
  <r>
    <s v="ORD104288"/>
    <x v="0"/>
    <x v="2"/>
    <n v="2893.88"/>
    <n v="0.28000000000000003"/>
    <n v="810.28640000000007"/>
    <n v="2083.5936000000002"/>
    <n v="8"/>
    <x v="635"/>
    <d v="2024-07-14T00:00:00"/>
    <x v="1"/>
    <x v="1"/>
    <n v="619.04"/>
    <x v="4"/>
  </r>
  <r>
    <s v="ORD106197"/>
    <x v="0"/>
    <x v="1"/>
    <n v="2895.89"/>
    <n v="0.06"/>
    <n v="173.7534"/>
    <n v="2722.1365999999998"/>
    <n v="8"/>
    <x v="522"/>
    <d v="2024-10-15T00:00:00"/>
    <x v="1"/>
    <x v="1"/>
    <n v="450.2"/>
    <x v="3"/>
  </r>
  <r>
    <s v="ORD102836"/>
    <x v="2"/>
    <x v="2"/>
    <n v="2900.43"/>
    <n v="0.42"/>
    <n v="1218.1805999999999"/>
    <n v="1682.2493999999999"/>
    <n v="8"/>
    <x v="310"/>
    <d v="2024-02-16T00:00:00"/>
    <x v="0"/>
    <x v="2"/>
    <n v="538.86"/>
    <x v="2"/>
  </r>
  <r>
    <s v="ORD103646"/>
    <x v="2"/>
    <x v="1"/>
    <n v="2906.28"/>
    <n v="0.03"/>
    <n v="87.188400000000001"/>
    <n v="2819.0916000000002"/>
    <n v="8"/>
    <x v="87"/>
    <d v="2023-01-04T00:00:00"/>
    <x v="1"/>
    <x v="2"/>
    <n v="743.56"/>
    <x v="0"/>
  </r>
  <r>
    <s v="ORD102646"/>
    <x v="2"/>
    <x v="4"/>
    <n v="2911.89"/>
    <n v="0.33"/>
    <n v="960.92370000000005"/>
    <n v="1950.9662999999998"/>
    <n v="8"/>
    <x v="204"/>
    <d v="2023-03-28T00:00:00"/>
    <x v="2"/>
    <x v="2"/>
    <n v="849.33"/>
    <x v="5"/>
  </r>
  <r>
    <s v="ORD101877"/>
    <x v="2"/>
    <x v="4"/>
    <n v="2912.02"/>
    <n v="0.28000000000000003"/>
    <n v="815.36560000000009"/>
    <n v="2096.6543999999999"/>
    <n v="8"/>
    <x v="477"/>
    <d v="2023-02-09T00:00:00"/>
    <x v="0"/>
    <x v="0"/>
    <n v="734.54"/>
    <x v="0"/>
  </r>
  <r>
    <s v="ORD106509"/>
    <x v="0"/>
    <x v="4"/>
    <n v="2918.03"/>
    <n v="0.05"/>
    <n v="145.90150000000003"/>
    <n v="2772.1285000000003"/>
    <n v="8"/>
    <x v="453"/>
    <d v="2023-04-05T00:00:00"/>
    <x v="2"/>
    <x v="2"/>
    <n v="850.36"/>
    <x v="2"/>
  </r>
  <r>
    <s v="ORD115067"/>
    <x v="1"/>
    <x v="2"/>
    <n v="2927.65"/>
    <n v="0.09"/>
    <n v="263.48849999999999"/>
    <n v="2664.1615000000002"/>
    <n v="8"/>
    <x v="261"/>
    <d v="2024-12-03T00:00:00"/>
    <x v="0"/>
    <x v="1"/>
    <n v="350.16"/>
    <x v="5"/>
  </r>
  <r>
    <s v="ORD109234"/>
    <x v="2"/>
    <x v="0"/>
    <n v="2932.27"/>
    <n v="0.37"/>
    <n v="1084.9399000000001"/>
    <n v="1847.3300999999999"/>
    <n v="8"/>
    <x v="89"/>
    <d v="2024-11-15T00:00:00"/>
    <x v="1"/>
    <x v="1"/>
    <n v="285.95999999999998"/>
    <x v="1"/>
  </r>
  <r>
    <s v="ORD109742"/>
    <x v="1"/>
    <x v="2"/>
    <n v="2933.72"/>
    <n v="0.1"/>
    <n v="293.37200000000001"/>
    <n v="2640.348"/>
    <n v="8"/>
    <x v="5"/>
    <d v="2024-10-08T00:00:00"/>
    <x v="2"/>
    <x v="2"/>
    <n v="843.44"/>
    <x v="5"/>
  </r>
  <r>
    <s v="ORD105749"/>
    <x v="0"/>
    <x v="1"/>
    <n v="2939.48"/>
    <n v="0.08"/>
    <n v="235.1584"/>
    <n v="2704.3216000000002"/>
    <n v="8"/>
    <x v="259"/>
    <d v="2024-10-13T00:00:00"/>
    <x v="0"/>
    <x v="1"/>
    <n v="605.02"/>
    <x v="1"/>
  </r>
  <r>
    <s v="ORD108672"/>
    <x v="0"/>
    <x v="0"/>
    <n v="2939.85"/>
    <n v="0.39"/>
    <n v="1146.5415"/>
    <n v="1793.3084999999999"/>
    <n v="8"/>
    <x v="386"/>
    <d v="2024-01-18T00:00:00"/>
    <x v="0"/>
    <x v="1"/>
    <n v="299.7"/>
    <x v="0"/>
  </r>
  <r>
    <s v="ORD105973"/>
    <x v="1"/>
    <x v="3"/>
    <n v="2939.89"/>
    <n v="0.27"/>
    <n v="793.77030000000002"/>
    <n v="2146.1196999999997"/>
    <n v="8"/>
    <x v="203"/>
    <d v="2023-08-05T00:00:00"/>
    <x v="1"/>
    <x v="2"/>
    <n v="592.66999999999996"/>
    <x v="3"/>
  </r>
  <r>
    <s v="ORD112449"/>
    <x v="0"/>
    <x v="0"/>
    <n v="2941.95"/>
    <n v="0.32"/>
    <n v="941.42399999999998"/>
    <n v="2000.5259999999998"/>
    <n v="8"/>
    <x v="174"/>
    <d v="2024-11-08T00:00:00"/>
    <x v="1"/>
    <x v="1"/>
    <n v="663.35"/>
    <x v="3"/>
  </r>
  <r>
    <s v="ORD108358"/>
    <x v="0"/>
    <x v="1"/>
    <n v="2944.02"/>
    <n v="0.24"/>
    <n v="706.56479999999999"/>
    <n v="2237.4551999999999"/>
    <n v="8"/>
    <x v="193"/>
    <d v="2023-06-27T00:00:00"/>
    <x v="2"/>
    <x v="0"/>
    <n v="590.86"/>
    <x v="4"/>
  </r>
  <r>
    <s v="ORD104602"/>
    <x v="1"/>
    <x v="2"/>
    <n v="2946.13"/>
    <n v="0.3"/>
    <n v="883.83900000000006"/>
    <n v="2062.2910000000002"/>
    <n v="8"/>
    <x v="501"/>
    <d v="2024-03-19T00:00:00"/>
    <x v="1"/>
    <x v="1"/>
    <n v="265.72000000000003"/>
    <x v="5"/>
  </r>
  <r>
    <s v="ORD106229"/>
    <x v="1"/>
    <x v="3"/>
    <n v="2946.95"/>
    <n v="0.12"/>
    <n v="353.63399999999996"/>
    <n v="2593.3159999999998"/>
    <n v="8"/>
    <x v="526"/>
    <d v="2023-07-31T00:00:00"/>
    <x v="0"/>
    <x v="1"/>
    <n v="481.63"/>
    <x v="2"/>
  </r>
  <r>
    <s v="ORD110481"/>
    <x v="3"/>
    <x v="0"/>
    <n v="2947.56"/>
    <n v="0.15"/>
    <n v="442.13399999999996"/>
    <n v="2505.4259999999999"/>
    <n v="8"/>
    <x v="430"/>
    <d v="2024-02-26T00:00:00"/>
    <x v="0"/>
    <x v="2"/>
    <n v="737.25"/>
    <x v="2"/>
  </r>
  <r>
    <s v="ORD115225"/>
    <x v="3"/>
    <x v="1"/>
    <n v="2948.12"/>
    <n v="0.39"/>
    <n v="1149.7668000000001"/>
    <n v="1798.3531999999998"/>
    <n v="8"/>
    <x v="486"/>
    <d v="2023-12-20T00:00:00"/>
    <x v="0"/>
    <x v="0"/>
    <n v="177.09"/>
    <x v="5"/>
  </r>
  <r>
    <s v="ORD104770"/>
    <x v="3"/>
    <x v="3"/>
    <n v="2949.46"/>
    <n v="0.44"/>
    <n v="1297.7624000000001"/>
    <n v="1651.6976"/>
    <n v="8"/>
    <x v="640"/>
    <d v="2024-08-18T00:00:00"/>
    <x v="1"/>
    <x v="0"/>
    <n v="308.67"/>
    <x v="0"/>
  </r>
  <r>
    <s v="ORD112630"/>
    <x v="3"/>
    <x v="1"/>
    <n v="2951.06"/>
    <n v="0.5"/>
    <n v="1475.53"/>
    <n v="1475.53"/>
    <n v="8"/>
    <x v="655"/>
    <d v="2024-11-25T00:00:00"/>
    <x v="2"/>
    <x v="2"/>
    <n v="381.88"/>
    <x v="3"/>
  </r>
  <r>
    <s v="ORD103536"/>
    <x v="1"/>
    <x v="2"/>
    <n v="2951.45"/>
    <n v="0.41"/>
    <n v="1210.0944999999999"/>
    <n v="1741.3554999999999"/>
    <n v="8"/>
    <x v="271"/>
    <d v="2024-10-05T00:00:00"/>
    <x v="0"/>
    <x v="1"/>
    <n v="760.67"/>
    <x v="1"/>
  </r>
  <r>
    <s v="ORD110118"/>
    <x v="2"/>
    <x v="2"/>
    <n v="2954.95"/>
    <n v="0.35"/>
    <n v="1034.2324999999998"/>
    <n v="1920.7175"/>
    <n v="8"/>
    <x v="131"/>
    <d v="2023-12-17T00:00:00"/>
    <x v="2"/>
    <x v="1"/>
    <n v="422.05"/>
    <x v="5"/>
  </r>
  <r>
    <s v="ORD107325"/>
    <x v="3"/>
    <x v="4"/>
    <n v="2956.53"/>
    <n v="0.11"/>
    <n v="325.2183"/>
    <n v="2631.3117000000002"/>
    <n v="8"/>
    <x v="218"/>
    <d v="2024-11-08T00:00:00"/>
    <x v="0"/>
    <x v="1"/>
    <n v="748.86"/>
    <x v="0"/>
  </r>
  <r>
    <s v="ORD113020"/>
    <x v="0"/>
    <x v="1"/>
    <n v="2959.32"/>
    <n v="0.28999999999999998"/>
    <n v="858.20280000000002"/>
    <n v="2101.1172000000001"/>
    <n v="8"/>
    <x v="669"/>
    <d v="2024-11-06T00:00:00"/>
    <x v="0"/>
    <x v="1"/>
    <n v="293.06"/>
    <x v="1"/>
  </r>
  <r>
    <s v="ORD100142"/>
    <x v="3"/>
    <x v="4"/>
    <n v="2959.64"/>
    <n v="7.0000000000000007E-2"/>
    <n v="207.1748"/>
    <n v="2752.4651999999996"/>
    <n v="8"/>
    <x v="430"/>
    <d v="2024-02-26T00:00:00"/>
    <x v="0"/>
    <x v="1"/>
    <n v="858.27"/>
    <x v="2"/>
  </r>
  <r>
    <s v="ORD110609"/>
    <x v="0"/>
    <x v="4"/>
    <n v="2963.09"/>
    <n v="0.04"/>
    <n v="118.5236"/>
    <n v="2844.5664000000002"/>
    <n v="8"/>
    <x v="294"/>
    <d v="2024-07-31T00:00:00"/>
    <x v="0"/>
    <x v="0"/>
    <n v="630.16999999999996"/>
    <x v="4"/>
  </r>
  <r>
    <s v="ORD113262"/>
    <x v="3"/>
    <x v="4"/>
    <n v="2963.21"/>
    <n v="0.3"/>
    <n v="888.96299999999997"/>
    <n v="2074.2470000000003"/>
    <n v="8"/>
    <x v="350"/>
    <d v="2023-06-07T00:00:00"/>
    <x v="1"/>
    <x v="0"/>
    <n v="719.81"/>
    <x v="0"/>
  </r>
  <r>
    <s v="ORD111970"/>
    <x v="2"/>
    <x v="2"/>
    <n v="2964.63"/>
    <n v="0.28000000000000003"/>
    <n v="830.09640000000013"/>
    <n v="2134.5335999999998"/>
    <n v="8"/>
    <x v="665"/>
    <d v="2023-10-10T00:00:00"/>
    <x v="0"/>
    <x v="0"/>
    <n v="639.41999999999996"/>
    <x v="4"/>
  </r>
  <r>
    <s v="ORD104776"/>
    <x v="3"/>
    <x v="3"/>
    <n v="2966.18"/>
    <n v="0.15"/>
    <n v="444.92699999999996"/>
    <n v="2521.2529999999997"/>
    <n v="8"/>
    <x v="458"/>
    <d v="2024-01-13T00:00:00"/>
    <x v="2"/>
    <x v="1"/>
    <n v="534.54"/>
    <x v="4"/>
  </r>
  <r>
    <s v="ORD108331"/>
    <x v="0"/>
    <x v="2"/>
    <n v="2971.08"/>
    <n v="0.05"/>
    <n v="148.554"/>
    <n v="2822.5259999999998"/>
    <n v="8"/>
    <x v="389"/>
    <d v="2023-12-11T00:00:00"/>
    <x v="0"/>
    <x v="0"/>
    <n v="722.72"/>
    <x v="3"/>
  </r>
  <r>
    <s v="ORD114286"/>
    <x v="3"/>
    <x v="2"/>
    <n v="2973.05"/>
    <n v="0.21"/>
    <n v="624.34050000000002"/>
    <n v="2348.7094999999999"/>
    <n v="8"/>
    <x v="144"/>
    <d v="2023-06-03T00:00:00"/>
    <x v="1"/>
    <x v="2"/>
    <n v="348.17"/>
    <x v="1"/>
  </r>
  <r>
    <s v="ORD110985"/>
    <x v="3"/>
    <x v="4"/>
    <n v="2977.98"/>
    <n v="0.05"/>
    <n v="148.899"/>
    <n v="2829.0810000000001"/>
    <n v="8"/>
    <x v="711"/>
    <d v="2024-08-09T00:00:00"/>
    <x v="0"/>
    <x v="2"/>
    <n v="152.43"/>
    <x v="3"/>
  </r>
  <r>
    <s v="ORD107485"/>
    <x v="0"/>
    <x v="0"/>
    <n v="2978.63"/>
    <n v="0.13"/>
    <n v="387.22190000000001"/>
    <n v="2591.4081000000001"/>
    <n v="8"/>
    <x v="375"/>
    <d v="2024-09-20T00:00:00"/>
    <x v="1"/>
    <x v="1"/>
    <n v="428.47"/>
    <x v="4"/>
  </r>
  <r>
    <s v="ORD101764"/>
    <x v="1"/>
    <x v="4"/>
    <n v="2979.82"/>
    <n v="0.19"/>
    <n v="566.16579999999999"/>
    <n v="2413.6541999999999"/>
    <n v="8"/>
    <x v="77"/>
    <d v="2023-09-28T00:00:00"/>
    <x v="0"/>
    <x v="2"/>
    <n v="720.26"/>
    <x v="2"/>
  </r>
  <r>
    <s v="ORD108702"/>
    <x v="1"/>
    <x v="1"/>
    <n v="2982.14"/>
    <n v="0.18"/>
    <n v="536.78519999999992"/>
    <n v="2445.3548000000001"/>
    <n v="8"/>
    <x v="480"/>
    <d v="2023-02-21T00:00:00"/>
    <x v="0"/>
    <x v="0"/>
    <n v="509.25"/>
    <x v="1"/>
  </r>
  <r>
    <s v="ORD109648"/>
    <x v="2"/>
    <x v="3"/>
    <n v="2984.2"/>
    <n v="0.09"/>
    <n v="268.57799999999997"/>
    <n v="2715.6219999999998"/>
    <n v="8"/>
    <x v="217"/>
    <d v="2023-09-27T00:00:00"/>
    <x v="2"/>
    <x v="0"/>
    <n v="308.04000000000002"/>
    <x v="4"/>
  </r>
  <r>
    <s v="ORD113702"/>
    <x v="3"/>
    <x v="1"/>
    <n v="2985.44"/>
    <n v="0.44"/>
    <n v="1313.5935999999999"/>
    <n v="1671.8464000000001"/>
    <n v="8"/>
    <x v="174"/>
    <d v="2024-11-13T00:00:00"/>
    <x v="2"/>
    <x v="0"/>
    <n v="323.99"/>
    <x v="5"/>
  </r>
  <r>
    <s v="ORD106936"/>
    <x v="1"/>
    <x v="4"/>
    <n v="2986.23"/>
    <n v="0.47"/>
    <n v="1403.5281"/>
    <n v="1582.7019"/>
    <n v="8"/>
    <x v="23"/>
    <d v="2024-05-25T00:00:00"/>
    <x v="0"/>
    <x v="2"/>
    <n v="584.33000000000004"/>
    <x v="0"/>
  </r>
  <r>
    <s v="ORD110264"/>
    <x v="3"/>
    <x v="3"/>
    <n v="2989.52"/>
    <n v="0.46"/>
    <n v="1375.1792"/>
    <n v="1614.3407999999999"/>
    <n v="8"/>
    <x v="301"/>
    <d v="2024-05-31T00:00:00"/>
    <x v="0"/>
    <x v="2"/>
    <n v="813.91"/>
    <x v="1"/>
  </r>
  <r>
    <s v="ORD111667"/>
    <x v="2"/>
    <x v="4"/>
    <n v="2990.03"/>
    <n v="0.34"/>
    <n v="1016.6102000000002"/>
    <n v="1973.4198000000001"/>
    <n v="8"/>
    <x v="36"/>
    <d v="2024-06-22T00:00:00"/>
    <x v="0"/>
    <x v="2"/>
    <n v="739.89"/>
    <x v="2"/>
  </r>
  <r>
    <s v="ORD106107"/>
    <x v="3"/>
    <x v="0"/>
    <n v="2992.79"/>
    <n v="0.14000000000000001"/>
    <n v="418.99060000000003"/>
    <n v="2573.7993999999999"/>
    <n v="8"/>
    <x v="306"/>
    <d v="2024-08-31T00:00:00"/>
    <x v="0"/>
    <x v="1"/>
    <n v="152.72"/>
    <x v="4"/>
  </r>
  <r>
    <s v="ORD103780"/>
    <x v="3"/>
    <x v="1"/>
    <n v="2993.6"/>
    <n v="0.36"/>
    <n v="1077.6959999999999"/>
    <n v="1915.904"/>
    <n v="8"/>
    <x v="205"/>
    <d v="2024-04-27T00:00:00"/>
    <x v="1"/>
    <x v="2"/>
    <n v="701.59"/>
    <x v="2"/>
  </r>
  <r>
    <s v="ORD108220"/>
    <x v="1"/>
    <x v="3"/>
    <n v="2999.4"/>
    <n v="0.43"/>
    <n v="1289.742"/>
    <n v="1709.6580000000001"/>
    <n v="8"/>
    <x v="557"/>
    <d v="2023-03-09T00:00:00"/>
    <x v="1"/>
    <x v="2"/>
    <n v="607.63"/>
    <x v="0"/>
  </r>
  <r>
    <s v="ORD107159"/>
    <x v="3"/>
    <x v="3"/>
    <n v="2999.46"/>
    <n v="0.12"/>
    <n v="359.93520000000001"/>
    <n v="2639.5248000000001"/>
    <n v="8"/>
    <x v="544"/>
    <d v="2023-11-13T00:00:00"/>
    <x v="2"/>
    <x v="1"/>
    <n v="517.6"/>
    <x v="3"/>
  </r>
  <r>
    <s v="ORD106473"/>
    <x v="2"/>
    <x v="2"/>
    <n v="3001.97"/>
    <n v="0.45"/>
    <n v="1350.8864999999998"/>
    <n v="1651.0835"/>
    <n v="8"/>
    <x v="174"/>
    <d v="2024-11-10T00:00:00"/>
    <x v="0"/>
    <x v="2"/>
    <n v="651.69000000000005"/>
    <x v="1"/>
  </r>
  <r>
    <s v="ORD107489"/>
    <x v="0"/>
    <x v="2"/>
    <n v="3002.23"/>
    <n v="0.08"/>
    <n v="240.17840000000001"/>
    <n v="2762.0515999999998"/>
    <n v="8"/>
    <x v="164"/>
    <d v="2023-11-24T00:00:00"/>
    <x v="2"/>
    <x v="2"/>
    <n v="517.16"/>
    <x v="1"/>
  </r>
  <r>
    <s v="ORD112143"/>
    <x v="3"/>
    <x v="0"/>
    <n v="3006.12"/>
    <n v="0.3"/>
    <n v="901.8359999999999"/>
    <n v="2104.2840000000001"/>
    <n v="8"/>
    <x v="579"/>
    <d v="2024-09-23T00:00:00"/>
    <x v="1"/>
    <x v="0"/>
    <n v="191.32"/>
    <x v="1"/>
  </r>
  <r>
    <s v="ORD102496"/>
    <x v="3"/>
    <x v="4"/>
    <n v="3007.81"/>
    <n v="0.13"/>
    <n v="391.01530000000002"/>
    <n v="2616.7946999999999"/>
    <n v="8"/>
    <x v="507"/>
    <d v="2024-11-16T00:00:00"/>
    <x v="2"/>
    <x v="1"/>
    <n v="665.99"/>
    <x v="2"/>
  </r>
  <r>
    <s v="ORD101920"/>
    <x v="0"/>
    <x v="4"/>
    <n v="3008.62"/>
    <n v="0.26"/>
    <n v="782.24120000000005"/>
    <n v="2226.3788"/>
    <n v="8"/>
    <x v="522"/>
    <d v="2024-10-15T00:00:00"/>
    <x v="0"/>
    <x v="2"/>
    <n v="339.32"/>
    <x v="3"/>
  </r>
  <r>
    <s v="ORD111144"/>
    <x v="0"/>
    <x v="3"/>
    <n v="3013.86"/>
    <n v="0.01"/>
    <n v="30.1386"/>
    <n v="2983.7213999999999"/>
    <n v="8"/>
    <x v="716"/>
    <d v="2023-08-03T00:00:00"/>
    <x v="1"/>
    <x v="1"/>
    <n v="863.91"/>
    <x v="5"/>
  </r>
  <r>
    <s v="ORD101219"/>
    <x v="0"/>
    <x v="4"/>
    <n v="3014.13"/>
    <n v="0.39"/>
    <n v="1175.5107"/>
    <n v="1838.6193000000001"/>
    <n v="8"/>
    <x v="555"/>
    <d v="2023-01-18T00:00:00"/>
    <x v="2"/>
    <x v="2"/>
    <n v="514.28"/>
    <x v="1"/>
  </r>
  <r>
    <s v="ORD106774"/>
    <x v="1"/>
    <x v="0"/>
    <n v="3014.4"/>
    <n v="0.46"/>
    <n v="1386.624"/>
    <n v="1627.7760000000001"/>
    <n v="8"/>
    <x v="566"/>
    <d v="2024-10-18T00:00:00"/>
    <x v="2"/>
    <x v="1"/>
    <n v="257.45"/>
    <x v="5"/>
  </r>
  <r>
    <s v="ORD112590"/>
    <x v="1"/>
    <x v="4"/>
    <n v="3018.61"/>
    <n v="0.42"/>
    <n v="1267.8162"/>
    <n v="1750.7938000000001"/>
    <n v="8"/>
    <x v="642"/>
    <d v="2023-06-19T00:00:00"/>
    <x v="0"/>
    <x v="0"/>
    <n v="618.6"/>
    <x v="4"/>
  </r>
  <r>
    <s v="ORD113805"/>
    <x v="3"/>
    <x v="3"/>
    <n v="3021.02"/>
    <n v="0.03"/>
    <n v="90.630600000000001"/>
    <n v="2930.3894"/>
    <n v="8"/>
    <x v="296"/>
    <d v="2024-06-10T00:00:00"/>
    <x v="2"/>
    <x v="0"/>
    <n v="264.7"/>
    <x v="5"/>
  </r>
  <r>
    <s v="ORD104525"/>
    <x v="3"/>
    <x v="4"/>
    <n v="3022.04"/>
    <n v="0.48"/>
    <n v="1450.5791999999999"/>
    <n v="1571.4608000000001"/>
    <n v="8"/>
    <x v="72"/>
    <d v="2024-02-04T00:00:00"/>
    <x v="0"/>
    <x v="2"/>
    <n v="872.04"/>
    <x v="5"/>
  </r>
  <r>
    <s v="ORD104659"/>
    <x v="2"/>
    <x v="0"/>
    <n v="3025.3"/>
    <n v="0.39"/>
    <n v="1179.8670000000002"/>
    <n v="1845.433"/>
    <n v="8"/>
    <x v="439"/>
    <d v="2023-10-25T00:00:00"/>
    <x v="1"/>
    <x v="1"/>
    <n v="375.53"/>
    <x v="5"/>
  </r>
  <r>
    <s v="ORD102783"/>
    <x v="2"/>
    <x v="0"/>
    <n v="3028.45"/>
    <n v="0.5"/>
    <n v="1514.2249999999999"/>
    <n v="1514.2249999999999"/>
    <n v="8"/>
    <x v="38"/>
    <d v="2024-01-20T00:00:00"/>
    <x v="0"/>
    <x v="1"/>
    <n v="588.30999999999995"/>
    <x v="2"/>
  </r>
  <r>
    <s v="ORD114459"/>
    <x v="0"/>
    <x v="2"/>
    <n v="3030.47"/>
    <n v="0.35"/>
    <n v="1060.6644999999999"/>
    <n v="1969.8054999999999"/>
    <n v="8"/>
    <x v="553"/>
    <d v="2023-10-09T00:00:00"/>
    <x v="1"/>
    <x v="1"/>
    <n v="577.84"/>
    <x v="1"/>
  </r>
  <r>
    <s v="ORD110687"/>
    <x v="2"/>
    <x v="3"/>
    <n v="3030.71"/>
    <n v="0.11"/>
    <n v="333.37810000000002"/>
    <n v="2697.3319000000001"/>
    <n v="8"/>
    <x v="340"/>
    <d v="2024-10-17T00:00:00"/>
    <x v="2"/>
    <x v="0"/>
    <n v="905.39"/>
    <x v="5"/>
  </r>
  <r>
    <s v="ORD108203"/>
    <x v="0"/>
    <x v="3"/>
    <n v="3037.58"/>
    <n v="0.15"/>
    <n v="455.637"/>
    <n v="2581.9429999999998"/>
    <n v="8"/>
    <x v="507"/>
    <d v="2024-11-12T00:00:00"/>
    <x v="2"/>
    <x v="0"/>
    <n v="476.69"/>
    <x v="4"/>
  </r>
  <r>
    <s v="ORD114454"/>
    <x v="3"/>
    <x v="1"/>
    <n v="3046.06"/>
    <n v="0.12"/>
    <n v="365.52719999999999"/>
    <n v="2680.5328"/>
    <n v="8"/>
    <x v="716"/>
    <d v="2023-08-02T00:00:00"/>
    <x v="0"/>
    <x v="1"/>
    <n v="475.69"/>
    <x v="5"/>
  </r>
  <r>
    <s v="ORD110077"/>
    <x v="0"/>
    <x v="1"/>
    <n v="3049.4"/>
    <n v="0.03"/>
    <n v="91.481999999999999"/>
    <n v="2957.9180000000001"/>
    <n v="8"/>
    <x v="271"/>
    <d v="2024-10-09T00:00:00"/>
    <x v="1"/>
    <x v="2"/>
    <n v="728.6"/>
    <x v="2"/>
  </r>
  <r>
    <s v="ORD113665"/>
    <x v="3"/>
    <x v="1"/>
    <n v="3051"/>
    <n v="0.15"/>
    <n v="457.65"/>
    <n v="2593.35"/>
    <n v="8"/>
    <x v="173"/>
    <d v="2024-06-10T00:00:00"/>
    <x v="0"/>
    <x v="0"/>
    <n v="383.16"/>
    <x v="2"/>
  </r>
  <r>
    <s v="ORD110564"/>
    <x v="1"/>
    <x v="0"/>
    <n v="3061.01"/>
    <n v="0.16"/>
    <n v="489.76160000000004"/>
    <n v="2571.2484000000004"/>
    <n v="8"/>
    <x v="272"/>
    <d v="2023-01-17T00:00:00"/>
    <x v="1"/>
    <x v="2"/>
    <n v="601.54"/>
    <x v="3"/>
  </r>
  <r>
    <s v="ORD115284"/>
    <x v="2"/>
    <x v="2"/>
    <n v="3061.8"/>
    <n v="0.06"/>
    <n v="183.708"/>
    <n v="2878.0920000000001"/>
    <n v="8"/>
    <x v="703"/>
    <d v="2023-06-10T00:00:00"/>
    <x v="0"/>
    <x v="2"/>
    <n v="265.73"/>
    <x v="5"/>
  </r>
  <r>
    <s v="ORD106680"/>
    <x v="3"/>
    <x v="2"/>
    <n v="3061.88"/>
    <n v="0.44"/>
    <n v="1347.2272"/>
    <n v="1714.6528000000001"/>
    <n v="8"/>
    <x v="563"/>
    <d v="2023-07-18T00:00:00"/>
    <x v="2"/>
    <x v="2"/>
    <n v="175.16"/>
    <x v="1"/>
  </r>
  <r>
    <s v="ORD103546"/>
    <x v="1"/>
    <x v="4"/>
    <n v="3066.69"/>
    <n v="0.36"/>
    <n v="1104.0083999999999"/>
    <n v="1962.6816000000001"/>
    <n v="8"/>
    <x v="257"/>
    <d v="2024-10-22T00:00:00"/>
    <x v="2"/>
    <x v="2"/>
    <n v="555.51"/>
    <x v="2"/>
  </r>
  <r>
    <s v="ORD100258"/>
    <x v="3"/>
    <x v="2"/>
    <n v="3068.94"/>
    <n v="0.46"/>
    <n v="1411.7124000000001"/>
    <n v="1657.2275999999999"/>
    <n v="8"/>
    <x v="117"/>
    <d v="2023-03-13T00:00:00"/>
    <x v="2"/>
    <x v="1"/>
    <n v="726.26"/>
    <x v="5"/>
  </r>
  <r>
    <s v="ORD110961"/>
    <x v="0"/>
    <x v="2"/>
    <n v="3070.33"/>
    <n v="0.42"/>
    <n v="1289.5385999999999"/>
    <n v="1780.7914000000001"/>
    <n v="8"/>
    <x v="562"/>
    <d v="2024-03-27T00:00:00"/>
    <x v="2"/>
    <x v="2"/>
    <n v="556.94000000000005"/>
    <x v="1"/>
  </r>
  <r>
    <s v="ORD103267"/>
    <x v="0"/>
    <x v="1"/>
    <n v="3079.86"/>
    <n v="0.31"/>
    <n v="954.75660000000005"/>
    <n v="2125.1034"/>
    <n v="8"/>
    <x v="501"/>
    <d v="2024-03-21T00:00:00"/>
    <x v="2"/>
    <x v="1"/>
    <n v="815.81"/>
    <x v="3"/>
  </r>
  <r>
    <s v="ORD114678"/>
    <x v="0"/>
    <x v="3"/>
    <n v="3083.37"/>
    <n v="0.09"/>
    <n v="277.50329999999997"/>
    <n v="2805.8667"/>
    <n v="8"/>
    <x v="17"/>
    <d v="2024-05-04T00:00:00"/>
    <x v="0"/>
    <x v="0"/>
    <n v="246.75"/>
    <x v="1"/>
  </r>
  <r>
    <s v="ORD104013"/>
    <x v="1"/>
    <x v="4"/>
    <n v="3087.25"/>
    <n v="0.49"/>
    <n v="1512.7525000000001"/>
    <n v="1574.4974999999999"/>
    <n v="8"/>
    <x v="460"/>
    <d v="2023-05-18T00:00:00"/>
    <x v="2"/>
    <x v="0"/>
    <n v="676.07"/>
    <x v="4"/>
  </r>
  <r>
    <s v="ORD105032"/>
    <x v="3"/>
    <x v="1"/>
    <n v="3095.86"/>
    <n v="0.14000000000000001"/>
    <n v="433.42040000000009"/>
    <n v="2662.4396000000002"/>
    <n v="8"/>
    <x v="230"/>
    <d v="2024-04-14T00:00:00"/>
    <x v="2"/>
    <x v="2"/>
    <n v="914.39"/>
    <x v="2"/>
  </r>
  <r>
    <s v="ORD111522"/>
    <x v="2"/>
    <x v="1"/>
    <n v="3097.94"/>
    <n v="0.4"/>
    <n v="1239.1760000000002"/>
    <n v="1858.7639999999999"/>
    <n v="8"/>
    <x v="481"/>
    <d v="2024-06-15T00:00:00"/>
    <x v="0"/>
    <x v="0"/>
    <n v="362.38"/>
    <x v="0"/>
  </r>
  <r>
    <s v="ORD115205"/>
    <x v="0"/>
    <x v="2"/>
    <n v="3099.41"/>
    <n v="0.16"/>
    <n v="495.90559999999999"/>
    <n v="2603.5043999999998"/>
    <n v="8"/>
    <x v="605"/>
    <d v="2024-07-04T00:00:00"/>
    <x v="2"/>
    <x v="0"/>
    <n v="648.45000000000005"/>
    <x v="1"/>
  </r>
  <r>
    <s v="ORD107517"/>
    <x v="3"/>
    <x v="0"/>
    <n v="3100.63"/>
    <n v="0.23"/>
    <n v="713.14490000000001"/>
    <n v="2387.4850999999999"/>
    <n v="8"/>
    <x v="627"/>
    <d v="2023-01-31T00:00:00"/>
    <x v="1"/>
    <x v="1"/>
    <n v="655.49"/>
    <x v="0"/>
  </r>
  <r>
    <s v="ORD107300"/>
    <x v="3"/>
    <x v="2"/>
    <n v="3100.89"/>
    <n v="0.4"/>
    <n v="1240.356"/>
    <n v="1860.5339999999999"/>
    <n v="8"/>
    <x v="367"/>
    <d v="2023-04-07T00:00:00"/>
    <x v="0"/>
    <x v="1"/>
    <n v="720.48"/>
    <x v="4"/>
  </r>
  <r>
    <s v="ORD108107"/>
    <x v="1"/>
    <x v="1"/>
    <n v="3102.07"/>
    <n v="0.49"/>
    <n v="1520.0143"/>
    <n v="1582.0557000000001"/>
    <n v="8"/>
    <x v="708"/>
    <d v="2023-03-30T00:00:00"/>
    <x v="0"/>
    <x v="0"/>
    <n v="215.51"/>
    <x v="5"/>
  </r>
  <r>
    <s v="ORD111964"/>
    <x v="3"/>
    <x v="4"/>
    <n v="3104.07"/>
    <n v="0.34"/>
    <n v="1055.3838000000001"/>
    <n v="2048.6862000000001"/>
    <n v="8"/>
    <x v="618"/>
    <d v="2024-01-02T00:00:00"/>
    <x v="1"/>
    <x v="0"/>
    <n v="308.55"/>
    <x v="2"/>
  </r>
  <r>
    <s v="ORD108931"/>
    <x v="1"/>
    <x v="4"/>
    <n v="3108.5"/>
    <n v="0.12"/>
    <n v="373.02"/>
    <n v="2735.48"/>
    <n v="8"/>
    <x v="32"/>
    <d v="2024-10-26T00:00:00"/>
    <x v="1"/>
    <x v="1"/>
    <n v="896.56"/>
    <x v="2"/>
  </r>
  <r>
    <s v="ORD111232"/>
    <x v="0"/>
    <x v="4"/>
    <n v="3110.84"/>
    <n v="0.01"/>
    <n v="31.108400000000003"/>
    <n v="3079.7316000000001"/>
    <n v="8"/>
    <x v="49"/>
    <d v="2024-12-15T00:00:00"/>
    <x v="2"/>
    <x v="0"/>
    <n v="188.16"/>
    <x v="4"/>
  </r>
  <r>
    <s v="ORD106067"/>
    <x v="3"/>
    <x v="4"/>
    <n v="3112.44"/>
    <n v="0.13"/>
    <n v="404.61720000000003"/>
    <n v="2707.8227999999999"/>
    <n v="8"/>
    <x v="29"/>
    <d v="2023-02-14T00:00:00"/>
    <x v="2"/>
    <x v="0"/>
    <n v="506.21"/>
    <x v="4"/>
  </r>
  <r>
    <s v="ORD109976"/>
    <x v="3"/>
    <x v="3"/>
    <n v="3115.73"/>
    <n v="0.37"/>
    <n v="1152.8200999999999"/>
    <n v="1962.9099000000001"/>
    <n v="8"/>
    <x v="426"/>
    <d v="2023-12-29T00:00:00"/>
    <x v="2"/>
    <x v="0"/>
    <n v="907.45"/>
    <x v="4"/>
  </r>
  <r>
    <s v="ORD107418"/>
    <x v="2"/>
    <x v="4"/>
    <n v="3116.71"/>
    <n v="0.04"/>
    <n v="124.66840000000001"/>
    <n v="2992.0416"/>
    <n v="8"/>
    <x v="384"/>
    <d v="2023-05-31T00:00:00"/>
    <x v="1"/>
    <x v="2"/>
    <n v="396.69"/>
    <x v="1"/>
  </r>
  <r>
    <s v="ORD100094"/>
    <x v="2"/>
    <x v="4"/>
    <n v="3118.3"/>
    <n v="0.16"/>
    <n v="498.92800000000005"/>
    <n v="2619.3720000000003"/>
    <n v="8"/>
    <x v="689"/>
    <d v="2024-12-21T00:00:00"/>
    <x v="0"/>
    <x v="2"/>
    <n v="241.86"/>
    <x v="4"/>
  </r>
  <r>
    <s v="ORD112649"/>
    <x v="3"/>
    <x v="0"/>
    <n v="3120.27"/>
    <n v="0.44"/>
    <n v="1372.9187999999999"/>
    <n v="1747.3512000000001"/>
    <n v="8"/>
    <x v="347"/>
    <d v="2023-04-03T00:00:00"/>
    <x v="1"/>
    <x v="1"/>
    <n v="189.53"/>
    <x v="4"/>
  </r>
  <r>
    <s v="ORD108185"/>
    <x v="1"/>
    <x v="2"/>
    <n v="3125.77"/>
    <n v="0.1"/>
    <n v="312.577"/>
    <n v="2813.1930000000002"/>
    <n v="8"/>
    <x v="279"/>
    <d v="2023-04-27T00:00:00"/>
    <x v="0"/>
    <x v="2"/>
    <n v="281.79000000000002"/>
    <x v="0"/>
  </r>
  <r>
    <s v="ORD111872"/>
    <x v="0"/>
    <x v="2"/>
    <n v="3129.56"/>
    <n v="0.21"/>
    <n v="657.20759999999996"/>
    <n v="2472.3523999999998"/>
    <n v="8"/>
    <x v="97"/>
    <d v="2024-11-07T00:00:00"/>
    <x v="0"/>
    <x v="0"/>
    <n v="842.72"/>
    <x v="4"/>
  </r>
  <r>
    <s v="ORD114914"/>
    <x v="1"/>
    <x v="1"/>
    <n v="3135.3"/>
    <n v="0.02"/>
    <n v="62.706000000000003"/>
    <n v="3072.5940000000001"/>
    <n v="8"/>
    <x v="120"/>
    <d v="2023-05-07T00:00:00"/>
    <x v="2"/>
    <x v="2"/>
    <n v="164.04"/>
    <x v="0"/>
  </r>
  <r>
    <s v="ORD108598"/>
    <x v="3"/>
    <x v="2"/>
    <n v="3135.33"/>
    <n v="0.32"/>
    <n v="1003.3056"/>
    <n v="2132.0243999999998"/>
    <n v="8"/>
    <x v="14"/>
    <d v="2023-02-05T00:00:00"/>
    <x v="1"/>
    <x v="2"/>
    <n v="532.19000000000005"/>
    <x v="2"/>
  </r>
  <r>
    <s v="ORD105763"/>
    <x v="2"/>
    <x v="2"/>
    <n v="3136.92"/>
    <n v="0.35"/>
    <n v="1097.922"/>
    <n v="2038.998"/>
    <n v="8"/>
    <x v="683"/>
    <d v="2024-07-08T00:00:00"/>
    <x v="2"/>
    <x v="0"/>
    <n v="289.20999999999998"/>
    <x v="4"/>
  </r>
  <r>
    <s v="ORD114025"/>
    <x v="2"/>
    <x v="4"/>
    <n v="3138.68"/>
    <n v="0.19"/>
    <n v="596.3492"/>
    <n v="2542.3307999999997"/>
    <n v="8"/>
    <x v="26"/>
    <d v="2023-05-06T00:00:00"/>
    <x v="0"/>
    <x v="1"/>
    <n v="318.47000000000003"/>
    <x v="5"/>
  </r>
  <r>
    <s v="ORD102045"/>
    <x v="3"/>
    <x v="2"/>
    <n v="3146.15"/>
    <n v="0.1"/>
    <n v="314.61500000000001"/>
    <n v="2831.5349999999999"/>
    <n v="8"/>
    <x v="27"/>
    <d v="2024-12-26T00:00:00"/>
    <x v="0"/>
    <x v="1"/>
    <n v="274.82"/>
    <x v="3"/>
  </r>
  <r>
    <s v="ORD114859"/>
    <x v="0"/>
    <x v="4"/>
    <n v="3154.38"/>
    <n v="0.38"/>
    <n v="1198.6644000000001"/>
    <n v="1955.7156"/>
    <n v="8"/>
    <x v="701"/>
    <d v="2024-08-26T00:00:00"/>
    <x v="1"/>
    <x v="2"/>
    <n v="283.52999999999997"/>
    <x v="5"/>
  </r>
  <r>
    <s v="ORD103009"/>
    <x v="1"/>
    <x v="3"/>
    <n v="3155.95"/>
    <n v="0.09"/>
    <n v="284.03549999999996"/>
    <n v="2871.9144999999999"/>
    <n v="8"/>
    <x v="42"/>
    <d v="2024-02-22T00:00:00"/>
    <x v="0"/>
    <x v="0"/>
    <n v="799.16"/>
    <x v="0"/>
  </r>
  <r>
    <s v="ORD102127"/>
    <x v="0"/>
    <x v="1"/>
    <n v="3158.89"/>
    <n v="0.46"/>
    <n v="1453.0894000000001"/>
    <n v="1705.8005999999998"/>
    <n v="8"/>
    <x v="506"/>
    <d v="2023-12-03T00:00:00"/>
    <x v="1"/>
    <x v="2"/>
    <n v="667.11"/>
    <x v="4"/>
  </r>
  <r>
    <s v="ORD110086"/>
    <x v="0"/>
    <x v="2"/>
    <n v="3162.84"/>
    <n v="0.26"/>
    <n v="822.33840000000009"/>
    <n v="2340.5016000000001"/>
    <n v="8"/>
    <x v="188"/>
    <d v="2023-09-04T00:00:00"/>
    <x v="0"/>
    <x v="0"/>
    <n v="186.31"/>
    <x v="3"/>
  </r>
  <r>
    <s v="ORD103923"/>
    <x v="0"/>
    <x v="4"/>
    <n v="3166.81"/>
    <n v="0.28999999999999998"/>
    <n v="918.37489999999991"/>
    <n v="2248.4351000000001"/>
    <n v="8"/>
    <x v="277"/>
    <d v="2024-07-27T00:00:00"/>
    <x v="0"/>
    <x v="1"/>
    <n v="815"/>
    <x v="3"/>
  </r>
  <r>
    <s v="ORD109635"/>
    <x v="0"/>
    <x v="1"/>
    <n v="3167.81"/>
    <n v="0.41"/>
    <n v="1298.8020999999999"/>
    <n v="1869.0079000000001"/>
    <n v="8"/>
    <x v="40"/>
    <d v="2024-04-08T00:00:00"/>
    <x v="2"/>
    <x v="2"/>
    <n v="870.5"/>
    <x v="4"/>
  </r>
  <r>
    <s v="ORD101070"/>
    <x v="1"/>
    <x v="4"/>
    <n v="3169.19"/>
    <n v="0.3"/>
    <n v="950.75699999999995"/>
    <n v="2218.433"/>
    <n v="8"/>
    <x v="462"/>
    <d v="2023-01-26T00:00:00"/>
    <x v="1"/>
    <x v="1"/>
    <n v="486.7"/>
    <x v="4"/>
  </r>
  <r>
    <s v="ORD106315"/>
    <x v="2"/>
    <x v="0"/>
    <n v="3169.87"/>
    <n v="0.28000000000000003"/>
    <n v="887.56360000000006"/>
    <n v="2282.3063999999999"/>
    <n v="8"/>
    <x v="676"/>
    <d v="2024-03-06T00:00:00"/>
    <x v="1"/>
    <x v="0"/>
    <n v="310.61"/>
    <x v="2"/>
  </r>
  <r>
    <s v="ORD103597"/>
    <x v="0"/>
    <x v="1"/>
    <n v="3170.93"/>
    <n v="0.18"/>
    <n v="570.76739999999995"/>
    <n v="2600.1625999999997"/>
    <n v="8"/>
    <x v="436"/>
    <d v="2024-10-30T00:00:00"/>
    <x v="0"/>
    <x v="2"/>
    <n v="572.66999999999996"/>
    <x v="1"/>
  </r>
  <r>
    <s v="ORD111264"/>
    <x v="3"/>
    <x v="0"/>
    <n v="3172.37"/>
    <n v="0.03"/>
    <n v="95.171099999999996"/>
    <n v="3077.1988999999999"/>
    <n v="8"/>
    <x v="687"/>
    <d v="2024-04-05T00:00:00"/>
    <x v="2"/>
    <x v="0"/>
    <n v="225.38"/>
    <x v="5"/>
  </r>
  <r>
    <s v="ORD105668"/>
    <x v="3"/>
    <x v="2"/>
    <n v="3173.09"/>
    <n v="0.01"/>
    <n v="31.730900000000002"/>
    <n v="3141.3591000000001"/>
    <n v="8"/>
    <x v="26"/>
    <d v="2023-05-06T00:00:00"/>
    <x v="2"/>
    <x v="1"/>
    <n v="495.59"/>
    <x v="4"/>
  </r>
  <r>
    <s v="ORD106011"/>
    <x v="0"/>
    <x v="2"/>
    <n v="3173.67"/>
    <n v="0.41"/>
    <n v="1301.2047"/>
    <n v="1872.4653000000001"/>
    <n v="8"/>
    <x v="664"/>
    <d v="2024-04-25T00:00:00"/>
    <x v="0"/>
    <x v="2"/>
    <n v="563.16"/>
    <x v="4"/>
  </r>
  <r>
    <s v="ORD111243"/>
    <x v="2"/>
    <x v="4"/>
    <n v="3175.33"/>
    <n v="0.45"/>
    <n v="1428.8985"/>
    <n v="1746.4314999999999"/>
    <n v="8"/>
    <x v="684"/>
    <d v="2023-08-31T00:00:00"/>
    <x v="0"/>
    <x v="2"/>
    <n v="435.92"/>
    <x v="1"/>
  </r>
  <r>
    <s v="ORD100230"/>
    <x v="2"/>
    <x v="1"/>
    <n v="3177.29"/>
    <n v="0.11"/>
    <n v="349.50189999999998"/>
    <n v="2827.7880999999998"/>
    <n v="8"/>
    <x v="584"/>
    <d v="2023-09-27T00:00:00"/>
    <x v="2"/>
    <x v="0"/>
    <n v="682.33"/>
    <x v="0"/>
  </r>
  <r>
    <s v="ORD108259"/>
    <x v="1"/>
    <x v="0"/>
    <n v="3177.85"/>
    <n v="0.43"/>
    <n v="1366.4755"/>
    <n v="1811.3744999999999"/>
    <n v="8"/>
    <x v="500"/>
    <d v="2023-12-01T00:00:00"/>
    <x v="2"/>
    <x v="1"/>
    <n v="481.46"/>
    <x v="2"/>
  </r>
  <r>
    <s v="ORD110721"/>
    <x v="1"/>
    <x v="4"/>
    <n v="3180.36"/>
    <n v="0.26"/>
    <n v="826.89360000000011"/>
    <n v="2353.4664000000002"/>
    <n v="8"/>
    <x v="491"/>
    <d v="2024-08-22T00:00:00"/>
    <x v="2"/>
    <x v="2"/>
    <n v="277.5"/>
    <x v="3"/>
  </r>
  <r>
    <s v="ORD101229"/>
    <x v="0"/>
    <x v="3"/>
    <n v="3181.53"/>
    <n v="0.35"/>
    <n v="1113.5355"/>
    <n v="2067.9945000000002"/>
    <n v="8"/>
    <x v="49"/>
    <d v="2024-12-17T00:00:00"/>
    <x v="1"/>
    <x v="2"/>
    <n v="675.95"/>
    <x v="3"/>
  </r>
  <r>
    <s v="ORD108263"/>
    <x v="1"/>
    <x v="2"/>
    <n v="3183.22"/>
    <n v="0.13"/>
    <n v="413.8186"/>
    <n v="2769.4013999999997"/>
    <n v="8"/>
    <x v="447"/>
    <d v="2024-06-05T00:00:00"/>
    <x v="0"/>
    <x v="2"/>
    <n v="793.05"/>
    <x v="1"/>
  </r>
  <r>
    <s v="ORD108156"/>
    <x v="1"/>
    <x v="0"/>
    <n v="3192.47"/>
    <n v="0.03"/>
    <n v="95.77409999999999"/>
    <n v="3096.6958999999997"/>
    <n v="8"/>
    <x v="42"/>
    <d v="2024-02-21T00:00:00"/>
    <x v="0"/>
    <x v="1"/>
    <n v="950.9"/>
    <x v="4"/>
  </r>
  <r>
    <s v="ORD114837"/>
    <x v="3"/>
    <x v="3"/>
    <n v="3195.39"/>
    <n v="0.21"/>
    <n v="671.03189999999995"/>
    <n v="2524.3580999999999"/>
    <n v="8"/>
    <x v="262"/>
    <d v="2023-06-06T00:00:00"/>
    <x v="2"/>
    <x v="1"/>
    <n v="452.42"/>
    <x v="0"/>
  </r>
  <r>
    <s v="ORD105458"/>
    <x v="3"/>
    <x v="3"/>
    <n v="3199.43"/>
    <n v="0.47"/>
    <n v="1503.7320999999999"/>
    <n v="1695.6978999999999"/>
    <n v="8"/>
    <x v="278"/>
    <d v="2024-07-02T00:00:00"/>
    <x v="2"/>
    <x v="1"/>
    <n v="701.61"/>
    <x v="3"/>
  </r>
  <r>
    <s v="ORD112364"/>
    <x v="0"/>
    <x v="0"/>
    <n v="3201.03"/>
    <n v="0.38"/>
    <n v="1216.3914000000002"/>
    <n v="1984.6386"/>
    <n v="8"/>
    <x v="472"/>
    <d v="2023-02-09T00:00:00"/>
    <x v="1"/>
    <x v="0"/>
    <n v="432.86"/>
    <x v="0"/>
  </r>
  <r>
    <s v="ORD106711"/>
    <x v="2"/>
    <x v="1"/>
    <n v="3202.38"/>
    <n v="0.39"/>
    <n v="1248.9282000000001"/>
    <n v="1953.4518"/>
    <n v="8"/>
    <x v="563"/>
    <d v="2023-07-18T00:00:00"/>
    <x v="1"/>
    <x v="1"/>
    <n v="661.2"/>
    <x v="2"/>
  </r>
  <r>
    <s v="ORD103911"/>
    <x v="2"/>
    <x v="0"/>
    <n v="3204.21"/>
    <n v="0.05"/>
    <n v="160.21050000000002"/>
    <n v="3043.9994999999999"/>
    <n v="8"/>
    <x v="383"/>
    <d v="2024-09-30T00:00:00"/>
    <x v="2"/>
    <x v="2"/>
    <n v="773.41"/>
    <x v="5"/>
  </r>
  <r>
    <s v="ORD104765"/>
    <x v="1"/>
    <x v="1"/>
    <n v="3215.84"/>
    <n v="0.24"/>
    <n v="771.80160000000001"/>
    <n v="2444.0384000000004"/>
    <n v="8"/>
    <x v="14"/>
    <d v="2023-02-03T00:00:00"/>
    <x v="2"/>
    <x v="1"/>
    <n v="645"/>
    <x v="5"/>
  </r>
  <r>
    <s v="ORD115078"/>
    <x v="1"/>
    <x v="1"/>
    <n v="3215.88"/>
    <n v="0.05"/>
    <n v="160.79400000000001"/>
    <n v="3055.0860000000002"/>
    <n v="8"/>
    <x v="464"/>
    <d v="2023-11-13T00:00:00"/>
    <x v="0"/>
    <x v="1"/>
    <n v="227.98"/>
    <x v="0"/>
  </r>
  <r>
    <s v="ORD100068"/>
    <x v="3"/>
    <x v="1"/>
    <n v="3215.9"/>
    <n v="0.21"/>
    <n v="675.33899999999994"/>
    <n v="2540.5610000000001"/>
    <n v="8"/>
    <x v="479"/>
    <d v="2023-02-16T00:00:00"/>
    <x v="1"/>
    <x v="0"/>
    <n v="542.05999999999995"/>
    <x v="0"/>
  </r>
  <r>
    <s v="ORD107103"/>
    <x v="3"/>
    <x v="2"/>
    <n v="3217.07"/>
    <n v="0.06"/>
    <n v="193.02420000000001"/>
    <n v="3024.0458000000003"/>
    <n v="8"/>
    <x v="380"/>
    <d v="2024-03-18T00:00:00"/>
    <x v="1"/>
    <x v="2"/>
    <n v="312.77999999999997"/>
    <x v="2"/>
  </r>
  <r>
    <s v="ORD110645"/>
    <x v="1"/>
    <x v="3"/>
    <n v="3224.3"/>
    <n v="0.19"/>
    <n v="612.61700000000008"/>
    <n v="2611.683"/>
    <n v="8"/>
    <x v="499"/>
    <d v="2023-08-21T00:00:00"/>
    <x v="1"/>
    <x v="0"/>
    <n v="678.6"/>
    <x v="0"/>
  </r>
  <r>
    <s v="ORD104894"/>
    <x v="0"/>
    <x v="3"/>
    <n v="3231.16"/>
    <n v="0.46"/>
    <n v="1486.3335999999999"/>
    <n v="1744.8263999999999"/>
    <n v="8"/>
    <x v="704"/>
    <d v="2023-02-20T00:00:00"/>
    <x v="0"/>
    <x v="1"/>
    <n v="935.21"/>
    <x v="3"/>
  </r>
  <r>
    <s v="ORD107487"/>
    <x v="1"/>
    <x v="1"/>
    <n v="3232.64"/>
    <n v="0.37"/>
    <n v="1196.0768"/>
    <n v="2036.5631999999998"/>
    <n v="8"/>
    <x v="237"/>
    <d v="2024-08-07T00:00:00"/>
    <x v="1"/>
    <x v="1"/>
    <n v="558.65"/>
    <x v="3"/>
  </r>
  <r>
    <s v="ORD107526"/>
    <x v="2"/>
    <x v="3"/>
    <n v="3234.73"/>
    <n v="0.13"/>
    <n v="420.51490000000001"/>
    <n v="2814.2150999999999"/>
    <n v="8"/>
    <x v="609"/>
    <d v="2023-10-07T00:00:00"/>
    <x v="0"/>
    <x v="1"/>
    <n v="715.84"/>
    <x v="3"/>
  </r>
  <r>
    <s v="ORD114354"/>
    <x v="3"/>
    <x v="2"/>
    <n v="3237.68"/>
    <n v="0.46"/>
    <n v="1489.3327999999999"/>
    <n v="1748.3471999999999"/>
    <n v="8"/>
    <x v="118"/>
    <d v="2024-09-29T00:00:00"/>
    <x v="0"/>
    <x v="0"/>
    <n v="634.28"/>
    <x v="5"/>
  </r>
  <r>
    <s v="ORD106721"/>
    <x v="1"/>
    <x v="4"/>
    <n v="3238.03"/>
    <n v="0.16"/>
    <n v="518.08480000000009"/>
    <n v="2719.9452000000001"/>
    <n v="8"/>
    <x v="150"/>
    <d v="2024-08-05T00:00:00"/>
    <x v="1"/>
    <x v="0"/>
    <n v="326.25"/>
    <x v="2"/>
  </r>
  <r>
    <s v="ORD106477"/>
    <x v="0"/>
    <x v="2"/>
    <n v="3240.4"/>
    <n v="0.21"/>
    <n v="680.48400000000004"/>
    <n v="2559.9160000000002"/>
    <n v="8"/>
    <x v="30"/>
    <d v="2024-06-24T00:00:00"/>
    <x v="2"/>
    <x v="2"/>
    <n v="459.02"/>
    <x v="3"/>
  </r>
  <r>
    <s v="ORD103317"/>
    <x v="2"/>
    <x v="3"/>
    <n v="3244.48"/>
    <n v="0.17"/>
    <n v="551.5616"/>
    <n v="2692.9184"/>
    <n v="8"/>
    <x v="306"/>
    <d v="2024-09-02T00:00:00"/>
    <x v="2"/>
    <x v="1"/>
    <n v="409.96"/>
    <x v="5"/>
  </r>
  <r>
    <s v="ORD104749"/>
    <x v="1"/>
    <x v="1"/>
    <n v="3246.89"/>
    <n v="0.16"/>
    <n v="519.50239999999997"/>
    <n v="2727.3876"/>
    <n v="8"/>
    <x v="567"/>
    <d v="2024-02-24T00:00:00"/>
    <x v="0"/>
    <x v="2"/>
    <n v="732.63"/>
    <x v="3"/>
  </r>
  <r>
    <s v="ORD103197"/>
    <x v="1"/>
    <x v="2"/>
    <n v="3247.55"/>
    <n v="7.0000000000000007E-2"/>
    <n v="227.32850000000005"/>
    <n v="3020.2215000000001"/>
    <n v="8"/>
    <x v="267"/>
    <d v="2023-09-04T00:00:00"/>
    <x v="1"/>
    <x v="0"/>
    <n v="843.12"/>
    <x v="5"/>
  </r>
  <r>
    <s v="ORD111978"/>
    <x v="1"/>
    <x v="4"/>
    <n v="3249.49"/>
    <n v="0.28000000000000003"/>
    <n v="909.85720000000003"/>
    <n v="2339.6327999999999"/>
    <n v="8"/>
    <x v="107"/>
    <d v="2024-04-06T00:00:00"/>
    <x v="2"/>
    <x v="2"/>
    <n v="592.23"/>
    <x v="2"/>
  </r>
  <r>
    <s v="ORD107351"/>
    <x v="0"/>
    <x v="4"/>
    <n v="3250.21"/>
    <n v="0.09"/>
    <n v="292.51889999999997"/>
    <n v="2957.6911"/>
    <n v="8"/>
    <x v="650"/>
    <d v="2024-06-05T00:00:00"/>
    <x v="2"/>
    <x v="0"/>
    <n v="224.44"/>
    <x v="2"/>
  </r>
  <r>
    <s v="ORD108186"/>
    <x v="2"/>
    <x v="4"/>
    <n v="3251.21"/>
    <n v="0.4"/>
    <n v="1300.4840000000002"/>
    <n v="1950.7259999999999"/>
    <n v="8"/>
    <x v="695"/>
    <d v="2024-10-10T00:00:00"/>
    <x v="2"/>
    <x v="1"/>
    <n v="887.32"/>
    <x v="4"/>
  </r>
  <r>
    <s v="ORD109651"/>
    <x v="3"/>
    <x v="0"/>
    <n v="3253.54"/>
    <n v="0.25"/>
    <n v="813.38499999999999"/>
    <n v="2440.1549999999997"/>
    <n v="8"/>
    <x v="96"/>
    <d v="2024-08-16T00:00:00"/>
    <x v="0"/>
    <x v="2"/>
    <n v="270.62"/>
    <x v="4"/>
  </r>
  <r>
    <s v="ORD103643"/>
    <x v="3"/>
    <x v="4"/>
    <n v="3255.44"/>
    <n v="0.09"/>
    <n v="292.9896"/>
    <n v="2962.4504000000002"/>
    <n v="8"/>
    <x v="64"/>
    <d v="2024-09-02T00:00:00"/>
    <x v="2"/>
    <x v="0"/>
    <n v="913.24"/>
    <x v="2"/>
  </r>
  <r>
    <s v="ORD109720"/>
    <x v="3"/>
    <x v="4"/>
    <n v="3258.7"/>
    <n v="0.45"/>
    <n v="1466.415"/>
    <n v="1792.2849999999999"/>
    <n v="8"/>
    <x v="112"/>
    <d v="2024-06-24T00:00:00"/>
    <x v="1"/>
    <x v="0"/>
    <n v="585.33000000000004"/>
    <x v="2"/>
  </r>
  <r>
    <s v="ORD113804"/>
    <x v="3"/>
    <x v="1"/>
    <n v="3260.52"/>
    <n v="0.25"/>
    <n v="815.13"/>
    <n v="2445.39"/>
    <n v="8"/>
    <x v="25"/>
    <d v="2023-01-14T00:00:00"/>
    <x v="2"/>
    <x v="0"/>
    <n v="411.25"/>
    <x v="5"/>
  </r>
  <r>
    <s v="ORD104168"/>
    <x v="1"/>
    <x v="4"/>
    <n v="3261.8"/>
    <n v="0.28999999999999998"/>
    <n v="945.92200000000003"/>
    <n v="2315.8780000000002"/>
    <n v="8"/>
    <x v="256"/>
    <d v="2023-08-07T00:00:00"/>
    <x v="2"/>
    <x v="0"/>
    <n v="255.09"/>
    <x v="3"/>
  </r>
  <r>
    <s v="ORD109647"/>
    <x v="2"/>
    <x v="2"/>
    <n v="3262"/>
    <n v="0.38"/>
    <n v="1239.56"/>
    <n v="2022.44"/>
    <n v="8"/>
    <x v="291"/>
    <d v="2023-09-20T00:00:00"/>
    <x v="1"/>
    <x v="1"/>
    <n v="245.15"/>
    <x v="3"/>
  </r>
  <r>
    <s v="ORD105101"/>
    <x v="3"/>
    <x v="0"/>
    <n v="3265.11"/>
    <n v="0.08"/>
    <n v="261.2088"/>
    <n v="3003.9012000000002"/>
    <n v="8"/>
    <x v="680"/>
    <d v="2023-05-04T00:00:00"/>
    <x v="1"/>
    <x v="0"/>
    <n v="433.04"/>
    <x v="1"/>
  </r>
  <r>
    <s v="ORD100829"/>
    <x v="3"/>
    <x v="3"/>
    <n v="3265.31"/>
    <n v="0.28000000000000003"/>
    <n v="914.28680000000008"/>
    <n v="2351.0231999999996"/>
    <n v="8"/>
    <x v="6"/>
    <d v="2023-08-20T00:00:00"/>
    <x v="0"/>
    <x v="1"/>
    <n v="928.11"/>
    <x v="5"/>
  </r>
  <r>
    <s v="ORD102264"/>
    <x v="2"/>
    <x v="4"/>
    <n v="3266.78"/>
    <n v="0.32"/>
    <n v="1045.3696"/>
    <n v="2221.4104000000002"/>
    <n v="8"/>
    <x v="478"/>
    <d v="2024-02-09T00:00:00"/>
    <x v="1"/>
    <x v="2"/>
    <n v="702.98"/>
    <x v="4"/>
  </r>
  <r>
    <s v="ORD115194"/>
    <x v="0"/>
    <x v="2"/>
    <n v="3268.96"/>
    <n v="0.32"/>
    <n v="1046.0672"/>
    <n v="2222.8928000000001"/>
    <n v="8"/>
    <x v="339"/>
    <d v="2023-02-21T00:00:00"/>
    <x v="1"/>
    <x v="1"/>
    <n v="190.73"/>
    <x v="1"/>
  </r>
  <r>
    <s v="ORD103350"/>
    <x v="3"/>
    <x v="2"/>
    <n v="3269.18"/>
    <n v="0.06"/>
    <n v="196.15079999999998"/>
    <n v="3073.0291999999999"/>
    <n v="8"/>
    <x v="607"/>
    <d v="2024-01-24T00:00:00"/>
    <x v="1"/>
    <x v="0"/>
    <n v="349.67"/>
    <x v="5"/>
  </r>
  <r>
    <s v="ORD114393"/>
    <x v="1"/>
    <x v="2"/>
    <n v="3271.48"/>
    <n v="0.17"/>
    <n v="556.15160000000003"/>
    <n v="2715.3283999999999"/>
    <n v="8"/>
    <x v="332"/>
    <d v="2024-05-13T00:00:00"/>
    <x v="2"/>
    <x v="0"/>
    <n v="727.95"/>
    <x v="0"/>
  </r>
  <r>
    <s v="ORD102598"/>
    <x v="0"/>
    <x v="1"/>
    <n v="3287.45"/>
    <n v="7.0000000000000007E-2"/>
    <n v="230.1215"/>
    <n v="3057.3284999999996"/>
    <n v="8"/>
    <x v="406"/>
    <d v="2023-05-02T00:00:00"/>
    <x v="0"/>
    <x v="2"/>
    <n v="828.53"/>
    <x v="1"/>
  </r>
  <r>
    <s v="ORD107333"/>
    <x v="0"/>
    <x v="3"/>
    <n v="3290.31"/>
    <n v="0.35"/>
    <n v="1151.6084999999998"/>
    <n v="2138.7015000000001"/>
    <n v="8"/>
    <x v="125"/>
    <d v="2023-09-05T00:00:00"/>
    <x v="2"/>
    <x v="2"/>
    <n v="603.85"/>
    <x v="5"/>
  </r>
  <r>
    <s v="ORD102831"/>
    <x v="2"/>
    <x v="0"/>
    <n v="3292.59"/>
    <n v="0"/>
    <n v="0"/>
    <n v="3292.59"/>
    <n v="8"/>
    <x v="206"/>
    <d v="2023-01-13T00:00:00"/>
    <x v="1"/>
    <x v="1"/>
    <n v="303.27"/>
    <x v="0"/>
  </r>
  <r>
    <s v="ORD114557"/>
    <x v="1"/>
    <x v="2"/>
    <n v="3294.9"/>
    <n v="0.19"/>
    <n v="626.03100000000006"/>
    <n v="2668.8690000000001"/>
    <n v="8"/>
    <x v="119"/>
    <d v="2024-05-22T00:00:00"/>
    <x v="2"/>
    <x v="2"/>
    <n v="239.27"/>
    <x v="2"/>
  </r>
  <r>
    <s v="ORD104059"/>
    <x v="0"/>
    <x v="0"/>
    <n v="3299"/>
    <n v="0.04"/>
    <n v="131.96"/>
    <n v="3167.04"/>
    <n v="8"/>
    <x v="718"/>
    <d v="2024-08-09T00:00:00"/>
    <x v="1"/>
    <x v="2"/>
    <n v="430.1"/>
    <x v="3"/>
  </r>
  <r>
    <s v="ORD103111"/>
    <x v="0"/>
    <x v="1"/>
    <n v="3300.42"/>
    <n v="0.12"/>
    <n v="396.05039999999997"/>
    <n v="2904.3696"/>
    <n v="8"/>
    <x v="229"/>
    <d v="2023-08-01T00:00:00"/>
    <x v="2"/>
    <x v="2"/>
    <n v="970.15"/>
    <x v="3"/>
  </r>
  <r>
    <s v="ORD105564"/>
    <x v="3"/>
    <x v="3"/>
    <n v="3302.86"/>
    <n v="0.47"/>
    <n v="1552.3442"/>
    <n v="1750.5158000000001"/>
    <n v="8"/>
    <x v="334"/>
    <d v="2024-09-19T00:00:00"/>
    <x v="2"/>
    <x v="0"/>
    <n v="486.58"/>
    <x v="5"/>
  </r>
  <r>
    <s v="ORD111255"/>
    <x v="1"/>
    <x v="0"/>
    <n v="3303.72"/>
    <n v="0.4"/>
    <n v="1321.4880000000001"/>
    <n v="1982.2319999999997"/>
    <n v="8"/>
    <x v="498"/>
    <d v="2024-09-10T00:00:00"/>
    <x v="0"/>
    <x v="0"/>
    <n v="870.92"/>
    <x v="1"/>
  </r>
  <r>
    <s v="ORD108398"/>
    <x v="1"/>
    <x v="1"/>
    <n v="3304.07"/>
    <n v="0.08"/>
    <n v="264.32560000000001"/>
    <n v="3039.7444"/>
    <n v="8"/>
    <x v="74"/>
    <d v="2024-12-19T00:00:00"/>
    <x v="2"/>
    <x v="0"/>
    <n v="264.3"/>
    <x v="1"/>
  </r>
  <r>
    <s v="ORD112825"/>
    <x v="0"/>
    <x v="1"/>
    <n v="3305.85"/>
    <n v="0.43"/>
    <n v="1421.5155"/>
    <n v="1884.3344999999999"/>
    <n v="8"/>
    <x v="22"/>
    <d v="2023-09-29T00:00:00"/>
    <x v="1"/>
    <x v="0"/>
    <n v="168.82"/>
    <x v="3"/>
  </r>
  <r>
    <s v="ORD109358"/>
    <x v="3"/>
    <x v="4"/>
    <n v="3306.74"/>
    <n v="0.06"/>
    <n v="198.40439999999998"/>
    <n v="3108.3355999999999"/>
    <n v="8"/>
    <x v="434"/>
    <d v="2024-07-25T00:00:00"/>
    <x v="2"/>
    <x v="2"/>
    <n v="414.18"/>
    <x v="4"/>
  </r>
  <r>
    <s v="ORD112808"/>
    <x v="1"/>
    <x v="2"/>
    <n v="3306.92"/>
    <n v="0.1"/>
    <n v="330.69200000000001"/>
    <n v="2976.2280000000001"/>
    <n v="8"/>
    <x v="37"/>
    <d v="2024-06-03T00:00:00"/>
    <x v="0"/>
    <x v="2"/>
    <n v="943.47"/>
    <x v="1"/>
  </r>
  <r>
    <s v="ORD109899"/>
    <x v="2"/>
    <x v="4"/>
    <n v="3307.48"/>
    <n v="0.25"/>
    <n v="826.87"/>
    <n v="2480.61"/>
    <n v="8"/>
    <x v="407"/>
    <d v="2024-12-04T00:00:00"/>
    <x v="0"/>
    <x v="0"/>
    <n v="722.76"/>
    <x v="1"/>
  </r>
  <r>
    <s v="ORD109738"/>
    <x v="3"/>
    <x v="4"/>
    <n v="3312.36"/>
    <n v="0.39"/>
    <n v="1291.8204000000001"/>
    <n v="2020.5396000000001"/>
    <n v="8"/>
    <x v="428"/>
    <d v="2023-03-26T00:00:00"/>
    <x v="0"/>
    <x v="1"/>
    <n v="285.58"/>
    <x v="1"/>
  </r>
  <r>
    <s v="ORD108607"/>
    <x v="1"/>
    <x v="0"/>
    <n v="3323.48"/>
    <n v="0.48"/>
    <n v="1595.2703999999999"/>
    <n v="1728.2096000000001"/>
    <n v="8"/>
    <x v="249"/>
    <d v="2023-02-20T00:00:00"/>
    <x v="0"/>
    <x v="0"/>
    <n v="601.07000000000005"/>
    <x v="3"/>
  </r>
  <r>
    <s v="ORD113859"/>
    <x v="2"/>
    <x v="0"/>
    <n v="3326.08"/>
    <n v="0.39"/>
    <n v="1297.1712"/>
    <n v="2028.9087999999999"/>
    <n v="8"/>
    <x v="240"/>
    <d v="2024-01-28T00:00:00"/>
    <x v="1"/>
    <x v="2"/>
    <n v="264.02999999999997"/>
    <x v="1"/>
  </r>
  <r>
    <s v="ORD114958"/>
    <x v="0"/>
    <x v="1"/>
    <n v="3340.01"/>
    <n v="0.24"/>
    <n v="801.60239999999999"/>
    <n v="2538.4076000000005"/>
    <n v="8"/>
    <x v="576"/>
    <d v="2024-12-25T00:00:00"/>
    <x v="2"/>
    <x v="1"/>
    <n v="226.45"/>
    <x v="1"/>
  </r>
  <r>
    <s v="ORD101787"/>
    <x v="3"/>
    <x v="3"/>
    <n v="3340.42"/>
    <n v="0.35"/>
    <n v="1169.1469999999999"/>
    <n v="2171.2730000000001"/>
    <n v="8"/>
    <x v="359"/>
    <d v="2024-01-15T00:00:00"/>
    <x v="1"/>
    <x v="2"/>
    <n v="699.79"/>
    <x v="5"/>
  </r>
  <r>
    <s v="ORD100238"/>
    <x v="0"/>
    <x v="3"/>
    <n v="3341.23"/>
    <n v="0.18"/>
    <n v="601.42139999999995"/>
    <n v="2739.8086000000003"/>
    <n v="8"/>
    <x v="510"/>
    <d v="2024-11-30T00:00:00"/>
    <x v="0"/>
    <x v="2"/>
    <n v="427.47"/>
    <x v="5"/>
  </r>
  <r>
    <s v="ORD106628"/>
    <x v="0"/>
    <x v="2"/>
    <n v="3342.37"/>
    <n v="0.31"/>
    <n v="1036.1347000000001"/>
    <n v="2306.2352999999998"/>
    <n v="8"/>
    <x v="357"/>
    <d v="2023-10-07T00:00:00"/>
    <x v="1"/>
    <x v="0"/>
    <n v="633.4"/>
    <x v="2"/>
  </r>
  <r>
    <s v="ORD105247"/>
    <x v="2"/>
    <x v="2"/>
    <n v="3342.84"/>
    <n v="0.1"/>
    <n v="334.28400000000005"/>
    <n v="3008.556"/>
    <n v="8"/>
    <x v="56"/>
    <d v="2024-11-15T00:00:00"/>
    <x v="1"/>
    <x v="0"/>
    <n v="548.53"/>
    <x v="1"/>
  </r>
  <r>
    <s v="ORD100463"/>
    <x v="1"/>
    <x v="0"/>
    <n v="3343.85"/>
    <n v="0.28999999999999998"/>
    <n v="969.71649999999988"/>
    <n v="2374.1334999999999"/>
    <n v="8"/>
    <x v="497"/>
    <d v="2023-11-05T00:00:00"/>
    <x v="1"/>
    <x v="1"/>
    <n v="668.21"/>
    <x v="1"/>
  </r>
  <r>
    <s v="ORD102235"/>
    <x v="3"/>
    <x v="0"/>
    <n v="3346.19"/>
    <n v="0.5"/>
    <n v="1673.095"/>
    <n v="1673.095"/>
    <n v="8"/>
    <x v="693"/>
    <d v="2023-07-11T00:00:00"/>
    <x v="1"/>
    <x v="0"/>
    <n v="751.37"/>
    <x v="5"/>
  </r>
  <r>
    <s v="ORD108643"/>
    <x v="2"/>
    <x v="2"/>
    <n v="3360.74"/>
    <n v="0.01"/>
    <n v="33.607399999999998"/>
    <n v="3327.1325999999999"/>
    <n v="8"/>
    <x v="217"/>
    <d v="2023-10-01T00:00:00"/>
    <x v="0"/>
    <x v="1"/>
    <n v="193.79"/>
    <x v="4"/>
  </r>
  <r>
    <s v="ORD100875"/>
    <x v="0"/>
    <x v="4"/>
    <n v="3362.64"/>
    <n v="0.03"/>
    <n v="100.8792"/>
    <n v="3261.7608"/>
    <n v="8"/>
    <x v="300"/>
    <d v="2023-08-16T00:00:00"/>
    <x v="2"/>
    <x v="1"/>
    <n v="531.57000000000005"/>
    <x v="2"/>
  </r>
  <r>
    <s v="ORD100492"/>
    <x v="1"/>
    <x v="4"/>
    <n v="3363.87"/>
    <n v="0.05"/>
    <n v="168.1935"/>
    <n v="3195.6765"/>
    <n v="8"/>
    <x v="163"/>
    <d v="2024-08-02T00:00:00"/>
    <x v="0"/>
    <x v="0"/>
    <n v="840.81"/>
    <x v="5"/>
  </r>
  <r>
    <s v="ORD100649"/>
    <x v="1"/>
    <x v="0"/>
    <n v="3369.73"/>
    <n v="0.21"/>
    <n v="707.64329999999995"/>
    <n v="2662.0866999999998"/>
    <n v="8"/>
    <x v="84"/>
    <d v="2024-06-08T00:00:00"/>
    <x v="2"/>
    <x v="1"/>
    <n v="724.81"/>
    <x v="1"/>
  </r>
  <r>
    <s v="ORD106440"/>
    <x v="2"/>
    <x v="1"/>
    <n v="3370.72"/>
    <n v="0.1"/>
    <n v="337.072"/>
    <n v="3033.6479999999997"/>
    <n v="8"/>
    <x v="97"/>
    <d v="2024-11-06T00:00:00"/>
    <x v="2"/>
    <x v="1"/>
    <n v="593.08000000000004"/>
    <x v="2"/>
  </r>
  <r>
    <s v="ORD109322"/>
    <x v="0"/>
    <x v="3"/>
    <n v="3372.04"/>
    <n v="0.5"/>
    <n v="1686.02"/>
    <n v="1686.02"/>
    <n v="8"/>
    <x v="469"/>
    <d v="2023-01-14T00:00:00"/>
    <x v="1"/>
    <x v="1"/>
    <n v="640.72"/>
    <x v="0"/>
  </r>
  <r>
    <s v="ORD112865"/>
    <x v="1"/>
    <x v="4"/>
    <n v="3372.94"/>
    <n v="0.33"/>
    <n v="1113.0702000000001"/>
    <n v="2259.8697999999999"/>
    <n v="8"/>
    <x v="631"/>
    <d v="2024-09-04T00:00:00"/>
    <x v="0"/>
    <x v="1"/>
    <n v="282.02"/>
    <x v="4"/>
  </r>
  <r>
    <s v="ORD112361"/>
    <x v="1"/>
    <x v="4"/>
    <n v="3373.56"/>
    <n v="0.06"/>
    <n v="202.4136"/>
    <n v="3171.1464000000001"/>
    <n v="8"/>
    <x v="616"/>
    <d v="2023-01-26T00:00:00"/>
    <x v="1"/>
    <x v="0"/>
    <n v="720.42"/>
    <x v="2"/>
  </r>
  <r>
    <s v="ORD107905"/>
    <x v="0"/>
    <x v="2"/>
    <n v="3374.29"/>
    <n v="0.04"/>
    <n v="134.9716"/>
    <n v="3239.3184000000001"/>
    <n v="8"/>
    <x v="444"/>
    <d v="2023-04-19T00:00:00"/>
    <x v="2"/>
    <x v="0"/>
    <n v="460.01"/>
    <x v="3"/>
  </r>
  <r>
    <s v="ORD109792"/>
    <x v="3"/>
    <x v="3"/>
    <n v="3378.73"/>
    <n v="0.39"/>
    <n v="1317.7047"/>
    <n v="2061.0253000000002"/>
    <n v="8"/>
    <x v="388"/>
    <d v="2023-07-04T00:00:00"/>
    <x v="0"/>
    <x v="1"/>
    <n v="797.32"/>
    <x v="4"/>
  </r>
  <r>
    <s v="ORD101607"/>
    <x v="1"/>
    <x v="3"/>
    <n v="3379.36"/>
    <n v="0.44"/>
    <n v="1486.9184"/>
    <n v="1892.4416000000001"/>
    <n v="8"/>
    <x v="565"/>
    <d v="2024-06-28T00:00:00"/>
    <x v="2"/>
    <x v="2"/>
    <n v="404.12"/>
    <x v="3"/>
  </r>
  <r>
    <s v="ORD102762"/>
    <x v="0"/>
    <x v="3"/>
    <n v="3384.5"/>
    <n v="0.4"/>
    <n v="1353.8000000000002"/>
    <n v="2030.6999999999998"/>
    <n v="8"/>
    <x v="477"/>
    <d v="2023-02-14T00:00:00"/>
    <x v="1"/>
    <x v="0"/>
    <n v="254.28"/>
    <x v="3"/>
  </r>
  <r>
    <s v="ORD105930"/>
    <x v="0"/>
    <x v="0"/>
    <n v="3384.73"/>
    <n v="0.13"/>
    <n v="440.01490000000001"/>
    <n v="2944.7150999999999"/>
    <n v="8"/>
    <x v="287"/>
    <d v="2024-07-22T00:00:00"/>
    <x v="0"/>
    <x v="1"/>
    <n v="366.61"/>
    <x v="2"/>
  </r>
  <r>
    <s v="ORD107197"/>
    <x v="1"/>
    <x v="3"/>
    <n v="3387.49"/>
    <n v="0.49"/>
    <n v="1659.8700999999999"/>
    <n v="1727.6198999999999"/>
    <n v="8"/>
    <x v="218"/>
    <d v="2024-11-11T00:00:00"/>
    <x v="1"/>
    <x v="0"/>
    <n v="505.84"/>
    <x v="0"/>
  </r>
  <r>
    <s v="ORD106472"/>
    <x v="0"/>
    <x v="3"/>
    <n v="3390.23"/>
    <n v="0.18"/>
    <n v="610.2414"/>
    <n v="2779.9886000000001"/>
    <n v="8"/>
    <x v="461"/>
    <d v="2023-07-09T00:00:00"/>
    <x v="1"/>
    <x v="1"/>
    <n v="533.39"/>
    <x v="3"/>
  </r>
  <r>
    <s v="ORD110131"/>
    <x v="1"/>
    <x v="3"/>
    <n v="3398.7"/>
    <n v="0.06"/>
    <n v="203.92199999999997"/>
    <n v="3194.7779999999998"/>
    <n v="8"/>
    <x v="587"/>
    <d v="2024-11-27T00:00:00"/>
    <x v="2"/>
    <x v="1"/>
    <n v="252.97"/>
    <x v="3"/>
  </r>
  <r>
    <s v="ORD103867"/>
    <x v="3"/>
    <x v="4"/>
    <n v="3404.94"/>
    <n v="0.47"/>
    <n v="1600.3217999999999"/>
    <n v="1804.6182000000001"/>
    <n v="8"/>
    <x v="391"/>
    <d v="2023-03-07T00:00:00"/>
    <x v="1"/>
    <x v="1"/>
    <n v="722.06"/>
    <x v="5"/>
  </r>
  <r>
    <s v="ORD110482"/>
    <x v="0"/>
    <x v="3"/>
    <n v="3409.71"/>
    <n v="0.24"/>
    <n v="818.33039999999994"/>
    <n v="2591.3796000000002"/>
    <n v="8"/>
    <x v="402"/>
    <d v="2023-08-22T00:00:00"/>
    <x v="2"/>
    <x v="0"/>
    <n v="708.31"/>
    <x v="3"/>
  </r>
  <r>
    <s v="ORD106227"/>
    <x v="0"/>
    <x v="3"/>
    <n v="3410.29"/>
    <n v="0.25"/>
    <n v="852.57249999999999"/>
    <n v="2557.7174999999997"/>
    <n v="8"/>
    <x v="446"/>
    <d v="2023-04-28T00:00:00"/>
    <x v="2"/>
    <x v="0"/>
    <n v="552.83000000000004"/>
    <x v="3"/>
  </r>
  <r>
    <s v="ORD110637"/>
    <x v="1"/>
    <x v="1"/>
    <n v="3415.2"/>
    <n v="0.2"/>
    <n v="683.04"/>
    <n v="2732.16"/>
    <n v="8"/>
    <x v="365"/>
    <d v="2023-07-25T00:00:00"/>
    <x v="1"/>
    <x v="2"/>
    <n v="701.16"/>
    <x v="4"/>
  </r>
  <r>
    <s v="ORD111134"/>
    <x v="0"/>
    <x v="1"/>
    <n v="3420.55"/>
    <n v="0.18"/>
    <n v="615.69899999999996"/>
    <n v="2804.8510000000001"/>
    <n v="8"/>
    <x v="378"/>
    <d v="2024-04-27T00:00:00"/>
    <x v="0"/>
    <x v="1"/>
    <n v="825.5"/>
    <x v="3"/>
  </r>
  <r>
    <s v="ORD102392"/>
    <x v="3"/>
    <x v="3"/>
    <n v="3421.85"/>
    <n v="0.03"/>
    <n v="102.65549999999999"/>
    <n v="3319.1945000000001"/>
    <n v="8"/>
    <x v="57"/>
    <d v="2024-02-05T00:00:00"/>
    <x v="2"/>
    <x v="2"/>
    <n v="984.7"/>
    <x v="0"/>
  </r>
  <r>
    <s v="ORD113396"/>
    <x v="2"/>
    <x v="2"/>
    <n v="3426.21"/>
    <n v="0.16"/>
    <n v="548.19360000000006"/>
    <n v="2878.0164"/>
    <n v="8"/>
    <x v="63"/>
    <d v="2024-02-17T00:00:00"/>
    <x v="0"/>
    <x v="2"/>
    <n v="451.5"/>
    <x v="2"/>
  </r>
  <r>
    <s v="ORD111606"/>
    <x v="0"/>
    <x v="0"/>
    <n v="3429.34"/>
    <n v="0.24"/>
    <n v="823.04160000000002"/>
    <n v="2606.2984000000001"/>
    <n v="8"/>
    <x v="719"/>
    <d v="2023-10-01T00:00:00"/>
    <x v="0"/>
    <x v="2"/>
    <n v="924.07"/>
    <x v="3"/>
  </r>
  <r>
    <s v="ORD108148"/>
    <x v="3"/>
    <x v="2"/>
    <n v="3435.45"/>
    <n v="0.27"/>
    <n v="927.57150000000001"/>
    <n v="2507.8784999999998"/>
    <n v="8"/>
    <x v="139"/>
    <d v="2023-02-04T00:00:00"/>
    <x v="0"/>
    <x v="0"/>
    <n v="193.25"/>
    <x v="5"/>
  </r>
  <r>
    <s v="ORD101796"/>
    <x v="0"/>
    <x v="4"/>
    <n v="3437.53"/>
    <n v="0.03"/>
    <n v="103.1259"/>
    <n v="3334.4041000000002"/>
    <n v="8"/>
    <x v="252"/>
    <d v="2023-02-18T00:00:00"/>
    <x v="1"/>
    <x v="1"/>
    <n v="779.08"/>
    <x v="3"/>
  </r>
  <r>
    <s v="ORD100257"/>
    <x v="2"/>
    <x v="3"/>
    <n v="3438.46"/>
    <n v="0.19"/>
    <n v="653.30740000000003"/>
    <n v="2785.1525999999999"/>
    <n v="8"/>
    <x v="545"/>
    <d v="2023-03-01T00:00:00"/>
    <x v="2"/>
    <x v="0"/>
    <n v="848.11"/>
    <x v="4"/>
  </r>
  <r>
    <s v="ORD104922"/>
    <x v="3"/>
    <x v="4"/>
    <n v="3439.76"/>
    <n v="0.27"/>
    <n v="928.73520000000008"/>
    <n v="2511.0248000000001"/>
    <n v="8"/>
    <x v="209"/>
    <d v="2024-03-25T00:00:00"/>
    <x v="0"/>
    <x v="1"/>
    <n v="660.41"/>
    <x v="1"/>
  </r>
  <r>
    <s v="ORD112056"/>
    <x v="2"/>
    <x v="2"/>
    <n v="3442.44"/>
    <n v="0.22"/>
    <n v="757.33680000000004"/>
    <n v="2685.1032"/>
    <n v="8"/>
    <x v="388"/>
    <d v="2023-07-03T00:00:00"/>
    <x v="1"/>
    <x v="0"/>
    <n v="967.34"/>
    <x v="0"/>
  </r>
  <r>
    <s v="ORD112146"/>
    <x v="1"/>
    <x v="2"/>
    <n v="3445.39"/>
    <n v="0.41"/>
    <n v="1412.6098999999999"/>
    <n v="2032.7800999999999"/>
    <n v="8"/>
    <x v="28"/>
    <d v="2024-01-09T00:00:00"/>
    <x v="1"/>
    <x v="0"/>
    <n v="180.54"/>
    <x v="2"/>
  </r>
  <r>
    <s v="ORD112357"/>
    <x v="2"/>
    <x v="2"/>
    <n v="3449.05"/>
    <n v="0.27"/>
    <n v="931.24350000000015"/>
    <n v="2517.8065000000001"/>
    <n v="8"/>
    <x v="466"/>
    <d v="2024-02-13T00:00:00"/>
    <x v="2"/>
    <x v="1"/>
    <n v="493.92"/>
    <x v="0"/>
  </r>
  <r>
    <s v="ORD102655"/>
    <x v="1"/>
    <x v="4"/>
    <n v="3453.27"/>
    <n v="0.45"/>
    <n v="1553.9715000000001"/>
    <n v="1899.2984999999999"/>
    <n v="8"/>
    <x v="3"/>
    <d v="2023-03-08T00:00:00"/>
    <x v="1"/>
    <x v="2"/>
    <n v="292.23"/>
    <x v="3"/>
  </r>
  <r>
    <s v="ORD100713"/>
    <x v="3"/>
    <x v="1"/>
    <n v="3455.64"/>
    <n v="0.18"/>
    <n v="622.01519999999994"/>
    <n v="2833.6248000000001"/>
    <n v="8"/>
    <x v="189"/>
    <d v="2023-05-22T00:00:00"/>
    <x v="2"/>
    <x v="1"/>
    <n v="262.14999999999998"/>
    <x v="1"/>
  </r>
  <r>
    <s v="ORD106142"/>
    <x v="3"/>
    <x v="2"/>
    <n v="3456.7"/>
    <n v="0.16"/>
    <n v="553.072"/>
    <n v="2903.6279999999997"/>
    <n v="8"/>
    <x v="122"/>
    <d v="2024-08-29T00:00:00"/>
    <x v="1"/>
    <x v="1"/>
    <n v="463.74"/>
    <x v="4"/>
  </r>
  <r>
    <s v="ORD102995"/>
    <x v="1"/>
    <x v="4"/>
    <n v="3460.04"/>
    <n v="0.19"/>
    <n v="657.4076"/>
    <n v="2802.6324"/>
    <n v="8"/>
    <x v="720"/>
    <d v="2023-03-30T00:00:00"/>
    <x v="0"/>
    <x v="2"/>
    <n v="612.12"/>
    <x v="0"/>
  </r>
  <r>
    <s v="ORD112225"/>
    <x v="3"/>
    <x v="4"/>
    <n v="3473.29"/>
    <n v="0.38"/>
    <n v="1319.8502000000001"/>
    <n v="2153.4398000000001"/>
    <n v="8"/>
    <x v="184"/>
    <d v="2023-08-21T00:00:00"/>
    <x v="1"/>
    <x v="1"/>
    <n v="876.94"/>
    <x v="3"/>
  </r>
  <r>
    <s v="ORD112376"/>
    <x v="2"/>
    <x v="3"/>
    <n v="3474.55"/>
    <n v="0.24"/>
    <n v="833.89200000000005"/>
    <n v="2640.6580000000004"/>
    <n v="8"/>
    <x v="647"/>
    <d v="2023-02-28T00:00:00"/>
    <x v="1"/>
    <x v="0"/>
    <n v="758.22"/>
    <x v="2"/>
  </r>
  <r>
    <s v="ORD104469"/>
    <x v="1"/>
    <x v="3"/>
    <n v="3476.99"/>
    <n v="0.31"/>
    <n v="1077.8669"/>
    <n v="2399.1230999999998"/>
    <n v="8"/>
    <x v="108"/>
    <d v="2023-10-22T00:00:00"/>
    <x v="1"/>
    <x v="1"/>
    <n v="495.52"/>
    <x v="2"/>
  </r>
  <r>
    <s v="ORD113405"/>
    <x v="0"/>
    <x v="4"/>
    <n v="3477.38"/>
    <n v="0.47"/>
    <n v="1634.3686"/>
    <n v="1843.0114000000001"/>
    <n v="8"/>
    <x v="65"/>
    <d v="2023-06-12T00:00:00"/>
    <x v="0"/>
    <x v="2"/>
    <n v="312.72000000000003"/>
    <x v="4"/>
  </r>
  <r>
    <s v="ORD101981"/>
    <x v="3"/>
    <x v="2"/>
    <n v="3480.73"/>
    <n v="7.0000000000000007E-2"/>
    <n v="243.65110000000001"/>
    <n v="3237.0789"/>
    <n v="8"/>
    <x v="478"/>
    <d v="2024-02-14T00:00:00"/>
    <x v="1"/>
    <x v="0"/>
    <n v="241.96"/>
    <x v="4"/>
  </r>
  <r>
    <s v="ORD104012"/>
    <x v="2"/>
    <x v="2"/>
    <n v="3485.62"/>
    <n v="0.11"/>
    <n v="383.41820000000001"/>
    <n v="3102.2017999999998"/>
    <n v="8"/>
    <x v="665"/>
    <d v="2023-10-08T00:00:00"/>
    <x v="1"/>
    <x v="1"/>
    <n v="598.07000000000005"/>
    <x v="4"/>
  </r>
  <r>
    <s v="ORD109389"/>
    <x v="0"/>
    <x v="0"/>
    <n v="3486.15"/>
    <n v="0.05"/>
    <n v="174.3075"/>
    <n v="3311.8425000000002"/>
    <n v="8"/>
    <x v="70"/>
    <d v="2024-07-19T00:00:00"/>
    <x v="0"/>
    <x v="1"/>
    <n v="196.14"/>
    <x v="0"/>
  </r>
  <r>
    <s v="ORD114936"/>
    <x v="2"/>
    <x v="2"/>
    <n v="3489.64"/>
    <n v="0.03"/>
    <n v="104.68919999999999"/>
    <n v="3384.9508000000001"/>
    <n v="8"/>
    <x v="461"/>
    <d v="2023-07-06T00:00:00"/>
    <x v="0"/>
    <x v="2"/>
    <n v="899.71"/>
    <x v="1"/>
  </r>
  <r>
    <s v="ORD106320"/>
    <x v="0"/>
    <x v="1"/>
    <n v="3489.75"/>
    <n v="0.35"/>
    <n v="1221.4124999999999"/>
    <n v="2268.3375000000001"/>
    <n v="8"/>
    <x v="498"/>
    <d v="2024-09-15T00:00:00"/>
    <x v="1"/>
    <x v="0"/>
    <n v="485.63"/>
    <x v="1"/>
  </r>
  <r>
    <s v="ORD114904"/>
    <x v="0"/>
    <x v="3"/>
    <n v="3491.63"/>
    <n v="0.04"/>
    <n v="139.6652"/>
    <n v="3351.9648000000002"/>
    <n v="8"/>
    <x v="508"/>
    <d v="2024-08-14T00:00:00"/>
    <x v="0"/>
    <x v="2"/>
    <n v="585.57000000000005"/>
    <x v="0"/>
  </r>
  <r>
    <s v="ORD111162"/>
    <x v="0"/>
    <x v="2"/>
    <n v="3496.14"/>
    <n v="0.16"/>
    <n v="559.38239999999996"/>
    <n v="2936.7575999999999"/>
    <n v="8"/>
    <x v="525"/>
    <d v="2024-07-16T00:00:00"/>
    <x v="1"/>
    <x v="0"/>
    <n v="458.98"/>
    <x v="4"/>
  </r>
  <r>
    <s v="ORD114156"/>
    <x v="1"/>
    <x v="1"/>
    <n v="3498.06"/>
    <n v="0.17"/>
    <n v="594.67020000000002"/>
    <n v="2903.3897999999999"/>
    <n v="8"/>
    <x v="537"/>
    <d v="2024-09-06T00:00:00"/>
    <x v="1"/>
    <x v="0"/>
    <n v="672.65"/>
    <x v="2"/>
  </r>
  <r>
    <s v="ORD112935"/>
    <x v="2"/>
    <x v="4"/>
    <n v="3507.6"/>
    <n v="0.12"/>
    <n v="420.91199999999998"/>
    <n v="3086.6880000000001"/>
    <n v="8"/>
    <x v="707"/>
    <d v="2023-07-23T00:00:00"/>
    <x v="0"/>
    <x v="1"/>
    <n v="405.92"/>
    <x v="2"/>
  </r>
  <r>
    <s v="ORD111139"/>
    <x v="2"/>
    <x v="3"/>
    <n v="3511.88"/>
    <n v="0.13"/>
    <n v="456.54440000000005"/>
    <n v="3055.3355999999999"/>
    <n v="8"/>
    <x v="126"/>
    <d v="2023-07-26T00:00:00"/>
    <x v="2"/>
    <x v="0"/>
    <n v="770.62"/>
    <x v="0"/>
  </r>
  <r>
    <s v="ORD111101"/>
    <x v="0"/>
    <x v="1"/>
    <n v="3513.94"/>
    <n v="0.3"/>
    <n v="1054.182"/>
    <n v="2459.7579999999998"/>
    <n v="8"/>
    <x v="7"/>
    <d v="2024-11-24T00:00:00"/>
    <x v="1"/>
    <x v="2"/>
    <n v="876.52"/>
    <x v="0"/>
  </r>
  <r>
    <s v="ORD107430"/>
    <x v="2"/>
    <x v="1"/>
    <n v="3514.41"/>
    <n v="0.22"/>
    <n v="773.17020000000002"/>
    <n v="2741.2397999999998"/>
    <n v="8"/>
    <x v="134"/>
    <d v="2023-06-15T00:00:00"/>
    <x v="0"/>
    <x v="2"/>
    <n v="477.62"/>
    <x v="1"/>
  </r>
  <r>
    <s v="ORD114349"/>
    <x v="3"/>
    <x v="1"/>
    <n v="3516.49"/>
    <n v="0.17"/>
    <n v="597.80330000000004"/>
    <n v="2918.6866999999997"/>
    <n v="8"/>
    <x v="195"/>
    <d v="2023-02-24T00:00:00"/>
    <x v="0"/>
    <x v="0"/>
    <n v="1042.06"/>
    <x v="2"/>
  </r>
  <r>
    <s v="ORD103837"/>
    <x v="2"/>
    <x v="0"/>
    <n v="3523.77"/>
    <n v="0.47"/>
    <n v="1656.1718999999998"/>
    <n v="1867.5981000000002"/>
    <n v="8"/>
    <x v="592"/>
    <d v="2023-12-16T00:00:00"/>
    <x v="0"/>
    <x v="2"/>
    <n v="570.47"/>
    <x v="4"/>
  </r>
  <r>
    <s v="ORD104719"/>
    <x v="2"/>
    <x v="2"/>
    <n v="3530.76"/>
    <n v="0.46"/>
    <n v="1624.1496000000002"/>
    <n v="1906.6104"/>
    <n v="8"/>
    <x v="7"/>
    <d v="2024-11-27T00:00:00"/>
    <x v="0"/>
    <x v="0"/>
    <n v="369.96"/>
    <x v="2"/>
  </r>
  <r>
    <s v="ORD106575"/>
    <x v="2"/>
    <x v="0"/>
    <n v="3531.79"/>
    <n v="0.15"/>
    <n v="529.76850000000002"/>
    <n v="3002.0214999999998"/>
    <n v="8"/>
    <x v="663"/>
    <d v="2023-09-03T00:00:00"/>
    <x v="2"/>
    <x v="2"/>
    <n v="875.9"/>
    <x v="5"/>
  </r>
  <r>
    <s v="ORD107556"/>
    <x v="0"/>
    <x v="0"/>
    <n v="3533.3"/>
    <n v="0.35"/>
    <n v="1236.655"/>
    <n v="2296.6450000000004"/>
    <n v="8"/>
    <x v="319"/>
    <d v="2024-03-11T00:00:00"/>
    <x v="2"/>
    <x v="1"/>
    <n v="740.98"/>
    <x v="3"/>
  </r>
  <r>
    <s v="ORD106476"/>
    <x v="3"/>
    <x v="3"/>
    <n v="3535.86"/>
    <n v="0.24"/>
    <n v="848.60640000000001"/>
    <n v="2687.2536"/>
    <n v="8"/>
    <x v="12"/>
    <d v="2024-11-06T00:00:00"/>
    <x v="0"/>
    <x v="2"/>
    <n v="458.19"/>
    <x v="1"/>
  </r>
  <r>
    <s v="ORD104884"/>
    <x v="2"/>
    <x v="0"/>
    <n v="3536.1"/>
    <n v="0.27"/>
    <n v="954.74700000000007"/>
    <n v="2581.3530000000001"/>
    <n v="8"/>
    <x v="626"/>
    <d v="2024-01-10T00:00:00"/>
    <x v="1"/>
    <x v="1"/>
    <n v="767.02"/>
    <x v="4"/>
  </r>
  <r>
    <s v="ORD108423"/>
    <x v="0"/>
    <x v="2"/>
    <n v="3537.23"/>
    <n v="0.08"/>
    <n v="282.97840000000002"/>
    <n v="3254.2516000000001"/>
    <n v="8"/>
    <x v="587"/>
    <d v="2024-12-01T00:00:00"/>
    <x v="0"/>
    <x v="0"/>
    <n v="702.74"/>
    <x v="5"/>
  </r>
  <r>
    <s v="ORD113429"/>
    <x v="0"/>
    <x v="1"/>
    <n v="3538.03"/>
    <n v="0.13"/>
    <n v="459.94390000000004"/>
    <n v="3078.0861"/>
    <n v="8"/>
    <x v="710"/>
    <d v="2023-01-23T00:00:00"/>
    <x v="2"/>
    <x v="2"/>
    <n v="853.55"/>
    <x v="4"/>
  </r>
  <r>
    <s v="ORD111497"/>
    <x v="2"/>
    <x v="3"/>
    <n v="3538.45"/>
    <n v="0.38"/>
    <n v="1344.6109999999999"/>
    <n v="2193.8389999999999"/>
    <n v="8"/>
    <x v="595"/>
    <d v="2024-02-09T00:00:00"/>
    <x v="0"/>
    <x v="1"/>
    <n v="379.62"/>
    <x v="0"/>
  </r>
  <r>
    <s v="ORD109964"/>
    <x v="0"/>
    <x v="4"/>
    <n v="3545.92"/>
    <n v="0.15"/>
    <n v="531.88800000000003"/>
    <n v="3014.0320000000002"/>
    <n v="8"/>
    <x v="721"/>
    <d v="2024-10-12T00:00:00"/>
    <x v="2"/>
    <x v="2"/>
    <n v="444.85"/>
    <x v="0"/>
  </r>
  <r>
    <s v="ORD112211"/>
    <x v="2"/>
    <x v="4"/>
    <n v="3549.06"/>
    <n v="0.45"/>
    <n v="1597.077"/>
    <n v="1951.9829999999999"/>
    <n v="8"/>
    <x v="54"/>
    <d v="2023-03-31T00:00:00"/>
    <x v="0"/>
    <x v="1"/>
    <n v="238.52"/>
    <x v="5"/>
  </r>
  <r>
    <s v="ORD101031"/>
    <x v="3"/>
    <x v="4"/>
    <n v="3551.14"/>
    <n v="0.28000000000000003"/>
    <n v="994.31920000000002"/>
    <n v="2556.8208"/>
    <n v="8"/>
    <x v="49"/>
    <d v="2024-12-17T00:00:00"/>
    <x v="0"/>
    <x v="0"/>
    <n v="813.55"/>
    <x v="0"/>
  </r>
  <r>
    <s v="ORD108906"/>
    <x v="0"/>
    <x v="3"/>
    <n v="3554.26"/>
    <n v="0.31"/>
    <n v="1101.8206"/>
    <n v="2452.4394000000002"/>
    <n v="8"/>
    <x v="92"/>
    <d v="2023-12-08T00:00:00"/>
    <x v="2"/>
    <x v="2"/>
    <n v="292.99"/>
    <x v="1"/>
  </r>
  <r>
    <s v="ORD102141"/>
    <x v="2"/>
    <x v="3"/>
    <n v="3556.01"/>
    <n v="0.4"/>
    <n v="1422.4040000000002"/>
    <n v="2133.6059999999998"/>
    <n v="8"/>
    <x v="404"/>
    <d v="2024-07-29T00:00:00"/>
    <x v="1"/>
    <x v="2"/>
    <n v="321.85000000000002"/>
    <x v="5"/>
  </r>
  <r>
    <s v="ORD113261"/>
    <x v="3"/>
    <x v="4"/>
    <n v="3558"/>
    <n v="0.49"/>
    <n v="1743.42"/>
    <n v="1814.58"/>
    <n v="8"/>
    <x v="152"/>
    <d v="2024-09-08T00:00:00"/>
    <x v="0"/>
    <x v="1"/>
    <n v="737.64"/>
    <x v="2"/>
  </r>
  <r>
    <s v="ORD101029"/>
    <x v="1"/>
    <x v="2"/>
    <n v="3561.17"/>
    <n v="0.03"/>
    <n v="106.8351"/>
    <n v="3454.3349000000003"/>
    <n v="8"/>
    <x v="263"/>
    <d v="2023-06-26T00:00:00"/>
    <x v="1"/>
    <x v="1"/>
    <n v="739.68"/>
    <x v="2"/>
  </r>
  <r>
    <s v="ORD113012"/>
    <x v="3"/>
    <x v="2"/>
    <n v="3564.23"/>
    <n v="0.28999999999999998"/>
    <n v="1033.6267"/>
    <n v="2530.6032999999998"/>
    <n v="8"/>
    <x v="287"/>
    <d v="2024-07-24T00:00:00"/>
    <x v="2"/>
    <x v="0"/>
    <n v="806.42"/>
    <x v="3"/>
  </r>
  <r>
    <s v="ORD100769"/>
    <x v="1"/>
    <x v="1"/>
    <n v="3566.84"/>
    <n v="0.3"/>
    <n v="1070.0519999999999"/>
    <n v="2496.7880000000005"/>
    <n v="8"/>
    <x v="404"/>
    <d v="2024-07-27T00:00:00"/>
    <x v="2"/>
    <x v="1"/>
    <n v="261.14999999999998"/>
    <x v="0"/>
  </r>
  <r>
    <s v="ORD103128"/>
    <x v="0"/>
    <x v="3"/>
    <n v="3569.41"/>
    <n v="0.22"/>
    <n v="785.27019999999993"/>
    <n v="2784.1397999999999"/>
    <n v="8"/>
    <x v="220"/>
    <d v="2023-03-10T00:00:00"/>
    <x v="0"/>
    <x v="2"/>
    <n v="186.23"/>
    <x v="2"/>
  </r>
  <r>
    <s v="ORD102857"/>
    <x v="1"/>
    <x v="2"/>
    <n v="3569.94"/>
    <n v="0.1"/>
    <n v="356.99400000000003"/>
    <n v="3212.9459999999999"/>
    <n v="8"/>
    <x v="344"/>
    <d v="2023-05-05T00:00:00"/>
    <x v="1"/>
    <x v="1"/>
    <n v="1041.02"/>
    <x v="4"/>
  </r>
  <r>
    <s v="ORD103452"/>
    <x v="3"/>
    <x v="0"/>
    <n v="3570.94"/>
    <n v="0.34"/>
    <n v="1214.1196000000002"/>
    <n v="2356.8203999999996"/>
    <n v="8"/>
    <x v="439"/>
    <d v="2023-10-28T00:00:00"/>
    <x v="2"/>
    <x v="2"/>
    <n v="315.79000000000002"/>
    <x v="0"/>
  </r>
  <r>
    <s v="ORD115329"/>
    <x v="2"/>
    <x v="1"/>
    <n v="3574.86"/>
    <n v="0.38"/>
    <n v="1358.4468000000002"/>
    <n v="2216.4132"/>
    <n v="8"/>
    <x v="416"/>
    <d v="2024-05-03T00:00:00"/>
    <x v="2"/>
    <x v="0"/>
    <n v="599.15"/>
    <x v="4"/>
  </r>
  <r>
    <s v="ORD114711"/>
    <x v="0"/>
    <x v="2"/>
    <n v="3576.37"/>
    <n v="0.3"/>
    <n v="1072.9109999999998"/>
    <n v="2503.4589999999998"/>
    <n v="8"/>
    <x v="500"/>
    <d v="2023-11-27T00:00:00"/>
    <x v="0"/>
    <x v="0"/>
    <n v="233.24"/>
    <x v="3"/>
  </r>
  <r>
    <s v="ORD106269"/>
    <x v="0"/>
    <x v="0"/>
    <n v="3577.33"/>
    <n v="0.49"/>
    <n v="1752.8916999999999"/>
    <n v="1824.4383"/>
    <n v="8"/>
    <x v="152"/>
    <d v="2024-09-10T00:00:00"/>
    <x v="1"/>
    <x v="2"/>
    <n v="679.6"/>
    <x v="5"/>
  </r>
  <r>
    <s v="ORD113456"/>
    <x v="1"/>
    <x v="2"/>
    <n v="3579.58"/>
    <n v="0.35"/>
    <n v="1252.8529999999998"/>
    <n v="2326.7269999999999"/>
    <n v="8"/>
    <x v="318"/>
    <d v="2024-07-01T00:00:00"/>
    <x v="0"/>
    <x v="0"/>
    <n v="887.85"/>
    <x v="1"/>
  </r>
  <r>
    <s v="ORD101035"/>
    <x v="2"/>
    <x v="1"/>
    <n v="3580.4"/>
    <n v="7.0000000000000007E-2"/>
    <n v="250.62800000000004"/>
    <n v="3329.7719999999999"/>
    <n v="8"/>
    <x v="234"/>
    <d v="2023-01-06T00:00:00"/>
    <x v="0"/>
    <x v="0"/>
    <n v="946.73"/>
    <x v="3"/>
  </r>
  <r>
    <s v="ORD112711"/>
    <x v="2"/>
    <x v="4"/>
    <n v="3580.51"/>
    <n v="0.35"/>
    <n v="1253.1785"/>
    <n v="2327.3315000000002"/>
    <n v="8"/>
    <x v="155"/>
    <d v="2024-06-13T00:00:00"/>
    <x v="2"/>
    <x v="0"/>
    <n v="873.14"/>
    <x v="0"/>
  </r>
  <r>
    <s v="ORD103278"/>
    <x v="3"/>
    <x v="1"/>
    <n v="3581.5"/>
    <n v="0.28999999999999998"/>
    <n v="1038.635"/>
    <n v="2542.8649999999998"/>
    <n v="8"/>
    <x v="46"/>
    <d v="2024-02-27T00:00:00"/>
    <x v="2"/>
    <x v="1"/>
    <n v="833.01"/>
    <x v="3"/>
  </r>
  <r>
    <s v="ORD112324"/>
    <x v="2"/>
    <x v="3"/>
    <n v="3586.45"/>
    <n v="0.26"/>
    <n v="932.47699999999998"/>
    <n v="2653.973"/>
    <n v="8"/>
    <x v="382"/>
    <d v="2023-09-30T00:00:00"/>
    <x v="2"/>
    <x v="2"/>
    <n v="955.79"/>
    <x v="3"/>
  </r>
  <r>
    <s v="ORD105911"/>
    <x v="2"/>
    <x v="2"/>
    <n v="3587.09"/>
    <n v="0.35"/>
    <n v="1255.4814999999999"/>
    <n v="2331.6085000000003"/>
    <n v="8"/>
    <x v="611"/>
    <d v="2023-07-25T00:00:00"/>
    <x v="0"/>
    <x v="0"/>
    <n v="529.94000000000005"/>
    <x v="1"/>
  </r>
  <r>
    <s v="ORD105393"/>
    <x v="1"/>
    <x v="4"/>
    <n v="3587.31"/>
    <n v="0.39"/>
    <n v="1399.0509"/>
    <n v="2188.2591000000002"/>
    <n v="8"/>
    <x v="265"/>
    <d v="2023-10-19T00:00:00"/>
    <x v="2"/>
    <x v="2"/>
    <n v="798.5"/>
    <x v="0"/>
  </r>
  <r>
    <s v="ORD101639"/>
    <x v="2"/>
    <x v="1"/>
    <n v="3588.72"/>
    <n v="0.12"/>
    <n v="430.64639999999997"/>
    <n v="3158.0735999999997"/>
    <n v="8"/>
    <x v="503"/>
    <d v="2024-03-11T00:00:00"/>
    <x v="0"/>
    <x v="2"/>
    <n v="281.74"/>
    <x v="3"/>
  </r>
  <r>
    <s v="ORD114023"/>
    <x v="1"/>
    <x v="1"/>
    <n v="3589.1"/>
    <n v="0.34"/>
    <n v="1220.2940000000001"/>
    <n v="2368.8059999999996"/>
    <n v="8"/>
    <x v="230"/>
    <d v="2024-04-14T00:00:00"/>
    <x v="2"/>
    <x v="2"/>
    <n v="950.57"/>
    <x v="1"/>
  </r>
  <r>
    <s v="ORD103485"/>
    <x v="1"/>
    <x v="0"/>
    <n v="3591.87"/>
    <n v="0.47"/>
    <n v="1688.1788999999999"/>
    <n v="1903.6911"/>
    <n v="8"/>
    <x v="567"/>
    <d v="2024-02-24T00:00:00"/>
    <x v="0"/>
    <x v="2"/>
    <n v="578.32000000000005"/>
    <x v="5"/>
  </r>
  <r>
    <s v="ORD105425"/>
    <x v="1"/>
    <x v="1"/>
    <n v="3594.08"/>
    <n v="0.47"/>
    <n v="1689.2175999999999"/>
    <n v="1904.8624"/>
    <n v="8"/>
    <x v="514"/>
    <d v="2024-02-11T00:00:00"/>
    <x v="1"/>
    <x v="0"/>
    <n v="935.33"/>
    <x v="4"/>
  </r>
  <r>
    <s v="ORD105957"/>
    <x v="1"/>
    <x v="3"/>
    <n v="3594.36"/>
    <n v="0.16"/>
    <n v="575.09760000000006"/>
    <n v="3019.2624000000001"/>
    <n v="8"/>
    <x v="196"/>
    <d v="2024-05-01T00:00:00"/>
    <x v="2"/>
    <x v="2"/>
    <n v="452.02"/>
    <x v="4"/>
  </r>
  <r>
    <s v="ORD105107"/>
    <x v="3"/>
    <x v="4"/>
    <n v="3598.18"/>
    <n v="0.13"/>
    <n v="467.76339999999999"/>
    <n v="3130.4166"/>
    <n v="8"/>
    <x v="62"/>
    <d v="2024-10-20T00:00:00"/>
    <x v="0"/>
    <x v="1"/>
    <n v="693.41"/>
    <x v="5"/>
  </r>
  <r>
    <s v="ORD108196"/>
    <x v="2"/>
    <x v="0"/>
    <n v="3598.68"/>
    <n v="0.46"/>
    <n v="1655.3928000000001"/>
    <n v="1943.2871999999998"/>
    <n v="8"/>
    <x v="615"/>
    <d v="2023-07-02T00:00:00"/>
    <x v="1"/>
    <x v="0"/>
    <n v="339.33"/>
    <x v="3"/>
  </r>
  <r>
    <s v="ORD108139"/>
    <x v="0"/>
    <x v="0"/>
    <n v="3606.63"/>
    <n v="0.23"/>
    <n v="829.52490000000012"/>
    <n v="2777.1050999999998"/>
    <n v="8"/>
    <x v="513"/>
    <d v="2023-08-06T00:00:00"/>
    <x v="1"/>
    <x v="2"/>
    <n v="617.87"/>
    <x v="2"/>
  </r>
  <r>
    <s v="ORD101113"/>
    <x v="0"/>
    <x v="3"/>
    <n v="3607.78"/>
    <n v="0.15"/>
    <n v="541.16700000000003"/>
    <n v="3066.6130000000003"/>
    <n v="8"/>
    <x v="717"/>
    <d v="2024-09-08T00:00:00"/>
    <x v="0"/>
    <x v="2"/>
    <n v="716.45"/>
    <x v="0"/>
  </r>
  <r>
    <s v="ORD113890"/>
    <x v="1"/>
    <x v="2"/>
    <n v="3616.08"/>
    <n v="0.49"/>
    <n v="1771.8791999999999"/>
    <n v="1844.2008000000001"/>
    <n v="8"/>
    <x v="299"/>
    <d v="2023-06-16T00:00:00"/>
    <x v="1"/>
    <x v="0"/>
    <n v="1009.91"/>
    <x v="2"/>
  </r>
  <r>
    <s v="ORD108854"/>
    <x v="1"/>
    <x v="3"/>
    <n v="3617.5"/>
    <n v="0.5"/>
    <n v="1808.75"/>
    <n v="1808.75"/>
    <n v="8"/>
    <x v="409"/>
    <d v="2023-08-18T00:00:00"/>
    <x v="0"/>
    <x v="1"/>
    <n v="630.16"/>
    <x v="2"/>
  </r>
  <r>
    <s v="ORD111803"/>
    <x v="0"/>
    <x v="4"/>
    <n v="3620.02"/>
    <n v="0.2"/>
    <n v="724.00400000000002"/>
    <n v="2896.0160000000001"/>
    <n v="8"/>
    <x v="675"/>
    <d v="2023-06-13T00:00:00"/>
    <x v="1"/>
    <x v="1"/>
    <n v="523.46"/>
    <x v="5"/>
  </r>
  <r>
    <s v="ORD101777"/>
    <x v="0"/>
    <x v="0"/>
    <n v="3620.05"/>
    <n v="0.4"/>
    <n v="1448.0200000000002"/>
    <n v="2172.0299999999997"/>
    <n v="8"/>
    <x v="212"/>
    <d v="2023-05-12T00:00:00"/>
    <x v="0"/>
    <x v="0"/>
    <n v="643.44000000000005"/>
    <x v="0"/>
  </r>
  <r>
    <s v="ORD102040"/>
    <x v="1"/>
    <x v="3"/>
    <n v="3624.68"/>
    <n v="0.2"/>
    <n v="724.93600000000004"/>
    <n v="2899.7439999999997"/>
    <n v="8"/>
    <x v="532"/>
    <d v="2024-01-22T00:00:00"/>
    <x v="2"/>
    <x v="0"/>
    <n v="412.78"/>
    <x v="3"/>
  </r>
  <r>
    <s v="ORD110660"/>
    <x v="0"/>
    <x v="1"/>
    <n v="3625.94"/>
    <n v="0.46"/>
    <n v="1667.9324000000001"/>
    <n v="1958.0075999999999"/>
    <n v="8"/>
    <x v="632"/>
    <d v="2024-10-10T00:00:00"/>
    <x v="1"/>
    <x v="0"/>
    <n v="573.63"/>
    <x v="5"/>
  </r>
  <r>
    <s v="ORD109862"/>
    <x v="2"/>
    <x v="1"/>
    <n v="3629.38"/>
    <n v="0.28000000000000003"/>
    <n v="1016.2264000000001"/>
    <n v="2613.1536000000001"/>
    <n v="8"/>
    <x v="600"/>
    <d v="2024-03-27T00:00:00"/>
    <x v="1"/>
    <x v="2"/>
    <n v="601.36"/>
    <x v="5"/>
  </r>
  <r>
    <s v="ORD112303"/>
    <x v="0"/>
    <x v="0"/>
    <n v="3639.18"/>
    <n v="0.34"/>
    <n v="1237.3212000000001"/>
    <n v="2401.8588"/>
    <n v="8"/>
    <x v="162"/>
    <d v="2023-03-11T00:00:00"/>
    <x v="2"/>
    <x v="2"/>
    <n v="358.93"/>
    <x v="3"/>
  </r>
  <r>
    <s v="ORD104343"/>
    <x v="0"/>
    <x v="2"/>
    <n v="3646.11"/>
    <n v="0.13"/>
    <n v="473.99430000000001"/>
    <n v="3172.1157000000003"/>
    <n v="8"/>
    <x v="130"/>
    <d v="2024-12-25T00:00:00"/>
    <x v="0"/>
    <x v="2"/>
    <n v="875.69"/>
    <x v="0"/>
  </r>
  <r>
    <s v="ORD107937"/>
    <x v="3"/>
    <x v="0"/>
    <n v="3646.23"/>
    <n v="0.08"/>
    <n v="291.69839999999999"/>
    <n v="3354.5316000000003"/>
    <n v="8"/>
    <x v="41"/>
    <d v="2024-12-24T00:00:00"/>
    <x v="2"/>
    <x v="1"/>
    <n v="349.4"/>
    <x v="1"/>
  </r>
  <r>
    <s v="ORD108619"/>
    <x v="2"/>
    <x v="2"/>
    <n v="3648.49"/>
    <n v="0.14000000000000001"/>
    <n v="510.78860000000003"/>
    <n v="3137.7013999999999"/>
    <n v="8"/>
    <x v="193"/>
    <d v="2023-06-29T00:00:00"/>
    <x v="0"/>
    <x v="0"/>
    <n v="557.97"/>
    <x v="4"/>
  </r>
  <r>
    <s v="ORD106265"/>
    <x v="0"/>
    <x v="3"/>
    <n v="3650.64"/>
    <n v="0.46"/>
    <n v="1679.2944"/>
    <n v="1971.3455999999999"/>
    <n v="8"/>
    <x v="147"/>
    <d v="2024-01-02T00:00:00"/>
    <x v="0"/>
    <x v="2"/>
    <n v="664.76"/>
    <x v="4"/>
  </r>
  <r>
    <s v="ORD111028"/>
    <x v="0"/>
    <x v="2"/>
    <n v="3651.05"/>
    <n v="0.21"/>
    <n v="766.72050000000002"/>
    <n v="2884.3295000000003"/>
    <n v="8"/>
    <x v="165"/>
    <d v="2024-05-25T00:00:00"/>
    <x v="1"/>
    <x v="0"/>
    <n v="290.87"/>
    <x v="1"/>
  </r>
  <r>
    <s v="ORD102875"/>
    <x v="2"/>
    <x v="3"/>
    <n v="3653.16"/>
    <n v="0.11"/>
    <n v="401.8476"/>
    <n v="3251.3123999999998"/>
    <n v="8"/>
    <x v="710"/>
    <d v="2023-01-24T00:00:00"/>
    <x v="2"/>
    <x v="0"/>
    <n v="733.83"/>
    <x v="0"/>
  </r>
  <r>
    <s v="ORD113946"/>
    <x v="3"/>
    <x v="2"/>
    <n v="3655.39"/>
    <n v="0.3"/>
    <n v="1096.617"/>
    <n v="2558.7730000000001"/>
    <n v="8"/>
    <x v="232"/>
    <d v="2025-01-03T00:00:00"/>
    <x v="0"/>
    <x v="2"/>
    <n v="510.87"/>
    <x v="1"/>
  </r>
  <r>
    <s v="ORD103909"/>
    <x v="1"/>
    <x v="2"/>
    <n v="3658.99"/>
    <n v="0.49"/>
    <n v="1792.9050999999999"/>
    <n v="1866.0848999999998"/>
    <n v="8"/>
    <x v="97"/>
    <d v="2024-11-07T00:00:00"/>
    <x v="0"/>
    <x v="2"/>
    <n v="807.89"/>
    <x v="2"/>
  </r>
  <r>
    <s v="ORD101381"/>
    <x v="3"/>
    <x v="1"/>
    <n v="3661.07"/>
    <n v="0.36"/>
    <n v="1317.9852000000001"/>
    <n v="2343.0848000000001"/>
    <n v="8"/>
    <x v="672"/>
    <d v="2023-06-15T00:00:00"/>
    <x v="0"/>
    <x v="0"/>
    <n v="679.11"/>
    <x v="0"/>
  </r>
  <r>
    <s v="ORD106082"/>
    <x v="2"/>
    <x v="1"/>
    <n v="3662.45"/>
    <n v="0.03"/>
    <n v="109.87349999999999"/>
    <n v="3552.5764999999997"/>
    <n v="8"/>
    <x v="504"/>
    <d v="2023-03-17T00:00:00"/>
    <x v="2"/>
    <x v="2"/>
    <n v="461.09"/>
    <x v="1"/>
  </r>
  <r>
    <s v="ORD106672"/>
    <x v="1"/>
    <x v="3"/>
    <n v="3664.76"/>
    <n v="0.1"/>
    <n v="366.47600000000006"/>
    <n v="3298.2840000000001"/>
    <n v="8"/>
    <x v="295"/>
    <d v="2024-03-12T00:00:00"/>
    <x v="1"/>
    <x v="2"/>
    <n v="644.66"/>
    <x v="2"/>
  </r>
  <r>
    <s v="ORD106170"/>
    <x v="1"/>
    <x v="1"/>
    <n v="3664.95"/>
    <n v="0.19"/>
    <n v="696.34050000000002"/>
    <n v="2968.6094999999996"/>
    <n v="8"/>
    <x v="562"/>
    <d v="2024-03-26T00:00:00"/>
    <x v="2"/>
    <x v="1"/>
    <n v="651.78"/>
    <x v="0"/>
  </r>
  <r>
    <s v="ORD106375"/>
    <x v="2"/>
    <x v="2"/>
    <n v="3665.56"/>
    <n v="7.0000000000000007E-2"/>
    <n v="256.58920000000001"/>
    <n v="3408.9708000000001"/>
    <n v="8"/>
    <x v="98"/>
    <d v="2024-10-25T00:00:00"/>
    <x v="2"/>
    <x v="0"/>
    <n v="436.58"/>
    <x v="5"/>
  </r>
  <r>
    <s v="ORD104175"/>
    <x v="0"/>
    <x v="2"/>
    <n v="3668.05"/>
    <n v="0.25"/>
    <n v="917.01250000000005"/>
    <n v="2751.0375000000004"/>
    <n v="8"/>
    <x v="704"/>
    <d v="2023-02-24T00:00:00"/>
    <x v="0"/>
    <x v="1"/>
    <n v="447.81"/>
    <x v="0"/>
  </r>
  <r>
    <s v="ORD113999"/>
    <x v="1"/>
    <x v="2"/>
    <n v="3668.11"/>
    <n v="0.49"/>
    <n v="1797.3739"/>
    <n v="1870.7361000000001"/>
    <n v="8"/>
    <x v="342"/>
    <d v="2023-11-24T00:00:00"/>
    <x v="1"/>
    <x v="2"/>
    <n v="634.19000000000005"/>
    <x v="4"/>
  </r>
  <r>
    <s v="ORD102247"/>
    <x v="0"/>
    <x v="1"/>
    <n v="3675.98"/>
    <n v="0.19"/>
    <n v="698.43619999999999"/>
    <n v="2977.5437999999999"/>
    <n v="8"/>
    <x v="563"/>
    <d v="2023-07-17T00:00:00"/>
    <x v="0"/>
    <x v="0"/>
    <n v="364.46"/>
    <x v="2"/>
  </r>
  <r>
    <s v="ORD100615"/>
    <x v="0"/>
    <x v="1"/>
    <n v="3676.64"/>
    <n v="0.1"/>
    <n v="367.66399999999999"/>
    <n v="3308.9759999999997"/>
    <n v="8"/>
    <x v="12"/>
    <d v="2024-11-05T00:00:00"/>
    <x v="0"/>
    <x v="0"/>
    <n v="376.7"/>
    <x v="5"/>
  </r>
  <r>
    <s v="ORD108097"/>
    <x v="3"/>
    <x v="3"/>
    <n v="3676.67"/>
    <n v="0.27"/>
    <n v="992.70090000000005"/>
    <n v="2683.9691000000003"/>
    <n v="8"/>
    <x v="549"/>
    <d v="2023-12-08T00:00:00"/>
    <x v="2"/>
    <x v="0"/>
    <n v="321.45"/>
    <x v="3"/>
  </r>
  <r>
    <s v="ORD103076"/>
    <x v="2"/>
    <x v="0"/>
    <n v="3683.23"/>
    <n v="0.13"/>
    <n v="478.81990000000002"/>
    <n v="3204.4101000000001"/>
    <n v="8"/>
    <x v="177"/>
    <d v="2024-01-25T00:00:00"/>
    <x v="0"/>
    <x v="1"/>
    <n v="764.79"/>
    <x v="0"/>
  </r>
  <r>
    <s v="ORD107033"/>
    <x v="2"/>
    <x v="2"/>
    <n v="3683.83"/>
    <n v="0.14000000000000001"/>
    <n v="515.73620000000005"/>
    <n v="3168.0937999999996"/>
    <n v="8"/>
    <x v="604"/>
    <d v="2023-03-19T00:00:00"/>
    <x v="1"/>
    <x v="1"/>
    <n v="233.97"/>
    <x v="3"/>
  </r>
  <r>
    <s v="ORD100079"/>
    <x v="3"/>
    <x v="4"/>
    <n v="3684.1"/>
    <n v="0.44"/>
    <n v="1621.0039999999999"/>
    <n v="2063.096"/>
    <n v="8"/>
    <x v="542"/>
    <d v="2024-12-23T00:00:00"/>
    <x v="0"/>
    <x v="2"/>
    <n v="289.32"/>
    <x v="1"/>
  </r>
  <r>
    <s v="ORD113309"/>
    <x v="3"/>
    <x v="4"/>
    <n v="3690.74"/>
    <n v="0.1"/>
    <n v="369.07400000000001"/>
    <n v="3321.6659999999997"/>
    <n v="8"/>
    <x v="89"/>
    <d v="2024-11-21T00:00:00"/>
    <x v="2"/>
    <x v="2"/>
    <n v="434.95"/>
    <x v="2"/>
  </r>
  <r>
    <s v="ORD103676"/>
    <x v="3"/>
    <x v="2"/>
    <n v="3692.3"/>
    <n v="0.46"/>
    <n v="1698.4580000000001"/>
    <n v="1993.8420000000001"/>
    <n v="8"/>
    <x v="360"/>
    <d v="2024-12-21T00:00:00"/>
    <x v="0"/>
    <x v="1"/>
    <n v="242.48"/>
    <x v="3"/>
  </r>
  <r>
    <s v="ORD114611"/>
    <x v="2"/>
    <x v="0"/>
    <n v="3692.42"/>
    <n v="0.28999999999999998"/>
    <n v="1070.8018"/>
    <n v="2621.6181999999999"/>
    <n v="8"/>
    <x v="3"/>
    <d v="2023-03-09T00:00:00"/>
    <x v="0"/>
    <x v="1"/>
    <n v="465.32"/>
    <x v="1"/>
  </r>
  <r>
    <s v="ORD114643"/>
    <x v="2"/>
    <x v="3"/>
    <n v="3694.16"/>
    <n v="0.09"/>
    <n v="332.4744"/>
    <n v="3361.6855999999998"/>
    <n v="8"/>
    <x v="649"/>
    <d v="2023-05-26T00:00:00"/>
    <x v="0"/>
    <x v="1"/>
    <n v="777.13"/>
    <x v="5"/>
  </r>
  <r>
    <s v="ORD105313"/>
    <x v="3"/>
    <x v="3"/>
    <n v="3707.58"/>
    <n v="0.47"/>
    <n v="1742.5626"/>
    <n v="1965.0174"/>
    <n v="8"/>
    <x v="606"/>
    <d v="2024-10-22T00:00:00"/>
    <x v="0"/>
    <x v="0"/>
    <n v="788.72"/>
    <x v="4"/>
  </r>
  <r>
    <s v="ORD110464"/>
    <x v="1"/>
    <x v="1"/>
    <n v="3710.45"/>
    <n v="0.43"/>
    <n v="1595.4934999999998"/>
    <n v="2114.9565000000002"/>
    <n v="8"/>
    <x v="323"/>
    <d v="2023-09-01T00:00:00"/>
    <x v="1"/>
    <x v="1"/>
    <n v="1056.78"/>
    <x v="4"/>
  </r>
  <r>
    <s v="ORD111226"/>
    <x v="2"/>
    <x v="4"/>
    <n v="3712.07"/>
    <n v="0.11"/>
    <n v="408.32769999999999"/>
    <n v="3303.7423000000003"/>
    <n v="8"/>
    <x v="175"/>
    <d v="2023-08-23T00:00:00"/>
    <x v="1"/>
    <x v="0"/>
    <n v="727.88"/>
    <x v="3"/>
  </r>
  <r>
    <s v="ORD103387"/>
    <x v="1"/>
    <x v="3"/>
    <n v="3715.38"/>
    <n v="0.43"/>
    <n v="1597.6134"/>
    <n v="2117.7665999999999"/>
    <n v="8"/>
    <x v="91"/>
    <d v="2024-06-15T00:00:00"/>
    <x v="2"/>
    <x v="2"/>
    <n v="1021.44"/>
    <x v="0"/>
  </r>
  <r>
    <s v="ORD102475"/>
    <x v="0"/>
    <x v="1"/>
    <n v="3715.71"/>
    <n v="0.24"/>
    <n v="891.7704"/>
    <n v="2823.9396000000002"/>
    <n v="8"/>
    <x v="211"/>
    <d v="2023-05-24T00:00:00"/>
    <x v="0"/>
    <x v="1"/>
    <n v="740.49"/>
    <x v="1"/>
  </r>
  <r>
    <s v="ORD107869"/>
    <x v="3"/>
    <x v="4"/>
    <n v="3716.4"/>
    <n v="0.28000000000000003"/>
    <n v="1040.5920000000001"/>
    <n v="2675.808"/>
    <n v="8"/>
    <x v="654"/>
    <d v="2023-05-16T00:00:00"/>
    <x v="1"/>
    <x v="1"/>
    <n v="234.17"/>
    <x v="0"/>
  </r>
  <r>
    <s v="ORD103396"/>
    <x v="3"/>
    <x v="1"/>
    <n v="3717.5"/>
    <n v="0.31"/>
    <n v="1152.425"/>
    <n v="2565.0749999999998"/>
    <n v="8"/>
    <x v="672"/>
    <d v="2023-06-18T00:00:00"/>
    <x v="1"/>
    <x v="0"/>
    <n v="881.66"/>
    <x v="2"/>
  </r>
  <r>
    <s v="ORD102999"/>
    <x v="3"/>
    <x v="2"/>
    <n v="3721.16"/>
    <n v="0.49"/>
    <n v="1823.3683999999998"/>
    <n v="1897.7916"/>
    <n v="8"/>
    <x v="501"/>
    <d v="2024-03-17T00:00:00"/>
    <x v="1"/>
    <x v="1"/>
    <n v="814.66"/>
    <x v="3"/>
  </r>
  <r>
    <s v="ORD103255"/>
    <x v="2"/>
    <x v="3"/>
    <n v="3733.31"/>
    <n v="0.25"/>
    <n v="933.32749999999999"/>
    <n v="2799.9825000000001"/>
    <n v="8"/>
    <x v="374"/>
    <d v="2023-10-26T00:00:00"/>
    <x v="0"/>
    <x v="0"/>
    <n v="970.21"/>
    <x v="2"/>
  </r>
  <r>
    <s v="ORD101385"/>
    <x v="3"/>
    <x v="0"/>
    <n v="3734.22"/>
    <n v="0.48"/>
    <n v="1792.4255999999998"/>
    <n v="1941.7944"/>
    <n v="8"/>
    <x v="573"/>
    <d v="2023-01-08T00:00:00"/>
    <x v="2"/>
    <x v="1"/>
    <n v="419.78"/>
    <x v="4"/>
  </r>
  <r>
    <s v="ORD109350"/>
    <x v="2"/>
    <x v="0"/>
    <n v="3735.33"/>
    <n v="0.04"/>
    <n v="149.41319999999999"/>
    <n v="3585.9168"/>
    <n v="8"/>
    <x v="368"/>
    <d v="2024-05-20T00:00:00"/>
    <x v="1"/>
    <x v="0"/>
    <n v="311.37"/>
    <x v="5"/>
  </r>
  <r>
    <s v="ORD102470"/>
    <x v="3"/>
    <x v="3"/>
    <n v="3736.45"/>
    <n v="0.33"/>
    <n v="1233.0284999999999"/>
    <n v="2503.4214999999999"/>
    <n v="8"/>
    <x v="400"/>
    <d v="2024-01-05T00:00:00"/>
    <x v="0"/>
    <x v="1"/>
    <n v="843.43"/>
    <x v="3"/>
  </r>
  <r>
    <s v="ORD105189"/>
    <x v="0"/>
    <x v="0"/>
    <n v="3736.67"/>
    <n v="0.13"/>
    <n v="485.76710000000003"/>
    <n v="3250.9029"/>
    <n v="8"/>
    <x v="688"/>
    <d v="2024-06-15T00:00:00"/>
    <x v="1"/>
    <x v="1"/>
    <n v="940.14"/>
    <x v="5"/>
  </r>
  <r>
    <s v="ORD110735"/>
    <x v="2"/>
    <x v="4"/>
    <n v="3745.13"/>
    <n v="0.31"/>
    <n v="1160.9902999999999"/>
    <n v="2584.1397000000002"/>
    <n v="8"/>
    <x v="152"/>
    <d v="2024-09-06T00:00:00"/>
    <x v="0"/>
    <x v="2"/>
    <n v="738.44"/>
    <x v="3"/>
  </r>
  <r>
    <s v="ORD104791"/>
    <x v="0"/>
    <x v="3"/>
    <n v="3746.02"/>
    <n v="0.33"/>
    <n v="1236.1866"/>
    <n v="2509.8334"/>
    <n v="8"/>
    <x v="35"/>
    <d v="2023-02-11T00:00:00"/>
    <x v="2"/>
    <x v="0"/>
    <n v="673.63"/>
    <x v="2"/>
  </r>
  <r>
    <s v="ORD113536"/>
    <x v="0"/>
    <x v="3"/>
    <n v="3752.68"/>
    <n v="0.5"/>
    <n v="1876.34"/>
    <n v="1876.34"/>
    <n v="8"/>
    <x v="642"/>
    <d v="2023-06-16T00:00:00"/>
    <x v="2"/>
    <x v="0"/>
    <n v="385.94"/>
    <x v="5"/>
  </r>
  <r>
    <s v="ORD103292"/>
    <x v="1"/>
    <x v="0"/>
    <n v="3753.66"/>
    <n v="0.13"/>
    <n v="487.97579999999999"/>
    <n v="3265.6841999999997"/>
    <n v="8"/>
    <x v="480"/>
    <d v="2023-02-22T00:00:00"/>
    <x v="0"/>
    <x v="0"/>
    <n v="615.73"/>
    <x v="3"/>
  </r>
  <r>
    <s v="ORD105778"/>
    <x v="3"/>
    <x v="1"/>
    <n v="3754.85"/>
    <n v="0.06"/>
    <n v="225.291"/>
    <n v="3529.5589999999997"/>
    <n v="8"/>
    <x v="62"/>
    <d v="2024-10-19T00:00:00"/>
    <x v="0"/>
    <x v="2"/>
    <n v="668.03"/>
    <x v="5"/>
  </r>
  <r>
    <s v="ORD113207"/>
    <x v="1"/>
    <x v="0"/>
    <n v="3755.64"/>
    <n v="0.15"/>
    <n v="563.346"/>
    <n v="3192.2939999999999"/>
    <n v="8"/>
    <x v="411"/>
    <d v="2023-04-13T00:00:00"/>
    <x v="0"/>
    <x v="1"/>
    <n v="195.51"/>
    <x v="1"/>
  </r>
  <r>
    <s v="ORD106839"/>
    <x v="0"/>
    <x v="0"/>
    <n v="3758"/>
    <n v="0.47"/>
    <n v="1766.26"/>
    <n v="1991.74"/>
    <n v="8"/>
    <x v="199"/>
    <d v="2024-11-29T00:00:00"/>
    <x v="0"/>
    <x v="2"/>
    <n v="201.06"/>
    <x v="5"/>
  </r>
  <r>
    <s v="ORD103639"/>
    <x v="0"/>
    <x v="4"/>
    <n v="3773.6"/>
    <n v="0.08"/>
    <n v="301.88799999999998"/>
    <n v="3471.712"/>
    <n v="8"/>
    <x v="379"/>
    <d v="2023-03-03T00:00:00"/>
    <x v="2"/>
    <x v="0"/>
    <n v="1089.93"/>
    <x v="3"/>
  </r>
  <r>
    <s v="ORD105045"/>
    <x v="1"/>
    <x v="4"/>
    <n v="3773.75"/>
    <n v="0.4"/>
    <n v="1509.5"/>
    <n v="2264.25"/>
    <n v="8"/>
    <x v="11"/>
    <d v="2024-06-03T00:00:00"/>
    <x v="2"/>
    <x v="0"/>
    <n v="203.49"/>
    <x v="2"/>
  </r>
  <r>
    <s v="ORD101627"/>
    <x v="1"/>
    <x v="4"/>
    <n v="3776.14"/>
    <n v="0.44"/>
    <n v="1661.5016000000001"/>
    <n v="2114.6383999999998"/>
    <n v="8"/>
    <x v="182"/>
    <d v="2024-10-29T00:00:00"/>
    <x v="2"/>
    <x v="2"/>
    <n v="219.05"/>
    <x v="4"/>
  </r>
  <r>
    <s v="ORD108717"/>
    <x v="2"/>
    <x v="0"/>
    <n v="3780.86"/>
    <n v="0.28999999999999998"/>
    <n v="1096.4494"/>
    <n v="2684.4106000000002"/>
    <n v="8"/>
    <x v="495"/>
    <d v="2023-07-23T00:00:00"/>
    <x v="0"/>
    <x v="1"/>
    <n v="822.08"/>
    <x v="5"/>
  </r>
  <r>
    <s v="ORD115029"/>
    <x v="2"/>
    <x v="2"/>
    <n v="3784.82"/>
    <n v="0.01"/>
    <n v="37.848200000000006"/>
    <n v="3746.9718000000003"/>
    <n v="8"/>
    <x v="611"/>
    <d v="2023-07-30T00:00:00"/>
    <x v="2"/>
    <x v="0"/>
    <n v="1019.52"/>
    <x v="1"/>
  </r>
  <r>
    <s v="ORD100625"/>
    <x v="2"/>
    <x v="1"/>
    <n v="3790.55"/>
    <n v="0.16"/>
    <n v="606.48800000000006"/>
    <n v="3184.0619999999999"/>
    <n v="8"/>
    <x v="328"/>
    <d v="2024-01-31T00:00:00"/>
    <x v="2"/>
    <x v="2"/>
    <n v="930.59"/>
    <x v="1"/>
  </r>
  <r>
    <s v="ORD106433"/>
    <x v="0"/>
    <x v="2"/>
    <n v="3798.03"/>
    <n v="0.4"/>
    <n v="1519.2120000000002"/>
    <n v="2278.8180000000002"/>
    <n v="8"/>
    <x v="389"/>
    <d v="2023-12-11T00:00:00"/>
    <x v="1"/>
    <x v="2"/>
    <n v="1000.5"/>
    <x v="1"/>
  </r>
  <r>
    <s v="ORD114982"/>
    <x v="2"/>
    <x v="1"/>
    <n v="3798.31"/>
    <n v="0.49"/>
    <n v="1861.1719000000001"/>
    <n v="1937.1380999999999"/>
    <n v="8"/>
    <x v="366"/>
    <d v="2024-06-12T00:00:00"/>
    <x v="2"/>
    <x v="0"/>
    <n v="675.41"/>
    <x v="4"/>
  </r>
  <r>
    <s v="ORD113236"/>
    <x v="2"/>
    <x v="1"/>
    <n v="3799.01"/>
    <n v="0.19"/>
    <n v="721.81190000000004"/>
    <n v="3077.1981000000001"/>
    <n v="8"/>
    <x v="461"/>
    <d v="2023-07-11T00:00:00"/>
    <x v="1"/>
    <x v="0"/>
    <n v="639.61"/>
    <x v="3"/>
  </r>
  <r>
    <s v="ORD103199"/>
    <x v="3"/>
    <x v="2"/>
    <n v="3802.74"/>
    <n v="0.49"/>
    <n v="1863.3425999999999"/>
    <n v="1939.3973999999998"/>
    <n v="8"/>
    <x v="610"/>
    <d v="2023-09-18T00:00:00"/>
    <x v="2"/>
    <x v="0"/>
    <n v="456.66"/>
    <x v="4"/>
  </r>
  <r>
    <s v="ORD104554"/>
    <x v="1"/>
    <x v="3"/>
    <n v="3805.55"/>
    <n v="0.14000000000000001"/>
    <n v="532.77700000000004"/>
    <n v="3272.7730000000001"/>
    <n v="8"/>
    <x v="598"/>
    <d v="2024-10-30T00:00:00"/>
    <x v="1"/>
    <x v="2"/>
    <n v="633.33000000000004"/>
    <x v="3"/>
  </r>
  <r>
    <s v="ORD107880"/>
    <x v="1"/>
    <x v="3"/>
    <n v="3808.39"/>
    <n v="0.14000000000000001"/>
    <n v="533.17460000000005"/>
    <n v="3275.2154"/>
    <n v="8"/>
    <x v="219"/>
    <d v="2024-04-13T00:00:00"/>
    <x v="0"/>
    <x v="0"/>
    <n v="480.61"/>
    <x v="2"/>
  </r>
  <r>
    <s v="ORD105332"/>
    <x v="3"/>
    <x v="0"/>
    <n v="3808.54"/>
    <n v="0.09"/>
    <n v="342.76859999999999"/>
    <n v="3465.7714000000001"/>
    <n v="8"/>
    <x v="494"/>
    <d v="2024-11-02T00:00:00"/>
    <x v="0"/>
    <x v="1"/>
    <n v="423.01"/>
    <x v="5"/>
  </r>
  <r>
    <s v="ORD104924"/>
    <x v="3"/>
    <x v="4"/>
    <n v="3809.59"/>
    <n v="0.14000000000000001"/>
    <n v="533.34260000000006"/>
    <n v="3276.2474000000002"/>
    <n v="8"/>
    <x v="68"/>
    <d v="2024-03-03T00:00:00"/>
    <x v="1"/>
    <x v="1"/>
    <n v="963.26"/>
    <x v="5"/>
  </r>
  <r>
    <s v="ORD111449"/>
    <x v="3"/>
    <x v="3"/>
    <n v="3810.06"/>
    <n v="0.21"/>
    <n v="800.11259999999993"/>
    <n v="3009.9474"/>
    <n v="8"/>
    <x v="278"/>
    <d v="2024-07-05T00:00:00"/>
    <x v="1"/>
    <x v="0"/>
    <n v="1032.6099999999999"/>
    <x v="2"/>
  </r>
  <r>
    <s v="ORD107035"/>
    <x v="2"/>
    <x v="3"/>
    <n v="3812"/>
    <n v="0.06"/>
    <n v="228.72"/>
    <n v="3583.28"/>
    <n v="8"/>
    <x v="224"/>
    <d v="2024-08-28T00:00:00"/>
    <x v="0"/>
    <x v="2"/>
    <n v="315.89999999999998"/>
    <x v="5"/>
  </r>
  <r>
    <s v="ORD112960"/>
    <x v="0"/>
    <x v="2"/>
    <n v="3813.27"/>
    <n v="0.02"/>
    <n v="76.2654"/>
    <n v="3737.0046000000002"/>
    <n v="8"/>
    <x v="113"/>
    <d v="2024-07-20T00:00:00"/>
    <x v="1"/>
    <x v="0"/>
    <n v="434.54"/>
    <x v="2"/>
  </r>
  <r>
    <s v="ORD105358"/>
    <x v="2"/>
    <x v="1"/>
    <n v="3814.18"/>
    <n v="0.27"/>
    <n v="1029.8286000000001"/>
    <n v="2784.3513999999996"/>
    <n v="8"/>
    <x v="4"/>
    <d v="2023-12-21T00:00:00"/>
    <x v="1"/>
    <x v="0"/>
    <n v="1062.58"/>
    <x v="2"/>
  </r>
  <r>
    <s v="ORD104522"/>
    <x v="1"/>
    <x v="0"/>
    <n v="3818.35"/>
    <n v="0.06"/>
    <n v="229.101"/>
    <n v="3589.2489999999998"/>
    <n v="8"/>
    <x v="719"/>
    <d v="2023-10-03T00:00:00"/>
    <x v="0"/>
    <x v="0"/>
    <n v="412.21"/>
    <x v="3"/>
  </r>
  <r>
    <s v="ORD114142"/>
    <x v="3"/>
    <x v="2"/>
    <n v="3821.22"/>
    <n v="0.17"/>
    <n v="649.60739999999998"/>
    <n v="3171.6125999999999"/>
    <n v="8"/>
    <x v="564"/>
    <d v="2023-05-07T00:00:00"/>
    <x v="0"/>
    <x v="0"/>
    <n v="754.79"/>
    <x v="1"/>
  </r>
  <r>
    <s v="ORD114575"/>
    <x v="1"/>
    <x v="4"/>
    <n v="3822.95"/>
    <n v="7.0000000000000007E-2"/>
    <n v="267.60650000000004"/>
    <n v="3555.3434999999999"/>
    <n v="8"/>
    <x v="593"/>
    <d v="2023-04-02T00:00:00"/>
    <x v="1"/>
    <x v="0"/>
    <n v="1114.3699999999999"/>
    <x v="1"/>
  </r>
  <r>
    <s v="ORD103966"/>
    <x v="1"/>
    <x v="0"/>
    <n v="3826.04"/>
    <n v="0.46"/>
    <n v="1759.9784"/>
    <n v="2066.0616"/>
    <n v="8"/>
    <x v="498"/>
    <d v="2024-09-15T00:00:00"/>
    <x v="2"/>
    <x v="2"/>
    <n v="1100.3800000000001"/>
    <x v="0"/>
  </r>
  <r>
    <s v="ORD102017"/>
    <x v="2"/>
    <x v="2"/>
    <n v="3830.19"/>
    <n v="0.1"/>
    <n v="383.01900000000001"/>
    <n v="3447.1710000000003"/>
    <n v="8"/>
    <x v="576"/>
    <d v="2024-12-24T00:00:00"/>
    <x v="1"/>
    <x v="1"/>
    <n v="1093.32"/>
    <x v="0"/>
  </r>
  <r>
    <s v="ORD114092"/>
    <x v="3"/>
    <x v="2"/>
    <n v="3830.81"/>
    <n v="0.5"/>
    <n v="1915.405"/>
    <n v="1915.405"/>
    <n v="8"/>
    <x v="685"/>
    <d v="2023-11-18T00:00:00"/>
    <x v="2"/>
    <x v="2"/>
    <n v="293.56"/>
    <x v="1"/>
  </r>
  <r>
    <s v="ORD115279"/>
    <x v="2"/>
    <x v="0"/>
    <n v="3831.85"/>
    <n v="0.28999999999999998"/>
    <n v="1111.2365"/>
    <n v="2720.6134999999999"/>
    <n v="8"/>
    <x v="609"/>
    <d v="2023-10-08T00:00:00"/>
    <x v="0"/>
    <x v="2"/>
    <n v="496.49"/>
    <x v="1"/>
  </r>
  <r>
    <s v="ORD100276"/>
    <x v="1"/>
    <x v="1"/>
    <n v="3833.04"/>
    <n v="0.37"/>
    <n v="1418.2248"/>
    <n v="2414.8152"/>
    <n v="8"/>
    <x v="360"/>
    <d v="2024-12-19T00:00:00"/>
    <x v="2"/>
    <x v="0"/>
    <n v="620.79"/>
    <x v="4"/>
  </r>
  <r>
    <s v="ORD103471"/>
    <x v="0"/>
    <x v="0"/>
    <n v="3833.42"/>
    <n v="0.22"/>
    <n v="843.35239999999999"/>
    <n v="2990.0676000000003"/>
    <n v="8"/>
    <x v="431"/>
    <d v="2024-06-15T00:00:00"/>
    <x v="1"/>
    <x v="2"/>
    <n v="466.47"/>
    <x v="3"/>
  </r>
  <r>
    <s v="ORD103782"/>
    <x v="3"/>
    <x v="4"/>
    <n v="3833.97"/>
    <n v="0.02"/>
    <n v="76.679400000000001"/>
    <n v="3757.2905999999998"/>
    <n v="8"/>
    <x v="220"/>
    <d v="2023-03-05T00:00:00"/>
    <x v="2"/>
    <x v="2"/>
    <n v="1112.3900000000001"/>
    <x v="4"/>
  </r>
  <r>
    <s v="ORD112015"/>
    <x v="2"/>
    <x v="4"/>
    <n v="3835.39"/>
    <n v="0.34"/>
    <n v="1304.0326"/>
    <n v="2531.3573999999999"/>
    <n v="8"/>
    <x v="622"/>
    <d v="2024-09-27T00:00:00"/>
    <x v="1"/>
    <x v="1"/>
    <n v="707.61"/>
    <x v="0"/>
  </r>
  <r>
    <s v="ORD102170"/>
    <x v="0"/>
    <x v="0"/>
    <n v="3836.01"/>
    <n v="0.28000000000000003"/>
    <n v="1074.0828000000001"/>
    <n v="2761.9272000000001"/>
    <n v="8"/>
    <x v="578"/>
    <d v="2024-04-08T00:00:00"/>
    <x v="0"/>
    <x v="2"/>
    <n v="566.22"/>
    <x v="5"/>
  </r>
  <r>
    <s v="ORD101861"/>
    <x v="2"/>
    <x v="2"/>
    <n v="3836.62"/>
    <n v="0.23"/>
    <n v="882.42259999999999"/>
    <n v="2954.1974"/>
    <n v="8"/>
    <x v="642"/>
    <d v="2023-06-17T00:00:00"/>
    <x v="0"/>
    <x v="0"/>
    <n v="930.63"/>
    <x v="3"/>
  </r>
  <r>
    <s v="ORD109813"/>
    <x v="2"/>
    <x v="3"/>
    <n v="3838.71"/>
    <n v="0.16"/>
    <n v="614.19360000000006"/>
    <n v="3224.5164"/>
    <n v="8"/>
    <x v="587"/>
    <d v="2024-11-27T00:00:00"/>
    <x v="1"/>
    <x v="1"/>
    <n v="254.16"/>
    <x v="0"/>
  </r>
  <r>
    <s v="ORD111188"/>
    <x v="1"/>
    <x v="3"/>
    <n v="3838.72"/>
    <n v="0.36"/>
    <n v="1381.9391999999998"/>
    <n v="2456.7808"/>
    <n v="8"/>
    <x v="247"/>
    <d v="2023-07-06T00:00:00"/>
    <x v="2"/>
    <x v="1"/>
    <n v="865.77"/>
    <x v="5"/>
  </r>
  <r>
    <s v="ORD107889"/>
    <x v="0"/>
    <x v="0"/>
    <n v="3839.21"/>
    <n v="0.16"/>
    <n v="614.27359999999999"/>
    <n v="3224.9364"/>
    <n v="8"/>
    <x v="237"/>
    <d v="2024-08-03T00:00:00"/>
    <x v="0"/>
    <x v="0"/>
    <n v="407.83"/>
    <x v="4"/>
  </r>
  <r>
    <s v="ORD103703"/>
    <x v="2"/>
    <x v="3"/>
    <n v="3852.81"/>
    <n v="0.2"/>
    <n v="770.56200000000001"/>
    <n v="3082.248"/>
    <n v="8"/>
    <x v="40"/>
    <d v="2024-04-13T00:00:00"/>
    <x v="1"/>
    <x v="0"/>
    <n v="380.77"/>
    <x v="2"/>
  </r>
  <r>
    <s v="ORD103790"/>
    <x v="3"/>
    <x v="3"/>
    <n v="3854.14"/>
    <n v="0.08"/>
    <n v="308.33120000000002"/>
    <n v="3545.8087999999998"/>
    <n v="8"/>
    <x v="418"/>
    <d v="2024-05-20T00:00:00"/>
    <x v="1"/>
    <x v="0"/>
    <n v="1027.8900000000001"/>
    <x v="2"/>
  </r>
  <r>
    <s v="ORD113066"/>
    <x v="1"/>
    <x v="0"/>
    <n v="3854.14"/>
    <n v="0.06"/>
    <n v="231.24839999999998"/>
    <n v="3622.8915999999999"/>
    <n v="8"/>
    <x v="369"/>
    <d v="2023-12-09T00:00:00"/>
    <x v="2"/>
    <x v="0"/>
    <n v="1018.04"/>
    <x v="2"/>
  </r>
  <r>
    <s v="ORD100619"/>
    <x v="0"/>
    <x v="3"/>
    <n v="3856.88"/>
    <n v="0.41"/>
    <n v="1581.3208"/>
    <n v="2275.5592000000001"/>
    <n v="8"/>
    <x v="490"/>
    <d v="2023-09-19T00:00:00"/>
    <x v="2"/>
    <x v="1"/>
    <n v="974.02"/>
    <x v="2"/>
  </r>
  <r>
    <s v="ORD113756"/>
    <x v="3"/>
    <x v="1"/>
    <n v="3859.01"/>
    <n v="0.44"/>
    <n v="1697.9644000000001"/>
    <n v="2161.0456000000004"/>
    <n v="8"/>
    <x v="297"/>
    <d v="2024-05-16T00:00:00"/>
    <x v="1"/>
    <x v="2"/>
    <n v="287.47000000000003"/>
    <x v="3"/>
  </r>
  <r>
    <s v="ORD111254"/>
    <x v="1"/>
    <x v="1"/>
    <n v="3860.77"/>
    <n v="0.03"/>
    <n v="115.8231"/>
    <n v="3744.9468999999999"/>
    <n v="8"/>
    <x v="649"/>
    <d v="2023-05-23T00:00:00"/>
    <x v="1"/>
    <x v="1"/>
    <n v="777.49"/>
    <x v="0"/>
  </r>
  <r>
    <s v="ORD109188"/>
    <x v="2"/>
    <x v="2"/>
    <n v="3861.37"/>
    <n v="0.5"/>
    <n v="1930.6849999999999"/>
    <n v="1930.6849999999999"/>
    <n v="8"/>
    <x v="156"/>
    <d v="2024-05-11T00:00:00"/>
    <x v="2"/>
    <x v="2"/>
    <n v="1121.44"/>
    <x v="5"/>
  </r>
  <r>
    <s v="ORD105341"/>
    <x v="3"/>
    <x v="2"/>
    <n v="3863.95"/>
    <n v="7.0000000000000007E-2"/>
    <n v="270.47649999999999"/>
    <n v="3593.4735000000001"/>
    <n v="8"/>
    <x v="304"/>
    <d v="2024-03-27T00:00:00"/>
    <x v="1"/>
    <x v="2"/>
    <n v="618.69000000000005"/>
    <x v="4"/>
  </r>
  <r>
    <s v="ORD112373"/>
    <x v="2"/>
    <x v="1"/>
    <n v="3866.17"/>
    <n v="0.08"/>
    <n v="309.29360000000003"/>
    <n v="3556.8764000000001"/>
    <n v="8"/>
    <x v="85"/>
    <d v="2024-08-19T00:00:00"/>
    <x v="2"/>
    <x v="1"/>
    <n v="748.19"/>
    <x v="4"/>
  </r>
  <r>
    <s v="ORD107796"/>
    <x v="2"/>
    <x v="0"/>
    <n v="3872.93"/>
    <n v="0.2"/>
    <n v="774.58600000000001"/>
    <n v="3098.3440000000001"/>
    <n v="8"/>
    <x v="642"/>
    <d v="2023-06-18T00:00:00"/>
    <x v="2"/>
    <x v="2"/>
    <n v="851.54"/>
    <x v="2"/>
  </r>
  <r>
    <s v="ORD101519"/>
    <x v="1"/>
    <x v="1"/>
    <n v="3873.42"/>
    <n v="0.2"/>
    <n v="774.68400000000008"/>
    <n v="3098.7359999999999"/>
    <n v="8"/>
    <x v="285"/>
    <d v="2024-07-16T00:00:00"/>
    <x v="2"/>
    <x v="2"/>
    <n v="945.04"/>
    <x v="1"/>
  </r>
  <r>
    <s v="ORD102931"/>
    <x v="0"/>
    <x v="3"/>
    <n v="3878.18"/>
    <n v="0.45"/>
    <n v="1745.181"/>
    <n v="2132.9989999999998"/>
    <n v="8"/>
    <x v="627"/>
    <d v="2023-02-04T00:00:00"/>
    <x v="1"/>
    <x v="1"/>
    <n v="833.98"/>
    <x v="0"/>
  </r>
  <r>
    <s v="ORD108866"/>
    <x v="0"/>
    <x v="4"/>
    <n v="3882.23"/>
    <n v="0.25"/>
    <n v="970.5575"/>
    <n v="2911.6725000000001"/>
    <n v="8"/>
    <x v="590"/>
    <d v="2023-05-16T00:00:00"/>
    <x v="0"/>
    <x v="1"/>
    <n v="1080.24"/>
    <x v="0"/>
  </r>
  <r>
    <s v="ORD105199"/>
    <x v="3"/>
    <x v="4"/>
    <n v="3882.68"/>
    <n v="0.28999999999999998"/>
    <n v="1125.9771999999998"/>
    <n v="2756.7028"/>
    <n v="8"/>
    <x v="146"/>
    <d v="2023-12-31T00:00:00"/>
    <x v="0"/>
    <x v="0"/>
    <n v="1099.32"/>
    <x v="0"/>
  </r>
  <r>
    <s v="ORD107254"/>
    <x v="0"/>
    <x v="1"/>
    <n v="3888.5"/>
    <n v="0.47"/>
    <n v="1827.5949999999998"/>
    <n v="2060.9050000000002"/>
    <n v="8"/>
    <x v="482"/>
    <d v="2023-03-22T00:00:00"/>
    <x v="0"/>
    <x v="2"/>
    <n v="469.52"/>
    <x v="2"/>
  </r>
  <r>
    <s v="ORD111107"/>
    <x v="1"/>
    <x v="0"/>
    <n v="3894.38"/>
    <n v="0.17"/>
    <n v="662.04460000000006"/>
    <n v="3232.3353999999999"/>
    <n v="8"/>
    <x v="116"/>
    <d v="2024-03-21T00:00:00"/>
    <x v="1"/>
    <x v="2"/>
    <n v="648.27"/>
    <x v="3"/>
  </r>
  <r>
    <s v="ORD115114"/>
    <x v="1"/>
    <x v="3"/>
    <n v="3897.73"/>
    <n v="0"/>
    <n v="0"/>
    <n v="3897.73"/>
    <n v="8"/>
    <x v="416"/>
    <d v="2024-05-03T00:00:00"/>
    <x v="0"/>
    <x v="2"/>
    <n v="796.88"/>
    <x v="2"/>
  </r>
  <r>
    <s v="ORD108329"/>
    <x v="1"/>
    <x v="2"/>
    <n v="3902.15"/>
    <n v="0.32"/>
    <n v="1248.6880000000001"/>
    <n v="2653.462"/>
    <n v="8"/>
    <x v="337"/>
    <d v="2024-02-16T00:00:00"/>
    <x v="1"/>
    <x v="2"/>
    <n v="1084.3900000000001"/>
    <x v="1"/>
  </r>
  <r>
    <s v="ORD108928"/>
    <x v="3"/>
    <x v="3"/>
    <n v="3904.12"/>
    <n v="0.16"/>
    <n v="624.65919999999994"/>
    <n v="3279.4607999999998"/>
    <n v="8"/>
    <x v="131"/>
    <d v="2023-12-21T00:00:00"/>
    <x v="1"/>
    <x v="2"/>
    <n v="768.56"/>
    <x v="1"/>
  </r>
  <r>
    <s v="ORD114649"/>
    <x v="0"/>
    <x v="0"/>
    <n v="3906.35"/>
    <n v="0.48"/>
    <n v="1875.0479999999998"/>
    <n v="2031.3020000000001"/>
    <n v="8"/>
    <x v="619"/>
    <d v="2024-09-16T00:00:00"/>
    <x v="2"/>
    <x v="1"/>
    <n v="308.56"/>
    <x v="2"/>
  </r>
  <r>
    <s v="ORD101000"/>
    <x v="2"/>
    <x v="4"/>
    <n v="3908.86"/>
    <n v="0.33"/>
    <n v="1289.9238"/>
    <n v="2618.9362000000001"/>
    <n v="8"/>
    <x v="353"/>
    <d v="2024-04-09T00:00:00"/>
    <x v="2"/>
    <x v="2"/>
    <n v="912.04"/>
    <x v="3"/>
  </r>
  <r>
    <s v="ORD104562"/>
    <x v="1"/>
    <x v="3"/>
    <n v="3910.32"/>
    <n v="0.17"/>
    <n v="664.75440000000003"/>
    <n v="3245.5655999999999"/>
    <n v="8"/>
    <x v="431"/>
    <d v="2024-06-20T00:00:00"/>
    <x v="0"/>
    <x v="1"/>
    <n v="318.37"/>
    <x v="3"/>
  </r>
  <r>
    <s v="ORD108343"/>
    <x v="2"/>
    <x v="1"/>
    <n v="3910.74"/>
    <n v="0.46"/>
    <n v="1798.9404"/>
    <n v="2111.7995999999998"/>
    <n v="8"/>
    <x v="294"/>
    <d v="2024-07-27T00:00:00"/>
    <x v="2"/>
    <x v="1"/>
    <n v="785.66"/>
    <x v="5"/>
  </r>
  <r>
    <s v="ORD104058"/>
    <x v="0"/>
    <x v="4"/>
    <n v="3910.76"/>
    <n v="0.46"/>
    <n v="1798.9496000000001"/>
    <n v="2111.8104000000003"/>
    <n v="8"/>
    <x v="101"/>
    <d v="2024-01-17T00:00:00"/>
    <x v="0"/>
    <x v="0"/>
    <n v="784.27"/>
    <x v="0"/>
  </r>
  <r>
    <s v="ORD105772"/>
    <x v="1"/>
    <x v="4"/>
    <n v="3912.51"/>
    <n v="0.05"/>
    <n v="195.62550000000002"/>
    <n v="3716.8845000000001"/>
    <n v="8"/>
    <x v="53"/>
    <d v="2023-03-03T00:00:00"/>
    <x v="0"/>
    <x v="0"/>
    <n v="476.11"/>
    <x v="3"/>
  </r>
  <r>
    <s v="ORD104491"/>
    <x v="1"/>
    <x v="3"/>
    <n v="3913.08"/>
    <n v="0.44"/>
    <n v="1721.7552000000001"/>
    <n v="2191.3247999999999"/>
    <n v="8"/>
    <x v="103"/>
    <d v="2023-10-09T00:00:00"/>
    <x v="0"/>
    <x v="2"/>
    <n v="398.05"/>
    <x v="0"/>
  </r>
  <r>
    <s v="ORD107839"/>
    <x v="0"/>
    <x v="3"/>
    <n v="3913.58"/>
    <n v="0.11"/>
    <n v="430.49380000000002"/>
    <n v="3483.0861999999997"/>
    <n v="8"/>
    <x v="351"/>
    <d v="2024-05-26T00:00:00"/>
    <x v="2"/>
    <x v="0"/>
    <n v="478.75"/>
    <x v="4"/>
  </r>
  <r>
    <s v="ORD104931"/>
    <x v="0"/>
    <x v="2"/>
    <n v="3914.55"/>
    <n v="0.49"/>
    <n v="1918.1295"/>
    <n v="1996.4205000000002"/>
    <n v="8"/>
    <x v="10"/>
    <d v="2023-12-13T00:00:00"/>
    <x v="0"/>
    <x v="2"/>
    <n v="378.93"/>
    <x v="0"/>
  </r>
  <r>
    <s v="ORD110863"/>
    <x v="0"/>
    <x v="4"/>
    <n v="3915.52"/>
    <n v="0.26"/>
    <n v="1018.0352"/>
    <n v="2897.4848000000002"/>
    <n v="8"/>
    <x v="23"/>
    <d v="2024-05-28T00:00:00"/>
    <x v="2"/>
    <x v="2"/>
    <n v="795.62"/>
    <x v="3"/>
  </r>
  <r>
    <s v="ORD106002"/>
    <x v="1"/>
    <x v="1"/>
    <n v="3918.26"/>
    <n v="0.49"/>
    <n v="1919.9474"/>
    <n v="1998.3126000000002"/>
    <n v="8"/>
    <x v="312"/>
    <d v="2023-02-14T00:00:00"/>
    <x v="1"/>
    <x v="1"/>
    <n v="957.73"/>
    <x v="3"/>
  </r>
  <r>
    <s v="ORD102178"/>
    <x v="0"/>
    <x v="4"/>
    <n v="3918.6"/>
    <n v="0.36"/>
    <n v="1410.6959999999999"/>
    <n v="2507.904"/>
    <n v="8"/>
    <x v="374"/>
    <d v="2023-10-22T00:00:00"/>
    <x v="2"/>
    <x v="0"/>
    <n v="284.37"/>
    <x v="4"/>
  </r>
  <r>
    <s v="ORD104902"/>
    <x v="3"/>
    <x v="2"/>
    <n v="3929.49"/>
    <n v="0.37"/>
    <n v="1453.9113"/>
    <n v="2475.5787"/>
    <n v="8"/>
    <x v="441"/>
    <d v="2024-03-25T00:00:00"/>
    <x v="1"/>
    <x v="2"/>
    <n v="301.75"/>
    <x v="3"/>
  </r>
  <r>
    <s v="ORD107245"/>
    <x v="1"/>
    <x v="1"/>
    <n v="3933.53"/>
    <n v="0.21"/>
    <n v="826.04129999999998"/>
    <n v="3107.4887000000003"/>
    <n v="8"/>
    <x v="431"/>
    <d v="2024-06-16T00:00:00"/>
    <x v="0"/>
    <x v="2"/>
    <n v="346.82"/>
    <x v="3"/>
  </r>
  <r>
    <s v="ORD109413"/>
    <x v="2"/>
    <x v="4"/>
    <n v="3934.41"/>
    <n v="0.11"/>
    <n v="432.7851"/>
    <n v="3501.6248999999998"/>
    <n v="8"/>
    <x v="109"/>
    <d v="2024-05-26T00:00:00"/>
    <x v="2"/>
    <x v="1"/>
    <n v="1137.33"/>
    <x v="1"/>
  </r>
  <r>
    <s v="ORD109516"/>
    <x v="2"/>
    <x v="0"/>
    <n v="3938.07"/>
    <n v="0.35"/>
    <n v="1378.3244999999999"/>
    <n v="2559.7455"/>
    <n v="8"/>
    <x v="198"/>
    <d v="2023-10-16T00:00:00"/>
    <x v="2"/>
    <x v="0"/>
    <n v="368.35"/>
    <x v="0"/>
  </r>
  <r>
    <s v="ORD113927"/>
    <x v="2"/>
    <x v="1"/>
    <n v="3940.16"/>
    <n v="0.11"/>
    <n v="433.41759999999999"/>
    <n v="3506.7424000000001"/>
    <n v="8"/>
    <x v="493"/>
    <d v="2024-03-03T00:00:00"/>
    <x v="2"/>
    <x v="0"/>
    <n v="873.39"/>
    <x v="3"/>
  </r>
  <r>
    <s v="ORD113658"/>
    <x v="1"/>
    <x v="1"/>
    <n v="3941.44"/>
    <n v="0.14000000000000001"/>
    <n v="551.80160000000001"/>
    <n v="3389.6383999999998"/>
    <n v="8"/>
    <x v="55"/>
    <d v="2023-10-26T00:00:00"/>
    <x v="2"/>
    <x v="1"/>
    <n v="897.5"/>
    <x v="2"/>
  </r>
  <r>
    <s v="ORD109362"/>
    <x v="0"/>
    <x v="1"/>
    <n v="3943.26"/>
    <n v="0.02"/>
    <n v="78.865200000000002"/>
    <n v="3864.3948"/>
    <n v="8"/>
    <x v="529"/>
    <d v="2024-05-09T00:00:00"/>
    <x v="0"/>
    <x v="2"/>
    <n v="258.37"/>
    <x v="3"/>
  </r>
  <r>
    <s v="ORD112327"/>
    <x v="1"/>
    <x v="1"/>
    <n v="3947.72"/>
    <n v="0.34"/>
    <n v="1342.2248"/>
    <n v="2605.4951999999998"/>
    <n v="8"/>
    <x v="516"/>
    <d v="2023-12-17T00:00:00"/>
    <x v="1"/>
    <x v="0"/>
    <n v="399.36"/>
    <x v="2"/>
  </r>
  <r>
    <s v="ORD111789"/>
    <x v="2"/>
    <x v="2"/>
    <n v="3948.3"/>
    <n v="0.5"/>
    <n v="1974.15"/>
    <n v="1974.15"/>
    <n v="8"/>
    <x v="538"/>
    <d v="2024-12-09T00:00:00"/>
    <x v="0"/>
    <x v="0"/>
    <n v="299.29000000000002"/>
    <x v="4"/>
  </r>
  <r>
    <s v="ORD106882"/>
    <x v="1"/>
    <x v="1"/>
    <n v="3948.73"/>
    <n v="0.47"/>
    <n v="1855.9031"/>
    <n v="2092.8269"/>
    <n v="8"/>
    <x v="65"/>
    <d v="2023-06-15T00:00:00"/>
    <x v="2"/>
    <x v="0"/>
    <n v="330.12"/>
    <x v="0"/>
  </r>
  <r>
    <s v="ORD105774"/>
    <x v="0"/>
    <x v="4"/>
    <n v="3957.86"/>
    <n v="0.1"/>
    <n v="395.78600000000006"/>
    <n v="3562.0740000000001"/>
    <n v="8"/>
    <x v="659"/>
    <d v="2023-06-03T00:00:00"/>
    <x v="2"/>
    <x v="1"/>
    <n v="415.91"/>
    <x v="2"/>
  </r>
  <r>
    <s v="ORD111738"/>
    <x v="2"/>
    <x v="0"/>
    <n v="3958.21"/>
    <n v="0.33"/>
    <n v="1306.2093"/>
    <n v="2652.0007000000001"/>
    <n v="8"/>
    <x v="711"/>
    <d v="2024-08-10T00:00:00"/>
    <x v="0"/>
    <x v="2"/>
    <n v="323.20999999999998"/>
    <x v="4"/>
  </r>
  <r>
    <s v="ORD103754"/>
    <x v="3"/>
    <x v="1"/>
    <n v="3959.61"/>
    <n v="0.21"/>
    <n v="831.5181"/>
    <n v="3128.0919000000004"/>
    <n v="8"/>
    <x v="527"/>
    <d v="2024-01-27T00:00:00"/>
    <x v="2"/>
    <x v="1"/>
    <n v="1045.3499999999999"/>
    <x v="4"/>
  </r>
  <r>
    <s v="ORD109615"/>
    <x v="1"/>
    <x v="2"/>
    <n v="3962.46"/>
    <n v="0.46"/>
    <n v="1822.7316000000001"/>
    <n v="2139.7284"/>
    <n v="8"/>
    <x v="604"/>
    <d v="2023-03-19T00:00:00"/>
    <x v="1"/>
    <x v="1"/>
    <n v="809.53"/>
    <x v="5"/>
  </r>
  <r>
    <s v="ORD111544"/>
    <x v="0"/>
    <x v="2"/>
    <n v="3963.56"/>
    <n v="0.13"/>
    <n v="515.26279999999997"/>
    <n v="3448.2972"/>
    <n v="8"/>
    <x v="324"/>
    <d v="2024-07-17T00:00:00"/>
    <x v="2"/>
    <x v="0"/>
    <n v="827.22"/>
    <x v="2"/>
  </r>
  <r>
    <s v="ORD113938"/>
    <x v="0"/>
    <x v="3"/>
    <n v="3963.74"/>
    <n v="0.06"/>
    <n v="237.82439999999997"/>
    <n v="3725.9155999999998"/>
    <n v="8"/>
    <x v="140"/>
    <d v="2023-05-11T00:00:00"/>
    <x v="1"/>
    <x v="2"/>
    <n v="468.19"/>
    <x v="5"/>
  </r>
  <r>
    <s v="ORD106508"/>
    <x v="1"/>
    <x v="4"/>
    <n v="3964.72"/>
    <n v="0.08"/>
    <n v="317.17759999999998"/>
    <n v="3647.5423999999998"/>
    <n v="8"/>
    <x v="345"/>
    <d v="2023-06-05T00:00:00"/>
    <x v="1"/>
    <x v="1"/>
    <n v="1022.49"/>
    <x v="0"/>
  </r>
  <r>
    <s v="ORD112903"/>
    <x v="2"/>
    <x v="0"/>
    <n v="3975.58"/>
    <n v="0.33"/>
    <n v="1311.9413999999999"/>
    <n v="2663.6386000000002"/>
    <n v="8"/>
    <x v="212"/>
    <d v="2023-05-18T00:00:00"/>
    <x v="0"/>
    <x v="1"/>
    <n v="354.79"/>
    <x v="4"/>
  </r>
  <r>
    <s v="ORD110754"/>
    <x v="0"/>
    <x v="1"/>
    <n v="3978.31"/>
    <n v="0.2"/>
    <n v="795.66200000000003"/>
    <n v="3182.6480000000001"/>
    <n v="8"/>
    <x v="20"/>
    <d v="2023-01-17T00:00:00"/>
    <x v="0"/>
    <x v="1"/>
    <n v="730"/>
    <x v="5"/>
  </r>
  <r>
    <s v="ORD104528"/>
    <x v="3"/>
    <x v="0"/>
    <n v="3984.67"/>
    <n v="0.19"/>
    <n v="757.08730000000003"/>
    <n v="3227.5826999999999"/>
    <n v="8"/>
    <x v="722"/>
    <d v="2023-06-22T00:00:00"/>
    <x v="0"/>
    <x v="1"/>
    <n v="247.16"/>
    <x v="2"/>
  </r>
  <r>
    <s v="ORD101410"/>
    <x v="3"/>
    <x v="4"/>
    <n v="3986.02"/>
    <n v="0.28000000000000003"/>
    <n v="1116.0856000000001"/>
    <n v="2869.9344000000001"/>
    <n v="8"/>
    <x v="118"/>
    <d v="2024-09-29T00:00:00"/>
    <x v="2"/>
    <x v="2"/>
    <n v="726.08"/>
    <x v="3"/>
  </r>
  <r>
    <s v="ORD106802"/>
    <x v="3"/>
    <x v="1"/>
    <n v="3992.71"/>
    <n v="0.42"/>
    <n v="1676.9382000000001"/>
    <n v="2315.7718"/>
    <n v="8"/>
    <x v="496"/>
    <d v="2023-08-08T00:00:00"/>
    <x v="2"/>
    <x v="0"/>
    <n v="663.48"/>
    <x v="5"/>
  </r>
  <r>
    <s v="ORD100751"/>
    <x v="1"/>
    <x v="3"/>
    <n v="3995.37"/>
    <n v="0.49"/>
    <n v="1957.7312999999999"/>
    <n v="2037.6387"/>
    <n v="8"/>
    <x v="389"/>
    <d v="2023-12-06T00:00:00"/>
    <x v="0"/>
    <x v="0"/>
    <n v="902.57"/>
    <x v="0"/>
  </r>
  <r>
    <s v="ORD110091"/>
    <x v="3"/>
    <x v="1"/>
    <n v="4005.62"/>
    <n v="0.46"/>
    <n v="1842.5852"/>
    <n v="2163.0347999999999"/>
    <n v="8"/>
    <x v="94"/>
    <d v="2024-03-29T00:00:00"/>
    <x v="0"/>
    <x v="2"/>
    <n v="669.97"/>
    <x v="1"/>
  </r>
  <r>
    <s v="ORD101047"/>
    <x v="1"/>
    <x v="3"/>
    <n v="4006.17"/>
    <n v="0.36"/>
    <n v="1442.2212"/>
    <n v="2563.9488000000001"/>
    <n v="8"/>
    <x v="46"/>
    <d v="2024-02-28T00:00:00"/>
    <x v="1"/>
    <x v="1"/>
    <n v="993.51"/>
    <x v="5"/>
  </r>
  <r>
    <s v="ORD111076"/>
    <x v="2"/>
    <x v="4"/>
    <n v="4007.67"/>
    <n v="0.36"/>
    <n v="1442.7611999999999"/>
    <n v="2564.9088000000002"/>
    <n v="8"/>
    <x v="292"/>
    <d v="2023-04-24T00:00:00"/>
    <x v="1"/>
    <x v="2"/>
    <n v="577.24"/>
    <x v="1"/>
  </r>
  <r>
    <s v="ORD115106"/>
    <x v="3"/>
    <x v="1"/>
    <n v="4008.79"/>
    <n v="0.22"/>
    <n v="881.93380000000002"/>
    <n v="3126.8562000000002"/>
    <n v="8"/>
    <x v="415"/>
    <d v="2023-06-23T00:00:00"/>
    <x v="0"/>
    <x v="0"/>
    <n v="631.16999999999996"/>
    <x v="3"/>
  </r>
  <r>
    <s v="ORD111677"/>
    <x v="0"/>
    <x v="4"/>
    <n v="4011.39"/>
    <n v="0.14000000000000001"/>
    <n v="561.59460000000001"/>
    <n v="3449.7954"/>
    <n v="8"/>
    <x v="583"/>
    <d v="2023-10-06T00:00:00"/>
    <x v="0"/>
    <x v="1"/>
    <n v="746.72"/>
    <x v="2"/>
  </r>
  <r>
    <s v="ORD115312"/>
    <x v="3"/>
    <x v="1"/>
    <n v="4013.04"/>
    <n v="0.16"/>
    <n v="642.08640000000003"/>
    <n v="3370.9535999999998"/>
    <n v="8"/>
    <x v="19"/>
    <d v="2023-10-25T00:00:00"/>
    <x v="2"/>
    <x v="2"/>
    <n v="706.71"/>
    <x v="1"/>
  </r>
  <r>
    <s v="ORD107984"/>
    <x v="2"/>
    <x v="4"/>
    <n v="4014.31"/>
    <n v="0.45"/>
    <n v="1806.4395"/>
    <n v="2207.8705"/>
    <n v="8"/>
    <x v="404"/>
    <d v="2024-08-02T00:00:00"/>
    <x v="2"/>
    <x v="0"/>
    <n v="1086.83"/>
    <x v="3"/>
  </r>
  <r>
    <s v="ORD103634"/>
    <x v="3"/>
    <x v="4"/>
    <n v="4019.86"/>
    <n v="0.32"/>
    <n v="1286.3552"/>
    <n v="2733.5048000000002"/>
    <n v="8"/>
    <x v="348"/>
    <d v="2023-09-10T00:00:00"/>
    <x v="2"/>
    <x v="2"/>
    <n v="513.61"/>
    <x v="2"/>
  </r>
  <r>
    <s v="ORD113884"/>
    <x v="1"/>
    <x v="4"/>
    <n v="4021.31"/>
    <n v="0.41"/>
    <n v="1648.7370999999998"/>
    <n v="2372.5729000000001"/>
    <n v="8"/>
    <x v="623"/>
    <d v="2025-01-07T00:00:00"/>
    <x v="0"/>
    <x v="1"/>
    <n v="869.12"/>
    <x v="1"/>
  </r>
  <r>
    <s v="ORD107991"/>
    <x v="1"/>
    <x v="1"/>
    <n v="4024.32"/>
    <n v="0.32"/>
    <n v="1287.7824000000001"/>
    <n v="2736.5376000000001"/>
    <n v="8"/>
    <x v="365"/>
    <d v="2023-07-25T00:00:00"/>
    <x v="1"/>
    <x v="2"/>
    <n v="444.45"/>
    <x v="3"/>
  </r>
  <r>
    <s v="ORD105877"/>
    <x v="3"/>
    <x v="1"/>
    <n v="4029.16"/>
    <n v="0.26"/>
    <n v="1047.5816"/>
    <n v="2981.5783999999999"/>
    <n v="8"/>
    <x v="671"/>
    <d v="2024-10-17T00:00:00"/>
    <x v="0"/>
    <x v="1"/>
    <n v="761.07"/>
    <x v="5"/>
  </r>
  <r>
    <s v="ORD104015"/>
    <x v="2"/>
    <x v="2"/>
    <n v="4030.22"/>
    <n v="0.26"/>
    <n v="1047.8571999999999"/>
    <n v="2982.3627999999999"/>
    <n v="8"/>
    <x v="454"/>
    <d v="2023-07-23T00:00:00"/>
    <x v="2"/>
    <x v="2"/>
    <n v="411.83"/>
    <x v="4"/>
  </r>
  <r>
    <s v="ORD107219"/>
    <x v="0"/>
    <x v="3"/>
    <n v="4037.05"/>
    <n v="0.36"/>
    <n v="1453.338"/>
    <n v="2583.7120000000004"/>
    <n v="8"/>
    <x v="123"/>
    <d v="2023-09-09T00:00:00"/>
    <x v="2"/>
    <x v="0"/>
    <n v="261.63"/>
    <x v="2"/>
  </r>
  <r>
    <s v="ORD113806"/>
    <x v="0"/>
    <x v="1"/>
    <n v="4047.85"/>
    <n v="0.01"/>
    <n v="40.478499999999997"/>
    <n v="4007.3714999999997"/>
    <n v="8"/>
    <x v="624"/>
    <d v="2024-12-05T00:00:00"/>
    <x v="2"/>
    <x v="1"/>
    <n v="331.77"/>
    <x v="0"/>
  </r>
  <r>
    <s v="ORD115288"/>
    <x v="1"/>
    <x v="2"/>
    <n v="4050.8"/>
    <n v="0.18"/>
    <n v="729.14400000000001"/>
    <n v="3321.6559999999999"/>
    <n v="8"/>
    <x v="429"/>
    <d v="2023-09-16T00:00:00"/>
    <x v="2"/>
    <x v="0"/>
    <n v="416.9"/>
    <x v="0"/>
  </r>
  <r>
    <s v="ORD102820"/>
    <x v="3"/>
    <x v="0"/>
    <n v="4051.4"/>
    <n v="0.33"/>
    <n v="1336.962"/>
    <n v="2714.4380000000001"/>
    <n v="8"/>
    <x v="127"/>
    <d v="2023-11-16T00:00:00"/>
    <x v="1"/>
    <x v="2"/>
    <n v="252.99"/>
    <x v="0"/>
  </r>
  <r>
    <s v="ORD108644"/>
    <x v="1"/>
    <x v="2"/>
    <n v="4052.12"/>
    <n v="0.34"/>
    <n v="1377.7208000000001"/>
    <n v="2674.3991999999998"/>
    <n v="8"/>
    <x v="203"/>
    <d v="2023-08-01T00:00:00"/>
    <x v="0"/>
    <x v="0"/>
    <n v="939.42"/>
    <x v="4"/>
  </r>
  <r>
    <s v="ORD109015"/>
    <x v="0"/>
    <x v="4"/>
    <n v="4054.72"/>
    <n v="0.42"/>
    <n v="1702.9823999999999"/>
    <n v="2351.7375999999999"/>
    <n v="8"/>
    <x v="665"/>
    <d v="2023-10-10T00:00:00"/>
    <x v="2"/>
    <x v="1"/>
    <n v="562.72"/>
    <x v="0"/>
  </r>
  <r>
    <s v="ORD107561"/>
    <x v="2"/>
    <x v="0"/>
    <n v="4055.09"/>
    <n v="0.45"/>
    <n v="1824.7905000000001"/>
    <n v="2230.2995000000001"/>
    <n v="8"/>
    <x v="201"/>
    <d v="2023-04-14T00:00:00"/>
    <x v="2"/>
    <x v="1"/>
    <n v="584.92999999999995"/>
    <x v="2"/>
  </r>
  <r>
    <s v="ORD104160"/>
    <x v="0"/>
    <x v="4"/>
    <n v="4057.88"/>
    <n v="0.08"/>
    <n v="324.63040000000001"/>
    <n v="3733.2496000000001"/>
    <n v="8"/>
    <x v="114"/>
    <d v="2024-03-29T00:00:00"/>
    <x v="1"/>
    <x v="1"/>
    <n v="668.71"/>
    <x v="3"/>
  </r>
  <r>
    <s v="ORD107931"/>
    <x v="0"/>
    <x v="0"/>
    <n v="4059.51"/>
    <n v="0.17"/>
    <n v="690.11670000000004"/>
    <n v="3369.3933000000002"/>
    <n v="8"/>
    <x v="485"/>
    <d v="2024-07-07T00:00:00"/>
    <x v="0"/>
    <x v="0"/>
    <n v="884.07"/>
    <x v="1"/>
  </r>
  <r>
    <s v="ORD104463"/>
    <x v="0"/>
    <x v="3"/>
    <n v="4062.2"/>
    <n v="0.05"/>
    <n v="203.11"/>
    <n v="3859.0899999999997"/>
    <n v="8"/>
    <x v="627"/>
    <d v="2023-02-05T00:00:00"/>
    <x v="1"/>
    <x v="1"/>
    <n v="619.66999999999996"/>
    <x v="3"/>
  </r>
  <r>
    <s v="ORD112983"/>
    <x v="0"/>
    <x v="4"/>
    <n v="4068.21"/>
    <n v="0.21"/>
    <n v="854.32409999999993"/>
    <n v="3213.8859000000002"/>
    <n v="8"/>
    <x v="281"/>
    <d v="2023-08-27T00:00:00"/>
    <x v="2"/>
    <x v="2"/>
    <n v="851.78"/>
    <x v="4"/>
  </r>
  <r>
    <s v="ORD108521"/>
    <x v="2"/>
    <x v="3"/>
    <n v="4069.71"/>
    <n v="0.03"/>
    <n v="122.09129999999999"/>
    <n v="3947.6187"/>
    <n v="8"/>
    <x v="191"/>
    <d v="2023-01-12T00:00:00"/>
    <x v="0"/>
    <x v="2"/>
    <n v="644.11"/>
    <x v="2"/>
  </r>
  <r>
    <s v="ORD115307"/>
    <x v="3"/>
    <x v="2"/>
    <n v="4071.86"/>
    <n v="0.02"/>
    <n v="81.437200000000004"/>
    <n v="3990.4228000000003"/>
    <n v="8"/>
    <x v="517"/>
    <d v="2024-08-12T00:00:00"/>
    <x v="1"/>
    <x v="1"/>
    <n v="529.32000000000005"/>
    <x v="1"/>
  </r>
  <r>
    <s v="ORD111146"/>
    <x v="2"/>
    <x v="2"/>
    <n v="4073.97"/>
    <n v="0.43"/>
    <n v="1751.8071"/>
    <n v="2322.1628999999998"/>
    <n v="8"/>
    <x v="384"/>
    <d v="2023-05-28T00:00:00"/>
    <x v="1"/>
    <x v="1"/>
    <n v="898.76"/>
    <x v="3"/>
  </r>
  <r>
    <s v="ORD109590"/>
    <x v="2"/>
    <x v="2"/>
    <n v="4074.64"/>
    <n v="0.24"/>
    <n v="977.91359999999997"/>
    <n v="3096.7264"/>
    <n v="8"/>
    <x v="197"/>
    <d v="2024-04-03T00:00:00"/>
    <x v="2"/>
    <x v="0"/>
    <n v="887.67"/>
    <x v="3"/>
  </r>
  <r>
    <s v="ORD112057"/>
    <x v="0"/>
    <x v="2"/>
    <n v="4076.31"/>
    <n v="0.49"/>
    <n v="1997.3918999999999"/>
    <n v="2078.9180999999999"/>
    <n v="8"/>
    <x v="520"/>
    <d v="2024-05-18T00:00:00"/>
    <x v="1"/>
    <x v="2"/>
    <n v="772.23"/>
    <x v="0"/>
  </r>
  <r>
    <s v="ORD102444"/>
    <x v="3"/>
    <x v="4"/>
    <n v="4079.33"/>
    <n v="0.39"/>
    <n v="1590.9386999999999"/>
    <n v="2488.3913000000002"/>
    <n v="8"/>
    <x v="489"/>
    <d v="2024-09-06T00:00:00"/>
    <x v="1"/>
    <x v="1"/>
    <n v="1206.02"/>
    <x v="2"/>
  </r>
  <r>
    <s v="ORD112936"/>
    <x v="0"/>
    <x v="2"/>
    <n v="4082.68"/>
    <n v="0.09"/>
    <n v="367.44119999999998"/>
    <n v="3715.2388000000001"/>
    <n v="8"/>
    <x v="482"/>
    <d v="2023-03-23T00:00:00"/>
    <x v="0"/>
    <x v="1"/>
    <n v="377.85"/>
    <x v="4"/>
  </r>
  <r>
    <s v="ORD106086"/>
    <x v="2"/>
    <x v="1"/>
    <n v="4085.79"/>
    <n v="0.05"/>
    <n v="204.2895"/>
    <n v="3881.5005000000001"/>
    <n v="8"/>
    <x v="554"/>
    <d v="2024-07-03T00:00:00"/>
    <x v="2"/>
    <x v="1"/>
    <n v="490.91"/>
    <x v="1"/>
  </r>
  <r>
    <s v="ORD107446"/>
    <x v="3"/>
    <x v="4"/>
    <n v="4088.15"/>
    <n v="0.28999999999999998"/>
    <n v="1185.5635"/>
    <n v="2902.5865000000003"/>
    <n v="8"/>
    <x v="394"/>
    <d v="2024-02-08T00:00:00"/>
    <x v="2"/>
    <x v="2"/>
    <n v="394.2"/>
    <x v="1"/>
  </r>
  <r>
    <s v="ORD107688"/>
    <x v="2"/>
    <x v="3"/>
    <n v="4089.76"/>
    <n v="0.14000000000000001"/>
    <n v="572.56640000000004"/>
    <n v="3517.1936000000001"/>
    <n v="8"/>
    <x v="478"/>
    <d v="2024-02-12T00:00:00"/>
    <x v="1"/>
    <x v="2"/>
    <n v="678.18"/>
    <x v="4"/>
  </r>
  <r>
    <s v="ORD105057"/>
    <x v="0"/>
    <x v="2"/>
    <n v="4091.47"/>
    <n v="0.15"/>
    <n v="613.7204999999999"/>
    <n v="3477.7494999999999"/>
    <n v="8"/>
    <x v="540"/>
    <d v="2024-01-14T00:00:00"/>
    <x v="1"/>
    <x v="1"/>
    <n v="572.53"/>
    <x v="3"/>
  </r>
  <r>
    <s v="ORD107965"/>
    <x v="1"/>
    <x v="2"/>
    <n v="4092.19"/>
    <n v="0.27"/>
    <n v="1104.8913"/>
    <n v="2987.2987000000003"/>
    <n v="8"/>
    <x v="445"/>
    <d v="2023-04-07T00:00:00"/>
    <x v="0"/>
    <x v="0"/>
    <n v="345.7"/>
    <x v="2"/>
  </r>
  <r>
    <s v="ORD111314"/>
    <x v="1"/>
    <x v="0"/>
    <n v="4093.03"/>
    <n v="0.42"/>
    <n v="1719.0726"/>
    <n v="2373.9574000000002"/>
    <n v="8"/>
    <x v="361"/>
    <d v="2023-05-28T00:00:00"/>
    <x v="1"/>
    <x v="0"/>
    <n v="939.25"/>
    <x v="3"/>
  </r>
  <r>
    <s v="ORD109258"/>
    <x v="2"/>
    <x v="0"/>
    <n v="4096.38"/>
    <n v="0.28000000000000003"/>
    <n v="1146.9864000000002"/>
    <n v="2949.3935999999999"/>
    <n v="8"/>
    <x v="570"/>
    <d v="2024-05-30T00:00:00"/>
    <x v="1"/>
    <x v="2"/>
    <n v="257.26"/>
    <x v="5"/>
  </r>
  <r>
    <s v="ORD111502"/>
    <x v="3"/>
    <x v="2"/>
    <n v="4098.8500000000004"/>
    <n v="0.03"/>
    <n v="122.96550000000001"/>
    <n v="3975.8845000000006"/>
    <n v="8"/>
    <x v="676"/>
    <d v="2024-02-29T00:00:00"/>
    <x v="2"/>
    <x v="1"/>
    <n v="460.12"/>
    <x v="3"/>
  </r>
  <r>
    <s v="ORD103412"/>
    <x v="2"/>
    <x v="2"/>
    <n v="4099.1499999999996"/>
    <n v="0.24"/>
    <n v="983.79599999999982"/>
    <n v="3115.3539999999998"/>
    <n v="8"/>
    <x v="675"/>
    <d v="2023-06-13T00:00:00"/>
    <x v="0"/>
    <x v="0"/>
    <n v="1126.81"/>
    <x v="4"/>
  </r>
  <r>
    <s v="ORD103617"/>
    <x v="2"/>
    <x v="1"/>
    <n v="4103.8100000000004"/>
    <n v="0.33"/>
    <n v="1354.2573000000002"/>
    <n v="2749.5527000000002"/>
    <n v="8"/>
    <x v="377"/>
    <d v="2023-06-30T00:00:00"/>
    <x v="0"/>
    <x v="1"/>
    <n v="982.94"/>
    <x v="3"/>
  </r>
  <r>
    <s v="ORD102231"/>
    <x v="1"/>
    <x v="2"/>
    <n v="4103.84"/>
    <n v="0.06"/>
    <n v="246.2304"/>
    <n v="3857.6096000000002"/>
    <n v="8"/>
    <x v="643"/>
    <d v="2024-06-15T00:00:00"/>
    <x v="2"/>
    <x v="2"/>
    <n v="1163.8"/>
    <x v="5"/>
  </r>
  <r>
    <s v="ORD106150"/>
    <x v="1"/>
    <x v="0"/>
    <n v="4104"/>
    <n v="0.47"/>
    <n v="1928.8799999999999"/>
    <n v="2175.12"/>
    <n v="8"/>
    <x v="28"/>
    <d v="2024-01-11T00:00:00"/>
    <x v="1"/>
    <x v="1"/>
    <n v="861.13"/>
    <x v="5"/>
  </r>
  <r>
    <s v="ORD105539"/>
    <x v="2"/>
    <x v="0"/>
    <n v="4104.1099999999997"/>
    <n v="0.01"/>
    <n v="41.0411"/>
    <n v="4063.0688999999998"/>
    <n v="8"/>
    <x v="386"/>
    <d v="2024-01-14T00:00:00"/>
    <x v="2"/>
    <x v="2"/>
    <n v="757.65"/>
    <x v="4"/>
  </r>
  <r>
    <s v="ORD103346"/>
    <x v="2"/>
    <x v="0"/>
    <n v="4106.29"/>
    <n v="0.49"/>
    <n v="2012.0820999999999"/>
    <n v="2094.2079000000003"/>
    <n v="8"/>
    <x v="438"/>
    <d v="2023-02-07T00:00:00"/>
    <x v="2"/>
    <x v="0"/>
    <n v="419.46"/>
    <x v="1"/>
  </r>
  <r>
    <s v="ORD109993"/>
    <x v="2"/>
    <x v="3"/>
    <n v="4106.72"/>
    <n v="0.37"/>
    <n v="1519.4864"/>
    <n v="2587.2336000000005"/>
    <n v="8"/>
    <x v="336"/>
    <d v="2024-05-20T00:00:00"/>
    <x v="1"/>
    <x v="0"/>
    <n v="647.79"/>
    <x v="1"/>
  </r>
  <r>
    <s v="ORD110682"/>
    <x v="0"/>
    <x v="0"/>
    <n v="4109.6099999999997"/>
    <n v="0.06"/>
    <n v="246.57659999999998"/>
    <n v="3863.0333999999998"/>
    <n v="8"/>
    <x v="247"/>
    <d v="2023-07-04T00:00:00"/>
    <x v="1"/>
    <x v="0"/>
    <n v="940.76"/>
    <x v="3"/>
  </r>
  <r>
    <s v="ORD112833"/>
    <x v="3"/>
    <x v="4"/>
    <n v="4109.78"/>
    <n v="0.37"/>
    <n v="1520.6185999999998"/>
    <n v="2589.1614"/>
    <n v="8"/>
    <x v="437"/>
    <d v="2023-12-17T00:00:00"/>
    <x v="1"/>
    <x v="2"/>
    <n v="664.67"/>
    <x v="1"/>
  </r>
  <r>
    <s v="ORD112411"/>
    <x v="2"/>
    <x v="0"/>
    <n v="4111.97"/>
    <n v="7.0000000000000007E-2"/>
    <n v="287.83790000000005"/>
    <n v="3824.1321000000003"/>
    <n v="8"/>
    <x v="196"/>
    <d v="2024-05-01T00:00:00"/>
    <x v="0"/>
    <x v="1"/>
    <n v="271.07"/>
    <x v="4"/>
  </r>
  <r>
    <s v="ORD114392"/>
    <x v="1"/>
    <x v="0"/>
    <n v="4112.53"/>
    <n v="0.37"/>
    <n v="1521.6360999999999"/>
    <n v="2590.8939"/>
    <n v="8"/>
    <x v="356"/>
    <d v="2024-02-21T00:00:00"/>
    <x v="1"/>
    <x v="0"/>
    <n v="1079.6300000000001"/>
    <x v="5"/>
  </r>
  <r>
    <s v="ORD110368"/>
    <x v="1"/>
    <x v="0"/>
    <n v="4112.62"/>
    <n v="0.28000000000000003"/>
    <n v="1151.5336"/>
    <n v="2961.0864000000001"/>
    <n v="8"/>
    <x v="308"/>
    <d v="2024-01-20T00:00:00"/>
    <x v="1"/>
    <x v="0"/>
    <n v="334.61"/>
    <x v="4"/>
  </r>
  <r>
    <s v="ORD108201"/>
    <x v="2"/>
    <x v="0"/>
    <n v="4121.3100000000004"/>
    <n v="0.45"/>
    <n v="1854.5895000000003"/>
    <n v="2266.7205000000004"/>
    <n v="8"/>
    <x v="263"/>
    <d v="2023-06-26T00:00:00"/>
    <x v="0"/>
    <x v="2"/>
    <n v="547.29999999999995"/>
    <x v="4"/>
  </r>
  <r>
    <s v="ORD104085"/>
    <x v="3"/>
    <x v="3"/>
    <n v="4124.21"/>
    <n v="0.13"/>
    <n v="536.14729999999997"/>
    <n v="3588.0626999999999"/>
    <n v="8"/>
    <x v="723"/>
    <d v="2024-06-27T00:00:00"/>
    <x v="0"/>
    <x v="0"/>
    <n v="676.37"/>
    <x v="2"/>
  </r>
  <r>
    <s v="ORD108981"/>
    <x v="0"/>
    <x v="0"/>
    <n v="4126.43"/>
    <n v="0.47"/>
    <n v="1939.4221"/>
    <n v="2187.0079000000005"/>
    <n v="8"/>
    <x v="606"/>
    <d v="2024-10-23T00:00:00"/>
    <x v="0"/>
    <x v="2"/>
    <n v="597.5"/>
    <x v="0"/>
  </r>
  <r>
    <s v="ORD101206"/>
    <x v="1"/>
    <x v="0"/>
    <n v="4132.71"/>
    <n v="0.37"/>
    <n v="1529.1026999999999"/>
    <n v="2603.6073000000001"/>
    <n v="8"/>
    <x v="405"/>
    <d v="2024-02-05T00:00:00"/>
    <x v="1"/>
    <x v="0"/>
    <n v="483.11"/>
    <x v="0"/>
  </r>
  <r>
    <s v="ORD103293"/>
    <x v="1"/>
    <x v="4"/>
    <n v="4134.41"/>
    <n v="0.21"/>
    <n v="868.22609999999997"/>
    <n v="3266.1839"/>
    <n v="8"/>
    <x v="670"/>
    <d v="2023-07-04T00:00:00"/>
    <x v="0"/>
    <x v="1"/>
    <n v="272.17"/>
    <x v="3"/>
  </r>
  <r>
    <s v="ORD113102"/>
    <x v="1"/>
    <x v="2"/>
    <n v="4138.5600000000004"/>
    <n v="0.33"/>
    <n v="1365.7248000000002"/>
    <n v="2772.8352000000004"/>
    <n v="8"/>
    <x v="564"/>
    <d v="2023-05-07T00:00:00"/>
    <x v="1"/>
    <x v="1"/>
    <n v="547.63"/>
    <x v="2"/>
  </r>
  <r>
    <s v="ORD109209"/>
    <x v="3"/>
    <x v="0"/>
    <n v="4139.8"/>
    <n v="0.18"/>
    <n v="745.16399999999999"/>
    <n v="3394.6360000000004"/>
    <n v="8"/>
    <x v="118"/>
    <d v="2024-10-01T00:00:00"/>
    <x v="0"/>
    <x v="2"/>
    <n v="998.53"/>
    <x v="1"/>
  </r>
  <r>
    <s v="ORD106001"/>
    <x v="1"/>
    <x v="4"/>
    <n v="4140.6000000000004"/>
    <n v="0.28000000000000003"/>
    <n v="1159.3680000000002"/>
    <n v="2981.232"/>
    <n v="8"/>
    <x v="670"/>
    <d v="2023-06-29T00:00:00"/>
    <x v="2"/>
    <x v="0"/>
    <n v="213.15"/>
    <x v="1"/>
  </r>
  <r>
    <s v="ORD106841"/>
    <x v="3"/>
    <x v="1"/>
    <n v="4143.07"/>
    <n v="0.02"/>
    <n v="82.861399999999989"/>
    <n v="4060.2085999999999"/>
    <n v="8"/>
    <x v="16"/>
    <d v="2024-12-08T00:00:00"/>
    <x v="2"/>
    <x v="0"/>
    <n v="566.92999999999995"/>
    <x v="2"/>
  </r>
  <r>
    <s v="ORD106612"/>
    <x v="3"/>
    <x v="3"/>
    <n v="4144.32"/>
    <n v="0.03"/>
    <n v="124.32959999999999"/>
    <n v="4019.9903999999997"/>
    <n v="8"/>
    <x v="711"/>
    <d v="2024-08-13T00:00:00"/>
    <x v="1"/>
    <x v="2"/>
    <n v="655.68"/>
    <x v="5"/>
  </r>
  <r>
    <s v="ORD111336"/>
    <x v="3"/>
    <x v="0"/>
    <n v="4154.9399999999996"/>
    <n v="0.01"/>
    <n v="41.549399999999999"/>
    <n v="4113.3905999999997"/>
    <n v="8"/>
    <x v="287"/>
    <d v="2024-07-23T00:00:00"/>
    <x v="2"/>
    <x v="1"/>
    <n v="614.03"/>
    <x v="5"/>
  </r>
  <r>
    <s v="ORD101805"/>
    <x v="0"/>
    <x v="3"/>
    <n v="4155.37"/>
    <n v="0.34"/>
    <n v="1412.8258000000001"/>
    <n v="2742.5441999999998"/>
    <n v="8"/>
    <x v="395"/>
    <d v="2023-07-01T00:00:00"/>
    <x v="2"/>
    <x v="1"/>
    <n v="491.76"/>
    <x v="5"/>
  </r>
  <r>
    <s v="ORD111370"/>
    <x v="0"/>
    <x v="0"/>
    <n v="4161.09"/>
    <n v="0.3"/>
    <n v="1248.327"/>
    <n v="2912.7629999999999"/>
    <n v="8"/>
    <x v="159"/>
    <d v="2024-02-28T00:00:00"/>
    <x v="2"/>
    <x v="1"/>
    <n v="515.33000000000004"/>
    <x v="2"/>
  </r>
  <r>
    <s v="ORD108522"/>
    <x v="3"/>
    <x v="4"/>
    <n v="4172.29"/>
    <n v="0.47"/>
    <n v="1960.9762999999998"/>
    <n v="2211.3137000000002"/>
    <n v="8"/>
    <x v="629"/>
    <d v="2023-07-02T00:00:00"/>
    <x v="1"/>
    <x v="2"/>
    <n v="324.37"/>
    <x v="0"/>
  </r>
  <r>
    <s v="ORD107873"/>
    <x v="1"/>
    <x v="3"/>
    <n v="4175.7"/>
    <n v="0.21"/>
    <n v="876.89699999999993"/>
    <n v="3298.8029999999999"/>
    <n v="8"/>
    <x v="165"/>
    <d v="2024-05-30T00:00:00"/>
    <x v="0"/>
    <x v="1"/>
    <n v="264.12"/>
    <x v="0"/>
  </r>
  <r>
    <s v="ORD110227"/>
    <x v="1"/>
    <x v="3"/>
    <n v="4178.6000000000004"/>
    <n v="0.02"/>
    <n v="83.572000000000003"/>
    <n v="4095.0280000000002"/>
    <n v="8"/>
    <x v="140"/>
    <d v="2023-05-13T00:00:00"/>
    <x v="0"/>
    <x v="1"/>
    <n v="1241.04"/>
    <x v="0"/>
  </r>
  <r>
    <s v="ORD107613"/>
    <x v="3"/>
    <x v="1"/>
    <n v="4181.32"/>
    <n v="0.44"/>
    <n v="1839.7807999999998"/>
    <n v="2341.5392000000002"/>
    <n v="8"/>
    <x v="512"/>
    <d v="2024-07-17T00:00:00"/>
    <x v="1"/>
    <x v="0"/>
    <n v="874.67"/>
    <x v="3"/>
  </r>
  <r>
    <s v="ORD109324"/>
    <x v="0"/>
    <x v="2"/>
    <n v="4182.76"/>
    <n v="0.11"/>
    <n v="460.10360000000003"/>
    <n v="3722.6564000000003"/>
    <n v="8"/>
    <x v="618"/>
    <d v="2024-01-02T00:00:00"/>
    <x v="2"/>
    <x v="1"/>
    <n v="505.63"/>
    <x v="2"/>
  </r>
  <r>
    <s v="ORD108446"/>
    <x v="3"/>
    <x v="4"/>
    <n v="4183.66"/>
    <n v="0.21"/>
    <n v="878.56859999999995"/>
    <n v="3305.0913999999998"/>
    <n v="8"/>
    <x v="182"/>
    <d v="2024-11-03T00:00:00"/>
    <x v="0"/>
    <x v="1"/>
    <n v="626.35"/>
    <x v="3"/>
  </r>
  <r>
    <s v="ORD111080"/>
    <x v="0"/>
    <x v="2"/>
    <n v="4191.5200000000004"/>
    <n v="0.39"/>
    <n v="1634.6928000000003"/>
    <n v="2556.8272000000002"/>
    <n v="8"/>
    <x v="228"/>
    <d v="2023-08-13T00:00:00"/>
    <x v="0"/>
    <x v="2"/>
    <n v="426.77"/>
    <x v="0"/>
  </r>
  <r>
    <s v="ORD108248"/>
    <x v="1"/>
    <x v="3"/>
    <n v="4192.84"/>
    <n v="0.42"/>
    <n v="1760.9928"/>
    <n v="2431.8472000000002"/>
    <n v="8"/>
    <x v="295"/>
    <d v="2024-03-08T00:00:00"/>
    <x v="0"/>
    <x v="0"/>
    <n v="449.28"/>
    <x v="4"/>
  </r>
  <r>
    <s v="ORD105897"/>
    <x v="1"/>
    <x v="1"/>
    <n v="4192.99"/>
    <n v="0.38"/>
    <n v="1593.3362"/>
    <n v="2599.6538"/>
    <n v="8"/>
    <x v="473"/>
    <d v="2023-09-01T00:00:00"/>
    <x v="2"/>
    <x v="0"/>
    <n v="1140.49"/>
    <x v="1"/>
  </r>
  <r>
    <s v="ORD109126"/>
    <x v="3"/>
    <x v="1"/>
    <n v="4197.42"/>
    <n v="0.28000000000000003"/>
    <n v="1175.2776000000001"/>
    <n v="3022.1423999999997"/>
    <n v="8"/>
    <x v="325"/>
    <d v="2024-01-02T00:00:00"/>
    <x v="1"/>
    <x v="1"/>
    <n v="771.99"/>
    <x v="4"/>
  </r>
  <r>
    <s v="ORD115220"/>
    <x v="0"/>
    <x v="3"/>
    <n v="4205.1099999999997"/>
    <n v="0.4"/>
    <n v="1682.0439999999999"/>
    <n v="2523.0659999999998"/>
    <n v="8"/>
    <x v="311"/>
    <d v="2023-09-05T00:00:00"/>
    <x v="0"/>
    <x v="0"/>
    <n v="314.14999999999998"/>
    <x v="3"/>
  </r>
  <r>
    <s v="ORD103067"/>
    <x v="1"/>
    <x v="4"/>
    <n v="4205.97"/>
    <n v="0.1"/>
    <n v="420.59700000000004"/>
    <n v="3785.373"/>
    <n v="8"/>
    <x v="220"/>
    <d v="2023-03-09T00:00:00"/>
    <x v="2"/>
    <x v="0"/>
    <n v="563.69000000000005"/>
    <x v="1"/>
  </r>
  <r>
    <s v="ORD113111"/>
    <x v="0"/>
    <x v="0"/>
    <n v="4208.3"/>
    <n v="0.09"/>
    <n v="378.74700000000001"/>
    <n v="3829.5530000000003"/>
    <n v="8"/>
    <x v="599"/>
    <d v="2024-05-20T00:00:00"/>
    <x v="1"/>
    <x v="1"/>
    <n v="1181.2"/>
    <x v="0"/>
  </r>
  <r>
    <s v="ORD108888"/>
    <x v="0"/>
    <x v="3"/>
    <n v="4208.45"/>
    <n v="0.3"/>
    <n v="1262.5349999999999"/>
    <n v="2945.915"/>
    <n v="8"/>
    <x v="270"/>
    <d v="2023-08-28T00:00:00"/>
    <x v="0"/>
    <x v="1"/>
    <n v="282.06"/>
    <x v="3"/>
  </r>
  <r>
    <s v="ORD104400"/>
    <x v="2"/>
    <x v="3"/>
    <n v="4208.97"/>
    <n v="0.26"/>
    <n v="1094.3322000000001"/>
    <n v="3114.6378000000004"/>
    <n v="8"/>
    <x v="255"/>
    <d v="2024-11-08T00:00:00"/>
    <x v="0"/>
    <x v="2"/>
    <n v="1255.25"/>
    <x v="0"/>
  </r>
  <r>
    <s v="ORD105890"/>
    <x v="2"/>
    <x v="1"/>
    <n v="4209.08"/>
    <n v="0.2"/>
    <n v="841.81600000000003"/>
    <n v="3367.2640000000001"/>
    <n v="8"/>
    <x v="120"/>
    <d v="2023-05-11T00:00:00"/>
    <x v="2"/>
    <x v="2"/>
    <n v="1066.53"/>
    <x v="2"/>
  </r>
  <r>
    <s v="ORD112029"/>
    <x v="3"/>
    <x v="0"/>
    <n v="4211.1000000000004"/>
    <n v="0.38"/>
    <n v="1600.2180000000001"/>
    <n v="2610.8820000000005"/>
    <n v="8"/>
    <x v="253"/>
    <d v="2023-09-12T00:00:00"/>
    <x v="0"/>
    <x v="0"/>
    <n v="577.49"/>
    <x v="5"/>
  </r>
  <r>
    <s v="ORD114604"/>
    <x v="3"/>
    <x v="1"/>
    <n v="4213.1099999999997"/>
    <n v="0.26"/>
    <n v="1095.4086"/>
    <n v="3117.7013999999999"/>
    <n v="8"/>
    <x v="105"/>
    <d v="2023-12-24T00:00:00"/>
    <x v="1"/>
    <x v="1"/>
    <n v="931.34"/>
    <x v="0"/>
  </r>
  <r>
    <s v="ORD107394"/>
    <x v="0"/>
    <x v="1"/>
    <n v="4217.43"/>
    <n v="0.34"/>
    <n v="1433.9262000000001"/>
    <n v="2783.5038000000004"/>
    <n v="8"/>
    <x v="664"/>
    <d v="2024-04-24T00:00:00"/>
    <x v="0"/>
    <x v="2"/>
    <n v="226.49"/>
    <x v="5"/>
  </r>
  <r>
    <s v="ORD101149"/>
    <x v="1"/>
    <x v="2"/>
    <n v="4217.49"/>
    <n v="0.48"/>
    <n v="2024.3951999999999"/>
    <n v="2193.0947999999999"/>
    <n v="8"/>
    <x v="452"/>
    <d v="2023-10-12T00:00:00"/>
    <x v="0"/>
    <x v="0"/>
    <n v="757.89"/>
    <x v="1"/>
  </r>
  <r>
    <s v="ORD111288"/>
    <x v="0"/>
    <x v="3"/>
    <n v="4222.22"/>
    <n v="0.17"/>
    <n v="717.77740000000006"/>
    <n v="3504.4426000000003"/>
    <n v="8"/>
    <x v="476"/>
    <d v="2023-02-18T00:00:00"/>
    <x v="2"/>
    <x v="1"/>
    <n v="942.94"/>
    <x v="5"/>
  </r>
  <r>
    <s v="ORD101635"/>
    <x v="0"/>
    <x v="2"/>
    <n v="4224.28"/>
    <n v="0.4"/>
    <n v="1689.712"/>
    <n v="2534.5679999999998"/>
    <n v="8"/>
    <x v="685"/>
    <d v="2023-11-21T00:00:00"/>
    <x v="2"/>
    <x v="0"/>
    <n v="1055.77"/>
    <x v="4"/>
  </r>
  <r>
    <s v="ORD109235"/>
    <x v="1"/>
    <x v="4"/>
    <n v="4230.51"/>
    <n v="0.45"/>
    <n v="1903.7295000000001"/>
    <n v="2326.7804999999998"/>
    <n v="8"/>
    <x v="724"/>
    <d v="2024-07-30T00:00:00"/>
    <x v="2"/>
    <x v="2"/>
    <n v="771.94"/>
    <x v="4"/>
  </r>
  <r>
    <s v="ORD114608"/>
    <x v="3"/>
    <x v="1"/>
    <n v="4232.17"/>
    <n v="0.36"/>
    <n v="1523.5812000000001"/>
    <n v="2708.5888"/>
    <n v="8"/>
    <x v="701"/>
    <d v="2024-08-22T00:00:00"/>
    <x v="0"/>
    <x v="1"/>
    <n v="259.26"/>
    <x v="0"/>
  </r>
  <r>
    <s v="ORD102497"/>
    <x v="2"/>
    <x v="1"/>
    <n v="4233.1000000000004"/>
    <n v="0"/>
    <n v="0"/>
    <n v="4233.1000000000004"/>
    <n v="8"/>
    <x v="17"/>
    <d v="2024-05-06T00:00:00"/>
    <x v="1"/>
    <x v="0"/>
    <n v="997.04"/>
    <x v="5"/>
  </r>
  <r>
    <s v="ORD114067"/>
    <x v="1"/>
    <x v="0"/>
    <n v="4233.83"/>
    <n v="0.31"/>
    <n v="1312.4873"/>
    <n v="2921.3427000000001"/>
    <n v="8"/>
    <x v="179"/>
    <d v="2023-12-06T00:00:00"/>
    <x v="0"/>
    <x v="2"/>
    <n v="1053.67"/>
    <x v="5"/>
  </r>
  <r>
    <s v="ORD108833"/>
    <x v="3"/>
    <x v="2"/>
    <n v="4237.32"/>
    <n v="0.48"/>
    <n v="2033.9135999999999"/>
    <n v="2203.4063999999998"/>
    <n v="8"/>
    <x v="651"/>
    <d v="2024-11-21T00:00:00"/>
    <x v="2"/>
    <x v="2"/>
    <n v="226.95"/>
    <x v="4"/>
  </r>
  <r>
    <s v="ORD114496"/>
    <x v="2"/>
    <x v="2"/>
    <n v="4239.5"/>
    <n v="0.18"/>
    <n v="763.11"/>
    <n v="3476.39"/>
    <n v="8"/>
    <x v="537"/>
    <d v="2024-09-03T00:00:00"/>
    <x v="2"/>
    <x v="0"/>
    <n v="1063.6600000000001"/>
    <x v="5"/>
  </r>
  <r>
    <s v="ORD110213"/>
    <x v="1"/>
    <x v="0"/>
    <n v="4241.41"/>
    <n v="0.18"/>
    <n v="763.4538"/>
    <n v="3477.9561999999996"/>
    <n v="8"/>
    <x v="197"/>
    <d v="2024-04-06T00:00:00"/>
    <x v="2"/>
    <x v="2"/>
    <n v="243.25"/>
    <x v="1"/>
  </r>
  <r>
    <s v="ORD107988"/>
    <x v="3"/>
    <x v="4"/>
    <n v="4243.7"/>
    <n v="0.39"/>
    <n v="1655.0429999999999"/>
    <n v="2588.6570000000002"/>
    <n v="8"/>
    <x v="145"/>
    <d v="2023-11-03T00:00:00"/>
    <x v="1"/>
    <x v="2"/>
    <n v="333.77"/>
    <x v="4"/>
  </r>
  <r>
    <s v="ORD115330"/>
    <x v="1"/>
    <x v="0"/>
    <n v="4244.5600000000004"/>
    <n v="0.17"/>
    <n v="721.57520000000011"/>
    <n v="3522.9848000000002"/>
    <n v="8"/>
    <x v="389"/>
    <d v="2023-12-07T00:00:00"/>
    <x v="2"/>
    <x v="2"/>
    <n v="1011.69"/>
    <x v="1"/>
  </r>
  <r>
    <s v="ORD107963"/>
    <x v="0"/>
    <x v="1"/>
    <n v="4246.7700000000004"/>
    <n v="0.46"/>
    <n v="1953.5142000000003"/>
    <n v="2293.2557999999999"/>
    <n v="8"/>
    <x v="597"/>
    <d v="2023-04-20T00:00:00"/>
    <x v="0"/>
    <x v="2"/>
    <n v="685.51"/>
    <x v="2"/>
  </r>
  <r>
    <s v="ORD101820"/>
    <x v="0"/>
    <x v="2"/>
    <n v="4250.63"/>
    <n v="0.26"/>
    <n v="1105.1638"/>
    <n v="3145.4661999999998"/>
    <n v="8"/>
    <x v="721"/>
    <d v="2024-10-08T00:00:00"/>
    <x v="2"/>
    <x v="2"/>
    <n v="1039.3900000000001"/>
    <x v="1"/>
  </r>
  <r>
    <s v="ORD112053"/>
    <x v="3"/>
    <x v="4"/>
    <n v="4250.92"/>
    <n v="0.28000000000000003"/>
    <n v="1190.2576000000001"/>
    <n v="3060.6624000000002"/>
    <n v="8"/>
    <x v="246"/>
    <d v="2024-07-24T00:00:00"/>
    <x v="1"/>
    <x v="2"/>
    <n v="470.91"/>
    <x v="1"/>
  </r>
  <r>
    <s v="ORD110657"/>
    <x v="1"/>
    <x v="0"/>
    <n v="4251.3999999999996"/>
    <n v="0.09"/>
    <n v="382.62599999999998"/>
    <n v="3868.7739999999994"/>
    <n v="8"/>
    <x v="678"/>
    <d v="2024-03-12T00:00:00"/>
    <x v="0"/>
    <x v="1"/>
    <n v="679.5"/>
    <x v="2"/>
  </r>
  <r>
    <s v="ORD103215"/>
    <x v="3"/>
    <x v="3"/>
    <n v="4251.72"/>
    <n v="0.22"/>
    <n v="935.37840000000006"/>
    <n v="3316.3416000000002"/>
    <n v="8"/>
    <x v="644"/>
    <d v="2023-03-11T00:00:00"/>
    <x v="2"/>
    <x v="1"/>
    <n v="1086.8800000000001"/>
    <x v="1"/>
  </r>
  <r>
    <s v="ORD111327"/>
    <x v="2"/>
    <x v="4"/>
    <n v="4251.7299999999996"/>
    <n v="0.46"/>
    <n v="1955.7957999999999"/>
    <n v="2295.9341999999997"/>
    <n v="8"/>
    <x v="152"/>
    <d v="2024-09-04T00:00:00"/>
    <x v="0"/>
    <x v="1"/>
    <n v="793.21"/>
    <x v="1"/>
  </r>
  <r>
    <s v="ORD113115"/>
    <x v="2"/>
    <x v="2"/>
    <n v="4257.32"/>
    <n v="0.01"/>
    <n v="42.5732"/>
    <n v="4214.7467999999999"/>
    <n v="8"/>
    <x v="457"/>
    <d v="2024-06-29T00:00:00"/>
    <x v="0"/>
    <x v="1"/>
    <n v="328.11"/>
    <x v="5"/>
  </r>
  <r>
    <s v="ORD110267"/>
    <x v="3"/>
    <x v="4"/>
    <n v="4263.41"/>
    <n v="0.28999999999999998"/>
    <n v="1236.3888999999999"/>
    <n v="3027.0210999999999"/>
    <n v="8"/>
    <x v="150"/>
    <d v="2024-08-02T00:00:00"/>
    <x v="1"/>
    <x v="1"/>
    <n v="329.55"/>
    <x v="2"/>
  </r>
  <r>
    <s v="ORD109687"/>
    <x v="3"/>
    <x v="0"/>
    <n v="4269.7"/>
    <n v="0.27"/>
    <n v="1152.819"/>
    <n v="3116.8809999999999"/>
    <n v="8"/>
    <x v="572"/>
    <d v="2024-03-12T00:00:00"/>
    <x v="1"/>
    <x v="0"/>
    <n v="1051.83"/>
    <x v="0"/>
  </r>
  <r>
    <s v="ORD114414"/>
    <x v="0"/>
    <x v="3"/>
    <n v="4275.54"/>
    <n v="0.19"/>
    <n v="812.35260000000005"/>
    <n v="3463.1873999999998"/>
    <n v="8"/>
    <x v="672"/>
    <d v="2023-06-19T00:00:00"/>
    <x v="2"/>
    <x v="1"/>
    <n v="434.07"/>
    <x v="4"/>
  </r>
  <r>
    <s v="ORD105038"/>
    <x v="0"/>
    <x v="4"/>
    <n v="4280.57"/>
    <n v="0.34"/>
    <n v="1455.3938000000001"/>
    <n v="2825.1761999999999"/>
    <n v="8"/>
    <x v="185"/>
    <d v="2024-07-10T00:00:00"/>
    <x v="0"/>
    <x v="2"/>
    <n v="755.56"/>
    <x v="0"/>
  </r>
  <r>
    <s v="ORD105401"/>
    <x v="3"/>
    <x v="3"/>
    <n v="4285.09"/>
    <n v="0.16"/>
    <n v="685.61440000000005"/>
    <n v="3599.4756000000002"/>
    <n v="8"/>
    <x v="162"/>
    <d v="2023-03-08T00:00:00"/>
    <x v="0"/>
    <x v="1"/>
    <n v="1020.76"/>
    <x v="5"/>
  </r>
  <r>
    <s v="ORD111811"/>
    <x v="1"/>
    <x v="2"/>
    <n v="4286.5"/>
    <n v="0.09"/>
    <n v="385.78499999999997"/>
    <n v="3900.7150000000001"/>
    <n v="8"/>
    <x v="463"/>
    <d v="2023-12-31T00:00:00"/>
    <x v="2"/>
    <x v="2"/>
    <n v="493.94"/>
    <x v="3"/>
  </r>
  <r>
    <s v="ORD114492"/>
    <x v="0"/>
    <x v="3"/>
    <n v="4287.22"/>
    <n v="0.13"/>
    <n v="557.33860000000004"/>
    <n v="3729.8814000000002"/>
    <n v="8"/>
    <x v="122"/>
    <d v="2024-08-29T00:00:00"/>
    <x v="1"/>
    <x v="0"/>
    <n v="324.24"/>
    <x v="5"/>
  </r>
  <r>
    <s v="ORD102982"/>
    <x v="1"/>
    <x v="2"/>
    <n v="4288.13"/>
    <n v="0.44"/>
    <n v="1886.7772"/>
    <n v="2401.3528000000001"/>
    <n v="8"/>
    <x v="147"/>
    <d v="2023-12-31T00:00:00"/>
    <x v="1"/>
    <x v="1"/>
    <n v="265.85000000000002"/>
    <x v="0"/>
  </r>
  <r>
    <s v="ORD104591"/>
    <x v="1"/>
    <x v="1"/>
    <n v="4288.6400000000003"/>
    <n v="0.44"/>
    <n v="1887.0016000000001"/>
    <n v="2401.6384000000003"/>
    <n v="8"/>
    <x v="675"/>
    <d v="2023-06-08T00:00:00"/>
    <x v="2"/>
    <x v="1"/>
    <n v="600.77"/>
    <x v="4"/>
  </r>
  <r>
    <s v="ORD114546"/>
    <x v="0"/>
    <x v="0"/>
    <n v="4291.9399999999996"/>
    <n v="0.06"/>
    <n v="257.51639999999998"/>
    <n v="4034.4235999999996"/>
    <n v="8"/>
    <x v="205"/>
    <d v="2024-04-29T00:00:00"/>
    <x v="0"/>
    <x v="1"/>
    <n v="1175.97"/>
    <x v="5"/>
  </r>
  <r>
    <s v="ORD100242"/>
    <x v="3"/>
    <x v="0"/>
    <n v="4293.51"/>
    <n v="0.15"/>
    <n v="644.02650000000006"/>
    <n v="3649.4835000000003"/>
    <n v="8"/>
    <x v="340"/>
    <d v="2024-10-14T00:00:00"/>
    <x v="1"/>
    <x v="0"/>
    <n v="1090.8399999999999"/>
    <x v="0"/>
  </r>
  <r>
    <s v="ORD107205"/>
    <x v="1"/>
    <x v="1"/>
    <n v="4293.63"/>
    <n v="0.45"/>
    <n v="1932.1335000000001"/>
    <n v="2361.4965000000002"/>
    <n v="8"/>
    <x v="722"/>
    <d v="2023-06-21T00:00:00"/>
    <x v="1"/>
    <x v="1"/>
    <n v="445"/>
    <x v="5"/>
  </r>
  <r>
    <s v="ORD100162"/>
    <x v="3"/>
    <x v="4"/>
    <n v="4296.49"/>
    <n v="0.39"/>
    <n v="1675.6311000000001"/>
    <n v="2620.8588999999997"/>
    <n v="8"/>
    <x v="93"/>
    <d v="2023-05-28T00:00:00"/>
    <x v="2"/>
    <x v="2"/>
    <n v="579.12"/>
    <x v="1"/>
  </r>
  <r>
    <s v="ORD104851"/>
    <x v="2"/>
    <x v="1"/>
    <n v="4297.95"/>
    <n v="0.04"/>
    <n v="171.91800000000001"/>
    <n v="4126.0320000000002"/>
    <n v="8"/>
    <x v="93"/>
    <d v="2023-05-27T00:00:00"/>
    <x v="2"/>
    <x v="1"/>
    <n v="812.06"/>
    <x v="3"/>
  </r>
  <r>
    <s v="ORD109512"/>
    <x v="0"/>
    <x v="1"/>
    <n v="4302.78"/>
    <n v="0.02"/>
    <n v="86.055599999999998"/>
    <n v="4216.7244000000001"/>
    <n v="8"/>
    <x v="507"/>
    <d v="2024-11-11T00:00:00"/>
    <x v="1"/>
    <x v="2"/>
    <n v="695.02"/>
    <x v="4"/>
  </r>
  <r>
    <s v="ORD100199"/>
    <x v="0"/>
    <x v="1"/>
    <n v="4305.8500000000004"/>
    <n v="0.22"/>
    <n v="947.28700000000003"/>
    <n v="3358.5630000000001"/>
    <n v="8"/>
    <x v="231"/>
    <d v="2023-07-10T00:00:00"/>
    <x v="0"/>
    <x v="1"/>
    <n v="1195.98"/>
    <x v="5"/>
  </r>
  <r>
    <s v="ORD110668"/>
    <x v="0"/>
    <x v="2"/>
    <n v="4306.1499999999996"/>
    <n v="0.08"/>
    <n v="344.49199999999996"/>
    <n v="3961.6579999999994"/>
    <n v="8"/>
    <x v="551"/>
    <d v="2024-02-28T00:00:00"/>
    <x v="1"/>
    <x v="2"/>
    <n v="1202.3699999999999"/>
    <x v="1"/>
  </r>
  <r>
    <s v="ORD112456"/>
    <x v="2"/>
    <x v="2"/>
    <n v="4308.57"/>
    <n v="0.3"/>
    <n v="1292.5709999999999"/>
    <n v="3015.9989999999998"/>
    <n v="8"/>
    <x v="541"/>
    <d v="2023-03-16T00:00:00"/>
    <x v="0"/>
    <x v="2"/>
    <n v="1193.31"/>
    <x v="4"/>
  </r>
  <r>
    <s v="ORD112462"/>
    <x v="3"/>
    <x v="0"/>
    <n v="4309.16"/>
    <n v="0.37"/>
    <n v="1594.3891999999998"/>
    <n v="2714.7708000000002"/>
    <n v="8"/>
    <x v="251"/>
    <d v="2023-10-11T00:00:00"/>
    <x v="1"/>
    <x v="1"/>
    <n v="930.25"/>
    <x v="4"/>
  </r>
  <r>
    <s v="ORD113984"/>
    <x v="2"/>
    <x v="4"/>
    <n v="4309.3999999999996"/>
    <n v="0.09"/>
    <n v="387.84599999999995"/>
    <n v="3921.5539999999996"/>
    <n v="8"/>
    <x v="384"/>
    <d v="2023-05-30T00:00:00"/>
    <x v="2"/>
    <x v="0"/>
    <n v="589.12"/>
    <x v="3"/>
  </r>
  <r>
    <s v="ORD104497"/>
    <x v="3"/>
    <x v="2"/>
    <n v="4309.93"/>
    <n v="0.43"/>
    <n v="1853.2699"/>
    <n v="2456.6601000000001"/>
    <n v="8"/>
    <x v="158"/>
    <d v="2024-09-29T00:00:00"/>
    <x v="1"/>
    <x v="0"/>
    <n v="733.71"/>
    <x v="4"/>
  </r>
  <r>
    <s v="ORD112073"/>
    <x v="2"/>
    <x v="3"/>
    <n v="4325.1000000000004"/>
    <n v="0.34"/>
    <n v="1470.5340000000003"/>
    <n v="2854.5659999999998"/>
    <n v="8"/>
    <x v="313"/>
    <d v="2024-01-23T00:00:00"/>
    <x v="2"/>
    <x v="0"/>
    <n v="567.62"/>
    <x v="5"/>
  </r>
  <r>
    <s v="ORD104890"/>
    <x v="2"/>
    <x v="3"/>
    <n v="4336.8999999999996"/>
    <n v="0.06"/>
    <n v="260.21399999999994"/>
    <n v="4076.6859999999997"/>
    <n v="8"/>
    <x v="566"/>
    <d v="2024-10-17T00:00:00"/>
    <x v="0"/>
    <x v="1"/>
    <n v="1294.0999999999999"/>
    <x v="3"/>
  </r>
  <r>
    <s v="ORD105759"/>
    <x v="3"/>
    <x v="3"/>
    <n v="4339.7"/>
    <n v="0.2"/>
    <n v="867.94"/>
    <n v="3471.7599999999998"/>
    <n v="8"/>
    <x v="248"/>
    <d v="2024-11-11T00:00:00"/>
    <x v="1"/>
    <x v="0"/>
    <n v="539.9"/>
    <x v="0"/>
  </r>
  <r>
    <s v="ORD108936"/>
    <x v="0"/>
    <x v="4"/>
    <n v="4346.4399999999996"/>
    <n v="0.15"/>
    <n v="651.96599999999989"/>
    <n v="3694.4739999999997"/>
    <n v="8"/>
    <x v="292"/>
    <d v="2023-04-24T00:00:00"/>
    <x v="1"/>
    <x v="1"/>
    <n v="1123.79"/>
    <x v="0"/>
  </r>
  <r>
    <s v="ORD102898"/>
    <x v="2"/>
    <x v="2"/>
    <n v="4349.33"/>
    <n v="7.0000000000000007E-2"/>
    <n v="304.45310000000001"/>
    <n v="4044.8768999999998"/>
    <n v="8"/>
    <x v="120"/>
    <d v="2023-05-12T00:00:00"/>
    <x v="2"/>
    <x v="2"/>
    <n v="528.32000000000005"/>
    <x v="4"/>
  </r>
  <r>
    <s v="ORD105996"/>
    <x v="0"/>
    <x v="4"/>
    <n v="4352.08"/>
    <n v="0.38"/>
    <n v="1653.7904000000001"/>
    <n v="2698.2896000000001"/>
    <n v="8"/>
    <x v="227"/>
    <d v="2023-03-17T00:00:00"/>
    <x v="0"/>
    <x v="2"/>
    <n v="345.99"/>
    <x v="1"/>
  </r>
  <r>
    <s v="ORD103399"/>
    <x v="3"/>
    <x v="1"/>
    <n v="4356.55"/>
    <n v="0.15"/>
    <n v="653.48249999999996"/>
    <n v="3703.0675000000001"/>
    <n v="8"/>
    <x v="2"/>
    <d v="2023-11-28T00:00:00"/>
    <x v="1"/>
    <x v="1"/>
    <n v="663.63"/>
    <x v="0"/>
  </r>
  <r>
    <s v="ORD104169"/>
    <x v="2"/>
    <x v="3"/>
    <n v="4358.8999999999996"/>
    <n v="0.18"/>
    <n v="784.60199999999986"/>
    <n v="3574.2979999999998"/>
    <n v="8"/>
    <x v="218"/>
    <d v="2024-11-05T00:00:00"/>
    <x v="2"/>
    <x v="0"/>
    <n v="1204"/>
    <x v="3"/>
  </r>
  <r>
    <s v="ORD102317"/>
    <x v="1"/>
    <x v="1"/>
    <n v="4359.49"/>
    <n v="0.01"/>
    <n v="43.594899999999996"/>
    <n v="4315.8950999999997"/>
    <n v="8"/>
    <x v="194"/>
    <d v="2023-03-02T00:00:00"/>
    <x v="2"/>
    <x v="0"/>
    <n v="1279.42"/>
    <x v="4"/>
  </r>
  <r>
    <s v="ORD103436"/>
    <x v="1"/>
    <x v="0"/>
    <n v="4361.18"/>
    <n v="0.14000000000000001"/>
    <n v="610.56520000000012"/>
    <n v="3750.6148000000003"/>
    <n v="8"/>
    <x v="234"/>
    <d v="2023-01-07T00:00:00"/>
    <x v="0"/>
    <x v="2"/>
    <n v="850.07"/>
    <x v="4"/>
  </r>
  <r>
    <s v="ORD101021"/>
    <x v="1"/>
    <x v="4"/>
    <n v="4361.68"/>
    <n v="0.08"/>
    <n v="348.93440000000004"/>
    <n v="4012.7456000000002"/>
    <n v="8"/>
    <x v="251"/>
    <d v="2023-10-10T00:00:00"/>
    <x v="0"/>
    <x v="1"/>
    <n v="417.91"/>
    <x v="1"/>
  </r>
  <r>
    <s v="ORD115083"/>
    <x v="0"/>
    <x v="1"/>
    <n v="4364.1400000000003"/>
    <n v="0.02"/>
    <n v="87.282800000000009"/>
    <n v="4276.8572000000004"/>
    <n v="8"/>
    <x v="677"/>
    <d v="2024-05-12T00:00:00"/>
    <x v="0"/>
    <x v="1"/>
    <n v="339.05"/>
    <x v="3"/>
  </r>
  <r>
    <s v="ORD105240"/>
    <x v="3"/>
    <x v="3"/>
    <n v="4366.6899999999996"/>
    <n v="0.39"/>
    <n v="1703.0091"/>
    <n v="2663.6808999999994"/>
    <n v="8"/>
    <x v="171"/>
    <d v="2024-03-03T00:00:00"/>
    <x v="2"/>
    <x v="0"/>
    <n v="855.98"/>
    <x v="5"/>
  </r>
  <r>
    <s v="ORD105053"/>
    <x v="2"/>
    <x v="1"/>
    <n v="4366.74"/>
    <n v="0.32"/>
    <n v="1397.3568"/>
    <n v="2969.3831999999998"/>
    <n v="8"/>
    <x v="571"/>
    <d v="2024-07-22T00:00:00"/>
    <x v="1"/>
    <x v="2"/>
    <n v="670.08"/>
    <x v="1"/>
  </r>
  <r>
    <s v="ORD109587"/>
    <x v="2"/>
    <x v="1"/>
    <n v="4372.32"/>
    <n v="0.34"/>
    <n v="1486.5888"/>
    <n v="2885.7311999999997"/>
    <n v="8"/>
    <x v="356"/>
    <d v="2024-02-23T00:00:00"/>
    <x v="0"/>
    <x v="0"/>
    <n v="451.52"/>
    <x v="1"/>
  </r>
  <r>
    <s v="ORD114029"/>
    <x v="0"/>
    <x v="1"/>
    <n v="4376.96"/>
    <n v="0.38"/>
    <n v="1663.2447999999999"/>
    <n v="2713.7152000000001"/>
    <n v="8"/>
    <x v="195"/>
    <d v="2023-02-27T00:00:00"/>
    <x v="0"/>
    <x v="0"/>
    <n v="422.58"/>
    <x v="1"/>
  </r>
  <r>
    <s v="ORD115088"/>
    <x v="2"/>
    <x v="1"/>
    <n v="4378.57"/>
    <n v="0.45"/>
    <n v="1970.3564999999999"/>
    <n v="2408.2134999999998"/>
    <n v="8"/>
    <x v="28"/>
    <d v="2024-01-11T00:00:00"/>
    <x v="1"/>
    <x v="2"/>
    <n v="777.36"/>
    <x v="2"/>
  </r>
  <r>
    <s v="ORD113119"/>
    <x v="2"/>
    <x v="0"/>
    <n v="4386.47"/>
    <n v="0.11"/>
    <n v="482.51170000000002"/>
    <n v="3903.9583000000002"/>
    <n v="8"/>
    <x v="477"/>
    <d v="2023-02-11T00:00:00"/>
    <x v="0"/>
    <x v="0"/>
    <n v="875.75"/>
    <x v="2"/>
  </r>
  <r>
    <s v="ORD113034"/>
    <x v="2"/>
    <x v="4"/>
    <n v="4393.8"/>
    <n v="0.28999999999999998"/>
    <n v="1274.202"/>
    <n v="3119.598"/>
    <n v="8"/>
    <x v="612"/>
    <d v="2023-03-02T00:00:00"/>
    <x v="2"/>
    <x v="1"/>
    <n v="747.1"/>
    <x v="4"/>
  </r>
  <r>
    <s v="ORD110360"/>
    <x v="2"/>
    <x v="2"/>
    <n v="4399.6899999999996"/>
    <n v="0.45"/>
    <n v="1979.8604999999998"/>
    <n v="2419.8294999999998"/>
    <n v="8"/>
    <x v="245"/>
    <d v="2023-07-21T00:00:00"/>
    <x v="2"/>
    <x v="1"/>
    <n v="614.72"/>
    <x v="2"/>
  </r>
  <r>
    <s v="ORD100710"/>
    <x v="0"/>
    <x v="3"/>
    <n v="4401.96"/>
    <n v="0.09"/>
    <n v="396.1764"/>
    <n v="4005.7836000000002"/>
    <n v="8"/>
    <x v="511"/>
    <d v="2024-10-19T00:00:00"/>
    <x v="1"/>
    <x v="1"/>
    <n v="481.23"/>
    <x v="5"/>
  </r>
  <r>
    <s v="ORD108041"/>
    <x v="2"/>
    <x v="3"/>
    <n v="4407.03"/>
    <n v="0.43"/>
    <n v="1895.0228999999999"/>
    <n v="2512.0070999999998"/>
    <n v="8"/>
    <x v="662"/>
    <d v="2023-06-09T00:00:00"/>
    <x v="1"/>
    <x v="1"/>
    <n v="226.02"/>
    <x v="0"/>
  </r>
  <r>
    <s v="ORD113049"/>
    <x v="1"/>
    <x v="2"/>
    <n v="4407.26"/>
    <n v="0.26"/>
    <n v="1145.8876"/>
    <n v="3261.3724000000002"/>
    <n v="8"/>
    <x v="683"/>
    <d v="2024-07-11T00:00:00"/>
    <x v="1"/>
    <x v="2"/>
    <n v="1123.8"/>
    <x v="4"/>
  </r>
  <r>
    <s v="ORD109338"/>
    <x v="1"/>
    <x v="0"/>
    <n v="4408.22"/>
    <n v="0.01"/>
    <n v="44.0822"/>
    <n v="4364.1378000000004"/>
    <n v="8"/>
    <x v="543"/>
    <d v="2024-11-04T00:00:00"/>
    <x v="0"/>
    <x v="2"/>
    <n v="647.25"/>
    <x v="4"/>
  </r>
  <r>
    <s v="ORD110639"/>
    <x v="0"/>
    <x v="3"/>
    <n v="4417.87"/>
    <n v="0.13"/>
    <n v="574.32309999999995"/>
    <n v="3843.5468999999998"/>
    <n v="8"/>
    <x v="59"/>
    <d v="2023-09-25T00:00:00"/>
    <x v="1"/>
    <x v="2"/>
    <n v="1131.8399999999999"/>
    <x v="5"/>
  </r>
  <r>
    <s v="ORD111944"/>
    <x v="2"/>
    <x v="1"/>
    <n v="4423.13"/>
    <n v="7.0000000000000007E-2"/>
    <n v="309.61910000000006"/>
    <n v="4113.5109000000002"/>
    <n v="8"/>
    <x v="551"/>
    <d v="2024-02-22T00:00:00"/>
    <x v="0"/>
    <x v="0"/>
    <n v="953.35"/>
    <x v="4"/>
  </r>
  <r>
    <s v="ORD100361"/>
    <x v="1"/>
    <x v="4"/>
    <n v="4427.0200000000004"/>
    <n v="0.26"/>
    <n v="1151.0252"/>
    <n v="3275.9948000000004"/>
    <n v="8"/>
    <x v="198"/>
    <d v="2023-10-16T00:00:00"/>
    <x v="2"/>
    <x v="0"/>
    <n v="466.97"/>
    <x v="5"/>
  </r>
  <r>
    <s v="ORD105409"/>
    <x v="0"/>
    <x v="2"/>
    <n v="4427.03"/>
    <n v="0.47"/>
    <n v="2080.7040999999999"/>
    <n v="2346.3258999999998"/>
    <n v="8"/>
    <x v="303"/>
    <d v="2023-12-27T00:00:00"/>
    <x v="2"/>
    <x v="0"/>
    <n v="1168.57"/>
    <x v="5"/>
  </r>
  <r>
    <s v="ORD101481"/>
    <x v="1"/>
    <x v="3"/>
    <n v="4427.6000000000004"/>
    <n v="0.08"/>
    <n v="354.20800000000003"/>
    <n v="4073.3920000000003"/>
    <n v="8"/>
    <x v="135"/>
    <d v="2024-05-09T00:00:00"/>
    <x v="1"/>
    <x v="2"/>
    <n v="854.88"/>
    <x v="1"/>
  </r>
  <r>
    <s v="ORD108098"/>
    <x v="2"/>
    <x v="2"/>
    <n v="4429.8999999999996"/>
    <n v="0.42"/>
    <n v="1860.5579999999998"/>
    <n v="2569.3419999999996"/>
    <n v="8"/>
    <x v="80"/>
    <d v="2024-09-09T00:00:00"/>
    <x v="0"/>
    <x v="0"/>
    <n v="1296.8699999999999"/>
    <x v="4"/>
  </r>
  <r>
    <s v="ORD114802"/>
    <x v="0"/>
    <x v="1"/>
    <n v="4434.41"/>
    <n v="0.23"/>
    <n v="1019.9143"/>
    <n v="3414.4956999999999"/>
    <n v="8"/>
    <x v="478"/>
    <d v="2024-02-12T00:00:00"/>
    <x v="1"/>
    <x v="1"/>
    <n v="733.27"/>
    <x v="3"/>
  </r>
  <r>
    <s v="ORD100127"/>
    <x v="1"/>
    <x v="3"/>
    <n v="4436.8"/>
    <n v="0.42"/>
    <n v="1863.4559999999999"/>
    <n v="2573.3440000000001"/>
    <n v="8"/>
    <x v="443"/>
    <d v="2024-02-18T00:00:00"/>
    <x v="2"/>
    <x v="0"/>
    <n v="934.84"/>
    <x v="4"/>
  </r>
  <r>
    <s v="ORD112652"/>
    <x v="1"/>
    <x v="2"/>
    <n v="4437.12"/>
    <n v="0.27"/>
    <n v="1198.0224000000001"/>
    <n v="3239.0976000000001"/>
    <n v="8"/>
    <x v="366"/>
    <d v="2024-06-13T00:00:00"/>
    <x v="1"/>
    <x v="0"/>
    <n v="630.62"/>
    <x v="2"/>
  </r>
  <r>
    <s v="ORD106812"/>
    <x v="2"/>
    <x v="0"/>
    <n v="4437.8500000000004"/>
    <n v="0.36"/>
    <n v="1597.626"/>
    <n v="2840.2240000000002"/>
    <n v="8"/>
    <x v="473"/>
    <d v="2023-09-01T00:00:00"/>
    <x v="2"/>
    <x v="1"/>
    <n v="716.92"/>
    <x v="2"/>
  </r>
  <r>
    <s v="ORD108733"/>
    <x v="0"/>
    <x v="4"/>
    <n v="4440.0200000000004"/>
    <n v="0.28000000000000003"/>
    <n v="1243.2056000000002"/>
    <n v="3196.8144000000002"/>
    <n v="8"/>
    <x v="157"/>
    <d v="2024-07-26T00:00:00"/>
    <x v="2"/>
    <x v="1"/>
    <n v="873.2"/>
    <x v="1"/>
  </r>
  <r>
    <s v="ORD114191"/>
    <x v="1"/>
    <x v="2"/>
    <n v="4445.71"/>
    <n v="0.01"/>
    <n v="44.457100000000004"/>
    <n v="4401.2529000000004"/>
    <n v="8"/>
    <x v="548"/>
    <d v="2024-11-29T00:00:00"/>
    <x v="2"/>
    <x v="0"/>
    <n v="1079.01"/>
    <x v="5"/>
  </r>
  <r>
    <s v="ORD113266"/>
    <x v="2"/>
    <x v="4"/>
    <n v="4447.04"/>
    <n v="0.28000000000000003"/>
    <n v="1245.1712"/>
    <n v="3201.8688000000002"/>
    <n v="8"/>
    <x v="451"/>
    <d v="2024-07-01T00:00:00"/>
    <x v="1"/>
    <x v="1"/>
    <n v="546.96"/>
    <x v="3"/>
  </r>
  <r>
    <s v="ORD109880"/>
    <x v="0"/>
    <x v="2"/>
    <n v="4451.1099999999997"/>
    <n v="0.14000000000000001"/>
    <n v="623.15539999999999"/>
    <n v="3827.9545999999996"/>
    <n v="8"/>
    <x v="180"/>
    <d v="2023-09-21T00:00:00"/>
    <x v="1"/>
    <x v="2"/>
    <n v="797.43"/>
    <x v="3"/>
  </r>
  <r>
    <s v="ORD104918"/>
    <x v="0"/>
    <x v="4"/>
    <n v="4452.17"/>
    <n v="0.02"/>
    <n v="89.043400000000005"/>
    <n v="4363.1266000000005"/>
    <n v="8"/>
    <x v="298"/>
    <d v="2023-02-24T00:00:00"/>
    <x v="2"/>
    <x v="1"/>
    <n v="981.08"/>
    <x v="5"/>
  </r>
  <r>
    <s v="ORD101773"/>
    <x v="3"/>
    <x v="3"/>
    <n v="4455.26"/>
    <n v="0.47"/>
    <n v="2093.9722000000002"/>
    <n v="2361.2878000000001"/>
    <n v="8"/>
    <x v="441"/>
    <d v="2024-03-21T00:00:00"/>
    <x v="0"/>
    <x v="1"/>
    <n v="331.29"/>
    <x v="5"/>
  </r>
  <r>
    <s v="ORD108881"/>
    <x v="2"/>
    <x v="2"/>
    <n v="4456.1400000000003"/>
    <n v="0.27"/>
    <n v="1203.1578000000002"/>
    <n v="3252.9822000000004"/>
    <n v="8"/>
    <x v="419"/>
    <d v="2023-08-12T00:00:00"/>
    <x v="1"/>
    <x v="2"/>
    <n v="1200.92"/>
    <x v="2"/>
  </r>
  <r>
    <s v="ORD114880"/>
    <x v="2"/>
    <x v="1"/>
    <n v="4457.13"/>
    <n v="0.28000000000000003"/>
    <n v="1247.9964000000002"/>
    <n v="3209.1336000000001"/>
    <n v="8"/>
    <x v="413"/>
    <d v="2023-09-10T00:00:00"/>
    <x v="2"/>
    <x v="1"/>
    <n v="1047.72"/>
    <x v="5"/>
  </r>
  <r>
    <s v="ORD104530"/>
    <x v="0"/>
    <x v="2"/>
    <n v="4458.3599999999997"/>
    <n v="0.08"/>
    <n v="356.66879999999998"/>
    <n v="4101.6911999999993"/>
    <n v="8"/>
    <x v="66"/>
    <d v="2023-04-23T00:00:00"/>
    <x v="1"/>
    <x v="2"/>
    <n v="615.36"/>
    <x v="2"/>
  </r>
  <r>
    <s v="ORD103286"/>
    <x v="2"/>
    <x v="4"/>
    <n v="4459.18"/>
    <n v="0.06"/>
    <n v="267.55079999999998"/>
    <n v="4191.6292000000003"/>
    <n v="8"/>
    <x v="690"/>
    <d v="2024-03-09T00:00:00"/>
    <x v="2"/>
    <x v="2"/>
    <n v="1288.83"/>
    <x v="0"/>
  </r>
  <r>
    <s v="ORD101463"/>
    <x v="0"/>
    <x v="0"/>
    <n v="4460.6499999999996"/>
    <n v="0.08"/>
    <n v="356.85199999999998"/>
    <n v="4103.7979999999998"/>
    <n v="8"/>
    <x v="682"/>
    <d v="2023-03-31T00:00:00"/>
    <x v="1"/>
    <x v="1"/>
    <n v="247.84"/>
    <x v="0"/>
  </r>
  <r>
    <s v="ORD111747"/>
    <x v="1"/>
    <x v="2"/>
    <n v="4463.58"/>
    <n v="0.17"/>
    <n v="758.80860000000007"/>
    <n v="3704.7713999999996"/>
    <n v="8"/>
    <x v="7"/>
    <d v="2024-11-24T00:00:00"/>
    <x v="1"/>
    <x v="0"/>
    <n v="1276.6600000000001"/>
    <x v="2"/>
  </r>
  <r>
    <s v="ORD103627"/>
    <x v="0"/>
    <x v="1"/>
    <n v="4465.75"/>
    <n v="0.35"/>
    <n v="1563.0124999999998"/>
    <n v="2902.7375000000002"/>
    <n v="8"/>
    <x v="95"/>
    <d v="2023-11-12T00:00:00"/>
    <x v="1"/>
    <x v="1"/>
    <n v="230.3"/>
    <x v="2"/>
  </r>
  <r>
    <s v="ORD104057"/>
    <x v="1"/>
    <x v="3"/>
    <n v="4466.04"/>
    <n v="0.35"/>
    <n v="1563.1139999999998"/>
    <n v="2902.9260000000004"/>
    <n v="8"/>
    <x v="622"/>
    <d v="2024-09-27T00:00:00"/>
    <x v="1"/>
    <x v="1"/>
    <n v="501.38"/>
    <x v="3"/>
  </r>
  <r>
    <s v="ORD112441"/>
    <x v="0"/>
    <x v="2"/>
    <n v="4467.5"/>
    <n v="0.48"/>
    <n v="2144.4"/>
    <n v="2323.1"/>
    <n v="8"/>
    <x v="656"/>
    <d v="2024-09-14T00:00:00"/>
    <x v="2"/>
    <x v="1"/>
    <n v="987.93"/>
    <x v="4"/>
  </r>
  <r>
    <s v="ORD108822"/>
    <x v="3"/>
    <x v="1"/>
    <n v="4477.1099999999997"/>
    <n v="0.44"/>
    <n v="1969.9283999999998"/>
    <n v="2507.1815999999999"/>
    <n v="8"/>
    <x v="273"/>
    <d v="2024-04-19T00:00:00"/>
    <x v="0"/>
    <x v="0"/>
    <n v="521.98"/>
    <x v="2"/>
  </r>
  <r>
    <s v="ORD110398"/>
    <x v="0"/>
    <x v="3"/>
    <n v="4486.92"/>
    <n v="0.27"/>
    <n v="1211.4684000000002"/>
    <n v="3275.4515999999999"/>
    <n v="8"/>
    <x v="301"/>
    <d v="2024-05-31T00:00:00"/>
    <x v="1"/>
    <x v="1"/>
    <n v="512.86"/>
    <x v="0"/>
  </r>
  <r>
    <s v="ORD106757"/>
    <x v="2"/>
    <x v="4"/>
    <n v="4487.59"/>
    <n v="0.11"/>
    <n v="493.63490000000002"/>
    <n v="3993.9551000000001"/>
    <n v="8"/>
    <x v="184"/>
    <d v="2023-08-18T00:00:00"/>
    <x v="0"/>
    <x v="2"/>
    <n v="626.66"/>
    <x v="0"/>
  </r>
  <r>
    <s v="ORD104558"/>
    <x v="2"/>
    <x v="1"/>
    <n v="4488.59"/>
    <n v="0.25"/>
    <n v="1122.1475"/>
    <n v="3366.4425000000001"/>
    <n v="8"/>
    <x v="671"/>
    <d v="2024-10-16T00:00:00"/>
    <x v="0"/>
    <x v="0"/>
    <n v="398.64"/>
    <x v="0"/>
  </r>
  <r>
    <s v="ORD108101"/>
    <x v="0"/>
    <x v="1"/>
    <n v="4489.04"/>
    <n v="0.27"/>
    <n v="1212.0408"/>
    <n v="3276.9992000000002"/>
    <n v="8"/>
    <x v="90"/>
    <d v="2024-09-24T00:00:00"/>
    <x v="1"/>
    <x v="2"/>
    <n v="1305.6500000000001"/>
    <x v="5"/>
  </r>
  <r>
    <s v="ORD111085"/>
    <x v="0"/>
    <x v="2"/>
    <n v="4492.47"/>
    <n v="0.06"/>
    <n v="269.54820000000001"/>
    <n v="4222.9218000000001"/>
    <n v="8"/>
    <x v="109"/>
    <d v="2024-05-24T00:00:00"/>
    <x v="1"/>
    <x v="1"/>
    <n v="303.43"/>
    <x v="1"/>
  </r>
  <r>
    <s v="ORD109237"/>
    <x v="1"/>
    <x v="1"/>
    <n v="4492.82"/>
    <n v="0.22"/>
    <n v="988.42039999999997"/>
    <n v="3504.3995999999997"/>
    <n v="8"/>
    <x v="418"/>
    <d v="2024-05-24T00:00:00"/>
    <x v="1"/>
    <x v="0"/>
    <n v="1152.23"/>
    <x v="1"/>
  </r>
  <r>
    <s v="ORD101409"/>
    <x v="2"/>
    <x v="3"/>
    <n v="4494.45"/>
    <n v="0.43"/>
    <n v="1932.6134999999999"/>
    <n v="2561.8364999999999"/>
    <n v="8"/>
    <x v="119"/>
    <d v="2024-05-21T00:00:00"/>
    <x v="1"/>
    <x v="1"/>
    <n v="424.41"/>
    <x v="0"/>
  </r>
  <r>
    <s v="ORD114190"/>
    <x v="0"/>
    <x v="2"/>
    <n v="4495.4799999999996"/>
    <n v="0.41"/>
    <n v="1843.1467999999998"/>
    <n v="2652.3332"/>
    <n v="8"/>
    <x v="468"/>
    <d v="2024-01-05T00:00:00"/>
    <x v="0"/>
    <x v="1"/>
    <n v="1042.0899999999999"/>
    <x v="4"/>
  </r>
  <r>
    <s v="ORD102073"/>
    <x v="2"/>
    <x v="0"/>
    <n v="4498.04"/>
    <n v="0.23"/>
    <n v="1034.5491999999999"/>
    <n v="3463.4908"/>
    <n v="8"/>
    <x v="157"/>
    <d v="2024-07-31T00:00:00"/>
    <x v="2"/>
    <x v="0"/>
    <n v="529.95000000000005"/>
    <x v="2"/>
  </r>
  <r>
    <s v="ORD102193"/>
    <x v="1"/>
    <x v="2"/>
    <n v="4500.3"/>
    <n v="0.43"/>
    <n v="1935.1290000000001"/>
    <n v="2565.1710000000003"/>
    <n v="8"/>
    <x v="116"/>
    <d v="2024-03-26T00:00:00"/>
    <x v="1"/>
    <x v="1"/>
    <n v="1269.6400000000001"/>
    <x v="3"/>
  </r>
  <r>
    <s v="ORD110927"/>
    <x v="0"/>
    <x v="1"/>
    <n v="4504.32"/>
    <n v="0.32"/>
    <n v="1441.3824"/>
    <n v="3062.9375999999997"/>
    <n v="8"/>
    <x v="696"/>
    <d v="2024-11-03T00:00:00"/>
    <x v="2"/>
    <x v="0"/>
    <n v="897.31"/>
    <x v="3"/>
  </r>
  <r>
    <s v="ORD106164"/>
    <x v="0"/>
    <x v="2"/>
    <n v="4509.75"/>
    <n v="0.22"/>
    <n v="992.14499999999998"/>
    <n v="3517.605"/>
    <n v="8"/>
    <x v="79"/>
    <d v="2024-09-19T00:00:00"/>
    <x v="1"/>
    <x v="1"/>
    <n v="463.34"/>
    <x v="1"/>
  </r>
  <r>
    <s v="ORD114297"/>
    <x v="1"/>
    <x v="0"/>
    <n v="4511.18"/>
    <n v="0.35"/>
    <n v="1578.913"/>
    <n v="2932.2670000000003"/>
    <n v="8"/>
    <x v="494"/>
    <d v="2024-11-02T00:00:00"/>
    <x v="1"/>
    <x v="2"/>
    <n v="410.31"/>
    <x v="3"/>
  </r>
  <r>
    <s v="ORD106807"/>
    <x v="1"/>
    <x v="1"/>
    <n v="4515.12"/>
    <n v="0.32"/>
    <n v="1444.8384000000001"/>
    <n v="3070.2815999999998"/>
    <n v="8"/>
    <x v="237"/>
    <d v="2024-08-07T00:00:00"/>
    <x v="1"/>
    <x v="1"/>
    <n v="1088.6400000000001"/>
    <x v="5"/>
  </r>
  <r>
    <s v="ORD103238"/>
    <x v="2"/>
    <x v="1"/>
    <n v="4519.12"/>
    <n v="0.04"/>
    <n v="180.76480000000001"/>
    <n v="4338.3552"/>
    <n v="8"/>
    <x v="179"/>
    <d v="2023-12-07T00:00:00"/>
    <x v="1"/>
    <x v="0"/>
    <n v="1049.22"/>
    <x v="0"/>
  </r>
  <r>
    <s v="ORD109810"/>
    <x v="1"/>
    <x v="1"/>
    <n v="4523.1099999999997"/>
    <n v="0.09"/>
    <n v="407.07989999999995"/>
    <n v="4116.0300999999999"/>
    <n v="8"/>
    <x v="594"/>
    <d v="2024-08-27T00:00:00"/>
    <x v="2"/>
    <x v="2"/>
    <n v="1204.51"/>
    <x v="1"/>
  </r>
  <r>
    <s v="ORD114567"/>
    <x v="1"/>
    <x v="1"/>
    <n v="4525.07"/>
    <n v="0.04"/>
    <n v="181.00279999999998"/>
    <n v="4344.0671999999995"/>
    <n v="8"/>
    <x v="672"/>
    <d v="2023-06-17T00:00:00"/>
    <x v="2"/>
    <x v="2"/>
    <n v="719.54"/>
    <x v="4"/>
  </r>
  <r>
    <s v="ORD100166"/>
    <x v="3"/>
    <x v="2"/>
    <n v="4525.7299999999996"/>
    <n v="0.28000000000000003"/>
    <n v="1267.2044000000001"/>
    <n v="3258.5255999999995"/>
    <n v="8"/>
    <x v="94"/>
    <d v="2024-03-29T00:00:00"/>
    <x v="2"/>
    <x v="2"/>
    <n v="332.86"/>
    <x v="2"/>
  </r>
  <r>
    <s v="ORD111987"/>
    <x v="1"/>
    <x v="4"/>
    <n v="4526.2700000000004"/>
    <n v="0.12"/>
    <n v="543.15240000000006"/>
    <n v="3983.1176000000005"/>
    <n v="8"/>
    <x v="566"/>
    <d v="2024-10-17T00:00:00"/>
    <x v="0"/>
    <x v="2"/>
    <n v="1303.69"/>
    <x v="2"/>
  </r>
  <r>
    <s v="ORD111680"/>
    <x v="2"/>
    <x v="4"/>
    <n v="4530.24"/>
    <n v="7.0000000000000007E-2"/>
    <n v="317.11680000000001"/>
    <n v="4213.1232"/>
    <n v="8"/>
    <x v="415"/>
    <d v="2023-06-23T00:00:00"/>
    <x v="0"/>
    <x v="2"/>
    <n v="626.39"/>
    <x v="1"/>
  </r>
  <r>
    <s v="ORD113498"/>
    <x v="1"/>
    <x v="2"/>
    <n v="4533.84"/>
    <n v="0.26"/>
    <n v="1178.7984000000001"/>
    <n v="3355.0416"/>
    <n v="8"/>
    <x v="579"/>
    <d v="2024-09-19T00:00:00"/>
    <x v="1"/>
    <x v="1"/>
    <n v="722.52"/>
    <x v="0"/>
  </r>
  <r>
    <s v="ORD106087"/>
    <x v="1"/>
    <x v="4"/>
    <n v="4534.83"/>
    <n v="0.13"/>
    <n v="589.52790000000005"/>
    <n v="3945.3020999999999"/>
    <n v="8"/>
    <x v="47"/>
    <d v="2023-10-18T00:00:00"/>
    <x v="1"/>
    <x v="2"/>
    <n v="305.49"/>
    <x v="5"/>
  </r>
  <r>
    <s v="ORD105277"/>
    <x v="3"/>
    <x v="1"/>
    <n v="4538.55"/>
    <n v="0.15"/>
    <n v="680.78250000000003"/>
    <n v="3857.7674999999999"/>
    <n v="8"/>
    <x v="189"/>
    <d v="2023-05-23T00:00:00"/>
    <x v="0"/>
    <x v="0"/>
    <n v="1070.3900000000001"/>
    <x v="0"/>
  </r>
  <r>
    <s v="ORD107001"/>
    <x v="3"/>
    <x v="0"/>
    <n v="4541.68"/>
    <n v="0.24"/>
    <n v="1090.0032000000001"/>
    <n v="3451.6768000000002"/>
    <n v="8"/>
    <x v="194"/>
    <d v="2023-02-28T00:00:00"/>
    <x v="1"/>
    <x v="0"/>
    <n v="1193.74"/>
    <x v="1"/>
  </r>
  <r>
    <s v="ORD114406"/>
    <x v="2"/>
    <x v="1"/>
    <n v="4542.5600000000004"/>
    <n v="0.12"/>
    <n v="545.10720000000003"/>
    <n v="3997.4528000000005"/>
    <n v="8"/>
    <x v="241"/>
    <d v="2024-04-22T00:00:00"/>
    <x v="0"/>
    <x v="1"/>
    <n v="1142.98"/>
    <x v="4"/>
  </r>
  <r>
    <s v="ORD100812"/>
    <x v="1"/>
    <x v="1"/>
    <n v="4545.6000000000004"/>
    <n v="0.42"/>
    <n v="1909.152"/>
    <n v="2636.4480000000003"/>
    <n v="8"/>
    <x v="31"/>
    <d v="2023-05-12T00:00:00"/>
    <x v="0"/>
    <x v="2"/>
    <n v="325.45999999999998"/>
    <x v="4"/>
  </r>
  <r>
    <s v="ORD100088"/>
    <x v="3"/>
    <x v="3"/>
    <n v="4547.82"/>
    <n v="0.41"/>
    <n v="1864.6061999999997"/>
    <n v="2683.2138"/>
    <n v="8"/>
    <x v="82"/>
    <d v="2023-11-07T00:00:00"/>
    <x v="0"/>
    <x v="0"/>
    <n v="1281.0999999999999"/>
    <x v="3"/>
  </r>
  <r>
    <s v="ORD111011"/>
    <x v="0"/>
    <x v="4"/>
    <n v="4550.5"/>
    <n v="0.4"/>
    <n v="1820.2"/>
    <n v="2730.3"/>
    <n v="8"/>
    <x v="191"/>
    <d v="2023-01-13T00:00:00"/>
    <x v="1"/>
    <x v="0"/>
    <n v="987.07"/>
    <x v="3"/>
  </r>
  <r>
    <s v="ORD102319"/>
    <x v="0"/>
    <x v="0"/>
    <n v="4552.72"/>
    <n v="0.17"/>
    <n v="773.96240000000012"/>
    <n v="3778.7575999999999"/>
    <n v="8"/>
    <x v="718"/>
    <d v="2024-08-06T00:00:00"/>
    <x v="0"/>
    <x v="1"/>
    <n v="1169.3599999999999"/>
    <x v="5"/>
  </r>
  <r>
    <s v="ORD107364"/>
    <x v="1"/>
    <x v="4"/>
    <n v="4553.76"/>
    <n v="0.38"/>
    <n v="1730.4288000000001"/>
    <n v="2823.3312000000001"/>
    <n v="8"/>
    <x v="125"/>
    <d v="2023-09-09T00:00:00"/>
    <x v="2"/>
    <x v="2"/>
    <n v="402.44"/>
    <x v="5"/>
  </r>
  <r>
    <s v="ORD105427"/>
    <x v="3"/>
    <x v="2"/>
    <n v="4556.68"/>
    <n v="0.13"/>
    <n v="592.36840000000007"/>
    <n v="3964.3116"/>
    <n v="8"/>
    <x v="483"/>
    <d v="2024-11-03T00:00:00"/>
    <x v="1"/>
    <x v="0"/>
    <n v="1274.24"/>
    <x v="1"/>
  </r>
  <r>
    <s v="ORD103633"/>
    <x v="3"/>
    <x v="2"/>
    <n v="4558.68"/>
    <n v="0.03"/>
    <n v="136.7604"/>
    <n v="4421.9196000000002"/>
    <n v="8"/>
    <x v="304"/>
    <d v="2024-03-26T00:00:00"/>
    <x v="1"/>
    <x v="0"/>
    <n v="273.22000000000003"/>
    <x v="0"/>
  </r>
  <r>
    <s v="ORD111138"/>
    <x v="0"/>
    <x v="3"/>
    <n v="4565.04"/>
    <n v="0.27"/>
    <n v="1232.5608"/>
    <n v="3332.4791999999998"/>
    <n v="8"/>
    <x v="221"/>
    <d v="2024-06-06T00:00:00"/>
    <x v="2"/>
    <x v="0"/>
    <n v="1086.44"/>
    <x v="2"/>
  </r>
  <r>
    <s v="ORD102134"/>
    <x v="0"/>
    <x v="1"/>
    <n v="4573.08"/>
    <n v="0.43"/>
    <n v="1966.4243999999999"/>
    <n v="2606.6556"/>
    <n v="8"/>
    <x v="443"/>
    <d v="2024-02-21T00:00:00"/>
    <x v="0"/>
    <x v="1"/>
    <n v="246.6"/>
    <x v="1"/>
  </r>
  <r>
    <s v="ORD114198"/>
    <x v="1"/>
    <x v="1"/>
    <n v="4575.28"/>
    <n v="0.33"/>
    <n v="1509.8424"/>
    <n v="3065.4375999999997"/>
    <n v="8"/>
    <x v="167"/>
    <d v="2023-11-01T00:00:00"/>
    <x v="1"/>
    <x v="2"/>
    <n v="1066.95"/>
    <x v="2"/>
  </r>
  <r>
    <s v="ORD107974"/>
    <x v="3"/>
    <x v="2"/>
    <n v="4577.55"/>
    <n v="0.4"/>
    <n v="1831.0200000000002"/>
    <n v="2746.5299999999997"/>
    <n v="8"/>
    <x v="592"/>
    <d v="2023-12-15T00:00:00"/>
    <x v="2"/>
    <x v="1"/>
    <n v="324.32"/>
    <x v="1"/>
  </r>
  <r>
    <s v="ORD100594"/>
    <x v="3"/>
    <x v="0"/>
    <n v="4581.09"/>
    <n v="0.3"/>
    <n v="1374.327"/>
    <n v="3206.7629999999999"/>
    <n v="8"/>
    <x v="343"/>
    <d v="2023-06-08T00:00:00"/>
    <x v="1"/>
    <x v="0"/>
    <n v="1364.76"/>
    <x v="2"/>
  </r>
  <r>
    <s v="ORD113232"/>
    <x v="3"/>
    <x v="1"/>
    <n v="4581.66"/>
    <n v="0.46"/>
    <n v="2107.5636"/>
    <n v="2474.0963999999999"/>
    <n v="8"/>
    <x v="613"/>
    <d v="2024-04-08T00:00:00"/>
    <x v="1"/>
    <x v="2"/>
    <n v="694.36"/>
    <x v="0"/>
  </r>
  <r>
    <s v="ORD101341"/>
    <x v="3"/>
    <x v="2"/>
    <n v="4584.6899999999996"/>
    <n v="0.5"/>
    <n v="2292.3449999999998"/>
    <n v="2292.3449999999998"/>
    <n v="8"/>
    <x v="111"/>
    <d v="2024-12-24T00:00:00"/>
    <x v="2"/>
    <x v="0"/>
    <n v="579.01"/>
    <x v="2"/>
  </r>
  <r>
    <s v="ORD104316"/>
    <x v="0"/>
    <x v="3"/>
    <n v="4586.34"/>
    <n v="0.16"/>
    <n v="733.81440000000009"/>
    <n v="3852.5255999999999"/>
    <n v="8"/>
    <x v="589"/>
    <d v="2023-11-29T00:00:00"/>
    <x v="1"/>
    <x v="2"/>
    <n v="347.47"/>
    <x v="1"/>
  </r>
  <r>
    <s v="ORD105403"/>
    <x v="3"/>
    <x v="0"/>
    <n v="4587.68"/>
    <n v="0.41"/>
    <n v="1880.9488000000001"/>
    <n v="2706.7312000000002"/>
    <n v="8"/>
    <x v="271"/>
    <d v="2024-10-04T00:00:00"/>
    <x v="2"/>
    <x v="1"/>
    <n v="845.38"/>
    <x v="5"/>
  </r>
  <r>
    <s v="ORD110293"/>
    <x v="0"/>
    <x v="0"/>
    <n v="4588.7299999999996"/>
    <n v="0.44"/>
    <n v="2019.0411999999999"/>
    <n v="2569.6887999999999"/>
    <n v="8"/>
    <x v="477"/>
    <d v="2023-02-08T00:00:00"/>
    <x v="0"/>
    <x v="1"/>
    <n v="904.71"/>
    <x v="4"/>
  </r>
  <r>
    <s v="ORD107010"/>
    <x v="0"/>
    <x v="4"/>
    <n v="4589.68"/>
    <n v="0.1"/>
    <n v="458.96800000000007"/>
    <n v="4130.7120000000004"/>
    <n v="8"/>
    <x v="128"/>
    <d v="2024-08-28T00:00:00"/>
    <x v="1"/>
    <x v="1"/>
    <n v="1315.36"/>
    <x v="4"/>
  </r>
  <r>
    <s v="ORD105933"/>
    <x v="3"/>
    <x v="4"/>
    <n v="4597.03"/>
    <n v="0.31"/>
    <n v="1425.0792999999999"/>
    <n v="3171.9506999999999"/>
    <n v="8"/>
    <x v="6"/>
    <d v="2023-08-21T00:00:00"/>
    <x v="0"/>
    <x v="0"/>
    <n v="632.83000000000004"/>
    <x v="0"/>
  </r>
  <r>
    <s v="ORD103159"/>
    <x v="0"/>
    <x v="2"/>
    <n v="4598.66"/>
    <n v="0.43"/>
    <n v="1977.4237999999998"/>
    <n v="2621.2362000000003"/>
    <n v="8"/>
    <x v="208"/>
    <d v="2024-08-08T00:00:00"/>
    <x v="0"/>
    <x v="2"/>
    <n v="1062.67"/>
    <x v="2"/>
  </r>
  <r>
    <s v="ORD111772"/>
    <x v="2"/>
    <x v="3"/>
    <n v="4598.96"/>
    <n v="0.47"/>
    <n v="2161.5111999999999"/>
    <n v="2437.4488000000001"/>
    <n v="8"/>
    <x v="512"/>
    <d v="2024-07-23T00:00:00"/>
    <x v="2"/>
    <x v="1"/>
    <n v="736.93"/>
    <x v="2"/>
  </r>
  <r>
    <s v="ORD113842"/>
    <x v="3"/>
    <x v="2"/>
    <n v="4606.17"/>
    <n v="0.21"/>
    <n v="967.29570000000001"/>
    <n v="3638.8742999999999"/>
    <n v="8"/>
    <x v="557"/>
    <d v="2023-03-08T00:00:00"/>
    <x v="1"/>
    <x v="2"/>
    <n v="671.42"/>
    <x v="0"/>
  </r>
  <r>
    <s v="ORD105678"/>
    <x v="1"/>
    <x v="4"/>
    <n v="4608.24"/>
    <n v="0.24"/>
    <n v="1105.9775999999999"/>
    <n v="3502.2623999999996"/>
    <n v="8"/>
    <x v="674"/>
    <d v="2024-12-01T00:00:00"/>
    <x v="0"/>
    <x v="2"/>
    <n v="1117.56"/>
    <x v="0"/>
  </r>
  <r>
    <s v="ORD104789"/>
    <x v="1"/>
    <x v="2"/>
    <n v="4608.88"/>
    <n v="0.45"/>
    <n v="2073.9960000000001"/>
    <n v="2534.884"/>
    <n v="8"/>
    <x v="288"/>
    <d v="2024-09-18T00:00:00"/>
    <x v="0"/>
    <x v="0"/>
    <n v="1315.18"/>
    <x v="0"/>
  </r>
  <r>
    <s v="ORD101901"/>
    <x v="1"/>
    <x v="0"/>
    <n v="4610.8599999999997"/>
    <n v="0.12"/>
    <n v="553.30319999999995"/>
    <n v="4057.5567999999998"/>
    <n v="8"/>
    <x v="369"/>
    <d v="2023-12-07T00:00:00"/>
    <x v="2"/>
    <x v="1"/>
    <n v="643.96"/>
    <x v="1"/>
  </r>
  <r>
    <s v="ORD114026"/>
    <x v="2"/>
    <x v="2"/>
    <n v="4611.43"/>
    <n v="0.02"/>
    <n v="92.228600000000014"/>
    <n v="4519.2013999999999"/>
    <n v="8"/>
    <x v="482"/>
    <d v="2023-03-24T00:00:00"/>
    <x v="0"/>
    <x v="0"/>
    <n v="1270.1600000000001"/>
    <x v="2"/>
  </r>
  <r>
    <s v="ORD110408"/>
    <x v="1"/>
    <x v="4"/>
    <n v="4616.33"/>
    <n v="0.33"/>
    <n v="1523.3889000000001"/>
    <n v="3092.9411"/>
    <n v="8"/>
    <x v="314"/>
    <d v="2024-04-16T00:00:00"/>
    <x v="2"/>
    <x v="0"/>
    <n v="1271.54"/>
    <x v="3"/>
  </r>
  <r>
    <s v="ORD110358"/>
    <x v="2"/>
    <x v="4"/>
    <n v="4625.13"/>
    <n v="0.18"/>
    <n v="832.52340000000004"/>
    <n v="3792.6066000000001"/>
    <n v="8"/>
    <x v="110"/>
    <d v="2024-10-21T00:00:00"/>
    <x v="0"/>
    <x v="2"/>
    <n v="607.66999999999996"/>
    <x v="3"/>
  </r>
  <r>
    <s v="ORD107702"/>
    <x v="0"/>
    <x v="3"/>
    <n v="4626.08"/>
    <n v="0.01"/>
    <n v="46.260800000000003"/>
    <n v="4579.8191999999999"/>
    <n v="8"/>
    <x v="233"/>
    <d v="2023-05-04T00:00:00"/>
    <x v="0"/>
    <x v="2"/>
    <n v="806.06"/>
    <x v="0"/>
  </r>
  <r>
    <s v="ORD103094"/>
    <x v="1"/>
    <x v="2"/>
    <n v="4627.55"/>
    <n v="0.14000000000000001"/>
    <n v="647.85700000000008"/>
    <n v="3979.6930000000002"/>
    <n v="8"/>
    <x v="295"/>
    <d v="2024-03-14T00:00:00"/>
    <x v="1"/>
    <x v="1"/>
    <n v="1285.04"/>
    <x v="0"/>
  </r>
  <r>
    <s v="ORD111213"/>
    <x v="0"/>
    <x v="0"/>
    <n v="4628.7700000000004"/>
    <n v="0.09"/>
    <n v="416.58930000000004"/>
    <n v="4212.1807000000008"/>
    <n v="8"/>
    <x v="362"/>
    <d v="2023-10-09T00:00:00"/>
    <x v="2"/>
    <x v="0"/>
    <n v="451.72"/>
    <x v="0"/>
  </r>
  <r>
    <s v="ORD105131"/>
    <x v="0"/>
    <x v="2"/>
    <n v="4639.21"/>
    <n v="0.38"/>
    <n v="1762.8998000000001"/>
    <n v="2876.3101999999999"/>
    <n v="8"/>
    <x v="513"/>
    <d v="2023-08-11T00:00:00"/>
    <x v="0"/>
    <x v="0"/>
    <n v="485.74"/>
    <x v="1"/>
  </r>
  <r>
    <s v="ORD107416"/>
    <x v="0"/>
    <x v="0"/>
    <n v="4639.38"/>
    <n v="0.33"/>
    <n v="1530.9954"/>
    <n v="3108.3846000000003"/>
    <n v="8"/>
    <x v="342"/>
    <d v="2023-11-25T00:00:00"/>
    <x v="0"/>
    <x v="1"/>
    <n v="519.96"/>
    <x v="1"/>
  </r>
  <r>
    <s v="ORD114662"/>
    <x v="1"/>
    <x v="0"/>
    <n v="4656.95"/>
    <n v="0.22"/>
    <n v="1024.529"/>
    <n v="3632.4209999999998"/>
    <n v="8"/>
    <x v="310"/>
    <d v="2024-02-16T00:00:00"/>
    <x v="0"/>
    <x v="0"/>
    <n v="920.26"/>
    <x v="1"/>
  </r>
  <r>
    <s v="ORD105050"/>
    <x v="3"/>
    <x v="4"/>
    <n v="4657.24"/>
    <n v="0.09"/>
    <n v="419.15159999999997"/>
    <n v="4238.0883999999996"/>
    <n v="8"/>
    <x v="235"/>
    <d v="2023-09-21T00:00:00"/>
    <x v="1"/>
    <x v="0"/>
    <n v="1159.28"/>
    <x v="2"/>
  </r>
  <r>
    <s v="ORD110815"/>
    <x v="3"/>
    <x v="4"/>
    <n v="4658.72"/>
    <n v="0.26"/>
    <n v="1211.2672"/>
    <n v="3447.4528"/>
    <n v="8"/>
    <x v="690"/>
    <d v="2024-03-04T00:00:00"/>
    <x v="1"/>
    <x v="2"/>
    <n v="841.57"/>
    <x v="3"/>
  </r>
  <r>
    <s v="ORD102153"/>
    <x v="1"/>
    <x v="3"/>
    <n v="4663.26"/>
    <n v="0.12"/>
    <n v="559.59119999999996"/>
    <n v="4103.6688000000004"/>
    <n v="8"/>
    <x v="35"/>
    <d v="2023-02-16T00:00:00"/>
    <x v="2"/>
    <x v="1"/>
    <n v="1131.72"/>
    <x v="1"/>
  </r>
  <r>
    <s v="ORD110572"/>
    <x v="3"/>
    <x v="2"/>
    <n v="4663.49"/>
    <n v="0.37"/>
    <n v="1725.4912999999999"/>
    <n v="2937.9987000000001"/>
    <n v="8"/>
    <x v="69"/>
    <d v="2023-03-30T00:00:00"/>
    <x v="0"/>
    <x v="2"/>
    <n v="554.22"/>
    <x v="2"/>
  </r>
  <r>
    <s v="ORD112135"/>
    <x v="1"/>
    <x v="4"/>
    <n v="4664.6000000000004"/>
    <n v="0.02"/>
    <n v="93.292000000000016"/>
    <n v="4571.308"/>
    <n v="8"/>
    <x v="620"/>
    <d v="2024-07-11T00:00:00"/>
    <x v="2"/>
    <x v="1"/>
    <n v="708.1"/>
    <x v="0"/>
  </r>
  <r>
    <s v="ORD100823"/>
    <x v="0"/>
    <x v="1"/>
    <n v="4665.26"/>
    <n v="0.19"/>
    <n v="886.39940000000001"/>
    <n v="3778.8606"/>
    <n v="8"/>
    <x v="409"/>
    <d v="2023-08-18T00:00:00"/>
    <x v="0"/>
    <x v="0"/>
    <n v="1107.49"/>
    <x v="1"/>
  </r>
  <r>
    <s v="ORD103201"/>
    <x v="1"/>
    <x v="0"/>
    <n v="4672.51"/>
    <n v="0.23"/>
    <n v="1074.6773000000001"/>
    <n v="3597.8326999999999"/>
    <n v="8"/>
    <x v="495"/>
    <d v="2023-07-22T00:00:00"/>
    <x v="2"/>
    <x v="1"/>
    <n v="275.8"/>
    <x v="5"/>
  </r>
  <r>
    <s v="ORD106176"/>
    <x v="3"/>
    <x v="2"/>
    <n v="4677.84"/>
    <n v="0.09"/>
    <n v="421.00560000000002"/>
    <n v="4256.8343999999997"/>
    <n v="8"/>
    <x v="128"/>
    <d v="2024-08-30T00:00:00"/>
    <x v="2"/>
    <x v="0"/>
    <n v="662"/>
    <x v="2"/>
  </r>
  <r>
    <s v="ORD103589"/>
    <x v="3"/>
    <x v="4"/>
    <n v="4678.5600000000004"/>
    <n v="0.03"/>
    <n v="140.35679999999999"/>
    <n v="4538.2032000000008"/>
    <n v="8"/>
    <x v="74"/>
    <d v="2024-12-15T00:00:00"/>
    <x v="2"/>
    <x v="2"/>
    <n v="824.02"/>
    <x v="2"/>
  </r>
  <r>
    <s v="ORD102847"/>
    <x v="3"/>
    <x v="2"/>
    <n v="4679.3900000000003"/>
    <n v="0.19"/>
    <n v="889.08410000000003"/>
    <n v="3790.3059000000003"/>
    <n v="8"/>
    <x v="444"/>
    <d v="2023-04-19T00:00:00"/>
    <x v="1"/>
    <x v="1"/>
    <n v="1000.97"/>
    <x v="4"/>
  </r>
  <r>
    <s v="ORD101815"/>
    <x v="0"/>
    <x v="2"/>
    <n v="4679.4799999999996"/>
    <n v="0.01"/>
    <n v="46.794799999999995"/>
    <n v="4632.6851999999999"/>
    <n v="8"/>
    <x v="616"/>
    <d v="2023-01-29T00:00:00"/>
    <x v="2"/>
    <x v="0"/>
    <n v="1230.45"/>
    <x v="5"/>
  </r>
  <r>
    <s v="ORD111758"/>
    <x v="0"/>
    <x v="1"/>
    <n v="4681.24"/>
    <n v="0.46"/>
    <n v="2153.3703999999998"/>
    <n v="2527.8696"/>
    <n v="8"/>
    <x v="348"/>
    <d v="2023-09-05T00:00:00"/>
    <x v="2"/>
    <x v="1"/>
    <n v="395.59"/>
    <x v="0"/>
  </r>
  <r>
    <s v="ORD110644"/>
    <x v="3"/>
    <x v="4"/>
    <n v="4686.2700000000004"/>
    <n v="0.39"/>
    <n v="1827.6453000000001"/>
    <n v="2858.6247000000003"/>
    <n v="8"/>
    <x v="495"/>
    <d v="2023-07-24T00:00:00"/>
    <x v="1"/>
    <x v="0"/>
    <n v="790.01"/>
    <x v="4"/>
  </r>
  <r>
    <s v="ORD105073"/>
    <x v="0"/>
    <x v="3"/>
    <n v="4688.25"/>
    <n v="0.28999999999999998"/>
    <n v="1359.5925"/>
    <n v="3328.6575000000003"/>
    <n v="8"/>
    <x v="159"/>
    <d v="2024-02-24T00:00:00"/>
    <x v="0"/>
    <x v="1"/>
    <n v="613.38"/>
    <x v="4"/>
  </r>
  <r>
    <s v="ORD101685"/>
    <x v="1"/>
    <x v="0"/>
    <n v="4690.4399999999996"/>
    <n v="0.21"/>
    <n v="984.99239999999986"/>
    <n v="3705.4475999999995"/>
    <n v="8"/>
    <x v="162"/>
    <d v="2023-03-12T00:00:00"/>
    <x v="1"/>
    <x v="1"/>
    <n v="1221.24"/>
    <x v="5"/>
  </r>
  <r>
    <s v="ORD105103"/>
    <x v="2"/>
    <x v="2"/>
    <n v="4691.18"/>
    <n v="0.05"/>
    <n v="234.55900000000003"/>
    <n v="4456.6210000000001"/>
    <n v="8"/>
    <x v="38"/>
    <d v="2024-01-16T00:00:00"/>
    <x v="0"/>
    <x v="2"/>
    <n v="1376.24"/>
    <x v="0"/>
  </r>
  <r>
    <s v="ORD113401"/>
    <x v="3"/>
    <x v="4"/>
    <n v="4695.2700000000004"/>
    <n v="0.35"/>
    <n v="1643.3445000000002"/>
    <n v="3051.9255000000003"/>
    <n v="8"/>
    <x v="595"/>
    <d v="2024-02-13T00:00:00"/>
    <x v="0"/>
    <x v="0"/>
    <n v="1044.0999999999999"/>
    <x v="0"/>
  </r>
  <r>
    <s v="ORD106918"/>
    <x v="1"/>
    <x v="1"/>
    <n v="4696.29"/>
    <n v="0.09"/>
    <n v="422.66609999999997"/>
    <n v="4273.6238999999996"/>
    <n v="8"/>
    <x v="379"/>
    <d v="2023-03-04T00:00:00"/>
    <x v="2"/>
    <x v="1"/>
    <n v="663.32"/>
    <x v="4"/>
  </r>
  <r>
    <s v="ORD102509"/>
    <x v="3"/>
    <x v="0"/>
    <n v="4698.09"/>
    <n v="0.48"/>
    <n v="2255.0832"/>
    <n v="2443.0068000000001"/>
    <n v="8"/>
    <x v="680"/>
    <d v="2023-05-05T00:00:00"/>
    <x v="1"/>
    <x v="2"/>
    <n v="1290.04"/>
    <x v="2"/>
  </r>
  <r>
    <s v="ORD108082"/>
    <x v="0"/>
    <x v="3"/>
    <n v="4698.42"/>
    <n v="0.43"/>
    <n v="2020.3206"/>
    <n v="2678.0994000000001"/>
    <n v="8"/>
    <x v="114"/>
    <d v="2024-03-31T00:00:00"/>
    <x v="2"/>
    <x v="1"/>
    <n v="723.19"/>
    <x v="3"/>
  </r>
  <r>
    <s v="ORD108670"/>
    <x v="2"/>
    <x v="3"/>
    <n v="4705.1000000000004"/>
    <n v="0.06"/>
    <n v="282.30599999999998"/>
    <n v="4422.7940000000008"/>
    <n v="8"/>
    <x v="172"/>
    <d v="2023-07-13T00:00:00"/>
    <x v="0"/>
    <x v="2"/>
    <n v="682.24"/>
    <x v="3"/>
  </r>
  <r>
    <s v="ORD106948"/>
    <x v="3"/>
    <x v="1"/>
    <n v="4706.58"/>
    <n v="0.19"/>
    <n v="894.25019999999995"/>
    <n v="3812.3298"/>
    <n v="8"/>
    <x v="486"/>
    <d v="2023-12-20T00:00:00"/>
    <x v="1"/>
    <x v="2"/>
    <n v="766.58"/>
    <x v="4"/>
  </r>
  <r>
    <s v="ORD105015"/>
    <x v="1"/>
    <x v="4"/>
    <n v="4708.38"/>
    <n v="0.3"/>
    <n v="1412.5139999999999"/>
    <n v="3295.866"/>
    <n v="8"/>
    <x v="719"/>
    <d v="2023-10-02T00:00:00"/>
    <x v="2"/>
    <x v="0"/>
    <n v="281.92"/>
    <x v="3"/>
  </r>
  <r>
    <s v="ORD105631"/>
    <x v="1"/>
    <x v="0"/>
    <n v="4718.7700000000004"/>
    <n v="0.14000000000000001"/>
    <n v="660.62780000000009"/>
    <n v="4058.1422000000002"/>
    <n v="8"/>
    <x v="289"/>
    <d v="2024-02-02T00:00:00"/>
    <x v="1"/>
    <x v="2"/>
    <n v="359.72"/>
    <x v="2"/>
  </r>
  <r>
    <s v="ORD114155"/>
    <x v="1"/>
    <x v="0"/>
    <n v="4720.45"/>
    <n v="0.47"/>
    <n v="2218.6115"/>
    <n v="2501.8384999999998"/>
    <n v="8"/>
    <x v="493"/>
    <d v="2024-03-02T00:00:00"/>
    <x v="0"/>
    <x v="0"/>
    <n v="1304.83"/>
    <x v="4"/>
  </r>
  <r>
    <s v="ORD113539"/>
    <x v="3"/>
    <x v="4"/>
    <n v="4724.32"/>
    <n v="0.12"/>
    <n v="566.91839999999991"/>
    <n v="4157.4016000000001"/>
    <n v="8"/>
    <x v="389"/>
    <d v="2023-12-09T00:00:00"/>
    <x v="1"/>
    <x v="0"/>
    <n v="603.09"/>
    <x v="5"/>
  </r>
  <r>
    <s v="ORD108591"/>
    <x v="1"/>
    <x v="1"/>
    <n v="4732.28"/>
    <n v="0.13"/>
    <n v="615.19640000000004"/>
    <n v="4117.0835999999999"/>
    <n v="8"/>
    <x v="411"/>
    <d v="2023-04-11T00:00:00"/>
    <x v="1"/>
    <x v="2"/>
    <n v="570.12"/>
    <x v="3"/>
  </r>
  <r>
    <s v="ORD104450"/>
    <x v="3"/>
    <x v="2"/>
    <n v="4733.1000000000004"/>
    <n v="0.5"/>
    <n v="2366.5500000000002"/>
    <n v="2366.5500000000002"/>
    <n v="8"/>
    <x v="664"/>
    <d v="2024-04-25T00:00:00"/>
    <x v="2"/>
    <x v="2"/>
    <n v="293.16000000000003"/>
    <x v="2"/>
  </r>
  <r>
    <s v="ORD112743"/>
    <x v="0"/>
    <x v="0"/>
    <n v="4742.63"/>
    <n v="0.19"/>
    <n v="901.09969999999998"/>
    <n v="3841.5303000000004"/>
    <n v="8"/>
    <x v="709"/>
    <d v="2023-10-31T00:00:00"/>
    <x v="2"/>
    <x v="2"/>
    <n v="1200.92"/>
    <x v="5"/>
  </r>
  <r>
    <s v="ORD102542"/>
    <x v="1"/>
    <x v="0"/>
    <n v="4745.46"/>
    <n v="0.18"/>
    <n v="854.18279999999993"/>
    <n v="3891.2772"/>
    <n v="8"/>
    <x v="387"/>
    <d v="2024-09-21T00:00:00"/>
    <x v="1"/>
    <x v="1"/>
    <n v="326.94"/>
    <x v="1"/>
  </r>
  <r>
    <s v="ORD103356"/>
    <x v="2"/>
    <x v="0"/>
    <n v="4747.16"/>
    <n v="0.26"/>
    <n v="1234.2616"/>
    <n v="3512.8984"/>
    <n v="8"/>
    <x v="523"/>
    <d v="2024-04-27T00:00:00"/>
    <x v="2"/>
    <x v="1"/>
    <n v="875.6"/>
    <x v="1"/>
  </r>
  <r>
    <s v="ORD106325"/>
    <x v="2"/>
    <x v="3"/>
    <n v="4750.24"/>
    <n v="0.15"/>
    <n v="712.53599999999994"/>
    <n v="4037.7039999999997"/>
    <n v="8"/>
    <x v="350"/>
    <d v="2023-06-08T00:00:00"/>
    <x v="1"/>
    <x v="2"/>
    <n v="1170.43"/>
    <x v="2"/>
  </r>
  <r>
    <s v="ORD100828"/>
    <x v="0"/>
    <x v="1"/>
    <n v="4759.91"/>
    <n v="0.41"/>
    <n v="1951.5630999999998"/>
    <n v="2808.3469"/>
    <n v="8"/>
    <x v="172"/>
    <d v="2023-07-14T00:00:00"/>
    <x v="0"/>
    <x v="2"/>
    <n v="625.75"/>
    <x v="3"/>
  </r>
  <r>
    <s v="ORD104457"/>
    <x v="1"/>
    <x v="1"/>
    <n v="4760.08"/>
    <n v="0.33"/>
    <n v="1570.8264000000001"/>
    <n v="3189.2536"/>
    <n v="8"/>
    <x v="200"/>
    <d v="2024-06-08T00:00:00"/>
    <x v="1"/>
    <x v="2"/>
    <n v="1121.22"/>
    <x v="5"/>
  </r>
  <r>
    <s v="ORD100096"/>
    <x v="2"/>
    <x v="3"/>
    <n v="4760.5200000000004"/>
    <n v="0.5"/>
    <n v="2380.2600000000002"/>
    <n v="2380.2600000000002"/>
    <n v="8"/>
    <x v="272"/>
    <d v="2023-01-21T00:00:00"/>
    <x v="0"/>
    <x v="0"/>
    <n v="764.06"/>
    <x v="5"/>
  </r>
  <r>
    <s v="ORD106499"/>
    <x v="1"/>
    <x v="3"/>
    <n v="4763.41"/>
    <n v="0.28000000000000003"/>
    <n v="1333.7548000000002"/>
    <n v="3429.6551999999997"/>
    <n v="8"/>
    <x v="345"/>
    <d v="2023-06-02T00:00:00"/>
    <x v="2"/>
    <x v="0"/>
    <n v="1197.17"/>
    <x v="0"/>
  </r>
  <r>
    <s v="ORD114004"/>
    <x v="1"/>
    <x v="2"/>
    <n v="4763.74"/>
    <n v="0.17"/>
    <n v="809.83580000000006"/>
    <n v="3953.9041999999999"/>
    <n v="8"/>
    <x v="54"/>
    <d v="2023-04-02T00:00:00"/>
    <x v="1"/>
    <x v="1"/>
    <n v="1018.74"/>
    <x v="5"/>
  </r>
  <r>
    <s v="ORD113674"/>
    <x v="0"/>
    <x v="0"/>
    <n v="4763.79"/>
    <n v="0.28000000000000003"/>
    <n v="1333.8612000000001"/>
    <n v="3429.9287999999997"/>
    <n v="8"/>
    <x v="601"/>
    <d v="2023-06-02T00:00:00"/>
    <x v="0"/>
    <x v="2"/>
    <n v="1299.42"/>
    <x v="1"/>
  </r>
  <r>
    <s v="ORD106735"/>
    <x v="3"/>
    <x v="0"/>
    <n v="4766.72"/>
    <n v="0.01"/>
    <n v="47.667200000000001"/>
    <n v="4719.0528000000004"/>
    <n v="8"/>
    <x v="512"/>
    <d v="2024-07-17T00:00:00"/>
    <x v="0"/>
    <x v="0"/>
    <n v="385.32"/>
    <x v="0"/>
  </r>
  <r>
    <s v="ORD109052"/>
    <x v="3"/>
    <x v="2"/>
    <n v="4767.3999999999996"/>
    <n v="0.04"/>
    <n v="190.696"/>
    <n v="4576.7039999999997"/>
    <n v="8"/>
    <x v="428"/>
    <d v="2023-03-26T00:00:00"/>
    <x v="2"/>
    <x v="2"/>
    <n v="1119.49"/>
    <x v="2"/>
  </r>
  <r>
    <s v="ORD104816"/>
    <x v="3"/>
    <x v="4"/>
    <n v="4770.5600000000004"/>
    <n v="0.1"/>
    <n v="477.05600000000004"/>
    <n v="4293.5040000000008"/>
    <n v="8"/>
    <x v="575"/>
    <d v="2024-07-15T00:00:00"/>
    <x v="0"/>
    <x v="0"/>
    <n v="504.18"/>
    <x v="1"/>
  </r>
  <r>
    <s v="ORD109802"/>
    <x v="1"/>
    <x v="4"/>
    <n v="4771.43"/>
    <n v="0.26"/>
    <n v="1240.5718000000002"/>
    <n v="3530.8582000000001"/>
    <n v="8"/>
    <x v="455"/>
    <d v="2023-07-12T00:00:00"/>
    <x v="0"/>
    <x v="2"/>
    <n v="849.94"/>
    <x v="2"/>
  </r>
  <r>
    <s v="ORD108362"/>
    <x v="1"/>
    <x v="4"/>
    <n v="4780.1400000000003"/>
    <n v="0.28000000000000003"/>
    <n v="1338.4392000000003"/>
    <n v="3441.7008000000001"/>
    <n v="8"/>
    <x v="512"/>
    <d v="2024-07-17T00:00:00"/>
    <x v="1"/>
    <x v="0"/>
    <n v="1024.3699999999999"/>
    <x v="0"/>
  </r>
  <r>
    <s v="ORD101853"/>
    <x v="1"/>
    <x v="4"/>
    <n v="4782.66"/>
    <n v="0.3"/>
    <n v="1434.798"/>
    <n v="3347.8620000000001"/>
    <n v="8"/>
    <x v="263"/>
    <d v="2023-06-27T00:00:00"/>
    <x v="0"/>
    <x v="0"/>
    <n v="1202.5"/>
    <x v="5"/>
  </r>
  <r>
    <s v="ORD113864"/>
    <x v="3"/>
    <x v="0"/>
    <n v="4785.21"/>
    <n v="0.31"/>
    <n v="1483.4150999999999"/>
    <n v="3301.7948999999999"/>
    <n v="8"/>
    <x v="63"/>
    <d v="2024-02-15T00:00:00"/>
    <x v="0"/>
    <x v="0"/>
    <n v="684.16"/>
    <x v="5"/>
  </r>
  <r>
    <s v="ORD114017"/>
    <x v="2"/>
    <x v="4"/>
    <n v="4788.8900000000003"/>
    <n v="0.04"/>
    <n v="191.55560000000003"/>
    <n v="4597.3344000000006"/>
    <n v="8"/>
    <x v="554"/>
    <d v="2024-07-05T00:00:00"/>
    <x v="2"/>
    <x v="1"/>
    <n v="382.74"/>
    <x v="4"/>
  </r>
  <r>
    <s v="ORD105754"/>
    <x v="3"/>
    <x v="0"/>
    <n v="4797.16"/>
    <n v="0.36"/>
    <n v="1726.9775999999999"/>
    <n v="3070.1823999999997"/>
    <n v="8"/>
    <x v="595"/>
    <d v="2024-02-09T00:00:00"/>
    <x v="2"/>
    <x v="2"/>
    <n v="532.80999999999995"/>
    <x v="2"/>
  </r>
  <r>
    <s v="ORD108894"/>
    <x v="2"/>
    <x v="2"/>
    <n v="4805.4399999999996"/>
    <n v="0.42"/>
    <n v="2018.2847999999997"/>
    <n v="2787.1552000000001"/>
    <n v="8"/>
    <x v="705"/>
    <d v="2023-04-09T00:00:00"/>
    <x v="2"/>
    <x v="0"/>
    <n v="1368.3"/>
    <x v="2"/>
  </r>
  <r>
    <s v="ORD109111"/>
    <x v="0"/>
    <x v="0"/>
    <n v="4807.33"/>
    <n v="0.18"/>
    <n v="865.31939999999997"/>
    <n v="3942.0106000000001"/>
    <n v="8"/>
    <x v="91"/>
    <d v="2024-06-12T00:00:00"/>
    <x v="2"/>
    <x v="0"/>
    <n v="392.31"/>
    <x v="1"/>
  </r>
  <r>
    <s v="ORD102521"/>
    <x v="2"/>
    <x v="1"/>
    <n v="4808.29"/>
    <n v="0.2"/>
    <n v="961.65800000000002"/>
    <n v="3846.6320000000001"/>
    <n v="8"/>
    <x v="201"/>
    <d v="2023-04-14T00:00:00"/>
    <x v="0"/>
    <x v="1"/>
    <n v="978.5"/>
    <x v="0"/>
  </r>
  <r>
    <s v="ORD110297"/>
    <x v="1"/>
    <x v="0"/>
    <n v="4809.17"/>
    <n v="0.37"/>
    <n v="1779.3929000000001"/>
    <n v="3029.7771000000002"/>
    <n v="8"/>
    <x v="378"/>
    <d v="2024-04-27T00:00:00"/>
    <x v="2"/>
    <x v="2"/>
    <n v="1324.74"/>
    <x v="3"/>
  </r>
  <r>
    <s v="ORD101411"/>
    <x v="2"/>
    <x v="0"/>
    <n v="4816.51"/>
    <n v="0.18"/>
    <n v="866.97180000000003"/>
    <n v="3949.5382"/>
    <n v="8"/>
    <x v="184"/>
    <d v="2023-08-21T00:00:00"/>
    <x v="0"/>
    <x v="1"/>
    <n v="695.41"/>
    <x v="1"/>
  </r>
  <r>
    <s v="ORD112011"/>
    <x v="0"/>
    <x v="2"/>
    <n v="4821.01"/>
    <n v="0.37"/>
    <n v="1783.7737"/>
    <n v="3037.2363000000005"/>
    <n v="8"/>
    <x v="138"/>
    <d v="2023-05-10T00:00:00"/>
    <x v="0"/>
    <x v="1"/>
    <n v="1126.67"/>
    <x v="5"/>
  </r>
  <r>
    <s v="ORD112561"/>
    <x v="1"/>
    <x v="2"/>
    <n v="4828.84"/>
    <n v="0.44"/>
    <n v="2124.6896000000002"/>
    <n v="2704.1504"/>
    <n v="8"/>
    <x v="140"/>
    <d v="2023-05-14T00:00:00"/>
    <x v="1"/>
    <x v="1"/>
    <n v="578.61"/>
    <x v="2"/>
  </r>
  <r>
    <s v="ORD108725"/>
    <x v="1"/>
    <x v="3"/>
    <n v="4833.13"/>
    <n v="0.02"/>
    <n v="96.662599999999998"/>
    <n v="4736.4674000000005"/>
    <n v="8"/>
    <x v="597"/>
    <d v="2023-04-26T00:00:00"/>
    <x v="0"/>
    <x v="1"/>
    <n v="607.79"/>
    <x v="5"/>
  </r>
  <r>
    <s v="ORD114848"/>
    <x v="0"/>
    <x v="1"/>
    <n v="4833.7"/>
    <n v="0.16"/>
    <n v="773.39199999999994"/>
    <n v="4060.308"/>
    <n v="8"/>
    <x v="253"/>
    <d v="2023-09-07T00:00:00"/>
    <x v="1"/>
    <x v="1"/>
    <n v="402.11"/>
    <x v="1"/>
  </r>
  <r>
    <s v="ORD105248"/>
    <x v="3"/>
    <x v="3"/>
    <n v="4842.97"/>
    <n v="0.28999999999999998"/>
    <n v="1404.4612999999999"/>
    <n v="3438.5087000000003"/>
    <n v="8"/>
    <x v="536"/>
    <d v="2024-01-08T00:00:00"/>
    <x v="0"/>
    <x v="2"/>
    <n v="535.62"/>
    <x v="5"/>
  </r>
  <r>
    <s v="ORD113406"/>
    <x v="1"/>
    <x v="3"/>
    <n v="4845.97"/>
    <n v="0.25"/>
    <n v="1211.4925000000001"/>
    <n v="3634.4775"/>
    <n v="8"/>
    <x v="12"/>
    <d v="2024-11-03T00:00:00"/>
    <x v="0"/>
    <x v="1"/>
    <n v="1158.83"/>
    <x v="4"/>
  </r>
  <r>
    <s v="ORD112380"/>
    <x v="1"/>
    <x v="0"/>
    <n v="4850.4399999999996"/>
    <n v="0.35"/>
    <n v="1697.6539999999998"/>
    <n v="3152.7860000000001"/>
    <n v="8"/>
    <x v="208"/>
    <d v="2024-08-05T00:00:00"/>
    <x v="1"/>
    <x v="2"/>
    <n v="319.64"/>
    <x v="0"/>
  </r>
  <r>
    <s v="ORD103316"/>
    <x v="3"/>
    <x v="4"/>
    <n v="4854.66"/>
    <n v="0.35"/>
    <n v="1699.1309999999999"/>
    <n v="3155.529"/>
    <n v="8"/>
    <x v="552"/>
    <d v="2023-09-14T00:00:00"/>
    <x v="2"/>
    <x v="1"/>
    <n v="903.04"/>
    <x v="5"/>
  </r>
  <r>
    <s v="ORD112957"/>
    <x v="3"/>
    <x v="0"/>
    <n v="4855.95"/>
    <n v="0.27"/>
    <n v="1311.1065000000001"/>
    <n v="3544.8434999999999"/>
    <n v="8"/>
    <x v="431"/>
    <d v="2024-06-17T00:00:00"/>
    <x v="0"/>
    <x v="1"/>
    <n v="450.79"/>
    <x v="5"/>
  </r>
  <r>
    <s v="ORD111501"/>
    <x v="0"/>
    <x v="4"/>
    <n v="4860.97"/>
    <n v="0.33"/>
    <n v="1604.1201000000001"/>
    <n v="3256.8499000000002"/>
    <n v="8"/>
    <x v="486"/>
    <d v="2023-12-20T00:00:00"/>
    <x v="1"/>
    <x v="1"/>
    <n v="1418.09"/>
    <x v="5"/>
  </r>
  <r>
    <s v="ORD108685"/>
    <x v="0"/>
    <x v="4"/>
    <n v="4867.9399999999996"/>
    <n v="0.2"/>
    <n v="973.58799999999997"/>
    <n v="3894.3519999999999"/>
    <n v="8"/>
    <x v="484"/>
    <d v="2023-03-24T00:00:00"/>
    <x v="1"/>
    <x v="2"/>
    <n v="1300.3699999999999"/>
    <x v="5"/>
  </r>
  <r>
    <s v="ORD111972"/>
    <x v="1"/>
    <x v="0"/>
    <n v="4868.59"/>
    <n v="0.4"/>
    <n v="1947.4360000000001"/>
    <n v="2921.154"/>
    <n v="8"/>
    <x v="666"/>
    <d v="2024-12-30T00:00:00"/>
    <x v="1"/>
    <x v="0"/>
    <n v="652.32000000000005"/>
    <x v="1"/>
  </r>
  <r>
    <s v="ORD110304"/>
    <x v="0"/>
    <x v="1"/>
    <n v="4871.13"/>
    <n v="0.35"/>
    <n v="1704.8954999999999"/>
    <n v="3166.2345000000005"/>
    <n v="8"/>
    <x v="156"/>
    <d v="2024-05-12T00:00:00"/>
    <x v="0"/>
    <x v="2"/>
    <n v="856.22"/>
    <x v="2"/>
  </r>
  <r>
    <s v="ORD108651"/>
    <x v="2"/>
    <x v="1"/>
    <n v="4872"/>
    <n v="0.19"/>
    <n v="925.68000000000006"/>
    <n v="3946.3199999999997"/>
    <n v="8"/>
    <x v="455"/>
    <d v="2023-07-15T00:00:00"/>
    <x v="1"/>
    <x v="1"/>
    <n v="588.30999999999995"/>
    <x v="4"/>
  </r>
  <r>
    <s v="ORD108699"/>
    <x v="2"/>
    <x v="3"/>
    <n v="4879.37"/>
    <n v="0.05"/>
    <n v="243.96850000000001"/>
    <n v="4635.4014999999999"/>
    <n v="8"/>
    <x v="590"/>
    <d v="2023-05-14T00:00:00"/>
    <x v="1"/>
    <x v="2"/>
    <n v="680.94"/>
    <x v="4"/>
  </r>
  <r>
    <s v="ORD105576"/>
    <x v="0"/>
    <x v="2"/>
    <n v="4884.7299999999996"/>
    <n v="0.12"/>
    <n v="586.16759999999988"/>
    <n v="4298.5623999999998"/>
    <n v="8"/>
    <x v="269"/>
    <d v="2024-04-05T00:00:00"/>
    <x v="0"/>
    <x v="1"/>
    <n v="883.79"/>
    <x v="5"/>
  </r>
  <r>
    <s v="ORD104701"/>
    <x v="0"/>
    <x v="3"/>
    <n v="4886.3999999999996"/>
    <n v="0.32"/>
    <n v="1563.6479999999999"/>
    <n v="3322.7519999999995"/>
    <n v="8"/>
    <x v="506"/>
    <d v="2023-12-02T00:00:00"/>
    <x v="1"/>
    <x v="0"/>
    <n v="642.54999999999995"/>
    <x v="1"/>
  </r>
  <r>
    <s v="ORD112714"/>
    <x v="1"/>
    <x v="1"/>
    <n v="4888.87"/>
    <n v="0.06"/>
    <n v="293.3322"/>
    <n v="4595.5378000000001"/>
    <n v="8"/>
    <x v="242"/>
    <d v="2024-08-09T00:00:00"/>
    <x v="2"/>
    <x v="1"/>
    <n v="998.35"/>
    <x v="2"/>
  </r>
  <r>
    <s v="ORD107870"/>
    <x v="3"/>
    <x v="1"/>
    <n v="4892.04"/>
    <n v="0.42"/>
    <n v="2054.6567999999997"/>
    <n v="2837.3832000000002"/>
    <n v="8"/>
    <x v="566"/>
    <d v="2024-10-22T00:00:00"/>
    <x v="0"/>
    <x v="1"/>
    <n v="1248.75"/>
    <x v="1"/>
  </r>
  <r>
    <s v="ORD110512"/>
    <x v="1"/>
    <x v="0"/>
    <n v="4893.1000000000004"/>
    <n v="0.09"/>
    <n v="440.37900000000002"/>
    <n v="4452.7210000000005"/>
    <n v="8"/>
    <x v="500"/>
    <d v="2023-11-30T00:00:00"/>
    <x v="2"/>
    <x v="2"/>
    <n v="771.49"/>
    <x v="1"/>
  </r>
  <r>
    <s v="ORD104401"/>
    <x v="0"/>
    <x v="3"/>
    <n v="4899.38"/>
    <n v="0.05"/>
    <n v="244.96900000000002"/>
    <n v="4654.4110000000001"/>
    <n v="8"/>
    <x v="30"/>
    <d v="2024-06-19T00:00:00"/>
    <x v="0"/>
    <x v="2"/>
    <n v="380.36"/>
    <x v="1"/>
  </r>
  <r>
    <s v="ORD107989"/>
    <x v="1"/>
    <x v="2"/>
    <n v="4901.82"/>
    <n v="0.02"/>
    <n v="98.0364"/>
    <n v="4803.7835999999998"/>
    <n v="8"/>
    <x v="449"/>
    <d v="2023-07-10T00:00:00"/>
    <x v="1"/>
    <x v="1"/>
    <n v="1158.3"/>
    <x v="1"/>
  </r>
  <r>
    <s v="ORD109819"/>
    <x v="2"/>
    <x v="2"/>
    <n v="4902.16"/>
    <n v="0.28000000000000003"/>
    <n v="1372.6048000000001"/>
    <n v="3529.5551999999998"/>
    <n v="8"/>
    <x v="470"/>
    <d v="2024-12-12T00:00:00"/>
    <x v="0"/>
    <x v="1"/>
    <n v="909.95"/>
    <x v="4"/>
  </r>
  <r>
    <s v="ORD105828"/>
    <x v="2"/>
    <x v="0"/>
    <n v="4902.92"/>
    <n v="0.23"/>
    <n v="1127.6716000000001"/>
    <n v="3775.2483999999999"/>
    <n v="8"/>
    <x v="691"/>
    <d v="2024-04-10T00:00:00"/>
    <x v="0"/>
    <x v="2"/>
    <n v="933.09"/>
    <x v="4"/>
  </r>
  <r>
    <s v="ORD109229"/>
    <x v="2"/>
    <x v="3"/>
    <n v="4904.46"/>
    <n v="0.4"/>
    <n v="1961.7840000000001"/>
    <n v="2942.6759999999999"/>
    <n v="8"/>
    <x v="567"/>
    <d v="2024-02-24T00:00:00"/>
    <x v="2"/>
    <x v="1"/>
    <n v="414.05"/>
    <x v="0"/>
  </r>
  <r>
    <s v="ORD113360"/>
    <x v="2"/>
    <x v="1"/>
    <n v="4910.45"/>
    <n v="0.03"/>
    <n v="147.31349999999998"/>
    <n v="4763.1364999999996"/>
    <n v="8"/>
    <x v="678"/>
    <d v="2024-03-12T00:00:00"/>
    <x v="1"/>
    <x v="2"/>
    <n v="622.59"/>
    <x v="4"/>
  </r>
  <r>
    <s v="ORD100998"/>
    <x v="3"/>
    <x v="1"/>
    <n v="4911.3100000000004"/>
    <n v="0.03"/>
    <n v="147.33930000000001"/>
    <n v="4763.9707000000008"/>
    <n v="8"/>
    <x v="42"/>
    <d v="2024-02-24T00:00:00"/>
    <x v="0"/>
    <x v="1"/>
    <n v="695.78"/>
    <x v="2"/>
  </r>
  <r>
    <s v="ORD108577"/>
    <x v="3"/>
    <x v="2"/>
    <n v="4912.0600000000004"/>
    <n v="0.16"/>
    <n v="785.92960000000005"/>
    <n v="4126.1304"/>
    <n v="8"/>
    <x v="81"/>
    <d v="2024-09-06T00:00:00"/>
    <x v="0"/>
    <x v="0"/>
    <n v="473.77"/>
    <x v="0"/>
  </r>
  <r>
    <s v="ORD111363"/>
    <x v="1"/>
    <x v="4"/>
    <n v="4919.8999999999996"/>
    <n v="0.47"/>
    <n v="2312.3529999999996"/>
    <n v="2607.547"/>
    <n v="8"/>
    <x v="403"/>
    <d v="2024-04-13T00:00:00"/>
    <x v="1"/>
    <x v="2"/>
    <n v="1358.03"/>
    <x v="4"/>
  </r>
  <r>
    <s v="ORD105413"/>
    <x v="1"/>
    <x v="4"/>
    <n v="4921"/>
    <n v="0.4"/>
    <n v="1968.4"/>
    <n v="2952.6"/>
    <n v="8"/>
    <x v="547"/>
    <d v="2023-02-10T00:00:00"/>
    <x v="0"/>
    <x v="1"/>
    <n v="736.2"/>
    <x v="2"/>
  </r>
  <r>
    <s v="ORD102569"/>
    <x v="1"/>
    <x v="2"/>
    <n v="4921.53"/>
    <n v="0.25"/>
    <n v="1230.3824999999999"/>
    <n v="3691.1475"/>
    <n v="8"/>
    <x v="543"/>
    <d v="2024-10-30T00:00:00"/>
    <x v="2"/>
    <x v="0"/>
    <n v="345.85"/>
    <x v="1"/>
  </r>
  <r>
    <s v="ORD101691"/>
    <x v="2"/>
    <x v="3"/>
    <n v="4924.8599999999997"/>
    <n v="7.0000000000000007E-2"/>
    <n v="344.74020000000002"/>
    <n v="4580.1197999999995"/>
    <n v="8"/>
    <x v="267"/>
    <d v="2023-09-07T00:00:00"/>
    <x v="0"/>
    <x v="2"/>
    <n v="936.39"/>
    <x v="0"/>
  </r>
  <r>
    <s v="ORD108737"/>
    <x v="0"/>
    <x v="0"/>
    <n v="4925.5200000000004"/>
    <n v="0.34"/>
    <n v="1674.6768000000002"/>
    <n v="3250.8432000000003"/>
    <n v="8"/>
    <x v="265"/>
    <d v="2023-10-19T00:00:00"/>
    <x v="1"/>
    <x v="1"/>
    <n v="1419.32"/>
    <x v="0"/>
  </r>
  <r>
    <s v="ORD114011"/>
    <x v="0"/>
    <x v="3"/>
    <n v="4928.71"/>
    <n v="0.03"/>
    <n v="147.8613"/>
    <n v="4780.8487000000005"/>
    <n v="8"/>
    <x v="21"/>
    <d v="2023-03-25T00:00:00"/>
    <x v="0"/>
    <x v="2"/>
    <n v="1013.25"/>
    <x v="2"/>
  </r>
  <r>
    <s v="ORD114706"/>
    <x v="3"/>
    <x v="4"/>
    <n v="4931.66"/>
    <n v="0.22"/>
    <n v="1084.9651999999999"/>
    <n v="3846.6948000000002"/>
    <n v="8"/>
    <x v="719"/>
    <d v="2023-10-01T00:00:00"/>
    <x v="2"/>
    <x v="1"/>
    <n v="914.3"/>
    <x v="3"/>
  </r>
  <r>
    <s v="ORD114754"/>
    <x v="3"/>
    <x v="4"/>
    <n v="4936.78"/>
    <n v="0.13"/>
    <n v="641.78139999999996"/>
    <n v="4294.9985999999999"/>
    <n v="8"/>
    <x v="309"/>
    <d v="2023-06-17T00:00:00"/>
    <x v="0"/>
    <x v="2"/>
    <n v="606.72"/>
    <x v="4"/>
  </r>
  <r>
    <s v="ORD100388"/>
    <x v="1"/>
    <x v="3"/>
    <n v="4945.1400000000003"/>
    <n v="0.11"/>
    <n v="543.96540000000005"/>
    <n v="4401.1746000000003"/>
    <n v="8"/>
    <x v="120"/>
    <d v="2023-05-06T00:00:00"/>
    <x v="1"/>
    <x v="1"/>
    <n v="666.29"/>
    <x v="3"/>
  </r>
  <r>
    <s v="ORD102389"/>
    <x v="2"/>
    <x v="4"/>
    <n v="4956.1400000000003"/>
    <n v="0.13"/>
    <n v="644.29820000000007"/>
    <n v="4311.8418000000001"/>
    <n v="8"/>
    <x v="17"/>
    <d v="2024-04-30T00:00:00"/>
    <x v="0"/>
    <x v="1"/>
    <n v="951.51"/>
    <x v="3"/>
  </r>
  <r>
    <s v="ORD108147"/>
    <x v="1"/>
    <x v="2"/>
    <n v="4960.75"/>
    <n v="0.24"/>
    <n v="1190.58"/>
    <n v="3770.17"/>
    <n v="8"/>
    <x v="692"/>
    <d v="2024-08-10T00:00:00"/>
    <x v="2"/>
    <x v="0"/>
    <n v="1074.97"/>
    <x v="4"/>
  </r>
  <r>
    <s v="ORD110911"/>
    <x v="1"/>
    <x v="3"/>
    <n v="4962.21"/>
    <n v="0.16"/>
    <n v="793.95360000000005"/>
    <n v="4168.2564000000002"/>
    <n v="8"/>
    <x v="373"/>
    <d v="2024-04-04T00:00:00"/>
    <x v="0"/>
    <x v="2"/>
    <n v="485.17"/>
    <x v="2"/>
  </r>
  <r>
    <s v="ORD104615"/>
    <x v="1"/>
    <x v="4"/>
    <n v="4963.38"/>
    <n v="0.24"/>
    <n v="1191.2112"/>
    <n v="3772.1688000000004"/>
    <n v="8"/>
    <x v="693"/>
    <d v="2023-07-15T00:00:00"/>
    <x v="2"/>
    <x v="0"/>
    <n v="255.71"/>
    <x v="1"/>
  </r>
  <r>
    <s v="ORD109372"/>
    <x v="3"/>
    <x v="3"/>
    <n v="4969.32"/>
    <n v="0.46"/>
    <n v="2285.8872000000001"/>
    <n v="2683.4327999999996"/>
    <n v="8"/>
    <x v="446"/>
    <d v="2023-04-28T00:00:00"/>
    <x v="2"/>
    <x v="2"/>
    <n v="833.89"/>
    <x v="1"/>
  </r>
  <r>
    <s v="ORD113560"/>
    <x v="2"/>
    <x v="3"/>
    <n v="4977.79"/>
    <n v="0.39"/>
    <n v="1941.3380999999999"/>
    <n v="3036.4519"/>
    <n v="8"/>
    <x v="683"/>
    <d v="2024-07-09T00:00:00"/>
    <x v="1"/>
    <x v="1"/>
    <n v="1251.19"/>
    <x v="0"/>
  </r>
  <r>
    <s v="ORD113965"/>
    <x v="1"/>
    <x v="3"/>
    <n v="4979.3100000000004"/>
    <n v="0.48"/>
    <n v="2390.0688"/>
    <n v="2589.2412000000004"/>
    <n v="8"/>
    <x v="288"/>
    <d v="2024-09-22T00:00:00"/>
    <x v="2"/>
    <x v="2"/>
    <n v="1486.66"/>
    <x v="0"/>
  </r>
  <r>
    <s v="ORD101521"/>
    <x v="1"/>
    <x v="1"/>
    <n v="4980.2700000000004"/>
    <n v="0.17"/>
    <n v="846.6459000000001"/>
    <n v="4133.6241"/>
    <n v="8"/>
    <x v="416"/>
    <d v="2024-05-08T00:00:00"/>
    <x v="2"/>
    <x v="2"/>
    <n v="1014.29"/>
    <x v="4"/>
  </r>
  <r>
    <s v="ORD104112"/>
    <x v="2"/>
    <x v="3"/>
    <n v="4980.63"/>
    <n v="0.12"/>
    <n v="597.67560000000003"/>
    <n v="4382.9544000000005"/>
    <n v="8"/>
    <x v="398"/>
    <d v="2023-08-01T00:00:00"/>
    <x v="1"/>
    <x v="2"/>
    <n v="983.51"/>
    <x v="2"/>
  </r>
  <r>
    <s v="ORD105355"/>
    <x v="1"/>
    <x v="2"/>
    <n v="4981.37"/>
    <n v="0.03"/>
    <n v="149.44109999999998"/>
    <n v="4831.9288999999999"/>
    <n v="8"/>
    <x v="476"/>
    <d v="2023-02-18T00:00:00"/>
    <x v="0"/>
    <x v="2"/>
    <n v="1048.3699999999999"/>
    <x v="2"/>
  </r>
  <r>
    <s v="ORD114657"/>
    <x v="3"/>
    <x v="0"/>
    <n v="4982.07"/>
    <n v="0.36"/>
    <n v="1793.5451999999998"/>
    <n v="3188.5248000000001"/>
    <n v="8"/>
    <x v="352"/>
    <d v="2024-04-26T00:00:00"/>
    <x v="0"/>
    <x v="0"/>
    <n v="1224.24"/>
    <x v="0"/>
  </r>
  <r>
    <s v="ORD101657"/>
    <x v="0"/>
    <x v="2"/>
    <n v="4990.9799999999996"/>
    <n v="0.19"/>
    <n v="948.28619999999989"/>
    <n v="4042.6937999999996"/>
    <n v="8"/>
    <x v="679"/>
    <d v="2023-08-08T00:00:00"/>
    <x v="2"/>
    <x v="0"/>
    <n v="786.75"/>
    <x v="5"/>
  </r>
  <r>
    <s v="ORD110857"/>
    <x v="1"/>
    <x v="3"/>
    <n v="4993.72"/>
    <n v="0.19"/>
    <n v="948.80680000000007"/>
    <n v="4044.9132"/>
    <n v="8"/>
    <x v="543"/>
    <d v="2024-10-30T00:00:00"/>
    <x v="1"/>
    <x v="2"/>
    <n v="872.93"/>
    <x v="2"/>
  </r>
  <r>
    <s v="ORD113754"/>
    <x v="3"/>
    <x v="4"/>
    <n v="4994.8100000000004"/>
    <n v="0.46"/>
    <n v="2297.6126000000004"/>
    <n v="2697.1974"/>
    <n v="8"/>
    <x v="204"/>
    <d v="2023-03-26T00:00:00"/>
    <x v="1"/>
    <x v="0"/>
    <n v="819.35"/>
    <x v="1"/>
  </r>
  <r>
    <s v="ORD100107"/>
    <x v="3"/>
    <x v="4"/>
    <n v="4996.1899999999996"/>
    <n v="0.08"/>
    <n v="399.6952"/>
    <n v="4596.4947999999995"/>
    <n v="8"/>
    <x v="524"/>
    <d v="2023-05-30T00:00:00"/>
    <x v="1"/>
    <x v="1"/>
    <n v="1047.8699999999999"/>
    <x v="5"/>
  </r>
  <r>
    <s v="ORD114829"/>
    <x v="3"/>
    <x v="1"/>
    <n v="4998.08"/>
    <n v="0.04"/>
    <n v="199.92320000000001"/>
    <n v="4798.1567999999997"/>
    <n v="8"/>
    <x v="223"/>
    <d v="2024-09-07T00:00:00"/>
    <x v="2"/>
    <x v="2"/>
    <n v="453.69"/>
    <x v="3"/>
  </r>
  <r>
    <s v="ORD105150"/>
    <x v="1"/>
    <x v="4"/>
    <n v="4998.33"/>
    <n v="0.26"/>
    <n v="1299.5658000000001"/>
    <n v="3698.7641999999996"/>
    <n v="8"/>
    <x v="654"/>
    <d v="2023-05-16T00:00:00"/>
    <x v="2"/>
    <x v="0"/>
    <n v="1066.33"/>
    <x v="4"/>
  </r>
  <r>
    <s v="ORD109355"/>
    <x v="0"/>
    <x v="4"/>
    <n v="4999.21"/>
    <n v="0.06"/>
    <n v="299.95260000000002"/>
    <n v="4699.2574000000004"/>
    <n v="8"/>
    <x v="307"/>
    <d v="2023-01-06T00:00:00"/>
    <x v="2"/>
    <x v="0"/>
    <n v="847.32"/>
    <x v="3"/>
  </r>
  <r>
    <s v="ORD101244"/>
    <x v="0"/>
    <x v="4"/>
    <n v="111.04"/>
    <n v="0.44"/>
    <n v="48.857600000000005"/>
    <n v="62.182400000000001"/>
    <n v="7"/>
    <x v="642"/>
    <d v="2023-06-15T00:00:00"/>
    <x v="0"/>
    <x v="2"/>
    <n v="6.47"/>
    <x v="2"/>
  </r>
  <r>
    <s v="ORD113993"/>
    <x v="2"/>
    <x v="1"/>
    <n v="114.54"/>
    <n v="0.48"/>
    <n v="54.979199999999999"/>
    <n v="59.560800000000008"/>
    <n v="7"/>
    <x v="98"/>
    <d v="2024-10-27T00:00:00"/>
    <x v="0"/>
    <x v="1"/>
    <n v="34.270000000000003"/>
    <x v="0"/>
  </r>
  <r>
    <s v="ORD114066"/>
    <x v="1"/>
    <x v="4"/>
    <n v="114.71"/>
    <n v="0.12"/>
    <n v="13.765199999999998"/>
    <n v="100.9448"/>
    <n v="7"/>
    <x v="130"/>
    <d v="2024-12-25T00:00:00"/>
    <x v="2"/>
    <x v="0"/>
    <n v="19.84"/>
    <x v="4"/>
  </r>
  <r>
    <s v="ORD103868"/>
    <x v="2"/>
    <x v="0"/>
    <n v="116.98"/>
    <n v="0.22"/>
    <n v="25.735600000000002"/>
    <n v="91.244399999999999"/>
    <n v="7"/>
    <x v="278"/>
    <d v="2024-07-04T00:00:00"/>
    <x v="0"/>
    <x v="1"/>
    <n v="12.4"/>
    <x v="3"/>
  </r>
  <r>
    <s v="ORD100514"/>
    <x v="2"/>
    <x v="4"/>
    <n v="117.11"/>
    <n v="0.22"/>
    <n v="25.764199999999999"/>
    <n v="91.345799999999997"/>
    <n v="7"/>
    <x v="333"/>
    <d v="2023-03-27T00:00:00"/>
    <x v="1"/>
    <x v="0"/>
    <n v="5.92"/>
    <x v="1"/>
  </r>
  <r>
    <s v="ORD102138"/>
    <x v="2"/>
    <x v="2"/>
    <n v="119.72"/>
    <n v="0.38"/>
    <n v="45.493600000000001"/>
    <n v="74.226399999999998"/>
    <n v="7"/>
    <x v="195"/>
    <d v="2023-02-24T00:00:00"/>
    <x v="0"/>
    <x v="0"/>
    <n v="31.02"/>
    <x v="2"/>
  </r>
  <r>
    <s v="ORD114269"/>
    <x v="2"/>
    <x v="3"/>
    <n v="119.92"/>
    <n v="0.15"/>
    <n v="17.988"/>
    <n v="101.932"/>
    <n v="7"/>
    <x v="210"/>
    <d v="2024-05-11T00:00:00"/>
    <x v="2"/>
    <x v="0"/>
    <n v="7.02"/>
    <x v="5"/>
  </r>
  <r>
    <s v="ORD109649"/>
    <x v="3"/>
    <x v="1"/>
    <n v="121.26"/>
    <n v="0.05"/>
    <n v="6.0630000000000006"/>
    <n v="115.197"/>
    <n v="7"/>
    <x v="720"/>
    <d v="2023-03-28T00:00:00"/>
    <x v="2"/>
    <x v="0"/>
    <n v="22.32"/>
    <x v="3"/>
  </r>
  <r>
    <s v="ORD107530"/>
    <x v="2"/>
    <x v="3"/>
    <n v="122.46"/>
    <n v="0.12"/>
    <n v="14.695199999999998"/>
    <n v="107.76479999999999"/>
    <n v="7"/>
    <x v="27"/>
    <d v="2024-12-31T00:00:00"/>
    <x v="2"/>
    <x v="1"/>
    <n v="24.62"/>
    <x v="4"/>
  </r>
  <r>
    <s v="ORD110206"/>
    <x v="2"/>
    <x v="2"/>
    <n v="131"/>
    <n v="0.25"/>
    <n v="32.75"/>
    <n v="98.25"/>
    <n v="7"/>
    <x v="436"/>
    <d v="2024-10-26T00:00:00"/>
    <x v="1"/>
    <x v="2"/>
    <n v="33.46"/>
    <x v="4"/>
  </r>
  <r>
    <s v="ORD109400"/>
    <x v="2"/>
    <x v="4"/>
    <n v="135.35"/>
    <n v="0.2"/>
    <n v="27.07"/>
    <n v="108.28"/>
    <n v="7"/>
    <x v="672"/>
    <d v="2023-06-18T00:00:00"/>
    <x v="0"/>
    <x v="2"/>
    <n v="24.24"/>
    <x v="2"/>
  </r>
  <r>
    <s v="ORD113060"/>
    <x v="2"/>
    <x v="2"/>
    <n v="136.77000000000001"/>
    <n v="0.04"/>
    <n v="5.4708000000000006"/>
    <n v="131.29920000000001"/>
    <n v="7"/>
    <x v="570"/>
    <d v="2024-06-03T00:00:00"/>
    <x v="2"/>
    <x v="0"/>
    <n v="25.21"/>
    <x v="4"/>
  </r>
  <r>
    <s v="ORD115292"/>
    <x v="0"/>
    <x v="2"/>
    <n v="138.76"/>
    <n v="0.22"/>
    <n v="30.527199999999997"/>
    <n v="108.2328"/>
    <n v="7"/>
    <x v="244"/>
    <d v="2023-07-05T00:00:00"/>
    <x v="0"/>
    <x v="2"/>
    <n v="14.98"/>
    <x v="3"/>
  </r>
  <r>
    <s v="ORD105883"/>
    <x v="3"/>
    <x v="4"/>
    <n v="141.09"/>
    <n v="0.13"/>
    <n v="18.341699999999999"/>
    <n v="122.7483"/>
    <n v="7"/>
    <x v="443"/>
    <d v="2024-02-21T00:00:00"/>
    <x v="1"/>
    <x v="2"/>
    <n v="15.86"/>
    <x v="2"/>
  </r>
  <r>
    <s v="ORD111360"/>
    <x v="2"/>
    <x v="3"/>
    <n v="155.43"/>
    <n v="0.22"/>
    <n v="34.194600000000001"/>
    <n v="121.2354"/>
    <n v="7"/>
    <x v="354"/>
    <d v="2023-08-21T00:00:00"/>
    <x v="0"/>
    <x v="0"/>
    <n v="8.7899999999999991"/>
    <x v="1"/>
  </r>
  <r>
    <s v="ORD102843"/>
    <x v="0"/>
    <x v="0"/>
    <n v="155.97999999999999"/>
    <n v="0.1"/>
    <n v="15.597999999999999"/>
    <n v="140.38200000000001"/>
    <n v="7"/>
    <x v="13"/>
    <d v="2024-12-27T00:00:00"/>
    <x v="1"/>
    <x v="1"/>
    <n v="43.44"/>
    <x v="2"/>
  </r>
  <r>
    <s v="ORD105040"/>
    <x v="2"/>
    <x v="4"/>
    <n v="156.63"/>
    <n v="0.13"/>
    <n v="20.361899999999999"/>
    <n v="136.2681"/>
    <n v="7"/>
    <x v="11"/>
    <d v="2024-06-04T00:00:00"/>
    <x v="0"/>
    <x v="2"/>
    <n v="25.02"/>
    <x v="5"/>
  </r>
  <r>
    <s v="ORD108208"/>
    <x v="0"/>
    <x v="0"/>
    <n v="157.26"/>
    <n v="0.49"/>
    <n v="77.057400000000001"/>
    <n v="80.20259999999999"/>
    <n v="7"/>
    <x v="683"/>
    <d v="2024-07-10T00:00:00"/>
    <x v="2"/>
    <x v="1"/>
    <n v="27.94"/>
    <x v="4"/>
  </r>
  <r>
    <s v="ORD113624"/>
    <x v="1"/>
    <x v="1"/>
    <n v="159.13999999999999"/>
    <n v="0.25"/>
    <n v="39.784999999999997"/>
    <n v="119.35499999999999"/>
    <n v="7"/>
    <x v="274"/>
    <d v="2024-12-10T00:00:00"/>
    <x v="2"/>
    <x v="2"/>
    <n v="10.07"/>
    <x v="2"/>
  </r>
  <r>
    <s v="ORD112554"/>
    <x v="3"/>
    <x v="3"/>
    <n v="172.11"/>
    <n v="0.37"/>
    <n v="63.680700000000002"/>
    <n v="108.42930000000001"/>
    <n v="7"/>
    <x v="231"/>
    <d v="2023-07-12T00:00:00"/>
    <x v="2"/>
    <x v="1"/>
    <n v="15.98"/>
    <x v="5"/>
  </r>
  <r>
    <s v="ORD113361"/>
    <x v="1"/>
    <x v="2"/>
    <n v="176.1"/>
    <n v="0.42"/>
    <n v="73.961999999999989"/>
    <n v="102.13800000000001"/>
    <n v="7"/>
    <x v="249"/>
    <d v="2023-02-18T00:00:00"/>
    <x v="2"/>
    <x v="0"/>
    <n v="42.19"/>
    <x v="3"/>
  </r>
  <r>
    <s v="ORD100053"/>
    <x v="3"/>
    <x v="3"/>
    <n v="177.03"/>
    <n v="0.3"/>
    <n v="53.109000000000002"/>
    <n v="123.92099999999999"/>
    <n v="7"/>
    <x v="670"/>
    <d v="2023-06-29T00:00:00"/>
    <x v="0"/>
    <x v="2"/>
    <n v="20.43"/>
    <x v="5"/>
  </r>
  <r>
    <s v="ORD102604"/>
    <x v="0"/>
    <x v="0"/>
    <n v="177.13"/>
    <n v="0.32"/>
    <n v="56.681600000000003"/>
    <n v="120.44839999999999"/>
    <n v="7"/>
    <x v="498"/>
    <d v="2024-09-16T00:00:00"/>
    <x v="2"/>
    <x v="2"/>
    <n v="24.04"/>
    <x v="0"/>
  </r>
  <r>
    <s v="ORD113542"/>
    <x v="3"/>
    <x v="2"/>
    <n v="182.33"/>
    <n v="0.26"/>
    <n v="47.405800000000006"/>
    <n v="134.92420000000001"/>
    <n v="7"/>
    <x v="59"/>
    <d v="2023-09-25T00:00:00"/>
    <x v="1"/>
    <x v="0"/>
    <n v="48.97"/>
    <x v="4"/>
  </r>
  <r>
    <s v="ORD105119"/>
    <x v="2"/>
    <x v="1"/>
    <n v="183.15"/>
    <n v="0.45"/>
    <n v="82.417500000000004"/>
    <n v="100.7325"/>
    <n v="7"/>
    <x v="642"/>
    <d v="2023-06-14T00:00:00"/>
    <x v="1"/>
    <x v="2"/>
    <n v="29.52"/>
    <x v="4"/>
  </r>
  <r>
    <s v="ORD103841"/>
    <x v="0"/>
    <x v="3"/>
    <n v="183.27"/>
    <n v="0.32"/>
    <n v="58.646400000000007"/>
    <n v="124.62360000000001"/>
    <n v="7"/>
    <x v="85"/>
    <d v="2024-08-22T00:00:00"/>
    <x v="2"/>
    <x v="0"/>
    <n v="13.77"/>
    <x v="2"/>
  </r>
  <r>
    <s v="ORD111261"/>
    <x v="2"/>
    <x v="4"/>
    <n v="198.71"/>
    <n v="0.35"/>
    <n v="69.548500000000004"/>
    <n v="129.16149999999999"/>
    <n v="7"/>
    <x v="698"/>
    <d v="2023-11-30T00:00:00"/>
    <x v="2"/>
    <x v="1"/>
    <n v="18.43"/>
    <x v="1"/>
  </r>
  <r>
    <s v="ORD100436"/>
    <x v="3"/>
    <x v="1"/>
    <n v="199.85"/>
    <n v="0.25"/>
    <n v="49.962499999999999"/>
    <n v="149.88749999999999"/>
    <n v="7"/>
    <x v="404"/>
    <d v="2024-08-02T00:00:00"/>
    <x v="1"/>
    <x v="2"/>
    <n v="11.62"/>
    <x v="0"/>
  </r>
  <r>
    <s v="ORD105044"/>
    <x v="2"/>
    <x v="2"/>
    <n v="206.09"/>
    <n v="0.22"/>
    <n v="45.339800000000004"/>
    <n v="160.75020000000001"/>
    <n v="7"/>
    <x v="353"/>
    <d v="2024-04-07T00:00:00"/>
    <x v="1"/>
    <x v="1"/>
    <n v="24.23"/>
    <x v="2"/>
  </r>
  <r>
    <s v="ORD101826"/>
    <x v="2"/>
    <x v="3"/>
    <n v="207.32"/>
    <n v="0.23"/>
    <n v="47.683599999999998"/>
    <n v="159.63639999999998"/>
    <n v="7"/>
    <x v="97"/>
    <d v="2024-11-04T00:00:00"/>
    <x v="2"/>
    <x v="1"/>
    <n v="50.03"/>
    <x v="3"/>
  </r>
  <r>
    <s v="ORD107539"/>
    <x v="2"/>
    <x v="4"/>
    <n v="208.19"/>
    <n v="0.03"/>
    <n v="6.2456999999999994"/>
    <n v="201.9443"/>
    <n v="7"/>
    <x v="467"/>
    <d v="2024-08-17T00:00:00"/>
    <x v="2"/>
    <x v="1"/>
    <n v="49.89"/>
    <x v="5"/>
  </r>
  <r>
    <s v="ORD112170"/>
    <x v="3"/>
    <x v="4"/>
    <n v="209.68"/>
    <n v="0.06"/>
    <n v="12.5808"/>
    <n v="197.0992"/>
    <n v="7"/>
    <x v="207"/>
    <d v="2023-06-15T00:00:00"/>
    <x v="2"/>
    <x v="2"/>
    <n v="56.45"/>
    <x v="3"/>
  </r>
  <r>
    <s v="ORD109474"/>
    <x v="2"/>
    <x v="1"/>
    <n v="212.99"/>
    <n v="0.1"/>
    <n v="21.299000000000003"/>
    <n v="191.691"/>
    <n v="7"/>
    <x v="208"/>
    <d v="2024-08-04T00:00:00"/>
    <x v="2"/>
    <x v="1"/>
    <n v="14.45"/>
    <x v="4"/>
  </r>
  <r>
    <s v="ORD112307"/>
    <x v="3"/>
    <x v="1"/>
    <n v="213.44"/>
    <n v="0.47"/>
    <n v="100.31679999999999"/>
    <n v="113.12320000000001"/>
    <n v="7"/>
    <x v="383"/>
    <d v="2024-09-29T00:00:00"/>
    <x v="0"/>
    <x v="0"/>
    <n v="35.590000000000003"/>
    <x v="1"/>
  </r>
  <r>
    <s v="ORD114207"/>
    <x v="2"/>
    <x v="1"/>
    <n v="215.39"/>
    <n v="7.0000000000000007E-2"/>
    <n v="15.077300000000001"/>
    <n v="200.31269999999998"/>
    <n v="7"/>
    <x v="285"/>
    <d v="2024-07-15T00:00:00"/>
    <x v="2"/>
    <x v="0"/>
    <n v="32.840000000000003"/>
    <x v="0"/>
  </r>
  <r>
    <s v="ORD102090"/>
    <x v="2"/>
    <x v="2"/>
    <n v="217.55"/>
    <n v="0.17"/>
    <n v="36.983500000000006"/>
    <n v="180.56650000000002"/>
    <n v="7"/>
    <x v="185"/>
    <d v="2024-07-12T00:00:00"/>
    <x v="2"/>
    <x v="2"/>
    <n v="50.77"/>
    <x v="0"/>
  </r>
  <r>
    <s v="ORD100904"/>
    <x v="0"/>
    <x v="3"/>
    <n v="224.62"/>
    <n v="0.28000000000000003"/>
    <n v="62.893600000000006"/>
    <n v="161.72640000000001"/>
    <n v="7"/>
    <x v="382"/>
    <d v="2023-10-01T00:00:00"/>
    <x v="1"/>
    <x v="2"/>
    <n v="65.25"/>
    <x v="4"/>
  </r>
  <r>
    <s v="ORD115260"/>
    <x v="3"/>
    <x v="4"/>
    <n v="226.09"/>
    <n v="0.43"/>
    <n v="97.218699999999998"/>
    <n v="128.87130000000002"/>
    <n v="7"/>
    <x v="496"/>
    <d v="2023-08-07T00:00:00"/>
    <x v="0"/>
    <x v="1"/>
    <n v="55.33"/>
    <x v="1"/>
  </r>
  <r>
    <s v="ORD100158"/>
    <x v="1"/>
    <x v="2"/>
    <n v="226.92"/>
    <n v="0.48"/>
    <n v="108.92159999999998"/>
    <n v="117.9984"/>
    <n v="7"/>
    <x v="641"/>
    <d v="2023-12-02T00:00:00"/>
    <x v="1"/>
    <x v="2"/>
    <n v="43.53"/>
    <x v="1"/>
  </r>
  <r>
    <s v="ORD107117"/>
    <x v="1"/>
    <x v="4"/>
    <n v="227.95"/>
    <n v="0.38"/>
    <n v="86.620999999999995"/>
    <n v="141.32900000000001"/>
    <n v="7"/>
    <x v="17"/>
    <d v="2024-05-02T00:00:00"/>
    <x v="2"/>
    <x v="2"/>
    <n v="52.24"/>
    <x v="2"/>
  </r>
  <r>
    <s v="ORD104415"/>
    <x v="1"/>
    <x v="1"/>
    <n v="229.13"/>
    <n v="0.5"/>
    <n v="114.565"/>
    <n v="114.565"/>
    <n v="7"/>
    <x v="684"/>
    <d v="2023-08-28T00:00:00"/>
    <x v="0"/>
    <x v="2"/>
    <n v="14.21"/>
    <x v="1"/>
  </r>
  <r>
    <s v="ORD111259"/>
    <x v="2"/>
    <x v="3"/>
    <n v="230.77"/>
    <n v="0.12"/>
    <n v="27.692399999999999"/>
    <n v="203.07760000000002"/>
    <n v="7"/>
    <x v="721"/>
    <d v="2024-10-11T00:00:00"/>
    <x v="2"/>
    <x v="0"/>
    <n v="55.46"/>
    <x v="4"/>
  </r>
  <r>
    <s v="ORD107760"/>
    <x v="3"/>
    <x v="0"/>
    <n v="235.01"/>
    <n v="0.21"/>
    <n v="49.352099999999993"/>
    <n v="185.65789999999998"/>
    <n v="7"/>
    <x v="93"/>
    <d v="2023-05-27T00:00:00"/>
    <x v="0"/>
    <x v="1"/>
    <n v="29.73"/>
    <x v="4"/>
  </r>
  <r>
    <s v="ORD111262"/>
    <x v="1"/>
    <x v="3"/>
    <n v="245.1"/>
    <n v="0.1"/>
    <n v="24.51"/>
    <n v="220.59"/>
    <n v="7"/>
    <x v="139"/>
    <d v="2023-02-04T00:00:00"/>
    <x v="1"/>
    <x v="2"/>
    <n v="16.29"/>
    <x v="3"/>
  </r>
  <r>
    <s v="ORD108962"/>
    <x v="1"/>
    <x v="4"/>
    <n v="249.76"/>
    <n v="0.49"/>
    <n v="122.38239999999999"/>
    <n v="127.3776"/>
    <n v="7"/>
    <x v="194"/>
    <d v="2023-02-25T00:00:00"/>
    <x v="1"/>
    <x v="0"/>
    <n v="37.450000000000003"/>
    <x v="4"/>
  </r>
  <r>
    <s v="ORD100938"/>
    <x v="2"/>
    <x v="2"/>
    <n v="252.49"/>
    <n v="0.32"/>
    <n v="80.796800000000005"/>
    <n v="171.69319999999999"/>
    <n v="7"/>
    <x v="302"/>
    <d v="2024-12-13T00:00:00"/>
    <x v="0"/>
    <x v="1"/>
    <n v="18.809999999999999"/>
    <x v="5"/>
  </r>
  <r>
    <s v="ORD105871"/>
    <x v="2"/>
    <x v="2"/>
    <n v="255.84"/>
    <n v="0.09"/>
    <n v="23.025600000000001"/>
    <n v="232.81440000000001"/>
    <n v="7"/>
    <x v="310"/>
    <d v="2024-02-18T00:00:00"/>
    <x v="2"/>
    <x v="2"/>
    <n v="28.3"/>
    <x v="1"/>
  </r>
  <r>
    <s v="ORD104698"/>
    <x v="2"/>
    <x v="0"/>
    <n v="256.77999999999997"/>
    <n v="0.06"/>
    <n v="15.406799999999997"/>
    <n v="241.37319999999997"/>
    <n v="7"/>
    <x v="150"/>
    <d v="2024-08-04T00:00:00"/>
    <x v="0"/>
    <x v="0"/>
    <n v="50.53"/>
    <x v="0"/>
  </r>
  <r>
    <s v="ORD114253"/>
    <x v="2"/>
    <x v="0"/>
    <n v="257.86"/>
    <n v="0.26"/>
    <n v="67.043600000000012"/>
    <n v="190.81639999999999"/>
    <n v="7"/>
    <x v="570"/>
    <d v="2024-06-01T00:00:00"/>
    <x v="0"/>
    <x v="1"/>
    <n v="53.99"/>
    <x v="3"/>
  </r>
  <r>
    <s v="ORD101294"/>
    <x v="3"/>
    <x v="1"/>
    <n v="261.48"/>
    <n v="0.23"/>
    <n v="60.140400000000007"/>
    <n v="201.33960000000002"/>
    <n v="7"/>
    <x v="252"/>
    <d v="2023-02-22T00:00:00"/>
    <x v="2"/>
    <x v="0"/>
    <n v="62.56"/>
    <x v="5"/>
  </r>
  <r>
    <s v="ORD115047"/>
    <x v="2"/>
    <x v="0"/>
    <n v="263.39999999999998"/>
    <n v="0.16"/>
    <n v="42.143999999999998"/>
    <n v="221.25599999999997"/>
    <n v="7"/>
    <x v="313"/>
    <d v="2024-01-23T00:00:00"/>
    <x v="2"/>
    <x v="1"/>
    <n v="47.09"/>
    <x v="2"/>
  </r>
  <r>
    <s v="ORD100880"/>
    <x v="1"/>
    <x v="0"/>
    <n v="265.98"/>
    <n v="0.11"/>
    <n v="29.257800000000003"/>
    <n v="236.72220000000002"/>
    <n v="7"/>
    <x v="702"/>
    <d v="2024-05-05T00:00:00"/>
    <x v="0"/>
    <x v="2"/>
    <n v="57.23"/>
    <x v="2"/>
  </r>
  <r>
    <s v="ORD109143"/>
    <x v="1"/>
    <x v="0"/>
    <n v="266.54000000000002"/>
    <n v="0.01"/>
    <n v="2.6654000000000004"/>
    <n v="263.87460000000004"/>
    <n v="7"/>
    <x v="292"/>
    <d v="2023-04-24T00:00:00"/>
    <x v="2"/>
    <x v="2"/>
    <n v="57.62"/>
    <x v="4"/>
  </r>
  <r>
    <s v="ORD110930"/>
    <x v="3"/>
    <x v="3"/>
    <n v="268.31"/>
    <n v="0.33"/>
    <n v="88.542300000000012"/>
    <n v="179.76769999999999"/>
    <n v="7"/>
    <x v="231"/>
    <d v="2023-07-09T00:00:00"/>
    <x v="2"/>
    <x v="1"/>
    <n v="50.66"/>
    <x v="2"/>
  </r>
  <r>
    <s v="ORD101490"/>
    <x v="1"/>
    <x v="3"/>
    <n v="270.77"/>
    <n v="0.18"/>
    <n v="48.738599999999998"/>
    <n v="222.03139999999999"/>
    <n v="7"/>
    <x v="403"/>
    <d v="2024-04-15T00:00:00"/>
    <x v="0"/>
    <x v="0"/>
    <n v="70.87"/>
    <x v="3"/>
  </r>
  <r>
    <s v="ORD100418"/>
    <x v="3"/>
    <x v="2"/>
    <n v="280.57"/>
    <n v="0.4"/>
    <n v="112.22800000000001"/>
    <n v="168.34199999999998"/>
    <n v="7"/>
    <x v="725"/>
    <d v="2024-08-23T00:00:00"/>
    <x v="2"/>
    <x v="0"/>
    <n v="66.28"/>
    <x v="3"/>
  </r>
  <r>
    <s v="ORD112098"/>
    <x v="1"/>
    <x v="3"/>
    <n v="286.29000000000002"/>
    <n v="0.09"/>
    <n v="25.766100000000002"/>
    <n v="260.52390000000003"/>
    <n v="7"/>
    <x v="557"/>
    <d v="2023-03-06T00:00:00"/>
    <x v="0"/>
    <x v="0"/>
    <n v="68.989999999999995"/>
    <x v="5"/>
  </r>
  <r>
    <s v="ORD106369"/>
    <x v="2"/>
    <x v="3"/>
    <n v="288.33"/>
    <n v="0.48"/>
    <n v="138.39839999999998"/>
    <n v="149.9316"/>
    <n v="7"/>
    <x v="602"/>
    <d v="2023-05-17T00:00:00"/>
    <x v="2"/>
    <x v="1"/>
    <n v="27.4"/>
    <x v="2"/>
  </r>
  <r>
    <s v="ORD107371"/>
    <x v="3"/>
    <x v="4"/>
    <n v="289.69"/>
    <n v="0.14000000000000001"/>
    <n v="40.556600000000003"/>
    <n v="249.13339999999999"/>
    <n v="7"/>
    <x v="42"/>
    <d v="2024-02-23T00:00:00"/>
    <x v="1"/>
    <x v="1"/>
    <n v="78.319999999999993"/>
    <x v="1"/>
  </r>
  <r>
    <s v="ORD113717"/>
    <x v="0"/>
    <x v="1"/>
    <n v="295.3"/>
    <n v="0.42"/>
    <n v="124.026"/>
    <n v="171.274"/>
    <n v="7"/>
    <x v="700"/>
    <d v="2023-07-02T00:00:00"/>
    <x v="0"/>
    <x v="0"/>
    <n v="30.11"/>
    <x v="1"/>
  </r>
  <r>
    <s v="ORD103952"/>
    <x v="2"/>
    <x v="0"/>
    <n v="295.77999999999997"/>
    <n v="0.16"/>
    <n v="47.324799999999996"/>
    <n v="248.45519999999999"/>
    <n v="7"/>
    <x v="489"/>
    <d v="2024-09-03T00:00:00"/>
    <x v="0"/>
    <x v="2"/>
    <n v="64.03"/>
    <x v="5"/>
  </r>
  <r>
    <s v="ORD106517"/>
    <x v="2"/>
    <x v="2"/>
    <n v="301.27999999999997"/>
    <n v="0.42"/>
    <n v="126.53759999999998"/>
    <n v="174.74239999999998"/>
    <n v="7"/>
    <x v="110"/>
    <d v="2024-10-18T00:00:00"/>
    <x v="0"/>
    <x v="1"/>
    <n v="26.34"/>
    <x v="5"/>
  </r>
  <r>
    <s v="ORD106027"/>
    <x v="3"/>
    <x v="4"/>
    <n v="314.39"/>
    <n v="0.42"/>
    <n v="132.04379999999998"/>
    <n v="182.34620000000001"/>
    <n v="7"/>
    <x v="166"/>
    <d v="2023-11-18T00:00:00"/>
    <x v="2"/>
    <x v="2"/>
    <n v="25.65"/>
    <x v="1"/>
  </r>
  <r>
    <s v="ORD107892"/>
    <x v="2"/>
    <x v="1"/>
    <n v="317.77"/>
    <n v="0.25"/>
    <n v="79.442499999999995"/>
    <n v="238.32749999999999"/>
    <n v="7"/>
    <x v="156"/>
    <d v="2024-05-10T00:00:00"/>
    <x v="2"/>
    <x v="0"/>
    <n v="24.66"/>
    <x v="2"/>
  </r>
  <r>
    <s v="ORD105104"/>
    <x v="3"/>
    <x v="2"/>
    <n v="325.26"/>
    <n v="0.3"/>
    <n v="97.577999999999989"/>
    <n v="227.68200000000002"/>
    <n v="7"/>
    <x v="491"/>
    <d v="2024-08-19T00:00:00"/>
    <x v="1"/>
    <x v="1"/>
    <n v="43.91"/>
    <x v="3"/>
  </r>
  <r>
    <s v="ORD113786"/>
    <x v="0"/>
    <x v="0"/>
    <n v="327.9"/>
    <n v="0.33"/>
    <n v="108.20699999999999"/>
    <n v="219.69299999999998"/>
    <n v="7"/>
    <x v="602"/>
    <d v="2023-05-13T00:00:00"/>
    <x v="0"/>
    <x v="2"/>
    <n v="45.44"/>
    <x v="3"/>
  </r>
  <r>
    <s v="ORD104252"/>
    <x v="1"/>
    <x v="0"/>
    <n v="331.46"/>
    <n v="0.05"/>
    <n v="16.573"/>
    <n v="314.887"/>
    <n v="7"/>
    <x v="492"/>
    <d v="2024-12-25T00:00:00"/>
    <x v="1"/>
    <x v="0"/>
    <n v="44.66"/>
    <x v="1"/>
  </r>
  <r>
    <s v="ORD103168"/>
    <x v="2"/>
    <x v="4"/>
    <n v="331.98"/>
    <n v="0.13"/>
    <n v="43.157400000000003"/>
    <n v="288.82260000000002"/>
    <n v="7"/>
    <x v="6"/>
    <d v="2023-08-20T00:00:00"/>
    <x v="1"/>
    <x v="0"/>
    <n v="92.27"/>
    <x v="4"/>
  </r>
  <r>
    <s v="ORD105928"/>
    <x v="0"/>
    <x v="2"/>
    <n v="332.99"/>
    <n v="0.12"/>
    <n v="39.958799999999997"/>
    <n v="293.03120000000001"/>
    <n v="7"/>
    <x v="60"/>
    <d v="2023-11-15T00:00:00"/>
    <x v="0"/>
    <x v="0"/>
    <n v="34.89"/>
    <x v="2"/>
  </r>
  <r>
    <s v="ORD103017"/>
    <x v="0"/>
    <x v="1"/>
    <n v="336.55"/>
    <n v="0.19"/>
    <n v="63.944500000000005"/>
    <n v="272.60550000000001"/>
    <n v="7"/>
    <x v="670"/>
    <d v="2023-07-04T00:00:00"/>
    <x v="2"/>
    <x v="0"/>
    <n v="17.02"/>
    <x v="2"/>
  </r>
  <r>
    <s v="ORD109124"/>
    <x v="3"/>
    <x v="2"/>
    <n v="338.74"/>
    <n v="0.05"/>
    <n v="16.937000000000001"/>
    <n v="321.803"/>
    <n v="7"/>
    <x v="588"/>
    <d v="2024-04-18T00:00:00"/>
    <x v="1"/>
    <x v="1"/>
    <n v="84.61"/>
    <x v="4"/>
  </r>
  <r>
    <s v="ORD110905"/>
    <x v="0"/>
    <x v="1"/>
    <n v="341.07"/>
    <n v="0.33"/>
    <n v="112.5531"/>
    <n v="228.51689999999999"/>
    <n v="7"/>
    <x v="162"/>
    <d v="2023-03-10T00:00:00"/>
    <x v="0"/>
    <x v="0"/>
    <n v="43.89"/>
    <x v="5"/>
  </r>
  <r>
    <s v="ORD110101"/>
    <x v="1"/>
    <x v="0"/>
    <n v="343.31"/>
    <n v="0.1"/>
    <n v="34.331000000000003"/>
    <n v="308.97899999999998"/>
    <n v="7"/>
    <x v="465"/>
    <d v="2023-05-23T00:00:00"/>
    <x v="1"/>
    <x v="0"/>
    <n v="63.3"/>
    <x v="1"/>
  </r>
  <r>
    <s v="ORD112720"/>
    <x v="3"/>
    <x v="1"/>
    <n v="345.69"/>
    <n v="0.43"/>
    <n v="148.64670000000001"/>
    <n v="197.04329999999999"/>
    <n v="7"/>
    <x v="188"/>
    <d v="2023-08-30T00:00:00"/>
    <x v="0"/>
    <x v="0"/>
    <n v="80.87"/>
    <x v="3"/>
  </r>
  <r>
    <s v="ORD110230"/>
    <x v="0"/>
    <x v="2"/>
    <n v="349.69"/>
    <n v="0.15"/>
    <n v="52.453499999999998"/>
    <n v="297.23649999999998"/>
    <n v="7"/>
    <x v="153"/>
    <d v="2023-04-25T00:00:00"/>
    <x v="0"/>
    <x v="1"/>
    <n v="103.22"/>
    <x v="0"/>
  </r>
  <r>
    <s v="ORD110613"/>
    <x v="3"/>
    <x v="4"/>
    <n v="352.09"/>
    <n v="0.48"/>
    <n v="169.00319999999999"/>
    <n v="183.08679999999998"/>
    <n v="7"/>
    <x v="594"/>
    <d v="2024-08-27T00:00:00"/>
    <x v="0"/>
    <x v="0"/>
    <n v="27.22"/>
    <x v="4"/>
  </r>
  <r>
    <s v="ORD111637"/>
    <x v="3"/>
    <x v="0"/>
    <n v="353.48"/>
    <n v="0.5"/>
    <n v="176.74"/>
    <n v="176.74"/>
    <n v="7"/>
    <x v="519"/>
    <d v="2024-10-26T00:00:00"/>
    <x v="0"/>
    <x v="2"/>
    <n v="49.46"/>
    <x v="4"/>
  </r>
  <r>
    <s v="ORD105476"/>
    <x v="0"/>
    <x v="0"/>
    <n v="358.18"/>
    <n v="0.03"/>
    <n v="10.7454"/>
    <n v="347.43459999999999"/>
    <n v="7"/>
    <x v="554"/>
    <d v="2024-07-02T00:00:00"/>
    <x v="2"/>
    <x v="2"/>
    <n v="96.78"/>
    <x v="4"/>
  </r>
  <r>
    <s v="ORD112599"/>
    <x v="2"/>
    <x v="3"/>
    <n v="363.03"/>
    <n v="0.31"/>
    <n v="112.5393"/>
    <n v="250.49069999999998"/>
    <n v="7"/>
    <x v="424"/>
    <d v="2023-07-21T00:00:00"/>
    <x v="1"/>
    <x v="2"/>
    <n v="58.1"/>
    <x v="0"/>
  </r>
  <r>
    <s v="ORD112250"/>
    <x v="3"/>
    <x v="2"/>
    <n v="365.3"/>
    <n v="0.26"/>
    <n v="94.978000000000009"/>
    <n v="270.322"/>
    <n v="7"/>
    <x v="405"/>
    <d v="2024-02-07T00:00:00"/>
    <x v="1"/>
    <x v="2"/>
    <n v="26.94"/>
    <x v="1"/>
  </r>
  <r>
    <s v="ORD108094"/>
    <x v="1"/>
    <x v="4"/>
    <n v="373.1"/>
    <n v="0.22"/>
    <n v="82.082000000000008"/>
    <n v="291.01800000000003"/>
    <n v="7"/>
    <x v="132"/>
    <d v="2024-01-19T00:00:00"/>
    <x v="2"/>
    <x v="1"/>
    <n v="87"/>
    <x v="5"/>
  </r>
  <r>
    <s v="ORD109596"/>
    <x v="2"/>
    <x v="4"/>
    <n v="373.45"/>
    <n v="0.02"/>
    <n v="7.4690000000000003"/>
    <n v="365.98099999999999"/>
    <n v="7"/>
    <x v="216"/>
    <d v="2023-04-26T00:00:00"/>
    <x v="0"/>
    <x v="2"/>
    <n v="102.19"/>
    <x v="2"/>
  </r>
  <r>
    <s v="ORD114257"/>
    <x v="2"/>
    <x v="1"/>
    <n v="373.46"/>
    <n v="0.21"/>
    <n v="78.426599999999993"/>
    <n v="295.03339999999997"/>
    <n v="7"/>
    <x v="446"/>
    <d v="2023-04-26T00:00:00"/>
    <x v="0"/>
    <x v="2"/>
    <n v="50.5"/>
    <x v="4"/>
  </r>
  <r>
    <s v="ORD109986"/>
    <x v="1"/>
    <x v="2"/>
    <n v="374.32"/>
    <n v="0.14000000000000001"/>
    <n v="52.404800000000002"/>
    <n v="321.91519999999997"/>
    <n v="7"/>
    <x v="44"/>
    <d v="2023-09-20T00:00:00"/>
    <x v="0"/>
    <x v="0"/>
    <n v="74.22"/>
    <x v="2"/>
  </r>
  <r>
    <s v="ORD106699"/>
    <x v="1"/>
    <x v="3"/>
    <n v="379.72"/>
    <n v="0.27"/>
    <n v="102.52440000000001"/>
    <n v="277.19560000000001"/>
    <n v="7"/>
    <x v="521"/>
    <d v="2023-05-03T00:00:00"/>
    <x v="2"/>
    <x v="2"/>
    <n v="40.98"/>
    <x v="2"/>
  </r>
  <r>
    <s v="ORD108884"/>
    <x v="3"/>
    <x v="4"/>
    <n v="385.68"/>
    <n v="0.17"/>
    <n v="65.565600000000003"/>
    <n v="320.11439999999999"/>
    <n v="7"/>
    <x v="222"/>
    <d v="2023-09-16T00:00:00"/>
    <x v="2"/>
    <x v="0"/>
    <n v="39.130000000000003"/>
    <x v="0"/>
  </r>
  <r>
    <s v="ORD108614"/>
    <x v="3"/>
    <x v="4"/>
    <n v="387.42"/>
    <n v="0.2"/>
    <n v="77.484000000000009"/>
    <n v="309.93600000000004"/>
    <n v="7"/>
    <x v="416"/>
    <d v="2024-05-07T00:00:00"/>
    <x v="0"/>
    <x v="2"/>
    <n v="76.2"/>
    <x v="1"/>
  </r>
  <r>
    <s v="ORD103960"/>
    <x v="1"/>
    <x v="1"/>
    <n v="392.64"/>
    <n v="0.19"/>
    <n v="74.601600000000005"/>
    <n v="318.03839999999997"/>
    <n v="7"/>
    <x v="124"/>
    <d v="2023-09-25T00:00:00"/>
    <x v="1"/>
    <x v="2"/>
    <n v="86.09"/>
    <x v="3"/>
  </r>
  <r>
    <s v="ORD102312"/>
    <x v="0"/>
    <x v="3"/>
    <n v="396.93"/>
    <n v="0.02"/>
    <n v="7.9386000000000001"/>
    <n v="388.9914"/>
    <n v="7"/>
    <x v="482"/>
    <d v="2023-03-22T00:00:00"/>
    <x v="2"/>
    <x v="2"/>
    <n v="43.76"/>
    <x v="5"/>
  </r>
  <r>
    <s v="ORD110203"/>
    <x v="1"/>
    <x v="4"/>
    <n v="399.77"/>
    <n v="0.24"/>
    <n v="95.944799999999987"/>
    <n v="303.8252"/>
    <n v="7"/>
    <x v="658"/>
    <d v="2023-01-12T00:00:00"/>
    <x v="2"/>
    <x v="2"/>
    <n v="34.29"/>
    <x v="2"/>
  </r>
  <r>
    <s v="ORD102601"/>
    <x v="1"/>
    <x v="1"/>
    <n v="400.09"/>
    <n v="0.34"/>
    <n v="136.03059999999999"/>
    <n v="264.05939999999998"/>
    <n v="7"/>
    <x v="583"/>
    <d v="2023-10-07T00:00:00"/>
    <x v="2"/>
    <x v="0"/>
    <n v="59.05"/>
    <x v="4"/>
  </r>
  <r>
    <s v="ORD112499"/>
    <x v="1"/>
    <x v="4"/>
    <n v="403.61"/>
    <n v="0.23"/>
    <n v="92.830300000000008"/>
    <n v="310.77969999999999"/>
    <n v="7"/>
    <x v="16"/>
    <d v="2024-12-04T00:00:00"/>
    <x v="2"/>
    <x v="2"/>
    <n v="59.54"/>
    <x v="5"/>
  </r>
  <r>
    <s v="ORD109638"/>
    <x v="3"/>
    <x v="2"/>
    <n v="405.74"/>
    <n v="0.5"/>
    <n v="202.87"/>
    <n v="202.87"/>
    <n v="7"/>
    <x v="584"/>
    <d v="2023-09-28T00:00:00"/>
    <x v="0"/>
    <x v="1"/>
    <n v="101.86"/>
    <x v="3"/>
  </r>
  <r>
    <s v="ORD105472"/>
    <x v="3"/>
    <x v="4"/>
    <n v="407.02"/>
    <n v="0.13"/>
    <n v="52.912599999999998"/>
    <n v="354.10739999999998"/>
    <n v="7"/>
    <x v="594"/>
    <d v="2024-08-26T00:00:00"/>
    <x v="0"/>
    <x v="1"/>
    <n v="107.69"/>
    <x v="3"/>
  </r>
  <r>
    <s v="ORD111447"/>
    <x v="0"/>
    <x v="3"/>
    <n v="412.53"/>
    <n v="0.45"/>
    <n v="185.63849999999999"/>
    <n v="226.89149999999998"/>
    <n v="7"/>
    <x v="580"/>
    <d v="2024-02-05T00:00:00"/>
    <x v="1"/>
    <x v="1"/>
    <n v="114.76"/>
    <x v="1"/>
  </r>
  <r>
    <s v="ORD103320"/>
    <x v="3"/>
    <x v="0"/>
    <n v="416.41"/>
    <n v="0.02"/>
    <n v="8.3282000000000007"/>
    <n v="408.08180000000004"/>
    <n v="7"/>
    <x v="258"/>
    <d v="2024-06-01T00:00:00"/>
    <x v="2"/>
    <x v="0"/>
    <n v="30.93"/>
    <x v="3"/>
  </r>
  <r>
    <s v="ORD115122"/>
    <x v="0"/>
    <x v="4"/>
    <n v="417.12"/>
    <n v="0"/>
    <n v="0"/>
    <n v="417.12"/>
    <n v="7"/>
    <x v="408"/>
    <d v="2024-04-20T00:00:00"/>
    <x v="2"/>
    <x v="0"/>
    <n v="59.84"/>
    <x v="0"/>
  </r>
  <r>
    <s v="ORD104775"/>
    <x v="2"/>
    <x v="0"/>
    <n v="419.91"/>
    <n v="0.2"/>
    <n v="83.982000000000014"/>
    <n v="335.928"/>
    <n v="7"/>
    <x v="78"/>
    <d v="2023-02-24T00:00:00"/>
    <x v="2"/>
    <x v="0"/>
    <n v="67.42"/>
    <x v="0"/>
  </r>
  <r>
    <s v="ORD108365"/>
    <x v="3"/>
    <x v="4"/>
    <n v="423.2"/>
    <n v="0.13"/>
    <n v="55.015999999999998"/>
    <n v="368.18399999999997"/>
    <n v="7"/>
    <x v="695"/>
    <d v="2024-10-12T00:00:00"/>
    <x v="1"/>
    <x v="2"/>
    <n v="55.24"/>
    <x v="1"/>
  </r>
  <r>
    <s v="ORD110477"/>
    <x v="0"/>
    <x v="0"/>
    <n v="423.62"/>
    <n v="0.25"/>
    <n v="105.905"/>
    <n v="317.71500000000003"/>
    <n v="7"/>
    <x v="525"/>
    <d v="2024-07-14T00:00:00"/>
    <x v="1"/>
    <x v="0"/>
    <n v="88.95"/>
    <x v="3"/>
  </r>
  <r>
    <s v="ORD110949"/>
    <x v="1"/>
    <x v="1"/>
    <n v="426.04"/>
    <n v="0.25"/>
    <n v="106.51"/>
    <n v="319.53000000000003"/>
    <n v="7"/>
    <x v="162"/>
    <d v="2023-03-12T00:00:00"/>
    <x v="1"/>
    <x v="1"/>
    <n v="102.81"/>
    <x v="5"/>
  </r>
  <r>
    <s v="ORD103093"/>
    <x v="2"/>
    <x v="3"/>
    <n v="426.47"/>
    <n v="0.23"/>
    <n v="98.088100000000011"/>
    <n v="328.38190000000003"/>
    <n v="7"/>
    <x v="475"/>
    <d v="2024-11-14T00:00:00"/>
    <x v="0"/>
    <x v="2"/>
    <n v="45.49"/>
    <x v="2"/>
  </r>
  <r>
    <s v="ORD108437"/>
    <x v="2"/>
    <x v="1"/>
    <n v="432.23"/>
    <n v="0.21"/>
    <n v="90.768299999999996"/>
    <n v="341.46170000000001"/>
    <n v="7"/>
    <x v="681"/>
    <d v="2023-12-17T00:00:00"/>
    <x v="1"/>
    <x v="0"/>
    <n v="103.56"/>
    <x v="2"/>
  </r>
  <r>
    <s v="ORD107871"/>
    <x v="0"/>
    <x v="1"/>
    <n v="433.12"/>
    <n v="0.12"/>
    <n v="51.974399999999996"/>
    <n v="381.1456"/>
    <n v="7"/>
    <x v="365"/>
    <d v="2023-07-23T00:00:00"/>
    <x v="0"/>
    <x v="2"/>
    <n v="58.15"/>
    <x v="2"/>
  </r>
  <r>
    <s v="ORD110225"/>
    <x v="1"/>
    <x v="4"/>
    <n v="434.48"/>
    <n v="0.18"/>
    <n v="78.206400000000002"/>
    <n v="356.27359999999999"/>
    <n v="7"/>
    <x v="466"/>
    <d v="2024-02-15T00:00:00"/>
    <x v="2"/>
    <x v="2"/>
    <n v="39.76"/>
    <x v="1"/>
  </r>
  <r>
    <s v="ORD114932"/>
    <x v="1"/>
    <x v="3"/>
    <n v="437.61"/>
    <n v="0.15"/>
    <n v="65.641499999999994"/>
    <n v="371.96850000000001"/>
    <n v="7"/>
    <x v="152"/>
    <d v="2024-09-08T00:00:00"/>
    <x v="2"/>
    <x v="1"/>
    <n v="103.29"/>
    <x v="4"/>
  </r>
  <r>
    <s v="ORD102796"/>
    <x v="0"/>
    <x v="2"/>
    <n v="437.66"/>
    <n v="0.24"/>
    <n v="105.0384"/>
    <n v="332.62160000000006"/>
    <n v="7"/>
    <x v="34"/>
    <d v="2024-01-07T00:00:00"/>
    <x v="0"/>
    <x v="0"/>
    <n v="97.14"/>
    <x v="4"/>
  </r>
  <r>
    <s v="ORD109994"/>
    <x v="3"/>
    <x v="0"/>
    <n v="440.04"/>
    <n v="0.31"/>
    <n v="136.41240000000002"/>
    <n v="303.62760000000003"/>
    <n v="7"/>
    <x v="327"/>
    <d v="2024-08-06T00:00:00"/>
    <x v="1"/>
    <x v="0"/>
    <n v="129.29"/>
    <x v="3"/>
  </r>
  <r>
    <s v="ORD102287"/>
    <x v="1"/>
    <x v="0"/>
    <n v="445.42"/>
    <n v="0.32"/>
    <n v="142.53440000000001"/>
    <n v="302.88560000000001"/>
    <n v="7"/>
    <x v="347"/>
    <d v="2023-04-04T00:00:00"/>
    <x v="0"/>
    <x v="1"/>
    <n v="63.49"/>
    <x v="2"/>
  </r>
  <r>
    <s v="ORD109407"/>
    <x v="2"/>
    <x v="2"/>
    <n v="449.89"/>
    <n v="0.45"/>
    <n v="202.45050000000001"/>
    <n v="247.43949999999998"/>
    <n v="7"/>
    <x v="385"/>
    <d v="2024-12-06T00:00:00"/>
    <x v="1"/>
    <x v="1"/>
    <n v="42.59"/>
    <x v="0"/>
  </r>
  <r>
    <s v="ORD113796"/>
    <x v="3"/>
    <x v="4"/>
    <n v="450"/>
    <n v="0.37"/>
    <n v="166.5"/>
    <n v="283.5"/>
    <n v="7"/>
    <x v="599"/>
    <d v="2024-05-17T00:00:00"/>
    <x v="1"/>
    <x v="2"/>
    <n v="26.12"/>
    <x v="5"/>
  </r>
  <r>
    <s v="ORD113290"/>
    <x v="0"/>
    <x v="0"/>
    <n v="450.48"/>
    <n v="0.02"/>
    <n v="9.0096000000000007"/>
    <n v="441.47040000000004"/>
    <n v="7"/>
    <x v="397"/>
    <d v="2024-06-02T00:00:00"/>
    <x v="2"/>
    <x v="2"/>
    <n v="38.79"/>
    <x v="1"/>
  </r>
  <r>
    <s v="ORD113282"/>
    <x v="0"/>
    <x v="3"/>
    <n v="450.92"/>
    <n v="0.26"/>
    <n v="117.23920000000001"/>
    <n v="333.68079999999998"/>
    <n v="7"/>
    <x v="458"/>
    <d v="2024-01-11T00:00:00"/>
    <x v="0"/>
    <x v="0"/>
    <n v="62.82"/>
    <x v="4"/>
  </r>
  <r>
    <s v="ORD114774"/>
    <x v="3"/>
    <x v="3"/>
    <n v="452.63"/>
    <n v="0.2"/>
    <n v="90.52600000000001"/>
    <n v="362.10399999999998"/>
    <n v="7"/>
    <x v="665"/>
    <d v="2023-10-08T00:00:00"/>
    <x v="0"/>
    <x v="2"/>
    <n v="61.01"/>
    <x v="5"/>
  </r>
  <r>
    <s v="ORD104943"/>
    <x v="0"/>
    <x v="0"/>
    <n v="462.03"/>
    <n v="0.28999999999999998"/>
    <n v="133.98869999999999"/>
    <n v="328.04129999999998"/>
    <n v="7"/>
    <x v="407"/>
    <d v="2024-12-09T00:00:00"/>
    <x v="1"/>
    <x v="0"/>
    <n v="115.9"/>
    <x v="5"/>
  </r>
  <r>
    <s v="ORD106722"/>
    <x v="3"/>
    <x v="2"/>
    <n v="464.95"/>
    <n v="0.18"/>
    <n v="83.690999999999988"/>
    <n v="381.25900000000001"/>
    <n v="7"/>
    <x v="640"/>
    <d v="2024-08-17T00:00:00"/>
    <x v="2"/>
    <x v="1"/>
    <n v="93.07"/>
    <x v="5"/>
  </r>
  <r>
    <s v="ORD106181"/>
    <x v="0"/>
    <x v="1"/>
    <n v="467.85"/>
    <n v="0.39"/>
    <n v="182.4615"/>
    <n v="285.38850000000002"/>
    <n v="7"/>
    <x v="399"/>
    <d v="2023-04-27T00:00:00"/>
    <x v="2"/>
    <x v="1"/>
    <n v="93.61"/>
    <x v="3"/>
  </r>
  <r>
    <s v="ORD111850"/>
    <x v="2"/>
    <x v="0"/>
    <n v="469.2"/>
    <n v="0.12"/>
    <n v="56.303999999999995"/>
    <n v="412.89600000000002"/>
    <n v="7"/>
    <x v="511"/>
    <d v="2024-10-23T00:00:00"/>
    <x v="1"/>
    <x v="2"/>
    <n v="91"/>
    <x v="0"/>
  </r>
  <r>
    <s v="ORD104856"/>
    <x v="1"/>
    <x v="4"/>
    <n v="470.94"/>
    <n v="0.23"/>
    <n v="108.31620000000001"/>
    <n v="362.62379999999996"/>
    <n v="7"/>
    <x v="206"/>
    <d v="2023-01-19T00:00:00"/>
    <x v="1"/>
    <x v="0"/>
    <n v="119.05"/>
    <x v="2"/>
  </r>
  <r>
    <s v="ORD112733"/>
    <x v="0"/>
    <x v="3"/>
    <n v="471.01"/>
    <n v="0.23"/>
    <n v="108.3323"/>
    <n v="362.67769999999996"/>
    <n v="7"/>
    <x v="626"/>
    <d v="2024-01-15T00:00:00"/>
    <x v="1"/>
    <x v="0"/>
    <n v="94.4"/>
    <x v="2"/>
  </r>
  <r>
    <s v="ORD111882"/>
    <x v="2"/>
    <x v="2"/>
    <n v="472.21"/>
    <n v="0.22"/>
    <n v="103.8862"/>
    <n v="368.32380000000001"/>
    <n v="7"/>
    <x v="537"/>
    <d v="2024-09-02T00:00:00"/>
    <x v="0"/>
    <x v="1"/>
    <n v="129.83000000000001"/>
    <x v="0"/>
  </r>
  <r>
    <s v="ORD104802"/>
    <x v="0"/>
    <x v="0"/>
    <n v="475.28"/>
    <n v="0.26"/>
    <n v="123.5728"/>
    <n v="351.70719999999994"/>
    <n v="7"/>
    <x v="193"/>
    <d v="2023-06-27T00:00:00"/>
    <x v="2"/>
    <x v="2"/>
    <n v="77.239999999999995"/>
    <x v="0"/>
  </r>
  <r>
    <s v="ORD103900"/>
    <x v="2"/>
    <x v="4"/>
    <n v="482.34"/>
    <n v="0.42"/>
    <n v="202.58279999999999"/>
    <n v="279.75720000000001"/>
    <n v="7"/>
    <x v="346"/>
    <d v="2023-06-06T00:00:00"/>
    <x v="1"/>
    <x v="0"/>
    <n v="60.86"/>
    <x v="2"/>
  </r>
  <r>
    <s v="ORD104976"/>
    <x v="0"/>
    <x v="3"/>
    <n v="482.46"/>
    <n v="0.22"/>
    <n v="106.1412"/>
    <n v="376.31880000000001"/>
    <n v="7"/>
    <x v="120"/>
    <d v="2023-05-06T00:00:00"/>
    <x v="0"/>
    <x v="1"/>
    <n v="62.93"/>
    <x v="5"/>
  </r>
  <r>
    <s v="ORD102158"/>
    <x v="2"/>
    <x v="0"/>
    <n v="489.07"/>
    <n v="0.19"/>
    <n v="92.923299999999998"/>
    <n v="396.14670000000001"/>
    <n v="7"/>
    <x v="122"/>
    <d v="2024-08-29T00:00:00"/>
    <x v="1"/>
    <x v="2"/>
    <n v="81.27"/>
    <x v="3"/>
  </r>
  <r>
    <s v="ORD107255"/>
    <x v="2"/>
    <x v="2"/>
    <n v="490.92"/>
    <n v="0.43"/>
    <n v="211.09559999999999"/>
    <n v="279.82440000000003"/>
    <n v="7"/>
    <x v="128"/>
    <d v="2024-08-26T00:00:00"/>
    <x v="2"/>
    <x v="1"/>
    <n v="84.42"/>
    <x v="1"/>
  </r>
  <r>
    <s v="ORD103000"/>
    <x v="3"/>
    <x v="3"/>
    <n v="501.27"/>
    <n v="0.27"/>
    <n v="135.34290000000001"/>
    <n v="365.9271"/>
    <n v="7"/>
    <x v="253"/>
    <d v="2023-09-08T00:00:00"/>
    <x v="1"/>
    <x v="1"/>
    <n v="122.67"/>
    <x v="3"/>
  </r>
  <r>
    <s v="ORD108086"/>
    <x v="2"/>
    <x v="1"/>
    <n v="509.49"/>
    <n v="0.18"/>
    <n v="91.708200000000005"/>
    <n v="417.78179999999998"/>
    <n v="7"/>
    <x v="252"/>
    <d v="2023-02-16T00:00:00"/>
    <x v="2"/>
    <x v="0"/>
    <n v="147.85"/>
    <x v="3"/>
  </r>
  <r>
    <s v="ORD102925"/>
    <x v="2"/>
    <x v="4"/>
    <n v="513.87"/>
    <n v="0.39"/>
    <n v="200.4093"/>
    <n v="313.46069999999997"/>
    <n v="7"/>
    <x v="471"/>
    <d v="2023-12-28T00:00:00"/>
    <x v="1"/>
    <x v="2"/>
    <n v="88.61"/>
    <x v="4"/>
  </r>
  <r>
    <s v="ORD109665"/>
    <x v="1"/>
    <x v="1"/>
    <n v="514.13"/>
    <n v="0.27"/>
    <n v="138.8151"/>
    <n v="375.31489999999997"/>
    <n v="7"/>
    <x v="603"/>
    <d v="2023-11-10T00:00:00"/>
    <x v="0"/>
    <x v="2"/>
    <n v="120.49"/>
    <x v="4"/>
  </r>
  <r>
    <s v="ORD105818"/>
    <x v="1"/>
    <x v="2"/>
    <n v="514.91999999999996"/>
    <n v="0.15"/>
    <n v="77.237999999999985"/>
    <n v="437.68199999999996"/>
    <n v="7"/>
    <x v="432"/>
    <d v="2024-07-04T00:00:00"/>
    <x v="1"/>
    <x v="0"/>
    <n v="58.31"/>
    <x v="5"/>
  </r>
  <r>
    <s v="ORD103873"/>
    <x v="3"/>
    <x v="4"/>
    <n v="518.96"/>
    <n v="0.25"/>
    <n v="129.74"/>
    <n v="389.22"/>
    <n v="7"/>
    <x v="387"/>
    <d v="2024-09-20T00:00:00"/>
    <x v="2"/>
    <x v="1"/>
    <n v="114.48"/>
    <x v="1"/>
  </r>
  <r>
    <s v="ORD114845"/>
    <x v="3"/>
    <x v="1"/>
    <n v="519.77"/>
    <n v="0.48"/>
    <n v="249.4896"/>
    <n v="270.28039999999999"/>
    <n v="7"/>
    <x v="163"/>
    <d v="2024-08-02T00:00:00"/>
    <x v="1"/>
    <x v="0"/>
    <n v="86.81"/>
    <x v="5"/>
  </r>
  <r>
    <s v="ORD104205"/>
    <x v="3"/>
    <x v="3"/>
    <n v="520.42999999999995"/>
    <n v="0.16"/>
    <n v="83.268799999999999"/>
    <n v="437.16119999999995"/>
    <n v="7"/>
    <x v="323"/>
    <d v="2023-09-06T00:00:00"/>
    <x v="2"/>
    <x v="2"/>
    <n v="150.30000000000001"/>
    <x v="4"/>
  </r>
  <r>
    <s v="ORD101356"/>
    <x v="3"/>
    <x v="1"/>
    <n v="521.47"/>
    <n v="0.28999999999999998"/>
    <n v="151.22630000000001"/>
    <n v="370.24369999999999"/>
    <n v="7"/>
    <x v="15"/>
    <d v="2023-08-26T00:00:00"/>
    <x v="2"/>
    <x v="2"/>
    <n v="61.16"/>
    <x v="4"/>
  </r>
  <r>
    <s v="ORD111414"/>
    <x v="1"/>
    <x v="3"/>
    <n v="524.87"/>
    <n v="0.36"/>
    <n v="188.95319999999998"/>
    <n v="335.91680000000002"/>
    <n v="7"/>
    <x v="206"/>
    <d v="2023-01-19T00:00:00"/>
    <x v="2"/>
    <x v="1"/>
    <n v="115.24"/>
    <x v="5"/>
  </r>
  <r>
    <s v="ORD110527"/>
    <x v="0"/>
    <x v="2"/>
    <n v="527.72"/>
    <n v="0.35"/>
    <n v="184.702"/>
    <n v="343.01800000000003"/>
    <n v="7"/>
    <x v="680"/>
    <d v="2023-05-07T00:00:00"/>
    <x v="1"/>
    <x v="1"/>
    <n v="66.44"/>
    <x v="1"/>
  </r>
  <r>
    <s v="ORD107346"/>
    <x v="2"/>
    <x v="2"/>
    <n v="527.98"/>
    <n v="0.34"/>
    <n v="179.51320000000001"/>
    <n v="348.46680000000003"/>
    <n v="7"/>
    <x v="330"/>
    <d v="2023-04-09T00:00:00"/>
    <x v="1"/>
    <x v="1"/>
    <n v="84.03"/>
    <x v="0"/>
  </r>
  <r>
    <s v="ORD110718"/>
    <x v="3"/>
    <x v="0"/>
    <n v="539.91"/>
    <n v="0.01"/>
    <n v="5.3990999999999998"/>
    <n v="534.51089999999999"/>
    <n v="7"/>
    <x v="270"/>
    <d v="2023-08-27T00:00:00"/>
    <x v="0"/>
    <x v="0"/>
    <n v="71.75"/>
    <x v="1"/>
  </r>
  <r>
    <s v="ORD104106"/>
    <x v="2"/>
    <x v="3"/>
    <n v="543.69000000000005"/>
    <n v="0.28000000000000003"/>
    <n v="152.23320000000004"/>
    <n v="391.45680000000004"/>
    <n v="7"/>
    <x v="349"/>
    <d v="2024-07-21T00:00:00"/>
    <x v="0"/>
    <x v="1"/>
    <n v="124.71"/>
    <x v="0"/>
  </r>
  <r>
    <s v="ORD109172"/>
    <x v="3"/>
    <x v="4"/>
    <n v="550.94000000000005"/>
    <n v="0.28999999999999998"/>
    <n v="159.77260000000001"/>
    <n v="391.16740000000004"/>
    <n v="7"/>
    <x v="227"/>
    <d v="2023-03-14T00:00:00"/>
    <x v="2"/>
    <x v="1"/>
    <n v="44.11"/>
    <x v="5"/>
  </r>
  <r>
    <s v="ORD102318"/>
    <x v="0"/>
    <x v="1"/>
    <n v="555.57000000000005"/>
    <n v="0.2"/>
    <n v="111.11400000000002"/>
    <n v="444.45600000000002"/>
    <n v="7"/>
    <x v="458"/>
    <d v="2024-01-13T00:00:00"/>
    <x v="2"/>
    <x v="1"/>
    <n v="88.78"/>
    <x v="0"/>
  </r>
  <r>
    <s v="ORD113813"/>
    <x v="3"/>
    <x v="2"/>
    <n v="560.19000000000005"/>
    <n v="0.15"/>
    <n v="84.028500000000008"/>
    <n v="476.16150000000005"/>
    <n v="7"/>
    <x v="167"/>
    <d v="2023-11-03T00:00:00"/>
    <x v="0"/>
    <x v="0"/>
    <n v="118.49"/>
    <x v="2"/>
  </r>
  <r>
    <s v="ORD110940"/>
    <x v="1"/>
    <x v="1"/>
    <n v="563.79"/>
    <n v="0.18"/>
    <n v="101.48219999999999"/>
    <n v="462.30779999999999"/>
    <n v="7"/>
    <x v="552"/>
    <d v="2023-09-12T00:00:00"/>
    <x v="1"/>
    <x v="2"/>
    <n v="54.65"/>
    <x v="4"/>
  </r>
  <r>
    <s v="ORD113911"/>
    <x v="2"/>
    <x v="2"/>
    <n v="564.16"/>
    <n v="0.26"/>
    <n v="146.6816"/>
    <n v="417.47839999999997"/>
    <n v="7"/>
    <x v="520"/>
    <d v="2024-05-23T00:00:00"/>
    <x v="1"/>
    <x v="0"/>
    <n v="31.62"/>
    <x v="2"/>
  </r>
  <r>
    <s v="ORD101479"/>
    <x v="3"/>
    <x v="4"/>
    <n v="566.34"/>
    <n v="0.14000000000000001"/>
    <n v="79.287600000000012"/>
    <n v="487.05240000000003"/>
    <n v="7"/>
    <x v="106"/>
    <d v="2023-01-22T00:00:00"/>
    <x v="1"/>
    <x v="1"/>
    <n v="95.08"/>
    <x v="5"/>
  </r>
  <r>
    <s v="ORD107573"/>
    <x v="1"/>
    <x v="0"/>
    <n v="570.4"/>
    <n v="0.19"/>
    <n v="108.37599999999999"/>
    <n v="462.024"/>
    <n v="7"/>
    <x v="726"/>
    <d v="2024-05-28T00:00:00"/>
    <x v="2"/>
    <x v="0"/>
    <n v="45.65"/>
    <x v="1"/>
  </r>
  <r>
    <s v="ORD103073"/>
    <x v="0"/>
    <x v="2"/>
    <n v="570.66"/>
    <n v="0.25"/>
    <n v="142.66499999999999"/>
    <n v="427.995"/>
    <n v="7"/>
    <x v="642"/>
    <d v="2023-06-18T00:00:00"/>
    <x v="2"/>
    <x v="0"/>
    <n v="113.15"/>
    <x v="1"/>
  </r>
  <r>
    <s v="ORD104600"/>
    <x v="1"/>
    <x v="2"/>
    <n v="579.75"/>
    <n v="0.44"/>
    <n v="255.09"/>
    <n v="324.65999999999997"/>
    <n v="7"/>
    <x v="334"/>
    <d v="2024-09-21T00:00:00"/>
    <x v="0"/>
    <x v="2"/>
    <n v="170.67"/>
    <x v="0"/>
  </r>
  <r>
    <s v="ORD109632"/>
    <x v="0"/>
    <x v="2"/>
    <n v="583.63"/>
    <n v="0.27"/>
    <n v="157.58010000000002"/>
    <n v="426.04989999999998"/>
    <n v="7"/>
    <x v="143"/>
    <d v="2024-09-15T00:00:00"/>
    <x v="1"/>
    <x v="1"/>
    <n v="83.15"/>
    <x v="1"/>
  </r>
  <r>
    <s v="ORD106577"/>
    <x v="3"/>
    <x v="1"/>
    <n v="586.14"/>
    <n v="0.3"/>
    <n v="175.84199999999998"/>
    <n v="410.298"/>
    <n v="7"/>
    <x v="268"/>
    <d v="2023-11-20T00:00:00"/>
    <x v="1"/>
    <x v="1"/>
    <n v="38.869999999999997"/>
    <x v="5"/>
  </r>
  <r>
    <s v="ORD114472"/>
    <x v="0"/>
    <x v="0"/>
    <n v="587.01"/>
    <n v="0.21"/>
    <n v="123.27209999999999"/>
    <n v="463.73789999999997"/>
    <n v="7"/>
    <x v="294"/>
    <d v="2024-08-01T00:00:00"/>
    <x v="2"/>
    <x v="0"/>
    <n v="43.84"/>
    <x v="0"/>
  </r>
  <r>
    <s v="ORD108645"/>
    <x v="2"/>
    <x v="4"/>
    <n v="587.48"/>
    <n v="0.03"/>
    <n v="17.624400000000001"/>
    <n v="569.85559999999998"/>
    <n v="7"/>
    <x v="297"/>
    <d v="2024-05-17T00:00:00"/>
    <x v="2"/>
    <x v="1"/>
    <n v="109.17"/>
    <x v="3"/>
  </r>
  <r>
    <s v="ORD111804"/>
    <x v="0"/>
    <x v="2"/>
    <n v="588.26"/>
    <n v="0.38"/>
    <n v="223.53880000000001"/>
    <n v="364.72119999999995"/>
    <n v="7"/>
    <x v="624"/>
    <d v="2024-12-08T00:00:00"/>
    <x v="1"/>
    <x v="1"/>
    <n v="116.16"/>
    <x v="5"/>
  </r>
  <r>
    <s v="ORD108271"/>
    <x v="2"/>
    <x v="2"/>
    <n v="591"/>
    <n v="0.33"/>
    <n v="195.03"/>
    <n v="395.97"/>
    <n v="7"/>
    <x v="423"/>
    <d v="2024-03-07T00:00:00"/>
    <x v="2"/>
    <x v="1"/>
    <n v="171.54"/>
    <x v="4"/>
  </r>
  <r>
    <s v="ORD104567"/>
    <x v="0"/>
    <x v="1"/>
    <n v="591.79999999999995"/>
    <n v="0.01"/>
    <n v="5.9179999999999993"/>
    <n v="585.88199999999995"/>
    <n v="7"/>
    <x v="433"/>
    <d v="2023-04-18T00:00:00"/>
    <x v="0"/>
    <x v="0"/>
    <n v="151.04"/>
    <x v="5"/>
  </r>
  <r>
    <s v="ORD112805"/>
    <x v="2"/>
    <x v="4"/>
    <n v="591.88"/>
    <n v="0.45"/>
    <n v="266.346"/>
    <n v="325.53399999999999"/>
    <n v="7"/>
    <x v="504"/>
    <d v="2023-03-21T00:00:00"/>
    <x v="2"/>
    <x v="0"/>
    <n v="75.25"/>
    <x v="1"/>
  </r>
  <r>
    <s v="ORD113279"/>
    <x v="2"/>
    <x v="0"/>
    <n v="598.37"/>
    <n v="0.23"/>
    <n v="137.6251"/>
    <n v="460.74490000000003"/>
    <n v="7"/>
    <x v="662"/>
    <d v="2023-06-12T00:00:00"/>
    <x v="0"/>
    <x v="2"/>
    <n v="41.45"/>
    <x v="2"/>
  </r>
  <r>
    <s v="ORD115319"/>
    <x v="2"/>
    <x v="0"/>
    <n v="600.36"/>
    <n v="0.19"/>
    <n v="114.0684"/>
    <n v="486.29160000000002"/>
    <n v="7"/>
    <x v="652"/>
    <d v="2023-08-02T00:00:00"/>
    <x v="0"/>
    <x v="0"/>
    <n v="46.79"/>
    <x v="0"/>
  </r>
  <r>
    <s v="ORD106617"/>
    <x v="3"/>
    <x v="4"/>
    <n v="602.66999999999996"/>
    <n v="0.05"/>
    <n v="30.133499999999998"/>
    <n v="572.53649999999993"/>
    <n v="7"/>
    <x v="127"/>
    <d v="2023-11-21T00:00:00"/>
    <x v="2"/>
    <x v="2"/>
    <n v="119.95"/>
    <x v="3"/>
  </r>
  <r>
    <s v="ORD102817"/>
    <x v="0"/>
    <x v="2"/>
    <n v="607.29"/>
    <n v="0.28000000000000003"/>
    <n v="170.0412"/>
    <n v="437.24879999999996"/>
    <n v="7"/>
    <x v="207"/>
    <d v="2023-06-19T00:00:00"/>
    <x v="0"/>
    <x v="0"/>
    <n v="91.65"/>
    <x v="4"/>
  </r>
  <r>
    <s v="ORD111541"/>
    <x v="2"/>
    <x v="3"/>
    <n v="608.55999999999995"/>
    <n v="0.35"/>
    <n v="212.99599999999998"/>
    <n v="395.56399999999996"/>
    <n v="7"/>
    <x v="73"/>
    <d v="2024-12-02T00:00:00"/>
    <x v="1"/>
    <x v="0"/>
    <n v="144.82"/>
    <x v="3"/>
  </r>
  <r>
    <s v="ORD101812"/>
    <x v="0"/>
    <x v="3"/>
    <n v="609.6"/>
    <n v="0.23"/>
    <n v="140.208"/>
    <n v="469.39200000000005"/>
    <n v="7"/>
    <x v="667"/>
    <d v="2024-09-28T00:00:00"/>
    <x v="1"/>
    <x v="0"/>
    <n v="170.14"/>
    <x v="0"/>
  </r>
  <r>
    <s v="ORD114424"/>
    <x v="3"/>
    <x v="2"/>
    <n v="611.23"/>
    <n v="7.0000000000000007E-2"/>
    <n v="42.786100000000005"/>
    <n v="568.44389999999999"/>
    <n v="7"/>
    <x v="114"/>
    <d v="2024-03-28T00:00:00"/>
    <x v="2"/>
    <x v="0"/>
    <n v="110.18"/>
    <x v="3"/>
  </r>
  <r>
    <s v="ORD105864"/>
    <x v="0"/>
    <x v="4"/>
    <n v="613.65"/>
    <n v="0.33"/>
    <n v="202.50450000000001"/>
    <n v="411.14549999999997"/>
    <n v="7"/>
    <x v="147"/>
    <d v="2024-01-05T00:00:00"/>
    <x v="2"/>
    <x v="2"/>
    <n v="63.87"/>
    <x v="5"/>
  </r>
  <r>
    <s v="ORD101272"/>
    <x v="0"/>
    <x v="1"/>
    <n v="615.99"/>
    <n v="0.03"/>
    <n v="18.479700000000001"/>
    <n v="597.51030000000003"/>
    <n v="7"/>
    <x v="672"/>
    <d v="2023-06-15T00:00:00"/>
    <x v="2"/>
    <x v="1"/>
    <n v="86.46"/>
    <x v="3"/>
  </r>
  <r>
    <s v="ORD108111"/>
    <x v="0"/>
    <x v="1"/>
    <n v="618.82000000000005"/>
    <n v="0.3"/>
    <n v="185.64600000000002"/>
    <n v="433.17400000000004"/>
    <n v="7"/>
    <x v="705"/>
    <d v="2023-04-14T00:00:00"/>
    <x v="2"/>
    <x v="2"/>
    <n v="138.08000000000001"/>
    <x v="3"/>
  </r>
  <r>
    <s v="ORD112081"/>
    <x v="1"/>
    <x v="2"/>
    <n v="619.99"/>
    <n v="0.26"/>
    <n v="161.19740000000002"/>
    <n v="458.79259999999999"/>
    <n v="7"/>
    <x v="661"/>
    <d v="2023-10-29T00:00:00"/>
    <x v="1"/>
    <x v="0"/>
    <n v="96.46"/>
    <x v="0"/>
  </r>
  <r>
    <s v="ORD109833"/>
    <x v="1"/>
    <x v="4"/>
    <n v="624.85"/>
    <n v="0.47"/>
    <n v="293.67950000000002"/>
    <n v="331.1705"/>
    <n v="7"/>
    <x v="418"/>
    <d v="2024-05-20T00:00:00"/>
    <x v="1"/>
    <x v="0"/>
    <n v="152.30000000000001"/>
    <x v="4"/>
  </r>
  <r>
    <s v="ORD100035"/>
    <x v="1"/>
    <x v="3"/>
    <n v="626.80999999999995"/>
    <n v="0.28000000000000003"/>
    <n v="175.5068"/>
    <n v="451.30319999999995"/>
    <n v="7"/>
    <x v="392"/>
    <d v="2024-01-12T00:00:00"/>
    <x v="2"/>
    <x v="2"/>
    <n v="177.84"/>
    <x v="2"/>
  </r>
  <r>
    <s v="ORD104308"/>
    <x v="2"/>
    <x v="3"/>
    <n v="632.46"/>
    <n v="0.44"/>
    <n v="278.2824"/>
    <n v="354.17760000000004"/>
    <n v="7"/>
    <x v="62"/>
    <d v="2024-10-20T00:00:00"/>
    <x v="1"/>
    <x v="2"/>
    <n v="147.65"/>
    <x v="4"/>
  </r>
  <r>
    <s v="ORD113144"/>
    <x v="2"/>
    <x v="3"/>
    <n v="633.03"/>
    <n v="0.21"/>
    <n v="132.93629999999999"/>
    <n v="500.09370000000001"/>
    <n v="7"/>
    <x v="502"/>
    <d v="2024-11-29T00:00:00"/>
    <x v="0"/>
    <x v="2"/>
    <n v="155.61000000000001"/>
    <x v="3"/>
  </r>
  <r>
    <s v="ORD107233"/>
    <x v="0"/>
    <x v="1"/>
    <n v="634.69000000000005"/>
    <n v="0.32"/>
    <n v="203.10080000000002"/>
    <n v="431.58920000000001"/>
    <n v="7"/>
    <x v="132"/>
    <d v="2024-01-17T00:00:00"/>
    <x v="0"/>
    <x v="0"/>
    <n v="89.89"/>
    <x v="5"/>
  </r>
  <r>
    <s v="ORD107657"/>
    <x v="0"/>
    <x v="0"/>
    <n v="639.22"/>
    <n v="0.48"/>
    <n v="306.82560000000001"/>
    <n v="332.39440000000002"/>
    <n v="7"/>
    <x v="539"/>
    <d v="2024-10-03T00:00:00"/>
    <x v="2"/>
    <x v="2"/>
    <n v="89.77"/>
    <x v="1"/>
  </r>
  <r>
    <s v="ORD111574"/>
    <x v="2"/>
    <x v="3"/>
    <n v="639.46"/>
    <n v="0.04"/>
    <n v="25.578400000000002"/>
    <n v="613.88160000000005"/>
    <n v="7"/>
    <x v="45"/>
    <d v="2023-05-31T00:00:00"/>
    <x v="2"/>
    <x v="1"/>
    <n v="174.83"/>
    <x v="0"/>
  </r>
  <r>
    <s v="ORD102554"/>
    <x v="1"/>
    <x v="2"/>
    <n v="641.99"/>
    <n v="0.36"/>
    <n v="231.1164"/>
    <n v="410.87360000000001"/>
    <n v="7"/>
    <x v="331"/>
    <d v="2023-10-23T00:00:00"/>
    <x v="1"/>
    <x v="1"/>
    <n v="107.27"/>
    <x v="1"/>
  </r>
  <r>
    <s v="ORD103351"/>
    <x v="2"/>
    <x v="2"/>
    <n v="644.84"/>
    <n v="0.33"/>
    <n v="212.79720000000003"/>
    <n v="432.0428"/>
    <n v="7"/>
    <x v="461"/>
    <d v="2023-07-07T00:00:00"/>
    <x v="0"/>
    <x v="1"/>
    <n v="39.21"/>
    <x v="5"/>
  </r>
  <r>
    <s v="ORD111485"/>
    <x v="0"/>
    <x v="0"/>
    <n v="648.39"/>
    <n v="0.5"/>
    <n v="324.19499999999999"/>
    <n v="324.19499999999999"/>
    <n v="7"/>
    <x v="208"/>
    <d v="2024-08-09T00:00:00"/>
    <x v="1"/>
    <x v="1"/>
    <n v="146.24"/>
    <x v="4"/>
  </r>
  <r>
    <s v="ORD106219"/>
    <x v="0"/>
    <x v="4"/>
    <n v="649.57000000000005"/>
    <n v="0.04"/>
    <n v="25.982800000000001"/>
    <n v="623.58720000000005"/>
    <n v="7"/>
    <x v="13"/>
    <d v="2024-12-27T00:00:00"/>
    <x v="0"/>
    <x v="1"/>
    <n v="82.49"/>
    <x v="2"/>
  </r>
  <r>
    <s v="ORD105408"/>
    <x v="0"/>
    <x v="2"/>
    <n v="658.02"/>
    <n v="0.23"/>
    <n v="151.34460000000001"/>
    <n v="506.67539999999997"/>
    <n v="7"/>
    <x v="435"/>
    <d v="2024-08-29T00:00:00"/>
    <x v="2"/>
    <x v="0"/>
    <n v="39.770000000000003"/>
    <x v="4"/>
  </r>
  <r>
    <s v="ORD106997"/>
    <x v="0"/>
    <x v="3"/>
    <n v="668.96"/>
    <n v="0.26"/>
    <n v="173.92960000000002"/>
    <n v="495.03039999999999"/>
    <n v="7"/>
    <x v="25"/>
    <d v="2023-01-13T00:00:00"/>
    <x v="1"/>
    <x v="2"/>
    <n v="63.03"/>
    <x v="5"/>
  </r>
  <r>
    <s v="ORD110962"/>
    <x v="0"/>
    <x v="1"/>
    <n v="669.78"/>
    <n v="0.34"/>
    <n v="227.7252"/>
    <n v="442.0548"/>
    <n v="7"/>
    <x v="427"/>
    <d v="2023-07-11T00:00:00"/>
    <x v="0"/>
    <x v="2"/>
    <n v="102.98"/>
    <x v="4"/>
  </r>
  <r>
    <s v="ORD110663"/>
    <x v="3"/>
    <x v="0"/>
    <n v="670.43"/>
    <n v="0.08"/>
    <n v="53.634399999999999"/>
    <n v="616.79559999999992"/>
    <n v="7"/>
    <x v="115"/>
    <d v="2024-03-16T00:00:00"/>
    <x v="0"/>
    <x v="0"/>
    <n v="161.61000000000001"/>
    <x v="5"/>
  </r>
  <r>
    <s v="ORD106192"/>
    <x v="3"/>
    <x v="0"/>
    <n v="674.72"/>
    <n v="0.25"/>
    <n v="168.68"/>
    <n v="506.04"/>
    <n v="7"/>
    <x v="495"/>
    <d v="2023-07-26T00:00:00"/>
    <x v="0"/>
    <x v="2"/>
    <n v="150.47"/>
    <x v="2"/>
  </r>
  <r>
    <s v="ORD104157"/>
    <x v="3"/>
    <x v="2"/>
    <n v="681.9"/>
    <n v="0.37"/>
    <n v="252.303"/>
    <n v="429.59699999999998"/>
    <n v="7"/>
    <x v="435"/>
    <d v="2024-08-26T00:00:00"/>
    <x v="2"/>
    <x v="2"/>
    <n v="82.3"/>
    <x v="4"/>
  </r>
  <r>
    <s v="ORD114755"/>
    <x v="1"/>
    <x v="3"/>
    <n v="685.72"/>
    <n v="0.33"/>
    <n v="226.28760000000003"/>
    <n v="459.43240000000003"/>
    <n v="7"/>
    <x v="613"/>
    <d v="2024-04-09T00:00:00"/>
    <x v="2"/>
    <x v="0"/>
    <n v="113.64"/>
    <x v="2"/>
  </r>
  <r>
    <s v="ORD104095"/>
    <x v="1"/>
    <x v="3"/>
    <n v="688.11"/>
    <n v="7.0000000000000007E-2"/>
    <n v="48.167700000000004"/>
    <n v="639.94230000000005"/>
    <n v="7"/>
    <x v="568"/>
    <d v="2023-07-04T00:00:00"/>
    <x v="0"/>
    <x v="2"/>
    <n v="117.04"/>
    <x v="1"/>
  </r>
  <r>
    <s v="ORD113971"/>
    <x v="1"/>
    <x v="1"/>
    <n v="694.43"/>
    <n v="0.27"/>
    <n v="187.49610000000001"/>
    <n v="506.93389999999994"/>
    <n v="7"/>
    <x v="634"/>
    <d v="2023-09-30T00:00:00"/>
    <x v="1"/>
    <x v="1"/>
    <n v="191.04"/>
    <x v="1"/>
  </r>
  <r>
    <s v="ORD114283"/>
    <x v="1"/>
    <x v="0"/>
    <n v="696.2"/>
    <n v="0.06"/>
    <n v="41.771999999999998"/>
    <n v="654.428"/>
    <n v="7"/>
    <x v="212"/>
    <d v="2023-05-13T00:00:00"/>
    <x v="2"/>
    <x v="1"/>
    <n v="87.24"/>
    <x v="0"/>
  </r>
  <r>
    <s v="ORD113855"/>
    <x v="1"/>
    <x v="1"/>
    <n v="696.94"/>
    <n v="0.12"/>
    <n v="83.632800000000003"/>
    <n v="613.30720000000008"/>
    <n v="7"/>
    <x v="46"/>
    <d v="2024-03-01T00:00:00"/>
    <x v="0"/>
    <x v="2"/>
    <n v="206.97"/>
    <x v="1"/>
  </r>
  <r>
    <s v="ORD112178"/>
    <x v="1"/>
    <x v="1"/>
    <n v="699.46"/>
    <n v="0.42"/>
    <n v="293.77320000000003"/>
    <n v="405.68680000000001"/>
    <n v="7"/>
    <x v="546"/>
    <d v="2024-11-18T00:00:00"/>
    <x v="2"/>
    <x v="0"/>
    <n v="106.99"/>
    <x v="2"/>
  </r>
  <r>
    <s v="ORD111442"/>
    <x v="2"/>
    <x v="4"/>
    <n v="701.12"/>
    <n v="0.39"/>
    <n v="273.43680000000001"/>
    <n v="427.6832"/>
    <n v="7"/>
    <x v="204"/>
    <d v="2023-03-30T00:00:00"/>
    <x v="2"/>
    <x v="1"/>
    <n v="167.06"/>
    <x v="4"/>
  </r>
  <r>
    <s v="ORD101018"/>
    <x v="3"/>
    <x v="2"/>
    <n v="702.05"/>
    <n v="0.37"/>
    <n v="259.75849999999997"/>
    <n v="442.29149999999998"/>
    <n v="7"/>
    <x v="132"/>
    <d v="2024-01-22T00:00:00"/>
    <x v="2"/>
    <x v="1"/>
    <n v="151.07"/>
    <x v="4"/>
  </r>
  <r>
    <s v="ORD113023"/>
    <x v="1"/>
    <x v="2"/>
    <n v="703.17"/>
    <n v="0.44"/>
    <n v="309.39479999999998"/>
    <n v="393.77519999999998"/>
    <n v="7"/>
    <x v="431"/>
    <d v="2024-06-18T00:00:00"/>
    <x v="2"/>
    <x v="2"/>
    <n v="204.14"/>
    <x v="3"/>
  </r>
  <r>
    <s v="ORD111393"/>
    <x v="1"/>
    <x v="2"/>
    <n v="703.89"/>
    <n v="0.41"/>
    <n v="288.5949"/>
    <n v="415.29509999999999"/>
    <n v="7"/>
    <x v="178"/>
    <d v="2023-01-25T00:00:00"/>
    <x v="2"/>
    <x v="2"/>
    <n v="148.21"/>
    <x v="1"/>
  </r>
  <r>
    <s v="ORD107917"/>
    <x v="0"/>
    <x v="0"/>
    <n v="705.21"/>
    <n v="0.08"/>
    <n v="56.416800000000002"/>
    <n v="648.79320000000007"/>
    <n v="7"/>
    <x v="255"/>
    <d v="2024-11-11T00:00:00"/>
    <x v="0"/>
    <x v="0"/>
    <n v="181.45"/>
    <x v="1"/>
  </r>
  <r>
    <s v="ORD107460"/>
    <x v="3"/>
    <x v="4"/>
    <n v="705.66"/>
    <n v="0.19"/>
    <n v="134.0754"/>
    <n v="571.58459999999991"/>
    <n v="7"/>
    <x v="432"/>
    <d v="2024-07-07T00:00:00"/>
    <x v="1"/>
    <x v="2"/>
    <n v="62.81"/>
    <x v="0"/>
  </r>
  <r>
    <s v="ORD100335"/>
    <x v="3"/>
    <x v="0"/>
    <n v="718.92"/>
    <n v="0.21"/>
    <n v="150.97319999999999"/>
    <n v="567.94679999999994"/>
    <n v="7"/>
    <x v="664"/>
    <d v="2024-04-20T00:00:00"/>
    <x v="1"/>
    <x v="1"/>
    <n v="48.42"/>
    <x v="3"/>
  </r>
  <r>
    <s v="ORD102010"/>
    <x v="0"/>
    <x v="2"/>
    <n v="719.68"/>
    <n v="0.09"/>
    <n v="64.771199999999993"/>
    <n v="654.90879999999993"/>
    <n v="7"/>
    <x v="460"/>
    <d v="2023-05-16T00:00:00"/>
    <x v="1"/>
    <x v="2"/>
    <n v="158.86000000000001"/>
    <x v="4"/>
  </r>
  <r>
    <s v="ORD111866"/>
    <x v="3"/>
    <x v="3"/>
    <n v="720.25"/>
    <n v="0.28999999999999998"/>
    <n v="208.87249999999997"/>
    <n v="511.37750000000005"/>
    <n v="7"/>
    <x v="37"/>
    <d v="2024-06-02T00:00:00"/>
    <x v="2"/>
    <x v="2"/>
    <n v="102.13"/>
    <x v="2"/>
  </r>
  <r>
    <s v="ORD111690"/>
    <x v="0"/>
    <x v="1"/>
    <n v="723.02"/>
    <n v="0.47"/>
    <n v="339.81939999999997"/>
    <n v="383.20060000000001"/>
    <n v="7"/>
    <x v="662"/>
    <d v="2023-06-07T00:00:00"/>
    <x v="1"/>
    <x v="0"/>
    <n v="115.7"/>
    <x v="3"/>
  </r>
  <r>
    <s v="ORD110674"/>
    <x v="1"/>
    <x v="1"/>
    <n v="723.16"/>
    <n v="0.4"/>
    <n v="289.26400000000001"/>
    <n v="433.89599999999996"/>
    <n v="7"/>
    <x v="727"/>
    <d v="2024-03-08T00:00:00"/>
    <x v="0"/>
    <x v="0"/>
    <n v="170.33"/>
    <x v="1"/>
  </r>
  <r>
    <s v="ORD114985"/>
    <x v="0"/>
    <x v="2"/>
    <n v="724.51"/>
    <n v="0.25"/>
    <n v="181.1275"/>
    <n v="543.38249999999994"/>
    <n v="7"/>
    <x v="522"/>
    <d v="2024-10-13T00:00:00"/>
    <x v="2"/>
    <x v="1"/>
    <n v="96.01"/>
    <x v="1"/>
  </r>
  <r>
    <s v="ORD109532"/>
    <x v="3"/>
    <x v="4"/>
    <n v="731.93"/>
    <n v="0.18"/>
    <n v="131.7474"/>
    <n v="600.18259999999998"/>
    <n v="7"/>
    <x v="613"/>
    <d v="2024-04-08T00:00:00"/>
    <x v="2"/>
    <x v="2"/>
    <n v="53.9"/>
    <x v="2"/>
  </r>
  <r>
    <s v="ORD104060"/>
    <x v="2"/>
    <x v="1"/>
    <n v="731.94"/>
    <n v="0.37"/>
    <n v="270.81780000000003"/>
    <n v="461.12220000000002"/>
    <n v="7"/>
    <x v="0"/>
    <d v="2023-11-17T00:00:00"/>
    <x v="1"/>
    <x v="1"/>
    <n v="193.88"/>
    <x v="4"/>
  </r>
  <r>
    <s v="ORD114684"/>
    <x v="2"/>
    <x v="2"/>
    <n v="735.02"/>
    <n v="0.48"/>
    <n v="352.80959999999999"/>
    <n v="382.21039999999999"/>
    <n v="7"/>
    <x v="305"/>
    <d v="2024-07-20T00:00:00"/>
    <x v="0"/>
    <x v="1"/>
    <n v="67.16"/>
    <x v="2"/>
  </r>
  <r>
    <s v="ORD111605"/>
    <x v="1"/>
    <x v="0"/>
    <n v="737.8"/>
    <n v="0.13"/>
    <n v="95.914000000000001"/>
    <n v="641.88599999999997"/>
    <n v="7"/>
    <x v="10"/>
    <d v="2023-12-16T00:00:00"/>
    <x v="0"/>
    <x v="1"/>
    <n v="61.45"/>
    <x v="4"/>
  </r>
  <r>
    <s v="ORD115037"/>
    <x v="1"/>
    <x v="1"/>
    <n v="741.8"/>
    <n v="0.37"/>
    <n v="274.46600000000001"/>
    <n v="467.33399999999995"/>
    <n v="7"/>
    <x v="67"/>
    <d v="2023-08-13T00:00:00"/>
    <x v="0"/>
    <x v="2"/>
    <n v="98.62"/>
    <x v="1"/>
  </r>
  <r>
    <s v="ORD112294"/>
    <x v="2"/>
    <x v="0"/>
    <n v="742.82"/>
    <n v="0.03"/>
    <n v="22.284600000000001"/>
    <n v="720.5354000000001"/>
    <n v="7"/>
    <x v="37"/>
    <d v="2024-06-04T00:00:00"/>
    <x v="2"/>
    <x v="2"/>
    <n v="187.41"/>
    <x v="1"/>
  </r>
  <r>
    <s v="ORD100462"/>
    <x v="2"/>
    <x v="0"/>
    <n v="743.32"/>
    <n v="0.05"/>
    <n v="37.166000000000004"/>
    <n v="706.154"/>
    <n v="7"/>
    <x v="602"/>
    <d v="2023-05-15T00:00:00"/>
    <x v="1"/>
    <x v="2"/>
    <n v="145.88999999999999"/>
    <x v="5"/>
  </r>
  <r>
    <s v="ORD110807"/>
    <x v="2"/>
    <x v="2"/>
    <n v="744.51"/>
    <n v="0.32"/>
    <n v="238.2432"/>
    <n v="506.26679999999999"/>
    <n v="7"/>
    <x v="646"/>
    <d v="2024-02-28T00:00:00"/>
    <x v="1"/>
    <x v="1"/>
    <n v="149.51"/>
    <x v="1"/>
  </r>
  <r>
    <s v="ORD107043"/>
    <x v="2"/>
    <x v="3"/>
    <n v="746.53"/>
    <n v="0.49"/>
    <n v="365.79969999999997"/>
    <n v="380.7303"/>
    <n v="7"/>
    <x v="673"/>
    <d v="2023-06-11T00:00:00"/>
    <x v="2"/>
    <x v="1"/>
    <n v="218.29"/>
    <x v="4"/>
  </r>
  <r>
    <s v="ORD112585"/>
    <x v="0"/>
    <x v="3"/>
    <n v="750.15"/>
    <n v="0.33"/>
    <n v="247.54949999999999"/>
    <n v="502.60050000000001"/>
    <n v="7"/>
    <x v="554"/>
    <d v="2024-07-07T00:00:00"/>
    <x v="1"/>
    <x v="2"/>
    <n v="176.33"/>
    <x v="0"/>
  </r>
  <r>
    <s v="ORD111578"/>
    <x v="2"/>
    <x v="4"/>
    <n v="751.23"/>
    <n v="0.11"/>
    <n v="82.635300000000001"/>
    <n v="668.59469999999999"/>
    <n v="7"/>
    <x v="31"/>
    <d v="2023-05-10T00:00:00"/>
    <x v="1"/>
    <x v="2"/>
    <n v="51.45"/>
    <x v="0"/>
  </r>
  <r>
    <s v="ORD113484"/>
    <x v="3"/>
    <x v="0"/>
    <n v="751.68"/>
    <n v="0"/>
    <n v="0"/>
    <n v="751.68"/>
    <n v="7"/>
    <x v="475"/>
    <d v="2024-11-13T00:00:00"/>
    <x v="0"/>
    <x v="0"/>
    <n v="138.44"/>
    <x v="4"/>
  </r>
  <r>
    <s v="ORD107475"/>
    <x v="3"/>
    <x v="2"/>
    <n v="753.25"/>
    <n v="0.08"/>
    <n v="60.26"/>
    <n v="692.99"/>
    <n v="7"/>
    <x v="60"/>
    <d v="2023-11-20T00:00:00"/>
    <x v="1"/>
    <x v="1"/>
    <n v="52.21"/>
    <x v="1"/>
  </r>
  <r>
    <s v="ORD100089"/>
    <x v="2"/>
    <x v="0"/>
    <n v="753.6"/>
    <n v="0.42"/>
    <n v="316.512"/>
    <n v="437.08800000000002"/>
    <n v="7"/>
    <x v="202"/>
    <d v="2023-11-01T00:00:00"/>
    <x v="0"/>
    <x v="2"/>
    <n v="203.17"/>
    <x v="2"/>
  </r>
  <r>
    <s v="ORD112031"/>
    <x v="1"/>
    <x v="2"/>
    <n v="755.55"/>
    <n v="0.02"/>
    <n v="15.110999999999999"/>
    <n v="740.43899999999996"/>
    <n v="7"/>
    <x v="685"/>
    <d v="2023-11-19T00:00:00"/>
    <x v="2"/>
    <x v="1"/>
    <n v="140.86000000000001"/>
    <x v="3"/>
  </r>
  <r>
    <s v="ORD106337"/>
    <x v="0"/>
    <x v="1"/>
    <n v="757.16"/>
    <n v="0.03"/>
    <n v="22.714799999999997"/>
    <n v="734.4452"/>
    <n v="7"/>
    <x v="187"/>
    <d v="2024-12-29T00:00:00"/>
    <x v="0"/>
    <x v="1"/>
    <n v="116.2"/>
    <x v="3"/>
  </r>
  <r>
    <s v="ORD101666"/>
    <x v="3"/>
    <x v="4"/>
    <n v="764.54"/>
    <n v="0.12"/>
    <n v="91.744799999999998"/>
    <n v="672.79520000000002"/>
    <n v="7"/>
    <x v="36"/>
    <d v="2024-06-24T00:00:00"/>
    <x v="2"/>
    <x v="1"/>
    <n v="124.11"/>
    <x v="2"/>
  </r>
  <r>
    <s v="ORD103020"/>
    <x v="2"/>
    <x v="3"/>
    <n v="767.53"/>
    <n v="0.04"/>
    <n v="30.7012"/>
    <n v="736.8288"/>
    <n v="7"/>
    <x v="586"/>
    <d v="2024-09-21T00:00:00"/>
    <x v="2"/>
    <x v="2"/>
    <n v="81.709999999999994"/>
    <x v="5"/>
  </r>
  <r>
    <s v="ORD102425"/>
    <x v="0"/>
    <x v="0"/>
    <n v="767.99"/>
    <n v="0.45"/>
    <n v="345.59550000000002"/>
    <n v="422.39449999999999"/>
    <n v="7"/>
    <x v="396"/>
    <d v="2024-12-11T00:00:00"/>
    <x v="1"/>
    <x v="1"/>
    <n v="115.5"/>
    <x v="3"/>
  </r>
  <r>
    <s v="ORD108252"/>
    <x v="3"/>
    <x v="0"/>
    <n v="770.04"/>
    <n v="0.11"/>
    <n v="84.704399999999993"/>
    <n v="685.3356"/>
    <n v="7"/>
    <x v="250"/>
    <d v="2023-08-30T00:00:00"/>
    <x v="2"/>
    <x v="1"/>
    <n v="108.65"/>
    <x v="5"/>
  </r>
  <r>
    <s v="ORD101085"/>
    <x v="1"/>
    <x v="1"/>
    <n v="774.32"/>
    <n v="0.39"/>
    <n v="301.98480000000001"/>
    <n v="472.33520000000004"/>
    <n v="7"/>
    <x v="650"/>
    <d v="2024-05-31T00:00:00"/>
    <x v="0"/>
    <x v="0"/>
    <n v="178.99"/>
    <x v="5"/>
  </r>
  <r>
    <s v="ORD113720"/>
    <x v="2"/>
    <x v="4"/>
    <n v="779.46"/>
    <n v="0.15"/>
    <n v="116.919"/>
    <n v="662.54100000000005"/>
    <n v="7"/>
    <x v="720"/>
    <d v="2023-04-02T00:00:00"/>
    <x v="2"/>
    <x v="2"/>
    <n v="188.12"/>
    <x v="2"/>
  </r>
  <r>
    <s v="ORD113209"/>
    <x v="2"/>
    <x v="2"/>
    <n v="781.29"/>
    <n v="0.08"/>
    <n v="62.5032"/>
    <n v="718.78679999999997"/>
    <n v="7"/>
    <x v="30"/>
    <d v="2024-06-19T00:00:00"/>
    <x v="0"/>
    <x v="1"/>
    <n v="63.98"/>
    <x v="1"/>
  </r>
  <r>
    <s v="ORD106026"/>
    <x v="0"/>
    <x v="1"/>
    <n v="782.39"/>
    <n v="0.41"/>
    <n v="320.7799"/>
    <n v="461.61009999999999"/>
    <n v="7"/>
    <x v="551"/>
    <d v="2024-02-23T00:00:00"/>
    <x v="1"/>
    <x v="1"/>
    <n v="143.87"/>
    <x v="3"/>
  </r>
  <r>
    <s v="ORD107656"/>
    <x v="2"/>
    <x v="1"/>
    <n v="783.56"/>
    <n v="0.11"/>
    <n v="86.191599999999994"/>
    <n v="697.36839999999995"/>
    <n v="7"/>
    <x v="476"/>
    <d v="2023-02-21T00:00:00"/>
    <x v="0"/>
    <x v="2"/>
    <n v="217.42"/>
    <x v="4"/>
  </r>
  <r>
    <s v="ORD115065"/>
    <x v="2"/>
    <x v="4"/>
    <n v="796.01"/>
    <n v="0.31"/>
    <n v="246.76310000000001"/>
    <n v="549.24689999999998"/>
    <n v="7"/>
    <x v="571"/>
    <d v="2024-07-22T00:00:00"/>
    <x v="0"/>
    <x v="1"/>
    <n v="66.989999999999995"/>
    <x v="0"/>
  </r>
  <r>
    <s v="ORD108559"/>
    <x v="3"/>
    <x v="4"/>
    <n v="800.39"/>
    <n v="0.37"/>
    <n v="296.14429999999999"/>
    <n v="504.2457"/>
    <n v="7"/>
    <x v="392"/>
    <d v="2024-01-12T00:00:00"/>
    <x v="1"/>
    <x v="0"/>
    <n v="232.96"/>
    <x v="4"/>
  </r>
  <r>
    <s v="ORD103669"/>
    <x v="3"/>
    <x v="3"/>
    <n v="801.29"/>
    <n v="0.46"/>
    <n v="368.59339999999997"/>
    <n v="432.69659999999999"/>
    <n v="7"/>
    <x v="161"/>
    <d v="2024-03-23T00:00:00"/>
    <x v="1"/>
    <x v="2"/>
    <n v="156.97999999999999"/>
    <x v="0"/>
  </r>
  <r>
    <s v="ORD114239"/>
    <x v="0"/>
    <x v="1"/>
    <n v="801.94"/>
    <n v="0.46"/>
    <n v="368.89240000000007"/>
    <n v="433.04759999999999"/>
    <n v="7"/>
    <x v="455"/>
    <d v="2023-07-14T00:00:00"/>
    <x v="1"/>
    <x v="0"/>
    <n v="203.36"/>
    <x v="5"/>
  </r>
  <r>
    <s v="ORD110943"/>
    <x v="1"/>
    <x v="2"/>
    <n v="802.75"/>
    <n v="0.16"/>
    <n v="128.44"/>
    <n v="674.31"/>
    <n v="7"/>
    <x v="149"/>
    <d v="2023-07-18T00:00:00"/>
    <x v="1"/>
    <x v="1"/>
    <n v="227.66"/>
    <x v="3"/>
  </r>
  <r>
    <s v="ORD113010"/>
    <x v="0"/>
    <x v="2"/>
    <n v="806.9"/>
    <n v="0.02"/>
    <n v="16.137999999999998"/>
    <n v="790.76199999999994"/>
    <n v="7"/>
    <x v="233"/>
    <d v="2023-05-07T00:00:00"/>
    <x v="0"/>
    <x v="1"/>
    <n v="176.33"/>
    <x v="3"/>
  </r>
  <r>
    <s v="ORD108471"/>
    <x v="3"/>
    <x v="0"/>
    <n v="808.9"/>
    <n v="0.45"/>
    <n v="364.005"/>
    <n v="444.89499999999998"/>
    <n v="7"/>
    <x v="196"/>
    <d v="2024-04-29T00:00:00"/>
    <x v="1"/>
    <x v="0"/>
    <n v="171.25"/>
    <x v="3"/>
  </r>
  <r>
    <s v="ORD100814"/>
    <x v="3"/>
    <x v="1"/>
    <n v="810.87"/>
    <n v="0.22"/>
    <n v="178.3914"/>
    <n v="632.47860000000003"/>
    <n v="7"/>
    <x v="710"/>
    <d v="2023-01-21T00:00:00"/>
    <x v="1"/>
    <x v="0"/>
    <n v="234.8"/>
    <x v="2"/>
  </r>
  <r>
    <s v="ORD101226"/>
    <x v="0"/>
    <x v="3"/>
    <n v="811.3"/>
    <n v="0.13"/>
    <n v="105.46899999999999"/>
    <n v="705.8309999999999"/>
    <n v="7"/>
    <x v="612"/>
    <d v="2023-03-01T00:00:00"/>
    <x v="1"/>
    <x v="0"/>
    <n v="135.46"/>
    <x v="4"/>
  </r>
  <r>
    <s v="ORD111652"/>
    <x v="1"/>
    <x v="0"/>
    <n v="814.58"/>
    <n v="0.2"/>
    <n v="162.91600000000003"/>
    <n v="651.66399999999999"/>
    <n v="7"/>
    <x v="243"/>
    <d v="2024-02-03T00:00:00"/>
    <x v="1"/>
    <x v="1"/>
    <n v="144.25"/>
    <x v="4"/>
  </r>
  <r>
    <s v="ORD106033"/>
    <x v="3"/>
    <x v="4"/>
    <n v="819.85"/>
    <n v="0.45"/>
    <n v="368.9325"/>
    <n v="450.91750000000002"/>
    <n v="7"/>
    <x v="708"/>
    <d v="2023-04-03T00:00:00"/>
    <x v="2"/>
    <x v="1"/>
    <n v="178.49"/>
    <x v="3"/>
  </r>
  <r>
    <s v="ORD106370"/>
    <x v="0"/>
    <x v="2"/>
    <n v="820.66"/>
    <n v="0.01"/>
    <n v="8.2065999999999999"/>
    <n v="812.45339999999999"/>
    <n v="7"/>
    <x v="378"/>
    <d v="2024-04-26T00:00:00"/>
    <x v="1"/>
    <x v="1"/>
    <n v="190.06"/>
    <x v="0"/>
  </r>
  <r>
    <s v="ORD106840"/>
    <x v="2"/>
    <x v="3"/>
    <n v="823.57"/>
    <n v="0.21"/>
    <n v="172.94970000000001"/>
    <n v="650.62030000000004"/>
    <n v="7"/>
    <x v="683"/>
    <d v="2024-07-10T00:00:00"/>
    <x v="2"/>
    <x v="1"/>
    <n v="60.29"/>
    <x v="5"/>
  </r>
  <r>
    <s v="ORD108855"/>
    <x v="3"/>
    <x v="1"/>
    <n v="823.95"/>
    <n v="0.1"/>
    <n v="82.39500000000001"/>
    <n v="741.55500000000006"/>
    <n v="7"/>
    <x v="62"/>
    <d v="2024-10-15T00:00:00"/>
    <x v="1"/>
    <x v="2"/>
    <n v="194.47"/>
    <x v="2"/>
  </r>
  <r>
    <s v="ORD109487"/>
    <x v="2"/>
    <x v="2"/>
    <n v="825.77"/>
    <n v="0.03"/>
    <n v="24.773099999999999"/>
    <n v="800.99689999999998"/>
    <n v="7"/>
    <x v="130"/>
    <d v="2024-12-26T00:00:00"/>
    <x v="2"/>
    <x v="0"/>
    <n v="188.54"/>
    <x v="4"/>
  </r>
  <r>
    <s v="ORD107970"/>
    <x v="1"/>
    <x v="3"/>
    <n v="826.03"/>
    <n v="0.12"/>
    <n v="99.123599999999996"/>
    <n v="726.90639999999996"/>
    <n v="7"/>
    <x v="638"/>
    <d v="2023-12-22T00:00:00"/>
    <x v="2"/>
    <x v="1"/>
    <n v="76.92"/>
    <x v="4"/>
  </r>
  <r>
    <s v="ORD112654"/>
    <x v="0"/>
    <x v="1"/>
    <n v="835.37"/>
    <n v="0.22"/>
    <n v="183.78139999999999"/>
    <n v="651.58860000000004"/>
    <n v="7"/>
    <x v="565"/>
    <d v="2024-06-26T00:00:00"/>
    <x v="2"/>
    <x v="1"/>
    <n v="76.8"/>
    <x v="3"/>
  </r>
  <r>
    <s v="ORD108081"/>
    <x v="0"/>
    <x v="0"/>
    <n v="838.07"/>
    <n v="0.27"/>
    <n v="226.27890000000002"/>
    <n v="611.79110000000003"/>
    <n v="7"/>
    <x v="668"/>
    <d v="2023-03-11T00:00:00"/>
    <x v="0"/>
    <x v="0"/>
    <n v="57.23"/>
    <x v="5"/>
  </r>
  <r>
    <s v="ORD109646"/>
    <x v="3"/>
    <x v="0"/>
    <n v="845.48"/>
    <n v="0.33"/>
    <n v="279.00839999999999"/>
    <n v="566.47160000000008"/>
    <n v="7"/>
    <x v="614"/>
    <d v="2023-12-06T00:00:00"/>
    <x v="1"/>
    <x v="1"/>
    <n v="46.94"/>
    <x v="4"/>
  </r>
  <r>
    <s v="ORD101138"/>
    <x v="3"/>
    <x v="3"/>
    <n v="847.92"/>
    <n v="0.26"/>
    <n v="220.45920000000001"/>
    <n v="627.46079999999995"/>
    <n v="7"/>
    <x v="412"/>
    <d v="2023-09-04T00:00:00"/>
    <x v="0"/>
    <x v="1"/>
    <n v="46.9"/>
    <x v="2"/>
  </r>
  <r>
    <s v="ORD110786"/>
    <x v="2"/>
    <x v="3"/>
    <n v="848.64"/>
    <n v="0.44"/>
    <n v="373.40159999999997"/>
    <n v="475.23840000000001"/>
    <n v="7"/>
    <x v="644"/>
    <d v="2023-03-14T00:00:00"/>
    <x v="2"/>
    <x v="1"/>
    <n v="149.12"/>
    <x v="5"/>
  </r>
  <r>
    <s v="ORD107435"/>
    <x v="3"/>
    <x v="4"/>
    <n v="851.82"/>
    <n v="0.01"/>
    <n v="8.5182000000000002"/>
    <n v="843.30180000000007"/>
    <n v="7"/>
    <x v="552"/>
    <d v="2023-09-17T00:00:00"/>
    <x v="0"/>
    <x v="2"/>
    <n v="247.09"/>
    <x v="5"/>
  </r>
  <r>
    <s v="ORD106596"/>
    <x v="2"/>
    <x v="3"/>
    <n v="851.86"/>
    <n v="0.39"/>
    <n v="332.22540000000004"/>
    <n v="519.63459999999998"/>
    <n v="7"/>
    <x v="703"/>
    <d v="2023-06-10T00:00:00"/>
    <x v="0"/>
    <x v="2"/>
    <n v="140"/>
    <x v="4"/>
  </r>
  <r>
    <s v="ORD109294"/>
    <x v="3"/>
    <x v="1"/>
    <n v="852.04"/>
    <n v="0.36"/>
    <n v="306.73439999999999"/>
    <n v="545.30559999999991"/>
    <n v="7"/>
    <x v="317"/>
    <d v="2023-06-28T00:00:00"/>
    <x v="1"/>
    <x v="0"/>
    <n v="124.43"/>
    <x v="5"/>
  </r>
  <r>
    <s v="ORD111196"/>
    <x v="1"/>
    <x v="3"/>
    <n v="856.99"/>
    <n v="0.47"/>
    <n v="402.78530000000001"/>
    <n v="454.2047"/>
    <n v="7"/>
    <x v="483"/>
    <d v="2024-10-31T00:00:00"/>
    <x v="0"/>
    <x v="2"/>
    <n v="93.97"/>
    <x v="1"/>
  </r>
  <r>
    <s v="ORD110067"/>
    <x v="2"/>
    <x v="4"/>
    <n v="862.26"/>
    <n v="0.06"/>
    <n v="51.735599999999998"/>
    <n v="810.52440000000001"/>
    <n v="7"/>
    <x v="436"/>
    <d v="2024-10-26T00:00:00"/>
    <x v="0"/>
    <x v="0"/>
    <n v="233.53"/>
    <x v="5"/>
  </r>
  <r>
    <s v="ORD108405"/>
    <x v="3"/>
    <x v="2"/>
    <n v="865.73"/>
    <n v="0.15"/>
    <n v="129.8595"/>
    <n v="735.87049999999999"/>
    <n v="7"/>
    <x v="379"/>
    <d v="2023-03-06T00:00:00"/>
    <x v="1"/>
    <x v="1"/>
    <n v="199.61"/>
    <x v="1"/>
  </r>
  <r>
    <s v="ORD105656"/>
    <x v="1"/>
    <x v="4"/>
    <n v="865.8"/>
    <n v="0.22"/>
    <n v="190.476"/>
    <n v="675.32399999999996"/>
    <n v="7"/>
    <x v="249"/>
    <d v="2023-02-22T00:00:00"/>
    <x v="1"/>
    <x v="2"/>
    <n v="64.650000000000006"/>
    <x v="3"/>
  </r>
  <r>
    <s v="ORD113328"/>
    <x v="0"/>
    <x v="2"/>
    <n v="866.66"/>
    <n v="7.0000000000000007E-2"/>
    <n v="60.666200000000003"/>
    <n v="805.99379999999996"/>
    <n v="7"/>
    <x v="107"/>
    <d v="2024-04-02T00:00:00"/>
    <x v="0"/>
    <x v="0"/>
    <n v="258.60000000000002"/>
    <x v="5"/>
  </r>
  <r>
    <s v="ORD100903"/>
    <x v="0"/>
    <x v="1"/>
    <n v="873.45"/>
    <n v="0.08"/>
    <n v="69.876000000000005"/>
    <n v="803.57400000000007"/>
    <n v="7"/>
    <x v="655"/>
    <d v="2024-11-23T00:00:00"/>
    <x v="2"/>
    <x v="1"/>
    <n v="134.53"/>
    <x v="2"/>
  </r>
  <r>
    <s v="ORD102330"/>
    <x v="3"/>
    <x v="3"/>
    <n v="874.17"/>
    <n v="0.04"/>
    <n v="34.966799999999999"/>
    <n v="839.20319999999992"/>
    <n v="7"/>
    <x v="340"/>
    <d v="2024-10-12T00:00:00"/>
    <x v="2"/>
    <x v="0"/>
    <n v="80.319999999999993"/>
    <x v="0"/>
  </r>
  <r>
    <s v="ORD101109"/>
    <x v="0"/>
    <x v="4"/>
    <n v="875.94"/>
    <n v="0.02"/>
    <n v="17.518800000000002"/>
    <n v="858.4212"/>
    <n v="7"/>
    <x v="412"/>
    <d v="2023-09-03T00:00:00"/>
    <x v="1"/>
    <x v="1"/>
    <n v="120.85"/>
    <x v="0"/>
  </r>
  <r>
    <s v="ORD100980"/>
    <x v="3"/>
    <x v="0"/>
    <n v="882.57"/>
    <n v="0.11"/>
    <n v="97.082700000000003"/>
    <n v="785.4873"/>
    <n v="7"/>
    <x v="223"/>
    <d v="2024-09-06T00:00:00"/>
    <x v="1"/>
    <x v="2"/>
    <n v="186.08"/>
    <x v="1"/>
  </r>
  <r>
    <s v="ORD111612"/>
    <x v="2"/>
    <x v="2"/>
    <n v="889.04"/>
    <n v="0.5"/>
    <n v="444.52"/>
    <n v="444.52"/>
    <n v="7"/>
    <x v="41"/>
    <d v="2024-12-19T00:00:00"/>
    <x v="2"/>
    <x v="0"/>
    <n v="117.43"/>
    <x v="0"/>
  </r>
  <r>
    <s v="ORD105350"/>
    <x v="3"/>
    <x v="4"/>
    <n v="889.29"/>
    <n v="0.33"/>
    <n v="293.46570000000003"/>
    <n v="595.82429999999999"/>
    <n v="7"/>
    <x v="713"/>
    <d v="2023-05-13T00:00:00"/>
    <x v="1"/>
    <x v="2"/>
    <n v="74.42"/>
    <x v="1"/>
  </r>
  <r>
    <s v="ORD105171"/>
    <x v="2"/>
    <x v="0"/>
    <n v="892.57"/>
    <n v="0.15"/>
    <n v="133.88550000000001"/>
    <n v="758.68450000000007"/>
    <n v="7"/>
    <x v="534"/>
    <d v="2024-10-06T00:00:00"/>
    <x v="0"/>
    <x v="0"/>
    <n v="259.95999999999998"/>
    <x v="0"/>
  </r>
  <r>
    <s v="ORD114443"/>
    <x v="1"/>
    <x v="2"/>
    <n v="895.19"/>
    <n v="0.46"/>
    <n v="411.78740000000005"/>
    <n v="483.40260000000001"/>
    <n v="7"/>
    <x v="257"/>
    <d v="2024-10-24T00:00:00"/>
    <x v="1"/>
    <x v="2"/>
    <n v="78.53"/>
    <x v="3"/>
  </r>
  <r>
    <s v="ORD109429"/>
    <x v="0"/>
    <x v="3"/>
    <n v="895.83"/>
    <n v="0.4"/>
    <n v="358.33200000000005"/>
    <n v="537.49800000000005"/>
    <n v="7"/>
    <x v="396"/>
    <d v="2024-12-13T00:00:00"/>
    <x v="1"/>
    <x v="1"/>
    <n v="247.35"/>
    <x v="4"/>
  </r>
  <r>
    <s v="ORD114226"/>
    <x v="0"/>
    <x v="0"/>
    <n v="896.53"/>
    <n v="0.3"/>
    <n v="268.959"/>
    <n v="627.57099999999991"/>
    <n v="7"/>
    <x v="429"/>
    <d v="2023-09-15T00:00:00"/>
    <x v="0"/>
    <x v="1"/>
    <n v="243.06"/>
    <x v="0"/>
  </r>
  <r>
    <s v="ORD112866"/>
    <x v="3"/>
    <x v="4"/>
    <n v="897.01"/>
    <n v="0.44"/>
    <n v="394.68439999999998"/>
    <n v="502.32560000000001"/>
    <n v="7"/>
    <x v="616"/>
    <d v="2023-01-25T00:00:00"/>
    <x v="2"/>
    <x v="0"/>
    <n v="155.24"/>
    <x v="4"/>
  </r>
  <r>
    <s v="ORD106716"/>
    <x v="2"/>
    <x v="3"/>
    <n v="897.72"/>
    <n v="0.14000000000000001"/>
    <n v="125.68080000000002"/>
    <n v="772.03920000000005"/>
    <n v="7"/>
    <x v="553"/>
    <d v="2023-10-07T00:00:00"/>
    <x v="1"/>
    <x v="0"/>
    <n v="216.81"/>
    <x v="1"/>
  </r>
  <r>
    <s v="ORD106851"/>
    <x v="2"/>
    <x v="2"/>
    <n v="901.09"/>
    <n v="0.27"/>
    <n v="243.29430000000002"/>
    <n v="657.79570000000001"/>
    <n v="7"/>
    <x v="7"/>
    <d v="2024-11-22T00:00:00"/>
    <x v="0"/>
    <x v="0"/>
    <n v="164.73"/>
    <x v="1"/>
  </r>
  <r>
    <s v="ORD110762"/>
    <x v="1"/>
    <x v="0"/>
    <n v="901.35"/>
    <n v="0.22"/>
    <n v="198.297"/>
    <n v="703.053"/>
    <n v="7"/>
    <x v="636"/>
    <d v="2023-12-22T00:00:00"/>
    <x v="0"/>
    <x v="0"/>
    <n v="172.03"/>
    <x v="5"/>
  </r>
  <r>
    <s v="ORD100973"/>
    <x v="0"/>
    <x v="1"/>
    <n v="901.8"/>
    <n v="0.11"/>
    <n v="99.197999999999993"/>
    <n v="802.60199999999998"/>
    <n v="7"/>
    <x v="625"/>
    <d v="2023-09-13T00:00:00"/>
    <x v="1"/>
    <x v="0"/>
    <n v="264.18"/>
    <x v="5"/>
  </r>
  <r>
    <s v="ORD106256"/>
    <x v="3"/>
    <x v="0"/>
    <n v="907.53"/>
    <n v="0.35"/>
    <n v="317.63549999999998"/>
    <n v="589.89449999999999"/>
    <n v="7"/>
    <x v="598"/>
    <d v="2024-10-30T00:00:00"/>
    <x v="2"/>
    <x v="2"/>
    <n v="237.4"/>
    <x v="1"/>
  </r>
  <r>
    <s v="ORD109215"/>
    <x v="0"/>
    <x v="4"/>
    <n v="908.62"/>
    <n v="0.26"/>
    <n v="236.24120000000002"/>
    <n v="672.37879999999996"/>
    <n v="7"/>
    <x v="221"/>
    <d v="2024-06-07T00:00:00"/>
    <x v="0"/>
    <x v="0"/>
    <n v="114.51"/>
    <x v="0"/>
  </r>
  <r>
    <s v="ORD111263"/>
    <x v="2"/>
    <x v="3"/>
    <n v="910.1"/>
    <n v="0.47"/>
    <n v="427.74700000000001"/>
    <n v="482.35300000000001"/>
    <n v="7"/>
    <x v="338"/>
    <d v="2024-08-16T00:00:00"/>
    <x v="1"/>
    <x v="0"/>
    <n v="109.23"/>
    <x v="2"/>
  </r>
  <r>
    <s v="ORD108338"/>
    <x v="0"/>
    <x v="3"/>
    <n v="913.89"/>
    <n v="0.28999999999999998"/>
    <n v="265.02809999999999"/>
    <n v="648.86189999999999"/>
    <n v="7"/>
    <x v="287"/>
    <d v="2024-07-26T00:00:00"/>
    <x v="1"/>
    <x v="1"/>
    <n v="69.66"/>
    <x v="4"/>
  </r>
  <r>
    <s v="ORD104953"/>
    <x v="2"/>
    <x v="0"/>
    <n v="916.54"/>
    <n v="0.12"/>
    <n v="109.98479999999999"/>
    <n v="806.55520000000001"/>
    <n v="7"/>
    <x v="384"/>
    <d v="2023-05-31T00:00:00"/>
    <x v="2"/>
    <x v="2"/>
    <n v="189.82"/>
    <x v="0"/>
  </r>
  <r>
    <s v="ORD109374"/>
    <x v="2"/>
    <x v="2"/>
    <n v="917.55"/>
    <n v="0.16"/>
    <n v="146.80799999999999"/>
    <n v="770.74199999999996"/>
    <n v="7"/>
    <x v="27"/>
    <d v="2025-01-01T00:00:00"/>
    <x v="0"/>
    <x v="2"/>
    <n v="160.77000000000001"/>
    <x v="1"/>
  </r>
  <r>
    <s v="ORD106058"/>
    <x v="0"/>
    <x v="2"/>
    <n v="922.65"/>
    <n v="0.38"/>
    <n v="350.60699999999997"/>
    <n v="572.04300000000001"/>
    <n v="7"/>
    <x v="717"/>
    <d v="2024-09-12T00:00:00"/>
    <x v="2"/>
    <x v="0"/>
    <n v="216.03"/>
    <x v="5"/>
  </r>
  <r>
    <s v="ORD111860"/>
    <x v="1"/>
    <x v="3"/>
    <n v="922.65"/>
    <n v="0.05"/>
    <n v="46.1325"/>
    <n v="876.51749999999993"/>
    <n v="7"/>
    <x v="420"/>
    <d v="2024-08-29T00:00:00"/>
    <x v="2"/>
    <x v="0"/>
    <n v="91.6"/>
    <x v="4"/>
  </r>
  <r>
    <s v="ORD115066"/>
    <x v="0"/>
    <x v="0"/>
    <n v="923.11"/>
    <n v="0.36"/>
    <n v="332.31959999999998"/>
    <n v="590.79040000000009"/>
    <n v="7"/>
    <x v="87"/>
    <d v="2023-01-07T00:00:00"/>
    <x v="1"/>
    <x v="2"/>
    <n v="146"/>
    <x v="3"/>
  </r>
  <r>
    <s v="ORD111137"/>
    <x v="0"/>
    <x v="1"/>
    <n v="923.91"/>
    <n v="0.08"/>
    <n v="73.912800000000004"/>
    <n v="849.99720000000002"/>
    <n v="7"/>
    <x v="309"/>
    <d v="2023-06-15T00:00:00"/>
    <x v="0"/>
    <x v="0"/>
    <n v="114.52"/>
    <x v="1"/>
  </r>
  <r>
    <s v="ORD109398"/>
    <x v="3"/>
    <x v="0"/>
    <n v="924.75"/>
    <n v="0.35"/>
    <n v="323.66249999999997"/>
    <n v="601.08750000000009"/>
    <n v="7"/>
    <x v="550"/>
    <d v="2025-01-01T00:00:00"/>
    <x v="2"/>
    <x v="0"/>
    <n v="141.16"/>
    <x v="3"/>
  </r>
  <r>
    <s v="ORD114561"/>
    <x v="1"/>
    <x v="3"/>
    <n v="928.54"/>
    <n v="0.01"/>
    <n v="9.2853999999999992"/>
    <n v="919.25459999999998"/>
    <n v="7"/>
    <x v="103"/>
    <d v="2023-10-04T00:00:00"/>
    <x v="1"/>
    <x v="2"/>
    <n v="231.85"/>
    <x v="4"/>
  </r>
  <r>
    <s v="ORD101171"/>
    <x v="0"/>
    <x v="1"/>
    <n v="935.38"/>
    <n v="0.42"/>
    <n v="392.8596"/>
    <n v="542.5204"/>
    <n v="7"/>
    <x v="61"/>
    <d v="2023-07-19T00:00:00"/>
    <x v="2"/>
    <x v="1"/>
    <n v="146.97"/>
    <x v="1"/>
  </r>
  <r>
    <s v="ORD104910"/>
    <x v="3"/>
    <x v="2"/>
    <n v="942.15"/>
    <n v="0.33"/>
    <n v="310.90949999999998"/>
    <n v="631.2405"/>
    <n v="7"/>
    <x v="97"/>
    <d v="2024-11-05T00:00:00"/>
    <x v="1"/>
    <x v="2"/>
    <n v="73.86"/>
    <x v="0"/>
  </r>
  <r>
    <s v="ORD112884"/>
    <x v="0"/>
    <x v="1"/>
    <n v="957.08"/>
    <n v="0.26"/>
    <n v="248.84080000000003"/>
    <n v="708.23919999999998"/>
    <n v="7"/>
    <x v="538"/>
    <d v="2024-12-11T00:00:00"/>
    <x v="1"/>
    <x v="0"/>
    <n v="241.58"/>
    <x v="0"/>
  </r>
  <r>
    <s v="ORD106902"/>
    <x v="2"/>
    <x v="2"/>
    <n v="957.4"/>
    <n v="0.32"/>
    <n v="306.36799999999999"/>
    <n v="651.03199999999993"/>
    <n v="7"/>
    <x v="349"/>
    <d v="2024-07-26T00:00:00"/>
    <x v="0"/>
    <x v="0"/>
    <n v="83.79"/>
    <x v="5"/>
  </r>
  <r>
    <s v="ORD105530"/>
    <x v="2"/>
    <x v="3"/>
    <n v="957.75"/>
    <n v="0.45"/>
    <n v="430.98750000000001"/>
    <n v="526.76250000000005"/>
    <n v="7"/>
    <x v="425"/>
    <d v="2023-02-04T00:00:00"/>
    <x v="1"/>
    <x v="0"/>
    <n v="80.94"/>
    <x v="1"/>
  </r>
  <r>
    <s v="ORD114338"/>
    <x v="3"/>
    <x v="4"/>
    <n v="959.35"/>
    <n v="0.34"/>
    <n v="326.17900000000003"/>
    <n v="633.17100000000005"/>
    <n v="7"/>
    <x v="722"/>
    <d v="2023-06-22T00:00:00"/>
    <x v="0"/>
    <x v="0"/>
    <n v="50.34"/>
    <x v="5"/>
  </r>
  <r>
    <s v="ORD106887"/>
    <x v="1"/>
    <x v="4"/>
    <n v="961.82"/>
    <n v="0.04"/>
    <n v="38.472799999999999"/>
    <n v="923.34720000000004"/>
    <n v="7"/>
    <x v="118"/>
    <d v="2024-09-29T00:00:00"/>
    <x v="2"/>
    <x v="1"/>
    <n v="187.1"/>
    <x v="5"/>
  </r>
  <r>
    <s v="ORD106601"/>
    <x v="3"/>
    <x v="0"/>
    <n v="967.18"/>
    <n v="7.0000000000000007E-2"/>
    <n v="67.702600000000004"/>
    <n v="899.47739999999999"/>
    <n v="7"/>
    <x v="130"/>
    <d v="2024-12-22T00:00:00"/>
    <x v="2"/>
    <x v="1"/>
    <n v="115.85"/>
    <x v="0"/>
  </r>
  <r>
    <s v="ORD104521"/>
    <x v="0"/>
    <x v="1"/>
    <n v="967.56"/>
    <n v="0.39"/>
    <n v="377.34839999999997"/>
    <n v="590.21159999999998"/>
    <n v="7"/>
    <x v="354"/>
    <d v="2023-08-21T00:00:00"/>
    <x v="1"/>
    <x v="1"/>
    <n v="217.49"/>
    <x v="3"/>
  </r>
  <r>
    <s v="ORD102597"/>
    <x v="1"/>
    <x v="2"/>
    <n v="968.45"/>
    <n v="0.38"/>
    <n v="368.01100000000002"/>
    <n v="600.43900000000008"/>
    <n v="7"/>
    <x v="431"/>
    <d v="2024-06-19T00:00:00"/>
    <x v="1"/>
    <x v="0"/>
    <n v="122.99"/>
    <x v="4"/>
  </r>
  <r>
    <s v="ORD104150"/>
    <x v="3"/>
    <x v="2"/>
    <n v="973.67"/>
    <n v="0.12"/>
    <n v="116.84039999999999"/>
    <n v="856.82960000000003"/>
    <n v="7"/>
    <x v="366"/>
    <d v="2024-06-08T00:00:00"/>
    <x v="0"/>
    <x v="0"/>
    <n v="102.31"/>
    <x v="1"/>
  </r>
  <r>
    <s v="ORD108910"/>
    <x v="1"/>
    <x v="0"/>
    <n v="973.81"/>
    <n v="0.11"/>
    <n v="107.11909999999999"/>
    <n v="866.69089999999994"/>
    <n v="7"/>
    <x v="642"/>
    <d v="2023-06-19T00:00:00"/>
    <x v="0"/>
    <x v="0"/>
    <n v="104.66"/>
    <x v="4"/>
  </r>
  <r>
    <s v="ORD100352"/>
    <x v="1"/>
    <x v="1"/>
    <n v="976.51"/>
    <n v="0.35"/>
    <n v="341.77849999999995"/>
    <n v="634.7315000000001"/>
    <n v="7"/>
    <x v="715"/>
    <d v="2023-08-08T00:00:00"/>
    <x v="2"/>
    <x v="0"/>
    <n v="251.49"/>
    <x v="4"/>
  </r>
  <r>
    <s v="ORD101873"/>
    <x v="2"/>
    <x v="1"/>
    <n v="977.3"/>
    <n v="0.43"/>
    <n v="420.23899999999998"/>
    <n v="557.06099999999992"/>
    <n v="7"/>
    <x v="226"/>
    <d v="2023-12-29T00:00:00"/>
    <x v="0"/>
    <x v="0"/>
    <n v="125.86"/>
    <x v="3"/>
  </r>
  <r>
    <s v="ORD110150"/>
    <x v="3"/>
    <x v="4"/>
    <n v="980.31"/>
    <n v="0.04"/>
    <n v="39.212399999999995"/>
    <n v="941.09759999999994"/>
    <n v="7"/>
    <x v="303"/>
    <d v="2023-12-26T00:00:00"/>
    <x v="2"/>
    <x v="2"/>
    <n v="165.48"/>
    <x v="3"/>
  </r>
  <r>
    <s v="ORD101082"/>
    <x v="1"/>
    <x v="4"/>
    <n v="987.06"/>
    <n v="0.44"/>
    <n v="434.3064"/>
    <n v="552.75360000000001"/>
    <n v="7"/>
    <x v="191"/>
    <d v="2023-01-15T00:00:00"/>
    <x v="0"/>
    <x v="0"/>
    <n v="116.47"/>
    <x v="0"/>
  </r>
  <r>
    <s v="ORD105694"/>
    <x v="3"/>
    <x v="3"/>
    <n v="988.77"/>
    <n v="0.05"/>
    <n v="49.438500000000005"/>
    <n v="939.33150000000001"/>
    <n v="7"/>
    <x v="142"/>
    <d v="2023-07-13T00:00:00"/>
    <x v="0"/>
    <x v="2"/>
    <n v="162.61000000000001"/>
    <x v="1"/>
  </r>
  <r>
    <s v="ORD102559"/>
    <x v="2"/>
    <x v="4"/>
    <n v="990.04"/>
    <n v="0.11"/>
    <n v="108.9044"/>
    <n v="881.13559999999995"/>
    <n v="7"/>
    <x v="417"/>
    <d v="2023-10-25T00:00:00"/>
    <x v="0"/>
    <x v="2"/>
    <n v="183.85"/>
    <x v="1"/>
  </r>
  <r>
    <s v="ORD103321"/>
    <x v="2"/>
    <x v="3"/>
    <n v="993.83"/>
    <n v="0.16"/>
    <n v="159.0128"/>
    <n v="834.81720000000007"/>
    <n v="7"/>
    <x v="419"/>
    <d v="2023-08-13T00:00:00"/>
    <x v="1"/>
    <x v="1"/>
    <n v="173.88"/>
    <x v="5"/>
  </r>
  <r>
    <s v="ORD110881"/>
    <x v="3"/>
    <x v="1"/>
    <n v="994.09"/>
    <n v="0.08"/>
    <n v="79.527200000000008"/>
    <n v="914.56280000000004"/>
    <n v="7"/>
    <x v="571"/>
    <d v="2024-07-18T00:00:00"/>
    <x v="1"/>
    <x v="1"/>
    <n v="261.05"/>
    <x v="2"/>
  </r>
  <r>
    <s v="ORD108005"/>
    <x v="0"/>
    <x v="0"/>
    <n v="996.61"/>
    <n v="0.22"/>
    <n v="219.2542"/>
    <n v="777.35580000000004"/>
    <n v="7"/>
    <x v="472"/>
    <d v="2023-02-10T00:00:00"/>
    <x v="1"/>
    <x v="2"/>
    <n v="239.16"/>
    <x v="5"/>
  </r>
  <r>
    <s v="ORD102818"/>
    <x v="0"/>
    <x v="3"/>
    <n v="999.85"/>
    <n v="0.28999999999999998"/>
    <n v="289.95650000000001"/>
    <n v="709.89350000000002"/>
    <n v="7"/>
    <x v="670"/>
    <d v="2023-07-01T00:00:00"/>
    <x v="1"/>
    <x v="0"/>
    <n v="139.32"/>
    <x v="3"/>
  </r>
  <r>
    <s v="ORD105501"/>
    <x v="0"/>
    <x v="0"/>
    <n v="1000.42"/>
    <n v="0.15"/>
    <n v="150.06299999999999"/>
    <n v="850.35699999999997"/>
    <n v="7"/>
    <x v="384"/>
    <d v="2023-06-01T00:00:00"/>
    <x v="1"/>
    <x v="0"/>
    <n v="100.68"/>
    <x v="3"/>
  </r>
  <r>
    <s v="ORD105421"/>
    <x v="0"/>
    <x v="0"/>
    <n v="1006.56"/>
    <n v="0.19"/>
    <n v="191.24639999999999"/>
    <n v="815.31359999999995"/>
    <n v="7"/>
    <x v="208"/>
    <d v="2024-08-03T00:00:00"/>
    <x v="0"/>
    <x v="1"/>
    <n v="210.78"/>
    <x v="5"/>
  </r>
  <r>
    <s v="ORD102329"/>
    <x v="2"/>
    <x v="2"/>
    <n v="1006.61"/>
    <n v="0.36"/>
    <n v="362.37959999999998"/>
    <n v="644.23040000000003"/>
    <n v="7"/>
    <x v="47"/>
    <d v="2023-10-18T00:00:00"/>
    <x v="0"/>
    <x v="2"/>
    <n v="207.21"/>
    <x v="0"/>
  </r>
  <r>
    <s v="ORD108909"/>
    <x v="2"/>
    <x v="0"/>
    <n v="1008.38"/>
    <n v="0.42"/>
    <n v="423.51959999999997"/>
    <n v="584.86040000000003"/>
    <n v="7"/>
    <x v="61"/>
    <d v="2023-07-19T00:00:00"/>
    <x v="1"/>
    <x v="1"/>
    <n v="146.86000000000001"/>
    <x v="1"/>
  </r>
  <r>
    <s v="ORD109321"/>
    <x v="0"/>
    <x v="0"/>
    <n v="1009.31"/>
    <n v="0.42"/>
    <n v="423.91019999999997"/>
    <n v="585.39979999999991"/>
    <n v="7"/>
    <x v="100"/>
    <d v="2024-07-12T00:00:00"/>
    <x v="1"/>
    <x v="1"/>
    <n v="105.66"/>
    <x v="5"/>
  </r>
  <r>
    <s v="ORD110563"/>
    <x v="1"/>
    <x v="2"/>
    <n v="1010.91"/>
    <n v="0.14000000000000001"/>
    <n v="141.5274"/>
    <n v="869.38259999999991"/>
    <n v="7"/>
    <x v="161"/>
    <d v="2024-03-22T00:00:00"/>
    <x v="2"/>
    <x v="0"/>
    <n v="191.84"/>
    <x v="4"/>
  </r>
  <r>
    <s v="ORD103018"/>
    <x v="3"/>
    <x v="2"/>
    <n v="1012.04"/>
    <n v="0.44"/>
    <n v="445.29759999999999"/>
    <n v="566.74239999999998"/>
    <n v="7"/>
    <x v="695"/>
    <d v="2024-10-11T00:00:00"/>
    <x v="0"/>
    <x v="1"/>
    <n v="195.78"/>
    <x v="5"/>
  </r>
  <r>
    <s v="ORD101855"/>
    <x v="2"/>
    <x v="1"/>
    <n v="1014.84"/>
    <n v="0.19"/>
    <n v="192.81960000000001"/>
    <n v="822.0204"/>
    <n v="7"/>
    <x v="95"/>
    <d v="2023-11-11T00:00:00"/>
    <x v="0"/>
    <x v="1"/>
    <n v="91.9"/>
    <x v="0"/>
  </r>
  <r>
    <s v="ORD101298"/>
    <x v="1"/>
    <x v="0"/>
    <n v="1023.23"/>
    <n v="0.27"/>
    <n v="276.27210000000002"/>
    <n v="746.9579"/>
    <n v="7"/>
    <x v="40"/>
    <d v="2024-04-13T00:00:00"/>
    <x v="0"/>
    <x v="2"/>
    <n v="274.43"/>
    <x v="3"/>
  </r>
  <r>
    <s v="ORD114005"/>
    <x v="1"/>
    <x v="1"/>
    <n v="1025.06"/>
    <n v="0.12"/>
    <n v="123.00719999999998"/>
    <n v="902.05279999999993"/>
    <n v="7"/>
    <x v="34"/>
    <d v="2024-01-04T00:00:00"/>
    <x v="0"/>
    <x v="0"/>
    <n v="155.16"/>
    <x v="3"/>
  </r>
  <r>
    <s v="ORD109165"/>
    <x v="1"/>
    <x v="3"/>
    <n v="1030.8900000000001"/>
    <n v="0.24"/>
    <n v="247.4136"/>
    <n v="783.47640000000013"/>
    <n v="7"/>
    <x v="180"/>
    <d v="2023-09-23T00:00:00"/>
    <x v="0"/>
    <x v="0"/>
    <n v="95.53"/>
    <x v="2"/>
  </r>
  <r>
    <s v="ORD106641"/>
    <x v="3"/>
    <x v="0"/>
    <n v="1031.6300000000001"/>
    <n v="0.09"/>
    <n v="92.846700000000013"/>
    <n v="938.78330000000005"/>
    <n v="7"/>
    <x v="275"/>
    <d v="2024-12-18T00:00:00"/>
    <x v="2"/>
    <x v="0"/>
    <n v="144.22999999999999"/>
    <x v="2"/>
  </r>
  <r>
    <s v="ORD106282"/>
    <x v="1"/>
    <x v="3"/>
    <n v="1034.04"/>
    <n v="0.11"/>
    <n v="113.7444"/>
    <n v="920.29559999999992"/>
    <n v="7"/>
    <x v="186"/>
    <d v="2023-08-06T00:00:00"/>
    <x v="0"/>
    <x v="0"/>
    <n v="166.8"/>
    <x v="1"/>
  </r>
  <r>
    <s v="ORD110731"/>
    <x v="0"/>
    <x v="3"/>
    <n v="1034.05"/>
    <n v="0.27"/>
    <n v="279.19350000000003"/>
    <n v="754.85649999999987"/>
    <n v="7"/>
    <x v="95"/>
    <d v="2023-11-09T00:00:00"/>
    <x v="1"/>
    <x v="0"/>
    <n v="67.069999999999993"/>
    <x v="2"/>
  </r>
  <r>
    <s v="ORD102761"/>
    <x v="1"/>
    <x v="0"/>
    <n v="1036.51"/>
    <n v="0.12"/>
    <n v="124.38119999999999"/>
    <n v="912.12879999999996"/>
    <n v="7"/>
    <x v="169"/>
    <d v="2023-10-18T00:00:00"/>
    <x v="2"/>
    <x v="2"/>
    <n v="206.5"/>
    <x v="5"/>
  </r>
  <r>
    <s v="ORD105147"/>
    <x v="0"/>
    <x v="4"/>
    <n v="1037.1400000000001"/>
    <n v="0.34"/>
    <n v="352.62760000000009"/>
    <n v="684.51240000000007"/>
    <n v="7"/>
    <x v="78"/>
    <d v="2023-02-22T00:00:00"/>
    <x v="2"/>
    <x v="1"/>
    <n v="73.010000000000005"/>
    <x v="5"/>
  </r>
  <r>
    <s v="ORD104394"/>
    <x v="3"/>
    <x v="4"/>
    <n v="1041.28"/>
    <n v="0.45"/>
    <n v="468.57600000000002"/>
    <n v="572.70399999999995"/>
    <n v="7"/>
    <x v="274"/>
    <d v="2024-12-13T00:00:00"/>
    <x v="2"/>
    <x v="0"/>
    <n v="242.25"/>
    <x v="2"/>
  </r>
  <r>
    <s v="ORD106784"/>
    <x v="0"/>
    <x v="3"/>
    <n v="1047.28"/>
    <n v="0.42"/>
    <n v="439.85759999999999"/>
    <n v="607.42239999999993"/>
    <n v="7"/>
    <x v="207"/>
    <d v="2023-06-17T00:00:00"/>
    <x v="0"/>
    <x v="0"/>
    <n v="238.63"/>
    <x v="4"/>
  </r>
  <r>
    <s v="ORD103583"/>
    <x v="3"/>
    <x v="0"/>
    <n v="1053.25"/>
    <n v="7.0000000000000007E-2"/>
    <n v="73.727500000000006"/>
    <n v="979.52250000000004"/>
    <n v="7"/>
    <x v="589"/>
    <d v="2023-12-05T00:00:00"/>
    <x v="0"/>
    <x v="0"/>
    <n v="161.97"/>
    <x v="4"/>
  </r>
  <r>
    <s v="ORD112461"/>
    <x v="2"/>
    <x v="2"/>
    <n v="1057.51"/>
    <n v="0.32"/>
    <n v="338.40320000000003"/>
    <n v="719.10680000000002"/>
    <n v="7"/>
    <x v="653"/>
    <d v="2024-03-19T00:00:00"/>
    <x v="2"/>
    <x v="1"/>
    <n v="184.13"/>
    <x v="0"/>
  </r>
  <r>
    <s v="ORD114130"/>
    <x v="0"/>
    <x v="4"/>
    <n v="1060.1400000000001"/>
    <n v="0.3"/>
    <n v="318.04200000000003"/>
    <n v="742.09800000000007"/>
    <n v="7"/>
    <x v="304"/>
    <d v="2024-03-26T00:00:00"/>
    <x v="0"/>
    <x v="2"/>
    <n v="163.77000000000001"/>
    <x v="5"/>
  </r>
  <r>
    <s v="ORD114150"/>
    <x v="1"/>
    <x v="2"/>
    <n v="1061.99"/>
    <n v="0.28000000000000003"/>
    <n v="297.35720000000003"/>
    <n v="764.63279999999997"/>
    <n v="7"/>
    <x v="21"/>
    <d v="2023-03-21T00:00:00"/>
    <x v="2"/>
    <x v="1"/>
    <n v="80.16"/>
    <x v="3"/>
  </r>
  <r>
    <s v="ORD107904"/>
    <x v="1"/>
    <x v="1"/>
    <n v="1066.0999999999999"/>
    <n v="0.48"/>
    <n v="511.72799999999995"/>
    <n v="554.37199999999996"/>
    <n v="7"/>
    <x v="681"/>
    <d v="2023-12-18T00:00:00"/>
    <x v="2"/>
    <x v="2"/>
    <n v="272.33999999999997"/>
    <x v="5"/>
  </r>
  <r>
    <s v="ORD113922"/>
    <x v="1"/>
    <x v="1"/>
    <n v="1074.19"/>
    <n v="0.46"/>
    <n v="494.12740000000002"/>
    <n v="580.06259999999997"/>
    <n v="7"/>
    <x v="723"/>
    <d v="2024-06-28T00:00:00"/>
    <x v="0"/>
    <x v="2"/>
    <n v="115.23"/>
    <x v="2"/>
  </r>
  <r>
    <s v="ORD107717"/>
    <x v="2"/>
    <x v="1"/>
    <n v="1077.28"/>
    <n v="0.22"/>
    <n v="237.0016"/>
    <n v="840.27839999999992"/>
    <n v="7"/>
    <x v="340"/>
    <d v="2024-10-15T00:00:00"/>
    <x v="2"/>
    <x v="2"/>
    <n v="142.49"/>
    <x v="2"/>
  </r>
  <r>
    <s v="ORD105028"/>
    <x v="2"/>
    <x v="4"/>
    <n v="1078.78"/>
    <n v="0.15"/>
    <n v="161.81699999999998"/>
    <n v="916.96299999999997"/>
    <n v="7"/>
    <x v="505"/>
    <d v="2023-11-04T00:00:00"/>
    <x v="0"/>
    <x v="0"/>
    <n v="187.33"/>
    <x v="3"/>
  </r>
  <r>
    <s v="ORD106010"/>
    <x v="3"/>
    <x v="0"/>
    <n v="1080.3499999999999"/>
    <n v="0.17"/>
    <n v="183.65950000000001"/>
    <n v="896.69049999999993"/>
    <n v="7"/>
    <x v="193"/>
    <d v="2023-06-26T00:00:00"/>
    <x v="0"/>
    <x v="1"/>
    <n v="320.37"/>
    <x v="1"/>
  </r>
  <r>
    <s v="ORD106464"/>
    <x v="2"/>
    <x v="3"/>
    <n v="1080.48"/>
    <n v="0.16"/>
    <n v="172.8768"/>
    <n v="907.60320000000002"/>
    <n v="7"/>
    <x v="54"/>
    <d v="2023-03-31T00:00:00"/>
    <x v="1"/>
    <x v="0"/>
    <n v="177.68"/>
    <x v="4"/>
  </r>
  <r>
    <s v="ORD110929"/>
    <x v="3"/>
    <x v="0"/>
    <n v="1084.3499999999999"/>
    <n v="0.04"/>
    <n v="43.373999999999995"/>
    <n v="1040.9759999999999"/>
    <n v="7"/>
    <x v="60"/>
    <d v="2023-11-15T00:00:00"/>
    <x v="2"/>
    <x v="2"/>
    <n v="182.14"/>
    <x v="0"/>
  </r>
  <r>
    <s v="ORD108566"/>
    <x v="2"/>
    <x v="2"/>
    <n v="1084.71"/>
    <n v="0.2"/>
    <n v="216.94200000000001"/>
    <n v="867.76800000000003"/>
    <n v="7"/>
    <x v="605"/>
    <d v="2024-07-03T00:00:00"/>
    <x v="1"/>
    <x v="0"/>
    <n v="73.06"/>
    <x v="1"/>
  </r>
  <r>
    <s v="ORD105380"/>
    <x v="1"/>
    <x v="0"/>
    <n v="1085.44"/>
    <n v="0.25"/>
    <n v="271.36"/>
    <n v="814.08"/>
    <n v="7"/>
    <x v="69"/>
    <d v="2023-03-29T00:00:00"/>
    <x v="0"/>
    <x v="1"/>
    <n v="93.17"/>
    <x v="0"/>
  </r>
  <r>
    <s v="ORD112086"/>
    <x v="3"/>
    <x v="0"/>
    <n v="1085.77"/>
    <n v="0.42"/>
    <n v="456.02339999999998"/>
    <n v="629.74659999999994"/>
    <n v="7"/>
    <x v="664"/>
    <d v="2024-04-23T00:00:00"/>
    <x v="1"/>
    <x v="0"/>
    <n v="69.95"/>
    <x v="1"/>
  </r>
  <r>
    <s v="ORD112874"/>
    <x v="1"/>
    <x v="4"/>
    <n v="1091.8499999999999"/>
    <n v="0.39"/>
    <n v="425.82149999999996"/>
    <n v="666.02849999999989"/>
    <n v="7"/>
    <x v="64"/>
    <d v="2024-09-05T00:00:00"/>
    <x v="2"/>
    <x v="1"/>
    <n v="62.66"/>
    <x v="4"/>
  </r>
  <r>
    <s v="ORD107272"/>
    <x v="2"/>
    <x v="0"/>
    <n v="1092.49"/>
    <n v="0.15"/>
    <n v="163.87350000000001"/>
    <n v="928.61649999999997"/>
    <n v="7"/>
    <x v="67"/>
    <d v="2023-08-09T00:00:00"/>
    <x v="0"/>
    <x v="0"/>
    <n v="83.23"/>
    <x v="5"/>
  </r>
  <r>
    <s v="ORD113106"/>
    <x v="3"/>
    <x v="1"/>
    <n v="1094.43"/>
    <n v="7.0000000000000007E-2"/>
    <n v="76.610100000000017"/>
    <n v="1017.8199000000001"/>
    <n v="7"/>
    <x v="238"/>
    <d v="2023-03-19T00:00:00"/>
    <x v="2"/>
    <x v="0"/>
    <n v="216.77"/>
    <x v="3"/>
  </r>
  <r>
    <s v="ORD114996"/>
    <x v="3"/>
    <x v="4"/>
    <n v="1098"/>
    <n v="0.25"/>
    <n v="274.5"/>
    <n v="823.5"/>
    <n v="7"/>
    <x v="38"/>
    <d v="2024-01-20T00:00:00"/>
    <x v="1"/>
    <x v="0"/>
    <n v="249.52"/>
    <x v="0"/>
  </r>
  <r>
    <s v="ORD115015"/>
    <x v="3"/>
    <x v="4"/>
    <n v="1098.45"/>
    <n v="0.08"/>
    <n v="87.876000000000005"/>
    <n v="1010.5740000000001"/>
    <n v="7"/>
    <x v="98"/>
    <d v="2024-10-27T00:00:00"/>
    <x v="0"/>
    <x v="1"/>
    <n v="192.06"/>
    <x v="0"/>
  </r>
  <r>
    <s v="ORD102203"/>
    <x v="0"/>
    <x v="3"/>
    <n v="1098.54"/>
    <n v="0.28999999999999998"/>
    <n v="318.57659999999998"/>
    <n v="779.96339999999998"/>
    <n v="7"/>
    <x v="620"/>
    <d v="2024-07-07T00:00:00"/>
    <x v="2"/>
    <x v="2"/>
    <n v="119.88"/>
    <x v="0"/>
  </r>
  <r>
    <s v="ORD103324"/>
    <x v="0"/>
    <x v="3"/>
    <n v="1099.42"/>
    <n v="0.35"/>
    <n v="384.79700000000003"/>
    <n v="714.62300000000005"/>
    <n v="7"/>
    <x v="499"/>
    <d v="2023-08-22T00:00:00"/>
    <x v="2"/>
    <x v="0"/>
    <n v="297.31"/>
    <x v="3"/>
  </r>
  <r>
    <s v="ORD100306"/>
    <x v="3"/>
    <x v="3"/>
    <n v="1103.23"/>
    <n v="0.2"/>
    <n v="220.64600000000002"/>
    <n v="882.58400000000006"/>
    <n v="7"/>
    <x v="51"/>
    <d v="2023-12-13T00:00:00"/>
    <x v="0"/>
    <x v="0"/>
    <n v="245.99"/>
    <x v="4"/>
  </r>
  <r>
    <s v="ORD104743"/>
    <x v="1"/>
    <x v="1"/>
    <n v="1105.46"/>
    <n v="0.11"/>
    <n v="121.6006"/>
    <n v="983.85940000000005"/>
    <n v="7"/>
    <x v="68"/>
    <d v="2024-03-01T00:00:00"/>
    <x v="2"/>
    <x v="1"/>
    <n v="129.15"/>
    <x v="5"/>
  </r>
  <r>
    <s v="ORD105736"/>
    <x v="0"/>
    <x v="1"/>
    <n v="1106.75"/>
    <n v="0.34"/>
    <n v="376.29500000000002"/>
    <n v="730.45499999999993"/>
    <n v="7"/>
    <x v="101"/>
    <d v="2024-01-19T00:00:00"/>
    <x v="1"/>
    <x v="1"/>
    <n v="269.42"/>
    <x v="1"/>
  </r>
  <r>
    <s v="ORD106891"/>
    <x v="2"/>
    <x v="0"/>
    <n v="1118.53"/>
    <n v="0.41"/>
    <n v="458.59729999999996"/>
    <n v="659.93270000000007"/>
    <n v="7"/>
    <x v="157"/>
    <d v="2024-07-26T00:00:00"/>
    <x v="0"/>
    <x v="2"/>
    <n v="223.37"/>
    <x v="0"/>
  </r>
  <r>
    <s v="ORD111068"/>
    <x v="1"/>
    <x v="2"/>
    <n v="1122.99"/>
    <n v="0.22"/>
    <n v="247.05780000000001"/>
    <n v="875.93219999999997"/>
    <n v="7"/>
    <x v="633"/>
    <d v="2023-11-12T00:00:00"/>
    <x v="2"/>
    <x v="0"/>
    <n v="198.8"/>
    <x v="1"/>
  </r>
  <r>
    <s v="ORD112570"/>
    <x v="3"/>
    <x v="2"/>
    <n v="1125.8499999999999"/>
    <n v="0.4"/>
    <n v="450.34"/>
    <n v="675.51"/>
    <n v="7"/>
    <x v="685"/>
    <d v="2023-11-15T00:00:00"/>
    <x v="0"/>
    <x v="2"/>
    <n v="288.43"/>
    <x v="3"/>
  </r>
  <r>
    <s v="ORD101384"/>
    <x v="1"/>
    <x v="4"/>
    <n v="1131.8599999999999"/>
    <n v="0.44"/>
    <n v="498.01839999999999"/>
    <n v="633.84159999999997"/>
    <n v="7"/>
    <x v="664"/>
    <d v="2024-04-24T00:00:00"/>
    <x v="0"/>
    <x v="0"/>
    <n v="128.91"/>
    <x v="3"/>
  </r>
  <r>
    <s v="ORD114640"/>
    <x v="2"/>
    <x v="1"/>
    <n v="1132.3399999999999"/>
    <n v="0.14000000000000001"/>
    <n v="158.52760000000001"/>
    <n v="973.81239999999991"/>
    <n v="7"/>
    <x v="448"/>
    <d v="2023-04-07T00:00:00"/>
    <x v="1"/>
    <x v="0"/>
    <n v="266.45"/>
    <x v="1"/>
  </r>
  <r>
    <s v="ORD114814"/>
    <x v="2"/>
    <x v="0"/>
    <n v="1137.56"/>
    <n v="0.18"/>
    <n v="204.76079999999999"/>
    <n v="932.79919999999993"/>
    <n v="7"/>
    <x v="345"/>
    <d v="2023-06-02T00:00:00"/>
    <x v="2"/>
    <x v="0"/>
    <n v="212.51"/>
    <x v="1"/>
  </r>
  <r>
    <s v="ORD111233"/>
    <x v="3"/>
    <x v="1"/>
    <n v="1138.06"/>
    <n v="0.21"/>
    <n v="238.99259999999998"/>
    <n v="899.06739999999991"/>
    <n v="7"/>
    <x v="115"/>
    <d v="2024-03-15T00:00:00"/>
    <x v="1"/>
    <x v="1"/>
    <n v="327.3"/>
    <x v="0"/>
  </r>
  <r>
    <s v="ORD108544"/>
    <x v="1"/>
    <x v="2"/>
    <n v="1139.72"/>
    <n v="0.45"/>
    <n v="512.87400000000002"/>
    <n v="626.846"/>
    <n v="7"/>
    <x v="638"/>
    <d v="2023-12-20T00:00:00"/>
    <x v="1"/>
    <x v="2"/>
    <n v="319.22000000000003"/>
    <x v="1"/>
  </r>
  <r>
    <s v="ORD102966"/>
    <x v="1"/>
    <x v="4"/>
    <n v="1139.77"/>
    <n v="0.27"/>
    <n v="307.73790000000002"/>
    <n v="832.0320999999999"/>
    <n v="7"/>
    <x v="103"/>
    <d v="2023-10-04T00:00:00"/>
    <x v="0"/>
    <x v="2"/>
    <n v="143.07"/>
    <x v="1"/>
  </r>
  <r>
    <s v="ORD101390"/>
    <x v="2"/>
    <x v="2"/>
    <n v="1142.19"/>
    <n v="0.09"/>
    <n v="102.7971"/>
    <n v="1039.3929000000001"/>
    <n v="7"/>
    <x v="90"/>
    <d v="2024-09-27T00:00:00"/>
    <x v="1"/>
    <x v="0"/>
    <n v="86.59"/>
    <x v="5"/>
  </r>
  <r>
    <s v="ORD108117"/>
    <x v="0"/>
    <x v="1"/>
    <n v="1147.1400000000001"/>
    <n v="0.2"/>
    <n v="229.42800000000003"/>
    <n v="917.7120000000001"/>
    <n v="7"/>
    <x v="711"/>
    <d v="2024-08-08T00:00:00"/>
    <x v="1"/>
    <x v="2"/>
    <n v="216.41"/>
    <x v="2"/>
  </r>
  <r>
    <s v="ORD115294"/>
    <x v="3"/>
    <x v="4"/>
    <n v="1154.8"/>
    <n v="0.18"/>
    <n v="207.86399999999998"/>
    <n v="946.93599999999992"/>
    <n v="7"/>
    <x v="176"/>
    <d v="2023-05-10T00:00:00"/>
    <x v="0"/>
    <x v="2"/>
    <n v="278.06"/>
    <x v="4"/>
  </r>
  <r>
    <s v="ORD102684"/>
    <x v="2"/>
    <x v="4"/>
    <n v="1155.3499999999999"/>
    <n v="0.35"/>
    <n v="404.37249999999995"/>
    <n v="750.97749999999996"/>
    <n v="7"/>
    <x v="37"/>
    <d v="2024-06-04T00:00:00"/>
    <x v="1"/>
    <x v="2"/>
    <n v="209.72"/>
    <x v="4"/>
  </r>
  <r>
    <s v="ORD107509"/>
    <x v="2"/>
    <x v="2"/>
    <n v="1157.46"/>
    <n v="0.02"/>
    <n v="23.1492"/>
    <n v="1134.3108"/>
    <n v="7"/>
    <x v="629"/>
    <d v="2023-07-03T00:00:00"/>
    <x v="2"/>
    <x v="2"/>
    <n v="282.16000000000003"/>
    <x v="2"/>
  </r>
  <r>
    <s v="ORD108796"/>
    <x v="3"/>
    <x v="4"/>
    <n v="1159.21"/>
    <n v="0.04"/>
    <n v="46.368400000000001"/>
    <n v="1112.8416"/>
    <n v="7"/>
    <x v="344"/>
    <d v="2023-04-29T00:00:00"/>
    <x v="2"/>
    <x v="0"/>
    <n v="227.62"/>
    <x v="3"/>
  </r>
  <r>
    <s v="ORD111716"/>
    <x v="3"/>
    <x v="2"/>
    <n v="1164.76"/>
    <n v="0.49"/>
    <n v="570.73239999999998"/>
    <n v="594.02760000000001"/>
    <n v="7"/>
    <x v="141"/>
    <d v="2024-02-03T00:00:00"/>
    <x v="0"/>
    <x v="2"/>
    <n v="281.94"/>
    <x v="0"/>
  </r>
  <r>
    <s v="ORD113005"/>
    <x v="3"/>
    <x v="0"/>
    <n v="1171.92"/>
    <n v="0.39"/>
    <n v="457.04880000000003"/>
    <n v="714.87120000000004"/>
    <n v="7"/>
    <x v="136"/>
    <d v="2024-11-25T00:00:00"/>
    <x v="0"/>
    <x v="0"/>
    <n v="156.94999999999999"/>
    <x v="2"/>
  </r>
  <r>
    <s v="ORD113945"/>
    <x v="2"/>
    <x v="2"/>
    <n v="1181.1600000000001"/>
    <n v="0.33"/>
    <n v="389.78280000000007"/>
    <n v="791.37720000000002"/>
    <n v="7"/>
    <x v="371"/>
    <d v="2023-02-15T00:00:00"/>
    <x v="0"/>
    <x v="0"/>
    <n v="108.96"/>
    <x v="1"/>
  </r>
  <r>
    <s v="ORD102878"/>
    <x v="0"/>
    <x v="3"/>
    <n v="1182.5"/>
    <n v="0.24"/>
    <n v="283.8"/>
    <n v="898.7"/>
    <n v="7"/>
    <x v="681"/>
    <d v="2023-12-14T00:00:00"/>
    <x v="0"/>
    <x v="2"/>
    <n v="290.70999999999998"/>
    <x v="3"/>
  </r>
  <r>
    <s v="ORD110856"/>
    <x v="2"/>
    <x v="2"/>
    <n v="1184.54"/>
    <n v="0.48"/>
    <n v="568.57920000000001"/>
    <n v="615.96079999999995"/>
    <n v="7"/>
    <x v="556"/>
    <d v="2023-02-09T00:00:00"/>
    <x v="2"/>
    <x v="2"/>
    <n v="309.04000000000002"/>
    <x v="2"/>
  </r>
  <r>
    <s v="ORD108535"/>
    <x v="3"/>
    <x v="3"/>
    <n v="1192.5899999999999"/>
    <n v="0.47"/>
    <n v="560.51729999999998"/>
    <n v="632.07269999999994"/>
    <n v="7"/>
    <x v="535"/>
    <d v="2023-10-20T00:00:00"/>
    <x v="2"/>
    <x v="1"/>
    <n v="271.20999999999998"/>
    <x v="5"/>
  </r>
  <r>
    <s v="ORD105042"/>
    <x v="2"/>
    <x v="4"/>
    <n v="1195.3599999999999"/>
    <n v="0.3"/>
    <n v="358.60799999999995"/>
    <n v="836.75199999999995"/>
    <n v="7"/>
    <x v="646"/>
    <d v="2024-02-25T00:00:00"/>
    <x v="0"/>
    <x v="2"/>
    <n v="300.49"/>
    <x v="3"/>
  </r>
  <r>
    <s v="ORD107607"/>
    <x v="2"/>
    <x v="1"/>
    <n v="1197.19"/>
    <n v="0.28000000000000003"/>
    <n v="335.21320000000003"/>
    <n v="861.97680000000003"/>
    <n v="7"/>
    <x v="413"/>
    <d v="2023-09-12T00:00:00"/>
    <x v="0"/>
    <x v="0"/>
    <n v="334.99"/>
    <x v="0"/>
  </r>
  <r>
    <s v="ORD103803"/>
    <x v="2"/>
    <x v="4"/>
    <n v="1204.1500000000001"/>
    <n v="0.06"/>
    <n v="72.249000000000009"/>
    <n v="1131.9010000000001"/>
    <n v="7"/>
    <x v="175"/>
    <d v="2023-08-22T00:00:00"/>
    <x v="0"/>
    <x v="1"/>
    <n v="197.4"/>
    <x v="3"/>
  </r>
  <r>
    <s v="ORD103268"/>
    <x v="3"/>
    <x v="4"/>
    <n v="1205.95"/>
    <n v="0.2"/>
    <n v="241.19000000000003"/>
    <n v="964.76"/>
    <n v="7"/>
    <x v="457"/>
    <d v="2024-07-01T00:00:00"/>
    <x v="1"/>
    <x v="1"/>
    <n v="348.6"/>
    <x v="2"/>
  </r>
  <r>
    <s v="ORD103420"/>
    <x v="0"/>
    <x v="1"/>
    <n v="1207.19"/>
    <n v="0.17"/>
    <n v="205.22230000000002"/>
    <n v="1001.9677"/>
    <n v="7"/>
    <x v="49"/>
    <d v="2024-12-17T00:00:00"/>
    <x v="0"/>
    <x v="2"/>
    <n v="323.95"/>
    <x v="0"/>
  </r>
  <r>
    <s v="ORD101903"/>
    <x v="1"/>
    <x v="0"/>
    <n v="1209.99"/>
    <n v="0.43"/>
    <n v="520.29570000000001"/>
    <n v="689.6943"/>
    <n v="7"/>
    <x v="508"/>
    <d v="2024-08-12T00:00:00"/>
    <x v="0"/>
    <x v="1"/>
    <n v="98.81"/>
    <x v="5"/>
  </r>
  <r>
    <s v="ORD101125"/>
    <x v="3"/>
    <x v="2"/>
    <n v="1210.98"/>
    <n v="0.25"/>
    <n v="302.745"/>
    <n v="908.23500000000001"/>
    <n v="7"/>
    <x v="186"/>
    <d v="2023-08-07T00:00:00"/>
    <x v="2"/>
    <x v="0"/>
    <n v="334.27"/>
    <x v="0"/>
  </r>
  <r>
    <s v="ORD109158"/>
    <x v="0"/>
    <x v="3"/>
    <n v="1216.1600000000001"/>
    <n v="0.42"/>
    <n v="510.78720000000004"/>
    <n v="705.3728000000001"/>
    <n v="7"/>
    <x v="127"/>
    <d v="2023-11-19T00:00:00"/>
    <x v="2"/>
    <x v="0"/>
    <n v="121.79"/>
    <x v="5"/>
  </r>
  <r>
    <s v="ORD103181"/>
    <x v="0"/>
    <x v="4"/>
    <n v="1218.5999999999999"/>
    <n v="0.42"/>
    <n v="511.81199999999995"/>
    <n v="706.78800000000001"/>
    <n v="7"/>
    <x v="459"/>
    <d v="2024-01-12T00:00:00"/>
    <x v="2"/>
    <x v="1"/>
    <n v="239.52"/>
    <x v="3"/>
  </r>
  <r>
    <s v="ORD100820"/>
    <x v="0"/>
    <x v="4"/>
    <n v="1221.18"/>
    <n v="0.1"/>
    <n v="122.11800000000001"/>
    <n v="1099.0620000000001"/>
    <n v="7"/>
    <x v="273"/>
    <d v="2024-04-22T00:00:00"/>
    <x v="1"/>
    <x v="2"/>
    <n v="347.25"/>
    <x v="3"/>
  </r>
  <r>
    <s v="ORD104142"/>
    <x v="2"/>
    <x v="1"/>
    <n v="1223.27"/>
    <n v="0.42"/>
    <n v="513.77339999999992"/>
    <n v="709.49660000000006"/>
    <n v="7"/>
    <x v="224"/>
    <d v="2024-08-28T00:00:00"/>
    <x v="1"/>
    <x v="2"/>
    <n v="201.33"/>
    <x v="2"/>
  </r>
  <r>
    <s v="ORD112062"/>
    <x v="0"/>
    <x v="3"/>
    <n v="1225.6400000000001"/>
    <n v="0.49"/>
    <n v="600.56360000000006"/>
    <n v="625.07640000000004"/>
    <n v="7"/>
    <x v="638"/>
    <d v="2023-12-22T00:00:00"/>
    <x v="0"/>
    <x v="2"/>
    <n v="302.81"/>
    <x v="0"/>
  </r>
  <r>
    <s v="ORD111838"/>
    <x v="1"/>
    <x v="0"/>
    <n v="1228.58"/>
    <n v="0"/>
    <n v="0"/>
    <n v="1228.58"/>
    <n v="7"/>
    <x v="582"/>
    <d v="2023-07-31T00:00:00"/>
    <x v="1"/>
    <x v="1"/>
    <n v="253.94"/>
    <x v="3"/>
  </r>
  <r>
    <s v="ORD111236"/>
    <x v="1"/>
    <x v="1"/>
    <n v="1236.97"/>
    <n v="0.03"/>
    <n v="37.109099999999998"/>
    <n v="1199.8609000000001"/>
    <n v="7"/>
    <x v="552"/>
    <d v="2023-09-17T00:00:00"/>
    <x v="0"/>
    <x v="2"/>
    <n v="196"/>
    <x v="4"/>
  </r>
  <r>
    <s v="ORD111929"/>
    <x v="3"/>
    <x v="2"/>
    <n v="1238.53"/>
    <n v="0.01"/>
    <n v="12.385300000000001"/>
    <n v="1226.1447000000001"/>
    <n v="7"/>
    <x v="357"/>
    <d v="2023-10-08T00:00:00"/>
    <x v="0"/>
    <x v="1"/>
    <n v="191.34"/>
    <x v="0"/>
  </r>
  <r>
    <s v="ORD100565"/>
    <x v="2"/>
    <x v="0"/>
    <n v="1241.49"/>
    <n v="0.01"/>
    <n v="12.414900000000001"/>
    <n v="1229.0751"/>
    <n v="7"/>
    <x v="269"/>
    <d v="2024-04-06T00:00:00"/>
    <x v="1"/>
    <x v="0"/>
    <n v="274.88"/>
    <x v="2"/>
  </r>
  <r>
    <s v="ORD114084"/>
    <x v="3"/>
    <x v="1"/>
    <n v="1242.74"/>
    <n v="0.28999999999999998"/>
    <n v="360.39459999999997"/>
    <n v="882.34540000000004"/>
    <n v="7"/>
    <x v="381"/>
    <d v="2023-11-17T00:00:00"/>
    <x v="2"/>
    <x v="0"/>
    <n v="135.33000000000001"/>
    <x v="2"/>
  </r>
  <r>
    <s v="ORD108433"/>
    <x v="2"/>
    <x v="0"/>
    <n v="1259.1199999999999"/>
    <n v="0.35"/>
    <n v="440.69199999999995"/>
    <n v="818.42799999999988"/>
    <n v="7"/>
    <x v="329"/>
    <d v="2023-12-01T00:00:00"/>
    <x v="0"/>
    <x v="2"/>
    <n v="174.4"/>
    <x v="0"/>
  </r>
  <r>
    <s v="ORD105485"/>
    <x v="0"/>
    <x v="0"/>
    <n v="1265.22"/>
    <n v="0.06"/>
    <n v="75.913200000000003"/>
    <n v="1189.3068000000001"/>
    <n v="7"/>
    <x v="522"/>
    <d v="2024-10-12T00:00:00"/>
    <x v="0"/>
    <x v="0"/>
    <n v="366.23"/>
    <x v="4"/>
  </r>
  <r>
    <s v="ORD101724"/>
    <x v="2"/>
    <x v="2"/>
    <n v="1272.08"/>
    <n v="0.03"/>
    <n v="38.162399999999998"/>
    <n v="1233.9176"/>
    <n v="7"/>
    <x v="541"/>
    <d v="2023-03-15T00:00:00"/>
    <x v="0"/>
    <x v="0"/>
    <n v="269.86"/>
    <x v="2"/>
  </r>
  <r>
    <s v="ORD113853"/>
    <x v="3"/>
    <x v="0"/>
    <n v="1278.47"/>
    <n v="0.46"/>
    <n v="588.09620000000007"/>
    <n v="690.37379999999996"/>
    <n v="7"/>
    <x v="216"/>
    <d v="2023-04-24T00:00:00"/>
    <x v="2"/>
    <x v="2"/>
    <n v="235.26"/>
    <x v="3"/>
  </r>
  <r>
    <s v="ORD101075"/>
    <x v="1"/>
    <x v="4"/>
    <n v="1279.49"/>
    <n v="0.45"/>
    <n v="575.77049999999997"/>
    <n v="703.71950000000004"/>
    <n v="7"/>
    <x v="26"/>
    <d v="2023-04-30T00:00:00"/>
    <x v="0"/>
    <x v="1"/>
    <n v="374.63"/>
    <x v="5"/>
  </r>
  <r>
    <s v="ORD106386"/>
    <x v="3"/>
    <x v="3"/>
    <n v="1279.5"/>
    <n v="0.01"/>
    <n v="12.795"/>
    <n v="1266.7049999999999"/>
    <n v="7"/>
    <x v="35"/>
    <d v="2023-02-13T00:00:00"/>
    <x v="0"/>
    <x v="0"/>
    <n v="148.5"/>
    <x v="0"/>
  </r>
  <r>
    <s v="ORD112744"/>
    <x v="3"/>
    <x v="0"/>
    <n v="1281.08"/>
    <n v="0.39"/>
    <n v="499.62119999999999"/>
    <n v="781.45879999999988"/>
    <n v="7"/>
    <x v="603"/>
    <d v="2023-11-08T00:00:00"/>
    <x v="1"/>
    <x v="2"/>
    <n v="230.83"/>
    <x v="2"/>
  </r>
  <r>
    <s v="ORD110601"/>
    <x v="2"/>
    <x v="4"/>
    <n v="1286.48"/>
    <n v="0.16"/>
    <n v="205.83680000000001"/>
    <n v="1080.6432"/>
    <n v="7"/>
    <x v="292"/>
    <d v="2023-04-28T00:00:00"/>
    <x v="1"/>
    <x v="2"/>
    <n v="121.58"/>
    <x v="1"/>
  </r>
  <r>
    <s v="ORD105855"/>
    <x v="3"/>
    <x v="0"/>
    <n v="1286.56"/>
    <n v="0.45"/>
    <n v="578.952"/>
    <n v="707.60799999999995"/>
    <n v="7"/>
    <x v="107"/>
    <d v="2024-04-03T00:00:00"/>
    <x v="1"/>
    <x v="1"/>
    <n v="203.55"/>
    <x v="1"/>
  </r>
  <r>
    <s v="ORD110245"/>
    <x v="1"/>
    <x v="3"/>
    <n v="1288.48"/>
    <n v="0.09"/>
    <n v="115.9632"/>
    <n v="1172.5168000000001"/>
    <n v="7"/>
    <x v="159"/>
    <d v="2024-02-28T00:00:00"/>
    <x v="0"/>
    <x v="2"/>
    <n v="370.94"/>
    <x v="2"/>
  </r>
  <r>
    <s v="ORD110913"/>
    <x v="1"/>
    <x v="3"/>
    <n v="1289.49"/>
    <n v="0.13"/>
    <n v="167.6337"/>
    <n v="1121.8562999999999"/>
    <n v="7"/>
    <x v="437"/>
    <d v="2023-12-19T00:00:00"/>
    <x v="0"/>
    <x v="2"/>
    <n v="156.32"/>
    <x v="3"/>
  </r>
  <r>
    <s v="ORD102991"/>
    <x v="2"/>
    <x v="3"/>
    <n v="1289.6199999999999"/>
    <n v="0.03"/>
    <n v="38.688599999999994"/>
    <n v="1250.9313999999999"/>
    <n v="7"/>
    <x v="200"/>
    <d v="2024-06-10T00:00:00"/>
    <x v="1"/>
    <x v="2"/>
    <n v="79.66"/>
    <x v="5"/>
  </r>
  <r>
    <s v="ORD100646"/>
    <x v="1"/>
    <x v="1"/>
    <n v="1291.49"/>
    <n v="0.31"/>
    <n v="400.36189999999999"/>
    <n v="891.12810000000002"/>
    <n v="7"/>
    <x v="615"/>
    <d v="2023-07-01T00:00:00"/>
    <x v="1"/>
    <x v="0"/>
    <n v="91.07"/>
    <x v="4"/>
  </r>
  <r>
    <s v="ORD115232"/>
    <x v="3"/>
    <x v="2"/>
    <n v="1297.54"/>
    <n v="0.03"/>
    <n v="38.926199999999994"/>
    <n v="1258.6138000000001"/>
    <n v="7"/>
    <x v="542"/>
    <d v="2024-12-18T00:00:00"/>
    <x v="2"/>
    <x v="2"/>
    <n v="291.66000000000003"/>
    <x v="0"/>
  </r>
  <r>
    <s v="ORD113547"/>
    <x v="3"/>
    <x v="0"/>
    <n v="1298.23"/>
    <n v="0.19"/>
    <n v="246.66370000000001"/>
    <n v="1051.5663"/>
    <n v="7"/>
    <x v="609"/>
    <d v="2023-10-05T00:00:00"/>
    <x v="2"/>
    <x v="2"/>
    <n v="220.41"/>
    <x v="5"/>
  </r>
  <r>
    <s v="ORD110539"/>
    <x v="1"/>
    <x v="0"/>
    <n v="1298.8"/>
    <n v="0.12"/>
    <n v="155.85599999999999"/>
    <n v="1142.944"/>
    <n v="7"/>
    <x v="160"/>
    <d v="2024-07-05T00:00:00"/>
    <x v="2"/>
    <x v="2"/>
    <n v="255.85"/>
    <x v="2"/>
  </r>
  <r>
    <s v="ORD111222"/>
    <x v="2"/>
    <x v="4"/>
    <n v="1299.43"/>
    <n v="0.34"/>
    <n v="441.80620000000005"/>
    <n v="857.62380000000007"/>
    <n v="7"/>
    <x v="458"/>
    <d v="2024-01-08T00:00:00"/>
    <x v="1"/>
    <x v="1"/>
    <n v="387.77"/>
    <x v="5"/>
  </r>
  <r>
    <s v="ORD107635"/>
    <x v="0"/>
    <x v="1"/>
    <n v="1302.73"/>
    <n v="0.49"/>
    <n v="638.33770000000004"/>
    <n v="664.39229999999998"/>
    <n v="7"/>
    <x v="357"/>
    <d v="2023-10-12T00:00:00"/>
    <x v="0"/>
    <x v="1"/>
    <n v="302.5"/>
    <x v="0"/>
  </r>
  <r>
    <s v="ORD103825"/>
    <x v="2"/>
    <x v="1"/>
    <n v="1306.3900000000001"/>
    <n v="0.49"/>
    <n v="640.13110000000006"/>
    <n v="666.25890000000004"/>
    <n v="7"/>
    <x v="665"/>
    <d v="2023-10-11T00:00:00"/>
    <x v="1"/>
    <x v="1"/>
    <n v="202.88"/>
    <x v="0"/>
  </r>
  <r>
    <s v="ORD105325"/>
    <x v="3"/>
    <x v="0"/>
    <n v="1311.98"/>
    <n v="0.38"/>
    <n v="498.55240000000003"/>
    <n v="813.42759999999998"/>
    <n v="7"/>
    <x v="538"/>
    <d v="2024-12-07T00:00:00"/>
    <x v="2"/>
    <x v="0"/>
    <n v="215.57"/>
    <x v="1"/>
  </r>
  <r>
    <s v="ORD102919"/>
    <x v="2"/>
    <x v="2"/>
    <n v="1312.47"/>
    <n v="0.47"/>
    <n v="616.86090000000002"/>
    <n v="695.60910000000001"/>
    <n v="7"/>
    <x v="346"/>
    <d v="2023-06-05T00:00:00"/>
    <x v="2"/>
    <x v="2"/>
    <n v="141.41"/>
    <x v="5"/>
  </r>
  <r>
    <s v="ORD114447"/>
    <x v="2"/>
    <x v="1"/>
    <n v="1319.99"/>
    <n v="0.39"/>
    <n v="514.79610000000002"/>
    <n v="805.19389999999999"/>
    <n v="7"/>
    <x v="331"/>
    <d v="2023-10-19T00:00:00"/>
    <x v="0"/>
    <x v="2"/>
    <n v="96.82"/>
    <x v="5"/>
  </r>
  <r>
    <s v="ORD105718"/>
    <x v="1"/>
    <x v="0"/>
    <n v="1321.01"/>
    <n v="0.18"/>
    <n v="237.78179999999998"/>
    <n v="1083.2282"/>
    <n v="7"/>
    <x v="320"/>
    <d v="2023-08-25T00:00:00"/>
    <x v="2"/>
    <x v="0"/>
    <n v="141.78"/>
    <x v="3"/>
  </r>
  <r>
    <s v="ORD107938"/>
    <x v="1"/>
    <x v="2"/>
    <n v="1323.41"/>
    <n v="0.01"/>
    <n v="13.234100000000002"/>
    <n v="1310.1759000000002"/>
    <n v="7"/>
    <x v="526"/>
    <d v="2023-07-30T00:00:00"/>
    <x v="0"/>
    <x v="0"/>
    <n v="217.87"/>
    <x v="0"/>
  </r>
  <r>
    <s v="ORD102924"/>
    <x v="2"/>
    <x v="1"/>
    <n v="1324.13"/>
    <n v="0.22"/>
    <n v="291.30860000000001"/>
    <n v="1032.8214"/>
    <n v="7"/>
    <x v="669"/>
    <d v="2024-11-07T00:00:00"/>
    <x v="1"/>
    <x v="0"/>
    <n v="168.18"/>
    <x v="5"/>
  </r>
  <r>
    <s v="ORD109062"/>
    <x v="3"/>
    <x v="1"/>
    <n v="1324.63"/>
    <n v="0.24"/>
    <n v="317.91120000000001"/>
    <n v="1006.7188000000001"/>
    <n v="7"/>
    <x v="658"/>
    <d v="2023-01-13T00:00:00"/>
    <x v="1"/>
    <x v="0"/>
    <n v="373.71"/>
    <x v="2"/>
  </r>
  <r>
    <s v="ORD100789"/>
    <x v="0"/>
    <x v="3"/>
    <n v="1324.71"/>
    <n v="0.25"/>
    <n v="331.17750000000001"/>
    <n v="993.53250000000003"/>
    <n v="7"/>
    <x v="45"/>
    <d v="2023-05-26T00:00:00"/>
    <x v="0"/>
    <x v="1"/>
    <n v="331.01"/>
    <x v="5"/>
  </r>
  <r>
    <s v="ORD103088"/>
    <x v="3"/>
    <x v="0"/>
    <n v="1325.66"/>
    <n v="0.03"/>
    <n v="39.769800000000004"/>
    <n v="1285.8902"/>
    <n v="7"/>
    <x v="475"/>
    <d v="2024-11-12T00:00:00"/>
    <x v="2"/>
    <x v="2"/>
    <n v="141.77000000000001"/>
    <x v="4"/>
  </r>
  <r>
    <s v="ORD102058"/>
    <x v="2"/>
    <x v="2"/>
    <n v="1328.14"/>
    <n v="0.47"/>
    <n v="624.22580000000005"/>
    <n v="703.91420000000005"/>
    <n v="7"/>
    <x v="585"/>
    <d v="2023-03-15T00:00:00"/>
    <x v="1"/>
    <x v="2"/>
    <n v="307.7"/>
    <x v="5"/>
  </r>
  <r>
    <s v="ORD104141"/>
    <x v="3"/>
    <x v="1"/>
    <n v="1330.09"/>
    <n v="0.01"/>
    <n v="13.300899999999999"/>
    <n v="1316.7891"/>
    <n v="7"/>
    <x v="48"/>
    <d v="2024-05-09T00:00:00"/>
    <x v="2"/>
    <x v="1"/>
    <n v="234.45"/>
    <x v="4"/>
  </r>
  <r>
    <s v="ORD108830"/>
    <x v="0"/>
    <x v="1"/>
    <n v="1335.38"/>
    <n v="0.3"/>
    <n v="400.61400000000003"/>
    <n v="934.76600000000008"/>
    <n v="7"/>
    <x v="372"/>
    <d v="2024-06-23T00:00:00"/>
    <x v="1"/>
    <x v="1"/>
    <n v="398.42"/>
    <x v="0"/>
  </r>
  <r>
    <s v="ORD110346"/>
    <x v="1"/>
    <x v="1"/>
    <n v="1336.78"/>
    <n v="0.36"/>
    <n v="481.24079999999998"/>
    <n v="855.53919999999994"/>
    <n v="7"/>
    <x v="258"/>
    <d v="2024-05-31T00:00:00"/>
    <x v="2"/>
    <x v="1"/>
    <n v="139.54"/>
    <x v="0"/>
  </r>
  <r>
    <s v="ORD102243"/>
    <x v="2"/>
    <x v="0"/>
    <n v="1339.47"/>
    <n v="0.44"/>
    <n v="589.36680000000001"/>
    <n v="750.10320000000002"/>
    <n v="7"/>
    <x v="284"/>
    <d v="2024-01-27T00:00:00"/>
    <x v="0"/>
    <x v="1"/>
    <n v="214.95"/>
    <x v="5"/>
  </r>
  <r>
    <s v="ORD113081"/>
    <x v="2"/>
    <x v="0"/>
    <n v="1340.28"/>
    <n v="0.28000000000000003"/>
    <n v="375.27840000000003"/>
    <n v="965.00159999999994"/>
    <n v="7"/>
    <x v="17"/>
    <d v="2024-05-03T00:00:00"/>
    <x v="0"/>
    <x v="2"/>
    <n v="161.62"/>
    <x v="2"/>
  </r>
  <r>
    <s v="ORD102884"/>
    <x v="3"/>
    <x v="3"/>
    <n v="1347.01"/>
    <n v="7.0000000000000007E-2"/>
    <n v="94.290700000000015"/>
    <n v="1252.7193"/>
    <n v="7"/>
    <x v="418"/>
    <d v="2024-05-22T00:00:00"/>
    <x v="0"/>
    <x v="2"/>
    <n v="167.12"/>
    <x v="2"/>
  </r>
  <r>
    <s v="ORD110123"/>
    <x v="0"/>
    <x v="3"/>
    <n v="1347.49"/>
    <n v="0.42"/>
    <n v="565.94579999999996"/>
    <n v="781.54420000000005"/>
    <n v="7"/>
    <x v="230"/>
    <d v="2024-04-16T00:00:00"/>
    <x v="0"/>
    <x v="1"/>
    <n v="73.55"/>
    <x v="4"/>
  </r>
  <r>
    <s v="ORD114133"/>
    <x v="3"/>
    <x v="3"/>
    <n v="1348.65"/>
    <n v="0.08"/>
    <n v="107.89200000000001"/>
    <n v="1240.758"/>
    <n v="7"/>
    <x v="417"/>
    <d v="2023-10-27T00:00:00"/>
    <x v="1"/>
    <x v="2"/>
    <n v="187.88"/>
    <x v="2"/>
  </r>
  <r>
    <s v="ORD102258"/>
    <x v="3"/>
    <x v="1"/>
    <n v="1349.14"/>
    <n v="0.32"/>
    <n v="431.72480000000002"/>
    <n v="917.41520000000014"/>
    <n v="7"/>
    <x v="671"/>
    <d v="2024-10-15T00:00:00"/>
    <x v="0"/>
    <x v="2"/>
    <n v="320.38"/>
    <x v="1"/>
  </r>
  <r>
    <s v="ORD106004"/>
    <x v="0"/>
    <x v="4"/>
    <n v="1351.16"/>
    <n v="0.16"/>
    <n v="216.18560000000002"/>
    <n v="1134.9744000000001"/>
    <n v="7"/>
    <x v="63"/>
    <d v="2024-02-20T00:00:00"/>
    <x v="2"/>
    <x v="1"/>
    <n v="148.88999999999999"/>
    <x v="1"/>
  </r>
  <r>
    <s v="ORD107480"/>
    <x v="0"/>
    <x v="0"/>
    <n v="1354.05"/>
    <n v="0.16"/>
    <n v="216.648"/>
    <n v="1137.402"/>
    <n v="7"/>
    <x v="151"/>
    <d v="2023-07-28T00:00:00"/>
    <x v="0"/>
    <x v="0"/>
    <n v="188.95"/>
    <x v="5"/>
  </r>
  <r>
    <s v="ORD108115"/>
    <x v="1"/>
    <x v="2"/>
    <n v="1356.35"/>
    <n v="0.35"/>
    <n v="474.72249999999991"/>
    <n v="881.62750000000005"/>
    <n v="7"/>
    <x v="427"/>
    <d v="2023-07-08T00:00:00"/>
    <x v="2"/>
    <x v="2"/>
    <n v="207.15"/>
    <x v="1"/>
  </r>
  <r>
    <s v="ORD113047"/>
    <x v="0"/>
    <x v="2"/>
    <n v="1361.95"/>
    <n v="0.21"/>
    <n v="286.0095"/>
    <n v="1075.9405000000002"/>
    <n v="7"/>
    <x v="206"/>
    <d v="2023-01-18T00:00:00"/>
    <x v="2"/>
    <x v="2"/>
    <n v="400.79"/>
    <x v="5"/>
  </r>
  <r>
    <s v="ORD106590"/>
    <x v="3"/>
    <x v="1"/>
    <n v="1363.53"/>
    <n v="0.09"/>
    <n v="122.71769999999999"/>
    <n v="1240.8123000000001"/>
    <n v="7"/>
    <x v="401"/>
    <d v="2024-02-17T00:00:00"/>
    <x v="1"/>
    <x v="0"/>
    <n v="109.25"/>
    <x v="4"/>
  </r>
  <r>
    <s v="ORD105870"/>
    <x v="0"/>
    <x v="1"/>
    <n v="1366.53"/>
    <n v="0.19"/>
    <n v="259.64069999999998"/>
    <n v="1106.8893"/>
    <n v="7"/>
    <x v="64"/>
    <d v="2024-09-03T00:00:00"/>
    <x v="2"/>
    <x v="2"/>
    <n v="180.59"/>
    <x v="0"/>
  </r>
  <r>
    <s v="ORD106039"/>
    <x v="1"/>
    <x v="4"/>
    <n v="1369.83"/>
    <n v="0.09"/>
    <n v="123.28469999999999"/>
    <n v="1246.5453"/>
    <n v="7"/>
    <x v="663"/>
    <d v="2023-08-30T00:00:00"/>
    <x v="1"/>
    <x v="2"/>
    <n v="409.92"/>
    <x v="5"/>
  </r>
  <r>
    <s v="ORD101836"/>
    <x v="2"/>
    <x v="3"/>
    <n v="1370.05"/>
    <n v="0.44"/>
    <n v="602.822"/>
    <n v="767.22799999999995"/>
    <n v="7"/>
    <x v="629"/>
    <d v="2023-06-29T00:00:00"/>
    <x v="0"/>
    <x v="1"/>
    <n v="211.97"/>
    <x v="1"/>
  </r>
  <r>
    <s v="ORD114548"/>
    <x v="3"/>
    <x v="2"/>
    <n v="1370.44"/>
    <n v="0.04"/>
    <n v="54.817600000000006"/>
    <n v="1315.6224"/>
    <n v="7"/>
    <x v="361"/>
    <d v="2023-05-25T00:00:00"/>
    <x v="1"/>
    <x v="1"/>
    <n v="308.88"/>
    <x v="0"/>
  </r>
  <r>
    <s v="ORD110869"/>
    <x v="1"/>
    <x v="1"/>
    <n v="1371.09"/>
    <n v="0.01"/>
    <n v="13.710899999999999"/>
    <n v="1357.3790999999999"/>
    <n v="7"/>
    <x v="618"/>
    <d v="2024-01-03T00:00:00"/>
    <x v="1"/>
    <x v="0"/>
    <n v="406.79"/>
    <x v="4"/>
  </r>
  <r>
    <s v="ORD109103"/>
    <x v="0"/>
    <x v="1"/>
    <n v="1376.24"/>
    <n v="0.12"/>
    <n v="165.14879999999999"/>
    <n v="1211.0912000000001"/>
    <n v="7"/>
    <x v="336"/>
    <d v="2024-05-21T00:00:00"/>
    <x v="2"/>
    <x v="1"/>
    <n v="267.91000000000003"/>
    <x v="3"/>
  </r>
  <r>
    <s v="ORD111455"/>
    <x v="3"/>
    <x v="3"/>
    <n v="1378.83"/>
    <n v="0.4"/>
    <n v="551.53200000000004"/>
    <n v="827.29799999999989"/>
    <n v="7"/>
    <x v="653"/>
    <d v="2024-03-17T00:00:00"/>
    <x v="0"/>
    <x v="1"/>
    <n v="359.51"/>
    <x v="4"/>
  </r>
  <r>
    <s v="ORD108708"/>
    <x v="2"/>
    <x v="3"/>
    <n v="1380.62"/>
    <n v="0.08"/>
    <n v="110.44959999999999"/>
    <n v="1270.1704"/>
    <n v="7"/>
    <x v="395"/>
    <d v="2023-06-26T00:00:00"/>
    <x v="0"/>
    <x v="0"/>
    <n v="165.81"/>
    <x v="4"/>
  </r>
  <r>
    <s v="ORD111870"/>
    <x v="3"/>
    <x v="2"/>
    <n v="1389.35"/>
    <n v="0.32"/>
    <n v="444.59199999999998"/>
    <n v="944.75799999999992"/>
    <n v="7"/>
    <x v="218"/>
    <d v="2024-11-11T00:00:00"/>
    <x v="1"/>
    <x v="0"/>
    <n v="116.81"/>
    <x v="1"/>
  </r>
  <r>
    <s v="ORD101516"/>
    <x v="0"/>
    <x v="4"/>
    <n v="1395.8"/>
    <n v="0.44"/>
    <n v="614.15199999999993"/>
    <n v="781.64800000000002"/>
    <n v="7"/>
    <x v="595"/>
    <d v="2024-02-12T00:00:00"/>
    <x v="1"/>
    <x v="0"/>
    <n v="307.48"/>
    <x v="4"/>
  </r>
  <r>
    <s v="ORD111396"/>
    <x v="2"/>
    <x v="1"/>
    <n v="1395.83"/>
    <n v="0.11"/>
    <n v="153.54130000000001"/>
    <n v="1242.2886999999998"/>
    <n v="7"/>
    <x v="320"/>
    <d v="2023-08-30T00:00:00"/>
    <x v="0"/>
    <x v="0"/>
    <n v="97.14"/>
    <x v="2"/>
  </r>
  <r>
    <s v="ORD108839"/>
    <x v="1"/>
    <x v="2"/>
    <n v="1402.51"/>
    <n v="0.02"/>
    <n v="28.0502"/>
    <n v="1374.4598000000001"/>
    <n v="7"/>
    <x v="609"/>
    <d v="2023-10-06T00:00:00"/>
    <x v="0"/>
    <x v="1"/>
    <n v="301.16000000000003"/>
    <x v="4"/>
  </r>
  <r>
    <s v="ORD108014"/>
    <x v="2"/>
    <x v="3"/>
    <n v="1403.81"/>
    <n v="0.17"/>
    <n v="238.64770000000001"/>
    <n v="1165.1623"/>
    <n v="7"/>
    <x v="276"/>
    <d v="2024-04-13T00:00:00"/>
    <x v="2"/>
    <x v="2"/>
    <n v="267.39999999999998"/>
    <x v="4"/>
  </r>
  <r>
    <s v="ORD110928"/>
    <x v="0"/>
    <x v="4"/>
    <n v="1407.39"/>
    <n v="0.02"/>
    <n v="28.147800000000004"/>
    <n v="1379.2422000000001"/>
    <n v="7"/>
    <x v="122"/>
    <d v="2024-09-02T00:00:00"/>
    <x v="1"/>
    <x v="2"/>
    <n v="119.44"/>
    <x v="5"/>
  </r>
  <r>
    <s v="ORD100643"/>
    <x v="1"/>
    <x v="0"/>
    <n v="1407.97"/>
    <n v="0.24"/>
    <n v="337.9128"/>
    <n v="1070.0572"/>
    <n v="7"/>
    <x v="372"/>
    <d v="2024-06-22T00:00:00"/>
    <x v="1"/>
    <x v="1"/>
    <n v="396.72"/>
    <x v="4"/>
  </r>
  <r>
    <s v="ORD100996"/>
    <x v="1"/>
    <x v="4"/>
    <n v="1410.4"/>
    <n v="0.3"/>
    <n v="423.12"/>
    <n v="987.28000000000009"/>
    <n v="7"/>
    <x v="101"/>
    <d v="2024-01-18T00:00:00"/>
    <x v="2"/>
    <x v="1"/>
    <n v="381.7"/>
    <x v="5"/>
  </r>
  <r>
    <s v="ORD115102"/>
    <x v="2"/>
    <x v="3"/>
    <n v="1412.83"/>
    <n v="0.38"/>
    <n v="536.87540000000001"/>
    <n v="875.95459999999991"/>
    <n v="7"/>
    <x v="169"/>
    <d v="2023-10-14T00:00:00"/>
    <x v="2"/>
    <x v="2"/>
    <n v="393.87"/>
    <x v="2"/>
  </r>
  <r>
    <s v="ORD102454"/>
    <x v="1"/>
    <x v="0"/>
    <n v="1414.61"/>
    <n v="0.12"/>
    <n v="169.75319999999999"/>
    <n v="1244.8568"/>
    <n v="7"/>
    <x v="598"/>
    <d v="2024-10-28T00:00:00"/>
    <x v="0"/>
    <x v="2"/>
    <n v="301.85000000000002"/>
    <x v="2"/>
  </r>
  <r>
    <s v="ORD105394"/>
    <x v="3"/>
    <x v="2"/>
    <n v="1414.75"/>
    <n v="0.15"/>
    <n v="212.21250000000001"/>
    <n v="1202.5374999999999"/>
    <n v="7"/>
    <x v="454"/>
    <d v="2023-07-19T00:00:00"/>
    <x v="2"/>
    <x v="2"/>
    <n v="132.19999999999999"/>
    <x v="1"/>
  </r>
  <r>
    <s v="ORD108468"/>
    <x v="2"/>
    <x v="0"/>
    <n v="1421.45"/>
    <n v="0.27"/>
    <n v="383.79150000000004"/>
    <n v="1037.6585"/>
    <n v="7"/>
    <x v="393"/>
    <d v="2024-03-19T00:00:00"/>
    <x v="1"/>
    <x v="2"/>
    <n v="210.65"/>
    <x v="5"/>
  </r>
  <r>
    <s v="ORD114767"/>
    <x v="2"/>
    <x v="2"/>
    <n v="1422.6"/>
    <n v="0.35"/>
    <n v="497.90999999999991"/>
    <n v="924.69"/>
    <n v="7"/>
    <x v="680"/>
    <d v="2023-05-06T00:00:00"/>
    <x v="2"/>
    <x v="2"/>
    <n v="411.96"/>
    <x v="1"/>
  </r>
  <r>
    <s v="ORD106897"/>
    <x v="2"/>
    <x v="4"/>
    <n v="1422.8"/>
    <n v="0.47"/>
    <n v="668.71599999999989"/>
    <n v="754.08400000000006"/>
    <n v="7"/>
    <x v="602"/>
    <d v="2023-05-13T00:00:00"/>
    <x v="0"/>
    <x v="2"/>
    <n v="146.21"/>
    <x v="5"/>
  </r>
  <r>
    <s v="ORD109021"/>
    <x v="1"/>
    <x v="2"/>
    <n v="1424.61"/>
    <n v="0.28000000000000003"/>
    <n v="398.89080000000001"/>
    <n v="1025.7192"/>
    <n v="7"/>
    <x v="671"/>
    <d v="2024-10-13T00:00:00"/>
    <x v="0"/>
    <x v="0"/>
    <n v="189.45"/>
    <x v="1"/>
  </r>
  <r>
    <s v="ORD108173"/>
    <x v="1"/>
    <x v="3"/>
    <n v="1425.53"/>
    <n v="0.31"/>
    <n v="441.91429999999997"/>
    <n v="983.61570000000006"/>
    <n v="7"/>
    <x v="113"/>
    <d v="2024-07-18T00:00:00"/>
    <x v="0"/>
    <x v="0"/>
    <n v="196.82"/>
    <x v="0"/>
  </r>
  <r>
    <s v="ORD102003"/>
    <x v="3"/>
    <x v="4"/>
    <n v="1431.28"/>
    <n v="0.34"/>
    <n v="486.6352"/>
    <n v="944.64480000000003"/>
    <n v="7"/>
    <x v="427"/>
    <d v="2023-07-07T00:00:00"/>
    <x v="2"/>
    <x v="2"/>
    <n v="258.37"/>
    <x v="2"/>
  </r>
  <r>
    <s v="ORD109262"/>
    <x v="2"/>
    <x v="2"/>
    <n v="1432.99"/>
    <n v="0.15"/>
    <n v="214.9485"/>
    <n v="1218.0415"/>
    <n v="7"/>
    <x v="1"/>
    <d v="2023-09-12T00:00:00"/>
    <x v="1"/>
    <x v="1"/>
    <n v="206"/>
    <x v="3"/>
  </r>
  <r>
    <s v="ORD113886"/>
    <x v="3"/>
    <x v="4"/>
    <n v="1433.24"/>
    <n v="0.37"/>
    <n v="530.29880000000003"/>
    <n v="902.94119999999998"/>
    <n v="7"/>
    <x v="725"/>
    <d v="2024-08-17T00:00:00"/>
    <x v="1"/>
    <x v="1"/>
    <n v="426.43"/>
    <x v="1"/>
  </r>
  <r>
    <s v="ORD111251"/>
    <x v="2"/>
    <x v="4"/>
    <n v="1434.4"/>
    <n v="0.32"/>
    <n v="459.00800000000004"/>
    <n v="975.39200000000005"/>
    <n v="7"/>
    <x v="256"/>
    <d v="2023-08-07T00:00:00"/>
    <x v="2"/>
    <x v="0"/>
    <n v="103.04"/>
    <x v="2"/>
  </r>
  <r>
    <s v="ORD102906"/>
    <x v="3"/>
    <x v="2"/>
    <n v="1434.53"/>
    <n v="0.09"/>
    <n v="129.10769999999999"/>
    <n v="1305.4223"/>
    <n v="7"/>
    <x v="595"/>
    <d v="2024-02-13T00:00:00"/>
    <x v="1"/>
    <x v="2"/>
    <n v="276.82"/>
    <x v="3"/>
  </r>
  <r>
    <s v="ORD114308"/>
    <x v="3"/>
    <x v="1"/>
    <n v="1439.94"/>
    <n v="0.15"/>
    <n v="215.99100000000001"/>
    <n v="1223.9490000000001"/>
    <n v="7"/>
    <x v="351"/>
    <d v="2024-05-24T00:00:00"/>
    <x v="0"/>
    <x v="2"/>
    <n v="377.34"/>
    <x v="1"/>
  </r>
  <r>
    <s v="ORD109231"/>
    <x v="3"/>
    <x v="4"/>
    <n v="1443.31"/>
    <n v="0.25"/>
    <n v="360.82749999999999"/>
    <n v="1082.4825000000001"/>
    <n v="7"/>
    <x v="342"/>
    <d v="2023-11-22T00:00:00"/>
    <x v="1"/>
    <x v="1"/>
    <n v="412.23"/>
    <x v="2"/>
  </r>
  <r>
    <s v="ORD115071"/>
    <x v="1"/>
    <x v="2"/>
    <n v="1444.71"/>
    <n v="0.48"/>
    <n v="693.46079999999995"/>
    <n v="751.24920000000009"/>
    <n v="7"/>
    <x v="611"/>
    <d v="2023-07-27T00:00:00"/>
    <x v="2"/>
    <x v="1"/>
    <n v="395.58"/>
    <x v="2"/>
  </r>
  <r>
    <s v="ORD104097"/>
    <x v="2"/>
    <x v="3"/>
    <n v="1446.17"/>
    <n v="0.21"/>
    <n v="303.69569999999999"/>
    <n v="1142.4743000000001"/>
    <n v="7"/>
    <x v="554"/>
    <d v="2024-07-06T00:00:00"/>
    <x v="1"/>
    <x v="0"/>
    <n v="359.54"/>
    <x v="4"/>
  </r>
  <r>
    <s v="ORD107603"/>
    <x v="1"/>
    <x v="3"/>
    <n v="1447.76"/>
    <n v="0.28999999999999998"/>
    <n v="419.85039999999998"/>
    <n v="1027.9096"/>
    <n v="7"/>
    <x v="34"/>
    <d v="2024-01-07T00:00:00"/>
    <x v="2"/>
    <x v="0"/>
    <n v="174.8"/>
    <x v="2"/>
  </r>
  <r>
    <s v="ORD105517"/>
    <x v="2"/>
    <x v="4"/>
    <n v="1451.62"/>
    <n v="0.44"/>
    <n v="638.7127999999999"/>
    <n v="812.90719999999999"/>
    <n v="7"/>
    <x v="221"/>
    <d v="2024-06-02T00:00:00"/>
    <x v="2"/>
    <x v="0"/>
    <n v="305.41000000000003"/>
    <x v="0"/>
  </r>
  <r>
    <s v="ORD109160"/>
    <x v="0"/>
    <x v="2"/>
    <n v="1454.18"/>
    <n v="0.08"/>
    <n v="116.3344"/>
    <n v="1337.8456000000001"/>
    <n v="7"/>
    <x v="529"/>
    <d v="2024-05-04T00:00:00"/>
    <x v="2"/>
    <x v="0"/>
    <n v="422.71"/>
    <x v="2"/>
  </r>
  <r>
    <s v="ORD102734"/>
    <x v="3"/>
    <x v="3"/>
    <n v="1459.84"/>
    <n v="0.35"/>
    <n v="510.94399999999996"/>
    <n v="948.89599999999996"/>
    <n v="7"/>
    <x v="347"/>
    <d v="2023-04-02T00:00:00"/>
    <x v="1"/>
    <x v="0"/>
    <n v="126.78"/>
    <x v="4"/>
  </r>
  <r>
    <s v="ORD114528"/>
    <x v="3"/>
    <x v="1"/>
    <n v="1460.33"/>
    <n v="0.49"/>
    <n v="715.56169999999997"/>
    <n v="744.76829999999995"/>
    <n v="7"/>
    <x v="67"/>
    <d v="2023-08-11T00:00:00"/>
    <x v="1"/>
    <x v="1"/>
    <n v="127.29"/>
    <x v="2"/>
  </r>
  <r>
    <s v="ORD107315"/>
    <x v="0"/>
    <x v="1"/>
    <n v="1462.09"/>
    <n v="0.2"/>
    <n v="292.41800000000001"/>
    <n v="1169.672"/>
    <n v="7"/>
    <x v="472"/>
    <d v="2023-02-10T00:00:00"/>
    <x v="0"/>
    <x v="2"/>
    <n v="141.29"/>
    <x v="3"/>
  </r>
  <r>
    <s v="ORD107413"/>
    <x v="2"/>
    <x v="3"/>
    <n v="1462.61"/>
    <n v="0.11"/>
    <n v="160.8871"/>
    <n v="1301.7229"/>
    <n v="7"/>
    <x v="559"/>
    <d v="2024-12-16T00:00:00"/>
    <x v="2"/>
    <x v="1"/>
    <n v="335.14"/>
    <x v="1"/>
  </r>
  <r>
    <s v="ORD114060"/>
    <x v="3"/>
    <x v="2"/>
    <n v="1464.46"/>
    <n v="0.41"/>
    <n v="600.42859999999996"/>
    <n v="864.03140000000008"/>
    <n v="7"/>
    <x v="409"/>
    <d v="2023-08-16T00:00:00"/>
    <x v="2"/>
    <x v="2"/>
    <n v="435.87"/>
    <x v="5"/>
  </r>
  <r>
    <s v="ORD109065"/>
    <x v="2"/>
    <x v="1"/>
    <n v="1465.17"/>
    <n v="0.23"/>
    <n v="336.98910000000001"/>
    <n v="1128.1809000000001"/>
    <n v="7"/>
    <x v="90"/>
    <d v="2024-09-22T00:00:00"/>
    <x v="0"/>
    <x v="1"/>
    <n v="300.95999999999998"/>
    <x v="5"/>
  </r>
  <r>
    <s v="ORD114534"/>
    <x v="2"/>
    <x v="4"/>
    <n v="1472.99"/>
    <n v="0.11"/>
    <n v="162.02889999999999"/>
    <n v="1310.9611"/>
    <n v="7"/>
    <x v="709"/>
    <d v="2023-10-28T00:00:00"/>
    <x v="0"/>
    <x v="1"/>
    <n v="95.27"/>
    <x v="1"/>
  </r>
  <r>
    <s v="ORD111230"/>
    <x v="2"/>
    <x v="3"/>
    <n v="1476.09"/>
    <n v="0.21"/>
    <n v="309.97889999999995"/>
    <n v="1166.1111000000001"/>
    <n v="7"/>
    <x v="578"/>
    <d v="2024-04-12T00:00:00"/>
    <x v="2"/>
    <x v="0"/>
    <n v="108.65"/>
    <x v="2"/>
  </r>
  <r>
    <s v="ORD114195"/>
    <x v="0"/>
    <x v="0"/>
    <n v="1481.11"/>
    <n v="0.23"/>
    <n v="340.65530000000001"/>
    <n v="1140.4546999999998"/>
    <n v="7"/>
    <x v="647"/>
    <d v="2023-02-28T00:00:00"/>
    <x v="0"/>
    <x v="0"/>
    <n v="333.65"/>
    <x v="0"/>
  </r>
  <r>
    <s v="ORD108325"/>
    <x v="0"/>
    <x v="2"/>
    <n v="1482.13"/>
    <n v="0.11"/>
    <n v="163.0343"/>
    <n v="1319.0957000000001"/>
    <n v="7"/>
    <x v="649"/>
    <d v="2023-05-22T00:00:00"/>
    <x v="1"/>
    <x v="0"/>
    <n v="388.94"/>
    <x v="1"/>
  </r>
  <r>
    <s v="ORD105169"/>
    <x v="3"/>
    <x v="3"/>
    <n v="1484.9"/>
    <n v="0.44"/>
    <n v="653.35599999999999"/>
    <n v="831.5440000000001"/>
    <n v="7"/>
    <x v="367"/>
    <d v="2023-04-05T00:00:00"/>
    <x v="1"/>
    <x v="2"/>
    <n v="350.27"/>
    <x v="5"/>
  </r>
  <r>
    <s v="ORD109420"/>
    <x v="1"/>
    <x v="0"/>
    <n v="1485.18"/>
    <n v="0.33"/>
    <n v="490.10940000000005"/>
    <n v="995.07060000000001"/>
    <n v="7"/>
    <x v="305"/>
    <d v="2024-07-22T00:00:00"/>
    <x v="2"/>
    <x v="1"/>
    <n v="395.67"/>
    <x v="0"/>
  </r>
  <r>
    <s v="ORD107671"/>
    <x v="3"/>
    <x v="4"/>
    <n v="1486.32"/>
    <n v="0.24"/>
    <n v="356.71679999999998"/>
    <n v="1129.6032"/>
    <n v="7"/>
    <x v="343"/>
    <d v="2023-06-12T00:00:00"/>
    <x v="1"/>
    <x v="0"/>
    <n v="136.38"/>
    <x v="4"/>
  </r>
  <r>
    <s v="ORD102308"/>
    <x v="0"/>
    <x v="3"/>
    <n v="1488.28"/>
    <n v="0.42"/>
    <n v="625.07759999999996"/>
    <n v="863.20240000000001"/>
    <n v="7"/>
    <x v="290"/>
    <d v="2023-01-24T00:00:00"/>
    <x v="1"/>
    <x v="0"/>
    <n v="444.53"/>
    <x v="2"/>
  </r>
  <r>
    <s v="ORD111020"/>
    <x v="0"/>
    <x v="0"/>
    <n v="1488.85"/>
    <n v="0.21"/>
    <n v="312.65849999999995"/>
    <n v="1176.1914999999999"/>
    <n v="7"/>
    <x v="612"/>
    <d v="2023-02-27T00:00:00"/>
    <x v="1"/>
    <x v="2"/>
    <n v="161.28"/>
    <x v="3"/>
  </r>
  <r>
    <s v="ORD115264"/>
    <x v="2"/>
    <x v="1"/>
    <n v="1489.39"/>
    <n v="0.01"/>
    <n v="14.893900000000002"/>
    <n v="1474.4961000000001"/>
    <n v="7"/>
    <x v="359"/>
    <d v="2024-01-17T00:00:00"/>
    <x v="2"/>
    <x v="1"/>
    <n v="289.57"/>
    <x v="4"/>
  </r>
  <r>
    <s v="ORD112607"/>
    <x v="2"/>
    <x v="0"/>
    <n v="1498.35"/>
    <n v="0.28999999999999998"/>
    <n v="434.52149999999995"/>
    <n v="1063.8285000000001"/>
    <n v="7"/>
    <x v="614"/>
    <d v="2023-12-02T00:00:00"/>
    <x v="1"/>
    <x v="0"/>
    <n v="360.28"/>
    <x v="5"/>
  </r>
  <r>
    <s v="ORD110469"/>
    <x v="0"/>
    <x v="1"/>
    <n v="1498.68"/>
    <n v="0.47"/>
    <n v="704.37959999999998"/>
    <n v="794.30040000000008"/>
    <n v="7"/>
    <x v="499"/>
    <d v="2023-08-22T00:00:00"/>
    <x v="0"/>
    <x v="0"/>
    <n v="429.06"/>
    <x v="0"/>
  </r>
  <r>
    <s v="ORD101267"/>
    <x v="3"/>
    <x v="1"/>
    <n v="1508.85"/>
    <n v="0.06"/>
    <n v="90.530999999999992"/>
    <n v="1418.319"/>
    <n v="7"/>
    <x v="548"/>
    <d v="2024-11-25T00:00:00"/>
    <x v="1"/>
    <x v="0"/>
    <n v="276.97000000000003"/>
    <x v="1"/>
  </r>
  <r>
    <s v="ORD102338"/>
    <x v="3"/>
    <x v="1"/>
    <n v="1513.37"/>
    <n v="0.22"/>
    <n v="332.94139999999999"/>
    <n v="1180.4286"/>
    <n v="7"/>
    <x v="644"/>
    <d v="2023-03-11T00:00:00"/>
    <x v="2"/>
    <x v="0"/>
    <n v="105.16"/>
    <x v="4"/>
  </r>
  <r>
    <s v="ORD109796"/>
    <x v="1"/>
    <x v="3"/>
    <n v="1515.92"/>
    <n v="0.06"/>
    <n v="90.955200000000005"/>
    <n v="1424.9648"/>
    <n v="7"/>
    <x v="648"/>
    <d v="2024-04-03T00:00:00"/>
    <x v="0"/>
    <x v="1"/>
    <n v="261.76"/>
    <x v="3"/>
  </r>
  <r>
    <s v="ORD100294"/>
    <x v="2"/>
    <x v="1"/>
    <n v="1524.6"/>
    <n v="0.42"/>
    <n v="640.33199999999999"/>
    <n v="884.26799999999992"/>
    <n v="7"/>
    <x v="92"/>
    <d v="2023-12-10T00:00:00"/>
    <x v="1"/>
    <x v="0"/>
    <n v="351.13"/>
    <x v="5"/>
  </r>
  <r>
    <s v="ORD107488"/>
    <x v="0"/>
    <x v="1"/>
    <n v="1526.12"/>
    <n v="0.1"/>
    <n v="152.61199999999999"/>
    <n v="1373.5079999999998"/>
    <n v="7"/>
    <x v="325"/>
    <d v="2024-01-02T00:00:00"/>
    <x v="2"/>
    <x v="1"/>
    <n v="432.18"/>
    <x v="3"/>
  </r>
  <r>
    <s v="ORD113669"/>
    <x v="1"/>
    <x v="4"/>
    <n v="1526.63"/>
    <n v="0.38"/>
    <n v="580.11940000000004"/>
    <n v="946.51060000000007"/>
    <n v="7"/>
    <x v="567"/>
    <d v="2024-02-28T00:00:00"/>
    <x v="2"/>
    <x v="2"/>
    <n v="197.61"/>
    <x v="4"/>
  </r>
  <r>
    <s v="ORD113273"/>
    <x v="0"/>
    <x v="4"/>
    <n v="1528.84"/>
    <n v="0.44"/>
    <n v="672.68959999999993"/>
    <n v="856.15039999999999"/>
    <n v="7"/>
    <x v="534"/>
    <d v="2024-10-04T00:00:00"/>
    <x v="2"/>
    <x v="2"/>
    <n v="281.58"/>
    <x v="1"/>
  </r>
  <r>
    <s v="ORD109761"/>
    <x v="3"/>
    <x v="0"/>
    <n v="1529.55"/>
    <n v="7.0000000000000007E-2"/>
    <n v="107.0685"/>
    <n v="1422.4814999999999"/>
    <n v="7"/>
    <x v="679"/>
    <d v="2023-08-06T00:00:00"/>
    <x v="2"/>
    <x v="1"/>
    <n v="374.28"/>
    <x v="1"/>
  </r>
  <r>
    <s v="ORD110279"/>
    <x v="2"/>
    <x v="4"/>
    <n v="1537.29"/>
    <n v="0.45"/>
    <n v="691.78049999999996"/>
    <n v="845.5095"/>
    <n v="7"/>
    <x v="232"/>
    <d v="2025-01-03T00:00:00"/>
    <x v="0"/>
    <x v="1"/>
    <n v="442.49"/>
    <x v="3"/>
  </r>
  <r>
    <s v="ORD113517"/>
    <x v="1"/>
    <x v="1"/>
    <n v="1540.15"/>
    <n v="0.38"/>
    <n v="585.25700000000006"/>
    <n v="954.89300000000003"/>
    <n v="7"/>
    <x v="103"/>
    <d v="2023-10-05T00:00:00"/>
    <x v="0"/>
    <x v="2"/>
    <n v="197.2"/>
    <x v="3"/>
  </r>
  <r>
    <s v="ORD107659"/>
    <x v="2"/>
    <x v="2"/>
    <n v="1544.77"/>
    <n v="0.08"/>
    <n v="123.58159999999999"/>
    <n v="1421.1884"/>
    <n v="7"/>
    <x v="511"/>
    <d v="2024-10-19T00:00:00"/>
    <x v="1"/>
    <x v="0"/>
    <n v="93.6"/>
    <x v="5"/>
  </r>
  <r>
    <s v="ORD102482"/>
    <x v="1"/>
    <x v="1"/>
    <n v="1545.54"/>
    <n v="0.49"/>
    <n v="757.31459999999993"/>
    <n v="788.22540000000004"/>
    <n v="7"/>
    <x v="339"/>
    <d v="2023-02-20T00:00:00"/>
    <x v="0"/>
    <x v="2"/>
    <n v="214.63"/>
    <x v="3"/>
  </r>
  <r>
    <s v="ORD110182"/>
    <x v="3"/>
    <x v="2"/>
    <n v="1546.2"/>
    <n v="0.3"/>
    <n v="463.86"/>
    <n v="1082.3400000000001"/>
    <n v="7"/>
    <x v="537"/>
    <d v="2024-09-01T00:00:00"/>
    <x v="2"/>
    <x v="1"/>
    <n v="276.02999999999997"/>
    <x v="0"/>
  </r>
  <r>
    <s v="ORD100040"/>
    <x v="0"/>
    <x v="0"/>
    <n v="1548.61"/>
    <n v="0.42"/>
    <n v="650.41619999999989"/>
    <n v="898.19380000000001"/>
    <n v="7"/>
    <x v="506"/>
    <d v="2023-12-03T00:00:00"/>
    <x v="2"/>
    <x v="0"/>
    <n v="392.57"/>
    <x v="1"/>
  </r>
  <r>
    <s v="ORD112676"/>
    <x v="3"/>
    <x v="4"/>
    <n v="1550.62"/>
    <n v="0.04"/>
    <n v="62.024799999999999"/>
    <n v="1488.5952"/>
    <n v="7"/>
    <x v="222"/>
    <d v="2023-09-14T00:00:00"/>
    <x v="0"/>
    <x v="2"/>
    <n v="79.28"/>
    <x v="0"/>
  </r>
  <r>
    <s v="ORD112072"/>
    <x v="1"/>
    <x v="3"/>
    <n v="1554.21"/>
    <n v="0.33"/>
    <n v="512.88930000000005"/>
    <n v="1041.3207"/>
    <n v="7"/>
    <x v="282"/>
    <d v="2023-12-11T00:00:00"/>
    <x v="1"/>
    <x v="2"/>
    <n v="94.73"/>
    <x v="0"/>
  </r>
  <r>
    <s v="ORD112538"/>
    <x v="1"/>
    <x v="4"/>
    <n v="1554.95"/>
    <n v="0.1"/>
    <n v="155.495"/>
    <n v="1399.4549999999999"/>
    <n v="7"/>
    <x v="40"/>
    <d v="2024-04-11T00:00:00"/>
    <x v="0"/>
    <x v="1"/>
    <n v="446.57"/>
    <x v="3"/>
  </r>
  <r>
    <s v="ORD104733"/>
    <x v="2"/>
    <x v="4"/>
    <n v="1557.07"/>
    <n v="0.44"/>
    <n v="685.11079999999993"/>
    <n v="871.95920000000001"/>
    <n v="7"/>
    <x v="549"/>
    <d v="2023-12-04T00:00:00"/>
    <x v="1"/>
    <x v="1"/>
    <n v="343.3"/>
    <x v="3"/>
  </r>
  <r>
    <s v="ORD104255"/>
    <x v="3"/>
    <x v="1"/>
    <n v="1572.21"/>
    <n v="0.27"/>
    <n v="424.49670000000003"/>
    <n v="1147.7132999999999"/>
    <n v="7"/>
    <x v="604"/>
    <d v="2023-03-20T00:00:00"/>
    <x v="1"/>
    <x v="2"/>
    <n v="313.48"/>
    <x v="2"/>
  </r>
  <r>
    <s v="ORD105903"/>
    <x v="0"/>
    <x v="0"/>
    <n v="1576.07"/>
    <n v="0.04"/>
    <n v="63.0428"/>
    <n v="1513.0272"/>
    <n v="7"/>
    <x v="386"/>
    <d v="2024-01-18T00:00:00"/>
    <x v="2"/>
    <x v="1"/>
    <n v="159.68"/>
    <x v="2"/>
  </r>
  <r>
    <s v="ORD100894"/>
    <x v="3"/>
    <x v="0"/>
    <n v="1578.25"/>
    <n v="0.41"/>
    <n v="647.08249999999998"/>
    <n v="931.16750000000002"/>
    <n v="7"/>
    <x v="184"/>
    <d v="2023-08-20T00:00:00"/>
    <x v="1"/>
    <x v="2"/>
    <n v="194.03"/>
    <x v="3"/>
  </r>
  <r>
    <s v="ORD115103"/>
    <x v="3"/>
    <x v="3"/>
    <n v="1579.18"/>
    <n v="0.23"/>
    <n v="363.21140000000003"/>
    <n v="1215.9686000000002"/>
    <n v="7"/>
    <x v="561"/>
    <d v="2024-01-31T00:00:00"/>
    <x v="1"/>
    <x v="2"/>
    <n v="444.68"/>
    <x v="2"/>
  </r>
  <r>
    <s v="ORD115053"/>
    <x v="2"/>
    <x v="0"/>
    <n v="1583.6"/>
    <n v="0.02"/>
    <n v="31.672000000000001"/>
    <n v="1551.9279999999999"/>
    <n v="7"/>
    <x v="411"/>
    <d v="2023-04-13T00:00:00"/>
    <x v="1"/>
    <x v="0"/>
    <n v="176.98"/>
    <x v="5"/>
  </r>
  <r>
    <s v="ORD100264"/>
    <x v="0"/>
    <x v="3"/>
    <n v="1585.74"/>
    <n v="0"/>
    <n v="0"/>
    <n v="1585.74"/>
    <n v="7"/>
    <x v="189"/>
    <d v="2023-05-20T00:00:00"/>
    <x v="1"/>
    <x v="1"/>
    <n v="276.95999999999998"/>
    <x v="2"/>
  </r>
  <r>
    <s v="ORD111141"/>
    <x v="2"/>
    <x v="2"/>
    <n v="1589.8"/>
    <n v="0.28999999999999998"/>
    <n v="461.04199999999997"/>
    <n v="1128.758"/>
    <n v="7"/>
    <x v="352"/>
    <d v="2024-04-28T00:00:00"/>
    <x v="0"/>
    <x v="2"/>
    <n v="394.01"/>
    <x v="1"/>
  </r>
  <r>
    <s v="ORD100015"/>
    <x v="1"/>
    <x v="4"/>
    <n v="1593.67"/>
    <n v="0.21"/>
    <n v="334.67070000000001"/>
    <n v="1258.9992999999999"/>
    <n v="7"/>
    <x v="533"/>
    <d v="2024-10-22T00:00:00"/>
    <x v="1"/>
    <x v="1"/>
    <n v="284.91000000000003"/>
    <x v="3"/>
  </r>
  <r>
    <s v="ORD100217"/>
    <x v="1"/>
    <x v="1"/>
    <n v="1593.82"/>
    <n v="0.22"/>
    <n v="350.6404"/>
    <n v="1243.1795999999999"/>
    <n v="7"/>
    <x v="101"/>
    <d v="2024-01-17T00:00:00"/>
    <x v="2"/>
    <x v="1"/>
    <n v="369.28"/>
    <x v="2"/>
  </r>
  <r>
    <s v="ORD113310"/>
    <x v="2"/>
    <x v="2"/>
    <n v="1593.92"/>
    <n v="0.3"/>
    <n v="478.17599999999999"/>
    <n v="1115.7440000000001"/>
    <n v="7"/>
    <x v="38"/>
    <d v="2024-01-21T00:00:00"/>
    <x v="0"/>
    <x v="2"/>
    <n v="221.1"/>
    <x v="3"/>
  </r>
  <r>
    <s v="ORD109118"/>
    <x v="2"/>
    <x v="2"/>
    <n v="1597.89"/>
    <n v="0.27"/>
    <n v="431.43030000000005"/>
    <n v="1166.4597000000001"/>
    <n v="7"/>
    <x v="97"/>
    <d v="2024-11-04T00:00:00"/>
    <x v="2"/>
    <x v="0"/>
    <n v="303.42"/>
    <x v="4"/>
  </r>
  <r>
    <s v="ORD107258"/>
    <x v="3"/>
    <x v="4"/>
    <n v="1600.84"/>
    <n v="0.1"/>
    <n v="160.084"/>
    <n v="1440.7559999999999"/>
    <n v="7"/>
    <x v="96"/>
    <d v="2024-08-16T00:00:00"/>
    <x v="2"/>
    <x v="0"/>
    <n v="306.98"/>
    <x v="2"/>
  </r>
  <r>
    <s v="ORD114145"/>
    <x v="2"/>
    <x v="2"/>
    <n v="1602.72"/>
    <n v="0.41"/>
    <n v="657.11519999999996"/>
    <n v="945.60480000000007"/>
    <n v="7"/>
    <x v="238"/>
    <d v="2023-03-19T00:00:00"/>
    <x v="0"/>
    <x v="0"/>
    <n v="262.54000000000002"/>
    <x v="1"/>
  </r>
  <r>
    <s v="ORD101364"/>
    <x v="3"/>
    <x v="0"/>
    <n v="1604.08"/>
    <n v="0.22"/>
    <n v="352.89760000000001"/>
    <n v="1251.1823999999999"/>
    <n v="7"/>
    <x v="710"/>
    <d v="2023-01-24T00:00:00"/>
    <x v="2"/>
    <x v="2"/>
    <n v="348.38"/>
    <x v="2"/>
  </r>
  <r>
    <s v="ORD100682"/>
    <x v="0"/>
    <x v="0"/>
    <n v="1616.19"/>
    <n v="0.32"/>
    <n v="517.18079999999998"/>
    <n v="1099.0092"/>
    <n v="7"/>
    <x v="559"/>
    <d v="2024-12-21T00:00:00"/>
    <x v="0"/>
    <x v="2"/>
    <n v="106.87"/>
    <x v="5"/>
  </r>
  <r>
    <s v="ORD110456"/>
    <x v="0"/>
    <x v="3"/>
    <n v="1616.71"/>
    <n v="0.12"/>
    <n v="194.0052"/>
    <n v="1422.7048"/>
    <n v="7"/>
    <x v="265"/>
    <d v="2023-10-19T00:00:00"/>
    <x v="0"/>
    <x v="2"/>
    <n v="130.13999999999999"/>
    <x v="1"/>
  </r>
  <r>
    <s v="ORD102510"/>
    <x v="3"/>
    <x v="2"/>
    <n v="1617.33"/>
    <n v="0.42"/>
    <n v="679.27859999999998"/>
    <n v="938.05139999999994"/>
    <n v="7"/>
    <x v="441"/>
    <d v="2024-03-23T00:00:00"/>
    <x v="1"/>
    <x v="0"/>
    <n v="310.36"/>
    <x v="5"/>
  </r>
  <r>
    <s v="ORD110032"/>
    <x v="1"/>
    <x v="0"/>
    <n v="1617.82"/>
    <n v="0.2"/>
    <n v="323.56400000000002"/>
    <n v="1294.2559999999999"/>
    <n v="7"/>
    <x v="698"/>
    <d v="2023-11-25T00:00:00"/>
    <x v="0"/>
    <x v="0"/>
    <n v="100.48"/>
    <x v="3"/>
  </r>
  <r>
    <s v="ORD107568"/>
    <x v="1"/>
    <x v="3"/>
    <n v="1619.78"/>
    <n v="0.17"/>
    <n v="275.36260000000004"/>
    <n v="1344.4173999999998"/>
    <n v="7"/>
    <x v="345"/>
    <d v="2023-06-03T00:00:00"/>
    <x v="2"/>
    <x v="1"/>
    <n v="322.70999999999998"/>
    <x v="5"/>
  </r>
  <r>
    <s v="ORD105065"/>
    <x v="2"/>
    <x v="4"/>
    <n v="1619.98"/>
    <n v="0.38"/>
    <n v="615.5924"/>
    <n v="1004.3876"/>
    <n v="7"/>
    <x v="382"/>
    <d v="2023-09-27T00:00:00"/>
    <x v="0"/>
    <x v="0"/>
    <n v="225.07"/>
    <x v="1"/>
  </r>
  <r>
    <s v="ORD107309"/>
    <x v="2"/>
    <x v="2"/>
    <n v="1620.03"/>
    <n v="0.08"/>
    <n v="129.60239999999999"/>
    <n v="1490.4276"/>
    <n v="7"/>
    <x v="629"/>
    <d v="2023-06-28T00:00:00"/>
    <x v="1"/>
    <x v="2"/>
    <n v="131.94999999999999"/>
    <x v="3"/>
  </r>
  <r>
    <s v="ORD101790"/>
    <x v="1"/>
    <x v="0"/>
    <n v="1620.96"/>
    <n v="0.27"/>
    <n v="437.65920000000006"/>
    <n v="1183.3008"/>
    <n v="7"/>
    <x v="382"/>
    <d v="2023-10-02T00:00:00"/>
    <x v="2"/>
    <x v="1"/>
    <n v="96.1"/>
    <x v="5"/>
  </r>
  <r>
    <s v="ORD102409"/>
    <x v="3"/>
    <x v="2"/>
    <n v="1624.15"/>
    <n v="7.0000000000000007E-2"/>
    <n v="113.69050000000001"/>
    <n v="1510.4595000000002"/>
    <n v="7"/>
    <x v="128"/>
    <d v="2024-08-27T00:00:00"/>
    <x v="0"/>
    <x v="2"/>
    <n v="202.46"/>
    <x v="4"/>
  </r>
  <r>
    <s v="ORD110593"/>
    <x v="3"/>
    <x v="2"/>
    <n v="1626.5"/>
    <n v="0.04"/>
    <n v="65.06"/>
    <n v="1561.44"/>
    <n v="7"/>
    <x v="360"/>
    <d v="2024-12-18T00:00:00"/>
    <x v="0"/>
    <x v="1"/>
    <n v="423.82"/>
    <x v="5"/>
  </r>
  <r>
    <s v="ORD109806"/>
    <x v="1"/>
    <x v="4"/>
    <n v="1626.82"/>
    <n v="0.28999999999999998"/>
    <n v="471.77779999999996"/>
    <n v="1155.0421999999999"/>
    <n v="7"/>
    <x v="460"/>
    <d v="2023-05-17T00:00:00"/>
    <x v="1"/>
    <x v="1"/>
    <n v="284.67"/>
    <x v="2"/>
  </r>
  <r>
    <s v="ORD113863"/>
    <x v="0"/>
    <x v="0"/>
    <n v="1627.38"/>
    <n v="0.31"/>
    <n v="504.48780000000005"/>
    <n v="1122.8922"/>
    <n v="7"/>
    <x v="572"/>
    <d v="2024-03-09T00:00:00"/>
    <x v="1"/>
    <x v="0"/>
    <n v="363.32"/>
    <x v="3"/>
  </r>
  <r>
    <s v="ORD102249"/>
    <x v="1"/>
    <x v="0"/>
    <n v="1628.56"/>
    <n v="0.03"/>
    <n v="48.8568"/>
    <n v="1579.7031999999999"/>
    <n v="7"/>
    <x v="220"/>
    <d v="2023-03-10T00:00:00"/>
    <x v="2"/>
    <x v="1"/>
    <n v="196.8"/>
    <x v="5"/>
  </r>
  <r>
    <s v="ORD100355"/>
    <x v="0"/>
    <x v="4"/>
    <n v="1631.54"/>
    <n v="0.45"/>
    <n v="734.19299999999998"/>
    <n v="897.34699999999998"/>
    <n v="7"/>
    <x v="79"/>
    <d v="2024-09-16T00:00:00"/>
    <x v="1"/>
    <x v="1"/>
    <n v="197.89"/>
    <x v="1"/>
  </r>
  <r>
    <s v="ORD107390"/>
    <x v="1"/>
    <x v="2"/>
    <n v="1633"/>
    <n v="0.39"/>
    <n v="636.87"/>
    <n v="996.13"/>
    <n v="7"/>
    <x v="86"/>
    <d v="2023-01-15T00:00:00"/>
    <x v="0"/>
    <x v="2"/>
    <n v="402.05"/>
    <x v="1"/>
  </r>
  <r>
    <s v="ORD111066"/>
    <x v="2"/>
    <x v="1"/>
    <n v="1633.52"/>
    <n v="0.13"/>
    <n v="212.35759999999999"/>
    <n v="1421.1623999999999"/>
    <n v="7"/>
    <x v="84"/>
    <d v="2024-06-11T00:00:00"/>
    <x v="0"/>
    <x v="1"/>
    <n v="266.14"/>
    <x v="1"/>
  </r>
  <r>
    <s v="ORD107572"/>
    <x v="1"/>
    <x v="0"/>
    <n v="1642.44"/>
    <n v="0.47"/>
    <n v="771.94679999999994"/>
    <n v="870.49320000000012"/>
    <n v="7"/>
    <x v="511"/>
    <d v="2024-10-19T00:00:00"/>
    <x v="2"/>
    <x v="1"/>
    <n v="462.22"/>
    <x v="3"/>
  </r>
  <r>
    <s v="ORD100948"/>
    <x v="2"/>
    <x v="2"/>
    <n v="1643.36"/>
    <n v="0.08"/>
    <n v="131.46879999999999"/>
    <n v="1511.8912"/>
    <n v="7"/>
    <x v="712"/>
    <d v="2024-02-21T00:00:00"/>
    <x v="1"/>
    <x v="2"/>
    <n v="358.89"/>
    <x v="1"/>
  </r>
  <r>
    <s v="ORD108228"/>
    <x v="2"/>
    <x v="4"/>
    <n v="1644.86"/>
    <n v="0"/>
    <n v="0"/>
    <n v="1644.86"/>
    <n v="7"/>
    <x v="392"/>
    <d v="2024-01-12T00:00:00"/>
    <x v="0"/>
    <x v="1"/>
    <n v="255.42"/>
    <x v="4"/>
  </r>
  <r>
    <s v="ORD101698"/>
    <x v="1"/>
    <x v="1"/>
    <n v="1647.52"/>
    <n v="0.45"/>
    <n v="741.38400000000001"/>
    <n v="906.13599999999997"/>
    <n v="7"/>
    <x v="712"/>
    <d v="2024-02-26T00:00:00"/>
    <x v="2"/>
    <x v="0"/>
    <n v="350.75"/>
    <x v="1"/>
  </r>
  <r>
    <s v="ORD108242"/>
    <x v="2"/>
    <x v="3"/>
    <n v="1647.83"/>
    <n v="0.08"/>
    <n v="131.82640000000001"/>
    <n v="1516.0036"/>
    <n v="7"/>
    <x v="504"/>
    <d v="2023-03-23T00:00:00"/>
    <x v="1"/>
    <x v="2"/>
    <n v="321.86"/>
    <x v="1"/>
  </r>
  <r>
    <s v="ORD115276"/>
    <x v="0"/>
    <x v="2"/>
    <n v="1648.23"/>
    <n v="0.04"/>
    <n v="65.929200000000009"/>
    <n v="1582.3008"/>
    <n v="7"/>
    <x v="138"/>
    <d v="2023-05-11T00:00:00"/>
    <x v="0"/>
    <x v="2"/>
    <n v="121.93"/>
    <x v="2"/>
  </r>
  <r>
    <s v="ORD105186"/>
    <x v="0"/>
    <x v="0"/>
    <n v="1650.5"/>
    <n v="0.05"/>
    <n v="82.525000000000006"/>
    <n v="1567.9749999999999"/>
    <n v="7"/>
    <x v="164"/>
    <d v="2023-11-21T00:00:00"/>
    <x v="0"/>
    <x v="2"/>
    <n v="249.68"/>
    <x v="0"/>
  </r>
  <r>
    <s v="ORD106761"/>
    <x v="1"/>
    <x v="4"/>
    <n v="1651.25"/>
    <n v="0.32"/>
    <n v="528.4"/>
    <n v="1122.8499999999999"/>
    <n v="7"/>
    <x v="448"/>
    <d v="2023-04-10T00:00:00"/>
    <x v="0"/>
    <x v="1"/>
    <n v="320.27999999999997"/>
    <x v="3"/>
  </r>
  <r>
    <s v="ORD107079"/>
    <x v="3"/>
    <x v="4"/>
    <n v="1655.72"/>
    <n v="0.31"/>
    <n v="513.27319999999997"/>
    <n v="1142.4468000000002"/>
    <n v="7"/>
    <x v="90"/>
    <d v="2024-09-23T00:00:00"/>
    <x v="2"/>
    <x v="0"/>
    <n v="224.41"/>
    <x v="3"/>
  </r>
  <r>
    <s v="ORD105449"/>
    <x v="0"/>
    <x v="0"/>
    <n v="1660.78"/>
    <n v="0.36"/>
    <n v="597.88080000000002"/>
    <n v="1062.8991999999998"/>
    <n v="7"/>
    <x v="81"/>
    <d v="2024-09-12T00:00:00"/>
    <x v="0"/>
    <x v="2"/>
    <n v="459.2"/>
    <x v="3"/>
  </r>
  <r>
    <s v="ORD109088"/>
    <x v="3"/>
    <x v="4"/>
    <n v="1664.15"/>
    <n v="0.46"/>
    <n v="765.50900000000013"/>
    <n v="898.64099999999996"/>
    <n v="7"/>
    <x v="697"/>
    <d v="2024-05-22T00:00:00"/>
    <x v="1"/>
    <x v="2"/>
    <n v="322.93"/>
    <x v="1"/>
  </r>
  <r>
    <s v="ORD104071"/>
    <x v="1"/>
    <x v="1"/>
    <n v="1670.13"/>
    <n v="0.39"/>
    <n v="651.35070000000007"/>
    <n v="1018.7793"/>
    <n v="7"/>
    <x v="340"/>
    <d v="2024-10-18T00:00:00"/>
    <x v="0"/>
    <x v="2"/>
    <n v="230.59"/>
    <x v="5"/>
  </r>
  <r>
    <s v="ORD100705"/>
    <x v="1"/>
    <x v="1"/>
    <n v="1674.14"/>
    <n v="0.11"/>
    <n v="184.15540000000001"/>
    <n v="1489.9846"/>
    <n v="7"/>
    <x v="172"/>
    <d v="2023-07-15T00:00:00"/>
    <x v="1"/>
    <x v="1"/>
    <n v="318.39"/>
    <x v="0"/>
  </r>
  <r>
    <s v="ORD108859"/>
    <x v="2"/>
    <x v="0"/>
    <n v="1674.56"/>
    <n v="0.12"/>
    <n v="200.94719999999998"/>
    <n v="1473.6127999999999"/>
    <n v="7"/>
    <x v="348"/>
    <d v="2023-09-05T00:00:00"/>
    <x v="0"/>
    <x v="0"/>
    <n v="174.37"/>
    <x v="3"/>
  </r>
  <r>
    <s v="ORD105825"/>
    <x v="3"/>
    <x v="4"/>
    <n v="1686.24"/>
    <n v="0.21"/>
    <n v="354.11039999999997"/>
    <n v="1332.1296"/>
    <n v="7"/>
    <x v="505"/>
    <d v="2023-11-05T00:00:00"/>
    <x v="2"/>
    <x v="2"/>
    <n v="334.78"/>
    <x v="2"/>
  </r>
  <r>
    <s v="ORD105894"/>
    <x v="1"/>
    <x v="2"/>
    <n v="1692.3"/>
    <n v="0.28999999999999998"/>
    <n v="490.76699999999994"/>
    <n v="1201.5329999999999"/>
    <n v="7"/>
    <x v="80"/>
    <d v="2024-09-12T00:00:00"/>
    <x v="0"/>
    <x v="1"/>
    <n v="496.71"/>
    <x v="2"/>
  </r>
  <r>
    <s v="ORD102549"/>
    <x v="0"/>
    <x v="4"/>
    <n v="1693.85"/>
    <n v="0.27"/>
    <n v="457.33949999999999"/>
    <n v="1236.5104999999999"/>
    <n v="7"/>
    <x v="659"/>
    <d v="2023-06-01T00:00:00"/>
    <x v="0"/>
    <x v="2"/>
    <n v="134.36000000000001"/>
    <x v="3"/>
  </r>
  <r>
    <s v="ORD108649"/>
    <x v="3"/>
    <x v="0"/>
    <n v="1694.95"/>
    <n v="0.42"/>
    <n v="711.87900000000002"/>
    <n v="983.07100000000003"/>
    <n v="7"/>
    <x v="171"/>
    <d v="2024-02-29T00:00:00"/>
    <x v="1"/>
    <x v="2"/>
    <n v="427.59"/>
    <x v="0"/>
  </r>
  <r>
    <s v="ORD109171"/>
    <x v="3"/>
    <x v="1"/>
    <n v="1697.35"/>
    <n v="0.02"/>
    <n v="33.946999999999996"/>
    <n v="1663.403"/>
    <n v="7"/>
    <x v="221"/>
    <d v="2024-06-06T00:00:00"/>
    <x v="2"/>
    <x v="1"/>
    <n v="356.22"/>
    <x v="3"/>
  </r>
  <r>
    <s v="ORD106970"/>
    <x v="3"/>
    <x v="2"/>
    <n v="1697.66"/>
    <n v="0.13"/>
    <n v="220.69580000000002"/>
    <n v="1476.9642000000001"/>
    <n v="7"/>
    <x v="695"/>
    <d v="2024-10-12T00:00:00"/>
    <x v="0"/>
    <x v="1"/>
    <n v="89.67"/>
    <x v="0"/>
  </r>
  <r>
    <s v="ORD110189"/>
    <x v="0"/>
    <x v="0"/>
    <n v="1704.36"/>
    <n v="0.16"/>
    <n v="272.69759999999997"/>
    <n v="1431.6623999999999"/>
    <n v="7"/>
    <x v="177"/>
    <d v="2024-01-22T00:00:00"/>
    <x v="2"/>
    <x v="1"/>
    <n v="296.52999999999997"/>
    <x v="5"/>
  </r>
  <r>
    <s v="ORD107013"/>
    <x v="1"/>
    <x v="0"/>
    <n v="1705.68"/>
    <n v="7.0000000000000007E-2"/>
    <n v="119.39760000000001"/>
    <n v="1586.2824000000001"/>
    <n v="7"/>
    <x v="542"/>
    <d v="2024-12-19T00:00:00"/>
    <x v="0"/>
    <x v="0"/>
    <n v="450.84"/>
    <x v="1"/>
  </r>
  <r>
    <s v="ORD100295"/>
    <x v="3"/>
    <x v="4"/>
    <n v="1707.73"/>
    <n v="0.43"/>
    <n v="734.32389999999998"/>
    <n v="973.40610000000004"/>
    <n v="7"/>
    <x v="425"/>
    <d v="2023-02-07T00:00:00"/>
    <x v="2"/>
    <x v="1"/>
    <n v="263.39999999999998"/>
    <x v="2"/>
  </r>
  <r>
    <s v="ORD112191"/>
    <x v="0"/>
    <x v="0"/>
    <n v="1707.93"/>
    <n v="0.18"/>
    <n v="307.42739999999998"/>
    <n v="1400.5026"/>
    <n v="7"/>
    <x v="50"/>
    <d v="2024-08-20T00:00:00"/>
    <x v="2"/>
    <x v="2"/>
    <n v="245.4"/>
    <x v="0"/>
  </r>
  <r>
    <s v="ORD108482"/>
    <x v="0"/>
    <x v="2"/>
    <n v="1711.79"/>
    <n v="0.37"/>
    <n v="633.3623"/>
    <n v="1078.4277"/>
    <n v="7"/>
    <x v="467"/>
    <d v="2024-08-20T00:00:00"/>
    <x v="0"/>
    <x v="2"/>
    <n v="316.89999999999998"/>
    <x v="4"/>
  </r>
  <r>
    <s v="ORD102268"/>
    <x v="1"/>
    <x v="4"/>
    <n v="1713.51"/>
    <n v="0.39"/>
    <n v="668.26890000000003"/>
    <n v="1045.2411"/>
    <n v="7"/>
    <x v="498"/>
    <d v="2024-09-12T00:00:00"/>
    <x v="2"/>
    <x v="0"/>
    <n v="124.92"/>
    <x v="4"/>
  </r>
  <r>
    <s v="ORD105195"/>
    <x v="0"/>
    <x v="3"/>
    <n v="1713.81"/>
    <n v="0.38"/>
    <n v="651.24779999999998"/>
    <n v="1062.5621999999998"/>
    <n v="7"/>
    <x v="131"/>
    <d v="2023-12-19T00:00:00"/>
    <x v="2"/>
    <x v="1"/>
    <n v="187.14"/>
    <x v="3"/>
  </r>
  <r>
    <s v="ORD100800"/>
    <x v="1"/>
    <x v="1"/>
    <n v="1714.19"/>
    <n v="0.49"/>
    <n v="839.95310000000006"/>
    <n v="874.23689999999999"/>
    <n v="7"/>
    <x v="672"/>
    <d v="2023-06-19T00:00:00"/>
    <x v="2"/>
    <x v="2"/>
    <n v="302.3"/>
    <x v="0"/>
  </r>
  <r>
    <s v="ORD100233"/>
    <x v="3"/>
    <x v="3"/>
    <n v="1715.43"/>
    <n v="0.25"/>
    <n v="428.85750000000002"/>
    <n v="1286.5725"/>
    <n v="7"/>
    <x v="449"/>
    <d v="2023-07-14T00:00:00"/>
    <x v="0"/>
    <x v="0"/>
    <n v="144.54"/>
    <x v="1"/>
  </r>
  <r>
    <s v="ORD103501"/>
    <x v="1"/>
    <x v="3"/>
    <n v="1716.62"/>
    <n v="0.17"/>
    <n v="291.8254"/>
    <n v="1424.7945999999999"/>
    <n v="7"/>
    <x v="116"/>
    <d v="2024-03-23T00:00:00"/>
    <x v="2"/>
    <x v="0"/>
    <n v="349.63"/>
    <x v="5"/>
  </r>
  <r>
    <s v="ORD110404"/>
    <x v="2"/>
    <x v="4"/>
    <n v="1716.67"/>
    <n v="0.27"/>
    <n v="463.50090000000006"/>
    <n v="1253.1691000000001"/>
    <n v="7"/>
    <x v="442"/>
    <d v="2023-10-24T00:00:00"/>
    <x v="2"/>
    <x v="1"/>
    <n v="294.06"/>
    <x v="1"/>
  </r>
  <r>
    <s v="ORD111796"/>
    <x v="2"/>
    <x v="0"/>
    <n v="1716.83"/>
    <n v="0.18"/>
    <n v="309.02939999999995"/>
    <n v="1407.8006"/>
    <n v="7"/>
    <x v="88"/>
    <d v="2024-01-14T00:00:00"/>
    <x v="2"/>
    <x v="1"/>
    <n v="424.66"/>
    <x v="1"/>
  </r>
  <r>
    <s v="ORD107968"/>
    <x v="1"/>
    <x v="0"/>
    <n v="1716.87"/>
    <n v="0.41"/>
    <n v="703.91669999999988"/>
    <n v="1012.9533"/>
    <n v="7"/>
    <x v="655"/>
    <d v="2024-11-24T00:00:00"/>
    <x v="0"/>
    <x v="1"/>
    <n v="394.81"/>
    <x v="0"/>
  </r>
  <r>
    <s v="ORD108641"/>
    <x v="2"/>
    <x v="0"/>
    <n v="1719.05"/>
    <n v="0.33"/>
    <n v="567.28650000000005"/>
    <n v="1151.7635"/>
    <n v="7"/>
    <x v="191"/>
    <d v="2023-01-17T00:00:00"/>
    <x v="1"/>
    <x v="0"/>
    <n v="356.36"/>
    <x v="0"/>
  </r>
  <r>
    <s v="ORD110995"/>
    <x v="1"/>
    <x v="3"/>
    <n v="1720.98"/>
    <n v="0.21"/>
    <n v="361.4058"/>
    <n v="1359.5742"/>
    <n v="7"/>
    <x v="638"/>
    <d v="2023-12-21T00:00:00"/>
    <x v="2"/>
    <x v="1"/>
    <n v="454.01"/>
    <x v="4"/>
  </r>
  <r>
    <s v="ORD101116"/>
    <x v="0"/>
    <x v="2"/>
    <n v="1729.11"/>
    <n v="0.05"/>
    <n v="86.455500000000001"/>
    <n v="1642.6544999999999"/>
    <n v="7"/>
    <x v="81"/>
    <d v="2024-09-12T00:00:00"/>
    <x v="1"/>
    <x v="1"/>
    <n v="219.91"/>
    <x v="1"/>
  </r>
  <r>
    <s v="ORD113986"/>
    <x v="2"/>
    <x v="2"/>
    <n v="1729.38"/>
    <n v="0.31"/>
    <n v="536.1078"/>
    <n v="1193.2722000000001"/>
    <n v="7"/>
    <x v="544"/>
    <d v="2023-11-15T00:00:00"/>
    <x v="0"/>
    <x v="2"/>
    <n v="245.33"/>
    <x v="2"/>
  </r>
  <r>
    <s v="ORD100050"/>
    <x v="0"/>
    <x v="4"/>
    <n v="1731.22"/>
    <n v="0.27"/>
    <n v="467.42940000000004"/>
    <n v="1263.7906"/>
    <n v="7"/>
    <x v="348"/>
    <d v="2023-09-11T00:00:00"/>
    <x v="1"/>
    <x v="2"/>
    <n v="433.9"/>
    <x v="4"/>
  </r>
  <r>
    <s v="ORD104266"/>
    <x v="1"/>
    <x v="1"/>
    <n v="1735.02"/>
    <n v="0.06"/>
    <n v="104.10119999999999"/>
    <n v="1630.9187999999999"/>
    <n v="7"/>
    <x v="337"/>
    <d v="2024-02-18T00:00:00"/>
    <x v="1"/>
    <x v="0"/>
    <n v="519.32000000000005"/>
    <x v="0"/>
  </r>
  <r>
    <s v="ORD102399"/>
    <x v="3"/>
    <x v="4"/>
    <n v="1738.95"/>
    <n v="0.36"/>
    <n v="626.02200000000005"/>
    <n v="1112.9279999999999"/>
    <n v="7"/>
    <x v="645"/>
    <d v="2024-04-04T00:00:00"/>
    <x v="0"/>
    <x v="0"/>
    <n v="335.3"/>
    <x v="0"/>
  </r>
  <r>
    <s v="ORD101513"/>
    <x v="1"/>
    <x v="4"/>
    <n v="1740.36"/>
    <n v="0.11"/>
    <n v="191.43959999999998"/>
    <n v="1548.9204"/>
    <n v="7"/>
    <x v="375"/>
    <d v="2024-09-19T00:00:00"/>
    <x v="2"/>
    <x v="2"/>
    <n v="117.38"/>
    <x v="3"/>
  </r>
  <r>
    <s v="ORD106372"/>
    <x v="1"/>
    <x v="4"/>
    <n v="1743.68"/>
    <n v="0.02"/>
    <n v="34.873600000000003"/>
    <n v="1708.8064000000002"/>
    <n v="7"/>
    <x v="146"/>
    <d v="2023-12-31T00:00:00"/>
    <x v="0"/>
    <x v="0"/>
    <n v="476.68"/>
    <x v="1"/>
  </r>
  <r>
    <s v="ORD111194"/>
    <x v="1"/>
    <x v="1"/>
    <n v="1744.85"/>
    <n v="0.27"/>
    <n v="471.10950000000003"/>
    <n v="1273.7404999999999"/>
    <n v="7"/>
    <x v="93"/>
    <d v="2023-05-22T00:00:00"/>
    <x v="2"/>
    <x v="1"/>
    <n v="192.09"/>
    <x v="4"/>
  </r>
  <r>
    <s v="ORD104812"/>
    <x v="2"/>
    <x v="4"/>
    <n v="1745.39"/>
    <n v="0.28999999999999998"/>
    <n v="506.16309999999999"/>
    <n v="1239.2269000000001"/>
    <n v="7"/>
    <x v="482"/>
    <d v="2023-03-21T00:00:00"/>
    <x v="1"/>
    <x v="1"/>
    <n v="333.99"/>
    <x v="3"/>
  </r>
  <r>
    <s v="ORD104213"/>
    <x v="1"/>
    <x v="0"/>
    <n v="1750.66"/>
    <n v="0.18"/>
    <n v="315.11880000000002"/>
    <n v="1435.5412000000001"/>
    <n v="7"/>
    <x v="295"/>
    <d v="2024-03-10T00:00:00"/>
    <x v="0"/>
    <x v="0"/>
    <n v="341.97"/>
    <x v="0"/>
  </r>
  <r>
    <s v="ORD100340"/>
    <x v="0"/>
    <x v="4"/>
    <n v="1758.87"/>
    <n v="0.13"/>
    <n v="228.65309999999999"/>
    <n v="1530.2168999999999"/>
    <n v="7"/>
    <x v="99"/>
    <d v="2024-03-31T00:00:00"/>
    <x v="2"/>
    <x v="0"/>
    <n v="270.22000000000003"/>
    <x v="1"/>
  </r>
  <r>
    <s v="ORD113176"/>
    <x v="2"/>
    <x v="4"/>
    <n v="1761.32"/>
    <n v="0.14000000000000001"/>
    <n v="246.5848"/>
    <n v="1514.7351999999998"/>
    <n v="7"/>
    <x v="140"/>
    <d v="2023-05-14T00:00:00"/>
    <x v="1"/>
    <x v="1"/>
    <n v="351.15"/>
    <x v="1"/>
  </r>
  <r>
    <s v="ORD103779"/>
    <x v="3"/>
    <x v="3"/>
    <n v="1763.36"/>
    <n v="0.15"/>
    <n v="264.50399999999996"/>
    <n v="1498.856"/>
    <n v="7"/>
    <x v="346"/>
    <d v="2023-06-02T00:00:00"/>
    <x v="1"/>
    <x v="2"/>
    <n v="278.24"/>
    <x v="5"/>
  </r>
  <r>
    <s v="ORD111669"/>
    <x v="3"/>
    <x v="2"/>
    <n v="1764.71"/>
    <n v="0.05"/>
    <n v="88.235500000000002"/>
    <n v="1676.4745"/>
    <n v="7"/>
    <x v="353"/>
    <d v="2024-04-11T00:00:00"/>
    <x v="1"/>
    <x v="1"/>
    <n v="310.44"/>
    <x v="0"/>
  </r>
  <r>
    <s v="ORD106934"/>
    <x v="0"/>
    <x v="1"/>
    <n v="1767.85"/>
    <n v="0.36"/>
    <n v="636.42599999999993"/>
    <n v="1131.424"/>
    <n v="7"/>
    <x v="337"/>
    <d v="2024-02-18T00:00:00"/>
    <x v="0"/>
    <x v="2"/>
    <n v="505.9"/>
    <x v="4"/>
  </r>
  <r>
    <s v="ORD100302"/>
    <x v="0"/>
    <x v="0"/>
    <n v="1768.7"/>
    <n v="0.12"/>
    <n v="212.244"/>
    <n v="1556.4560000000001"/>
    <n v="7"/>
    <x v="224"/>
    <d v="2024-08-31T00:00:00"/>
    <x v="0"/>
    <x v="0"/>
    <n v="125.52"/>
    <x v="1"/>
  </r>
  <r>
    <s v="ORD105992"/>
    <x v="3"/>
    <x v="0"/>
    <n v="1773.69"/>
    <n v="0.02"/>
    <n v="35.473800000000004"/>
    <n v="1738.2162000000001"/>
    <n v="7"/>
    <x v="546"/>
    <d v="2024-11-18T00:00:00"/>
    <x v="0"/>
    <x v="0"/>
    <n v="440.49"/>
    <x v="0"/>
  </r>
  <r>
    <s v="ORD112030"/>
    <x v="2"/>
    <x v="1"/>
    <n v="1774.06"/>
    <n v="0.31"/>
    <n v="549.95859999999993"/>
    <n v="1224.1014"/>
    <n v="7"/>
    <x v="179"/>
    <d v="2023-12-09T00:00:00"/>
    <x v="2"/>
    <x v="0"/>
    <n v="349.46"/>
    <x v="0"/>
  </r>
  <r>
    <s v="ORD108908"/>
    <x v="1"/>
    <x v="0"/>
    <n v="1774.43"/>
    <n v="0.43"/>
    <n v="763.00490000000002"/>
    <n v="1011.4251"/>
    <n v="7"/>
    <x v="516"/>
    <d v="2023-12-11T00:00:00"/>
    <x v="0"/>
    <x v="2"/>
    <n v="281.58"/>
    <x v="2"/>
  </r>
  <r>
    <s v="ORD113734"/>
    <x v="2"/>
    <x v="0"/>
    <n v="1776.9"/>
    <n v="0.09"/>
    <n v="159.92099999999999"/>
    <n v="1616.979"/>
    <n v="7"/>
    <x v="396"/>
    <d v="2024-12-12T00:00:00"/>
    <x v="2"/>
    <x v="1"/>
    <n v="468.9"/>
    <x v="3"/>
  </r>
  <r>
    <s v="ORD105315"/>
    <x v="2"/>
    <x v="1"/>
    <n v="1786.78"/>
    <n v="0.42"/>
    <n v="750.44759999999997"/>
    <n v="1036.3324"/>
    <n v="7"/>
    <x v="19"/>
    <d v="2023-10-25T00:00:00"/>
    <x v="1"/>
    <x v="1"/>
    <n v="410.06"/>
    <x v="4"/>
  </r>
  <r>
    <s v="ORD100336"/>
    <x v="1"/>
    <x v="0"/>
    <n v="1790.21"/>
    <n v="0.49"/>
    <n v="877.2029"/>
    <n v="913.00710000000004"/>
    <n v="7"/>
    <x v="317"/>
    <d v="2023-06-26T00:00:00"/>
    <x v="2"/>
    <x v="0"/>
    <n v="536.41999999999996"/>
    <x v="5"/>
  </r>
  <r>
    <s v="ORD101832"/>
    <x v="3"/>
    <x v="3"/>
    <n v="1792.39"/>
    <n v="0.27"/>
    <n v="483.94530000000003"/>
    <n v="1308.4447"/>
    <n v="7"/>
    <x v="635"/>
    <d v="2024-07-13T00:00:00"/>
    <x v="0"/>
    <x v="0"/>
    <n v="366.63"/>
    <x v="3"/>
  </r>
  <r>
    <s v="ORD102651"/>
    <x v="1"/>
    <x v="0"/>
    <n v="1792.7"/>
    <n v="0.36"/>
    <n v="645.37199999999996"/>
    <n v="1147.328"/>
    <n v="7"/>
    <x v="684"/>
    <d v="2023-08-30T00:00:00"/>
    <x v="2"/>
    <x v="2"/>
    <n v="251.06"/>
    <x v="2"/>
  </r>
  <r>
    <s v="ORD109285"/>
    <x v="0"/>
    <x v="0"/>
    <n v="1794.68"/>
    <n v="0.06"/>
    <n v="107.6808"/>
    <n v="1686.9992"/>
    <n v="7"/>
    <x v="460"/>
    <d v="2023-05-17T00:00:00"/>
    <x v="0"/>
    <x v="1"/>
    <n v="512.9"/>
    <x v="4"/>
  </r>
  <r>
    <s v="ORD111239"/>
    <x v="2"/>
    <x v="2"/>
    <n v="1796.19"/>
    <n v="0.37"/>
    <n v="664.59029999999996"/>
    <n v="1131.5997000000002"/>
    <n v="7"/>
    <x v="552"/>
    <d v="2023-09-17T00:00:00"/>
    <x v="1"/>
    <x v="0"/>
    <n v="445.23"/>
    <x v="1"/>
  </r>
  <r>
    <s v="ORD102148"/>
    <x v="2"/>
    <x v="0"/>
    <n v="1797.6"/>
    <n v="0.27"/>
    <n v="485.35200000000003"/>
    <n v="1312.2479999999998"/>
    <n v="7"/>
    <x v="207"/>
    <d v="2023-06-16T00:00:00"/>
    <x v="1"/>
    <x v="2"/>
    <n v="530.98"/>
    <x v="0"/>
  </r>
  <r>
    <s v="ORD114147"/>
    <x v="1"/>
    <x v="1"/>
    <n v="1800.83"/>
    <n v="0.1"/>
    <n v="180.083"/>
    <n v="1620.7469999999998"/>
    <n v="7"/>
    <x v="226"/>
    <d v="2023-12-25T00:00:00"/>
    <x v="0"/>
    <x v="2"/>
    <n v="216.14"/>
    <x v="1"/>
  </r>
  <r>
    <s v="ORD109071"/>
    <x v="1"/>
    <x v="1"/>
    <n v="1800.85"/>
    <n v="0.22"/>
    <n v="396.18699999999995"/>
    <n v="1404.663"/>
    <n v="7"/>
    <x v="623"/>
    <d v="2025-01-07T00:00:00"/>
    <x v="1"/>
    <x v="2"/>
    <n v="498.86"/>
    <x v="5"/>
  </r>
  <r>
    <s v="ORD109168"/>
    <x v="1"/>
    <x v="1"/>
    <n v="1804.55"/>
    <n v="0.28000000000000003"/>
    <n v="505.27400000000006"/>
    <n v="1299.2759999999998"/>
    <n v="7"/>
    <x v="688"/>
    <d v="2024-06-19T00:00:00"/>
    <x v="1"/>
    <x v="1"/>
    <n v="367.95"/>
    <x v="3"/>
  </r>
  <r>
    <s v="ORD112886"/>
    <x v="0"/>
    <x v="0"/>
    <n v="1805.59"/>
    <n v="0.04"/>
    <n v="72.223600000000005"/>
    <n v="1733.3663999999999"/>
    <n v="7"/>
    <x v="549"/>
    <d v="2023-12-05T00:00:00"/>
    <x v="1"/>
    <x v="2"/>
    <n v="406.43"/>
    <x v="4"/>
  </r>
  <r>
    <s v="ORD107735"/>
    <x v="3"/>
    <x v="1"/>
    <n v="1807.19"/>
    <n v="0.47"/>
    <n v="849.37929999999994"/>
    <n v="957.81070000000011"/>
    <n v="7"/>
    <x v="544"/>
    <d v="2023-11-18T00:00:00"/>
    <x v="2"/>
    <x v="2"/>
    <n v="437.65"/>
    <x v="2"/>
  </r>
  <r>
    <s v="ORD112243"/>
    <x v="3"/>
    <x v="2"/>
    <n v="1807.73"/>
    <n v="0.28999999999999998"/>
    <n v="524.24169999999992"/>
    <n v="1283.4883"/>
    <n v="7"/>
    <x v="616"/>
    <d v="2023-01-27T00:00:00"/>
    <x v="2"/>
    <x v="1"/>
    <n v="374.8"/>
    <x v="0"/>
  </r>
  <r>
    <s v="ORD104214"/>
    <x v="0"/>
    <x v="2"/>
    <n v="1808.74"/>
    <n v="0.11"/>
    <n v="198.9614"/>
    <n v="1609.7786000000001"/>
    <n v="7"/>
    <x v="677"/>
    <d v="2024-05-09T00:00:00"/>
    <x v="2"/>
    <x v="0"/>
    <n v="486.85"/>
    <x v="4"/>
  </r>
  <r>
    <s v="ORD103805"/>
    <x v="2"/>
    <x v="2"/>
    <n v="1810.3"/>
    <n v="0.15"/>
    <n v="271.54499999999996"/>
    <n v="1538.7550000000001"/>
    <n v="7"/>
    <x v="442"/>
    <d v="2023-10-18T00:00:00"/>
    <x v="0"/>
    <x v="0"/>
    <n v="96.67"/>
    <x v="1"/>
  </r>
  <r>
    <s v="ORD104833"/>
    <x v="2"/>
    <x v="2"/>
    <n v="1810.3"/>
    <n v="0.34"/>
    <n v="615.50200000000007"/>
    <n v="1194.7979999999998"/>
    <n v="7"/>
    <x v="176"/>
    <d v="2023-05-07T00:00:00"/>
    <x v="2"/>
    <x v="0"/>
    <n v="176.48"/>
    <x v="1"/>
  </r>
  <r>
    <s v="ORD100774"/>
    <x v="2"/>
    <x v="3"/>
    <n v="1814.57"/>
    <n v="0.13"/>
    <n v="235.89410000000001"/>
    <n v="1578.6759"/>
    <n v="7"/>
    <x v="508"/>
    <d v="2024-08-12T00:00:00"/>
    <x v="1"/>
    <x v="1"/>
    <n v="349.21"/>
    <x v="2"/>
  </r>
  <r>
    <s v="ORD101776"/>
    <x v="2"/>
    <x v="4"/>
    <n v="1816.92"/>
    <n v="0.16"/>
    <n v="290.7072"/>
    <n v="1526.2128"/>
    <n v="7"/>
    <x v="649"/>
    <d v="2023-05-23T00:00:00"/>
    <x v="1"/>
    <x v="2"/>
    <n v="337.97"/>
    <x v="2"/>
  </r>
  <r>
    <s v="ORD105407"/>
    <x v="2"/>
    <x v="1"/>
    <n v="1822.23"/>
    <n v="0.18"/>
    <n v="328.00139999999999"/>
    <n v="1494.2285999999999"/>
    <n v="7"/>
    <x v="668"/>
    <d v="2023-03-11T00:00:00"/>
    <x v="2"/>
    <x v="1"/>
    <n v="225.03"/>
    <x v="3"/>
  </r>
  <r>
    <s v="ORD108571"/>
    <x v="2"/>
    <x v="1"/>
    <n v="1823.72"/>
    <n v="0.34"/>
    <n v="620.0648000000001"/>
    <n v="1203.6551999999999"/>
    <n v="7"/>
    <x v="720"/>
    <d v="2023-04-01T00:00:00"/>
    <x v="1"/>
    <x v="1"/>
    <n v="336.82"/>
    <x v="0"/>
  </r>
  <r>
    <s v="ORD110470"/>
    <x v="2"/>
    <x v="4"/>
    <n v="1827.19"/>
    <n v="0.45"/>
    <n v="822.2355"/>
    <n v="1004.9545000000001"/>
    <n v="7"/>
    <x v="427"/>
    <d v="2023-07-10T00:00:00"/>
    <x v="0"/>
    <x v="2"/>
    <n v="398.79"/>
    <x v="4"/>
  </r>
  <r>
    <s v="ORD108639"/>
    <x v="2"/>
    <x v="3"/>
    <n v="1827.39"/>
    <n v="0.04"/>
    <n v="73.095600000000005"/>
    <n v="1754.2944"/>
    <n v="7"/>
    <x v="593"/>
    <d v="2023-04-01T00:00:00"/>
    <x v="0"/>
    <x v="2"/>
    <n v="406.54"/>
    <x v="5"/>
  </r>
  <r>
    <s v="ORD110545"/>
    <x v="3"/>
    <x v="1"/>
    <n v="1828.84"/>
    <n v="0.06"/>
    <n v="109.73039999999999"/>
    <n v="1719.1096"/>
    <n v="7"/>
    <x v="204"/>
    <d v="2023-03-29T00:00:00"/>
    <x v="2"/>
    <x v="1"/>
    <n v="268.7"/>
    <x v="5"/>
  </r>
  <r>
    <s v="ORD104464"/>
    <x v="3"/>
    <x v="3"/>
    <n v="1831.32"/>
    <n v="0.34"/>
    <n v="622.64880000000005"/>
    <n v="1208.6711999999998"/>
    <n v="7"/>
    <x v="507"/>
    <d v="2024-11-13T00:00:00"/>
    <x v="1"/>
    <x v="0"/>
    <n v="162.44"/>
    <x v="5"/>
  </r>
  <r>
    <s v="ORD105521"/>
    <x v="2"/>
    <x v="1"/>
    <n v="1834.02"/>
    <n v="0.49"/>
    <n v="898.66980000000001"/>
    <n v="935.35019999999997"/>
    <n v="7"/>
    <x v="579"/>
    <d v="2024-09-24T00:00:00"/>
    <x v="0"/>
    <x v="0"/>
    <n v="137.02000000000001"/>
    <x v="1"/>
  </r>
  <r>
    <s v="ORD104125"/>
    <x v="0"/>
    <x v="4"/>
    <n v="1834.57"/>
    <n v="0.27"/>
    <n v="495.33390000000003"/>
    <n v="1339.2360999999999"/>
    <n v="7"/>
    <x v="596"/>
    <d v="2023-03-12T00:00:00"/>
    <x v="0"/>
    <x v="1"/>
    <n v="516.42999999999995"/>
    <x v="2"/>
  </r>
  <r>
    <s v="ORD104847"/>
    <x v="1"/>
    <x v="3"/>
    <n v="1834.97"/>
    <n v="0.43"/>
    <n v="789.03710000000001"/>
    <n v="1045.9329"/>
    <n v="7"/>
    <x v="244"/>
    <d v="2023-07-08T00:00:00"/>
    <x v="2"/>
    <x v="2"/>
    <n v="333.66"/>
    <x v="1"/>
  </r>
  <r>
    <s v="ORD106649"/>
    <x v="3"/>
    <x v="1"/>
    <n v="1838.28"/>
    <n v="0.03"/>
    <n v="55.148399999999995"/>
    <n v="1783.1315999999999"/>
    <n v="7"/>
    <x v="595"/>
    <d v="2024-02-12T00:00:00"/>
    <x v="0"/>
    <x v="0"/>
    <n v="228.16"/>
    <x v="2"/>
  </r>
  <r>
    <s v="ORD109923"/>
    <x v="2"/>
    <x v="0"/>
    <n v="1838.63"/>
    <n v="0.08"/>
    <n v="147.09040000000002"/>
    <n v="1691.5396000000001"/>
    <n v="7"/>
    <x v="658"/>
    <d v="2023-01-09T00:00:00"/>
    <x v="0"/>
    <x v="1"/>
    <n v="467.67"/>
    <x v="0"/>
  </r>
  <r>
    <s v="ORD112000"/>
    <x v="1"/>
    <x v="0"/>
    <n v="1842.19"/>
    <n v="0.25"/>
    <n v="460.54750000000001"/>
    <n v="1381.6424999999999"/>
    <n v="7"/>
    <x v="137"/>
    <d v="2023-01-23T00:00:00"/>
    <x v="2"/>
    <x v="0"/>
    <n v="316.47000000000003"/>
    <x v="3"/>
  </r>
  <r>
    <s v="ORD104864"/>
    <x v="1"/>
    <x v="0"/>
    <n v="1848.81"/>
    <n v="0.46"/>
    <n v="850.45259999999996"/>
    <n v="998.35739999999998"/>
    <n v="7"/>
    <x v="207"/>
    <d v="2023-06-16T00:00:00"/>
    <x v="0"/>
    <x v="2"/>
    <n v="107.14"/>
    <x v="2"/>
  </r>
  <r>
    <s v="ORD106926"/>
    <x v="3"/>
    <x v="1"/>
    <n v="1850.06"/>
    <n v="0.48"/>
    <n v="888.02879999999993"/>
    <n v="962.03120000000001"/>
    <n v="7"/>
    <x v="277"/>
    <d v="2024-07-27T00:00:00"/>
    <x v="0"/>
    <x v="1"/>
    <n v="245.04"/>
    <x v="3"/>
  </r>
  <r>
    <s v="ORD113528"/>
    <x v="1"/>
    <x v="2"/>
    <n v="1850.82"/>
    <n v="0.28000000000000003"/>
    <n v="518.2296"/>
    <n v="1332.5904"/>
    <n v="7"/>
    <x v="58"/>
    <d v="2024-01-19T00:00:00"/>
    <x v="0"/>
    <x v="0"/>
    <n v="231.2"/>
    <x v="0"/>
  </r>
  <r>
    <s v="ORD107317"/>
    <x v="0"/>
    <x v="2"/>
    <n v="1851.45"/>
    <n v="0.14000000000000001"/>
    <n v="259.20300000000003"/>
    <n v="1592.2470000000001"/>
    <n v="7"/>
    <x v="517"/>
    <d v="2024-08-15T00:00:00"/>
    <x v="2"/>
    <x v="2"/>
    <n v="543.85"/>
    <x v="0"/>
  </r>
  <r>
    <s v="ORD104839"/>
    <x v="0"/>
    <x v="3"/>
    <n v="1852.83"/>
    <n v="0.06"/>
    <n v="111.1698"/>
    <n v="1741.6602"/>
    <n v="7"/>
    <x v="96"/>
    <d v="2024-08-13T00:00:00"/>
    <x v="1"/>
    <x v="1"/>
    <n v="395.95"/>
    <x v="0"/>
  </r>
  <r>
    <s v="ORD109428"/>
    <x v="1"/>
    <x v="4"/>
    <n v="1855"/>
    <n v="0.42"/>
    <n v="779.1"/>
    <n v="1075.9000000000001"/>
    <n v="7"/>
    <x v="723"/>
    <d v="2024-06-30T00:00:00"/>
    <x v="2"/>
    <x v="1"/>
    <n v="145.09"/>
    <x v="5"/>
  </r>
  <r>
    <s v="ORD101010"/>
    <x v="1"/>
    <x v="4"/>
    <n v="1859.88"/>
    <n v="0.44"/>
    <n v="818.34720000000004"/>
    <n v="1041.5328"/>
    <n v="7"/>
    <x v="399"/>
    <d v="2023-04-28T00:00:00"/>
    <x v="1"/>
    <x v="0"/>
    <n v="324.51"/>
    <x v="2"/>
  </r>
  <r>
    <s v="ORD105538"/>
    <x v="1"/>
    <x v="4"/>
    <n v="1861.84"/>
    <n v="0.23"/>
    <n v="428.22320000000002"/>
    <n v="1433.6167999999998"/>
    <n v="7"/>
    <x v="352"/>
    <d v="2024-05-01T00:00:00"/>
    <x v="2"/>
    <x v="1"/>
    <n v="542.91999999999996"/>
    <x v="5"/>
  </r>
  <r>
    <s v="ORD100380"/>
    <x v="3"/>
    <x v="3"/>
    <n v="1861.99"/>
    <n v="0.23"/>
    <n v="428.2577"/>
    <n v="1433.7323000000001"/>
    <n v="7"/>
    <x v="242"/>
    <d v="2024-08-04T00:00:00"/>
    <x v="1"/>
    <x v="1"/>
    <n v="477.12"/>
    <x v="1"/>
  </r>
  <r>
    <s v="ORD113570"/>
    <x v="2"/>
    <x v="4"/>
    <n v="1863.7"/>
    <n v="0.24"/>
    <n v="447.28800000000001"/>
    <n v="1416.412"/>
    <n v="7"/>
    <x v="396"/>
    <d v="2024-12-11T00:00:00"/>
    <x v="0"/>
    <x v="1"/>
    <n v="274.74"/>
    <x v="4"/>
  </r>
  <r>
    <s v="ORD103120"/>
    <x v="3"/>
    <x v="2"/>
    <n v="1864.53"/>
    <n v="0.09"/>
    <n v="167.80769999999998"/>
    <n v="1696.7222999999999"/>
    <n v="7"/>
    <x v="166"/>
    <d v="2023-11-17T00:00:00"/>
    <x v="1"/>
    <x v="0"/>
    <n v="112.19"/>
    <x v="1"/>
  </r>
  <r>
    <s v="ORD112940"/>
    <x v="0"/>
    <x v="3"/>
    <n v="1866.76"/>
    <n v="0.04"/>
    <n v="74.670400000000001"/>
    <n v="1792.0896"/>
    <n v="7"/>
    <x v="259"/>
    <d v="2024-10-08T00:00:00"/>
    <x v="0"/>
    <x v="2"/>
    <n v="365.41"/>
    <x v="4"/>
  </r>
  <r>
    <s v="ORD109549"/>
    <x v="3"/>
    <x v="0"/>
    <n v="1867.7"/>
    <n v="0.42"/>
    <n v="784.43399999999997"/>
    <n v="1083.2660000000001"/>
    <n v="7"/>
    <x v="283"/>
    <d v="2023-03-03T00:00:00"/>
    <x v="0"/>
    <x v="2"/>
    <n v="512.95000000000005"/>
    <x v="5"/>
  </r>
  <r>
    <s v="ORD106297"/>
    <x v="0"/>
    <x v="2"/>
    <n v="1871.73"/>
    <n v="0.44"/>
    <n v="823.56119999999999"/>
    <n v="1048.1687999999999"/>
    <n v="7"/>
    <x v="31"/>
    <d v="2023-05-12T00:00:00"/>
    <x v="2"/>
    <x v="2"/>
    <n v="531.53"/>
    <x v="1"/>
  </r>
  <r>
    <s v="ORD109686"/>
    <x v="0"/>
    <x v="1"/>
    <n v="1874.6"/>
    <n v="7.0000000000000007E-2"/>
    <n v="131.22200000000001"/>
    <n v="1743.3779999999999"/>
    <n v="7"/>
    <x v="579"/>
    <d v="2024-09-21T00:00:00"/>
    <x v="2"/>
    <x v="2"/>
    <n v="94.06"/>
    <x v="1"/>
  </r>
  <r>
    <s v="ORD110270"/>
    <x v="1"/>
    <x v="4"/>
    <n v="1880.48"/>
    <n v="0.11"/>
    <n v="206.8528"/>
    <n v="1673.6271999999999"/>
    <n v="7"/>
    <x v="516"/>
    <d v="2023-12-12T00:00:00"/>
    <x v="0"/>
    <x v="2"/>
    <n v="366.56"/>
    <x v="2"/>
  </r>
  <r>
    <s v="ORD115061"/>
    <x v="1"/>
    <x v="3"/>
    <n v="1883.08"/>
    <n v="0.04"/>
    <n v="75.3232"/>
    <n v="1807.7567999999999"/>
    <n v="7"/>
    <x v="529"/>
    <d v="2024-05-08T00:00:00"/>
    <x v="1"/>
    <x v="2"/>
    <n v="182.51"/>
    <x v="5"/>
  </r>
  <r>
    <s v="ORD111012"/>
    <x v="3"/>
    <x v="0"/>
    <n v="1887.76"/>
    <n v="0.25"/>
    <n v="471.94"/>
    <n v="1415.82"/>
    <n v="7"/>
    <x v="121"/>
    <d v="2024-11-18T00:00:00"/>
    <x v="0"/>
    <x v="1"/>
    <n v="189.71"/>
    <x v="1"/>
  </r>
  <r>
    <s v="ORD103167"/>
    <x v="1"/>
    <x v="4"/>
    <n v="1890.2"/>
    <n v="0.33"/>
    <n v="623.76600000000008"/>
    <n v="1266.434"/>
    <n v="7"/>
    <x v="683"/>
    <d v="2024-07-07T00:00:00"/>
    <x v="0"/>
    <x v="0"/>
    <n v="289.83"/>
    <x v="4"/>
  </r>
  <r>
    <s v="ORD107308"/>
    <x v="1"/>
    <x v="3"/>
    <n v="1893.63"/>
    <n v="0.35"/>
    <n v="662.77049999999997"/>
    <n v="1230.8595"/>
    <n v="7"/>
    <x v="688"/>
    <d v="2024-06-19T00:00:00"/>
    <x v="1"/>
    <x v="1"/>
    <n v="327.55"/>
    <x v="4"/>
  </r>
  <r>
    <s v="ORD114247"/>
    <x v="0"/>
    <x v="0"/>
    <n v="1897.17"/>
    <n v="0.05"/>
    <n v="94.858500000000006"/>
    <n v="1802.3115"/>
    <n v="7"/>
    <x v="693"/>
    <d v="2023-07-15T00:00:00"/>
    <x v="1"/>
    <x v="2"/>
    <n v="283.06"/>
    <x v="0"/>
  </r>
  <r>
    <s v="ORD102189"/>
    <x v="0"/>
    <x v="2"/>
    <n v="1899.82"/>
    <n v="0.13"/>
    <n v="246.97659999999999"/>
    <n v="1652.8434"/>
    <n v="7"/>
    <x v="530"/>
    <d v="2023-10-31T00:00:00"/>
    <x v="1"/>
    <x v="2"/>
    <n v="234.84"/>
    <x v="1"/>
  </r>
  <r>
    <s v="ORD105412"/>
    <x v="2"/>
    <x v="3"/>
    <n v="1899.82"/>
    <n v="0.23"/>
    <n v="436.95859999999999"/>
    <n v="1462.8614"/>
    <n v="7"/>
    <x v="66"/>
    <d v="2023-04-23T00:00:00"/>
    <x v="1"/>
    <x v="1"/>
    <n v="231.3"/>
    <x v="3"/>
  </r>
  <r>
    <s v="ORD107529"/>
    <x v="2"/>
    <x v="1"/>
    <n v="1913.02"/>
    <n v="0.22"/>
    <n v="420.86439999999999"/>
    <n v="1492.1556"/>
    <n v="7"/>
    <x v="150"/>
    <d v="2024-08-02T00:00:00"/>
    <x v="0"/>
    <x v="1"/>
    <n v="548.01"/>
    <x v="3"/>
  </r>
  <r>
    <s v="ORD108206"/>
    <x v="3"/>
    <x v="0"/>
    <n v="1913.87"/>
    <n v="0.45"/>
    <n v="861.24149999999997"/>
    <n v="1052.6284999999998"/>
    <n v="7"/>
    <x v="654"/>
    <d v="2023-05-17T00:00:00"/>
    <x v="0"/>
    <x v="1"/>
    <n v="522.29999999999995"/>
    <x v="4"/>
  </r>
  <r>
    <s v="ORD103527"/>
    <x v="2"/>
    <x v="0"/>
    <n v="1914.7"/>
    <n v="0.1"/>
    <n v="191.47000000000003"/>
    <n v="1723.23"/>
    <n v="7"/>
    <x v="480"/>
    <d v="2023-02-21T00:00:00"/>
    <x v="1"/>
    <x v="1"/>
    <n v="510.15"/>
    <x v="2"/>
  </r>
  <r>
    <s v="ORD108746"/>
    <x v="0"/>
    <x v="1"/>
    <n v="1915.48"/>
    <n v="0.5"/>
    <n v="957.74"/>
    <n v="957.74"/>
    <n v="7"/>
    <x v="684"/>
    <d v="2023-09-01T00:00:00"/>
    <x v="0"/>
    <x v="1"/>
    <n v="370.14"/>
    <x v="0"/>
  </r>
  <r>
    <s v="ORD114341"/>
    <x v="0"/>
    <x v="3"/>
    <n v="1918.18"/>
    <n v="0.18"/>
    <n v="345.2724"/>
    <n v="1572.9076"/>
    <n v="7"/>
    <x v="424"/>
    <d v="2023-07-17T00:00:00"/>
    <x v="0"/>
    <x v="0"/>
    <n v="198.82"/>
    <x v="4"/>
  </r>
  <r>
    <s v="ORD104569"/>
    <x v="0"/>
    <x v="0"/>
    <n v="1918.76"/>
    <n v="0.47"/>
    <n v="901.81719999999996"/>
    <n v="1016.9428"/>
    <n v="7"/>
    <x v="226"/>
    <d v="2023-12-25T00:00:00"/>
    <x v="2"/>
    <x v="0"/>
    <n v="190.02"/>
    <x v="2"/>
  </r>
  <r>
    <s v="ORD105179"/>
    <x v="2"/>
    <x v="3"/>
    <n v="1921.36"/>
    <n v="0.43"/>
    <n v="826.1848"/>
    <n v="1095.1751999999999"/>
    <n v="7"/>
    <x v="659"/>
    <d v="2023-06-02T00:00:00"/>
    <x v="0"/>
    <x v="0"/>
    <n v="120.72"/>
    <x v="1"/>
  </r>
  <r>
    <s v="ORD106898"/>
    <x v="0"/>
    <x v="1"/>
    <n v="1925.47"/>
    <n v="0.19"/>
    <n v="365.83930000000004"/>
    <n v="1559.6306999999999"/>
    <n v="7"/>
    <x v="166"/>
    <d v="2023-11-23T00:00:00"/>
    <x v="1"/>
    <x v="0"/>
    <n v="393.63"/>
    <x v="3"/>
  </r>
  <r>
    <s v="ORD114549"/>
    <x v="2"/>
    <x v="0"/>
    <n v="1931.15"/>
    <n v="0.26"/>
    <n v="502.09900000000005"/>
    <n v="1429.0509999999999"/>
    <n v="7"/>
    <x v="559"/>
    <d v="2024-12-19T00:00:00"/>
    <x v="2"/>
    <x v="0"/>
    <n v="441.36"/>
    <x v="4"/>
  </r>
  <r>
    <s v="ORD110966"/>
    <x v="3"/>
    <x v="4"/>
    <n v="1931.27"/>
    <n v="0.28999999999999998"/>
    <n v="560.06829999999991"/>
    <n v="1371.2017000000001"/>
    <n v="7"/>
    <x v="29"/>
    <d v="2023-02-17T00:00:00"/>
    <x v="1"/>
    <x v="1"/>
    <n v="261.06"/>
    <x v="0"/>
  </r>
  <r>
    <s v="ORD104915"/>
    <x v="2"/>
    <x v="0"/>
    <n v="1931.37"/>
    <n v="0.28000000000000003"/>
    <n v="540.78359999999998"/>
    <n v="1390.5863999999999"/>
    <n v="7"/>
    <x v="419"/>
    <d v="2023-08-14T00:00:00"/>
    <x v="2"/>
    <x v="0"/>
    <n v="482.05"/>
    <x v="3"/>
  </r>
  <r>
    <s v="ORD107211"/>
    <x v="2"/>
    <x v="0"/>
    <n v="1935.21"/>
    <n v="0.49"/>
    <n v="948.25289999999995"/>
    <n v="986.95710000000008"/>
    <n v="7"/>
    <x v="162"/>
    <d v="2023-03-08T00:00:00"/>
    <x v="2"/>
    <x v="2"/>
    <n v="562.71"/>
    <x v="3"/>
  </r>
  <r>
    <s v="ORD114976"/>
    <x v="0"/>
    <x v="4"/>
    <n v="1946.59"/>
    <n v="0.21"/>
    <n v="408.78389999999996"/>
    <n v="1537.8061"/>
    <n v="7"/>
    <x v="31"/>
    <d v="2023-05-13T00:00:00"/>
    <x v="0"/>
    <x v="2"/>
    <n v="201.81"/>
    <x v="1"/>
  </r>
  <r>
    <s v="ORD102667"/>
    <x v="3"/>
    <x v="2"/>
    <n v="1956.14"/>
    <n v="0.42"/>
    <n v="821.5788"/>
    <n v="1134.5612000000001"/>
    <n v="7"/>
    <x v="217"/>
    <d v="2023-09-29T00:00:00"/>
    <x v="2"/>
    <x v="0"/>
    <n v="573.34"/>
    <x v="1"/>
  </r>
  <r>
    <s v="ORD106159"/>
    <x v="0"/>
    <x v="4"/>
    <n v="1959.15"/>
    <n v="0.16"/>
    <n v="313.464"/>
    <n v="1645.6860000000001"/>
    <n v="7"/>
    <x v="644"/>
    <d v="2023-03-15T00:00:00"/>
    <x v="1"/>
    <x v="0"/>
    <n v="323.64"/>
    <x v="4"/>
  </r>
  <r>
    <s v="ORD105227"/>
    <x v="3"/>
    <x v="4"/>
    <n v="1960.56"/>
    <n v="0.22"/>
    <n v="431.32319999999999"/>
    <n v="1529.2367999999999"/>
    <n v="7"/>
    <x v="116"/>
    <d v="2024-03-26T00:00:00"/>
    <x v="1"/>
    <x v="2"/>
    <n v="294.77999999999997"/>
    <x v="0"/>
  </r>
  <r>
    <s v="ORD107806"/>
    <x v="3"/>
    <x v="4"/>
    <n v="1962.42"/>
    <n v="0.25"/>
    <n v="490.60500000000002"/>
    <n v="1471.8150000000001"/>
    <n v="7"/>
    <x v="106"/>
    <d v="2023-01-18T00:00:00"/>
    <x v="1"/>
    <x v="0"/>
    <n v="117.69"/>
    <x v="2"/>
  </r>
  <r>
    <s v="ORD112635"/>
    <x v="2"/>
    <x v="0"/>
    <n v="1968.6"/>
    <n v="0.11"/>
    <n v="216.54599999999999"/>
    <n v="1752.0539999999999"/>
    <n v="7"/>
    <x v="409"/>
    <d v="2023-08-15T00:00:00"/>
    <x v="1"/>
    <x v="1"/>
    <n v="127.54"/>
    <x v="3"/>
  </r>
  <r>
    <s v="ORD111240"/>
    <x v="1"/>
    <x v="4"/>
    <n v="1969.72"/>
    <n v="0.4"/>
    <n v="787.88800000000003"/>
    <n v="1181.8319999999999"/>
    <n v="7"/>
    <x v="12"/>
    <d v="2024-11-07T00:00:00"/>
    <x v="2"/>
    <x v="2"/>
    <n v="130.84"/>
    <x v="4"/>
  </r>
  <r>
    <s v="ORD105106"/>
    <x v="1"/>
    <x v="0"/>
    <n v="1971.3"/>
    <n v="0.19"/>
    <n v="374.54699999999997"/>
    <n v="1596.7529999999999"/>
    <n v="7"/>
    <x v="97"/>
    <d v="2024-11-08T00:00:00"/>
    <x v="0"/>
    <x v="1"/>
    <n v="383.79"/>
    <x v="0"/>
  </r>
  <r>
    <s v="ORD102572"/>
    <x v="1"/>
    <x v="1"/>
    <n v="1975.34"/>
    <n v="0.34"/>
    <n v="671.61559999999997"/>
    <n v="1303.7244000000001"/>
    <n v="7"/>
    <x v="363"/>
    <d v="2023-12-02T00:00:00"/>
    <x v="2"/>
    <x v="1"/>
    <n v="322.20999999999998"/>
    <x v="3"/>
  </r>
  <r>
    <s v="ORD107752"/>
    <x v="3"/>
    <x v="2"/>
    <n v="1981.18"/>
    <n v="0.22"/>
    <n v="435.8596"/>
    <n v="1545.3204000000001"/>
    <n v="7"/>
    <x v="629"/>
    <d v="2023-06-30T00:00:00"/>
    <x v="2"/>
    <x v="1"/>
    <n v="561.4"/>
    <x v="5"/>
  </r>
  <r>
    <s v="ORD103410"/>
    <x v="3"/>
    <x v="2"/>
    <n v="1981.66"/>
    <n v="0.16"/>
    <n v="317.06560000000002"/>
    <n v="1664.5944"/>
    <n v="7"/>
    <x v="705"/>
    <d v="2023-04-11T00:00:00"/>
    <x v="0"/>
    <x v="2"/>
    <n v="358.05"/>
    <x v="3"/>
  </r>
  <r>
    <s v="ORD113749"/>
    <x v="0"/>
    <x v="2"/>
    <n v="1982.46"/>
    <n v="0.32"/>
    <n v="634.38720000000001"/>
    <n v="1348.0727999999999"/>
    <n v="7"/>
    <x v="705"/>
    <d v="2023-04-14T00:00:00"/>
    <x v="1"/>
    <x v="0"/>
    <n v="570.33000000000004"/>
    <x v="3"/>
  </r>
  <r>
    <s v="ORD109641"/>
    <x v="3"/>
    <x v="3"/>
    <n v="1985.94"/>
    <n v="0.14000000000000001"/>
    <n v="278.03160000000003"/>
    <n v="1707.9084"/>
    <n v="7"/>
    <x v="285"/>
    <d v="2024-07-13T00:00:00"/>
    <x v="1"/>
    <x v="0"/>
    <n v="223.2"/>
    <x v="4"/>
  </r>
  <r>
    <s v="ORD108964"/>
    <x v="0"/>
    <x v="3"/>
    <n v="1986.52"/>
    <n v="0.06"/>
    <n v="119.19119999999999"/>
    <n v="1867.3288"/>
    <n v="7"/>
    <x v="87"/>
    <d v="2023-01-04T00:00:00"/>
    <x v="2"/>
    <x v="1"/>
    <n v="226.34"/>
    <x v="4"/>
  </r>
  <r>
    <s v="ORD111018"/>
    <x v="1"/>
    <x v="4"/>
    <n v="1991.07"/>
    <n v="0.19"/>
    <n v="378.30329999999998"/>
    <n v="1612.7666999999999"/>
    <n v="7"/>
    <x v="142"/>
    <d v="2023-07-16T00:00:00"/>
    <x v="0"/>
    <x v="0"/>
    <n v="583.08000000000004"/>
    <x v="4"/>
  </r>
  <r>
    <s v="ORD107770"/>
    <x v="3"/>
    <x v="0"/>
    <n v="1992.06"/>
    <n v="0.15"/>
    <n v="298.80899999999997"/>
    <n v="1693.251"/>
    <n v="7"/>
    <x v="671"/>
    <d v="2024-10-19T00:00:00"/>
    <x v="0"/>
    <x v="2"/>
    <n v="240.79"/>
    <x v="4"/>
  </r>
  <r>
    <s v="ORD113352"/>
    <x v="3"/>
    <x v="2"/>
    <n v="1992.84"/>
    <n v="0.38"/>
    <n v="757.27919999999995"/>
    <n v="1235.5608"/>
    <n v="7"/>
    <x v="361"/>
    <d v="2023-05-28T00:00:00"/>
    <x v="2"/>
    <x v="2"/>
    <n v="302.61"/>
    <x v="1"/>
  </r>
  <r>
    <s v="ORD107222"/>
    <x v="1"/>
    <x v="2"/>
    <n v="1997.67"/>
    <n v="0.33"/>
    <n v="659.23110000000008"/>
    <n v="1338.4389000000001"/>
    <n v="7"/>
    <x v="258"/>
    <d v="2024-05-26T00:00:00"/>
    <x v="2"/>
    <x v="1"/>
    <n v="242.69"/>
    <x v="4"/>
  </r>
  <r>
    <s v="ORD107691"/>
    <x v="2"/>
    <x v="2"/>
    <n v="1998.19"/>
    <n v="0"/>
    <n v="0"/>
    <n v="1998.19"/>
    <n v="7"/>
    <x v="709"/>
    <d v="2023-11-02T00:00:00"/>
    <x v="1"/>
    <x v="0"/>
    <n v="526.91"/>
    <x v="4"/>
  </r>
  <r>
    <s v="ORD100304"/>
    <x v="2"/>
    <x v="0"/>
    <n v="2002.04"/>
    <n v="7.0000000000000007E-2"/>
    <n v="140.14280000000002"/>
    <n v="1861.8971999999999"/>
    <n v="7"/>
    <x v="438"/>
    <d v="2023-02-02T00:00:00"/>
    <x v="2"/>
    <x v="1"/>
    <n v="117.22"/>
    <x v="1"/>
  </r>
  <r>
    <s v="ORD106000"/>
    <x v="0"/>
    <x v="0"/>
    <n v="2012.05"/>
    <n v="0.4"/>
    <n v="804.82"/>
    <n v="1207.23"/>
    <n v="7"/>
    <x v="227"/>
    <d v="2023-03-17T00:00:00"/>
    <x v="2"/>
    <x v="0"/>
    <n v="304.39"/>
    <x v="1"/>
  </r>
  <r>
    <s v="ORD101574"/>
    <x v="3"/>
    <x v="1"/>
    <n v="2013.03"/>
    <n v="0.23"/>
    <n v="462.99690000000004"/>
    <n v="1550.0330999999999"/>
    <n v="7"/>
    <x v="199"/>
    <d v="2024-11-29T00:00:00"/>
    <x v="1"/>
    <x v="2"/>
    <n v="320.92"/>
    <x v="2"/>
  </r>
  <r>
    <s v="ORD114967"/>
    <x v="1"/>
    <x v="0"/>
    <n v="2016.02"/>
    <n v="0.28999999999999998"/>
    <n v="584.64580000000001"/>
    <n v="1431.3742"/>
    <n v="7"/>
    <x v="576"/>
    <d v="2024-12-25T00:00:00"/>
    <x v="0"/>
    <x v="2"/>
    <n v="474"/>
    <x v="5"/>
  </r>
  <r>
    <s v="ORD105801"/>
    <x v="1"/>
    <x v="0"/>
    <n v="2019.46"/>
    <n v="0.22"/>
    <n v="444.28120000000001"/>
    <n v="1575.1788000000001"/>
    <n v="7"/>
    <x v="284"/>
    <d v="2024-01-30T00:00:00"/>
    <x v="1"/>
    <x v="0"/>
    <n v="286.36"/>
    <x v="4"/>
  </r>
  <r>
    <s v="ORD115265"/>
    <x v="2"/>
    <x v="2"/>
    <n v="2028.33"/>
    <n v="0.01"/>
    <n v="20.283300000000001"/>
    <n v="2008.0466999999999"/>
    <n v="7"/>
    <x v="697"/>
    <d v="2024-05-20T00:00:00"/>
    <x v="2"/>
    <x v="1"/>
    <n v="395.77"/>
    <x v="0"/>
  </r>
  <r>
    <s v="ORD108993"/>
    <x v="1"/>
    <x v="4"/>
    <n v="2029.03"/>
    <n v="0.28000000000000003"/>
    <n v="568.12840000000006"/>
    <n v="1460.9015999999999"/>
    <n v="7"/>
    <x v="722"/>
    <d v="2023-06-19T00:00:00"/>
    <x v="2"/>
    <x v="2"/>
    <n v="352.56"/>
    <x v="2"/>
  </r>
  <r>
    <s v="ORD113685"/>
    <x v="2"/>
    <x v="1"/>
    <n v="2041.21"/>
    <n v="0.14000000000000001"/>
    <n v="285.76940000000002"/>
    <n v="1755.4405999999999"/>
    <n v="7"/>
    <x v="485"/>
    <d v="2024-07-07T00:00:00"/>
    <x v="2"/>
    <x v="1"/>
    <n v="197.38"/>
    <x v="1"/>
  </r>
  <r>
    <s v="ORD110976"/>
    <x v="3"/>
    <x v="2"/>
    <n v="2044.09"/>
    <n v="0.33"/>
    <n v="674.54970000000003"/>
    <n v="1369.5402999999999"/>
    <n v="7"/>
    <x v="334"/>
    <d v="2024-09-16T00:00:00"/>
    <x v="1"/>
    <x v="1"/>
    <n v="538.70000000000005"/>
    <x v="5"/>
  </r>
  <r>
    <s v="ORD106333"/>
    <x v="3"/>
    <x v="4"/>
    <n v="2045.78"/>
    <n v="0.02"/>
    <n v="40.915599999999998"/>
    <n v="2004.8643999999999"/>
    <n v="7"/>
    <x v="38"/>
    <d v="2024-01-21T00:00:00"/>
    <x v="0"/>
    <x v="2"/>
    <n v="394.18"/>
    <x v="4"/>
  </r>
  <r>
    <s v="ORD113730"/>
    <x v="0"/>
    <x v="0"/>
    <n v="2047.44"/>
    <n v="0.25"/>
    <n v="511.86"/>
    <n v="1535.58"/>
    <n v="7"/>
    <x v="526"/>
    <d v="2023-07-28T00:00:00"/>
    <x v="0"/>
    <x v="1"/>
    <n v="228.54"/>
    <x v="0"/>
  </r>
  <r>
    <s v="ORD114332"/>
    <x v="3"/>
    <x v="1"/>
    <n v="2050.92"/>
    <n v="0.19"/>
    <n v="389.6748"/>
    <n v="1661.2452000000001"/>
    <n v="7"/>
    <x v="319"/>
    <d v="2024-03-05T00:00:00"/>
    <x v="2"/>
    <x v="2"/>
    <n v="492.82"/>
    <x v="0"/>
  </r>
  <r>
    <s v="ORD106479"/>
    <x v="1"/>
    <x v="0"/>
    <n v="2053.6999999999998"/>
    <n v="0.14000000000000001"/>
    <n v="287.51800000000003"/>
    <n v="1766.1819999999998"/>
    <n v="7"/>
    <x v="81"/>
    <d v="2024-09-09T00:00:00"/>
    <x v="1"/>
    <x v="0"/>
    <n v="331.91"/>
    <x v="2"/>
  </r>
  <r>
    <s v="ORD104424"/>
    <x v="3"/>
    <x v="1"/>
    <n v="2063.6"/>
    <n v="0.31"/>
    <n v="639.71600000000001"/>
    <n v="1423.884"/>
    <n v="7"/>
    <x v="485"/>
    <d v="2024-07-05T00:00:00"/>
    <x v="0"/>
    <x v="1"/>
    <n v="316.52999999999997"/>
    <x v="3"/>
  </r>
  <r>
    <s v="ORD103482"/>
    <x v="1"/>
    <x v="1"/>
    <n v="2063.9299999999998"/>
    <n v="0.24"/>
    <n v="495.34319999999997"/>
    <n v="1568.5867999999998"/>
    <n v="7"/>
    <x v="709"/>
    <d v="2023-11-02T00:00:00"/>
    <x v="0"/>
    <x v="1"/>
    <n v="246.87"/>
    <x v="4"/>
  </r>
  <r>
    <s v="ORD110819"/>
    <x v="2"/>
    <x v="1"/>
    <n v="2063.9899999999998"/>
    <n v="0.26"/>
    <n v="536.63739999999996"/>
    <n v="1527.3525999999997"/>
    <n v="7"/>
    <x v="34"/>
    <d v="2024-01-08T00:00:00"/>
    <x v="2"/>
    <x v="0"/>
    <n v="457.53"/>
    <x v="1"/>
  </r>
  <r>
    <s v="ORD113355"/>
    <x v="2"/>
    <x v="0"/>
    <n v="2066.17"/>
    <n v="0.08"/>
    <n v="165.2936"/>
    <n v="1900.8764000000001"/>
    <n v="7"/>
    <x v="323"/>
    <d v="2023-09-06T00:00:00"/>
    <x v="2"/>
    <x v="1"/>
    <n v="143.72999999999999"/>
    <x v="4"/>
  </r>
  <r>
    <s v="ORD114747"/>
    <x v="1"/>
    <x v="2"/>
    <n v="2066.91"/>
    <n v="0.27"/>
    <n v="558.06569999999999"/>
    <n v="1508.8442999999997"/>
    <n v="7"/>
    <x v="353"/>
    <d v="2024-04-05T00:00:00"/>
    <x v="2"/>
    <x v="0"/>
    <n v="165.63"/>
    <x v="0"/>
  </r>
  <r>
    <s v="ORD101677"/>
    <x v="0"/>
    <x v="0"/>
    <n v="2067.39"/>
    <n v="0.17"/>
    <n v="351.4563"/>
    <n v="1715.9336999999998"/>
    <n v="7"/>
    <x v="520"/>
    <d v="2024-05-21T00:00:00"/>
    <x v="2"/>
    <x v="1"/>
    <n v="368.03"/>
    <x v="3"/>
  </r>
  <r>
    <s v="ORD109917"/>
    <x v="0"/>
    <x v="1"/>
    <n v="2069.65"/>
    <n v="0.03"/>
    <n v="62.089500000000001"/>
    <n v="2007.5605"/>
    <n v="7"/>
    <x v="98"/>
    <d v="2024-10-30T00:00:00"/>
    <x v="2"/>
    <x v="0"/>
    <n v="568.53"/>
    <x v="3"/>
  </r>
  <r>
    <s v="ORD104341"/>
    <x v="3"/>
    <x v="3"/>
    <n v="2070.38"/>
    <n v="0.46"/>
    <n v="952.37480000000005"/>
    <n v="1118.0052000000001"/>
    <n v="7"/>
    <x v="455"/>
    <d v="2023-07-14T00:00:00"/>
    <x v="0"/>
    <x v="0"/>
    <n v="320.68"/>
    <x v="4"/>
  </r>
  <r>
    <s v="ORD111741"/>
    <x v="3"/>
    <x v="2"/>
    <n v="2077.1799999999998"/>
    <n v="0.27"/>
    <n v="560.83860000000004"/>
    <n v="1516.3413999999998"/>
    <n v="7"/>
    <x v="180"/>
    <d v="2023-09-22T00:00:00"/>
    <x v="0"/>
    <x v="2"/>
    <n v="212.95"/>
    <x v="3"/>
  </r>
  <r>
    <s v="ORD101032"/>
    <x v="1"/>
    <x v="0"/>
    <n v="2080.27"/>
    <n v="0.03"/>
    <n v="62.408099999999997"/>
    <n v="2017.8618999999999"/>
    <n v="7"/>
    <x v="21"/>
    <d v="2023-03-20T00:00:00"/>
    <x v="2"/>
    <x v="1"/>
    <n v="395.56"/>
    <x v="4"/>
  </r>
  <r>
    <s v="ORD105516"/>
    <x v="1"/>
    <x v="1"/>
    <n v="2083.65"/>
    <n v="0.32"/>
    <n v="666.76800000000003"/>
    <n v="1416.8820000000001"/>
    <n v="7"/>
    <x v="473"/>
    <d v="2023-09-01T00:00:00"/>
    <x v="0"/>
    <x v="1"/>
    <n v="405.33"/>
    <x v="1"/>
  </r>
  <r>
    <s v="ORD112256"/>
    <x v="3"/>
    <x v="2"/>
    <n v="2083.81"/>
    <n v="0.24"/>
    <n v="500.11439999999999"/>
    <n v="1583.6956"/>
    <n v="7"/>
    <x v="518"/>
    <d v="2024-11-15T00:00:00"/>
    <x v="2"/>
    <x v="1"/>
    <n v="109.4"/>
    <x v="3"/>
  </r>
  <r>
    <s v="ORD109643"/>
    <x v="2"/>
    <x v="0"/>
    <n v="2086.36"/>
    <n v="0.08"/>
    <n v="166.90880000000001"/>
    <n v="1919.4512000000002"/>
    <n v="7"/>
    <x v="448"/>
    <d v="2023-04-05T00:00:00"/>
    <x v="2"/>
    <x v="1"/>
    <n v="491.14"/>
    <x v="5"/>
  </r>
  <r>
    <s v="ORD114566"/>
    <x v="1"/>
    <x v="0"/>
    <n v="2088.54"/>
    <n v="0.31"/>
    <n v="647.44740000000002"/>
    <n v="1441.0925999999999"/>
    <n v="7"/>
    <x v="128"/>
    <d v="2024-08-26T00:00:00"/>
    <x v="0"/>
    <x v="0"/>
    <n v="173.73"/>
    <x v="4"/>
  </r>
  <r>
    <s v="ORD111235"/>
    <x v="1"/>
    <x v="0"/>
    <n v="2094.4499999999998"/>
    <n v="0.25"/>
    <n v="523.61249999999995"/>
    <n v="1570.8374999999999"/>
    <n v="7"/>
    <x v="410"/>
    <d v="2023-05-05T00:00:00"/>
    <x v="1"/>
    <x v="0"/>
    <n v="122.49"/>
    <x v="2"/>
  </r>
  <r>
    <s v="ORD109519"/>
    <x v="0"/>
    <x v="0"/>
    <n v="2094.7600000000002"/>
    <n v="0.18"/>
    <n v="377.05680000000001"/>
    <n v="1717.7032000000002"/>
    <n v="7"/>
    <x v="293"/>
    <d v="2024-01-06T00:00:00"/>
    <x v="1"/>
    <x v="0"/>
    <n v="586.86"/>
    <x v="4"/>
  </r>
  <r>
    <s v="ORD104730"/>
    <x v="2"/>
    <x v="2"/>
    <n v="2095.88"/>
    <n v="0.01"/>
    <n v="20.9588"/>
    <n v="2074.9212000000002"/>
    <n v="7"/>
    <x v="75"/>
    <d v="2023-01-28T00:00:00"/>
    <x v="1"/>
    <x v="1"/>
    <n v="470.04"/>
    <x v="0"/>
  </r>
  <r>
    <s v="ORD104533"/>
    <x v="1"/>
    <x v="3"/>
    <n v="2097.98"/>
    <n v="0.31"/>
    <n v="650.37379999999996"/>
    <n v="1447.6062000000002"/>
    <n v="7"/>
    <x v="715"/>
    <d v="2023-08-08T00:00:00"/>
    <x v="1"/>
    <x v="2"/>
    <n v="105.15"/>
    <x v="1"/>
  </r>
  <r>
    <s v="ORD103624"/>
    <x v="3"/>
    <x v="0"/>
    <n v="2101.48"/>
    <n v="0.3"/>
    <n v="630.44399999999996"/>
    <n v="1471.0360000000001"/>
    <n v="7"/>
    <x v="120"/>
    <d v="2023-05-11T00:00:00"/>
    <x v="0"/>
    <x v="2"/>
    <n v="272.5"/>
    <x v="4"/>
  </r>
  <r>
    <s v="ORD109797"/>
    <x v="3"/>
    <x v="3"/>
    <n v="2106.29"/>
    <n v="0.5"/>
    <n v="1053.145"/>
    <n v="1053.145"/>
    <n v="7"/>
    <x v="260"/>
    <d v="2025-01-03T00:00:00"/>
    <x v="0"/>
    <x v="0"/>
    <n v="432.57"/>
    <x v="5"/>
  </r>
  <r>
    <s v="ORD104941"/>
    <x v="0"/>
    <x v="2"/>
    <n v="2107.92"/>
    <n v="0.3"/>
    <n v="632.37599999999998"/>
    <n v="1475.5440000000001"/>
    <n v="7"/>
    <x v="706"/>
    <d v="2024-04-24T00:00:00"/>
    <x v="0"/>
    <x v="2"/>
    <n v="391.01"/>
    <x v="2"/>
  </r>
  <r>
    <s v="ORD109053"/>
    <x v="2"/>
    <x v="1"/>
    <n v="2108.08"/>
    <n v="0.41"/>
    <n v="864.31279999999992"/>
    <n v="1243.7672"/>
    <n v="7"/>
    <x v="157"/>
    <d v="2024-07-27T00:00:00"/>
    <x v="0"/>
    <x v="1"/>
    <n v="377.03"/>
    <x v="2"/>
  </r>
  <r>
    <s v="ORD102103"/>
    <x v="2"/>
    <x v="2"/>
    <n v="2109.31"/>
    <n v="0.08"/>
    <n v="168.7448"/>
    <n v="1940.5652"/>
    <n v="7"/>
    <x v="270"/>
    <d v="2023-08-24T00:00:00"/>
    <x v="1"/>
    <x v="0"/>
    <n v="499.76"/>
    <x v="4"/>
  </r>
  <r>
    <s v="ORD102164"/>
    <x v="2"/>
    <x v="4"/>
    <n v="2109.56"/>
    <n v="0.4"/>
    <n v="843.82400000000007"/>
    <n v="1265.7359999999999"/>
    <n v="7"/>
    <x v="48"/>
    <d v="2024-05-08T00:00:00"/>
    <x v="0"/>
    <x v="1"/>
    <n v="379.79"/>
    <x v="0"/>
  </r>
  <r>
    <s v="ORD113827"/>
    <x v="1"/>
    <x v="3"/>
    <n v="2111.73"/>
    <n v="0.19"/>
    <n v="401.2287"/>
    <n v="1710.5012999999999"/>
    <n v="7"/>
    <x v="110"/>
    <d v="2024-10-18T00:00:00"/>
    <x v="2"/>
    <x v="1"/>
    <n v="594.44000000000005"/>
    <x v="5"/>
  </r>
  <r>
    <s v="ORD106103"/>
    <x v="0"/>
    <x v="3"/>
    <n v="2112.36"/>
    <n v="0.32"/>
    <n v="675.9552000000001"/>
    <n v="1436.4048"/>
    <n v="7"/>
    <x v="272"/>
    <d v="2023-01-20T00:00:00"/>
    <x v="0"/>
    <x v="1"/>
    <n v="561.96"/>
    <x v="3"/>
  </r>
  <r>
    <s v="ORD110109"/>
    <x v="1"/>
    <x v="2"/>
    <n v="2117.56"/>
    <n v="0.1"/>
    <n v="211.756"/>
    <n v="1905.8039999999999"/>
    <n v="7"/>
    <x v="431"/>
    <d v="2024-06-17T00:00:00"/>
    <x v="2"/>
    <x v="2"/>
    <n v="327.05"/>
    <x v="4"/>
  </r>
  <r>
    <s v="ORD111390"/>
    <x v="0"/>
    <x v="1"/>
    <n v="2117.6799999999998"/>
    <n v="0.09"/>
    <n v="190.59119999999999"/>
    <n v="1927.0887999999998"/>
    <n v="7"/>
    <x v="29"/>
    <d v="2023-02-15T00:00:00"/>
    <x v="1"/>
    <x v="1"/>
    <n v="149.06"/>
    <x v="4"/>
  </r>
  <r>
    <s v="ORD104194"/>
    <x v="1"/>
    <x v="0"/>
    <n v="2123.15"/>
    <n v="0.32"/>
    <n v="679.40800000000002"/>
    <n v="1443.7420000000002"/>
    <n v="7"/>
    <x v="121"/>
    <d v="2024-11-18T00:00:00"/>
    <x v="1"/>
    <x v="1"/>
    <n v="557.53"/>
    <x v="1"/>
  </r>
  <r>
    <s v="ORD111424"/>
    <x v="2"/>
    <x v="3"/>
    <n v="2123.6"/>
    <n v="0.18"/>
    <n v="382.24799999999999"/>
    <n v="1741.3519999999999"/>
    <n v="7"/>
    <x v="138"/>
    <d v="2023-05-08T00:00:00"/>
    <x v="0"/>
    <x v="1"/>
    <n v="256.54000000000002"/>
    <x v="1"/>
  </r>
  <r>
    <s v="ORD103557"/>
    <x v="1"/>
    <x v="1"/>
    <n v="2130.14"/>
    <n v="0.38"/>
    <n v="809.45319999999992"/>
    <n v="1320.6867999999999"/>
    <n v="7"/>
    <x v="1"/>
    <d v="2023-09-11T00:00:00"/>
    <x v="0"/>
    <x v="1"/>
    <n v="574.54"/>
    <x v="2"/>
  </r>
  <r>
    <s v="ORD110135"/>
    <x v="2"/>
    <x v="2"/>
    <n v="2132.1999999999998"/>
    <n v="0.1"/>
    <n v="213.22"/>
    <n v="1918.9799999999998"/>
    <n v="7"/>
    <x v="454"/>
    <d v="2023-07-18T00:00:00"/>
    <x v="1"/>
    <x v="2"/>
    <n v="535.16999999999996"/>
    <x v="3"/>
  </r>
  <r>
    <s v="ORD101404"/>
    <x v="2"/>
    <x v="0"/>
    <n v="2138.79"/>
    <n v="0.23"/>
    <n v="491.92169999999999"/>
    <n v="1646.8683000000001"/>
    <n v="7"/>
    <x v="345"/>
    <d v="2023-05-31T00:00:00"/>
    <x v="0"/>
    <x v="0"/>
    <n v="447.99"/>
    <x v="5"/>
  </r>
  <r>
    <s v="ORD100287"/>
    <x v="1"/>
    <x v="3"/>
    <n v="2139.09"/>
    <n v="0.48"/>
    <n v="1026.7632000000001"/>
    <n v="1112.3268"/>
    <n v="7"/>
    <x v="581"/>
    <d v="2023-09-14T00:00:00"/>
    <x v="0"/>
    <x v="0"/>
    <n v="262.82"/>
    <x v="4"/>
  </r>
  <r>
    <s v="ORD107367"/>
    <x v="2"/>
    <x v="3"/>
    <n v="2140.3200000000002"/>
    <n v="0.09"/>
    <n v="192.62880000000001"/>
    <n v="1947.6912000000002"/>
    <n v="7"/>
    <x v="267"/>
    <d v="2023-09-04T00:00:00"/>
    <x v="1"/>
    <x v="2"/>
    <n v="575.04999999999995"/>
    <x v="4"/>
  </r>
  <r>
    <s v="ORD101991"/>
    <x v="0"/>
    <x v="1"/>
    <n v="2147.31"/>
    <n v="0.01"/>
    <n v="21.473099999999999"/>
    <n v="2125.8368999999998"/>
    <n v="7"/>
    <x v="45"/>
    <d v="2023-06-01T00:00:00"/>
    <x v="1"/>
    <x v="2"/>
    <n v="110.79"/>
    <x v="5"/>
  </r>
  <r>
    <s v="ORD100946"/>
    <x v="1"/>
    <x v="2"/>
    <n v="2147.8200000000002"/>
    <n v="0.44"/>
    <n v="945.0408000000001"/>
    <n v="1202.7791999999999"/>
    <n v="7"/>
    <x v="253"/>
    <d v="2023-09-09T00:00:00"/>
    <x v="0"/>
    <x v="0"/>
    <n v="577.27"/>
    <x v="5"/>
  </r>
  <r>
    <s v="ORD105460"/>
    <x v="0"/>
    <x v="4"/>
    <n v="2150.9899999999998"/>
    <n v="0.01"/>
    <n v="21.509899999999998"/>
    <n v="2129.4800999999998"/>
    <n v="7"/>
    <x v="65"/>
    <d v="2023-06-14T00:00:00"/>
    <x v="1"/>
    <x v="0"/>
    <n v="558.37"/>
    <x v="4"/>
  </r>
  <r>
    <s v="ORD104863"/>
    <x v="1"/>
    <x v="4"/>
    <n v="2156.2800000000002"/>
    <n v="0.16"/>
    <n v="345.00480000000005"/>
    <n v="1811.2752"/>
    <n v="7"/>
    <x v="604"/>
    <d v="2023-03-15T00:00:00"/>
    <x v="2"/>
    <x v="2"/>
    <n v="191.54"/>
    <x v="1"/>
  </r>
  <r>
    <s v="ORD103987"/>
    <x v="1"/>
    <x v="1"/>
    <n v="2157.14"/>
    <n v="0.14000000000000001"/>
    <n v="301.99959999999999"/>
    <n v="1855.1403999999998"/>
    <n v="7"/>
    <x v="361"/>
    <d v="2023-05-26T00:00:00"/>
    <x v="1"/>
    <x v="0"/>
    <n v="347.42"/>
    <x v="3"/>
  </r>
  <r>
    <s v="ORD115094"/>
    <x v="2"/>
    <x v="2"/>
    <n v="2159.87"/>
    <n v="0.22"/>
    <n v="475.17140000000001"/>
    <n v="1684.6985999999999"/>
    <n v="7"/>
    <x v="638"/>
    <d v="2023-12-24T00:00:00"/>
    <x v="1"/>
    <x v="0"/>
    <n v="571.22"/>
    <x v="3"/>
  </r>
  <r>
    <s v="ORD107936"/>
    <x v="3"/>
    <x v="3"/>
    <n v="2163.04"/>
    <n v="0.47"/>
    <n v="1016.6288"/>
    <n v="1146.4112"/>
    <n v="7"/>
    <x v="208"/>
    <d v="2024-08-04T00:00:00"/>
    <x v="0"/>
    <x v="2"/>
    <n v="563.6"/>
    <x v="0"/>
  </r>
  <r>
    <s v="ORD102751"/>
    <x v="1"/>
    <x v="3"/>
    <n v="2172.7800000000002"/>
    <n v="0.1"/>
    <n v="217.27800000000002"/>
    <n v="1955.5020000000002"/>
    <n v="7"/>
    <x v="284"/>
    <d v="2024-01-30T00:00:00"/>
    <x v="2"/>
    <x v="1"/>
    <n v="367.82"/>
    <x v="3"/>
  </r>
  <r>
    <s v="ORD111801"/>
    <x v="2"/>
    <x v="3"/>
    <n v="2174.1999999999998"/>
    <n v="0.26"/>
    <n v="565.29199999999992"/>
    <n v="1608.9079999999999"/>
    <n v="7"/>
    <x v="27"/>
    <d v="2024-12-26T00:00:00"/>
    <x v="2"/>
    <x v="1"/>
    <n v="257.64999999999998"/>
    <x v="3"/>
  </r>
  <r>
    <s v="ORD114805"/>
    <x v="2"/>
    <x v="2"/>
    <n v="2175.12"/>
    <n v="0.16"/>
    <n v="348.01920000000001"/>
    <n v="1827.1007999999999"/>
    <n v="7"/>
    <x v="109"/>
    <d v="2024-05-25T00:00:00"/>
    <x v="2"/>
    <x v="1"/>
    <n v="452.39"/>
    <x v="2"/>
  </r>
  <r>
    <s v="ORD108629"/>
    <x v="2"/>
    <x v="4"/>
    <n v="2185.41"/>
    <n v="0.42"/>
    <n v="917.87219999999991"/>
    <n v="1267.5378000000001"/>
    <n v="7"/>
    <x v="513"/>
    <d v="2023-08-12T00:00:00"/>
    <x v="0"/>
    <x v="0"/>
    <n v="478.09"/>
    <x v="1"/>
  </r>
  <r>
    <s v="ORD100676"/>
    <x v="3"/>
    <x v="3"/>
    <n v="2193.3000000000002"/>
    <n v="0.48"/>
    <n v="1052.7840000000001"/>
    <n v="1140.5160000000001"/>
    <n v="7"/>
    <x v="513"/>
    <d v="2023-08-06T00:00:00"/>
    <x v="2"/>
    <x v="1"/>
    <n v="313.52"/>
    <x v="4"/>
  </r>
  <r>
    <s v="ORD100839"/>
    <x v="1"/>
    <x v="2"/>
    <n v="2195.0500000000002"/>
    <n v="0.24"/>
    <n v="526.81200000000001"/>
    <n v="1668.2380000000003"/>
    <n v="7"/>
    <x v="73"/>
    <d v="2024-12-02T00:00:00"/>
    <x v="1"/>
    <x v="2"/>
    <n v="344.02"/>
    <x v="3"/>
  </r>
  <r>
    <s v="ORD107821"/>
    <x v="0"/>
    <x v="3"/>
    <n v="2204.9499999999998"/>
    <n v="0.05"/>
    <n v="110.2475"/>
    <n v="2094.7024999999999"/>
    <n v="7"/>
    <x v="642"/>
    <d v="2023-06-16T00:00:00"/>
    <x v="0"/>
    <x v="2"/>
    <n v="473.84"/>
    <x v="3"/>
  </r>
  <r>
    <s v="ORD100138"/>
    <x v="0"/>
    <x v="0"/>
    <n v="2205.73"/>
    <n v="0.27"/>
    <n v="595.5471"/>
    <n v="1610.1829"/>
    <n v="7"/>
    <x v="1"/>
    <d v="2023-09-11T00:00:00"/>
    <x v="1"/>
    <x v="2"/>
    <n v="167.08"/>
    <x v="4"/>
  </r>
  <r>
    <s v="ORD104347"/>
    <x v="3"/>
    <x v="2"/>
    <n v="2208.71"/>
    <n v="0.03"/>
    <n v="66.261300000000006"/>
    <n v="2142.4486999999999"/>
    <n v="7"/>
    <x v="249"/>
    <d v="2023-02-22T00:00:00"/>
    <x v="1"/>
    <x v="1"/>
    <n v="259.77"/>
    <x v="5"/>
  </r>
  <r>
    <s v="ORD106247"/>
    <x v="2"/>
    <x v="3"/>
    <n v="2210.29"/>
    <n v="0.23"/>
    <n v="508.36670000000004"/>
    <n v="1701.9232999999999"/>
    <n v="7"/>
    <x v="31"/>
    <d v="2023-05-10T00:00:00"/>
    <x v="0"/>
    <x v="2"/>
    <n v="391.25"/>
    <x v="0"/>
  </r>
  <r>
    <s v="ORD102560"/>
    <x v="2"/>
    <x v="4"/>
    <n v="2210.71"/>
    <n v="0.11"/>
    <n v="243.1781"/>
    <n v="1967.5319"/>
    <n v="7"/>
    <x v="68"/>
    <d v="2024-02-27T00:00:00"/>
    <x v="2"/>
    <x v="1"/>
    <n v="560.42999999999995"/>
    <x v="5"/>
  </r>
  <r>
    <s v="ORD109936"/>
    <x v="0"/>
    <x v="2"/>
    <n v="2212.83"/>
    <n v="7.0000000000000007E-2"/>
    <n v="154.8981"/>
    <n v="2057.9319"/>
    <n v="7"/>
    <x v="415"/>
    <d v="2023-06-18T00:00:00"/>
    <x v="1"/>
    <x v="1"/>
    <n v="139.94"/>
    <x v="3"/>
  </r>
  <r>
    <s v="ORD104961"/>
    <x v="1"/>
    <x v="4"/>
    <n v="2217.56"/>
    <n v="0.4"/>
    <n v="887.024"/>
    <n v="1330.5360000000001"/>
    <n v="7"/>
    <x v="102"/>
    <d v="2023-10-03T00:00:00"/>
    <x v="1"/>
    <x v="0"/>
    <n v="320.55"/>
    <x v="3"/>
  </r>
  <r>
    <s v="ORD103473"/>
    <x v="3"/>
    <x v="3"/>
    <n v="2218.2399999999998"/>
    <n v="0.3"/>
    <n v="665.47199999999987"/>
    <n v="1552.768"/>
    <n v="7"/>
    <x v="579"/>
    <d v="2024-09-22T00:00:00"/>
    <x v="0"/>
    <x v="0"/>
    <n v="375.36"/>
    <x v="3"/>
  </r>
  <r>
    <s v="ORD109328"/>
    <x v="3"/>
    <x v="1"/>
    <n v="2222.13"/>
    <n v="0.15"/>
    <n v="333.31950000000001"/>
    <n v="1888.8105"/>
    <n v="7"/>
    <x v="18"/>
    <d v="2024-11-10T00:00:00"/>
    <x v="0"/>
    <x v="0"/>
    <n v="570.55999999999995"/>
    <x v="5"/>
  </r>
  <r>
    <s v="ORD106657"/>
    <x v="0"/>
    <x v="3"/>
    <n v="2223.1999999999998"/>
    <n v="0.1"/>
    <n v="222.32"/>
    <n v="2000.8799999999999"/>
    <n v="7"/>
    <x v="477"/>
    <d v="2023-02-14T00:00:00"/>
    <x v="0"/>
    <x v="0"/>
    <n v="606.28"/>
    <x v="0"/>
  </r>
  <r>
    <s v="ORD105980"/>
    <x v="1"/>
    <x v="1"/>
    <n v="2223.66"/>
    <n v="0.04"/>
    <n v="88.946399999999997"/>
    <n v="2134.7136"/>
    <n v="7"/>
    <x v="150"/>
    <d v="2024-08-05T00:00:00"/>
    <x v="0"/>
    <x v="0"/>
    <n v="265.83"/>
    <x v="2"/>
  </r>
  <r>
    <s v="ORD101542"/>
    <x v="3"/>
    <x v="0"/>
    <n v="2227.59"/>
    <n v="0.16"/>
    <n v="356.41440000000006"/>
    <n v="1871.1756"/>
    <n v="7"/>
    <x v="304"/>
    <d v="2024-03-25T00:00:00"/>
    <x v="2"/>
    <x v="0"/>
    <n v="477.96"/>
    <x v="0"/>
  </r>
  <r>
    <s v="ORD111060"/>
    <x v="2"/>
    <x v="3"/>
    <n v="2237.14"/>
    <n v="0.34"/>
    <n v="760.62760000000003"/>
    <n v="1476.5123999999998"/>
    <n v="7"/>
    <x v="116"/>
    <d v="2024-03-25T00:00:00"/>
    <x v="2"/>
    <x v="1"/>
    <n v="501.63"/>
    <x v="2"/>
  </r>
  <r>
    <s v="ORD100147"/>
    <x v="0"/>
    <x v="1"/>
    <n v="2238.29"/>
    <n v="0.23"/>
    <n v="514.80669999999998"/>
    <n v="1723.4832999999999"/>
    <n v="7"/>
    <x v="175"/>
    <d v="2023-08-21T00:00:00"/>
    <x v="1"/>
    <x v="0"/>
    <n v="248.9"/>
    <x v="4"/>
  </r>
  <r>
    <s v="ORD104362"/>
    <x v="0"/>
    <x v="2"/>
    <n v="2248.5"/>
    <n v="0.17"/>
    <n v="382.245"/>
    <n v="1866.2550000000001"/>
    <n v="7"/>
    <x v="462"/>
    <d v="2023-01-25T00:00:00"/>
    <x v="1"/>
    <x v="1"/>
    <n v="404.92"/>
    <x v="2"/>
  </r>
  <r>
    <s v="ORD103307"/>
    <x v="1"/>
    <x v="3"/>
    <n v="2255.4899999999998"/>
    <n v="0.36"/>
    <n v="811.9763999999999"/>
    <n v="1443.5135999999998"/>
    <n v="7"/>
    <x v="451"/>
    <d v="2024-06-29T00:00:00"/>
    <x v="1"/>
    <x v="1"/>
    <n v="330.61"/>
    <x v="5"/>
  </r>
  <r>
    <s v="ORD106285"/>
    <x v="0"/>
    <x v="3"/>
    <n v="2259.15"/>
    <n v="0.06"/>
    <n v="135.54900000000001"/>
    <n v="2123.6010000000001"/>
    <n v="7"/>
    <x v="143"/>
    <d v="2024-09-16T00:00:00"/>
    <x v="1"/>
    <x v="1"/>
    <n v="335.37"/>
    <x v="4"/>
  </r>
  <r>
    <s v="ORD100532"/>
    <x v="1"/>
    <x v="1"/>
    <n v="2262.88"/>
    <n v="0.43"/>
    <n v="973.03840000000002"/>
    <n v="1289.8416000000002"/>
    <n v="7"/>
    <x v="199"/>
    <d v="2024-12-02T00:00:00"/>
    <x v="2"/>
    <x v="2"/>
    <n v="508.82"/>
    <x v="0"/>
  </r>
  <r>
    <s v="ORD112594"/>
    <x v="0"/>
    <x v="0"/>
    <n v="2263.56"/>
    <n v="0.02"/>
    <n v="45.2712"/>
    <n v="2218.2887999999998"/>
    <n v="7"/>
    <x v="382"/>
    <d v="2023-09-27T00:00:00"/>
    <x v="1"/>
    <x v="0"/>
    <n v="311.83"/>
    <x v="5"/>
  </r>
  <r>
    <s v="ORD109957"/>
    <x v="3"/>
    <x v="3"/>
    <n v="2265.9499999999998"/>
    <n v="0.44"/>
    <n v="997.01799999999992"/>
    <n v="1268.9319999999998"/>
    <n v="7"/>
    <x v="62"/>
    <d v="2024-10-14T00:00:00"/>
    <x v="1"/>
    <x v="1"/>
    <n v="321.19"/>
    <x v="5"/>
  </r>
  <r>
    <s v="ORD109301"/>
    <x v="0"/>
    <x v="1"/>
    <n v="2266.64"/>
    <n v="0.36"/>
    <n v="815.99039999999991"/>
    <n v="1450.6496"/>
    <n v="7"/>
    <x v="535"/>
    <d v="2023-10-22T00:00:00"/>
    <x v="2"/>
    <x v="0"/>
    <n v="427.03"/>
    <x v="4"/>
  </r>
  <r>
    <s v="ORD112978"/>
    <x v="1"/>
    <x v="2"/>
    <n v="2267.52"/>
    <n v="0.27"/>
    <n v="612.23040000000003"/>
    <n v="1655.2896000000001"/>
    <n v="7"/>
    <x v="41"/>
    <d v="2024-12-20T00:00:00"/>
    <x v="0"/>
    <x v="1"/>
    <n v="653.78"/>
    <x v="2"/>
  </r>
  <r>
    <s v="ORD113090"/>
    <x v="1"/>
    <x v="0"/>
    <n v="2276.06"/>
    <n v="0.27"/>
    <n v="614.53620000000001"/>
    <n v="1661.5237999999999"/>
    <n v="7"/>
    <x v="355"/>
    <d v="2023-12-11T00:00:00"/>
    <x v="2"/>
    <x v="1"/>
    <n v="318.81"/>
    <x v="0"/>
  </r>
  <r>
    <s v="ORD107566"/>
    <x v="0"/>
    <x v="1"/>
    <n v="2276.14"/>
    <n v="0.23"/>
    <n v="523.51220000000001"/>
    <n v="1752.6277999999998"/>
    <n v="7"/>
    <x v="205"/>
    <d v="2024-05-02T00:00:00"/>
    <x v="2"/>
    <x v="0"/>
    <n v="157.86000000000001"/>
    <x v="3"/>
  </r>
  <r>
    <s v="ORD100598"/>
    <x v="3"/>
    <x v="3"/>
    <n v="2277.5"/>
    <n v="0.45"/>
    <n v="1024.875"/>
    <n v="1252.625"/>
    <n v="7"/>
    <x v="507"/>
    <d v="2024-11-13T00:00:00"/>
    <x v="1"/>
    <x v="0"/>
    <n v="582"/>
    <x v="1"/>
  </r>
  <r>
    <s v="ORD108012"/>
    <x v="3"/>
    <x v="0"/>
    <n v="2280.54"/>
    <n v="0.18"/>
    <n v="410.49719999999996"/>
    <n v="1870.0427999999999"/>
    <n v="7"/>
    <x v="619"/>
    <d v="2024-09-18T00:00:00"/>
    <x v="1"/>
    <x v="1"/>
    <n v="410.56"/>
    <x v="4"/>
  </r>
  <r>
    <s v="ORD108954"/>
    <x v="2"/>
    <x v="0"/>
    <n v="2285.98"/>
    <n v="0.34"/>
    <n v="777.23320000000001"/>
    <n v="1508.7467999999999"/>
    <n v="7"/>
    <x v="333"/>
    <d v="2023-03-24T00:00:00"/>
    <x v="2"/>
    <x v="1"/>
    <n v="499.67"/>
    <x v="3"/>
  </r>
  <r>
    <s v="ORD107789"/>
    <x v="2"/>
    <x v="0"/>
    <n v="2286.5100000000002"/>
    <n v="0.32"/>
    <n v="731.68320000000006"/>
    <n v="1554.8268000000003"/>
    <n v="7"/>
    <x v="426"/>
    <d v="2023-12-23T00:00:00"/>
    <x v="2"/>
    <x v="2"/>
    <n v="564.61"/>
    <x v="3"/>
  </r>
  <r>
    <s v="ORD108727"/>
    <x v="0"/>
    <x v="3"/>
    <n v="2288.34"/>
    <n v="0.38"/>
    <n v="869.56920000000002"/>
    <n v="1418.7708000000002"/>
    <n v="7"/>
    <x v="155"/>
    <d v="2024-06-17T00:00:00"/>
    <x v="0"/>
    <x v="0"/>
    <n v="525.94000000000005"/>
    <x v="1"/>
  </r>
  <r>
    <s v="ORD102381"/>
    <x v="1"/>
    <x v="1"/>
    <n v="2288.67"/>
    <n v="0.25"/>
    <n v="572.16750000000002"/>
    <n v="1716.5025000000001"/>
    <n v="7"/>
    <x v="353"/>
    <d v="2024-04-09T00:00:00"/>
    <x v="1"/>
    <x v="2"/>
    <n v="376.36"/>
    <x v="0"/>
  </r>
  <r>
    <s v="ORD108739"/>
    <x v="2"/>
    <x v="4"/>
    <n v="2290.08"/>
    <n v="0.44"/>
    <n v="1007.6351999999999"/>
    <n v="1282.4448"/>
    <n v="7"/>
    <x v="100"/>
    <d v="2024-07-14T00:00:00"/>
    <x v="2"/>
    <x v="1"/>
    <n v="670.93"/>
    <x v="1"/>
  </r>
  <r>
    <s v="ORD100692"/>
    <x v="1"/>
    <x v="0"/>
    <n v="2290.63"/>
    <n v="0.4"/>
    <n v="916.25200000000007"/>
    <n v="1374.3780000000002"/>
    <n v="7"/>
    <x v="188"/>
    <d v="2023-09-04T00:00:00"/>
    <x v="1"/>
    <x v="1"/>
    <n v="247.23"/>
    <x v="2"/>
  </r>
  <r>
    <s v="ORD104399"/>
    <x v="0"/>
    <x v="3"/>
    <n v="2294.71"/>
    <n v="0.26"/>
    <n v="596.62459999999999"/>
    <n v="1698.0853999999999"/>
    <n v="7"/>
    <x v="684"/>
    <d v="2023-09-01T00:00:00"/>
    <x v="0"/>
    <x v="1"/>
    <n v="139.31"/>
    <x v="2"/>
  </r>
  <r>
    <s v="ORD110453"/>
    <x v="2"/>
    <x v="0"/>
    <n v="2295.98"/>
    <n v="0.19"/>
    <n v="436.2362"/>
    <n v="1859.7438"/>
    <n v="7"/>
    <x v="326"/>
    <d v="2024-06-16T00:00:00"/>
    <x v="0"/>
    <x v="0"/>
    <n v="115.4"/>
    <x v="4"/>
  </r>
  <r>
    <s v="ORD109009"/>
    <x v="0"/>
    <x v="1"/>
    <n v="2296.3200000000002"/>
    <n v="0.33"/>
    <n v="757.78560000000004"/>
    <n v="1538.5344"/>
    <n v="7"/>
    <x v="162"/>
    <d v="2023-03-11T00:00:00"/>
    <x v="2"/>
    <x v="1"/>
    <n v="595.44000000000005"/>
    <x v="3"/>
  </r>
  <r>
    <s v="ORD106393"/>
    <x v="3"/>
    <x v="1"/>
    <n v="2297"/>
    <n v="0.13"/>
    <n v="298.61"/>
    <n v="1998.3899999999999"/>
    <n v="7"/>
    <x v="250"/>
    <d v="2023-08-24T00:00:00"/>
    <x v="0"/>
    <x v="2"/>
    <n v="165.46"/>
    <x v="2"/>
  </r>
  <r>
    <s v="ORD108784"/>
    <x v="1"/>
    <x v="1"/>
    <n v="2300.77"/>
    <n v="0.24"/>
    <n v="552.1848"/>
    <n v="1748.5852"/>
    <n v="7"/>
    <x v="96"/>
    <d v="2024-08-13T00:00:00"/>
    <x v="2"/>
    <x v="1"/>
    <n v="214"/>
    <x v="4"/>
  </r>
  <r>
    <s v="ORD103512"/>
    <x v="1"/>
    <x v="1"/>
    <n v="2306.5300000000002"/>
    <n v="0.25"/>
    <n v="576.63250000000005"/>
    <n v="1729.8975"/>
    <n v="7"/>
    <x v="109"/>
    <d v="2024-05-25T00:00:00"/>
    <x v="2"/>
    <x v="2"/>
    <n v="552.88"/>
    <x v="3"/>
  </r>
  <r>
    <s v="ORD105005"/>
    <x v="0"/>
    <x v="2"/>
    <n v="2311.4899999999998"/>
    <n v="0.38"/>
    <n v="878.36619999999994"/>
    <n v="1433.1237999999998"/>
    <n v="7"/>
    <x v="476"/>
    <d v="2023-02-21T00:00:00"/>
    <x v="1"/>
    <x v="2"/>
    <n v="505.96"/>
    <x v="2"/>
  </r>
  <r>
    <s v="ORD110172"/>
    <x v="3"/>
    <x v="0"/>
    <n v="2314.2600000000002"/>
    <n v="0.01"/>
    <n v="23.142600000000002"/>
    <n v="2291.1174000000001"/>
    <n v="7"/>
    <x v="690"/>
    <d v="2024-03-09T00:00:00"/>
    <x v="0"/>
    <x v="0"/>
    <n v="444.4"/>
    <x v="1"/>
  </r>
  <r>
    <s v="ORD113840"/>
    <x v="3"/>
    <x v="4"/>
    <n v="2319.88"/>
    <n v="0.45"/>
    <n v="1043.9460000000001"/>
    <n v="1275.934"/>
    <n v="7"/>
    <x v="24"/>
    <d v="2023-04-23T00:00:00"/>
    <x v="0"/>
    <x v="1"/>
    <n v="215.03"/>
    <x v="2"/>
  </r>
  <r>
    <s v="ORD109902"/>
    <x v="1"/>
    <x v="1"/>
    <n v="2326.62"/>
    <n v="0.19"/>
    <n v="442.05779999999999"/>
    <n v="1884.5621999999998"/>
    <n v="7"/>
    <x v="94"/>
    <d v="2024-03-26T00:00:00"/>
    <x v="0"/>
    <x v="1"/>
    <n v="140.58000000000001"/>
    <x v="0"/>
  </r>
  <r>
    <s v="ORD103437"/>
    <x v="0"/>
    <x v="1"/>
    <n v="2335.54"/>
    <n v="0.44"/>
    <n v="1027.6376"/>
    <n v="1307.9023999999999"/>
    <n v="7"/>
    <x v="675"/>
    <d v="2023-06-13T00:00:00"/>
    <x v="2"/>
    <x v="2"/>
    <n v="562.82000000000005"/>
    <x v="1"/>
  </r>
  <r>
    <s v="ORD114166"/>
    <x v="3"/>
    <x v="3"/>
    <n v="2336.5300000000002"/>
    <n v="0.03"/>
    <n v="70.0959"/>
    <n v="2266.4341000000004"/>
    <n v="7"/>
    <x v="371"/>
    <d v="2023-02-12T00:00:00"/>
    <x v="1"/>
    <x v="2"/>
    <n v="430.59"/>
    <x v="2"/>
  </r>
  <r>
    <s v="ORD103025"/>
    <x v="0"/>
    <x v="0"/>
    <n v="2340.9499999999998"/>
    <n v="0.22"/>
    <n v="515.00900000000001"/>
    <n v="1825.9409999999998"/>
    <n v="7"/>
    <x v="627"/>
    <d v="2023-02-04T00:00:00"/>
    <x v="1"/>
    <x v="0"/>
    <n v="629.14"/>
    <x v="5"/>
  </r>
  <r>
    <s v="ORD103077"/>
    <x v="0"/>
    <x v="2"/>
    <n v="2341.9299999999998"/>
    <n v="0.02"/>
    <n v="46.8386"/>
    <n v="2295.0913999999998"/>
    <n v="7"/>
    <x v="139"/>
    <d v="2023-02-07T00:00:00"/>
    <x v="2"/>
    <x v="1"/>
    <n v="389.39"/>
    <x v="0"/>
  </r>
  <r>
    <s v="ORD104984"/>
    <x v="3"/>
    <x v="4"/>
    <n v="2342.65"/>
    <n v="0.15"/>
    <n v="351.39749999999998"/>
    <n v="1991.2525000000001"/>
    <n v="7"/>
    <x v="134"/>
    <d v="2023-06-12T00:00:00"/>
    <x v="0"/>
    <x v="0"/>
    <n v="495.27"/>
    <x v="2"/>
  </r>
  <r>
    <s v="ORD100877"/>
    <x v="2"/>
    <x v="1"/>
    <n v="2343.58"/>
    <n v="0.31"/>
    <n v="726.50979999999993"/>
    <n v="1617.0702000000001"/>
    <n v="7"/>
    <x v="498"/>
    <d v="2024-09-14T00:00:00"/>
    <x v="2"/>
    <x v="1"/>
    <n v="574.1"/>
    <x v="0"/>
  </r>
  <r>
    <s v="ORD103699"/>
    <x v="1"/>
    <x v="4"/>
    <n v="2347.34"/>
    <n v="0.15"/>
    <n v="352.101"/>
    <n v="1995.239"/>
    <n v="7"/>
    <x v="643"/>
    <d v="2024-06-17T00:00:00"/>
    <x v="0"/>
    <x v="0"/>
    <n v="264.12"/>
    <x v="1"/>
  </r>
  <r>
    <s v="ORD112176"/>
    <x v="3"/>
    <x v="3"/>
    <n v="2349.69"/>
    <n v="0.09"/>
    <n v="211.47209999999998"/>
    <n v="2138.2179000000001"/>
    <n v="7"/>
    <x v="579"/>
    <d v="2024-09-21T00:00:00"/>
    <x v="1"/>
    <x v="0"/>
    <n v="636.53"/>
    <x v="3"/>
  </r>
  <r>
    <s v="ORD101868"/>
    <x v="1"/>
    <x v="2"/>
    <n v="2360.89"/>
    <n v="0.16"/>
    <n v="377.74239999999998"/>
    <n v="1983.1475999999998"/>
    <n v="7"/>
    <x v="557"/>
    <d v="2023-03-10T00:00:00"/>
    <x v="2"/>
    <x v="2"/>
    <n v="469.93"/>
    <x v="1"/>
  </r>
  <r>
    <s v="ORD110019"/>
    <x v="0"/>
    <x v="1"/>
    <n v="2361.56"/>
    <n v="0.26"/>
    <n v="614.00559999999996"/>
    <n v="1747.5544"/>
    <n v="7"/>
    <x v="616"/>
    <d v="2023-01-30T00:00:00"/>
    <x v="0"/>
    <x v="1"/>
    <n v="390.39"/>
    <x v="5"/>
  </r>
  <r>
    <s v="ORD113143"/>
    <x v="1"/>
    <x v="3"/>
    <n v="2361.81"/>
    <n v="0.15"/>
    <n v="354.2715"/>
    <n v="2007.5384999999999"/>
    <n v="7"/>
    <x v="66"/>
    <d v="2023-04-19T00:00:00"/>
    <x v="2"/>
    <x v="0"/>
    <n v="608.51"/>
    <x v="0"/>
  </r>
  <r>
    <s v="ORD104794"/>
    <x v="1"/>
    <x v="0"/>
    <n v="2361.86"/>
    <n v="0.14000000000000001"/>
    <n v="330.66040000000004"/>
    <n v="2031.1996000000001"/>
    <n v="7"/>
    <x v="206"/>
    <d v="2023-01-19T00:00:00"/>
    <x v="1"/>
    <x v="0"/>
    <n v="497.95"/>
    <x v="1"/>
  </r>
  <r>
    <s v="ORD103230"/>
    <x v="2"/>
    <x v="1"/>
    <n v="2363.48"/>
    <n v="0.05"/>
    <n v="118.17400000000001"/>
    <n v="2245.306"/>
    <n v="7"/>
    <x v="233"/>
    <d v="2023-05-04T00:00:00"/>
    <x v="0"/>
    <x v="0"/>
    <n v="161.53"/>
    <x v="2"/>
  </r>
  <r>
    <s v="ORD108575"/>
    <x v="3"/>
    <x v="1"/>
    <n v="2365.88"/>
    <n v="7.0000000000000007E-2"/>
    <n v="165.61160000000001"/>
    <n v="2200.2683999999999"/>
    <n v="7"/>
    <x v="641"/>
    <d v="2023-11-30T00:00:00"/>
    <x v="0"/>
    <x v="0"/>
    <n v="432.23"/>
    <x v="2"/>
  </r>
  <r>
    <s v="ORD102088"/>
    <x v="3"/>
    <x v="1"/>
    <n v="2366.37"/>
    <n v="0.23"/>
    <n v="544.26509999999996"/>
    <n v="1822.1048999999998"/>
    <n v="7"/>
    <x v="409"/>
    <d v="2023-08-13T00:00:00"/>
    <x v="2"/>
    <x v="2"/>
    <n v="564.97"/>
    <x v="3"/>
  </r>
  <r>
    <s v="ORD102526"/>
    <x v="1"/>
    <x v="3"/>
    <n v="2367.73"/>
    <n v="0.24"/>
    <n v="568.25519999999995"/>
    <n v="1799.4748"/>
    <n v="7"/>
    <x v="4"/>
    <d v="2023-12-21T00:00:00"/>
    <x v="2"/>
    <x v="2"/>
    <n v="542.91"/>
    <x v="5"/>
  </r>
  <r>
    <s v="ORD113428"/>
    <x v="0"/>
    <x v="4"/>
    <n v="2369.58"/>
    <n v="0.1"/>
    <n v="236.958"/>
    <n v="2132.6219999999998"/>
    <n v="7"/>
    <x v="94"/>
    <d v="2024-03-29T00:00:00"/>
    <x v="1"/>
    <x v="2"/>
    <n v="402.88"/>
    <x v="5"/>
  </r>
  <r>
    <s v="ORD104942"/>
    <x v="3"/>
    <x v="2"/>
    <n v="2370.42"/>
    <n v="0.34"/>
    <n v="805.94280000000003"/>
    <n v="1564.4772"/>
    <n v="7"/>
    <x v="414"/>
    <d v="2024-02-12T00:00:00"/>
    <x v="1"/>
    <x v="1"/>
    <n v="605.46"/>
    <x v="5"/>
  </r>
  <r>
    <s v="ORD108290"/>
    <x v="2"/>
    <x v="0"/>
    <n v="2371.13"/>
    <n v="0.24"/>
    <n v="569.07119999999998"/>
    <n v="1802.0588000000002"/>
    <n v="7"/>
    <x v="468"/>
    <d v="2024-01-01T00:00:00"/>
    <x v="1"/>
    <x v="0"/>
    <n v="419.08"/>
    <x v="5"/>
  </r>
  <r>
    <s v="ORD109125"/>
    <x v="0"/>
    <x v="1"/>
    <n v="2373.7600000000002"/>
    <n v="0.13"/>
    <n v="308.58880000000005"/>
    <n v="2065.1712000000002"/>
    <n v="7"/>
    <x v="696"/>
    <d v="2024-11-04T00:00:00"/>
    <x v="1"/>
    <x v="2"/>
    <n v="190.86"/>
    <x v="3"/>
  </r>
  <r>
    <s v="ORD106521"/>
    <x v="2"/>
    <x v="3"/>
    <n v="2375.42"/>
    <n v="0.15"/>
    <n v="356.31299999999999"/>
    <n v="2019.107"/>
    <n v="7"/>
    <x v="146"/>
    <d v="2023-12-30T00:00:00"/>
    <x v="2"/>
    <x v="2"/>
    <n v="241.61"/>
    <x v="4"/>
  </r>
  <r>
    <s v="ORD112928"/>
    <x v="3"/>
    <x v="1"/>
    <n v="2379.5500000000002"/>
    <n v="0.37"/>
    <n v="880.43350000000009"/>
    <n v="1499.1165000000001"/>
    <n v="7"/>
    <x v="199"/>
    <d v="2024-12-02T00:00:00"/>
    <x v="1"/>
    <x v="0"/>
    <n v="166.99"/>
    <x v="2"/>
  </r>
  <r>
    <s v="ORD103948"/>
    <x v="1"/>
    <x v="0"/>
    <n v="2379.96"/>
    <n v="0.15"/>
    <n v="356.99399999999997"/>
    <n v="2022.9660000000001"/>
    <n v="7"/>
    <x v="269"/>
    <d v="2024-04-03T00:00:00"/>
    <x v="2"/>
    <x v="0"/>
    <n v="369.07"/>
    <x v="4"/>
  </r>
  <r>
    <s v="ORD102874"/>
    <x v="3"/>
    <x v="1"/>
    <n v="2382.25"/>
    <n v="0.31"/>
    <n v="738.49749999999995"/>
    <n v="1643.7525000000001"/>
    <n v="7"/>
    <x v="621"/>
    <d v="2024-12-20T00:00:00"/>
    <x v="1"/>
    <x v="0"/>
    <n v="403.88"/>
    <x v="2"/>
  </r>
  <r>
    <s v="ORD113874"/>
    <x v="1"/>
    <x v="0"/>
    <n v="2382.5300000000002"/>
    <n v="0.43"/>
    <n v="1024.4879000000001"/>
    <n v="1358.0421000000001"/>
    <n v="7"/>
    <x v="355"/>
    <d v="2023-12-13T00:00:00"/>
    <x v="0"/>
    <x v="0"/>
    <n v="154.6"/>
    <x v="2"/>
  </r>
  <r>
    <s v="ORD109099"/>
    <x v="2"/>
    <x v="0"/>
    <n v="2393.15"/>
    <n v="0.08"/>
    <n v="191.452"/>
    <n v="2201.6980000000003"/>
    <n v="7"/>
    <x v="499"/>
    <d v="2023-08-21T00:00:00"/>
    <x v="2"/>
    <x v="0"/>
    <n v="164.77"/>
    <x v="1"/>
  </r>
  <r>
    <s v="ORD104551"/>
    <x v="0"/>
    <x v="4"/>
    <n v="2404.5100000000002"/>
    <n v="0.32"/>
    <n v="769.44320000000005"/>
    <n v="1635.0668000000001"/>
    <n v="7"/>
    <x v="637"/>
    <d v="2024-11-23T00:00:00"/>
    <x v="0"/>
    <x v="2"/>
    <n v="162.63999999999999"/>
    <x v="0"/>
  </r>
  <r>
    <s v="ORD100648"/>
    <x v="3"/>
    <x v="0"/>
    <n v="2407.21"/>
    <n v="0.44"/>
    <n v="1059.1723999999999"/>
    <n v="1348.0376000000001"/>
    <n v="7"/>
    <x v="210"/>
    <d v="2024-05-10T00:00:00"/>
    <x v="2"/>
    <x v="1"/>
    <n v="718.76"/>
    <x v="3"/>
  </r>
  <r>
    <s v="ORD111220"/>
    <x v="1"/>
    <x v="1"/>
    <n v="2408.2600000000002"/>
    <n v="0.39"/>
    <n v="939.22140000000013"/>
    <n v="1469.0386000000001"/>
    <n v="7"/>
    <x v="172"/>
    <d v="2023-07-15T00:00:00"/>
    <x v="1"/>
    <x v="2"/>
    <n v="401.9"/>
    <x v="1"/>
  </r>
  <r>
    <s v="ORD114718"/>
    <x v="2"/>
    <x v="4"/>
    <n v="2411.41"/>
    <n v="0.1"/>
    <n v="241.14099999999999"/>
    <n v="2170.2689999999998"/>
    <n v="7"/>
    <x v="443"/>
    <d v="2024-02-19T00:00:00"/>
    <x v="0"/>
    <x v="2"/>
    <n v="431.06"/>
    <x v="5"/>
  </r>
  <r>
    <s v="ORD109129"/>
    <x v="3"/>
    <x v="3"/>
    <n v="2412.0700000000002"/>
    <n v="0.1"/>
    <n v="241.20700000000002"/>
    <n v="2170.8630000000003"/>
    <n v="7"/>
    <x v="181"/>
    <d v="2024-08-17T00:00:00"/>
    <x v="0"/>
    <x v="0"/>
    <n v="417.01"/>
    <x v="3"/>
  </r>
  <r>
    <s v="ORD100246"/>
    <x v="1"/>
    <x v="3"/>
    <n v="2416.61"/>
    <n v="0.49"/>
    <n v="1184.1389000000001"/>
    <n v="1232.4711"/>
    <n v="7"/>
    <x v="419"/>
    <d v="2023-08-14T00:00:00"/>
    <x v="1"/>
    <x v="0"/>
    <n v="710.07"/>
    <x v="2"/>
  </r>
  <r>
    <s v="ORD103959"/>
    <x v="3"/>
    <x v="3"/>
    <n v="2424.0500000000002"/>
    <n v="0.47"/>
    <n v="1139.3035"/>
    <n v="1284.7465000000002"/>
    <n v="7"/>
    <x v="253"/>
    <d v="2023-09-07T00:00:00"/>
    <x v="1"/>
    <x v="1"/>
    <n v="179.11"/>
    <x v="0"/>
  </r>
  <r>
    <s v="ORD114227"/>
    <x v="1"/>
    <x v="2"/>
    <n v="2428.37"/>
    <n v="0.05"/>
    <n v="121.41849999999999"/>
    <n v="2306.9515000000001"/>
    <n v="7"/>
    <x v="310"/>
    <d v="2024-02-12T00:00:00"/>
    <x v="0"/>
    <x v="2"/>
    <n v="174.6"/>
    <x v="1"/>
  </r>
  <r>
    <s v="ORD101732"/>
    <x v="0"/>
    <x v="3"/>
    <n v="2430.21"/>
    <n v="0.02"/>
    <n v="48.604199999999999"/>
    <n v="2381.6057999999998"/>
    <n v="7"/>
    <x v="25"/>
    <d v="2023-01-12T00:00:00"/>
    <x v="1"/>
    <x v="0"/>
    <n v="508.69"/>
    <x v="5"/>
  </r>
  <r>
    <s v="ORD110069"/>
    <x v="2"/>
    <x v="4"/>
    <n v="2433.98"/>
    <n v="0.43"/>
    <n v="1046.6114"/>
    <n v="1387.3686"/>
    <n v="7"/>
    <x v="383"/>
    <d v="2024-10-01T00:00:00"/>
    <x v="0"/>
    <x v="1"/>
    <n v="244.53"/>
    <x v="0"/>
  </r>
  <r>
    <s v="ORD112869"/>
    <x v="2"/>
    <x v="4"/>
    <n v="2439.75"/>
    <n v="0.39"/>
    <n v="951.50250000000005"/>
    <n v="1488.2474999999999"/>
    <n v="7"/>
    <x v="543"/>
    <d v="2024-10-31T00:00:00"/>
    <x v="2"/>
    <x v="2"/>
    <n v="592.47"/>
    <x v="3"/>
  </r>
  <r>
    <s v="ORD115273"/>
    <x v="2"/>
    <x v="3"/>
    <n v="2440.14"/>
    <n v="0.22"/>
    <n v="536.83079999999995"/>
    <n v="1903.3091999999999"/>
    <n v="7"/>
    <x v="284"/>
    <d v="2024-01-30T00:00:00"/>
    <x v="2"/>
    <x v="1"/>
    <n v="366.64"/>
    <x v="2"/>
  </r>
  <r>
    <s v="ORD103369"/>
    <x v="1"/>
    <x v="1"/>
    <n v="2443.52"/>
    <n v="0.28000000000000003"/>
    <n v="684.18560000000002"/>
    <n v="1759.3344"/>
    <n v="7"/>
    <x v="407"/>
    <d v="2024-12-07T00:00:00"/>
    <x v="2"/>
    <x v="0"/>
    <n v="453.7"/>
    <x v="4"/>
  </r>
  <r>
    <s v="ORD105965"/>
    <x v="1"/>
    <x v="4"/>
    <n v="2444.4699999999998"/>
    <n v="0.48"/>
    <n v="1173.3455999999999"/>
    <n v="1271.1243999999999"/>
    <n v="7"/>
    <x v="617"/>
    <d v="2024-09-30T00:00:00"/>
    <x v="1"/>
    <x v="1"/>
    <n v="231.01"/>
    <x v="3"/>
  </r>
  <r>
    <s v="ORD103154"/>
    <x v="0"/>
    <x v="3"/>
    <n v="2450.17"/>
    <n v="0.41"/>
    <n v="1004.5697"/>
    <n v="1445.6003000000001"/>
    <n v="7"/>
    <x v="642"/>
    <d v="2023-06-16T00:00:00"/>
    <x v="2"/>
    <x v="1"/>
    <n v="406.11"/>
    <x v="5"/>
  </r>
  <r>
    <s v="ORD106240"/>
    <x v="1"/>
    <x v="3"/>
    <n v="2455.65"/>
    <n v="0.46"/>
    <n v="1129.5990000000002"/>
    <n v="1326.0509999999999"/>
    <n v="7"/>
    <x v="626"/>
    <d v="2024-01-15T00:00:00"/>
    <x v="0"/>
    <x v="2"/>
    <n v="662.75"/>
    <x v="2"/>
  </r>
  <r>
    <s v="ORD107571"/>
    <x v="2"/>
    <x v="0"/>
    <n v="2463.4899999999998"/>
    <n v="0.31"/>
    <n v="763.68189999999993"/>
    <n v="1699.8080999999997"/>
    <n v="7"/>
    <x v="205"/>
    <d v="2024-04-27T00:00:00"/>
    <x v="2"/>
    <x v="0"/>
    <n v="677.64"/>
    <x v="0"/>
  </r>
  <r>
    <s v="ORD115278"/>
    <x v="2"/>
    <x v="2"/>
    <n v="2466.2600000000002"/>
    <n v="0.16"/>
    <n v="394.60160000000002"/>
    <n v="2071.6584000000003"/>
    <n v="7"/>
    <x v="482"/>
    <d v="2023-03-23T00:00:00"/>
    <x v="1"/>
    <x v="1"/>
    <n v="251.08"/>
    <x v="5"/>
  </r>
  <r>
    <s v="ORD104265"/>
    <x v="0"/>
    <x v="1"/>
    <n v="2471.15"/>
    <n v="0.47"/>
    <n v="1161.4404999999999"/>
    <n v="1309.7095000000002"/>
    <n v="7"/>
    <x v="43"/>
    <d v="2024-12-26T00:00:00"/>
    <x v="1"/>
    <x v="2"/>
    <n v="693.52"/>
    <x v="3"/>
  </r>
  <r>
    <s v="ORD111512"/>
    <x v="3"/>
    <x v="1"/>
    <n v="2472.33"/>
    <n v="0.31"/>
    <n v="766.42229999999995"/>
    <n v="1705.9077"/>
    <n v="7"/>
    <x v="221"/>
    <d v="2024-06-04T00:00:00"/>
    <x v="1"/>
    <x v="1"/>
    <n v="176.83"/>
    <x v="4"/>
  </r>
  <r>
    <s v="ORD105484"/>
    <x v="3"/>
    <x v="4"/>
    <n v="2479.6"/>
    <n v="0.08"/>
    <n v="198.36799999999999"/>
    <n v="2281.232"/>
    <n v="7"/>
    <x v="579"/>
    <d v="2024-09-20T00:00:00"/>
    <x v="1"/>
    <x v="1"/>
    <n v="735.46"/>
    <x v="0"/>
  </r>
  <r>
    <s v="ORD112241"/>
    <x v="2"/>
    <x v="4"/>
    <n v="2483.25"/>
    <n v="0.02"/>
    <n v="49.664999999999999"/>
    <n v="2433.585"/>
    <n v="7"/>
    <x v="708"/>
    <d v="2023-03-31T00:00:00"/>
    <x v="1"/>
    <x v="0"/>
    <n v="499.65"/>
    <x v="4"/>
  </r>
  <r>
    <s v="ORD106244"/>
    <x v="3"/>
    <x v="4"/>
    <n v="2485.36"/>
    <n v="0.43"/>
    <n v="1068.7048"/>
    <n v="1416.6552000000001"/>
    <n v="7"/>
    <x v="639"/>
    <d v="2023-08-17T00:00:00"/>
    <x v="0"/>
    <x v="2"/>
    <n v="300.99"/>
    <x v="4"/>
  </r>
  <r>
    <s v="ORD113311"/>
    <x v="0"/>
    <x v="2"/>
    <n v="2492.7199999999998"/>
    <n v="0.22"/>
    <n v="548.39839999999992"/>
    <n v="1944.3215999999998"/>
    <n v="7"/>
    <x v="451"/>
    <d v="2024-06-30T00:00:00"/>
    <x v="1"/>
    <x v="1"/>
    <n v="718.75"/>
    <x v="0"/>
  </r>
  <r>
    <s v="ORD113268"/>
    <x v="2"/>
    <x v="2"/>
    <n v="2501.9899999999998"/>
    <n v="0.21"/>
    <n v="525.41789999999992"/>
    <n v="1976.5720999999999"/>
    <n v="7"/>
    <x v="627"/>
    <d v="2023-02-02T00:00:00"/>
    <x v="0"/>
    <x v="0"/>
    <n v="682"/>
    <x v="3"/>
  </r>
  <r>
    <s v="ORD111561"/>
    <x v="0"/>
    <x v="1"/>
    <n v="2504.25"/>
    <n v="0.47"/>
    <n v="1176.9974999999999"/>
    <n v="1327.2525000000001"/>
    <n v="7"/>
    <x v="311"/>
    <d v="2023-09-09T00:00:00"/>
    <x v="2"/>
    <x v="0"/>
    <n v="720.81"/>
    <x v="2"/>
  </r>
  <r>
    <s v="ORD114063"/>
    <x v="3"/>
    <x v="3"/>
    <n v="2504.92"/>
    <n v="0.31"/>
    <n v="776.52520000000004"/>
    <n v="1728.3948"/>
    <n v="7"/>
    <x v="236"/>
    <d v="2023-11-11T00:00:00"/>
    <x v="0"/>
    <x v="0"/>
    <n v="623.71"/>
    <x v="2"/>
  </r>
  <r>
    <s v="ORD110348"/>
    <x v="3"/>
    <x v="2"/>
    <n v="2505.81"/>
    <n v="0.06"/>
    <n v="150.3486"/>
    <n v="2355.4614000000001"/>
    <n v="7"/>
    <x v="324"/>
    <d v="2024-07-20T00:00:00"/>
    <x v="2"/>
    <x v="1"/>
    <n v="477.74"/>
    <x v="1"/>
  </r>
  <r>
    <s v="ORD110397"/>
    <x v="2"/>
    <x v="2"/>
    <n v="2511.7800000000002"/>
    <n v="0.43"/>
    <n v="1080.0654000000002"/>
    <n v="1431.7146"/>
    <n v="7"/>
    <x v="711"/>
    <d v="2024-08-10T00:00:00"/>
    <x v="1"/>
    <x v="1"/>
    <n v="687.57"/>
    <x v="4"/>
  </r>
  <r>
    <s v="ORD102807"/>
    <x v="0"/>
    <x v="3"/>
    <n v="2514.64"/>
    <n v="0.38"/>
    <n v="955.56319999999994"/>
    <n v="1559.0767999999998"/>
    <n v="7"/>
    <x v="705"/>
    <d v="2023-04-13T00:00:00"/>
    <x v="2"/>
    <x v="1"/>
    <n v="130.34"/>
    <x v="5"/>
  </r>
  <r>
    <s v="ORD111776"/>
    <x v="2"/>
    <x v="3"/>
    <n v="2517.58"/>
    <n v="0.03"/>
    <n v="75.5274"/>
    <n v="2442.0526"/>
    <n v="7"/>
    <x v="143"/>
    <d v="2024-09-17T00:00:00"/>
    <x v="0"/>
    <x v="1"/>
    <n v="191.78"/>
    <x v="4"/>
  </r>
  <r>
    <s v="ORD108388"/>
    <x v="1"/>
    <x v="2"/>
    <n v="2518.7399999999998"/>
    <n v="0.03"/>
    <n v="75.56219999999999"/>
    <n v="2443.1777999999999"/>
    <n v="7"/>
    <x v="103"/>
    <d v="2023-10-06T00:00:00"/>
    <x v="2"/>
    <x v="0"/>
    <n v="471.57"/>
    <x v="2"/>
  </r>
  <r>
    <s v="ORD100772"/>
    <x v="1"/>
    <x v="4"/>
    <n v="2523.38"/>
    <n v="0.39"/>
    <n v="984.11820000000012"/>
    <n v="1539.2618"/>
    <n v="7"/>
    <x v="206"/>
    <d v="2023-01-13T00:00:00"/>
    <x v="2"/>
    <x v="1"/>
    <n v="306.94"/>
    <x v="5"/>
  </r>
  <r>
    <s v="ORD114838"/>
    <x v="2"/>
    <x v="2"/>
    <n v="2523.54"/>
    <n v="0.37"/>
    <n v="933.70979999999997"/>
    <n v="1589.8301999999999"/>
    <n v="7"/>
    <x v="495"/>
    <d v="2023-07-26T00:00:00"/>
    <x v="0"/>
    <x v="0"/>
    <n v="627.04999999999995"/>
    <x v="1"/>
  </r>
  <r>
    <s v="ORD107208"/>
    <x v="3"/>
    <x v="3"/>
    <n v="2524.69"/>
    <n v="0.02"/>
    <n v="50.4938"/>
    <n v="2474.1961999999999"/>
    <n v="7"/>
    <x v="649"/>
    <d v="2023-05-25T00:00:00"/>
    <x v="2"/>
    <x v="2"/>
    <n v="168.47"/>
    <x v="4"/>
  </r>
  <r>
    <s v="ORD110555"/>
    <x v="0"/>
    <x v="3"/>
    <n v="2525.9699999999998"/>
    <n v="0.09"/>
    <n v="227.33729999999997"/>
    <n v="2298.6326999999997"/>
    <n v="7"/>
    <x v="723"/>
    <d v="2024-06-29T00:00:00"/>
    <x v="0"/>
    <x v="1"/>
    <n v="714.45"/>
    <x v="2"/>
  </r>
  <r>
    <s v="ORD114373"/>
    <x v="2"/>
    <x v="3"/>
    <n v="2529.52"/>
    <n v="0.21"/>
    <n v="531.19920000000002"/>
    <n v="1998.3208"/>
    <n v="7"/>
    <x v="725"/>
    <d v="2024-08-21T00:00:00"/>
    <x v="0"/>
    <x v="0"/>
    <n v="594.52"/>
    <x v="3"/>
  </r>
  <r>
    <s v="ORD111452"/>
    <x v="3"/>
    <x v="1"/>
    <n v="2540.7199999999998"/>
    <n v="0.18"/>
    <n v="457.32959999999997"/>
    <n v="2083.3903999999998"/>
    <n v="7"/>
    <x v="436"/>
    <d v="2024-10-28T00:00:00"/>
    <x v="1"/>
    <x v="2"/>
    <n v="595.14"/>
    <x v="4"/>
  </r>
  <r>
    <s v="ORD103885"/>
    <x v="2"/>
    <x v="2"/>
    <n v="2544.54"/>
    <n v="0.34"/>
    <n v="865.14360000000011"/>
    <n v="1679.3963999999999"/>
    <n v="7"/>
    <x v="414"/>
    <d v="2024-02-14T00:00:00"/>
    <x v="0"/>
    <x v="2"/>
    <n v="278.2"/>
    <x v="5"/>
  </r>
  <r>
    <s v="ORD102740"/>
    <x v="2"/>
    <x v="0"/>
    <n v="2544.96"/>
    <n v="0.09"/>
    <n v="229.04640000000001"/>
    <n v="2315.9135999999999"/>
    <n v="7"/>
    <x v="717"/>
    <d v="2024-09-13T00:00:00"/>
    <x v="1"/>
    <x v="1"/>
    <n v="748.97"/>
    <x v="3"/>
  </r>
  <r>
    <s v="ORD101973"/>
    <x v="3"/>
    <x v="2"/>
    <n v="2550.3200000000002"/>
    <n v="0.1"/>
    <n v="255.03200000000004"/>
    <n v="2295.288"/>
    <n v="7"/>
    <x v="333"/>
    <d v="2023-03-27T00:00:00"/>
    <x v="2"/>
    <x v="0"/>
    <n v="743.84"/>
    <x v="2"/>
  </r>
  <r>
    <s v="ORD109927"/>
    <x v="1"/>
    <x v="0"/>
    <n v="2550.62"/>
    <n v="0.39"/>
    <n v="994.74180000000001"/>
    <n v="1555.8781999999999"/>
    <n v="7"/>
    <x v="13"/>
    <d v="2024-12-27T00:00:00"/>
    <x v="0"/>
    <x v="2"/>
    <n v="674.69"/>
    <x v="2"/>
  </r>
  <r>
    <s v="ORD108404"/>
    <x v="3"/>
    <x v="0"/>
    <n v="2558.27"/>
    <n v="0.23"/>
    <n v="588.40210000000002"/>
    <n v="1969.8679"/>
    <n v="7"/>
    <x v="330"/>
    <d v="2023-04-07T00:00:00"/>
    <x v="1"/>
    <x v="1"/>
    <n v="338.77"/>
    <x v="0"/>
  </r>
  <r>
    <s v="ORD113957"/>
    <x v="3"/>
    <x v="2"/>
    <n v="2566.67"/>
    <n v="0.22"/>
    <n v="564.66740000000004"/>
    <n v="2002.0026"/>
    <n v="7"/>
    <x v="443"/>
    <d v="2024-02-21T00:00:00"/>
    <x v="1"/>
    <x v="1"/>
    <n v="240.76"/>
    <x v="5"/>
  </r>
  <r>
    <s v="ORD100406"/>
    <x v="2"/>
    <x v="0"/>
    <n v="2577.34"/>
    <n v="0.06"/>
    <n v="154.6404"/>
    <n v="2422.6995999999999"/>
    <n v="7"/>
    <x v="178"/>
    <d v="2023-01-20T00:00:00"/>
    <x v="0"/>
    <x v="1"/>
    <n v="658.39"/>
    <x v="5"/>
  </r>
  <r>
    <s v="ORD103653"/>
    <x v="0"/>
    <x v="0"/>
    <n v="2579.2399999999998"/>
    <n v="0.11"/>
    <n v="283.71639999999996"/>
    <n v="2295.5236"/>
    <n v="7"/>
    <x v="626"/>
    <d v="2024-01-09T00:00:00"/>
    <x v="2"/>
    <x v="1"/>
    <n v="419.48"/>
    <x v="1"/>
  </r>
  <r>
    <s v="ORD102733"/>
    <x v="3"/>
    <x v="4"/>
    <n v="2584"/>
    <n v="0.38"/>
    <n v="981.92"/>
    <n v="1602.08"/>
    <n v="7"/>
    <x v="298"/>
    <d v="2023-02-25T00:00:00"/>
    <x v="1"/>
    <x v="0"/>
    <n v="665.08"/>
    <x v="2"/>
  </r>
  <r>
    <s v="ORD111234"/>
    <x v="3"/>
    <x v="2"/>
    <n v="2589.39"/>
    <n v="0.32"/>
    <n v="828.60479999999995"/>
    <n v="1760.7851999999998"/>
    <n v="7"/>
    <x v="489"/>
    <d v="2024-09-08T00:00:00"/>
    <x v="1"/>
    <x v="1"/>
    <n v="152.18"/>
    <x v="4"/>
  </r>
  <r>
    <s v="ORD102196"/>
    <x v="0"/>
    <x v="0"/>
    <n v="2591.2199999999998"/>
    <n v="0.23"/>
    <n v="595.98059999999998"/>
    <n v="1995.2393999999999"/>
    <n v="7"/>
    <x v="141"/>
    <d v="2024-02-06T00:00:00"/>
    <x v="1"/>
    <x v="0"/>
    <n v="400.23"/>
    <x v="0"/>
  </r>
  <r>
    <s v="ORD101111"/>
    <x v="1"/>
    <x v="0"/>
    <n v="2591.67"/>
    <n v="0.21"/>
    <n v="544.25070000000005"/>
    <n v="2047.4193"/>
    <n v="7"/>
    <x v="642"/>
    <d v="2023-06-19T00:00:00"/>
    <x v="1"/>
    <x v="0"/>
    <n v="422.22"/>
    <x v="2"/>
  </r>
  <r>
    <s v="ORD103686"/>
    <x v="1"/>
    <x v="0"/>
    <n v="2593.59"/>
    <n v="0.08"/>
    <n v="207.48720000000003"/>
    <n v="2386.1028000000001"/>
    <n v="7"/>
    <x v="530"/>
    <d v="2023-10-31T00:00:00"/>
    <x v="2"/>
    <x v="2"/>
    <n v="330.45"/>
    <x v="2"/>
  </r>
  <r>
    <s v="ORD111058"/>
    <x v="0"/>
    <x v="2"/>
    <n v="2594.7399999999998"/>
    <n v="0.11"/>
    <n v="285.42140000000001"/>
    <n v="2309.3185999999996"/>
    <n v="7"/>
    <x v="110"/>
    <d v="2024-10-17T00:00:00"/>
    <x v="0"/>
    <x v="2"/>
    <n v="270.20999999999998"/>
    <x v="1"/>
  </r>
  <r>
    <s v="ORD110732"/>
    <x v="3"/>
    <x v="4"/>
    <n v="2594.7600000000002"/>
    <n v="0.06"/>
    <n v="155.68559999999999"/>
    <n v="2439.0744000000004"/>
    <n v="7"/>
    <x v="370"/>
    <d v="2024-09-09T00:00:00"/>
    <x v="2"/>
    <x v="1"/>
    <n v="464.3"/>
    <x v="1"/>
  </r>
  <r>
    <s v="ORD113779"/>
    <x v="0"/>
    <x v="1"/>
    <n v="2607.58"/>
    <n v="0.39"/>
    <n v="1016.9562"/>
    <n v="1590.6237999999998"/>
    <n v="7"/>
    <x v="163"/>
    <d v="2024-08-03T00:00:00"/>
    <x v="2"/>
    <x v="2"/>
    <n v="663.84"/>
    <x v="1"/>
  </r>
  <r>
    <s v="ORD112052"/>
    <x v="0"/>
    <x v="0"/>
    <n v="2608.17"/>
    <n v="0.04"/>
    <n v="104.32680000000001"/>
    <n v="2503.8432000000003"/>
    <n v="7"/>
    <x v="195"/>
    <d v="2023-02-26T00:00:00"/>
    <x v="2"/>
    <x v="1"/>
    <n v="152.16999999999999"/>
    <x v="2"/>
  </r>
  <r>
    <s v="ORD113252"/>
    <x v="3"/>
    <x v="1"/>
    <n v="2608.36"/>
    <n v="0.49"/>
    <n v="1278.0964000000001"/>
    <n v="1330.2636"/>
    <n v="7"/>
    <x v="508"/>
    <d v="2024-08-08T00:00:00"/>
    <x v="1"/>
    <x v="0"/>
    <n v="235.4"/>
    <x v="0"/>
  </r>
  <r>
    <s v="ORD107614"/>
    <x v="0"/>
    <x v="4"/>
    <n v="2612.4899999999998"/>
    <n v="0.26"/>
    <n v="679.24739999999997"/>
    <n v="1933.2425999999998"/>
    <n v="7"/>
    <x v="202"/>
    <d v="2023-11-01T00:00:00"/>
    <x v="2"/>
    <x v="2"/>
    <n v="710.69"/>
    <x v="0"/>
  </r>
  <r>
    <s v="ORD106798"/>
    <x v="2"/>
    <x v="4"/>
    <n v="2612.7800000000002"/>
    <n v="0.47"/>
    <n v="1228.0065999999999"/>
    <n v="1384.7734000000003"/>
    <n v="7"/>
    <x v="202"/>
    <d v="2023-11-06T00:00:00"/>
    <x v="2"/>
    <x v="2"/>
    <n v="184.62"/>
    <x v="5"/>
  </r>
  <r>
    <s v="ORD111169"/>
    <x v="2"/>
    <x v="2"/>
    <n v="2614.71"/>
    <n v="0.04"/>
    <n v="104.58840000000001"/>
    <n v="2510.1215999999999"/>
    <n v="7"/>
    <x v="210"/>
    <d v="2024-05-12T00:00:00"/>
    <x v="1"/>
    <x v="0"/>
    <n v="276.38"/>
    <x v="2"/>
  </r>
  <r>
    <s v="ORD109764"/>
    <x v="2"/>
    <x v="3"/>
    <n v="2618.0700000000002"/>
    <n v="0.16"/>
    <n v="418.89120000000003"/>
    <n v="2199.1788000000001"/>
    <n v="7"/>
    <x v="459"/>
    <d v="2024-01-14T00:00:00"/>
    <x v="1"/>
    <x v="0"/>
    <n v="737.1"/>
    <x v="0"/>
  </r>
  <r>
    <s v="ORD114515"/>
    <x v="2"/>
    <x v="0"/>
    <n v="2620.4499999999998"/>
    <n v="0.46"/>
    <n v="1205.4069999999999"/>
    <n v="1415.0429999999999"/>
    <n v="7"/>
    <x v="74"/>
    <d v="2024-12-19T00:00:00"/>
    <x v="0"/>
    <x v="2"/>
    <n v="352.04"/>
    <x v="3"/>
  </r>
  <r>
    <s v="ORD104584"/>
    <x v="3"/>
    <x v="4"/>
    <n v="2621.1799999999998"/>
    <n v="0.38"/>
    <n v="996.0483999999999"/>
    <n v="1625.1315999999999"/>
    <n v="7"/>
    <x v="521"/>
    <d v="2023-05-03T00:00:00"/>
    <x v="0"/>
    <x v="0"/>
    <n v="731.15"/>
    <x v="1"/>
  </r>
  <r>
    <s v="ORD104842"/>
    <x v="2"/>
    <x v="2"/>
    <n v="2621.31"/>
    <n v="0.21"/>
    <n v="550.4751"/>
    <n v="2070.8348999999998"/>
    <n v="7"/>
    <x v="250"/>
    <d v="2023-08-30T00:00:00"/>
    <x v="1"/>
    <x v="1"/>
    <n v="481.87"/>
    <x v="0"/>
  </r>
  <r>
    <s v="ORD103641"/>
    <x v="0"/>
    <x v="3"/>
    <n v="2625.33"/>
    <n v="0.26"/>
    <n v="682.58579999999995"/>
    <n v="1942.7442000000001"/>
    <n v="7"/>
    <x v="356"/>
    <d v="2024-02-23T00:00:00"/>
    <x v="1"/>
    <x v="0"/>
    <n v="693.08"/>
    <x v="4"/>
  </r>
  <r>
    <s v="ORD104871"/>
    <x v="1"/>
    <x v="1"/>
    <n v="2631.71"/>
    <n v="0.27"/>
    <n v="710.56170000000009"/>
    <n v="1921.1482999999998"/>
    <n v="7"/>
    <x v="437"/>
    <d v="2023-12-16T00:00:00"/>
    <x v="1"/>
    <x v="0"/>
    <n v="154.49"/>
    <x v="1"/>
  </r>
  <r>
    <s v="ORD106382"/>
    <x v="3"/>
    <x v="2"/>
    <n v="2640.46"/>
    <n v="0.1"/>
    <n v="264.04599999999999"/>
    <n v="2376.4140000000002"/>
    <n v="7"/>
    <x v="166"/>
    <d v="2023-11-23T00:00:00"/>
    <x v="0"/>
    <x v="2"/>
    <n v="254.95"/>
    <x v="0"/>
  </r>
  <r>
    <s v="ORD111805"/>
    <x v="3"/>
    <x v="2"/>
    <n v="2643.28"/>
    <n v="0.22"/>
    <n v="581.52160000000003"/>
    <n v="2061.7584000000002"/>
    <n v="7"/>
    <x v="225"/>
    <d v="2024-07-08T00:00:00"/>
    <x v="1"/>
    <x v="1"/>
    <n v="457.74"/>
    <x v="2"/>
  </r>
  <r>
    <s v="ORD113493"/>
    <x v="1"/>
    <x v="0"/>
    <n v="2646.36"/>
    <n v="0.47"/>
    <n v="1243.7891999999999"/>
    <n v="1402.5708000000002"/>
    <n v="7"/>
    <x v="594"/>
    <d v="2024-08-25T00:00:00"/>
    <x v="0"/>
    <x v="0"/>
    <n v="138.99"/>
    <x v="2"/>
  </r>
  <r>
    <s v="ORD110584"/>
    <x v="1"/>
    <x v="1"/>
    <n v="2647.59"/>
    <n v="0.18"/>
    <n v="476.56619999999998"/>
    <n v="2171.0237999999999"/>
    <n v="7"/>
    <x v="556"/>
    <d v="2023-02-10T00:00:00"/>
    <x v="1"/>
    <x v="1"/>
    <n v="430.63"/>
    <x v="2"/>
  </r>
  <r>
    <s v="ORD107907"/>
    <x v="1"/>
    <x v="2"/>
    <n v="2653.96"/>
    <n v="0.02"/>
    <n v="53.0792"/>
    <n v="2600.8807999999999"/>
    <n v="7"/>
    <x v="146"/>
    <d v="2023-12-29T00:00:00"/>
    <x v="2"/>
    <x v="2"/>
    <n v="489.96"/>
    <x v="2"/>
  </r>
  <r>
    <s v="ORD100959"/>
    <x v="0"/>
    <x v="2"/>
    <n v="2654.63"/>
    <n v="0.26"/>
    <n v="690.2038"/>
    <n v="1964.4262000000001"/>
    <n v="7"/>
    <x v="538"/>
    <d v="2024-12-07T00:00:00"/>
    <x v="2"/>
    <x v="0"/>
    <n v="665.75"/>
    <x v="2"/>
  </r>
  <r>
    <s v="ORD104207"/>
    <x v="2"/>
    <x v="3"/>
    <n v="2657.83"/>
    <n v="0.03"/>
    <n v="79.734899999999996"/>
    <n v="2578.0951"/>
    <n v="7"/>
    <x v="424"/>
    <d v="2023-07-20T00:00:00"/>
    <x v="1"/>
    <x v="0"/>
    <n v="577.77"/>
    <x v="1"/>
  </r>
  <r>
    <s v="ORD106944"/>
    <x v="0"/>
    <x v="1"/>
    <n v="2663.06"/>
    <n v="7.0000000000000007E-2"/>
    <n v="186.41420000000002"/>
    <n v="2476.6457999999998"/>
    <n v="7"/>
    <x v="424"/>
    <d v="2023-07-17T00:00:00"/>
    <x v="0"/>
    <x v="2"/>
    <n v="144.41"/>
    <x v="3"/>
  </r>
  <r>
    <s v="ORD111362"/>
    <x v="3"/>
    <x v="2"/>
    <n v="2665.27"/>
    <n v="0.31"/>
    <n v="826.2337"/>
    <n v="1839.0363"/>
    <n v="7"/>
    <x v="48"/>
    <d v="2024-05-13T00:00:00"/>
    <x v="2"/>
    <x v="0"/>
    <n v="756.33"/>
    <x v="4"/>
  </r>
  <r>
    <s v="ORD101576"/>
    <x v="0"/>
    <x v="3"/>
    <n v="2665.82"/>
    <n v="0.4"/>
    <n v="1066.3280000000002"/>
    <n v="1599.492"/>
    <n v="7"/>
    <x v="127"/>
    <d v="2023-11-18T00:00:00"/>
    <x v="2"/>
    <x v="0"/>
    <n v="415.79"/>
    <x v="2"/>
  </r>
  <r>
    <s v="ORD111542"/>
    <x v="2"/>
    <x v="4"/>
    <n v="2666.79"/>
    <n v="0.02"/>
    <n v="53.335799999999999"/>
    <n v="2613.4542000000001"/>
    <n v="7"/>
    <x v="678"/>
    <d v="2024-03-11T00:00:00"/>
    <x v="0"/>
    <x v="0"/>
    <n v="429.32"/>
    <x v="5"/>
  </r>
  <r>
    <s v="ORD114281"/>
    <x v="0"/>
    <x v="0"/>
    <n v="2666.82"/>
    <n v="0.35"/>
    <n v="933.38699999999994"/>
    <n v="1733.4330000000002"/>
    <n v="7"/>
    <x v="162"/>
    <d v="2023-03-13T00:00:00"/>
    <x v="2"/>
    <x v="2"/>
    <n v="433.39"/>
    <x v="1"/>
  </r>
  <r>
    <s v="ORD109244"/>
    <x v="1"/>
    <x v="4"/>
    <n v="2672.21"/>
    <n v="0.37"/>
    <n v="988.71770000000004"/>
    <n v="1683.4922999999999"/>
    <n v="7"/>
    <x v="282"/>
    <d v="2023-12-07T00:00:00"/>
    <x v="2"/>
    <x v="2"/>
    <n v="583.28"/>
    <x v="3"/>
  </r>
  <r>
    <s v="ORD112312"/>
    <x v="1"/>
    <x v="0"/>
    <n v="2678.9"/>
    <n v="0.43"/>
    <n v="1151.9270000000001"/>
    <n v="1526.973"/>
    <n v="7"/>
    <x v="223"/>
    <d v="2024-09-08T00:00:00"/>
    <x v="2"/>
    <x v="2"/>
    <n v="543.79999999999995"/>
    <x v="5"/>
  </r>
  <r>
    <s v="ORD110975"/>
    <x v="1"/>
    <x v="1"/>
    <n v="2681.33"/>
    <n v="0.17"/>
    <n v="455.8261"/>
    <n v="2225.5038999999997"/>
    <n v="7"/>
    <x v="513"/>
    <d v="2023-08-06T00:00:00"/>
    <x v="2"/>
    <x v="1"/>
    <n v="209.44"/>
    <x v="3"/>
  </r>
  <r>
    <s v="ORD114093"/>
    <x v="3"/>
    <x v="3"/>
    <n v="2682.24"/>
    <n v="0.24"/>
    <n v="643.73759999999993"/>
    <n v="2038.5023999999999"/>
    <n v="7"/>
    <x v="16"/>
    <d v="2024-12-04T00:00:00"/>
    <x v="1"/>
    <x v="1"/>
    <n v="539.41"/>
    <x v="3"/>
  </r>
  <r>
    <s v="ORD104838"/>
    <x v="3"/>
    <x v="4"/>
    <n v="2683.67"/>
    <n v="0.26"/>
    <n v="697.75420000000008"/>
    <n v="1985.9158"/>
    <n v="7"/>
    <x v="65"/>
    <d v="2023-06-12T00:00:00"/>
    <x v="0"/>
    <x v="1"/>
    <n v="144.71"/>
    <x v="0"/>
  </r>
  <r>
    <s v="ORD115116"/>
    <x v="2"/>
    <x v="2"/>
    <n v="2684.6"/>
    <n v="0.23"/>
    <n v="617.45799999999997"/>
    <n v="2067.1419999999998"/>
    <n v="7"/>
    <x v="506"/>
    <d v="2023-12-06T00:00:00"/>
    <x v="0"/>
    <x v="0"/>
    <n v="424.7"/>
    <x v="3"/>
  </r>
  <r>
    <s v="ORD100742"/>
    <x v="2"/>
    <x v="3"/>
    <n v="2685.76"/>
    <n v="0.17"/>
    <n v="456.57920000000007"/>
    <n v="2229.1808000000001"/>
    <n v="7"/>
    <x v="27"/>
    <d v="2024-12-29T00:00:00"/>
    <x v="0"/>
    <x v="1"/>
    <n v="786.29"/>
    <x v="3"/>
  </r>
  <r>
    <s v="ORD112962"/>
    <x v="2"/>
    <x v="0"/>
    <n v="2687.04"/>
    <n v="0.17"/>
    <n v="456.79680000000002"/>
    <n v="2230.2431999999999"/>
    <n v="7"/>
    <x v="419"/>
    <d v="2023-08-15T00:00:00"/>
    <x v="1"/>
    <x v="2"/>
    <n v="548.62"/>
    <x v="2"/>
  </r>
  <r>
    <s v="ORD111500"/>
    <x v="0"/>
    <x v="1"/>
    <n v="2688.48"/>
    <n v="0.49"/>
    <n v="1317.3552"/>
    <n v="1371.1248000000001"/>
    <n v="7"/>
    <x v="641"/>
    <d v="2023-12-02T00:00:00"/>
    <x v="2"/>
    <x v="1"/>
    <n v="698.46"/>
    <x v="1"/>
  </r>
  <r>
    <s v="ORD100489"/>
    <x v="1"/>
    <x v="2"/>
    <n v="2688.79"/>
    <n v="0.45"/>
    <n v="1209.9555"/>
    <n v="1478.8344999999999"/>
    <n v="7"/>
    <x v="19"/>
    <d v="2023-10-30T00:00:00"/>
    <x v="1"/>
    <x v="0"/>
    <n v="264.99"/>
    <x v="0"/>
  </r>
  <r>
    <s v="ORD101850"/>
    <x v="0"/>
    <x v="2"/>
    <n v="2688.85"/>
    <n v="0.05"/>
    <n v="134.4425"/>
    <n v="2554.4074999999998"/>
    <n v="7"/>
    <x v="582"/>
    <d v="2023-07-30T00:00:00"/>
    <x v="0"/>
    <x v="1"/>
    <n v="354.49"/>
    <x v="2"/>
  </r>
  <r>
    <s v="ORD111832"/>
    <x v="3"/>
    <x v="1"/>
    <n v="2692.32"/>
    <n v="0.4"/>
    <n v="1076.9280000000001"/>
    <n v="1615.3920000000001"/>
    <n v="7"/>
    <x v="200"/>
    <d v="2024-06-11T00:00:00"/>
    <x v="0"/>
    <x v="1"/>
    <n v="309.56"/>
    <x v="3"/>
  </r>
  <r>
    <s v="ORD105111"/>
    <x v="0"/>
    <x v="2"/>
    <n v="2695.4"/>
    <n v="0.31"/>
    <n v="835.57400000000007"/>
    <n v="1859.826"/>
    <n v="7"/>
    <x v="478"/>
    <d v="2024-02-11T00:00:00"/>
    <x v="2"/>
    <x v="0"/>
    <n v="182.25"/>
    <x v="1"/>
  </r>
  <r>
    <s v="ORD100153"/>
    <x v="0"/>
    <x v="1"/>
    <n v="2704.37"/>
    <n v="0.08"/>
    <n v="216.34960000000001"/>
    <n v="2488.0203999999999"/>
    <n v="7"/>
    <x v="588"/>
    <d v="2024-04-23T00:00:00"/>
    <x v="2"/>
    <x v="2"/>
    <n v="742.76"/>
    <x v="1"/>
  </r>
  <r>
    <s v="ORD107895"/>
    <x v="3"/>
    <x v="4"/>
    <n v="2706.43"/>
    <n v="0.31"/>
    <n v="838.99329999999998"/>
    <n v="1867.4366999999997"/>
    <n v="7"/>
    <x v="17"/>
    <d v="2024-05-01T00:00:00"/>
    <x v="1"/>
    <x v="0"/>
    <n v="291.73"/>
    <x v="0"/>
  </r>
  <r>
    <s v="ORD108890"/>
    <x v="0"/>
    <x v="2"/>
    <n v="2707.41"/>
    <n v="0.04"/>
    <n v="108.29639999999999"/>
    <n v="2599.1135999999997"/>
    <n v="7"/>
    <x v="329"/>
    <d v="2023-11-29T00:00:00"/>
    <x v="1"/>
    <x v="1"/>
    <n v="372.39"/>
    <x v="0"/>
  </r>
  <r>
    <s v="ORD112514"/>
    <x v="1"/>
    <x v="3"/>
    <n v="2709.3"/>
    <n v="0.05"/>
    <n v="135.465"/>
    <n v="2573.835"/>
    <n v="7"/>
    <x v="231"/>
    <d v="2023-07-12T00:00:00"/>
    <x v="0"/>
    <x v="2"/>
    <n v="659.37"/>
    <x v="2"/>
  </r>
  <r>
    <s v="ORD103432"/>
    <x v="1"/>
    <x v="2"/>
    <n v="2712.3"/>
    <n v="0.2"/>
    <n v="542.46"/>
    <n v="2169.84"/>
    <n v="7"/>
    <x v="400"/>
    <d v="2024-01-06T00:00:00"/>
    <x v="0"/>
    <x v="1"/>
    <n v="136.63999999999999"/>
    <x v="3"/>
  </r>
  <r>
    <s v="ORD108626"/>
    <x v="2"/>
    <x v="4"/>
    <n v="2717.19"/>
    <n v="0.28999999999999998"/>
    <n v="787.98509999999999"/>
    <n v="1929.2049000000002"/>
    <n v="7"/>
    <x v="555"/>
    <d v="2023-01-18T00:00:00"/>
    <x v="0"/>
    <x v="0"/>
    <n v="763.13"/>
    <x v="5"/>
  </r>
  <r>
    <s v="ORD111189"/>
    <x v="0"/>
    <x v="4"/>
    <n v="2719.77"/>
    <n v="0.31"/>
    <n v="843.12869999999998"/>
    <n v="1876.6413"/>
    <n v="7"/>
    <x v="9"/>
    <d v="2024-10-04T00:00:00"/>
    <x v="0"/>
    <x v="2"/>
    <n v="506.31"/>
    <x v="4"/>
  </r>
  <r>
    <s v="ORD100882"/>
    <x v="0"/>
    <x v="4"/>
    <n v="2720.06"/>
    <n v="0.41"/>
    <n v="1115.2246"/>
    <n v="1604.8353999999999"/>
    <n v="7"/>
    <x v="243"/>
    <d v="2024-01-29T00:00:00"/>
    <x v="0"/>
    <x v="0"/>
    <n v="528.99"/>
    <x v="1"/>
  </r>
  <r>
    <s v="ORD110867"/>
    <x v="2"/>
    <x v="2"/>
    <n v="2720.22"/>
    <n v="0.05"/>
    <n v="136.011"/>
    <n v="2584.2089999999998"/>
    <n v="7"/>
    <x v="451"/>
    <d v="2024-06-29T00:00:00"/>
    <x v="0"/>
    <x v="0"/>
    <n v="348.54"/>
    <x v="5"/>
  </r>
  <r>
    <s v="ORD103085"/>
    <x v="1"/>
    <x v="2"/>
    <n v="2728.13"/>
    <n v="0.26"/>
    <n v="709.31380000000001"/>
    <n v="2018.8162000000002"/>
    <n v="7"/>
    <x v="709"/>
    <d v="2023-10-29T00:00:00"/>
    <x v="1"/>
    <x v="0"/>
    <n v="723.25"/>
    <x v="0"/>
  </r>
  <r>
    <s v="ORD115236"/>
    <x v="3"/>
    <x v="3"/>
    <n v="2728.45"/>
    <n v="0.43"/>
    <n v="1173.2334999999998"/>
    <n v="1555.2165"/>
    <n v="7"/>
    <x v="484"/>
    <d v="2023-03-22T00:00:00"/>
    <x v="1"/>
    <x v="1"/>
    <n v="280.64999999999998"/>
    <x v="4"/>
  </r>
  <r>
    <s v="ORD103491"/>
    <x v="1"/>
    <x v="4"/>
    <n v="2734.37"/>
    <n v="0.26"/>
    <n v="710.93619999999999"/>
    <n v="2023.4337999999998"/>
    <n v="7"/>
    <x v="317"/>
    <d v="2023-06-23T00:00:00"/>
    <x v="1"/>
    <x v="0"/>
    <n v="280.38"/>
    <x v="5"/>
  </r>
  <r>
    <s v="ORD110590"/>
    <x v="1"/>
    <x v="3"/>
    <n v="2740.53"/>
    <n v="0.39"/>
    <n v="1068.8067000000001"/>
    <n v="1671.7233000000001"/>
    <n v="7"/>
    <x v="702"/>
    <d v="2024-05-06T00:00:00"/>
    <x v="1"/>
    <x v="0"/>
    <n v="779.18"/>
    <x v="1"/>
  </r>
  <r>
    <s v="ORD110439"/>
    <x v="3"/>
    <x v="2"/>
    <n v="2744.5"/>
    <n v="0.26"/>
    <n v="713.57"/>
    <n v="2030.9299999999998"/>
    <n v="7"/>
    <x v="286"/>
    <d v="2024-06-25T00:00:00"/>
    <x v="1"/>
    <x v="1"/>
    <n v="743.3"/>
    <x v="1"/>
  </r>
  <r>
    <s v="ORD113204"/>
    <x v="3"/>
    <x v="2"/>
    <n v="2746.03"/>
    <n v="0.49"/>
    <n v="1345.5547000000001"/>
    <n v="1400.4753000000001"/>
    <n v="7"/>
    <x v="485"/>
    <d v="2024-07-08T00:00:00"/>
    <x v="2"/>
    <x v="0"/>
    <n v="416.71"/>
    <x v="0"/>
  </r>
  <r>
    <s v="ORD106338"/>
    <x v="2"/>
    <x v="1"/>
    <n v="2746.78"/>
    <n v="0.28999999999999998"/>
    <n v="796.56619999999998"/>
    <n v="1950.2138000000002"/>
    <n v="7"/>
    <x v="696"/>
    <d v="2024-11-04T00:00:00"/>
    <x v="0"/>
    <x v="1"/>
    <n v="366.88"/>
    <x v="0"/>
  </r>
  <r>
    <s v="ORD106969"/>
    <x v="0"/>
    <x v="4"/>
    <n v="2747.78"/>
    <n v="0.46"/>
    <n v="1263.9788000000001"/>
    <n v="1483.8012000000001"/>
    <n v="7"/>
    <x v="216"/>
    <d v="2023-04-27T00:00:00"/>
    <x v="0"/>
    <x v="0"/>
    <n v="380.47"/>
    <x v="4"/>
  </r>
  <r>
    <s v="ORD108858"/>
    <x v="0"/>
    <x v="1"/>
    <n v="2748.44"/>
    <n v="0.5"/>
    <n v="1374.22"/>
    <n v="1374.22"/>
    <n v="7"/>
    <x v="519"/>
    <d v="2024-10-24T00:00:00"/>
    <x v="2"/>
    <x v="1"/>
    <n v="206.23"/>
    <x v="5"/>
  </r>
  <r>
    <s v="ORD104089"/>
    <x v="3"/>
    <x v="3"/>
    <n v="2755.19"/>
    <n v="0"/>
    <n v="0"/>
    <n v="2755.19"/>
    <n v="7"/>
    <x v="236"/>
    <d v="2023-11-08T00:00:00"/>
    <x v="2"/>
    <x v="0"/>
    <n v="358.92"/>
    <x v="4"/>
  </r>
  <r>
    <s v="ORD113818"/>
    <x v="2"/>
    <x v="3"/>
    <n v="2761.31"/>
    <n v="0.43"/>
    <n v="1187.3633"/>
    <n v="1573.9467"/>
    <n v="7"/>
    <x v="501"/>
    <d v="2024-03-21T00:00:00"/>
    <x v="0"/>
    <x v="1"/>
    <n v="498.33"/>
    <x v="2"/>
  </r>
  <r>
    <s v="ORD110708"/>
    <x v="1"/>
    <x v="3"/>
    <n v="2764.64"/>
    <n v="0.2"/>
    <n v="552.928"/>
    <n v="2211.712"/>
    <n v="7"/>
    <x v="45"/>
    <d v="2023-05-29T00:00:00"/>
    <x v="0"/>
    <x v="2"/>
    <n v="709.71"/>
    <x v="1"/>
  </r>
  <r>
    <s v="ORD109249"/>
    <x v="2"/>
    <x v="3"/>
    <n v="2773.15"/>
    <n v="7.0000000000000007E-2"/>
    <n v="194.12050000000002"/>
    <n v="2579.0295000000001"/>
    <n v="7"/>
    <x v="88"/>
    <d v="2024-01-18T00:00:00"/>
    <x v="1"/>
    <x v="2"/>
    <n v="333.2"/>
    <x v="4"/>
  </r>
  <r>
    <s v="ORD109041"/>
    <x v="2"/>
    <x v="4"/>
    <n v="2783.79"/>
    <n v="0.39"/>
    <n v="1085.6781000000001"/>
    <n v="1698.1118999999999"/>
    <n v="7"/>
    <x v="469"/>
    <d v="2023-01-14T00:00:00"/>
    <x v="2"/>
    <x v="1"/>
    <n v="587.53"/>
    <x v="0"/>
  </r>
  <r>
    <s v="ORD104582"/>
    <x v="1"/>
    <x v="0"/>
    <n v="2785.63"/>
    <n v="0.05"/>
    <n v="139.28150000000002"/>
    <n v="2646.3485000000001"/>
    <n v="7"/>
    <x v="46"/>
    <d v="2024-02-29T00:00:00"/>
    <x v="0"/>
    <x v="0"/>
    <n v="689.9"/>
    <x v="0"/>
  </r>
  <r>
    <s v="ORD111379"/>
    <x v="0"/>
    <x v="0"/>
    <n v="2787.02"/>
    <n v="0.12"/>
    <n v="334.44239999999996"/>
    <n v="2452.5776000000001"/>
    <n v="7"/>
    <x v="191"/>
    <d v="2023-01-16T00:00:00"/>
    <x v="0"/>
    <x v="1"/>
    <n v="253.34"/>
    <x v="3"/>
  </r>
  <r>
    <s v="ORD109877"/>
    <x v="3"/>
    <x v="1"/>
    <n v="2787.65"/>
    <n v="0.39"/>
    <n v="1087.1835000000001"/>
    <n v="1700.4665"/>
    <n v="7"/>
    <x v="691"/>
    <d v="2024-04-11T00:00:00"/>
    <x v="0"/>
    <x v="1"/>
    <n v="648.25"/>
    <x v="3"/>
  </r>
  <r>
    <s v="ORD110274"/>
    <x v="2"/>
    <x v="0"/>
    <n v="2792.17"/>
    <n v="0.33"/>
    <n v="921.41610000000003"/>
    <n v="1870.7539000000002"/>
    <n v="7"/>
    <x v="138"/>
    <d v="2023-05-06T00:00:00"/>
    <x v="2"/>
    <x v="2"/>
    <n v="333.75"/>
    <x v="4"/>
  </r>
  <r>
    <s v="ORD106771"/>
    <x v="3"/>
    <x v="2"/>
    <n v="2796.73"/>
    <n v="0.32"/>
    <n v="894.95360000000005"/>
    <n v="1901.7764"/>
    <n v="7"/>
    <x v="313"/>
    <d v="2024-01-23T00:00:00"/>
    <x v="1"/>
    <x v="0"/>
    <n v="477.38"/>
    <x v="2"/>
  </r>
  <r>
    <s v="ORD108458"/>
    <x v="1"/>
    <x v="3"/>
    <n v="2802.14"/>
    <n v="0.25"/>
    <n v="700.53499999999997"/>
    <n v="2101.605"/>
    <n v="7"/>
    <x v="172"/>
    <d v="2023-07-11T00:00:00"/>
    <x v="2"/>
    <x v="0"/>
    <n v="638.26"/>
    <x v="2"/>
  </r>
  <r>
    <s v="ORD107322"/>
    <x v="0"/>
    <x v="3"/>
    <n v="2802.8"/>
    <n v="0.47"/>
    <n v="1317.316"/>
    <n v="1485.4840000000002"/>
    <n v="7"/>
    <x v="158"/>
    <d v="2024-09-30T00:00:00"/>
    <x v="2"/>
    <x v="2"/>
    <n v="299.72000000000003"/>
    <x v="3"/>
  </r>
  <r>
    <s v="ORD108836"/>
    <x v="1"/>
    <x v="2"/>
    <n v="2810.47"/>
    <n v="0.23"/>
    <n v="646.40809999999999"/>
    <n v="2164.0618999999997"/>
    <n v="7"/>
    <x v="296"/>
    <d v="2024-06-14T00:00:00"/>
    <x v="0"/>
    <x v="2"/>
    <n v="466.22"/>
    <x v="2"/>
  </r>
  <r>
    <s v="ORD110262"/>
    <x v="2"/>
    <x v="1"/>
    <n v="2813.75"/>
    <n v="0.33"/>
    <n v="928.53750000000002"/>
    <n v="1885.2125000000001"/>
    <n v="7"/>
    <x v="414"/>
    <d v="2024-02-13T00:00:00"/>
    <x v="0"/>
    <x v="2"/>
    <n v="516.04"/>
    <x v="3"/>
  </r>
  <r>
    <s v="ORD102897"/>
    <x v="0"/>
    <x v="4"/>
    <n v="2822.01"/>
    <n v="0.12"/>
    <n v="338.64120000000003"/>
    <n v="2483.3688000000002"/>
    <n v="7"/>
    <x v="692"/>
    <d v="2024-08-12T00:00:00"/>
    <x v="1"/>
    <x v="0"/>
    <n v="239.67"/>
    <x v="5"/>
  </r>
  <r>
    <s v="ORD113742"/>
    <x v="1"/>
    <x v="2"/>
    <n v="2823.03"/>
    <n v="0.18"/>
    <n v="508.1454"/>
    <n v="2314.8846000000003"/>
    <n v="7"/>
    <x v="404"/>
    <d v="2024-07-27T00:00:00"/>
    <x v="0"/>
    <x v="0"/>
    <n v="444.32"/>
    <x v="2"/>
  </r>
  <r>
    <s v="ORD103857"/>
    <x v="0"/>
    <x v="1"/>
    <n v="2826.63"/>
    <n v="0.5"/>
    <n v="1413.3150000000001"/>
    <n v="1413.3150000000001"/>
    <n v="7"/>
    <x v="654"/>
    <d v="2023-05-21T00:00:00"/>
    <x v="0"/>
    <x v="2"/>
    <n v="547.94000000000005"/>
    <x v="2"/>
  </r>
  <r>
    <s v="ORD107003"/>
    <x v="1"/>
    <x v="4"/>
    <n v="2830.2"/>
    <n v="0.18"/>
    <n v="509.43599999999992"/>
    <n v="2320.7640000000001"/>
    <n v="7"/>
    <x v="645"/>
    <d v="2024-04-04T00:00:00"/>
    <x v="2"/>
    <x v="0"/>
    <n v="356.91"/>
    <x v="0"/>
  </r>
  <r>
    <s v="ORD102979"/>
    <x v="1"/>
    <x v="4"/>
    <n v="2830.93"/>
    <n v="0.21"/>
    <n v="594.49529999999993"/>
    <n v="2236.4346999999998"/>
    <n v="7"/>
    <x v="274"/>
    <d v="2024-12-10T00:00:00"/>
    <x v="1"/>
    <x v="2"/>
    <n v="260.31"/>
    <x v="0"/>
  </r>
  <r>
    <s v="ORD102660"/>
    <x v="2"/>
    <x v="2"/>
    <n v="2834.88"/>
    <n v="0.36"/>
    <n v="1020.5568"/>
    <n v="1814.3232000000003"/>
    <n v="7"/>
    <x v="294"/>
    <d v="2024-07-28T00:00:00"/>
    <x v="0"/>
    <x v="1"/>
    <n v="231.91"/>
    <x v="4"/>
  </r>
  <r>
    <s v="ORD105550"/>
    <x v="1"/>
    <x v="4"/>
    <n v="2835.21"/>
    <n v="0.3"/>
    <n v="850.56299999999999"/>
    <n v="1984.6469999999999"/>
    <n v="7"/>
    <x v="523"/>
    <d v="2024-04-28T00:00:00"/>
    <x v="1"/>
    <x v="1"/>
    <n v="205.33"/>
    <x v="5"/>
  </r>
  <r>
    <s v="ORD102067"/>
    <x v="1"/>
    <x v="1"/>
    <n v="2838.1"/>
    <n v="0.02"/>
    <n v="56.762"/>
    <n v="2781.3379999999997"/>
    <n v="7"/>
    <x v="672"/>
    <d v="2023-06-15T00:00:00"/>
    <x v="0"/>
    <x v="1"/>
    <n v="503.33"/>
    <x v="0"/>
  </r>
  <r>
    <s v="ORD104779"/>
    <x v="3"/>
    <x v="0"/>
    <n v="2839"/>
    <n v="0.34"/>
    <n v="965.2600000000001"/>
    <n v="1873.7399999999998"/>
    <n v="7"/>
    <x v="638"/>
    <d v="2023-12-20T00:00:00"/>
    <x v="1"/>
    <x v="2"/>
    <n v="758.64"/>
    <x v="1"/>
  </r>
  <r>
    <s v="ORD108930"/>
    <x v="3"/>
    <x v="3"/>
    <n v="2839.2"/>
    <n v="0.03"/>
    <n v="85.175999999999988"/>
    <n v="2754.0239999999999"/>
    <n v="7"/>
    <x v="155"/>
    <d v="2024-06-12T00:00:00"/>
    <x v="0"/>
    <x v="0"/>
    <n v="335.49"/>
    <x v="1"/>
  </r>
  <r>
    <s v="ORD104072"/>
    <x v="1"/>
    <x v="1"/>
    <n v="2839.63"/>
    <n v="0.25"/>
    <n v="709.90750000000003"/>
    <n v="2129.7224999999999"/>
    <n v="7"/>
    <x v="148"/>
    <d v="2023-03-19T00:00:00"/>
    <x v="2"/>
    <x v="1"/>
    <n v="560.32000000000005"/>
    <x v="0"/>
  </r>
  <r>
    <s v="ORD102091"/>
    <x v="3"/>
    <x v="0"/>
    <n v="2839.78"/>
    <n v="0.03"/>
    <n v="85.193399999999997"/>
    <n v="2754.5866000000001"/>
    <n v="7"/>
    <x v="351"/>
    <d v="2024-05-28T00:00:00"/>
    <x v="2"/>
    <x v="0"/>
    <n v="422.52"/>
    <x v="5"/>
  </r>
  <r>
    <s v="ORD106759"/>
    <x v="3"/>
    <x v="3"/>
    <n v="2840.09"/>
    <n v="0.31"/>
    <n v="880.42790000000002"/>
    <n v="1959.6621"/>
    <n v="7"/>
    <x v="333"/>
    <d v="2023-03-28T00:00:00"/>
    <x v="1"/>
    <x v="1"/>
    <n v="758.84"/>
    <x v="3"/>
  </r>
  <r>
    <s v="ORD110333"/>
    <x v="1"/>
    <x v="2"/>
    <n v="2840.25"/>
    <n v="0.47"/>
    <n v="1334.9175"/>
    <n v="1505.3325"/>
    <n v="7"/>
    <x v="389"/>
    <d v="2023-12-11T00:00:00"/>
    <x v="2"/>
    <x v="1"/>
    <n v="572.65"/>
    <x v="5"/>
  </r>
  <r>
    <s v="ORD101449"/>
    <x v="3"/>
    <x v="1"/>
    <n v="2840.8"/>
    <n v="0.06"/>
    <n v="170.44800000000001"/>
    <n v="2670.3520000000003"/>
    <n v="7"/>
    <x v="544"/>
    <d v="2023-11-16T00:00:00"/>
    <x v="0"/>
    <x v="1"/>
    <n v="195.91"/>
    <x v="4"/>
  </r>
  <r>
    <s v="ORD103233"/>
    <x v="3"/>
    <x v="0"/>
    <n v="2847.2"/>
    <n v="0.4"/>
    <n v="1138.8799999999999"/>
    <n v="1708.32"/>
    <n v="7"/>
    <x v="433"/>
    <d v="2023-04-18T00:00:00"/>
    <x v="1"/>
    <x v="1"/>
    <n v="679.26"/>
    <x v="3"/>
  </r>
  <r>
    <s v="ORD112296"/>
    <x v="0"/>
    <x v="3"/>
    <n v="2850.94"/>
    <n v="0.45"/>
    <n v="1282.923"/>
    <n v="1568.0170000000001"/>
    <n v="7"/>
    <x v="212"/>
    <d v="2023-05-17T00:00:00"/>
    <x v="2"/>
    <x v="1"/>
    <n v="294.63"/>
    <x v="3"/>
  </r>
  <r>
    <s v="ORD100536"/>
    <x v="3"/>
    <x v="3"/>
    <n v="2851.59"/>
    <n v="0.28000000000000003"/>
    <n v="798.44520000000011"/>
    <n v="2053.1448"/>
    <n v="7"/>
    <x v="159"/>
    <d v="2024-02-26T00:00:00"/>
    <x v="2"/>
    <x v="1"/>
    <n v="373.26"/>
    <x v="5"/>
  </r>
  <r>
    <s v="ORD101372"/>
    <x v="3"/>
    <x v="1"/>
    <n v="2855.6"/>
    <n v="0.49"/>
    <n v="1399.2439999999999"/>
    <n v="1456.356"/>
    <n v="7"/>
    <x v="200"/>
    <d v="2024-06-12T00:00:00"/>
    <x v="0"/>
    <x v="2"/>
    <n v="588.39"/>
    <x v="3"/>
  </r>
  <r>
    <s v="ORD111609"/>
    <x v="1"/>
    <x v="0"/>
    <n v="2856.51"/>
    <n v="0.19"/>
    <n v="542.73689999999999"/>
    <n v="2313.7731000000003"/>
    <n v="7"/>
    <x v="70"/>
    <d v="2024-07-18T00:00:00"/>
    <x v="2"/>
    <x v="2"/>
    <n v="427.93"/>
    <x v="2"/>
  </r>
  <r>
    <s v="ORD110342"/>
    <x v="3"/>
    <x v="4"/>
    <n v="2860.04"/>
    <n v="0.34"/>
    <n v="972.41360000000009"/>
    <n v="1887.6263999999999"/>
    <n v="7"/>
    <x v="299"/>
    <d v="2023-06-17T00:00:00"/>
    <x v="2"/>
    <x v="1"/>
    <n v="762.3"/>
    <x v="3"/>
  </r>
  <r>
    <s v="ORD112433"/>
    <x v="3"/>
    <x v="0"/>
    <n v="2866.7"/>
    <n v="0.41"/>
    <n v="1175.3469999999998"/>
    <n v="1691.3530000000001"/>
    <n v="7"/>
    <x v="169"/>
    <d v="2023-10-17T00:00:00"/>
    <x v="0"/>
    <x v="0"/>
    <n v="449.26"/>
    <x v="4"/>
  </r>
  <r>
    <s v="ORD105435"/>
    <x v="3"/>
    <x v="3"/>
    <n v="2869.53"/>
    <n v="0.11"/>
    <n v="315.64830000000001"/>
    <n v="2553.8817000000004"/>
    <n v="7"/>
    <x v="288"/>
    <d v="2024-09-20T00:00:00"/>
    <x v="1"/>
    <x v="1"/>
    <n v="565.12"/>
    <x v="1"/>
  </r>
  <r>
    <s v="ORD100663"/>
    <x v="2"/>
    <x v="2"/>
    <n v="2874.49"/>
    <n v="0.19"/>
    <n v="546.15309999999999"/>
    <n v="2328.3368999999998"/>
    <n v="7"/>
    <x v="408"/>
    <d v="2024-04-15T00:00:00"/>
    <x v="1"/>
    <x v="1"/>
    <n v="230.32"/>
    <x v="1"/>
  </r>
  <r>
    <s v="ORD104436"/>
    <x v="0"/>
    <x v="4"/>
    <n v="2877.04"/>
    <n v="0.23"/>
    <n v="661.7192"/>
    <n v="2215.3208"/>
    <n v="7"/>
    <x v="90"/>
    <d v="2024-09-24T00:00:00"/>
    <x v="2"/>
    <x v="2"/>
    <n v="281.14"/>
    <x v="0"/>
  </r>
  <r>
    <s v="ORD101949"/>
    <x v="0"/>
    <x v="2"/>
    <n v="2877.09"/>
    <n v="0.42"/>
    <n v="1208.3778"/>
    <n v="1668.7122000000002"/>
    <n v="7"/>
    <x v="31"/>
    <d v="2023-05-11T00:00:00"/>
    <x v="2"/>
    <x v="2"/>
    <n v="443.1"/>
    <x v="3"/>
  </r>
  <r>
    <s v="ORD104663"/>
    <x v="1"/>
    <x v="0"/>
    <n v="2877.95"/>
    <n v="0.24"/>
    <n v="690.70799999999997"/>
    <n v="2187.2419999999997"/>
    <n v="7"/>
    <x v="666"/>
    <d v="2024-12-29T00:00:00"/>
    <x v="2"/>
    <x v="1"/>
    <n v="256.66000000000003"/>
    <x v="1"/>
  </r>
  <r>
    <s v="ORD107070"/>
    <x v="3"/>
    <x v="1"/>
    <n v="2879.99"/>
    <n v="0.02"/>
    <n v="57.599799999999995"/>
    <n v="2822.3901999999998"/>
    <n v="7"/>
    <x v="304"/>
    <d v="2024-03-27T00:00:00"/>
    <x v="0"/>
    <x v="0"/>
    <n v="393.82"/>
    <x v="3"/>
  </r>
  <r>
    <s v="ORD109095"/>
    <x v="3"/>
    <x v="0"/>
    <n v="2882.32"/>
    <n v="0.12"/>
    <n v="345.8784"/>
    <n v="2536.4416000000001"/>
    <n v="7"/>
    <x v="312"/>
    <d v="2023-02-16T00:00:00"/>
    <x v="0"/>
    <x v="1"/>
    <n v="294.39"/>
    <x v="0"/>
  </r>
  <r>
    <s v="ORD107179"/>
    <x v="1"/>
    <x v="3"/>
    <n v="2883.57"/>
    <n v="0"/>
    <n v="0"/>
    <n v="2883.57"/>
    <n v="7"/>
    <x v="201"/>
    <d v="2023-04-14T00:00:00"/>
    <x v="1"/>
    <x v="2"/>
    <n v="668.46"/>
    <x v="2"/>
  </r>
  <r>
    <s v="ORD104748"/>
    <x v="0"/>
    <x v="0"/>
    <n v="2892.32"/>
    <n v="0.45"/>
    <n v="1301.5440000000001"/>
    <n v="1590.7760000000001"/>
    <n v="7"/>
    <x v="715"/>
    <d v="2023-08-13T00:00:00"/>
    <x v="1"/>
    <x v="2"/>
    <n v="735.74"/>
    <x v="2"/>
  </r>
  <r>
    <s v="ORD105463"/>
    <x v="3"/>
    <x v="0"/>
    <n v="2892.32"/>
    <n v="0.18"/>
    <n v="520.61760000000004"/>
    <n v="2371.7024000000001"/>
    <n v="7"/>
    <x v="165"/>
    <d v="2024-05-29T00:00:00"/>
    <x v="2"/>
    <x v="2"/>
    <n v="256.18"/>
    <x v="3"/>
  </r>
  <r>
    <s v="ORD101703"/>
    <x v="0"/>
    <x v="2"/>
    <n v="2893.46"/>
    <n v="0.09"/>
    <n v="260.41140000000001"/>
    <n v="2633.0486000000001"/>
    <n v="7"/>
    <x v="433"/>
    <d v="2023-04-21T00:00:00"/>
    <x v="1"/>
    <x v="0"/>
    <n v="504.21"/>
    <x v="3"/>
  </r>
  <r>
    <s v="ORD109441"/>
    <x v="0"/>
    <x v="2"/>
    <n v="2895.14"/>
    <n v="0.45"/>
    <n v="1302.8129999999999"/>
    <n v="1592.327"/>
    <n v="7"/>
    <x v="54"/>
    <d v="2023-04-05T00:00:00"/>
    <x v="0"/>
    <x v="2"/>
    <n v="800.12"/>
    <x v="2"/>
  </r>
  <r>
    <s v="ORD108516"/>
    <x v="2"/>
    <x v="2"/>
    <n v="2898.87"/>
    <n v="0.5"/>
    <n v="1449.4349999999999"/>
    <n v="1449.4349999999999"/>
    <n v="7"/>
    <x v="146"/>
    <d v="2023-12-30T00:00:00"/>
    <x v="0"/>
    <x v="1"/>
    <n v="741.44"/>
    <x v="5"/>
  </r>
  <r>
    <s v="ORD105445"/>
    <x v="3"/>
    <x v="1"/>
    <n v="2900.59"/>
    <n v="0"/>
    <n v="0"/>
    <n v="2900.59"/>
    <n v="7"/>
    <x v="533"/>
    <d v="2024-10-22T00:00:00"/>
    <x v="0"/>
    <x v="2"/>
    <n v="220.18"/>
    <x v="1"/>
  </r>
  <r>
    <s v="ORD103204"/>
    <x v="0"/>
    <x v="3"/>
    <n v="2902.97"/>
    <n v="0.26"/>
    <n v="754.7722"/>
    <n v="2148.1977999999999"/>
    <n v="7"/>
    <x v="397"/>
    <d v="2024-06-01T00:00:00"/>
    <x v="0"/>
    <x v="1"/>
    <n v="865.81"/>
    <x v="3"/>
  </r>
  <r>
    <s v="ORD103723"/>
    <x v="3"/>
    <x v="1"/>
    <n v="2904.21"/>
    <n v="0.46"/>
    <n v="1335.9366"/>
    <n v="1568.2734"/>
    <n v="7"/>
    <x v="713"/>
    <d v="2023-05-14T00:00:00"/>
    <x v="1"/>
    <x v="2"/>
    <n v="740.09"/>
    <x v="1"/>
  </r>
  <r>
    <s v="ORD106195"/>
    <x v="2"/>
    <x v="3"/>
    <n v="2905.38"/>
    <n v="0.38"/>
    <n v="1104.0444"/>
    <n v="1801.3356000000001"/>
    <n v="7"/>
    <x v="270"/>
    <d v="2023-08-22T00:00:00"/>
    <x v="0"/>
    <x v="0"/>
    <n v="750.69"/>
    <x v="2"/>
  </r>
  <r>
    <s v="ORD111100"/>
    <x v="1"/>
    <x v="2"/>
    <n v="2909.48"/>
    <n v="0.22"/>
    <n v="640.0856"/>
    <n v="2269.3944000000001"/>
    <n v="7"/>
    <x v="465"/>
    <d v="2023-05-22T00:00:00"/>
    <x v="0"/>
    <x v="1"/>
    <n v="212.49"/>
    <x v="5"/>
  </r>
  <r>
    <s v="ORD105745"/>
    <x v="1"/>
    <x v="3"/>
    <n v="2911.92"/>
    <n v="0.05"/>
    <n v="145.596"/>
    <n v="2766.3240000000001"/>
    <n v="7"/>
    <x v="463"/>
    <d v="2023-12-30T00:00:00"/>
    <x v="0"/>
    <x v="0"/>
    <n v="241.92"/>
    <x v="3"/>
  </r>
  <r>
    <s v="ORD108209"/>
    <x v="2"/>
    <x v="2"/>
    <n v="2914.02"/>
    <n v="0.26"/>
    <n v="757.64520000000005"/>
    <n v="2156.3748000000001"/>
    <n v="7"/>
    <x v="81"/>
    <d v="2024-09-08T00:00:00"/>
    <x v="0"/>
    <x v="1"/>
    <n v="583.55999999999995"/>
    <x v="2"/>
  </r>
  <r>
    <s v="ORD113221"/>
    <x v="0"/>
    <x v="2"/>
    <n v="2920.94"/>
    <n v="0.08"/>
    <n v="233.67520000000002"/>
    <n v="2687.2647999999999"/>
    <n v="7"/>
    <x v="231"/>
    <d v="2023-07-15T00:00:00"/>
    <x v="2"/>
    <x v="1"/>
    <n v="247.99"/>
    <x v="0"/>
  </r>
  <r>
    <s v="ORD111479"/>
    <x v="1"/>
    <x v="1"/>
    <n v="2921.14"/>
    <n v="0.27"/>
    <n v="788.70780000000002"/>
    <n v="2132.4321999999997"/>
    <n v="7"/>
    <x v="629"/>
    <d v="2023-07-01T00:00:00"/>
    <x v="0"/>
    <x v="0"/>
    <n v="546.09"/>
    <x v="2"/>
  </r>
  <r>
    <s v="ORD106189"/>
    <x v="3"/>
    <x v="0"/>
    <n v="2922.1"/>
    <n v="0.04"/>
    <n v="116.884"/>
    <n v="2805.2159999999999"/>
    <n v="7"/>
    <x v="145"/>
    <d v="2023-11-03T00:00:00"/>
    <x v="0"/>
    <x v="0"/>
    <n v="288.72000000000003"/>
    <x v="0"/>
  </r>
  <r>
    <s v="ORD110994"/>
    <x v="0"/>
    <x v="1"/>
    <n v="2922.28"/>
    <n v="0.37"/>
    <n v="1081.2436"/>
    <n v="1841.0364000000002"/>
    <n v="7"/>
    <x v="520"/>
    <d v="2024-05-19T00:00:00"/>
    <x v="1"/>
    <x v="2"/>
    <n v="193.39"/>
    <x v="3"/>
  </r>
  <r>
    <s v="ORD107636"/>
    <x v="1"/>
    <x v="0"/>
    <n v="2922.56"/>
    <n v="0.41"/>
    <n v="1198.2495999999999"/>
    <n v="1724.3104000000001"/>
    <n v="7"/>
    <x v="225"/>
    <d v="2024-07-13T00:00:00"/>
    <x v="1"/>
    <x v="0"/>
    <n v="379.17"/>
    <x v="3"/>
  </r>
  <r>
    <s v="ORD113943"/>
    <x v="3"/>
    <x v="3"/>
    <n v="2928.72"/>
    <n v="0.18"/>
    <n v="527.16959999999995"/>
    <n v="2401.5504000000001"/>
    <n v="7"/>
    <x v="93"/>
    <d v="2023-05-26T00:00:00"/>
    <x v="2"/>
    <x v="2"/>
    <n v="489.82"/>
    <x v="2"/>
  </r>
  <r>
    <s v="ORD108726"/>
    <x v="3"/>
    <x v="4"/>
    <n v="2929.81"/>
    <n v="0.28000000000000003"/>
    <n v="820.34680000000003"/>
    <n v="2109.4632000000001"/>
    <n v="7"/>
    <x v="285"/>
    <d v="2024-07-13T00:00:00"/>
    <x v="2"/>
    <x v="2"/>
    <n v="390.8"/>
    <x v="3"/>
  </r>
  <r>
    <s v="ORD101560"/>
    <x v="0"/>
    <x v="3"/>
    <n v="2931.99"/>
    <n v="0.5"/>
    <n v="1465.9949999999999"/>
    <n v="1465.9949999999999"/>
    <n v="7"/>
    <x v="109"/>
    <d v="2024-05-22T00:00:00"/>
    <x v="0"/>
    <x v="1"/>
    <n v="598.78"/>
    <x v="2"/>
  </r>
  <r>
    <s v="ORD112033"/>
    <x v="3"/>
    <x v="1"/>
    <n v="2932.61"/>
    <n v="0.28000000000000003"/>
    <n v="821.13080000000014"/>
    <n v="2111.4791999999998"/>
    <n v="7"/>
    <x v="248"/>
    <d v="2024-11-10T00:00:00"/>
    <x v="2"/>
    <x v="2"/>
    <n v="571.46"/>
    <x v="1"/>
  </r>
  <r>
    <s v="ORD113392"/>
    <x v="0"/>
    <x v="1"/>
    <n v="2936.03"/>
    <n v="0.35"/>
    <n v="1027.6105"/>
    <n v="1908.4195000000002"/>
    <n v="7"/>
    <x v="234"/>
    <d v="2023-01-08T00:00:00"/>
    <x v="0"/>
    <x v="2"/>
    <n v="654.19000000000005"/>
    <x v="1"/>
  </r>
  <r>
    <s v="ORD103632"/>
    <x v="0"/>
    <x v="3"/>
    <n v="2938.06"/>
    <n v="0.24"/>
    <n v="705.13439999999991"/>
    <n v="2232.9256"/>
    <n v="7"/>
    <x v="656"/>
    <d v="2024-09-11T00:00:00"/>
    <x v="0"/>
    <x v="1"/>
    <n v="278.45999999999998"/>
    <x v="3"/>
  </r>
  <r>
    <s v="ORD111727"/>
    <x v="3"/>
    <x v="3"/>
    <n v="2938.87"/>
    <n v="0.41"/>
    <n v="1204.9367"/>
    <n v="1733.9332999999999"/>
    <n v="7"/>
    <x v="168"/>
    <d v="2024-04-16T00:00:00"/>
    <x v="2"/>
    <x v="2"/>
    <n v="711.16"/>
    <x v="3"/>
  </r>
  <r>
    <s v="ORD108818"/>
    <x v="2"/>
    <x v="3"/>
    <n v="2940.81"/>
    <n v="0.1"/>
    <n v="294.08100000000002"/>
    <n v="2646.7289999999998"/>
    <n v="7"/>
    <x v="376"/>
    <d v="2023-04-12T00:00:00"/>
    <x v="2"/>
    <x v="2"/>
    <n v="800.12"/>
    <x v="0"/>
  </r>
  <r>
    <s v="ORD113764"/>
    <x v="0"/>
    <x v="0"/>
    <n v="2941.07"/>
    <n v="0.46"/>
    <n v="1352.8922000000002"/>
    <n v="1588.1777999999999"/>
    <n v="7"/>
    <x v="233"/>
    <d v="2023-05-02T00:00:00"/>
    <x v="0"/>
    <x v="1"/>
    <n v="740.84"/>
    <x v="5"/>
  </r>
  <r>
    <s v="ORD102670"/>
    <x v="0"/>
    <x v="2"/>
    <n v="2942.03"/>
    <n v="0.28999999999999998"/>
    <n v="853.18870000000004"/>
    <n v="2088.8413"/>
    <n v="7"/>
    <x v="679"/>
    <d v="2023-08-08T00:00:00"/>
    <x v="0"/>
    <x v="0"/>
    <n v="548.85"/>
    <x v="1"/>
  </r>
  <r>
    <s v="ORD111778"/>
    <x v="2"/>
    <x v="2"/>
    <n v="2952.68"/>
    <n v="0.45"/>
    <n v="1328.7059999999999"/>
    <n v="1623.9739999999999"/>
    <n v="7"/>
    <x v="421"/>
    <d v="2024-07-31T00:00:00"/>
    <x v="2"/>
    <x v="0"/>
    <n v="848.66"/>
    <x v="5"/>
  </r>
  <r>
    <s v="ORD105938"/>
    <x v="1"/>
    <x v="3"/>
    <n v="2964.81"/>
    <n v="0.49"/>
    <n v="1452.7568999999999"/>
    <n v="1512.0531000000001"/>
    <n v="7"/>
    <x v="662"/>
    <d v="2023-06-07T00:00:00"/>
    <x v="1"/>
    <x v="0"/>
    <n v="781.52"/>
    <x v="4"/>
  </r>
  <r>
    <s v="ORD112113"/>
    <x v="2"/>
    <x v="2"/>
    <n v="2966.92"/>
    <n v="0.11"/>
    <n v="326.3612"/>
    <n v="2640.5588000000002"/>
    <n v="7"/>
    <x v="24"/>
    <d v="2023-04-23T00:00:00"/>
    <x v="1"/>
    <x v="2"/>
    <n v="668.27"/>
    <x v="1"/>
  </r>
  <r>
    <s v="ORD115113"/>
    <x v="0"/>
    <x v="2"/>
    <n v="2967.95"/>
    <n v="0.01"/>
    <n v="29.679499999999997"/>
    <n v="2938.2704999999996"/>
    <n v="7"/>
    <x v="35"/>
    <d v="2023-02-12T00:00:00"/>
    <x v="0"/>
    <x v="2"/>
    <n v="194.84"/>
    <x v="4"/>
  </r>
  <r>
    <s v="ORD111346"/>
    <x v="1"/>
    <x v="2"/>
    <n v="2971.59"/>
    <n v="0.02"/>
    <n v="59.431800000000003"/>
    <n v="2912.1582000000003"/>
    <n v="7"/>
    <x v="506"/>
    <d v="2023-12-04T00:00:00"/>
    <x v="2"/>
    <x v="1"/>
    <n v="657.8"/>
    <x v="3"/>
  </r>
  <r>
    <s v="ORD100745"/>
    <x v="2"/>
    <x v="0"/>
    <n v="2977.24"/>
    <n v="0.06"/>
    <n v="178.63439999999997"/>
    <n v="2798.6055999999999"/>
    <n v="7"/>
    <x v="452"/>
    <d v="2023-10-11T00:00:00"/>
    <x v="1"/>
    <x v="2"/>
    <n v="227.45"/>
    <x v="5"/>
  </r>
  <r>
    <s v="ORD101508"/>
    <x v="3"/>
    <x v="2"/>
    <n v="2981.15"/>
    <n v="0.05"/>
    <n v="149.0575"/>
    <n v="2832.0925000000002"/>
    <n v="7"/>
    <x v="725"/>
    <d v="2024-08-18T00:00:00"/>
    <x v="1"/>
    <x v="2"/>
    <n v="528.45000000000005"/>
    <x v="2"/>
  </r>
  <r>
    <s v="ORD104297"/>
    <x v="2"/>
    <x v="0"/>
    <n v="2982.08"/>
    <n v="0.26"/>
    <n v="775.34080000000006"/>
    <n v="2206.7392"/>
    <n v="7"/>
    <x v="4"/>
    <d v="2023-12-22T00:00:00"/>
    <x v="1"/>
    <x v="2"/>
    <n v="205.68"/>
    <x v="5"/>
  </r>
  <r>
    <s v="ORD114175"/>
    <x v="2"/>
    <x v="0"/>
    <n v="2985.13"/>
    <n v="0.24"/>
    <n v="716.43119999999999"/>
    <n v="2268.6988000000001"/>
    <n v="7"/>
    <x v="16"/>
    <d v="2024-12-09T00:00:00"/>
    <x v="2"/>
    <x v="1"/>
    <n v="553.32000000000005"/>
    <x v="2"/>
  </r>
  <r>
    <s v="ORD114751"/>
    <x v="3"/>
    <x v="1"/>
    <n v="2985.77"/>
    <n v="7.0000000000000007E-2"/>
    <n v="209.00390000000002"/>
    <n v="2776.7660999999998"/>
    <n v="7"/>
    <x v="331"/>
    <d v="2023-10-18T00:00:00"/>
    <x v="2"/>
    <x v="2"/>
    <n v="824.61"/>
    <x v="2"/>
  </r>
  <r>
    <s v="ORD106904"/>
    <x v="0"/>
    <x v="3"/>
    <n v="2986.9"/>
    <n v="0.46"/>
    <n v="1373.9740000000002"/>
    <n v="1612.9259999999999"/>
    <n v="7"/>
    <x v="118"/>
    <d v="2024-09-29T00:00:00"/>
    <x v="2"/>
    <x v="0"/>
    <n v="790.97"/>
    <x v="3"/>
  </r>
  <r>
    <s v="ORD105399"/>
    <x v="1"/>
    <x v="1"/>
    <n v="2992.89"/>
    <n v="0.02"/>
    <n v="59.857799999999997"/>
    <n v="2933.0321999999996"/>
    <n v="7"/>
    <x v="322"/>
    <d v="2023-01-21T00:00:00"/>
    <x v="0"/>
    <x v="2"/>
    <n v="248.8"/>
    <x v="5"/>
  </r>
  <r>
    <s v="ORD114708"/>
    <x v="2"/>
    <x v="0"/>
    <n v="2996.42"/>
    <n v="0.39"/>
    <n v="1168.6038000000001"/>
    <n v="1827.8162"/>
    <n v="7"/>
    <x v="663"/>
    <d v="2023-08-29T00:00:00"/>
    <x v="1"/>
    <x v="2"/>
    <n v="653.63"/>
    <x v="3"/>
  </r>
  <r>
    <s v="ORD108996"/>
    <x v="1"/>
    <x v="1"/>
    <n v="2997.37"/>
    <n v="0.19"/>
    <n v="569.50030000000004"/>
    <n v="2427.8696999999997"/>
    <n v="7"/>
    <x v="497"/>
    <d v="2023-11-01T00:00:00"/>
    <x v="1"/>
    <x v="2"/>
    <n v="752.7"/>
    <x v="1"/>
  </r>
  <r>
    <s v="ORD110447"/>
    <x v="1"/>
    <x v="0"/>
    <n v="3007.38"/>
    <n v="0.32"/>
    <n v="962.36160000000007"/>
    <n v="2045.0183999999999"/>
    <n v="7"/>
    <x v="691"/>
    <d v="2024-04-06T00:00:00"/>
    <x v="1"/>
    <x v="0"/>
    <n v="360.06"/>
    <x v="1"/>
  </r>
  <r>
    <s v="ORD115239"/>
    <x v="1"/>
    <x v="0"/>
    <n v="3007.51"/>
    <n v="0.36"/>
    <n v="1082.7036000000001"/>
    <n v="1924.8064000000002"/>
    <n v="7"/>
    <x v="488"/>
    <d v="2024-03-18T00:00:00"/>
    <x v="1"/>
    <x v="0"/>
    <n v="524.85"/>
    <x v="4"/>
  </r>
  <r>
    <s v="ORD108414"/>
    <x v="3"/>
    <x v="4"/>
    <n v="3009.91"/>
    <n v="0.4"/>
    <n v="1203.9639999999999"/>
    <n v="1805.9459999999999"/>
    <n v="7"/>
    <x v="615"/>
    <d v="2023-06-29T00:00:00"/>
    <x v="2"/>
    <x v="2"/>
    <n v="441.78"/>
    <x v="1"/>
  </r>
  <r>
    <s v="ORD113815"/>
    <x v="2"/>
    <x v="0"/>
    <n v="3016.04"/>
    <n v="0.19"/>
    <n v="573.04759999999999"/>
    <n v="2442.9924000000001"/>
    <n v="7"/>
    <x v="597"/>
    <d v="2023-04-24T00:00:00"/>
    <x v="2"/>
    <x v="0"/>
    <n v="549.62"/>
    <x v="2"/>
  </r>
  <r>
    <s v="ORD106417"/>
    <x v="0"/>
    <x v="0"/>
    <n v="3020.14"/>
    <n v="0.01"/>
    <n v="30.2014"/>
    <n v="2989.9386"/>
    <n v="7"/>
    <x v="560"/>
    <d v="2024-05-18T00:00:00"/>
    <x v="2"/>
    <x v="0"/>
    <n v="687.88"/>
    <x v="4"/>
  </r>
  <r>
    <s v="ORD102886"/>
    <x v="3"/>
    <x v="1"/>
    <n v="3024.21"/>
    <n v="0.48"/>
    <n v="1451.6207999999999"/>
    <n v="1572.5892000000001"/>
    <n v="7"/>
    <x v="336"/>
    <d v="2024-05-25T00:00:00"/>
    <x v="2"/>
    <x v="2"/>
    <n v="286.79000000000002"/>
    <x v="2"/>
  </r>
  <r>
    <s v="ORD112972"/>
    <x v="2"/>
    <x v="4"/>
    <n v="3024.33"/>
    <n v="0.38"/>
    <n v="1149.2454"/>
    <n v="1875.0845999999999"/>
    <n v="7"/>
    <x v="711"/>
    <d v="2024-08-12T00:00:00"/>
    <x v="1"/>
    <x v="0"/>
    <n v="895.71"/>
    <x v="2"/>
  </r>
  <r>
    <s v="ORD106985"/>
    <x v="0"/>
    <x v="1"/>
    <n v="3028.98"/>
    <n v="0.47"/>
    <n v="1423.6206"/>
    <n v="1605.3594000000001"/>
    <n v="7"/>
    <x v="630"/>
    <d v="2023-04-14T00:00:00"/>
    <x v="0"/>
    <x v="2"/>
    <n v="171.07"/>
    <x v="4"/>
  </r>
  <r>
    <s v="ORD104951"/>
    <x v="2"/>
    <x v="0"/>
    <n v="3029.49"/>
    <n v="0.15"/>
    <n v="454.42349999999993"/>
    <n v="2575.0664999999999"/>
    <n v="7"/>
    <x v="614"/>
    <d v="2023-12-06T00:00:00"/>
    <x v="0"/>
    <x v="2"/>
    <n v="427.83"/>
    <x v="3"/>
  </r>
  <r>
    <s v="ORD105444"/>
    <x v="1"/>
    <x v="3"/>
    <n v="3040.71"/>
    <n v="0.17"/>
    <n v="516.92070000000001"/>
    <n v="2523.7892999999999"/>
    <n v="7"/>
    <x v="542"/>
    <d v="2024-12-21T00:00:00"/>
    <x v="0"/>
    <x v="0"/>
    <n v="686.88"/>
    <x v="0"/>
  </r>
  <r>
    <s v="ORD107198"/>
    <x v="3"/>
    <x v="1"/>
    <n v="3048.27"/>
    <n v="0.43"/>
    <n v="1310.7561000000001"/>
    <n v="1737.5138999999999"/>
    <n v="7"/>
    <x v="239"/>
    <d v="2023-08-27T00:00:00"/>
    <x v="0"/>
    <x v="2"/>
    <n v="433.95"/>
    <x v="4"/>
  </r>
  <r>
    <s v="ORD111499"/>
    <x v="2"/>
    <x v="1"/>
    <n v="3049.2"/>
    <n v="0.13"/>
    <n v="396.39600000000002"/>
    <n v="2652.8039999999996"/>
    <n v="7"/>
    <x v="552"/>
    <d v="2023-09-13T00:00:00"/>
    <x v="0"/>
    <x v="0"/>
    <n v="879.88"/>
    <x v="4"/>
  </r>
  <r>
    <s v="ORD107900"/>
    <x v="0"/>
    <x v="3"/>
    <n v="3055.34"/>
    <n v="0.49"/>
    <n v="1497.1166000000001"/>
    <n v="1558.2234000000001"/>
    <n v="7"/>
    <x v="5"/>
    <d v="2024-10-07T00:00:00"/>
    <x v="0"/>
    <x v="2"/>
    <n v="635.49"/>
    <x v="5"/>
  </r>
  <r>
    <s v="ORD108863"/>
    <x v="1"/>
    <x v="0"/>
    <n v="3058.29"/>
    <n v="0.06"/>
    <n v="183.4974"/>
    <n v="2874.7925999999998"/>
    <n v="7"/>
    <x v="554"/>
    <d v="2024-07-05T00:00:00"/>
    <x v="1"/>
    <x v="0"/>
    <n v="654.34"/>
    <x v="4"/>
  </r>
  <r>
    <s v="ORD101828"/>
    <x v="2"/>
    <x v="4"/>
    <n v="3061.43"/>
    <n v="0.2"/>
    <n v="612.28599999999994"/>
    <n v="2449.1439999999998"/>
    <n v="7"/>
    <x v="491"/>
    <d v="2024-08-24T00:00:00"/>
    <x v="1"/>
    <x v="2"/>
    <n v="312.8"/>
    <x v="0"/>
  </r>
  <r>
    <s v="ORD113130"/>
    <x v="3"/>
    <x v="0"/>
    <n v="3061.47"/>
    <n v="0.36"/>
    <n v="1102.1291999999999"/>
    <n v="1959.3407999999999"/>
    <n v="7"/>
    <x v="466"/>
    <d v="2024-02-17T00:00:00"/>
    <x v="0"/>
    <x v="2"/>
    <n v="330.99"/>
    <x v="1"/>
  </r>
  <r>
    <s v="ORD100226"/>
    <x v="1"/>
    <x v="3"/>
    <n v="3063.16"/>
    <n v="0.21"/>
    <n v="643.2636"/>
    <n v="2419.8963999999996"/>
    <n v="7"/>
    <x v="494"/>
    <d v="2024-11-04T00:00:00"/>
    <x v="2"/>
    <x v="2"/>
    <n v="706.04"/>
    <x v="4"/>
  </r>
  <r>
    <s v="ORD112008"/>
    <x v="1"/>
    <x v="0"/>
    <n v="3068.11"/>
    <n v="0.45"/>
    <n v="1380.6495"/>
    <n v="1687.4605000000001"/>
    <n v="7"/>
    <x v="283"/>
    <d v="2023-02-27T00:00:00"/>
    <x v="1"/>
    <x v="1"/>
    <n v="537.29"/>
    <x v="0"/>
  </r>
  <r>
    <s v="ORD104118"/>
    <x v="2"/>
    <x v="3"/>
    <n v="3068.52"/>
    <n v="0.41"/>
    <n v="1258.0932"/>
    <n v="1810.4268"/>
    <n v="7"/>
    <x v="52"/>
    <d v="2023-04-14T00:00:00"/>
    <x v="1"/>
    <x v="2"/>
    <n v="409.39"/>
    <x v="5"/>
  </r>
  <r>
    <s v="ORD100004"/>
    <x v="0"/>
    <x v="3"/>
    <n v="3071.32"/>
    <n v="0"/>
    <n v="0"/>
    <n v="3071.32"/>
    <n v="7"/>
    <x v="445"/>
    <d v="2023-04-09T00:00:00"/>
    <x v="0"/>
    <x v="0"/>
    <n v="621.91999999999996"/>
    <x v="4"/>
  </r>
  <r>
    <s v="ORD102354"/>
    <x v="2"/>
    <x v="0"/>
    <n v="3071.67"/>
    <n v="0.27"/>
    <n v="829.35090000000002"/>
    <n v="2242.3191000000002"/>
    <n v="7"/>
    <x v="708"/>
    <d v="2023-04-02T00:00:00"/>
    <x v="0"/>
    <x v="2"/>
    <n v="600.6"/>
    <x v="0"/>
  </r>
  <r>
    <s v="ORD100136"/>
    <x v="1"/>
    <x v="3"/>
    <n v="3077.47"/>
    <n v="0.39"/>
    <n v="1200.2132999999999"/>
    <n v="1877.2566999999999"/>
    <n v="7"/>
    <x v="261"/>
    <d v="2024-12-08T00:00:00"/>
    <x v="0"/>
    <x v="2"/>
    <n v="428.41"/>
    <x v="3"/>
  </r>
  <r>
    <s v="ORD105432"/>
    <x v="3"/>
    <x v="2"/>
    <n v="3077.65"/>
    <n v="0.39"/>
    <n v="1200.2835"/>
    <n v="1877.3665000000001"/>
    <n v="7"/>
    <x v="640"/>
    <d v="2024-08-18T00:00:00"/>
    <x v="1"/>
    <x v="0"/>
    <n v="462.85"/>
    <x v="0"/>
  </r>
  <r>
    <s v="ORD111027"/>
    <x v="0"/>
    <x v="1"/>
    <n v="3089.34"/>
    <n v="0.19"/>
    <n v="586.97460000000001"/>
    <n v="2502.3654000000001"/>
    <n v="7"/>
    <x v="630"/>
    <d v="2023-04-11T00:00:00"/>
    <x v="2"/>
    <x v="1"/>
    <n v="722.54"/>
    <x v="3"/>
  </r>
  <r>
    <s v="ORD112981"/>
    <x v="1"/>
    <x v="4"/>
    <n v="3089.53"/>
    <n v="0.24"/>
    <n v="741.48720000000003"/>
    <n v="2348.0428000000002"/>
    <n v="7"/>
    <x v="515"/>
    <d v="2024-06-20T00:00:00"/>
    <x v="1"/>
    <x v="1"/>
    <n v="179.95"/>
    <x v="4"/>
  </r>
  <r>
    <s v="ORD106072"/>
    <x v="2"/>
    <x v="1"/>
    <n v="3102.73"/>
    <n v="0.36"/>
    <n v="1116.9828"/>
    <n v="1985.7472"/>
    <n v="7"/>
    <x v="338"/>
    <d v="2024-08-17T00:00:00"/>
    <x v="0"/>
    <x v="2"/>
    <n v="547.92999999999995"/>
    <x v="1"/>
  </r>
  <r>
    <s v="ORD107062"/>
    <x v="3"/>
    <x v="4"/>
    <n v="3106.22"/>
    <n v="0.17"/>
    <n v="528.05740000000003"/>
    <n v="2578.1625999999997"/>
    <n v="7"/>
    <x v="385"/>
    <d v="2024-12-04T00:00:00"/>
    <x v="2"/>
    <x v="1"/>
    <n v="428.2"/>
    <x v="1"/>
  </r>
  <r>
    <s v="ORD108283"/>
    <x v="0"/>
    <x v="3"/>
    <n v="3110.92"/>
    <n v="0.39"/>
    <n v="1213.2588000000001"/>
    <n v="1897.6612"/>
    <n v="7"/>
    <x v="307"/>
    <d v="2023-01-03T00:00:00"/>
    <x v="0"/>
    <x v="0"/>
    <n v="658.78"/>
    <x v="1"/>
  </r>
  <r>
    <s v="ORD110139"/>
    <x v="2"/>
    <x v="2"/>
    <n v="3112.58"/>
    <n v="0.21"/>
    <n v="653.64179999999999"/>
    <n v="2458.9382000000001"/>
    <n v="7"/>
    <x v="256"/>
    <d v="2023-08-07T00:00:00"/>
    <x v="0"/>
    <x v="1"/>
    <n v="590.64"/>
    <x v="0"/>
  </r>
  <r>
    <s v="ORD108298"/>
    <x v="0"/>
    <x v="2"/>
    <n v="3118.08"/>
    <n v="0.34"/>
    <n v="1060.1472000000001"/>
    <n v="2057.9327999999996"/>
    <n v="7"/>
    <x v="61"/>
    <d v="2023-07-19T00:00:00"/>
    <x v="2"/>
    <x v="1"/>
    <n v="897.54"/>
    <x v="5"/>
  </r>
  <r>
    <s v="ORD110684"/>
    <x v="0"/>
    <x v="4"/>
    <n v="3118.79"/>
    <n v="0.03"/>
    <n v="93.563699999999997"/>
    <n v="3025.2262999999998"/>
    <n v="7"/>
    <x v="161"/>
    <d v="2024-03-23T00:00:00"/>
    <x v="1"/>
    <x v="2"/>
    <n v="255.43"/>
    <x v="4"/>
  </r>
  <r>
    <s v="ORD104063"/>
    <x v="1"/>
    <x v="0"/>
    <n v="3122.96"/>
    <n v="0.21"/>
    <n v="655.82159999999999"/>
    <n v="2467.1383999999998"/>
    <n v="7"/>
    <x v="10"/>
    <d v="2023-12-14T00:00:00"/>
    <x v="1"/>
    <x v="1"/>
    <n v="526.92999999999995"/>
    <x v="5"/>
  </r>
  <r>
    <s v="ORD107952"/>
    <x v="0"/>
    <x v="4"/>
    <n v="3127"/>
    <n v="0.4"/>
    <n v="1250.8000000000002"/>
    <n v="1876.1999999999998"/>
    <n v="7"/>
    <x v="99"/>
    <d v="2024-04-01T00:00:00"/>
    <x v="1"/>
    <x v="1"/>
    <n v="921.87"/>
    <x v="4"/>
  </r>
  <r>
    <s v="ORD100873"/>
    <x v="1"/>
    <x v="1"/>
    <n v="3128.86"/>
    <n v="0.44"/>
    <n v="1376.6984"/>
    <n v="1752.1616000000001"/>
    <n v="7"/>
    <x v="585"/>
    <d v="2023-03-17T00:00:00"/>
    <x v="1"/>
    <x v="1"/>
    <n v="802.57"/>
    <x v="2"/>
  </r>
  <r>
    <s v="ORD111458"/>
    <x v="3"/>
    <x v="3"/>
    <n v="3129.28"/>
    <n v="0.45"/>
    <n v="1408.1760000000002"/>
    <n v="1721.104"/>
    <n v="7"/>
    <x v="77"/>
    <d v="2023-09-23T00:00:00"/>
    <x v="2"/>
    <x v="1"/>
    <n v="312.06"/>
    <x v="0"/>
  </r>
  <r>
    <s v="ORD110878"/>
    <x v="2"/>
    <x v="2"/>
    <n v="3136.28"/>
    <n v="0.23"/>
    <n v="721.34440000000006"/>
    <n v="2414.9356000000002"/>
    <n v="7"/>
    <x v="215"/>
    <d v="2024-09-27T00:00:00"/>
    <x v="1"/>
    <x v="2"/>
    <n v="526.30999999999995"/>
    <x v="4"/>
  </r>
  <r>
    <s v="ORD111911"/>
    <x v="2"/>
    <x v="0"/>
    <n v="3138.67"/>
    <n v="0.28000000000000003"/>
    <n v="878.82760000000007"/>
    <n v="2259.8424"/>
    <n v="7"/>
    <x v="29"/>
    <d v="2023-02-12T00:00:00"/>
    <x v="1"/>
    <x v="0"/>
    <n v="493.4"/>
    <x v="3"/>
  </r>
  <r>
    <s v="ORD102838"/>
    <x v="1"/>
    <x v="2"/>
    <n v="3147.19"/>
    <n v="0.28000000000000003"/>
    <n v="881.21320000000014"/>
    <n v="2265.9767999999999"/>
    <n v="7"/>
    <x v="89"/>
    <d v="2024-11-19T00:00:00"/>
    <x v="1"/>
    <x v="1"/>
    <n v="607.92999999999995"/>
    <x v="1"/>
  </r>
  <r>
    <s v="ORD100810"/>
    <x v="0"/>
    <x v="0"/>
    <n v="3163.29"/>
    <n v="0.48"/>
    <n v="1518.3791999999999"/>
    <n v="1644.9108000000001"/>
    <n v="7"/>
    <x v="392"/>
    <d v="2024-01-08T00:00:00"/>
    <x v="2"/>
    <x v="0"/>
    <n v="494.75"/>
    <x v="5"/>
  </r>
  <r>
    <s v="ORD111951"/>
    <x v="1"/>
    <x v="3"/>
    <n v="3169.49"/>
    <n v="0.49"/>
    <n v="1553.0500999999999"/>
    <n v="1616.4398999999999"/>
    <n v="7"/>
    <x v="104"/>
    <d v="2024-08-14T00:00:00"/>
    <x v="0"/>
    <x v="2"/>
    <n v="544.99"/>
    <x v="5"/>
  </r>
  <r>
    <s v="ORD104784"/>
    <x v="1"/>
    <x v="4"/>
    <n v="3172.24"/>
    <n v="0.3"/>
    <n v="951.67199999999991"/>
    <n v="2220.5679999999998"/>
    <n v="7"/>
    <x v="295"/>
    <d v="2024-03-13T00:00:00"/>
    <x v="1"/>
    <x v="2"/>
    <n v="268.23"/>
    <x v="0"/>
  </r>
  <r>
    <s v="ORD114726"/>
    <x v="1"/>
    <x v="2"/>
    <n v="3172.77"/>
    <n v="0.09"/>
    <n v="285.54929999999996"/>
    <n v="2887.2206999999999"/>
    <n v="7"/>
    <x v="516"/>
    <d v="2023-12-12T00:00:00"/>
    <x v="2"/>
    <x v="2"/>
    <n v="430.5"/>
    <x v="5"/>
  </r>
  <r>
    <s v="ORD101720"/>
    <x v="2"/>
    <x v="0"/>
    <n v="3174.7"/>
    <n v="0.1"/>
    <n v="317.47000000000003"/>
    <n v="2857.2299999999996"/>
    <n v="7"/>
    <x v="361"/>
    <d v="2023-05-31T00:00:00"/>
    <x v="2"/>
    <x v="0"/>
    <n v="685.02"/>
    <x v="2"/>
  </r>
  <r>
    <s v="ORD104488"/>
    <x v="2"/>
    <x v="2"/>
    <n v="3180.06"/>
    <n v="0.16"/>
    <n v="508.80959999999999"/>
    <n v="2671.2503999999999"/>
    <n v="7"/>
    <x v="96"/>
    <d v="2024-08-13T00:00:00"/>
    <x v="2"/>
    <x v="2"/>
    <n v="314.85000000000002"/>
    <x v="3"/>
  </r>
  <r>
    <s v="ORD110303"/>
    <x v="3"/>
    <x v="3"/>
    <n v="3182.17"/>
    <n v="0.13"/>
    <n v="413.68210000000005"/>
    <n v="2768.4879000000001"/>
    <n v="7"/>
    <x v="612"/>
    <d v="2023-02-28T00:00:00"/>
    <x v="2"/>
    <x v="0"/>
    <n v="619.1"/>
    <x v="3"/>
  </r>
  <r>
    <s v="ORD102585"/>
    <x v="2"/>
    <x v="0"/>
    <n v="3183.74"/>
    <n v="0.03"/>
    <n v="95.512199999999993"/>
    <n v="3088.2277999999997"/>
    <n v="7"/>
    <x v="289"/>
    <d v="2024-02-01T00:00:00"/>
    <x v="2"/>
    <x v="2"/>
    <n v="197.64"/>
    <x v="3"/>
  </r>
  <r>
    <s v="ORD107554"/>
    <x v="2"/>
    <x v="1"/>
    <n v="3185.03"/>
    <n v="0.33"/>
    <n v="1051.0599000000002"/>
    <n v="2133.9701"/>
    <n v="7"/>
    <x v="418"/>
    <d v="2024-05-26T00:00:00"/>
    <x v="2"/>
    <x v="2"/>
    <n v="403.84"/>
    <x v="5"/>
  </r>
  <r>
    <s v="ORD104486"/>
    <x v="3"/>
    <x v="0"/>
    <n v="3186.24"/>
    <n v="0.47"/>
    <n v="1497.5327999999997"/>
    <n v="1688.7072000000001"/>
    <n v="7"/>
    <x v="474"/>
    <d v="2024-03-02T00:00:00"/>
    <x v="2"/>
    <x v="2"/>
    <n v="310.18"/>
    <x v="1"/>
  </r>
  <r>
    <s v="ORD106979"/>
    <x v="2"/>
    <x v="0"/>
    <n v="3189.09"/>
    <n v="0.15"/>
    <n v="478.36349999999999"/>
    <n v="2710.7265000000002"/>
    <n v="7"/>
    <x v="114"/>
    <d v="2024-03-27T00:00:00"/>
    <x v="1"/>
    <x v="0"/>
    <n v="398.58"/>
    <x v="2"/>
  </r>
  <r>
    <s v="ORD105924"/>
    <x v="2"/>
    <x v="2"/>
    <n v="3189.84"/>
    <n v="0.47"/>
    <n v="1499.2248"/>
    <n v="1690.6152000000002"/>
    <n v="7"/>
    <x v="537"/>
    <d v="2024-09-03T00:00:00"/>
    <x v="1"/>
    <x v="1"/>
    <n v="211.14"/>
    <x v="4"/>
  </r>
  <r>
    <s v="ORD104855"/>
    <x v="3"/>
    <x v="0"/>
    <n v="3198.95"/>
    <n v="0.1"/>
    <n v="319.89499999999998"/>
    <n v="2879.0549999999998"/>
    <n v="7"/>
    <x v="490"/>
    <d v="2023-09-21T00:00:00"/>
    <x v="2"/>
    <x v="1"/>
    <n v="256.85000000000002"/>
    <x v="1"/>
  </r>
  <r>
    <s v="ORD109700"/>
    <x v="0"/>
    <x v="2"/>
    <n v="3200.11"/>
    <n v="0.37"/>
    <n v="1184.0407"/>
    <n v="2016.0693000000001"/>
    <n v="7"/>
    <x v="340"/>
    <d v="2024-10-13T00:00:00"/>
    <x v="1"/>
    <x v="1"/>
    <n v="552.23"/>
    <x v="4"/>
  </r>
  <r>
    <s v="ORD110026"/>
    <x v="0"/>
    <x v="0"/>
    <n v="3200.16"/>
    <n v="0.24"/>
    <n v="768.03839999999991"/>
    <n v="2432.1215999999999"/>
    <n v="7"/>
    <x v="226"/>
    <d v="2023-12-31T00:00:00"/>
    <x v="0"/>
    <x v="1"/>
    <n v="689.54"/>
    <x v="5"/>
  </r>
  <r>
    <s v="ORD101933"/>
    <x v="0"/>
    <x v="1"/>
    <n v="3202.23"/>
    <n v="0.28000000000000003"/>
    <n v="896.62440000000004"/>
    <n v="2305.6055999999999"/>
    <n v="7"/>
    <x v="196"/>
    <d v="2024-04-30T00:00:00"/>
    <x v="2"/>
    <x v="2"/>
    <n v="671.88"/>
    <x v="5"/>
  </r>
  <r>
    <s v="ORD114086"/>
    <x v="2"/>
    <x v="1"/>
    <n v="3204.41"/>
    <n v="0.01"/>
    <n v="32.0441"/>
    <n v="3172.3658999999998"/>
    <n v="7"/>
    <x v="256"/>
    <d v="2023-08-05T00:00:00"/>
    <x v="0"/>
    <x v="2"/>
    <n v="618.99"/>
    <x v="1"/>
  </r>
  <r>
    <s v="ORD100112"/>
    <x v="3"/>
    <x v="2"/>
    <n v="3210.62"/>
    <n v="0.47"/>
    <n v="1508.9913999999999"/>
    <n v="1701.6286"/>
    <n v="7"/>
    <x v="96"/>
    <d v="2024-08-14T00:00:00"/>
    <x v="1"/>
    <x v="1"/>
    <n v="546.45000000000005"/>
    <x v="3"/>
  </r>
  <r>
    <s v="ORD107641"/>
    <x v="3"/>
    <x v="2"/>
    <n v="3211.34"/>
    <n v="0.05"/>
    <n v="160.56700000000001"/>
    <n v="3050.7730000000001"/>
    <n v="7"/>
    <x v="418"/>
    <d v="2024-05-22T00:00:00"/>
    <x v="1"/>
    <x v="2"/>
    <n v="715.14"/>
    <x v="3"/>
  </r>
  <r>
    <s v="ORD114775"/>
    <x v="0"/>
    <x v="3"/>
    <n v="3212.46"/>
    <n v="0.44"/>
    <n v="1413.4824000000001"/>
    <n v="1798.9775999999999"/>
    <n v="7"/>
    <x v="408"/>
    <d v="2024-04-20T00:00:00"/>
    <x v="2"/>
    <x v="2"/>
    <n v="863.58"/>
    <x v="3"/>
  </r>
  <r>
    <s v="ORD114113"/>
    <x v="2"/>
    <x v="2"/>
    <n v="3212.89"/>
    <n v="0.01"/>
    <n v="32.128900000000002"/>
    <n v="3180.7610999999997"/>
    <n v="7"/>
    <x v="249"/>
    <d v="2023-02-18T00:00:00"/>
    <x v="1"/>
    <x v="1"/>
    <n v="367.64"/>
    <x v="0"/>
  </r>
  <r>
    <s v="ORD107297"/>
    <x v="2"/>
    <x v="2"/>
    <n v="3215.37"/>
    <n v="0.09"/>
    <n v="289.38329999999996"/>
    <n v="2925.9866999999999"/>
    <n v="7"/>
    <x v="92"/>
    <d v="2023-12-10T00:00:00"/>
    <x v="2"/>
    <x v="1"/>
    <n v="605.96"/>
    <x v="1"/>
  </r>
  <r>
    <s v="ORD114265"/>
    <x v="2"/>
    <x v="1"/>
    <n v="3215.79"/>
    <n v="0.34"/>
    <n v="1093.3686"/>
    <n v="2122.4214000000002"/>
    <n v="7"/>
    <x v="684"/>
    <d v="2023-08-28T00:00:00"/>
    <x v="2"/>
    <x v="2"/>
    <n v="724.01"/>
    <x v="1"/>
  </r>
  <r>
    <s v="ORD111171"/>
    <x v="1"/>
    <x v="1"/>
    <n v="3216.64"/>
    <n v="0.37"/>
    <n v="1190.1568"/>
    <n v="2026.4831999999999"/>
    <n v="7"/>
    <x v="192"/>
    <d v="2023-05-27T00:00:00"/>
    <x v="0"/>
    <x v="1"/>
    <n v="287.93"/>
    <x v="2"/>
  </r>
  <r>
    <s v="ORD113615"/>
    <x v="3"/>
    <x v="1"/>
    <n v="3224.2"/>
    <n v="0.43"/>
    <n v="1386.4059999999999"/>
    <n v="1837.7939999999999"/>
    <n v="7"/>
    <x v="482"/>
    <d v="2023-03-23T00:00:00"/>
    <x v="1"/>
    <x v="1"/>
    <n v="825.29"/>
    <x v="2"/>
  </r>
  <r>
    <s v="ORD113847"/>
    <x v="3"/>
    <x v="4"/>
    <n v="3225.97"/>
    <n v="0.21"/>
    <n v="677.45369999999991"/>
    <n v="2548.5162999999998"/>
    <n v="7"/>
    <x v="46"/>
    <d v="2024-03-03T00:00:00"/>
    <x v="1"/>
    <x v="2"/>
    <n v="917.6"/>
    <x v="2"/>
  </r>
  <r>
    <s v="ORD103612"/>
    <x v="0"/>
    <x v="4"/>
    <n v="3232.09"/>
    <n v="0.48"/>
    <n v="1551.4032"/>
    <n v="1680.6868000000002"/>
    <n v="7"/>
    <x v="71"/>
    <d v="2023-08-15T00:00:00"/>
    <x v="0"/>
    <x v="0"/>
    <n v="169.31"/>
    <x v="5"/>
  </r>
  <r>
    <s v="ORD102628"/>
    <x v="2"/>
    <x v="2"/>
    <n v="3234.39"/>
    <n v="0.42"/>
    <n v="1358.4437999999998"/>
    <n v="1875.9462000000001"/>
    <n v="7"/>
    <x v="80"/>
    <d v="2024-09-11T00:00:00"/>
    <x v="0"/>
    <x v="0"/>
    <n v="288.14"/>
    <x v="4"/>
  </r>
  <r>
    <s v="ORD105364"/>
    <x v="2"/>
    <x v="2"/>
    <n v="3234.47"/>
    <n v="0.38"/>
    <n v="1229.0986"/>
    <n v="2005.3713999999998"/>
    <n v="7"/>
    <x v="288"/>
    <d v="2024-09-19T00:00:00"/>
    <x v="2"/>
    <x v="1"/>
    <n v="319.07"/>
    <x v="5"/>
  </r>
  <r>
    <s v="ORD108832"/>
    <x v="3"/>
    <x v="2"/>
    <n v="3240.72"/>
    <n v="0.01"/>
    <n v="32.407199999999996"/>
    <n v="3208.3127999999997"/>
    <n v="7"/>
    <x v="314"/>
    <d v="2024-04-18T00:00:00"/>
    <x v="1"/>
    <x v="0"/>
    <n v="263.3"/>
    <x v="3"/>
  </r>
  <r>
    <s v="ORD108291"/>
    <x v="1"/>
    <x v="1"/>
    <n v="3244.4"/>
    <n v="0.45"/>
    <n v="1459.98"/>
    <n v="1784.42"/>
    <n v="7"/>
    <x v="575"/>
    <d v="2024-07-19T00:00:00"/>
    <x v="1"/>
    <x v="0"/>
    <n v="529.85"/>
    <x v="5"/>
  </r>
  <r>
    <s v="ORD114436"/>
    <x v="3"/>
    <x v="3"/>
    <n v="3248.09"/>
    <n v="0.27"/>
    <n v="876.98430000000008"/>
    <n v="2371.1057000000001"/>
    <n v="7"/>
    <x v="608"/>
    <d v="2023-01-23T00:00:00"/>
    <x v="2"/>
    <x v="1"/>
    <n v="416.26"/>
    <x v="5"/>
  </r>
  <r>
    <s v="ORD105299"/>
    <x v="3"/>
    <x v="2"/>
    <n v="3248.61"/>
    <n v="0.35"/>
    <n v="1137.0135"/>
    <n v="2111.5965000000001"/>
    <n v="7"/>
    <x v="135"/>
    <d v="2024-05-10T00:00:00"/>
    <x v="1"/>
    <x v="0"/>
    <n v="390.9"/>
    <x v="5"/>
  </r>
  <r>
    <s v="ORD112093"/>
    <x v="0"/>
    <x v="1"/>
    <n v="3252.25"/>
    <n v="0.28000000000000003"/>
    <n v="910.63000000000011"/>
    <n v="2341.62"/>
    <n v="7"/>
    <x v="92"/>
    <d v="2023-12-08T00:00:00"/>
    <x v="0"/>
    <x v="2"/>
    <n v="671.76"/>
    <x v="1"/>
  </r>
  <r>
    <s v="ORD105481"/>
    <x v="1"/>
    <x v="3"/>
    <n v="3255.58"/>
    <n v="0.3"/>
    <n v="976.67399999999998"/>
    <n v="2278.9059999999999"/>
    <n v="7"/>
    <x v="319"/>
    <d v="2024-03-11T00:00:00"/>
    <x v="0"/>
    <x v="1"/>
    <n v="543.54"/>
    <x v="5"/>
  </r>
  <r>
    <s v="ORD112194"/>
    <x v="2"/>
    <x v="1"/>
    <n v="3259.53"/>
    <n v="0.23"/>
    <n v="749.69190000000003"/>
    <n v="2509.8380999999999"/>
    <n v="7"/>
    <x v="302"/>
    <d v="2024-12-12T00:00:00"/>
    <x v="2"/>
    <x v="1"/>
    <n v="404.96"/>
    <x v="4"/>
  </r>
  <r>
    <s v="ORD110357"/>
    <x v="1"/>
    <x v="1"/>
    <n v="3262.78"/>
    <n v="0.04"/>
    <n v="130.5112"/>
    <n v="3132.2688000000003"/>
    <n v="7"/>
    <x v="556"/>
    <d v="2023-02-13T00:00:00"/>
    <x v="1"/>
    <x v="2"/>
    <n v="911.34"/>
    <x v="1"/>
  </r>
  <r>
    <s v="ORD102307"/>
    <x v="3"/>
    <x v="2"/>
    <n v="3268.12"/>
    <n v="0.25"/>
    <n v="817.03"/>
    <n v="2451.09"/>
    <n v="7"/>
    <x v="604"/>
    <d v="2023-03-16T00:00:00"/>
    <x v="0"/>
    <x v="0"/>
    <n v="416.46"/>
    <x v="4"/>
  </r>
  <r>
    <s v="ORD110221"/>
    <x v="2"/>
    <x v="1"/>
    <n v="3273.45"/>
    <n v="0.1"/>
    <n v="327.34500000000003"/>
    <n v="2946.1049999999996"/>
    <n v="7"/>
    <x v="640"/>
    <d v="2024-08-18T00:00:00"/>
    <x v="2"/>
    <x v="2"/>
    <n v="774.81"/>
    <x v="5"/>
  </r>
  <r>
    <s v="ORD110513"/>
    <x v="3"/>
    <x v="3"/>
    <n v="3273.81"/>
    <n v="0.06"/>
    <n v="196.42859999999999"/>
    <n v="3077.3813999999998"/>
    <n v="7"/>
    <x v="281"/>
    <d v="2023-08-22T00:00:00"/>
    <x v="2"/>
    <x v="0"/>
    <n v="948.06"/>
    <x v="3"/>
  </r>
  <r>
    <s v="ORD112645"/>
    <x v="3"/>
    <x v="2"/>
    <n v="3277.47"/>
    <n v="0.15"/>
    <n v="491.62049999999994"/>
    <n v="2785.8494999999998"/>
    <n v="7"/>
    <x v="269"/>
    <d v="2024-04-01T00:00:00"/>
    <x v="2"/>
    <x v="1"/>
    <n v="505.41"/>
    <x v="2"/>
  </r>
  <r>
    <s v="ORD113171"/>
    <x v="1"/>
    <x v="2"/>
    <n v="3280.44"/>
    <n v="0.3"/>
    <n v="984.13199999999995"/>
    <n v="2296.308"/>
    <n v="7"/>
    <x v="85"/>
    <d v="2024-08-24T00:00:00"/>
    <x v="0"/>
    <x v="2"/>
    <n v="566.87"/>
    <x v="2"/>
  </r>
  <r>
    <s v="ORD106609"/>
    <x v="0"/>
    <x v="1"/>
    <n v="3280.52"/>
    <n v="0.06"/>
    <n v="196.8312"/>
    <n v="3083.6887999999999"/>
    <n v="7"/>
    <x v="295"/>
    <d v="2024-03-13T00:00:00"/>
    <x v="1"/>
    <x v="2"/>
    <n v="189.89"/>
    <x v="4"/>
  </r>
  <r>
    <s v="ORD106474"/>
    <x v="3"/>
    <x v="2"/>
    <n v="3280.63"/>
    <n v="0.45"/>
    <n v="1476.2835"/>
    <n v="1804.3465000000001"/>
    <n v="7"/>
    <x v="246"/>
    <d v="2024-07-25T00:00:00"/>
    <x v="1"/>
    <x v="2"/>
    <n v="672.16"/>
    <x v="0"/>
  </r>
  <r>
    <s v="ORD104040"/>
    <x v="3"/>
    <x v="1"/>
    <n v="3282.5"/>
    <n v="0.18"/>
    <n v="590.85"/>
    <n v="2691.65"/>
    <n v="7"/>
    <x v="340"/>
    <d v="2024-10-15T00:00:00"/>
    <x v="1"/>
    <x v="1"/>
    <n v="548.73"/>
    <x v="5"/>
  </r>
  <r>
    <s v="ORD103926"/>
    <x v="0"/>
    <x v="0"/>
    <n v="3283.06"/>
    <n v="0.43"/>
    <n v="1411.7157999999999"/>
    <n v="1871.3442"/>
    <n v="7"/>
    <x v="229"/>
    <d v="2023-07-31T00:00:00"/>
    <x v="1"/>
    <x v="0"/>
    <n v="671.18"/>
    <x v="0"/>
  </r>
  <r>
    <s v="ORD102702"/>
    <x v="3"/>
    <x v="0"/>
    <n v="3284.73"/>
    <n v="0.15"/>
    <n v="492.70949999999999"/>
    <n v="2792.0205000000001"/>
    <n v="7"/>
    <x v="456"/>
    <d v="2023-04-17T00:00:00"/>
    <x v="2"/>
    <x v="2"/>
    <n v="707.71"/>
    <x v="2"/>
  </r>
  <r>
    <s v="ORD115105"/>
    <x v="3"/>
    <x v="1"/>
    <n v="3285.02"/>
    <n v="0.17"/>
    <n v="558.45339999999999"/>
    <n v="2726.5666000000001"/>
    <n v="7"/>
    <x v="91"/>
    <d v="2024-06-14T00:00:00"/>
    <x v="2"/>
    <x v="2"/>
    <n v="895.28"/>
    <x v="1"/>
  </r>
  <r>
    <s v="ORD104811"/>
    <x v="3"/>
    <x v="0"/>
    <n v="3286.19"/>
    <n v="0.4"/>
    <n v="1314.4760000000001"/>
    <n v="1971.7139999999999"/>
    <n v="7"/>
    <x v="94"/>
    <d v="2024-03-26T00:00:00"/>
    <x v="0"/>
    <x v="1"/>
    <n v="710.87"/>
    <x v="4"/>
  </r>
  <r>
    <s v="ORD103752"/>
    <x v="1"/>
    <x v="2"/>
    <n v="3286.75"/>
    <n v="0.01"/>
    <n v="32.8675"/>
    <n v="3253.8825000000002"/>
    <n v="7"/>
    <x v="467"/>
    <d v="2024-08-18T00:00:00"/>
    <x v="0"/>
    <x v="0"/>
    <n v="615.9"/>
    <x v="2"/>
  </r>
  <r>
    <s v="ORD110053"/>
    <x v="2"/>
    <x v="3"/>
    <n v="3294.08"/>
    <n v="0.36"/>
    <n v="1185.8688"/>
    <n v="2108.2111999999997"/>
    <n v="7"/>
    <x v="51"/>
    <d v="2023-12-15T00:00:00"/>
    <x v="1"/>
    <x v="2"/>
    <n v="837.91"/>
    <x v="1"/>
  </r>
  <r>
    <s v="ORD110044"/>
    <x v="2"/>
    <x v="1"/>
    <n v="3297.07"/>
    <n v="0.11"/>
    <n v="362.67770000000002"/>
    <n v="2934.3923"/>
    <n v="7"/>
    <x v="120"/>
    <d v="2023-05-10T00:00:00"/>
    <x v="1"/>
    <x v="1"/>
    <n v="208.07"/>
    <x v="0"/>
  </r>
  <r>
    <s v="ORD115054"/>
    <x v="3"/>
    <x v="4"/>
    <n v="3321.13"/>
    <n v="0.44"/>
    <n v="1461.2972"/>
    <n v="1859.8328000000001"/>
    <n v="7"/>
    <x v="170"/>
    <d v="2023-02-06T00:00:00"/>
    <x v="2"/>
    <x v="0"/>
    <n v="791.81"/>
    <x v="3"/>
  </r>
  <r>
    <s v="ORD102014"/>
    <x v="2"/>
    <x v="0"/>
    <n v="3327.12"/>
    <n v="0.17"/>
    <n v="565.61040000000003"/>
    <n v="2761.5095999999999"/>
    <n v="7"/>
    <x v="362"/>
    <d v="2023-10-08T00:00:00"/>
    <x v="2"/>
    <x v="2"/>
    <n v="875.26"/>
    <x v="1"/>
  </r>
  <r>
    <s v="ORD107279"/>
    <x v="0"/>
    <x v="1"/>
    <n v="3329.22"/>
    <n v="0.44"/>
    <n v="1464.8568"/>
    <n v="1864.3631999999998"/>
    <n v="7"/>
    <x v="714"/>
    <d v="2024-06-21T00:00:00"/>
    <x v="0"/>
    <x v="0"/>
    <n v="746.92"/>
    <x v="5"/>
  </r>
  <r>
    <s v="ORD109682"/>
    <x v="3"/>
    <x v="0"/>
    <n v="3332.24"/>
    <n v="0.15"/>
    <n v="499.83599999999996"/>
    <n v="2832.404"/>
    <n v="7"/>
    <x v="115"/>
    <d v="2024-03-16T00:00:00"/>
    <x v="1"/>
    <x v="1"/>
    <n v="885.05"/>
    <x v="4"/>
  </r>
  <r>
    <s v="ORD102197"/>
    <x v="3"/>
    <x v="1"/>
    <n v="3332.38"/>
    <n v="0.45"/>
    <n v="1499.5710000000001"/>
    <n v="1832.809"/>
    <n v="7"/>
    <x v="47"/>
    <d v="2023-10-16T00:00:00"/>
    <x v="0"/>
    <x v="2"/>
    <n v="545.49"/>
    <x v="4"/>
  </r>
  <r>
    <s v="ORD110451"/>
    <x v="3"/>
    <x v="2"/>
    <n v="3333.29"/>
    <n v="0.49"/>
    <n v="1633.3120999999999"/>
    <n v="1699.9779000000001"/>
    <n v="7"/>
    <x v="475"/>
    <d v="2024-11-17T00:00:00"/>
    <x v="2"/>
    <x v="1"/>
    <n v="309.45"/>
    <x v="2"/>
  </r>
  <r>
    <s v="ORD104539"/>
    <x v="3"/>
    <x v="3"/>
    <n v="3345.24"/>
    <n v="0.45"/>
    <n v="1505.3579999999999"/>
    <n v="1839.8819999999998"/>
    <n v="7"/>
    <x v="112"/>
    <d v="2024-06-26T00:00:00"/>
    <x v="2"/>
    <x v="0"/>
    <n v="685.24"/>
    <x v="1"/>
  </r>
  <r>
    <s v="ORD106553"/>
    <x v="1"/>
    <x v="3"/>
    <n v="3345.33"/>
    <n v="0.23"/>
    <n v="769.42590000000007"/>
    <n v="2575.9040999999997"/>
    <n v="7"/>
    <x v="572"/>
    <d v="2024-03-10T00:00:00"/>
    <x v="1"/>
    <x v="2"/>
    <n v="645.19000000000005"/>
    <x v="4"/>
  </r>
  <r>
    <s v="ORD101166"/>
    <x v="1"/>
    <x v="2"/>
    <n v="3353.54"/>
    <n v="0.15"/>
    <n v="503.03099999999995"/>
    <n v="2850.509"/>
    <n v="7"/>
    <x v="451"/>
    <d v="2024-06-30T00:00:00"/>
    <x v="2"/>
    <x v="2"/>
    <n v="608.89"/>
    <x v="3"/>
  </r>
  <r>
    <s v="ORD111021"/>
    <x v="0"/>
    <x v="1"/>
    <n v="3359.94"/>
    <n v="0.31"/>
    <n v="1041.5814"/>
    <n v="2318.3586"/>
    <n v="7"/>
    <x v="416"/>
    <d v="2024-05-08T00:00:00"/>
    <x v="1"/>
    <x v="2"/>
    <n v="637.34"/>
    <x v="4"/>
  </r>
  <r>
    <s v="ORD107439"/>
    <x v="2"/>
    <x v="1"/>
    <n v="3360.61"/>
    <n v="0.48"/>
    <n v="1613.0927999999999"/>
    <n v="1747.5172000000002"/>
    <n v="7"/>
    <x v="643"/>
    <d v="2024-06-16T00:00:00"/>
    <x v="1"/>
    <x v="1"/>
    <n v="773.34"/>
    <x v="1"/>
  </r>
  <r>
    <s v="ORD106646"/>
    <x v="2"/>
    <x v="3"/>
    <n v="3362.05"/>
    <n v="7.0000000000000007E-2"/>
    <n v="235.34350000000003"/>
    <n v="3126.7065000000002"/>
    <n v="7"/>
    <x v="599"/>
    <d v="2024-05-17T00:00:00"/>
    <x v="0"/>
    <x v="0"/>
    <n v="948.85"/>
    <x v="2"/>
  </r>
  <r>
    <s v="ORD112508"/>
    <x v="0"/>
    <x v="4"/>
    <n v="3362.37"/>
    <n v="0.28999999999999998"/>
    <n v="975.08729999999991"/>
    <n v="2387.2826999999997"/>
    <n v="7"/>
    <x v="299"/>
    <d v="2023-06-22T00:00:00"/>
    <x v="0"/>
    <x v="2"/>
    <n v="354.52"/>
    <x v="1"/>
  </r>
  <r>
    <s v="ORD102382"/>
    <x v="2"/>
    <x v="4"/>
    <n v="3362.67"/>
    <n v="0.17"/>
    <n v="571.65390000000002"/>
    <n v="2791.0160999999998"/>
    <n v="7"/>
    <x v="716"/>
    <d v="2023-08-03T00:00:00"/>
    <x v="2"/>
    <x v="0"/>
    <n v="763.47"/>
    <x v="3"/>
  </r>
  <r>
    <s v="ORD109799"/>
    <x v="1"/>
    <x v="0"/>
    <n v="3363.5"/>
    <n v="0.16"/>
    <n v="538.16"/>
    <n v="2825.34"/>
    <n v="7"/>
    <x v="183"/>
    <d v="2023-05-27T00:00:00"/>
    <x v="0"/>
    <x v="0"/>
    <n v="696.77"/>
    <x v="4"/>
  </r>
  <r>
    <s v="ORD109906"/>
    <x v="3"/>
    <x v="0"/>
    <n v="3365.08"/>
    <n v="0.49"/>
    <n v="1648.8891999999998"/>
    <n v="1716.1908000000001"/>
    <n v="7"/>
    <x v="279"/>
    <d v="2023-04-30T00:00:00"/>
    <x v="2"/>
    <x v="1"/>
    <n v="595.34"/>
    <x v="2"/>
  </r>
  <r>
    <s v="ORD100817"/>
    <x v="0"/>
    <x v="1"/>
    <n v="3365.92"/>
    <n v="0.47"/>
    <n v="1581.9823999999999"/>
    <n v="1783.9376000000002"/>
    <n v="7"/>
    <x v="586"/>
    <d v="2024-09-17T00:00:00"/>
    <x v="1"/>
    <x v="2"/>
    <n v="190.33"/>
    <x v="1"/>
  </r>
  <r>
    <s v="ORD102644"/>
    <x v="1"/>
    <x v="0"/>
    <n v="3368.63"/>
    <n v="0.16"/>
    <n v="538.98080000000004"/>
    <n v="2829.6491999999998"/>
    <n v="7"/>
    <x v="398"/>
    <d v="2023-07-31T00:00:00"/>
    <x v="2"/>
    <x v="1"/>
    <n v="243.57"/>
    <x v="5"/>
  </r>
  <r>
    <s v="ORD106275"/>
    <x v="0"/>
    <x v="4"/>
    <n v="3369.47"/>
    <n v="0.16"/>
    <n v="539.11519999999996"/>
    <n v="2830.3548000000001"/>
    <n v="7"/>
    <x v="507"/>
    <d v="2024-11-13T00:00:00"/>
    <x v="2"/>
    <x v="1"/>
    <n v="991.15"/>
    <x v="3"/>
  </r>
  <r>
    <s v="ORD102835"/>
    <x v="0"/>
    <x v="4"/>
    <n v="3372.76"/>
    <n v="0.3"/>
    <n v="1011.828"/>
    <n v="2360.9320000000002"/>
    <n v="7"/>
    <x v="32"/>
    <d v="2024-10-23T00:00:00"/>
    <x v="0"/>
    <x v="1"/>
    <n v="578.92999999999995"/>
    <x v="4"/>
  </r>
  <r>
    <s v="ORD112328"/>
    <x v="3"/>
    <x v="0"/>
    <n v="3374.03"/>
    <n v="0.15"/>
    <n v="506.10450000000003"/>
    <n v="2867.9255000000003"/>
    <n v="7"/>
    <x v="411"/>
    <d v="2023-04-16T00:00:00"/>
    <x v="1"/>
    <x v="1"/>
    <n v="872.13"/>
    <x v="1"/>
  </r>
  <r>
    <s v="ORD106426"/>
    <x v="2"/>
    <x v="3"/>
    <n v="3378.09"/>
    <n v="0.04"/>
    <n v="135.12360000000001"/>
    <n v="3242.9664000000002"/>
    <n v="7"/>
    <x v="195"/>
    <d v="2023-02-26T00:00:00"/>
    <x v="2"/>
    <x v="1"/>
    <n v="631.84"/>
    <x v="5"/>
  </r>
  <r>
    <s v="ORD104223"/>
    <x v="0"/>
    <x v="1"/>
    <n v="3379.37"/>
    <n v="0.36"/>
    <n v="1216.5731999999998"/>
    <n v="2162.7968000000001"/>
    <n v="7"/>
    <x v="564"/>
    <d v="2023-05-06T00:00:00"/>
    <x v="0"/>
    <x v="1"/>
    <n v="1010.64"/>
    <x v="0"/>
  </r>
  <r>
    <s v="ORD100045"/>
    <x v="3"/>
    <x v="2"/>
    <n v="3379.7"/>
    <n v="0.24"/>
    <n v="811.12799999999993"/>
    <n v="2568.5720000000001"/>
    <n v="7"/>
    <x v="381"/>
    <d v="2023-11-17T00:00:00"/>
    <x v="2"/>
    <x v="0"/>
    <n v="588.79"/>
    <x v="3"/>
  </r>
  <r>
    <s v="ORD113348"/>
    <x v="0"/>
    <x v="1"/>
    <n v="3381.47"/>
    <n v="0.46"/>
    <n v="1555.4762000000001"/>
    <n v="1825.9937999999997"/>
    <n v="7"/>
    <x v="34"/>
    <d v="2024-01-08T00:00:00"/>
    <x v="0"/>
    <x v="2"/>
    <n v="731.64"/>
    <x v="4"/>
  </r>
  <r>
    <s v="ORD106995"/>
    <x v="3"/>
    <x v="0"/>
    <n v="3383.04"/>
    <n v="0.28999999999999998"/>
    <n v="981.08159999999987"/>
    <n v="2401.9584"/>
    <n v="7"/>
    <x v="112"/>
    <d v="2024-06-28T00:00:00"/>
    <x v="1"/>
    <x v="1"/>
    <n v="370.02"/>
    <x v="2"/>
  </r>
  <r>
    <s v="ORD114359"/>
    <x v="1"/>
    <x v="3"/>
    <n v="3384.55"/>
    <n v="0.15"/>
    <n v="507.6825"/>
    <n v="2876.8675000000003"/>
    <n v="7"/>
    <x v="31"/>
    <d v="2023-05-11T00:00:00"/>
    <x v="2"/>
    <x v="0"/>
    <n v="643.71"/>
    <x v="1"/>
  </r>
  <r>
    <s v="ORD105743"/>
    <x v="2"/>
    <x v="4"/>
    <n v="3386.13"/>
    <n v="0.02"/>
    <n v="67.7226"/>
    <n v="3318.4074000000001"/>
    <n v="7"/>
    <x v="369"/>
    <d v="2023-12-04T00:00:00"/>
    <x v="0"/>
    <x v="2"/>
    <n v="437.07"/>
    <x v="1"/>
  </r>
  <r>
    <s v="ORD103994"/>
    <x v="2"/>
    <x v="4"/>
    <n v="3387.09"/>
    <n v="0.14000000000000001"/>
    <n v="474.19260000000008"/>
    <n v="2912.8973999999998"/>
    <n v="7"/>
    <x v="608"/>
    <d v="2023-01-25T00:00:00"/>
    <x v="1"/>
    <x v="1"/>
    <n v="388.81"/>
    <x v="3"/>
  </r>
  <r>
    <s v="ORD114379"/>
    <x v="3"/>
    <x v="4"/>
    <n v="3388.48"/>
    <n v="0.33"/>
    <n v="1118.1984"/>
    <n v="2270.2816000000003"/>
    <n v="7"/>
    <x v="241"/>
    <d v="2024-04-24T00:00:00"/>
    <x v="1"/>
    <x v="1"/>
    <n v="682.05"/>
    <x v="0"/>
  </r>
  <r>
    <s v="ORD100337"/>
    <x v="0"/>
    <x v="0"/>
    <n v="3398.39"/>
    <n v="0.17"/>
    <n v="577.72630000000004"/>
    <n v="2820.6637000000001"/>
    <n v="7"/>
    <x v="393"/>
    <d v="2024-03-16T00:00:00"/>
    <x v="2"/>
    <x v="2"/>
    <n v="370.75"/>
    <x v="0"/>
  </r>
  <r>
    <s v="ORD109491"/>
    <x v="2"/>
    <x v="0"/>
    <n v="3399.99"/>
    <n v="0.4"/>
    <n v="1359.9960000000001"/>
    <n v="2039.9939999999997"/>
    <n v="7"/>
    <x v="505"/>
    <d v="2023-11-08T00:00:00"/>
    <x v="0"/>
    <x v="1"/>
    <n v="700.8"/>
    <x v="5"/>
  </r>
  <r>
    <s v="ORD102752"/>
    <x v="0"/>
    <x v="0"/>
    <n v="3400.92"/>
    <n v="0.34"/>
    <n v="1156.3128000000002"/>
    <n v="2244.6071999999999"/>
    <n v="7"/>
    <x v="260"/>
    <d v="2024-12-31T00:00:00"/>
    <x v="1"/>
    <x v="0"/>
    <n v="524.21"/>
    <x v="4"/>
  </r>
  <r>
    <s v="ORD106581"/>
    <x v="3"/>
    <x v="2"/>
    <n v="3407.12"/>
    <n v="0.18"/>
    <n v="613.28159999999991"/>
    <n v="2793.8384000000001"/>
    <n v="7"/>
    <x v="36"/>
    <d v="2024-06-25T00:00:00"/>
    <x v="0"/>
    <x v="1"/>
    <n v="383.35"/>
    <x v="4"/>
  </r>
  <r>
    <s v="ORD107740"/>
    <x v="0"/>
    <x v="4"/>
    <n v="3409.01"/>
    <n v="0.1"/>
    <n v="340.90100000000007"/>
    <n v="3068.1090000000004"/>
    <n v="7"/>
    <x v="116"/>
    <d v="2024-03-21T00:00:00"/>
    <x v="2"/>
    <x v="1"/>
    <n v="992.33"/>
    <x v="1"/>
  </r>
  <r>
    <s v="ORD105617"/>
    <x v="2"/>
    <x v="4"/>
    <n v="3410.74"/>
    <n v="0.24"/>
    <n v="818.57759999999996"/>
    <n v="2592.1623999999997"/>
    <n v="7"/>
    <x v="506"/>
    <d v="2023-12-07T00:00:00"/>
    <x v="2"/>
    <x v="0"/>
    <n v="624.85"/>
    <x v="3"/>
  </r>
  <r>
    <s v="ORD104017"/>
    <x v="1"/>
    <x v="4"/>
    <n v="3415.4"/>
    <n v="0.2"/>
    <n v="683.08"/>
    <n v="2732.32"/>
    <n v="7"/>
    <x v="583"/>
    <d v="2023-10-04T00:00:00"/>
    <x v="0"/>
    <x v="0"/>
    <n v="815.33"/>
    <x v="5"/>
  </r>
  <r>
    <s v="ORD110153"/>
    <x v="1"/>
    <x v="4"/>
    <n v="3416.97"/>
    <n v="0.35"/>
    <n v="1195.9395"/>
    <n v="2221.0304999999998"/>
    <n v="7"/>
    <x v="625"/>
    <d v="2023-09-11T00:00:00"/>
    <x v="0"/>
    <x v="0"/>
    <n v="387.79"/>
    <x v="5"/>
  </r>
  <r>
    <s v="ORD113892"/>
    <x v="2"/>
    <x v="1"/>
    <n v="3418.33"/>
    <n v="0.34"/>
    <n v="1162.2322000000001"/>
    <n v="2256.0977999999996"/>
    <n v="7"/>
    <x v="517"/>
    <d v="2024-08-18T00:00:00"/>
    <x v="0"/>
    <x v="2"/>
    <n v="961.87"/>
    <x v="4"/>
  </r>
  <r>
    <s v="ORD109680"/>
    <x v="0"/>
    <x v="2"/>
    <n v="3419.67"/>
    <n v="0.46"/>
    <n v="1573.0482000000002"/>
    <n v="1846.6217999999999"/>
    <n v="7"/>
    <x v="700"/>
    <d v="2023-07-07T00:00:00"/>
    <x v="1"/>
    <x v="1"/>
    <n v="718.1"/>
    <x v="4"/>
  </r>
  <r>
    <s v="ORD105781"/>
    <x v="3"/>
    <x v="1"/>
    <n v="3427.77"/>
    <n v="7.0000000000000007E-2"/>
    <n v="239.94390000000001"/>
    <n v="3187.8260999999998"/>
    <n v="7"/>
    <x v="30"/>
    <d v="2024-06-20T00:00:00"/>
    <x v="0"/>
    <x v="2"/>
    <n v="315.37"/>
    <x v="0"/>
  </r>
  <r>
    <s v="ORD107380"/>
    <x v="3"/>
    <x v="0"/>
    <n v="3429.93"/>
    <n v="0.01"/>
    <n v="34.299300000000002"/>
    <n v="3395.6306999999997"/>
    <n v="7"/>
    <x v="313"/>
    <d v="2024-01-28T00:00:00"/>
    <x v="1"/>
    <x v="1"/>
    <n v="1016.73"/>
    <x v="2"/>
  </r>
  <r>
    <s v="ORD105676"/>
    <x v="1"/>
    <x v="0"/>
    <n v="3429.98"/>
    <n v="0.4"/>
    <n v="1371.9920000000002"/>
    <n v="2057.9879999999998"/>
    <n v="7"/>
    <x v="616"/>
    <d v="2023-01-26T00:00:00"/>
    <x v="2"/>
    <x v="1"/>
    <n v="778.85"/>
    <x v="4"/>
  </r>
  <r>
    <s v="ORD100761"/>
    <x v="2"/>
    <x v="3"/>
    <n v="3430.54"/>
    <n v="0.17"/>
    <n v="583.19180000000006"/>
    <n v="2847.3481999999999"/>
    <n v="7"/>
    <x v="188"/>
    <d v="2023-08-29T00:00:00"/>
    <x v="1"/>
    <x v="2"/>
    <n v="826.76"/>
    <x v="0"/>
  </r>
  <r>
    <s v="ORD105594"/>
    <x v="2"/>
    <x v="1"/>
    <n v="3434.31"/>
    <n v="0.18"/>
    <n v="618.17579999999998"/>
    <n v="2816.1342"/>
    <n v="7"/>
    <x v="57"/>
    <d v="2024-02-08T00:00:00"/>
    <x v="1"/>
    <x v="1"/>
    <n v="697.81"/>
    <x v="1"/>
  </r>
  <r>
    <s v="ORD111035"/>
    <x v="3"/>
    <x v="4"/>
    <n v="3437.57"/>
    <n v="0"/>
    <n v="0"/>
    <n v="3437.57"/>
    <n v="7"/>
    <x v="409"/>
    <d v="2023-08-14T00:00:00"/>
    <x v="2"/>
    <x v="1"/>
    <n v="429.55"/>
    <x v="3"/>
  </r>
  <r>
    <s v="ORD112918"/>
    <x v="2"/>
    <x v="4"/>
    <n v="3439.29"/>
    <n v="0.01"/>
    <n v="34.392899999999997"/>
    <n v="3404.8971000000001"/>
    <n v="7"/>
    <x v="547"/>
    <d v="2023-02-10T00:00:00"/>
    <x v="2"/>
    <x v="2"/>
    <n v="323.83"/>
    <x v="2"/>
  </r>
  <r>
    <s v="ORD104801"/>
    <x v="0"/>
    <x v="3"/>
    <n v="3450.96"/>
    <n v="0.45"/>
    <n v="1552.932"/>
    <n v="1898.028"/>
    <n v="7"/>
    <x v="103"/>
    <d v="2023-10-05T00:00:00"/>
    <x v="2"/>
    <x v="2"/>
    <n v="674.65"/>
    <x v="0"/>
  </r>
  <r>
    <s v="ORD109849"/>
    <x v="1"/>
    <x v="2"/>
    <n v="3451.67"/>
    <n v="0.03"/>
    <n v="103.5501"/>
    <n v="3348.1199000000001"/>
    <n v="7"/>
    <x v="92"/>
    <d v="2023-12-10T00:00:00"/>
    <x v="2"/>
    <x v="2"/>
    <n v="488.36"/>
    <x v="3"/>
  </r>
  <r>
    <s v="ORD107639"/>
    <x v="0"/>
    <x v="1"/>
    <n v="3458.71"/>
    <n v="0.14000000000000001"/>
    <n v="484.21940000000006"/>
    <n v="2974.4906000000001"/>
    <n v="7"/>
    <x v="219"/>
    <d v="2024-04-12T00:00:00"/>
    <x v="0"/>
    <x v="0"/>
    <n v="738.98"/>
    <x v="3"/>
  </r>
  <r>
    <s v="ORD104070"/>
    <x v="1"/>
    <x v="3"/>
    <n v="3459.47"/>
    <n v="0.18"/>
    <n v="622.70459999999991"/>
    <n v="2836.7653999999998"/>
    <n v="7"/>
    <x v="279"/>
    <d v="2023-04-27T00:00:00"/>
    <x v="1"/>
    <x v="2"/>
    <n v="248.19"/>
    <x v="5"/>
  </r>
  <r>
    <s v="ORD105253"/>
    <x v="1"/>
    <x v="2"/>
    <n v="3462.56"/>
    <n v="0.36"/>
    <n v="1246.5216"/>
    <n v="2216.0383999999999"/>
    <n v="7"/>
    <x v="51"/>
    <d v="2023-12-17T00:00:00"/>
    <x v="1"/>
    <x v="2"/>
    <n v="266.61"/>
    <x v="2"/>
  </r>
  <r>
    <s v="ORD102579"/>
    <x v="2"/>
    <x v="4"/>
    <n v="3463.83"/>
    <n v="0.1"/>
    <n v="346.38300000000004"/>
    <n v="3117.4470000000001"/>
    <n v="7"/>
    <x v="218"/>
    <d v="2024-11-07T00:00:00"/>
    <x v="2"/>
    <x v="1"/>
    <n v="779.14"/>
    <x v="3"/>
  </r>
  <r>
    <s v="ORD113617"/>
    <x v="1"/>
    <x v="1"/>
    <n v="3470.62"/>
    <n v="0.28000000000000003"/>
    <n v="971.7736000000001"/>
    <n v="2498.8463999999999"/>
    <n v="7"/>
    <x v="425"/>
    <d v="2023-02-04T00:00:00"/>
    <x v="0"/>
    <x v="0"/>
    <n v="190.14"/>
    <x v="4"/>
  </r>
  <r>
    <s v="ORD107553"/>
    <x v="0"/>
    <x v="3"/>
    <n v="3480.97"/>
    <n v="0.22"/>
    <n v="765.8134"/>
    <n v="2715.1565999999998"/>
    <n v="7"/>
    <x v="705"/>
    <d v="2023-04-14T00:00:00"/>
    <x v="0"/>
    <x v="0"/>
    <n v="240.36"/>
    <x v="1"/>
  </r>
  <r>
    <s v="ORD108042"/>
    <x v="2"/>
    <x v="1"/>
    <n v="3487.89"/>
    <n v="0.23"/>
    <n v="802.21469999999999"/>
    <n v="2685.6752999999999"/>
    <n v="7"/>
    <x v="367"/>
    <d v="2023-04-01T00:00:00"/>
    <x v="0"/>
    <x v="1"/>
    <n v="614.28"/>
    <x v="2"/>
  </r>
  <r>
    <s v="ORD107681"/>
    <x v="2"/>
    <x v="0"/>
    <n v="3489.54"/>
    <n v="0.13"/>
    <n v="453.64019999999999"/>
    <n v="3035.8998000000001"/>
    <n v="7"/>
    <x v="324"/>
    <d v="2024-07-17T00:00:00"/>
    <x v="1"/>
    <x v="1"/>
    <n v="791.76"/>
    <x v="5"/>
  </r>
  <r>
    <s v="ORD103425"/>
    <x v="2"/>
    <x v="4"/>
    <n v="3490.35"/>
    <n v="0.18"/>
    <n v="628.26299999999992"/>
    <n v="2862.087"/>
    <n v="7"/>
    <x v="112"/>
    <d v="2024-06-29T00:00:00"/>
    <x v="2"/>
    <x v="0"/>
    <n v="276.35000000000002"/>
    <x v="3"/>
  </r>
  <r>
    <s v="ORD110651"/>
    <x v="0"/>
    <x v="2"/>
    <n v="3491.77"/>
    <n v="0.2"/>
    <n v="698.35400000000004"/>
    <n v="2793.4160000000002"/>
    <n v="7"/>
    <x v="478"/>
    <d v="2024-02-14T00:00:00"/>
    <x v="2"/>
    <x v="1"/>
    <n v="840.06"/>
    <x v="4"/>
  </r>
  <r>
    <s v="ORD112916"/>
    <x v="2"/>
    <x v="4"/>
    <n v="3492.84"/>
    <n v="0.09"/>
    <n v="314.35559999999998"/>
    <n v="3178.4844000000003"/>
    <n v="7"/>
    <x v="585"/>
    <d v="2023-03-13T00:00:00"/>
    <x v="0"/>
    <x v="1"/>
    <n v="324.7"/>
    <x v="2"/>
  </r>
  <r>
    <s v="ORD108328"/>
    <x v="1"/>
    <x v="1"/>
    <n v="3492.91"/>
    <n v="0.1"/>
    <n v="349.291"/>
    <n v="3143.6189999999997"/>
    <n v="7"/>
    <x v="272"/>
    <d v="2023-01-16T00:00:00"/>
    <x v="2"/>
    <x v="0"/>
    <n v="820.99"/>
    <x v="2"/>
  </r>
  <r>
    <s v="ORD111868"/>
    <x v="0"/>
    <x v="3"/>
    <n v="3500.24"/>
    <n v="0.06"/>
    <n v="210.01439999999997"/>
    <n v="3290.2255999999998"/>
    <n v="7"/>
    <x v="327"/>
    <d v="2024-08-12T00:00:00"/>
    <x v="1"/>
    <x v="0"/>
    <n v="440.06"/>
    <x v="2"/>
  </r>
  <r>
    <s v="ORD114934"/>
    <x v="0"/>
    <x v="2"/>
    <n v="3503.8"/>
    <n v="0.09"/>
    <n v="315.34199999999998"/>
    <n v="3188.4580000000001"/>
    <n v="7"/>
    <x v="90"/>
    <d v="2024-09-23T00:00:00"/>
    <x v="2"/>
    <x v="2"/>
    <n v="452.3"/>
    <x v="5"/>
  </r>
  <r>
    <s v="ORD112220"/>
    <x v="2"/>
    <x v="4"/>
    <n v="3505.58"/>
    <n v="0.3"/>
    <n v="1051.674"/>
    <n v="2453.9059999999999"/>
    <n v="7"/>
    <x v="478"/>
    <d v="2024-02-15T00:00:00"/>
    <x v="1"/>
    <x v="0"/>
    <n v="303.26"/>
    <x v="3"/>
  </r>
  <r>
    <s v="ORD103717"/>
    <x v="2"/>
    <x v="0"/>
    <n v="3509.15"/>
    <n v="0.35"/>
    <n v="1228.2024999999999"/>
    <n v="2280.9475000000002"/>
    <n v="7"/>
    <x v="192"/>
    <d v="2023-05-24T00:00:00"/>
    <x v="0"/>
    <x v="1"/>
    <n v="1002.02"/>
    <x v="3"/>
  </r>
  <r>
    <s v="ORD106781"/>
    <x v="1"/>
    <x v="3"/>
    <n v="3510.01"/>
    <n v="0.18"/>
    <n v="631.80180000000007"/>
    <n v="2878.2082"/>
    <n v="7"/>
    <x v="100"/>
    <d v="2024-07-13T00:00:00"/>
    <x v="2"/>
    <x v="2"/>
    <n v="524.78"/>
    <x v="2"/>
  </r>
  <r>
    <s v="ORD111981"/>
    <x v="3"/>
    <x v="0"/>
    <n v="3511.1"/>
    <n v="0.09"/>
    <n v="315.99899999999997"/>
    <n v="3195.1010000000001"/>
    <n v="7"/>
    <x v="453"/>
    <d v="2023-04-07T00:00:00"/>
    <x v="2"/>
    <x v="1"/>
    <n v="943.25"/>
    <x v="5"/>
  </r>
  <r>
    <s v="ORD111753"/>
    <x v="3"/>
    <x v="1"/>
    <n v="3516.2"/>
    <n v="0.44"/>
    <n v="1547.1279999999999"/>
    <n v="1969.0719999999999"/>
    <n v="7"/>
    <x v="348"/>
    <d v="2023-09-05T00:00:00"/>
    <x v="2"/>
    <x v="0"/>
    <n v="538.1"/>
    <x v="2"/>
  </r>
  <r>
    <s v="ORD105346"/>
    <x v="2"/>
    <x v="4"/>
    <n v="3519.75"/>
    <n v="0.25"/>
    <n v="879.9375"/>
    <n v="2639.8125"/>
    <n v="7"/>
    <x v="269"/>
    <d v="2024-04-02T00:00:00"/>
    <x v="2"/>
    <x v="1"/>
    <n v="413.88"/>
    <x v="3"/>
  </r>
  <r>
    <s v="ORD112804"/>
    <x v="1"/>
    <x v="4"/>
    <n v="3521.31"/>
    <n v="0.36"/>
    <n v="1267.6715999999999"/>
    <n v="2253.6383999999998"/>
    <n v="7"/>
    <x v="483"/>
    <d v="2024-11-03T00:00:00"/>
    <x v="2"/>
    <x v="0"/>
    <n v="843.35"/>
    <x v="4"/>
  </r>
  <r>
    <s v="ORD103892"/>
    <x v="3"/>
    <x v="1"/>
    <n v="3524.01"/>
    <n v="0.05"/>
    <n v="176.20050000000003"/>
    <n v="3347.8095000000003"/>
    <n v="7"/>
    <x v="133"/>
    <d v="2024-10-06T00:00:00"/>
    <x v="0"/>
    <x v="0"/>
    <n v="696.02"/>
    <x v="4"/>
  </r>
  <r>
    <s v="ORD115129"/>
    <x v="1"/>
    <x v="2"/>
    <n v="3524.07"/>
    <n v="0.13"/>
    <n v="458.12910000000005"/>
    <n v="3065.9409000000001"/>
    <n v="7"/>
    <x v="222"/>
    <d v="2023-09-17T00:00:00"/>
    <x v="0"/>
    <x v="2"/>
    <n v="642.29"/>
    <x v="3"/>
  </r>
  <r>
    <s v="ORD113491"/>
    <x v="2"/>
    <x v="0"/>
    <n v="3525.3"/>
    <n v="0.38"/>
    <n v="1339.614"/>
    <n v="2185.6860000000001"/>
    <n v="7"/>
    <x v="14"/>
    <d v="2023-02-01T00:00:00"/>
    <x v="0"/>
    <x v="1"/>
    <n v="982.81"/>
    <x v="4"/>
  </r>
  <r>
    <s v="ORD104176"/>
    <x v="1"/>
    <x v="0"/>
    <n v="3527.1"/>
    <n v="0.14000000000000001"/>
    <n v="493.79400000000004"/>
    <n v="3033.306"/>
    <n v="7"/>
    <x v="616"/>
    <d v="2023-01-25T00:00:00"/>
    <x v="2"/>
    <x v="0"/>
    <n v="784.82"/>
    <x v="4"/>
  </r>
  <r>
    <s v="ORD109477"/>
    <x v="0"/>
    <x v="3"/>
    <n v="3527.27"/>
    <n v="0.39"/>
    <n v="1375.6353000000001"/>
    <n v="2151.6346999999996"/>
    <n v="7"/>
    <x v="641"/>
    <d v="2023-11-29T00:00:00"/>
    <x v="1"/>
    <x v="0"/>
    <n v="533.04999999999995"/>
    <x v="0"/>
  </r>
  <r>
    <s v="ORD109595"/>
    <x v="3"/>
    <x v="1"/>
    <n v="3532.31"/>
    <n v="0.17"/>
    <n v="600.49270000000001"/>
    <n v="2931.8172999999997"/>
    <n v="7"/>
    <x v="619"/>
    <d v="2024-09-15T00:00:00"/>
    <x v="2"/>
    <x v="1"/>
    <n v="784.8"/>
    <x v="4"/>
  </r>
  <r>
    <s v="ORD115331"/>
    <x v="0"/>
    <x v="4"/>
    <n v="3534.87"/>
    <n v="0.01"/>
    <n v="35.348700000000001"/>
    <n v="3499.5212999999999"/>
    <n v="7"/>
    <x v="570"/>
    <d v="2024-05-30T00:00:00"/>
    <x v="1"/>
    <x v="2"/>
    <n v="383.1"/>
    <x v="3"/>
  </r>
  <r>
    <s v="ORD111975"/>
    <x v="2"/>
    <x v="3"/>
    <n v="3536.79"/>
    <n v="0.3"/>
    <n v="1061.037"/>
    <n v="2475.7529999999997"/>
    <n v="7"/>
    <x v="586"/>
    <d v="2024-09-19T00:00:00"/>
    <x v="2"/>
    <x v="2"/>
    <n v="595.24"/>
    <x v="0"/>
  </r>
  <r>
    <s v="ORD114080"/>
    <x v="3"/>
    <x v="2"/>
    <n v="3541.47"/>
    <n v="0.44"/>
    <n v="1558.2467999999999"/>
    <n v="1983.2231999999999"/>
    <n v="7"/>
    <x v="68"/>
    <d v="2024-03-02T00:00:00"/>
    <x v="0"/>
    <x v="1"/>
    <n v="1023.72"/>
    <x v="4"/>
  </r>
  <r>
    <s v="ORD112390"/>
    <x v="2"/>
    <x v="4"/>
    <n v="3542.18"/>
    <n v="0.42"/>
    <n v="1487.7155999999998"/>
    <n v="2054.4643999999998"/>
    <n v="7"/>
    <x v="316"/>
    <d v="2023-06-19T00:00:00"/>
    <x v="2"/>
    <x v="1"/>
    <n v="928.27"/>
    <x v="0"/>
  </r>
  <r>
    <s v="ORD104414"/>
    <x v="3"/>
    <x v="1"/>
    <n v="3545.47"/>
    <n v="0.36"/>
    <n v="1276.3691999999999"/>
    <n v="2269.1008000000002"/>
    <n v="7"/>
    <x v="373"/>
    <d v="2024-04-06T00:00:00"/>
    <x v="0"/>
    <x v="1"/>
    <n v="719.85"/>
    <x v="1"/>
  </r>
  <r>
    <s v="ORD111003"/>
    <x v="0"/>
    <x v="2"/>
    <n v="3546.39"/>
    <n v="0.4"/>
    <n v="1418.556"/>
    <n v="2127.8339999999998"/>
    <n v="7"/>
    <x v="522"/>
    <d v="2024-10-17T00:00:00"/>
    <x v="2"/>
    <x v="0"/>
    <n v="949.09"/>
    <x v="1"/>
  </r>
  <r>
    <s v="ORD106341"/>
    <x v="1"/>
    <x v="2"/>
    <n v="3549.76"/>
    <n v="0.18"/>
    <n v="638.95680000000004"/>
    <n v="2910.8032000000003"/>
    <n v="7"/>
    <x v="219"/>
    <d v="2024-04-13T00:00:00"/>
    <x v="1"/>
    <x v="0"/>
    <n v="265.32"/>
    <x v="4"/>
  </r>
  <r>
    <s v="ORD106233"/>
    <x v="3"/>
    <x v="3"/>
    <n v="3549.88"/>
    <n v="0.22"/>
    <n v="780.97360000000003"/>
    <n v="2768.9063999999998"/>
    <n v="7"/>
    <x v="4"/>
    <d v="2023-12-25T00:00:00"/>
    <x v="0"/>
    <x v="0"/>
    <n v="632"/>
    <x v="2"/>
  </r>
  <r>
    <s v="ORD114048"/>
    <x v="3"/>
    <x v="4"/>
    <n v="3550.88"/>
    <n v="0.15"/>
    <n v="532.63199999999995"/>
    <n v="3018.248"/>
    <n v="7"/>
    <x v="25"/>
    <d v="2023-01-12T00:00:00"/>
    <x v="2"/>
    <x v="0"/>
    <n v="1005.18"/>
    <x v="4"/>
  </r>
  <r>
    <s v="ORD114264"/>
    <x v="2"/>
    <x v="2"/>
    <n v="3556.24"/>
    <n v="0.12"/>
    <n v="426.74879999999996"/>
    <n v="3129.4911999999999"/>
    <n v="7"/>
    <x v="652"/>
    <d v="2023-07-30T00:00:00"/>
    <x v="0"/>
    <x v="1"/>
    <n v="329.41"/>
    <x v="1"/>
  </r>
  <r>
    <s v="ORD113512"/>
    <x v="1"/>
    <x v="3"/>
    <n v="3556.28"/>
    <n v="0.4"/>
    <n v="1422.5120000000002"/>
    <n v="2133.768"/>
    <n v="7"/>
    <x v="179"/>
    <d v="2023-12-08T00:00:00"/>
    <x v="0"/>
    <x v="1"/>
    <n v="663.21"/>
    <x v="0"/>
  </r>
  <r>
    <s v="ORD112526"/>
    <x v="1"/>
    <x v="0"/>
    <n v="3559.14"/>
    <n v="0.44"/>
    <n v="1566.0216"/>
    <n v="1993.1183999999998"/>
    <n v="7"/>
    <x v="161"/>
    <d v="2024-03-19T00:00:00"/>
    <x v="2"/>
    <x v="1"/>
    <n v="328.79"/>
    <x v="5"/>
  </r>
  <r>
    <s v="ORD114870"/>
    <x v="0"/>
    <x v="3"/>
    <n v="3561.04"/>
    <n v="0.34"/>
    <n v="1210.7536"/>
    <n v="2350.2864"/>
    <n v="7"/>
    <x v="126"/>
    <d v="2023-07-25T00:00:00"/>
    <x v="2"/>
    <x v="2"/>
    <n v="705.53"/>
    <x v="5"/>
  </r>
  <r>
    <s v="ORD103104"/>
    <x v="2"/>
    <x v="0"/>
    <n v="3563.32"/>
    <n v="0.01"/>
    <n v="35.633200000000002"/>
    <n v="3527.6867999999999"/>
    <n v="7"/>
    <x v="210"/>
    <d v="2024-05-11T00:00:00"/>
    <x v="1"/>
    <x v="0"/>
    <n v="898.81"/>
    <x v="2"/>
  </r>
  <r>
    <s v="ORD111440"/>
    <x v="1"/>
    <x v="4"/>
    <n v="3568.74"/>
    <n v="0.22"/>
    <n v="785.12279999999998"/>
    <n v="2783.6171999999997"/>
    <n v="7"/>
    <x v="251"/>
    <d v="2023-10-09T00:00:00"/>
    <x v="2"/>
    <x v="0"/>
    <n v="548.23"/>
    <x v="3"/>
  </r>
  <r>
    <s v="ORD109260"/>
    <x v="0"/>
    <x v="0"/>
    <n v="3569.21"/>
    <n v="0.26"/>
    <n v="927.99459999999999"/>
    <n v="2641.2154"/>
    <n v="7"/>
    <x v="238"/>
    <d v="2023-03-19T00:00:00"/>
    <x v="1"/>
    <x v="1"/>
    <n v="1020.42"/>
    <x v="1"/>
  </r>
  <r>
    <s v="ORD111976"/>
    <x v="0"/>
    <x v="2"/>
    <n v="3569.29"/>
    <n v="0.35"/>
    <n v="1249.2514999999999"/>
    <n v="2320.0385000000001"/>
    <n v="7"/>
    <x v="206"/>
    <d v="2023-01-16T00:00:00"/>
    <x v="2"/>
    <x v="0"/>
    <n v="755.93"/>
    <x v="4"/>
  </r>
  <r>
    <s v="ORD108264"/>
    <x v="3"/>
    <x v="3"/>
    <n v="3569.79"/>
    <n v="0.38"/>
    <n v="1356.5201999999999"/>
    <n v="2213.2698"/>
    <n v="7"/>
    <x v="60"/>
    <d v="2023-11-15T00:00:00"/>
    <x v="1"/>
    <x v="1"/>
    <n v="859.25"/>
    <x v="2"/>
  </r>
  <r>
    <s v="ORD105709"/>
    <x v="0"/>
    <x v="1"/>
    <n v="3574.75"/>
    <n v="0.11"/>
    <n v="393.22250000000003"/>
    <n v="3181.5275000000001"/>
    <n v="7"/>
    <x v="655"/>
    <d v="2024-11-21T00:00:00"/>
    <x v="2"/>
    <x v="2"/>
    <n v="568.82000000000005"/>
    <x v="5"/>
  </r>
  <r>
    <s v="ORD108810"/>
    <x v="0"/>
    <x v="4"/>
    <n v="3576.52"/>
    <n v="0.16"/>
    <n v="572.2432"/>
    <n v="3004.2768000000001"/>
    <n v="7"/>
    <x v="239"/>
    <d v="2023-08-26T00:00:00"/>
    <x v="1"/>
    <x v="0"/>
    <n v="362.46"/>
    <x v="4"/>
  </r>
  <r>
    <s v="ORD101579"/>
    <x v="0"/>
    <x v="1"/>
    <n v="3581.38"/>
    <n v="0.09"/>
    <n v="322.32420000000002"/>
    <n v="3259.0558000000001"/>
    <n v="7"/>
    <x v="334"/>
    <d v="2024-09-20T00:00:00"/>
    <x v="2"/>
    <x v="2"/>
    <n v="768.73"/>
    <x v="1"/>
  </r>
  <r>
    <s v="ORD109356"/>
    <x v="0"/>
    <x v="0"/>
    <n v="3581.64"/>
    <n v="0.36"/>
    <n v="1289.3904"/>
    <n v="2292.2496000000001"/>
    <n v="7"/>
    <x v="469"/>
    <d v="2023-01-12T00:00:00"/>
    <x v="0"/>
    <x v="1"/>
    <n v="728.55"/>
    <x v="2"/>
  </r>
  <r>
    <s v="ORD108524"/>
    <x v="0"/>
    <x v="2"/>
    <n v="3588.53"/>
    <n v="0.45"/>
    <n v="1614.8385000000001"/>
    <n v="1973.6915000000001"/>
    <n v="7"/>
    <x v="351"/>
    <d v="2024-05-29T00:00:00"/>
    <x v="1"/>
    <x v="1"/>
    <n v="381.72"/>
    <x v="1"/>
  </r>
  <r>
    <s v="ORD108045"/>
    <x v="0"/>
    <x v="4"/>
    <n v="3588.7"/>
    <n v="0.39"/>
    <n v="1399.5930000000001"/>
    <n v="2189.107"/>
    <n v="7"/>
    <x v="295"/>
    <d v="2024-03-11T00:00:00"/>
    <x v="2"/>
    <x v="2"/>
    <n v="543.57000000000005"/>
    <x v="0"/>
  </r>
  <r>
    <s v="ORD100002"/>
    <x v="1"/>
    <x v="2"/>
    <n v="3588.97"/>
    <n v="0.1"/>
    <n v="358.89699999999999"/>
    <n v="3230.0729999999999"/>
    <n v="7"/>
    <x v="503"/>
    <d v="2024-03-15T00:00:00"/>
    <x v="2"/>
    <x v="0"/>
    <n v="769.08"/>
    <x v="4"/>
  </r>
  <r>
    <s v="ORD102076"/>
    <x v="3"/>
    <x v="4"/>
    <n v="3592.91"/>
    <n v="0.4"/>
    <n v="1437.164"/>
    <n v="2155.7460000000001"/>
    <n v="7"/>
    <x v="438"/>
    <d v="2023-02-05T00:00:00"/>
    <x v="1"/>
    <x v="1"/>
    <n v="425.52"/>
    <x v="2"/>
  </r>
  <r>
    <s v="ORD109201"/>
    <x v="2"/>
    <x v="1"/>
    <n v="3595.3"/>
    <n v="0.31"/>
    <n v="1114.5430000000001"/>
    <n v="2480.7570000000001"/>
    <n v="7"/>
    <x v="339"/>
    <d v="2023-02-23T00:00:00"/>
    <x v="2"/>
    <x v="2"/>
    <n v="917.77"/>
    <x v="2"/>
  </r>
  <r>
    <s v="ORD102331"/>
    <x v="2"/>
    <x v="2"/>
    <n v="3595.75"/>
    <n v="0.48"/>
    <n v="1725.96"/>
    <n v="1869.79"/>
    <n v="7"/>
    <x v="491"/>
    <d v="2024-08-24T00:00:00"/>
    <x v="0"/>
    <x v="0"/>
    <n v="795.14"/>
    <x v="2"/>
  </r>
  <r>
    <s v="ORD110588"/>
    <x v="1"/>
    <x v="3"/>
    <n v="3598.35"/>
    <n v="0.14000000000000001"/>
    <n v="503.76900000000006"/>
    <n v="3094.5809999999997"/>
    <n v="7"/>
    <x v="652"/>
    <d v="2023-08-05T00:00:00"/>
    <x v="2"/>
    <x v="0"/>
    <n v="723.24"/>
    <x v="4"/>
  </r>
  <r>
    <s v="ORD105747"/>
    <x v="2"/>
    <x v="4"/>
    <n v="3598.73"/>
    <n v="0.01"/>
    <n v="35.987299999999998"/>
    <n v="3562.7427000000002"/>
    <n v="7"/>
    <x v="178"/>
    <d v="2023-01-20T00:00:00"/>
    <x v="0"/>
    <x v="0"/>
    <n v="605.22"/>
    <x v="3"/>
  </r>
  <r>
    <s v="ORD108700"/>
    <x v="1"/>
    <x v="2"/>
    <n v="3601.94"/>
    <n v="0.44"/>
    <n v="1584.8536000000001"/>
    <n v="2017.0863999999999"/>
    <n v="7"/>
    <x v="200"/>
    <d v="2024-06-07T00:00:00"/>
    <x v="0"/>
    <x v="0"/>
    <n v="282.14"/>
    <x v="1"/>
  </r>
  <r>
    <s v="ORD110060"/>
    <x v="2"/>
    <x v="2"/>
    <n v="3603.01"/>
    <n v="0.14000000000000001"/>
    <n v="504.42140000000006"/>
    <n v="3098.5886"/>
    <n v="7"/>
    <x v="511"/>
    <d v="2024-10-23T00:00:00"/>
    <x v="1"/>
    <x v="1"/>
    <n v="351.43"/>
    <x v="0"/>
  </r>
  <r>
    <s v="ORD109977"/>
    <x v="3"/>
    <x v="0"/>
    <n v="3604.1"/>
    <n v="0.3"/>
    <n v="1081.23"/>
    <n v="2522.87"/>
    <n v="7"/>
    <x v="41"/>
    <d v="2024-12-21T00:00:00"/>
    <x v="1"/>
    <x v="2"/>
    <n v="233.73"/>
    <x v="5"/>
  </r>
  <r>
    <s v="ORD106339"/>
    <x v="2"/>
    <x v="1"/>
    <n v="3606.35"/>
    <n v="0.03"/>
    <n v="108.1905"/>
    <n v="3498.1594999999998"/>
    <n v="7"/>
    <x v="533"/>
    <d v="2024-10-25T00:00:00"/>
    <x v="0"/>
    <x v="1"/>
    <n v="432.43"/>
    <x v="4"/>
  </r>
  <r>
    <s v="ORD113474"/>
    <x v="2"/>
    <x v="3"/>
    <n v="3608.65"/>
    <n v="0.45"/>
    <n v="1623.8925000000002"/>
    <n v="1984.7574999999999"/>
    <n v="7"/>
    <x v="357"/>
    <d v="2023-10-11T00:00:00"/>
    <x v="0"/>
    <x v="1"/>
    <n v="353.69"/>
    <x v="0"/>
  </r>
  <r>
    <s v="ORD111140"/>
    <x v="2"/>
    <x v="3"/>
    <n v="3610"/>
    <n v="0.47"/>
    <n v="1696.6999999999998"/>
    <n v="1913.3000000000002"/>
    <n v="7"/>
    <x v="328"/>
    <d v="2024-01-27T00:00:00"/>
    <x v="0"/>
    <x v="0"/>
    <n v="225.25"/>
    <x v="5"/>
  </r>
  <r>
    <s v="ORD111389"/>
    <x v="2"/>
    <x v="3"/>
    <n v="3622.63"/>
    <n v="0.16"/>
    <n v="579.62080000000003"/>
    <n v="3043.0092"/>
    <n v="7"/>
    <x v="346"/>
    <d v="2023-06-02T00:00:00"/>
    <x v="1"/>
    <x v="1"/>
    <n v="803.64"/>
    <x v="5"/>
  </r>
  <r>
    <s v="ORD115009"/>
    <x v="2"/>
    <x v="4"/>
    <n v="3628.79"/>
    <n v="0.15"/>
    <n v="544.31849999999997"/>
    <n v="3084.4715000000001"/>
    <n v="7"/>
    <x v="435"/>
    <d v="2024-08-29T00:00:00"/>
    <x v="2"/>
    <x v="1"/>
    <n v="1080.71"/>
    <x v="2"/>
  </r>
  <r>
    <s v="ORD111784"/>
    <x v="3"/>
    <x v="1"/>
    <n v="3635.15"/>
    <n v="0.41"/>
    <n v="1490.4114999999999"/>
    <n v="2144.7385000000004"/>
    <n v="7"/>
    <x v="467"/>
    <d v="2024-08-19T00:00:00"/>
    <x v="0"/>
    <x v="0"/>
    <n v="973.57"/>
    <x v="1"/>
  </r>
  <r>
    <s v="ORD111683"/>
    <x v="3"/>
    <x v="0"/>
    <n v="3637.48"/>
    <n v="0.09"/>
    <n v="327.3732"/>
    <n v="3310.1068"/>
    <n v="7"/>
    <x v="636"/>
    <d v="2023-12-26T00:00:00"/>
    <x v="0"/>
    <x v="0"/>
    <n v="495.07"/>
    <x v="5"/>
  </r>
  <r>
    <s v="ORD109747"/>
    <x v="0"/>
    <x v="4"/>
    <n v="3646.26"/>
    <n v="0.41"/>
    <n v="1494.9666"/>
    <n v="2151.2934000000005"/>
    <n v="7"/>
    <x v="326"/>
    <d v="2024-06-16T00:00:00"/>
    <x v="2"/>
    <x v="0"/>
    <n v="354.66"/>
    <x v="0"/>
  </r>
  <r>
    <s v="ORD107478"/>
    <x v="2"/>
    <x v="1"/>
    <n v="3647.76"/>
    <n v="0.4"/>
    <n v="1459.1040000000003"/>
    <n v="2188.6559999999999"/>
    <n v="7"/>
    <x v="37"/>
    <d v="2024-06-04T00:00:00"/>
    <x v="2"/>
    <x v="0"/>
    <n v="214.29"/>
    <x v="3"/>
  </r>
  <r>
    <s v="ORD109581"/>
    <x v="1"/>
    <x v="0"/>
    <n v="3649.21"/>
    <n v="0.27"/>
    <n v="985.28670000000011"/>
    <n v="2663.9232999999999"/>
    <n v="7"/>
    <x v="713"/>
    <d v="2023-05-14T00:00:00"/>
    <x v="1"/>
    <x v="2"/>
    <n v="340.84"/>
    <x v="5"/>
  </r>
  <r>
    <s v="ORD104119"/>
    <x v="3"/>
    <x v="2"/>
    <n v="3653.44"/>
    <n v="0.21"/>
    <n v="767.22239999999999"/>
    <n v="2886.2175999999999"/>
    <n v="7"/>
    <x v="294"/>
    <d v="2024-07-28T00:00:00"/>
    <x v="1"/>
    <x v="2"/>
    <n v="1043.1300000000001"/>
    <x v="2"/>
  </r>
  <r>
    <s v="ORD105148"/>
    <x v="1"/>
    <x v="2"/>
    <n v="3654.29"/>
    <n v="0.4"/>
    <n v="1461.7160000000001"/>
    <n v="2192.5739999999996"/>
    <n v="7"/>
    <x v="109"/>
    <d v="2024-05-26T00:00:00"/>
    <x v="2"/>
    <x v="1"/>
    <n v="1069.45"/>
    <x v="5"/>
  </r>
  <r>
    <s v="ORD111678"/>
    <x v="0"/>
    <x v="1"/>
    <n v="3654.56"/>
    <n v="0.28000000000000003"/>
    <n v="1023.2768000000001"/>
    <n v="2631.2831999999999"/>
    <n v="7"/>
    <x v="318"/>
    <d v="2024-06-28T00:00:00"/>
    <x v="0"/>
    <x v="0"/>
    <n v="988.32"/>
    <x v="1"/>
  </r>
  <r>
    <s v="ORD104136"/>
    <x v="3"/>
    <x v="1"/>
    <n v="3655.91"/>
    <n v="0.35"/>
    <n v="1279.5684999999999"/>
    <n v="2376.3415"/>
    <n v="7"/>
    <x v="612"/>
    <d v="2023-03-02T00:00:00"/>
    <x v="1"/>
    <x v="0"/>
    <n v="891.08"/>
    <x v="0"/>
  </r>
  <r>
    <s v="ORD113050"/>
    <x v="1"/>
    <x v="1"/>
    <n v="3655.92"/>
    <n v="0.14000000000000001"/>
    <n v="511.82880000000006"/>
    <n v="3144.0911999999998"/>
    <n v="7"/>
    <x v="659"/>
    <d v="2023-06-02T00:00:00"/>
    <x v="2"/>
    <x v="1"/>
    <n v="663.1"/>
    <x v="3"/>
  </r>
  <r>
    <s v="ORD108075"/>
    <x v="0"/>
    <x v="1"/>
    <n v="3661.58"/>
    <n v="0.49"/>
    <n v="1794.1741999999999"/>
    <n v="1867.4058"/>
    <n v="7"/>
    <x v="647"/>
    <d v="2023-03-03T00:00:00"/>
    <x v="2"/>
    <x v="2"/>
    <n v="377.92"/>
    <x v="0"/>
  </r>
  <r>
    <s v="ORD103642"/>
    <x v="1"/>
    <x v="1"/>
    <n v="3671.07"/>
    <n v="0.46"/>
    <n v="1688.6922000000002"/>
    <n v="1982.3778"/>
    <n v="7"/>
    <x v="256"/>
    <d v="2023-08-06T00:00:00"/>
    <x v="2"/>
    <x v="0"/>
    <n v="1025.74"/>
    <x v="0"/>
  </r>
  <r>
    <s v="ORD113898"/>
    <x v="3"/>
    <x v="4"/>
    <n v="3671.73"/>
    <n v="0.21"/>
    <n v="771.06330000000003"/>
    <n v="2900.6666999999998"/>
    <n v="7"/>
    <x v="684"/>
    <d v="2023-08-30T00:00:00"/>
    <x v="1"/>
    <x v="0"/>
    <n v="932.71"/>
    <x v="3"/>
  </r>
  <r>
    <s v="ORD113835"/>
    <x v="3"/>
    <x v="1"/>
    <n v="3672.99"/>
    <n v="0.14000000000000001"/>
    <n v="514.21860000000004"/>
    <n v="3158.7713999999996"/>
    <n v="7"/>
    <x v="245"/>
    <d v="2023-07-18T00:00:00"/>
    <x v="2"/>
    <x v="1"/>
    <n v="359.11"/>
    <x v="4"/>
  </r>
  <r>
    <s v="ORD108972"/>
    <x v="3"/>
    <x v="1"/>
    <n v="3680.43"/>
    <n v="0.2"/>
    <n v="736.08600000000001"/>
    <n v="2944.3440000000001"/>
    <n v="7"/>
    <x v="331"/>
    <d v="2023-10-23T00:00:00"/>
    <x v="1"/>
    <x v="1"/>
    <n v="326.23"/>
    <x v="5"/>
  </r>
  <r>
    <s v="ORD108118"/>
    <x v="3"/>
    <x v="4"/>
    <n v="3684.01"/>
    <n v="0.31"/>
    <n v="1142.0431000000001"/>
    <n v="2541.9669000000004"/>
    <n v="7"/>
    <x v="75"/>
    <d v="2023-02-01T00:00:00"/>
    <x v="1"/>
    <x v="0"/>
    <n v="936.2"/>
    <x v="2"/>
  </r>
  <r>
    <s v="ORD108285"/>
    <x v="1"/>
    <x v="2"/>
    <n v="3685.01"/>
    <n v="0.15"/>
    <n v="552.75149999999996"/>
    <n v="3132.2585000000004"/>
    <n v="7"/>
    <x v="509"/>
    <d v="2024-09-27T00:00:00"/>
    <x v="2"/>
    <x v="1"/>
    <n v="656.19"/>
    <x v="3"/>
  </r>
  <r>
    <s v="ORD112988"/>
    <x v="3"/>
    <x v="1"/>
    <n v="3687.69"/>
    <n v="0.27"/>
    <n v="995.67630000000008"/>
    <n v="2692.0137"/>
    <n v="7"/>
    <x v="602"/>
    <d v="2023-05-16T00:00:00"/>
    <x v="1"/>
    <x v="1"/>
    <n v="362.65"/>
    <x v="0"/>
  </r>
  <r>
    <s v="ORD106109"/>
    <x v="2"/>
    <x v="2"/>
    <n v="3690.55"/>
    <n v="0.01"/>
    <n v="36.905500000000004"/>
    <n v="3653.6445000000003"/>
    <n v="7"/>
    <x v="680"/>
    <d v="2023-05-05T00:00:00"/>
    <x v="1"/>
    <x v="2"/>
    <n v="760.59"/>
    <x v="1"/>
  </r>
  <r>
    <s v="ORD114933"/>
    <x v="3"/>
    <x v="0"/>
    <n v="3693.27"/>
    <n v="0.01"/>
    <n v="36.932700000000004"/>
    <n v="3656.3373000000001"/>
    <n v="7"/>
    <x v="373"/>
    <d v="2024-04-08T00:00:00"/>
    <x v="0"/>
    <x v="2"/>
    <n v="708.98"/>
    <x v="0"/>
  </r>
  <r>
    <s v="ORD104159"/>
    <x v="1"/>
    <x v="3"/>
    <n v="3694.94"/>
    <n v="0.44"/>
    <n v="1625.7736"/>
    <n v="2069.1664000000001"/>
    <n v="7"/>
    <x v="216"/>
    <d v="2023-04-27T00:00:00"/>
    <x v="2"/>
    <x v="2"/>
    <n v="514.29"/>
    <x v="3"/>
  </r>
  <r>
    <s v="ORD110442"/>
    <x v="2"/>
    <x v="4"/>
    <n v="3697.85"/>
    <n v="0.48"/>
    <n v="1774.9679999999998"/>
    <n v="1922.8820000000001"/>
    <n v="7"/>
    <x v="711"/>
    <d v="2024-08-10T00:00:00"/>
    <x v="1"/>
    <x v="2"/>
    <n v="903.2"/>
    <x v="2"/>
  </r>
  <r>
    <s v="ORD113704"/>
    <x v="1"/>
    <x v="2"/>
    <n v="3700.68"/>
    <n v="0.43"/>
    <n v="1591.2923999999998"/>
    <n v="2109.3876"/>
    <n v="7"/>
    <x v="170"/>
    <d v="2023-02-07T00:00:00"/>
    <x v="1"/>
    <x v="2"/>
    <n v="1025.8"/>
    <x v="0"/>
  </r>
  <r>
    <s v="ORD113508"/>
    <x v="0"/>
    <x v="2"/>
    <n v="3700.87"/>
    <n v="0.46"/>
    <n v="1702.4002"/>
    <n v="1998.4697999999999"/>
    <n v="7"/>
    <x v="612"/>
    <d v="2023-02-28T00:00:00"/>
    <x v="1"/>
    <x v="2"/>
    <n v="768.63"/>
    <x v="1"/>
  </r>
  <r>
    <s v="ORD113736"/>
    <x v="3"/>
    <x v="1"/>
    <n v="3704.74"/>
    <n v="0.05"/>
    <n v="185.23699999999999"/>
    <n v="3519.5029999999997"/>
    <n v="7"/>
    <x v="104"/>
    <d v="2024-08-13T00:00:00"/>
    <x v="2"/>
    <x v="0"/>
    <n v="942.36"/>
    <x v="5"/>
  </r>
  <r>
    <s v="ORD103581"/>
    <x v="1"/>
    <x v="1"/>
    <n v="3705.56"/>
    <n v="0.16"/>
    <n v="592.88959999999997"/>
    <n v="3112.6704"/>
    <n v="7"/>
    <x v="639"/>
    <d v="2023-08-18T00:00:00"/>
    <x v="2"/>
    <x v="0"/>
    <n v="606.48"/>
    <x v="1"/>
  </r>
  <r>
    <s v="ORD111312"/>
    <x v="1"/>
    <x v="2"/>
    <n v="3708.65"/>
    <n v="0.14000000000000001"/>
    <n v="519.21100000000001"/>
    <n v="3189.4390000000003"/>
    <n v="7"/>
    <x v="485"/>
    <d v="2024-07-10T00:00:00"/>
    <x v="1"/>
    <x v="1"/>
    <n v="332.28"/>
    <x v="2"/>
  </r>
  <r>
    <s v="ORD113473"/>
    <x v="1"/>
    <x v="1"/>
    <n v="3709.49"/>
    <n v="0.3"/>
    <n v="1112.847"/>
    <n v="2596.643"/>
    <n v="7"/>
    <x v="188"/>
    <d v="2023-09-04T00:00:00"/>
    <x v="1"/>
    <x v="1"/>
    <n v="1091.5899999999999"/>
    <x v="3"/>
  </r>
  <r>
    <s v="ORD109817"/>
    <x v="1"/>
    <x v="3"/>
    <n v="3711.36"/>
    <n v="0.13"/>
    <n v="482.47680000000003"/>
    <n v="3228.8832000000002"/>
    <n v="7"/>
    <x v="365"/>
    <d v="2023-07-22T00:00:00"/>
    <x v="2"/>
    <x v="0"/>
    <n v="357.28"/>
    <x v="5"/>
  </r>
  <r>
    <s v="ORD104696"/>
    <x v="0"/>
    <x v="2"/>
    <n v="3712.62"/>
    <n v="0.48"/>
    <n v="1782.0575999999999"/>
    <n v="1930.5624"/>
    <n v="7"/>
    <x v="249"/>
    <d v="2023-02-23T00:00:00"/>
    <x v="0"/>
    <x v="2"/>
    <n v="477.22"/>
    <x v="0"/>
  </r>
  <r>
    <s v="ORD102637"/>
    <x v="2"/>
    <x v="3"/>
    <n v="3713.13"/>
    <n v="0.02"/>
    <n v="74.262600000000006"/>
    <n v="3638.8674000000001"/>
    <n v="7"/>
    <x v="681"/>
    <d v="2023-12-20T00:00:00"/>
    <x v="0"/>
    <x v="0"/>
    <n v="222.16"/>
    <x v="3"/>
  </r>
  <r>
    <s v="ORD104700"/>
    <x v="2"/>
    <x v="4"/>
    <n v="3713.31"/>
    <n v="0.46"/>
    <n v="1708.1226000000001"/>
    <n v="2005.1873999999998"/>
    <n v="7"/>
    <x v="42"/>
    <d v="2024-02-23T00:00:00"/>
    <x v="0"/>
    <x v="2"/>
    <n v="1017.95"/>
    <x v="1"/>
  </r>
  <r>
    <s v="ORD111064"/>
    <x v="3"/>
    <x v="2"/>
    <n v="3717.54"/>
    <n v="0.04"/>
    <n v="148.70160000000001"/>
    <n v="3568.8384000000001"/>
    <n v="7"/>
    <x v="419"/>
    <d v="2023-08-12T00:00:00"/>
    <x v="0"/>
    <x v="1"/>
    <n v="964.5"/>
    <x v="5"/>
  </r>
  <r>
    <s v="ORD112822"/>
    <x v="3"/>
    <x v="3"/>
    <n v="3720.37"/>
    <n v="0.02"/>
    <n v="74.407399999999996"/>
    <n v="3645.9625999999998"/>
    <n v="7"/>
    <x v="388"/>
    <d v="2023-07-04T00:00:00"/>
    <x v="2"/>
    <x v="1"/>
    <n v="196.76"/>
    <x v="5"/>
  </r>
  <r>
    <s v="ORD105848"/>
    <x v="2"/>
    <x v="2"/>
    <n v="3720.63"/>
    <n v="0.31"/>
    <n v="1153.3953000000001"/>
    <n v="2567.2347"/>
    <n v="7"/>
    <x v="381"/>
    <d v="2023-11-18T00:00:00"/>
    <x v="1"/>
    <x v="0"/>
    <n v="1100.97"/>
    <x v="0"/>
  </r>
  <r>
    <s v="ORD107850"/>
    <x v="0"/>
    <x v="0"/>
    <n v="3724.19"/>
    <n v="0.27"/>
    <n v="1005.5313000000001"/>
    <n v="2718.6587"/>
    <n v="7"/>
    <x v="336"/>
    <d v="2024-05-23T00:00:00"/>
    <x v="2"/>
    <x v="2"/>
    <n v="1025.44"/>
    <x v="3"/>
  </r>
  <r>
    <s v="ORD107375"/>
    <x v="2"/>
    <x v="0"/>
    <n v="3732.1"/>
    <n v="0.01"/>
    <n v="37.320999999999998"/>
    <n v="3694.779"/>
    <n v="7"/>
    <x v="116"/>
    <d v="2024-03-24T00:00:00"/>
    <x v="2"/>
    <x v="0"/>
    <n v="744.7"/>
    <x v="1"/>
  </r>
  <r>
    <s v="ORD109181"/>
    <x v="3"/>
    <x v="2"/>
    <n v="3740.61"/>
    <n v="0.12"/>
    <n v="448.8732"/>
    <n v="3291.7368000000001"/>
    <n v="7"/>
    <x v="18"/>
    <d v="2024-11-08T00:00:00"/>
    <x v="1"/>
    <x v="1"/>
    <n v="1052.42"/>
    <x v="0"/>
  </r>
  <r>
    <s v="ORD114423"/>
    <x v="0"/>
    <x v="2"/>
    <n v="3741.5"/>
    <n v="0.47"/>
    <n v="1758.5049999999999"/>
    <n v="1982.9950000000001"/>
    <n v="7"/>
    <x v="238"/>
    <d v="2023-03-19T00:00:00"/>
    <x v="1"/>
    <x v="0"/>
    <n v="506.18"/>
    <x v="0"/>
  </r>
  <r>
    <s v="ORD102975"/>
    <x v="0"/>
    <x v="4"/>
    <n v="3748.08"/>
    <n v="0.17"/>
    <n v="637.17360000000008"/>
    <n v="3110.9063999999998"/>
    <n v="7"/>
    <x v="334"/>
    <d v="2024-09-17T00:00:00"/>
    <x v="1"/>
    <x v="0"/>
    <n v="1114.1099999999999"/>
    <x v="5"/>
  </r>
  <r>
    <s v="ORD107994"/>
    <x v="3"/>
    <x v="4"/>
    <n v="3751.49"/>
    <n v="0.24"/>
    <n v="900.35759999999993"/>
    <n v="2851.1324"/>
    <n v="7"/>
    <x v="81"/>
    <d v="2024-09-09T00:00:00"/>
    <x v="2"/>
    <x v="2"/>
    <n v="879.92"/>
    <x v="5"/>
  </r>
  <r>
    <s v="ORD115300"/>
    <x v="3"/>
    <x v="4"/>
    <n v="3751.89"/>
    <n v="0.17"/>
    <n v="637.82130000000006"/>
    <n v="3114.0686999999998"/>
    <n v="7"/>
    <x v="419"/>
    <d v="2023-08-12T00:00:00"/>
    <x v="0"/>
    <x v="1"/>
    <n v="952.92"/>
    <x v="5"/>
  </r>
  <r>
    <s v="ORD109296"/>
    <x v="0"/>
    <x v="4"/>
    <n v="3753.02"/>
    <n v="0.31"/>
    <n v="1163.4362000000001"/>
    <n v="2589.5837999999999"/>
    <n v="7"/>
    <x v="242"/>
    <d v="2024-08-10T00:00:00"/>
    <x v="2"/>
    <x v="1"/>
    <n v="644.07000000000005"/>
    <x v="5"/>
  </r>
  <r>
    <s v="ORD109312"/>
    <x v="0"/>
    <x v="4"/>
    <n v="3756.07"/>
    <n v="0.01"/>
    <n v="37.560700000000004"/>
    <n v="3718.5093000000002"/>
    <n v="7"/>
    <x v="4"/>
    <d v="2023-12-20T00:00:00"/>
    <x v="2"/>
    <x v="1"/>
    <n v="654.11"/>
    <x v="0"/>
  </r>
  <r>
    <s v="ORD101435"/>
    <x v="2"/>
    <x v="0"/>
    <n v="3756.36"/>
    <n v="0.21"/>
    <n v="788.8356"/>
    <n v="2967.5244000000002"/>
    <n v="7"/>
    <x v="355"/>
    <d v="2023-12-16T00:00:00"/>
    <x v="0"/>
    <x v="0"/>
    <n v="1091.22"/>
    <x v="3"/>
  </r>
  <r>
    <s v="ORD109026"/>
    <x v="2"/>
    <x v="1"/>
    <n v="3758.71"/>
    <n v="0.23"/>
    <n v="864.50330000000008"/>
    <n v="2894.2066999999997"/>
    <n v="7"/>
    <x v="83"/>
    <d v="2023-10-11T00:00:00"/>
    <x v="0"/>
    <x v="1"/>
    <n v="573.67999999999995"/>
    <x v="4"/>
  </r>
  <r>
    <s v="ORD101952"/>
    <x v="0"/>
    <x v="0"/>
    <n v="3765.79"/>
    <n v="0.28000000000000003"/>
    <n v="1054.4212"/>
    <n v="2711.3688000000002"/>
    <n v="7"/>
    <x v="514"/>
    <d v="2024-02-12T00:00:00"/>
    <x v="0"/>
    <x v="2"/>
    <n v="424.8"/>
    <x v="2"/>
  </r>
  <r>
    <s v="ORD111660"/>
    <x v="1"/>
    <x v="2"/>
    <n v="3770.72"/>
    <n v="0.08"/>
    <n v="301.6576"/>
    <n v="3469.0623999999998"/>
    <n v="7"/>
    <x v="320"/>
    <d v="2023-08-25T00:00:00"/>
    <x v="1"/>
    <x v="2"/>
    <n v="488.89"/>
    <x v="0"/>
  </r>
  <r>
    <s v="ORD112879"/>
    <x v="2"/>
    <x v="1"/>
    <n v="3774.24"/>
    <n v="0.43"/>
    <n v="1622.9232"/>
    <n v="2151.3167999999996"/>
    <n v="7"/>
    <x v="134"/>
    <d v="2023-06-14T00:00:00"/>
    <x v="2"/>
    <x v="0"/>
    <n v="815.57"/>
    <x v="2"/>
  </r>
  <r>
    <s v="ORD102176"/>
    <x v="3"/>
    <x v="3"/>
    <n v="3774.51"/>
    <n v="0.49"/>
    <n v="1849.5099"/>
    <n v="1925.0001000000002"/>
    <n v="7"/>
    <x v="403"/>
    <d v="2024-04-10T00:00:00"/>
    <x v="1"/>
    <x v="1"/>
    <n v="504.44"/>
    <x v="4"/>
  </r>
  <r>
    <s v="ORD114046"/>
    <x v="1"/>
    <x v="0"/>
    <n v="3775.73"/>
    <n v="0.45"/>
    <n v="1699.0785000000001"/>
    <n v="2076.6514999999999"/>
    <n v="7"/>
    <x v="194"/>
    <d v="2023-02-26T00:00:00"/>
    <x v="1"/>
    <x v="0"/>
    <n v="238.78"/>
    <x v="3"/>
  </r>
  <r>
    <s v="ORD104633"/>
    <x v="1"/>
    <x v="4"/>
    <n v="3778.22"/>
    <n v="0.47"/>
    <n v="1775.7633999999998"/>
    <n v="2002.4566"/>
    <n v="7"/>
    <x v="712"/>
    <d v="2024-02-24T00:00:00"/>
    <x v="1"/>
    <x v="2"/>
    <n v="275.54000000000002"/>
    <x v="3"/>
  </r>
  <r>
    <s v="ORD105263"/>
    <x v="0"/>
    <x v="2"/>
    <n v="3782.17"/>
    <n v="0.01"/>
    <n v="37.8217"/>
    <n v="3744.3483000000001"/>
    <n v="7"/>
    <x v="292"/>
    <d v="2023-04-29T00:00:00"/>
    <x v="0"/>
    <x v="1"/>
    <n v="736.41"/>
    <x v="1"/>
  </r>
  <r>
    <s v="ORD111099"/>
    <x v="0"/>
    <x v="3"/>
    <n v="3790.68"/>
    <n v="0.03"/>
    <n v="113.7204"/>
    <n v="3676.9595999999997"/>
    <n v="7"/>
    <x v="49"/>
    <d v="2024-12-11T00:00:00"/>
    <x v="0"/>
    <x v="0"/>
    <n v="366.66"/>
    <x v="5"/>
  </r>
  <r>
    <s v="ORD106604"/>
    <x v="0"/>
    <x v="2"/>
    <n v="3790.85"/>
    <n v="0.14000000000000001"/>
    <n v="530.71900000000005"/>
    <n v="3260.1309999999999"/>
    <n v="7"/>
    <x v="129"/>
    <d v="2023-11-19T00:00:00"/>
    <x v="0"/>
    <x v="0"/>
    <n v="265.57"/>
    <x v="4"/>
  </r>
  <r>
    <s v="ORD108159"/>
    <x v="2"/>
    <x v="1"/>
    <n v="3795.33"/>
    <n v="0.23"/>
    <n v="872.92590000000007"/>
    <n v="2922.4040999999997"/>
    <n v="7"/>
    <x v="246"/>
    <d v="2024-07-25T00:00:00"/>
    <x v="0"/>
    <x v="0"/>
    <n v="885.58"/>
    <x v="0"/>
  </r>
  <r>
    <s v="ORD105017"/>
    <x v="1"/>
    <x v="2"/>
    <n v="3802.91"/>
    <n v="0.06"/>
    <n v="228.17459999999997"/>
    <n v="3574.7354"/>
    <n v="7"/>
    <x v="1"/>
    <d v="2023-09-15T00:00:00"/>
    <x v="1"/>
    <x v="0"/>
    <n v="999.56"/>
    <x v="5"/>
  </r>
  <r>
    <s v="ORD112732"/>
    <x v="0"/>
    <x v="0"/>
    <n v="3803.13"/>
    <n v="0"/>
    <n v="0"/>
    <n v="3803.13"/>
    <n v="7"/>
    <x v="705"/>
    <d v="2023-04-11T00:00:00"/>
    <x v="2"/>
    <x v="1"/>
    <n v="315.77"/>
    <x v="4"/>
  </r>
  <r>
    <s v="ORD105994"/>
    <x v="3"/>
    <x v="4"/>
    <n v="3811.18"/>
    <n v="0.3"/>
    <n v="1143.3539999999998"/>
    <n v="2667.826"/>
    <n v="7"/>
    <x v="266"/>
    <d v="2023-01-09T00:00:00"/>
    <x v="1"/>
    <x v="0"/>
    <n v="901.25"/>
    <x v="5"/>
  </r>
  <r>
    <s v="ORD100600"/>
    <x v="1"/>
    <x v="3"/>
    <n v="3812.55"/>
    <n v="0.06"/>
    <n v="228.75300000000001"/>
    <n v="3583.797"/>
    <n v="7"/>
    <x v="717"/>
    <d v="2024-09-09T00:00:00"/>
    <x v="0"/>
    <x v="0"/>
    <n v="769.54"/>
    <x v="4"/>
  </r>
  <r>
    <s v="ORD110014"/>
    <x v="0"/>
    <x v="1"/>
    <n v="3812.93"/>
    <n v="0.28000000000000003"/>
    <n v="1067.6204"/>
    <n v="2745.3095999999996"/>
    <n v="7"/>
    <x v="435"/>
    <d v="2024-08-25T00:00:00"/>
    <x v="2"/>
    <x v="0"/>
    <n v="974.91"/>
    <x v="5"/>
  </r>
  <r>
    <s v="ORD101838"/>
    <x v="3"/>
    <x v="4"/>
    <n v="3815.1"/>
    <n v="0.19"/>
    <n v="724.86900000000003"/>
    <n v="3090.2309999999998"/>
    <n v="7"/>
    <x v="68"/>
    <d v="2024-02-26T00:00:00"/>
    <x v="0"/>
    <x v="1"/>
    <n v="349.61"/>
    <x v="3"/>
  </r>
  <r>
    <s v="ORD107407"/>
    <x v="2"/>
    <x v="2"/>
    <n v="3816.1"/>
    <n v="0.14000000000000001"/>
    <n v="534.25400000000002"/>
    <n v="3281.846"/>
    <n v="7"/>
    <x v="483"/>
    <d v="2024-11-03T00:00:00"/>
    <x v="0"/>
    <x v="2"/>
    <n v="313.85000000000002"/>
    <x v="4"/>
  </r>
  <r>
    <s v="ORD115024"/>
    <x v="0"/>
    <x v="2"/>
    <n v="3816.78"/>
    <n v="0.05"/>
    <n v="190.83900000000003"/>
    <n v="3625.9410000000003"/>
    <n v="7"/>
    <x v="471"/>
    <d v="2023-12-31T00:00:00"/>
    <x v="1"/>
    <x v="0"/>
    <n v="889.9"/>
    <x v="0"/>
  </r>
  <r>
    <s v="ORD108304"/>
    <x v="0"/>
    <x v="4"/>
    <n v="3818.84"/>
    <n v="0.04"/>
    <n v="152.75360000000001"/>
    <n v="3666.0864000000001"/>
    <n v="7"/>
    <x v="43"/>
    <d v="2024-12-28T00:00:00"/>
    <x v="0"/>
    <x v="2"/>
    <n v="771.18"/>
    <x v="2"/>
  </r>
  <r>
    <s v="ORD107083"/>
    <x v="3"/>
    <x v="2"/>
    <n v="3820.62"/>
    <n v="0.02"/>
    <n v="76.412400000000005"/>
    <n v="3744.2075999999997"/>
    <n v="7"/>
    <x v="178"/>
    <d v="2023-01-25T00:00:00"/>
    <x v="2"/>
    <x v="1"/>
    <n v="561.29999999999995"/>
    <x v="5"/>
  </r>
  <r>
    <s v="ORD105891"/>
    <x v="1"/>
    <x v="0"/>
    <n v="3821.49"/>
    <n v="0.35"/>
    <n v="1337.5214999999998"/>
    <n v="2483.9684999999999"/>
    <n v="7"/>
    <x v="524"/>
    <d v="2023-06-01T00:00:00"/>
    <x v="2"/>
    <x v="1"/>
    <n v="546.01"/>
    <x v="1"/>
  </r>
  <r>
    <s v="ORD102466"/>
    <x v="3"/>
    <x v="0"/>
    <n v="3840.96"/>
    <n v="0.36"/>
    <n v="1382.7456"/>
    <n v="2458.2143999999998"/>
    <n v="7"/>
    <x v="453"/>
    <d v="2023-04-06T00:00:00"/>
    <x v="1"/>
    <x v="2"/>
    <n v="300.55"/>
    <x v="5"/>
  </r>
  <r>
    <s v="ORD111270"/>
    <x v="2"/>
    <x v="2"/>
    <n v="3841.13"/>
    <n v="0.36"/>
    <n v="1382.8068000000001"/>
    <n v="2458.3231999999998"/>
    <n v="7"/>
    <x v="685"/>
    <d v="2023-11-17T00:00:00"/>
    <x v="1"/>
    <x v="2"/>
    <n v="383.46"/>
    <x v="4"/>
  </r>
  <r>
    <s v="ORD114739"/>
    <x v="0"/>
    <x v="4"/>
    <n v="3843.45"/>
    <n v="0.32"/>
    <n v="1229.904"/>
    <n v="2613.5459999999998"/>
    <n v="7"/>
    <x v="458"/>
    <d v="2024-01-09T00:00:00"/>
    <x v="1"/>
    <x v="0"/>
    <n v="279.20999999999998"/>
    <x v="5"/>
  </r>
  <r>
    <s v="ORD111418"/>
    <x v="1"/>
    <x v="2"/>
    <n v="3845.12"/>
    <n v="0.24"/>
    <n v="922.82879999999989"/>
    <n v="2922.2912000000001"/>
    <n v="7"/>
    <x v="478"/>
    <d v="2024-02-14T00:00:00"/>
    <x v="0"/>
    <x v="0"/>
    <n v="1017.28"/>
    <x v="1"/>
  </r>
  <r>
    <s v="ORD114383"/>
    <x v="2"/>
    <x v="2"/>
    <n v="3845.14"/>
    <n v="0.06"/>
    <n v="230.70839999999998"/>
    <n v="3614.4315999999999"/>
    <n v="7"/>
    <x v="652"/>
    <d v="2023-08-02T00:00:00"/>
    <x v="1"/>
    <x v="1"/>
    <n v="262.98"/>
    <x v="0"/>
  </r>
  <r>
    <s v="ORD114149"/>
    <x v="1"/>
    <x v="3"/>
    <n v="3854.1"/>
    <n v="0.17"/>
    <n v="655.197"/>
    <n v="3198.9029999999998"/>
    <n v="7"/>
    <x v="248"/>
    <d v="2024-11-15T00:00:00"/>
    <x v="2"/>
    <x v="2"/>
    <n v="341.97"/>
    <x v="2"/>
  </r>
  <r>
    <s v="ORD101283"/>
    <x v="1"/>
    <x v="2"/>
    <n v="3857.2"/>
    <n v="0.09"/>
    <n v="347.14799999999997"/>
    <n v="3510.0519999999997"/>
    <n v="7"/>
    <x v="266"/>
    <d v="2023-01-10T00:00:00"/>
    <x v="0"/>
    <x v="0"/>
    <n v="297.72000000000003"/>
    <x v="1"/>
  </r>
  <r>
    <s v="ORD111679"/>
    <x v="2"/>
    <x v="3"/>
    <n v="3859.08"/>
    <n v="0.22"/>
    <n v="848.99760000000003"/>
    <n v="3010.0823999999998"/>
    <n v="7"/>
    <x v="489"/>
    <d v="2024-09-07T00:00:00"/>
    <x v="2"/>
    <x v="0"/>
    <n v="837.11"/>
    <x v="0"/>
  </r>
  <r>
    <s v="ORD106252"/>
    <x v="0"/>
    <x v="4"/>
    <n v="3861.03"/>
    <n v="0.42"/>
    <n v="1621.6325999999999"/>
    <n v="2239.3974000000003"/>
    <n v="7"/>
    <x v="657"/>
    <d v="2024-10-20T00:00:00"/>
    <x v="1"/>
    <x v="0"/>
    <n v="585.98"/>
    <x v="0"/>
  </r>
  <r>
    <s v="ORD115235"/>
    <x v="1"/>
    <x v="2"/>
    <n v="3862.77"/>
    <n v="0.49"/>
    <n v="1892.7573"/>
    <n v="1970.0127"/>
    <n v="7"/>
    <x v="104"/>
    <d v="2024-08-16T00:00:00"/>
    <x v="2"/>
    <x v="0"/>
    <n v="927.17"/>
    <x v="0"/>
  </r>
  <r>
    <s v="ORD113563"/>
    <x v="1"/>
    <x v="2"/>
    <n v="3863.57"/>
    <n v="0.38"/>
    <n v="1468.1566"/>
    <n v="2395.4134000000004"/>
    <n v="7"/>
    <x v="516"/>
    <d v="2023-12-13T00:00:00"/>
    <x v="0"/>
    <x v="2"/>
    <n v="892.86"/>
    <x v="3"/>
  </r>
  <r>
    <s v="ORD107490"/>
    <x v="3"/>
    <x v="3"/>
    <n v="3864.72"/>
    <n v="0.03"/>
    <n v="115.94159999999999"/>
    <n v="3748.7783999999997"/>
    <n v="7"/>
    <x v="634"/>
    <d v="2023-10-02T00:00:00"/>
    <x v="0"/>
    <x v="1"/>
    <n v="195.88"/>
    <x v="3"/>
  </r>
  <r>
    <s v="ORD114389"/>
    <x v="0"/>
    <x v="0"/>
    <n v="3866.78"/>
    <n v="0.04"/>
    <n v="154.6712"/>
    <n v="3712.1088"/>
    <n v="7"/>
    <x v="161"/>
    <d v="2024-03-21T00:00:00"/>
    <x v="0"/>
    <x v="0"/>
    <n v="334.95"/>
    <x v="2"/>
  </r>
  <r>
    <s v="ORD114858"/>
    <x v="3"/>
    <x v="2"/>
    <n v="3870.03"/>
    <n v="0.3"/>
    <n v="1161.009"/>
    <n v="2709.0210000000002"/>
    <n v="7"/>
    <x v="160"/>
    <d v="2024-07-05T00:00:00"/>
    <x v="2"/>
    <x v="2"/>
    <n v="669.26"/>
    <x v="0"/>
  </r>
  <r>
    <s v="ORD103764"/>
    <x v="0"/>
    <x v="0"/>
    <n v="3870.98"/>
    <n v="0.47"/>
    <n v="1819.3606"/>
    <n v="2051.6194"/>
    <n v="7"/>
    <x v="409"/>
    <d v="2023-08-14T00:00:00"/>
    <x v="0"/>
    <x v="2"/>
    <n v="707.06"/>
    <x v="2"/>
  </r>
  <r>
    <s v="ORD104747"/>
    <x v="3"/>
    <x v="0"/>
    <n v="3874.57"/>
    <n v="0.46"/>
    <n v="1782.3022000000001"/>
    <n v="2092.2678000000001"/>
    <n v="7"/>
    <x v="160"/>
    <d v="2024-07-03T00:00:00"/>
    <x v="1"/>
    <x v="1"/>
    <n v="860.26"/>
    <x v="4"/>
  </r>
  <r>
    <s v="ORD100909"/>
    <x v="2"/>
    <x v="0"/>
    <n v="3875.68"/>
    <n v="0.38"/>
    <n v="1472.7583999999999"/>
    <n v="2402.9215999999997"/>
    <n v="7"/>
    <x v="580"/>
    <d v="2024-02-04T00:00:00"/>
    <x v="1"/>
    <x v="2"/>
    <n v="228.61"/>
    <x v="2"/>
  </r>
  <r>
    <s v="ORD107429"/>
    <x v="0"/>
    <x v="3"/>
    <n v="3876.14"/>
    <n v="0.33"/>
    <n v="1279.1261999999999"/>
    <n v="2597.0137999999997"/>
    <n v="7"/>
    <x v="68"/>
    <d v="2024-02-26T00:00:00"/>
    <x v="0"/>
    <x v="1"/>
    <n v="356.69"/>
    <x v="1"/>
  </r>
  <r>
    <s v="ORD111014"/>
    <x v="1"/>
    <x v="0"/>
    <n v="3877.09"/>
    <n v="0.05"/>
    <n v="193.85450000000003"/>
    <n v="3683.2355000000002"/>
    <n v="7"/>
    <x v="155"/>
    <d v="2024-06-12T00:00:00"/>
    <x v="0"/>
    <x v="2"/>
    <n v="697.53"/>
    <x v="3"/>
  </r>
  <r>
    <s v="ORD114801"/>
    <x v="1"/>
    <x v="4"/>
    <n v="3877.97"/>
    <n v="0.18"/>
    <n v="698.03459999999995"/>
    <n v="3179.9353999999998"/>
    <n v="7"/>
    <x v="338"/>
    <d v="2024-08-14T00:00:00"/>
    <x v="2"/>
    <x v="2"/>
    <n v="457.08"/>
    <x v="5"/>
  </r>
  <r>
    <s v="ORD109416"/>
    <x v="3"/>
    <x v="4"/>
    <n v="3878.44"/>
    <n v="0.35"/>
    <n v="1357.454"/>
    <n v="2520.9859999999999"/>
    <n v="7"/>
    <x v="646"/>
    <d v="2024-02-27T00:00:00"/>
    <x v="2"/>
    <x v="0"/>
    <n v="387.91"/>
    <x v="2"/>
  </r>
  <r>
    <s v="ORD104736"/>
    <x v="0"/>
    <x v="3"/>
    <n v="3878.57"/>
    <n v="0.01"/>
    <n v="38.785700000000006"/>
    <n v="3839.7843000000003"/>
    <n v="7"/>
    <x v="420"/>
    <d v="2024-08-28T00:00:00"/>
    <x v="1"/>
    <x v="1"/>
    <n v="907.93"/>
    <x v="5"/>
  </r>
  <r>
    <s v="ORD107891"/>
    <x v="1"/>
    <x v="4"/>
    <n v="3879.24"/>
    <n v="0.18"/>
    <n v="698.26319999999998"/>
    <n v="3180.9767999999999"/>
    <n v="7"/>
    <x v="58"/>
    <d v="2024-01-20T00:00:00"/>
    <x v="1"/>
    <x v="2"/>
    <n v="545.98"/>
    <x v="2"/>
  </r>
  <r>
    <s v="ORD105370"/>
    <x v="2"/>
    <x v="1"/>
    <n v="3886.47"/>
    <n v="0.13"/>
    <n v="505.24110000000002"/>
    <n v="3381.2288999999996"/>
    <n v="7"/>
    <x v="159"/>
    <d v="2024-02-28T00:00:00"/>
    <x v="2"/>
    <x v="0"/>
    <n v="581.4"/>
    <x v="0"/>
  </r>
  <r>
    <s v="ORD107782"/>
    <x v="2"/>
    <x v="0"/>
    <n v="3886.95"/>
    <n v="0.3"/>
    <n v="1166.0849999999998"/>
    <n v="2720.8649999999998"/>
    <n v="7"/>
    <x v="165"/>
    <d v="2024-05-25T00:00:00"/>
    <x v="0"/>
    <x v="1"/>
    <n v="799.33"/>
    <x v="5"/>
  </r>
  <r>
    <s v="ORD108321"/>
    <x v="1"/>
    <x v="1"/>
    <n v="3887.39"/>
    <n v="0.36"/>
    <n v="1399.4603999999999"/>
    <n v="2487.9295999999999"/>
    <n v="7"/>
    <x v="47"/>
    <d v="2023-10-18T00:00:00"/>
    <x v="0"/>
    <x v="1"/>
    <n v="292.7"/>
    <x v="4"/>
  </r>
  <r>
    <s v="ORD114709"/>
    <x v="1"/>
    <x v="3"/>
    <n v="3887.63"/>
    <n v="0"/>
    <n v="0"/>
    <n v="3887.63"/>
    <n v="7"/>
    <x v="527"/>
    <d v="2024-01-30T00:00:00"/>
    <x v="0"/>
    <x v="1"/>
    <n v="783.52"/>
    <x v="5"/>
  </r>
  <r>
    <s v="ORD102087"/>
    <x v="1"/>
    <x v="3"/>
    <n v="3888.51"/>
    <n v="0.46"/>
    <n v="1788.7146000000002"/>
    <n v="2099.7954"/>
    <n v="7"/>
    <x v="240"/>
    <d v="2024-01-27T00:00:00"/>
    <x v="1"/>
    <x v="0"/>
    <n v="683.09"/>
    <x v="0"/>
  </r>
  <r>
    <s v="ORD105092"/>
    <x v="2"/>
    <x v="3"/>
    <n v="3889.97"/>
    <n v="0.2"/>
    <n v="777.99400000000003"/>
    <n v="3111.9759999999997"/>
    <n v="7"/>
    <x v="234"/>
    <d v="2023-01-12T00:00:00"/>
    <x v="2"/>
    <x v="2"/>
    <n v="1013.24"/>
    <x v="0"/>
  </r>
  <r>
    <s v="ORD104324"/>
    <x v="2"/>
    <x v="2"/>
    <n v="3890.7"/>
    <n v="0.03"/>
    <n v="116.72099999999999"/>
    <n v="3773.9789999999998"/>
    <n v="7"/>
    <x v="612"/>
    <d v="2023-03-04T00:00:00"/>
    <x v="1"/>
    <x v="1"/>
    <n v="762.98"/>
    <x v="5"/>
  </r>
  <r>
    <s v="ORD102658"/>
    <x v="0"/>
    <x v="2"/>
    <n v="3893.3"/>
    <n v="0.26"/>
    <n v="1012.258"/>
    <n v="2881.0420000000004"/>
    <n v="7"/>
    <x v="237"/>
    <d v="2024-08-04T00:00:00"/>
    <x v="1"/>
    <x v="2"/>
    <n v="872.37"/>
    <x v="1"/>
  </r>
  <r>
    <s v="ORD100409"/>
    <x v="2"/>
    <x v="0"/>
    <n v="3894.89"/>
    <n v="0.25"/>
    <n v="973.72249999999997"/>
    <n v="2921.1675"/>
    <n v="7"/>
    <x v="421"/>
    <d v="2024-08-02T00:00:00"/>
    <x v="0"/>
    <x v="0"/>
    <n v="1145.5"/>
    <x v="0"/>
  </r>
  <r>
    <s v="ORD106029"/>
    <x v="2"/>
    <x v="3"/>
    <n v="3897.63"/>
    <n v="0.02"/>
    <n v="77.952600000000004"/>
    <n v="3819.6774"/>
    <n v="7"/>
    <x v="671"/>
    <d v="2024-10-16T00:00:00"/>
    <x v="2"/>
    <x v="1"/>
    <n v="397.84"/>
    <x v="5"/>
  </r>
  <r>
    <s v="ORD101847"/>
    <x v="3"/>
    <x v="2"/>
    <n v="3903.76"/>
    <n v="0.08"/>
    <n v="312.30080000000004"/>
    <n v="3591.4592000000002"/>
    <n v="7"/>
    <x v="555"/>
    <d v="2023-01-19T00:00:00"/>
    <x v="1"/>
    <x v="1"/>
    <n v="867.75"/>
    <x v="4"/>
  </r>
  <r>
    <s v="ORD106569"/>
    <x v="0"/>
    <x v="4"/>
    <n v="3908.58"/>
    <n v="0.21"/>
    <n v="820.80179999999996"/>
    <n v="3087.7781999999997"/>
    <n v="7"/>
    <x v="78"/>
    <d v="2023-02-28T00:00:00"/>
    <x v="0"/>
    <x v="1"/>
    <n v="831.69"/>
    <x v="0"/>
  </r>
  <r>
    <s v="ORD107190"/>
    <x v="0"/>
    <x v="0"/>
    <n v="3911.03"/>
    <n v="0.19"/>
    <n v="743.09570000000008"/>
    <n v="3167.9342999999999"/>
    <n v="7"/>
    <x v="244"/>
    <d v="2023-07-08T00:00:00"/>
    <x v="0"/>
    <x v="1"/>
    <n v="819.25"/>
    <x v="3"/>
  </r>
  <r>
    <s v="ORD100181"/>
    <x v="0"/>
    <x v="0"/>
    <n v="3913.59"/>
    <n v="0.03"/>
    <n v="117.40770000000001"/>
    <n v="3796.1822999999999"/>
    <n v="7"/>
    <x v="471"/>
    <d v="2023-12-30T00:00:00"/>
    <x v="0"/>
    <x v="2"/>
    <n v="235.73"/>
    <x v="2"/>
  </r>
  <r>
    <s v="ORD110291"/>
    <x v="1"/>
    <x v="0"/>
    <n v="3914.34"/>
    <n v="0.28999999999999998"/>
    <n v="1135.1586"/>
    <n v="2779.1814000000004"/>
    <n v="7"/>
    <x v="139"/>
    <d v="2023-02-05T00:00:00"/>
    <x v="0"/>
    <x v="2"/>
    <n v="218.38"/>
    <x v="4"/>
  </r>
  <r>
    <s v="ORD104739"/>
    <x v="3"/>
    <x v="3"/>
    <n v="3916.72"/>
    <n v="0.47"/>
    <n v="1840.8583999999998"/>
    <n v="2075.8616000000002"/>
    <n v="7"/>
    <x v="371"/>
    <d v="2023-02-11T00:00:00"/>
    <x v="1"/>
    <x v="1"/>
    <n v="862.89"/>
    <x v="3"/>
  </r>
  <r>
    <s v="ORD101544"/>
    <x v="3"/>
    <x v="2"/>
    <n v="3917.16"/>
    <n v="0.22"/>
    <n v="861.77519999999993"/>
    <n v="3055.3847999999998"/>
    <n v="7"/>
    <x v="462"/>
    <d v="2023-01-29T00:00:00"/>
    <x v="0"/>
    <x v="0"/>
    <n v="221.3"/>
    <x v="1"/>
  </r>
  <r>
    <s v="ORD114243"/>
    <x v="3"/>
    <x v="3"/>
    <n v="3918.8"/>
    <n v="0.26"/>
    <n v="1018.888"/>
    <n v="2899.9120000000003"/>
    <n v="7"/>
    <x v="617"/>
    <d v="2024-10-05T00:00:00"/>
    <x v="0"/>
    <x v="2"/>
    <n v="546.91"/>
    <x v="5"/>
  </r>
  <r>
    <s v="ORD100984"/>
    <x v="3"/>
    <x v="0"/>
    <n v="3921.61"/>
    <n v="0.13"/>
    <n v="509.80930000000001"/>
    <n v="3411.8007000000002"/>
    <n v="7"/>
    <x v="674"/>
    <d v="2024-11-29T00:00:00"/>
    <x v="2"/>
    <x v="2"/>
    <n v="898.64"/>
    <x v="2"/>
  </r>
  <r>
    <s v="ORD114183"/>
    <x v="3"/>
    <x v="4"/>
    <n v="3923.46"/>
    <n v="0.25"/>
    <n v="980.86500000000001"/>
    <n v="2942.5950000000003"/>
    <n v="7"/>
    <x v="253"/>
    <d v="2023-09-08T00:00:00"/>
    <x v="1"/>
    <x v="2"/>
    <n v="387.16"/>
    <x v="2"/>
  </r>
  <r>
    <s v="ORD107774"/>
    <x v="2"/>
    <x v="4"/>
    <n v="3927.04"/>
    <n v="0.42"/>
    <n v="1649.3568"/>
    <n v="2277.6831999999999"/>
    <n v="7"/>
    <x v="660"/>
    <d v="2023-01-07T00:00:00"/>
    <x v="0"/>
    <x v="0"/>
    <n v="885.88"/>
    <x v="1"/>
  </r>
  <r>
    <s v="ORD101969"/>
    <x v="1"/>
    <x v="1"/>
    <n v="3936.22"/>
    <n v="0.44"/>
    <n v="1731.9367999999999"/>
    <n v="2204.2831999999999"/>
    <n v="7"/>
    <x v="569"/>
    <d v="2024-04-20T00:00:00"/>
    <x v="1"/>
    <x v="0"/>
    <n v="832.4"/>
    <x v="5"/>
  </r>
  <r>
    <s v="ORD107724"/>
    <x v="1"/>
    <x v="1"/>
    <n v="3941.23"/>
    <n v="0.48"/>
    <n v="1891.7903999999999"/>
    <n v="2049.4396000000002"/>
    <n v="7"/>
    <x v="82"/>
    <d v="2023-11-09T00:00:00"/>
    <x v="2"/>
    <x v="1"/>
    <n v="433.01"/>
    <x v="3"/>
  </r>
  <r>
    <s v="ORD104998"/>
    <x v="2"/>
    <x v="3"/>
    <n v="3943.86"/>
    <n v="0.32"/>
    <n v="1262.0352"/>
    <n v="2681.8248000000003"/>
    <n v="7"/>
    <x v="617"/>
    <d v="2024-10-01T00:00:00"/>
    <x v="0"/>
    <x v="2"/>
    <n v="790.39"/>
    <x v="5"/>
  </r>
  <r>
    <s v="ORD103925"/>
    <x v="3"/>
    <x v="3"/>
    <n v="3946.29"/>
    <n v="0.46"/>
    <n v="1815.2934"/>
    <n v="2130.9965999999999"/>
    <n v="7"/>
    <x v="166"/>
    <d v="2023-11-18T00:00:00"/>
    <x v="0"/>
    <x v="0"/>
    <n v="358.51"/>
    <x v="0"/>
  </r>
  <r>
    <s v="ORD108100"/>
    <x v="1"/>
    <x v="2"/>
    <n v="3946.69"/>
    <n v="0.41"/>
    <n v="1618.1428999999998"/>
    <n v="2328.5471000000002"/>
    <n v="7"/>
    <x v="627"/>
    <d v="2023-02-02T00:00:00"/>
    <x v="0"/>
    <x v="0"/>
    <n v="504.15"/>
    <x v="4"/>
  </r>
  <r>
    <s v="ORD105285"/>
    <x v="0"/>
    <x v="3"/>
    <n v="3947.83"/>
    <n v="0.18"/>
    <n v="710.60939999999994"/>
    <n v="3237.2206000000001"/>
    <n v="7"/>
    <x v="74"/>
    <d v="2024-12-17T00:00:00"/>
    <x v="0"/>
    <x v="0"/>
    <n v="600.20000000000005"/>
    <x v="0"/>
  </r>
  <r>
    <s v="ORD101789"/>
    <x v="2"/>
    <x v="4"/>
    <n v="3947.84"/>
    <n v="0.03"/>
    <n v="118.43519999999999"/>
    <n v="3829.4048000000003"/>
    <n v="7"/>
    <x v="462"/>
    <d v="2023-01-25T00:00:00"/>
    <x v="0"/>
    <x v="1"/>
    <n v="298.38"/>
    <x v="1"/>
  </r>
  <r>
    <s v="ORD108360"/>
    <x v="1"/>
    <x v="0"/>
    <n v="3949.01"/>
    <n v="0.49"/>
    <n v="1935.0149000000001"/>
    <n v="2013.9951000000001"/>
    <n v="7"/>
    <x v="381"/>
    <d v="2023-11-16T00:00:00"/>
    <x v="0"/>
    <x v="2"/>
    <n v="889.83"/>
    <x v="0"/>
  </r>
  <r>
    <s v="ORD100620"/>
    <x v="3"/>
    <x v="3"/>
    <n v="3951.61"/>
    <n v="0.28999999999999998"/>
    <n v="1145.9668999999999"/>
    <n v="2805.6431000000002"/>
    <n v="7"/>
    <x v="571"/>
    <d v="2024-07-19T00:00:00"/>
    <x v="2"/>
    <x v="2"/>
    <n v="1154.6500000000001"/>
    <x v="1"/>
  </r>
  <r>
    <s v="ORD108464"/>
    <x v="0"/>
    <x v="0"/>
    <n v="3960.81"/>
    <n v="0.37"/>
    <n v="1465.4997000000001"/>
    <n v="2495.3103000000001"/>
    <n v="7"/>
    <x v="415"/>
    <d v="2023-06-22T00:00:00"/>
    <x v="2"/>
    <x v="2"/>
    <n v="516.99"/>
    <x v="4"/>
  </r>
  <r>
    <s v="ORD109104"/>
    <x v="0"/>
    <x v="1"/>
    <n v="3962.53"/>
    <n v="0.03"/>
    <n v="118.8759"/>
    <n v="3843.6541000000002"/>
    <n v="7"/>
    <x v="395"/>
    <d v="2023-06-26T00:00:00"/>
    <x v="0"/>
    <x v="1"/>
    <n v="1010.9"/>
    <x v="5"/>
  </r>
  <r>
    <s v="ORD114728"/>
    <x v="1"/>
    <x v="2"/>
    <n v="3965.6"/>
    <n v="0.08"/>
    <n v="317.24799999999999"/>
    <n v="3648.3519999999999"/>
    <n v="7"/>
    <x v="529"/>
    <d v="2024-05-08T00:00:00"/>
    <x v="0"/>
    <x v="1"/>
    <n v="315.35000000000002"/>
    <x v="3"/>
  </r>
  <r>
    <s v="ORD113595"/>
    <x v="1"/>
    <x v="4"/>
    <n v="3966.41"/>
    <n v="0.33"/>
    <n v="1308.9153000000001"/>
    <n v="2657.4946999999997"/>
    <n v="7"/>
    <x v="218"/>
    <d v="2024-11-08T00:00:00"/>
    <x v="1"/>
    <x v="0"/>
    <n v="624.86"/>
    <x v="0"/>
  </r>
  <r>
    <s v="ORD113760"/>
    <x v="1"/>
    <x v="1"/>
    <n v="3970.02"/>
    <n v="0.4"/>
    <n v="1588.008"/>
    <n v="2382.0119999999997"/>
    <n v="7"/>
    <x v="496"/>
    <d v="2023-08-07T00:00:00"/>
    <x v="1"/>
    <x v="2"/>
    <n v="960.42"/>
    <x v="0"/>
  </r>
  <r>
    <s v="ORD104676"/>
    <x v="0"/>
    <x v="0"/>
    <n v="3974.23"/>
    <n v="0.1"/>
    <n v="397.423"/>
    <n v="3576.8069999999998"/>
    <n v="7"/>
    <x v="46"/>
    <d v="2024-03-01T00:00:00"/>
    <x v="0"/>
    <x v="0"/>
    <n v="1175.75"/>
    <x v="1"/>
  </r>
  <r>
    <s v="ORD106235"/>
    <x v="3"/>
    <x v="1"/>
    <n v="3975.79"/>
    <n v="0.47"/>
    <n v="1868.6212999999998"/>
    <n v="2107.1687000000002"/>
    <n v="7"/>
    <x v="626"/>
    <d v="2024-01-15T00:00:00"/>
    <x v="1"/>
    <x v="2"/>
    <n v="884.47"/>
    <x v="1"/>
  </r>
  <r>
    <s v="ORD109387"/>
    <x v="2"/>
    <x v="3"/>
    <n v="3976.35"/>
    <n v="0.04"/>
    <n v="159.054"/>
    <n v="3817.2959999999998"/>
    <n v="7"/>
    <x v="500"/>
    <d v="2023-11-29T00:00:00"/>
    <x v="2"/>
    <x v="0"/>
    <n v="199.17"/>
    <x v="5"/>
  </r>
  <r>
    <s v="ORD115269"/>
    <x v="0"/>
    <x v="1"/>
    <n v="3979.25"/>
    <n v="0.37"/>
    <n v="1472.3225"/>
    <n v="2506.9274999999998"/>
    <n v="7"/>
    <x v="575"/>
    <d v="2024-07-21T00:00:00"/>
    <x v="2"/>
    <x v="2"/>
    <n v="280.93"/>
    <x v="4"/>
  </r>
  <r>
    <s v="ORD114021"/>
    <x v="1"/>
    <x v="4"/>
    <n v="3981.32"/>
    <n v="0.28000000000000003"/>
    <n v="1114.7696000000001"/>
    <n v="2866.5504000000001"/>
    <n v="7"/>
    <x v="38"/>
    <d v="2024-01-17T00:00:00"/>
    <x v="0"/>
    <x v="0"/>
    <n v="867.6"/>
    <x v="3"/>
  </r>
  <r>
    <s v="ORD111595"/>
    <x v="1"/>
    <x v="3"/>
    <n v="3983.75"/>
    <n v="0.05"/>
    <n v="199.1875"/>
    <n v="3784.5625"/>
    <n v="7"/>
    <x v="245"/>
    <d v="2023-07-20T00:00:00"/>
    <x v="2"/>
    <x v="2"/>
    <n v="855.79"/>
    <x v="4"/>
  </r>
  <r>
    <s v="ORD108363"/>
    <x v="3"/>
    <x v="3"/>
    <n v="3986.02"/>
    <n v="0"/>
    <n v="0"/>
    <n v="3986.02"/>
    <n v="7"/>
    <x v="399"/>
    <d v="2023-04-28T00:00:00"/>
    <x v="0"/>
    <x v="0"/>
    <n v="954.66"/>
    <x v="0"/>
  </r>
  <r>
    <s v="ORD104329"/>
    <x v="2"/>
    <x v="4"/>
    <n v="3987.16"/>
    <n v="0.17"/>
    <n v="677.81720000000007"/>
    <n v="3309.3427999999999"/>
    <n v="7"/>
    <x v="610"/>
    <d v="2023-09-20T00:00:00"/>
    <x v="2"/>
    <x v="1"/>
    <n v="448.88"/>
    <x v="2"/>
  </r>
  <r>
    <s v="ORD113404"/>
    <x v="3"/>
    <x v="1"/>
    <n v="3996.86"/>
    <n v="0.33"/>
    <n v="1318.9638"/>
    <n v="2677.8962000000001"/>
    <n v="7"/>
    <x v="528"/>
    <d v="2024-05-01T00:00:00"/>
    <x v="0"/>
    <x v="0"/>
    <n v="790.67"/>
    <x v="5"/>
  </r>
  <r>
    <s v="ORD109154"/>
    <x v="0"/>
    <x v="0"/>
    <n v="3998.98"/>
    <n v="0.09"/>
    <n v="359.90819999999997"/>
    <n v="3639.0718000000002"/>
    <n v="7"/>
    <x v="62"/>
    <d v="2024-10-19T00:00:00"/>
    <x v="2"/>
    <x v="0"/>
    <n v="1043.31"/>
    <x v="3"/>
  </r>
  <r>
    <s v="ORD109634"/>
    <x v="1"/>
    <x v="2"/>
    <n v="3999.77"/>
    <n v="0.46"/>
    <n v="1839.8942000000002"/>
    <n v="2159.8757999999998"/>
    <n v="7"/>
    <x v="238"/>
    <d v="2023-03-19T00:00:00"/>
    <x v="2"/>
    <x v="1"/>
    <n v="667.33"/>
    <x v="4"/>
  </r>
  <r>
    <s v="ORD102206"/>
    <x v="0"/>
    <x v="2"/>
    <n v="4000.09"/>
    <n v="0.48"/>
    <n v="1920.0432000000001"/>
    <n v="2080.0468000000001"/>
    <n v="7"/>
    <x v="141"/>
    <d v="2024-02-03T00:00:00"/>
    <x v="0"/>
    <x v="1"/>
    <n v="982.27"/>
    <x v="5"/>
  </r>
  <r>
    <s v="ORD108440"/>
    <x v="2"/>
    <x v="0"/>
    <n v="4005.49"/>
    <n v="0.48"/>
    <n v="1922.6351999999997"/>
    <n v="2082.8548000000001"/>
    <n v="7"/>
    <x v="15"/>
    <d v="2023-08-31T00:00:00"/>
    <x v="0"/>
    <x v="0"/>
    <n v="582.51"/>
    <x v="4"/>
  </r>
  <r>
    <s v="ORD107901"/>
    <x v="1"/>
    <x v="0"/>
    <n v="4006.74"/>
    <n v="0.34"/>
    <n v="1362.2916"/>
    <n v="2644.4483999999998"/>
    <n v="7"/>
    <x v="71"/>
    <d v="2023-08-15T00:00:00"/>
    <x v="0"/>
    <x v="2"/>
    <n v="235.11"/>
    <x v="2"/>
  </r>
  <r>
    <s v="ORD102410"/>
    <x v="0"/>
    <x v="1"/>
    <n v="4008.76"/>
    <n v="0.43"/>
    <n v="1723.7668000000001"/>
    <n v="2284.9931999999999"/>
    <n v="7"/>
    <x v="52"/>
    <d v="2023-04-16T00:00:00"/>
    <x v="0"/>
    <x v="2"/>
    <n v="973.65"/>
    <x v="4"/>
  </r>
  <r>
    <s v="ORD101496"/>
    <x v="3"/>
    <x v="2"/>
    <n v="4011.92"/>
    <n v="0.28000000000000003"/>
    <n v="1123.3376000000001"/>
    <n v="2888.5824000000002"/>
    <n v="7"/>
    <x v="427"/>
    <d v="2023-07-11T00:00:00"/>
    <x v="0"/>
    <x v="0"/>
    <n v="1133.48"/>
    <x v="1"/>
  </r>
  <r>
    <s v="ORD104149"/>
    <x v="3"/>
    <x v="1"/>
    <n v="4012.6"/>
    <n v="0.06"/>
    <n v="240.75599999999997"/>
    <n v="3771.8440000000001"/>
    <n v="7"/>
    <x v="189"/>
    <d v="2023-05-19T00:00:00"/>
    <x v="0"/>
    <x v="1"/>
    <n v="453.05"/>
    <x v="3"/>
  </r>
  <r>
    <s v="ORD110388"/>
    <x v="2"/>
    <x v="4"/>
    <n v="4016.77"/>
    <n v="0.32"/>
    <n v="1285.3664000000001"/>
    <n v="2731.4035999999996"/>
    <n v="7"/>
    <x v="173"/>
    <d v="2024-06-04T00:00:00"/>
    <x v="0"/>
    <x v="1"/>
    <n v="806.1"/>
    <x v="0"/>
  </r>
  <r>
    <s v="ORD108307"/>
    <x v="3"/>
    <x v="1"/>
    <n v="4019.72"/>
    <n v="0.35"/>
    <n v="1406.9019999999998"/>
    <n v="2612.8180000000002"/>
    <n v="7"/>
    <x v="279"/>
    <d v="2023-04-27T00:00:00"/>
    <x v="1"/>
    <x v="0"/>
    <n v="598.77"/>
    <x v="3"/>
  </r>
  <r>
    <s v="ORD110008"/>
    <x v="0"/>
    <x v="2"/>
    <n v="4020.2"/>
    <n v="0.44"/>
    <n v="1768.8879999999999"/>
    <n v="2251.3119999999999"/>
    <n v="7"/>
    <x v="6"/>
    <d v="2023-08-23T00:00:00"/>
    <x v="1"/>
    <x v="0"/>
    <n v="626.17999999999995"/>
    <x v="1"/>
  </r>
  <r>
    <s v="ORD102453"/>
    <x v="0"/>
    <x v="1"/>
    <n v="4020.68"/>
    <n v="0.41"/>
    <n v="1648.4787999999999"/>
    <n v="2372.2012"/>
    <n v="7"/>
    <x v="470"/>
    <d v="2024-12-09T00:00:00"/>
    <x v="0"/>
    <x v="1"/>
    <n v="458.58"/>
    <x v="2"/>
  </r>
  <r>
    <s v="ORD112610"/>
    <x v="2"/>
    <x v="2"/>
    <n v="4022.27"/>
    <n v="0.05"/>
    <n v="201.11350000000002"/>
    <n v="3821.1565000000001"/>
    <n v="7"/>
    <x v="32"/>
    <d v="2024-10-26T00:00:00"/>
    <x v="2"/>
    <x v="1"/>
    <n v="928.96"/>
    <x v="4"/>
  </r>
  <r>
    <s v="ORD113122"/>
    <x v="2"/>
    <x v="0"/>
    <n v="4025.54"/>
    <n v="0.24"/>
    <n v="966.12959999999998"/>
    <n v="3059.4103999999998"/>
    <n v="7"/>
    <x v="467"/>
    <d v="2024-08-16T00:00:00"/>
    <x v="1"/>
    <x v="0"/>
    <n v="521.13"/>
    <x v="0"/>
  </r>
  <r>
    <s v="ORD103983"/>
    <x v="2"/>
    <x v="2"/>
    <n v="4026.08"/>
    <n v="0.19"/>
    <n v="764.95519999999999"/>
    <n v="3261.1248000000001"/>
    <n v="7"/>
    <x v="363"/>
    <d v="2023-12-01T00:00:00"/>
    <x v="1"/>
    <x v="1"/>
    <n v="704.55"/>
    <x v="0"/>
  </r>
  <r>
    <s v="ORD110507"/>
    <x v="2"/>
    <x v="3"/>
    <n v="4026.28"/>
    <n v="0.12"/>
    <n v="483.15359999999998"/>
    <n v="3543.1264000000001"/>
    <n v="7"/>
    <x v="482"/>
    <d v="2023-03-25T00:00:00"/>
    <x v="1"/>
    <x v="1"/>
    <n v="318.02999999999997"/>
    <x v="5"/>
  </r>
  <r>
    <s v="ORD102810"/>
    <x v="1"/>
    <x v="0"/>
    <n v="4026.86"/>
    <n v="7.0000000000000007E-2"/>
    <n v="281.88020000000006"/>
    <n v="3744.9798000000001"/>
    <n v="7"/>
    <x v="140"/>
    <d v="2023-05-13T00:00:00"/>
    <x v="1"/>
    <x v="2"/>
    <n v="474.7"/>
    <x v="5"/>
  </r>
  <r>
    <s v="ORD113775"/>
    <x v="1"/>
    <x v="4"/>
    <n v="4032.05"/>
    <n v="0.15"/>
    <n v="604.8075"/>
    <n v="3427.2425000000003"/>
    <n v="7"/>
    <x v="727"/>
    <d v="2024-03-11T00:00:00"/>
    <x v="0"/>
    <x v="1"/>
    <n v="988.38"/>
    <x v="4"/>
  </r>
  <r>
    <s v="ORD104374"/>
    <x v="0"/>
    <x v="2"/>
    <n v="4032.93"/>
    <n v="0.43"/>
    <n v="1734.1598999999999"/>
    <n v="2298.7700999999997"/>
    <n v="7"/>
    <x v="633"/>
    <d v="2023-11-13T00:00:00"/>
    <x v="1"/>
    <x v="0"/>
    <n v="622.36"/>
    <x v="1"/>
  </r>
  <r>
    <s v="ORD109832"/>
    <x v="2"/>
    <x v="2"/>
    <n v="4038.81"/>
    <n v="0.28000000000000003"/>
    <n v="1130.8668"/>
    <n v="2907.9431999999997"/>
    <n v="7"/>
    <x v="647"/>
    <d v="2023-03-03T00:00:00"/>
    <x v="1"/>
    <x v="0"/>
    <n v="604.05999999999995"/>
    <x v="0"/>
  </r>
  <r>
    <s v="ORD106020"/>
    <x v="1"/>
    <x v="4"/>
    <n v="4040.07"/>
    <n v="0.15"/>
    <n v="606.01049999999998"/>
    <n v="3434.0595000000003"/>
    <n v="7"/>
    <x v="421"/>
    <d v="2024-07-29T00:00:00"/>
    <x v="1"/>
    <x v="0"/>
    <n v="901.74"/>
    <x v="1"/>
  </r>
  <r>
    <s v="ORD113755"/>
    <x v="2"/>
    <x v="0"/>
    <n v="4045.93"/>
    <n v="0.22"/>
    <n v="890.1046"/>
    <n v="3155.8253999999997"/>
    <n v="7"/>
    <x v="371"/>
    <d v="2023-02-11T00:00:00"/>
    <x v="1"/>
    <x v="1"/>
    <n v="254.06"/>
    <x v="0"/>
  </r>
  <r>
    <s v="ORD104243"/>
    <x v="0"/>
    <x v="4"/>
    <n v="4047.4"/>
    <n v="0.43"/>
    <n v="1740.3820000000001"/>
    <n v="2307.018"/>
    <n v="7"/>
    <x v="446"/>
    <d v="2023-04-25T00:00:00"/>
    <x v="2"/>
    <x v="1"/>
    <n v="906.39"/>
    <x v="0"/>
  </r>
  <r>
    <s v="ORD104171"/>
    <x v="0"/>
    <x v="0"/>
    <n v="4047.92"/>
    <n v="0.28000000000000003"/>
    <n v="1133.4176000000002"/>
    <n v="2914.5023999999999"/>
    <n v="7"/>
    <x v="36"/>
    <d v="2024-06-28T00:00:00"/>
    <x v="0"/>
    <x v="2"/>
    <n v="858.64"/>
    <x v="2"/>
  </r>
  <r>
    <s v="ORD111693"/>
    <x v="0"/>
    <x v="3"/>
    <n v="4049.29"/>
    <n v="0.46"/>
    <n v="1862.6734000000001"/>
    <n v="2186.6165999999998"/>
    <n v="7"/>
    <x v="627"/>
    <d v="2023-01-31T00:00:00"/>
    <x v="0"/>
    <x v="2"/>
    <n v="679.68"/>
    <x v="2"/>
  </r>
  <r>
    <s v="ORD112580"/>
    <x v="3"/>
    <x v="0"/>
    <n v="4052.45"/>
    <n v="0.28999999999999998"/>
    <n v="1175.2104999999999"/>
    <n v="2877.2394999999997"/>
    <n v="7"/>
    <x v="468"/>
    <d v="2023-12-30T00:00:00"/>
    <x v="1"/>
    <x v="1"/>
    <n v="517.91"/>
    <x v="4"/>
  </r>
  <r>
    <s v="ORD101756"/>
    <x v="1"/>
    <x v="0"/>
    <n v="4054.69"/>
    <n v="0.34"/>
    <n v="1378.5946000000001"/>
    <n v="2676.0954000000002"/>
    <n v="7"/>
    <x v="391"/>
    <d v="2023-03-10T00:00:00"/>
    <x v="2"/>
    <x v="0"/>
    <n v="655.52"/>
    <x v="2"/>
  </r>
  <r>
    <s v="ORD109147"/>
    <x v="1"/>
    <x v="2"/>
    <n v="4065.16"/>
    <n v="0.2"/>
    <n v="813.03200000000004"/>
    <n v="3252.1279999999997"/>
    <n v="7"/>
    <x v="565"/>
    <d v="2024-06-27T00:00:00"/>
    <x v="1"/>
    <x v="0"/>
    <n v="604.49"/>
    <x v="0"/>
  </r>
  <r>
    <s v="ORD110099"/>
    <x v="3"/>
    <x v="3"/>
    <n v="4066.37"/>
    <n v="0.2"/>
    <n v="813.274"/>
    <n v="3253.096"/>
    <n v="7"/>
    <x v="473"/>
    <d v="2023-09-01T00:00:00"/>
    <x v="0"/>
    <x v="1"/>
    <n v="826.07"/>
    <x v="1"/>
  </r>
  <r>
    <s v="ORD113607"/>
    <x v="1"/>
    <x v="2"/>
    <n v="4070.85"/>
    <n v="0.26"/>
    <n v="1058.421"/>
    <n v="3012.4290000000001"/>
    <n v="7"/>
    <x v="197"/>
    <d v="2024-04-06T00:00:00"/>
    <x v="2"/>
    <x v="1"/>
    <n v="741.78"/>
    <x v="3"/>
  </r>
  <r>
    <s v="ORD113358"/>
    <x v="3"/>
    <x v="2"/>
    <n v="4071.68"/>
    <n v="0.32"/>
    <n v="1302.9376"/>
    <n v="2768.7424000000001"/>
    <n v="7"/>
    <x v="56"/>
    <d v="2024-11-16T00:00:00"/>
    <x v="1"/>
    <x v="1"/>
    <n v="636.63"/>
    <x v="4"/>
  </r>
  <r>
    <s v="ORD106611"/>
    <x v="2"/>
    <x v="0"/>
    <n v="4072.3"/>
    <n v="0.46"/>
    <n v="1873.2580000000003"/>
    <n v="2199.0419999999999"/>
    <n v="7"/>
    <x v="522"/>
    <d v="2024-10-16T00:00:00"/>
    <x v="0"/>
    <x v="1"/>
    <n v="564.79999999999995"/>
    <x v="0"/>
  </r>
  <r>
    <s v="ORD110801"/>
    <x v="3"/>
    <x v="2"/>
    <n v="4075.12"/>
    <n v="0.49"/>
    <n v="1996.8088"/>
    <n v="2078.3112000000001"/>
    <n v="7"/>
    <x v="61"/>
    <d v="2023-07-19T00:00:00"/>
    <x v="1"/>
    <x v="1"/>
    <n v="455.67"/>
    <x v="1"/>
  </r>
  <r>
    <s v="ORD100968"/>
    <x v="2"/>
    <x v="0"/>
    <n v="4077.97"/>
    <n v="0.3"/>
    <n v="1223.3909999999998"/>
    <n v="2854.5789999999997"/>
    <n v="7"/>
    <x v="601"/>
    <d v="2023-06-02T00:00:00"/>
    <x v="2"/>
    <x v="2"/>
    <n v="559.46"/>
    <x v="4"/>
  </r>
  <r>
    <s v="ORD100917"/>
    <x v="3"/>
    <x v="4"/>
    <n v="4086.76"/>
    <n v="0.23"/>
    <n v="939.95480000000009"/>
    <n v="3146.8052000000002"/>
    <n v="7"/>
    <x v="531"/>
    <d v="2023-05-21T00:00:00"/>
    <x v="0"/>
    <x v="2"/>
    <n v="1103.0899999999999"/>
    <x v="4"/>
  </r>
  <r>
    <s v="ORD109365"/>
    <x v="1"/>
    <x v="3"/>
    <n v="4087.82"/>
    <n v="0.44"/>
    <n v="1798.6408000000001"/>
    <n v="2289.1792"/>
    <n v="7"/>
    <x v="1"/>
    <d v="2023-09-14T00:00:00"/>
    <x v="1"/>
    <x v="1"/>
    <n v="581.85"/>
    <x v="5"/>
  </r>
  <r>
    <s v="ORD112490"/>
    <x v="2"/>
    <x v="0"/>
    <n v="4088.24"/>
    <n v="0.41"/>
    <n v="1676.1783999999998"/>
    <n v="2412.0616"/>
    <n v="7"/>
    <x v="257"/>
    <d v="2024-10-25T00:00:00"/>
    <x v="2"/>
    <x v="1"/>
    <n v="860.77"/>
    <x v="4"/>
  </r>
  <r>
    <s v="ORD108017"/>
    <x v="2"/>
    <x v="1"/>
    <n v="4091.61"/>
    <n v="0.03"/>
    <n v="122.7483"/>
    <n v="3968.8616999999999"/>
    <n v="7"/>
    <x v="37"/>
    <d v="2024-05-31T00:00:00"/>
    <x v="1"/>
    <x v="1"/>
    <n v="470.19"/>
    <x v="3"/>
  </r>
  <r>
    <s v="ORD100637"/>
    <x v="0"/>
    <x v="2"/>
    <n v="4095.24"/>
    <n v="7.0000000000000007E-2"/>
    <n v="286.66680000000002"/>
    <n v="3808.5731999999998"/>
    <n v="7"/>
    <x v="123"/>
    <d v="2023-09-11T00:00:00"/>
    <x v="0"/>
    <x v="0"/>
    <n v="314.5"/>
    <x v="5"/>
  </r>
  <r>
    <s v="ORD106923"/>
    <x v="1"/>
    <x v="3"/>
    <n v="4095.78"/>
    <n v="0.4"/>
    <n v="1638.3120000000001"/>
    <n v="2457.4679999999998"/>
    <n v="7"/>
    <x v="3"/>
    <d v="2023-03-03T00:00:00"/>
    <x v="1"/>
    <x v="1"/>
    <n v="1094.2"/>
    <x v="1"/>
  </r>
  <r>
    <s v="ORD104758"/>
    <x v="2"/>
    <x v="1"/>
    <n v="4095.92"/>
    <n v="0.09"/>
    <n v="368.63279999999997"/>
    <n v="3727.2872000000002"/>
    <n v="7"/>
    <x v="13"/>
    <d v="2024-12-25T00:00:00"/>
    <x v="1"/>
    <x v="2"/>
    <n v="1182.44"/>
    <x v="1"/>
  </r>
  <r>
    <s v="ORD101292"/>
    <x v="3"/>
    <x v="3"/>
    <n v="4097.6099999999997"/>
    <n v="0.44"/>
    <n v="1802.9483999999998"/>
    <n v="2294.6615999999999"/>
    <n v="7"/>
    <x v="646"/>
    <d v="2024-03-02T00:00:00"/>
    <x v="0"/>
    <x v="2"/>
    <n v="276.74"/>
    <x v="0"/>
  </r>
  <r>
    <s v="ORD104280"/>
    <x v="3"/>
    <x v="2"/>
    <n v="4099.45"/>
    <n v="0.46"/>
    <n v="1885.7470000000001"/>
    <n v="2213.7029999999995"/>
    <n v="7"/>
    <x v="173"/>
    <d v="2024-06-08T00:00:00"/>
    <x v="1"/>
    <x v="0"/>
    <n v="1038.1199999999999"/>
    <x v="2"/>
  </r>
  <r>
    <s v="ORD110387"/>
    <x v="0"/>
    <x v="2"/>
    <n v="4100.46"/>
    <n v="0.12"/>
    <n v="492.05520000000001"/>
    <n v="3608.4048000000003"/>
    <n v="7"/>
    <x v="320"/>
    <d v="2023-08-29T00:00:00"/>
    <x v="2"/>
    <x v="0"/>
    <n v="1050.21"/>
    <x v="4"/>
  </r>
  <r>
    <s v="ORD103300"/>
    <x v="2"/>
    <x v="0"/>
    <n v="4103.0200000000004"/>
    <n v="0.47"/>
    <n v="1928.4194"/>
    <n v="2174.6006000000007"/>
    <n v="7"/>
    <x v="396"/>
    <d v="2024-12-12T00:00:00"/>
    <x v="1"/>
    <x v="0"/>
    <n v="949.82"/>
    <x v="3"/>
  </r>
  <r>
    <s v="ORD102191"/>
    <x v="1"/>
    <x v="4"/>
    <n v="4108.33"/>
    <n v="0.49"/>
    <n v="2013.0817"/>
    <n v="2095.2483000000002"/>
    <n v="7"/>
    <x v="187"/>
    <d v="2025-01-01T00:00:00"/>
    <x v="1"/>
    <x v="0"/>
    <n v="622.63"/>
    <x v="3"/>
  </r>
  <r>
    <s v="ORD111916"/>
    <x v="0"/>
    <x v="0"/>
    <n v="4120.33"/>
    <n v="0.41"/>
    <n v="1689.3353"/>
    <n v="2430.9947000000002"/>
    <n v="7"/>
    <x v="632"/>
    <d v="2024-10-13T00:00:00"/>
    <x v="0"/>
    <x v="1"/>
    <n v="885.82"/>
    <x v="3"/>
  </r>
  <r>
    <s v="ORD115166"/>
    <x v="1"/>
    <x v="4"/>
    <n v="4120.51"/>
    <n v="0.24"/>
    <n v="988.92240000000004"/>
    <n v="3131.5876000000003"/>
    <n v="7"/>
    <x v="316"/>
    <d v="2023-06-21T00:00:00"/>
    <x v="1"/>
    <x v="1"/>
    <n v="942.02"/>
    <x v="1"/>
  </r>
  <r>
    <s v="ORD106996"/>
    <x v="3"/>
    <x v="1"/>
    <n v="4121.3999999999996"/>
    <n v="0.23"/>
    <n v="947.92199999999991"/>
    <n v="3173.4779999999996"/>
    <n v="7"/>
    <x v="354"/>
    <d v="2023-08-22T00:00:00"/>
    <x v="0"/>
    <x v="0"/>
    <n v="1165.99"/>
    <x v="1"/>
  </r>
  <r>
    <s v="ORD105639"/>
    <x v="3"/>
    <x v="0"/>
    <n v="4123.6400000000003"/>
    <n v="0.09"/>
    <n v="371.12760000000003"/>
    <n v="3752.5124000000005"/>
    <n v="7"/>
    <x v="725"/>
    <d v="2024-08-20T00:00:00"/>
    <x v="0"/>
    <x v="2"/>
    <n v="456.89"/>
    <x v="3"/>
  </r>
  <r>
    <s v="ORD104919"/>
    <x v="1"/>
    <x v="3"/>
    <n v="4133.78"/>
    <n v="0.33"/>
    <n v="1364.1474000000001"/>
    <n v="2769.6325999999999"/>
    <n v="7"/>
    <x v="557"/>
    <d v="2023-03-06T00:00:00"/>
    <x v="1"/>
    <x v="0"/>
    <n v="604.51"/>
    <x v="2"/>
  </r>
  <r>
    <s v="ORD110476"/>
    <x v="0"/>
    <x v="3"/>
    <n v="4135.46"/>
    <n v="0.11"/>
    <n v="454.9006"/>
    <n v="3680.5594000000001"/>
    <n v="7"/>
    <x v="294"/>
    <d v="2024-07-29T00:00:00"/>
    <x v="1"/>
    <x v="0"/>
    <n v="619.25"/>
    <x v="1"/>
  </r>
  <r>
    <s v="ORD112543"/>
    <x v="0"/>
    <x v="2"/>
    <n v="4137.2700000000004"/>
    <n v="0.03"/>
    <n v="124.11810000000001"/>
    <n v="4013.1519000000003"/>
    <n v="7"/>
    <x v="476"/>
    <d v="2023-02-15T00:00:00"/>
    <x v="2"/>
    <x v="1"/>
    <n v="322.18"/>
    <x v="4"/>
  </r>
  <r>
    <s v="ORD107674"/>
    <x v="2"/>
    <x v="3"/>
    <n v="4141.3100000000004"/>
    <n v="0.49"/>
    <n v="2029.2419000000002"/>
    <n v="2112.0681000000004"/>
    <n v="7"/>
    <x v="316"/>
    <d v="2023-06-22T00:00:00"/>
    <x v="2"/>
    <x v="0"/>
    <n v="1032.27"/>
    <x v="4"/>
  </r>
  <r>
    <s v="ORD101273"/>
    <x v="0"/>
    <x v="2"/>
    <n v="4144.16"/>
    <n v="0.19"/>
    <n v="787.3904"/>
    <n v="3356.7695999999996"/>
    <n v="7"/>
    <x v="641"/>
    <d v="2023-12-01T00:00:00"/>
    <x v="1"/>
    <x v="0"/>
    <n v="566.35"/>
    <x v="0"/>
  </r>
  <r>
    <s v="ORD109718"/>
    <x v="0"/>
    <x v="3"/>
    <n v="4162.0600000000004"/>
    <n v="0.22"/>
    <n v="915.65320000000008"/>
    <n v="3246.4068000000002"/>
    <n v="7"/>
    <x v="540"/>
    <d v="2024-01-15T00:00:00"/>
    <x v="2"/>
    <x v="2"/>
    <n v="752.55"/>
    <x v="4"/>
  </r>
  <r>
    <s v="ORD104901"/>
    <x v="1"/>
    <x v="0"/>
    <n v="4162.5"/>
    <n v="0.06"/>
    <n v="249.75"/>
    <n v="3912.75"/>
    <n v="7"/>
    <x v="71"/>
    <d v="2023-08-19T00:00:00"/>
    <x v="2"/>
    <x v="2"/>
    <n v="1139.6199999999999"/>
    <x v="5"/>
  </r>
  <r>
    <s v="ORD109434"/>
    <x v="0"/>
    <x v="0"/>
    <n v="4164.7700000000004"/>
    <n v="0.41"/>
    <n v="1707.5557000000001"/>
    <n v="2457.2143000000005"/>
    <n v="7"/>
    <x v="416"/>
    <d v="2024-05-06T00:00:00"/>
    <x v="2"/>
    <x v="2"/>
    <n v="1237.6400000000001"/>
    <x v="3"/>
  </r>
  <r>
    <s v="ORD104282"/>
    <x v="2"/>
    <x v="2"/>
    <n v="4164.82"/>
    <n v="0.11"/>
    <n v="458.13019999999995"/>
    <n v="3706.6897999999997"/>
    <n v="7"/>
    <x v="154"/>
    <d v="2023-01-29T00:00:00"/>
    <x v="2"/>
    <x v="1"/>
    <n v="935.04"/>
    <x v="1"/>
  </r>
  <r>
    <s v="ORD113390"/>
    <x v="3"/>
    <x v="1"/>
    <n v="4164.9799999999996"/>
    <n v="0.31"/>
    <n v="1291.1437999999998"/>
    <n v="2873.8361999999997"/>
    <n v="7"/>
    <x v="621"/>
    <d v="2024-12-16T00:00:00"/>
    <x v="0"/>
    <x v="2"/>
    <n v="601.65"/>
    <x v="5"/>
  </r>
  <r>
    <s v="ORD103604"/>
    <x v="2"/>
    <x v="2"/>
    <n v="4165.75"/>
    <n v="7.0000000000000007E-2"/>
    <n v="291.60250000000002"/>
    <n v="3874.1475"/>
    <n v="7"/>
    <x v="218"/>
    <d v="2024-11-05T00:00:00"/>
    <x v="0"/>
    <x v="2"/>
    <n v="389.39"/>
    <x v="4"/>
  </r>
  <r>
    <s v="ORD110412"/>
    <x v="3"/>
    <x v="1"/>
    <n v="4169.51"/>
    <n v="0.21"/>
    <n v="875.59710000000007"/>
    <n v="3293.9129000000003"/>
    <n v="7"/>
    <x v="93"/>
    <d v="2023-05-25T00:00:00"/>
    <x v="2"/>
    <x v="0"/>
    <n v="454.76"/>
    <x v="1"/>
  </r>
  <r>
    <s v="ORD111153"/>
    <x v="3"/>
    <x v="1"/>
    <n v="4174.3"/>
    <n v="0.2"/>
    <n v="834.86000000000013"/>
    <n v="3339.44"/>
    <n v="7"/>
    <x v="271"/>
    <d v="2024-10-06T00:00:00"/>
    <x v="2"/>
    <x v="0"/>
    <n v="1008.28"/>
    <x v="3"/>
  </r>
  <r>
    <s v="ORD108545"/>
    <x v="2"/>
    <x v="0"/>
    <n v="4179.51"/>
    <n v="0.31"/>
    <n v="1295.6481000000001"/>
    <n v="2883.8618999999999"/>
    <n v="7"/>
    <x v="296"/>
    <d v="2024-06-12T00:00:00"/>
    <x v="0"/>
    <x v="2"/>
    <n v="364.48"/>
    <x v="3"/>
  </r>
  <r>
    <s v="ORD100417"/>
    <x v="2"/>
    <x v="2"/>
    <n v="4180.0600000000004"/>
    <n v="0.03"/>
    <n v="125.40180000000001"/>
    <n v="4054.6582000000003"/>
    <n v="7"/>
    <x v="660"/>
    <d v="2023-01-11T00:00:00"/>
    <x v="2"/>
    <x v="1"/>
    <n v="1157.1600000000001"/>
    <x v="4"/>
  </r>
  <r>
    <s v="ORD112396"/>
    <x v="1"/>
    <x v="1"/>
    <n v="4181.66"/>
    <n v="0.44"/>
    <n v="1839.9304"/>
    <n v="2341.7295999999997"/>
    <n v="7"/>
    <x v="203"/>
    <d v="2023-08-06T00:00:00"/>
    <x v="1"/>
    <x v="2"/>
    <n v="907.72"/>
    <x v="3"/>
  </r>
  <r>
    <s v="ORD111354"/>
    <x v="0"/>
    <x v="2"/>
    <n v="4181.9799999999996"/>
    <n v="0.4"/>
    <n v="1672.7919999999999"/>
    <n v="2509.1879999999996"/>
    <n v="7"/>
    <x v="27"/>
    <d v="2024-12-29T00:00:00"/>
    <x v="0"/>
    <x v="0"/>
    <n v="690.95"/>
    <x v="4"/>
  </r>
  <r>
    <s v="ORD109752"/>
    <x v="3"/>
    <x v="0"/>
    <n v="4188.75"/>
    <n v="0.44"/>
    <n v="1843.05"/>
    <n v="2345.6999999999998"/>
    <n v="7"/>
    <x v="529"/>
    <d v="2024-05-05T00:00:00"/>
    <x v="2"/>
    <x v="2"/>
    <n v="1230.7"/>
    <x v="0"/>
  </r>
  <r>
    <s v="ORD112464"/>
    <x v="0"/>
    <x v="0"/>
    <n v="4191.92"/>
    <n v="0.43"/>
    <n v="1802.5255999999999"/>
    <n v="2389.3944000000001"/>
    <n v="7"/>
    <x v="432"/>
    <d v="2024-07-06T00:00:00"/>
    <x v="2"/>
    <x v="0"/>
    <n v="456.4"/>
    <x v="1"/>
  </r>
  <r>
    <s v="ORD114778"/>
    <x v="3"/>
    <x v="1"/>
    <n v="4192.97"/>
    <n v="0.27"/>
    <n v="1132.1019000000001"/>
    <n v="3060.8681000000001"/>
    <n v="7"/>
    <x v="445"/>
    <d v="2023-04-10T00:00:00"/>
    <x v="0"/>
    <x v="1"/>
    <n v="1161.83"/>
    <x v="1"/>
  </r>
  <r>
    <s v="ORD110625"/>
    <x v="3"/>
    <x v="0"/>
    <n v="4200.3599999999997"/>
    <n v="0.46"/>
    <n v="1932.1656"/>
    <n v="2268.1943999999994"/>
    <n v="7"/>
    <x v="276"/>
    <d v="2024-04-13T00:00:00"/>
    <x v="0"/>
    <x v="2"/>
    <n v="358.59"/>
    <x v="0"/>
  </r>
  <r>
    <s v="ORD107387"/>
    <x v="0"/>
    <x v="0"/>
    <n v="4208.22"/>
    <n v="0.27"/>
    <n v="1136.2194000000002"/>
    <n v="3072.0006000000003"/>
    <n v="7"/>
    <x v="578"/>
    <d v="2024-04-08T00:00:00"/>
    <x v="0"/>
    <x v="2"/>
    <n v="1219.0899999999999"/>
    <x v="2"/>
  </r>
  <r>
    <s v="ORD110341"/>
    <x v="3"/>
    <x v="2"/>
    <n v="4208.66"/>
    <n v="0.09"/>
    <n v="378.77939999999995"/>
    <n v="3829.8806"/>
    <n v="7"/>
    <x v="728"/>
    <d v="2023-11-01T00:00:00"/>
    <x v="0"/>
    <x v="1"/>
    <n v="639.51"/>
    <x v="0"/>
  </r>
  <r>
    <s v="ORD101468"/>
    <x v="3"/>
    <x v="3"/>
    <n v="4209.0200000000004"/>
    <n v="0.46"/>
    <n v="1936.1492000000003"/>
    <n v="2272.8708000000001"/>
    <n v="7"/>
    <x v="273"/>
    <d v="2024-04-21T00:00:00"/>
    <x v="2"/>
    <x v="2"/>
    <n v="516.82000000000005"/>
    <x v="0"/>
  </r>
  <r>
    <s v="ORD108085"/>
    <x v="3"/>
    <x v="1"/>
    <n v="4217.4399999999996"/>
    <n v="0.31"/>
    <n v="1307.4063999999998"/>
    <n v="2910.0335999999998"/>
    <n v="7"/>
    <x v="727"/>
    <d v="2024-03-11T00:00:00"/>
    <x v="2"/>
    <x v="2"/>
    <n v="665.13"/>
    <x v="2"/>
  </r>
  <r>
    <s v="ORD112173"/>
    <x v="1"/>
    <x v="2"/>
    <n v="4221.63"/>
    <n v="0.22"/>
    <n v="928.7586"/>
    <n v="3292.8714"/>
    <n v="7"/>
    <x v="127"/>
    <d v="2023-11-16T00:00:00"/>
    <x v="1"/>
    <x v="1"/>
    <n v="582.02"/>
    <x v="3"/>
  </r>
  <r>
    <s v="ORD114591"/>
    <x v="0"/>
    <x v="3"/>
    <n v="4229.18"/>
    <n v="0.12"/>
    <n v="507.5016"/>
    <n v="3721.6784000000002"/>
    <n v="7"/>
    <x v="613"/>
    <d v="2024-04-03T00:00:00"/>
    <x v="1"/>
    <x v="0"/>
    <n v="1123.83"/>
    <x v="4"/>
  </r>
  <r>
    <s v="ORD107915"/>
    <x v="2"/>
    <x v="4"/>
    <n v="4232.5600000000004"/>
    <n v="0.46"/>
    <n v="1946.9776000000002"/>
    <n v="2285.5824000000002"/>
    <n v="7"/>
    <x v="456"/>
    <d v="2023-04-12T00:00:00"/>
    <x v="1"/>
    <x v="1"/>
    <n v="784.64"/>
    <x v="2"/>
  </r>
  <r>
    <s v="ORD101102"/>
    <x v="3"/>
    <x v="1"/>
    <n v="4233.18"/>
    <n v="0.33"/>
    <n v="1396.9494000000002"/>
    <n v="2836.2305999999999"/>
    <n v="7"/>
    <x v="144"/>
    <d v="2023-05-30T00:00:00"/>
    <x v="0"/>
    <x v="1"/>
    <n v="613.9"/>
    <x v="4"/>
  </r>
  <r>
    <s v="ORD100440"/>
    <x v="1"/>
    <x v="0"/>
    <n v="4244.3999999999996"/>
    <n v="0.19"/>
    <n v="806.43599999999992"/>
    <n v="3437.9639999999999"/>
    <n v="7"/>
    <x v="72"/>
    <d v="2024-02-06T00:00:00"/>
    <x v="1"/>
    <x v="2"/>
    <n v="302.62"/>
    <x v="5"/>
  </r>
  <r>
    <s v="ORD112076"/>
    <x v="1"/>
    <x v="1"/>
    <n v="4248.4799999999996"/>
    <n v="0.45"/>
    <n v="1911.8159999999998"/>
    <n v="2336.6639999999998"/>
    <n v="7"/>
    <x v="223"/>
    <d v="2024-09-05T00:00:00"/>
    <x v="0"/>
    <x v="1"/>
    <n v="737.25"/>
    <x v="5"/>
  </r>
  <r>
    <s v="ORD105000"/>
    <x v="0"/>
    <x v="3"/>
    <n v="4249.38"/>
    <n v="0.08"/>
    <n v="339.9504"/>
    <n v="3909.4295999999999"/>
    <n v="7"/>
    <x v="573"/>
    <d v="2023-01-11T00:00:00"/>
    <x v="0"/>
    <x v="0"/>
    <n v="658.44"/>
    <x v="0"/>
  </r>
  <r>
    <s v="ORD106586"/>
    <x v="1"/>
    <x v="2"/>
    <n v="4251.3500000000004"/>
    <n v="0.05"/>
    <n v="212.56750000000002"/>
    <n v="4038.7825000000003"/>
    <n v="7"/>
    <x v="159"/>
    <d v="2024-02-27T00:00:00"/>
    <x v="0"/>
    <x v="1"/>
    <n v="437.79"/>
    <x v="0"/>
  </r>
  <r>
    <s v="ORD106748"/>
    <x v="0"/>
    <x v="3"/>
    <n v="4253.76"/>
    <n v="0.49"/>
    <n v="2084.3424"/>
    <n v="2169.4176000000002"/>
    <n v="7"/>
    <x v="240"/>
    <d v="2024-02-02T00:00:00"/>
    <x v="0"/>
    <x v="2"/>
    <n v="1043.95"/>
    <x v="0"/>
  </r>
  <r>
    <s v="ORD105531"/>
    <x v="2"/>
    <x v="3"/>
    <n v="4254.41"/>
    <n v="0.24"/>
    <n v="1021.0583999999999"/>
    <n v="3233.3516"/>
    <n v="7"/>
    <x v="394"/>
    <d v="2024-02-08T00:00:00"/>
    <x v="2"/>
    <x v="2"/>
    <n v="1133.6300000000001"/>
    <x v="2"/>
  </r>
  <r>
    <s v="ORD102532"/>
    <x v="3"/>
    <x v="1"/>
    <n v="4258.72"/>
    <n v="0.2"/>
    <n v="851.74400000000014"/>
    <n v="3406.9760000000001"/>
    <n v="7"/>
    <x v="508"/>
    <d v="2024-08-13T00:00:00"/>
    <x v="0"/>
    <x v="0"/>
    <n v="969.97"/>
    <x v="3"/>
  </r>
  <r>
    <s v="ORD102441"/>
    <x v="2"/>
    <x v="3"/>
    <n v="4259.6000000000004"/>
    <n v="0.43"/>
    <n v="1831.6280000000002"/>
    <n v="2427.9720000000002"/>
    <n v="7"/>
    <x v="683"/>
    <d v="2024-07-07T00:00:00"/>
    <x v="0"/>
    <x v="1"/>
    <n v="1026.28"/>
    <x v="4"/>
  </r>
  <r>
    <s v="ORD110380"/>
    <x v="1"/>
    <x v="1"/>
    <n v="4260.34"/>
    <n v="0.35"/>
    <n v="1491.1189999999999"/>
    <n v="2769.2210000000005"/>
    <n v="7"/>
    <x v="564"/>
    <d v="2023-05-08T00:00:00"/>
    <x v="0"/>
    <x v="0"/>
    <n v="525.91999999999996"/>
    <x v="5"/>
  </r>
  <r>
    <s v="ORD110102"/>
    <x v="3"/>
    <x v="2"/>
    <n v="4260.6499999999996"/>
    <n v="0.31"/>
    <n v="1320.8014999999998"/>
    <n v="2939.8485000000001"/>
    <n v="7"/>
    <x v="121"/>
    <d v="2024-11-13T00:00:00"/>
    <x v="0"/>
    <x v="0"/>
    <n v="916.2"/>
    <x v="0"/>
  </r>
  <r>
    <s v="ORD108693"/>
    <x v="3"/>
    <x v="0"/>
    <n v="4261.68"/>
    <n v="0.1"/>
    <n v="426.16800000000006"/>
    <n v="3835.5120000000002"/>
    <n v="7"/>
    <x v="111"/>
    <d v="2024-12-28T00:00:00"/>
    <x v="0"/>
    <x v="2"/>
    <n v="1270.43"/>
    <x v="3"/>
  </r>
  <r>
    <s v="ORD112112"/>
    <x v="1"/>
    <x v="3"/>
    <n v="4262.25"/>
    <n v="0.49"/>
    <n v="2088.5025000000001"/>
    <n v="2173.7474999999999"/>
    <n v="7"/>
    <x v="682"/>
    <d v="2023-04-01T00:00:00"/>
    <x v="1"/>
    <x v="0"/>
    <n v="820.59"/>
    <x v="5"/>
  </r>
  <r>
    <s v="ORD105732"/>
    <x v="0"/>
    <x v="1"/>
    <n v="4263.8999999999996"/>
    <n v="0.4"/>
    <n v="1705.56"/>
    <n v="2558.3399999999997"/>
    <n v="7"/>
    <x v="51"/>
    <d v="2023-12-13T00:00:00"/>
    <x v="1"/>
    <x v="1"/>
    <n v="989.37"/>
    <x v="1"/>
  </r>
  <r>
    <s v="ORD112268"/>
    <x v="2"/>
    <x v="3"/>
    <n v="4264.21"/>
    <n v="0.3"/>
    <n v="1279.2629999999999"/>
    <n v="2984.9470000000001"/>
    <n v="7"/>
    <x v="728"/>
    <d v="2023-10-27T00:00:00"/>
    <x v="0"/>
    <x v="0"/>
    <n v="1212.52"/>
    <x v="0"/>
  </r>
  <r>
    <s v="ORD109464"/>
    <x v="2"/>
    <x v="4"/>
    <n v="4266.0200000000004"/>
    <n v="0.42"/>
    <n v="1791.7284000000002"/>
    <n v="2474.2916000000005"/>
    <n v="7"/>
    <x v="476"/>
    <d v="2023-02-21T00:00:00"/>
    <x v="2"/>
    <x v="2"/>
    <n v="494.45"/>
    <x v="4"/>
  </r>
  <r>
    <s v="ORD112904"/>
    <x v="1"/>
    <x v="3"/>
    <n v="4266.13"/>
    <n v="0.23"/>
    <n v="981.20990000000006"/>
    <n v="3284.9201000000003"/>
    <n v="7"/>
    <x v="708"/>
    <d v="2023-03-30T00:00:00"/>
    <x v="2"/>
    <x v="2"/>
    <n v="664.29"/>
    <x v="3"/>
  </r>
  <r>
    <s v="ORD112739"/>
    <x v="2"/>
    <x v="3"/>
    <n v="4271.92"/>
    <n v="0.41"/>
    <n v="1751.4872"/>
    <n v="2520.4328"/>
    <n v="7"/>
    <x v="692"/>
    <d v="2024-08-09T00:00:00"/>
    <x v="0"/>
    <x v="0"/>
    <n v="618.98"/>
    <x v="3"/>
  </r>
  <r>
    <s v="ORD108144"/>
    <x v="1"/>
    <x v="1"/>
    <n v="4277.2700000000004"/>
    <n v="0.09"/>
    <n v="384.95430000000005"/>
    <n v="3892.3157000000006"/>
    <n v="7"/>
    <x v="504"/>
    <d v="2023-03-19T00:00:00"/>
    <x v="2"/>
    <x v="2"/>
    <n v="867.34"/>
    <x v="2"/>
  </r>
  <r>
    <s v="ORD108439"/>
    <x v="3"/>
    <x v="1"/>
    <n v="4285.5200000000004"/>
    <n v="0.3"/>
    <n v="1285.6560000000002"/>
    <n v="2999.8640000000005"/>
    <n v="7"/>
    <x v="430"/>
    <d v="2024-02-26T00:00:00"/>
    <x v="1"/>
    <x v="2"/>
    <n v="1137.3800000000001"/>
    <x v="2"/>
  </r>
  <r>
    <s v="ORD103294"/>
    <x v="3"/>
    <x v="0"/>
    <n v="4293.79"/>
    <n v="0.08"/>
    <n v="343.50319999999999"/>
    <n v="3950.2867999999999"/>
    <n v="7"/>
    <x v="7"/>
    <d v="2024-11-24T00:00:00"/>
    <x v="1"/>
    <x v="2"/>
    <n v="574.22"/>
    <x v="4"/>
  </r>
  <r>
    <s v="ORD111300"/>
    <x v="0"/>
    <x v="3"/>
    <n v="4295.33"/>
    <n v="0.22"/>
    <n v="944.97259999999994"/>
    <n v="3350.3573999999999"/>
    <n v="7"/>
    <x v="642"/>
    <d v="2023-06-14T00:00:00"/>
    <x v="2"/>
    <x v="2"/>
    <n v="316.27"/>
    <x v="1"/>
  </r>
  <r>
    <s v="ORD112930"/>
    <x v="2"/>
    <x v="4"/>
    <n v="4297.93"/>
    <n v="0.24"/>
    <n v="1031.5032000000001"/>
    <n v="3266.4268000000002"/>
    <n v="7"/>
    <x v="397"/>
    <d v="2024-05-29T00:00:00"/>
    <x v="0"/>
    <x v="2"/>
    <n v="1166.97"/>
    <x v="1"/>
  </r>
  <r>
    <s v="ORD109266"/>
    <x v="2"/>
    <x v="4"/>
    <n v="4300.84"/>
    <n v="0.28999999999999998"/>
    <n v="1247.2436"/>
    <n v="3053.5964000000004"/>
    <n v="7"/>
    <x v="71"/>
    <d v="2023-08-15T00:00:00"/>
    <x v="1"/>
    <x v="0"/>
    <n v="631.08000000000004"/>
    <x v="3"/>
  </r>
  <r>
    <s v="ORD108925"/>
    <x v="2"/>
    <x v="0"/>
    <n v="4302.46"/>
    <n v="7.0000000000000007E-2"/>
    <n v="301.17220000000003"/>
    <n v="4001.2878000000001"/>
    <n v="7"/>
    <x v="14"/>
    <d v="2023-01-30T00:00:00"/>
    <x v="2"/>
    <x v="0"/>
    <n v="793.27"/>
    <x v="3"/>
  </r>
  <r>
    <s v="ORD110785"/>
    <x v="3"/>
    <x v="2"/>
    <n v="4303.9399999999996"/>
    <n v="0.33"/>
    <n v="1420.3001999999999"/>
    <n v="2883.6397999999999"/>
    <n v="7"/>
    <x v="604"/>
    <d v="2023-03-16T00:00:00"/>
    <x v="1"/>
    <x v="0"/>
    <n v="498.4"/>
    <x v="1"/>
  </r>
  <r>
    <s v="ORD107744"/>
    <x v="0"/>
    <x v="3"/>
    <n v="4311.12"/>
    <n v="0.21"/>
    <n v="905.33519999999999"/>
    <n v="3405.7847999999999"/>
    <n v="7"/>
    <x v="80"/>
    <d v="2024-09-09T00:00:00"/>
    <x v="0"/>
    <x v="2"/>
    <n v="1264.73"/>
    <x v="1"/>
  </r>
  <r>
    <s v="ORD113582"/>
    <x v="2"/>
    <x v="3"/>
    <n v="4313.0600000000004"/>
    <n v="0.24"/>
    <n v="1035.1344000000001"/>
    <n v="3277.9256000000005"/>
    <n v="7"/>
    <x v="688"/>
    <d v="2024-06-13T00:00:00"/>
    <x v="2"/>
    <x v="1"/>
    <n v="283.41000000000003"/>
    <x v="4"/>
  </r>
  <r>
    <s v="ORD113383"/>
    <x v="3"/>
    <x v="3"/>
    <n v="4313.07"/>
    <n v="7.0000000000000007E-2"/>
    <n v="301.91489999999999"/>
    <n v="4011.1550999999999"/>
    <n v="7"/>
    <x v="200"/>
    <d v="2024-06-11T00:00:00"/>
    <x v="0"/>
    <x v="0"/>
    <n v="467.4"/>
    <x v="2"/>
  </r>
  <r>
    <s v="ORD101350"/>
    <x v="3"/>
    <x v="1"/>
    <n v="4319.58"/>
    <n v="0.11"/>
    <n v="475.15379999999999"/>
    <n v="3844.4261999999999"/>
    <n v="7"/>
    <x v="201"/>
    <d v="2023-04-15T00:00:00"/>
    <x v="2"/>
    <x v="2"/>
    <n v="612.53"/>
    <x v="4"/>
  </r>
  <r>
    <s v="ORD105499"/>
    <x v="3"/>
    <x v="3"/>
    <n v="4319.71"/>
    <n v="0.47"/>
    <n v="2030.2637"/>
    <n v="2289.4463000000001"/>
    <n v="7"/>
    <x v="450"/>
    <d v="2023-12-14T00:00:00"/>
    <x v="1"/>
    <x v="0"/>
    <n v="364.28"/>
    <x v="1"/>
  </r>
  <r>
    <s v="ORD100223"/>
    <x v="3"/>
    <x v="4"/>
    <n v="4322.0200000000004"/>
    <n v="0.41"/>
    <n v="1772.0282"/>
    <n v="2549.9918000000007"/>
    <n v="7"/>
    <x v="176"/>
    <d v="2023-05-10T00:00:00"/>
    <x v="0"/>
    <x v="0"/>
    <n v="740.19"/>
    <x v="1"/>
  </r>
  <r>
    <s v="ORD100421"/>
    <x v="2"/>
    <x v="1"/>
    <n v="4335.22"/>
    <n v="0.24"/>
    <n v="1040.4528"/>
    <n v="3294.7672000000002"/>
    <n v="7"/>
    <x v="419"/>
    <d v="2023-08-13T00:00:00"/>
    <x v="1"/>
    <x v="0"/>
    <n v="1006.56"/>
    <x v="2"/>
  </r>
  <r>
    <s v="ORD107250"/>
    <x v="2"/>
    <x v="2"/>
    <n v="4336.74"/>
    <n v="0.28000000000000003"/>
    <n v="1214.2872"/>
    <n v="3122.4528"/>
    <n v="7"/>
    <x v="122"/>
    <d v="2024-09-01T00:00:00"/>
    <x v="2"/>
    <x v="1"/>
    <n v="1163.51"/>
    <x v="2"/>
  </r>
  <r>
    <s v="ORD102923"/>
    <x v="1"/>
    <x v="1"/>
    <n v="4337.16"/>
    <n v="0.08"/>
    <n v="346.97280000000001"/>
    <n v="3990.1871999999998"/>
    <n v="7"/>
    <x v="306"/>
    <d v="2024-08-30T00:00:00"/>
    <x v="1"/>
    <x v="1"/>
    <n v="464.81"/>
    <x v="2"/>
  </r>
  <r>
    <s v="ORD105385"/>
    <x v="1"/>
    <x v="1"/>
    <n v="4345.84"/>
    <n v="0.35"/>
    <n v="1521.0439999999999"/>
    <n v="2824.7960000000003"/>
    <n v="7"/>
    <x v="130"/>
    <d v="2024-12-23T00:00:00"/>
    <x v="1"/>
    <x v="2"/>
    <n v="617.02"/>
    <x v="2"/>
  </r>
  <r>
    <s v="ORD113634"/>
    <x v="2"/>
    <x v="0"/>
    <n v="4347.8100000000004"/>
    <n v="0.33"/>
    <n v="1434.7773000000002"/>
    <n v="2913.0327000000002"/>
    <n v="7"/>
    <x v="202"/>
    <d v="2023-11-03T00:00:00"/>
    <x v="0"/>
    <x v="2"/>
    <n v="308.20999999999998"/>
    <x v="3"/>
  </r>
  <r>
    <s v="ORD113197"/>
    <x v="0"/>
    <x v="3"/>
    <n v="4348.42"/>
    <n v="0.03"/>
    <n v="130.45259999999999"/>
    <n v="4217.9674000000005"/>
    <n v="7"/>
    <x v="544"/>
    <d v="2023-11-12T00:00:00"/>
    <x v="0"/>
    <x v="2"/>
    <n v="1228.1400000000001"/>
    <x v="2"/>
  </r>
  <r>
    <s v="ORD102255"/>
    <x v="3"/>
    <x v="3"/>
    <n v="4351.93"/>
    <n v="0.4"/>
    <n v="1740.7720000000002"/>
    <n v="2611.1580000000004"/>
    <n v="7"/>
    <x v="140"/>
    <d v="2023-05-10T00:00:00"/>
    <x v="1"/>
    <x v="0"/>
    <n v="469.13"/>
    <x v="2"/>
  </r>
  <r>
    <s v="ORD101396"/>
    <x v="0"/>
    <x v="3"/>
    <n v="4361.3999999999996"/>
    <n v="0.34"/>
    <n v="1482.876"/>
    <n v="2878.5239999999994"/>
    <n v="7"/>
    <x v="481"/>
    <d v="2024-06-16T00:00:00"/>
    <x v="1"/>
    <x v="2"/>
    <n v="712.12"/>
    <x v="0"/>
  </r>
  <r>
    <s v="ORD112592"/>
    <x v="3"/>
    <x v="1"/>
    <n v="4365.57"/>
    <n v="0.03"/>
    <n v="130.96709999999999"/>
    <n v="4234.6028999999999"/>
    <n v="7"/>
    <x v="525"/>
    <d v="2024-07-18T00:00:00"/>
    <x v="1"/>
    <x v="0"/>
    <n v="240.23"/>
    <x v="0"/>
  </r>
  <r>
    <s v="ORD106220"/>
    <x v="1"/>
    <x v="2"/>
    <n v="4374.8599999999997"/>
    <n v="0.19"/>
    <n v="831.22339999999997"/>
    <n v="3543.6365999999998"/>
    <n v="7"/>
    <x v="621"/>
    <d v="2024-12-15T00:00:00"/>
    <x v="0"/>
    <x v="2"/>
    <n v="807.31"/>
    <x v="3"/>
  </r>
  <r>
    <s v="ORD114974"/>
    <x v="1"/>
    <x v="4"/>
    <n v="4377.8999999999996"/>
    <n v="0.03"/>
    <n v="131.33699999999999"/>
    <n v="4246.5630000000001"/>
    <n v="7"/>
    <x v="478"/>
    <d v="2024-02-14T00:00:00"/>
    <x v="1"/>
    <x v="2"/>
    <n v="982.3"/>
    <x v="2"/>
  </r>
  <r>
    <s v="ORD104889"/>
    <x v="0"/>
    <x v="3"/>
    <n v="4380.03"/>
    <n v="0.21"/>
    <n v="919.80629999999996"/>
    <n v="3460.2236999999996"/>
    <n v="7"/>
    <x v="13"/>
    <d v="2024-12-21T00:00:00"/>
    <x v="1"/>
    <x v="1"/>
    <n v="353.96"/>
    <x v="2"/>
  </r>
  <r>
    <s v="ORD111380"/>
    <x v="2"/>
    <x v="0"/>
    <n v="4383.32"/>
    <n v="0.15"/>
    <n v="657.49799999999993"/>
    <n v="3725.8219999999997"/>
    <n v="7"/>
    <x v="411"/>
    <d v="2023-04-13T00:00:00"/>
    <x v="0"/>
    <x v="2"/>
    <n v="462.49"/>
    <x v="0"/>
  </r>
  <r>
    <s v="ORD103964"/>
    <x v="2"/>
    <x v="3"/>
    <n v="4391.82"/>
    <n v="0.46"/>
    <n v="2020.2372"/>
    <n v="2371.5827999999997"/>
    <n v="7"/>
    <x v="457"/>
    <d v="2024-06-26T00:00:00"/>
    <x v="0"/>
    <x v="1"/>
    <n v="348.92"/>
    <x v="5"/>
  </r>
  <r>
    <s v="ORD113079"/>
    <x v="3"/>
    <x v="1"/>
    <n v="4391.97"/>
    <n v="0.47"/>
    <n v="2064.2258999999999"/>
    <n v="2327.7441000000003"/>
    <n v="7"/>
    <x v="530"/>
    <d v="2023-11-03T00:00:00"/>
    <x v="1"/>
    <x v="0"/>
    <n v="433.12"/>
    <x v="1"/>
  </r>
  <r>
    <s v="ORD100605"/>
    <x v="0"/>
    <x v="4"/>
    <n v="4392.42"/>
    <n v="0.3"/>
    <n v="1317.7259999999999"/>
    <n v="3074.6940000000004"/>
    <n v="7"/>
    <x v="20"/>
    <d v="2023-01-17T00:00:00"/>
    <x v="1"/>
    <x v="1"/>
    <n v="570.98"/>
    <x v="5"/>
  </r>
  <r>
    <s v="ORD101797"/>
    <x v="2"/>
    <x v="2"/>
    <n v="4392.49"/>
    <n v="0.3"/>
    <n v="1317.7469999999998"/>
    <n v="3074.7429999999999"/>
    <n v="7"/>
    <x v="473"/>
    <d v="2023-09-06T00:00:00"/>
    <x v="1"/>
    <x v="0"/>
    <n v="452.53"/>
    <x v="2"/>
  </r>
  <r>
    <s v="ORD104741"/>
    <x v="2"/>
    <x v="2"/>
    <n v="4393.5200000000004"/>
    <n v="0.05"/>
    <n v="219.67600000000004"/>
    <n v="4173.8440000000001"/>
    <n v="7"/>
    <x v="423"/>
    <d v="2024-03-06T00:00:00"/>
    <x v="0"/>
    <x v="2"/>
    <n v="1152.28"/>
    <x v="2"/>
  </r>
  <r>
    <s v="ORD112713"/>
    <x v="1"/>
    <x v="3"/>
    <n v="4395.84"/>
    <n v="0.27"/>
    <n v="1186.8768000000002"/>
    <n v="3208.9632000000001"/>
    <n v="7"/>
    <x v="170"/>
    <d v="2023-02-08T00:00:00"/>
    <x v="0"/>
    <x v="1"/>
    <n v="353.82"/>
    <x v="1"/>
  </r>
  <r>
    <s v="ORD112803"/>
    <x v="2"/>
    <x v="2"/>
    <n v="4398.04"/>
    <n v="0.09"/>
    <n v="395.8236"/>
    <n v="4002.2163999999998"/>
    <n v="7"/>
    <x v="148"/>
    <d v="2023-03-20T00:00:00"/>
    <x v="1"/>
    <x v="2"/>
    <n v="301.05"/>
    <x v="1"/>
  </r>
  <r>
    <s v="ORD111298"/>
    <x v="3"/>
    <x v="4"/>
    <n v="4404.9399999999996"/>
    <n v="0.33"/>
    <n v="1453.6301999999998"/>
    <n v="2951.3098"/>
    <n v="7"/>
    <x v="18"/>
    <d v="2024-11-07T00:00:00"/>
    <x v="2"/>
    <x v="1"/>
    <n v="232.6"/>
    <x v="2"/>
  </r>
  <r>
    <s v="ORD106462"/>
    <x v="3"/>
    <x v="0"/>
    <n v="4415.76"/>
    <n v="0.21"/>
    <n v="927.30960000000005"/>
    <n v="3488.4504000000002"/>
    <n v="7"/>
    <x v="431"/>
    <d v="2024-06-17T00:00:00"/>
    <x v="0"/>
    <x v="1"/>
    <n v="580.61"/>
    <x v="3"/>
  </r>
  <r>
    <s v="ORD113228"/>
    <x v="2"/>
    <x v="2"/>
    <n v="4418.3599999999997"/>
    <n v="0.16"/>
    <n v="706.93759999999997"/>
    <n v="3711.4223999999995"/>
    <n v="7"/>
    <x v="159"/>
    <d v="2024-02-28T00:00:00"/>
    <x v="1"/>
    <x v="0"/>
    <n v="808.58"/>
    <x v="0"/>
  </r>
  <r>
    <s v="ORD102618"/>
    <x v="0"/>
    <x v="1"/>
    <n v="4418.49"/>
    <n v="0.13"/>
    <n v="574.40369999999996"/>
    <n v="3844.0862999999999"/>
    <n v="7"/>
    <x v="369"/>
    <d v="2023-12-06T00:00:00"/>
    <x v="2"/>
    <x v="1"/>
    <n v="528.04999999999995"/>
    <x v="2"/>
  </r>
  <r>
    <s v="ORD104129"/>
    <x v="0"/>
    <x v="2"/>
    <n v="4426.58"/>
    <n v="0.02"/>
    <n v="88.531599999999997"/>
    <n v="4338.0483999999997"/>
    <n v="7"/>
    <x v="64"/>
    <d v="2024-09-07T00:00:00"/>
    <x v="0"/>
    <x v="0"/>
    <n v="1300.29"/>
    <x v="5"/>
  </r>
  <r>
    <s v="ORD115002"/>
    <x v="2"/>
    <x v="1"/>
    <n v="4428.2700000000004"/>
    <n v="0.5"/>
    <n v="2214.1350000000002"/>
    <n v="2214.1350000000002"/>
    <n v="7"/>
    <x v="66"/>
    <d v="2023-04-23T00:00:00"/>
    <x v="2"/>
    <x v="2"/>
    <n v="701.67"/>
    <x v="4"/>
  </r>
  <r>
    <s v="ORD109602"/>
    <x v="3"/>
    <x v="3"/>
    <n v="4429.68"/>
    <n v="0.42"/>
    <n v="1860.4656"/>
    <n v="2569.2144000000003"/>
    <n v="7"/>
    <x v="462"/>
    <d v="2023-01-30T00:00:00"/>
    <x v="1"/>
    <x v="1"/>
    <n v="1044.97"/>
    <x v="1"/>
  </r>
  <r>
    <s v="ORD101621"/>
    <x v="2"/>
    <x v="0"/>
    <n v="4432.16"/>
    <n v="0.27"/>
    <n v="1196.6831999999999"/>
    <n v="3235.4767999999999"/>
    <n v="7"/>
    <x v="134"/>
    <d v="2023-06-14T00:00:00"/>
    <x v="0"/>
    <x v="0"/>
    <n v="1259.45"/>
    <x v="2"/>
  </r>
  <r>
    <s v="ORD110025"/>
    <x v="1"/>
    <x v="1"/>
    <n v="4437.3999999999996"/>
    <n v="0.19"/>
    <n v="843.10599999999999"/>
    <n v="3594.2939999999999"/>
    <n v="7"/>
    <x v="500"/>
    <d v="2023-11-27T00:00:00"/>
    <x v="0"/>
    <x v="0"/>
    <n v="1183.33"/>
    <x v="0"/>
  </r>
  <r>
    <s v="ORD101038"/>
    <x v="1"/>
    <x v="3"/>
    <n v="4437.5600000000004"/>
    <n v="0.35"/>
    <n v="1553.146"/>
    <n v="2884.4140000000007"/>
    <n v="7"/>
    <x v="543"/>
    <d v="2024-11-03T00:00:00"/>
    <x v="2"/>
    <x v="2"/>
    <n v="1194.8"/>
    <x v="0"/>
  </r>
  <r>
    <s v="ORD108295"/>
    <x v="0"/>
    <x v="0"/>
    <n v="4443.99"/>
    <n v="0.26"/>
    <n v="1155.4374"/>
    <n v="3288.5526"/>
    <n v="7"/>
    <x v="144"/>
    <d v="2023-06-04T00:00:00"/>
    <x v="1"/>
    <x v="1"/>
    <n v="1009.93"/>
    <x v="0"/>
  </r>
  <r>
    <s v="ORD113580"/>
    <x v="1"/>
    <x v="4"/>
    <n v="4446.43"/>
    <n v="0.19"/>
    <n v="844.82170000000008"/>
    <n v="3601.6083000000003"/>
    <n v="7"/>
    <x v="475"/>
    <d v="2024-11-16T00:00:00"/>
    <x v="1"/>
    <x v="2"/>
    <n v="1268.5899999999999"/>
    <x v="1"/>
  </r>
  <r>
    <s v="ORD101316"/>
    <x v="2"/>
    <x v="0"/>
    <n v="4446.6000000000004"/>
    <n v="0.28999999999999998"/>
    <n v="1289.5140000000001"/>
    <n v="3157.0860000000002"/>
    <n v="7"/>
    <x v="45"/>
    <d v="2023-05-26T00:00:00"/>
    <x v="1"/>
    <x v="2"/>
    <n v="954.91"/>
    <x v="2"/>
  </r>
  <r>
    <s v="ORD113174"/>
    <x v="1"/>
    <x v="4"/>
    <n v="4450.63"/>
    <n v="0.06"/>
    <n v="267.0378"/>
    <n v="4183.5922"/>
    <n v="7"/>
    <x v="7"/>
    <d v="2024-11-23T00:00:00"/>
    <x v="1"/>
    <x v="0"/>
    <n v="1113.48"/>
    <x v="1"/>
  </r>
  <r>
    <s v="ORD111135"/>
    <x v="1"/>
    <x v="1"/>
    <n v="4452.1899999999996"/>
    <n v="0.4"/>
    <n v="1780.876"/>
    <n v="2671.3139999999994"/>
    <n v="7"/>
    <x v="124"/>
    <d v="2023-09-21T00:00:00"/>
    <x v="1"/>
    <x v="2"/>
    <n v="560.4"/>
    <x v="1"/>
  </r>
  <r>
    <s v="ORD114511"/>
    <x v="1"/>
    <x v="2"/>
    <n v="4456.79"/>
    <n v="0.23"/>
    <n v="1025.0617"/>
    <n v="3431.7282999999998"/>
    <n v="7"/>
    <x v="218"/>
    <d v="2024-11-10T00:00:00"/>
    <x v="0"/>
    <x v="1"/>
    <n v="290.39"/>
    <x v="4"/>
  </r>
  <r>
    <s v="ORD105241"/>
    <x v="2"/>
    <x v="1"/>
    <n v="4457.7299999999996"/>
    <n v="0.17"/>
    <n v="757.81409999999994"/>
    <n v="3699.9158999999995"/>
    <n v="7"/>
    <x v="222"/>
    <d v="2023-09-14T00:00:00"/>
    <x v="2"/>
    <x v="1"/>
    <n v="373.78"/>
    <x v="2"/>
  </r>
  <r>
    <s v="ORD108973"/>
    <x v="0"/>
    <x v="3"/>
    <n v="4458.7"/>
    <n v="0.35"/>
    <n v="1560.5449999999998"/>
    <n v="2898.1549999999997"/>
    <n v="7"/>
    <x v="389"/>
    <d v="2023-12-09T00:00:00"/>
    <x v="0"/>
    <x v="2"/>
    <n v="585.73"/>
    <x v="5"/>
  </r>
  <r>
    <s v="ORD111573"/>
    <x v="3"/>
    <x v="4"/>
    <n v="4459.2"/>
    <n v="0.41"/>
    <n v="1828.2719999999997"/>
    <n v="2630.9279999999999"/>
    <n v="7"/>
    <x v="166"/>
    <d v="2023-11-21T00:00:00"/>
    <x v="1"/>
    <x v="1"/>
    <n v="496.75"/>
    <x v="0"/>
  </r>
  <r>
    <s v="ORD112450"/>
    <x v="2"/>
    <x v="2"/>
    <n v="4461.8"/>
    <n v="0.25"/>
    <n v="1115.45"/>
    <n v="3346.3500000000004"/>
    <n v="7"/>
    <x v="421"/>
    <d v="2024-08-03T00:00:00"/>
    <x v="0"/>
    <x v="1"/>
    <n v="572.32000000000005"/>
    <x v="5"/>
  </r>
  <r>
    <s v="ORD105985"/>
    <x v="0"/>
    <x v="1"/>
    <n v="4467.63"/>
    <n v="0.43"/>
    <n v="1921.0808999999999"/>
    <n v="2546.5491000000002"/>
    <n v="7"/>
    <x v="293"/>
    <d v="2024-01-10T00:00:00"/>
    <x v="2"/>
    <x v="1"/>
    <n v="881.86"/>
    <x v="3"/>
  </r>
  <r>
    <s v="ORD114633"/>
    <x v="3"/>
    <x v="4"/>
    <n v="4467.95"/>
    <n v="0.19"/>
    <n v="848.91049999999996"/>
    <n v="3619.0394999999999"/>
    <n v="7"/>
    <x v="152"/>
    <d v="2024-09-05T00:00:00"/>
    <x v="0"/>
    <x v="2"/>
    <n v="232.54"/>
    <x v="3"/>
  </r>
  <r>
    <s v="ORD101374"/>
    <x v="0"/>
    <x v="0"/>
    <n v="4473.03"/>
    <n v="0.34"/>
    <n v="1520.8302000000001"/>
    <n v="2952.1997999999994"/>
    <n v="7"/>
    <x v="610"/>
    <d v="2023-09-16T00:00:00"/>
    <x v="1"/>
    <x v="0"/>
    <n v="695.95"/>
    <x v="5"/>
  </r>
  <r>
    <s v="ORD110552"/>
    <x v="3"/>
    <x v="1"/>
    <n v="4474.8"/>
    <n v="0.19"/>
    <n v="850.21199999999999"/>
    <n v="3624.5880000000002"/>
    <n v="7"/>
    <x v="116"/>
    <d v="2024-03-27T00:00:00"/>
    <x v="1"/>
    <x v="2"/>
    <n v="849.95"/>
    <x v="3"/>
  </r>
  <r>
    <s v="ORD103016"/>
    <x v="0"/>
    <x v="0"/>
    <n v="4477.5200000000004"/>
    <n v="0.33"/>
    <n v="1477.5816000000002"/>
    <n v="2999.9384"/>
    <n v="7"/>
    <x v="475"/>
    <d v="2024-11-13T00:00:00"/>
    <x v="2"/>
    <x v="0"/>
    <n v="433.38"/>
    <x v="1"/>
  </r>
  <r>
    <s v="ORD105795"/>
    <x v="3"/>
    <x v="3"/>
    <n v="4481.1400000000003"/>
    <n v="0.15"/>
    <n v="672.17100000000005"/>
    <n v="3808.9690000000001"/>
    <n v="7"/>
    <x v="476"/>
    <d v="2023-02-17T00:00:00"/>
    <x v="0"/>
    <x v="0"/>
    <n v="253.8"/>
    <x v="2"/>
  </r>
  <r>
    <s v="ORD112917"/>
    <x v="3"/>
    <x v="4"/>
    <n v="4485.22"/>
    <n v="0.13"/>
    <n v="583.07860000000005"/>
    <n v="3902.1414000000004"/>
    <n v="7"/>
    <x v="353"/>
    <d v="2024-04-05T00:00:00"/>
    <x v="2"/>
    <x v="1"/>
    <n v="359.23"/>
    <x v="2"/>
  </r>
  <r>
    <s v="ORD108841"/>
    <x v="3"/>
    <x v="3"/>
    <n v="4486.1499999999996"/>
    <n v="0.22"/>
    <n v="986.95299999999997"/>
    <n v="3499.1969999999997"/>
    <n v="7"/>
    <x v="58"/>
    <d v="2024-01-22T00:00:00"/>
    <x v="0"/>
    <x v="0"/>
    <n v="934.14"/>
    <x v="0"/>
  </r>
  <r>
    <s v="ORD101559"/>
    <x v="0"/>
    <x v="3"/>
    <n v="4487.07"/>
    <n v="0.45"/>
    <n v="2019.1814999999999"/>
    <n v="2467.8885"/>
    <n v="7"/>
    <x v="199"/>
    <d v="2024-12-05T00:00:00"/>
    <x v="1"/>
    <x v="2"/>
    <n v="815.99"/>
    <x v="0"/>
  </r>
  <r>
    <s v="ORD115285"/>
    <x v="0"/>
    <x v="3"/>
    <n v="4491.6899999999996"/>
    <n v="0.26"/>
    <n v="1167.8393999999998"/>
    <n v="3323.8505999999998"/>
    <n v="7"/>
    <x v="104"/>
    <d v="2024-08-15T00:00:00"/>
    <x v="1"/>
    <x v="0"/>
    <n v="985.34"/>
    <x v="2"/>
  </r>
  <r>
    <s v="ORD107579"/>
    <x v="2"/>
    <x v="0"/>
    <n v="4497.24"/>
    <n v="0.23"/>
    <n v="1034.3652"/>
    <n v="3462.8747999999996"/>
    <n v="7"/>
    <x v="566"/>
    <d v="2024-10-19T00:00:00"/>
    <x v="2"/>
    <x v="1"/>
    <n v="896.31"/>
    <x v="2"/>
  </r>
  <r>
    <s v="ORD111345"/>
    <x v="1"/>
    <x v="2"/>
    <n v="4500.63"/>
    <n v="0.06"/>
    <n v="270.0378"/>
    <n v="4230.5922"/>
    <n v="7"/>
    <x v="312"/>
    <d v="2023-02-17T00:00:00"/>
    <x v="1"/>
    <x v="0"/>
    <n v="510.91"/>
    <x v="0"/>
  </r>
  <r>
    <s v="ORD110704"/>
    <x v="1"/>
    <x v="1"/>
    <n v="4501.6499999999996"/>
    <n v="0.4"/>
    <n v="1800.6599999999999"/>
    <n v="2700.99"/>
    <n v="7"/>
    <x v="537"/>
    <d v="2024-09-03T00:00:00"/>
    <x v="1"/>
    <x v="0"/>
    <n v="473.43"/>
    <x v="1"/>
  </r>
  <r>
    <s v="ORD114429"/>
    <x v="1"/>
    <x v="1"/>
    <n v="4502.29"/>
    <n v="0.08"/>
    <n v="360.1832"/>
    <n v="4142.1067999999996"/>
    <n v="7"/>
    <x v="697"/>
    <d v="2024-05-23T00:00:00"/>
    <x v="0"/>
    <x v="1"/>
    <n v="311.83999999999997"/>
    <x v="2"/>
  </r>
  <r>
    <s v="ORD103370"/>
    <x v="2"/>
    <x v="3"/>
    <n v="4503.8100000000004"/>
    <n v="0.05"/>
    <n v="225.19050000000004"/>
    <n v="4278.6195000000007"/>
    <n v="7"/>
    <x v="599"/>
    <d v="2024-05-16T00:00:00"/>
    <x v="1"/>
    <x v="1"/>
    <n v="500.06"/>
    <x v="4"/>
  </r>
  <r>
    <s v="ORD114857"/>
    <x v="2"/>
    <x v="1"/>
    <n v="4508.1899999999996"/>
    <n v="0.45"/>
    <n v="2028.6854999999998"/>
    <n v="2479.5045"/>
    <n v="7"/>
    <x v="589"/>
    <d v="2023-12-02T00:00:00"/>
    <x v="2"/>
    <x v="1"/>
    <n v="260.85000000000002"/>
    <x v="5"/>
  </r>
  <r>
    <s v="ORD104248"/>
    <x v="0"/>
    <x v="1"/>
    <n v="4508.53"/>
    <n v="0.33"/>
    <n v="1487.8149000000001"/>
    <n v="3020.7150999999994"/>
    <n v="7"/>
    <x v="676"/>
    <d v="2024-03-04T00:00:00"/>
    <x v="0"/>
    <x v="2"/>
    <n v="1312.31"/>
    <x v="4"/>
  </r>
  <r>
    <s v="ORD105301"/>
    <x v="3"/>
    <x v="3"/>
    <n v="4509.03"/>
    <n v="0.14000000000000001"/>
    <n v="631.26420000000007"/>
    <n v="3877.7657999999997"/>
    <n v="7"/>
    <x v="55"/>
    <d v="2023-10-22T00:00:00"/>
    <x v="2"/>
    <x v="1"/>
    <n v="1339.58"/>
    <x v="3"/>
  </r>
  <r>
    <s v="ORD104762"/>
    <x v="3"/>
    <x v="4"/>
    <n v="4510.8500000000004"/>
    <n v="0.46"/>
    <n v="2074.9910000000004"/>
    <n v="2435.8589999999999"/>
    <n v="7"/>
    <x v="535"/>
    <d v="2023-10-22T00:00:00"/>
    <x v="1"/>
    <x v="1"/>
    <n v="383.61"/>
    <x v="5"/>
  </r>
  <r>
    <s v="ORD108729"/>
    <x v="0"/>
    <x v="4"/>
    <n v="4511.7700000000004"/>
    <n v="0.46"/>
    <n v="2075.4142000000002"/>
    <n v="2436.3558000000003"/>
    <n v="7"/>
    <x v="320"/>
    <d v="2023-08-28T00:00:00"/>
    <x v="2"/>
    <x v="1"/>
    <n v="961.64"/>
    <x v="0"/>
  </r>
  <r>
    <s v="ORD101523"/>
    <x v="1"/>
    <x v="4"/>
    <n v="4512.2"/>
    <n v="7.0000000000000007E-2"/>
    <n v="315.85400000000004"/>
    <n v="4196.3459999999995"/>
    <n v="7"/>
    <x v="697"/>
    <d v="2024-05-19T00:00:00"/>
    <x v="1"/>
    <x v="0"/>
    <n v="1210.0899999999999"/>
    <x v="0"/>
  </r>
  <r>
    <s v="ORD107652"/>
    <x v="1"/>
    <x v="1"/>
    <n v="4513.04"/>
    <n v="0.36"/>
    <n v="1624.6943999999999"/>
    <n v="2888.3456000000001"/>
    <n v="7"/>
    <x v="191"/>
    <d v="2023-01-12T00:00:00"/>
    <x v="2"/>
    <x v="0"/>
    <n v="1143.47"/>
    <x v="1"/>
  </r>
  <r>
    <s v="ORD100930"/>
    <x v="0"/>
    <x v="4"/>
    <n v="4515.82"/>
    <n v="0.24"/>
    <n v="1083.7967999999998"/>
    <n v="3432.0231999999996"/>
    <n v="7"/>
    <x v="181"/>
    <d v="2024-08-20T00:00:00"/>
    <x v="0"/>
    <x v="1"/>
    <n v="1168.8399999999999"/>
    <x v="2"/>
  </r>
  <r>
    <s v="ORD100169"/>
    <x v="2"/>
    <x v="2"/>
    <n v="4516.2"/>
    <n v="0.39"/>
    <n v="1761.318"/>
    <n v="2754.8819999999996"/>
    <n v="7"/>
    <x v="296"/>
    <d v="2024-06-14T00:00:00"/>
    <x v="2"/>
    <x v="2"/>
    <n v="522.95000000000005"/>
    <x v="2"/>
  </r>
  <r>
    <s v="ORD115117"/>
    <x v="3"/>
    <x v="1"/>
    <n v="4521.6400000000003"/>
    <n v="0.44"/>
    <n v="1989.5216000000003"/>
    <n v="2532.1184000000003"/>
    <n v="7"/>
    <x v="37"/>
    <d v="2024-06-05T00:00:00"/>
    <x v="1"/>
    <x v="1"/>
    <n v="566.61"/>
    <x v="1"/>
  </r>
  <r>
    <s v="ORD100756"/>
    <x v="2"/>
    <x v="2"/>
    <n v="4523.71"/>
    <n v="0.45"/>
    <n v="2035.6695"/>
    <n v="2488.0405000000001"/>
    <n v="7"/>
    <x v="85"/>
    <d v="2024-08-24T00:00:00"/>
    <x v="1"/>
    <x v="1"/>
    <n v="785.66"/>
    <x v="0"/>
  </r>
  <r>
    <s v="ORD107621"/>
    <x v="1"/>
    <x v="4"/>
    <n v="4524.53"/>
    <n v="0.01"/>
    <n v="45.2453"/>
    <n v="4479.2847000000002"/>
    <n v="7"/>
    <x v="318"/>
    <d v="2024-06-29T00:00:00"/>
    <x v="2"/>
    <x v="0"/>
    <n v="572.66"/>
    <x v="4"/>
  </r>
  <r>
    <s v="ORD111347"/>
    <x v="0"/>
    <x v="3"/>
    <n v="4526"/>
    <n v="0.12"/>
    <n v="543.12"/>
    <n v="3982.88"/>
    <n v="7"/>
    <x v="405"/>
    <d v="2024-02-07T00:00:00"/>
    <x v="2"/>
    <x v="2"/>
    <n v="362.55"/>
    <x v="0"/>
  </r>
  <r>
    <s v="ORD108558"/>
    <x v="1"/>
    <x v="0"/>
    <n v="4526.93"/>
    <n v="0.19"/>
    <n v="860.11670000000004"/>
    <n v="3666.8133000000003"/>
    <n v="7"/>
    <x v="137"/>
    <d v="2023-01-24T00:00:00"/>
    <x v="1"/>
    <x v="0"/>
    <n v="533.9"/>
    <x v="4"/>
  </r>
  <r>
    <s v="ORD111413"/>
    <x v="1"/>
    <x v="3"/>
    <n v="4529.4799999999996"/>
    <n v="0.28000000000000003"/>
    <n v="1268.2544"/>
    <n v="3261.2255999999998"/>
    <n v="7"/>
    <x v="178"/>
    <d v="2023-01-25T00:00:00"/>
    <x v="1"/>
    <x v="1"/>
    <n v="761.11"/>
    <x v="3"/>
  </r>
  <r>
    <s v="ORD109448"/>
    <x v="1"/>
    <x v="0"/>
    <n v="4531.6499999999996"/>
    <n v="0.17"/>
    <n v="770.38049999999998"/>
    <n v="3761.2694999999994"/>
    <n v="7"/>
    <x v="62"/>
    <d v="2024-10-17T00:00:00"/>
    <x v="2"/>
    <x v="0"/>
    <n v="1340.35"/>
    <x v="2"/>
  </r>
  <r>
    <s v="ORD104969"/>
    <x v="2"/>
    <x v="1"/>
    <n v="4533.04"/>
    <n v="0.05"/>
    <n v="226.65200000000002"/>
    <n v="4306.3879999999999"/>
    <n v="7"/>
    <x v="660"/>
    <d v="2023-01-13T00:00:00"/>
    <x v="2"/>
    <x v="1"/>
    <n v="1084.03"/>
    <x v="0"/>
  </r>
  <r>
    <s v="ORD100145"/>
    <x v="0"/>
    <x v="0"/>
    <n v="4537.16"/>
    <n v="0.25"/>
    <n v="1134.29"/>
    <n v="3402.87"/>
    <n v="7"/>
    <x v="646"/>
    <d v="2024-03-01T00:00:00"/>
    <x v="1"/>
    <x v="0"/>
    <n v="1201.33"/>
    <x v="4"/>
  </r>
  <r>
    <s v="ORD107092"/>
    <x v="0"/>
    <x v="3"/>
    <n v="4543.37"/>
    <n v="0.03"/>
    <n v="136.30109999999999"/>
    <n v="4407.0689000000002"/>
    <n v="7"/>
    <x v="595"/>
    <d v="2024-02-09T00:00:00"/>
    <x v="2"/>
    <x v="1"/>
    <n v="782.29"/>
    <x v="2"/>
  </r>
  <r>
    <s v="ORD101151"/>
    <x v="1"/>
    <x v="3"/>
    <n v="4546.0200000000004"/>
    <n v="0.26"/>
    <n v="1181.9652000000001"/>
    <n v="3364.0548000000003"/>
    <n v="7"/>
    <x v="627"/>
    <d v="2023-02-04T00:00:00"/>
    <x v="0"/>
    <x v="0"/>
    <n v="963.28"/>
    <x v="3"/>
  </r>
  <r>
    <s v="ORD104860"/>
    <x v="3"/>
    <x v="3"/>
    <n v="4550.34"/>
    <n v="0.46"/>
    <n v="2093.1564000000003"/>
    <n v="2457.1835999999998"/>
    <n v="7"/>
    <x v="366"/>
    <d v="2024-06-08T00:00:00"/>
    <x v="2"/>
    <x v="0"/>
    <n v="984.14"/>
    <x v="0"/>
  </r>
  <r>
    <s v="ORD100580"/>
    <x v="2"/>
    <x v="4"/>
    <n v="4553.21"/>
    <n v="0.5"/>
    <n v="2276.605"/>
    <n v="2276.605"/>
    <n v="7"/>
    <x v="95"/>
    <d v="2023-11-09T00:00:00"/>
    <x v="0"/>
    <x v="1"/>
    <n v="1073.17"/>
    <x v="4"/>
  </r>
  <r>
    <s v="ORD106525"/>
    <x v="1"/>
    <x v="4"/>
    <n v="4553.87"/>
    <n v="0.22"/>
    <n v="1001.8514"/>
    <n v="3552.0185999999999"/>
    <n v="7"/>
    <x v="371"/>
    <d v="2023-02-16T00:00:00"/>
    <x v="0"/>
    <x v="2"/>
    <n v="326.92"/>
    <x v="5"/>
  </r>
  <r>
    <s v="ORD100932"/>
    <x v="1"/>
    <x v="3"/>
    <n v="4556.8599999999997"/>
    <n v="7.0000000000000007E-2"/>
    <n v="318.98020000000002"/>
    <n v="4237.8797999999997"/>
    <n v="7"/>
    <x v="352"/>
    <d v="2024-04-27T00:00:00"/>
    <x v="2"/>
    <x v="1"/>
    <n v="502.43"/>
    <x v="0"/>
  </r>
  <r>
    <s v="ORD101300"/>
    <x v="0"/>
    <x v="3"/>
    <n v="4557.78"/>
    <n v="0.15"/>
    <n v="683.66699999999992"/>
    <n v="3874.1129999999998"/>
    <n v="7"/>
    <x v="287"/>
    <d v="2024-07-25T00:00:00"/>
    <x v="0"/>
    <x v="2"/>
    <n v="1333.85"/>
    <x v="1"/>
  </r>
  <r>
    <s v="ORD104398"/>
    <x v="0"/>
    <x v="4"/>
    <n v="4558.08"/>
    <n v="0.36"/>
    <n v="1640.9087999999999"/>
    <n v="2917.1711999999998"/>
    <n v="7"/>
    <x v="672"/>
    <d v="2023-06-16T00:00:00"/>
    <x v="1"/>
    <x v="2"/>
    <n v="1215.02"/>
    <x v="2"/>
  </r>
  <r>
    <s v="ORD106958"/>
    <x v="2"/>
    <x v="0"/>
    <n v="4567.7299999999996"/>
    <n v="0.22"/>
    <n v="1004.9005999999999"/>
    <n v="3562.8293999999996"/>
    <n v="7"/>
    <x v="539"/>
    <d v="2024-10-05T00:00:00"/>
    <x v="0"/>
    <x v="1"/>
    <n v="229.22"/>
    <x v="2"/>
  </r>
  <r>
    <s v="ORD102351"/>
    <x v="1"/>
    <x v="4"/>
    <n v="4569.17"/>
    <n v="0.14000000000000001"/>
    <n v="639.68380000000002"/>
    <n v="3929.4862000000003"/>
    <n v="7"/>
    <x v="85"/>
    <d v="2024-08-24T00:00:00"/>
    <x v="0"/>
    <x v="1"/>
    <n v="1048.68"/>
    <x v="5"/>
  </r>
  <r>
    <s v="ORD112099"/>
    <x v="0"/>
    <x v="2"/>
    <n v="4574.13"/>
    <n v="0.03"/>
    <n v="137.22389999999999"/>
    <n v="4436.9061000000002"/>
    <n v="7"/>
    <x v="418"/>
    <d v="2024-05-24T00:00:00"/>
    <x v="1"/>
    <x v="1"/>
    <n v="749.84"/>
    <x v="5"/>
  </r>
  <r>
    <s v="ORD112349"/>
    <x v="2"/>
    <x v="1"/>
    <n v="4574.45"/>
    <n v="0.3"/>
    <n v="1372.3349999999998"/>
    <n v="3202.1149999999998"/>
    <n v="7"/>
    <x v="159"/>
    <d v="2024-02-26T00:00:00"/>
    <x v="1"/>
    <x v="0"/>
    <n v="902.58"/>
    <x v="0"/>
  </r>
  <r>
    <s v="ORD100841"/>
    <x v="3"/>
    <x v="2"/>
    <n v="4575.5200000000004"/>
    <n v="0.08"/>
    <n v="366.04160000000002"/>
    <n v="4209.4784"/>
    <n v="7"/>
    <x v="12"/>
    <d v="2024-11-03T00:00:00"/>
    <x v="1"/>
    <x v="1"/>
    <n v="1028.6600000000001"/>
    <x v="4"/>
  </r>
  <r>
    <s v="ORD106133"/>
    <x v="2"/>
    <x v="0"/>
    <n v="4583.7"/>
    <n v="0.21"/>
    <n v="962.57699999999988"/>
    <n v="3621.123"/>
    <n v="7"/>
    <x v="282"/>
    <d v="2023-12-10T00:00:00"/>
    <x v="0"/>
    <x v="0"/>
    <n v="1179.45"/>
    <x v="4"/>
  </r>
  <r>
    <s v="ORD105986"/>
    <x v="3"/>
    <x v="4"/>
    <n v="4584.1899999999996"/>
    <n v="0.35"/>
    <n v="1604.4664999999998"/>
    <n v="2979.7235000000001"/>
    <n v="7"/>
    <x v="620"/>
    <d v="2024-07-11T00:00:00"/>
    <x v="1"/>
    <x v="0"/>
    <n v="1268.6300000000001"/>
    <x v="2"/>
  </r>
  <r>
    <s v="ORD104523"/>
    <x v="0"/>
    <x v="1"/>
    <n v="4584.33"/>
    <n v="0.05"/>
    <n v="229.2165"/>
    <n v="4355.1134999999995"/>
    <n v="7"/>
    <x v="20"/>
    <d v="2023-01-15T00:00:00"/>
    <x v="2"/>
    <x v="0"/>
    <n v="885.89"/>
    <x v="4"/>
  </r>
  <r>
    <s v="ORD109542"/>
    <x v="3"/>
    <x v="1"/>
    <n v="4584.63"/>
    <n v="0.18"/>
    <n v="825.23339999999996"/>
    <n v="3759.3966"/>
    <n v="7"/>
    <x v="586"/>
    <d v="2024-09-19T00:00:00"/>
    <x v="1"/>
    <x v="2"/>
    <n v="1289.58"/>
    <x v="1"/>
  </r>
  <r>
    <s v="ORD111710"/>
    <x v="0"/>
    <x v="4"/>
    <n v="4587.4399999999996"/>
    <n v="0.49"/>
    <n v="2247.8455999999996"/>
    <n v="2339.5944"/>
    <n v="7"/>
    <x v="458"/>
    <d v="2024-01-08T00:00:00"/>
    <x v="2"/>
    <x v="1"/>
    <n v="1326.28"/>
    <x v="5"/>
  </r>
  <r>
    <s v="ORD114738"/>
    <x v="3"/>
    <x v="3"/>
    <n v="4588.63"/>
    <n v="0.39"/>
    <n v="1789.5657000000001"/>
    <n v="2799.0643"/>
    <n v="7"/>
    <x v="607"/>
    <d v="2024-01-25T00:00:00"/>
    <x v="1"/>
    <x v="0"/>
    <n v="1372.75"/>
    <x v="2"/>
  </r>
  <r>
    <s v="ORD100216"/>
    <x v="3"/>
    <x v="4"/>
    <n v="4594.76"/>
    <n v="0.33"/>
    <n v="1516.2708000000002"/>
    <n v="3078.4892"/>
    <n v="7"/>
    <x v="146"/>
    <d v="2023-12-31T00:00:00"/>
    <x v="0"/>
    <x v="1"/>
    <n v="509.07"/>
    <x v="3"/>
  </r>
  <r>
    <s v="ORD110224"/>
    <x v="0"/>
    <x v="4"/>
    <n v="4597.17"/>
    <n v="0.28000000000000003"/>
    <n v="1287.2076000000002"/>
    <n v="3309.9623999999999"/>
    <n v="7"/>
    <x v="717"/>
    <d v="2024-09-13T00:00:00"/>
    <x v="1"/>
    <x v="1"/>
    <n v="474.45"/>
    <x v="0"/>
  </r>
  <r>
    <s v="ORD106092"/>
    <x v="1"/>
    <x v="3"/>
    <n v="4601.7700000000004"/>
    <n v="0.15"/>
    <n v="690.26550000000009"/>
    <n v="3911.5045000000005"/>
    <n v="7"/>
    <x v="71"/>
    <d v="2023-08-19T00:00:00"/>
    <x v="0"/>
    <x v="2"/>
    <n v="582.41"/>
    <x v="1"/>
  </r>
  <r>
    <s v="ORD112841"/>
    <x v="3"/>
    <x v="1"/>
    <n v="4609.2"/>
    <n v="0.09"/>
    <n v="414.82799999999997"/>
    <n v="4194.3719999999994"/>
    <n v="7"/>
    <x v="37"/>
    <d v="2024-05-31T00:00:00"/>
    <x v="2"/>
    <x v="1"/>
    <n v="817.56"/>
    <x v="5"/>
  </r>
  <r>
    <s v="ORD102031"/>
    <x v="1"/>
    <x v="2"/>
    <n v="4609.7700000000004"/>
    <n v="0.14000000000000001"/>
    <n v="645.3678000000001"/>
    <n v="3964.4022000000004"/>
    <n v="7"/>
    <x v="35"/>
    <d v="2023-02-10T00:00:00"/>
    <x v="0"/>
    <x v="0"/>
    <n v="440.79"/>
    <x v="1"/>
  </r>
  <r>
    <s v="ORD110466"/>
    <x v="1"/>
    <x v="3"/>
    <n v="4611.74"/>
    <n v="0.04"/>
    <n v="184.46959999999999"/>
    <n v="4427.2703999999994"/>
    <n v="7"/>
    <x v="661"/>
    <d v="2023-10-25T00:00:00"/>
    <x v="0"/>
    <x v="0"/>
    <n v="1374.09"/>
    <x v="3"/>
  </r>
  <r>
    <s v="ORD104344"/>
    <x v="0"/>
    <x v="3"/>
    <n v="4612.24"/>
    <n v="0.22"/>
    <n v="1014.6927999999999"/>
    <n v="3597.5472"/>
    <n v="7"/>
    <x v="482"/>
    <d v="2023-03-23T00:00:00"/>
    <x v="1"/>
    <x v="0"/>
    <n v="1341.07"/>
    <x v="1"/>
  </r>
  <r>
    <s v="ORD112854"/>
    <x v="3"/>
    <x v="0"/>
    <n v="4618.1099999999997"/>
    <n v="0.16"/>
    <n v="738.89760000000001"/>
    <n v="3879.2123999999994"/>
    <n v="7"/>
    <x v="258"/>
    <d v="2024-05-28T00:00:00"/>
    <x v="2"/>
    <x v="1"/>
    <n v="318.62"/>
    <x v="5"/>
  </r>
  <r>
    <s v="ORD115021"/>
    <x v="3"/>
    <x v="0"/>
    <n v="4618.5200000000004"/>
    <n v="0.1"/>
    <n v="461.85200000000009"/>
    <n v="4156.6680000000006"/>
    <n v="7"/>
    <x v="709"/>
    <d v="2023-11-01T00:00:00"/>
    <x v="2"/>
    <x v="2"/>
    <n v="1119.6500000000001"/>
    <x v="3"/>
  </r>
  <r>
    <s v="ORD108489"/>
    <x v="3"/>
    <x v="4"/>
    <n v="4623.72"/>
    <n v="0.44"/>
    <n v="2034.4368000000002"/>
    <n v="2589.2831999999999"/>
    <n v="7"/>
    <x v="343"/>
    <d v="2023-06-08T00:00:00"/>
    <x v="0"/>
    <x v="0"/>
    <n v="298.32"/>
    <x v="0"/>
  </r>
  <r>
    <s v="ORD100569"/>
    <x v="0"/>
    <x v="3"/>
    <n v="4623.9399999999996"/>
    <n v="0.08"/>
    <n v="369.91519999999997"/>
    <n v="4254.0247999999992"/>
    <n v="7"/>
    <x v="670"/>
    <d v="2023-07-02T00:00:00"/>
    <x v="0"/>
    <x v="0"/>
    <n v="551.80999999999995"/>
    <x v="4"/>
  </r>
  <r>
    <s v="ORD108124"/>
    <x v="2"/>
    <x v="1"/>
    <n v="4625.08"/>
    <n v="0.19"/>
    <n v="878.76520000000005"/>
    <n v="3746.3148000000001"/>
    <n v="7"/>
    <x v="103"/>
    <d v="2023-10-07T00:00:00"/>
    <x v="0"/>
    <x v="0"/>
    <n v="320.05"/>
    <x v="2"/>
  </r>
  <r>
    <s v="ORD107236"/>
    <x v="0"/>
    <x v="4"/>
    <n v="4626.42"/>
    <n v="0.05"/>
    <n v="231.32100000000003"/>
    <n v="4395.0990000000002"/>
    <n v="7"/>
    <x v="449"/>
    <d v="2023-07-12T00:00:00"/>
    <x v="2"/>
    <x v="2"/>
    <n v="1034.8800000000001"/>
    <x v="0"/>
  </r>
  <r>
    <s v="ORD105785"/>
    <x v="3"/>
    <x v="2"/>
    <n v="4626.8"/>
    <n v="0.46"/>
    <n v="2128.328"/>
    <n v="2498.4720000000002"/>
    <n v="7"/>
    <x v="596"/>
    <d v="2023-03-13T00:00:00"/>
    <x v="2"/>
    <x v="0"/>
    <n v="905.1"/>
    <x v="4"/>
  </r>
  <r>
    <s v="ORD106279"/>
    <x v="2"/>
    <x v="1"/>
    <n v="4631.9799999999996"/>
    <n v="0.46"/>
    <n v="2130.7107999999998"/>
    <n v="2501.2691999999997"/>
    <n v="7"/>
    <x v="683"/>
    <d v="2024-07-06T00:00:00"/>
    <x v="0"/>
    <x v="0"/>
    <n v="269.52"/>
    <x v="2"/>
  </r>
  <r>
    <s v="ORD107051"/>
    <x v="3"/>
    <x v="4"/>
    <n v="4632.42"/>
    <n v="0.49"/>
    <n v="2269.8858"/>
    <n v="2362.5342000000001"/>
    <n v="7"/>
    <x v="44"/>
    <d v="2023-09-21T00:00:00"/>
    <x v="1"/>
    <x v="2"/>
    <n v="1192.0999999999999"/>
    <x v="3"/>
  </r>
  <r>
    <s v="ORD115173"/>
    <x v="3"/>
    <x v="0"/>
    <n v="4641.12"/>
    <n v="0.32"/>
    <n v="1485.1584"/>
    <n v="3155.9615999999996"/>
    <n v="7"/>
    <x v="294"/>
    <d v="2024-08-01T00:00:00"/>
    <x v="0"/>
    <x v="1"/>
    <n v="1107.67"/>
    <x v="0"/>
  </r>
  <r>
    <s v="ORD109576"/>
    <x v="1"/>
    <x v="3"/>
    <n v="4643.7299999999996"/>
    <n v="0.48"/>
    <n v="2228.9903999999997"/>
    <n v="2414.7395999999999"/>
    <n v="7"/>
    <x v="559"/>
    <d v="2024-12-16T00:00:00"/>
    <x v="0"/>
    <x v="0"/>
    <n v="1049.83"/>
    <x v="5"/>
  </r>
  <r>
    <s v="ORD105139"/>
    <x v="3"/>
    <x v="1"/>
    <n v="4645.6099999999997"/>
    <n v="0.15"/>
    <n v="696.84149999999988"/>
    <n v="3948.7684999999997"/>
    <n v="7"/>
    <x v="381"/>
    <d v="2023-11-15T00:00:00"/>
    <x v="1"/>
    <x v="2"/>
    <n v="1333.86"/>
    <x v="3"/>
  </r>
  <r>
    <s v="ORD103704"/>
    <x v="0"/>
    <x v="3"/>
    <n v="4646.7700000000004"/>
    <n v="0.35"/>
    <n v="1626.3695"/>
    <n v="3020.4005000000006"/>
    <n v="7"/>
    <x v="640"/>
    <d v="2024-08-20T00:00:00"/>
    <x v="1"/>
    <x v="2"/>
    <n v="619.11"/>
    <x v="2"/>
  </r>
  <r>
    <s v="ORD108481"/>
    <x v="3"/>
    <x v="4"/>
    <n v="4647.3"/>
    <n v="0.16"/>
    <n v="743.5680000000001"/>
    <n v="3903.732"/>
    <n v="7"/>
    <x v="569"/>
    <d v="2024-04-21T00:00:00"/>
    <x v="0"/>
    <x v="1"/>
    <n v="1072.54"/>
    <x v="0"/>
  </r>
  <r>
    <s v="ORD104216"/>
    <x v="2"/>
    <x v="4"/>
    <n v="4647.46"/>
    <n v="0.13"/>
    <n v="604.16980000000001"/>
    <n v="4043.2901999999999"/>
    <n v="7"/>
    <x v="426"/>
    <d v="2023-12-28T00:00:00"/>
    <x v="0"/>
    <x v="0"/>
    <n v="590.96"/>
    <x v="3"/>
  </r>
  <r>
    <s v="ORD114237"/>
    <x v="1"/>
    <x v="1"/>
    <n v="4647.63"/>
    <n v="0.14000000000000001"/>
    <n v="650.66820000000007"/>
    <n v="3996.9618"/>
    <n v="7"/>
    <x v="134"/>
    <d v="2023-06-15T00:00:00"/>
    <x v="1"/>
    <x v="0"/>
    <n v="1088.54"/>
    <x v="0"/>
  </r>
  <r>
    <s v="ORD103130"/>
    <x v="3"/>
    <x v="4"/>
    <n v="4650.9799999999996"/>
    <n v="0.26"/>
    <n v="1209.2547999999999"/>
    <n v="3441.7251999999999"/>
    <n v="7"/>
    <x v="373"/>
    <d v="2024-04-05T00:00:00"/>
    <x v="1"/>
    <x v="1"/>
    <n v="884.2"/>
    <x v="3"/>
  </r>
  <r>
    <s v="ORD113834"/>
    <x v="0"/>
    <x v="1"/>
    <n v="4657.12"/>
    <n v="0.22"/>
    <n v="1024.5663999999999"/>
    <n v="3632.5536000000002"/>
    <n v="7"/>
    <x v="702"/>
    <d v="2024-05-06T00:00:00"/>
    <x v="0"/>
    <x v="0"/>
    <n v="489.99"/>
    <x v="2"/>
  </r>
  <r>
    <s v="ORD107541"/>
    <x v="2"/>
    <x v="3"/>
    <n v="4657.3599999999997"/>
    <n v="0.28999999999999998"/>
    <n v="1350.6343999999999"/>
    <n v="3306.7255999999998"/>
    <n v="7"/>
    <x v="618"/>
    <d v="2024-01-01T00:00:00"/>
    <x v="2"/>
    <x v="1"/>
    <n v="504.13"/>
    <x v="5"/>
  </r>
  <r>
    <s v="ORD113041"/>
    <x v="3"/>
    <x v="0"/>
    <n v="4662.74"/>
    <n v="0.32"/>
    <n v="1492.0768"/>
    <n v="3170.6632"/>
    <n v="7"/>
    <x v="119"/>
    <d v="2024-05-21T00:00:00"/>
    <x v="2"/>
    <x v="2"/>
    <n v="690.69"/>
    <x v="5"/>
  </r>
  <r>
    <s v="ORD106994"/>
    <x v="0"/>
    <x v="1"/>
    <n v="4663.16"/>
    <n v="0.08"/>
    <n v="373.05279999999999"/>
    <n v="4290.1071999999995"/>
    <n v="7"/>
    <x v="701"/>
    <d v="2024-08-26T00:00:00"/>
    <x v="2"/>
    <x v="2"/>
    <n v="997.26"/>
    <x v="0"/>
  </r>
  <r>
    <s v="ORD110235"/>
    <x v="2"/>
    <x v="4"/>
    <n v="4675.3100000000004"/>
    <n v="0.27"/>
    <n v="1262.3337000000001"/>
    <n v="3412.9763000000003"/>
    <n v="7"/>
    <x v="14"/>
    <d v="2023-01-30T00:00:00"/>
    <x v="1"/>
    <x v="1"/>
    <n v="333.84"/>
    <x v="5"/>
  </r>
  <r>
    <s v="ORD113298"/>
    <x v="2"/>
    <x v="3"/>
    <n v="4678.17"/>
    <n v="0.12"/>
    <n v="561.38040000000001"/>
    <n v="4116.7896000000001"/>
    <n v="7"/>
    <x v="608"/>
    <d v="2023-01-27T00:00:00"/>
    <x v="0"/>
    <x v="1"/>
    <n v="941.67"/>
    <x v="4"/>
  </r>
  <r>
    <s v="ORD113850"/>
    <x v="1"/>
    <x v="3"/>
    <n v="4682.0600000000004"/>
    <n v="0.01"/>
    <n v="46.820600000000006"/>
    <n v="4635.2394000000004"/>
    <n v="7"/>
    <x v="701"/>
    <d v="2024-08-26T00:00:00"/>
    <x v="1"/>
    <x v="0"/>
    <n v="533.77"/>
    <x v="5"/>
  </r>
  <r>
    <s v="ORD113543"/>
    <x v="3"/>
    <x v="4"/>
    <n v="4689.79"/>
    <n v="0.19"/>
    <n v="891.06010000000003"/>
    <n v="3798.7298999999998"/>
    <n v="7"/>
    <x v="160"/>
    <d v="2024-07-02T00:00:00"/>
    <x v="2"/>
    <x v="0"/>
    <n v="245.27"/>
    <x v="2"/>
  </r>
  <r>
    <s v="ORD103105"/>
    <x v="1"/>
    <x v="0"/>
    <n v="4691.91"/>
    <n v="0.2"/>
    <n v="938.38200000000006"/>
    <n v="3753.5279999999998"/>
    <n v="7"/>
    <x v="556"/>
    <d v="2023-02-07T00:00:00"/>
    <x v="0"/>
    <x v="2"/>
    <n v="493.58"/>
    <x v="5"/>
  </r>
  <r>
    <s v="ORD108411"/>
    <x v="0"/>
    <x v="3"/>
    <n v="4696.8599999999997"/>
    <n v="0.41"/>
    <n v="1925.7125999999998"/>
    <n v="2771.1473999999998"/>
    <n v="7"/>
    <x v="380"/>
    <d v="2024-03-16T00:00:00"/>
    <x v="2"/>
    <x v="2"/>
    <n v="1253.05"/>
    <x v="0"/>
  </r>
  <r>
    <s v="ORD109230"/>
    <x v="3"/>
    <x v="3"/>
    <n v="4697.7700000000004"/>
    <n v="0.31"/>
    <n v="1456.3087"/>
    <n v="3241.4613000000004"/>
    <n v="7"/>
    <x v="255"/>
    <d v="2024-11-07T00:00:00"/>
    <x v="1"/>
    <x v="1"/>
    <n v="395.98"/>
    <x v="5"/>
  </r>
  <r>
    <s v="ORD115303"/>
    <x v="0"/>
    <x v="1"/>
    <n v="4701.75"/>
    <n v="0.47"/>
    <n v="2209.8224999999998"/>
    <n v="2491.9275000000002"/>
    <n v="7"/>
    <x v="219"/>
    <d v="2024-04-13T00:00:00"/>
    <x v="2"/>
    <x v="0"/>
    <n v="1375.36"/>
    <x v="2"/>
  </r>
  <r>
    <s v="ORD105544"/>
    <x v="2"/>
    <x v="3"/>
    <n v="4703.95"/>
    <n v="0.2"/>
    <n v="940.79"/>
    <n v="3763.16"/>
    <n v="7"/>
    <x v="686"/>
    <d v="2023-09-22T00:00:00"/>
    <x v="0"/>
    <x v="2"/>
    <n v="434.92"/>
    <x v="2"/>
  </r>
  <r>
    <s v="ORD112572"/>
    <x v="1"/>
    <x v="0"/>
    <n v="4705.38"/>
    <n v="0.27"/>
    <n v="1270.4526000000001"/>
    <n v="3434.9274"/>
    <n v="7"/>
    <x v="121"/>
    <d v="2024-11-19T00:00:00"/>
    <x v="2"/>
    <x v="2"/>
    <n v="853.67"/>
    <x v="1"/>
  </r>
  <r>
    <s v="ORD101484"/>
    <x v="0"/>
    <x v="4"/>
    <n v="4707.8500000000004"/>
    <n v="0.4"/>
    <n v="1883.1400000000003"/>
    <n v="2824.71"/>
    <n v="7"/>
    <x v="100"/>
    <d v="2024-07-10T00:00:00"/>
    <x v="2"/>
    <x v="0"/>
    <n v="1163.08"/>
    <x v="2"/>
  </r>
  <r>
    <s v="ORD110916"/>
    <x v="3"/>
    <x v="2"/>
    <n v="4708.66"/>
    <n v="0.26"/>
    <n v="1224.2516000000001"/>
    <n v="3484.4083999999998"/>
    <n v="7"/>
    <x v="694"/>
    <d v="2024-10-14T00:00:00"/>
    <x v="2"/>
    <x v="0"/>
    <n v="393.51"/>
    <x v="5"/>
  </r>
  <r>
    <s v="ORD114452"/>
    <x v="1"/>
    <x v="1"/>
    <n v="4713.6400000000003"/>
    <n v="0.37"/>
    <n v="1744.0468000000001"/>
    <n v="2969.5932000000003"/>
    <n v="7"/>
    <x v="627"/>
    <d v="2023-02-06T00:00:00"/>
    <x v="0"/>
    <x v="1"/>
    <n v="590.63"/>
    <x v="0"/>
  </r>
  <r>
    <s v="ORD103122"/>
    <x v="2"/>
    <x v="0"/>
    <n v="4714.59"/>
    <n v="0.32"/>
    <n v="1508.6688000000001"/>
    <n v="3205.9211999999998"/>
    <n v="7"/>
    <x v="483"/>
    <d v="2024-11-01T00:00:00"/>
    <x v="2"/>
    <x v="2"/>
    <n v="282.08"/>
    <x v="5"/>
  </r>
  <r>
    <s v="ORD108340"/>
    <x v="0"/>
    <x v="3"/>
    <n v="4714.9399999999996"/>
    <n v="0.41"/>
    <n v="1933.1253999999997"/>
    <n v="2781.8145999999997"/>
    <n v="7"/>
    <x v="428"/>
    <d v="2023-03-26T00:00:00"/>
    <x v="1"/>
    <x v="0"/>
    <n v="898.29"/>
    <x v="0"/>
  </r>
  <r>
    <s v="ORD105118"/>
    <x v="0"/>
    <x v="1"/>
    <n v="4720.8100000000004"/>
    <n v="0.16"/>
    <n v="755.32960000000003"/>
    <n v="3965.4804000000004"/>
    <n v="7"/>
    <x v="611"/>
    <d v="2023-07-30T00:00:00"/>
    <x v="1"/>
    <x v="2"/>
    <n v="420.15"/>
    <x v="3"/>
  </r>
  <r>
    <s v="ORD111490"/>
    <x v="3"/>
    <x v="4"/>
    <n v="4723.32"/>
    <n v="0.23"/>
    <n v="1086.3635999999999"/>
    <n v="3636.9564"/>
    <n v="7"/>
    <x v="211"/>
    <d v="2023-05-23T00:00:00"/>
    <x v="0"/>
    <x v="1"/>
    <n v="1380.33"/>
    <x v="1"/>
  </r>
  <r>
    <s v="ORD108564"/>
    <x v="0"/>
    <x v="4"/>
    <n v="4723.68"/>
    <n v="0.02"/>
    <n v="94.473600000000005"/>
    <n v="4629.2064"/>
    <n v="7"/>
    <x v="437"/>
    <d v="2023-12-16T00:00:00"/>
    <x v="2"/>
    <x v="1"/>
    <n v="620.03"/>
    <x v="5"/>
  </r>
  <r>
    <s v="ORD109966"/>
    <x v="2"/>
    <x v="3"/>
    <n v="4725.41"/>
    <n v="0.01"/>
    <n v="47.254100000000001"/>
    <n v="4678.1558999999997"/>
    <n v="7"/>
    <x v="96"/>
    <d v="2024-08-16T00:00:00"/>
    <x v="2"/>
    <x v="1"/>
    <n v="913.96"/>
    <x v="2"/>
  </r>
  <r>
    <s v="ORD103126"/>
    <x v="2"/>
    <x v="0"/>
    <n v="4727.87"/>
    <n v="0.47"/>
    <n v="2222.0989"/>
    <n v="2505.7710999999999"/>
    <n v="7"/>
    <x v="580"/>
    <d v="2024-02-07T00:00:00"/>
    <x v="1"/>
    <x v="2"/>
    <n v="239.71"/>
    <x v="3"/>
  </r>
  <r>
    <s v="ORD103439"/>
    <x v="1"/>
    <x v="3"/>
    <n v="4728.4399999999996"/>
    <n v="0.28000000000000003"/>
    <n v="1323.9631999999999"/>
    <n v="3404.4767999999995"/>
    <n v="7"/>
    <x v="529"/>
    <d v="2024-05-06T00:00:00"/>
    <x v="0"/>
    <x v="2"/>
    <n v="728.48"/>
    <x v="0"/>
  </r>
  <r>
    <s v="ORD101890"/>
    <x v="2"/>
    <x v="1"/>
    <n v="4729.6000000000004"/>
    <n v="0.37"/>
    <n v="1749.9520000000002"/>
    <n v="2979.6480000000001"/>
    <n v="7"/>
    <x v="205"/>
    <d v="2024-04-30T00:00:00"/>
    <x v="0"/>
    <x v="2"/>
    <n v="964.98"/>
    <x v="3"/>
  </r>
  <r>
    <s v="ORD108759"/>
    <x v="0"/>
    <x v="0"/>
    <n v="4735.3100000000004"/>
    <n v="7.0000000000000007E-2"/>
    <n v="331.47170000000006"/>
    <n v="4403.8383000000003"/>
    <n v="7"/>
    <x v="391"/>
    <d v="2023-03-10T00:00:00"/>
    <x v="2"/>
    <x v="1"/>
    <n v="488.35"/>
    <x v="3"/>
  </r>
  <r>
    <s v="ORD112696"/>
    <x v="1"/>
    <x v="0"/>
    <n v="4736.6099999999997"/>
    <n v="0.12"/>
    <n v="568.39319999999998"/>
    <n v="4168.2168000000001"/>
    <n v="7"/>
    <x v="593"/>
    <d v="2023-03-27T00:00:00"/>
    <x v="1"/>
    <x v="0"/>
    <n v="1247.73"/>
    <x v="0"/>
  </r>
  <r>
    <s v="ORD100064"/>
    <x v="0"/>
    <x v="1"/>
    <n v="4737.37"/>
    <n v="0.17"/>
    <n v="805.35290000000009"/>
    <n v="3932.0171"/>
    <n v="7"/>
    <x v="187"/>
    <d v="2024-12-27T00:00:00"/>
    <x v="1"/>
    <x v="2"/>
    <n v="499.78"/>
    <x v="4"/>
  </r>
  <r>
    <s v="ORD111444"/>
    <x v="1"/>
    <x v="2"/>
    <n v="4738.22"/>
    <n v="0"/>
    <n v="0"/>
    <n v="4738.22"/>
    <n v="7"/>
    <x v="256"/>
    <d v="2023-08-06T00:00:00"/>
    <x v="0"/>
    <x v="0"/>
    <n v="914.61"/>
    <x v="2"/>
  </r>
  <r>
    <s v="ORD105967"/>
    <x v="2"/>
    <x v="3"/>
    <n v="4740.47"/>
    <n v="0.18"/>
    <n v="853.28460000000007"/>
    <n v="3887.1854000000003"/>
    <n v="7"/>
    <x v="324"/>
    <d v="2024-07-19T00:00:00"/>
    <x v="2"/>
    <x v="0"/>
    <n v="1407.81"/>
    <x v="2"/>
  </r>
  <r>
    <s v="ORD105572"/>
    <x v="2"/>
    <x v="4"/>
    <n v="4741.7299999999996"/>
    <n v="0.35"/>
    <n v="1659.6054999999997"/>
    <n v="3082.1244999999999"/>
    <n v="7"/>
    <x v="498"/>
    <d v="2024-09-14T00:00:00"/>
    <x v="0"/>
    <x v="2"/>
    <n v="288.88"/>
    <x v="0"/>
  </r>
  <r>
    <s v="ORD110296"/>
    <x v="1"/>
    <x v="2"/>
    <n v="4747.55"/>
    <n v="0.08"/>
    <n v="379.80400000000003"/>
    <n v="4367.7460000000001"/>
    <n v="7"/>
    <x v="59"/>
    <d v="2023-09-29T00:00:00"/>
    <x v="2"/>
    <x v="2"/>
    <n v="1343.68"/>
    <x v="3"/>
  </r>
  <r>
    <s v="ORD106615"/>
    <x v="0"/>
    <x v="1"/>
    <n v="4751.6899999999996"/>
    <n v="0.39"/>
    <n v="1853.1590999999999"/>
    <n v="2898.5308999999997"/>
    <n v="7"/>
    <x v="205"/>
    <d v="2024-04-27T00:00:00"/>
    <x v="0"/>
    <x v="1"/>
    <n v="386.74"/>
    <x v="5"/>
  </r>
  <r>
    <s v="ORD108816"/>
    <x v="1"/>
    <x v="4"/>
    <n v="4751.74"/>
    <n v="0.15"/>
    <n v="712.76099999999997"/>
    <n v="4038.9789999999998"/>
    <n v="7"/>
    <x v="519"/>
    <d v="2024-10-22T00:00:00"/>
    <x v="1"/>
    <x v="0"/>
    <n v="1367.47"/>
    <x v="3"/>
  </r>
  <r>
    <s v="ORD110391"/>
    <x v="0"/>
    <x v="0"/>
    <n v="4752.3"/>
    <n v="0.46"/>
    <n v="2186.058"/>
    <n v="2566.2420000000002"/>
    <n v="7"/>
    <x v="321"/>
    <d v="2024-02-05T00:00:00"/>
    <x v="0"/>
    <x v="0"/>
    <n v="1384.86"/>
    <x v="4"/>
  </r>
  <r>
    <s v="ORD104130"/>
    <x v="0"/>
    <x v="0"/>
    <n v="4770.1000000000004"/>
    <n v="0.17"/>
    <n v="810.91700000000014"/>
    <n v="3959.183"/>
    <n v="7"/>
    <x v="715"/>
    <d v="2023-08-09T00:00:00"/>
    <x v="2"/>
    <x v="2"/>
    <n v="1061.07"/>
    <x v="0"/>
  </r>
  <r>
    <s v="ORD108116"/>
    <x v="1"/>
    <x v="0"/>
    <n v="4771.57"/>
    <n v="0.02"/>
    <n v="95.431399999999996"/>
    <n v="4676.1385999999993"/>
    <n v="7"/>
    <x v="385"/>
    <d v="2024-12-04T00:00:00"/>
    <x v="1"/>
    <x v="2"/>
    <n v="382.93"/>
    <x v="3"/>
  </r>
  <r>
    <s v="ORD103613"/>
    <x v="0"/>
    <x v="3"/>
    <n v="4771.91"/>
    <n v="0.12"/>
    <n v="572.62919999999997"/>
    <n v="4199.2807999999995"/>
    <n v="7"/>
    <x v="221"/>
    <d v="2024-06-02T00:00:00"/>
    <x v="1"/>
    <x v="0"/>
    <n v="811.59"/>
    <x v="3"/>
  </r>
  <r>
    <s v="ORD105362"/>
    <x v="1"/>
    <x v="3"/>
    <n v="4771.9799999999996"/>
    <n v="0.09"/>
    <n v="429.47819999999996"/>
    <n v="4342.5018"/>
    <n v="7"/>
    <x v="727"/>
    <d v="2024-03-08T00:00:00"/>
    <x v="2"/>
    <x v="2"/>
    <n v="965.07"/>
    <x v="1"/>
  </r>
  <r>
    <s v="ORD107247"/>
    <x v="3"/>
    <x v="3"/>
    <n v="4774.2"/>
    <n v="0.18"/>
    <n v="859.35599999999988"/>
    <n v="3914.8440000000001"/>
    <n v="7"/>
    <x v="361"/>
    <d v="2023-05-29T00:00:00"/>
    <x v="2"/>
    <x v="0"/>
    <n v="453.28"/>
    <x v="5"/>
  </r>
  <r>
    <s v="ORD102174"/>
    <x v="1"/>
    <x v="4"/>
    <n v="4774.7"/>
    <n v="0.41"/>
    <n v="1957.6269999999997"/>
    <n v="2817.0730000000003"/>
    <n v="7"/>
    <x v="547"/>
    <d v="2023-02-14T00:00:00"/>
    <x v="2"/>
    <x v="2"/>
    <n v="623.91"/>
    <x v="3"/>
  </r>
  <r>
    <s v="ORD114622"/>
    <x v="0"/>
    <x v="2"/>
    <n v="4776.1099999999997"/>
    <n v="0.27"/>
    <n v="1289.5497"/>
    <n v="3486.5602999999996"/>
    <n v="7"/>
    <x v="216"/>
    <d v="2023-04-23T00:00:00"/>
    <x v="2"/>
    <x v="1"/>
    <n v="834.84"/>
    <x v="2"/>
  </r>
  <r>
    <s v="ORD107679"/>
    <x v="0"/>
    <x v="4"/>
    <n v="4778.72"/>
    <n v="0.27"/>
    <n v="1290.2544000000003"/>
    <n v="3488.4656"/>
    <n v="7"/>
    <x v="104"/>
    <d v="2024-08-11T00:00:00"/>
    <x v="0"/>
    <x v="2"/>
    <n v="1312.65"/>
    <x v="2"/>
  </r>
  <r>
    <s v="ORD103636"/>
    <x v="1"/>
    <x v="3"/>
    <n v="4779.82"/>
    <n v="0.2"/>
    <n v="955.96399999999994"/>
    <n v="3823.8559999999998"/>
    <n v="7"/>
    <x v="488"/>
    <d v="2024-03-13T00:00:00"/>
    <x v="1"/>
    <x v="1"/>
    <n v="319.49"/>
    <x v="4"/>
  </r>
  <r>
    <s v="ORD101359"/>
    <x v="0"/>
    <x v="3"/>
    <n v="4781.8500000000004"/>
    <n v="0.33"/>
    <n v="1578.0105000000001"/>
    <n v="3203.8395"/>
    <n v="7"/>
    <x v="14"/>
    <d v="2023-02-04T00:00:00"/>
    <x v="0"/>
    <x v="0"/>
    <n v="437.04"/>
    <x v="3"/>
  </r>
  <r>
    <s v="ORD106964"/>
    <x v="2"/>
    <x v="3"/>
    <n v="4782.9399999999996"/>
    <n v="0.4"/>
    <n v="1913.1759999999999"/>
    <n v="2869.7639999999997"/>
    <n v="7"/>
    <x v="439"/>
    <d v="2023-10-22T00:00:00"/>
    <x v="1"/>
    <x v="2"/>
    <n v="582.09"/>
    <x v="3"/>
  </r>
  <r>
    <s v="ORD102866"/>
    <x v="3"/>
    <x v="2"/>
    <n v="4783.68"/>
    <n v="0.36"/>
    <n v="1722.1248000000001"/>
    <n v="3061.5552000000002"/>
    <n v="7"/>
    <x v="525"/>
    <d v="2024-07-13T00:00:00"/>
    <x v="2"/>
    <x v="2"/>
    <n v="1083"/>
    <x v="3"/>
  </r>
  <r>
    <s v="ORD104821"/>
    <x v="1"/>
    <x v="3"/>
    <n v="4788.28"/>
    <n v="0.41"/>
    <n v="1963.1947999999998"/>
    <n v="2825.0852"/>
    <n v="7"/>
    <x v="402"/>
    <d v="2023-08-21T00:00:00"/>
    <x v="1"/>
    <x v="2"/>
    <n v="957.96"/>
    <x v="3"/>
  </r>
  <r>
    <s v="ORD105129"/>
    <x v="3"/>
    <x v="0"/>
    <n v="4789.41"/>
    <n v="0.19"/>
    <n v="909.98789999999997"/>
    <n v="3879.4220999999998"/>
    <n v="7"/>
    <x v="448"/>
    <d v="2023-04-07T00:00:00"/>
    <x v="0"/>
    <x v="1"/>
    <n v="546.41999999999996"/>
    <x v="1"/>
  </r>
  <r>
    <s v="ORD109731"/>
    <x v="2"/>
    <x v="2"/>
    <n v="4791.3900000000003"/>
    <n v="0.47"/>
    <n v="2251.9533000000001"/>
    <n v="2539.4367000000002"/>
    <n v="7"/>
    <x v="127"/>
    <d v="2023-11-18T00:00:00"/>
    <x v="2"/>
    <x v="0"/>
    <n v="1288.9100000000001"/>
    <x v="3"/>
  </r>
  <r>
    <s v="ORD107828"/>
    <x v="3"/>
    <x v="4"/>
    <n v="4794.62"/>
    <n v="0.14000000000000001"/>
    <n v="671.24680000000001"/>
    <n v="4123.3732"/>
    <n v="7"/>
    <x v="406"/>
    <d v="2023-05-01T00:00:00"/>
    <x v="2"/>
    <x v="0"/>
    <n v="1292.8"/>
    <x v="1"/>
  </r>
  <r>
    <s v="ORD115167"/>
    <x v="0"/>
    <x v="2"/>
    <n v="4795.49"/>
    <n v="0.14000000000000001"/>
    <n v="671.36860000000001"/>
    <n v="4124.1214"/>
    <n v="7"/>
    <x v="617"/>
    <d v="2024-10-06T00:00:00"/>
    <x v="0"/>
    <x v="1"/>
    <n v="1097.94"/>
    <x v="5"/>
  </r>
  <r>
    <s v="ORD103763"/>
    <x v="3"/>
    <x v="1"/>
    <n v="4801.37"/>
    <n v="0.01"/>
    <n v="48.0137"/>
    <n v="4753.3562999999995"/>
    <n v="7"/>
    <x v="696"/>
    <d v="2024-11-09T00:00:00"/>
    <x v="1"/>
    <x v="2"/>
    <n v="1258.78"/>
    <x v="0"/>
  </r>
  <r>
    <s v="ORD112658"/>
    <x v="1"/>
    <x v="1"/>
    <n v="4801.47"/>
    <n v="0.25"/>
    <n v="1200.3675000000001"/>
    <n v="3601.1025"/>
    <n v="7"/>
    <x v="604"/>
    <d v="2023-03-16T00:00:00"/>
    <x v="2"/>
    <x v="1"/>
    <n v="266.29000000000002"/>
    <x v="2"/>
  </r>
  <r>
    <s v="ORD114362"/>
    <x v="3"/>
    <x v="2"/>
    <n v="4816.8599999999997"/>
    <n v="0.1"/>
    <n v="481.68599999999998"/>
    <n v="4335.174"/>
    <n v="7"/>
    <x v="31"/>
    <d v="2023-05-12T00:00:00"/>
    <x v="1"/>
    <x v="2"/>
    <n v="1256.5"/>
    <x v="3"/>
  </r>
  <r>
    <s v="ORD103518"/>
    <x v="3"/>
    <x v="2"/>
    <n v="4817.1400000000003"/>
    <n v="0.43"/>
    <n v="2071.3702000000003"/>
    <n v="2745.7698"/>
    <n v="7"/>
    <x v="0"/>
    <d v="2023-11-14T00:00:00"/>
    <x v="0"/>
    <x v="1"/>
    <n v="855.19"/>
    <x v="2"/>
  </r>
  <r>
    <s v="ORD114081"/>
    <x v="1"/>
    <x v="4"/>
    <n v="4819.8"/>
    <n v="0.02"/>
    <n v="96.396000000000001"/>
    <n v="4723.4040000000005"/>
    <n v="7"/>
    <x v="282"/>
    <d v="2023-12-09T00:00:00"/>
    <x v="2"/>
    <x v="2"/>
    <n v="787.81"/>
    <x v="4"/>
  </r>
  <r>
    <s v="ORD105665"/>
    <x v="3"/>
    <x v="2"/>
    <n v="4824.59"/>
    <n v="0.25"/>
    <n v="1206.1475"/>
    <n v="3618.4425000000001"/>
    <n v="7"/>
    <x v="419"/>
    <d v="2023-08-15T00:00:00"/>
    <x v="2"/>
    <x v="0"/>
    <n v="1087.67"/>
    <x v="4"/>
  </r>
  <r>
    <s v="ORD104146"/>
    <x v="1"/>
    <x v="1"/>
    <n v="4826.12"/>
    <n v="0.48"/>
    <n v="2316.5375999999997"/>
    <n v="2509.5824000000002"/>
    <n v="7"/>
    <x v="510"/>
    <d v="2024-12-05T00:00:00"/>
    <x v="2"/>
    <x v="1"/>
    <n v="795.01"/>
    <x v="0"/>
  </r>
  <r>
    <s v="ORD114940"/>
    <x v="1"/>
    <x v="2"/>
    <n v="4829.49"/>
    <n v="0.15"/>
    <n v="724.42349999999999"/>
    <n v="4105.0664999999999"/>
    <n v="7"/>
    <x v="404"/>
    <d v="2024-07-31T00:00:00"/>
    <x v="2"/>
    <x v="0"/>
    <n v="1332.95"/>
    <x v="0"/>
  </r>
  <r>
    <s v="ORD106475"/>
    <x v="3"/>
    <x v="1"/>
    <n v="4830.13"/>
    <n v="0.13"/>
    <n v="627.91690000000006"/>
    <n v="4202.2130999999999"/>
    <n v="7"/>
    <x v="464"/>
    <d v="2023-11-09T00:00:00"/>
    <x v="2"/>
    <x v="2"/>
    <n v="652.99"/>
    <x v="1"/>
  </r>
  <r>
    <s v="ORD100048"/>
    <x v="2"/>
    <x v="1"/>
    <n v="4830.21"/>
    <n v="0.49"/>
    <n v="2366.8029000000001"/>
    <n v="2463.4070999999999"/>
    <n v="7"/>
    <x v="375"/>
    <d v="2024-09-25T00:00:00"/>
    <x v="0"/>
    <x v="0"/>
    <n v="1097.26"/>
    <x v="3"/>
  </r>
  <r>
    <s v="ORD112201"/>
    <x v="0"/>
    <x v="2"/>
    <n v="4835.43"/>
    <n v="0.06"/>
    <n v="290.12580000000003"/>
    <n v="4545.3042000000005"/>
    <n v="7"/>
    <x v="136"/>
    <d v="2024-11-22T00:00:00"/>
    <x v="2"/>
    <x v="0"/>
    <n v="915.49"/>
    <x v="2"/>
  </r>
  <r>
    <s v="ORD109934"/>
    <x v="1"/>
    <x v="0"/>
    <n v="4836.07"/>
    <n v="0.25"/>
    <n v="1209.0174999999999"/>
    <n v="3627.0524999999998"/>
    <n v="7"/>
    <x v="687"/>
    <d v="2024-04-01T00:00:00"/>
    <x v="1"/>
    <x v="0"/>
    <n v="568.11"/>
    <x v="0"/>
  </r>
  <r>
    <s v="ORD103353"/>
    <x v="0"/>
    <x v="4"/>
    <n v="4836.62"/>
    <n v="0.19"/>
    <n v="918.95780000000002"/>
    <n v="3917.6621999999998"/>
    <n v="7"/>
    <x v="195"/>
    <d v="2023-02-25T00:00:00"/>
    <x v="1"/>
    <x v="2"/>
    <n v="520.57000000000005"/>
    <x v="1"/>
  </r>
  <r>
    <s v="ORD107811"/>
    <x v="2"/>
    <x v="3"/>
    <n v="4838.33"/>
    <n v="0.43"/>
    <n v="2080.4818999999998"/>
    <n v="2757.8481000000002"/>
    <n v="7"/>
    <x v="684"/>
    <d v="2023-08-31T00:00:00"/>
    <x v="0"/>
    <x v="2"/>
    <n v="448.49"/>
    <x v="1"/>
  </r>
  <r>
    <s v="ORD102605"/>
    <x v="0"/>
    <x v="0"/>
    <n v="4841.4399999999996"/>
    <n v="0.36"/>
    <n v="1742.9183999999998"/>
    <n v="3098.5216"/>
    <n v="7"/>
    <x v="459"/>
    <d v="2024-01-13T00:00:00"/>
    <x v="1"/>
    <x v="2"/>
    <n v="1194.3900000000001"/>
    <x v="5"/>
  </r>
  <r>
    <s v="ORD105809"/>
    <x v="2"/>
    <x v="0"/>
    <n v="4844.18"/>
    <n v="0.37"/>
    <n v="1792.3466000000001"/>
    <n v="3051.8334000000004"/>
    <n v="7"/>
    <x v="596"/>
    <d v="2023-03-14T00:00:00"/>
    <x v="0"/>
    <x v="1"/>
    <n v="1191.4100000000001"/>
    <x v="2"/>
  </r>
  <r>
    <s v="ORD109855"/>
    <x v="0"/>
    <x v="1"/>
    <n v="4845.92"/>
    <n v="0.39"/>
    <n v="1889.9088000000002"/>
    <n v="2956.0111999999999"/>
    <n v="7"/>
    <x v="453"/>
    <d v="2023-04-06T00:00:00"/>
    <x v="1"/>
    <x v="0"/>
    <n v="654.54999999999995"/>
    <x v="4"/>
  </r>
  <r>
    <s v="ORD104831"/>
    <x v="1"/>
    <x v="0"/>
    <n v="4848.4799999999996"/>
    <n v="0.17"/>
    <n v="824.24159999999995"/>
    <n v="4024.2383999999997"/>
    <n v="7"/>
    <x v="259"/>
    <d v="2024-10-14T00:00:00"/>
    <x v="1"/>
    <x v="0"/>
    <n v="1296.8599999999999"/>
    <x v="1"/>
  </r>
  <r>
    <s v="ORD109060"/>
    <x v="2"/>
    <x v="0"/>
    <n v="4855.01"/>
    <n v="0.26"/>
    <n v="1262.3026000000002"/>
    <n v="3592.7074000000002"/>
    <n v="7"/>
    <x v="63"/>
    <d v="2024-02-14T00:00:00"/>
    <x v="2"/>
    <x v="2"/>
    <n v="1290.32"/>
    <x v="4"/>
  </r>
  <r>
    <s v="ORD103449"/>
    <x v="3"/>
    <x v="1"/>
    <n v="4857.9399999999996"/>
    <n v="0.22"/>
    <n v="1068.7467999999999"/>
    <n v="3789.1931999999997"/>
    <n v="7"/>
    <x v="341"/>
    <d v="2023-06-26T00:00:00"/>
    <x v="1"/>
    <x v="0"/>
    <n v="1143.3599999999999"/>
    <x v="4"/>
  </r>
  <r>
    <s v="ORD100931"/>
    <x v="3"/>
    <x v="4"/>
    <n v="4858.74"/>
    <n v="0.32"/>
    <n v="1554.7968000000001"/>
    <n v="3303.9431999999997"/>
    <n v="7"/>
    <x v="692"/>
    <d v="2024-08-12T00:00:00"/>
    <x v="1"/>
    <x v="1"/>
    <n v="1286.47"/>
    <x v="3"/>
  </r>
  <r>
    <s v="ORD100626"/>
    <x v="1"/>
    <x v="3"/>
    <n v="4864.26"/>
    <n v="0.3"/>
    <n v="1459.278"/>
    <n v="3404.982"/>
    <n v="7"/>
    <x v="387"/>
    <d v="2024-09-25T00:00:00"/>
    <x v="0"/>
    <x v="0"/>
    <n v="1039.2"/>
    <x v="5"/>
  </r>
  <r>
    <s v="ORD114823"/>
    <x v="1"/>
    <x v="4"/>
    <n v="4869.4399999999996"/>
    <n v="0.23"/>
    <n v="1119.9712"/>
    <n v="3749.4687999999996"/>
    <n v="7"/>
    <x v="498"/>
    <d v="2024-09-13T00:00:00"/>
    <x v="0"/>
    <x v="1"/>
    <n v="1311.79"/>
    <x v="4"/>
  </r>
  <r>
    <s v="ORD100470"/>
    <x v="1"/>
    <x v="4"/>
    <n v="4870.54"/>
    <n v="0.15"/>
    <n v="730.58100000000002"/>
    <n v="4139.9589999999998"/>
    <n v="7"/>
    <x v="606"/>
    <d v="2024-10-24T00:00:00"/>
    <x v="1"/>
    <x v="0"/>
    <n v="397.26"/>
    <x v="2"/>
  </r>
  <r>
    <s v="ORD108775"/>
    <x v="0"/>
    <x v="2"/>
    <n v="4870.8900000000003"/>
    <n v="0.28999999999999998"/>
    <n v="1412.5581"/>
    <n v="3458.3319000000001"/>
    <n v="7"/>
    <x v="47"/>
    <d v="2023-10-19T00:00:00"/>
    <x v="1"/>
    <x v="0"/>
    <n v="712.88"/>
    <x v="3"/>
  </r>
  <r>
    <s v="ORD101158"/>
    <x v="3"/>
    <x v="3"/>
    <n v="4871.33"/>
    <n v="0.04"/>
    <n v="194.85320000000002"/>
    <n v="4676.4768000000004"/>
    <n v="7"/>
    <x v="472"/>
    <d v="2023-02-06T00:00:00"/>
    <x v="0"/>
    <x v="2"/>
    <n v="387.78"/>
    <x v="5"/>
  </r>
  <r>
    <s v="ORD102347"/>
    <x v="2"/>
    <x v="2"/>
    <n v="4875.96"/>
    <n v="0.35"/>
    <n v="1706.586"/>
    <n v="3169.3739999999998"/>
    <n v="7"/>
    <x v="248"/>
    <d v="2024-11-15T00:00:00"/>
    <x v="0"/>
    <x v="1"/>
    <n v="1316.13"/>
    <x v="2"/>
  </r>
  <r>
    <s v="ORD111008"/>
    <x v="2"/>
    <x v="1"/>
    <n v="4876.03"/>
    <n v="0.2"/>
    <n v="975.20600000000002"/>
    <n v="3900.8239999999996"/>
    <n v="7"/>
    <x v="729"/>
    <d v="2024-02-19T00:00:00"/>
    <x v="2"/>
    <x v="1"/>
    <n v="602.71"/>
    <x v="4"/>
  </r>
  <r>
    <s v="ORD106772"/>
    <x v="0"/>
    <x v="3"/>
    <n v="4878.66"/>
    <n v="0.21"/>
    <n v="1024.5185999999999"/>
    <n v="3854.1414"/>
    <n v="7"/>
    <x v="308"/>
    <d v="2024-01-25T00:00:00"/>
    <x v="2"/>
    <x v="2"/>
    <n v="1330.12"/>
    <x v="1"/>
  </r>
  <r>
    <s v="ORD109844"/>
    <x v="3"/>
    <x v="2"/>
    <n v="4884.76"/>
    <n v="0.36"/>
    <n v="1758.5136"/>
    <n v="3126.2464"/>
    <n v="7"/>
    <x v="514"/>
    <d v="2024-02-11T00:00:00"/>
    <x v="1"/>
    <x v="0"/>
    <n v="929.19"/>
    <x v="1"/>
  </r>
  <r>
    <s v="ORD110050"/>
    <x v="3"/>
    <x v="2"/>
    <n v="4886.6099999999997"/>
    <n v="0.18"/>
    <n v="879.58979999999985"/>
    <n v="4007.0201999999999"/>
    <n v="7"/>
    <x v="492"/>
    <d v="2024-12-25T00:00:00"/>
    <x v="2"/>
    <x v="1"/>
    <n v="246.22"/>
    <x v="4"/>
  </r>
  <r>
    <s v="ORD102008"/>
    <x v="1"/>
    <x v="2"/>
    <n v="4887.55"/>
    <n v="0.2"/>
    <n v="977.5100000000001"/>
    <n v="3910.04"/>
    <n v="7"/>
    <x v="236"/>
    <d v="2023-11-06T00:00:00"/>
    <x v="1"/>
    <x v="0"/>
    <n v="1328.36"/>
    <x v="1"/>
  </r>
  <r>
    <s v="ORD111532"/>
    <x v="1"/>
    <x v="3"/>
    <n v="4892.9399999999996"/>
    <n v="0.27"/>
    <n v="1321.0937999999999"/>
    <n v="3571.8462"/>
    <n v="7"/>
    <x v="536"/>
    <d v="2024-01-05T00:00:00"/>
    <x v="0"/>
    <x v="1"/>
    <n v="828.2"/>
    <x v="1"/>
  </r>
  <r>
    <s v="ORD111349"/>
    <x v="1"/>
    <x v="1"/>
    <n v="4896.6499999999996"/>
    <n v="0.17"/>
    <n v="832.43050000000005"/>
    <n v="4064.2194999999997"/>
    <n v="7"/>
    <x v="203"/>
    <d v="2023-08-06T00:00:00"/>
    <x v="1"/>
    <x v="1"/>
    <n v="458.66"/>
    <x v="4"/>
  </r>
  <r>
    <s v="ORD109548"/>
    <x v="3"/>
    <x v="2"/>
    <n v="4897.99"/>
    <n v="0"/>
    <n v="0"/>
    <n v="4897.99"/>
    <n v="7"/>
    <x v="461"/>
    <d v="2023-07-06T00:00:00"/>
    <x v="2"/>
    <x v="1"/>
    <n v="488.57"/>
    <x v="4"/>
  </r>
  <r>
    <s v="ORD104911"/>
    <x v="1"/>
    <x v="0"/>
    <n v="4899.25"/>
    <n v="0.02"/>
    <n v="97.984999999999999"/>
    <n v="4801.2650000000003"/>
    <n v="7"/>
    <x v="205"/>
    <d v="2024-05-01T00:00:00"/>
    <x v="0"/>
    <x v="0"/>
    <n v="1291.29"/>
    <x v="4"/>
  </r>
  <r>
    <s v="ORD102688"/>
    <x v="1"/>
    <x v="3"/>
    <n v="4901.71"/>
    <n v="0.5"/>
    <n v="2450.855"/>
    <n v="2450.855"/>
    <n v="7"/>
    <x v="599"/>
    <d v="2024-05-19T00:00:00"/>
    <x v="1"/>
    <x v="0"/>
    <n v="1004.68"/>
    <x v="1"/>
  </r>
  <r>
    <s v="ORD102862"/>
    <x v="0"/>
    <x v="1"/>
    <n v="4904.3500000000004"/>
    <n v="0.08"/>
    <n v="392.34800000000001"/>
    <n v="4512.0020000000004"/>
    <n v="7"/>
    <x v="606"/>
    <d v="2024-10-26T00:00:00"/>
    <x v="2"/>
    <x v="0"/>
    <n v="735.06"/>
    <x v="1"/>
  </r>
  <r>
    <s v="ORD104376"/>
    <x v="0"/>
    <x v="4"/>
    <n v="4906.33"/>
    <n v="0.4"/>
    <n v="1962.5320000000002"/>
    <n v="2943.7979999999998"/>
    <n v="7"/>
    <x v="90"/>
    <d v="2024-09-25T00:00:00"/>
    <x v="2"/>
    <x v="2"/>
    <n v="673.29"/>
    <x v="3"/>
  </r>
  <r>
    <s v="ORD107409"/>
    <x v="1"/>
    <x v="3"/>
    <n v="4919.74"/>
    <n v="0.44"/>
    <n v="2164.6855999999998"/>
    <n v="2755.0544"/>
    <n v="7"/>
    <x v="110"/>
    <d v="2024-10-16T00:00:00"/>
    <x v="2"/>
    <x v="1"/>
    <n v="911.8"/>
    <x v="1"/>
  </r>
  <r>
    <s v="ORD100740"/>
    <x v="0"/>
    <x v="2"/>
    <n v="4921.49"/>
    <n v="0.28000000000000003"/>
    <n v="1378.0172"/>
    <n v="3543.4727999999996"/>
    <n v="7"/>
    <x v="326"/>
    <d v="2024-06-16T00:00:00"/>
    <x v="0"/>
    <x v="0"/>
    <n v="736.67"/>
    <x v="3"/>
  </r>
  <r>
    <s v="ORD112806"/>
    <x v="3"/>
    <x v="1"/>
    <n v="4922.8100000000004"/>
    <n v="0.06"/>
    <n v="295.36860000000001"/>
    <n v="4627.4414000000006"/>
    <n v="7"/>
    <x v="490"/>
    <d v="2023-09-18T00:00:00"/>
    <x v="2"/>
    <x v="0"/>
    <n v="1423.24"/>
    <x v="5"/>
  </r>
  <r>
    <s v="ORD106138"/>
    <x v="2"/>
    <x v="3"/>
    <n v="4923.88"/>
    <n v="0.3"/>
    <n v="1477.164"/>
    <n v="3446.7160000000003"/>
    <n v="7"/>
    <x v="269"/>
    <d v="2024-04-03T00:00:00"/>
    <x v="2"/>
    <x v="1"/>
    <n v="917.47"/>
    <x v="4"/>
  </r>
  <r>
    <s v="ORD100165"/>
    <x v="1"/>
    <x v="4"/>
    <n v="4926.2700000000004"/>
    <n v="0.25"/>
    <n v="1231.5675000000001"/>
    <n v="3694.7025000000003"/>
    <n v="7"/>
    <x v="673"/>
    <d v="2023-06-11T00:00:00"/>
    <x v="0"/>
    <x v="0"/>
    <n v="440.26"/>
    <x v="3"/>
  </r>
  <r>
    <s v="ORD111461"/>
    <x v="2"/>
    <x v="3"/>
    <n v="4926.43"/>
    <n v="0.34"/>
    <n v="1674.9862000000003"/>
    <n v="3251.4438"/>
    <n v="7"/>
    <x v="171"/>
    <d v="2024-03-03T00:00:00"/>
    <x v="1"/>
    <x v="1"/>
    <n v="782.54"/>
    <x v="5"/>
  </r>
  <r>
    <s v="ORD105542"/>
    <x v="2"/>
    <x v="0"/>
    <n v="4929.22"/>
    <n v="0.05"/>
    <n v="246.46100000000001"/>
    <n v="4682.759"/>
    <n v="7"/>
    <x v="8"/>
    <d v="2024-05-14T00:00:00"/>
    <x v="1"/>
    <x v="0"/>
    <n v="1450.06"/>
    <x v="4"/>
  </r>
  <r>
    <s v="ORD113981"/>
    <x v="1"/>
    <x v="1"/>
    <n v="4932.72"/>
    <n v="0.14000000000000001"/>
    <n v="690.58080000000007"/>
    <n v="4242.1392000000005"/>
    <n v="7"/>
    <x v="561"/>
    <d v="2024-02-02T00:00:00"/>
    <x v="2"/>
    <x v="1"/>
    <n v="597.16"/>
    <x v="3"/>
  </r>
  <r>
    <s v="ORD101631"/>
    <x v="0"/>
    <x v="0"/>
    <n v="4933.6400000000003"/>
    <n v="0.27"/>
    <n v="1332.0828000000001"/>
    <n v="3601.5572000000002"/>
    <n v="7"/>
    <x v="350"/>
    <d v="2023-06-10T00:00:00"/>
    <x v="2"/>
    <x v="1"/>
    <n v="798.1"/>
    <x v="1"/>
  </r>
  <r>
    <s v="ORD111656"/>
    <x v="2"/>
    <x v="4"/>
    <n v="4934.96"/>
    <n v="0.42"/>
    <n v="2072.6831999999999"/>
    <n v="2862.2768000000001"/>
    <n v="7"/>
    <x v="535"/>
    <d v="2023-10-24T00:00:00"/>
    <x v="2"/>
    <x v="0"/>
    <n v="340.46"/>
    <x v="4"/>
  </r>
  <r>
    <s v="ORD105782"/>
    <x v="2"/>
    <x v="2"/>
    <n v="4937.75"/>
    <n v="0.2"/>
    <n v="987.55000000000007"/>
    <n v="3950.2"/>
    <n v="7"/>
    <x v="417"/>
    <d v="2023-10-28T00:00:00"/>
    <x v="1"/>
    <x v="2"/>
    <n v="1359.9"/>
    <x v="2"/>
  </r>
  <r>
    <s v="ORD111050"/>
    <x v="0"/>
    <x v="0"/>
    <n v="4938.59"/>
    <n v="0.04"/>
    <n v="197.5436"/>
    <n v="4741.0464000000002"/>
    <n v="7"/>
    <x v="19"/>
    <d v="2023-10-29T00:00:00"/>
    <x v="1"/>
    <x v="0"/>
    <n v="1462.02"/>
    <x v="0"/>
  </r>
  <r>
    <s v="ORD110057"/>
    <x v="1"/>
    <x v="1"/>
    <n v="4941.43"/>
    <n v="0.28000000000000003"/>
    <n v="1383.6004000000003"/>
    <n v="3557.8296"/>
    <n v="7"/>
    <x v="295"/>
    <d v="2024-03-13T00:00:00"/>
    <x v="2"/>
    <x v="0"/>
    <n v="744.5"/>
    <x v="0"/>
  </r>
  <r>
    <s v="ORD112914"/>
    <x v="0"/>
    <x v="1"/>
    <n v="4943.1499999999996"/>
    <n v="0.23"/>
    <n v="1136.9244999999999"/>
    <n v="3806.2254999999996"/>
    <n v="7"/>
    <x v="561"/>
    <d v="2024-01-31T00:00:00"/>
    <x v="1"/>
    <x v="0"/>
    <n v="772"/>
    <x v="4"/>
  </r>
  <r>
    <s v="ORD105387"/>
    <x v="1"/>
    <x v="1"/>
    <n v="4949.2299999999996"/>
    <n v="0.02"/>
    <n v="98.9846"/>
    <n v="4850.2453999999998"/>
    <n v="7"/>
    <x v="674"/>
    <d v="2024-11-30T00:00:00"/>
    <x v="1"/>
    <x v="2"/>
    <n v="1071.71"/>
    <x v="3"/>
  </r>
  <r>
    <s v="ORD113745"/>
    <x v="3"/>
    <x v="0"/>
    <n v="4951.83"/>
    <n v="0.01"/>
    <n v="49.518300000000004"/>
    <n v="4902.3117000000002"/>
    <n v="7"/>
    <x v="238"/>
    <d v="2023-03-20T00:00:00"/>
    <x v="2"/>
    <x v="0"/>
    <n v="405.75"/>
    <x v="4"/>
  </r>
  <r>
    <s v="ORD100732"/>
    <x v="1"/>
    <x v="4"/>
    <n v="4952.75"/>
    <n v="0.34"/>
    <n v="1683.9350000000002"/>
    <n v="3268.8149999999996"/>
    <n v="7"/>
    <x v="211"/>
    <d v="2023-05-23T00:00:00"/>
    <x v="0"/>
    <x v="1"/>
    <n v="275.86"/>
    <x v="5"/>
  </r>
  <r>
    <s v="ORD108989"/>
    <x v="3"/>
    <x v="2"/>
    <n v="4961.84"/>
    <n v="0.34"/>
    <n v="1687.0256000000002"/>
    <n v="3274.8144000000002"/>
    <n v="7"/>
    <x v="166"/>
    <d v="2023-11-20T00:00:00"/>
    <x v="2"/>
    <x v="0"/>
    <n v="393.95"/>
    <x v="0"/>
  </r>
  <r>
    <s v="ORD101004"/>
    <x v="1"/>
    <x v="2"/>
    <n v="4962.1099999999997"/>
    <n v="0.02"/>
    <n v="99.242199999999997"/>
    <n v="4862.8678"/>
    <n v="7"/>
    <x v="28"/>
    <d v="2024-01-07T00:00:00"/>
    <x v="2"/>
    <x v="1"/>
    <n v="271.20999999999998"/>
    <x v="2"/>
  </r>
  <r>
    <s v="ORD102907"/>
    <x v="1"/>
    <x v="3"/>
    <n v="4964.24"/>
    <n v="0.22"/>
    <n v="1092.1327999999999"/>
    <n v="3872.1071999999999"/>
    <n v="7"/>
    <x v="384"/>
    <d v="2023-05-30T00:00:00"/>
    <x v="1"/>
    <x v="1"/>
    <n v="502.58"/>
    <x v="1"/>
  </r>
  <r>
    <s v="ORD115145"/>
    <x v="1"/>
    <x v="3"/>
    <n v="4973.1099999999997"/>
    <n v="0.03"/>
    <n v="149.19329999999999"/>
    <n v="4823.9166999999998"/>
    <n v="7"/>
    <x v="208"/>
    <d v="2024-08-05T00:00:00"/>
    <x v="2"/>
    <x v="2"/>
    <n v="476.78"/>
    <x v="2"/>
  </r>
  <r>
    <s v="ORD113785"/>
    <x v="3"/>
    <x v="0"/>
    <n v="4975.0200000000004"/>
    <n v="0.45"/>
    <n v="2238.7590000000005"/>
    <n v="2736.261"/>
    <n v="7"/>
    <x v="356"/>
    <d v="2024-02-19T00:00:00"/>
    <x v="0"/>
    <x v="1"/>
    <n v="362.57"/>
    <x v="5"/>
  </r>
  <r>
    <s v="ORD102001"/>
    <x v="3"/>
    <x v="3"/>
    <n v="4976.87"/>
    <n v="0.27"/>
    <n v="1343.7549000000001"/>
    <n v="3633.1151"/>
    <n v="7"/>
    <x v="646"/>
    <d v="2024-02-27T00:00:00"/>
    <x v="2"/>
    <x v="0"/>
    <n v="931.86"/>
    <x v="3"/>
  </r>
  <r>
    <s v="ORD104449"/>
    <x v="1"/>
    <x v="2"/>
    <n v="4977.6899999999996"/>
    <n v="0.17"/>
    <n v="846.20730000000003"/>
    <n v="4131.4826999999996"/>
    <n v="7"/>
    <x v="502"/>
    <d v="2024-11-26T00:00:00"/>
    <x v="1"/>
    <x v="0"/>
    <n v="322.33999999999997"/>
    <x v="2"/>
  </r>
  <r>
    <s v="ORD113030"/>
    <x v="3"/>
    <x v="1"/>
    <n v="4978.9399999999996"/>
    <n v="0.48"/>
    <n v="2389.8911999999996"/>
    <n v="2589.0488"/>
    <n v="7"/>
    <x v="69"/>
    <d v="2023-04-02T00:00:00"/>
    <x v="1"/>
    <x v="0"/>
    <n v="937.25"/>
    <x v="5"/>
  </r>
  <r>
    <s v="ORD100488"/>
    <x v="1"/>
    <x v="2"/>
    <n v="4979.32"/>
    <n v="0.49"/>
    <n v="2439.8667999999998"/>
    <n v="2539.4531999999999"/>
    <n v="7"/>
    <x v="602"/>
    <d v="2023-05-13T00:00:00"/>
    <x v="1"/>
    <x v="1"/>
    <n v="1091.53"/>
    <x v="4"/>
  </r>
  <r>
    <s v="ORD102706"/>
    <x v="1"/>
    <x v="0"/>
    <n v="4987.55"/>
    <n v="0.25"/>
    <n v="1246.8875"/>
    <n v="3740.6625000000004"/>
    <n v="7"/>
    <x v="548"/>
    <d v="2024-11-24T00:00:00"/>
    <x v="0"/>
    <x v="2"/>
    <n v="1266.26"/>
    <x v="5"/>
  </r>
  <r>
    <s v="ORD111705"/>
    <x v="3"/>
    <x v="3"/>
    <n v="4988.43"/>
    <n v="0.02"/>
    <n v="99.768600000000006"/>
    <n v="4888.6614"/>
    <n v="7"/>
    <x v="635"/>
    <d v="2024-07-11T00:00:00"/>
    <x v="0"/>
    <x v="0"/>
    <n v="533.61"/>
    <x v="3"/>
  </r>
  <r>
    <s v="ORD114426"/>
    <x v="3"/>
    <x v="4"/>
    <n v="4989.2700000000004"/>
    <n v="0.03"/>
    <n v="149.6781"/>
    <n v="4839.5919000000004"/>
    <n v="7"/>
    <x v="116"/>
    <d v="2024-03-23T00:00:00"/>
    <x v="0"/>
    <x v="0"/>
    <n v="1399.92"/>
    <x v="3"/>
  </r>
  <r>
    <s v="ORD101333"/>
    <x v="3"/>
    <x v="3"/>
    <n v="4991.9399999999996"/>
    <n v="0.14000000000000001"/>
    <n v="698.87160000000006"/>
    <n v="4293.0683999999992"/>
    <n v="7"/>
    <x v="633"/>
    <d v="2023-11-13T00:00:00"/>
    <x v="0"/>
    <x v="0"/>
    <n v="401.12"/>
    <x v="2"/>
  </r>
  <r>
    <s v="ORD102057"/>
    <x v="0"/>
    <x v="1"/>
    <n v="4994.0200000000004"/>
    <n v="0.01"/>
    <n v="49.940200000000004"/>
    <n v="4944.0798000000004"/>
    <n v="7"/>
    <x v="260"/>
    <d v="2025-01-03T00:00:00"/>
    <x v="2"/>
    <x v="2"/>
    <n v="955.03"/>
    <x v="4"/>
  </r>
  <r>
    <s v="ORD102219"/>
    <x v="0"/>
    <x v="0"/>
    <n v="4997.6400000000003"/>
    <n v="0.32"/>
    <n v="1599.2448000000002"/>
    <n v="3398.3951999999999"/>
    <n v="7"/>
    <x v="632"/>
    <d v="2024-10-08T00:00:00"/>
    <x v="0"/>
    <x v="0"/>
    <n v="378.93"/>
    <x v="4"/>
  </r>
  <r>
    <s v="ORD113751"/>
    <x v="3"/>
    <x v="0"/>
    <n v="4999.0600000000004"/>
    <n v="0.03"/>
    <n v="149.9718"/>
    <n v="4849.0882000000001"/>
    <n v="7"/>
    <x v="338"/>
    <d v="2024-08-19T00:00:00"/>
    <x v="0"/>
    <x v="2"/>
    <n v="340.23"/>
    <x v="5"/>
  </r>
  <r>
    <s v="ORD104056"/>
    <x v="2"/>
    <x v="4"/>
    <n v="100.99"/>
    <n v="0.11"/>
    <n v="11.1089"/>
    <n v="89.881099999999989"/>
    <n v="6"/>
    <x v="451"/>
    <d v="2024-07-01T00:00:00"/>
    <x v="2"/>
    <x v="1"/>
    <n v="29.31"/>
    <x v="1"/>
  </r>
  <r>
    <s v="ORD113829"/>
    <x v="2"/>
    <x v="3"/>
    <n v="101.92"/>
    <n v="0.37"/>
    <n v="37.7104"/>
    <n v="64.209599999999995"/>
    <n v="6"/>
    <x v="377"/>
    <d v="2023-06-29T00:00:00"/>
    <x v="2"/>
    <x v="2"/>
    <n v="11.17"/>
    <x v="2"/>
  </r>
  <r>
    <s v="ORD111827"/>
    <x v="0"/>
    <x v="0"/>
    <n v="104.98"/>
    <n v="0.21"/>
    <n v="22.0458"/>
    <n v="82.934200000000004"/>
    <n v="6"/>
    <x v="151"/>
    <d v="2023-07-29T00:00:00"/>
    <x v="0"/>
    <x v="2"/>
    <n v="30.16"/>
    <x v="3"/>
  </r>
  <r>
    <s v="ORD114836"/>
    <x v="3"/>
    <x v="3"/>
    <n v="105.43"/>
    <n v="0.1"/>
    <n v="10.543000000000001"/>
    <n v="94.887"/>
    <n v="6"/>
    <x v="663"/>
    <d v="2023-09-03T00:00:00"/>
    <x v="0"/>
    <x v="1"/>
    <n v="14.61"/>
    <x v="5"/>
  </r>
  <r>
    <s v="ORD108367"/>
    <x v="3"/>
    <x v="2"/>
    <n v="105.65"/>
    <n v="0.25"/>
    <n v="26.412500000000001"/>
    <n v="79.237500000000011"/>
    <n v="6"/>
    <x v="527"/>
    <d v="2024-01-29T00:00:00"/>
    <x v="2"/>
    <x v="2"/>
    <n v="30.42"/>
    <x v="4"/>
  </r>
  <r>
    <s v="ORD101865"/>
    <x v="2"/>
    <x v="3"/>
    <n v="106.05"/>
    <n v="0.21"/>
    <n v="22.270499999999998"/>
    <n v="83.779499999999999"/>
    <n v="6"/>
    <x v="109"/>
    <d v="2024-05-24T00:00:00"/>
    <x v="2"/>
    <x v="1"/>
    <n v="17.170000000000002"/>
    <x v="3"/>
  </r>
  <r>
    <s v="ORD100510"/>
    <x v="1"/>
    <x v="3"/>
    <n v="106.97"/>
    <n v="0.1"/>
    <n v="10.697000000000001"/>
    <n v="96.272999999999996"/>
    <n v="6"/>
    <x v="323"/>
    <d v="2023-09-03T00:00:00"/>
    <x v="2"/>
    <x v="1"/>
    <n v="20.59"/>
    <x v="1"/>
  </r>
  <r>
    <s v="ORD100778"/>
    <x v="3"/>
    <x v="3"/>
    <n v="107.85"/>
    <n v="0.42"/>
    <n v="45.296999999999997"/>
    <n v="62.552999999999997"/>
    <n v="6"/>
    <x v="579"/>
    <d v="2024-09-19T00:00:00"/>
    <x v="2"/>
    <x v="2"/>
    <n v="11.27"/>
    <x v="4"/>
  </r>
  <r>
    <s v="ORD100301"/>
    <x v="1"/>
    <x v="0"/>
    <n v="108.97"/>
    <n v="0.28000000000000003"/>
    <n v="30.511600000000001"/>
    <n v="78.458399999999997"/>
    <n v="6"/>
    <x v="575"/>
    <d v="2024-07-19T00:00:00"/>
    <x v="1"/>
    <x v="2"/>
    <n v="29.94"/>
    <x v="2"/>
  </r>
  <r>
    <s v="ORD113758"/>
    <x v="3"/>
    <x v="4"/>
    <n v="116.48"/>
    <n v="0.2"/>
    <n v="23.296000000000003"/>
    <n v="93.183999999999997"/>
    <n v="6"/>
    <x v="637"/>
    <d v="2024-11-25T00:00:00"/>
    <x v="1"/>
    <x v="2"/>
    <n v="18.27"/>
    <x v="4"/>
  </r>
  <r>
    <s v="ORD107723"/>
    <x v="1"/>
    <x v="3"/>
    <n v="121.25"/>
    <n v="0.13"/>
    <n v="15.762500000000001"/>
    <n v="105.4875"/>
    <n v="6"/>
    <x v="491"/>
    <d v="2024-08-20T00:00:00"/>
    <x v="0"/>
    <x v="0"/>
    <n v="29.5"/>
    <x v="0"/>
  </r>
  <r>
    <s v="ORD104247"/>
    <x v="1"/>
    <x v="3"/>
    <n v="122.23"/>
    <n v="0.38"/>
    <n v="46.447400000000002"/>
    <n v="75.782600000000002"/>
    <n v="6"/>
    <x v="489"/>
    <d v="2024-09-09T00:00:00"/>
    <x v="2"/>
    <x v="2"/>
    <n v="17.329999999999998"/>
    <x v="5"/>
  </r>
  <r>
    <s v="ORD103007"/>
    <x v="1"/>
    <x v="2"/>
    <n v="122.54"/>
    <n v="0.12"/>
    <n v="14.704800000000001"/>
    <n v="107.8352"/>
    <n v="6"/>
    <x v="617"/>
    <d v="2024-10-03T00:00:00"/>
    <x v="2"/>
    <x v="1"/>
    <n v="33.58"/>
    <x v="2"/>
  </r>
  <r>
    <s v="ORD110709"/>
    <x v="0"/>
    <x v="4"/>
    <n v="124.98"/>
    <n v="0.09"/>
    <n v="11.248200000000001"/>
    <n v="113.73180000000001"/>
    <n v="6"/>
    <x v="255"/>
    <d v="2024-11-06T00:00:00"/>
    <x v="2"/>
    <x v="2"/>
    <n v="11.66"/>
    <x v="3"/>
  </r>
  <r>
    <s v="ORD112329"/>
    <x v="3"/>
    <x v="2"/>
    <n v="126.54"/>
    <n v="0.47"/>
    <n v="59.473799999999997"/>
    <n v="67.066200000000009"/>
    <n v="6"/>
    <x v="310"/>
    <d v="2024-02-16T00:00:00"/>
    <x v="0"/>
    <x v="0"/>
    <n v="9.8000000000000007"/>
    <x v="5"/>
  </r>
  <r>
    <s v="ORD115158"/>
    <x v="3"/>
    <x v="3"/>
    <n v="135.83000000000001"/>
    <n v="0.08"/>
    <n v="10.866400000000001"/>
    <n v="124.96360000000001"/>
    <n v="6"/>
    <x v="446"/>
    <d v="2023-04-28T00:00:00"/>
    <x v="2"/>
    <x v="1"/>
    <n v="22.53"/>
    <x v="4"/>
  </r>
  <r>
    <s v="ORD106028"/>
    <x v="1"/>
    <x v="2"/>
    <n v="144.74"/>
    <n v="0.43"/>
    <n v="62.238200000000006"/>
    <n v="82.501800000000003"/>
    <n v="6"/>
    <x v="222"/>
    <d v="2023-09-19T00:00:00"/>
    <x v="2"/>
    <x v="1"/>
    <n v="10.119999999999999"/>
    <x v="4"/>
  </r>
  <r>
    <s v="ORD114803"/>
    <x v="3"/>
    <x v="0"/>
    <n v="146.65"/>
    <n v="0.13"/>
    <n v="19.064500000000002"/>
    <n v="127.5855"/>
    <n v="6"/>
    <x v="565"/>
    <d v="2024-06-25T00:00:00"/>
    <x v="0"/>
    <x v="0"/>
    <n v="18.010000000000002"/>
    <x v="3"/>
  </r>
  <r>
    <s v="ORD100951"/>
    <x v="3"/>
    <x v="0"/>
    <n v="146.94999999999999"/>
    <n v="0.32"/>
    <n v="47.023999999999994"/>
    <n v="99.925999999999988"/>
    <n v="6"/>
    <x v="652"/>
    <d v="2023-07-31T00:00:00"/>
    <x v="1"/>
    <x v="2"/>
    <n v="13.84"/>
    <x v="0"/>
  </r>
  <r>
    <s v="ORD110248"/>
    <x v="1"/>
    <x v="0"/>
    <n v="147.03"/>
    <n v="0.42"/>
    <n v="61.752600000000001"/>
    <n v="85.2774"/>
    <n v="6"/>
    <x v="339"/>
    <d v="2023-02-23T00:00:00"/>
    <x v="0"/>
    <x v="1"/>
    <n v="24.83"/>
    <x v="1"/>
  </r>
  <r>
    <s v="ORD100714"/>
    <x v="3"/>
    <x v="2"/>
    <n v="153.88999999999999"/>
    <n v="0.46"/>
    <n v="70.789400000000001"/>
    <n v="83.100599999999986"/>
    <n v="6"/>
    <x v="320"/>
    <d v="2023-08-26T00:00:00"/>
    <x v="0"/>
    <x v="0"/>
    <n v="26.98"/>
    <x v="4"/>
  </r>
  <r>
    <s v="ORD110170"/>
    <x v="2"/>
    <x v="4"/>
    <n v="155.75"/>
    <n v="0.18"/>
    <n v="28.035"/>
    <n v="127.715"/>
    <n v="6"/>
    <x v="618"/>
    <d v="2024-01-01T00:00:00"/>
    <x v="1"/>
    <x v="1"/>
    <n v="45.36"/>
    <x v="0"/>
  </r>
  <r>
    <s v="ORD105461"/>
    <x v="3"/>
    <x v="3"/>
    <n v="158.76"/>
    <n v="0.33"/>
    <n v="52.390799999999999"/>
    <n v="106.36919999999999"/>
    <n v="6"/>
    <x v="472"/>
    <d v="2023-02-11T00:00:00"/>
    <x v="2"/>
    <x v="2"/>
    <n v="44.55"/>
    <x v="1"/>
  </r>
  <r>
    <s v="ORD104110"/>
    <x v="2"/>
    <x v="2"/>
    <n v="161.75"/>
    <n v="0.04"/>
    <n v="6.47"/>
    <n v="155.28"/>
    <n v="6"/>
    <x v="309"/>
    <d v="2023-06-18T00:00:00"/>
    <x v="0"/>
    <x v="0"/>
    <n v="30.79"/>
    <x v="3"/>
  </r>
  <r>
    <s v="ORD101786"/>
    <x v="3"/>
    <x v="3"/>
    <n v="163.22999999999999"/>
    <n v="0.02"/>
    <n v="3.2645999999999997"/>
    <n v="159.96539999999999"/>
    <n v="6"/>
    <x v="9"/>
    <d v="2024-10-06T00:00:00"/>
    <x v="0"/>
    <x v="0"/>
    <n v="42.06"/>
    <x v="5"/>
  </r>
  <r>
    <s v="ORD101354"/>
    <x v="2"/>
    <x v="3"/>
    <n v="164.06"/>
    <n v="0.33"/>
    <n v="54.139800000000001"/>
    <n v="109.92019999999999"/>
    <n v="6"/>
    <x v="64"/>
    <d v="2024-09-03T00:00:00"/>
    <x v="1"/>
    <x v="0"/>
    <n v="25.14"/>
    <x v="4"/>
  </r>
  <r>
    <s v="ORD105934"/>
    <x v="0"/>
    <x v="1"/>
    <n v="164.35"/>
    <n v="0.42"/>
    <n v="69.027000000000001"/>
    <n v="95.322999999999993"/>
    <n v="6"/>
    <x v="191"/>
    <d v="2023-01-15T00:00:00"/>
    <x v="2"/>
    <x v="0"/>
    <n v="13.82"/>
    <x v="5"/>
  </r>
  <r>
    <s v="ORD109535"/>
    <x v="1"/>
    <x v="2"/>
    <n v="166.93"/>
    <n v="0.31"/>
    <n v="51.7483"/>
    <n v="115.18170000000001"/>
    <n v="6"/>
    <x v="44"/>
    <d v="2023-09-20T00:00:00"/>
    <x v="0"/>
    <x v="2"/>
    <n v="34.17"/>
    <x v="4"/>
  </r>
  <r>
    <s v="ORD101785"/>
    <x v="3"/>
    <x v="1"/>
    <n v="168.5"/>
    <n v="0.39"/>
    <n v="65.715000000000003"/>
    <n v="102.785"/>
    <n v="6"/>
    <x v="568"/>
    <d v="2023-07-02T00:00:00"/>
    <x v="1"/>
    <x v="2"/>
    <n v="25.34"/>
    <x v="4"/>
  </r>
  <r>
    <s v="ORD106955"/>
    <x v="3"/>
    <x v="3"/>
    <n v="170.86"/>
    <n v="0.19"/>
    <n v="32.4634"/>
    <n v="138.39660000000001"/>
    <n v="6"/>
    <x v="188"/>
    <d v="2023-09-03T00:00:00"/>
    <x v="2"/>
    <x v="0"/>
    <n v="47.45"/>
    <x v="4"/>
  </r>
  <r>
    <s v="ORD106136"/>
    <x v="0"/>
    <x v="4"/>
    <n v="180.39"/>
    <n v="0.48"/>
    <n v="86.587199999999996"/>
    <n v="93.802799999999991"/>
    <n v="6"/>
    <x v="488"/>
    <d v="2024-03-12T00:00:00"/>
    <x v="2"/>
    <x v="2"/>
    <n v="53.25"/>
    <x v="0"/>
  </r>
  <r>
    <s v="ORD101123"/>
    <x v="0"/>
    <x v="4"/>
    <n v="181.86"/>
    <n v="0.5"/>
    <n v="90.93"/>
    <n v="90.93"/>
    <n v="6"/>
    <x v="454"/>
    <d v="2023-07-17T00:00:00"/>
    <x v="0"/>
    <x v="2"/>
    <n v="28.99"/>
    <x v="5"/>
  </r>
  <r>
    <s v="ORD112740"/>
    <x v="3"/>
    <x v="2"/>
    <n v="187.99"/>
    <n v="0.44"/>
    <n v="82.715600000000009"/>
    <n v="105.2744"/>
    <n v="6"/>
    <x v="625"/>
    <d v="2023-09-10T00:00:00"/>
    <x v="2"/>
    <x v="0"/>
    <n v="47.58"/>
    <x v="3"/>
  </r>
  <r>
    <s v="ORD108327"/>
    <x v="2"/>
    <x v="4"/>
    <n v="189.67"/>
    <n v="0.45"/>
    <n v="85.351500000000001"/>
    <n v="104.31849999999999"/>
    <n v="6"/>
    <x v="182"/>
    <d v="2024-10-30T00:00:00"/>
    <x v="2"/>
    <x v="1"/>
    <n v="33.51"/>
    <x v="2"/>
  </r>
  <r>
    <s v="ORD103209"/>
    <x v="1"/>
    <x v="3"/>
    <n v="191.57"/>
    <n v="0.24"/>
    <n v="45.976799999999997"/>
    <n v="145.5932"/>
    <n v="6"/>
    <x v="458"/>
    <d v="2024-01-11T00:00:00"/>
    <x v="2"/>
    <x v="2"/>
    <n v="41.27"/>
    <x v="1"/>
  </r>
  <r>
    <s v="ORD107155"/>
    <x v="1"/>
    <x v="4"/>
    <n v="193.94"/>
    <n v="0.22"/>
    <n v="42.666800000000002"/>
    <n v="151.2732"/>
    <n v="6"/>
    <x v="561"/>
    <d v="2024-01-31T00:00:00"/>
    <x v="0"/>
    <x v="2"/>
    <n v="39.75"/>
    <x v="4"/>
  </r>
  <r>
    <s v="ORD105269"/>
    <x v="0"/>
    <x v="4"/>
    <n v="195.76"/>
    <n v="0.21"/>
    <n v="41.109599999999993"/>
    <n v="154.65039999999999"/>
    <n v="6"/>
    <x v="564"/>
    <d v="2023-05-09T00:00:00"/>
    <x v="2"/>
    <x v="2"/>
    <n v="37.450000000000003"/>
    <x v="0"/>
  </r>
  <r>
    <s v="ORD103260"/>
    <x v="3"/>
    <x v="0"/>
    <n v="197.96"/>
    <n v="0.5"/>
    <n v="98.98"/>
    <n v="98.98"/>
    <n v="6"/>
    <x v="80"/>
    <d v="2024-09-12T00:00:00"/>
    <x v="1"/>
    <x v="2"/>
    <n v="12.39"/>
    <x v="1"/>
  </r>
  <r>
    <s v="ORD110723"/>
    <x v="3"/>
    <x v="2"/>
    <n v="201.14"/>
    <n v="0.45"/>
    <n v="90.512999999999991"/>
    <n v="110.627"/>
    <n v="6"/>
    <x v="718"/>
    <d v="2024-08-09T00:00:00"/>
    <x v="2"/>
    <x v="2"/>
    <n v="45.15"/>
    <x v="0"/>
  </r>
  <r>
    <s v="ORD104043"/>
    <x v="3"/>
    <x v="1"/>
    <n v="204.48"/>
    <n v="0.3"/>
    <n v="61.343999999999994"/>
    <n v="143.136"/>
    <n v="6"/>
    <x v="281"/>
    <d v="2023-08-24T00:00:00"/>
    <x v="0"/>
    <x v="1"/>
    <n v="42.11"/>
    <x v="3"/>
  </r>
  <r>
    <s v="ORD108533"/>
    <x v="2"/>
    <x v="0"/>
    <n v="205.49"/>
    <n v="0.15"/>
    <n v="30.823499999999999"/>
    <n v="174.66650000000001"/>
    <n v="6"/>
    <x v="719"/>
    <d v="2023-10-01T00:00:00"/>
    <x v="2"/>
    <x v="1"/>
    <n v="11.96"/>
    <x v="0"/>
  </r>
  <r>
    <s v="ORD108063"/>
    <x v="3"/>
    <x v="2"/>
    <n v="207.54"/>
    <n v="0.37"/>
    <n v="76.7898"/>
    <n v="130.75020000000001"/>
    <n v="6"/>
    <x v="251"/>
    <d v="2023-10-09T00:00:00"/>
    <x v="1"/>
    <x v="0"/>
    <n v="12.04"/>
    <x v="4"/>
  </r>
  <r>
    <s v="ORD110370"/>
    <x v="2"/>
    <x v="3"/>
    <n v="207.77"/>
    <n v="0.31"/>
    <n v="64.408699999999996"/>
    <n v="143.36130000000003"/>
    <n v="6"/>
    <x v="682"/>
    <d v="2023-03-27T00:00:00"/>
    <x v="0"/>
    <x v="0"/>
    <n v="12.11"/>
    <x v="3"/>
  </r>
  <r>
    <s v="ORD101712"/>
    <x v="1"/>
    <x v="2"/>
    <n v="208.89"/>
    <n v="0.04"/>
    <n v="8.355599999999999"/>
    <n v="200.53439999999998"/>
    <n v="6"/>
    <x v="85"/>
    <d v="2024-08-19T00:00:00"/>
    <x v="1"/>
    <x v="0"/>
    <n v="36.119999999999997"/>
    <x v="2"/>
  </r>
  <r>
    <s v="ORD111841"/>
    <x v="2"/>
    <x v="1"/>
    <n v="209.05"/>
    <n v="0.38"/>
    <n v="79.439000000000007"/>
    <n v="129.61099999999999"/>
    <n v="6"/>
    <x v="315"/>
    <d v="2023-11-30T00:00:00"/>
    <x v="2"/>
    <x v="0"/>
    <n v="51.89"/>
    <x v="1"/>
  </r>
  <r>
    <s v="ORD109912"/>
    <x v="3"/>
    <x v="2"/>
    <n v="209.27"/>
    <n v="0.23"/>
    <n v="48.132100000000001"/>
    <n v="161.1379"/>
    <n v="6"/>
    <x v="504"/>
    <d v="2023-03-22T00:00:00"/>
    <x v="0"/>
    <x v="2"/>
    <n v="30.61"/>
    <x v="1"/>
  </r>
  <r>
    <s v="ORD106758"/>
    <x v="1"/>
    <x v="3"/>
    <n v="209.96"/>
    <n v="0.19"/>
    <n v="39.892400000000002"/>
    <n v="170.0676"/>
    <n v="6"/>
    <x v="388"/>
    <d v="2023-07-04T00:00:00"/>
    <x v="0"/>
    <x v="1"/>
    <n v="57.19"/>
    <x v="0"/>
  </r>
  <r>
    <s v="ORD104992"/>
    <x v="2"/>
    <x v="0"/>
    <n v="210.93"/>
    <n v="0.37"/>
    <n v="78.0441"/>
    <n v="132.88589999999999"/>
    <n v="6"/>
    <x v="598"/>
    <d v="2024-10-31T00:00:00"/>
    <x v="2"/>
    <x v="2"/>
    <n v="16.850000000000001"/>
    <x v="1"/>
  </r>
  <r>
    <s v="ORD107045"/>
    <x v="3"/>
    <x v="2"/>
    <n v="213.93"/>
    <n v="0.3"/>
    <n v="64.179000000000002"/>
    <n v="149.751"/>
    <n v="6"/>
    <x v="8"/>
    <d v="2024-05-16T00:00:00"/>
    <x v="0"/>
    <x v="1"/>
    <n v="53"/>
    <x v="5"/>
  </r>
  <r>
    <s v="ORD104239"/>
    <x v="1"/>
    <x v="2"/>
    <n v="219.98"/>
    <n v="0.45"/>
    <n v="98.991"/>
    <n v="120.98899999999999"/>
    <n v="6"/>
    <x v="167"/>
    <d v="2023-11-01T00:00:00"/>
    <x v="2"/>
    <x v="1"/>
    <n v="35.53"/>
    <x v="3"/>
  </r>
  <r>
    <s v="ORD104487"/>
    <x v="2"/>
    <x v="3"/>
    <n v="220.45"/>
    <n v="0.14000000000000001"/>
    <n v="30.863000000000003"/>
    <n v="189.58699999999999"/>
    <n v="6"/>
    <x v="489"/>
    <d v="2024-09-05T00:00:00"/>
    <x v="1"/>
    <x v="1"/>
    <n v="62.77"/>
    <x v="5"/>
  </r>
  <r>
    <s v="ORD113039"/>
    <x v="2"/>
    <x v="1"/>
    <n v="220.95"/>
    <n v="0.45"/>
    <n v="99.427499999999995"/>
    <n v="121.52249999999999"/>
    <n v="6"/>
    <x v="706"/>
    <d v="2024-04-26T00:00:00"/>
    <x v="1"/>
    <x v="2"/>
    <n v="15.69"/>
    <x v="3"/>
  </r>
  <r>
    <s v="ORD107047"/>
    <x v="3"/>
    <x v="4"/>
    <n v="222.03"/>
    <n v="0.45"/>
    <n v="99.913499999999999"/>
    <n v="122.1165"/>
    <n v="6"/>
    <x v="693"/>
    <d v="2023-07-15T00:00:00"/>
    <x v="0"/>
    <x v="2"/>
    <n v="49.32"/>
    <x v="1"/>
  </r>
  <r>
    <s v="ORD111318"/>
    <x v="2"/>
    <x v="0"/>
    <n v="225.78"/>
    <n v="0.19"/>
    <n v="42.898200000000003"/>
    <n v="182.8818"/>
    <n v="6"/>
    <x v="417"/>
    <d v="2023-10-27T00:00:00"/>
    <x v="1"/>
    <x v="2"/>
    <n v="18.54"/>
    <x v="4"/>
  </r>
  <r>
    <s v="ORD101741"/>
    <x v="2"/>
    <x v="2"/>
    <n v="238.26"/>
    <n v="0.34"/>
    <n v="81.008400000000009"/>
    <n v="157.2516"/>
    <n v="6"/>
    <x v="656"/>
    <d v="2024-09-13T00:00:00"/>
    <x v="2"/>
    <x v="0"/>
    <n v="56.54"/>
    <x v="4"/>
  </r>
  <r>
    <s v="ORD105742"/>
    <x v="0"/>
    <x v="2"/>
    <n v="238.73"/>
    <n v="0.42"/>
    <n v="100.2666"/>
    <n v="138.46339999999998"/>
    <n v="6"/>
    <x v="34"/>
    <d v="2024-01-09T00:00:00"/>
    <x v="1"/>
    <x v="1"/>
    <n v="58.62"/>
    <x v="0"/>
  </r>
  <r>
    <s v="ORD112963"/>
    <x v="1"/>
    <x v="3"/>
    <n v="238.96"/>
    <n v="0.49"/>
    <n v="117.0904"/>
    <n v="121.86960000000001"/>
    <n v="6"/>
    <x v="543"/>
    <d v="2024-11-02T00:00:00"/>
    <x v="1"/>
    <x v="1"/>
    <n v="61.45"/>
    <x v="3"/>
  </r>
  <r>
    <s v="ORD108132"/>
    <x v="2"/>
    <x v="0"/>
    <n v="240.34"/>
    <n v="0.35"/>
    <n v="84.119"/>
    <n v="156.221"/>
    <n v="6"/>
    <x v="446"/>
    <d v="2023-04-25T00:00:00"/>
    <x v="0"/>
    <x v="0"/>
    <n v="23.66"/>
    <x v="5"/>
  </r>
  <r>
    <s v="ORD103030"/>
    <x v="0"/>
    <x v="0"/>
    <n v="243.07"/>
    <n v="0.09"/>
    <n v="21.876299999999997"/>
    <n v="221.19370000000001"/>
    <n v="6"/>
    <x v="92"/>
    <d v="2023-12-11T00:00:00"/>
    <x v="1"/>
    <x v="2"/>
    <n v="21.74"/>
    <x v="4"/>
  </r>
  <r>
    <s v="ORD109220"/>
    <x v="0"/>
    <x v="3"/>
    <n v="251.42"/>
    <n v="0.19"/>
    <n v="47.769799999999996"/>
    <n v="203.65019999999998"/>
    <n v="6"/>
    <x v="37"/>
    <d v="2024-05-30T00:00:00"/>
    <x v="1"/>
    <x v="1"/>
    <n v="27.47"/>
    <x v="5"/>
  </r>
  <r>
    <s v="ORD106924"/>
    <x v="3"/>
    <x v="0"/>
    <n v="252.31"/>
    <n v="0.41"/>
    <n v="103.44709999999999"/>
    <n v="148.86290000000002"/>
    <n v="6"/>
    <x v="478"/>
    <d v="2024-02-09T00:00:00"/>
    <x v="0"/>
    <x v="2"/>
    <n v="57.67"/>
    <x v="1"/>
  </r>
  <r>
    <s v="ORD103882"/>
    <x v="1"/>
    <x v="1"/>
    <n v="257.62"/>
    <n v="0.22"/>
    <n v="56.676400000000001"/>
    <n v="200.9436"/>
    <n v="6"/>
    <x v="610"/>
    <d v="2023-09-18T00:00:00"/>
    <x v="1"/>
    <x v="1"/>
    <n v="57.53"/>
    <x v="0"/>
  </r>
  <r>
    <s v="ORD109016"/>
    <x v="2"/>
    <x v="3"/>
    <n v="258.05"/>
    <n v="0.45"/>
    <n v="116.1225"/>
    <n v="141.92750000000001"/>
    <n v="6"/>
    <x v="191"/>
    <d v="2023-01-15T00:00:00"/>
    <x v="0"/>
    <x v="2"/>
    <n v="45.21"/>
    <x v="2"/>
  </r>
  <r>
    <s v="ORD105861"/>
    <x v="3"/>
    <x v="1"/>
    <n v="258.20999999999998"/>
    <n v="0.33"/>
    <n v="85.209299999999999"/>
    <n v="173.00069999999999"/>
    <n v="6"/>
    <x v="308"/>
    <d v="2024-01-23T00:00:00"/>
    <x v="1"/>
    <x v="2"/>
    <n v="69.12"/>
    <x v="5"/>
  </r>
  <r>
    <s v="ORD111979"/>
    <x v="2"/>
    <x v="2"/>
    <n v="262.97000000000003"/>
    <n v="0.46"/>
    <n v="120.96620000000001"/>
    <n v="142.00380000000001"/>
    <n v="6"/>
    <x v="401"/>
    <d v="2024-02-18T00:00:00"/>
    <x v="2"/>
    <x v="0"/>
    <n v="43.47"/>
    <x v="0"/>
  </r>
  <r>
    <s v="ORD109727"/>
    <x v="1"/>
    <x v="2"/>
    <n v="269.66000000000003"/>
    <n v="0.3"/>
    <n v="80.89800000000001"/>
    <n v="188.762"/>
    <n v="6"/>
    <x v="706"/>
    <d v="2024-04-23T00:00:00"/>
    <x v="1"/>
    <x v="2"/>
    <n v="75.09"/>
    <x v="0"/>
  </r>
  <r>
    <s v="ORD101119"/>
    <x v="2"/>
    <x v="0"/>
    <n v="271.18"/>
    <n v="0.41"/>
    <n v="111.18379999999999"/>
    <n v="159.99620000000002"/>
    <n v="6"/>
    <x v="702"/>
    <d v="2024-05-05T00:00:00"/>
    <x v="1"/>
    <x v="0"/>
    <n v="27.16"/>
    <x v="2"/>
  </r>
  <r>
    <s v="ORD106849"/>
    <x v="3"/>
    <x v="0"/>
    <n v="274"/>
    <n v="0.43"/>
    <n v="117.82"/>
    <n v="156.18"/>
    <n v="6"/>
    <x v="231"/>
    <d v="2023-07-09T00:00:00"/>
    <x v="0"/>
    <x v="1"/>
    <n v="55.59"/>
    <x v="3"/>
  </r>
  <r>
    <s v="ORD105949"/>
    <x v="1"/>
    <x v="0"/>
    <n v="274.45"/>
    <n v="0.33"/>
    <n v="90.5685"/>
    <n v="183.88149999999999"/>
    <n v="6"/>
    <x v="19"/>
    <d v="2023-10-24T00:00:00"/>
    <x v="0"/>
    <x v="1"/>
    <n v="72.92"/>
    <x v="0"/>
  </r>
  <r>
    <s v="ORD104555"/>
    <x v="3"/>
    <x v="0"/>
    <n v="275.86"/>
    <n v="0.25"/>
    <n v="68.965000000000003"/>
    <n v="206.89500000000001"/>
    <n v="6"/>
    <x v="210"/>
    <d v="2024-05-16T00:00:00"/>
    <x v="0"/>
    <x v="1"/>
    <n v="23.17"/>
    <x v="4"/>
  </r>
  <r>
    <s v="ORD106538"/>
    <x v="3"/>
    <x v="4"/>
    <n v="279.35000000000002"/>
    <n v="0.38"/>
    <n v="106.15300000000001"/>
    <n v="173.197"/>
    <n v="6"/>
    <x v="466"/>
    <d v="2024-02-13T00:00:00"/>
    <x v="2"/>
    <x v="2"/>
    <n v="39.659999999999997"/>
    <x v="2"/>
  </r>
  <r>
    <s v="ORD104702"/>
    <x v="2"/>
    <x v="1"/>
    <n v="281.52999999999997"/>
    <n v="7.0000000000000007E-2"/>
    <n v="19.707100000000001"/>
    <n v="261.82289999999995"/>
    <n v="6"/>
    <x v="540"/>
    <d v="2024-01-15T00:00:00"/>
    <x v="0"/>
    <x v="0"/>
    <n v="62.5"/>
    <x v="4"/>
  </r>
  <r>
    <s v="ORD113558"/>
    <x v="2"/>
    <x v="2"/>
    <n v="288.55"/>
    <n v="0.25"/>
    <n v="72.137500000000003"/>
    <n v="216.41250000000002"/>
    <n v="6"/>
    <x v="540"/>
    <d v="2024-01-16T00:00:00"/>
    <x v="2"/>
    <x v="2"/>
    <n v="18.77"/>
    <x v="5"/>
  </r>
  <r>
    <s v="ORD102680"/>
    <x v="1"/>
    <x v="2"/>
    <n v="289.58"/>
    <n v="0.21"/>
    <n v="60.811799999999991"/>
    <n v="228.76819999999998"/>
    <n v="6"/>
    <x v="691"/>
    <d v="2024-04-09T00:00:00"/>
    <x v="0"/>
    <x v="1"/>
    <n v="20.56"/>
    <x v="2"/>
  </r>
  <r>
    <s v="ORD101108"/>
    <x v="2"/>
    <x v="4"/>
    <n v="292.08999999999997"/>
    <n v="0.42"/>
    <n v="122.67779999999999"/>
    <n v="169.41219999999998"/>
    <n v="6"/>
    <x v="282"/>
    <d v="2023-12-08T00:00:00"/>
    <x v="1"/>
    <x v="0"/>
    <n v="22.76"/>
    <x v="3"/>
  </r>
  <r>
    <s v="ORD107709"/>
    <x v="0"/>
    <x v="0"/>
    <n v="302.27999999999997"/>
    <n v="0.14000000000000001"/>
    <n v="42.319200000000002"/>
    <n v="259.96079999999995"/>
    <n v="6"/>
    <x v="186"/>
    <d v="2023-08-05T00:00:00"/>
    <x v="1"/>
    <x v="2"/>
    <n v="69.569999999999993"/>
    <x v="4"/>
  </r>
  <r>
    <s v="ORD110493"/>
    <x v="1"/>
    <x v="4"/>
    <n v="304.04000000000002"/>
    <n v="0.4"/>
    <n v="121.61600000000001"/>
    <n v="182.42400000000001"/>
    <n v="6"/>
    <x v="10"/>
    <d v="2023-12-12T00:00:00"/>
    <x v="1"/>
    <x v="2"/>
    <n v="65.900000000000006"/>
    <x v="1"/>
  </r>
  <r>
    <s v="ORD114199"/>
    <x v="2"/>
    <x v="2"/>
    <n v="308.64"/>
    <n v="0.24"/>
    <n v="74.073599999999999"/>
    <n v="234.56639999999999"/>
    <n v="6"/>
    <x v="662"/>
    <d v="2023-06-07T00:00:00"/>
    <x v="1"/>
    <x v="2"/>
    <n v="56.46"/>
    <x v="2"/>
  </r>
  <r>
    <s v="ORD106215"/>
    <x v="0"/>
    <x v="0"/>
    <n v="312.08"/>
    <n v="0.37"/>
    <n v="115.4696"/>
    <n v="196.61039999999997"/>
    <n v="6"/>
    <x v="456"/>
    <d v="2023-04-17T00:00:00"/>
    <x v="1"/>
    <x v="0"/>
    <n v="73.45"/>
    <x v="1"/>
  </r>
  <r>
    <s v="ORD101729"/>
    <x v="2"/>
    <x v="2"/>
    <n v="314.54000000000002"/>
    <n v="0.26"/>
    <n v="81.780400000000014"/>
    <n v="232.75960000000001"/>
    <n v="6"/>
    <x v="335"/>
    <d v="2024-05-02T00:00:00"/>
    <x v="2"/>
    <x v="1"/>
    <n v="80.069999999999993"/>
    <x v="1"/>
  </r>
  <r>
    <s v="ORD104295"/>
    <x v="3"/>
    <x v="4"/>
    <n v="317.51"/>
    <n v="0.12"/>
    <n v="38.101199999999999"/>
    <n v="279.40879999999999"/>
    <n v="6"/>
    <x v="428"/>
    <d v="2023-03-24T00:00:00"/>
    <x v="1"/>
    <x v="0"/>
    <n v="67.819999999999993"/>
    <x v="5"/>
  </r>
  <r>
    <s v="ORD107302"/>
    <x v="1"/>
    <x v="4"/>
    <n v="319.39"/>
    <n v="0.25"/>
    <n v="79.847499999999997"/>
    <n v="239.54249999999999"/>
    <n v="6"/>
    <x v="116"/>
    <d v="2024-03-27T00:00:00"/>
    <x v="0"/>
    <x v="1"/>
    <n v="67.099999999999994"/>
    <x v="0"/>
  </r>
  <r>
    <s v="ORD112706"/>
    <x v="0"/>
    <x v="0"/>
    <n v="320.35000000000002"/>
    <n v="0.34"/>
    <n v="108.91900000000001"/>
    <n v="211.43100000000001"/>
    <n v="6"/>
    <x v="101"/>
    <d v="2024-01-22T00:00:00"/>
    <x v="0"/>
    <x v="1"/>
    <n v="22.74"/>
    <x v="4"/>
  </r>
  <r>
    <s v="ORD101444"/>
    <x v="0"/>
    <x v="4"/>
    <n v="320.95"/>
    <n v="0.01"/>
    <n v="3.2094999999999998"/>
    <n v="317.7405"/>
    <n v="6"/>
    <x v="604"/>
    <d v="2023-03-18T00:00:00"/>
    <x v="2"/>
    <x v="1"/>
    <n v="54.17"/>
    <x v="5"/>
  </r>
  <r>
    <s v="ORD102640"/>
    <x v="0"/>
    <x v="0"/>
    <n v="325.31"/>
    <n v="0.42"/>
    <n v="136.6302"/>
    <n v="188.6798"/>
    <n v="6"/>
    <x v="356"/>
    <d v="2024-02-19T00:00:00"/>
    <x v="0"/>
    <x v="2"/>
    <n v="65.69"/>
    <x v="2"/>
  </r>
  <r>
    <s v="ORD108205"/>
    <x v="3"/>
    <x v="1"/>
    <n v="325.60000000000002"/>
    <n v="0.4"/>
    <n v="130.24"/>
    <n v="195.36"/>
    <n v="6"/>
    <x v="126"/>
    <d v="2023-07-30T00:00:00"/>
    <x v="2"/>
    <x v="0"/>
    <n v="27.85"/>
    <x v="5"/>
  </r>
  <r>
    <s v="ORD101270"/>
    <x v="2"/>
    <x v="4"/>
    <n v="326.75"/>
    <n v="0.3"/>
    <n v="98.024999999999991"/>
    <n v="228.72500000000002"/>
    <n v="6"/>
    <x v="91"/>
    <d v="2024-06-11T00:00:00"/>
    <x v="2"/>
    <x v="1"/>
    <n v="48.06"/>
    <x v="3"/>
  </r>
  <r>
    <s v="ORD106374"/>
    <x v="0"/>
    <x v="1"/>
    <n v="327.04000000000002"/>
    <n v="0.47"/>
    <n v="153.7088"/>
    <n v="173.33120000000002"/>
    <n v="6"/>
    <x v="209"/>
    <d v="2024-03-20T00:00:00"/>
    <x v="1"/>
    <x v="1"/>
    <n v="96.52"/>
    <x v="3"/>
  </r>
  <r>
    <s v="ORD105690"/>
    <x v="2"/>
    <x v="4"/>
    <n v="328.14"/>
    <n v="0.45"/>
    <n v="147.66300000000001"/>
    <n v="180.47699999999998"/>
    <n v="6"/>
    <x v="125"/>
    <d v="2023-09-09T00:00:00"/>
    <x v="2"/>
    <x v="0"/>
    <n v="27.71"/>
    <x v="3"/>
  </r>
  <r>
    <s v="ORD109195"/>
    <x v="2"/>
    <x v="3"/>
    <n v="330.28"/>
    <n v="0.17"/>
    <n v="56.147599999999997"/>
    <n v="274.13239999999996"/>
    <n v="6"/>
    <x v="33"/>
    <d v="2023-04-22T00:00:00"/>
    <x v="2"/>
    <x v="2"/>
    <n v="37.51"/>
    <x v="0"/>
  </r>
  <r>
    <s v="ORD104102"/>
    <x v="1"/>
    <x v="1"/>
    <n v="335.07"/>
    <n v="0.16"/>
    <n v="53.611199999999997"/>
    <n v="281.4588"/>
    <n v="6"/>
    <x v="490"/>
    <d v="2023-09-19T00:00:00"/>
    <x v="2"/>
    <x v="1"/>
    <n v="49.44"/>
    <x v="2"/>
  </r>
  <r>
    <s v="ORD105899"/>
    <x v="0"/>
    <x v="4"/>
    <n v="339.3"/>
    <n v="0.23"/>
    <n v="78.039000000000001"/>
    <n v="261.26100000000002"/>
    <n v="6"/>
    <x v="656"/>
    <d v="2024-09-15T00:00:00"/>
    <x v="0"/>
    <x v="2"/>
    <n v="30.59"/>
    <x v="3"/>
  </r>
  <r>
    <s v="ORD109074"/>
    <x v="3"/>
    <x v="0"/>
    <n v="342.6"/>
    <n v="0.16"/>
    <n v="54.816000000000003"/>
    <n v="287.78399999999999"/>
    <n v="6"/>
    <x v="632"/>
    <d v="2024-10-10T00:00:00"/>
    <x v="2"/>
    <x v="0"/>
    <n v="77.099999999999994"/>
    <x v="3"/>
  </r>
  <r>
    <s v="ORD110121"/>
    <x v="3"/>
    <x v="3"/>
    <n v="345.4"/>
    <n v="0.4"/>
    <n v="138.16"/>
    <n v="207.23999999999998"/>
    <n v="6"/>
    <x v="417"/>
    <d v="2023-10-27T00:00:00"/>
    <x v="0"/>
    <x v="2"/>
    <n v="62.59"/>
    <x v="5"/>
  </r>
  <r>
    <s v="ORD100988"/>
    <x v="2"/>
    <x v="1"/>
    <n v="347.3"/>
    <n v="0.01"/>
    <n v="3.4730000000000003"/>
    <n v="343.827"/>
    <n v="6"/>
    <x v="684"/>
    <d v="2023-08-28T00:00:00"/>
    <x v="0"/>
    <x v="0"/>
    <n v="56.37"/>
    <x v="0"/>
  </r>
  <r>
    <s v="ORD101798"/>
    <x v="0"/>
    <x v="1"/>
    <n v="352.23"/>
    <n v="0.43"/>
    <n v="151.4589"/>
    <n v="200.77110000000002"/>
    <n v="6"/>
    <x v="93"/>
    <d v="2023-05-25T00:00:00"/>
    <x v="0"/>
    <x v="1"/>
    <n v="38.83"/>
    <x v="4"/>
  </r>
  <r>
    <s v="ORD114229"/>
    <x v="1"/>
    <x v="1"/>
    <n v="355.69"/>
    <n v="0.03"/>
    <n v="10.6707"/>
    <n v="345.01929999999999"/>
    <n v="6"/>
    <x v="301"/>
    <d v="2024-05-29T00:00:00"/>
    <x v="2"/>
    <x v="1"/>
    <n v="64.81"/>
    <x v="5"/>
  </r>
  <r>
    <s v="ORD108514"/>
    <x v="3"/>
    <x v="1"/>
    <n v="356.38"/>
    <n v="0.48"/>
    <n v="171.0624"/>
    <n v="185.3176"/>
    <n v="6"/>
    <x v="286"/>
    <d v="2024-06-27T00:00:00"/>
    <x v="1"/>
    <x v="1"/>
    <n v="61.73"/>
    <x v="2"/>
  </r>
  <r>
    <s v="ORD109363"/>
    <x v="2"/>
    <x v="3"/>
    <n v="360.13"/>
    <n v="0.22"/>
    <n v="79.2286"/>
    <n v="280.90139999999997"/>
    <n v="6"/>
    <x v="50"/>
    <d v="2024-08-20T00:00:00"/>
    <x v="1"/>
    <x v="0"/>
    <n v="58.82"/>
    <x v="1"/>
  </r>
  <r>
    <s v="ORD113286"/>
    <x v="0"/>
    <x v="1"/>
    <n v="363.95"/>
    <n v="0.33"/>
    <n v="120.1035"/>
    <n v="243.84649999999999"/>
    <n v="6"/>
    <x v="342"/>
    <d v="2023-11-23T00:00:00"/>
    <x v="0"/>
    <x v="2"/>
    <n v="99.59"/>
    <x v="0"/>
  </r>
  <r>
    <s v="ORD109608"/>
    <x v="3"/>
    <x v="0"/>
    <n v="376.02"/>
    <n v="0.21"/>
    <n v="78.964199999999991"/>
    <n v="297.05579999999998"/>
    <n v="6"/>
    <x v="533"/>
    <d v="2024-10-25T00:00:00"/>
    <x v="1"/>
    <x v="2"/>
    <n v="100.63"/>
    <x v="5"/>
  </r>
  <r>
    <s v="ORD105561"/>
    <x v="3"/>
    <x v="1"/>
    <n v="377.67"/>
    <n v="0.47"/>
    <n v="177.50489999999999"/>
    <n v="200.16510000000002"/>
    <n v="6"/>
    <x v="260"/>
    <d v="2025-01-02T00:00:00"/>
    <x v="1"/>
    <x v="0"/>
    <n v="57.41"/>
    <x v="1"/>
  </r>
  <r>
    <s v="ORD106030"/>
    <x v="1"/>
    <x v="4"/>
    <n v="377.86"/>
    <n v="0.5"/>
    <n v="188.93"/>
    <n v="188.93"/>
    <n v="6"/>
    <x v="343"/>
    <d v="2023-06-13T00:00:00"/>
    <x v="2"/>
    <x v="2"/>
    <n v="103.43"/>
    <x v="5"/>
  </r>
  <r>
    <s v="ORD110429"/>
    <x v="1"/>
    <x v="3"/>
    <n v="379.55"/>
    <n v="0.36"/>
    <n v="136.63800000000001"/>
    <n v="242.91200000000001"/>
    <n v="6"/>
    <x v="275"/>
    <d v="2024-12-16T00:00:00"/>
    <x v="1"/>
    <x v="0"/>
    <n v="92.68"/>
    <x v="4"/>
  </r>
  <r>
    <s v="ORD112479"/>
    <x v="0"/>
    <x v="2"/>
    <n v="381.58"/>
    <n v="0.21"/>
    <n v="80.131799999999998"/>
    <n v="301.44819999999999"/>
    <n v="6"/>
    <x v="430"/>
    <d v="2024-02-25T00:00:00"/>
    <x v="0"/>
    <x v="1"/>
    <n v="23.57"/>
    <x v="1"/>
  </r>
  <r>
    <s v="ORD113637"/>
    <x v="0"/>
    <x v="1"/>
    <n v="382.61"/>
    <n v="0.39"/>
    <n v="149.21790000000001"/>
    <n v="233.3921"/>
    <n v="6"/>
    <x v="272"/>
    <d v="2023-01-20T00:00:00"/>
    <x v="0"/>
    <x v="1"/>
    <n v="63.95"/>
    <x v="3"/>
  </r>
  <r>
    <s v="ORD114638"/>
    <x v="3"/>
    <x v="4"/>
    <n v="382.69"/>
    <n v="0.03"/>
    <n v="11.480699999999999"/>
    <n v="371.20929999999998"/>
    <n v="6"/>
    <x v="474"/>
    <d v="2024-03-08T00:00:00"/>
    <x v="0"/>
    <x v="0"/>
    <n v="75.13"/>
    <x v="1"/>
  </r>
  <r>
    <s v="ORD114856"/>
    <x v="0"/>
    <x v="1"/>
    <n v="382.78"/>
    <n v="0.11"/>
    <n v="42.105799999999995"/>
    <n v="340.67419999999998"/>
    <n v="6"/>
    <x v="480"/>
    <d v="2023-02-24T00:00:00"/>
    <x v="0"/>
    <x v="1"/>
    <n v="29.41"/>
    <x v="0"/>
  </r>
  <r>
    <s v="ORD109278"/>
    <x v="3"/>
    <x v="3"/>
    <n v="389.57"/>
    <n v="0.04"/>
    <n v="15.582800000000001"/>
    <n v="373.98719999999997"/>
    <n v="6"/>
    <x v="114"/>
    <d v="2024-03-28T00:00:00"/>
    <x v="1"/>
    <x v="0"/>
    <n v="29.58"/>
    <x v="0"/>
  </r>
  <r>
    <s v="ORD101917"/>
    <x v="2"/>
    <x v="2"/>
    <n v="397.15"/>
    <n v="0.27"/>
    <n v="107.23050000000001"/>
    <n v="289.91949999999997"/>
    <n v="6"/>
    <x v="496"/>
    <d v="2023-08-08T00:00:00"/>
    <x v="1"/>
    <x v="0"/>
    <n v="51.46"/>
    <x v="1"/>
  </r>
  <r>
    <s v="ORD102446"/>
    <x v="1"/>
    <x v="1"/>
    <n v="401.29"/>
    <n v="0.35"/>
    <n v="140.45150000000001"/>
    <n v="260.83850000000001"/>
    <n v="6"/>
    <x v="100"/>
    <d v="2024-07-14T00:00:00"/>
    <x v="1"/>
    <x v="1"/>
    <n v="102.73"/>
    <x v="3"/>
  </r>
  <r>
    <s v="ORD112439"/>
    <x v="1"/>
    <x v="2"/>
    <n v="401.51"/>
    <n v="0.24"/>
    <n v="96.362399999999994"/>
    <n v="305.14760000000001"/>
    <n v="6"/>
    <x v="125"/>
    <d v="2023-09-04T00:00:00"/>
    <x v="0"/>
    <x v="1"/>
    <n v="95.78"/>
    <x v="1"/>
  </r>
  <r>
    <s v="ORD105912"/>
    <x v="0"/>
    <x v="4"/>
    <n v="401.86"/>
    <n v="0.33"/>
    <n v="132.6138"/>
    <n v="269.24620000000004"/>
    <n v="6"/>
    <x v="51"/>
    <d v="2023-12-13T00:00:00"/>
    <x v="1"/>
    <x v="2"/>
    <n v="83.24"/>
    <x v="2"/>
  </r>
  <r>
    <s v="ORD103738"/>
    <x v="0"/>
    <x v="2"/>
    <n v="403.11"/>
    <n v="0.39"/>
    <n v="157.21290000000002"/>
    <n v="245.89709999999999"/>
    <n v="6"/>
    <x v="390"/>
    <d v="2024-11-29T00:00:00"/>
    <x v="1"/>
    <x v="0"/>
    <n v="111.63"/>
    <x v="1"/>
  </r>
  <r>
    <s v="ORD108459"/>
    <x v="3"/>
    <x v="4"/>
    <n v="405.96"/>
    <n v="0.17"/>
    <n v="69.013199999999998"/>
    <n v="336.9468"/>
    <n v="6"/>
    <x v="166"/>
    <d v="2023-11-19T00:00:00"/>
    <x v="2"/>
    <x v="1"/>
    <n v="29.66"/>
    <x v="0"/>
  </r>
  <r>
    <s v="ORD108647"/>
    <x v="2"/>
    <x v="3"/>
    <n v="406.24"/>
    <n v="0.09"/>
    <n v="36.561599999999999"/>
    <n v="369.67840000000001"/>
    <n v="6"/>
    <x v="532"/>
    <d v="2024-01-22T00:00:00"/>
    <x v="1"/>
    <x v="1"/>
    <n v="38.32"/>
    <x v="5"/>
  </r>
  <r>
    <s v="ORD103810"/>
    <x v="2"/>
    <x v="2"/>
    <n v="407.11"/>
    <n v="0.48"/>
    <n v="195.4128"/>
    <n v="211.69720000000001"/>
    <n v="6"/>
    <x v="129"/>
    <d v="2023-11-23T00:00:00"/>
    <x v="0"/>
    <x v="1"/>
    <n v="38.76"/>
    <x v="3"/>
  </r>
  <r>
    <s v="ORD112510"/>
    <x v="0"/>
    <x v="4"/>
    <n v="407.5"/>
    <n v="0.16"/>
    <n v="65.2"/>
    <n v="342.3"/>
    <n v="6"/>
    <x v="681"/>
    <d v="2023-12-15T00:00:00"/>
    <x v="0"/>
    <x v="2"/>
    <n v="112.38"/>
    <x v="4"/>
  </r>
  <r>
    <s v="ORD102363"/>
    <x v="3"/>
    <x v="2"/>
    <n v="407.58"/>
    <n v="0.22"/>
    <n v="89.667599999999993"/>
    <n v="317.91239999999999"/>
    <n v="6"/>
    <x v="559"/>
    <d v="2024-12-20T00:00:00"/>
    <x v="0"/>
    <x v="0"/>
    <n v="56.5"/>
    <x v="4"/>
  </r>
  <r>
    <s v="ORD111456"/>
    <x v="3"/>
    <x v="0"/>
    <n v="408"/>
    <n v="0.43"/>
    <n v="175.44"/>
    <n v="232.56"/>
    <n v="6"/>
    <x v="576"/>
    <d v="2024-12-25T00:00:00"/>
    <x v="1"/>
    <x v="0"/>
    <n v="61.01"/>
    <x v="2"/>
  </r>
  <r>
    <s v="ORD106009"/>
    <x v="2"/>
    <x v="4"/>
    <n v="412.07"/>
    <n v="0.31"/>
    <n v="127.74169999999999"/>
    <n v="284.32830000000001"/>
    <n v="6"/>
    <x v="464"/>
    <d v="2023-11-14T00:00:00"/>
    <x v="0"/>
    <x v="2"/>
    <n v="25.08"/>
    <x v="5"/>
  </r>
  <r>
    <s v="ORD110868"/>
    <x v="2"/>
    <x v="1"/>
    <n v="419.52"/>
    <n v="0.33"/>
    <n v="138.44159999999999"/>
    <n v="281.07839999999999"/>
    <n v="6"/>
    <x v="57"/>
    <d v="2024-02-10T00:00:00"/>
    <x v="1"/>
    <x v="1"/>
    <n v="30.05"/>
    <x v="1"/>
  </r>
  <r>
    <s v="ORD104536"/>
    <x v="3"/>
    <x v="1"/>
    <n v="421.69"/>
    <n v="0.17"/>
    <n v="71.687300000000008"/>
    <n v="350.0027"/>
    <n v="6"/>
    <x v="371"/>
    <d v="2023-02-12T00:00:00"/>
    <x v="2"/>
    <x v="1"/>
    <n v="123.43"/>
    <x v="2"/>
  </r>
  <r>
    <s v="ORD100947"/>
    <x v="3"/>
    <x v="3"/>
    <n v="424.67"/>
    <n v="0.36"/>
    <n v="152.88120000000001"/>
    <n v="271.78880000000004"/>
    <n v="6"/>
    <x v="728"/>
    <d v="2023-10-28T00:00:00"/>
    <x v="2"/>
    <x v="1"/>
    <n v="22.93"/>
    <x v="3"/>
  </r>
  <r>
    <s v="ORD106127"/>
    <x v="0"/>
    <x v="2"/>
    <n v="429.83"/>
    <n v="0.12"/>
    <n v="51.579599999999999"/>
    <n v="378.25040000000001"/>
    <n v="6"/>
    <x v="55"/>
    <d v="2023-10-26T00:00:00"/>
    <x v="1"/>
    <x v="2"/>
    <n v="93.94"/>
    <x v="2"/>
  </r>
  <r>
    <s v="ORD106217"/>
    <x v="3"/>
    <x v="2"/>
    <n v="431.52"/>
    <n v="0.21"/>
    <n v="90.619199999999992"/>
    <n v="340.9008"/>
    <n v="6"/>
    <x v="636"/>
    <d v="2023-12-28T00:00:00"/>
    <x v="1"/>
    <x v="2"/>
    <n v="65.290000000000006"/>
    <x v="1"/>
  </r>
  <r>
    <s v="ORD103784"/>
    <x v="2"/>
    <x v="1"/>
    <n v="431.75"/>
    <n v="0.19"/>
    <n v="82.032499999999999"/>
    <n v="349.71749999999997"/>
    <n v="6"/>
    <x v="85"/>
    <d v="2024-08-18T00:00:00"/>
    <x v="1"/>
    <x v="1"/>
    <n v="84.58"/>
    <x v="4"/>
  </r>
  <r>
    <s v="ORD115118"/>
    <x v="2"/>
    <x v="3"/>
    <n v="434.42"/>
    <n v="0.09"/>
    <n v="39.097799999999999"/>
    <n v="395.32220000000001"/>
    <n v="6"/>
    <x v="488"/>
    <d v="2024-03-16T00:00:00"/>
    <x v="2"/>
    <x v="0"/>
    <n v="86.78"/>
    <x v="4"/>
  </r>
  <r>
    <s v="ORD108146"/>
    <x v="2"/>
    <x v="2"/>
    <n v="437.15"/>
    <n v="0.23"/>
    <n v="100.5445"/>
    <n v="336.60550000000001"/>
    <n v="6"/>
    <x v="645"/>
    <d v="2024-04-03T00:00:00"/>
    <x v="1"/>
    <x v="2"/>
    <n v="96.66"/>
    <x v="1"/>
  </r>
  <r>
    <s v="ORD110933"/>
    <x v="1"/>
    <x v="2"/>
    <n v="442.3"/>
    <n v="0.49"/>
    <n v="216.727"/>
    <n v="225.57300000000001"/>
    <n v="6"/>
    <x v="304"/>
    <d v="2024-03-29T00:00:00"/>
    <x v="0"/>
    <x v="1"/>
    <n v="116.06"/>
    <x v="0"/>
  </r>
  <r>
    <s v="ORD101802"/>
    <x v="0"/>
    <x v="1"/>
    <n v="443.13"/>
    <n v="0.18"/>
    <n v="79.76339999999999"/>
    <n v="363.36660000000001"/>
    <n v="6"/>
    <x v="178"/>
    <d v="2023-01-21T00:00:00"/>
    <x v="1"/>
    <x v="2"/>
    <n v="64.28"/>
    <x v="0"/>
  </r>
  <r>
    <s v="ORD100039"/>
    <x v="0"/>
    <x v="4"/>
    <n v="443.42"/>
    <n v="0.06"/>
    <n v="26.6052"/>
    <n v="416.81479999999999"/>
    <n v="6"/>
    <x v="53"/>
    <d v="2023-03-05T00:00:00"/>
    <x v="1"/>
    <x v="1"/>
    <n v="119.91"/>
    <x v="4"/>
  </r>
  <r>
    <s v="ORD107027"/>
    <x v="1"/>
    <x v="1"/>
    <n v="444.35"/>
    <n v="0.37"/>
    <n v="164.40950000000001"/>
    <n v="279.94050000000004"/>
    <n v="6"/>
    <x v="510"/>
    <d v="2024-12-06T00:00:00"/>
    <x v="0"/>
    <x v="2"/>
    <n v="53.78"/>
    <x v="1"/>
  </r>
  <r>
    <s v="ORD103435"/>
    <x v="0"/>
    <x v="4"/>
    <n v="444.39"/>
    <n v="0.26"/>
    <n v="115.5414"/>
    <n v="328.84859999999998"/>
    <n v="6"/>
    <x v="114"/>
    <d v="2024-03-26T00:00:00"/>
    <x v="0"/>
    <x v="2"/>
    <n v="26.97"/>
    <x v="0"/>
  </r>
  <r>
    <s v="ORD100918"/>
    <x v="3"/>
    <x v="1"/>
    <n v="449.89"/>
    <n v="0.31"/>
    <n v="139.4659"/>
    <n v="310.42409999999995"/>
    <n v="6"/>
    <x v="177"/>
    <d v="2024-01-22T00:00:00"/>
    <x v="2"/>
    <x v="0"/>
    <n v="82.56"/>
    <x v="3"/>
  </r>
  <r>
    <s v="ORD108392"/>
    <x v="3"/>
    <x v="1"/>
    <n v="450.43"/>
    <n v="0.09"/>
    <n v="40.538699999999999"/>
    <n v="409.8913"/>
    <n v="6"/>
    <x v="571"/>
    <d v="2024-07-20T00:00:00"/>
    <x v="2"/>
    <x v="2"/>
    <n v="28.08"/>
    <x v="1"/>
  </r>
  <r>
    <s v="ORD105887"/>
    <x v="0"/>
    <x v="4"/>
    <n v="456.03"/>
    <n v="0.45"/>
    <n v="205.21349999999998"/>
    <n v="250.81649999999999"/>
    <n v="6"/>
    <x v="220"/>
    <d v="2023-03-11T00:00:00"/>
    <x v="0"/>
    <x v="1"/>
    <n v="102.79"/>
    <x v="1"/>
  </r>
  <r>
    <s v="ORD105128"/>
    <x v="1"/>
    <x v="2"/>
    <n v="461.85"/>
    <n v="7.0000000000000007E-2"/>
    <n v="32.329500000000003"/>
    <n v="429.52050000000003"/>
    <n v="6"/>
    <x v="298"/>
    <d v="2023-03-01T00:00:00"/>
    <x v="2"/>
    <x v="0"/>
    <n v="85.58"/>
    <x v="5"/>
  </r>
  <r>
    <s v="ORD108984"/>
    <x v="1"/>
    <x v="0"/>
    <n v="463.07"/>
    <n v="0.13"/>
    <n v="60.199100000000001"/>
    <n v="402.87090000000001"/>
    <n v="6"/>
    <x v="233"/>
    <d v="2023-05-08T00:00:00"/>
    <x v="2"/>
    <x v="0"/>
    <n v="29.55"/>
    <x v="4"/>
  </r>
  <r>
    <s v="ORD109780"/>
    <x v="1"/>
    <x v="0"/>
    <n v="466.23"/>
    <n v="0.19"/>
    <n v="88.583700000000007"/>
    <n v="377.6463"/>
    <n v="6"/>
    <x v="399"/>
    <d v="2023-04-25T00:00:00"/>
    <x v="1"/>
    <x v="0"/>
    <n v="65.53"/>
    <x v="0"/>
  </r>
  <r>
    <s v="ORD110615"/>
    <x v="0"/>
    <x v="3"/>
    <n v="470.39"/>
    <n v="0.19"/>
    <n v="89.374099999999999"/>
    <n v="381.01589999999999"/>
    <n v="6"/>
    <x v="419"/>
    <d v="2023-08-12T00:00:00"/>
    <x v="0"/>
    <x v="1"/>
    <n v="93.56"/>
    <x v="5"/>
  </r>
  <r>
    <s v="ORD102629"/>
    <x v="0"/>
    <x v="4"/>
    <n v="472.64"/>
    <n v="7.0000000000000007E-2"/>
    <n v="33.084800000000001"/>
    <n v="439.55520000000001"/>
    <n v="6"/>
    <x v="473"/>
    <d v="2023-09-07T00:00:00"/>
    <x v="1"/>
    <x v="1"/>
    <n v="69.45"/>
    <x v="0"/>
  </r>
  <r>
    <s v="ORD104461"/>
    <x v="1"/>
    <x v="2"/>
    <n v="473.47"/>
    <n v="0.13"/>
    <n v="61.551100000000005"/>
    <n v="411.91890000000001"/>
    <n v="6"/>
    <x v="446"/>
    <d v="2023-04-25T00:00:00"/>
    <x v="0"/>
    <x v="0"/>
    <n v="61.84"/>
    <x v="3"/>
  </r>
  <r>
    <s v="ORD112875"/>
    <x v="2"/>
    <x v="1"/>
    <n v="474.9"/>
    <n v="0.08"/>
    <n v="37.991999999999997"/>
    <n v="436.90799999999996"/>
    <n v="6"/>
    <x v="61"/>
    <d v="2023-07-25T00:00:00"/>
    <x v="0"/>
    <x v="1"/>
    <n v="52.25"/>
    <x v="1"/>
  </r>
  <r>
    <s v="ORD110269"/>
    <x v="2"/>
    <x v="3"/>
    <n v="477.37"/>
    <n v="0.2"/>
    <n v="95.474000000000004"/>
    <n v="381.89600000000002"/>
    <n v="6"/>
    <x v="362"/>
    <d v="2023-10-09T00:00:00"/>
    <x v="0"/>
    <x v="1"/>
    <n v="126.59"/>
    <x v="1"/>
  </r>
  <r>
    <s v="ORD108680"/>
    <x v="1"/>
    <x v="1"/>
    <n v="483.63"/>
    <n v="0.3"/>
    <n v="145.089"/>
    <n v="338.541"/>
    <n v="6"/>
    <x v="5"/>
    <d v="2024-10-08T00:00:00"/>
    <x v="0"/>
    <x v="2"/>
    <n v="34.770000000000003"/>
    <x v="2"/>
  </r>
  <r>
    <s v="ORD113881"/>
    <x v="1"/>
    <x v="0"/>
    <n v="485.12"/>
    <n v="0.45"/>
    <n v="218.304"/>
    <n v="266.81600000000003"/>
    <n v="6"/>
    <x v="573"/>
    <d v="2023-01-05T00:00:00"/>
    <x v="0"/>
    <x v="2"/>
    <n v="82.01"/>
    <x v="3"/>
  </r>
  <r>
    <s v="ORD113399"/>
    <x v="1"/>
    <x v="2"/>
    <n v="485.89"/>
    <n v="0.32"/>
    <n v="155.48480000000001"/>
    <n v="330.40519999999998"/>
    <n v="6"/>
    <x v="50"/>
    <d v="2024-08-24T00:00:00"/>
    <x v="2"/>
    <x v="1"/>
    <n v="49.66"/>
    <x v="1"/>
  </r>
  <r>
    <s v="ORD115184"/>
    <x v="0"/>
    <x v="0"/>
    <n v="487.06"/>
    <n v="0.41"/>
    <n v="199.69459999999998"/>
    <n v="287.36540000000002"/>
    <n v="6"/>
    <x v="659"/>
    <d v="2023-06-02T00:00:00"/>
    <x v="1"/>
    <x v="0"/>
    <n v="140.63"/>
    <x v="4"/>
  </r>
  <r>
    <s v="ORD113067"/>
    <x v="2"/>
    <x v="3"/>
    <n v="488.35"/>
    <n v="0.44"/>
    <n v="214.87400000000002"/>
    <n v="273.476"/>
    <n v="6"/>
    <x v="280"/>
    <d v="2024-03-20T00:00:00"/>
    <x v="1"/>
    <x v="0"/>
    <n v="24.58"/>
    <x v="1"/>
  </r>
  <r>
    <s v="ORD103768"/>
    <x v="0"/>
    <x v="3"/>
    <n v="489.57"/>
    <n v="7.0000000000000007E-2"/>
    <n v="34.2699"/>
    <n v="455.30009999999999"/>
    <n v="6"/>
    <x v="123"/>
    <d v="2023-09-12T00:00:00"/>
    <x v="0"/>
    <x v="1"/>
    <n v="74.239999999999995"/>
    <x v="4"/>
  </r>
  <r>
    <s v="ORD108018"/>
    <x v="1"/>
    <x v="2"/>
    <n v="490.7"/>
    <n v="0.39"/>
    <n v="191.37299999999999"/>
    <n v="299.327"/>
    <n v="6"/>
    <x v="274"/>
    <d v="2024-12-10T00:00:00"/>
    <x v="2"/>
    <x v="2"/>
    <n v="57.7"/>
    <x v="1"/>
  </r>
  <r>
    <s v="ORD110504"/>
    <x v="2"/>
    <x v="3"/>
    <n v="491.57"/>
    <n v="0.36"/>
    <n v="176.96519999999998"/>
    <n v="314.60480000000001"/>
    <n v="6"/>
    <x v="148"/>
    <d v="2023-03-19T00:00:00"/>
    <x v="1"/>
    <x v="0"/>
    <n v="60.69"/>
    <x v="3"/>
  </r>
  <r>
    <s v="ORD103696"/>
    <x v="2"/>
    <x v="3"/>
    <n v="494.57"/>
    <n v="0.27"/>
    <n v="133.53390000000002"/>
    <n v="361.03609999999998"/>
    <n v="6"/>
    <x v="142"/>
    <d v="2023-07-18T00:00:00"/>
    <x v="2"/>
    <x v="2"/>
    <n v="119.78"/>
    <x v="1"/>
  </r>
  <r>
    <s v="ORD105093"/>
    <x v="2"/>
    <x v="1"/>
    <n v="497.83"/>
    <n v="0.49"/>
    <n v="243.9367"/>
    <n v="253.89329999999998"/>
    <n v="6"/>
    <x v="508"/>
    <d v="2024-08-10T00:00:00"/>
    <x v="0"/>
    <x v="2"/>
    <n v="105.61"/>
    <x v="2"/>
  </r>
  <r>
    <s v="ORD111392"/>
    <x v="0"/>
    <x v="1"/>
    <n v="502.02"/>
    <n v="0.03"/>
    <n v="15.060599999999999"/>
    <n v="486.95939999999996"/>
    <n v="6"/>
    <x v="509"/>
    <d v="2024-09-27T00:00:00"/>
    <x v="2"/>
    <x v="2"/>
    <n v="124.36"/>
    <x v="3"/>
  </r>
  <r>
    <s v="ORD102889"/>
    <x v="0"/>
    <x v="2"/>
    <n v="506.86"/>
    <n v="0.16"/>
    <n v="81.0976"/>
    <n v="425.76240000000001"/>
    <n v="6"/>
    <x v="406"/>
    <d v="2023-04-28T00:00:00"/>
    <x v="0"/>
    <x v="1"/>
    <n v="130.38"/>
    <x v="0"/>
  </r>
  <r>
    <s v="ORD105297"/>
    <x v="0"/>
    <x v="1"/>
    <n v="509.92"/>
    <n v="0.4"/>
    <n v="203.96800000000002"/>
    <n v="305.952"/>
    <n v="6"/>
    <x v="161"/>
    <d v="2024-03-24T00:00:00"/>
    <x v="2"/>
    <x v="2"/>
    <n v="116.54"/>
    <x v="0"/>
  </r>
  <r>
    <s v="ORD114680"/>
    <x v="3"/>
    <x v="2"/>
    <n v="513.95000000000005"/>
    <n v="0.41"/>
    <n v="210.71950000000001"/>
    <n v="303.23050000000001"/>
    <n v="6"/>
    <x v="423"/>
    <d v="2024-03-10T00:00:00"/>
    <x v="2"/>
    <x v="0"/>
    <n v="27.57"/>
    <x v="3"/>
  </r>
  <r>
    <s v="ORD104763"/>
    <x v="3"/>
    <x v="2"/>
    <n v="535.04999999999995"/>
    <n v="0.47"/>
    <n v="251.47349999999997"/>
    <n v="283.57650000000001"/>
    <n v="6"/>
    <x v="663"/>
    <d v="2023-09-02T00:00:00"/>
    <x v="2"/>
    <x v="1"/>
    <n v="130.91"/>
    <x v="5"/>
  </r>
  <r>
    <s v="ORD103734"/>
    <x v="2"/>
    <x v="3"/>
    <n v="538.82000000000005"/>
    <n v="0.19"/>
    <n v="102.37580000000001"/>
    <n v="436.44420000000002"/>
    <n v="6"/>
    <x v="429"/>
    <d v="2023-09-15T00:00:00"/>
    <x v="0"/>
    <x v="0"/>
    <n v="131.69999999999999"/>
    <x v="5"/>
  </r>
  <r>
    <s v="ORD111538"/>
    <x v="1"/>
    <x v="0"/>
    <n v="541.66999999999996"/>
    <n v="0.34"/>
    <n v="184.1678"/>
    <n v="357.50219999999996"/>
    <n v="6"/>
    <x v="227"/>
    <d v="2023-03-16T00:00:00"/>
    <x v="2"/>
    <x v="1"/>
    <n v="118.76"/>
    <x v="5"/>
  </r>
  <r>
    <s v="ORD107814"/>
    <x v="1"/>
    <x v="0"/>
    <n v="547.48"/>
    <n v="0.25"/>
    <n v="136.87"/>
    <n v="410.61"/>
    <n v="6"/>
    <x v="416"/>
    <d v="2024-05-03T00:00:00"/>
    <x v="2"/>
    <x v="0"/>
    <n v="47.14"/>
    <x v="3"/>
  </r>
  <r>
    <s v="ORD102270"/>
    <x v="1"/>
    <x v="3"/>
    <n v="549.42999999999995"/>
    <n v="0.25"/>
    <n v="137.35749999999999"/>
    <n v="412.07249999999999"/>
    <n v="6"/>
    <x v="377"/>
    <d v="2023-06-28T00:00:00"/>
    <x v="1"/>
    <x v="2"/>
    <n v="50.87"/>
    <x v="2"/>
  </r>
  <r>
    <s v="ORD113407"/>
    <x v="2"/>
    <x v="0"/>
    <n v="554.91"/>
    <n v="0.15"/>
    <n v="83.236499999999992"/>
    <n v="471.67349999999999"/>
    <n v="6"/>
    <x v="636"/>
    <d v="2023-12-27T00:00:00"/>
    <x v="1"/>
    <x v="2"/>
    <n v="40.06"/>
    <x v="1"/>
  </r>
  <r>
    <s v="ORD101524"/>
    <x v="1"/>
    <x v="0"/>
    <n v="563.13"/>
    <n v="0.22"/>
    <n v="123.8886"/>
    <n v="439.2414"/>
    <n v="6"/>
    <x v="271"/>
    <d v="2024-10-03T00:00:00"/>
    <x v="2"/>
    <x v="2"/>
    <n v="110.16"/>
    <x v="1"/>
  </r>
  <r>
    <s v="ORD111278"/>
    <x v="3"/>
    <x v="1"/>
    <n v="563.64"/>
    <n v="0.31"/>
    <n v="174.72839999999999"/>
    <n v="388.91160000000002"/>
    <n v="6"/>
    <x v="488"/>
    <d v="2024-03-15T00:00:00"/>
    <x v="1"/>
    <x v="0"/>
    <n v="155.97"/>
    <x v="1"/>
  </r>
  <r>
    <s v="ORD110730"/>
    <x v="1"/>
    <x v="0"/>
    <n v="577.26"/>
    <n v="0.01"/>
    <n v="5.7725999999999997"/>
    <n v="571.48739999999998"/>
    <n v="6"/>
    <x v="705"/>
    <d v="2023-04-13T00:00:00"/>
    <x v="0"/>
    <x v="2"/>
    <n v="118.26"/>
    <x v="4"/>
  </r>
  <r>
    <s v="ORD105588"/>
    <x v="1"/>
    <x v="4"/>
    <n v="579.77"/>
    <n v="0.24"/>
    <n v="139.1448"/>
    <n v="440.62519999999995"/>
    <n v="6"/>
    <x v="238"/>
    <d v="2023-03-17T00:00:00"/>
    <x v="1"/>
    <x v="2"/>
    <n v="107.65"/>
    <x v="2"/>
  </r>
  <r>
    <s v="ORD108366"/>
    <x v="1"/>
    <x v="4"/>
    <n v="582.04999999999995"/>
    <n v="0.37"/>
    <n v="215.35849999999999"/>
    <n v="366.69149999999996"/>
    <n v="6"/>
    <x v="505"/>
    <d v="2023-11-08T00:00:00"/>
    <x v="1"/>
    <x v="1"/>
    <n v="86.57"/>
    <x v="0"/>
  </r>
  <r>
    <s v="ORD111343"/>
    <x v="3"/>
    <x v="2"/>
    <n v="582.15"/>
    <n v="0.17"/>
    <n v="98.965500000000006"/>
    <n v="483.18449999999996"/>
    <n v="6"/>
    <x v="611"/>
    <d v="2023-07-25T00:00:00"/>
    <x v="0"/>
    <x v="1"/>
    <n v="164.68"/>
    <x v="0"/>
  </r>
  <r>
    <s v="ORD106052"/>
    <x v="3"/>
    <x v="3"/>
    <n v="587.19000000000005"/>
    <n v="0.25"/>
    <n v="146.79750000000001"/>
    <n v="440.39250000000004"/>
    <n v="6"/>
    <x v="701"/>
    <d v="2024-08-26T00:00:00"/>
    <x v="1"/>
    <x v="0"/>
    <n v="54.48"/>
    <x v="2"/>
  </r>
  <r>
    <s v="ORD100009"/>
    <x v="2"/>
    <x v="0"/>
    <n v="587.72"/>
    <n v="0.44"/>
    <n v="258.59680000000003"/>
    <n v="329.1232"/>
    <n v="6"/>
    <x v="96"/>
    <d v="2024-08-17T00:00:00"/>
    <x v="0"/>
    <x v="0"/>
    <n v="102.96"/>
    <x v="1"/>
  </r>
  <r>
    <s v="ORD109163"/>
    <x v="2"/>
    <x v="3"/>
    <n v="598.6"/>
    <n v="0.42"/>
    <n v="251.41200000000001"/>
    <n v="347.18799999999999"/>
    <n v="6"/>
    <x v="249"/>
    <d v="2023-02-21T00:00:00"/>
    <x v="0"/>
    <x v="2"/>
    <n v="86.12"/>
    <x v="2"/>
  </r>
  <r>
    <s v="ORD111764"/>
    <x v="3"/>
    <x v="1"/>
    <n v="599.03"/>
    <n v="0.15"/>
    <n v="89.854499999999987"/>
    <n v="509.1755"/>
    <n v="6"/>
    <x v="341"/>
    <d v="2023-07-01T00:00:00"/>
    <x v="1"/>
    <x v="0"/>
    <n v="64.39"/>
    <x v="1"/>
  </r>
  <r>
    <s v="ORD110871"/>
    <x v="0"/>
    <x v="3"/>
    <n v="606.9"/>
    <n v="0.2"/>
    <n v="121.38"/>
    <n v="485.52"/>
    <n v="6"/>
    <x v="679"/>
    <d v="2023-08-09T00:00:00"/>
    <x v="0"/>
    <x v="0"/>
    <n v="47.13"/>
    <x v="4"/>
  </r>
  <r>
    <s v="ORD108505"/>
    <x v="1"/>
    <x v="0"/>
    <n v="607.39"/>
    <n v="0.43"/>
    <n v="261.17770000000002"/>
    <n v="346.21229999999997"/>
    <n v="6"/>
    <x v="42"/>
    <d v="2024-02-21T00:00:00"/>
    <x v="2"/>
    <x v="0"/>
    <n v="50.18"/>
    <x v="3"/>
  </r>
  <r>
    <s v="ORD114056"/>
    <x v="1"/>
    <x v="4"/>
    <n v="607.86"/>
    <n v="0.35"/>
    <n v="212.751"/>
    <n v="395.10900000000004"/>
    <n v="6"/>
    <x v="621"/>
    <d v="2024-12-20T00:00:00"/>
    <x v="1"/>
    <x v="1"/>
    <n v="116.06"/>
    <x v="5"/>
  </r>
  <r>
    <s v="ORD109462"/>
    <x v="2"/>
    <x v="0"/>
    <n v="618.79999999999995"/>
    <n v="0.34"/>
    <n v="210.392"/>
    <n v="408.40799999999996"/>
    <n v="6"/>
    <x v="167"/>
    <d v="2023-10-31T00:00:00"/>
    <x v="1"/>
    <x v="0"/>
    <n v="157.07"/>
    <x v="2"/>
  </r>
  <r>
    <s v="ORD109667"/>
    <x v="0"/>
    <x v="0"/>
    <n v="619.79999999999995"/>
    <n v="0.46"/>
    <n v="285.108"/>
    <n v="334.69199999999995"/>
    <n v="6"/>
    <x v="537"/>
    <d v="2024-09-03T00:00:00"/>
    <x v="0"/>
    <x v="0"/>
    <n v="130.54"/>
    <x v="4"/>
  </r>
  <r>
    <s v="ORD100501"/>
    <x v="1"/>
    <x v="3"/>
    <n v="619.91"/>
    <n v="0.45"/>
    <n v="278.95949999999999"/>
    <n v="340.95049999999998"/>
    <n v="6"/>
    <x v="98"/>
    <d v="2024-10-29T00:00:00"/>
    <x v="2"/>
    <x v="1"/>
    <n v="149.75"/>
    <x v="0"/>
  </r>
  <r>
    <s v="ORD109603"/>
    <x v="2"/>
    <x v="0"/>
    <n v="622"/>
    <n v="0.39"/>
    <n v="242.58"/>
    <n v="379.41999999999996"/>
    <n v="6"/>
    <x v="186"/>
    <d v="2023-08-03T00:00:00"/>
    <x v="2"/>
    <x v="2"/>
    <n v="160.43"/>
    <x v="2"/>
  </r>
  <r>
    <s v="ORD104385"/>
    <x v="0"/>
    <x v="2"/>
    <n v="628.54"/>
    <n v="0.3"/>
    <n v="188.56199999999998"/>
    <n v="439.97799999999995"/>
    <n v="6"/>
    <x v="328"/>
    <d v="2024-01-26T00:00:00"/>
    <x v="1"/>
    <x v="2"/>
    <n v="40.46"/>
    <x v="1"/>
  </r>
  <r>
    <s v="ORD108246"/>
    <x v="3"/>
    <x v="2"/>
    <n v="629.53"/>
    <n v="0.31"/>
    <n v="195.15429999999998"/>
    <n v="434.37569999999999"/>
    <n v="6"/>
    <x v="449"/>
    <d v="2023-07-11T00:00:00"/>
    <x v="0"/>
    <x v="1"/>
    <n v="67.75"/>
    <x v="5"/>
  </r>
  <r>
    <s v="ORD102855"/>
    <x v="1"/>
    <x v="4"/>
    <n v="636.27"/>
    <n v="0.3"/>
    <n v="190.881"/>
    <n v="445.38900000000001"/>
    <n v="6"/>
    <x v="302"/>
    <d v="2024-12-07T00:00:00"/>
    <x v="1"/>
    <x v="1"/>
    <n v="156.52000000000001"/>
    <x v="0"/>
  </r>
  <r>
    <s v="ORD113103"/>
    <x v="1"/>
    <x v="4"/>
    <n v="637.27"/>
    <n v="0.4"/>
    <n v="254.90800000000002"/>
    <n v="382.36199999999997"/>
    <n v="6"/>
    <x v="484"/>
    <d v="2023-03-25T00:00:00"/>
    <x v="0"/>
    <x v="2"/>
    <n v="81"/>
    <x v="3"/>
  </r>
  <r>
    <s v="ORD103303"/>
    <x v="0"/>
    <x v="0"/>
    <n v="637.58000000000004"/>
    <n v="0.11"/>
    <n v="70.133800000000008"/>
    <n v="567.44620000000009"/>
    <n v="6"/>
    <x v="391"/>
    <d v="2023-03-09T00:00:00"/>
    <x v="2"/>
    <x v="0"/>
    <n v="63.34"/>
    <x v="5"/>
  </r>
  <r>
    <s v="ORD105959"/>
    <x v="2"/>
    <x v="2"/>
    <n v="637.94000000000005"/>
    <n v="0.05"/>
    <n v="31.897000000000006"/>
    <n v="606.04300000000001"/>
    <n v="6"/>
    <x v="376"/>
    <d v="2023-04-09T00:00:00"/>
    <x v="1"/>
    <x v="2"/>
    <n v="141.24"/>
    <x v="4"/>
  </r>
  <r>
    <s v="ORD111700"/>
    <x v="1"/>
    <x v="1"/>
    <n v="638.32000000000005"/>
    <n v="0.19"/>
    <n v="121.28080000000001"/>
    <n v="517.03920000000005"/>
    <n v="6"/>
    <x v="623"/>
    <d v="2025-01-06T00:00:00"/>
    <x v="1"/>
    <x v="1"/>
    <n v="125.13"/>
    <x v="2"/>
  </r>
  <r>
    <s v="ORD106335"/>
    <x v="1"/>
    <x v="0"/>
    <n v="638.66"/>
    <n v="0.18"/>
    <n v="114.9588"/>
    <n v="523.70119999999997"/>
    <n v="6"/>
    <x v="63"/>
    <d v="2024-02-16T00:00:00"/>
    <x v="1"/>
    <x v="0"/>
    <n v="148.38999999999999"/>
    <x v="0"/>
  </r>
  <r>
    <s v="ORD102411"/>
    <x v="0"/>
    <x v="2"/>
    <n v="639.75"/>
    <n v="0.38"/>
    <n v="243.10499999999999"/>
    <n v="396.64499999999998"/>
    <n v="6"/>
    <x v="584"/>
    <d v="2023-09-24T00:00:00"/>
    <x v="0"/>
    <x v="2"/>
    <n v="64.930000000000007"/>
    <x v="1"/>
  </r>
  <r>
    <s v="ORD106427"/>
    <x v="3"/>
    <x v="4"/>
    <n v="643.59"/>
    <n v="0.28999999999999998"/>
    <n v="186.64109999999999"/>
    <n v="456.94890000000004"/>
    <n v="6"/>
    <x v="439"/>
    <d v="2023-10-28T00:00:00"/>
    <x v="0"/>
    <x v="1"/>
    <n v="165.47"/>
    <x v="2"/>
  </r>
  <r>
    <s v="ORD115178"/>
    <x v="1"/>
    <x v="2"/>
    <n v="645.23"/>
    <n v="0.4"/>
    <n v="258.09200000000004"/>
    <n v="387.13799999999998"/>
    <n v="6"/>
    <x v="315"/>
    <d v="2023-12-03T00:00:00"/>
    <x v="0"/>
    <x v="2"/>
    <n v="60.96"/>
    <x v="0"/>
  </r>
  <r>
    <s v="ORD103257"/>
    <x v="2"/>
    <x v="0"/>
    <n v="647.59"/>
    <n v="0.08"/>
    <n v="51.807200000000002"/>
    <n v="595.78280000000007"/>
    <n v="6"/>
    <x v="389"/>
    <d v="2023-12-10T00:00:00"/>
    <x v="1"/>
    <x v="1"/>
    <n v="118.13"/>
    <x v="5"/>
  </r>
  <r>
    <s v="ORD108306"/>
    <x v="1"/>
    <x v="1"/>
    <n v="649.22"/>
    <n v="0.06"/>
    <n v="38.953200000000002"/>
    <n v="610.26679999999999"/>
    <n v="6"/>
    <x v="556"/>
    <d v="2023-02-10T00:00:00"/>
    <x v="0"/>
    <x v="0"/>
    <n v="73.31"/>
    <x v="4"/>
  </r>
  <r>
    <s v="ORD114232"/>
    <x v="3"/>
    <x v="1"/>
    <n v="652.4"/>
    <n v="0.15"/>
    <n v="97.86"/>
    <n v="554.54"/>
    <n v="6"/>
    <x v="55"/>
    <d v="2023-10-24T00:00:00"/>
    <x v="1"/>
    <x v="1"/>
    <n v="179.96"/>
    <x v="5"/>
  </r>
  <r>
    <s v="ORD108052"/>
    <x v="2"/>
    <x v="1"/>
    <n v="653.02"/>
    <n v="0.25"/>
    <n v="163.255"/>
    <n v="489.76499999999999"/>
    <n v="6"/>
    <x v="235"/>
    <d v="2023-09-22T00:00:00"/>
    <x v="1"/>
    <x v="0"/>
    <n v="128.28"/>
    <x v="2"/>
  </r>
  <r>
    <s v="ORD102965"/>
    <x v="0"/>
    <x v="0"/>
    <n v="655.57"/>
    <n v="0.09"/>
    <n v="59.001300000000001"/>
    <n v="596.56870000000004"/>
    <n v="6"/>
    <x v="663"/>
    <d v="2023-08-28T00:00:00"/>
    <x v="0"/>
    <x v="1"/>
    <n v="151.77000000000001"/>
    <x v="0"/>
  </r>
  <r>
    <s v="ORD111510"/>
    <x v="3"/>
    <x v="2"/>
    <n v="660.96"/>
    <n v="0.21"/>
    <n v="138.80160000000001"/>
    <n v="522.15840000000003"/>
    <n v="6"/>
    <x v="238"/>
    <d v="2023-03-17T00:00:00"/>
    <x v="1"/>
    <x v="0"/>
    <n v="77.27"/>
    <x v="2"/>
  </r>
  <r>
    <s v="ORD101105"/>
    <x v="3"/>
    <x v="2"/>
    <n v="663.56"/>
    <n v="0.08"/>
    <n v="53.084799999999994"/>
    <n v="610.47519999999997"/>
    <n v="6"/>
    <x v="251"/>
    <d v="2023-10-14T00:00:00"/>
    <x v="0"/>
    <x v="2"/>
    <n v="57.57"/>
    <x v="0"/>
  </r>
  <r>
    <s v="ORD102890"/>
    <x v="2"/>
    <x v="0"/>
    <n v="665.74"/>
    <n v="0.22"/>
    <n v="146.46280000000002"/>
    <n v="519.27719999999999"/>
    <n v="6"/>
    <x v="371"/>
    <d v="2023-02-15T00:00:00"/>
    <x v="2"/>
    <x v="0"/>
    <n v="190.98"/>
    <x v="1"/>
  </r>
  <r>
    <s v="ORD107347"/>
    <x v="1"/>
    <x v="4"/>
    <n v="667.28"/>
    <n v="0.14000000000000001"/>
    <n v="93.419200000000004"/>
    <n v="573.86079999999993"/>
    <n v="6"/>
    <x v="111"/>
    <d v="2024-12-24T00:00:00"/>
    <x v="0"/>
    <x v="0"/>
    <n v="115.9"/>
    <x v="0"/>
  </r>
  <r>
    <s v="ORD107694"/>
    <x v="1"/>
    <x v="2"/>
    <n v="670.72"/>
    <n v="0.01"/>
    <n v="6.7072000000000003"/>
    <n v="664.01279999999997"/>
    <n v="6"/>
    <x v="722"/>
    <d v="2023-06-22T00:00:00"/>
    <x v="1"/>
    <x v="1"/>
    <n v="127.43"/>
    <x v="2"/>
  </r>
  <r>
    <s v="ORD102530"/>
    <x v="2"/>
    <x v="2"/>
    <n v="670.88"/>
    <n v="0.09"/>
    <n v="60.379199999999997"/>
    <n v="610.50080000000003"/>
    <n v="6"/>
    <x v="528"/>
    <d v="2024-05-04T00:00:00"/>
    <x v="2"/>
    <x v="0"/>
    <n v="87.59"/>
    <x v="1"/>
  </r>
  <r>
    <s v="ORD102129"/>
    <x v="3"/>
    <x v="3"/>
    <n v="672.16"/>
    <n v="0.28999999999999998"/>
    <n v="194.92639999999997"/>
    <n v="477.23360000000002"/>
    <n v="6"/>
    <x v="659"/>
    <d v="2023-06-01T00:00:00"/>
    <x v="1"/>
    <x v="2"/>
    <n v="104.51"/>
    <x v="3"/>
  </r>
  <r>
    <s v="ORD109213"/>
    <x v="2"/>
    <x v="3"/>
    <n v="673.54"/>
    <n v="0.37"/>
    <n v="249.20979999999997"/>
    <n v="424.33019999999999"/>
    <n v="6"/>
    <x v="50"/>
    <d v="2024-08-20T00:00:00"/>
    <x v="1"/>
    <x v="0"/>
    <n v="179.79"/>
    <x v="4"/>
  </r>
  <r>
    <s v="ORD101938"/>
    <x v="2"/>
    <x v="3"/>
    <n v="673.58"/>
    <n v="0.08"/>
    <n v="53.886400000000002"/>
    <n v="619.69360000000006"/>
    <n v="6"/>
    <x v="312"/>
    <d v="2023-02-15T00:00:00"/>
    <x v="1"/>
    <x v="1"/>
    <n v="81.819999999999993"/>
    <x v="3"/>
  </r>
  <r>
    <s v="ORD106815"/>
    <x v="0"/>
    <x v="4"/>
    <n v="677.12"/>
    <n v="0"/>
    <n v="0"/>
    <n v="677.12"/>
    <n v="6"/>
    <x v="450"/>
    <d v="2023-12-13T00:00:00"/>
    <x v="0"/>
    <x v="1"/>
    <n v="200.79"/>
    <x v="2"/>
  </r>
  <r>
    <s v="ORD105567"/>
    <x v="2"/>
    <x v="3"/>
    <n v="678"/>
    <n v="0.09"/>
    <n v="61.019999999999996"/>
    <n v="616.98"/>
    <n v="6"/>
    <x v="304"/>
    <d v="2024-03-26T00:00:00"/>
    <x v="1"/>
    <x v="2"/>
    <n v="46.54"/>
    <x v="3"/>
  </r>
  <r>
    <s v="ORD114164"/>
    <x v="0"/>
    <x v="1"/>
    <n v="678.77"/>
    <n v="0.34"/>
    <n v="230.7818"/>
    <n v="447.98820000000001"/>
    <n v="6"/>
    <x v="192"/>
    <d v="2023-05-27T00:00:00"/>
    <x v="2"/>
    <x v="1"/>
    <n v="84.41"/>
    <x v="5"/>
  </r>
  <r>
    <s v="ORD110028"/>
    <x v="1"/>
    <x v="1"/>
    <n v="686.75"/>
    <n v="0.16"/>
    <n v="109.88"/>
    <n v="576.87"/>
    <n v="6"/>
    <x v="251"/>
    <d v="2023-10-14T00:00:00"/>
    <x v="2"/>
    <x v="2"/>
    <n v="144.24"/>
    <x v="2"/>
  </r>
  <r>
    <s v="ORD112984"/>
    <x v="2"/>
    <x v="4"/>
    <n v="688.13"/>
    <n v="0.47"/>
    <n v="323.42109999999997"/>
    <n v="364.70890000000003"/>
    <n v="6"/>
    <x v="635"/>
    <d v="2024-07-14T00:00:00"/>
    <x v="1"/>
    <x v="2"/>
    <n v="104.87"/>
    <x v="2"/>
  </r>
  <r>
    <s v="ORD110873"/>
    <x v="2"/>
    <x v="4"/>
    <n v="690.78"/>
    <n v="0.48"/>
    <n v="331.57439999999997"/>
    <n v="359.2056"/>
    <n v="6"/>
    <x v="564"/>
    <d v="2023-05-08T00:00:00"/>
    <x v="0"/>
    <x v="2"/>
    <n v="113.51"/>
    <x v="3"/>
  </r>
  <r>
    <s v="ORD100731"/>
    <x v="1"/>
    <x v="1"/>
    <n v="691.3"/>
    <n v="0.2"/>
    <n v="138.26"/>
    <n v="553.04"/>
    <n v="6"/>
    <x v="406"/>
    <d v="2023-05-02T00:00:00"/>
    <x v="0"/>
    <x v="1"/>
    <n v="36.67"/>
    <x v="5"/>
  </r>
  <r>
    <s v="ORD113395"/>
    <x v="1"/>
    <x v="3"/>
    <n v="691.47"/>
    <n v="0.28999999999999998"/>
    <n v="200.52629999999999"/>
    <n v="490.94370000000004"/>
    <n v="6"/>
    <x v="506"/>
    <d v="2023-12-06T00:00:00"/>
    <x v="0"/>
    <x v="0"/>
    <n v="184.88"/>
    <x v="0"/>
  </r>
  <r>
    <s v="ORD107344"/>
    <x v="1"/>
    <x v="1"/>
    <n v="691.84"/>
    <n v="0.18"/>
    <n v="124.5312"/>
    <n v="567.30880000000002"/>
    <n v="6"/>
    <x v="462"/>
    <d v="2023-01-25T00:00:00"/>
    <x v="2"/>
    <x v="1"/>
    <n v="91.29"/>
    <x v="5"/>
  </r>
  <r>
    <s v="ORD102974"/>
    <x v="1"/>
    <x v="3"/>
    <n v="695.94"/>
    <n v="0.25"/>
    <n v="173.98500000000001"/>
    <n v="521.95500000000004"/>
    <n v="6"/>
    <x v="534"/>
    <d v="2024-10-02T00:00:00"/>
    <x v="1"/>
    <x v="0"/>
    <n v="192.18"/>
    <x v="4"/>
  </r>
  <r>
    <s v="ORD107220"/>
    <x v="3"/>
    <x v="0"/>
    <n v="698.53"/>
    <n v="0.12"/>
    <n v="83.823599999999999"/>
    <n v="614.70640000000003"/>
    <n v="6"/>
    <x v="189"/>
    <d v="2023-05-24T00:00:00"/>
    <x v="0"/>
    <x v="2"/>
    <n v="91.81"/>
    <x v="0"/>
  </r>
  <r>
    <s v="ORD114121"/>
    <x v="0"/>
    <x v="2"/>
    <n v="702.23"/>
    <n v="0.42"/>
    <n v="294.9366"/>
    <n v="407.29340000000002"/>
    <n v="6"/>
    <x v="225"/>
    <d v="2024-07-10T00:00:00"/>
    <x v="0"/>
    <x v="1"/>
    <n v="61.71"/>
    <x v="4"/>
  </r>
  <r>
    <s v="ORD106806"/>
    <x v="0"/>
    <x v="4"/>
    <n v="703.16"/>
    <n v="0.09"/>
    <n v="63.284399999999998"/>
    <n v="639.87559999999996"/>
    <n v="6"/>
    <x v="3"/>
    <d v="2023-03-03T00:00:00"/>
    <x v="0"/>
    <x v="2"/>
    <n v="62.95"/>
    <x v="1"/>
  </r>
  <r>
    <s v="ORD111205"/>
    <x v="0"/>
    <x v="4"/>
    <n v="704.61"/>
    <n v="0.22"/>
    <n v="155.01420000000002"/>
    <n v="549.59580000000005"/>
    <n v="6"/>
    <x v="189"/>
    <d v="2023-05-22T00:00:00"/>
    <x v="0"/>
    <x v="2"/>
    <n v="81.47"/>
    <x v="4"/>
  </r>
  <r>
    <s v="ORD113777"/>
    <x v="0"/>
    <x v="0"/>
    <n v="705.7"/>
    <n v="0.43"/>
    <n v="303.45100000000002"/>
    <n v="402.24900000000002"/>
    <n v="6"/>
    <x v="73"/>
    <d v="2024-12-02T00:00:00"/>
    <x v="2"/>
    <x v="2"/>
    <n v="83.7"/>
    <x v="1"/>
  </r>
  <r>
    <s v="ORD107230"/>
    <x v="0"/>
    <x v="3"/>
    <n v="713.78"/>
    <n v="0.4"/>
    <n v="285.512"/>
    <n v="428.26799999999997"/>
    <n v="6"/>
    <x v="632"/>
    <d v="2024-10-13T00:00:00"/>
    <x v="0"/>
    <x v="1"/>
    <n v="195.44"/>
    <x v="2"/>
  </r>
  <r>
    <s v="ORD108905"/>
    <x v="3"/>
    <x v="2"/>
    <n v="715.88"/>
    <n v="0.31"/>
    <n v="221.9228"/>
    <n v="493.9572"/>
    <n v="6"/>
    <x v="120"/>
    <d v="2023-05-12T00:00:00"/>
    <x v="2"/>
    <x v="2"/>
    <n v="208.06"/>
    <x v="1"/>
  </r>
  <r>
    <s v="ORD103611"/>
    <x v="0"/>
    <x v="4"/>
    <n v="715.98"/>
    <n v="0.47"/>
    <n v="336.51060000000001"/>
    <n v="379.46940000000001"/>
    <n v="6"/>
    <x v="171"/>
    <d v="2024-03-01T00:00:00"/>
    <x v="2"/>
    <x v="2"/>
    <n v="198.11"/>
    <x v="2"/>
  </r>
  <r>
    <s v="ORD100771"/>
    <x v="1"/>
    <x v="0"/>
    <n v="716.51"/>
    <n v="0.5"/>
    <n v="358.255"/>
    <n v="358.255"/>
    <n v="6"/>
    <x v="106"/>
    <d v="2023-01-19T00:00:00"/>
    <x v="2"/>
    <x v="2"/>
    <n v="211.2"/>
    <x v="0"/>
  </r>
  <r>
    <s v="ORD106787"/>
    <x v="0"/>
    <x v="0"/>
    <n v="717.47"/>
    <n v="0.06"/>
    <n v="43.048200000000001"/>
    <n v="674.42180000000008"/>
    <n v="6"/>
    <x v="596"/>
    <d v="2023-03-14T00:00:00"/>
    <x v="2"/>
    <x v="2"/>
    <n v="110.49"/>
    <x v="2"/>
  </r>
  <r>
    <s v="ORD102029"/>
    <x v="3"/>
    <x v="4"/>
    <n v="720.78"/>
    <n v="0.02"/>
    <n v="14.4156"/>
    <n v="706.36439999999993"/>
    <n v="6"/>
    <x v="83"/>
    <d v="2023-10-16T00:00:00"/>
    <x v="0"/>
    <x v="1"/>
    <n v="61.84"/>
    <x v="5"/>
  </r>
  <r>
    <s v="ORD113150"/>
    <x v="3"/>
    <x v="1"/>
    <n v="732.69"/>
    <n v="0"/>
    <n v="0"/>
    <n v="732.69"/>
    <n v="6"/>
    <x v="339"/>
    <d v="2023-02-26T00:00:00"/>
    <x v="0"/>
    <x v="0"/>
    <n v="70.91"/>
    <x v="5"/>
  </r>
  <r>
    <s v="ORD108451"/>
    <x v="0"/>
    <x v="0"/>
    <n v="734.34"/>
    <n v="0.33"/>
    <n v="242.33220000000003"/>
    <n v="492.00779999999997"/>
    <n v="6"/>
    <x v="725"/>
    <d v="2024-08-22T00:00:00"/>
    <x v="1"/>
    <x v="1"/>
    <n v="53.71"/>
    <x v="5"/>
  </r>
  <r>
    <s v="ORD107204"/>
    <x v="3"/>
    <x v="1"/>
    <n v="737.59"/>
    <n v="0.19"/>
    <n v="140.1421"/>
    <n v="597.4479"/>
    <n v="6"/>
    <x v="533"/>
    <d v="2024-10-25T00:00:00"/>
    <x v="0"/>
    <x v="2"/>
    <n v="59.6"/>
    <x v="0"/>
  </r>
  <r>
    <s v="ORD107232"/>
    <x v="1"/>
    <x v="1"/>
    <n v="754.72"/>
    <n v="0.49"/>
    <n v="369.81279999999998"/>
    <n v="384.90720000000005"/>
    <n v="6"/>
    <x v="326"/>
    <d v="2024-06-20T00:00:00"/>
    <x v="2"/>
    <x v="0"/>
    <n v="223.09"/>
    <x v="0"/>
  </r>
  <r>
    <s v="ORD100869"/>
    <x v="2"/>
    <x v="3"/>
    <n v="756.69"/>
    <n v="0.13"/>
    <n v="98.369700000000009"/>
    <n v="658.32030000000009"/>
    <n v="6"/>
    <x v="315"/>
    <d v="2023-12-01T00:00:00"/>
    <x v="2"/>
    <x v="0"/>
    <n v="154.78"/>
    <x v="2"/>
  </r>
  <r>
    <s v="ORD109979"/>
    <x v="3"/>
    <x v="2"/>
    <n v="758.13"/>
    <n v="0.28999999999999998"/>
    <n v="219.85769999999999"/>
    <n v="538.27229999999997"/>
    <n v="6"/>
    <x v="521"/>
    <d v="2023-05-02T00:00:00"/>
    <x v="2"/>
    <x v="1"/>
    <n v="219.45"/>
    <x v="3"/>
  </r>
  <r>
    <s v="ORD103949"/>
    <x v="0"/>
    <x v="2"/>
    <n v="759.35"/>
    <n v="0.24"/>
    <n v="182.244"/>
    <n v="577.10599999999999"/>
    <n v="6"/>
    <x v="252"/>
    <d v="2023-02-22T00:00:00"/>
    <x v="0"/>
    <x v="1"/>
    <n v="204.18"/>
    <x v="5"/>
  </r>
  <r>
    <s v="ORD108055"/>
    <x v="0"/>
    <x v="0"/>
    <n v="760.23"/>
    <n v="7.0000000000000007E-2"/>
    <n v="53.216100000000004"/>
    <n v="707.01390000000004"/>
    <n v="6"/>
    <x v="196"/>
    <d v="2024-04-30T00:00:00"/>
    <x v="2"/>
    <x v="2"/>
    <n v="97.55"/>
    <x v="1"/>
  </r>
  <r>
    <s v="ORD107153"/>
    <x v="1"/>
    <x v="3"/>
    <n v="760.3"/>
    <n v="0.39"/>
    <n v="296.517"/>
    <n v="463.78299999999996"/>
    <n v="6"/>
    <x v="205"/>
    <d v="2024-04-27T00:00:00"/>
    <x v="2"/>
    <x v="2"/>
    <n v="140.27000000000001"/>
    <x v="4"/>
  </r>
  <r>
    <s v="ORD103426"/>
    <x v="2"/>
    <x v="2"/>
    <n v="760.49"/>
    <n v="0.1"/>
    <n v="76.049000000000007"/>
    <n v="684.44100000000003"/>
    <n v="6"/>
    <x v="22"/>
    <d v="2023-09-29T00:00:00"/>
    <x v="1"/>
    <x v="0"/>
    <n v="207.73"/>
    <x v="0"/>
  </r>
  <r>
    <s v="ORD113780"/>
    <x v="1"/>
    <x v="0"/>
    <n v="760.63"/>
    <n v="0.21"/>
    <n v="159.73229999999998"/>
    <n v="600.89769999999999"/>
    <n v="6"/>
    <x v="619"/>
    <d v="2024-09-16T00:00:00"/>
    <x v="0"/>
    <x v="0"/>
    <n v="40.39"/>
    <x v="5"/>
  </r>
  <r>
    <s v="ORD114920"/>
    <x v="1"/>
    <x v="4"/>
    <n v="764.8"/>
    <n v="0.16"/>
    <n v="122.36799999999999"/>
    <n v="642.43200000000002"/>
    <n v="6"/>
    <x v="226"/>
    <d v="2023-12-30T00:00:00"/>
    <x v="2"/>
    <x v="1"/>
    <n v="61.59"/>
    <x v="2"/>
  </r>
  <r>
    <s v="ORD104538"/>
    <x v="0"/>
    <x v="3"/>
    <n v="767.06"/>
    <n v="0.36"/>
    <n v="276.14159999999998"/>
    <n v="490.91839999999996"/>
    <n v="6"/>
    <x v="215"/>
    <d v="2024-09-29T00:00:00"/>
    <x v="2"/>
    <x v="2"/>
    <n v="67.239999999999995"/>
    <x v="0"/>
  </r>
  <r>
    <s v="ORD115045"/>
    <x v="3"/>
    <x v="0"/>
    <n v="768.98"/>
    <n v="0.23"/>
    <n v="176.86540000000002"/>
    <n v="592.1146"/>
    <n v="6"/>
    <x v="148"/>
    <d v="2023-03-18T00:00:00"/>
    <x v="1"/>
    <x v="1"/>
    <n v="170.03"/>
    <x v="5"/>
  </r>
  <r>
    <s v="ORD113513"/>
    <x v="2"/>
    <x v="1"/>
    <n v="769.26"/>
    <n v="0.27"/>
    <n v="207.70020000000002"/>
    <n v="561.5598"/>
    <n v="6"/>
    <x v="402"/>
    <d v="2023-08-22T00:00:00"/>
    <x v="1"/>
    <x v="0"/>
    <n v="167.55"/>
    <x v="1"/>
  </r>
  <r>
    <s v="ORD100382"/>
    <x v="3"/>
    <x v="4"/>
    <n v="769.78"/>
    <n v="0.04"/>
    <n v="30.7912"/>
    <n v="738.98879999999997"/>
    <n v="6"/>
    <x v="311"/>
    <d v="2023-09-09T00:00:00"/>
    <x v="2"/>
    <x v="1"/>
    <n v="96.16"/>
    <x v="0"/>
  </r>
  <r>
    <s v="ORD113376"/>
    <x v="0"/>
    <x v="1"/>
    <n v="770.47"/>
    <n v="0.06"/>
    <n v="46.228200000000001"/>
    <n v="724.24180000000001"/>
    <n v="6"/>
    <x v="482"/>
    <d v="2023-03-23T00:00:00"/>
    <x v="2"/>
    <x v="2"/>
    <n v="131.65"/>
    <x v="1"/>
  </r>
  <r>
    <s v="ORD113442"/>
    <x v="1"/>
    <x v="4"/>
    <n v="773.23"/>
    <n v="0.39"/>
    <n v="301.55970000000002"/>
    <n v="471.6703"/>
    <n v="6"/>
    <x v="467"/>
    <d v="2024-08-19T00:00:00"/>
    <x v="0"/>
    <x v="0"/>
    <n v="108.89"/>
    <x v="2"/>
  </r>
  <r>
    <s v="ORD104981"/>
    <x v="0"/>
    <x v="3"/>
    <n v="777.49"/>
    <n v="0.49"/>
    <n v="380.9701"/>
    <n v="396.51990000000001"/>
    <n v="6"/>
    <x v="553"/>
    <d v="2023-10-07T00:00:00"/>
    <x v="0"/>
    <x v="2"/>
    <n v="165.45"/>
    <x v="0"/>
  </r>
  <r>
    <s v="ORD103133"/>
    <x v="1"/>
    <x v="4"/>
    <n v="778.56"/>
    <n v="0.03"/>
    <n v="23.356799999999996"/>
    <n v="755.20319999999992"/>
    <n v="6"/>
    <x v="10"/>
    <d v="2023-12-13T00:00:00"/>
    <x v="2"/>
    <x v="2"/>
    <n v="67.84"/>
    <x v="3"/>
  </r>
  <r>
    <s v="ORD104845"/>
    <x v="1"/>
    <x v="4"/>
    <n v="780.61"/>
    <n v="0.43"/>
    <n v="335.66230000000002"/>
    <n v="444.9477"/>
    <n v="6"/>
    <x v="72"/>
    <d v="2024-02-10T00:00:00"/>
    <x v="2"/>
    <x v="2"/>
    <n v="230.82"/>
    <x v="2"/>
  </r>
  <r>
    <s v="ORD106014"/>
    <x v="2"/>
    <x v="4"/>
    <n v="783.14"/>
    <n v="0.2"/>
    <n v="156.62800000000001"/>
    <n v="626.51199999999994"/>
    <n v="6"/>
    <x v="125"/>
    <d v="2023-09-08T00:00:00"/>
    <x v="0"/>
    <x v="2"/>
    <n v="189.83"/>
    <x v="2"/>
  </r>
  <r>
    <s v="ORD107053"/>
    <x v="1"/>
    <x v="2"/>
    <n v="783.88"/>
    <n v="0.47"/>
    <n v="368.42359999999996"/>
    <n v="415.45640000000003"/>
    <n v="6"/>
    <x v="313"/>
    <d v="2024-01-23T00:00:00"/>
    <x v="0"/>
    <x v="2"/>
    <n v="122.98"/>
    <x v="1"/>
  </r>
  <r>
    <s v="ORD113441"/>
    <x v="0"/>
    <x v="4"/>
    <n v="787.61"/>
    <n v="0.06"/>
    <n v="47.256599999999999"/>
    <n v="740.35339999999997"/>
    <n v="6"/>
    <x v="428"/>
    <d v="2023-03-26T00:00:00"/>
    <x v="0"/>
    <x v="0"/>
    <n v="197.6"/>
    <x v="3"/>
  </r>
  <r>
    <s v="ORD102720"/>
    <x v="2"/>
    <x v="2"/>
    <n v="793.38"/>
    <n v="0.43"/>
    <n v="341.15339999999998"/>
    <n v="452.22660000000002"/>
    <n v="6"/>
    <x v="649"/>
    <d v="2023-05-22T00:00:00"/>
    <x v="1"/>
    <x v="0"/>
    <n v="126.12"/>
    <x v="2"/>
  </r>
  <r>
    <s v="ORD101232"/>
    <x v="1"/>
    <x v="4"/>
    <n v="795.91"/>
    <n v="0.24"/>
    <n v="191.01839999999999"/>
    <n v="604.89159999999993"/>
    <n v="6"/>
    <x v="478"/>
    <d v="2024-02-11T00:00:00"/>
    <x v="1"/>
    <x v="0"/>
    <n v="126.68"/>
    <x v="4"/>
  </r>
  <r>
    <s v="ORD112283"/>
    <x v="2"/>
    <x v="4"/>
    <n v="796.55"/>
    <n v="0.35"/>
    <n v="278.79249999999996"/>
    <n v="517.75749999999994"/>
    <n v="6"/>
    <x v="392"/>
    <d v="2024-01-13T00:00:00"/>
    <x v="0"/>
    <x v="2"/>
    <n v="188.05"/>
    <x v="3"/>
  </r>
  <r>
    <s v="ORD104474"/>
    <x v="0"/>
    <x v="1"/>
    <n v="797.17"/>
    <n v="0.42"/>
    <n v="334.81139999999999"/>
    <n v="462.35859999999997"/>
    <n v="6"/>
    <x v="12"/>
    <d v="2024-11-05T00:00:00"/>
    <x v="1"/>
    <x v="1"/>
    <n v="113.47"/>
    <x v="1"/>
  </r>
  <r>
    <s v="ORD113167"/>
    <x v="2"/>
    <x v="4"/>
    <n v="799.07"/>
    <n v="0.17"/>
    <n v="135.84190000000001"/>
    <n v="663.22810000000004"/>
    <n v="6"/>
    <x v="184"/>
    <d v="2023-08-18T00:00:00"/>
    <x v="1"/>
    <x v="0"/>
    <n v="108.53"/>
    <x v="1"/>
  </r>
  <r>
    <s v="ORD101132"/>
    <x v="2"/>
    <x v="4"/>
    <n v="801.53"/>
    <n v="0.46"/>
    <n v="368.7038"/>
    <n v="432.82619999999997"/>
    <n v="6"/>
    <x v="548"/>
    <d v="2024-11-24T00:00:00"/>
    <x v="1"/>
    <x v="1"/>
    <n v="169.25"/>
    <x v="4"/>
  </r>
  <r>
    <s v="ORD108078"/>
    <x v="1"/>
    <x v="2"/>
    <n v="804.74"/>
    <n v="0.03"/>
    <n v="24.142199999999999"/>
    <n v="780.59780000000001"/>
    <n v="6"/>
    <x v="124"/>
    <d v="2023-09-26T00:00:00"/>
    <x v="2"/>
    <x v="0"/>
    <n v="44.99"/>
    <x v="4"/>
  </r>
  <r>
    <s v="ORD114082"/>
    <x v="1"/>
    <x v="3"/>
    <n v="805.6"/>
    <n v="0.4"/>
    <n v="322.24"/>
    <n v="483.36"/>
    <n v="6"/>
    <x v="538"/>
    <d v="2024-12-10T00:00:00"/>
    <x v="1"/>
    <x v="1"/>
    <n v="113.85"/>
    <x v="5"/>
  </r>
  <r>
    <s v="ORD104166"/>
    <x v="3"/>
    <x v="1"/>
    <n v="810.21"/>
    <n v="0.1"/>
    <n v="81.021000000000015"/>
    <n v="729.18900000000008"/>
    <n v="6"/>
    <x v="38"/>
    <d v="2024-01-15T00:00:00"/>
    <x v="0"/>
    <x v="2"/>
    <n v="202.75"/>
    <x v="1"/>
  </r>
  <r>
    <s v="ORD107834"/>
    <x v="1"/>
    <x v="2"/>
    <n v="811.06"/>
    <n v="0.04"/>
    <n v="32.442399999999999"/>
    <n v="778.61759999999992"/>
    <n v="6"/>
    <x v="140"/>
    <d v="2023-05-14T00:00:00"/>
    <x v="1"/>
    <x v="2"/>
    <n v="129.56"/>
    <x v="3"/>
  </r>
  <r>
    <s v="ORD107592"/>
    <x v="3"/>
    <x v="3"/>
    <n v="811.53"/>
    <n v="0.14000000000000001"/>
    <n v="113.61420000000001"/>
    <n v="697.91579999999999"/>
    <n v="6"/>
    <x v="500"/>
    <d v="2023-11-30T00:00:00"/>
    <x v="2"/>
    <x v="0"/>
    <n v="122.09"/>
    <x v="1"/>
  </r>
  <r>
    <s v="ORD100309"/>
    <x v="2"/>
    <x v="4"/>
    <n v="815.74"/>
    <n v="0.02"/>
    <n v="16.314800000000002"/>
    <n v="799.42520000000002"/>
    <n v="6"/>
    <x v="517"/>
    <d v="2024-08-13T00:00:00"/>
    <x v="0"/>
    <x v="2"/>
    <n v="234"/>
    <x v="0"/>
  </r>
  <r>
    <s v="ORD106445"/>
    <x v="2"/>
    <x v="3"/>
    <n v="817.84"/>
    <n v="0.06"/>
    <n v="49.070399999999999"/>
    <n v="768.76960000000008"/>
    <n v="6"/>
    <x v="2"/>
    <d v="2023-11-27T00:00:00"/>
    <x v="2"/>
    <x v="2"/>
    <n v="144.44999999999999"/>
    <x v="4"/>
  </r>
  <r>
    <s v="ORD102365"/>
    <x v="0"/>
    <x v="1"/>
    <n v="817.98"/>
    <n v="0.11"/>
    <n v="89.977800000000002"/>
    <n v="728.00220000000002"/>
    <n v="6"/>
    <x v="700"/>
    <d v="2023-07-07T00:00:00"/>
    <x v="1"/>
    <x v="0"/>
    <n v="65.739999999999995"/>
    <x v="2"/>
  </r>
  <r>
    <s v="ORD103325"/>
    <x v="2"/>
    <x v="0"/>
    <n v="818.33"/>
    <n v="0.41"/>
    <n v="335.51530000000002"/>
    <n v="482.81470000000002"/>
    <n v="6"/>
    <x v="434"/>
    <d v="2024-07-25T00:00:00"/>
    <x v="2"/>
    <x v="2"/>
    <n v="84.32"/>
    <x v="5"/>
  </r>
  <r>
    <s v="ORD114523"/>
    <x v="1"/>
    <x v="2"/>
    <n v="820.96"/>
    <n v="0.39"/>
    <n v="320.17440000000005"/>
    <n v="500.78559999999999"/>
    <n v="6"/>
    <x v="405"/>
    <d v="2024-02-02T00:00:00"/>
    <x v="0"/>
    <x v="0"/>
    <n v="151.66"/>
    <x v="0"/>
  </r>
  <r>
    <s v="ORD110846"/>
    <x v="2"/>
    <x v="4"/>
    <n v="823.52"/>
    <n v="0.24"/>
    <n v="197.64479999999998"/>
    <n v="625.87519999999995"/>
    <n v="6"/>
    <x v="475"/>
    <d v="2024-11-14T00:00:00"/>
    <x v="1"/>
    <x v="1"/>
    <n v="138.87"/>
    <x v="5"/>
  </r>
  <r>
    <s v="ORD103558"/>
    <x v="2"/>
    <x v="3"/>
    <n v="823.62"/>
    <n v="0.14000000000000001"/>
    <n v="115.30680000000001"/>
    <n v="708.31320000000005"/>
    <n v="6"/>
    <x v="601"/>
    <d v="2023-06-07T00:00:00"/>
    <x v="1"/>
    <x v="1"/>
    <n v="132.74"/>
    <x v="0"/>
  </r>
  <r>
    <s v="ORD106397"/>
    <x v="1"/>
    <x v="1"/>
    <n v="824.4"/>
    <n v="0.12"/>
    <n v="98.927999999999997"/>
    <n v="725.47199999999998"/>
    <n v="6"/>
    <x v="292"/>
    <d v="2023-04-28T00:00:00"/>
    <x v="0"/>
    <x v="0"/>
    <n v="41.98"/>
    <x v="3"/>
  </r>
  <r>
    <s v="ORD110816"/>
    <x v="3"/>
    <x v="3"/>
    <n v="839.8"/>
    <n v="0.36"/>
    <n v="302.32799999999997"/>
    <n v="537.47199999999998"/>
    <n v="6"/>
    <x v="250"/>
    <d v="2023-08-25T00:00:00"/>
    <x v="0"/>
    <x v="2"/>
    <n v="123.64"/>
    <x v="0"/>
  </r>
  <r>
    <s v="ORD105014"/>
    <x v="1"/>
    <x v="4"/>
    <n v="840.48"/>
    <n v="0.14000000000000001"/>
    <n v="117.66720000000001"/>
    <n v="722.81280000000004"/>
    <n v="6"/>
    <x v="560"/>
    <d v="2024-05-12T00:00:00"/>
    <x v="2"/>
    <x v="0"/>
    <n v="248.58"/>
    <x v="0"/>
  </r>
  <r>
    <s v="ORD106927"/>
    <x v="1"/>
    <x v="1"/>
    <n v="847.23"/>
    <n v="0.37"/>
    <n v="313.4751"/>
    <n v="533.75490000000002"/>
    <n v="6"/>
    <x v="338"/>
    <d v="2024-08-16T00:00:00"/>
    <x v="2"/>
    <x v="0"/>
    <n v="148.78"/>
    <x v="1"/>
  </r>
  <r>
    <s v="ORD111451"/>
    <x v="1"/>
    <x v="1"/>
    <n v="850.68"/>
    <n v="0.3"/>
    <n v="255.20399999999998"/>
    <n v="595.476"/>
    <n v="6"/>
    <x v="228"/>
    <d v="2023-08-10T00:00:00"/>
    <x v="2"/>
    <x v="1"/>
    <n v="216.77"/>
    <x v="2"/>
  </r>
  <r>
    <s v="ORD107531"/>
    <x v="2"/>
    <x v="3"/>
    <n v="855.69"/>
    <n v="0.39"/>
    <n v="333.71910000000003"/>
    <n v="521.97090000000003"/>
    <n v="6"/>
    <x v="561"/>
    <d v="2024-02-02T00:00:00"/>
    <x v="1"/>
    <x v="0"/>
    <n v="85.15"/>
    <x v="5"/>
  </r>
  <r>
    <s v="ORD103367"/>
    <x v="2"/>
    <x v="3"/>
    <n v="857.83"/>
    <n v="0.26"/>
    <n v="223.03580000000002"/>
    <n v="634.79420000000005"/>
    <n v="6"/>
    <x v="75"/>
    <d v="2023-02-01T00:00:00"/>
    <x v="2"/>
    <x v="2"/>
    <n v="152.66999999999999"/>
    <x v="2"/>
  </r>
  <r>
    <s v="ORD109778"/>
    <x v="0"/>
    <x v="0"/>
    <n v="858.32"/>
    <n v="0.24"/>
    <n v="205.99680000000001"/>
    <n v="652.32320000000004"/>
    <n v="6"/>
    <x v="64"/>
    <d v="2024-09-03T00:00:00"/>
    <x v="1"/>
    <x v="2"/>
    <n v="50.22"/>
    <x v="3"/>
  </r>
  <r>
    <s v="ORD113148"/>
    <x v="1"/>
    <x v="1"/>
    <n v="861.25"/>
    <n v="0.43"/>
    <n v="370.33749999999998"/>
    <n v="490.91250000000002"/>
    <n v="6"/>
    <x v="619"/>
    <d v="2024-09-12T00:00:00"/>
    <x v="0"/>
    <x v="1"/>
    <n v="110.78"/>
    <x v="2"/>
  </r>
  <r>
    <s v="ORD107835"/>
    <x v="3"/>
    <x v="4"/>
    <n v="862.41"/>
    <n v="0.08"/>
    <n v="68.992800000000003"/>
    <n v="793.41719999999998"/>
    <n v="6"/>
    <x v="413"/>
    <d v="2023-09-11T00:00:00"/>
    <x v="1"/>
    <x v="1"/>
    <n v="104.09"/>
    <x v="3"/>
  </r>
  <r>
    <s v="ORD104270"/>
    <x v="2"/>
    <x v="3"/>
    <n v="864.99"/>
    <n v="0.15"/>
    <n v="129.74850000000001"/>
    <n v="735.24149999999997"/>
    <n v="6"/>
    <x v="31"/>
    <d v="2023-05-14T00:00:00"/>
    <x v="1"/>
    <x v="0"/>
    <n v="190.84"/>
    <x v="1"/>
  </r>
  <r>
    <s v="ORD114009"/>
    <x v="3"/>
    <x v="4"/>
    <n v="865.57"/>
    <n v="7.0000000000000007E-2"/>
    <n v="60.589900000000007"/>
    <n v="804.98009999999999"/>
    <n v="6"/>
    <x v="678"/>
    <d v="2024-03-13T00:00:00"/>
    <x v="1"/>
    <x v="1"/>
    <n v="205.37"/>
    <x v="2"/>
  </r>
  <r>
    <s v="ORD100211"/>
    <x v="0"/>
    <x v="4"/>
    <n v="865.94"/>
    <n v="0.46"/>
    <n v="398.33240000000006"/>
    <n v="467.60759999999999"/>
    <n v="6"/>
    <x v="83"/>
    <d v="2023-10-15T00:00:00"/>
    <x v="0"/>
    <x v="2"/>
    <n v="133.02000000000001"/>
    <x v="1"/>
  </r>
  <r>
    <s v="ORD110273"/>
    <x v="3"/>
    <x v="0"/>
    <n v="870.65"/>
    <n v="0.45"/>
    <n v="391.79250000000002"/>
    <n v="478.85749999999996"/>
    <n v="6"/>
    <x v="201"/>
    <d v="2023-04-20T00:00:00"/>
    <x v="0"/>
    <x v="1"/>
    <n v="56.86"/>
    <x v="0"/>
  </r>
  <r>
    <s v="ORD107807"/>
    <x v="2"/>
    <x v="3"/>
    <n v="871.95"/>
    <n v="0.37"/>
    <n v="322.62150000000003"/>
    <n v="549.32850000000008"/>
    <n v="6"/>
    <x v="180"/>
    <d v="2023-09-20T00:00:00"/>
    <x v="1"/>
    <x v="2"/>
    <n v="161.75"/>
    <x v="2"/>
  </r>
  <r>
    <s v="ORD105134"/>
    <x v="0"/>
    <x v="4"/>
    <n v="873.1"/>
    <n v="0.31"/>
    <n v="270.661"/>
    <n v="602.43900000000008"/>
    <n v="6"/>
    <x v="399"/>
    <d v="2023-04-25T00:00:00"/>
    <x v="2"/>
    <x v="1"/>
    <n v="107.56"/>
    <x v="1"/>
  </r>
  <r>
    <s v="ORD107547"/>
    <x v="0"/>
    <x v="2"/>
    <n v="877.75"/>
    <n v="0.48"/>
    <n v="421.32"/>
    <n v="456.43"/>
    <n v="6"/>
    <x v="642"/>
    <d v="2023-06-19T00:00:00"/>
    <x v="1"/>
    <x v="2"/>
    <n v="184.26"/>
    <x v="5"/>
  </r>
  <r>
    <s v="ORD113810"/>
    <x v="0"/>
    <x v="3"/>
    <n v="878.97"/>
    <n v="0.14000000000000001"/>
    <n v="123.05580000000002"/>
    <n v="755.91420000000005"/>
    <n v="6"/>
    <x v="682"/>
    <d v="2023-03-29T00:00:00"/>
    <x v="1"/>
    <x v="0"/>
    <n v="189.59"/>
    <x v="5"/>
  </r>
  <r>
    <s v="ORD110580"/>
    <x v="0"/>
    <x v="4"/>
    <n v="879.8"/>
    <n v="0.25"/>
    <n v="219.95"/>
    <n v="659.84999999999991"/>
    <n v="6"/>
    <x v="528"/>
    <d v="2024-05-02T00:00:00"/>
    <x v="1"/>
    <x v="1"/>
    <n v="141.15"/>
    <x v="4"/>
  </r>
  <r>
    <s v="ORD100567"/>
    <x v="3"/>
    <x v="1"/>
    <n v="891.92"/>
    <n v="0.19"/>
    <n v="169.4648"/>
    <n v="722.45519999999999"/>
    <n v="6"/>
    <x v="284"/>
    <d v="2024-01-27T00:00:00"/>
    <x v="1"/>
    <x v="0"/>
    <n v="228.19"/>
    <x v="4"/>
  </r>
  <r>
    <s v="ORD104505"/>
    <x v="0"/>
    <x v="0"/>
    <n v="905.36"/>
    <n v="0.28999999999999998"/>
    <n v="262.55439999999999"/>
    <n v="642.80560000000003"/>
    <n v="6"/>
    <x v="602"/>
    <d v="2023-05-16T00:00:00"/>
    <x v="0"/>
    <x v="0"/>
    <n v="251.99"/>
    <x v="5"/>
  </r>
  <r>
    <s v="ORD105470"/>
    <x v="1"/>
    <x v="0"/>
    <n v="905.36"/>
    <n v="0.28999999999999998"/>
    <n v="262.55439999999999"/>
    <n v="642.80560000000003"/>
    <n v="6"/>
    <x v="249"/>
    <d v="2023-02-21T00:00:00"/>
    <x v="2"/>
    <x v="0"/>
    <n v="260.14999999999998"/>
    <x v="0"/>
  </r>
  <r>
    <s v="ORD108133"/>
    <x v="0"/>
    <x v="1"/>
    <n v="906.06"/>
    <n v="0.14000000000000001"/>
    <n v="126.8484"/>
    <n v="779.21159999999998"/>
    <n v="6"/>
    <x v="467"/>
    <d v="2024-08-18T00:00:00"/>
    <x v="2"/>
    <x v="0"/>
    <n v="247.32"/>
    <x v="5"/>
  </r>
  <r>
    <s v="ORD103454"/>
    <x v="0"/>
    <x v="2"/>
    <n v="907.77"/>
    <n v="0.01"/>
    <n v="9.0777000000000001"/>
    <n v="898.69229999999993"/>
    <n v="6"/>
    <x v="130"/>
    <d v="2024-12-24T00:00:00"/>
    <x v="2"/>
    <x v="0"/>
    <n v="236.63"/>
    <x v="0"/>
  </r>
  <r>
    <s v="ORD106340"/>
    <x v="2"/>
    <x v="3"/>
    <n v="911"/>
    <n v="0.21"/>
    <n v="191.31"/>
    <n v="719.69"/>
    <n v="6"/>
    <x v="67"/>
    <d v="2023-08-11T00:00:00"/>
    <x v="2"/>
    <x v="0"/>
    <n v="270.73"/>
    <x v="5"/>
  </r>
  <r>
    <s v="ORD111317"/>
    <x v="0"/>
    <x v="2"/>
    <n v="911.42"/>
    <n v="0.19"/>
    <n v="173.16979999999998"/>
    <n v="738.25019999999995"/>
    <n v="6"/>
    <x v="452"/>
    <d v="2023-10-10T00:00:00"/>
    <x v="1"/>
    <x v="1"/>
    <n v="257.19"/>
    <x v="2"/>
  </r>
  <r>
    <s v="ORD105376"/>
    <x v="1"/>
    <x v="4"/>
    <n v="914.46"/>
    <n v="0.03"/>
    <n v="27.433800000000002"/>
    <n v="887.02620000000002"/>
    <n v="6"/>
    <x v="668"/>
    <d v="2023-03-09T00:00:00"/>
    <x v="1"/>
    <x v="1"/>
    <n v="112.1"/>
    <x v="3"/>
  </r>
  <r>
    <s v="ORD109385"/>
    <x v="1"/>
    <x v="0"/>
    <n v="915.45"/>
    <n v="0.01"/>
    <n v="9.1545000000000005"/>
    <n v="906.29550000000006"/>
    <n v="6"/>
    <x v="558"/>
    <d v="2023-02-11T00:00:00"/>
    <x v="2"/>
    <x v="0"/>
    <n v="50.44"/>
    <x v="2"/>
  </r>
  <r>
    <s v="ORD100559"/>
    <x v="2"/>
    <x v="1"/>
    <n v="917.38"/>
    <n v="0.24"/>
    <n v="220.1712"/>
    <n v="697.2088"/>
    <n v="6"/>
    <x v="113"/>
    <d v="2024-07-14T00:00:00"/>
    <x v="1"/>
    <x v="2"/>
    <n v="216.67"/>
    <x v="0"/>
  </r>
  <r>
    <s v="ORD110695"/>
    <x v="2"/>
    <x v="3"/>
    <n v="921.43"/>
    <n v="0.1"/>
    <n v="92.143000000000001"/>
    <n v="829.28699999999992"/>
    <n v="6"/>
    <x v="334"/>
    <d v="2024-09-20T00:00:00"/>
    <x v="0"/>
    <x v="0"/>
    <n v="224.18"/>
    <x v="1"/>
  </r>
  <r>
    <s v="ORD111242"/>
    <x v="0"/>
    <x v="1"/>
    <n v="925.06"/>
    <n v="0.32"/>
    <n v="296.01920000000001"/>
    <n v="629.04079999999999"/>
    <n v="6"/>
    <x v="620"/>
    <d v="2024-07-09T00:00:00"/>
    <x v="0"/>
    <x v="1"/>
    <n v="158.59"/>
    <x v="3"/>
  </r>
  <r>
    <s v="ORD115063"/>
    <x v="1"/>
    <x v="1"/>
    <n v="926.47"/>
    <n v="0.15"/>
    <n v="138.97049999999999"/>
    <n v="787.49950000000001"/>
    <n v="6"/>
    <x v="316"/>
    <d v="2023-06-24T00:00:00"/>
    <x v="2"/>
    <x v="2"/>
    <n v="92.72"/>
    <x v="5"/>
  </r>
  <r>
    <s v="ORD103291"/>
    <x v="3"/>
    <x v="0"/>
    <n v="927.46"/>
    <n v="0.02"/>
    <n v="18.549200000000003"/>
    <n v="908.91079999999999"/>
    <n v="6"/>
    <x v="331"/>
    <d v="2023-10-19T00:00:00"/>
    <x v="1"/>
    <x v="1"/>
    <n v="85.8"/>
    <x v="4"/>
  </r>
  <r>
    <s v="ORD112448"/>
    <x v="3"/>
    <x v="2"/>
    <n v="927.46"/>
    <n v="0.38"/>
    <n v="352.4348"/>
    <n v="575.02520000000004"/>
    <n v="6"/>
    <x v="464"/>
    <d v="2023-11-13T00:00:00"/>
    <x v="1"/>
    <x v="0"/>
    <n v="52.15"/>
    <x v="2"/>
  </r>
  <r>
    <s v="ORD113908"/>
    <x v="3"/>
    <x v="3"/>
    <n v="933.45"/>
    <n v="0.16"/>
    <n v="149.352"/>
    <n v="784.09800000000007"/>
    <n v="6"/>
    <x v="232"/>
    <d v="2024-12-30T00:00:00"/>
    <x v="0"/>
    <x v="2"/>
    <n v="113.71"/>
    <x v="0"/>
  </r>
  <r>
    <s v="ORD109204"/>
    <x v="3"/>
    <x v="0"/>
    <n v="937.43"/>
    <n v="0.39"/>
    <n v="365.59769999999997"/>
    <n v="571.83230000000003"/>
    <n v="6"/>
    <x v="501"/>
    <d v="2024-03-20T00:00:00"/>
    <x v="0"/>
    <x v="2"/>
    <n v="219.7"/>
    <x v="0"/>
  </r>
  <r>
    <s v="ORD105266"/>
    <x v="0"/>
    <x v="4"/>
    <n v="937.6"/>
    <n v="0.27"/>
    <n v="253.15200000000002"/>
    <n v="684.44799999999998"/>
    <n v="6"/>
    <x v="85"/>
    <d v="2024-08-23T00:00:00"/>
    <x v="0"/>
    <x v="1"/>
    <n v="59.28"/>
    <x v="0"/>
  </r>
  <r>
    <s v="ORD111626"/>
    <x v="1"/>
    <x v="1"/>
    <n v="943.33"/>
    <n v="0.1"/>
    <n v="94.333000000000013"/>
    <n v="848.99700000000007"/>
    <n v="6"/>
    <x v="541"/>
    <d v="2023-03-11T00:00:00"/>
    <x v="1"/>
    <x v="2"/>
    <n v="130.29"/>
    <x v="5"/>
  </r>
  <r>
    <s v="ORD100623"/>
    <x v="2"/>
    <x v="1"/>
    <n v="943.47"/>
    <n v="0.25"/>
    <n v="235.86750000000001"/>
    <n v="707.60249999999996"/>
    <n v="6"/>
    <x v="196"/>
    <d v="2024-04-26T00:00:00"/>
    <x v="0"/>
    <x v="1"/>
    <n v="118.58"/>
    <x v="5"/>
  </r>
  <r>
    <s v="ORD111785"/>
    <x v="3"/>
    <x v="1"/>
    <n v="943.75"/>
    <n v="0.1"/>
    <n v="94.375"/>
    <n v="849.375"/>
    <n v="6"/>
    <x v="15"/>
    <d v="2023-08-30T00:00:00"/>
    <x v="0"/>
    <x v="2"/>
    <n v="71.010000000000005"/>
    <x v="3"/>
  </r>
  <r>
    <s v="ORD109022"/>
    <x v="0"/>
    <x v="4"/>
    <n v="947.55"/>
    <n v="0.09"/>
    <n v="85.279499999999999"/>
    <n v="862.27049999999997"/>
    <n v="6"/>
    <x v="595"/>
    <d v="2024-02-08T00:00:00"/>
    <x v="1"/>
    <x v="2"/>
    <n v="147.96"/>
    <x v="0"/>
  </r>
  <r>
    <s v="ORD106018"/>
    <x v="3"/>
    <x v="2"/>
    <n v="948.04"/>
    <n v="0.35"/>
    <n v="331.81399999999996"/>
    <n v="616.226"/>
    <n v="6"/>
    <x v="560"/>
    <d v="2024-05-12T00:00:00"/>
    <x v="1"/>
    <x v="0"/>
    <n v="47.9"/>
    <x v="1"/>
  </r>
  <r>
    <s v="ORD108436"/>
    <x v="3"/>
    <x v="2"/>
    <n v="954.84"/>
    <n v="0.09"/>
    <n v="85.935599999999994"/>
    <n v="868.90440000000001"/>
    <n v="6"/>
    <x v="347"/>
    <d v="2023-04-07T00:00:00"/>
    <x v="0"/>
    <x v="1"/>
    <n v="168.91"/>
    <x v="3"/>
  </r>
  <r>
    <s v="ORD114242"/>
    <x v="1"/>
    <x v="4"/>
    <n v="957.96"/>
    <n v="0.17"/>
    <n v="162.85320000000002"/>
    <n v="795.10680000000002"/>
    <n v="6"/>
    <x v="26"/>
    <d v="2023-05-04T00:00:00"/>
    <x v="2"/>
    <x v="0"/>
    <n v="249.29"/>
    <x v="0"/>
  </r>
  <r>
    <s v="ORD109625"/>
    <x v="2"/>
    <x v="3"/>
    <n v="959.21"/>
    <n v="0.2"/>
    <n v="191.84200000000001"/>
    <n v="767.36800000000005"/>
    <n v="6"/>
    <x v="488"/>
    <d v="2024-03-12T00:00:00"/>
    <x v="2"/>
    <x v="0"/>
    <n v="242.01"/>
    <x v="0"/>
  </r>
  <r>
    <s v="ORD105283"/>
    <x v="3"/>
    <x v="2"/>
    <n v="964.54"/>
    <n v="0.38"/>
    <n v="366.52519999999998"/>
    <n v="598.01479999999992"/>
    <n v="6"/>
    <x v="127"/>
    <d v="2023-11-18T00:00:00"/>
    <x v="0"/>
    <x v="2"/>
    <n v="67.52"/>
    <x v="3"/>
  </r>
  <r>
    <s v="ORD107118"/>
    <x v="0"/>
    <x v="1"/>
    <n v="966.36"/>
    <n v="0.48"/>
    <n v="463.8528"/>
    <n v="502.50720000000001"/>
    <n v="6"/>
    <x v="237"/>
    <d v="2024-08-02T00:00:00"/>
    <x v="2"/>
    <x v="1"/>
    <n v="179.84"/>
    <x v="4"/>
  </r>
  <r>
    <s v="ORD102157"/>
    <x v="0"/>
    <x v="2"/>
    <n v="971.66"/>
    <n v="0.11"/>
    <n v="106.8826"/>
    <n v="864.77739999999994"/>
    <n v="6"/>
    <x v="180"/>
    <d v="2023-09-24T00:00:00"/>
    <x v="0"/>
    <x v="2"/>
    <n v="180.44"/>
    <x v="0"/>
  </r>
  <r>
    <s v="ORD101603"/>
    <x v="1"/>
    <x v="3"/>
    <n v="975.37"/>
    <n v="0.28999999999999998"/>
    <n v="282.85730000000001"/>
    <n v="692.5127"/>
    <n v="6"/>
    <x v="128"/>
    <d v="2024-08-29T00:00:00"/>
    <x v="0"/>
    <x v="0"/>
    <n v="66.87"/>
    <x v="3"/>
  </r>
  <r>
    <s v="ORD112813"/>
    <x v="3"/>
    <x v="0"/>
    <n v="975.93"/>
    <n v="0.28000000000000003"/>
    <n v="273.2604"/>
    <n v="702.66959999999995"/>
    <n v="6"/>
    <x v="639"/>
    <d v="2023-08-15T00:00:00"/>
    <x v="1"/>
    <x v="2"/>
    <n v="230.96"/>
    <x v="5"/>
  </r>
  <r>
    <s v="ORD105089"/>
    <x v="0"/>
    <x v="1"/>
    <n v="977.92"/>
    <n v="0.28000000000000003"/>
    <n v="273.81760000000003"/>
    <n v="704.10239999999999"/>
    <n v="6"/>
    <x v="644"/>
    <d v="2023-03-13T00:00:00"/>
    <x v="1"/>
    <x v="2"/>
    <n v="64.48"/>
    <x v="3"/>
  </r>
  <r>
    <s v="ORD105640"/>
    <x v="3"/>
    <x v="3"/>
    <n v="979.56"/>
    <n v="0.22"/>
    <n v="215.50319999999999"/>
    <n v="764.05679999999995"/>
    <n v="6"/>
    <x v="322"/>
    <d v="2023-01-21T00:00:00"/>
    <x v="0"/>
    <x v="0"/>
    <n v="266.43"/>
    <x v="1"/>
  </r>
  <r>
    <s v="ORD111845"/>
    <x v="3"/>
    <x v="3"/>
    <n v="982.37"/>
    <n v="0.38"/>
    <n v="373.30060000000003"/>
    <n v="609.06939999999997"/>
    <n v="6"/>
    <x v="538"/>
    <d v="2024-12-09T00:00:00"/>
    <x v="1"/>
    <x v="0"/>
    <n v="131.69999999999999"/>
    <x v="4"/>
  </r>
  <r>
    <s v="ORD112270"/>
    <x v="0"/>
    <x v="4"/>
    <n v="983.18"/>
    <n v="0.15"/>
    <n v="147.47699999999998"/>
    <n v="835.70299999999997"/>
    <n v="6"/>
    <x v="331"/>
    <d v="2023-10-23T00:00:00"/>
    <x v="2"/>
    <x v="1"/>
    <n v="286.56"/>
    <x v="2"/>
  </r>
  <r>
    <s v="ORD104912"/>
    <x v="0"/>
    <x v="2"/>
    <n v="995.42"/>
    <n v="0"/>
    <n v="0"/>
    <n v="995.42"/>
    <n v="6"/>
    <x v="199"/>
    <d v="2024-12-04T00:00:00"/>
    <x v="2"/>
    <x v="0"/>
    <n v="249.39"/>
    <x v="1"/>
  </r>
  <r>
    <s v="ORD111386"/>
    <x v="0"/>
    <x v="3"/>
    <n v="998.33"/>
    <n v="0.31"/>
    <n v="309.48230000000001"/>
    <n v="688.84770000000003"/>
    <n v="6"/>
    <x v="362"/>
    <d v="2023-10-10T00:00:00"/>
    <x v="2"/>
    <x v="2"/>
    <n v="189.88"/>
    <x v="5"/>
  </r>
  <r>
    <s v="ORD103514"/>
    <x v="3"/>
    <x v="2"/>
    <n v="999.76"/>
    <n v="0"/>
    <n v="0"/>
    <n v="999.76"/>
    <n v="6"/>
    <x v="224"/>
    <d v="2024-08-29T00:00:00"/>
    <x v="0"/>
    <x v="1"/>
    <n v="113.67"/>
    <x v="4"/>
  </r>
  <r>
    <s v="ORD110107"/>
    <x v="2"/>
    <x v="0"/>
    <n v="1002.5"/>
    <n v="0.28999999999999998"/>
    <n v="290.72499999999997"/>
    <n v="711.77500000000009"/>
    <n v="6"/>
    <x v="675"/>
    <d v="2023-06-13T00:00:00"/>
    <x v="1"/>
    <x v="1"/>
    <n v="228.79"/>
    <x v="2"/>
  </r>
  <r>
    <s v="ORD106692"/>
    <x v="2"/>
    <x v="3"/>
    <n v="1003.12"/>
    <n v="0.32"/>
    <n v="320.9984"/>
    <n v="682.12159999999994"/>
    <n v="6"/>
    <x v="370"/>
    <d v="2024-09-08T00:00:00"/>
    <x v="1"/>
    <x v="1"/>
    <n v="114.62"/>
    <x v="3"/>
  </r>
  <r>
    <s v="ORD100630"/>
    <x v="1"/>
    <x v="0"/>
    <n v="1005.46"/>
    <n v="0.3"/>
    <n v="301.63799999999998"/>
    <n v="703.82200000000012"/>
    <n v="6"/>
    <x v="0"/>
    <d v="2023-11-12T00:00:00"/>
    <x v="0"/>
    <x v="0"/>
    <n v="217.85"/>
    <x v="5"/>
  </r>
  <r>
    <s v="ORD100193"/>
    <x v="0"/>
    <x v="3"/>
    <n v="1009.51"/>
    <n v="0.22"/>
    <n v="222.09219999999999"/>
    <n v="787.41779999999994"/>
    <n v="6"/>
    <x v="427"/>
    <d v="2023-07-12T00:00:00"/>
    <x v="1"/>
    <x v="0"/>
    <n v="170.18"/>
    <x v="1"/>
  </r>
  <r>
    <s v="ORD107971"/>
    <x v="2"/>
    <x v="4"/>
    <n v="1017.63"/>
    <n v="0.5"/>
    <n v="508.815"/>
    <n v="508.815"/>
    <n v="6"/>
    <x v="12"/>
    <d v="2024-11-03T00:00:00"/>
    <x v="1"/>
    <x v="0"/>
    <n v="186.3"/>
    <x v="5"/>
  </r>
  <r>
    <s v="ORD110803"/>
    <x v="0"/>
    <x v="2"/>
    <n v="1017.69"/>
    <n v="0.16"/>
    <n v="162.83040000000003"/>
    <n v="854.8596"/>
    <n v="6"/>
    <x v="392"/>
    <d v="2024-01-13T00:00:00"/>
    <x v="1"/>
    <x v="0"/>
    <n v="97.96"/>
    <x v="5"/>
  </r>
  <r>
    <s v="ORD103190"/>
    <x v="2"/>
    <x v="3"/>
    <n v="1020.7"/>
    <n v="0.49"/>
    <n v="500.14300000000003"/>
    <n v="520.55700000000002"/>
    <n v="6"/>
    <x v="407"/>
    <d v="2024-12-07T00:00:00"/>
    <x v="1"/>
    <x v="0"/>
    <n v="85.67"/>
    <x v="5"/>
  </r>
  <r>
    <s v="ORD111613"/>
    <x v="2"/>
    <x v="0"/>
    <n v="1021.38"/>
    <n v="0.28000000000000003"/>
    <n v="285.9864"/>
    <n v="735.39359999999999"/>
    <n v="6"/>
    <x v="6"/>
    <d v="2023-08-22T00:00:00"/>
    <x v="0"/>
    <x v="0"/>
    <n v="305.3"/>
    <x v="2"/>
  </r>
  <r>
    <s v="ORD112017"/>
    <x v="0"/>
    <x v="3"/>
    <n v="1022.75"/>
    <n v="0.47"/>
    <n v="480.6925"/>
    <n v="542.0575"/>
    <n v="6"/>
    <x v="491"/>
    <d v="2024-08-24T00:00:00"/>
    <x v="0"/>
    <x v="1"/>
    <n v="110.85"/>
    <x v="0"/>
  </r>
  <r>
    <s v="ORD114122"/>
    <x v="2"/>
    <x v="2"/>
    <n v="1023.22"/>
    <n v="0.3"/>
    <n v="306.96600000000001"/>
    <n v="716.25400000000002"/>
    <n v="6"/>
    <x v="518"/>
    <d v="2024-11-16T00:00:00"/>
    <x v="1"/>
    <x v="1"/>
    <n v="285.88"/>
    <x v="3"/>
  </r>
  <r>
    <s v="ORD104135"/>
    <x v="1"/>
    <x v="1"/>
    <n v="1027.75"/>
    <n v="0.32"/>
    <n v="328.88"/>
    <n v="698.87"/>
    <n v="6"/>
    <x v="66"/>
    <d v="2023-04-23T00:00:00"/>
    <x v="1"/>
    <x v="1"/>
    <n v="129.13"/>
    <x v="4"/>
  </r>
  <r>
    <s v="ORD100856"/>
    <x v="0"/>
    <x v="2"/>
    <n v="1028.6400000000001"/>
    <n v="0.27"/>
    <n v="277.73280000000005"/>
    <n v="750.9072000000001"/>
    <n v="6"/>
    <x v="47"/>
    <d v="2023-10-18T00:00:00"/>
    <x v="1"/>
    <x v="0"/>
    <n v="258.89999999999998"/>
    <x v="4"/>
  </r>
  <r>
    <s v="ORD112048"/>
    <x v="3"/>
    <x v="1"/>
    <n v="1032.01"/>
    <n v="0.26"/>
    <n v="268.32260000000002"/>
    <n v="763.68740000000003"/>
    <n v="6"/>
    <x v="449"/>
    <d v="2023-07-10T00:00:00"/>
    <x v="0"/>
    <x v="0"/>
    <n v="140.47999999999999"/>
    <x v="2"/>
  </r>
  <r>
    <s v="ORD107685"/>
    <x v="2"/>
    <x v="2"/>
    <n v="1033.8399999999999"/>
    <n v="0.49"/>
    <n v="506.58159999999992"/>
    <n v="527.25839999999994"/>
    <n v="6"/>
    <x v="424"/>
    <d v="2023-07-19T00:00:00"/>
    <x v="1"/>
    <x v="0"/>
    <n v="97.55"/>
    <x v="2"/>
  </r>
  <r>
    <s v="ORD100326"/>
    <x v="0"/>
    <x v="4"/>
    <n v="1034.92"/>
    <n v="7.0000000000000007E-2"/>
    <n v="72.444400000000016"/>
    <n v="962.4756000000001"/>
    <n v="6"/>
    <x v="607"/>
    <d v="2024-01-27T00:00:00"/>
    <x v="0"/>
    <x v="0"/>
    <n v="100.03"/>
    <x v="3"/>
  </r>
  <r>
    <s v="ORD101477"/>
    <x v="3"/>
    <x v="3"/>
    <n v="1041.1099999999999"/>
    <n v="0.05"/>
    <n v="52.055499999999995"/>
    <n v="989.05449999999996"/>
    <n v="6"/>
    <x v="312"/>
    <d v="2023-02-18T00:00:00"/>
    <x v="1"/>
    <x v="1"/>
    <n v="121.49"/>
    <x v="2"/>
  </r>
  <r>
    <s v="ORD111958"/>
    <x v="1"/>
    <x v="1"/>
    <n v="1051.22"/>
    <n v="0.25"/>
    <n v="262.80500000000001"/>
    <n v="788.41499999999996"/>
    <n v="6"/>
    <x v="535"/>
    <d v="2023-10-24T00:00:00"/>
    <x v="0"/>
    <x v="0"/>
    <n v="95.86"/>
    <x v="1"/>
  </r>
  <r>
    <s v="ORD106639"/>
    <x v="3"/>
    <x v="0"/>
    <n v="1057.26"/>
    <n v="0.08"/>
    <n v="84.580799999999996"/>
    <n v="972.67920000000004"/>
    <n v="6"/>
    <x v="551"/>
    <d v="2024-02-25T00:00:00"/>
    <x v="0"/>
    <x v="1"/>
    <n v="118.49"/>
    <x v="0"/>
  </r>
  <r>
    <s v="ORD100571"/>
    <x v="0"/>
    <x v="4"/>
    <n v="1058.8399999999999"/>
    <n v="0.49"/>
    <n v="518.83159999999998"/>
    <n v="540.00839999999994"/>
    <n v="6"/>
    <x v="234"/>
    <d v="2023-01-07T00:00:00"/>
    <x v="2"/>
    <x v="1"/>
    <n v="162.08000000000001"/>
    <x v="4"/>
  </r>
  <r>
    <s v="ORD104334"/>
    <x v="3"/>
    <x v="2"/>
    <n v="1061.3399999999999"/>
    <n v="0.08"/>
    <n v="84.907199999999989"/>
    <n v="976.43279999999993"/>
    <n v="6"/>
    <x v="172"/>
    <d v="2023-07-15T00:00:00"/>
    <x v="0"/>
    <x v="0"/>
    <n v="250.88"/>
    <x v="3"/>
  </r>
  <r>
    <s v="ORD104966"/>
    <x v="1"/>
    <x v="2"/>
    <n v="1063.76"/>
    <n v="0.28000000000000003"/>
    <n v="297.8528"/>
    <n v="765.90719999999999"/>
    <n v="6"/>
    <x v="266"/>
    <d v="2023-01-10T00:00:00"/>
    <x v="1"/>
    <x v="2"/>
    <n v="305.61"/>
    <x v="1"/>
  </r>
  <r>
    <s v="ORD102916"/>
    <x v="0"/>
    <x v="2"/>
    <n v="1065.27"/>
    <n v="0.05"/>
    <n v="53.263500000000001"/>
    <n v="1012.0065"/>
    <n v="6"/>
    <x v="356"/>
    <d v="2024-02-24T00:00:00"/>
    <x v="2"/>
    <x v="0"/>
    <n v="250.22"/>
    <x v="1"/>
  </r>
  <r>
    <s v="ORD103844"/>
    <x v="2"/>
    <x v="4"/>
    <n v="1067.4000000000001"/>
    <n v="0.25"/>
    <n v="266.85000000000002"/>
    <n v="800.55000000000007"/>
    <n v="6"/>
    <x v="697"/>
    <d v="2024-05-23T00:00:00"/>
    <x v="1"/>
    <x v="2"/>
    <n v="197.43"/>
    <x v="5"/>
  </r>
  <r>
    <s v="ORD100371"/>
    <x v="3"/>
    <x v="1"/>
    <n v="1067.52"/>
    <n v="0.41"/>
    <n v="437.68319999999994"/>
    <n v="629.83680000000004"/>
    <n v="6"/>
    <x v="451"/>
    <d v="2024-07-02T00:00:00"/>
    <x v="0"/>
    <x v="1"/>
    <n v="318.77"/>
    <x v="2"/>
  </r>
  <r>
    <s v="ORD114500"/>
    <x v="1"/>
    <x v="0"/>
    <n v="1071.2"/>
    <n v="0.33"/>
    <n v="353.49600000000004"/>
    <n v="717.70399999999995"/>
    <n v="6"/>
    <x v="158"/>
    <d v="2024-10-01T00:00:00"/>
    <x v="2"/>
    <x v="1"/>
    <n v="122.83"/>
    <x v="5"/>
  </r>
  <r>
    <s v="ORD109586"/>
    <x v="0"/>
    <x v="2"/>
    <n v="1079.8699999999999"/>
    <n v="0.24"/>
    <n v="259.16879999999998"/>
    <n v="820.70119999999997"/>
    <n v="6"/>
    <x v="701"/>
    <d v="2024-08-25T00:00:00"/>
    <x v="1"/>
    <x v="0"/>
    <n v="152.4"/>
    <x v="4"/>
  </r>
  <r>
    <s v="ORD109313"/>
    <x v="2"/>
    <x v="3"/>
    <n v="1086.82"/>
    <n v="0.13"/>
    <n v="141.28659999999999"/>
    <n v="945.53339999999992"/>
    <n v="6"/>
    <x v="97"/>
    <d v="2024-11-05T00:00:00"/>
    <x v="0"/>
    <x v="1"/>
    <n v="279.33"/>
    <x v="4"/>
  </r>
  <r>
    <s v="ORD111047"/>
    <x v="2"/>
    <x v="0"/>
    <n v="1089.3900000000001"/>
    <n v="0.28000000000000003"/>
    <n v="305.02920000000006"/>
    <n v="784.36080000000004"/>
    <n v="6"/>
    <x v="687"/>
    <d v="2024-04-02T00:00:00"/>
    <x v="2"/>
    <x v="1"/>
    <n v="226.63"/>
    <x v="4"/>
  </r>
  <r>
    <s v="ORD102403"/>
    <x v="1"/>
    <x v="4"/>
    <n v="1089.78"/>
    <n v="0.2"/>
    <n v="217.95600000000002"/>
    <n v="871.82399999999996"/>
    <n v="6"/>
    <x v="561"/>
    <d v="2024-02-01T00:00:00"/>
    <x v="2"/>
    <x v="0"/>
    <n v="222.13"/>
    <x v="4"/>
  </r>
  <r>
    <s v="ORD107422"/>
    <x v="3"/>
    <x v="1"/>
    <n v="1090.1099999999999"/>
    <n v="0.25"/>
    <n v="272.52749999999997"/>
    <n v="817.58249999999998"/>
    <n v="6"/>
    <x v="491"/>
    <d v="2024-08-19T00:00:00"/>
    <x v="0"/>
    <x v="0"/>
    <n v="181.42"/>
    <x v="5"/>
  </r>
  <r>
    <s v="ORD102089"/>
    <x v="1"/>
    <x v="1"/>
    <n v="1099.03"/>
    <n v="0.26"/>
    <n v="285.74779999999998"/>
    <n v="813.28219999999999"/>
    <n v="6"/>
    <x v="520"/>
    <d v="2024-05-19T00:00:00"/>
    <x v="0"/>
    <x v="0"/>
    <n v="301.68"/>
    <x v="4"/>
  </r>
  <r>
    <s v="ORD109997"/>
    <x v="2"/>
    <x v="2"/>
    <n v="1105.5999999999999"/>
    <n v="0.44"/>
    <n v="486.46399999999994"/>
    <n v="619.13599999999997"/>
    <n v="6"/>
    <x v="466"/>
    <d v="2024-02-12T00:00:00"/>
    <x v="2"/>
    <x v="1"/>
    <n v="140.75"/>
    <x v="5"/>
  </r>
  <r>
    <s v="ORD102983"/>
    <x v="0"/>
    <x v="4"/>
    <n v="1108.6099999999999"/>
    <n v="0.39"/>
    <n v="432.35789999999997"/>
    <n v="676.25209999999993"/>
    <n v="6"/>
    <x v="654"/>
    <d v="2023-05-19T00:00:00"/>
    <x v="0"/>
    <x v="1"/>
    <n v="224.99"/>
    <x v="3"/>
  </r>
  <r>
    <s v="ORD103859"/>
    <x v="1"/>
    <x v="0"/>
    <n v="1113.75"/>
    <n v="0.16"/>
    <n v="178.20000000000002"/>
    <n v="935.55"/>
    <n v="6"/>
    <x v="571"/>
    <d v="2024-07-23T00:00:00"/>
    <x v="2"/>
    <x v="0"/>
    <n v="254.52"/>
    <x v="4"/>
  </r>
  <r>
    <s v="ORD107177"/>
    <x v="3"/>
    <x v="0"/>
    <n v="1121.42"/>
    <n v="0.28999999999999998"/>
    <n v="325.21179999999998"/>
    <n v="796.20820000000003"/>
    <n v="6"/>
    <x v="166"/>
    <d v="2023-11-20T00:00:00"/>
    <x v="1"/>
    <x v="1"/>
    <n v="102.89"/>
    <x v="4"/>
  </r>
  <r>
    <s v="ORD101064"/>
    <x v="2"/>
    <x v="4"/>
    <n v="1125.71"/>
    <n v="0.3"/>
    <n v="337.71300000000002"/>
    <n v="787.99700000000007"/>
    <n v="6"/>
    <x v="67"/>
    <d v="2023-08-11T00:00:00"/>
    <x v="1"/>
    <x v="0"/>
    <n v="198.57"/>
    <x v="3"/>
  </r>
  <r>
    <s v="ORD101606"/>
    <x v="2"/>
    <x v="2"/>
    <n v="1128.79"/>
    <n v="0.01"/>
    <n v="11.2879"/>
    <n v="1117.5020999999999"/>
    <n v="6"/>
    <x v="521"/>
    <d v="2023-04-30T00:00:00"/>
    <x v="0"/>
    <x v="1"/>
    <n v="83.14"/>
    <x v="0"/>
  </r>
  <r>
    <s v="ORD115257"/>
    <x v="1"/>
    <x v="1"/>
    <n v="1131.1199999999999"/>
    <n v="0.02"/>
    <n v="22.622399999999999"/>
    <n v="1108.4975999999999"/>
    <n v="6"/>
    <x v="46"/>
    <d v="2024-02-27T00:00:00"/>
    <x v="0"/>
    <x v="1"/>
    <n v="233.22"/>
    <x v="1"/>
  </r>
  <r>
    <s v="ORD103279"/>
    <x v="3"/>
    <x v="3"/>
    <n v="1131.76"/>
    <n v="0.41"/>
    <n v="464.02159999999998"/>
    <n v="667.73839999999996"/>
    <n v="6"/>
    <x v="595"/>
    <d v="2024-02-13T00:00:00"/>
    <x v="0"/>
    <x v="2"/>
    <n v="251.77"/>
    <x v="1"/>
  </r>
  <r>
    <s v="ORD100969"/>
    <x v="0"/>
    <x v="2"/>
    <n v="1137.58"/>
    <n v="0.01"/>
    <n v="11.3758"/>
    <n v="1126.2041999999999"/>
    <n v="6"/>
    <x v="550"/>
    <d v="2025-01-05T00:00:00"/>
    <x v="0"/>
    <x v="0"/>
    <n v="318.27999999999997"/>
    <x v="3"/>
  </r>
  <r>
    <s v="ORD112473"/>
    <x v="3"/>
    <x v="0"/>
    <n v="1137.5999999999999"/>
    <n v="0.06"/>
    <n v="68.255999999999986"/>
    <n v="1069.3439999999998"/>
    <n v="6"/>
    <x v="89"/>
    <d v="2024-11-19T00:00:00"/>
    <x v="1"/>
    <x v="2"/>
    <n v="61.68"/>
    <x v="2"/>
  </r>
  <r>
    <s v="ORD101434"/>
    <x v="3"/>
    <x v="3"/>
    <n v="1143.33"/>
    <n v="0.04"/>
    <n v="45.733199999999997"/>
    <n v="1097.5968"/>
    <n v="6"/>
    <x v="457"/>
    <d v="2024-06-27T00:00:00"/>
    <x v="2"/>
    <x v="1"/>
    <n v="331.53"/>
    <x v="3"/>
  </r>
  <r>
    <s v="ORD114484"/>
    <x v="0"/>
    <x v="0"/>
    <n v="1146.1300000000001"/>
    <n v="0.47"/>
    <n v="538.68110000000001"/>
    <n v="607.44890000000009"/>
    <n v="6"/>
    <x v="669"/>
    <d v="2024-11-03T00:00:00"/>
    <x v="1"/>
    <x v="2"/>
    <n v="76"/>
    <x v="5"/>
  </r>
  <r>
    <s v="ORD105083"/>
    <x v="1"/>
    <x v="0"/>
    <n v="1152.48"/>
    <n v="0.05"/>
    <n v="57.624000000000002"/>
    <n v="1094.856"/>
    <n v="6"/>
    <x v="60"/>
    <d v="2023-11-15T00:00:00"/>
    <x v="0"/>
    <x v="1"/>
    <n v="249.91"/>
    <x v="2"/>
  </r>
  <r>
    <s v="ORD102162"/>
    <x v="0"/>
    <x v="4"/>
    <n v="1156.03"/>
    <n v="0.18"/>
    <n v="208.08539999999999"/>
    <n v="947.94460000000004"/>
    <n v="6"/>
    <x v="623"/>
    <d v="2025-01-02T00:00:00"/>
    <x v="1"/>
    <x v="2"/>
    <n v="285.98"/>
    <x v="4"/>
  </r>
  <r>
    <s v="ORD112938"/>
    <x v="3"/>
    <x v="2"/>
    <n v="1160.1500000000001"/>
    <n v="0.37"/>
    <n v="429.25550000000004"/>
    <n v="730.89450000000011"/>
    <n v="6"/>
    <x v="503"/>
    <d v="2024-03-15T00:00:00"/>
    <x v="2"/>
    <x v="0"/>
    <n v="122.26"/>
    <x v="0"/>
  </r>
  <r>
    <s v="ORD110838"/>
    <x v="1"/>
    <x v="1"/>
    <n v="1168.44"/>
    <n v="0.05"/>
    <n v="58.422000000000004"/>
    <n v="1110.018"/>
    <n v="6"/>
    <x v="495"/>
    <d v="2023-07-27T00:00:00"/>
    <x v="1"/>
    <x v="2"/>
    <n v="236"/>
    <x v="3"/>
  </r>
  <r>
    <s v="ORD106597"/>
    <x v="1"/>
    <x v="2"/>
    <n v="1169.3"/>
    <n v="0.26"/>
    <n v="304.01799999999997"/>
    <n v="865.28199999999993"/>
    <n v="6"/>
    <x v="566"/>
    <d v="2024-10-18T00:00:00"/>
    <x v="2"/>
    <x v="1"/>
    <n v="192.49"/>
    <x v="0"/>
  </r>
  <r>
    <s v="ORD107066"/>
    <x v="3"/>
    <x v="3"/>
    <n v="1170.17"/>
    <n v="0.3"/>
    <n v="351.05099999999999"/>
    <n v="819.11900000000014"/>
    <n v="6"/>
    <x v="287"/>
    <d v="2024-07-23T00:00:00"/>
    <x v="2"/>
    <x v="1"/>
    <n v="304.17"/>
    <x v="1"/>
  </r>
  <r>
    <s v="ORD112095"/>
    <x v="1"/>
    <x v="3"/>
    <n v="1173.21"/>
    <n v="0.39"/>
    <n v="457.55190000000005"/>
    <n v="715.65809999999999"/>
    <n v="6"/>
    <x v="466"/>
    <d v="2024-02-17T00:00:00"/>
    <x v="2"/>
    <x v="0"/>
    <n v="129.97"/>
    <x v="4"/>
  </r>
  <r>
    <s v="ORD106833"/>
    <x v="3"/>
    <x v="1"/>
    <n v="1176.6500000000001"/>
    <n v="0.31"/>
    <n v="364.76150000000001"/>
    <n v="811.88850000000002"/>
    <n v="6"/>
    <x v="475"/>
    <d v="2024-11-14T00:00:00"/>
    <x v="2"/>
    <x v="0"/>
    <n v="104.6"/>
    <x v="5"/>
  </r>
  <r>
    <s v="ORD115283"/>
    <x v="1"/>
    <x v="3"/>
    <n v="1182.67"/>
    <n v="0.39"/>
    <n v="461.24130000000002"/>
    <n v="721.42870000000005"/>
    <n v="6"/>
    <x v="458"/>
    <d v="2024-01-07T00:00:00"/>
    <x v="0"/>
    <x v="1"/>
    <n v="228.89"/>
    <x v="1"/>
  </r>
  <r>
    <s v="ORD114748"/>
    <x v="1"/>
    <x v="2"/>
    <n v="1186.1500000000001"/>
    <n v="0.12"/>
    <n v="142.33799999999999"/>
    <n v="1043.8120000000001"/>
    <n v="6"/>
    <x v="459"/>
    <d v="2024-01-12T00:00:00"/>
    <x v="1"/>
    <x v="0"/>
    <n v="119.64"/>
    <x v="4"/>
  </r>
  <r>
    <s v="ORD112231"/>
    <x v="1"/>
    <x v="2"/>
    <n v="1192.99"/>
    <n v="0.1"/>
    <n v="119.29900000000001"/>
    <n v="1073.691"/>
    <n v="6"/>
    <x v="573"/>
    <d v="2023-01-10T00:00:00"/>
    <x v="1"/>
    <x v="2"/>
    <n v="246.15"/>
    <x v="2"/>
  </r>
  <r>
    <s v="ORD102626"/>
    <x v="2"/>
    <x v="1"/>
    <n v="1194.92"/>
    <n v="0.41"/>
    <n v="489.91719999999998"/>
    <n v="705.00280000000009"/>
    <n v="6"/>
    <x v="556"/>
    <d v="2023-02-10T00:00:00"/>
    <x v="2"/>
    <x v="2"/>
    <n v="65.42"/>
    <x v="5"/>
  </r>
  <r>
    <s v="ORD105716"/>
    <x v="2"/>
    <x v="0"/>
    <n v="1195.51"/>
    <n v="0.49"/>
    <n v="585.79989999999998"/>
    <n v="609.71010000000001"/>
    <n v="6"/>
    <x v="79"/>
    <d v="2024-09-13T00:00:00"/>
    <x v="0"/>
    <x v="0"/>
    <n v="118.9"/>
    <x v="2"/>
  </r>
  <r>
    <s v="ORD103982"/>
    <x v="2"/>
    <x v="1"/>
    <n v="1198.69"/>
    <n v="0.49"/>
    <n v="587.35810000000004"/>
    <n v="611.33190000000002"/>
    <n v="6"/>
    <x v="635"/>
    <d v="2024-07-15T00:00:00"/>
    <x v="1"/>
    <x v="1"/>
    <n v="257.14"/>
    <x v="5"/>
  </r>
  <r>
    <s v="ORD105770"/>
    <x v="0"/>
    <x v="3"/>
    <n v="1199.75"/>
    <n v="0.03"/>
    <n v="35.9925"/>
    <n v="1163.7574999999999"/>
    <n v="6"/>
    <x v="593"/>
    <d v="2023-04-02T00:00:00"/>
    <x v="2"/>
    <x v="1"/>
    <n v="192.98"/>
    <x v="1"/>
  </r>
  <r>
    <s v="ORD110788"/>
    <x v="2"/>
    <x v="2"/>
    <n v="1201.1400000000001"/>
    <n v="0.37"/>
    <n v="444.42180000000002"/>
    <n v="756.71820000000002"/>
    <n v="6"/>
    <x v="338"/>
    <d v="2024-08-18T00:00:00"/>
    <x v="0"/>
    <x v="0"/>
    <n v="329.07"/>
    <x v="0"/>
  </r>
  <r>
    <s v="ORD102977"/>
    <x v="1"/>
    <x v="1"/>
    <n v="1202.98"/>
    <n v="0.41"/>
    <n v="493.22179999999997"/>
    <n v="709.75819999999999"/>
    <n v="6"/>
    <x v="502"/>
    <d v="2024-11-29T00:00:00"/>
    <x v="1"/>
    <x v="0"/>
    <n v="124.06"/>
    <x v="0"/>
  </r>
  <r>
    <s v="ORD113574"/>
    <x v="3"/>
    <x v="4"/>
    <n v="1205.6099999999999"/>
    <n v="7.0000000000000007E-2"/>
    <n v="84.392700000000005"/>
    <n v="1121.2172999999998"/>
    <n v="6"/>
    <x v="210"/>
    <d v="2024-05-10T00:00:00"/>
    <x v="2"/>
    <x v="1"/>
    <n v="217.66"/>
    <x v="1"/>
  </r>
  <r>
    <s v="ORD110193"/>
    <x v="2"/>
    <x v="2"/>
    <n v="1214.8599999999999"/>
    <n v="0.48"/>
    <n v="583.13279999999997"/>
    <n v="631.72719999999993"/>
    <n v="6"/>
    <x v="418"/>
    <d v="2024-05-22T00:00:00"/>
    <x v="2"/>
    <x v="0"/>
    <n v="331.8"/>
    <x v="4"/>
  </r>
  <r>
    <s v="ORD101749"/>
    <x v="0"/>
    <x v="1"/>
    <n v="1219.32"/>
    <n v="0.17"/>
    <n v="207.28440000000001"/>
    <n v="1012.0355999999999"/>
    <n v="6"/>
    <x v="16"/>
    <d v="2024-12-05T00:00:00"/>
    <x v="2"/>
    <x v="2"/>
    <n v="130.63999999999999"/>
    <x v="1"/>
  </r>
  <r>
    <s v="ORD103985"/>
    <x v="3"/>
    <x v="1"/>
    <n v="1219.45"/>
    <n v="0.04"/>
    <n v="48.778000000000006"/>
    <n v="1170.672"/>
    <n v="6"/>
    <x v="322"/>
    <d v="2023-01-21T00:00:00"/>
    <x v="1"/>
    <x v="0"/>
    <n v="262.87"/>
    <x v="5"/>
  </r>
  <r>
    <s v="ORD101025"/>
    <x v="2"/>
    <x v="4"/>
    <n v="1221.2"/>
    <n v="0.15"/>
    <n v="183.18"/>
    <n v="1038.02"/>
    <n v="6"/>
    <x v="112"/>
    <d v="2024-06-26T00:00:00"/>
    <x v="0"/>
    <x v="1"/>
    <n v="67.17"/>
    <x v="2"/>
  </r>
  <r>
    <s v="ORD111015"/>
    <x v="2"/>
    <x v="0"/>
    <n v="1223.95"/>
    <n v="0.22"/>
    <n v="269.26900000000001"/>
    <n v="954.68100000000004"/>
    <n v="6"/>
    <x v="325"/>
    <d v="2024-01-01T00:00:00"/>
    <x v="1"/>
    <x v="2"/>
    <n v="224.32"/>
    <x v="0"/>
  </r>
  <r>
    <s v="ORD110488"/>
    <x v="3"/>
    <x v="2"/>
    <n v="1224.6099999999999"/>
    <n v="0.17"/>
    <n v="208.18369999999999"/>
    <n v="1016.4262999999999"/>
    <n v="6"/>
    <x v="380"/>
    <d v="2024-03-17T00:00:00"/>
    <x v="2"/>
    <x v="1"/>
    <n v="273.11"/>
    <x v="3"/>
  </r>
  <r>
    <s v="ORD111211"/>
    <x v="0"/>
    <x v="3"/>
    <n v="1230.43"/>
    <n v="0.27"/>
    <n v="332.21610000000004"/>
    <n v="898.21389999999997"/>
    <n v="6"/>
    <x v="496"/>
    <d v="2023-08-07T00:00:00"/>
    <x v="1"/>
    <x v="0"/>
    <n v="110.29"/>
    <x v="3"/>
  </r>
  <r>
    <s v="ORD110218"/>
    <x v="0"/>
    <x v="0"/>
    <n v="1230.53"/>
    <n v="0.37"/>
    <n v="455.29609999999997"/>
    <n v="775.23389999999995"/>
    <n v="6"/>
    <x v="71"/>
    <d v="2023-08-19T00:00:00"/>
    <x v="0"/>
    <x v="0"/>
    <n v="332.29"/>
    <x v="3"/>
  </r>
  <r>
    <s v="ORD115128"/>
    <x v="0"/>
    <x v="1"/>
    <n v="1233.28"/>
    <n v="0.03"/>
    <n v="36.998399999999997"/>
    <n v="1196.2816"/>
    <n v="6"/>
    <x v="503"/>
    <d v="2024-03-16T00:00:00"/>
    <x v="0"/>
    <x v="0"/>
    <n v="248.46"/>
    <x v="4"/>
  </r>
  <r>
    <s v="ORD101415"/>
    <x v="3"/>
    <x v="2"/>
    <n v="1240.08"/>
    <n v="0.43"/>
    <n v="533.23439999999994"/>
    <n v="706.84559999999999"/>
    <n v="6"/>
    <x v="67"/>
    <d v="2023-08-07T00:00:00"/>
    <x v="2"/>
    <x v="1"/>
    <n v="268.66000000000003"/>
    <x v="0"/>
  </r>
  <r>
    <s v="ORD103640"/>
    <x v="2"/>
    <x v="3"/>
    <n v="1241.23"/>
    <n v="0.39"/>
    <n v="484.0797"/>
    <n v="757.15030000000002"/>
    <n v="6"/>
    <x v="295"/>
    <d v="2024-03-13T00:00:00"/>
    <x v="0"/>
    <x v="0"/>
    <n v="130.22999999999999"/>
    <x v="5"/>
  </r>
  <r>
    <s v="ORD101642"/>
    <x v="1"/>
    <x v="3"/>
    <n v="1243.46"/>
    <n v="0.16"/>
    <n v="198.95360000000002"/>
    <n v="1044.5064"/>
    <n v="6"/>
    <x v="360"/>
    <d v="2024-12-18T00:00:00"/>
    <x v="2"/>
    <x v="2"/>
    <n v="303.22000000000003"/>
    <x v="0"/>
  </r>
  <r>
    <s v="ORD100451"/>
    <x v="2"/>
    <x v="1"/>
    <n v="1244.1199999999999"/>
    <n v="0.32"/>
    <n v="398.11839999999995"/>
    <n v="846.00159999999994"/>
    <n v="6"/>
    <x v="159"/>
    <d v="2024-02-23T00:00:00"/>
    <x v="1"/>
    <x v="1"/>
    <n v="79.13"/>
    <x v="3"/>
  </r>
  <r>
    <s v="ORD113534"/>
    <x v="3"/>
    <x v="2"/>
    <n v="1247.3800000000001"/>
    <n v="0.04"/>
    <n v="49.895200000000003"/>
    <n v="1197.4848000000002"/>
    <n v="6"/>
    <x v="522"/>
    <d v="2024-10-13T00:00:00"/>
    <x v="1"/>
    <x v="1"/>
    <n v="343.05"/>
    <x v="2"/>
  </r>
  <r>
    <s v="ORD101792"/>
    <x v="0"/>
    <x v="0"/>
    <n v="1247.3900000000001"/>
    <n v="0.4"/>
    <n v="498.95600000000007"/>
    <n v="748.43399999999997"/>
    <n v="6"/>
    <x v="354"/>
    <d v="2023-08-20T00:00:00"/>
    <x v="2"/>
    <x v="0"/>
    <n v="124.75"/>
    <x v="1"/>
  </r>
  <r>
    <s v="ORD110461"/>
    <x v="0"/>
    <x v="4"/>
    <n v="1247.8499999999999"/>
    <n v="0.14000000000000001"/>
    <n v="174.69900000000001"/>
    <n v="1073.1509999999998"/>
    <n v="6"/>
    <x v="2"/>
    <d v="2023-11-26T00:00:00"/>
    <x v="2"/>
    <x v="2"/>
    <n v="243.94"/>
    <x v="5"/>
  </r>
  <r>
    <s v="ORD104579"/>
    <x v="2"/>
    <x v="2"/>
    <n v="1254.25"/>
    <n v="0.1"/>
    <n v="125.42500000000001"/>
    <n v="1128.825"/>
    <n v="6"/>
    <x v="177"/>
    <d v="2024-01-24T00:00:00"/>
    <x v="0"/>
    <x v="0"/>
    <n v="173.39"/>
    <x v="4"/>
  </r>
  <r>
    <s v="ORD103393"/>
    <x v="3"/>
    <x v="2"/>
    <n v="1258.19"/>
    <n v="0.47"/>
    <n v="591.34929999999997"/>
    <n v="666.84070000000008"/>
    <n v="6"/>
    <x v="472"/>
    <d v="2023-02-10T00:00:00"/>
    <x v="0"/>
    <x v="2"/>
    <n v="286.63"/>
    <x v="0"/>
  </r>
  <r>
    <s v="ORD101045"/>
    <x v="0"/>
    <x v="2"/>
    <n v="1260.4100000000001"/>
    <n v="0.43"/>
    <n v="541.97630000000004"/>
    <n v="718.43370000000004"/>
    <n v="6"/>
    <x v="331"/>
    <d v="2023-10-19T00:00:00"/>
    <x v="2"/>
    <x v="2"/>
    <n v="341.4"/>
    <x v="1"/>
  </r>
  <r>
    <s v="ORD113554"/>
    <x v="1"/>
    <x v="3"/>
    <n v="1261.1400000000001"/>
    <n v="0.05"/>
    <n v="63.057000000000009"/>
    <n v="1198.0830000000001"/>
    <n v="6"/>
    <x v="652"/>
    <d v="2023-08-03T00:00:00"/>
    <x v="0"/>
    <x v="2"/>
    <n v="289.68"/>
    <x v="4"/>
  </r>
  <r>
    <s v="ORD110848"/>
    <x v="2"/>
    <x v="4"/>
    <n v="1269.83"/>
    <n v="0.04"/>
    <n v="50.793199999999999"/>
    <n v="1219.0367999999999"/>
    <n v="6"/>
    <x v="85"/>
    <d v="2024-08-23T00:00:00"/>
    <x v="2"/>
    <x v="2"/>
    <n v="86.98"/>
    <x v="5"/>
  </r>
  <r>
    <s v="ORD100955"/>
    <x v="0"/>
    <x v="2"/>
    <n v="1271.19"/>
    <n v="0.2"/>
    <n v="254.23800000000003"/>
    <n v="1016.952"/>
    <n v="6"/>
    <x v="195"/>
    <d v="2023-02-22T00:00:00"/>
    <x v="1"/>
    <x v="2"/>
    <n v="255.28"/>
    <x v="4"/>
  </r>
  <r>
    <s v="ORD101767"/>
    <x v="1"/>
    <x v="4"/>
    <n v="1272.46"/>
    <n v="0.44"/>
    <n v="559.88240000000008"/>
    <n v="712.57759999999996"/>
    <n v="6"/>
    <x v="143"/>
    <d v="2024-09-14T00:00:00"/>
    <x v="2"/>
    <x v="1"/>
    <n v="266.5"/>
    <x v="3"/>
  </r>
  <r>
    <s v="ORD106686"/>
    <x v="2"/>
    <x v="3"/>
    <n v="1275.23"/>
    <n v="0.01"/>
    <n v="12.7523"/>
    <n v="1262.4776999999999"/>
    <n v="6"/>
    <x v="623"/>
    <d v="2025-01-06T00:00:00"/>
    <x v="0"/>
    <x v="2"/>
    <n v="271.69"/>
    <x v="3"/>
  </r>
  <r>
    <s v="ORD100834"/>
    <x v="1"/>
    <x v="0"/>
    <n v="1280.46"/>
    <n v="0.03"/>
    <n v="38.413800000000002"/>
    <n v="1242.0462"/>
    <n v="6"/>
    <x v="369"/>
    <d v="2023-12-04T00:00:00"/>
    <x v="1"/>
    <x v="1"/>
    <n v="273.31"/>
    <x v="4"/>
  </r>
  <r>
    <s v="ORD102858"/>
    <x v="1"/>
    <x v="1"/>
    <n v="1281.57"/>
    <n v="0.16"/>
    <n v="205.05119999999999"/>
    <n v="1076.5187999999998"/>
    <n v="6"/>
    <x v="460"/>
    <d v="2023-05-15T00:00:00"/>
    <x v="0"/>
    <x v="1"/>
    <n v="181.46"/>
    <x v="1"/>
  </r>
  <r>
    <s v="ORD114221"/>
    <x v="1"/>
    <x v="0"/>
    <n v="1281.57"/>
    <n v="0.08"/>
    <n v="102.5256"/>
    <n v="1179.0444"/>
    <n v="6"/>
    <x v="31"/>
    <d v="2023-05-13T00:00:00"/>
    <x v="2"/>
    <x v="0"/>
    <n v="297.76"/>
    <x v="3"/>
  </r>
  <r>
    <s v="ORD101960"/>
    <x v="2"/>
    <x v="1"/>
    <n v="1283.6400000000001"/>
    <n v="0.36"/>
    <n v="462.11040000000003"/>
    <n v="821.52960000000007"/>
    <n v="6"/>
    <x v="166"/>
    <d v="2023-11-20T00:00:00"/>
    <x v="1"/>
    <x v="2"/>
    <n v="196.51"/>
    <x v="1"/>
  </r>
  <r>
    <s v="ORD101204"/>
    <x v="1"/>
    <x v="1"/>
    <n v="1287.1500000000001"/>
    <n v="0.33"/>
    <n v="424.75950000000006"/>
    <n v="862.39049999999997"/>
    <n v="6"/>
    <x v="582"/>
    <d v="2023-07-31T00:00:00"/>
    <x v="1"/>
    <x v="2"/>
    <n v="309.12"/>
    <x v="0"/>
  </r>
  <r>
    <s v="ORD110796"/>
    <x v="0"/>
    <x v="4"/>
    <n v="1294.44"/>
    <n v="0.33"/>
    <n v="427.16520000000003"/>
    <n v="867.27480000000003"/>
    <n v="6"/>
    <x v="571"/>
    <d v="2024-07-23T00:00:00"/>
    <x v="2"/>
    <x v="1"/>
    <n v="225"/>
    <x v="5"/>
  </r>
  <r>
    <s v="ORD105526"/>
    <x v="0"/>
    <x v="4"/>
    <n v="1297.82"/>
    <n v="0.45"/>
    <n v="584.01900000000001"/>
    <n v="713.80099999999993"/>
    <n v="6"/>
    <x v="556"/>
    <d v="2023-02-13T00:00:00"/>
    <x v="2"/>
    <x v="2"/>
    <n v="355.1"/>
    <x v="2"/>
  </r>
  <r>
    <s v="ORD110780"/>
    <x v="0"/>
    <x v="0"/>
    <n v="1298.74"/>
    <n v="0.39"/>
    <n v="506.5086"/>
    <n v="792.23140000000001"/>
    <n v="6"/>
    <x v="342"/>
    <d v="2023-11-25T00:00:00"/>
    <x v="0"/>
    <x v="1"/>
    <n v="162.47999999999999"/>
    <x v="5"/>
  </r>
  <r>
    <s v="ORD104680"/>
    <x v="3"/>
    <x v="4"/>
    <n v="1299.22"/>
    <n v="0.37"/>
    <n v="480.71140000000003"/>
    <n v="818.5086"/>
    <n v="6"/>
    <x v="81"/>
    <d v="2024-09-09T00:00:00"/>
    <x v="2"/>
    <x v="0"/>
    <n v="128.59"/>
    <x v="2"/>
  </r>
  <r>
    <s v="ORD111935"/>
    <x v="2"/>
    <x v="3"/>
    <n v="1304.1600000000001"/>
    <n v="0.12"/>
    <n v="156.4992"/>
    <n v="1147.6608000000001"/>
    <n v="6"/>
    <x v="623"/>
    <d v="2025-01-03T00:00:00"/>
    <x v="2"/>
    <x v="0"/>
    <n v="297.36"/>
    <x v="2"/>
  </r>
  <r>
    <s v="ORD107454"/>
    <x v="1"/>
    <x v="1"/>
    <n v="1304.3900000000001"/>
    <n v="0.42"/>
    <n v="547.84379999999999"/>
    <n v="756.54620000000011"/>
    <n v="6"/>
    <x v="271"/>
    <d v="2024-10-09T00:00:00"/>
    <x v="2"/>
    <x v="0"/>
    <n v="387.28"/>
    <x v="0"/>
  </r>
  <r>
    <s v="ORD103183"/>
    <x v="3"/>
    <x v="1"/>
    <n v="1311.96"/>
    <n v="7.0000000000000007E-2"/>
    <n v="91.83720000000001"/>
    <n v="1220.1228000000001"/>
    <n v="6"/>
    <x v="175"/>
    <d v="2023-08-22T00:00:00"/>
    <x v="1"/>
    <x v="0"/>
    <n v="82.92"/>
    <x v="0"/>
  </r>
  <r>
    <s v="ORD101299"/>
    <x v="2"/>
    <x v="2"/>
    <n v="1316.39"/>
    <n v="0.25"/>
    <n v="329.09750000000003"/>
    <n v="987.29250000000002"/>
    <n v="6"/>
    <x v="597"/>
    <d v="2023-04-21T00:00:00"/>
    <x v="0"/>
    <x v="1"/>
    <n v="205.52"/>
    <x v="0"/>
  </r>
  <r>
    <s v="ORD114290"/>
    <x v="0"/>
    <x v="1"/>
    <n v="1316.89"/>
    <n v="0.4"/>
    <n v="526.75600000000009"/>
    <n v="790.13400000000001"/>
    <n v="6"/>
    <x v="284"/>
    <d v="2024-01-24T00:00:00"/>
    <x v="0"/>
    <x v="2"/>
    <n v="250.77"/>
    <x v="0"/>
  </r>
  <r>
    <s v="ORD102904"/>
    <x v="3"/>
    <x v="4"/>
    <n v="1318.61"/>
    <n v="0.24"/>
    <n v="316.46639999999996"/>
    <n v="1002.1435999999999"/>
    <n v="6"/>
    <x v="11"/>
    <d v="2024-06-04T00:00:00"/>
    <x v="2"/>
    <x v="2"/>
    <n v="206.44"/>
    <x v="4"/>
  </r>
  <r>
    <s v="ORD102922"/>
    <x v="1"/>
    <x v="3"/>
    <n v="1319.66"/>
    <n v="0.14000000000000001"/>
    <n v="184.75240000000002"/>
    <n v="1134.9076"/>
    <n v="6"/>
    <x v="643"/>
    <d v="2024-06-12T00:00:00"/>
    <x v="0"/>
    <x v="1"/>
    <n v="208.39"/>
    <x v="3"/>
  </r>
  <r>
    <s v="ORD114921"/>
    <x v="2"/>
    <x v="0"/>
    <n v="1326.13"/>
    <n v="0.35"/>
    <n v="464.14550000000003"/>
    <n v="861.98450000000003"/>
    <n v="6"/>
    <x v="143"/>
    <d v="2024-09-14T00:00:00"/>
    <x v="0"/>
    <x v="2"/>
    <n v="118.27"/>
    <x v="1"/>
  </r>
  <r>
    <s v="ORD109567"/>
    <x v="3"/>
    <x v="4"/>
    <n v="1329.48"/>
    <n v="0.44"/>
    <n v="584.97120000000007"/>
    <n v="744.50879999999995"/>
    <n v="6"/>
    <x v="723"/>
    <d v="2024-06-25T00:00:00"/>
    <x v="0"/>
    <x v="2"/>
    <n v="357.4"/>
    <x v="5"/>
  </r>
  <r>
    <s v="ORD113910"/>
    <x v="3"/>
    <x v="3"/>
    <n v="1331.31"/>
    <n v="0.28999999999999998"/>
    <n v="386.07989999999995"/>
    <n v="945.23009999999999"/>
    <n v="6"/>
    <x v="543"/>
    <d v="2024-11-04T00:00:00"/>
    <x v="2"/>
    <x v="0"/>
    <n v="128.69"/>
    <x v="1"/>
  </r>
  <r>
    <s v="ORD100573"/>
    <x v="2"/>
    <x v="0"/>
    <n v="1336.3"/>
    <n v="0.13"/>
    <n v="173.71899999999999"/>
    <n v="1162.5809999999999"/>
    <n v="6"/>
    <x v="629"/>
    <d v="2023-07-01T00:00:00"/>
    <x v="2"/>
    <x v="1"/>
    <n v="131"/>
    <x v="3"/>
  </r>
  <r>
    <s v="ORD106518"/>
    <x v="1"/>
    <x v="0"/>
    <n v="1337.16"/>
    <n v="0.11"/>
    <n v="147.08760000000001"/>
    <n v="1190.0724"/>
    <n v="6"/>
    <x v="488"/>
    <d v="2024-03-12T00:00:00"/>
    <x v="1"/>
    <x v="2"/>
    <n v="314.86"/>
    <x v="2"/>
  </r>
  <r>
    <s v="ORD102459"/>
    <x v="2"/>
    <x v="4"/>
    <n v="1344.74"/>
    <n v="0.2"/>
    <n v="268.94800000000004"/>
    <n v="1075.7919999999999"/>
    <n v="6"/>
    <x v="680"/>
    <d v="2023-05-06T00:00:00"/>
    <x v="2"/>
    <x v="0"/>
    <n v="263.01"/>
    <x v="3"/>
  </r>
  <r>
    <s v="ORD100222"/>
    <x v="2"/>
    <x v="3"/>
    <n v="1346.97"/>
    <n v="0.06"/>
    <n v="80.818200000000004"/>
    <n v="1266.1518000000001"/>
    <n v="6"/>
    <x v="611"/>
    <d v="2023-07-27T00:00:00"/>
    <x v="2"/>
    <x v="1"/>
    <n v="270.37"/>
    <x v="3"/>
  </r>
  <r>
    <s v="ORD110169"/>
    <x v="2"/>
    <x v="3"/>
    <n v="1348.2"/>
    <n v="0.03"/>
    <n v="40.445999999999998"/>
    <n v="1307.7540000000001"/>
    <n v="6"/>
    <x v="521"/>
    <d v="2023-05-03T00:00:00"/>
    <x v="2"/>
    <x v="1"/>
    <n v="302.55"/>
    <x v="5"/>
  </r>
  <r>
    <s v="ORD104586"/>
    <x v="1"/>
    <x v="2"/>
    <n v="1348.24"/>
    <n v="0.27"/>
    <n v="364.02480000000003"/>
    <n v="984.21519999999998"/>
    <n v="6"/>
    <x v="291"/>
    <d v="2023-09-18T00:00:00"/>
    <x v="2"/>
    <x v="0"/>
    <n v="263.16000000000003"/>
    <x v="1"/>
  </r>
  <r>
    <s v="ORD112085"/>
    <x v="0"/>
    <x v="3"/>
    <n v="1349.42"/>
    <n v="0.02"/>
    <n v="26.988400000000002"/>
    <n v="1322.4316000000001"/>
    <n v="6"/>
    <x v="334"/>
    <d v="2024-09-20T00:00:00"/>
    <x v="2"/>
    <x v="2"/>
    <n v="378.55"/>
    <x v="1"/>
  </r>
  <r>
    <s v="ORD114294"/>
    <x v="2"/>
    <x v="1"/>
    <n v="1351.81"/>
    <n v="0.34"/>
    <n v="459.61540000000002"/>
    <n v="892.19459999999992"/>
    <n v="6"/>
    <x v="501"/>
    <d v="2024-03-18T00:00:00"/>
    <x v="1"/>
    <x v="2"/>
    <n v="259.66000000000003"/>
    <x v="0"/>
  </r>
  <r>
    <s v="ORD105411"/>
    <x v="1"/>
    <x v="3"/>
    <n v="1354.44"/>
    <n v="0.27"/>
    <n v="365.69880000000006"/>
    <n v="988.74119999999994"/>
    <n v="6"/>
    <x v="609"/>
    <d v="2023-10-03T00:00:00"/>
    <x v="2"/>
    <x v="0"/>
    <n v="326.01"/>
    <x v="2"/>
  </r>
  <r>
    <s v="ORD114407"/>
    <x v="1"/>
    <x v="0"/>
    <n v="1356.13"/>
    <n v="0.27"/>
    <n v="366.15510000000006"/>
    <n v="989.97490000000005"/>
    <n v="6"/>
    <x v="224"/>
    <d v="2024-08-26T00:00:00"/>
    <x v="2"/>
    <x v="0"/>
    <n v="323.88"/>
    <x v="1"/>
  </r>
  <r>
    <s v="ORD103102"/>
    <x v="0"/>
    <x v="3"/>
    <n v="1361.11"/>
    <n v="0.05"/>
    <n v="68.055499999999995"/>
    <n v="1293.0545"/>
    <n v="6"/>
    <x v="717"/>
    <d v="2024-09-07T00:00:00"/>
    <x v="0"/>
    <x v="2"/>
    <n v="385.59"/>
    <x v="4"/>
  </r>
  <r>
    <s v="ORD108216"/>
    <x v="3"/>
    <x v="4"/>
    <n v="1363.02"/>
    <n v="0.45"/>
    <n v="613.35900000000004"/>
    <n v="749.66099999999994"/>
    <n v="6"/>
    <x v="730"/>
    <d v="2024-05-03T00:00:00"/>
    <x v="2"/>
    <x v="2"/>
    <n v="162.22"/>
    <x v="0"/>
  </r>
  <r>
    <s v="ORD109203"/>
    <x v="3"/>
    <x v="3"/>
    <n v="1365.56"/>
    <n v="0.27"/>
    <n v="368.70120000000003"/>
    <n v="996.85879999999997"/>
    <n v="6"/>
    <x v="655"/>
    <d v="2024-11-24T00:00:00"/>
    <x v="2"/>
    <x v="2"/>
    <n v="141.69"/>
    <x v="1"/>
  </r>
  <r>
    <s v="ORD106289"/>
    <x v="3"/>
    <x v="0"/>
    <n v="1365.89"/>
    <n v="0.14000000000000001"/>
    <n v="191.22460000000004"/>
    <n v="1174.6654000000001"/>
    <n v="6"/>
    <x v="171"/>
    <d v="2024-03-02T00:00:00"/>
    <x v="1"/>
    <x v="2"/>
    <n v="158.1"/>
    <x v="4"/>
  </r>
  <r>
    <s v="ORD100921"/>
    <x v="0"/>
    <x v="1"/>
    <n v="1369.63"/>
    <n v="0.16"/>
    <n v="219.14080000000001"/>
    <n v="1150.4892"/>
    <n v="6"/>
    <x v="428"/>
    <d v="2023-03-25T00:00:00"/>
    <x v="1"/>
    <x v="0"/>
    <n v="147"/>
    <x v="4"/>
  </r>
  <r>
    <s v="ORD111611"/>
    <x v="1"/>
    <x v="0"/>
    <n v="1372.02"/>
    <n v="0.45"/>
    <n v="617.40899999999999"/>
    <n v="754.61099999999999"/>
    <n v="6"/>
    <x v="647"/>
    <d v="2023-03-05T00:00:00"/>
    <x v="2"/>
    <x v="2"/>
    <n v="356.78"/>
    <x v="0"/>
  </r>
  <r>
    <s v="ORD105306"/>
    <x v="3"/>
    <x v="3"/>
    <n v="1372.08"/>
    <n v="7.0000000000000007E-2"/>
    <n v="96.045600000000007"/>
    <n v="1276.0344"/>
    <n v="6"/>
    <x v="494"/>
    <d v="2024-11-04T00:00:00"/>
    <x v="1"/>
    <x v="0"/>
    <n v="72.08"/>
    <x v="3"/>
  </r>
  <r>
    <s v="ORD109990"/>
    <x v="3"/>
    <x v="1"/>
    <n v="1379.78"/>
    <n v="0.38"/>
    <n v="524.31640000000004"/>
    <n v="855.46359999999993"/>
    <n v="6"/>
    <x v="693"/>
    <d v="2023-07-11T00:00:00"/>
    <x v="0"/>
    <x v="1"/>
    <n v="361.37"/>
    <x v="4"/>
  </r>
  <r>
    <s v="ORD110468"/>
    <x v="0"/>
    <x v="0"/>
    <n v="1382.67"/>
    <n v="0.18"/>
    <n v="248.88060000000002"/>
    <n v="1133.7894000000001"/>
    <n v="6"/>
    <x v="11"/>
    <d v="2024-06-02T00:00:00"/>
    <x v="0"/>
    <x v="1"/>
    <n v="283.47000000000003"/>
    <x v="0"/>
  </r>
  <r>
    <s v="ORD113917"/>
    <x v="2"/>
    <x v="2"/>
    <n v="1384.38"/>
    <n v="0.3"/>
    <n v="415.31400000000002"/>
    <n v="969.06600000000003"/>
    <n v="6"/>
    <x v="639"/>
    <d v="2023-08-16T00:00:00"/>
    <x v="0"/>
    <x v="1"/>
    <n v="154.25"/>
    <x v="5"/>
  </r>
  <r>
    <s v="ORD111376"/>
    <x v="3"/>
    <x v="0"/>
    <n v="1386.23"/>
    <n v="0.18"/>
    <n v="249.5214"/>
    <n v="1136.7085999999999"/>
    <n v="6"/>
    <x v="477"/>
    <d v="2023-02-12T00:00:00"/>
    <x v="0"/>
    <x v="0"/>
    <n v="234.36"/>
    <x v="0"/>
  </r>
  <r>
    <s v="ORD102827"/>
    <x v="1"/>
    <x v="3"/>
    <n v="1387.54"/>
    <n v="0.13"/>
    <n v="180.3802"/>
    <n v="1207.1597999999999"/>
    <n v="6"/>
    <x v="713"/>
    <d v="2023-05-11T00:00:00"/>
    <x v="2"/>
    <x v="2"/>
    <n v="192.94"/>
    <x v="3"/>
  </r>
  <r>
    <s v="ORD108001"/>
    <x v="1"/>
    <x v="4"/>
    <n v="1392.19"/>
    <n v="7.0000000000000007E-2"/>
    <n v="97.453300000000013"/>
    <n v="1294.7366999999999"/>
    <n v="6"/>
    <x v="730"/>
    <d v="2024-05-03T00:00:00"/>
    <x v="0"/>
    <x v="2"/>
    <n v="155.5"/>
    <x v="4"/>
  </r>
  <r>
    <s v="ORD100346"/>
    <x v="0"/>
    <x v="2"/>
    <n v="1405.18"/>
    <n v="0.2"/>
    <n v="281.036"/>
    <n v="1124.144"/>
    <n v="6"/>
    <x v="461"/>
    <d v="2023-07-08T00:00:00"/>
    <x v="2"/>
    <x v="0"/>
    <n v="300.73"/>
    <x v="2"/>
  </r>
  <r>
    <s v="ORD111668"/>
    <x v="0"/>
    <x v="1"/>
    <n v="1410.04"/>
    <n v="0.13"/>
    <n v="183.30520000000001"/>
    <n v="1226.7348"/>
    <n v="6"/>
    <x v="335"/>
    <d v="2024-05-05T00:00:00"/>
    <x v="1"/>
    <x v="1"/>
    <n v="330.02"/>
    <x v="3"/>
  </r>
  <r>
    <s v="ORD110971"/>
    <x v="1"/>
    <x v="1"/>
    <n v="1410.91"/>
    <n v="0.39"/>
    <n v="550.25490000000002"/>
    <n v="860.65510000000006"/>
    <n v="6"/>
    <x v="287"/>
    <d v="2024-07-22T00:00:00"/>
    <x v="1"/>
    <x v="1"/>
    <n v="291.72000000000003"/>
    <x v="0"/>
  </r>
  <r>
    <s v="ORD112128"/>
    <x v="0"/>
    <x v="0"/>
    <n v="1412.37"/>
    <n v="0.05"/>
    <n v="70.618499999999997"/>
    <n v="1341.7514999999999"/>
    <n v="6"/>
    <x v="456"/>
    <d v="2023-04-15T00:00:00"/>
    <x v="1"/>
    <x v="1"/>
    <n v="363.86"/>
    <x v="1"/>
  </r>
  <r>
    <s v="ORD103319"/>
    <x v="2"/>
    <x v="2"/>
    <n v="1416.03"/>
    <n v="0.35"/>
    <n v="495.61049999999994"/>
    <n v="920.41949999999997"/>
    <n v="6"/>
    <x v="173"/>
    <d v="2024-06-09T00:00:00"/>
    <x v="1"/>
    <x v="1"/>
    <n v="375.07"/>
    <x v="1"/>
  </r>
  <r>
    <s v="ORD105158"/>
    <x v="1"/>
    <x v="3"/>
    <n v="1422.71"/>
    <n v="0.23"/>
    <n v="327.22329999999999"/>
    <n v="1095.4866999999999"/>
    <n v="6"/>
    <x v="299"/>
    <d v="2023-06-19T00:00:00"/>
    <x v="0"/>
    <x v="2"/>
    <n v="369.51"/>
    <x v="5"/>
  </r>
  <r>
    <s v="ORD109759"/>
    <x v="3"/>
    <x v="3"/>
    <n v="1423.56"/>
    <n v="0.31"/>
    <n v="441.30359999999996"/>
    <n v="982.25639999999999"/>
    <n v="6"/>
    <x v="266"/>
    <d v="2023-01-05T00:00:00"/>
    <x v="2"/>
    <x v="2"/>
    <n v="219.23"/>
    <x v="4"/>
  </r>
  <r>
    <s v="ORD106113"/>
    <x v="0"/>
    <x v="1"/>
    <n v="1423.76"/>
    <n v="0.13"/>
    <n v="185.08879999999999"/>
    <n v="1238.6712"/>
    <n v="6"/>
    <x v="208"/>
    <d v="2024-08-06T00:00:00"/>
    <x v="0"/>
    <x v="2"/>
    <n v="142.97"/>
    <x v="4"/>
  </r>
  <r>
    <s v="ORD109316"/>
    <x v="2"/>
    <x v="3"/>
    <n v="1425.73"/>
    <n v="0.12"/>
    <n v="171.08760000000001"/>
    <n v="1254.6424"/>
    <n v="6"/>
    <x v="719"/>
    <d v="2023-09-30T00:00:00"/>
    <x v="0"/>
    <x v="1"/>
    <n v="306.89"/>
    <x v="5"/>
  </r>
  <r>
    <s v="ORD114737"/>
    <x v="3"/>
    <x v="2"/>
    <n v="1427.49"/>
    <n v="0.11"/>
    <n v="157.0239"/>
    <n v="1270.4661000000001"/>
    <n v="6"/>
    <x v="175"/>
    <d v="2023-08-19T00:00:00"/>
    <x v="1"/>
    <x v="1"/>
    <n v="383.62"/>
    <x v="1"/>
  </r>
  <r>
    <s v="ORD104406"/>
    <x v="1"/>
    <x v="4"/>
    <n v="1428.96"/>
    <n v="0.08"/>
    <n v="114.3168"/>
    <n v="1314.6432"/>
    <n v="6"/>
    <x v="188"/>
    <d v="2023-08-29T00:00:00"/>
    <x v="0"/>
    <x v="2"/>
    <n v="148.07"/>
    <x v="1"/>
  </r>
  <r>
    <s v="ORD104091"/>
    <x v="0"/>
    <x v="4"/>
    <n v="1433.81"/>
    <n v="0.22"/>
    <n v="315.43819999999999"/>
    <n v="1118.3717999999999"/>
    <n v="6"/>
    <x v="240"/>
    <d v="2024-01-31T00:00:00"/>
    <x v="2"/>
    <x v="2"/>
    <n v="301.07"/>
    <x v="0"/>
  </r>
  <r>
    <s v="ORD114756"/>
    <x v="0"/>
    <x v="3"/>
    <n v="1434.88"/>
    <n v="0.24"/>
    <n v="344.37119999999999"/>
    <n v="1090.5088000000001"/>
    <n v="6"/>
    <x v="425"/>
    <d v="2023-02-06T00:00:00"/>
    <x v="0"/>
    <x v="2"/>
    <n v="186.44"/>
    <x v="0"/>
  </r>
  <r>
    <s v="ORD112702"/>
    <x v="3"/>
    <x v="1"/>
    <n v="1439.52"/>
    <n v="0.05"/>
    <n v="71.975999999999999"/>
    <n v="1367.5439999999999"/>
    <n v="6"/>
    <x v="131"/>
    <d v="2023-12-22T00:00:00"/>
    <x v="0"/>
    <x v="1"/>
    <n v="160.83000000000001"/>
    <x v="5"/>
  </r>
  <r>
    <s v="ORD101679"/>
    <x v="2"/>
    <x v="4"/>
    <n v="1441.31"/>
    <n v="0.45"/>
    <n v="648.58950000000004"/>
    <n v="792.7204999999999"/>
    <n v="6"/>
    <x v="483"/>
    <d v="2024-11-03T00:00:00"/>
    <x v="2"/>
    <x v="0"/>
    <n v="160.82"/>
    <x v="1"/>
  </r>
  <r>
    <s v="ORD109676"/>
    <x v="0"/>
    <x v="0"/>
    <n v="1441.5"/>
    <n v="0.28999999999999998"/>
    <n v="418.03499999999997"/>
    <n v="1023.465"/>
    <n v="6"/>
    <x v="78"/>
    <d v="2023-02-28T00:00:00"/>
    <x v="1"/>
    <x v="0"/>
    <n v="186.51"/>
    <x v="5"/>
  </r>
  <r>
    <s v="ORD104944"/>
    <x v="1"/>
    <x v="1"/>
    <n v="1445.86"/>
    <n v="0.19"/>
    <n v="274.71339999999998"/>
    <n v="1171.1466"/>
    <n v="6"/>
    <x v="587"/>
    <d v="2024-11-29T00:00:00"/>
    <x v="1"/>
    <x v="0"/>
    <n v="147.1"/>
    <x v="3"/>
  </r>
  <r>
    <s v="ORD107170"/>
    <x v="0"/>
    <x v="2"/>
    <n v="1448.86"/>
    <n v="0.46"/>
    <n v="666.47559999999999"/>
    <n v="782.38439999999991"/>
    <n v="6"/>
    <x v="126"/>
    <d v="2023-07-27T00:00:00"/>
    <x v="0"/>
    <x v="1"/>
    <n v="129.56"/>
    <x v="5"/>
  </r>
  <r>
    <s v="ORD110993"/>
    <x v="2"/>
    <x v="4"/>
    <n v="1449.69"/>
    <n v="0.45"/>
    <n v="652.3605"/>
    <n v="797.32950000000005"/>
    <n v="6"/>
    <x v="340"/>
    <d v="2024-10-15T00:00:00"/>
    <x v="1"/>
    <x v="1"/>
    <n v="385.06"/>
    <x v="2"/>
  </r>
  <r>
    <s v="ORD100588"/>
    <x v="3"/>
    <x v="4"/>
    <n v="1451.27"/>
    <n v="0.09"/>
    <n v="130.61429999999999"/>
    <n v="1320.6557"/>
    <n v="6"/>
    <x v="181"/>
    <d v="2024-08-22T00:00:00"/>
    <x v="2"/>
    <x v="2"/>
    <n v="325.97000000000003"/>
    <x v="1"/>
  </r>
  <r>
    <s v="ORD113612"/>
    <x v="0"/>
    <x v="1"/>
    <n v="1455.79"/>
    <n v="0.28000000000000003"/>
    <n v="407.62120000000004"/>
    <n v="1048.1687999999999"/>
    <n v="6"/>
    <x v="114"/>
    <d v="2024-03-29T00:00:00"/>
    <x v="0"/>
    <x v="1"/>
    <n v="83.73"/>
    <x v="0"/>
  </r>
  <r>
    <s v="ORD108376"/>
    <x v="3"/>
    <x v="0"/>
    <n v="1460.69"/>
    <n v="0.11"/>
    <n v="160.67590000000001"/>
    <n v="1300.0141000000001"/>
    <n v="6"/>
    <x v="333"/>
    <d v="2023-03-25T00:00:00"/>
    <x v="1"/>
    <x v="2"/>
    <n v="127.73"/>
    <x v="4"/>
  </r>
  <r>
    <s v="ORD104841"/>
    <x v="0"/>
    <x v="1"/>
    <n v="1461.84"/>
    <n v="0.01"/>
    <n v="14.618399999999999"/>
    <n v="1447.2215999999999"/>
    <n v="6"/>
    <x v="465"/>
    <d v="2023-05-19T00:00:00"/>
    <x v="1"/>
    <x v="2"/>
    <n v="157.66999999999999"/>
    <x v="2"/>
  </r>
  <r>
    <s v="ORD100247"/>
    <x v="1"/>
    <x v="3"/>
    <n v="1463.35"/>
    <n v="0.47"/>
    <n v="687.77449999999988"/>
    <n v="775.57550000000003"/>
    <n v="6"/>
    <x v="449"/>
    <d v="2023-07-14T00:00:00"/>
    <x v="1"/>
    <x v="2"/>
    <n v="374.36"/>
    <x v="2"/>
  </r>
  <r>
    <s v="ORD108223"/>
    <x v="1"/>
    <x v="1"/>
    <n v="1465.15"/>
    <n v="0.36"/>
    <n v="527.45400000000006"/>
    <n v="937.69600000000003"/>
    <n v="6"/>
    <x v="623"/>
    <d v="2025-01-02T00:00:00"/>
    <x v="0"/>
    <x v="0"/>
    <n v="201.84"/>
    <x v="0"/>
  </r>
  <r>
    <s v="ORD104777"/>
    <x v="3"/>
    <x v="3"/>
    <n v="1465.79"/>
    <n v="7.0000000000000007E-2"/>
    <n v="102.60530000000001"/>
    <n v="1363.1847"/>
    <n v="6"/>
    <x v="286"/>
    <d v="2024-06-27T00:00:00"/>
    <x v="0"/>
    <x v="1"/>
    <n v="325.51"/>
    <x v="5"/>
  </r>
  <r>
    <s v="ORD111388"/>
    <x v="0"/>
    <x v="1"/>
    <n v="1465.8"/>
    <n v="0.48"/>
    <n v="703.58399999999995"/>
    <n v="762.21600000000001"/>
    <n v="6"/>
    <x v="90"/>
    <d v="2024-09-27T00:00:00"/>
    <x v="2"/>
    <x v="2"/>
    <n v="332.1"/>
    <x v="2"/>
  </r>
  <r>
    <s v="ORD101992"/>
    <x v="0"/>
    <x v="1"/>
    <n v="1468.12"/>
    <n v="0.04"/>
    <n v="58.724799999999995"/>
    <n v="1409.3951999999999"/>
    <n v="6"/>
    <x v="526"/>
    <d v="2023-07-28T00:00:00"/>
    <x v="1"/>
    <x v="2"/>
    <n v="160.28"/>
    <x v="1"/>
  </r>
  <r>
    <s v="ORD103289"/>
    <x v="3"/>
    <x v="2"/>
    <n v="1471.7"/>
    <n v="0.46"/>
    <n v="676.98200000000008"/>
    <n v="794.71799999999996"/>
    <n v="6"/>
    <x v="513"/>
    <d v="2023-08-12T00:00:00"/>
    <x v="2"/>
    <x v="2"/>
    <n v="383.77"/>
    <x v="4"/>
  </r>
  <r>
    <s v="ORD112757"/>
    <x v="2"/>
    <x v="2"/>
    <n v="1478.79"/>
    <n v="0.06"/>
    <n v="88.727399999999989"/>
    <n v="1390.0626"/>
    <n v="6"/>
    <x v="444"/>
    <d v="2023-04-23T00:00:00"/>
    <x v="2"/>
    <x v="2"/>
    <n v="386.24"/>
    <x v="2"/>
  </r>
  <r>
    <s v="ORD105251"/>
    <x v="0"/>
    <x v="1"/>
    <n v="1484.28"/>
    <n v="0.48"/>
    <n v="712.45439999999996"/>
    <n v="771.82560000000001"/>
    <n v="6"/>
    <x v="458"/>
    <d v="2024-01-10T00:00:00"/>
    <x v="1"/>
    <x v="0"/>
    <n v="325.23"/>
    <x v="2"/>
  </r>
  <r>
    <s v="ORD102337"/>
    <x v="2"/>
    <x v="0"/>
    <n v="1484.46"/>
    <n v="7.0000000000000007E-2"/>
    <n v="103.91220000000001"/>
    <n v="1380.5478000000001"/>
    <n v="6"/>
    <x v="215"/>
    <d v="2024-09-24T00:00:00"/>
    <x v="1"/>
    <x v="2"/>
    <n v="79.64"/>
    <x v="5"/>
  </r>
  <r>
    <s v="ORD104158"/>
    <x v="2"/>
    <x v="4"/>
    <n v="1487.94"/>
    <n v="0.28000000000000003"/>
    <n v="416.62320000000005"/>
    <n v="1071.3168000000001"/>
    <n v="6"/>
    <x v="229"/>
    <d v="2023-08-02T00:00:00"/>
    <x v="2"/>
    <x v="1"/>
    <n v="247.13"/>
    <x v="2"/>
  </r>
  <r>
    <s v="ORD104276"/>
    <x v="1"/>
    <x v="1"/>
    <n v="1488.37"/>
    <n v="0.42"/>
    <n v="625.11539999999991"/>
    <n v="863.25459999999998"/>
    <n v="6"/>
    <x v="332"/>
    <d v="2024-05-14T00:00:00"/>
    <x v="0"/>
    <x v="2"/>
    <n v="227.6"/>
    <x v="4"/>
  </r>
  <r>
    <s v="ORD102288"/>
    <x v="1"/>
    <x v="0"/>
    <n v="1489.38"/>
    <n v="0.49"/>
    <n v="729.7962"/>
    <n v="759.58380000000011"/>
    <n v="6"/>
    <x v="538"/>
    <d v="2024-12-06T00:00:00"/>
    <x v="2"/>
    <x v="2"/>
    <n v="369.72"/>
    <x v="4"/>
  </r>
  <r>
    <s v="ORD115169"/>
    <x v="3"/>
    <x v="0"/>
    <n v="1491.37"/>
    <n v="0.32"/>
    <n v="477.23839999999996"/>
    <n v="1014.1315999999999"/>
    <n v="6"/>
    <x v="8"/>
    <d v="2024-05-16T00:00:00"/>
    <x v="1"/>
    <x v="2"/>
    <n v="120.07"/>
    <x v="3"/>
  </r>
  <r>
    <s v="ORD102826"/>
    <x v="2"/>
    <x v="2"/>
    <n v="1493.97"/>
    <n v="0.15"/>
    <n v="224.09549999999999"/>
    <n v="1269.8745000000001"/>
    <n v="6"/>
    <x v="491"/>
    <d v="2024-08-25T00:00:00"/>
    <x v="2"/>
    <x v="0"/>
    <n v="237.81"/>
    <x v="0"/>
  </r>
  <r>
    <s v="ORD108856"/>
    <x v="2"/>
    <x v="1"/>
    <n v="1497.12"/>
    <n v="0.2"/>
    <n v="299.42399999999998"/>
    <n v="1197.6959999999999"/>
    <n v="6"/>
    <x v="399"/>
    <d v="2023-04-29T00:00:00"/>
    <x v="0"/>
    <x v="0"/>
    <n v="430.49"/>
    <x v="0"/>
  </r>
  <r>
    <s v="ORD113440"/>
    <x v="1"/>
    <x v="2"/>
    <n v="1500.61"/>
    <n v="0.03"/>
    <n v="45.018299999999996"/>
    <n v="1455.5916999999999"/>
    <n v="6"/>
    <x v="716"/>
    <d v="2023-08-01T00:00:00"/>
    <x v="2"/>
    <x v="2"/>
    <n v="421.76"/>
    <x v="4"/>
  </r>
  <r>
    <s v="ORD103087"/>
    <x v="3"/>
    <x v="0"/>
    <n v="1505.35"/>
    <n v="0.46"/>
    <n v="692.46100000000001"/>
    <n v="812.8889999999999"/>
    <n v="6"/>
    <x v="5"/>
    <d v="2024-10-07T00:00:00"/>
    <x v="1"/>
    <x v="2"/>
    <n v="288.89"/>
    <x v="3"/>
  </r>
  <r>
    <s v="ORD104547"/>
    <x v="3"/>
    <x v="1"/>
    <n v="1512.06"/>
    <n v="0.06"/>
    <n v="90.72359999999999"/>
    <n v="1421.3363999999999"/>
    <n v="6"/>
    <x v="112"/>
    <d v="2024-06-29T00:00:00"/>
    <x v="2"/>
    <x v="1"/>
    <n v="144.99"/>
    <x v="3"/>
  </r>
  <r>
    <s v="ORD105865"/>
    <x v="0"/>
    <x v="1"/>
    <n v="1513.19"/>
    <n v="0.34"/>
    <n v="514.4846"/>
    <n v="998.70540000000005"/>
    <n v="6"/>
    <x v="506"/>
    <d v="2023-12-08T00:00:00"/>
    <x v="1"/>
    <x v="0"/>
    <n v="92.33"/>
    <x v="1"/>
  </r>
  <r>
    <s v="ORD112485"/>
    <x v="0"/>
    <x v="2"/>
    <n v="1513.68"/>
    <n v="0.06"/>
    <n v="90.820800000000006"/>
    <n v="1422.8592000000001"/>
    <n v="6"/>
    <x v="30"/>
    <d v="2024-06-22T00:00:00"/>
    <x v="2"/>
    <x v="0"/>
    <n v="338.22"/>
    <x v="5"/>
  </r>
  <r>
    <s v="ORD111438"/>
    <x v="1"/>
    <x v="4"/>
    <n v="1515.43"/>
    <n v="0.36"/>
    <n v="545.5548"/>
    <n v="969.87520000000006"/>
    <n v="6"/>
    <x v="636"/>
    <d v="2023-12-23T00:00:00"/>
    <x v="0"/>
    <x v="2"/>
    <n v="386.25"/>
    <x v="0"/>
  </r>
  <r>
    <s v="ORD105161"/>
    <x v="0"/>
    <x v="3"/>
    <n v="1516.27"/>
    <n v="0.03"/>
    <n v="45.488099999999996"/>
    <n v="1470.7819"/>
    <n v="6"/>
    <x v="154"/>
    <d v="2023-02-03T00:00:00"/>
    <x v="0"/>
    <x v="0"/>
    <n v="272.87"/>
    <x v="3"/>
  </r>
  <r>
    <s v="ORD102535"/>
    <x v="0"/>
    <x v="4"/>
    <n v="1519.27"/>
    <n v="0.04"/>
    <n v="60.770800000000001"/>
    <n v="1458.4992"/>
    <n v="6"/>
    <x v="50"/>
    <d v="2024-08-22T00:00:00"/>
    <x v="0"/>
    <x v="0"/>
    <n v="110.99"/>
    <x v="2"/>
  </r>
  <r>
    <s v="ORD104830"/>
    <x v="0"/>
    <x v="3"/>
    <n v="1522.22"/>
    <n v="0.46"/>
    <n v="700.22120000000007"/>
    <n v="821.99879999999996"/>
    <n v="6"/>
    <x v="210"/>
    <d v="2024-05-14T00:00:00"/>
    <x v="0"/>
    <x v="1"/>
    <n v="387.52"/>
    <x v="4"/>
  </r>
  <r>
    <s v="ORD105541"/>
    <x v="2"/>
    <x v="1"/>
    <n v="1523.92"/>
    <n v="0.05"/>
    <n v="76.196000000000012"/>
    <n v="1447.7240000000002"/>
    <n v="6"/>
    <x v="395"/>
    <d v="2023-06-27T00:00:00"/>
    <x v="0"/>
    <x v="1"/>
    <n v="300.56"/>
    <x v="4"/>
  </r>
  <r>
    <s v="ORD107445"/>
    <x v="3"/>
    <x v="2"/>
    <n v="1525.94"/>
    <n v="0.21"/>
    <n v="320.44740000000002"/>
    <n v="1205.4926"/>
    <n v="6"/>
    <x v="398"/>
    <d v="2023-07-27T00:00:00"/>
    <x v="2"/>
    <x v="1"/>
    <n v="211.05"/>
    <x v="5"/>
  </r>
  <r>
    <s v="ORD100780"/>
    <x v="1"/>
    <x v="1"/>
    <n v="1526.77"/>
    <n v="0.19"/>
    <n v="290.08629999999999"/>
    <n v="1236.6837"/>
    <n v="6"/>
    <x v="104"/>
    <d v="2024-08-14T00:00:00"/>
    <x v="2"/>
    <x v="1"/>
    <n v="324.62"/>
    <x v="1"/>
  </r>
  <r>
    <s v="ORD103224"/>
    <x v="2"/>
    <x v="4"/>
    <n v="1529.25"/>
    <n v="0.04"/>
    <n v="61.17"/>
    <n v="1468.08"/>
    <n v="6"/>
    <x v="184"/>
    <d v="2023-08-19T00:00:00"/>
    <x v="2"/>
    <x v="2"/>
    <n v="417.28"/>
    <x v="5"/>
  </r>
  <r>
    <s v="ORD114501"/>
    <x v="1"/>
    <x v="3"/>
    <n v="1533.07"/>
    <n v="0.27"/>
    <n v="413.9289"/>
    <n v="1119.1410999999998"/>
    <n v="6"/>
    <x v="590"/>
    <d v="2023-05-14T00:00:00"/>
    <x v="2"/>
    <x v="1"/>
    <n v="257.24"/>
    <x v="3"/>
  </r>
  <r>
    <s v="ORD100533"/>
    <x v="1"/>
    <x v="4"/>
    <n v="1533.98"/>
    <n v="0.28000000000000003"/>
    <n v="429.51440000000002"/>
    <n v="1104.4656"/>
    <n v="6"/>
    <x v="722"/>
    <d v="2023-06-23T00:00:00"/>
    <x v="1"/>
    <x v="0"/>
    <n v="212.34"/>
    <x v="4"/>
  </r>
  <r>
    <s v="ORD113185"/>
    <x v="0"/>
    <x v="1"/>
    <n v="1538.66"/>
    <n v="0.14000000000000001"/>
    <n v="215.41240000000002"/>
    <n v="1323.2476000000001"/>
    <n v="6"/>
    <x v="193"/>
    <d v="2023-06-27T00:00:00"/>
    <x v="0"/>
    <x v="2"/>
    <n v="241.71"/>
    <x v="0"/>
  </r>
  <r>
    <s v="ORD104022"/>
    <x v="3"/>
    <x v="2"/>
    <n v="1546.88"/>
    <n v="0.45"/>
    <n v="696.09600000000012"/>
    <n v="850.78399999999999"/>
    <n v="6"/>
    <x v="461"/>
    <d v="2023-07-10T00:00:00"/>
    <x v="1"/>
    <x v="0"/>
    <n v="327.2"/>
    <x v="4"/>
  </r>
  <r>
    <s v="ORD114094"/>
    <x v="1"/>
    <x v="2"/>
    <n v="1547.5"/>
    <n v="0.13"/>
    <n v="201.17500000000001"/>
    <n v="1346.325"/>
    <n v="6"/>
    <x v="596"/>
    <d v="2023-03-14T00:00:00"/>
    <x v="2"/>
    <x v="0"/>
    <n v="170.49"/>
    <x v="2"/>
  </r>
  <r>
    <s v="ORD109186"/>
    <x v="2"/>
    <x v="0"/>
    <n v="1552.25"/>
    <n v="0.25"/>
    <n v="388.0625"/>
    <n v="1164.1875"/>
    <n v="6"/>
    <x v="310"/>
    <d v="2024-02-16T00:00:00"/>
    <x v="0"/>
    <x v="2"/>
    <n v="382.2"/>
    <x v="2"/>
  </r>
  <r>
    <s v="ORD115244"/>
    <x v="1"/>
    <x v="1"/>
    <n v="1559.24"/>
    <n v="0.2"/>
    <n v="311.84800000000001"/>
    <n v="1247.3920000000001"/>
    <n v="6"/>
    <x v="327"/>
    <d v="2024-08-08T00:00:00"/>
    <x v="0"/>
    <x v="0"/>
    <n v="86.28"/>
    <x v="4"/>
  </r>
  <r>
    <s v="ORD112647"/>
    <x v="0"/>
    <x v="1"/>
    <n v="1562.51"/>
    <n v="0.49"/>
    <n v="765.62990000000002"/>
    <n v="796.88009999999997"/>
    <n v="6"/>
    <x v="471"/>
    <d v="2024-01-02T00:00:00"/>
    <x v="1"/>
    <x v="1"/>
    <n v="111.06"/>
    <x v="2"/>
  </r>
  <r>
    <s v="ORD106920"/>
    <x v="2"/>
    <x v="3"/>
    <n v="1564.1"/>
    <n v="0.19"/>
    <n v="297.17899999999997"/>
    <n v="1266.9209999999998"/>
    <n v="6"/>
    <x v="458"/>
    <d v="2024-01-13T00:00:00"/>
    <x v="1"/>
    <x v="1"/>
    <n v="161.16999999999999"/>
    <x v="1"/>
  </r>
  <r>
    <s v="ORD102584"/>
    <x v="0"/>
    <x v="2"/>
    <n v="1566.34"/>
    <n v="0.25"/>
    <n v="391.58499999999998"/>
    <n v="1174.7549999999999"/>
    <n v="6"/>
    <x v="425"/>
    <d v="2023-02-01T00:00:00"/>
    <x v="0"/>
    <x v="2"/>
    <n v="450.02"/>
    <x v="4"/>
  </r>
  <r>
    <s v="ORD113188"/>
    <x v="2"/>
    <x v="4"/>
    <n v="1568.35"/>
    <n v="0.11"/>
    <n v="172.51849999999999"/>
    <n v="1395.8315"/>
    <n v="6"/>
    <x v="287"/>
    <d v="2024-07-26T00:00:00"/>
    <x v="0"/>
    <x v="1"/>
    <n v="408"/>
    <x v="5"/>
  </r>
  <r>
    <s v="ORD101536"/>
    <x v="1"/>
    <x v="3"/>
    <n v="1570.83"/>
    <n v="0.38"/>
    <n v="596.91539999999998"/>
    <n v="973.91459999999995"/>
    <n v="6"/>
    <x v="505"/>
    <d v="2023-11-08T00:00:00"/>
    <x v="2"/>
    <x v="2"/>
    <n v="441.72"/>
    <x v="1"/>
  </r>
  <r>
    <s v="ORD100012"/>
    <x v="0"/>
    <x v="2"/>
    <n v="1573.19"/>
    <n v="0.37"/>
    <n v="582.08029999999997"/>
    <n v="991.10970000000009"/>
    <n v="6"/>
    <x v="414"/>
    <d v="2024-02-16T00:00:00"/>
    <x v="0"/>
    <x v="0"/>
    <n v="131.5"/>
    <x v="4"/>
  </r>
  <r>
    <s v="ORD101142"/>
    <x v="3"/>
    <x v="1"/>
    <n v="1577.94"/>
    <n v="0.47"/>
    <n v="741.6318"/>
    <n v="836.30820000000006"/>
    <n v="6"/>
    <x v="122"/>
    <d v="2024-09-04T00:00:00"/>
    <x v="1"/>
    <x v="2"/>
    <n v="345.57"/>
    <x v="4"/>
  </r>
  <r>
    <s v="ORD103783"/>
    <x v="3"/>
    <x v="2"/>
    <n v="1578.05"/>
    <n v="0.09"/>
    <n v="142.02449999999999"/>
    <n v="1436.0255"/>
    <n v="6"/>
    <x v="489"/>
    <d v="2024-09-06T00:00:00"/>
    <x v="2"/>
    <x v="1"/>
    <n v="280.29000000000002"/>
    <x v="4"/>
  </r>
  <r>
    <s v="ORD101954"/>
    <x v="0"/>
    <x v="1"/>
    <n v="1580.16"/>
    <n v="0.31"/>
    <n v="489.84960000000001"/>
    <n v="1090.3104000000001"/>
    <n v="6"/>
    <x v="524"/>
    <d v="2023-06-01T00:00:00"/>
    <x v="2"/>
    <x v="1"/>
    <n v="244.95"/>
    <x v="2"/>
  </r>
  <r>
    <s v="ORD107809"/>
    <x v="0"/>
    <x v="1"/>
    <n v="1581.89"/>
    <n v="0.09"/>
    <n v="142.37010000000001"/>
    <n v="1439.5199"/>
    <n v="6"/>
    <x v="674"/>
    <d v="2024-12-04T00:00:00"/>
    <x v="2"/>
    <x v="0"/>
    <n v="203.8"/>
    <x v="5"/>
  </r>
  <r>
    <s v="ORD107329"/>
    <x v="1"/>
    <x v="3"/>
    <n v="1583.55"/>
    <n v="0.16"/>
    <n v="253.36799999999999"/>
    <n v="1330.182"/>
    <n v="6"/>
    <x v="290"/>
    <d v="2023-01-28T00:00:00"/>
    <x v="1"/>
    <x v="0"/>
    <n v="474.77"/>
    <x v="5"/>
  </r>
  <r>
    <s v="ORD111368"/>
    <x v="0"/>
    <x v="0"/>
    <n v="1583.77"/>
    <n v="0.34"/>
    <n v="538.48180000000002"/>
    <n v="1045.2882"/>
    <n v="6"/>
    <x v="590"/>
    <d v="2023-05-16T00:00:00"/>
    <x v="0"/>
    <x v="1"/>
    <n v="362.51"/>
    <x v="5"/>
  </r>
  <r>
    <s v="ORD104078"/>
    <x v="2"/>
    <x v="0"/>
    <n v="1587.7"/>
    <n v="0.19"/>
    <n v="301.66300000000001"/>
    <n v="1286.037"/>
    <n v="6"/>
    <x v="458"/>
    <d v="2024-01-10T00:00:00"/>
    <x v="2"/>
    <x v="2"/>
    <n v="206.01"/>
    <x v="4"/>
  </r>
  <r>
    <s v="ORD102648"/>
    <x v="0"/>
    <x v="0"/>
    <n v="1588.43"/>
    <n v="0.44"/>
    <n v="698.90920000000006"/>
    <n v="889.52080000000001"/>
    <n v="6"/>
    <x v="197"/>
    <d v="2024-04-05T00:00:00"/>
    <x v="2"/>
    <x v="1"/>
    <n v="329.56"/>
    <x v="4"/>
  </r>
  <r>
    <s v="ORD106624"/>
    <x v="0"/>
    <x v="4"/>
    <n v="1590.64"/>
    <n v="0.28000000000000003"/>
    <n v="445.37920000000008"/>
    <n v="1145.2608"/>
    <n v="6"/>
    <x v="530"/>
    <d v="2023-11-01T00:00:00"/>
    <x v="0"/>
    <x v="0"/>
    <n v="81.819999999999993"/>
    <x v="0"/>
  </r>
  <r>
    <s v="ORD112500"/>
    <x v="0"/>
    <x v="1"/>
    <n v="1595.83"/>
    <n v="0.37"/>
    <n v="590.45709999999997"/>
    <n v="1005.3729"/>
    <n v="6"/>
    <x v="147"/>
    <d v="2024-01-05T00:00:00"/>
    <x v="2"/>
    <x v="2"/>
    <n v="142.99"/>
    <x v="0"/>
  </r>
  <r>
    <s v="ORD104189"/>
    <x v="3"/>
    <x v="3"/>
    <n v="1599"/>
    <n v="0.23"/>
    <n v="367.77000000000004"/>
    <n v="1231.23"/>
    <n v="6"/>
    <x v="92"/>
    <d v="2023-12-09T00:00:00"/>
    <x v="2"/>
    <x v="1"/>
    <n v="364.57"/>
    <x v="1"/>
  </r>
  <r>
    <s v="ORD112297"/>
    <x v="1"/>
    <x v="3"/>
    <n v="1602.25"/>
    <n v="0.39"/>
    <n v="624.87750000000005"/>
    <n v="977.37249999999995"/>
    <n v="6"/>
    <x v="556"/>
    <d v="2023-02-08T00:00:00"/>
    <x v="0"/>
    <x v="0"/>
    <n v="248.33"/>
    <x v="5"/>
  </r>
  <r>
    <s v="ORD100201"/>
    <x v="3"/>
    <x v="2"/>
    <n v="1606.15"/>
    <n v="0.25"/>
    <n v="401.53750000000002"/>
    <n v="1204.6125000000002"/>
    <n v="6"/>
    <x v="102"/>
    <d v="2023-10-04T00:00:00"/>
    <x v="2"/>
    <x v="1"/>
    <n v="432.87"/>
    <x v="1"/>
  </r>
  <r>
    <s v="ORD102131"/>
    <x v="1"/>
    <x v="2"/>
    <n v="1607.47"/>
    <n v="0.24"/>
    <n v="385.7928"/>
    <n v="1221.6772000000001"/>
    <n v="6"/>
    <x v="647"/>
    <d v="2023-03-04T00:00:00"/>
    <x v="0"/>
    <x v="0"/>
    <n v="393.98"/>
    <x v="3"/>
  </r>
  <r>
    <s v="ORD104726"/>
    <x v="1"/>
    <x v="2"/>
    <n v="1609.57"/>
    <n v="0.4"/>
    <n v="643.82799999999997"/>
    <n v="965.74199999999996"/>
    <n v="6"/>
    <x v="502"/>
    <d v="2024-11-29T00:00:00"/>
    <x v="1"/>
    <x v="0"/>
    <n v="133.13999999999999"/>
    <x v="1"/>
  </r>
  <r>
    <s v="ORD106144"/>
    <x v="1"/>
    <x v="2"/>
    <n v="1612.17"/>
    <n v="0.44"/>
    <n v="709.35480000000007"/>
    <n v="902.8152"/>
    <n v="6"/>
    <x v="615"/>
    <d v="2023-06-28T00:00:00"/>
    <x v="2"/>
    <x v="1"/>
    <n v="247.79"/>
    <x v="5"/>
  </r>
  <r>
    <s v="ORD113200"/>
    <x v="1"/>
    <x v="4"/>
    <n v="1612.77"/>
    <n v="0.18"/>
    <n v="290.29859999999996"/>
    <n v="1322.4713999999999"/>
    <n v="6"/>
    <x v="232"/>
    <d v="2024-12-30T00:00:00"/>
    <x v="1"/>
    <x v="0"/>
    <n v="154.32"/>
    <x v="4"/>
  </r>
  <r>
    <s v="ORD113811"/>
    <x v="2"/>
    <x v="2"/>
    <n v="1616.28"/>
    <n v="0.14000000000000001"/>
    <n v="226.27920000000003"/>
    <n v="1390.0008"/>
    <n v="6"/>
    <x v="515"/>
    <d v="2024-06-20T00:00:00"/>
    <x v="2"/>
    <x v="0"/>
    <n v="282.27"/>
    <x v="5"/>
  </r>
  <r>
    <s v="ORD111909"/>
    <x v="1"/>
    <x v="2"/>
    <n v="1616.44"/>
    <n v="0.14000000000000001"/>
    <n v="226.30160000000004"/>
    <n v="1390.1384"/>
    <n v="6"/>
    <x v="207"/>
    <d v="2023-06-17T00:00:00"/>
    <x v="0"/>
    <x v="2"/>
    <n v="274.60000000000002"/>
    <x v="2"/>
  </r>
  <r>
    <s v="ORD105436"/>
    <x v="0"/>
    <x v="4"/>
    <n v="1620.94"/>
    <n v="0.02"/>
    <n v="32.418800000000005"/>
    <n v="1588.5212000000001"/>
    <n v="6"/>
    <x v="279"/>
    <d v="2023-04-30T00:00:00"/>
    <x v="0"/>
    <x v="0"/>
    <n v="365.74"/>
    <x v="2"/>
  </r>
  <r>
    <s v="ORD112395"/>
    <x v="3"/>
    <x v="1"/>
    <n v="1624.59"/>
    <n v="0.15"/>
    <n v="243.68849999999998"/>
    <n v="1380.9014999999999"/>
    <n v="6"/>
    <x v="445"/>
    <d v="2023-04-13T00:00:00"/>
    <x v="0"/>
    <x v="2"/>
    <n v="397.63"/>
    <x v="3"/>
  </r>
  <r>
    <s v="ORD110802"/>
    <x v="0"/>
    <x v="4"/>
    <n v="1625"/>
    <n v="0.32"/>
    <n v="520"/>
    <n v="1105"/>
    <n v="6"/>
    <x v="56"/>
    <d v="2024-11-10T00:00:00"/>
    <x v="0"/>
    <x v="2"/>
    <n v="175.64"/>
    <x v="4"/>
  </r>
  <r>
    <s v="ORD106773"/>
    <x v="0"/>
    <x v="3"/>
    <n v="1630.1"/>
    <n v="0.46"/>
    <n v="749.846"/>
    <n v="880.25399999999991"/>
    <n v="6"/>
    <x v="495"/>
    <d v="2023-07-22T00:00:00"/>
    <x v="1"/>
    <x v="0"/>
    <n v="432.01"/>
    <x v="2"/>
  </r>
  <r>
    <s v="ORD113203"/>
    <x v="0"/>
    <x v="2"/>
    <n v="1634.56"/>
    <n v="0.32"/>
    <n v="523.05920000000003"/>
    <n v="1111.5007999999998"/>
    <n v="6"/>
    <x v="513"/>
    <d v="2023-08-10T00:00:00"/>
    <x v="0"/>
    <x v="2"/>
    <n v="441.36"/>
    <x v="1"/>
  </r>
  <r>
    <s v="ORD114001"/>
    <x v="1"/>
    <x v="1"/>
    <n v="1638.19"/>
    <n v="0.13"/>
    <n v="212.96470000000002"/>
    <n v="1425.2253000000001"/>
    <n v="6"/>
    <x v="16"/>
    <d v="2024-12-06T00:00:00"/>
    <x v="0"/>
    <x v="2"/>
    <n v="331.76"/>
    <x v="0"/>
  </r>
  <r>
    <s v="ORD113666"/>
    <x v="3"/>
    <x v="0"/>
    <n v="1638.23"/>
    <n v="0.3"/>
    <n v="491.46899999999999"/>
    <n v="1146.761"/>
    <n v="6"/>
    <x v="706"/>
    <d v="2024-04-26T00:00:00"/>
    <x v="0"/>
    <x v="1"/>
    <n v="434.13"/>
    <x v="0"/>
  </r>
  <r>
    <s v="ORD107594"/>
    <x v="3"/>
    <x v="1"/>
    <n v="1638.78"/>
    <n v="0.45"/>
    <n v="737.45100000000002"/>
    <n v="901.32899999999995"/>
    <n v="6"/>
    <x v="175"/>
    <d v="2023-08-18T00:00:00"/>
    <x v="2"/>
    <x v="2"/>
    <n v="411.95"/>
    <x v="4"/>
  </r>
  <r>
    <s v="ORD112922"/>
    <x v="3"/>
    <x v="0"/>
    <n v="1639.46"/>
    <n v="7.0000000000000007E-2"/>
    <n v="114.76220000000001"/>
    <n v="1524.6977999999999"/>
    <n v="6"/>
    <x v="546"/>
    <d v="2024-11-23T00:00:00"/>
    <x v="2"/>
    <x v="1"/>
    <n v="455.16"/>
    <x v="1"/>
  </r>
  <r>
    <s v="ORD109776"/>
    <x v="2"/>
    <x v="3"/>
    <n v="1643.27"/>
    <n v="0.03"/>
    <n v="49.298099999999998"/>
    <n v="1593.9719"/>
    <n v="6"/>
    <x v="394"/>
    <d v="2024-02-07T00:00:00"/>
    <x v="0"/>
    <x v="0"/>
    <n v="212.72"/>
    <x v="5"/>
  </r>
  <r>
    <s v="ORD113294"/>
    <x v="2"/>
    <x v="2"/>
    <n v="1646.36"/>
    <n v="0.19"/>
    <n v="312.80840000000001"/>
    <n v="1333.5515999999998"/>
    <n v="6"/>
    <x v="121"/>
    <d v="2024-11-19T00:00:00"/>
    <x v="0"/>
    <x v="1"/>
    <n v="283.36"/>
    <x v="5"/>
  </r>
  <r>
    <s v="ORD110249"/>
    <x v="3"/>
    <x v="3"/>
    <n v="1651.57"/>
    <n v="0.23"/>
    <n v="379.86110000000002"/>
    <n v="1271.7088999999999"/>
    <n v="6"/>
    <x v="674"/>
    <d v="2024-12-03T00:00:00"/>
    <x v="1"/>
    <x v="1"/>
    <n v="225.78"/>
    <x v="2"/>
  </r>
  <r>
    <s v="ORD102902"/>
    <x v="1"/>
    <x v="3"/>
    <n v="1651.81"/>
    <n v="0.43"/>
    <n v="710.27829999999994"/>
    <n v="941.5317"/>
    <n v="6"/>
    <x v="43"/>
    <d v="2024-12-30T00:00:00"/>
    <x v="1"/>
    <x v="1"/>
    <n v="141.75"/>
    <x v="3"/>
  </r>
  <r>
    <s v="ORD109717"/>
    <x v="0"/>
    <x v="0"/>
    <n v="1657.22"/>
    <n v="0.01"/>
    <n v="16.572200000000002"/>
    <n v="1640.6478"/>
    <n v="6"/>
    <x v="270"/>
    <d v="2023-08-25T00:00:00"/>
    <x v="2"/>
    <x v="0"/>
    <n v="456.13"/>
    <x v="4"/>
  </r>
  <r>
    <s v="ORD103685"/>
    <x v="2"/>
    <x v="3"/>
    <n v="1660.04"/>
    <n v="0.17"/>
    <n v="282.20679999999999"/>
    <n v="1377.8332"/>
    <n v="6"/>
    <x v="456"/>
    <d v="2023-04-15T00:00:00"/>
    <x v="1"/>
    <x v="0"/>
    <n v="309.58"/>
    <x v="0"/>
  </r>
  <r>
    <s v="ORD103118"/>
    <x v="3"/>
    <x v="1"/>
    <n v="1662.23"/>
    <n v="0.3"/>
    <n v="498.66899999999998"/>
    <n v="1163.5610000000001"/>
    <n v="6"/>
    <x v="89"/>
    <d v="2024-11-21T00:00:00"/>
    <x v="1"/>
    <x v="0"/>
    <n v="270.32"/>
    <x v="4"/>
  </r>
  <r>
    <s v="ORD101262"/>
    <x v="0"/>
    <x v="1"/>
    <n v="1665.19"/>
    <n v="0.41"/>
    <n v="682.72789999999998"/>
    <n v="982.46210000000008"/>
    <n v="6"/>
    <x v="215"/>
    <d v="2024-09-26T00:00:00"/>
    <x v="2"/>
    <x v="2"/>
    <n v="179.97"/>
    <x v="2"/>
  </r>
  <r>
    <s v="ORD113387"/>
    <x v="3"/>
    <x v="4"/>
    <n v="1669.56"/>
    <n v="0.13"/>
    <n v="217.0428"/>
    <n v="1452.5172"/>
    <n v="6"/>
    <x v="492"/>
    <d v="2024-12-29T00:00:00"/>
    <x v="0"/>
    <x v="2"/>
    <n v="318.04000000000002"/>
    <x v="2"/>
  </r>
  <r>
    <s v="ORD103616"/>
    <x v="0"/>
    <x v="4"/>
    <n v="1671.85"/>
    <n v="0.2"/>
    <n v="334.37"/>
    <n v="1337.48"/>
    <n v="6"/>
    <x v="273"/>
    <d v="2024-04-23T00:00:00"/>
    <x v="2"/>
    <x v="1"/>
    <n v="109.77"/>
    <x v="4"/>
  </r>
  <r>
    <s v="ORD109432"/>
    <x v="2"/>
    <x v="3"/>
    <n v="1671.97"/>
    <n v="0.41"/>
    <n v="685.5077"/>
    <n v="986.46230000000003"/>
    <n v="6"/>
    <x v="237"/>
    <d v="2024-08-05T00:00:00"/>
    <x v="0"/>
    <x v="0"/>
    <n v="425.08"/>
    <x v="5"/>
  </r>
  <r>
    <s v="ORD104772"/>
    <x v="2"/>
    <x v="4"/>
    <n v="1673.33"/>
    <n v="0.34"/>
    <n v="568.93219999999997"/>
    <n v="1104.3978"/>
    <n v="6"/>
    <x v="549"/>
    <d v="2023-12-09T00:00:00"/>
    <x v="2"/>
    <x v="0"/>
    <n v="352.52"/>
    <x v="0"/>
  </r>
  <r>
    <s v="ORD103579"/>
    <x v="1"/>
    <x v="2"/>
    <n v="1674.45"/>
    <n v="0.47"/>
    <n v="786.99149999999997"/>
    <n v="887.45850000000007"/>
    <n v="6"/>
    <x v="333"/>
    <d v="2023-03-26T00:00:00"/>
    <x v="0"/>
    <x v="1"/>
    <n v="287.36"/>
    <x v="3"/>
  </r>
  <r>
    <s v="ORD110282"/>
    <x v="3"/>
    <x v="4"/>
    <n v="1674.71"/>
    <n v="0.05"/>
    <n v="83.735500000000002"/>
    <n v="1590.9745"/>
    <n v="6"/>
    <x v="580"/>
    <d v="2024-02-03T00:00:00"/>
    <x v="2"/>
    <x v="2"/>
    <n v="451.83"/>
    <x v="1"/>
  </r>
  <r>
    <s v="ORD113318"/>
    <x v="0"/>
    <x v="2"/>
    <n v="1677.47"/>
    <n v="0.02"/>
    <n v="33.549399999999999"/>
    <n v="1643.9205999999999"/>
    <n v="6"/>
    <x v="58"/>
    <d v="2024-01-21T00:00:00"/>
    <x v="1"/>
    <x v="2"/>
    <n v="335.61"/>
    <x v="1"/>
  </r>
  <r>
    <s v="ORD103479"/>
    <x v="2"/>
    <x v="3"/>
    <n v="1682.11"/>
    <n v="0.13"/>
    <n v="218.67429999999999"/>
    <n v="1463.4357"/>
    <n v="6"/>
    <x v="574"/>
    <d v="2023-07-07T00:00:00"/>
    <x v="1"/>
    <x v="1"/>
    <n v="467.98"/>
    <x v="0"/>
  </r>
  <r>
    <s v="ORD101317"/>
    <x v="3"/>
    <x v="3"/>
    <n v="1683.93"/>
    <n v="0.21"/>
    <n v="353.62529999999998"/>
    <n v="1330.3047000000001"/>
    <n v="6"/>
    <x v="568"/>
    <d v="2023-07-02T00:00:00"/>
    <x v="1"/>
    <x v="0"/>
    <n v="249.19"/>
    <x v="4"/>
  </r>
  <r>
    <s v="ORD100407"/>
    <x v="3"/>
    <x v="3"/>
    <n v="1684.21"/>
    <n v="0.48"/>
    <n v="808.42079999999999"/>
    <n v="875.78920000000005"/>
    <n v="6"/>
    <x v="632"/>
    <d v="2024-10-10T00:00:00"/>
    <x v="0"/>
    <x v="1"/>
    <n v="240.4"/>
    <x v="0"/>
  </r>
  <r>
    <s v="ORD109084"/>
    <x v="3"/>
    <x v="3"/>
    <n v="1686.97"/>
    <n v="0.46"/>
    <n v="776.00620000000004"/>
    <n v="910.96379999999999"/>
    <n v="6"/>
    <x v="714"/>
    <d v="2024-06-16T00:00:00"/>
    <x v="1"/>
    <x v="1"/>
    <n v="182.28"/>
    <x v="5"/>
  </r>
  <r>
    <s v="ORD111130"/>
    <x v="1"/>
    <x v="1"/>
    <n v="1687.17"/>
    <n v="0.24"/>
    <n v="404.92079999999999"/>
    <n v="1282.2492000000002"/>
    <n v="6"/>
    <x v="489"/>
    <d v="2024-09-09T00:00:00"/>
    <x v="2"/>
    <x v="2"/>
    <n v="417.26"/>
    <x v="5"/>
  </r>
  <r>
    <s v="ORD112591"/>
    <x v="0"/>
    <x v="3"/>
    <n v="1687.43"/>
    <n v="0.1"/>
    <n v="168.74300000000002"/>
    <n v="1518.6870000000001"/>
    <n v="6"/>
    <x v="315"/>
    <d v="2023-11-30T00:00:00"/>
    <x v="0"/>
    <x v="0"/>
    <n v="414.32"/>
    <x v="1"/>
  </r>
  <r>
    <s v="ORD105466"/>
    <x v="2"/>
    <x v="1"/>
    <n v="1689.62"/>
    <n v="0.09"/>
    <n v="152.0658"/>
    <n v="1537.5541999999998"/>
    <n v="6"/>
    <x v="32"/>
    <d v="2024-10-24T00:00:00"/>
    <x v="1"/>
    <x v="1"/>
    <n v="168.66"/>
    <x v="1"/>
  </r>
  <r>
    <s v="ORD109843"/>
    <x v="3"/>
    <x v="2"/>
    <n v="1697.83"/>
    <n v="0"/>
    <n v="0"/>
    <n v="1697.83"/>
    <n v="6"/>
    <x v="255"/>
    <d v="2024-11-08T00:00:00"/>
    <x v="0"/>
    <x v="0"/>
    <n v="89.7"/>
    <x v="0"/>
  </r>
  <r>
    <s v="ORD113303"/>
    <x v="2"/>
    <x v="1"/>
    <n v="1700.64"/>
    <n v="0.28000000000000003"/>
    <n v="476.17920000000009"/>
    <n v="1224.4608000000001"/>
    <n v="6"/>
    <x v="92"/>
    <d v="2023-12-11T00:00:00"/>
    <x v="0"/>
    <x v="1"/>
    <n v="165.48"/>
    <x v="5"/>
  </r>
  <r>
    <s v="ORD105766"/>
    <x v="1"/>
    <x v="0"/>
    <n v="1705.72"/>
    <n v="0.28999999999999998"/>
    <n v="494.65879999999999"/>
    <n v="1211.0612000000001"/>
    <n v="6"/>
    <x v="521"/>
    <d v="2023-05-01T00:00:00"/>
    <x v="1"/>
    <x v="2"/>
    <n v="378.77"/>
    <x v="0"/>
  </r>
  <r>
    <s v="ORD112846"/>
    <x v="2"/>
    <x v="3"/>
    <n v="1708.34"/>
    <n v="0.3"/>
    <n v="512.50199999999995"/>
    <n v="1195.838"/>
    <n v="6"/>
    <x v="253"/>
    <d v="2023-09-10T00:00:00"/>
    <x v="1"/>
    <x v="0"/>
    <n v="107.79"/>
    <x v="5"/>
  </r>
  <r>
    <s v="ORD102297"/>
    <x v="0"/>
    <x v="3"/>
    <n v="1712.15"/>
    <n v="0.36"/>
    <n v="616.37400000000002"/>
    <n v="1095.7760000000001"/>
    <n v="6"/>
    <x v="574"/>
    <d v="2023-07-11T00:00:00"/>
    <x v="2"/>
    <x v="0"/>
    <n v="362.07"/>
    <x v="2"/>
  </r>
  <r>
    <s v="ORD106019"/>
    <x v="1"/>
    <x v="4"/>
    <n v="1714.53"/>
    <n v="0.03"/>
    <n v="51.435899999999997"/>
    <n v="1663.0941"/>
    <n v="6"/>
    <x v="76"/>
    <d v="2024-06-22T00:00:00"/>
    <x v="1"/>
    <x v="0"/>
    <n v="306.87"/>
    <x v="1"/>
  </r>
  <r>
    <s v="ORD100952"/>
    <x v="1"/>
    <x v="1"/>
    <n v="1720.72"/>
    <n v="0.22"/>
    <n v="378.55840000000001"/>
    <n v="1342.1615999999999"/>
    <n v="6"/>
    <x v="330"/>
    <d v="2023-04-08T00:00:00"/>
    <x v="1"/>
    <x v="2"/>
    <n v="203.5"/>
    <x v="1"/>
  </r>
  <r>
    <s v="ORD109461"/>
    <x v="0"/>
    <x v="3"/>
    <n v="1720.91"/>
    <n v="0.16"/>
    <n v="275.34560000000005"/>
    <n v="1445.5644"/>
    <n v="6"/>
    <x v="89"/>
    <d v="2024-11-16T00:00:00"/>
    <x v="2"/>
    <x v="1"/>
    <n v="194.56"/>
    <x v="0"/>
  </r>
  <r>
    <s v="ORD114855"/>
    <x v="2"/>
    <x v="1"/>
    <n v="1722.15"/>
    <n v="0.49"/>
    <n v="843.85350000000005"/>
    <n v="878.29650000000004"/>
    <n v="6"/>
    <x v="575"/>
    <d v="2024-07-17T00:00:00"/>
    <x v="1"/>
    <x v="1"/>
    <n v="145.15"/>
    <x v="2"/>
  </r>
  <r>
    <s v="ORD112371"/>
    <x v="3"/>
    <x v="3"/>
    <n v="1725.38"/>
    <n v="0.17"/>
    <n v="293.31460000000004"/>
    <n v="1432.0654"/>
    <n v="6"/>
    <x v="700"/>
    <d v="2023-07-02T00:00:00"/>
    <x v="1"/>
    <x v="0"/>
    <n v="94.72"/>
    <x v="4"/>
  </r>
  <r>
    <s v="ORD114689"/>
    <x v="0"/>
    <x v="0"/>
    <n v="1728.15"/>
    <n v="0.31"/>
    <n v="535.72649999999999"/>
    <n v="1192.4235000000001"/>
    <n v="6"/>
    <x v="502"/>
    <d v="2024-11-26T00:00:00"/>
    <x v="1"/>
    <x v="1"/>
    <n v="185.13"/>
    <x v="2"/>
  </r>
  <r>
    <s v="ORD108585"/>
    <x v="3"/>
    <x v="2"/>
    <n v="1738.74"/>
    <n v="0.13"/>
    <n v="226.03620000000001"/>
    <n v="1512.7038"/>
    <n v="6"/>
    <x v="715"/>
    <d v="2023-08-11T00:00:00"/>
    <x v="0"/>
    <x v="1"/>
    <n v="123.31"/>
    <x v="0"/>
  </r>
  <r>
    <s v="ORD109866"/>
    <x v="2"/>
    <x v="1"/>
    <n v="1739.97"/>
    <n v="0.23"/>
    <n v="400.19310000000002"/>
    <n v="1339.7769000000001"/>
    <n v="6"/>
    <x v="321"/>
    <d v="2024-02-02T00:00:00"/>
    <x v="0"/>
    <x v="0"/>
    <n v="419.92"/>
    <x v="5"/>
  </r>
  <r>
    <s v="ORD110743"/>
    <x v="3"/>
    <x v="2"/>
    <n v="1740.62"/>
    <n v="0.46"/>
    <n v="800.68520000000001"/>
    <n v="939.93479999999988"/>
    <n v="6"/>
    <x v="422"/>
    <d v="2023-11-16T00:00:00"/>
    <x v="1"/>
    <x v="1"/>
    <n v="301.27999999999997"/>
    <x v="0"/>
  </r>
  <r>
    <s v="ORD108355"/>
    <x v="0"/>
    <x v="4"/>
    <n v="1740.72"/>
    <n v="0.25"/>
    <n v="435.18"/>
    <n v="1305.54"/>
    <n v="6"/>
    <x v="180"/>
    <d v="2023-09-24T00:00:00"/>
    <x v="2"/>
    <x v="0"/>
    <n v="324.75"/>
    <x v="2"/>
  </r>
  <r>
    <s v="ORD101259"/>
    <x v="0"/>
    <x v="4"/>
    <n v="1747.51"/>
    <n v="0.33"/>
    <n v="576.67830000000004"/>
    <n v="1170.8317"/>
    <n v="6"/>
    <x v="76"/>
    <d v="2024-06-22T00:00:00"/>
    <x v="1"/>
    <x v="2"/>
    <n v="245.36"/>
    <x v="4"/>
  </r>
  <r>
    <s v="ORD109831"/>
    <x v="1"/>
    <x v="1"/>
    <n v="1747.96"/>
    <n v="0.1"/>
    <n v="174.79600000000002"/>
    <n v="1573.164"/>
    <n v="6"/>
    <x v="336"/>
    <d v="2024-05-22T00:00:00"/>
    <x v="2"/>
    <x v="0"/>
    <n v="219.44"/>
    <x v="0"/>
  </r>
  <r>
    <s v="ORD107646"/>
    <x v="1"/>
    <x v="4"/>
    <n v="1748.63"/>
    <n v="0.06"/>
    <n v="104.9178"/>
    <n v="1643.7122000000002"/>
    <n v="6"/>
    <x v="602"/>
    <d v="2023-05-13T00:00:00"/>
    <x v="1"/>
    <x v="2"/>
    <n v="298.93"/>
    <x v="3"/>
  </r>
  <r>
    <s v="ORD104571"/>
    <x v="2"/>
    <x v="4"/>
    <n v="1761.8"/>
    <n v="0.31"/>
    <n v="546.15800000000002"/>
    <n v="1215.6419999999998"/>
    <n v="6"/>
    <x v="641"/>
    <d v="2023-12-03T00:00:00"/>
    <x v="1"/>
    <x v="2"/>
    <n v="246.45"/>
    <x v="2"/>
  </r>
  <r>
    <s v="ORD108389"/>
    <x v="0"/>
    <x v="3"/>
    <n v="1766.15"/>
    <n v="0.19"/>
    <n v="335.56850000000003"/>
    <n v="1430.5815"/>
    <n v="6"/>
    <x v="44"/>
    <d v="2023-09-20T00:00:00"/>
    <x v="1"/>
    <x v="2"/>
    <n v="329.14"/>
    <x v="5"/>
  </r>
  <r>
    <s v="ORD102019"/>
    <x v="3"/>
    <x v="3"/>
    <n v="1768.19"/>
    <n v="0.37"/>
    <n v="654.23030000000006"/>
    <n v="1113.9596999999999"/>
    <n v="6"/>
    <x v="189"/>
    <d v="2023-05-24T00:00:00"/>
    <x v="0"/>
    <x v="2"/>
    <n v="184.71"/>
    <x v="4"/>
  </r>
  <r>
    <s v="ORD109580"/>
    <x v="2"/>
    <x v="4"/>
    <n v="1770.19"/>
    <n v="0.4"/>
    <n v="708.07600000000002"/>
    <n v="1062.114"/>
    <n v="6"/>
    <x v="721"/>
    <d v="2024-10-07T00:00:00"/>
    <x v="0"/>
    <x v="1"/>
    <n v="319.23"/>
    <x v="0"/>
  </r>
  <r>
    <s v="ORD101840"/>
    <x v="2"/>
    <x v="0"/>
    <n v="1772.32"/>
    <n v="0.03"/>
    <n v="53.169599999999996"/>
    <n v="1719.1504"/>
    <n v="6"/>
    <x v="157"/>
    <d v="2024-07-26T00:00:00"/>
    <x v="2"/>
    <x v="0"/>
    <n v="381.8"/>
    <x v="4"/>
  </r>
  <r>
    <s v="ORD108150"/>
    <x v="3"/>
    <x v="1"/>
    <n v="1775.18"/>
    <n v="0.44"/>
    <n v="781.07920000000001"/>
    <n v="994.10080000000005"/>
    <n v="6"/>
    <x v="498"/>
    <d v="2024-09-15T00:00:00"/>
    <x v="2"/>
    <x v="0"/>
    <n v="169.95"/>
    <x v="5"/>
  </r>
  <r>
    <s v="ORD104798"/>
    <x v="3"/>
    <x v="2"/>
    <n v="1780.03"/>
    <n v="0.41"/>
    <n v="729.81229999999994"/>
    <n v="1050.2177000000001"/>
    <n v="6"/>
    <x v="676"/>
    <d v="2024-03-06T00:00:00"/>
    <x v="1"/>
    <x v="2"/>
    <n v="221.65"/>
    <x v="4"/>
  </r>
  <r>
    <s v="ORD110760"/>
    <x v="1"/>
    <x v="1"/>
    <n v="1782.82"/>
    <n v="0.28999999999999998"/>
    <n v="517.01779999999997"/>
    <n v="1265.8022000000001"/>
    <n v="6"/>
    <x v="114"/>
    <d v="2024-03-27T00:00:00"/>
    <x v="0"/>
    <x v="0"/>
    <n v="453.98"/>
    <x v="3"/>
  </r>
  <r>
    <s v="ORD104195"/>
    <x v="3"/>
    <x v="0"/>
    <n v="1785.25"/>
    <n v="0.2"/>
    <n v="357.05"/>
    <n v="1428.2"/>
    <n v="6"/>
    <x v="724"/>
    <d v="2024-08-04T00:00:00"/>
    <x v="0"/>
    <x v="0"/>
    <n v="186.07"/>
    <x v="2"/>
  </r>
  <r>
    <s v="ORD106193"/>
    <x v="2"/>
    <x v="4"/>
    <n v="1787.47"/>
    <n v="0.33"/>
    <n v="589.86509999999998"/>
    <n v="1197.6049"/>
    <n v="6"/>
    <x v="609"/>
    <d v="2023-10-04T00:00:00"/>
    <x v="0"/>
    <x v="1"/>
    <n v="383.47"/>
    <x v="4"/>
  </r>
  <r>
    <s v="ORD104611"/>
    <x v="3"/>
    <x v="3"/>
    <n v="1790.66"/>
    <n v="0.31"/>
    <n v="555.1046"/>
    <n v="1235.5554000000002"/>
    <n v="6"/>
    <x v="67"/>
    <d v="2023-08-08T00:00:00"/>
    <x v="0"/>
    <x v="0"/>
    <n v="371.7"/>
    <x v="3"/>
  </r>
  <r>
    <s v="ORD107648"/>
    <x v="2"/>
    <x v="4"/>
    <n v="1793.66"/>
    <n v="0.16"/>
    <n v="286.98560000000003"/>
    <n v="1506.6744000000001"/>
    <n v="6"/>
    <x v="317"/>
    <d v="2023-06-25T00:00:00"/>
    <x v="1"/>
    <x v="2"/>
    <n v="330.78"/>
    <x v="2"/>
  </r>
  <r>
    <s v="ORD107486"/>
    <x v="3"/>
    <x v="1"/>
    <n v="1794.81"/>
    <n v="0.08"/>
    <n v="143.5848"/>
    <n v="1651.2251999999999"/>
    <n v="6"/>
    <x v="289"/>
    <d v="2024-01-30T00:00:00"/>
    <x v="0"/>
    <x v="1"/>
    <n v="232.85"/>
    <x v="3"/>
  </r>
  <r>
    <s v="ORD104333"/>
    <x v="1"/>
    <x v="0"/>
    <n v="1800.52"/>
    <n v="0.19"/>
    <n v="342.09879999999998"/>
    <n v="1458.4212"/>
    <n v="6"/>
    <x v="232"/>
    <d v="2024-12-31T00:00:00"/>
    <x v="0"/>
    <x v="0"/>
    <n v="428.65"/>
    <x v="1"/>
  </r>
  <r>
    <s v="ORD108723"/>
    <x v="1"/>
    <x v="3"/>
    <n v="1801.04"/>
    <n v="0.37"/>
    <n v="666.38479999999993"/>
    <n v="1134.6552000000001"/>
    <n v="6"/>
    <x v="335"/>
    <d v="2024-05-04T00:00:00"/>
    <x v="1"/>
    <x v="2"/>
    <n v="332.19"/>
    <x v="4"/>
  </r>
  <r>
    <s v="ORD103065"/>
    <x v="2"/>
    <x v="2"/>
    <n v="1801.16"/>
    <n v="0.31"/>
    <n v="558.3596"/>
    <n v="1242.8004000000001"/>
    <n v="6"/>
    <x v="600"/>
    <d v="2024-03-26T00:00:00"/>
    <x v="0"/>
    <x v="2"/>
    <n v="433.62"/>
    <x v="0"/>
  </r>
  <r>
    <s v="ORD114645"/>
    <x v="3"/>
    <x v="2"/>
    <n v="1801.92"/>
    <n v="0.09"/>
    <n v="162.1728"/>
    <n v="1639.7472"/>
    <n v="6"/>
    <x v="265"/>
    <d v="2023-10-13T00:00:00"/>
    <x v="1"/>
    <x v="1"/>
    <n v="121.63"/>
    <x v="3"/>
  </r>
  <r>
    <s v="ORD111381"/>
    <x v="0"/>
    <x v="1"/>
    <n v="1803.12"/>
    <n v="0.23"/>
    <n v="414.7176"/>
    <n v="1388.4023999999999"/>
    <n v="6"/>
    <x v="380"/>
    <d v="2024-03-17T00:00:00"/>
    <x v="2"/>
    <x v="1"/>
    <n v="296.07"/>
    <x v="4"/>
  </r>
  <r>
    <s v="ORD113136"/>
    <x v="1"/>
    <x v="0"/>
    <n v="1805.3"/>
    <n v="0.41"/>
    <n v="740.17299999999989"/>
    <n v="1065.127"/>
    <n v="6"/>
    <x v="422"/>
    <d v="2023-11-15T00:00:00"/>
    <x v="2"/>
    <x v="1"/>
    <n v="253.25"/>
    <x v="3"/>
  </r>
  <r>
    <s v="ORD104389"/>
    <x v="2"/>
    <x v="4"/>
    <n v="1806.3"/>
    <n v="0.24"/>
    <n v="433.512"/>
    <n v="1372.788"/>
    <n v="6"/>
    <x v="713"/>
    <d v="2023-05-09T00:00:00"/>
    <x v="0"/>
    <x v="1"/>
    <n v="430.87"/>
    <x v="2"/>
  </r>
  <r>
    <s v="ORD114876"/>
    <x v="1"/>
    <x v="2"/>
    <n v="1806.5"/>
    <n v="0.21"/>
    <n v="379.36500000000001"/>
    <n v="1427.135"/>
    <n v="6"/>
    <x v="654"/>
    <d v="2023-05-20T00:00:00"/>
    <x v="0"/>
    <x v="1"/>
    <n v="510.56"/>
    <x v="2"/>
  </r>
  <r>
    <s v="ORD113453"/>
    <x v="3"/>
    <x v="4"/>
    <n v="1809.85"/>
    <n v="0.47"/>
    <n v="850.62949999999989"/>
    <n v="959.22050000000002"/>
    <n v="6"/>
    <x v="213"/>
    <d v="2024-04-14T00:00:00"/>
    <x v="0"/>
    <x v="2"/>
    <n v="535.70000000000005"/>
    <x v="4"/>
  </r>
  <r>
    <s v="ORD103421"/>
    <x v="0"/>
    <x v="2"/>
    <n v="1813.04"/>
    <n v="0.36"/>
    <n v="652.69439999999997"/>
    <n v="1160.3456000000001"/>
    <n v="6"/>
    <x v="509"/>
    <d v="2024-09-22T00:00:00"/>
    <x v="1"/>
    <x v="1"/>
    <n v="251.36"/>
    <x v="3"/>
  </r>
  <r>
    <s v="ORD111072"/>
    <x v="0"/>
    <x v="3"/>
    <n v="1814.95"/>
    <n v="0.44"/>
    <n v="798.57799999999997"/>
    <n v="1016.3720000000001"/>
    <n v="6"/>
    <x v="532"/>
    <d v="2024-01-24T00:00:00"/>
    <x v="1"/>
    <x v="0"/>
    <n v="343.46"/>
    <x v="4"/>
  </r>
  <r>
    <s v="ORD105488"/>
    <x v="2"/>
    <x v="0"/>
    <n v="1817.8"/>
    <n v="0.48"/>
    <n v="872.54399999999998"/>
    <n v="945.25599999999997"/>
    <n v="6"/>
    <x v="428"/>
    <d v="2023-03-26T00:00:00"/>
    <x v="2"/>
    <x v="2"/>
    <n v="255.92"/>
    <x v="0"/>
  </r>
  <r>
    <s v="ORD113372"/>
    <x v="0"/>
    <x v="3"/>
    <n v="1818.45"/>
    <n v="0.02"/>
    <n v="36.369"/>
    <n v="1782.0810000000001"/>
    <n v="6"/>
    <x v="182"/>
    <d v="2024-10-30T00:00:00"/>
    <x v="1"/>
    <x v="0"/>
    <n v="139.81"/>
    <x v="1"/>
  </r>
  <r>
    <s v="ORD112830"/>
    <x v="2"/>
    <x v="1"/>
    <n v="1824.72"/>
    <n v="0.18"/>
    <n v="328.44959999999998"/>
    <n v="1496.2704000000001"/>
    <n v="6"/>
    <x v="615"/>
    <d v="2023-06-28T00:00:00"/>
    <x v="0"/>
    <x v="1"/>
    <n v="418.5"/>
    <x v="2"/>
  </r>
  <r>
    <s v="ORD115168"/>
    <x v="1"/>
    <x v="1"/>
    <n v="1827.02"/>
    <n v="0.37"/>
    <n v="675.99739999999997"/>
    <n v="1151.0226"/>
    <n v="6"/>
    <x v="339"/>
    <d v="2023-02-23T00:00:00"/>
    <x v="1"/>
    <x v="1"/>
    <n v="528.94000000000005"/>
    <x v="2"/>
  </r>
  <r>
    <s v="ORD101240"/>
    <x v="1"/>
    <x v="0"/>
    <n v="1827.96"/>
    <n v="0.08"/>
    <n v="146.23680000000002"/>
    <n v="1681.7231999999999"/>
    <n v="6"/>
    <x v="17"/>
    <d v="2024-05-04T00:00:00"/>
    <x v="2"/>
    <x v="0"/>
    <n v="374.88"/>
    <x v="3"/>
  </r>
  <r>
    <s v="ORD108400"/>
    <x v="2"/>
    <x v="4"/>
    <n v="1828.93"/>
    <n v="0.37"/>
    <n v="676.70410000000004"/>
    <n v="1152.2258999999999"/>
    <n v="6"/>
    <x v="371"/>
    <d v="2023-02-11T00:00:00"/>
    <x v="2"/>
    <x v="0"/>
    <n v="417.54"/>
    <x v="3"/>
  </r>
  <r>
    <s v="ORD108835"/>
    <x v="3"/>
    <x v="2"/>
    <n v="1834.38"/>
    <n v="7.0000000000000007E-2"/>
    <n v="128.40660000000003"/>
    <n v="1705.9734000000001"/>
    <n v="6"/>
    <x v="16"/>
    <d v="2024-12-06T00:00:00"/>
    <x v="1"/>
    <x v="2"/>
    <n v="192.86"/>
    <x v="4"/>
  </r>
  <r>
    <s v="ORD104161"/>
    <x v="2"/>
    <x v="3"/>
    <n v="1834.47"/>
    <n v="0.03"/>
    <n v="55.034100000000002"/>
    <n v="1779.4358999999999"/>
    <n v="6"/>
    <x v="263"/>
    <d v="2023-06-21T00:00:00"/>
    <x v="0"/>
    <x v="1"/>
    <n v="293.39999999999998"/>
    <x v="4"/>
  </r>
  <r>
    <s v="ORD110828"/>
    <x v="3"/>
    <x v="0"/>
    <n v="1838.13"/>
    <n v="0.41"/>
    <n v="753.63329999999996"/>
    <n v="1084.4967000000001"/>
    <n v="6"/>
    <x v="20"/>
    <d v="2023-01-17T00:00:00"/>
    <x v="2"/>
    <x v="2"/>
    <n v="426.78"/>
    <x v="0"/>
  </r>
  <r>
    <s v="ORD110415"/>
    <x v="1"/>
    <x v="1"/>
    <n v="1840.17"/>
    <n v="0.09"/>
    <n v="165.61529999999999"/>
    <n v="1674.5547000000001"/>
    <n v="6"/>
    <x v="382"/>
    <d v="2023-09-27T00:00:00"/>
    <x v="2"/>
    <x v="1"/>
    <n v="258.05"/>
    <x v="4"/>
  </r>
  <r>
    <s v="ORD106591"/>
    <x v="3"/>
    <x v="0"/>
    <n v="1843.09"/>
    <n v="0.42"/>
    <n v="774.09779999999989"/>
    <n v="1068.9922000000001"/>
    <n v="6"/>
    <x v="608"/>
    <d v="2023-01-25T00:00:00"/>
    <x v="2"/>
    <x v="2"/>
    <n v="403.31"/>
    <x v="0"/>
  </r>
  <r>
    <s v="ORD105353"/>
    <x v="1"/>
    <x v="4"/>
    <n v="1844.6"/>
    <n v="0.31"/>
    <n v="571.82600000000002"/>
    <n v="1272.7739999999999"/>
    <n v="6"/>
    <x v="698"/>
    <d v="2023-11-29T00:00:00"/>
    <x v="1"/>
    <x v="2"/>
    <n v="455.05"/>
    <x v="0"/>
  </r>
  <r>
    <s v="ORD114529"/>
    <x v="0"/>
    <x v="2"/>
    <n v="1844.9"/>
    <n v="0.39"/>
    <n v="719.51100000000008"/>
    <n v="1125.3890000000001"/>
    <n v="6"/>
    <x v="103"/>
    <d v="2023-10-07T00:00:00"/>
    <x v="0"/>
    <x v="1"/>
    <n v="350.64"/>
    <x v="2"/>
  </r>
  <r>
    <s v="ORD100293"/>
    <x v="2"/>
    <x v="0"/>
    <n v="1844.98"/>
    <n v="0.21"/>
    <n v="387.44579999999996"/>
    <n v="1457.5342000000001"/>
    <n v="6"/>
    <x v="540"/>
    <d v="2024-01-12T00:00:00"/>
    <x v="0"/>
    <x v="2"/>
    <n v="324.74"/>
    <x v="4"/>
  </r>
  <r>
    <s v="ORD109888"/>
    <x v="3"/>
    <x v="2"/>
    <n v="1849.71"/>
    <n v="0.28999999999999998"/>
    <n v="536.41589999999997"/>
    <n v="1313.2941000000001"/>
    <n v="6"/>
    <x v="90"/>
    <d v="2024-09-25T00:00:00"/>
    <x v="1"/>
    <x v="1"/>
    <n v="420.6"/>
    <x v="1"/>
  </r>
  <r>
    <s v="ORD109123"/>
    <x v="1"/>
    <x v="3"/>
    <n v="1850.57"/>
    <n v="0.15"/>
    <n v="277.58549999999997"/>
    <n v="1572.9845"/>
    <n v="6"/>
    <x v="530"/>
    <d v="2023-10-31T00:00:00"/>
    <x v="0"/>
    <x v="1"/>
    <n v="378.17"/>
    <x v="0"/>
  </r>
  <r>
    <s v="ORD110884"/>
    <x v="2"/>
    <x v="4"/>
    <n v="1862.59"/>
    <n v="0.34"/>
    <n v="633.28060000000005"/>
    <n v="1229.3093999999999"/>
    <n v="6"/>
    <x v="10"/>
    <d v="2023-12-14T00:00:00"/>
    <x v="0"/>
    <x v="0"/>
    <n v="293.31"/>
    <x v="4"/>
  </r>
  <r>
    <s v="ORD114174"/>
    <x v="0"/>
    <x v="2"/>
    <n v="1868.89"/>
    <n v="0.36"/>
    <n v="672.80039999999997"/>
    <n v="1196.0896000000002"/>
    <n v="6"/>
    <x v="637"/>
    <d v="2024-11-22T00:00:00"/>
    <x v="2"/>
    <x v="0"/>
    <n v="122.98"/>
    <x v="4"/>
  </r>
  <r>
    <s v="ORD105216"/>
    <x v="2"/>
    <x v="2"/>
    <n v="1869.08"/>
    <n v="0.03"/>
    <n v="56.072399999999995"/>
    <n v="1813.0075999999999"/>
    <n v="6"/>
    <x v="376"/>
    <d v="2023-04-10T00:00:00"/>
    <x v="2"/>
    <x v="2"/>
    <n v="448.18"/>
    <x v="4"/>
  </r>
  <r>
    <s v="ORD103760"/>
    <x v="1"/>
    <x v="1"/>
    <n v="1871.08"/>
    <n v="0.11"/>
    <n v="205.81879999999998"/>
    <n v="1665.2611999999999"/>
    <n v="6"/>
    <x v="657"/>
    <d v="2024-10-18T00:00:00"/>
    <x v="0"/>
    <x v="0"/>
    <n v="459.95"/>
    <x v="1"/>
  </r>
  <r>
    <s v="ORD111399"/>
    <x v="2"/>
    <x v="2"/>
    <n v="1881.73"/>
    <n v="7.0000000000000007E-2"/>
    <n v="131.72110000000001"/>
    <n v="1750.0089"/>
    <n v="6"/>
    <x v="138"/>
    <d v="2023-05-06T00:00:00"/>
    <x v="0"/>
    <x v="0"/>
    <n v="457.77"/>
    <x v="4"/>
  </r>
  <r>
    <s v="ORD108677"/>
    <x v="2"/>
    <x v="2"/>
    <n v="1882.76"/>
    <n v="0.2"/>
    <n v="376.55200000000002"/>
    <n v="1506.2080000000001"/>
    <n v="6"/>
    <x v="438"/>
    <d v="2023-02-04T00:00:00"/>
    <x v="1"/>
    <x v="2"/>
    <n v="111.43"/>
    <x v="1"/>
  </r>
  <r>
    <s v="ORD107520"/>
    <x v="2"/>
    <x v="2"/>
    <n v="1882.94"/>
    <n v="0.17"/>
    <n v="320.09980000000002"/>
    <n v="1562.8402000000001"/>
    <n v="6"/>
    <x v="224"/>
    <d v="2024-08-25T00:00:00"/>
    <x v="1"/>
    <x v="1"/>
    <n v="495.28"/>
    <x v="1"/>
  </r>
  <r>
    <s v="ORD102341"/>
    <x v="0"/>
    <x v="3"/>
    <n v="1883.65"/>
    <n v="0.28999999999999998"/>
    <n v="546.25850000000003"/>
    <n v="1337.3915000000002"/>
    <n v="6"/>
    <x v="71"/>
    <d v="2023-08-17T00:00:00"/>
    <x v="2"/>
    <x v="0"/>
    <n v="250.34"/>
    <x v="0"/>
  </r>
  <r>
    <s v="ORD104412"/>
    <x v="0"/>
    <x v="1"/>
    <n v="1886.32"/>
    <n v="0.38"/>
    <n v="716.80160000000001"/>
    <n v="1169.5183999999999"/>
    <n v="6"/>
    <x v="400"/>
    <d v="2024-01-05T00:00:00"/>
    <x v="2"/>
    <x v="1"/>
    <n v="435.52"/>
    <x v="1"/>
  </r>
  <r>
    <s v="ORD109467"/>
    <x v="0"/>
    <x v="3"/>
    <n v="1893.85"/>
    <n v="0.16"/>
    <n v="303.01600000000002"/>
    <n v="1590.8339999999998"/>
    <n v="6"/>
    <x v="512"/>
    <d v="2024-07-21T00:00:00"/>
    <x v="1"/>
    <x v="0"/>
    <n v="343.71"/>
    <x v="0"/>
  </r>
  <r>
    <s v="ORD104277"/>
    <x v="3"/>
    <x v="4"/>
    <n v="1897.74"/>
    <n v="0.02"/>
    <n v="37.954799999999999"/>
    <n v="1859.7852"/>
    <n v="6"/>
    <x v="483"/>
    <d v="2024-11-04T00:00:00"/>
    <x v="1"/>
    <x v="2"/>
    <n v="303.70999999999998"/>
    <x v="0"/>
  </r>
  <r>
    <s v="ORD108165"/>
    <x v="3"/>
    <x v="2"/>
    <n v="1899.14"/>
    <n v="0.13"/>
    <n v="246.88820000000001"/>
    <n v="1652.2518"/>
    <n v="6"/>
    <x v="54"/>
    <d v="2023-04-06T00:00:00"/>
    <x v="2"/>
    <x v="0"/>
    <n v="366.7"/>
    <x v="1"/>
  </r>
  <r>
    <s v="ORD113836"/>
    <x v="3"/>
    <x v="4"/>
    <n v="1908.93"/>
    <n v="0.46"/>
    <n v="878.10780000000011"/>
    <n v="1030.8222000000001"/>
    <n v="6"/>
    <x v="605"/>
    <d v="2024-07-01T00:00:00"/>
    <x v="2"/>
    <x v="2"/>
    <n v="230.77"/>
    <x v="1"/>
  </r>
  <r>
    <s v="ORD100960"/>
    <x v="1"/>
    <x v="1"/>
    <n v="1911.76"/>
    <n v="0.37"/>
    <n v="707.35119999999995"/>
    <n v="1204.4088000000002"/>
    <n v="6"/>
    <x v="531"/>
    <d v="2023-05-22T00:00:00"/>
    <x v="1"/>
    <x v="2"/>
    <n v="405.32"/>
    <x v="1"/>
  </r>
  <r>
    <s v="ORD110664"/>
    <x v="1"/>
    <x v="3"/>
    <n v="1915.84"/>
    <n v="0.05"/>
    <n v="95.792000000000002"/>
    <n v="1820.048"/>
    <n v="6"/>
    <x v="414"/>
    <d v="2024-02-11T00:00:00"/>
    <x v="0"/>
    <x v="1"/>
    <n v="142.21"/>
    <x v="4"/>
  </r>
  <r>
    <s v="ORD101914"/>
    <x v="3"/>
    <x v="1"/>
    <n v="1924.66"/>
    <n v="0.3"/>
    <n v="577.39800000000002"/>
    <n v="1347.2620000000002"/>
    <n v="6"/>
    <x v="559"/>
    <d v="2024-12-15T00:00:00"/>
    <x v="0"/>
    <x v="2"/>
    <n v="549.28"/>
    <x v="1"/>
  </r>
  <r>
    <s v="ORD104874"/>
    <x v="3"/>
    <x v="1"/>
    <n v="1926.79"/>
    <n v="7.0000000000000007E-2"/>
    <n v="134.87530000000001"/>
    <n v="1791.9147"/>
    <n v="6"/>
    <x v="158"/>
    <d v="2024-10-01T00:00:00"/>
    <x v="2"/>
    <x v="2"/>
    <n v="257.33"/>
    <x v="5"/>
  </r>
  <r>
    <s v="ORD104258"/>
    <x v="0"/>
    <x v="4"/>
    <n v="1929.59"/>
    <n v="0.39"/>
    <n v="752.54009999999994"/>
    <n v="1177.0499"/>
    <n v="6"/>
    <x v="287"/>
    <d v="2024-07-22T00:00:00"/>
    <x v="2"/>
    <x v="2"/>
    <n v="226.1"/>
    <x v="1"/>
  </r>
  <r>
    <s v="ORD111051"/>
    <x v="2"/>
    <x v="1"/>
    <n v="1930.09"/>
    <n v="0.21"/>
    <n v="405.31889999999999"/>
    <n v="1524.7710999999999"/>
    <n v="6"/>
    <x v="447"/>
    <d v="2024-06-04T00:00:00"/>
    <x v="2"/>
    <x v="1"/>
    <n v="251.68"/>
    <x v="4"/>
  </r>
  <r>
    <s v="ORD108460"/>
    <x v="2"/>
    <x v="0"/>
    <n v="1932.74"/>
    <n v="0.05"/>
    <n v="96.637"/>
    <n v="1836.1030000000001"/>
    <n v="6"/>
    <x v="162"/>
    <d v="2023-03-10T00:00:00"/>
    <x v="1"/>
    <x v="0"/>
    <n v="429.12"/>
    <x v="3"/>
  </r>
  <r>
    <s v="ORD103796"/>
    <x v="1"/>
    <x v="1"/>
    <n v="1932.91"/>
    <n v="0.41"/>
    <n v="792.49310000000003"/>
    <n v="1140.4169000000002"/>
    <n v="6"/>
    <x v="511"/>
    <d v="2024-10-18T00:00:00"/>
    <x v="0"/>
    <x v="0"/>
    <n v="385.55"/>
    <x v="5"/>
  </r>
  <r>
    <s v="ORD100767"/>
    <x v="3"/>
    <x v="2"/>
    <n v="1934.27"/>
    <n v="0.01"/>
    <n v="19.342700000000001"/>
    <n v="1914.9273000000001"/>
    <n v="6"/>
    <x v="567"/>
    <d v="2024-02-27T00:00:00"/>
    <x v="0"/>
    <x v="0"/>
    <n v="397.33"/>
    <x v="3"/>
  </r>
  <r>
    <s v="ORD103711"/>
    <x v="1"/>
    <x v="4"/>
    <n v="1935.38"/>
    <n v="0.12"/>
    <n v="232.2456"/>
    <n v="1703.1344000000001"/>
    <n v="6"/>
    <x v="309"/>
    <d v="2023-06-12T00:00:00"/>
    <x v="0"/>
    <x v="1"/>
    <n v="238.94"/>
    <x v="0"/>
  </r>
  <r>
    <s v="ORD107867"/>
    <x v="1"/>
    <x v="4"/>
    <n v="1938.54"/>
    <n v="0.12"/>
    <n v="232.62479999999999"/>
    <n v="1705.9151999999999"/>
    <n v="6"/>
    <x v="292"/>
    <d v="2023-04-30T00:00:00"/>
    <x v="1"/>
    <x v="1"/>
    <n v="389.49"/>
    <x v="0"/>
  </r>
  <r>
    <s v="ORD112386"/>
    <x v="0"/>
    <x v="0"/>
    <n v="1939.19"/>
    <n v="0.48"/>
    <n v="930.81119999999999"/>
    <n v="1008.3788000000001"/>
    <n v="6"/>
    <x v="227"/>
    <d v="2023-03-14T00:00:00"/>
    <x v="0"/>
    <x v="1"/>
    <n v="215.21"/>
    <x v="2"/>
  </r>
  <r>
    <s v="ORD102293"/>
    <x v="3"/>
    <x v="4"/>
    <n v="1946.94"/>
    <n v="0.01"/>
    <n v="19.4694"/>
    <n v="1927.4706000000001"/>
    <n v="6"/>
    <x v="215"/>
    <d v="2024-09-28T00:00:00"/>
    <x v="2"/>
    <x v="1"/>
    <n v="573.82000000000005"/>
    <x v="0"/>
  </r>
  <r>
    <s v="ORD110343"/>
    <x v="0"/>
    <x v="0"/>
    <n v="1948.75"/>
    <n v="0.13"/>
    <n v="253.33750000000001"/>
    <n v="1695.4124999999999"/>
    <n v="6"/>
    <x v="647"/>
    <d v="2023-03-06T00:00:00"/>
    <x v="1"/>
    <x v="1"/>
    <n v="555.75"/>
    <x v="5"/>
  </r>
  <r>
    <s v="ORD109753"/>
    <x v="3"/>
    <x v="2"/>
    <n v="1949.17"/>
    <n v="0.25"/>
    <n v="487.29250000000002"/>
    <n v="1461.8775000000001"/>
    <n v="6"/>
    <x v="245"/>
    <d v="2023-07-23T00:00:00"/>
    <x v="0"/>
    <x v="1"/>
    <n v="130.96"/>
    <x v="0"/>
  </r>
  <r>
    <s v="ORD107605"/>
    <x v="3"/>
    <x v="1"/>
    <n v="1949.75"/>
    <n v="0.33"/>
    <n v="643.41750000000002"/>
    <n v="1306.3325"/>
    <n v="6"/>
    <x v="289"/>
    <d v="2024-01-29T00:00:00"/>
    <x v="2"/>
    <x v="2"/>
    <n v="497.92"/>
    <x v="5"/>
  </r>
  <r>
    <s v="ORD112818"/>
    <x v="1"/>
    <x v="4"/>
    <n v="1953.47"/>
    <n v="0.3"/>
    <n v="586.04099999999994"/>
    <n v="1367.4290000000001"/>
    <n v="6"/>
    <x v="311"/>
    <d v="2023-09-09T00:00:00"/>
    <x v="2"/>
    <x v="1"/>
    <n v="393.1"/>
    <x v="2"/>
  </r>
  <r>
    <s v="ORD106567"/>
    <x v="0"/>
    <x v="2"/>
    <n v="1953.59"/>
    <n v="0.25"/>
    <n v="488.39749999999998"/>
    <n v="1465.1924999999999"/>
    <n v="6"/>
    <x v="74"/>
    <d v="2024-12-17T00:00:00"/>
    <x v="0"/>
    <x v="2"/>
    <n v="292.13"/>
    <x v="1"/>
  </r>
  <r>
    <s v="ORD104439"/>
    <x v="3"/>
    <x v="0"/>
    <n v="1955.52"/>
    <n v="0.42"/>
    <n v="821.3184"/>
    <n v="1134.2015999999999"/>
    <n v="6"/>
    <x v="548"/>
    <d v="2024-11-27T00:00:00"/>
    <x v="2"/>
    <x v="2"/>
    <n v="314.02999999999997"/>
    <x v="3"/>
  </r>
  <r>
    <s v="ORD104230"/>
    <x v="0"/>
    <x v="3"/>
    <n v="1955.71"/>
    <n v="0.47"/>
    <n v="919.18369999999993"/>
    <n v="1036.5263"/>
    <n v="6"/>
    <x v="154"/>
    <d v="2023-01-30T00:00:00"/>
    <x v="2"/>
    <x v="1"/>
    <n v="516.79999999999995"/>
    <x v="1"/>
  </r>
  <r>
    <s v="ORD107843"/>
    <x v="2"/>
    <x v="2"/>
    <n v="1957.94"/>
    <n v="0.5"/>
    <n v="978.97"/>
    <n v="978.97"/>
    <n v="6"/>
    <x v="42"/>
    <d v="2024-02-19T00:00:00"/>
    <x v="2"/>
    <x v="2"/>
    <n v="209.28"/>
    <x v="5"/>
  </r>
  <r>
    <s v="ORD100593"/>
    <x v="3"/>
    <x v="4"/>
    <n v="1958.15"/>
    <n v="0.05"/>
    <n v="97.907500000000013"/>
    <n v="1860.2425000000001"/>
    <n v="6"/>
    <x v="354"/>
    <d v="2023-08-19T00:00:00"/>
    <x v="0"/>
    <x v="0"/>
    <n v="143.06"/>
    <x v="4"/>
  </r>
  <r>
    <s v="ORD109910"/>
    <x v="1"/>
    <x v="1"/>
    <n v="1959.98"/>
    <n v="0.12"/>
    <n v="235.19759999999999"/>
    <n v="1724.7824000000001"/>
    <n v="6"/>
    <x v="161"/>
    <d v="2024-03-18T00:00:00"/>
    <x v="2"/>
    <x v="1"/>
    <n v="244.06"/>
    <x v="2"/>
  </r>
  <r>
    <s v="ORD109122"/>
    <x v="0"/>
    <x v="2"/>
    <n v="1965.2"/>
    <n v="0.05"/>
    <n v="98.26"/>
    <n v="1866.94"/>
    <n v="6"/>
    <x v="248"/>
    <d v="2024-11-10T00:00:00"/>
    <x v="0"/>
    <x v="1"/>
    <n v="350.58"/>
    <x v="0"/>
  </r>
  <r>
    <s v="ORD101663"/>
    <x v="0"/>
    <x v="4"/>
    <n v="1965.56"/>
    <n v="0.19"/>
    <n v="373.45639999999997"/>
    <n v="1592.1035999999999"/>
    <n v="6"/>
    <x v="688"/>
    <d v="2024-06-16T00:00:00"/>
    <x v="0"/>
    <x v="1"/>
    <n v="542.49"/>
    <x v="2"/>
  </r>
  <r>
    <s v="ORD109121"/>
    <x v="1"/>
    <x v="1"/>
    <n v="1968.03"/>
    <n v="7.0000000000000007E-2"/>
    <n v="137.7621"/>
    <n v="1830.2679000000001"/>
    <n v="6"/>
    <x v="78"/>
    <d v="2023-02-23T00:00:00"/>
    <x v="0"/>
    <x v="2"/>
    <n v="329.96"/>
    <x v="5"/>
  </r>
  <r>
    <s v="ORD108747"/>
    <x v="2"/>
    <x v="1"/>
    <n v="1971.96"/>
    <n v="0.19"/>
    <n v="374.67240000000004"/>
    <n v="1597.2876000000001"/>
    <n v="6"/>
    <x v="632"/>
    <d v="2024-10-11T00:00:00"/>
    <x v="0"/>
    <x v="2"/>
    <n v="365.4"/>
    <x v="0"/>
  </r>
  <r>
    <s v="ORD106080"/>
    <x v="1"/>
    <x v="2"/>
    <n v="1973.92"/>
    <n v="0.4"/>
    <n v="789.5680000000001"/>
    <n v="1184.3519999999999"/>
    <n v="6"/>
    <x v="490"/>
    <d v="2023-09-20T00:00:00"/>
    <x v="0"/>
    <x v="2"/>
    <n v="287.12"/>
    <x v="1"/>
  </r>
  <r>
    <s v="ORD104498"/>
    <x v="1"/>
    <x v="4"/>
    <n v="1974.41"/>
    <n v="0.05"/>
    <n v="98.720500000000015"/>
    <n v="1875.6895"/>
    <n v="6"/>
    <x v="658"/>
    <d v="2023-01-10T00:00:00"/>
    <x v="0"/>
    <x v="0"/>
    <n v="132.5"/>
    <x v="0"/>
  </r>
  <r>
    <s v="ORD104545"/>
    <x v="0"/>
    <x v="0"/>
    <n v="1975.05"/>
    <n v="0.11"/>
    <n v="217.25549999999998"/>
    <n v="1757.7945"/>
    <n v="6"/>
    <x v="677"/>
    <d v="2024-05-11T00:00:00"/>
    <x v="2"/>
    <x v="0"/>
    <n v="463.52"/>
    <x v="0"/>
  </r>
  <r>
    <s v="ORD105486"/>
    <x v="2"/>
    <x v="1"/>
    <n v="1976.75"/>
    <n v="0.43"/>
    <n v="850.00249999999994"/>
    <n v="1126.7474999999999"/>
    <n v="6"/>
    <x v="20"/>
    <d v="2023-01-14T00:00:00"/>
    <x v="1"/>
    <x v="0"/>
    <n v="300.88"/>
    <x v="0"/>
  </r>
  <r>
    <s v="ORD103510"/>
    <x v="2"/>
    <x v="3"/>
    <n v="1977.27"/>
    <n v="0.14000000000000001"/>
    <n v="276.81780000000003"/>
    <n v="1700.4521999999999"/>
    <n v="6"/>
    <x v="454"/>
    <d v="2023-07-19T00:00:00"/>
    <x v="2"/>
    <x v="1"/>
    <n v="134.53"/>
    <x v="0"/>
  </r>
  <r>
    <s v="ORD109522"/>
    <x v="2"/>
    <x v="1"/>
    <n v="1978.47"/>
    <n v="0.43"/>
    <n v="850.74210000000005"/>
    <n v="1127.7278999999999"/>
    <n v="6"/>
    <x v="430"/>
    <d v="2024-02-24T00:00:00"/>
    <x v="2"/>
    <x v="0"/>
    <n v="588.66999999999996"/>
    <x v="2"/>
  </r>
  <r>
    <s v="ORD115306"/>
    <x v="1"/>
    <x v="2"/>
    <n v="1982.92"/>
    <n v="0.28000000000000003"/>
    <n v="555.21760000000006"/>
    <n v="1427.7024000000001"/>
    <n v="6"/>
    <x v="106"/>
    <d v="2023-01-23T00:00:00"/>
    <x v="1"/>
    <x v="1"/>
    <n v="277.12"/>
    <x v="5"/>
  </r>
  <r>
    <s v="ORD104549"/>
    <x v="3"/>
    <x v="0"/>
    <n v="1985.67"/>
    <n v="0.42"/>
    <n v="833.98140000000001"/>
    <n v="1151.6886"/>
    <n v="6"/>
    <x v="699"/>
    <d v="2023-01-27T00:00:00"/>
    <x v="0"/>
    <x v="1"/>
    <n v="292.83"/>
    <x v="0"/>
  </r>
  <r>
    <s v="ORD111364"/>
    <x v="2"/>
    <x v="3"/>
    <n v="1986.67"/>
    <n v="0.22"/>
    <n v="437.06740000000002"/>
    <n v="1549.6026000000002"/>
    <n v="6"/>
    <x v="540"/>
    <d v="2024-01-15T00:00:00"/>
    <x v="0"/>
    <x v="2"/>
    <n v="111.65"/>
    <x v="3"/>
  </r>
  <r>
    <s v="ORD100400"/>
    <x v="3"/>
    <x v="0"/>
    <n v="1994.91"/>
    <n v="0.24"/>
    <n v="478.77839999999998"/>
    <n v="1516.1316000000002"/>
    <n v="6"/>
    <x v="426"/>
    <d v="2023-12-29T00:00:00"/>
    <x v="1"/>
    <x v="1"/>
    <n v="476.38"/>
    <x v="4"/>
  </r>
  <r>
    <s v="ORD111464"/>
    <x v="1"/>
    <x v="2"/>
    <n v="1996.19"/>
    <n v="0.38"/>
    <n v="758.55220000000008"/>
    <n v="1237.6378"/>
    <n v="6"/>
    <x v="617"/>
    <d v="2024-10-01T00:00:00"/>
    <x v="0"/>
    <x v="1"/>
    <n v="589.89"/>
    <x v="1"/>
  </r>
  <r>
    <s v="ORD110510"/>
    <x v="0"/>
    <x v="4"/>
    <n v="2000.52"/>
    <n v="0.28000000000000003"/>
    <n v="560.14560000000006"/>
    <n v="1440.3743999999999"/>
    <n v="6"/>
    <x v="597"/>
    <d v="2023-04-23T00:00:00"/>
    <x v="0"/>
    <x v="1"/>
    <n v="130.28"/>
    <x v="3"/>
  </r>
  <r>
    <s v="ORD111342"/>
    <x v="3"/>
    <x v="4"/>
    <n v="2009.35"/>
    <n v="0.16"/>
    <n v="321.49599999999998"/>
    <n v="1687.8539999999998"/>
    <n v="6"/>
    <x v="108"/>
    <d v="2023-10-20T00:00:00"/>
    <x v="2"/>
    <x v="1"/>
    <n v="428.56"/>
    <x v="1"/>
  </r>
  <r>
    <s v="ORD112078"/>
    <x v="0"/>
    <x v="3"/>
    <n v="2010.48"/>
    <n v="0.14000000000000001"/>
    <n v="281.46720000000005"/>
    <n v="1729.0128"/>
    <n v="6"/>
    <x v="348"/>
    <d v="2023-09-07T00:00:00"/>
    <x v="1"/>
    <x v="0"/>
    <n v="583.20000000000005"/>
    <x v="2"/>
  </r>
  <r>
    <s v="ORD114153"/>
    <x v="0"/>
    <x v="3"/>
    <n v="2012.49"/>
    <n v="0.05"/>
    <n v="100.62450000000001"/>
    <n v="1911.8654999999999"/>
    <n v="6"/>
    <x v="602"/>
    <d v="2023-05-14T00:00:00"/>
    <x v="2"/>
    <x v="2"/>
    <n v="232.9"/>
    <x v="2"/>
  </r>
  <r>
    <s v="ORD112748"/>
    <x v="0"/>
    <x v="4"/>
    <n v="2015.43"/>
    <n v="0.09"/>
    <n v="181.3887"/>
    <n v="1834.0413000000001"/>
    <n v="6"/>
    <x v="251"/>
    <d v="2023-10-11T00:00:00"/>
    <x v="1"/>
    <x v="2"/>
    <n v="101.46"/>
    <x v="0"/>
  </r>
  <r>
    <s v="ORD106225"/>
    <x v="1"/>
    <x v="0"/>
    <n v="2017.44"/>
    <n v="0.5"/>
    <n v="1008.72"/>
    <n v="1008.72"/>
    <n v="6"/>
    <x v="166"/>
    <d v="2023-11-23T00:00:00"/>
    <x v="2"/>
    <x v="2"/>
    <n v="418.27"/>
    <x v="0"/>
  </r>
  <r>
    <s v="ORD100574"/>
    <x v="0"/>
    <x v="2"/>
    <n v="2017.89"/>
    <n v="0.23"/>
    <n v="464.11470000000003"/>
    <n v="1553.7753"/>
    <n v="6"/>
    <x v="544"/>
    <d v="2023-11-13T00:00:00"/>
    <x v="2"/>
    <x v="0"/>
    <n v="150.35"/>
    <x v="2"/>
  </r>
  <r>
    <s v="ORD101416"/>
    <x v="1"/>
    <x v="3"/>
    <n v="2030.82"/>
    <n v="0.34"/>
    <n v="690.47879999999998"/>
    <n v="1340.3411999999998"/>
    <n v="6"/>
    <x v="101"/>
    <d v="2024-01-19T00:00:00"/>
    <x v="1"/>
    <x v="1"/>
    <n v="581.23"/>
    <x v="0"/>
  </r>
  <r>
    <s v="ORD105830"/>
    <x v="0"/>
    <x v="3"/>
    <n v="2032.32"/>
    <n v="0.33"/>
    <n v="670.66560000000004"/>
    <n v="1361.6543999999999"/>
    <n v="6"/>
    <x v="525"/>
    <d v="2024-07-14T00:00:00"/>
    <x v="1"/>
    <x v="0"/>
    <n v="299.31"/>
    <x v="2"/>
  </r>
  <r>
    <s v="ORD109382"/>
    <x v="3"/>
    <x v="1"/>
    <n v="2035.72"/>
    <n v="0.06"/>
    <n v="122.14319999999999"/>
    <n v="1913.5768"/>
    <n v="6"/>
    <x v="16"/>
    <d v="2024-12-07T00:00:00"/>
    <x v="2"/>
    <x v="0"/>
    <n v="478.77"/>
    <x v="5"/>
  </r>
  <r>
    <s v="ORD100133"/>
    <x v="1"/>
    <x v="4"/>
    <n v="2042.08"/>
    <n v="0.14000000000000001"/>
    <n v="285.89120000000003"/>
    <n v="1756.1887999999999"/>
    <n v="6"/>
    <x v="388"/>
    <d v="2023-07-08T00:00:00"/>
    <x v="2"/>
    <x v="0"/>
    <n v="583.83000000000004"/>
    <x v="4"/>
  </r>
  <r>
    <s v="ORD112333"/>
    <x v="1"/>
    <x v="4"/>
    <n v="2044.16"/>
    <n v="0.05"/>
    <n v="102.20800000000001"/>
    <n v="1941.952"/>
    <n v="6"/>
    <x v="328"/>
    <d v="2024-01-31T00:00:00"/>
    <x v="1"/>
    <x v="0"/>
    <n v="584.62"/>
    <x v="1"/>
  </r>
  <r>
    <s v="ORD106796"/>
    <x v="0"/>
    <x v="2"/>
    <n v="2047.07"/>
    <n v="0.37"/>
    <n v="757.41589999999997"/>
    <n v="1289.6541"/>
    <n v="6"/>
    <x v="621"/>
    <d v="2024-12-14T00:00:00"/>
    <x v="2"/>
    <x v="0"/>
    <n v="325.31"/>
    <x v="0"/>
  </r>
  <r>
    <s v="ORD108503"/>
    <x v="1"/>
    <x v="1"/>
    <n v="2055.98"/>
    <n v="0.35"/>
    <n v="719.59299999999996"/>
    <n v="1336.3870000000002"/>
    <n v="6"/>
    <x v="411"/>
    <d v="2023-04-16T00:00:00"/>
    <x v="0"/>
    <x v="1"/>
    <n v="281.38"/>
    <x v="1"/>
  </r>
  <r>
    <s v="ORD100191"/>
    <x v="0"/>
    <x v="3"/>
    <n v="2056.15"/>
    <n v="0.49"/>
    <n v="1007.5135"/>
    <n v="1048.6365000000001"/>
    <n v="6"/>
    <x v="241"/>
    <d v="2024-04-24T00:00:00"/>
    <x v="0"/>
    <x v="0"/>
    <n v="549.92999999999995"/>
    <x v="2"/>
  </r>
  <r>
    <s v="ORD113151"/>
    <x v="2"/>
    <x v="1"/>
    <n v="2063.48"/>
    <n v="0.44"/>
    <n v="907.93119999999999"/>
    <n v="1155.5488"/>
    <n v="6"/>
    <x v="69"/>
    <d v="2023-04-02T00:00:00"/>
    <x v="2"/>
    <x v="0"/>
    <n v="149.59"/>
    <x v="1"/>
  </r>
  <r>
    <s v="ORD109828"/>
    <x v="3"/>
    <x v="1"/>
    <n v="2064.12"/>
    <n v="0.28000000000000003"/>
    <n v="577.95360000000005"/>
    <n v="1486.1663999999998"/>
    <n v="6"/>
    <x v="467"/>
    <d v="2024-08-15T00:00:00"/>
    <x v="2"/>
    <x v="0"/>
    <n v="191.46"/>
    <x v="0"/>
  </r>
  <r>
    <s v="ORD109842"/>
    <x v="3"/>
    <x v="2"/>
    <n v="2064.33"/>
    <n v="0.19"/>
    <n v="392.22269999999997"/>
    <n v="1672.1072999999999"/>
    <n v="6"/>
    <x v="582"/>
    <d v="2023-07-30T00:00:00"/>
    <x v="2"/>
    <x v="0"/>
    <n v="187.27"/>
    <x v="5"/>
  </r>
  <r>
    <s v="ORD108476"/>
    <x v="2"/>
    <x v="3"/>
    <n v="2066.16"/>
    <n v="0.37"/>
    <n v="764.47919999999999"/>
    <n v="1301.6807999999999"/>
    <n v="6"/>
    <x v="592"/>
    <d v="2023-12-16T00:00:00"/>
    <x v="0"/>
    <x v="1"/>
    <n v="294.87"/>
    <x v="5"/>
  </r>
  <r>
    <s v="ORD100248"/>
    <x v="1"/>
    <x v="2"/>
    <n v="2079.39"/>
    <n v="0.05"/>
    <n v="103.9695"/>
    <n v="1975.4204999999999"/>
    <n v="6"/>
    <x v="493"/>
    <d v="2024-03-02T00:00:00"/>
    <x v="1"/>
    <x v="2"/>
    <n v="214.85"/>
    <x v="1"/>
  </r>
  <r>
    <s v="ORD107824"/>
    <x v="0"/>
    <x v="3"/>
    <n v="2081.19"/>
    <n v="0.39"/>
    <n v="811.66410000000008"/>
    <n v="1269.5259000000001"/>
    <n v="6"/>
    <x v="171"/>
    <d v="2024-03-03T00:00:00"/>
    <x v="0"/>
    <x v="2"/>
    <n v="594.41"/>
    <x v="5"/>
  </r>
  <r>
    <s v="ORD112415"/>
    <x v="2"/>
    <x v="3"/>
    <n v="2082.3200000000002"/>
    <n v="0.43"/>
    <n v="895.39760000000001"/>
    <n v="1186.9224000000002"/>
    <n v="6"/>
    <x v="322"/>
    <d v="2023-01-18T00:00:00"/>
    <x v="2"/>
    <x v="1"/>
    <n v="420.83"/>
    <x v="5"/>
  </r>
  <r>
    <s v="ORD109941"/>
    <x v="1"/>
    <x v="3"/>
    <n v="2082.61"/>
    <n v="0.28000000000000003"/>
    <n v="583.13080000000014"/>
    <n v="1499.4792"/>
    <n v="6"/>
    <x v="474"/>
    <d v="2024-03-02T00:00:00"/>
    <x v="2"/>
    <x v="2"/>
    <n v="463.03"/>
    <x v="4"/>
  </r>
  <r>
    <s v="ORD104219"/>
    <x v="2"/>
    <x v="0"/>
    <n v="2084.15"/>
    <n v="0.06"/>
    <n v="125.04900000000001"/>
    <n v="1959.1010000000001"/>
    <n v="6"/>
    <x v="676"/>
    <d v="2024-03-05T00:00:00"/>
    <x v="2"/>
    <x v="2"/>
    <n v="577.05999999999995"/>
    <x v="1"/>
  </r>
  <r>
    <s v="ORD102370"/>
    <x v="3"/>
    <x v="0"/>
    <n v="2090.77"/>
    <n v="0.43"/>
    <n v="899.03109999999992"/>
    <n v="1191.7389000000001"/>
    <n v="6"/>
    <x v="151"/>
    <d v="2023-07-23T00:00:00"/>
    <x v="2"/>
    <x v="0"/>
    <n v="322.68"/>
    <x v="0"/>
  </r>
  <r>
    <s v="ORD109311"/>
    <x v="0"/>
    <x v="3"/>
    <n v="2092.48"/>
    <n v="0.05"/>
    <n v="104.62400000000001"/>
    <n v="1987.856"/>
    <n v="6"/>
    <x v="703"/>
    <d v="2023-06-10T00:00:00"/>
    <x v="0"/>
    <x v="0"/>
    <n v="482.63"/>
    <x v="2"/>
  </r>
  <r>
    <s v="ORD105371"/>
    <x v="1"/>
    <x v="0"/>
    <n v="2093.5"/>
    <n v="0.22"/>
    <n v="460.57"/>
    <n v="1632.93"/>
    <n v="6"/>
    <x v="427"/>
    <d v="2023-07-07T00:00:00"/>
    <x v="0"/>
    <x v="1"/>
    <n v="579.66"/>
    <x v="3"/>
  </r>
  <r>
    <s v="ORD102749"/>
    <x v="2"/>
    <x v="2"/>
    <n v="2098.41"/>
    <n v="0.13"/>
    <n v="272.79329999999999"/>
    <n v="1825.6166999999998"/>
    <n v="6"/>
    <x v="408"/>
    <d v="2024-04-18T00:00:00"/>
    <x v="1"/>
    <x v="0"/>
    <n v="227.72"/>
    <x v="5"/>
  </r>
  <r>
    <s v="ORD101066"/>
    <x v="1"/>
    <x v="4"/>
    <n v="2099.42"/>
    <n v="0.42"/>
    <n v="881.75639999999999"/>
    <n v="1217.6636000000001"/>
    <n v="6"/>
    <x v="349"/>
    <d v="2024-07-26T00:00:00"/>
    <x v="2"/>
    <x v="0"/>
    <n v="255.88"/>
    <x v="2"/>
  </r>
  <r>
    <s v="ORD112206"/>
    <x v="0"/>
    <x v="0"/>
    <n v="2102.38"/>
    <n v="0.45"/>
    <n v="946.07100000000003"/>
    <n v="1156.3090000000002"/>
    <n v="6"/>
    <x v="678"/>
    <d v="2024-03-14T00:00:00"/>
    <x v="0"/>
    <x v="1"/>
    <n v="594.57000000000005"/>
    <x v="5"/>
  </r>
  <r>
    <s v="ORD107854"/>
    <x v="0"/>
    <x v="1"/>
    <n v="2102.73"/>
    <n v="0.39"/>
    <n v="820.06470000000002"/>
    <n v="1282.6653000000001"/>
    <n v="6"/>
    <x v="194"/>
    <d v="2023-02-26T00:00:00"/>
    <x v="2"/>
    <x v="1"/>
    <n v="505.48"/>
    <x v="2"/>
  </r>
  <r>
    <s v="ORD100087"/>
    <x v="1"/>
    <x v="1"/>
    <n v="2106.65"/>
    <n v="0.15"/>
    <n v="315.9975"/>
    <n v="1790.6525000000001"/>
    <n v="6"/>
    <x v="286"/>
    <d v="2024-06-22T00:00:00"/>
    <x v="2"/>
    <x v="2"/>
    <n v="120.84"/>
    <x v="0"/>
  </r>
  <r>
    <s v="ORD103621"/>
    <x v="2"/>
    <x v="4"/>
    <n v="2110.52"/>
    <n v="0.32"/>
    <n v="675.3664"/>
    <n v="1435.1536000000001"/>
    <n v="6"/>
    <x v="557"/>
    <d v="2023-03-05T00:00:00"/>
    <x v="2"/>
    <x v="1"/>
    <n v="318.33999999999997"/>
    <x v="4"/>
  </r>
  <r>
    <s v="ORD104144"/>
    <x v="3"/>
    <x v="1"/>
    <n v="2111.04"/>
    <n v="0.03"/>
    <n v="63.331199999999995"/>
    <n v="2047.7087999999999"/>
    <n v="6"/>
    <x v="393"/>
    <d v="2024-03-19T00:00:00"/>
    <x v="0"/>
    <x v="2"/>
    <n v="511.08"/>
    <x v="4"/>
  </r>
  <r>
    <s v="ORD109113"/>
    <x v="0"/>
    <x v="0"/>
    <n v="2118.58"/>
    <n v="0.37"/>
    <n v="783.87459999999999"/>
    <n v="1334.7053999999998"/>
    <n v="6"/>
    <x v="203"/>
    <d v="2023-08-07T00:00:00"/>
    <x v="2"/>
    <x v="0"/>
    <n v="373.07"/>
    <x v="0"/>
  </r>
  <r>
    <s v="ORD115154"/>
    <x v="1"/>
    <x v="1"/>
    <n v="2120.12"/>
    <n v="0.32"/>
    <n v="678.4384"/>
    <n v="1441.6815999999999"/>
    <n v="6"/>
    <x v="299"/>
    <d v="2023-06-22T00:00:00"/>
    <x v="2"/>
    <x v="0"/>
    <n v="574.61"/>
    <x v="3"/>
  </r>
  <r>
    <s v="ORD101173"/>
    <x v="0"/>
    <x v="0"/>
    <n v="2128.87"/>
    <n v="0.24"/>
    <n v="510.92879999999997"/>
    <n v="1617.9412"/>
    <n v="6"/>
    <x v="723"/>
    <d v="2024-06-26T00:00:00"/>
    <x v="1"/>
    <x v="0"/>
    <n v="302.73"/>
    <x v="3"/>
  </r>
  <r>
    <s v="ORD113998"/>
    <x v="0"/>
    <x v="0"/>
    <n v="2142.02"/>
    <n v="0.22"/>
    <n v="471.24439999999998"/>
    <n v="1670.7755999999999"/>
    <n v="6"/>
    <x v="236"/>
    <d v="2023-11-12T00:00:00"/>
    <x v="0"/>
    <x v="0"/>
    <n v="472.73"/>
    <x v="2"/>
  </r>
  <r>
    <s v="ORD103635"/>
    <x v="3"/>
    <x v="3"/>
    <n v="2148.1"/>
    <n v="0.47"/>
    <n v="1009.6069999999999"/>
    <n v="1138.4929999999999"/>
    <n v="6"/>
    <x v="525"/>
    <d v="2024-07-14T00:00:00"/>
    <x v="2"/>
    <x v="1"/>
    <n v="576.25"/>
    <x v="1"/>
  </r>
  <r>
    <s v="ORD112724"/>
    <x v="1"/>
    <x v="4"/>
    <n v="2150.08"/>
    <n v="0.39"/>
    <n v="838.53120000000001"/>
    <n v="1311.5488"/>
    <n v="6"/>
    <x v="198"/>
    <d v="2023-10-17T00:00:00"/>
    <x v="1"/>
    <x v="1"/>
    <n v="630.6"/>
    <x v="5"/>
  </r>
  <r>
    <s v="ORD108296"/>
    <x v="3"/>
    <x v="1"/>
    <n v="2150.73"/>
    <n v="0.41"/>
    <n v="881.7992999999999"/>
    <n v="1268.9307000000001"/>
    <n v="6"/>
    <x v="199"/>
    <d v="2024-12-05T00:00:00"/>
    <x v="2"/>
    <x v="2"/>
    <n v="578.64"/>
    <x v="3"/>
  </r>
  <r>
    <s v="ORD103355"/>
    <x v="0"/>
    <x v="0"/>
    <n v="2153.4299999999998"/>
    <n v="0.09"/>
    <n v="193.80869999999999"/>
    <n v="1959.6212999999998"/>
    <n v="6"/>
    <x v="21"/>
    <d v="2023-03-22T00:00:00"/>
    <x v="1"/>
    <x v="2"/>
    <n v="119.62"/>
    <x v="3"/>
  </r>
  <r>
    <s v="ORD112242"/>
    <x v="1"/>
    <x v="1"/>
    <n v="2155.08"/>
    <n v="0.28000000000000003"/>
    <n v="603.42240000000004"/>
    <n v="1551.6576"/>
    <n v="6"/>
    <x v="212"/>
    <d v="2023-05-16T00:00:00"/>
    <x v="0"/>
    <x v="2"/>
    <n v="393.5"/>
    <x v="0"/>
  </r>
  <r>
    <s v="ORD102968"/>
    <x v="0"/>
    <x v="1"/>
    <n v="2155.14"/>
    <n v="0.28999999999999998"/>
    <n v="624.99059999999997"/>
    <n v="1530.1493999999998"/>
    <n v="6"/>
    <x v="272"/>
    <d v="2023-01-20T00:00:00"/>
    <x v="2"/>
    <x v="1"/>
    <n v="442.96"/>
    <x v="4"/>
  </r>
  <r>
    <s v="ORD103205"/>
    <x v="2"/>
    <x v="4"/>
    <n v="2159.41"/>
    <n v="0.49"/>
    <n v="1058.1108999999999"/>
    <n v="1101.2991"/>
    <n v="6"/>
    <x v="303"/>
    <d v="2023-12-26T00:00:00"/>
    <x v="1"/>
    <x v="1"/>
    <n v="213.91"/>
    <x v="4"/>
  </r>
  <r>
    <s v="ORD107882"/>
    <x v="2"/>
    <x v="4"/>
    <n v="2160.89"/>
    <n v="0.18"/>
    <n v="388.96019999999999"/>
    <n v="1771.9297999999999"/>
    <n v="6"/>
    <x v="46"/>
    <d v="2024-03-03T00:00:00"/>
    <x v="1"/>
    <x v="0"/>
    <n v="124.15"/>
    <x v="3"/>
  </r>
  <r>
    <s v="ORD111431"/>
    <x v="3"/>
    <x v="1"/>
    <n v="2163.41"/>
    <n v="0.26"/>
    <n v="562.48659999999995"/>
    <n v="1600.9233999999999"/>
    <n v="6"/>
    <x v="448"/>
    <d v="2023-04-09T00:00:00"/>
    <x v="2"/>
    <x v="1"/>
    <n v="345.32"/>
    <x v="1"/>
  </r>
  <r>
    <s v="ORD101565"/>
    <x v="0"/>
    <x v="0"/>
    <n v="2163.4899999999998"/>
    <n v="0.15"/>
    <n v="324.52349999999996"/>
    <n v="1838.9664999999998"/>
    <n v="6"/>
    <x v="441"/>
    <d v="2024-03-21T00:00:00"/>
    <x v="2"/>
    <x v="2"/>
    <n v="157.18"/>
    <x v="0"/>
  </r>
  <r>
    <s v="ORD112951"/>
    <x v="3"/>
    <x v="3"/>
    <n v="2170.0300000000002"/>
    <n v="0.43"/>
    <n v="933.11290000000008"/>
    <n v="1236.9171000000001"/>
    <n v="6"/>
    <x v="696"/>
    <d v="2024-11-03T00:00:00"/>
    <x v="0"/>
    <x v="0"/>
    <n v="270.39"/>
    <x v="2"/>
  </r>
  <r>
    <s v="ORD111433"/>
    <x v="0"/>
    <x v="3"/>
    <n v="2170.4699999999998"/>
    <n v="7.0000000000000007E-2"/>
    <n v="151.93289999999999"/>
    <n v="2018.5370999999998"/>
    <n v="6"/>
    <x v="624"/>
    <d v="2024-12-05T00:00:00"/>
    <x v="0"/>
    <x v="1"/>
    <n v="364.25"/>
    <x v="5"/>
  </r>
  <r>
    <s v="ORD104559"/>
    <x v="2"/>
    <x v="2"/>
    <n v="2177.63"/>
    <n v="0.34"/>
    <n v="740.39420000000007"/>
    <n v="1437.2357999999999"/>
    <n v="6"/>
    <x v="453"/>
    <d v="2023-04-04T00:00:00"/>
    <x v="0"/>
    <x v="1"/>
    <n v="489.39"/>
    <x v="1"/>
  </r>
  <r>
    <s v="ORD101598"/>
    <x v="3"/>
    <x v="2"/>
    <n v="2181.1"/>
    <n v="0.15"/>
    <n v="327.16499999999996"/>
    <n v="1853.9349999999999"/>
    <n v="6"/>
    <x v="346"/>
    <d v="2023-06-02T00:00:00"/>
    <x v="1"/>
    <x v="2"/>
    <n v="286.25"/>
    <x v="1"/>
  </r>
  <r>
    <s v="ORD101660"/>
    <x v="0"/>
    <x v="4"/>
    <n v="2188.4"/>
    <n v="0.04"/>
    <n v="87.536000000000001"/>
    <n v="2100.864"/>
    <n v="6"/>
    <x v="671"/>
    <d v="2024-10-14T00:00:00"/>
    <x v="2"/>
    <x v="0"/>
    <n v="625.79999999999995"/>
    <x v="1"/>
  </r>
  <r>
    <s v="ORD100179"/>
    <x v="0"/>
    <x v="2"/>
    <n v="2191"/>
    <n v="0.38"/>
    <n v="832.58"/>
    <n v="1358.42"/>
    <n v="6"/>
    <x v="360"/>
    <d v="2024-12-17T00:00:00"/>
    <x v="0"/>
    <x v="0"/>
    <n v="336.28"/>
    <x v="3"/>
  </r>
  <r>
    <s v="ORD114545"/>
    <x v="3"/>
    <x v="3"/>
    <n v="2192.2600000000002"/>
    <n v="0.45"/>
    <n v="986.51700000000017"/>
    <n v="1205.7429999999999"/>
    <n v="6"/>
    <x v="132"/>
    <d v="2024-01-21T00:00:00"/>
    <x v="2"/>
    <x v="1"/>
    <n v="409.97"/>
    <x v="2"/>
  </r>
  <r>
    <s v="ORD106059"/>
    <x v="0"/>
    <x v="2"/>
    <n v="2193.39"/>
    <n v="0.45"/>
    <n v="987.02549999999997"/>
    <n v="1206.3644999999999"/>
    <n v="6"/>
    <x v="319"/>
    <d v="2024-03-08T00:00:00"/>
    <x v="0"/>
    <x v="1"/>
    <n v="366.53"/>
    <x v="0"/>
  </r>
  <r>
    <s v="ORD110232"/>
    <x v="1"/>
    <x v="4"/>
    <n v="2196.44"/>
    <n v="0.38"/>
    <n v="834.6472"/>
    <n v="1361.7928000000002"/>
    <n v="6"/>
    <x v="128"/>
    <d v="2024-08-29T00:00:00"/>
    <x v="1"/>
    <x v="0"/>
    <n v="347.25"/>
    <x v="4"/>
  </r>
  <r>
    <s v="ORD112157"/>
    <x v="2"/>
    <x v="1"/>
    <n v="2197.65"/>
    <n v="0.08"/>
    <n v="175.81200000000001"/>
    <n v="2021.8380000000002"/>
    <n v="6"/>
    <x v="198"/>
    <d v="2023-10-18T00:00:00"/>
    <x v="0"/>
    <x v="1"/>
    <n v="214.59"/>
    <x v="4"/>
  </r>
  <r>
    <s v="ORD107522"/>
    <x v="2"/>
    <x v="2"/>
    <n v="2214.59"/>
    <n v="0.46"/>
    <n v="1018.7114000000001"/>
    <n v="1195.8786"/>
    <n v="6"/>
    <x v="227"/>
    <d v="2023-03-15T00:00:00"/>
    <x v="1"/>
    <x v="0"/>
    <n v="176.77"/>
    <x v="1"/>
  </r>
  <r>
    <s v="ORD108334"/>
    <x v="0"/>
    <x v="2"/>
    <n v="2220.4299999999998"/>
    <n v="0.21"/>
    <n v="466.29029999999995"/>
    <n v="1754.1396999999999"/>
    <n v="6"/>
    <x v="494"/>
    <d v="2024-11-06T00:00:00"/>
    <x v="2"/>
    <x v="2"/>
    <n v="358.54"/>
    <x v="3"/>
  </r>
  <r>
    <s v="ORD112275"/>
    <x v="2"/>
    <x v="0"/>
    <n v="2221.77"/>
    <n v="0.22"/>
    <n v="488.7894"/>
    <n v="1732.9805999999999"/>
    <n v="6"/>
    <x v="100"/>
    <d v="2024-07-14T00:00:00"/>
    <x v="2"/>
    <x v="1"/>
    <n v="368.86"/>
    <x v="2"/>
  </r>
  <r>
    <s v="ORD101979"/>
    <x v="2"/>
    <x v="2"/>
    <n v="2221.9699999999998"/>
    <n v="0.26"/>
    <n v="577.71219999999994"/>
    <n v="1644.2577999999999"/>
    <n v="6"/>
    <x v="712"/>
    <d v="2024-02-24T00:00:00"/>
    <x v="0"/>
    <x v="0"/>
    <n v="242"/>
    <x v="4"/>
  </r>
  <r>
    <s v="ORD112992"/>
    <x v="3"/>
    <x v="0"/>
    <n v="2225.7800000000002"/>
    <n v="0.1"/>
    <n v="222.57800000000003"/>
    <n v="2003.2020000000002"/>
    <n v="6"/>
    <x v="345"/>
    <d v="2023-06-02T00:00:00"/>
    <x v="0"/>
    <x v="0"/>
    <n v="144.12"/>
    <x v="5"/>
  </r>
  <r>
    <s v="ORD107469"/>
    <x v="3"/>
    <x v="0"/>
    <n v="2239.4699999999998"/>
    <n v="0.49"/>
    <n v="1097.3402999999998"/>
    <n v="1142.1297"/>
    <n v="6"/>
    <x v="95"/>
    <d v="2023-11-12T00:00:00"/>
    <x v="1"/>
    <x v="2"/>
    <n v="235.01"/>
    <x v="4"/>
  </r>
  <r>
    <s v="ORD100263"/>
    <x v="1"/>
    <x v="1"/>
    <n v="2241.2800000000002"/>
    <n v="0.09"/>
    <n v="201.71520000000001"/>
    <n v="2039.5648000000001"/>
    <n v="6"/>
    <x v="444"/>
    <d v="2023-04-22T00:00:00"/>
    <x v="1"/>
    <x v="1"/>
    <n v="405.21"/>
    <x v="4"/>
  </r>
  <r>
    <s v="ORD115324"/>
    <x v="1"/>
    <x v="4"/>
    <n v="2241.5"/>
    <n v="0.12"/>
    <n v="268.98"/>
    <n v="1972.52"/>
    <n v="6"/>
    <x v="31"/>
    <d v="2023-05-10T00:00:00"/>
    <x v="2"/>
    <x v="0"/>
    <n v="276.17"/>
    <x v="1"/>
  </r>
  <r>
    <s v="ORD107495"/>
    <x v="0"/>
    <x v="4"/>
    <n v="2244.73"/>
    <n v="0.18"/>
    <n v="404.0514"/>
    <n v="1840.6786"/>
    <n v="6"/>
    <x v="59"/>
    <d v="2023-10-01T00:00:00"/>
    <x v="0"/>
    <x v="0"/>
    <n v="471.52"/>
    <x v="4"/>
  </r>
  <r>
    <s v="ORD105120"/>
    <x v="2"/>
    <x v="1"/>
    <n v="2244.92"/>
    <n v="0.34"/>
    <n v="763.27280000000007"/>
    <n v="1481.6471999999999"/>
    <n v="6"/>
    <x v="386"/>
    <d v="2024-01-17T00:00:00"/>
    <x v="1"/>
    <x v="1"/>
    <n v="423.83"/>
    <x v="2"/>
  </r>
  <r>
    <s v="ORD113362"/>
    <x v="1"/>
    <x v="0"/>
    <n v="2245.6999999999998"/>
    <n v="0.47"/>
    <n v="1055.4789999999998"/>
    <n v="1190.221"/>
    <n v="6"/>
    <x v="676"/>
    <d v="2024-03-05T00:00:00"/>
    <x v="1"/>
    <x v="2"/>
    <n v="255.16"/>
    <x v="0"/>
  </r>
  <r>
    <s v="ORD100240"/>
    <x v="2"/>
    <x v="4"/>
    <n v="2246.27"/>
    <n v="0.22"/>
    <n v="494.17939999999999"/>
    <n v="1752.0906"/>
    <n v="6"/>
    <x v="627"/>
    <d v="2023-02-06T00:00:00"/>
    <x v="2"/>
    <x v="1"/>
    <n v="358.48"/>
    <x v="1"/>
  </r>
  <r>
    <s v="ORD107029"/>
    <x v="2"/>
    <x v="4"/>
    <n v="2247.8000000000002"/>
    <n v="0.45"/>
    <n v="1011.5100000000001"/>
    <n v="1236.29"/>
    <n v="6"/>
    <x v="312"/>
    <d v="2023-02-15T00:00:00"/>
    <x v="2"/>
    <x v="1"/>
    <n v="519.58000000000004"/>
    <x v="5"/>
  </r>
  <r>
    <s v="ORD109699"/>
    <x v="3"/>
    <x v="1"/>
    <n v="2247.88"/>
    <n v="0.41"/>
    <n v="921.63080000000002"/>
    <n v="1326.2492000000002"/>
    <n v="6"/>
    <x v="64"/>
    <d v="2024-09-01T00:00:00"/>
    <x v="1"/>
    <x v="0"/>
    <n v="123.46"/>
    <x v="5"/>
  </r>
  <r>
    <s v="ORD113113"/>
    <x v="1"/>
    <x v="3"/>
    <n v="2249.25"/>
    <n v="0.24"/>
    <n v="539.81999999999994"/>
    <n v="1709.43"/>
    <n v="6"/>
    <x v="9"/>
    <d v="2024-10-03T00:00:00"/>
    <x v="2"/>
    <x v="0"/>
    <n v="661.93"/>
    <x v="5"/>
  </r>
  <r>
    <s v="ORD105608"/>
    <x v="1"/>
    <x v="2"/>
    <n v="2251.19"/>
    <n v="0.37"/>
    <n v="832.94029999999998"/>
    <n v="1418.2497000000001"/>
    <n v="6"/>
    <x v="12"/>
    <d v="2024-11-04T00:00:00"/>
    <x v="2"/>
    <x v="0"/>
    <n v="276.70999999999998"/>
    <x v="3"/>
  </r>
  <r>
    <s v="ORD113447"/>
    <x v="1"/>
    <x v="4"/>
    <n v="2254.5700000000002"/>
    <n v="0"/>
    <n v="0"/>
    <n v="2254.5700000000002"/>
    <n v="6"/>
    <x v="490"/>
    <d v="2023-09-17T00:00:00"/>
    <x v="1"/>
    <x v="1"/>
    <n v="248.49"/>
    <x v="5"/>
  </r>
  <r>
    <s v="ORD105447"/>
    <x v="1"/>
    <x v="1"/>
    <n v="2255.4499999999998"/>
    <n v="0.18"/>
    <n v="405.98099999999994"/>
    <n v="1849.4689999999998"/>
    <n v="6"/>
    <x v="558"/>
    <d v="2023-02-06T00:00:00"/>
    <x v="2"/>
    <x v="2"/>
    <n v="424.68"/>
    <x v="5"/>
  </r>
  <r>
    <s v="ORD107213"/>
    <x v="3"/>
    <x v="0"/>
    <n v="2262.1799999999998"/>
    <n v="0.15"/>
    <n v="339.32699999999994"/>
    <n v="1922.8529999999998"/>
    <n v="6"/>
    <x v="619"/>
    <d v="2024-09-13T00:00:00"/>
    <x v="1"/>
    <x v="1"/>
    <n v="651.41999999999996"/>
    <x v="5"/>
  </r>
  <r>
    <s v="ORD103673"/>
    <x v="2"/>
    <x v="0"/>
    <n v="2263.4299999999998"/>
    <n v="0.3"/>
    <n v="679.02899999999988"/>
    <n v="1584.4009999999998"/>
    <n v="6"/>
    <x v="384"/>
    <d v="2023-05-27T00:00:00"/>
    <x v="2"/>
    <x v="1"/>
    <n v="312.08"/>
    <x v="0"/>
  </r>
  <r>
    <s v="ORD104653"/>
    <x v="1"/>
    <x v="2"/>
    <n v="2266.3200000000002"/>
    <n v="0.44"/>
    <n v="997.18080000000009"/>
    <n v="1269.1392000000001"/>
    <n v="6"/>
    <x v="379"/>
    <d v="2023-03-04T00:00:00"/>
    <x v="2"/>
    <x v="0"/>
    <n v="205.42"/>
    <x v="4"/>
  </r>
  <r>
    <s v="ORD112207"/>
    <x v="1"/>
    <x v="0"/>
    <n v="2269.54"/>
    <n v="0.1"/>
    <n v="226.95400000000001"/>
    <n v="2042.586"/>
    <n v="6"/>
    <x v="251"/>
    <d v="2023-10-09T00:00:00"/>
    <x v="1"/>
    <x v="1"/>
    <n v="646.25"/>
    <x v="5"/>
  </r>
  <r>
    <s v="ORD104634"/>
    <x v="1"/>
    <x v="1"/>
    <n v="2270.69"/>
    <n v="7.0000000000000007E-2"/>
    <n v="158.94830000000002"/>
    <n v="2111.7417"/>
    <n v="6"/>
    <x v="527"/>
    <d v="2024-01-26T00:00:00"/>
    <x v="1"/>
    <x v="1"/>
    <n v="201.13"/>
    <x v="4"/>
  </r>
  <r>
    <s v="ORD102023"/>
    <x v="1"/>
    <x v="4"/>
    <n v="2272.5300000000002"/>
    <n v="0.3"/>
    <n v="681.75900000000001"/>
    <n v="1590.7710000000002"/>
    <n v="6"/>
    <x v="522"/>
    <d v="2024-10-12T00:00:00"/>
    <x v="2"/>
    <x v="2"/>
    <n v="536.94000000000005"/>
    <x v="0"/>
  </r>
  <r>
    <s v="ORD110108"/>
    <x v="3"/>
    <x v="4"/>
    <n v="2272.96"/>
    <n v="0.39"/>
    <n v="886.45440000000008"/>
    <n v="1386.5056"/>
    <n v="6"/>
    <x v="701"/>
    <d v="2024-08-24T00:00:00"/>
    <x v="0"/>
    <x v="2"/>
    <n v="561.66"/>
    <x v="2"/>
  </r>
  <r>
    <s v="ORD100544"/>
    <x v="1"/>
    <x v="2"/>
    <n v="2275.79"/>
    <n v="0.13"/>
    <n v="295.85270000000003"/>
    <n v="1979.9373000000001"/>
    <n v="6"/>
    <x v="224"/>
    <d v="2024-08-30T00:00:00"/>
    <x v="1"/>
    <x v="0"/>
    <n v="267.36"/>
    <x v="5"/>
  </r>
  <r>
    <s v="ORD112779"/>
    <x v="2"/>
    <x v="4"/>
    <n v="2276.86"/>
    <n v="0.49"/>
    <n v="1115.6614"/>
    <n v="1161.1986000000002"/>
    <n v="6"/>
    <x v="78"/>
    <d v="2023-02-27T00:00:00"/>
    <x v="2"/>
    <x v="2"/>
    <n v="585.22"/>
    <x v="0"/>
  </r>
  <r>
    <s v="ORD108950"/>
    <x v="0"/>
    <x v="3"/>
    <n v="2277.46"/>
    <n v="0.22"/>
    <n v="501.0412"/>
    <n v="1776.4187999999999"/>
    <n v="6"/>
    <x v="617"/>
    <d v="2024-10-04T00:00:00"/>
    <x v="2"/>
    <x v="2"/>
    <n v="411.88"/>
    <x v="4"/>
  </r>
  <r>
    <s v="ORD109537"/>
    <x v="2"/>
    <x v="1"/>
    <n v="2281.37"/>
    <n v="0.06"/>
    <n v="136.88219999999998"/>
    <n v="2144.4877999999999"/>
    <n v="6"/>
    <x v="201"/>
    <d v="2023-04-14T00:00:00"/>
    <x v="2"/>
    <x v="1"/>
    <n v="387.39"/>
    <x v="5"/>
  </r>
  <r>
    <s v="ORD108310"/>
    <x v="2"/>
    <x v="4"/>
    <n v="2281.4499999999998"/>
    <n v="0.37"/>
    <n v="844.13649999999996"/>
    <n v="1437.3134999999997"/>
    <n v="6"/>
    <x v="658"/>
    <d v="2023-01-13T00:00:00"/>
    <x v="1"/>
    <x v="1"/>
    <n v="484.52"/>
    <x v="0"/>
  </r>
  <r>
    <s v="ORD107201"/>
    <x v="0"/>
    <x v="1"/>
    <n v="2282.3200000000002"/>
    <n v="0.37"/>
    <n v="844.4584000000001"/>
    <n v="1437.8616000000002"/>
    <n v="6"/>
    <x v="96"/>
    <d v="2024-08-11T00:00:00"/>
    <x v="0"/>
    <x v="1"/>
    <n v="312.47000000000003"/>
    <x v="2"/>
  </r>
  <r>
    <s v="ORD106557"/>
    <x v="2"/>
    <x v="4"/>
    <n v="2286.06"/>
    <n v="0.43"/>
    <n v="983.00579999999991"/>
    <n v="1303.0542"/>
    <n v="6"/>
    <x v="496"/>
    <d v="2023-08-05T00:00:00"/>
    <x v="2"/>
    <x v="1"/>
    <n v="198.99"/>
    <x v="0"/>
  </r>
  <r>
    <s v="ORD113799"/>
    <x v="1"/>
    <x v="4"/>
    <n v="2288.52"/>
    <n v="0.28999999999999998"/>
    <n v="663.67079999999999"/>
    <n v="1624.8492000000001"/>
    <n v="6"/>
    <x v="415"/>
    <d v="2023-06-20T00:00:00"/>
    <x v="0"/>
    <x v="0"/>
    <n v="505.48"/>
    <x v="0"/>
  </r>
  <r>
    <s v="ORD111411"/>
    <x v="1"/>
    <x v="2"/>
    <n v="2293.02"/>
    <n v="0.44"/>
    <n v="1008.9288"/>
    <n v="1284.0911999999998"/>
    <n v="6"/>
    <x v="530"/>
    <d v="2023-10-30T00:00:00"/>
    <x v="2"/>
    <x v="1"/>
    <n v="188.97"/>
    <x v="0"/>
  </r>
  <r>
    <s v="ORD115100"/>
    <x v="0"/>
    <x v="4"/>
    <n v="2296.31"/>
    <n v="0.03"/>
    <n v="68.889299999999992"/>
    <n v="2227.4207000000001"/>
    <n v="6"/>
    <x v="702"/>
    <d v="2024-05-06T00:00:00"/>
    <x v="0"/>
    <x v="0"/>
    <n v="454.74"/>
    <x v="2"/>
  </r>
  <r>
    <s v="ORD111124"/>
    <x v="0"/>
    <x v="2"/>
    <n v="2306.35"/>
    <n v="0.01"/>
    <n v="23.063500000000001"/>
    <n v="2283.2864999999997"/>
    <n v="6"/>
    <x v="158"/>
    <d v="2024-10-03T00:00:00"/>
    <x v="2"/>
    <x v="2"/>
    <n v="282.79000000000002"/>
    <x v="3"/>
  </r>
  <r>
    <s v="ORD101072"/>
    <x v="2"/>
    <x v="1"/>
    <n v="2311.81"/>
    <n v="0.27"/>
    <n v="624.18870000000004"/>
    <n v="1687.6212999999998"/>
    <n v="6"/>
    <x v="458"/>
    <d v="2024-01-11T00:00:00"/>
    <x v="0"/>
    <x v="1"/>
    <n v="644.46"/>
    <x v="5"/>
  </r>
  <r>
    <s v="ORD114034"/>
    <x v="3"/>
    <x v="1"/>
    <n v="2323.44"/>
    <n v="0.18"/>
    <n v="418.2192"/>
    <n v="1905.2208000000001"/>
    <n v="6"/>
    <x v="367"/>
    <d v="2023-04-07T00:00:00"/>
    <x v="1"/>
    <x v="1"/>
    <n v="172.59"/>
    <x v="3"/>
  </r>
  <r>
    <s v="ORD110591"/>
    <x v="2"/>
    <x v="2"/>
    <n v="2363.5100000000002"/>
    <n v="0.5"/>
    <n v="1181.7550000000001"/>
    <n v="1181.7550000000001"/>
    <n v="6"/>
    <x v="606"/>
    <d v="2024-10-24T00:00:00"/>
    <x v="1"/>
    <x v="2"/>
    <n v="702.63"/>
    <x v="0"/>
  </r>
  <r>
    <s v="ORD107246"/>
    <x v="2"/>
    <x v="3"/>
    <n v="2363.8000000000002"/>
    <n v="0.13"/>
    <n v="307.29400000000004"/>
    <n v="2056.5060000000003"/>
    <n v="6"/>
    <x v="224"/>
    <d v="2024-08-29T00:00:00"/>
    <x v="0"/>
    <x v="1"/>
    <n v="481.59"/>
    <x v="1"/>
  </r>
  <r>
    <s v="ORD101342"/>
    <x v="0"/>
    <x v="0"/>
    <n v="2368.25"/>
    <n v="0.01"/>
    <n v="23.682500000000001"/>
    <n v="2344.5675000000001"/>
    <n v="6"/>
    <x v="83"/>
    <d v="2023-10-17T00:00:00"/>
    <x v="0"/>
    <x v="0"/>
    <n v="233.47"/>
    <x v="3"/>
  </r>
  <r>
    <s v="ORD100428"/>
    <x v="1"/>
    <x v="1"/>
    <n v="2369.66"/>
    <n v="0.04"/>
    <n v="94.7864"/>
    <n v="2274.8735999999999"/>
    <n v="6"/>
    <x v="236"/>
    <d v="2023-11-11T00:00:00"/>
    <x v="2"/>
    <x v="2"/>
    <n v="639.24"/>
    <x v="2"/>
  </r>
  <r>
    <s v="ORD105648"/>
    <x v="3"/>
    <x v="0"/>
    <n v="2370.41"/>
    <n v="0.25"/>
    <n v="592.60249999999996"/>
    <n v="1777.8074999999999"/>
    <n v="6"/>
    <x v="256"/>
    <d v="2023-08-08T00:00:00"/>
    <x v="1"/>
    <x v="2"/>
    <n v="582.35"/>
    <x v="5"/>
  </r>
  <r>
    <s v="ORD109921"/>
    <x v="2"/>
    <x v="1"/>
    <n v="2372.04"/>
    <n v="0.49"/>
    <n v="1162.2996000000001"/>
    <n v="1209.7403999999999"/>
    <n v="6"/>
    <x v="60"/>
    <d v="2023-11-18T00:00:00"/>
    <x v="0"/>
    <x v="1"/>
    <n v="499.33"/>
    <x v="3"/>
  </r>
  <r>
    <s v="ORD100134"/>
    <x v="0"/>
    <x v="4"/>
    <n v="2373.08"/>
    <n v="0.34"/>
    <n v="806.84720000000004"/>
    <n v="1566.2327999999998"/>
    <n v="6"/>
    <x v="435"/>
    <d v="2024-08-30T00:00:00"/>
    <x v="0"/>
    <x v="1"/>
    <n v="478.2"/>
    <x v="0"/>
  </r>
  <r>
    <s v="ORD109469"/>
    <x v="1"/>
    <x v="1"/>
    <n v="2381.1"/>
    <n v="0.25"/>
    <n v="595.27499999999998"/>
    <n v="1785.8249999999998"/>
    <n v="6"/>
    <x v="705"/>
    <d v="2023-04-11T00:00:00"/>
    <x v="1"/>
    <x v="2"/>
    <n v="618.12"/>
    <x v="1"/>
  </r>
  <r>
    <s v="ORD112616"/>
    <x v="3"/>
    <x v="2"/>
    <n v="2382.13"/>
    <n v="0.06"/>
    <n v="142.92779999999999"/>
    <n v="2239.2022000000002"/>
    <n v="6"/>
    <x v="607"/>
    <d v="2024-01-28T00:00:00"/>
    <x v="0"/>
    <x v="2"/>
    <n v="443.32"/>
    <x v="4"/>
  </r>
  <r>
    <s v="ORD104667"/>
    <x v="2"/>
    <x v="4"/>
    <n v="2383.1799999999998"/>
    <n v="0.3"/>
    <n v="714.95399999999995"/>
    <n v="1668.2259999999999"/>
    <n v="6"/>
    <x v="550"/>
    <d v="2025-01-03T00:00:00"/>
    <x v="2"/>
    <x v="2"/>
    <n v="230.37"/>
    <x v="5"/>
  </r>
  <r>
    <s v="ORD101202"/>
    <x v="3"/>
    <x v="0"/>
    <n v="2383.5700000000002"/>
    <n v="0.02"/>
    <n v="47.671400000000006"/>
    <n v="2335.8986"/>
    <n v="6"/>
    <x v="230"/>
    <d v="2024-04-18T00:00:00"/>
    <x v="1"/>
    <x v="0"/>
    <n v="597.63"/>
    <x v="4"/>
  </r>
  <r>
    <s v="ORD101680"/>
    <x v="3"/>
    <x v="0"/>
    <n v="2384.36"/>
    <n v="0.19"/>
    <n v="453.02840000000003"/>
    <n v="1931.3316"/>
    <n v="6"/>
    <x v="595"/>
    <d v="2024-02-12T00:00:00"/>
    <x v="1"/>
    <x v="1"/>
    <n v="359.24"/>
    <x v="5"/>
  </r>
  <r>
    <s v="ORD111119"/>
    <x v="2"/>
    <x v="4"/>
    <n v="2387.6999999999998"/>
    <n v="0.37"/>
    <n v="883.44899999999996"/>
    <n v="1504.2509999999997"/>
    <n v="6"/>
    <x v="259"/>
    <d v="2024-10-09T00:00:00"/>
    <x v="0"/>
    <x v="2"/>
    <n v="423.94"/>
    <x v="0"/>
  </r>
  <r>
    <s v="ORD106765"/>
    <x v="1"/>
    <x v="1"/>
    <n v="2393.7800000000002"/>
    <n v="0.5"/>
    <n v="1196.8900000000001"/>
    <n v="1196.8900000000001"/>
    <n v="6"/>
    <x v="66"/>
    <d v="2023-04-17T00:00:00"/>
    <x v="0"/>
    <x v="0"/>
    <n v="671.82"/>
    <x v="1"/>
  </r>
  <r>
    <s v="ORD105886"/>
    <x v="1"/>
    <x v="4"/>
    <n v="2398.6"/>
    <n v="0.39"/>
    <n v="935.45399999999995"/>
    <n v="1463.146"/>
    <n v="6"/>
    <x v="472"/>
    <d v="2023-02-05T00:00:00"/>
    <x v="0"/>
    <x v="0"/>
    <n v="478.54"/>
    <x v="5"/>
  </r>
  <r>
    <s v="ORD104900"/>
    <x v="3"/>
    <x v="2"/>
    <n v="2399.17"/>
    <n v="0.21"/>
    <n v="503.82569999999998"/>
    <n v="1895.3443000000002"/>
    <n v="6"/>
    <x v="13"/>
    <d v="2024-12-25T00:00:00"/>
    <x v="2"/>
    <x v="1"/>
    <n v="212.27"/>
    <x v="1"/>
  </r>
  <r>
    <s v="ORD103075"/>
    <x v="3"/>
    <x v="1"/>
    <n v="2400.0500000000002"/>
    <n v="0.25"/>
    <n v="600.01250000000005"/>
    <n v="1800.0375000000001"/>
    <n v="6"/>
    <x v="237"/>
    <d v="2024-08-06T00:00:00"/>
    <x v="2"/>
    <x v="1"/>
    <n v="389.09"/>
    <x v="1"/>
  </r>
  <r>
    <s v="ORD111400"/>
    <x v="0"/>
    <x v="0"/>
    <n v="2400.5"/>
    <n v="0.34"/>
    <n v="816.17000000000007"/>
    <n v="1584.33"/>
    <n v="6"/>
    <x v="301"/>
    <d v="2024-05-28T00:00:00"/>
    <x v="1"/>
    <x v="0"/>
    <n v="491.51"/>
    <x v="4"/>
  </r>
  <r>
    <s v="ORD109486"/>
    <x v="2"/>
    <x v="3"/>
    <n v="2408.3200000000002"/>
    <n v="0.32"/>
    <n v="770.66240000000005"/>
    <n v="1637.6576"/>
    <n v="6"/>
    <x v="406"/>
    <d v="2023-05-02T00:00:00"/>
    <x v="0"/>
    <x v="1"/>
    <n v="260.81"/>
    <x v="0"/>
  </r>
  <r>
    <s v="ORD114849"/>
    <x v="1"/>
    <x v="4"/>
    <n v="2430.5100000000002"/>
    <n v="0.12"/>
    <n v="291.66120000000001"/>
    <n v="2138.8488000000002"/>
    <n v="6"/>
    <x v="200"/>
    <d v="2024-06-07T00:00:00"/>
    <x v="0"/>
    <x v="2"/>
    <n v="663.03"/>
    <x v="5"/>
  </r>
  <r>
    <s v="ORD102175"/>
    <x v="0"/>
    <x v="1"/>
    <n v="2430.85"/>
    <n v="0.28000000000000003"/>
    <n v="680.63800000000003"/>
    <n v="1750.212"/>
    <n v="6"/>
    <x v="467"/>
    <d v="2024-08-16T00:00:00"/>
    <x v="1"/>
    <x v="1"/>
    <n v="335.53"/>
    <x v="3"/>
  </r>
  <r>
    <s v="ORD112446"/>
    <x v="2"/>
    <x v="3"/>
    <n v="2435.61"/>
    <n v="0.3"/>
    <n v="730.68299999999999"/>
    <n v="1704.9270000000001"/>
    <n v="6"/>
    <x v="374"/>
    <d v="2023-10-24T00:00:00"/>
    <x v="0"/>
    <x v="2"/>
    <n v="596.20000000000005"/>
    <x v="5"/>
  </r>
  <r>
    <s v="ORD107995"/>
    <x v="0"/>
    <x v="1"/>
    <n v="2439.08"/>
    <n v="0.12"/>
    <n v="292.68959999999998"/>
    <n v="2146.3903999999998"/>
    <n v="6"/>
    <x v="613"/>
    <d v="2024-04-07T00:00:00"/>
    <x v="1"/>
    <x v="1"/>
    <n v="608.1"/>
    <x v="5"/>
  </r>
  <r>
    <s v="ORD109327"/>
    <x v="3"/>
    <x v="1"/>
    <n v="2443"/>
    <n v="0.25"/>
    <n v="610.75"/>
    <n v="1832.25"/>
    <n v="6"/>
    <x v="519"/>
    <d v="2024-10-26T00:00:00"/>
    <x v="2"/>
    <x v="1"/>
    <n v="242.82"/>
    <x v="4"/>
  </r>
  <r>
    <s v="ORD106214"/>
    <x v="2"/>
    <x v="0"/>
    <n v="2444.3000000000002"/>
    <n v="0.36"/>
    <n v="879.94799999999998"/>
    <n v="1564.3520000000003"/>
    <n v="6"/>
    <x v="409"/>
    <d v="2023-08-18T00:00:00"/>
    <x v="2"/>
    <x v="0"/>
    <n v="620.20000000000005"/>
    <x v="5"/>
  </r>
  <r>
    <s v="ORD105875"/>
    <x v="1"/>
    <x v="0"/>
    <n v="2444.9299999999998"/>
    <n v="0.46"/>
    <n v="1124.6677999999999"/>
    <n v="1320.2621999999999"/>
    <n v="6"/>
    <x v="527"/>
    <d v="2024-01-31T00:00:00"/>
    <x v="0"/>
    <x v="0"/>
    <n v="176.98"/>
    <x v="3"/>
  </r>
  <r>
    <s v="ORD115174"/>
    <x v="2"/>
    <x v="2"/>
    <n v="2447.38"/>
    <n v="0.23"/>
    <n v="562.89740000000006"/>
    <n v="1884.4826"/>
    <n v="6"/>
    <x v="10"/>
    <d v="2023-12-18T00:00:00"/>
    <x v="0"/>
    <x v="2"/>
    <n v="369.8"/>
    <x v="5"/>
  </r>
  <r>
    <s v="ORD105968"/>
    <x v="1"/>
    <x v="1"/>
    <n v="2450.84"/>
    <n v="0.06"/>
    <n v="147.0504"/>
    <n v="2303.7896000000001"/>
    <n v="6"/>
    <x v="150"/>
    <d v="2024-08-06T00:00:00"/>
    <x v="0"/>
    <x v="0"/>
    <n v="513.39"/>
    <x v="0"/>
  </r>
  <r>
    <s v="ORD114395"/>
    <x v="0"/>
    <x v="4"/>
    <n v="2455.16"/>
    <n v="0.16"/>
    <n v="392.82560000000001"/>
    <n v="2062.3343999999997"/>
    <n v="6"/>
    <x v="223"/>
    <d v="2024-09-08T00:00:00"/>
    <x v="0"/>
    <x v="0"/>
    <n v="315.82"/>
    <x v="4"/>
  </r>
  <r>
    <s v="ORD112541"/>
    <x v="2"/>
    <x v="0"/>
    <n v="2461.0300000000002"/>
    <n v="0.24"/>
    <n v="590.6472"/>
    <n v="1870.3828000000003"/>
    <n v="6"/>
    <x v="556"/>
    <d v="2023-02-07T00:00:00"/>
    <x v="2"/>
    <x v="2"/>
    <n v="313.43"/>
    <x v="1"/>
  </r>
  <r>
    <s v="ORD106459"/>
    <x v="2"/>
    <x v="2"/>
    <n v="2461.7800000000002"/>
    <n v="0.4"/>
    <n v="984.7120000000001"/>
    <n v="1477.0680000000002"/>
    <n v="6"/>
    <x v="102"/>
    <d v="2023-10-03T00:00:00"/>
    <x v="1"/>
    <x v="2"/>
    <n v="300.49"/>
    <x v="1"/>
  </r>
  <r>
    <s v="ORD102333"/>
    <x v="1"/>
    <x v="3"/>
    <n v="2466.17"/>
    <n v="0.18"/>
    <n v="443.91059999999999"/>
    <n v="2022.2594000000001"/>
    <n v="6"/>
    <x v="535"/>
    <d v="2023-10-20T00:00:00"/>
    <x v="1"/>
    <x v="1"/>
    <n v="140.6"/>
    <x v="5"/>
  </r>
  <r>
    <s v="ORD108587"/>
    <x v="1"/>
    <x v="2"/>
    <n v="2474.09"/>
    <n v="0.28000000000000003"/>
    <n v="692.74520000000007"/>
    <n v="1781.3448000000001"/>
    <n v="6"/>
    <x v="145"/>
    <d v="2023-11-02T00:00:00"/>
    <x v="0"/>
    <x v="0"/>
    <n v="463.97"/>
    <x v="2"/>
  </r>
  <r>
    <s v="ORD114862"/>
    <x v="0"/>
    <x v="4"/>
    <n v="2476.94"/>
    <n v="0.08"/>
    <n v="198.15520000000001"/>
    <n v="2278.7847999999999"/>
    <n v="6"/>
    <x v="55"/>
    <d v="2023-10-21T00:00:00"/>
    <x v="0"/>
    <x v="2"/>
    <n v="500.11"/>
    <x v="4"/>
  </r>
  <r>
    <s v="ORD107511"/>
    <x v="2"/>
    <x v="3"/>
    <n v="2477.56"/>
    <n v="0.35"/>
    <n v="867.14599999999996"/>
    <n v="1610.414"/>
    <n v="6"/>
    <x v="535"/>
    <d v="2023-10-21T00:00:00"/>
    <x v="2"/>
    <x v="0"/>
    <n v="338.55"/>
    <x v="4"/>
  </r>
  <r>
    <s v="ORD102845"/>
    <x v="3"/>
    <x v="1"/>
    <n v="2481.6999999999998"/>
    <n v="0.2"/>
    <n v="496.34"/>
    <n v="1985.36"/>
    <n v="6"/>
    <x v="254"/>
    <d v="2024-10-29T00:00:00"/>
    <x v="0"/>
    <x v="2"/>
    <n v="459.81"/>
    <x v="0"/>
  </r>
  <r>
    <s v="ORD105180"/>
    <x v="3"/>
    <x v="4"/>
    <n v="2481.7600000000002"/>
    <n v="0.13"/>
    <n v="322.62880000000001"/>
    <n v="2159.1312000000003"/>
    <n v="6"/>
    <x v="327"/>
    <d v="2024-08-08T00:00:00"/>
    <x v="0"/>
    <x v="2"/>
    <n v="665.31"/>
    <x v="4"/>
  </r>
  <r>
    <s v="ORD102533"/>
    <x v="2"/>
    <x v="0"/>
    <n v="2482.21"/>
    <n v="0.11"/>
    <n v="273.04309999999998"/>
    <n v="2209.1669000000002"/>
    <n v="6"/>
    <x v="546"/>
    <d v="2024-11-20T00:00:00"/>
    <x v="0"/>
    <x v="0"/>
    <n v="412.15"/>
    <x v="4"/>
  </r>
  <r>
    <s v="ORD101091"/>
    <x v="0"/>
    <x v="3"/>
    <n v="2482.73"/>
    <n v="0.08"/>
    <n v="198.61840000000001"/>
    <n v="2284.1116000000002"/>
    <n v="6"/>
    <x v="575"/>
    <d v="2024-07-20T00:00:00"/>
    <x v="0"/>
    <x v="1"/>
    <n v="553.09"/>
    <x v="3"/>
  </r>
  <r>
    <s v="ORD110567"/>
    <x v="2"/>
    <x v="2"/>
    <n v="2484.94"/>
    <n v="0.48"/>
    <n v="1192.7711999999999"/>
    <n v="1292.1688000000001"/>
    <n v="6"/>
    <x v="202"/>
    <d v="2023-11-02T00:00:00"/>
    <x v="1"/>
    <x v="0"/>
    <n v="742.92"/>
    <x v="2"/>
  </r>
  <r>
    <s v="ORD109701"/>
    <x v="2"/>
    <x v="2"/>
    <n v="2486.15"/>
    <n v="0.38"/>
    <n v="944.73700000000008"/>
    <n v="1541.413"/>
    <n v="6"/>
    <x v="557"/>
    <d v="2023-03-07T00:00:00"/>
    <x v="0"/>
    <x v="0"/>
    <n v="131.29"/>
    <x v="1"/>
  </r>
  <r>
    <s v="ORD106592"/>
    <x v="1"/>
    <x v="2"/>
    <n v="2496.06"/>
    <n v="0.34"/>
    <n v="848.6604000000001"/>
    <n v="1647.3995999999997"/>
    <n v="6"/>
    <x v="605"/>
    <d v="2024-07-06T00:00:00"/>
    <x v="1"/>
    <x v="1"/>
    <n v="579"/>
    <x v="5"/>
  </r>
  <r>
    <s v="ORD109089"/>
    <x v="1"/>
    <x v="4"/>
    <n v="2502.02"/>
    <n v="0.09"/>
    <n v="225.18179999999998"/>
    <n v="2276.8382000000001"/>
    <n v="6"/>
    <x v="440"/>
    <d v="2024-11-21T00:00:00"/>
    <x v="1"/>
    <x v="1"/>
    <n v="125.37"/>
    <x v="3"/>
  </r>
  <r>
    <s v="ORD108020"/>
    <x v="3"/>
    <x v="3"/>
    <n v="2502.19"/>
    <n v="0.4"/>
    <n v="1000.8760000000001"/>
    <n v="1501.3139999999999"/>
    <n v="6"/>
    <x v="475"/>
    <d v="2024-11-13T00:00:00"/>
    <x v="2"/>
    <x v="0"/>
    <n v="271.45999999999998"/>
    <x v="4"/>
  </r>
  <r>
    <s v="ORD110205"/>
    <x v="2"/>
    <x v="2"/>
    <n v="2502.23"/>
    <n v="0.38"/>
    <n v="950.84739999999999"/>
    <n v="1551.3825999999999"/>
    <n v="6"/>
    <x v="633"/>
    <d v="2023-11-14T00:00:00"/>
    <x v="1"/>
    <x v="1"/>
    <n v="549.83000000000004"/>
    <x v="5"/>
  </r>
  <r>
    <s v="ORD112287"/>
    <x v="0"/>
    <x v="3"/>
    <n v="2510.11"/>
    <n v="0.47"/>
    <n v="1179.7517"/>
    <n v="1330.3583000000001"/>
    <n v="6"/>
    <x v="280"/>
    <d v="2024-03-22T00:00:00"/>
    <x v="1"/>
    <x v="1"/>
    <n v="733.35"/>
    <x v="2"/>
  </r>
  <r>
    <s v="ORD106742"/>
    <x v="3"/>
    <x v="4"/>
    <n v="2511.23"/>
    <n v="0.04"/>
    <n v="100.4492"/>
    <n v="2410.7808"/>
    <n v="6"/>
    <x v="219"/>
    <d v="2024-04-10T00:00:00"/>
    <x v="1"/>
    <x v="2"/>
    <n v="165.68"/>
    <x v="3"/>
  </r>
  <r>
    <s v="ORD107108"/>
    <x v="2"/>
    <x v="3"/>
    <n v="2513.89"/>
    <n v="0.09"/>
    <n v="226.25009999999997"/>
    <n v="2287.6399000000001"/>
    <n v="6"/>
    <x v="148"/>
    <d v="2023-03-21T00:00:00"/>
    <x v="1"/>
    <x v="0"/>
    <n v="580.30999999999995"/>
    <x v="4"/>
  </r>
  <r>
    <s v="ORD111081"/>
    <x v="1"/>
    <x v="1"/>
    <n v="2518.39"/>
    <n v="0.12"/>
    <n v="302.20679999999999"/>
    <n v="2216.1831999999999"/>
    <n v="6"/>
    <x v="711"/>
    <d v="2024-08-12T00:00:00"/>
    <x v="2"/>
    <x v="2"/>
    <n v="676.88"/>
    <x v="1"/>
  </r>
  <r>
    <s v="ORD106826"/>
    <x v="0"/>
    <x v="4"/>
    <n v="2518.89"/>
    <n v="0.41"/>
    <n v="1032.7448999999999"/>
    <n v="1486.1451"/>
    <n v="6"/>
    <x v="563"/>
    <d v="2023-07-19T00:00:00"/>
    <x v="2"/>
    <x v="2"/>
    <n v="587.99"/>
    <x v="4"/>
  </r>
  <r>
    <s v="ORD109749"/>
    <x v="0"/>
    <x v="1"/>
    <n v="2535.54"/>
    <n v="0.39"/>
    <n v="988.86059999999998"/>
    <n v="1546.6794"/>
    <n v="6"/>
    <x v="33"/>
    <d v="2023-04-17T00:00:00"/>
    <x v="2"/>
    <x v="2"/>
    <n v="255.86"/>
    <x v="5"/>
  </r>
  <r>
    <s v="ORD107619"/>
    <x v="1"/>
    <x v="4"/>
    <n v="2546.5300000000002"/>
    <n v="0.41"/>
    <n v="1044.0772999999999"/>
    <n v="1502.4527000000003"/>
    <n v="6"/>
    <x v="199"/>
    <d v="2024-11-29T00:00:00"/>
    <x v="2"/>
    <x v="2"/>
    <n v="138.38"/>
    <x v="4"/>
  </r>
  <r>
    <s v="ORD103792"/>
    <x v="0"/>
    <x v="1"/>
    <n v="2556.88"/>
    <n v="0.15"/>
    <n v="383.53199999999998"/>
    <n v="2173.348"/>
    <n v="6"/>
    <x v="122"/>
    <d v="2024-09-03T00:00:00"/>
    <x v="2"/>
    <x v="1"/>
    <n v="312.10000000000002"/>
    <x v="1"/>
  </r>
  <r>
    <s v="ORD103220"/>
    <x v="2"/>
    <x v="1"/>
    <n v="2558.52"/>
    <n v="0.3"/>
    <n v="767.55599999999993"/>
    <n v="1790.9639999999999"/>
    <n v="6"/>
    <x v="370"/>
    <d v="2024-09-08T00:00:00"/>
    <x v="0"/>
    <x v="0"/>
    <n v="666.58"/>
    <x v="1"/>
  </r>
  <r>
    <s v="ORD110080"/>
    <x v="1"/>
    <x v="4"/>
    <n v="2564.81"/>
    <n v="0.33"/>
    <n v="846.38729999999998"/>
    <n v="1718.4227000000001"/>
    <n v="6"/>
    <x v="284"/>
    <d v="2024-01-29T00:00:00"/>
    <x v="1"/>
    <x v="0"/>
    <n v="658.27"/>
    <x v="5"/>
  </r>
  <r>
    <s v="ORD100278"/>
    <x v="1"/>
    <x v="4"/>
    <n v="2565"/>
    <n v="0.4"/>
    <n v="1026"/>
    <n v="1539"/>
    <n v="6"/>
    <x v="468"/>
    <d v="2024-01-02T00:00:00"/>
    <x v="2"/>
    <x v="0"/>
    <n v="202.72"/>
    <x v="3"/>
  </r>
  <r>
    <s v="ORD100005"/>
    <x v="3"/>
    <x v="0"/>
    <n v="2566.1799999999998"/>
    <n v="0.02"/>
    <n v="51.323599999999999"/>
    <n v="2514.8563999999997"/>
    <n v="6"/>
    <x v="568"/>
    <d v="2023-07-04T00:00:00"/>
    <x v="1"/>
    <x v="2"/>
    <n v="578.94000000000005"/>
    <x v="2"/>
  </r>
  <r>
    <s v="ORD103722"/>
    <x v="3"/>
    <x v="2"/>
    <n v="2566.91"/>
    <n v="0.37"/>
    <n v="949.75669999999991"/>
    <n v="1617.1532999999999"/>
    <n v="6"/>
    <x v="46"/>
    <d v="2024-02-27T00:00:00"/>
    <x v="0"/>
    <x v="0"/>
    <n v="490.45"/>
    <x v="5"/>
  </r>
  <r>
    <s v="ORD114629"/>
    <x v="3"/>
    <x v="3"/>
    <n v="2567.33"/>
    <n v="0.06"/>
    <n v="154.03979999999999"/>
    <n v="2413.2901999999999"/>
    <n v="6"/>
    <x v="245"/>
    <d v="2023-07-20T00:00:00"/>
    <x v="1"/>
    <x v="0"/>
    <n v="737.15"/>
    <x v="5"/>
  </r>
  <r>
    <s v="ORD104165"/>
    <x v="0"/>
    <x v="2"/>
    <n v="2567.6799999999998"/>
    <n v="0.21"/>
    <n v="539.2127999999999"/>
    <n v="2028.4672"/>
    <n v="6"/>
    <x v="338"/>
    <d v="2024-08-17T00:00:00"/>
    <x v="1"/>
    <x v="1"/>
    <n v="654.73"/>
    <x v="1"/>
  </r>
  <r>
    <s v="ORD113519"/>
    <x v="1"/>
    <x v="0"/>
    <n v="2568.17"/>
    <n v="0.06"/>
    <n v="154.09020000000001"/>
    <n v="2414.0798"/>
    <n v="6"/>
    <x v="228"/>
    <d v="2023-08-11T00:00:00"/>
    <x v="0"/>
    <x v="0"/>
    <n v="633.16"/>
    <x v="3"/>
  </r>
  <r>
    <s v="ORD107736"/>
    <x v="2"/>
    <x v="0"/>
    <n v="2570.89"/>
    <n v="0.47"/>
    <n v="1208.3182999999999"/>
    <n v="1362.5717"/>
    <n v="6"/>
    <x v="531"/>
    <d v="2023-05-25T00:00:00"/>
    <x v="0"/>
    <x v="1"/>
    <n v="248.55"/>
    <x v="0"/>
  </r>
  <r>
    <s v="ORD107884"/>
    <x v="1"/>
    <x v="1"/>
    <n v="2576.58"/>
    <n v="0.28000000000000003"/>
    <n v="721.44240000000002"/>
    <n v="1855.1376"/>
    <n v="6"/>
    <x v="693"/>
    <d v="2023-07-13T00:00:00"/>
    <x v="1"/>
    <x v="0"/>
    <n v="714.62"/>
    <x v="5"/>
  </r>
  <r>
    <s v="ORD114333"/>
    <x v="0"/>
    <x v="2"/>
    <n v="2579.4899999999998"/>
    <n v="0.13"/>
    <n v="335.33369999999996"/>
    <n v="2244.1562999999996"/>
    <n v="6"/>
    <x v="496"/>
    <d v="2023-08-05T00:00:00"/>
    <x v="0"/>
    <x v="1"/>
    <n v="335.15"/>
    <x v="2"/>
  </r>
  <r>
    <s v="ORD111335"/>
    <x v="2"/>
    <x v="1"/>
    <n v="2579.7800000000002"/>
    <n v="0.16"/>
    <n v="412.76480000000004"/>
    <n v="2167.0152000000003"/>
    <n v="6"/>
    <x v="374"/>
    <d v="2023-10-25T00:00:00"/>
    <x v="1"/>
    <x v="2"/>
    <n v="609.07000000000005"/>
    <x v="2"/>
  </r>
  <r>
    <s v="ORD104196"/>
    <x v="0"/>
    <x v="2"/>
    <n v="2580.39"/>
    <n v="0.36"/>
    <n v="928.94039999999995"/>
    <n v="1651.4495999999999"/>
    <n v="6"/>
    <x v="198"/>
    <d v="2023-10-12T00:00:00"/>
    <x v="0"/>
    <x v="0"/>
    <n v="326.47000000000003"/>
    <x v="5"/>
  </r>
  <r>
    <s v="ORD105534"/>
    <x v="0"/>
    <x v="1"/>
    <n v="2581.29"/>
    <n v="0.19"/>
    <n v="490.44510000000002"/>
    <n v="2090.8449000000001"/>
    <n v="6"/>
    <x v="719"/>
    <d v="2023-10-05T00:00:00"/>
    <x v="1"/>
    <x v="0"/>
    <n v="250.49"/>
    <x v="2"/>
  </r>
  <r>
    <s v="ORD100010"/>
    <x v="0"/>
    <x v="1"/>
    <n v="2581.42"/>
    <n v="0.39"/>
    <n v="1006.7538000000001"/>
    <n v="1574.6662000000001"/>
    <n v="6"/>
    <x v="332"/>
    <d v="2024-05-08T00:00:00"/>
    <x v="2"/>
    <x v="0"/>
    <n v="542.82000000000005"/>
    <x v="4"/>
  </r>
  <r>
    <s v="ORD105520"/>
    <x v="1"/>
    <x v="3"/>
    <n v="2582.16"/>
    <n v="0.25"/>
    <n v="645.54"/>
    <n v="1936.62"/>
    <n v="6"/>
    <x v="721"/>
    <d v="2024-10-09T00:00:00"/>
    <x v="0"/>
    <x v="2"/>
    <n v="230.84"/>
    <x v="2"/>
  </r>
  <r>
    <s v="ORD100899"/>
    <x v="0"/>
    <x v="3"/>
    <n v="2583.73"/>
    <n v="0.5"/>
    <n v="1291.865"/>
    <n v="1291.865"/>
    <n v="6"/>
    <x v="179"/>
    <d v="2023-12-06T00:00:00"/>
    <x v="1"/>
    <x v="0"/>
    <n v="222.85"/>
    <x v="3"/>
  </r>
  <r>
    <s v="ORD114957"/>
    <x v="1"/>
    <x v="0"/>
    <n v="2583.98"/>
    <n v="0.46"/>
    <n v="1188.6308000000001"/>
    <n v="1395.3491999999999"/>
    <n v="6"/>
    <x v="48"/>
    <d v="2024-05-07T00:00:00"/>
    <x v="1"/>
    <x v="1"/>
    <n v="151.38"/>
    <x v="4"/>
  </r>
  <r>
    <s v="ORD110314"/>
    <x v="1"/>
    <x v="4"/>
    <n v="2585.2600000000002"/>
    <n v="0.28000000000000003"/>
    <n v="723.8728000000001"/>
    <n v="1861.3872000000001"/>
    <n v="6"/>
    <x v="499"/>
    <d v="2023-08-20T00:00:00"/>
    <x v="1"/>
    <x v="0"/>
    <n v="219.37"/>
    <x v="1"/>
  </r>
  <r>
    <s v="ORD112094"/>
    <x v="1"/>
    <x v="0"/>
    <n v="2586.1"/>
    <n v="0.38"/>
    <n v="982.71799999999996"/>
    <n v="1603.3820000000001"/>
    <n v="6"/>
    <x v="227"/>
    <d v="2023-03-20T00:00:00"/>
    <x v="0"/>
    <x v="0"/>
    <n v="298.8"/>
    <x v="1"/>
  </r>
  <r>
    <s v="ORD104699"/>
    <x v="2"/>
    <x v="4"/>
    <n v="2586.23"/>
    <n v="0.2"/>
    <n v="517.24599999999998"/>
    <n v="2068.9839999999999"/>
    <n v="6"/>
    <x v="454"/>
    <d v="2023-07-22T00:00:00"/>
    <x v="0"/>
    <x v="0"/>
    <n v="628.19000000000005"/>
    <x v="0"/>
  </r>
  <r>
    <s v="ORD100878"/>
    <x v="1"/>
    <x v="0"/>
    <n v="2586.9699999999998"/>
    <n v="0.15"/>
    <n v="388.04549999999995"/>
    <n v="2198.9245000000001"/>
    <n v="6"/>
    <x v="258"/>
    <d v="2024-06-01T00:00:00"/>
    <x v="2"/>
    <x v="2"/>
    <n v="628.32000000000005"/>
    <x v="3"/>
  </r>
  <r>
    <s v="ORD110854"/>
    <x v="3"/>
    <x v="4"/>
    <n v="2590.2199999999998"/>
    <n v="0.41"/>
    <n v="1061.9902"/>
    <n v="1528.2297999999998"/>
    <n v="6"/>
    <x v="506"/>
    <d v="2023-12-02T00:00:00"/>
    <x v="1"/>
    <x v="2"/>
    <n v="730.54"/>
    <x v="5"/>
  </r>
  <r>
    <s v="ORD102614"/>
    <x v="2"/>
    <x v="1"/>
    <n v="2590.56"/>
    <n v="0.32"/>
    <n v="828.97919999999999"/>
    <n v="1761.5808"/>
    <n v="6"/>
    <x v="206"/>
    <d v="2023-01-13T00:00:00"/>
    <x v="1"/>
    <x v="2"/>
    <n v="525.9"/>
    <x v="2"/>
  </r>
  <r>
    <s v="ORD105619"/>
    <x v="3"/>
    <x v="4"/>
    <n v="2592.96"/>
    <n v="0.3"/>
    <n v="777.88800000000003"/>
    <n v="1815.0720000000001"/>
    <n v="6"/>
    <x v="309"/>
    <d v="2023-06-16T00:00:00"/>
    <x v="0"/>
    <x v="0"/>
    <n v="393.15"/>
    <x v="4"/>
  </r>
  <r>
    <s v="ORD109156"/>
    <x v="3"/>
    <x v="2"/>
    <n v="2594.9299999999998"/>
    <n v="0.47"/>
    <n v="1219.6170999999999"/>
    <n v="1375.3128999999999"/>
    <n v="6"/>
    <x v="35"/>
    <d v="2023-02-11T00:00:00"/>
    <x v="1"/>
    <x v="0"/>
    <n v="460.73"/>
    <x v="5"/>
  </r>
  <r>
    <s v="ORD111428"/>
    <x v="3"/>
    <x v="4"/>
    <n v="2596.11"/>
    <n v="0.13"/>
    <n v="337.49430000000001"/>
    <n v="2258.6157000000003"/>
    <n v="6"/>
    <x v="61"/>
    <d v="2023-07-25T00:00:00"/>
    <x v="2"/>
    <x v="1"/>
    <n v="139"/>
    <x v="0"/>
  </r>
  <r>
    <s v="ORD107771"/>
    <x v="3"/>
    <x v="4"/>
    <n v="2596.73"/>
    <n v="0.16"/>
    <n v="415.47680000000003"/>
    <n v="2181.2532000000001"/>
    <n v="6"/>
    <x v="594"/>
    <d v="2024-08-22T00:00:00"/>
    <x v="2"/>
    <x v="1"/>
    <n v="475.73"/>
    <x v="1"/>
  </r>
  <r>
    <s v="ORD106007"/>
    <x v="0"/>
    <x v="3"/>
    <n v="2597.8200000000002"/>
    <n v="0.26"/>
    <n v="675.43320000000006"/>
    <n v="1922.3868000000002"/>
    <n v="6"/>
    <x v="697"/>
    <d v="2024-05-17T00:00:00"/>
    <x v="1"/>
    <x v="2"/>
    <n v="459.89"/>
    <x v="4"/>
  </r>
  <r>
    <s v="ORD102610"/>
    <x v="3"/>
    <x v="0"/>
    <n v="2601.0500000000002"/>
    <n v="0.27"/>
    <n v="702.28350000000012"/>
    <n v="1898.7665000000002"/>
    <n v="6"/>
    <x v="155"/>
    <d v="2024-06-14T00:00:00"/>
    <x v="0"/>
    <x v="1"/>
    <n v="586.72"/>
    <x v="0"/>
  </r>
  <r>
    <s v="ORD111899"/>
    <x v="3"/>
    <x v="1"/>
    <n v="2604.67"/>
    <n v="0.16"/>
    <n v="416.74720000000002"/>
    <n v="2187.9228000000003"/>
    <n v="6"/>
    <x v="725"/>
    <d v="2024-08-23T00:00:00"/>
    <x v="2"/>
    <x v="1"/>
    <n v="135.47999999999999"/>
    <x v="2"/>
  </r>
  <r>
    <s v="ORD108040"/>
    <x v="0"/>
    <x v="3"/>
    <n v="2604.9"/>
    <n v="0.1"/>
    <n v="260.49"/>
    <n v="2344.41"/>
    <n v="6"/>
    <x v="130"/>
    <d v="2024-12-25T00:00:00"/>
    <x v="1"/>
    <x v="0"/>
    <n v="396.67"/>
    <x v="3"/>
  </r>
  <r>
    <s v="ORD112812"/>
    <x v="3"/>
    <x v="4"/>
    <n v="2606.36"/>
    <n v="0.2"/>
    <n v="521.27200000000005"/>
    <n v="2085.0880000000002"/>
    <n v="6"/>
    <x v="46"/>
    <d v="2024-03-04T00:00:00"/>
    <x v="0"/>
    <x v="1"/>
    <n v="300.66000000000003"/>
    <x v="5"/>
  </r>
  <r>
    <s v="ORD112513"/>
    <x v="3"/>
    <x v="1"/>
    <n v="2606.77"/>
    <n v="0.05"/>
    <n v="130.33850000000001"/>
    <n v="2476.4315000000001"/>
    <n v="6"/>
    <x v="655"/>
    <d v="2024-11-19T00:00:00"/>
    <x v="0"/>
    <x v="2"/>
    <n v="532.29"/>
    <x v="0"/>
  </r>
  <r>
    <s v="ORD111728"/>
    <x v="1"/>
    <x v="4"/>
    <n v="2607.8000000000002"/>
    <n v="0.1"/>
    <n v="260.78000000000003"/>
    <n v="2347.02"/>
    <n v="6"/>
    <x v="99"/>
    <d v="2024-04-02T00:00:00"/>
    <x v="2"/>
    <x v="0"/>
    <n v="233.65"/>
    <x v="0"/>
  </r>
  <r>
    <s v="ORD111602"/>
    <x v="2"/>
    <x v="1"/>
    <n v="2609.69"/>
    <n v="0.22"/>
    <n v="574.1318"/>
    <n v="2035.5581999999999"/>
    <n v="6"/>
    <x v="151"/>
    <d v="2023-07-27T00:00:00"/>
    <x v="0"/>
    <x v="0"/>
    <n v="599.89"/>
    <x v="3"/>
  </r>
  <r>
    <s v="ORD109898"/>
    <x v="1"/>
    <x v="3"/>
    <n v="2611.0100000000002"/>
    <n v="0.49"/>
    <n v="1279.3949"/>
    <n v="1331.6151000000002"/>
    <n v="6"/>
    <x v="436"/>
    <d v="2024-10-30T00:00:00"/>
    <x v="1"/>
    <x v="1"/>
    <n v="761.18"/>
    <x v="3"/>
  </r>
  <r>
    <s v="ORD104677"/>
    <x v="0"/>
    <x v="1"/>
    <n v="2614.17"/>
    <n v="0.01"/>
    <n v="26.1417"/>
    <n v="2588.0282999999999"/>
    <n v="6"/>
    <x v="346"/>
    <d v="2023-06-04T00:00:00"/>
    <x v="0"/>
    <x v="2"/>
    <n v="669.79"/>
    <x v="3"/>
  </r>
  <r>
    <s v="ORD101951"/>
    <x v="0"/>
    <x v="0"/>
    <n v="2616.64"/>
    <n v="0.06"/>
    <n v="156.99839999999998"/>
    <n v="2459.6415999999999"/>
    <n v="6"/>
    <x v="690"/>
    <d v="2024-03-04T00:00:00"/>
    <x v="0"/>
    <x v="2"/>
    <n v="550.03"/>
    <x v="4"/>
  </r>
  <r>
    <s v="ORD111642"/>
    <x v="2"/>
    <x v="2"/>
    <n v="2622.15"/>
    <n v="0.16"/>
    <n v="419.54400000000004"/>
    <n v="2202.6060000000002"/>
    <n v="6"/>
    <x v="563"/>
    <d v="2023-07-17T00:00:00"/>
    <x v="2"/>
    <x v="2"/>
    <n v="608.69000000000005"/>
    <x v="0"/>
  </r>
  <r>
    <s v="ORD110720"/>
    <x v="3"/>
    <x v="2"/>
    <n v="2622.83"/>
    <n v="0.42"/>
    <n v="1101.5886"/>
    <n v="1521.2413999999999"/>
    <n v="6"/>
    <x v="540"/>
    <d v="2024-01-11T00:00:00"/>
    <x v="0"/>
    <x v="0"/>
    <n v="733.06"/>
    <x v="0"/>
  </r>
  <r>
    <s v="ORD101220"/>
    <x v="1"/>
    <x v="0"/>
    <n v="2623.44"/>
    <n v="0.1"/>
    <n v="262.34399999999999"/>
    <n v="2361.096"/>
    <n v="6"/>
    <x v="41"/>
    <d v="2024-12-23T00:00:00"/>
    <x v="1"/>
    <x v="1"/>
    <n v="703.18"/>
    <x v="2"/>
  </r>
  <r>
    <s v="ORD102244"/>
    <x v="3"/>
    <x v="2"/>
    <n v="2623.57"/>
    <n v="0.28999999999999998"/>
    <n v="760.83529999999996"/>
    <n v="1862.7347000000002"/>
    <n v="6"/>
    <x v="95"/>
    <d v="2023-11-08T00:00:00"/>
    <x v="2"/>
    <x v="1"/>
    <n v="216.05"/>
    <x v="5"/>
  </r>
  <r>
    <s v="ORD114828"/>
    <x v="1"/>
    <x v="1"/>
    <n v="2624.08"/>
    <n v="0.43"/>
    <n v="1128.3543999999999"/>
    <n v="1495.7256"/>
    <n v="6"/>
    <x v="189"/>
    <d v="2023-05-23T00:00:00"/>
    <x v="1"/>
    <x v="2"/>
    <n v="746.41"/>
    <x v="0"/>
  </r>
  <r>
    <s v="ORD101858"/>
    <x v="0"/>
    <x v="4"/>
    <n v="2628.34"/>
    <n v="0.43"/>
    <n v="1130.1862000000001"/>
    <n v="1498.1538"/>
    <n v="6"/>
    <x v="43"/>
    <d v="2024-12-25T00:00:00"/>
    <x v="1"/>
    <x v="0"/>
    <n v="195.02"/>
    <x v="4"/>
  </r>
  <r>
    <s v="ORD103304"/>
    <x v="2"/>
    <x v="0"/>
    <n v="2629"/>
    <n v="0.45"/>
    <n v="1183.05"/>
    <n v="1445.95"/>
    <n v="6"/>
    <x v="618"/>
    <d v="2024-01-07T00:00:00"/>
    <x v="0"/>
    <x v="1"/>
    <n v="384.08"/>
    <x v="0"/>
  </r>
  <r>
    <s v="ORD103934"/>
    <x v="1"/>
    <x v="4"/>
    <n v="2629.74"/>
    <n v="0.17"/>
    <n v="447.05579999999998"/>
    <n v="2182.6841999999997"/>
    <n v="6"/>
    <x v="236"/>
    <d v="2023-11-07T00:00:00"/>
    <x v="1"/>
    <x v="0"/>
    <n v="720.82"/>
    <x v="3"/>
  </r>
  <r>
    <s v="ORD112628"/>
    <x v="1"/>
    <x v="4"/>
    <n v="2631.24"/>
    <n v="0.24"/>
    <n v="631.49759999999992"/>
    <n v="1999.7423999999999"/>
    <n v="6"/>
    <x v="536"/>
    <d v="2024-01-03T00:00:00"/>
    <x v="2"/>
    <x v="2"/>
    <n v="463.48"/>
    <x v="0"/>
  </r>
  <r>
    <s v="ORD104034"/>
    <x v="0"/>
    <x v="3"/>
    <n v="2631.37"/>
    <n v="0.13"/>
    <n v="342.07810000000001"/>
    <n v="2289.2918999999997"/>
    <n v="6"/>
    <x v="49"/>
    <d v="2024-12-12T00:00:00"/>
    <x v="0"/>
    <x v="0"/>
    <n v="585.37"/>
    <x v="5"/>
  </r>
  <r>
    <s v="ORD109736"/>
    <x v="2"/>
    <x v="2"/>
    <n v="2634.17"/>
    <n v="0.32"/>
    <n v="842.9344000000001"/>
    <n v="1791.2356"/>
    <n v="6"/>
    <x v="58"/>
    <d v="2024-01-24T00:00:00"/>
    <x v="1"/>
    <x v="2"/>
    <n v="783.82"/>
    <x v="4"/>
  </r>
  <r>
    <s v="ORD106204"/>
    <x v="0"/>
    <x v="0"/>
    <n v="2635"/>
    <n v="0.1"/>
    <n v="263.5"/>
    <n v="2371.5"/>
    <n v="6"/>
    <x v="145"/>
    <d v="2023-11-03T00:00:00"/>
    <x v="1"/>
    <x v="2"/>
    <n v="469.48"/>
    <x v="0"/>
  </r>
  <r>
    <s v="ORD100910"/>
    <x v="0"/>
    <x v="2"/>
    <n v="2635.16"/>
    <n v="0.15"/>
    <n v="395.27399999999994"/>
    <n v="2239.886"/>
    <n v="6"/>
    <x v="311"/>
    <d v="2023-09-09T00:00:00"/>
    <x v="2"/>
    <x v="2"/>
    <n v="679.17"/>
    <x v="5"/>
  </r>
  <r>
    <s v="ORD108032"/>
    <x v="2"/>
    <x v="1"/>
    <n v="2637"/>
    <n v="0.14000000000000001"/>
    <n v="369.18"/>
    <n v="2267.8200000000002"/>
    <n v="6"/>
    <x v="225"/>
    <d v="2024-07-11T00:00:00"/>
    <x v="1"/>
    <x v="0"/>
    <n v="339.67"/>
    <x v="3"/>
  </r>
  <r>
    <s v="ORD110910"/>
    <x v="0"/>
    <x v="3"/>
    <n v="2644.95"/>
    <n v="0.46"/>
    <n v="1216.6769999999999"/>
    <n v="1428.2729999999999"/>
    <n v="6"/>
    <x v="705"/>
    <d v="2023-04-13T00:00:00"/>
    <x v="2"/>
    <x v="1"/>
    <n v="258.27999999999997"/>
    <x v="1"/>
  </r>
  <r>
    <s v="ORD107567"/>
    <x v="0"/>
    <x v="1"/>
    <n v="2646.34"/>
    <n v="0.15"/>
    <n v="396.95100000000002"/>
    <n v="2249.3890000000001"/>
    <n v="6"/>
    <x v="322"/>
    <d v="2023-01-22T00:00:00"/>
    <x v="0"/>
    <x v="1"/>
    <n v="225.43"/>
    <x v="3"/>
  </r>
  <r>
    <s v="ORD110336"/>
    <x v="3"/>
    <x v="2"/>
    <n v="2649.57"/>
    <n v="0.28000000000000003"/>
    <n v="741.8796000000001"/>
    <n v="1907.6904"/>
    <n v="6"/>
    <x v="31"/>
    <d v="2023-05-11T00:00:00"/>
    <x v="2"/>
    <x v="1"/>
    <n v="300.49"/>
    <x v="2"/>
  </r>
  <r>
    <s v="ORD108653"/>
    <x v="0"/>
    <x v="3"/>
    <n v="2653.61"/>
    <n v="0.11"/>
    <n v="291.89710000000002"/>
    <n v="2361.7129"/>
    <n v="6"/>
    <x v="610"/>
    <d v="2023-09-17T00:00:00"/>
    <x v="0"/>
    <x v="0"/>
    <n v="559.76"/>
    <x v="3"/>
  </r>
  <r>
    <s v="ORD109366"/>
    <x v="1"/>
    <x v="1"/>
    <n v="2655.83"/>
    <n v="0.11"/>
    <n v="292.1413"/>
    <n v="2363.6886999999997"/>
    <n v="6"/>
    <x v="623"/>
    <d v="2025-01-02T00:00:00"/>
    <x v="2"/>
    <x v="2"/>
    <n v="575.64"/>
    <x v="1"/>
  </r>
  <r>
    <s v="ORD111719"/>
    <x v="0"/>
    <x v="2"/>
    <n v="2663.42"/>
    <n v="0.41"/>
    <n v="1092.0021999999999"/>
    <n v="1571.4178000000002"/>
    <n v="6"/>
    <x v="484"/>
    <d v="2023-03-25T00:00:00"/>
    <x v="1"/>
    <x v="1"/>
    <n v="244.02"/>
    <x v="1"/>
  </r>
  <r>
    <s v="ORD114271"/>
    <x v="0"/>
    <x v="1"/>
    <n v="2668.13"/>
    <n v="0.45"/>
    <n v="1200.6585"/>
    <n v="1467.4715000000001"/>
    <n v="6"/>
    <x v="168"/>
    <d v="2024-04-19T00:00:00"/>
    <x v="2"/>
    <x v="1"/>
    <n v="670.28"/>
    <x v="0"/>
  </r>
  <r>
    <s v="ORD107987"/>
    <x v="3"/>
    <x v="2"/>
    <n v="2669.06"/>
    <n v="0.23"/>
    <n v="613.88380000000006"/>
    <n v="2055.1761999999999"/>
    <n v="6"/>
    <x v="26"/>
    <d v="2023-05-06T00:00:00"/>
    <x v="2"/>
    <x v="0"/>
    <n v="237.01"/>
    <x v="1"/>
  </r>
  <r>
    <s v="ORD102523"/>
    <x v="3"/>
    <x v="4"/>
    <n v="2672.76"/>
    <n v="0.19"/>
    <n v="507.82440000000003"/>
    <n v="2164.9356000000002"/>
    <n v="6"/>
    <x v="574"/>
    <d v="2023-07-09T00:00:00"/>
    <x v="2"/>
    <x v="2"/>
    <n v="545.54"/>
    <x v="2"/>
  </r>
  <r>
    <s v="ORD100131"/>
    <x v="1"/>
    <x v="4"/>
    <n v="2675.16"/>
    <n v="0.36"/>
    <n v="963.05759999999987"/>
    <n v="1712.1024"/>
    <n v="6"/>
    <x v="528"/>
    <d v="2024-05-02T00:00:00"/>
    <x v="1"/>
    <x v="0"/>
    <n v="715.56"/>
    <x v="5"/>
  </r>
  <r>
    <s v="ORD106466"/>
    <x v="0"/>
    <x v="3"/>
    <n v="2679.33"/>
    <n v="0.05"/>
    <n v="133.9665"/>
    <n v="2545.3634999999999"/>
    <n v="6"/>
    <x v="152"/>
    <d v="2024-09-06T00:00:00"/>
    <x v="0"/>
    <x v="0"/>
    <n v="401.57"/>
    <x v="2"/>
  </r>
  <r>
    <s v="ORD102726"/>
    <x v="3"/>
    <x v="0"/>
    <n v="2684.15"/>
    <n v="0.25"/>
    <n v="671.03750000000002"/>
    <n v="2013.1125000000002"/>
    <n v="6"/>
    <x v="560"/>
    <d v="2024-05-15T00:00:00"/>
    <x v="2"/>
    <x v="2"/>
    <n v="290.86"/>
    <x v="1"/>
  </r>
  <r>
    <s v="ORD107926"/>
    <x v="2"/>
    <x v="4"/>
    <n v="2686.5"/>
    <n v="0.3"/>
    <n v="805.94999999999993"/>
    <n v="1880.5500000000002"/>
    <n v="6"/>
    <x v="305"/>
    <d v="2024-07-21T00:00:00"/>
    <x v="1"/>
    <x v="1"/>
    <n v="540.96"/>
    <x v="4"/>
  </r>
  <r>
    <s v="ORD100093"/>
    <x v="2"/>
    <x v="2"/>
    <n v="2688.63"/>
    <n v="0.45"/>
    <n v="1209.8835000000001"/>
    <n v="1478.7465"/>
    <n v="6"/>
    <x v="237"/>
    <d v="2024-08-06T00:00:00"/>
    <x v="0"/>
    <x v="0"/>
    <n v="608.51"/>
    <x v="2"/>
  </r>
  <r>
    <s v="ORD102673"/>
    <x v="0"/>
    <x v="1"/>
    <n v="2694.71"/>
    <n v="0.2"/>
    <n v="538.94200000000001"/>
    <n v="2155.768"/>
    <n v="6"/>
    <x v="224"/>
    <d v="2024-08-28T00:00:00"/>
    <x v="1"/>
    <x v="0"/>
    <n v="335.41"/>
    <x v="2"/>
  </r>
  <r>
    <s v="ORD114666"/>
    <x v="1"/>
    <x v="3"/>
    <n v="2699.68"/>
    <n v="0.25"/>
    <n v="674.92"/>
    <n v="2024.7599999999998"/>
    <n v="6"/>
    <x v="177"/>
    <d v="2024-01-25T00:00:00"/>
    <x v="1"/>
    <x v="1"/>
    <n v="573.11"/>
    <x v="0"/>
  </r>
  <r>
    <s v="ORD115339"/>
    <x v="1"/>
    <x v="0"/>
    <n v="2700.52"/>
    <n v="0.03"/>
    <n v="81.015599999999992"/>
    <n v="2619.5043999999998"/>
    <n v="6"/>
    <x v="394"/>
    <d v="2024-02-07T00:00:00"/>
    <x v="1"/>
    <x v="1"/>
    <n v="739.55"/>
    <x v="2"/>
  </r>
  <r>
    <s v="ORD104537"/>
    <x v="0"/>
    <x v="1"/>
    <n v="2702.99"/>
    <n v="0.47"/>
    <n v="1270.4052999999999"/>
    <n v="1432.5846999999999"/>
    <n v="6"/>
    <x v="293"/>
    <d v="2024-01-07T00:00:00"/>
    <x v="2"/>
    <x v="0"/>
    <n v="242.18"/>
    <x v="4"/>
  </r>
  <r>
    <s v="ORD112109"/>
    <x v="1"/>
    <x v="0"/>
    <n v="2703"/>
    <n v="0.5"/>
    <n v="1351.5"/>
    <n v="1351.5"/>
    <n v="6"/>
    <x v="332"/>
    <d v="2024-05-11T00:00:00"/>
    <x v="1"/>
    <x v="0"/>
    <n v="514.16"/>
    <x v="5"/>
  </r>
  <r>
    <s v="ORD102501"/>
    <x v="0"/>
    <x v="3"/>
    <n v="2706.04"/>
    <n v="0.02"/>
    <n v="54.120800000000003"/>
    <n v="2651.9191999999998"/>
    <n v="6"/>
    <x v="500"/>
    <d v="2023-11-30T00:00:00"/>
    <x v="1"/>
    <x v="1"/>
    <n v="560.33000000000004"/>
    <x v="5"/>
  </r>
  <r>
    <s v="ORD112595"/>
    <x v="2"/>
    <x v="4"/>
    <n v="2706.9"/>
    <n v="0.11"/>
    <n v="297.75900000000001"/>
    <n v="2409.1410000000001"/>
    <n v="6"/>
    <x v="3"/>
    <d v="2023-03-07T00:00:00"/>
    <x v="0"/>
    <x v="1"/>
    <n v="744.13"/>
    <x v="2"/>
  </r>
  <r>
    <s v="ORD104098"/>
    <x v="2"/>
    <x v="3"/>
    <n v="2707.71"/>
    <n v="0.41"/>
    <n v="1110.1611"/>
    <n v="1597.5489"/>
    <n v="6"/>
    <x v="195"/>
    <d v="2023-02-27T00:00:00"/>
    <x v="0"/>
    <x v="0"/>
    <n v="212.56"/>
    <x v="1"/>
  </r>
  <r>
    <s v="ORD107538"/>
    <x v="1"/>
    <x v="0"/>
    <n v="2709.41"/>
    <n v="0.12"/>
    <n v="325.12919999999997"/>
    <n v="2384.2808"/>
    <n v="6"/>
    <x v="431"/>
    <d v="2024-06-19T00:00:00"/>
    <x v="2"/>
    <x v="1"/>
    <n v="301"/>
    <x v="1"/>
  </r>
  <r>
    <s v="ORD103031"/>
    <x v="3"/>
    <x v="2"/>
    <n v="2710.52"/>
    <n v="0.38"/>
    <n v="1029.9975999999999"/>
    <n v="1680.5224000000001"/>
    <n v="6"/>
    <x v="221"/>
    <d v="2024-06-01T00:00:00"/>
    <x v="2"/>
    <x v="2"/>
    <n v="505.49"/>
    <x v="0"/>
  </r>
  <r>
    <s v="ORD100805"/>
    <x v="3"/>
    <x v="4"/>
    <n v="2715.87"/>
    <n v="0.43"/>
    <n v="1167.8241"/>
    <n v="1548.0458999999998"/>
    <n v="6"/>
    <x v="286"/>
    <d v="2024-06-27T00:00:00"/>
    <x v="1"/>
    <x v="0"/>
    <n v="687.86"/>
    <x v="4"/>
  </r>
  <r>
    <s v="ORD103063"/>
    <x v="2"/>
    <x v="2"/>
    <n v="2718.46"/>
    <n v="0.18"/>
    <n v="489.32279999999997"/>
    <n v="2229.1372000000001"/>
    <n v="6"/>
    <x v="509"/>
    <d v="2024-09-22T00:00:00"/>
    <x v="2"/>
    <x v="0"/>
    <n v="664.11"/>
    <x v="2"/>
  </r>
  <r>
    <s v="ORD105964"/>
    <x v="0"/>
    <x v="0"/>
    <n v="2718.58"/>
    <n v="7.0000000000000007E-2"/>
    <n v="190.3006"/>
    <n v="2528.2793999999999"/>
    <n v="6"/>
    <x v="380"/>
    <d v="2024-03-16T00:00:00"/>
    <x v="0"/>
    <x v="0"/>
    <n v="164.84"/>
    <x v="0"/>
  </r>
  <r>
    <s v="ORD113676"/>
    <x v="1"/>
    <x v="1"/>
    <n v="2720.89"/>
    <n v="0.13"/>
    <n v="353.71569999999997"/>
    <n v="2367.1742999999997"/>
    <n v="6"/>
    <x v="160"/>
    <d v="2024-07-01T00:00:00"/>
    <x v="2"/>
    <x v="1"/>
    <n v="753.77"/>
    <x v="2"/>
  </r>
  <r>
    <s v="ORD109578"/>
    <x v="1"/>
    <x v="0"/>
    <n v="2724.87"/>
    <n v="0.04"/>
    <n v="108.9948"/>
    <n v="2615.8751999999999"/>
    <n v="6"/>
    <x v="215"/>
    <d v="2024-09-24T00:00:00"/>
    <x v="2"/>
    <x v="0"/>
    <n v="289.86"/>
    <x v="1"/>
  </r>
  <r>
    <s v="ORD107383"/>
    <x v="3"/>
    <x v="2"/>
    <n v="2728.38"/>
    <n v="0.5"/>
    <n v="1364.19"/>
    <n v="1364.19"/>
    <n v="6"/>
    <x v="106"/>
    <d v="2023-01-23T00:00:00"/>
    <x v="2"/>
    <x v="1"/>
    <n v="413.18"/>
    <x v="0"/>
  </r>
  <r>
    <s v="ORD111109"/>
    <x v="3"/>
    <x v="0"/>
    <n v="2731.72"/>
    <n v="0.13"/>
    <n v="355.12360000000001"/>
    <n v="2376.5963999999999"/>
    <n v="6"/>
    <x v="575"/>
    <d v="2024-07-16T00:00:00"/>
    <x v="1"/>
    <x v="2"/>
    <n v="241.17"/>
    <x v="3"/>
  </r>
  <r>
    <s v="ORD102230"/>
    <x v="2"/>
    <x v="2"/>
    <n v="2736.85"/>
    <n v="0.26"/>
    <n v="711.58100000000002"/>
    <n v="2025.2689999999998"/>
    <n v="6"/>
    <x v="89"/>
    <d v="2024-11-17T00:00:00"/>
    <x v="0"/>
    <x v="2"/>
    <n v="798.45"/>
    <x v="4"/>
  </r>
  <r>
    <s v="ORD105308"/>
    <x v="1"/>
    <x v="2"/>
    <n v="2737.13"/>
    <n v="0.05"/>
    <n v="136.85650000000001"/>
    <n v="2600.2735000000002"/>
    <n v="6"/>
    <x v="635"/>
    <d v="2024-07-16T00:00:00"/>
    <x v="1"/>
    <x v="0"/>
    <n v="420.26"/>
    <x v="5"/>
  </r>
  <r>
    <s v="ORD110243"/>
    <x v="2"/>
    <x v="3"/>
    <n v="2742.09"/>
    <n v="0.04"/>
    <n v="109.68360000000001"/>
    <n v="2632.4064000000003"/>
    <n v="6"/>
    <x v="538"/>
    <d v="2024-12-12T00:00:00"/>
    <x v="1"/>
    <x v="0"/>
    <n v="194.18"/>
    <x v="4"/>
  </r>
  <r>
    <s v="ORD106362"/>
    <x v="1"/>
    <x v="3"/>
    <n v="2742.22"/>
    <n v="0.09"/>
    <n v="246.79979999999998"/>
    <n v="2495.4202"/>
    <n v="6"/>
    <x v="281"/>
    <d v="2023-08-26T00:00:00"/>
    <x v="2"/>
    <x v="2"/>
    <n v="751.4"/>
    <x v="4"/>
  </r>
  <r>
    <s v="ORD102207"/>
    <x v="3"/>
    <x v="0"/>
    <n v="2748.57"/>
    <n v="0.01"/>
    <n v="27.485700000000001"/>
    <n v="2721.0843"/>
    <n v="6"/>
    <x v="728"/>
    <d v="2023-10-30T00:00:00"/>
    <x v="0"/>
    <x v="1"/>
    <n v="804.81"/>
    <x v="5"/>
  </r>
  <r>
    <s v="ORD103427"/>
    <x v="1"/>
    <x v="1"/>
    <n v="2750.01"/>
    <n v="0.48"/>
    <n v="1320.0048000000002"/>
    <n v="1430.0052000000001"/>
    <n v="6"/>
    <x v="489"/>
    <d v="2024-09-03T00:00:00"/>
    <x v="1"/>
    <x v="1"/>
    <n v="221.93"/>
    <x v="2"/>
  </r>
  <r>
    <s v="ORD106676"/>
    <x v="0"/>
    <x v="3"/>
    <n v="2750.62"/>
    <n v="0.32"/>
    <n v="880.19839999999999"/>
    <n v="1870.4215999999999"/>
    <n v="6"/>
    <x v="480"/>
    <d v="2023-02-23T00:00:00"/>
    <x v="2"/>
    <x v="1"/>
    <n v="764.29"/>
    <x v="2"/>
  </r>
  <r>
    <s v="ORD102519"/>
    <x v="1"/>
    <x v="3"/>
    <n v="2753.61"/>
    <n v="0.32"/>
    <n v="881.15520000000004"/>
    <n v="1872.4548"/>
    <n v="6"/>
    <x v="370"/>
    <d v="2024-09-12T00:00:00"/>
    <x v="1"/>
    <x v="0"/>
    <n v="494.9"/>
    <x v="2"/>
  </r>
  <r>
    <s v="ORD108707"/>
    <x v="0"/>
    <x v="3"/>
    <n v="2753.71"/>
    <n v="0.43"/>
    <n v="1184.0953"/>
    <n v="1569.6147000000001"/>
    <n v="6"/>
    <x v="226"/>
    <d v="2023-12-31T00:00:00"/>
    <x v="2"/>
    <x v="2"/>
    <n v="328.5"/>
    <x v="5"/>
  </r>
  <r>
    <s v="ORD106513"/>
    <x v="1"/>
    <x v="2"/>
    <n v="2754.34"/>
    <n v="0.41"/>
    <n v="1129.2793999999999"/>
    <n v="1625.0606000000002"/>
    <n v="6"/>
    <x v="529"/>
    <d v="2024-05-10T00:00:00"/>
    <x v="1"/>
    <x v="1"/>
    <n v="231.88"/>
    <x v="3"/>
  </r>
  <r>
    <s v="ORD113626"/>
    <x v="3"/>
    <x v="3"/>
    <n v="2757.23"/>
    <n v="0.19"/>
    <n v="523.87369999999999"/>
    <n v="2233.3562999999999"/>
    <n v="6"/>
    <x v="451"/>
    <d v="2024-07-02T00:00:00"/>
    <x v="0"/>
    <x v="0"/>
    <n v="727.15"/>
    <x v="5"/>
  </r>
  <r>
    <s v="ORD113145"/>
    <x v="3"/>
    <x v="4"/>
    <n v="2759.25"/>
    <n v="0.08"/>
    <n v="220.74"/>
    <n v="2538.5100000000002"/>
    <n v="6"/>
    <x v="151"/>
    <d v="2023-07-29T00:00:00"/>
    <x v="0"/>
    <x v="0"/>
    <n v="748.23"/>
    <x v="0"/>
  </r>
  <r>
    <s v="ORD103290"/>
    <x v="0"/>
    <x v="3"/>
    <n v="2759.45"/>
    <n v="0.14000000000000001"/>
    <n v="386.32300000000004"/>
    <n v="2373.127"/>
    <n v="6"/>
    <x v="486"/>
    <d v="2023-12-22T00:00:00"/>
    <x v="0"/>
    <x v="1"/>
    <n v="586.44000000000005"/>
    <x v="4"/>
  </r>
  <r>
    <s v="ORD111787"/>
    <x v="1"/>
    <x v="0"/>
    <n v="2759.77"/>
    <n v="0.4"/>
    <n v="1103.9080000000001"/>
    <n v="1655.8619999999999"/>
    <n v="6"/>
    <x v="211"/>
    <d v="2023-05-24T00:00:00"/>
    <x v="0"/>
    <x v="0"/>
    <n v="491.85"/>
    <x v="0"/>
  </r>
  <r>
    <s v="ORD102774"/>
    <x v="3"/>
    <x v="2"/>
    <n v="2760.82"/>
    <n v="0.3"/>
    <n v="828.24599999999998"/>
    <n v="1932.5740000000001"/>
    <n v="6"/>
    <x v="715"/>
    <d v="2023-08-11T00:00:00"/>
    <x v="0"/>
    <x v="0"/>
    <n v="487.84"/>
    <x v="5"/>
  </r>
  <r>
    <s v="ORD113844"/>
    <x v="1"/>
    <x v="0"/>
    <n v="2763.11"/>
    <n v="0.06"/>
    <n v="165.78659999999999"/>
    <n v="2597.3234000000002"/>
    <n v="6"/>
    <x v="523"/>
    <d v="2024-04-29T00:00:00"/>
    <x v="0"/>
    <x v="0"/>
    <n v="392.91"/>
    <x v="2"/>
  </r>
  <r>
    <s v="ORD113313"/>
    <x v="0"/>
    <x v="0"/>
    <n v="2763.74"/>
    <n v="0.44"/>
    <n v="1216.0455999999999"/>
    <n v="1547.6943999999999"/>
    <n v="6"/>
    <x v="637"/>
    <d v="2024-11-26T00:00:00"/>
    <x v="1"/>
    <x v="0"/>
    <n v="401.99"/>
    <x v="4"/>
  </r>
  <r>
    <s v="ORD100694"/>
    <x v="2"/>
    <x v="3"/>
    <n v="2765.13"/>
    <n v="0"/>
    <n v="0"/>
    <n v="2765.13"/>
    <n v="6"/>
    <x v="495"/>
    <d v="2023-07-24T00:00:00"/>
    <x v="2"/>
    <x v="2"/>
    <n v="561.05999999999995"/>
    <x v="1"/>
  </r>
  <r>
    <s v="ORD114041"/>
    <x v="3"/>
    <x v="3"/>
    <n v="2767.22"/>
    <n v="0.45"/>
    <n v="1245.249"/>
    <n v="1521.9709999999998"/>
    <n v="6"/>
    <x v="226"/>
    <d v="2023-12-27T00:00:00"/>
    <x v="2"/>
    <x v="2"/>
    <n v="686.71"/>
    <x v="2"/>
  </r>
  <r>
    <s v="ORD110338"/>
    <x v="1"/>
    <x v="1"/>
    <n v="2769.06"/>
    <n v="0.16"/>
    <n v="443.0496"/>
    <n v="2326.0104000000001"/>
    <n v="6"/>
    <x v="449"/>
    <d v="2023-07-10T00:00:00"/>
    <x v="0"/>
    <x v="2"/>
    <n v="601.91"/>
    <x v="0"/>
  </r>
  <r>
    <s v="ORD106494"/>
    <x v="0"/>
    <x v="2"/>
    <n v="2770.51"/>
    <n v="0.04"/>
    <n v="110.82040000000001"/>
    <n v="2659.6896000000002"/>
    <n v="6"/>
    <x v="512"/>
    <d v="2024-07-23T00:00:00"/>
    <x v="1"/>
    <x v="1"/>
    <n v="234.72"/>
    <x v="0"/>
  </r>
  <r>
    <s v="ORD103562"/>
    <x v="3"/>
    <x v="2"/>
    <n v="2774.5"/>
    <n v="0.35"/>
    <n v="971.07499999999993"/>
    <n v="1803.4250000000002"/>
    <n v="6"/>
    <x v="585"/>
    <d v="2023-03-16T00:00:00"/>
    <x v="2"/>
    <x v="2"/>
    <n v="811.66"/>
    <x v="2"/>
  </r>
  <r>
    <s v="ORD109644"/>
    <x v="2"/>
    <x v="3"/>
    <n v="2776.56"/>
    <n v="0"/>
    <n v="0"/>
    <n v="2776.56"/>
    <n v="6"/>
    <x v="487"/>
    <d v="2024-09-03T00:00:00"/>
    <x v="0"/>
    <x v="0"/>
    <n v="262.67"/>
    <x v="4"/>
  </r>
  <r>
    <s v="ORD105836"/>
    <x v="0"/>
    <x v="2"/>
    <n v="2777.72"/>
    <n v="0.09"/>
    <n v="249.99479999999997"/>
    <n v="2527.7251999999999"/>
    <n v="6"/>
    <x v="701"/>
    <d v="2024-08-23T00:00:00"/>
    <x v="1"/>
    <x v="1"/>
    <n v="683.95"/>
    <x v="0"/>
  </r>
  <r>
    <s v="ORD113149"/>
    <x v="2"/>
    <x v="1"/>
    <n v="2780.72"/>
    <n v="0.11"/>
    <n v="305.87919999999997"/>
    <n v="2474.8407999999999"/>
    <n v="6"/>
    <x v="425"/>
    <d v="2023-02-04T00:00:00"/>
    <x v="1"/>
    <x v="2"/>
    <n v="615.70000000000005"/>
    <x v="5"/>
  </r>
  <r>
    <s v="ORD104206"/>
    <x v="3"/>
    <x v="3"/>
    <n v="2782.53"/>
    <n v="0.12"/>
    <n v="333.90360000000004"/>
    <n v="2448.6264000000001"/>
    <n v="6"/>
    <x v="701"/>
    <d v="2024-08-23T00:00:00"/>
    <x v="2"/>
    <x v="0"/>
    <n v="379.2"/>
    <x v="4"/>
  </r>
  <r>
    <s v="ORD102946"/>
    <x v="1"/>
    <x v="1"/>
    <n v="2782.97"/>
    <n v="0.48"/>
    <n v="1335.8255999999999"/>
    <n v="1447.1443999999999"/>
    <n v="6"/>
    <x v="367"/>
    <d v="2023-04-06T00:00:00"/>
    <x v="0"/>
    <x v="2"/>
    <n v="246.85"/>
    <x v="2"/>
  </r>
  <r>
    <s v="ORD109351"/>
    <x v="2"/>
    <x v="1"/>
    <n v="2789.8"/>
    <n v="0.37"/>
    <n v="1032.2260000000001"/>
    <n v="1757.5740000000001"/>
    <n v="6"/>
    <x v="147"/>
    <d v="2024-01-01T00:00:00"/>
    <x v="2"/>
    <x v="1"/>
    <n v="178.21"/>
    <x v="0"/>
  </r>
  <r>
    <s v="ORD114556"/>
    <x v="1"/>
    <x v="3"/>
    <n v="2789.87"/>
    <n v="0.28999999999999998"/>
    <n v="809.06229999999994"/>
    <n v="1980.8076999999998"/>
    <n v="6"/>
    <x v="111"/>
    <d v="2024-12-28T00:00:00"/>
    <x v="2"/>
    <x v="2"/>
    <n v="142.63"/>
    <x v="5"/>
  </r>
  <r>
    <s v="ORD103592"/>
    <x v="0"/>
    <x v="2"/>
    <n v="2790.25"/>
    <n v="0.28999999999999998"/>
    <n v="809.1724999999999"/>
    <n v="1981.0775000000001"/>
    <n v="6"/>
    <x v="284"/>
    <d v="2024-01-29T00:00:00"/>
    <x v="1"/>
    <x v="1"/>
    <n v="300.44"/>
    <x v="5"/>
  </r>
  <r>
    <s v="ORD104879"/>
    <x v="1"/>
    <x v="3"/>
    <n v="2790.5"/>
    <n v="0.28000000000000003"/>
    <n v="781.34"/>
    <n v="2009.1599999999999"/>
    <n v="6"/>
    <x v="194"/>
    <d v="2023-03-02T00:00:00"/>
    <x v="2"/>
    <x v="2"/>
    <n v="373.88"/>
    <x v="0"/>
  </r>
  <r>
    <s v="ORD100866"/>
    <x v="1"/>
    <x v="1"/>
    <n v="2790.73"/>
    <n v="0.39"/>
    <n v="1088.3847000000001"/>
    <n v="1702.3453"/>
    <n v="6"/>
    <x v="479"/>
    <d v="2023-02-17T00:00:00"/>
    <x v="0"/>
    <x v="0"/>
    <n v="447.8"/>
    <x v="2"/>
  </r>
  <r>
    <s v="ORD114270"/>
    <x v="2"/>
    <x v="0"/>
    <n v="2797.15"/>
    <n v="0.24"/>
    <n v="671.31600000000003"/>
    <n v="2125.8339999999998"/>
    <n v="6"/>
    <x v="594"/>
    <d v="2024-08-21T00:00:00"/>
    <x v="2"/>
    <x v="1"/>
    <n v="515.16999999999996"/>
    <x v="4"/>
  </r>
  <r>
    <s v="ORD110783"/>
    <x v="2"/>
    <x v="1"/>
    <n v="2801.69"/>
    <n v="0.13"/>
    <n v="364.21970000000005"/>
    <n v="2437.4703"/>
    <n v="6"/>
    <x v="21"/>
    <d v="2023-03-20T00:00:00"/>
    <x v="1"/>
    <x v="0"/>
    <n v="695.21"/>
    <x v="4"/>
  </r>
  <r>
    <s v="ORD112453"/>
    <x v="2"/>
    <x v="4"/>
    <n v="2801.98"/>
    <n v="0.04"/>
    <n v="112.0792"/>
    <n v="2689.9007999999999"/>
    <n v="6"/>
    <x v="360"/>
    <d v="2024-12-16T00:00:00"/>
    <x v="2"/>
    <x v="0"/>
    <n v="404.47"/>
    <x v="5"/>
  </r>
  <r>
    <s v="ORD112563"/>
    <x v="3"/>
    <x v="4"/>
    <n v="2804.84"/>
    <n v="0.08"/>
    <n v="224.38720000000001"/>
    <n v="2580.4528"/>
    <n v="6"/>
    <x v="36"/>
    <d v="2024-06-24T00:00:00"/>
    <x v="0"/>
    <x v="0"/>
    <n v="534.65"/>
    <x v="3"/>
  </r>
  <r>
    <s v="ORD110419"/>
    <x v="0"/>
    <x v="1"/>
    <n v="2805.91"/>
    <n v="0.46"/>
    <n v="1290.7185999999999"/>
    <n v="1515.1913999999999"/>
    <n v="6"/>
    <x v="348"/>
    <d v="2023-09-11T00:00:00"/>
    <x v="1"/>
    <x v="0"/>
    <n v="234.65"/>
    <x v="4"/>
  </r>
  <r>
    <s v="ORD111183"/>
    <x v="1"/>
    <x v="1"/>
    <n v="2806.6"/>
    <n v="0.47"/>
    <n v="1319.1019999999999"/>
    <n v="1487.498"/>
    <n v="6"/>
    <x v="283"/>
    <d v="2023-03-02T00:00:00"/>
    <x v="2"/>
    <x v="2"/>
    <n v="451.2"/>
    <x v="4"/>
  </r>
  <r>
    <s v="ORD103938"/>
    <x v="1"/>
    <x v="3"/>
    <n v="2807.43"/>
    <n v="0.02"/>
    <n v="56.148599999999995"/>
    <n v="2751.2813999999998"/>
    <n v="6"/>
    <x v="269"/>
    <d v="2024-04-03T00:00:00"/>
    <x v="1"/>
    <x v="0"/>
    <n v="567.04"/>
    <x v="3"/>
  </r>
  <r>
    <s v="ORD109098"/>
    <x v="1"/>
    <x v="0"/>
    <n v="2807.82"/>
    <n v="0.36"/>
    <n v="1010.8152"/>
    <n v="1797.0048000000002"/>
    <n v="6"/>
    <x v="688"/>
    <d v="2024-06-14T00:00:00"/>
    <x v="1"/>
    <x v="2"/>
    <n v="394.96"/>
    <x v="2"/>
  </r>
  <r>
    <s v="ORD115089"/>
    <x v="1"/>
    <x v="3"/>
    <n v="2811.67"/>
    <n v="0.2"/>
    <n v="562.33400000000006"/>
    <n v="2249.3360000000002"/>
    <n v="6"/>
    <x v="316"/>
    <d v="2023-06-21T00:00:00"/>
    <x v="2"/>
    <x v="2"/>
    <n v="373.01"/>
    <x v="5"/>
  </r>
  <r>
    <s v="ORD102577"/>
    <x v="1"/>
    <x v="3"/>
    <n v="2814.61"/>
    <n v="0.38"/>
    <n v="1069.5518"/>
    <n v="1745.0582000000002"/>
    <n v="6"/>
    <x v="323"/>
    <d v="2023-08-31T00:00:00"/>
    <x v="2"/>
    <x v="1"/>
    <n v="195.55"/>
    <x v="5"/>
  </r>
  <r>
    <s v="ORD112773"/>
    <x v="2"/>
    <x v="0"/>
    <n v="2815.92"/>
    <n v="0.49"/>
    <n v="1379.8008"/>
    <n v="1436.1192000000001"/>
    <n v="6"/>
    <x v="295"/>
    <d v="2024-03-13T00:00:00"/>
    <x v="2"/>
    <x v="0"/>
    <n v="718.45"/>
    <x v="2"/>
  </r>
  <r>
    <s v="ORD113888"/>
    <x v="3"/>
    <x v="4"/>
    <n v="2818.94"/>
    <n v="0.43"/>
    <n v="1212.1442"/>
    <n v="1606.7958000000001"/>
    <n v="6"/>
    <x v="237"/>
    <d v="2024-08-06T00:00:00"/>
    <x v="1"/>
    <x v="0"/>
    <n v="782.53"/>
    <x v="0"/>
  </r>
  <r>
    <s v="ORD108661"/>
    <x v="0"/>
    <x v="3"/>
    <n v="2819.02"/>
    <n v="0.08"/>
    <n v="225.52160000000001"/>
    <n v="2593.4983999999999"/>
    <n v="6"/>
    <x v="308"/>
    <d v="2024-01-24T00:00:00"/>
    <x v="1"/>
    <x v="0"/>
    <n v="656.42"/>
    <x v="5"/>
  </r>
  <r>
    <s v="ORD112659"/>
    <x v="1"/>
    <x v="2"/>
    <n v="2819.24"/>
    <n v="0.26"/>
    <n v="733.00239999999997"/>
    <n v="2086.2375999999999"/>
    <n v="6"/>
    <x v="630"/>
    <d v="2023-04-14T00:00:00"/>
    <x v="1"/>
    <x v="0"/>
    <n v="689.22"/>
    <x v="0"/>
  </r>
  <r>
    <s v="ORD104339"/>
    <x v="0"/>
    <x v="4"/>
    <n v="2820.38"/>
    <n v="0.39"/>
    <n v="1099.9482"/>
    <n v="1720.4318000000001"/>
    <n v="6"/>
    <x v="671"/>
    <d v="2024-10-15T00:00:00"/>
    <x v="2"/>
    <x v="2"/>
    <n v="327.3"/>
    <x v="1"/>
  </r>
  <r>
    <s v="ORD112102"/>
    <x v="1"/>
    <x v="4"/>
    <n v="2827.8"/>
    <n v="0.08"/>
    <n v="226.22400000000002"/>
    <n v="2601.576"/>
    <n v="6"/>
    <x v="560"/>
    <d v="2024-05-16T00:00:00"/>
    <x v="1"/>
    <x v="2"/>
    <n v="561.16"/>
    <x v="3"/>
  </r>
  <r>
    <s v="ORD112142"/>
    <x v="0"/>
    <x v="0"/>
    <n v="2829.36"/>
    <n v="0.23"/>
    <n v="650.75280000000009"/>
    <n v="2178.6071999999999"/>
    <n v="6"/>
    <x v="481"/>
    <d v="2024-06-11T00:00:00"/>
    <x v="2"/>
    <x v="0"/>
    <n v="743.13"/>
    <x v="0"/>
  </r>
  <r>
    <s v="ORD104636"/>
    <x v="3"/>
    <x v="1"/>
    <n v="2829.81"/>
    <n v="0.22"/>
    <n v="622.55819999999994"/>
    <n v="2207.2518"/>
    <n v="6"/>
    <x v="339"/>
    <d v="2023-02-20T00:00:00"/>
    <x v="1"/>
    <x v="1"/>
    <n v="696.5"/>
    <x v="4"/>
  </r>
  <r>
    <s v="ORD103283"/>
    <x v="2"/>
    <x v="3"/>
    <n v="2830.7"/>
    <n v="0.42"/>
    <n v="1188.8939999999998"/>
    <n v="1641.806"/>
    <n v="6"/>
    <x v="172"/>
    <d v="2023-07-14T00:00:00"/>
    <x v="2"/>
    <x v="1"/>
    <n v="734.99"/>
    <x v="2"/>
  </r>
  <r>
    <s v="ORD103296"/>
    <x v="2"/>
    <x v="1"/>
    <n v="2833"/>
    <n v="0.11"/>
    <n v="311.63"/>
    <n v="2521.37"/>
    <n v="6"/>
    <x v="553"/>
    <d v="2023-10-08T00:00:00"/>
    <x v="2"/>
    <x v="0"/>
    <n v="723.42"/>
    <x v="4"/>
  </r>
  <r>
    <s v="ORD113425"/>
    <x v="2"/>
    <x v="2"/>
    <n v="2841.45"/>
    <n v="0.22"/>
    <n v="625.11899999999991"/>
    <n v="2216.3310000000001"/>
    <n v="6"/>
    <x v="199"/>
    <d v="2024-12-01T00:00:00"/>
    <x v="0"/>
    <x v="2"/>
    <n v="768.93"/>
    <x v="5"/>
  </r>
  <r>
    <s v="ORD113222"/>
    <x v="2"/>
    <x v="3"/>
    <n v="2846.91"/>
    <n v="0.18"/>
    <n v="512.44380000000001"/>
    <n v="2334.4661999999998"/>
    <n v="6"/>
    <x v="151"/>
    <d v="2023-07-25T00:00:00"/>
    <x v="1"/>
    <x v="1"/>
    <n v="702.45"/>
    <x v="1"/>
  </r>
  <r>
    <s v="ORD114698"/>
    <x v="0"/>
    <x v="2"/>
    <n v="2850.44"/>
    <n v="0.32"/>
    <n v="912.14080000000001"/>
    <n v="1938.2991999999999"/>
    <n v="6"/>
    <x v="119"/>
    <d v="2024-05-18T00:00:00"/>
    <x v="1"/>
    <x v="0"/>
    <n v="665.1"/>
    <x v="3"/>
  </r>
  <r>
    <s v="ORD113370"/>
    <x v="2"/>
    <x v="1"/>
    <n v="2857.04"/>
    <n v="0.36"/>
    <n v="1028.5344"/>
    <n v="1828.5056"/>
    <n v="6"/>
    <x v="356"/>
    <d v="2024-02-23T00:00:00"/>
    <x v="0"/>
    <x v="1"/>
    <n v="390.05"/>
    <x v="0"/>
  </r>
  <r>
    <s v="ORD107052"/>
    <x v="0"/>
    <x v="3"/>
    <n v="2857.8"/>
    <n v="0.23"/>
    <n v="657.2940000000001"/>
    <n v="2200.5060000000003"/>
    <n v="6"/>
    <x v="20"/>
    <d v="2023-01-20T00:00:00"/>
    <x v="1"/>
    <x v="1"/>
    <n v="713.64"/>
    <x v="3"/>
  </r>
  <r>
    <s v="ORD106951"/>
    <x v="3"/>
    <x v="3"/>
    <n v="2862.99"/>
    <n v="0.45"/>
    <n v="1288.3454999999999"/>
    <n v="1574.6444999999999"/>
    <n v="6"/>
    <x v="180"/>
    <d v="2023-09-22T00:00:00"/>
    <x v="2"/>
    <x v="0"/>
    <n v="846.9"/>
    <x v="5"/>
  </r>
  <r>
    <s v="ORD115217"/>
    <x v="1"/>
    <x v="2"/>
    <n v="2864.63"/>
    <n v="0.34"/>
    <n v="973.97420000000011"/>
    <n v="1890.6558"/>
    <n v="6"/>
    <x v="409"/>
    <d v="2023-08-14T00:00:00"/>
    <x v="2"/>
    <x v="2"/>
    <n v="173.39"/>
    <x v="1"/>
  </r>
  <r>
    <s v="ORD100907"/>
    <x v="0"/>
    <x v="1"/>
    <n v="2865.45"/>
    <n v="0.04"/>
    <n v="114.61799999999999"/>
    <n v="2750.8319999999999"/>
    <n v="6"/>
    <x v="25"/>
    <d v="2023-01-10T00:00:00"/>
    <x v="2"/>
    <x v="0"/>
    <n v="753.76"/>
    <x v="2"/>
  </r>
  <r>
    <s v="ORD115187"/>
    <x v="1"/>
    <x v="0"/>
    <n v="2866.31"/>
    <n v="0.1"/>
    <n v="286.63100000000003"/>
    <n v="2579.6790000000001"/>
    <n v="6"/>
    <x v="397"/>
    <d v="2024-05-27T00:00:00"/>
    <x v="2"/>
    <x v="1"/>
    <n v="389.7"/>
    <x v="1"/>
  </r>
  <r>
    <s v="ORD103191"/>
    <x v="3"/>
    <x v="0"/>
    <n v="2870.14"/>
    <n v="0.39"/>
    <n v="1119.3545999999999"/>
    <n v="1750.7854"/>
    <n v="6"/>
    <x v="234"/>
    <d v="2023-01-09T00:00:00"/>
    <x v="0"/>
    <x v="0"/>
    <n v="323.64999999999998"/>
    <x v="4"/>
  </r>
  <r>
    <s v="ORD102580"/>
    <x v="2"/>
    <x v="0"/>
    <n v="2878.42"/>
    <n v="0.49"/>
    <n v="1410.4258"/>
    <n v="1467.9942000000001"/>
    <n v="6"/>
    <x v="674"/>
    <d v="2024-12-01T00:00:00"/>
    <x v="2"/>
    <x v="0"/>
    <n v="516.23"/>
    <x v="2"/>
  </r>
  <r>
    <s v="ORD112393"/>
    <x v="2"/>
    <x v="2"/>
    <n v="2891.94"/>
    <n v="0.39"/>
    <n v="1127.8566000000001"/>
    <n v="1764.0834"/>
    <n v="6"/>
    <x v="533"/>
    <d v="2024-10-25T00:00:00"/>
    <x v="0"/>
    <x v="0"/>
    <n v="540.73"/>
    <x v="3"/>
  </r>
  <r>
    <s v="ORD107545"/>
    <x v="3"/>
    <x v="4"/>
    <n v="2892.01"/>
    <n v="0.38"/>
    <n v="1098.9638"/>
    <n v="1793.0462000000002"/>
    <n v="6"/>
    <x v="520"/>
    <d v="2024-05-23T00:00:00"/>
    <x v="0"/>
    <x v="1"/>
    <n v="287.32"/>
    <x v="5"/>
  </r>
  <r>
    <s v="ORD100401"/>
    <x v="3"/>
    <x v="3"/>
    <n v="2898"/>
    <n v="0.16"/>
    <n v="463.68"/>
    <n v="2434.3200000000002"/>
    <n v="6"/>
    <x v="707"/>
    <d v="2023-07-24T00:00:00"/>
    <x v="0"/>
    <x v="2"/>
    <n v="339.95"/>
    <x v="4"/>
  </r>
  <r>
    <s v="ORD110872"/>
    <x v="2"/>
    <x v="2"/>
    <n v="2898.3"/>
    <n v="0.13"/>
    <n v="376.77900000000005"/>
    <n v="2521.5210000000002"/>
    <n v="6"/>
    <x v="51"/>
    <d v="2023-12-18T00:00:00"/>
    <x v="0"/>
    <x v="2"/>
    <n v="840.08"/>
    <x v="0"/>
  </r>
  <r>
    <s v="ORD112882"/>
    <x v="3"/>
    <x v="4"/>
    <n v="2899.41"/>
    <n v="0.16"/>
    <n v="463.90559999999999"/>
    <n v="2435.5043999999998"/>
    <n v="6"/>
    <x v="118"/>
    <d v="2024-10-01T00:00:00"/>
    <x v="0"/>
    <x v="0"/>
    <n v="253.75"/>
    <x v="1"/>
  </r>
  <r>
    <s v="ORD110039"/>
    <x v="2"/>
    <x v="1"/>
    <n v="2901.15"/>
    <n v="0.23"/>
    <n v="667.2645"/>
    <n v="2233.8855000000003"/>
    <n v="6"/>
    <x v="693"/>
    <d v="2023-07-10T00:00:00"/>
    <x v="1"/>
    <x v="2"/>
    <n v="852.03"/>
    <x v="2"/>
  </r>
  <r>
    <s v="ORD109352"/>
    <x v="0"/>
    <x v="2"/>
    <n v="2908.58"/>
    <n v="0.21"/>
    <n v="610.80179999999996"/>
    <n v="2297.7781999999997"/>
    <n v="6"/>
    <x v="209"/>
    <d v="2024-03-25T00:00:00"/>
    <x v="1"/>
    <x v="2"/>
    <n v="744.22"/>
    <x v="3"/>
  </r>
  <r>
    <s v="ORD100582"/>
    <x v="3"/>
    <x v="1"/>
    <n v="2911.28"/>
    <n v="0.5"/>
    <n v="1455.64"/>
    <n v="1455.64"/>
    <n v="6"/>
    <x v="235"/>
    <d v="2023-09-23T00:00:00"/>
    <x v="1"/>
    <x v="1"/>
    <n v="305.36"/>
    <x v="5"/>
  </r>
  <r>
    <s v="ORD110813"/>
    <x v="3"/>
    <x v="0"/>
    <n v="2916.62"/>
    <n v="0.24"/>
    <n v="699.98879999999997"/>
    <n v="2216.6311999999998"/>
    <n v="6"/>
    <x v="551"/>
    <d v="2024-02-28T00:00:00"/>
    <x v="2"/>
    <x v="0"/>
    <n v="533.80999999999995"/>
    <x v="4"/>
  </r>
  <r>
    <s v="ORD102007"/>
    <x v="0"/>
    <x v="0"/>
    <n v="2921.33"/>
    <n v="0.18"/>
    <n v="525.83939999999996"/>
    <n v="2395.4906000000001"/>
    <n v="6"/>
    <x v="270"/>
    <d v="2023-08-26T00:00:00"/>
    <x v="2"/>
    <x v="2"/>
    <n v="161.52000000000001"/>
    <x v="5"/>
  </r>
  <r>
    <s v="ORD110426"/>
    <x v="1"/>
    <x v="0"/>
    <n v="2922.17"/>
    <n v="0.39"/>
    <n v="1139.6463000000001"/>
    <n v="1782.5237"/>
    <n v="6"/>
    <x v="388"/>
    <d v="2023-07-07T00:00:00"/>
    <x v="1"/>
    <x v="1"/>
    <n v="493.57"/>
    <x v="0"/>
  </r>
  <r>
    <s v="ORD102380"/>
    <x v="2"/>
    <x v="0"/>
    <n v="2923.22"/>
    <n v="0.32"/>
    <n v="935.43039999999996"/>
    <n v="1987.7895999999998"/>
    <n v="6"/>
    <x v="273"/>
    <d v="2024-04-22T00:00:00"/>
    <x v="0"/>
    <x v="2"/>
    <n v="269.63"/>
    <x v="5"/>
  </r>
  <r>
    <s v="ORD103824"/>
    <x v="1"/>
    <x v="4"/>
    <n v="2933.77"/>
    <n v="0.46"/>
    <n v="1349.5342000000001"/>
    <n v="1584.2357999999999"/>
    <n v="6"/>
    <x v="728"/>
    <d v="2023-10-31T00:00:00"/>
    <x v="2"/>
    <x v="1"/>
    <n v="795.1"/>
    <x v="3"/>
  </r>
  <r>
    <s v="ORD112336"/>
    <x v="1"/>
    <x v="0"/>
    <n v="2938.99"/>
    <n v="0.2"/>
    <n v="587.798"/>
    <n v="2351.192"/>
    <n v="6"/>
    <x v="171"/>
    <d v="2024-03-02T00:00:00"/>
    <x v="1"/>
    <x v="1"/>
    <n v="578.46"/>
    <x v="4"/>
  </r>
  <r>
    <s v="ORD106957"/>
    <x v="2"/>
    <x v="3"/>
    <n v="2949.27"/>
    <n v="7.0000000000000007E-2"/>
    <n v="206.44890000000001"/>
    <n v="2742.8211000000001"/>
    <n v="6"/>
    <x v="266"/>
    <d v="2023-01-10T00:00:00"/>
    <x v="2"/>
    <x v="2"/>
    <n v="700.11"/>
    <x v="4"/>
  </r>
  <r>
    <s v="ORD101234"/>
    <x v="2"/>
    <x v="4"/>
    <n v="2950.75"/>
    <n v="0.34"/>
    <n v="1003.2550000000001"/>
    <n v="1947.4949999999999"/>
    <n v="6"/>
    <x v="700"/>
    <d v="2023-07-01T00:00:00"/>
    <x v="2"/>
    <x v="2"/>
    <n v="523.99"/>
    <x v="1"/>
  </r>
  <r>
    <s v="ORD101955"/>
    <x v="1"/>
    <x v="1"/>
    <n v="2951.97"/>
    <n v="0.26"/>
    <n v="767.51220000000001"/>
    <n v="2184.4577999999997"/>
    <n v="6"/>
    <x v="68"/>
    <d v="2024-02-27T00:00:00"/>
    <x v="0"/>
    <x v="1"/>
    <n v="720.2"/>
    <x v="1"/>
  </r>
  <r>
    <s v="ORD107598"/>
    <x v="0"/>
    <x v="0"/>
    <n v="2954.68"/>
    <n v="0.44"/>
    <n v="1300.0591999999999"/>
    <n v="1654.6207999999999"/>
    <n v="6"/>
    <x v="289"/>
    <d v="2024-01-31T00:00:00"/>
    <x v="1"/>
    <x v="1"/>
    <n v="446.14"/>
    <x v="0"/>
  </r>
  <r>
    <s v="ORD112777"/>
    <x v="0"/>
    <x v="3"/>
    <n v="2956.2"/>
    <n v="0.3"/>
    <n v="886.8599999999999"/>
    <n v="2069.34"/>
    <n v="6"/>
    <x v="479"/>
    <d v="2023-02-15T00:00:00"/>
    <x v="0"/>
    <x v="2"/>
    <n v="872.99"/>
    <x v="5"/>
  </r>
  <r>
    <s v="ORD112612"/>
    <x v="0"/>
    <x v="3"/>
    <n v="2957.24"/>
    <n v="0.01"/>
    <n v="29.572399999999998"/>
    <n v="2927.6675999999998"/>
    <n v="6"/>
    <x v="687"/>
    <d v="2024-03-31T00:00:00"/>
    <x v="2"/>
    <x v="1"/>
    <n v="444.98"/>
    <x v="1"/>
  </r>
  <r>
    <s v="ORD105052"/>
    <x v="3"/>
    <x v="2"/>
    <n v="2960.93"/>
    <n v="0.08"/>
    <n v="236.87439999999998"/>
    <n v="2724.0555999999997"/>
    <n v="6"/>
    <x v="362"/>
    <d v="2023-10-13T00:00:00"/>
    <x v="1"/>
    <x v="0"/>
    <n v="348.02"/>
    <x v="2"/>
  </r>
  <r>
    <s v="ORD112970"/>
    <x v="3"/>
    <x v="1"/>
    <n v="2963.7"/>
    <n v="0.15"/>
    <n v="444.55499999999995"/>
    <n v="2519.145"/>
    <n v="6"/>
    <x v="307"/>
    <d v="2023-01-08T00:00:00"/>
    <x v="0"/>
    <x v="1"/>
    <n v="614.41999999999996"/>
    <x v="5"/>
  </r>
  <r>
    <s v="ORD105359"/>
    <x v="1"/>
    <x v="4"/>
    <n v="2964.04"/>
    <n v="0.28999999999999998"/>
    <n v="859.57159999999988"/>
    <n v="2104.4684000000002"/>
    <n v="6"/>
    <x v="657"/>
    <d v="2024-10-21T00:00:00"/>
    <x v="1"/>
    <x v="1"/>
    <n v="223.14"/>
    <x v="1"/>
  </r>
  <r>
    <s v="ORD102086"/>
    <x v="2"/>
    <x v="1"/>
    <n v="2967.31"/>
    <n v="0.38"/>
    <n v="1127.5778"/>
    <n v="1839.7321999999999"/>
    <n v="6"/>
    <x v="199"/>
    <d v="2024-12-03T00:00:00"/>
    <x v="0"/>
    <x v="1"/>
    <n v="319.98"/>
    <x v="4"/>
  </r>
  <r>
    <s v="ORD102436"/>
    <x v="2"/>
    <x v="1"/>
    <n v="2971.64"/>
    <n v="0.13"/>
    <n v="386.31319999999999"/>
    <n v="2585.3267999999998"/>
    <n v="6"/>
    <x v="629"/>
    <d v="2023-06-30T00:00:00"/>
    <x v="2"/>
    <x v="2"/>
    <n v="393.99"/>
    <x v="4"/>
  </r>
  <r>
    <s v="ORD102672"/>
    <x v="2"/>
    <x v="3"/>
    <n v="2976.84"/>
    <n v="0.28999999999999998"/>
    <n v="863.28359999999998"/>
    <n v="2113.5564000000004"/>
    <n v="6"/>
    <x v="665"/>
    <d v="2023-10-11T00:00:00"/>
    <x v="0"/>
    <x v="2"/>
    <n v="762.27"/>
    <x v="1"/>
  </r>
  <r>
    <s v="ORD115046"/>
    <x v="3"/>
    <x v="1"/>
    <n v="2978.21"/>
    <n v="0.01"/>
    <n v="29.7821"/>
    <n v="2948.4279000000001"/>
    <n v="6"/>
    <x v="27"/>
    <d v="2024-12-30T00:00:00"/>
    <x v="2"/>
    <x v="2"/>
    <n v="304.7"/>
    <x v="2"/>
  </r>
  <r>
    <s v="ORD109117"/>
    <x v="3"/>
    <x v="1"/>
    <n v="2986.81"/>
    <n v="0.35"/>
    <n v="1045.3834999999999"/>
    <n v="1941.4265"/>
    <n v="6"/>
    <x v="600"/>
    <d v="2024-03-25T00:00:00"/>
    <x v="0"/>
    <x v="1"/>
    <n v="351.08"/>
    <x v="4"/>
  </r>
  <r>
    <s v="ORD100759"/>
    <x v="0"/>
    <x v="0"/>
    <n v="2987.35"/>
    <n v="0"/>
    <n v="0"/>
    <n v="2987.35"/>
    <n v="6"/>
    <x v="562"/>
    <d v="2024-03-27T00:00:00"/>
    <x v="0"/>
    <x v="1"/>
    <n v="368.83"/>
    <x v="5"/>
  </r>
  <r>
    <s v="ORD113974"/>
    <x v="1"/>
    <x v="1"/>
    <n v="2994.11"/>
    <n v="0.35"/>
    <n v="1047.9385"/>
    <n v="1946.1715000000002"/>
    <n v="6"/>
    <x v="544"/>
    <d v="2023-11-16T00:00:00"/>
    <x v="2"/>
    <x v="2"/>
    <n v="886.4"/>
    <x v="0"/>
  </r>
  <r>
    <s v="ORD107816"/>
    <x v="3"/>
    <x v="3"/>
    <n v="2994.68"/>
    <n v="0.31"/>
    <n v="928.35079999999994"/>
    <n v="2066.3292000000001"/>
    <n v="6"/>
    <x v="713"/>
    <d v="2023-05-12T00:00:00"/>
    <x v="1"/>
    <x v="0"/>
    <n v="249.93"/>
    <x v="4"/>
  </r>
  <r>
    <s v="ORD106363"/>
    <x v="1"/>
    <x v="1"/>
    <n v="2999.08"/>
    <n v="0.01"/>
    <n v="29.9908"/>
    <n v="2969.0891999999999"/>
    <n v="6"/>
    <x v="171"/>
    <d v="2024-03-04T00:00:00"/>
    <x v="2"/>
    <x v="2"/>
    <n v="650.80999999999995"/>
    <x v="4"/>
  </r>
  <r>
    <s v="ORD106489"/>
    <x v="2"/>
    <x v="4"/>
    <n v="3001.09"/>
    <n v="0.45"/>
    <n v="1350.4905000000001"/>
    <n v="1650.5995"/>
    <n v="6"/>
    <x v="146"/>
    <d v="2023-12-29T00:00:00"/>
    <x v="0"/>
    <x v="0"/>
    <n v="706.13"/>
    <x v="0"/>
  </r>
  <r>
    <s v="ORD105867"/>
    <x v="2"/>
    <x v="4"/>
    <n v="3005.98"/>
    <n v="0.08"/>
    <n v="240.47839999999999"/>
    <n v="2765.5016000000001"/>
    <n v="6"/>
    <x v="164"/>
    <d v="2023-11-24T00:00:00"/>
    <x v="0"/>
    <x v="0"/>
    <n v="639.37"/>
    <x v="3"/>
  </r>
  <r>
    <s v="ORD114677"/>
    <x v="1"/>
    <x v="1"/>
    <n v="3006.48"/>
    <n v="0.48"/>
    <n v="1443.1104"/>
    <n v="1563.3696"/>
    <n v="6"/>
    <x v="602"/>
    <d v="2023-05-15T00:00:00"/>
    <x v="2"/>
    <x v="1"/>
    <n v="615.24"/>
    <x v="0"/>
  </r>
  <r>
    <s v="ORD113858"/>
    <x v="3"/>
    <x v="0"/>
    <n v="3013.77"/>
    <n v="0.08"/>
    <n v="241.10159999999999"/>
    <n v="2772.6684"/>
    <n v="6"/>
    <x v="471"/>
    <d v="2023-12-30T00:00:00"/>
    <x v="0"/>
    <x v="2"/>
    <n v="266.58999999999997"/>
    <x v="4"/>
  </r>
  <r>
    <s v="ORD109337"/>
    <x v="3"/>
    <x v="4"/>
    <n v="3026.2"/>
    <n v="0.42"/>
    <n v="1271.0039999999999"/>
    <n v="1755.1959999999999"/>
    <n v="6"/>
    <x v="196"/>
    <d v="2024-04-27T00:00:00"/>
    <x v="0"/>
    <x v="2"/>
    <n v="697.24"/>
    <x v="3"/>
  </r>
  <r>
    <s v="ORD104079"/>
    <x v="1"/>
    <x v="1"/>
    <n v="3027.27"/>
    <n v="0.32"/>
    <n v="968.72640000000001"/>
    <n v="2058.5436"/>
    <n v="6"/>
    <x v="164"/>
    <d v="2023-11-20T00:00:00"/>
    <x v="1"/>
    <x v="0"/>
    <n v="501.43"/>
    <x v="2"/>
  </r>
  <r>
    <s v="ORD107798"/>
    <x v="2"/>
    <x v="2"/>
    <n v="3043.68"/>
    <n v="0.09"/>
    <n v="273.93119999999999"/>
    <n v="2769.7487999999998"/>
    <n v="6"/>
    <x v="573"/>
    <d v="2023-01-05T00:00:00"/>
    <x v="0"/>
    <x v="1"/>
    <n v="722.68"/>
    <x v="0"/>
  </r>
  <r>
    <s v="ORD106946"/>
    <x v="0"/>
    <x v="3"/>
    <n v="3051.18"/>
    <n v="0.06"/>
    <n v="183.07079999999999"/>
    <n v="2868.1091999999999"/>
    <n v="6"/>
    <x v="620"/>
    <d v="2024-07-12T00:00:00"/>
    <x v="1"/>
    <x v="1"/>
    <n v="335.75"/>
    <x v="5"/>
  </r>
  <r>
    <s v="ORD107434"/>
    <x v="3"/>
    <x v="0"/>
    <n v="3067.83"/>
    <n v="0.25"/>
    <n v="766.95749999999998"/>
    <n v="2300.8724999999999"/>
    <n v="6"/>
    <x v="434"/>
    <d v="2024-07-20T00:00:00"/>
    <x v="1"/>
    <x v="0"/>
    <n v="671.24"/>
    <x v="1"/>
  </r>
  <r>
    <s v="ORD110209"/>
    <x v="3"/>
    <x v="1"/>
    <n v="3067.95"/>
    <n v="0.13"/>
    <n v="398.83350000000002"/>
    <n v="2669.1164999999996"/>
    <n v="6"/>
    <x v="318"/>
    <d v="2024-06-29T00:00:00"/>
    <x v="0"/>
    <x v="2"/>
    <n v="179.96"/>
    <x v="4"/>
  </r>
  <r>
    <s v="ORD110981"/>
    <x v="1"/>
    <x v="2"/>
    <n v="3069.31"/>
    <n v="0.01"/>
    <n v="30.693100000000001"/>
    <n v="3038.6169"/>
    <n v="6"/>
    <x v="334"/>
    <d v="2024-09-21T00:00:00"/>
    <x v="2"/>
    <x v="2"/>
    <n v="718.05"/>
    <x v="1"/>
  </r>
  <r>
    <s v="ORD101779"/>
    <x v="3"/>
    <x v="2"/>
    <n v="3070.62"/>
    <n v="0.38"/>
    <n v="1166.8355999999999"/>
    <n v="1903.7844"/>
    <n v="6"/>
    <x v="696"/>
    <d v="2024-11-06T00:00:00"/>
    <x v="0"/>
    <x v="1"/>
    <n v="870.03"/>
    <x v="5"/>
  </r>
  <r>
    <s v="ORD112228"/>
    <x v="2"/>
    <x v="4"/>
    <n v="3072.63"/>
    <n v="0.18"/>
    <n v="553.07339999999999"/>
    <n v="2519.5565999999999"/>
    <n v="6"/>
    <x v="39"/>
    <d v="2023-06-25T00:00:00"/>
    <x v="1"/>
    <x v="0"/>
    <n v="838.26"/>
    <x v="0"/>
  </r>
  <r>
    <s v="ORD100538"/>
    <x v="1"/>
    <x v="2"/>
    <n v="3073.75"/>
    <n v="7.0000000000000007E-2"/>
    <n v="215.16250000000002"/>
    <n v="2858.5875000000001"/>
    <n v="6"/>
    <x v="542"/>
    <d v="2024-12-21T00:00:00"/>
    <x v="1"/>
    <x v="2"/>
    <n v="489.45"/>
    <x v="3"/>
  </r>
  <r>
    <s v="ORD114670"/>
    <x v="2"/>
    <x v="1"/>
    <n v="3080.13"/>
    <n v="0.26"/>
    <n v="800.83380000000011"/>
    <n v="2279.2961999999998"/>
    <n v="6"/>
    <x v="655"/>
    <d v="2024-11-20T00:00:00"/>
    <x v="1"/>
    <x v="1"/>
    <n v="660.78"/>
    <x v="1"/>
  </r>
  <r>
    <s v="ORD108768"/>
    <x v="3"/>
    <x v="2"/>
    <n v="3081.92"/>
    <n v="0.43"/>
    <n v="1325.2256"/>
    <n v="1756.6944000000001"/>
    <n v="6"/>
    <x v="259"/>
    <d v="2024-10-09T00:00:00"/>
    <x v="0"/>
    <x v="0"/>
    <n v="409.89"/>
    <x v="2"/>
  </r>
  <r>
    <s v="ORD111622"/>
    <x v="3"/>
    <x v="0"/>
    <n v="3081.98"/>
    <n v="0.03"/>
    <n v="92.459400000000002"/>
    <n v="2989.5205999999998"/>
    <n v="6"/>
    <x v="478"/>
    <d v="2024-02-13T00:00:00"/>
    <x v="1"/>
    <x v="1"/>
    <n v="902.22"/>
    <x v="1"/>
  </r>
  <r>
    <s v="ORD109028"/>
    <x v="1"/>
    <x v="0"/>
    <n v="3084.97"/>
    <n v="0.36"/>
    <n v="1110.5891999999999"/>
    <n v="1974.3807999999999"/>
    <n v="6"/>
    <x v="345"/>
    <d v="2023-06-06T00:00:00"/>
    <x v="2"/>
    <x v="1"/>
    <n v="415.94"/>
    <x v="0"/>
  </r>
  <r>
    <s v="ORD110320"/>
    <x v="2"/>
    <x v="3"/>
    <n v="3085.37"/>
    <n v="0.11"/>
    <n v="339.39069999999998"/>
    <n v="2745.9793"/>
    <n v="6"/>
    <x v="387"/>
    <d v="2024-09-25T00:00:00"/>
    <x v="1"/>
    <x v="2"/>
    <n v="300.10000000000002"/>
    <x v="5"/>
  </r>
  <r>
    <s v="ORD103953"/>
    <x v="0"/>
    <x v="2"/>
    <n v="3086.82"/>
    <n v="0.27"/>
    <n v="833.44140000000004"/>
    <n v="2253.3786"/>
    <n v="6"/>
    <x v="456"/>
    <d v="2023-04-17T00:00:00"/>
    <x v="1"/>
    <x v="1"/>
    <n v="656.75"/>
    <x v="1"/>
  </r>
  <r>
    <s v="ORD114390"/>
    <x v="0"/>
    <x v="0"/>
    <n v="3086.97"/>
    <n v="0.1"/>
    <n v="308.697"/>
    <n v="2778.2729999999997"/>
    <n v="6"/>
    <x v="373"/>
    <d v="2024-04-09T00:00:00"/>
    <x v="1"/>
    <x v="1"/>
    <n v="281.27999999999997"/>
    <x v="3"/>
  </r>
  <r>
    <s v="ORD111166"/>
    <x v="3"/>
    <x v="3"/>
    <n v="3093.28"/>
    <n v="0.42"/>
    <n v="1299.1776"/>
    <n v="1794.1024000000002"/>
    <n v="6"/>
    <x v="219"/>
    <d v="2024-04-14T00:00:00"/>
    <x v="2"/>
    <x v="0"/>
    <n v="281.07"/>
    <x v="3"/>
  </r>
  <r>
    <s v="ORD109724"/>
    <x v="0"/>
    <x v="3"/>
    <n v="3094.41"/>
    <n v="0.05"/>
    <n v="154.72050000000002"/>
    <n v="2939.6895"/>
    <n v="6"/>
    <x v="86"/>
    <d v="2023-01-17T00:00:00"/>
    <x v="0"/>
    <x v="1"/>
    <n v="609.12"/>
    <x v="4"/>
  </r>
  <r>
    <s v="ORD113118"/>
    <x v="1"/>
    <x v="1"/>
    <n v="3096.43"/>
    <n v="0.18"/>
    <n v="557.35739999999998"/>
    <n v="2539.0726"/>
    <n v="6"/>
    <x v="727"/>
    <d v="2024-03-07T00:00:00"/>
    <x v="1"/>
    <x v="2"/>
    <n v="720.97"/>
    <x v="5"/>
  </r>
  <r>
    <s v="ORD100486"/>
    <x v="0"/>
    <x v="0"/>
    <n v="3098.38"/>
    <n v="0.09"/>
    <n v="278.85419999999999"/>
    <n v="2819.5258000000003"/>
    <n v="6"/>
    <x v="110"/>
    <d v="2024-10-19T00:00:00"/>
    <x v="1"/>
    <x v="1"/>
    <n v="344.48"/>
    <x v="2"/>
  </r>
  <r>
    <s v="ORD114997"/>
    <x v="1"/>
    <x v="3"/>
    <n v="3102.15"/>
    <n v="0.38"/>
    <n v="1178.817"/>
    <n v="1923.3330000000001"/>
    <n v="6"/>
    <x v="633"/>
    <d v="2023-11-11T00:00:00"/>
    <x v="0"/>
    <x v="1"/>
    <n v="327.88"/>
    <x v="2"/>
  </r>
  <r>
    <s v="ORD110717"/>
    <x v="2"/>
    <x v="3"/>
    <n v="3107.22"/>
    <n v="0.28999999999999998"/>
    <n v="901.09379999999987"/>
    <n v="2206.1261999999997"/>
    <n v="6"/>
    <x v="695"/>
    <d v="2024-10-15T00:00:00"/>
    <x v="0"/>
    <x v="1"/>
    <n v="523.44000000000005"/>
    <x v="1"/>
  </r>
  <r>
    <s v="ORD112769"/>
    <x v="0"/>
    <x v="0"/>
    <n v="3108.33"/>
    <n v="0.32"/>
    <n v="994.66560000000004"/>
    <n v="2113.6643999999997"/>
    <n v="6"/>
    <x v="1"/>
    <d v="2023-09-12T00:00:00"/>
    <x v="0"/>
    <x v="2"/>
    <n v="274.93"/>
    <x v="0"/>
  </r>
  <r>
    <s v="ORD112032"/>
    <x v="3"/>
    <x v="0"/>
    <n v="3111.62"/>
    <n v="0.35"/>
    <n v="1089.0669999999998"/>
    <n v="2022.5530000000001"/>
    <n v="6"/>
    <x v="41"/>
    <d v="2024-12-21T00:00:00"/>
    <x v="2"/>
    <x v="1"/>
    <n v="728.08"/>
    <x v="5"/>
  </r>
  <r>
    <s v="ORD108741"/>
    <x v="1"/>
    <x v="3"/>
    <n v="3116.5"/>
    <n v="0.16"/>
    <n v="498.64"/>
    <n v="2617.86"/>
    <n v="6"/>
    <x v="7"/>
    <d v="2024-11-22T00:00:00"/>
    <x v="0"/>
    <x v="2"/>
    <n v="463.53"/>
    <x v="4"/>
  </r>
  <r>
    <s v="ORD107939"/>
    <x v="3"/>
    <x v="2"/>
    <n v="3120.27"/>
    <n v="0"/>
    <n v="0"/>
    <n v="3120.27"/>
    <n v="6"/>
    <x v="84"/>
    <d v="2024-06-09T00:00:00"/>
    <x v="2"/>
    <x v="1"/>
    <n v="226.19"/>
    <x v="5"/>
  </r>
  <r>
    <s v="ORD107666"/>
    <x v="0"/>
    <x v="1"/>
    <n v="3127.79"/>
    <n v="0.05"/>
    <n v="156.3895"/>
    <n v="2971.4004999999997"/>
    <n v="6"/>
    <x v="49"/>
    <d v="2024-12-16T00:00:00"/>
    <x v="0"/>
    <x v="0"/>
    <n v="646.54999999999995"/>
    <x v="2"/>
  </r>
  <r>
    <s v="ORD112678"/>
    <x v="2"/>
    <x v="3"/>
    <n v="3128.29"/>
    <n v="0.02"/>
    <n v="62.565800000000003"/>
    <n v="3065.7242000000001"/>
    <n v="6"/>
    <x v="494"/>
    <d v="2024-10-31T00:00:00"/>
    <x v="1"/>
    <x v="1"/>
    <n v="239.14"/>
    <x v="0"/>
  </r>
  <r>
    <s v="ORD112343"/>
    <x v="1"/>
    <x v="3"/>
    <n v="3138.51"/>
    <n v="0.25"/>
    <n v="784.62750000000005"/>
    <n v="2353.8825000000002"/>
    <n v="6"/>
    <x v="469"/>
    <d v="2023-01-14T00:00:00"/>
    <x v="0"/>
    <x v="0"/>
    <n v="748.74"/>
    <x v="2"/>
  </r>
  <r>
    <s v="ORD112932"/>
    <x v="3"/>
    <x v="1"/>
    <n v="3140.72"/>
    <n v="0.02"/>
    <n v="62.814399999999999"/>
    <n v="3077.9055999999996"/>
    <n v="6"/>
    <x v="588"/>
    <d v="2024-04-24T00:00:00"/>
    <x v="1"/>
    <x v="2"/>
    <n v="273.92"/>
    <x v="3"/>
  </r>
  <r>
    <s v="ORD102967"/>
    <x v="1"/>
    <x v="2"/>
    <n v="3144.64"/>
    <n v="0.14000000000000001"/>
    <n v="440.24960000000004"/>
    <n v="2704.3903999999998"/>
    <n v="6"/>
    <x v="705"/>
    <d v="2023-04-09T00:00:00"/>
    <x v="1"/>
    <x v="1"/>
    <n v="865.82"/>
    <x v="0"/>
  </r>
  <r>
    <s v="ORD101500"/>
    <x v="0"/>
    <x v="0"/>
    <n v="3145.82"/>
    <n v="0.19"/>
    <n v="597.70580000000007"/>
    <n v="2548.1142"/>
    <n v="6"/>
    <x v="675"/>
    <d v="2023-06-09T00:00:00"/>
    <x v="2"/>
    <x v="0"/>
    <n v="230.3"/>
    <x v="5"/>
  </r>
  <r>
    <s v="ORD114573"/>
    <x v="3"/>
    <x v="2"/>
    <n v="3147.64"/>
    <n v="0.44"/>
    <n v="1384.9615999999999"/>
    <n v="1762.6784"/>
    <n v="6"/>
    <x v="424"/>
    <d v="2023-07-21T00:00:00"/>
    <x v="2"/>
    <x v="2"/>
    <n v="869.78"/>
    <x v="2"/>
  </r>
  <r>
    <s v="ORD109282"/>
    <x v="3"/>
    <x v="2"/>
    <n v="3148.47"/>
    <n v="0.35"/>
    <n v="1101.9644999999998"/>
    <n v="2046.5055"/>
    <n v="6"/>
    <x v="541"/>
    <d v="2023-03-13T00:00:00"/>
    <x v="2"/>
    <x v="2"/>
    <n v="828.7"/>
    <x v="2"/>
  </r>
  <r>
    <s v="ORD107327"/>
    <x v="2"/>
    <x v="2"/>
    <n v="3158.49"/>
    <n v="0.25"/>
    <n v="789.62249999999995"/>
    <n v="2368.8674999999998"/>
    <n v="6"/>
    <x v="341"/>
    <d v="2023-06-25T00:00:00"/>
    <x v="2"/>
    <x v="0"/>
    <n v="662.37"/>
    <x v="5"/>
  </r>
  <r>
    <s v="ORD101534"/>
    <x v="0"/>
    <x v="2"/>
    <n v="3158.56"/>
    <n v="0.39"/>
    <n v="1231.8384000000001"/>
    <n v="1926.7215999999999"/>
    <n v="6"/>
    <x v="294"/>
    <d v="2024-07-27T00:00:00"/>
    <x v="0"/>
    <x v="2"/>
    <n v="536.42999999999995"/>
    <x v="1"/>
  </r>
  <r>
    <s v="ORD105274"/>
    <x v="3"/>
    <x v="3"/>
    <n v="3159.22"/>
    <n v="0.15"/>
    <n v="473.88299999999992"/>
    <n v="2685.337"/>
    <n v="6"/>
    <x v="297"/>
    <d v="2024-05-15T00:00:00"/>
    <x v="0"/>
    <x v="1"/>
    <n v="922.06"/>
    <x v="1"/>
  </r>
  <r>
    <s v="ORD103659"/>
    <x v="0"/>
    <x v="1"/>
    <n v="3164.8"/>
    <n v="0.44"/>
    <n v="1392.5120000000002"/>
    <n v="1772.288"/>
    <n v="6"/>
    <x v="397"/>
    <d v="2024-05-29T00:00:00"/>
    <x v="0"/>
    <x v="2"/>
    <n v="349.68"/>
    <x v="1"/>
  </r>
  <r>
    <s v="ORD109562"/>
    <x v="0"/>
    <x v="3"/>
    <n v="3168.7"/>
    <n v="0.23"/>
    <n v="728.80100000000004"/>
    <n v="2439.8989999999999"/>
    <n v="6"/>
    <x v="386"/>
    <d v="2024-01-15T00:00:00"/>
    <x v="1"/>
    <x v="2"/>
    <n v="542.74"/>
    <x v="3"/>
  </r>
  <r>
    <s v="ORD109589"/>
    <x v="2"/>
    <x v="2"/>
    <n v="3170.98"/>
    <n v="0.45"/>
    <n v="1426.941"/>
    <n v="1744.039"/>
    <n v="6"/>
    <x v="300"/>
    <d v="2023-08-11T00:00:00"/>
    <x v="0"/>
    <x v="1"/>
    <n v="555.49"/>
    <x v="3"/>
  </r>
  <r>
    <s v="ORD106932"/>
    <x v="2"/>
    <x v="4"/>
    <n v="3173.39"/>
    <n v="0.41"/>
    <n v="1301.0898999999999"/>
    <n v="1872.3000999999999"/>
    <n v="6"/>
    <x v="77"/>
    <d v="2023-09-29T00:00:00"/>
    <x v="1"/>
    <x v="2"/>
    <n v="555.80999999999995"/>
    <x v="3"/>
  </r>
  <r>
    <s v="ORD101036"/>
    <x v="3"/>
    <x v="0"/>
    <n v="3174.43"/>
    <n v="0.21"/>
    <n v="666.63029999999992"/>
    <n v="2507.7997"/>
    <n v="6"/>
    <x v="157"/>
    <d v="2024-07-25T00:00:00"/>
    <x v="2"/>
    <x v="2"/>
    <n v="792.21"/>
    <x v="3"/>
  </r>
  <r>
    <s v="ORD103469"/>
    <x v="1"/>
    <x v="0"/>
    <n v="3180.87"/>
    <n v="0.03"/>
    <n v="95.426099999999991"/>
    <n v="3085.4438999999998"/>
    <n v="6"/>
    <x v="454"/>
    <d v="2023-07-19T00:00:00"/>
    <x v="2"/>
    <x v="0"/>
    <n v="335.98"/>
    <x v="3"/>
  </r>
  <r>
    <s v="ORD108073"/>
    <x v="2"/>
    <x v="3"/>
    <n v="3184.47"/>
    <n v="7.0000000000000007E-2"/>
    <n v="222.91290000000001"/>
    <n v="2961.5571"/>
    <n v="6"/>
    <x v="103"/>
    <d v="2023-10-06T00:00:00"/>
    <x v="0"/>
    <x v="2"/>
    <n v="170.16"/>
    <x v="3"/>
  </r>
  <r>
    <s v="ORD101923"/>
    <x v="0"/>
    <x v="1"/>
    <n v="3190.06"/>
    <n v="0.35"/>
    <n v="1116.521"/>
    <n v="2073.5389999999998"/>
    <n v="6"/>
    <x v="637"/>
    <d v="2024-11-26T00:00:00"/>
    <x v="0"/>
    <x v="1"/>
    <n v="616.49"/>
    <x v="4"/>
  </r>
  <r>
    <s v="ORD115126"/>
    <x v="1"/>
    <x v="0"/>
    <n v="3192.8"/>
    <n v="0.32"/>
    <n v="1021.696"/>
    <n v="2171.1040000000003"/>
    <n v="6"/>
    <x v="251"/>
    <d v="2023-10-15T00:00:00"/>
    <x v="2"/>
    <x v="0"/>
    <n v="172.77"/>
    <x v="1"/>
  </r>
  <r>
    <s v="ORD100654"/>
    <x v="2"/>
    <x v="3"/>
    <n v="3197.16"/>
    <n v="0.13"/>
    <n v="415.63080000000002"/>
    <n v="2781.5291999999999"/>
    <n v="6"/>
    <x v="495"/>
    <d v="2023-07-26T00:00:00"/>
    <x v="0"/>
    <x v="1"/>
    <n v="423.35"/>
    <x v="5"/>
  </r>
  <r>
    <s v="ORD103051"/>
    <x v="1"/>
    <x v="0"/>
    <n v="3200.16"/>
    <n v="0.2"/>
    <n v="640.03200000000004"/>
    <n v="2560.1279999999997"/>
    <n v="6"/>
    <x v="431"/>
    <d v="2024-06-18T00:00:00"/>
    <x v="0"/>
    <x v="1"/>
    <n v="168.85"/>
    <x v="0"/>
  </r>
  <r>
    <s v="ORD106980"/>
    <x v="2"/>
    <x v="4"/>
    <n v="3200.74"/>
    <n v="0.26"/>
    <n v="832.19240000000002"/>
    <n v="2368.5475999999999"/>
    <n v="6"/>
    <x v="188"/>
    <d v="2023-08-31T00:00:00"/>
    <x v="1"/>
    <x v="0"/>
    <n v="927.92"/>
    <x v="3"/>
  </r>
  <r>
    <s v="ORD111292"/>
    <x v="2"/>
    <x v="1"/>
    <n v="3201.37"/>
    <n v="0.32"/>
    <n v="1024.4384"/>
    <n v="2176.9315999999999"/>
    <n v="6"/>
    <x v="184"/>
    <d v="2023-08-17T00:00:00"/>
    <x v="1"/>
    <x v="2"/>
    <n v="186.66"/>
    <x v="1"/>
  </r>
  <r>
    <s v="ORD115245"/>
    <x v="0"/>
    <x v="0"/>
    <n v="3201.72"/>
    <n v="0.47"/>
    <n v="1504.8083999999999"/>
    <n v="1696.9115999999999"/>
    <n v="6"/>
    <x v="203"/>
    <d v="2023-08-07T00:00:00"/>
    <x v="0"/>
    <x v="2"/>
    <n v="470.93"/>
    <x v="0"/>
  </r>
  <r>
    <s v="ORD113186"/>
    <x v="0"/>
    <x v="1"/>
    <n v="3202.15"/>
    <n v="0.16"/>
    <n v="512.34400000000005"/>
    <n v="2689.806"/>
    <n v="6"/>
    <x v="670"/>
    <d v="2023-07-04T00:00:00"/>
    <x v="1"/>
    <x v="1"/>
    <n v="668.62"/>
    <x v="4"/>
  </r>
  <r>
    <s v="ORD105138"/>
    <x v="2"/>
    <x v="2"/>
    <n v="3202.99"/>
    <n v="7.0000000000000007E-2"/>
    <n v="224.20930000000001"/>
    <n v="2978.7806999999998"/>
    <n v="6"/>
    <x v="98"/>
    <d v="2024-10-27T00:00:00"/>
    <x v="1"/>
    <x v="1"/>
    <n v="554.53"/>
    <x v="4"/>
  </r>
  <r>
    <s v="ORD109384"/>
    <x v="1"/>
    <x v="0"/>
    <n v="3203.58"/>
    <n v="0.02"/>
    <n v="64.071600000000004"/>
    <n v="3139.5083999999997"/>
    <n v="6"/>
    <x v="340"/>
    <d v="2024-10-15T00:00:00"/>
    <x v="1"/>
    <x v="1"/>
    <n v="249.63"/>
    <x v="2"/>
  </r>
  <r>
    <s v="ORD100393"/>
    <x v="3"/>
    <x v="4"/>
    <n v="3204.29"/>
    <n v="0.22"/>
    <n v="704.94380000000001"/>
    <n v="2499.3462"/>
    <n v="6"/>
    <x v="624"/>
    <d v="2024-12-09T00:00:00"/>
    <x v="1"/>
    <x v="0"/>
    <n v="431.14"/>
    <x v="4"/>
  </r>
  <r>
    <s v="ORD115259"/>
    <x v="0"/>
    <x v="3"/>
    <n v="3205.29"/>
    <n v="0.04"/>
    <n v="128.2116"/>
    <n v="3077.0783999999999"/>
    <n v="6"/>
    <x v="660"/>
    <d v="2023-01-09T00:00:00"/>
    <x v="0"/>
    <x v="2"/>
    <n v="335.06"/>
    <x v="1"/>
  </r>
  <r>
    <s v="ORD110726"/>
    <x v="2"/>
    <x v="1"/>
    <n v="3215.13"/>
    <n v="0.01"/>
    <n v="32.151299999999999"/>
    <n v="3182.9787000000001"/>
    <n v="6"/>
    <x v="682"/>
    <d v="2023-04-01T00:00:00"/>
    <x v="0"/>
    <x v="2"/>
    <n v="450.78"/>
    <x v="1"/>
  </r>
  <r>
    <s v="ORD112224"/>
    <x v="3"/>
    <x v="4"/>
    <n v="3216.14"/>
    <n v="7.0000000000000007E-2"/>
    <n v="225.12980000000002"/>
    <n v="2991.0101999999997"/>
    <n v="6"/>
    <x v="481"/>
    <d v="2024-06-12T00:00:00"/>
    <x v="0"/>
    <x v="1"/>
    <n v="927.74"/>
    <x v="5"/>
  </r>
  <r>
    <s v="ORD101713"/>
    <x v="1"/>
    <x v="3"/>
    <n v="3217.91"/>
    <n v="0.19"/>
    <n v="611.40289999999993"/>
    <n v="2606.5070999999998"/>
    <n v="6"/>
    <x v="419"/>
    <d v="2023-08-16T00:00:00"/>
    <x v="1"/>
    <x v="0"/>
    <n v="228.09"/>
    <x v="3"/>
  </r>
  <r>
    <s v="ORD103026"/>
    <x v="1"/>
    <x v="3"/>
    <n v="3218.81"/>
    <n v="0.04"/>
    <n v="128.75239999999999"/>
    <n v="3090.0576000000001"/>
    <n v="6"/>
    <x v="241"/>
    <d v="2024-04-26T00:00:00"/>
    <x v="0"/>
    <x v="1"/>
    <n v="855.39"/>
    <x v="3"/>
  </r>
  <r>
    <s v="ORD101152"/>
    <x v="3"/>
    <x v="1"/>
    <n v="3220.2"/>
    <n v="0.41"/>
    <n v="1320.2819999999999"/>
    <n v="1899.9179999999999"/>
    <n v="6"/>
    <x v="130"/>
    <d v="2024-12-25T00:00:00"/>
    <x v="0"/>
    <x v="2"/>
    <n v="649.1"/>
    <x v="2"/>
  </r>
  <r>
    <s v="ORD106602"/>
    <x v="3"/>
    <x v="3"/>
    <n v="3225.39"/>
    <n v="0.03"/>
    <n v="96.76169999999999"/>
    <n v="3128.6282999999999"/>
    <n v="6"/>
    <x v="89"/>
    <d v="2024-11-20T00:00:00"/>
    <x v="0"/>
    <x v="2"/>
    <n v="306.48"/>
    <x v="3"/>
  </r>
  <r>
    <s v="ORD102860"/>
    <x v="0"/>
    <x v="3"/>
    <n v="3225.72"/>
    <n v="0.36"/>
    <n v="1161.2592"/>
    <n v="2064.4607999999998"/>
    <n v="6"/>
    <x v="656"/>
    <d v="2024-09-16T00:00:00"/>
    <x v="2"/>
    <x v="2"/>
    <n v="965.77"/>
    <x v="1"/>
  </r>
  <r>
    <s v="ORD113667"/>
    <x v="2"/>
    <x v="1"/>
    <n v="3225.92"/>
    <n v="0.22"/>
    <n v="709.70240000000001"/>
    <n v="2516.2175999999999"/>
    <n v="6"/>
    <x v="122"/>
    <d v="2024-09-02T00:00:00"/>
    <x v="2"/>
    <x v="0"/>
    <n v="201.83"/>
    <x v="2"/>
  </r>
  <r>
    <s v="ORD115007"/>
    <x v="2"/>
    <x v="3"/>
    <n v="3227.46"/>
    <n v="0.46"/>
    <n v="1484.6316000000002"/>
    <n v="1742.8283999999999"/>
    <n v="6"/>
    <x v="632"/>
    <d v="2024-10-13T00:00:00"/>
    <x v="1"/>
    <x v="0"/>
    <n v="710.28"/>
    <x v="3"/>
  </r>
  <r>
    <s v="ORD109600"/>
    <x v="0"/>
    <x v="3"/>
    <n v="3230.88"/>
    <n v="0.28999999999999998"/>
    <n v="936.95519999999999"/>
    <n v="2293.9248000000002"/>
    <n v="6"/>
    <x v="713"/>
    <d v="2023-05-09T00:00:00"/>
    <x v="2"/>
    <x v="1"/>
    <n v="333.63"/>
    <x v="3"/>
  </r>
  <r>
    <s v="ORD112246"/>
    <x v="0"/>
    <x v="0"/>
    <n v="3231.6"/>
    <n v="0.2"/>
    <n v="646.32000000000005"/>
    <n v="2585.2799999999997"/>
    <n v="6"/>
    <x v="235"/>
    <d v="2023-09-21T00:00:00"/>
    <x v="2"/>
    <x v="0"/>
    <n v="838.83"/>
    <x v="5"/>
  </r>
  <r>
    <s v="ORD103247"/>
    <x v="1"/>
    <x v="3"/>
    <n v="3231.86"/>
    <n v="0.42"/>
    <n v="1357.3812"/>
    <n v="1874.4788000000001"/>
    <n v="6"/>
    <x v="184"/>
    <d v="2023-08-17T00:00:00"/>
    <x v="1"/>
    <x v="0"/>
    <n v="553.21"/>
    <x v="0"/>
  </r>
  <r>
    <s v="ORD112611"/>
    <x v="1"/>
    <x v="3"/>
    <n v="3236.54"/>
    <n v="0.4"/>
    <n v="1294.616"/>
    <n v="1941.924"/>
    <n v="6"/>
    <x v="306"/>
    <d v="2024-08-27T00:00:00"/>
    <x v="0"/>
    <x v="1"/>
    <n v="952.21"/>
    <x v="0"/>
  </r>
  <r>
    <s v="ORD106571"/>
    <x v="2"/>
    <x v="4"/>
    <n v="3239.31"/>
    <n v="0.06"/>
    <n v="194.3586"/>
    <n v="3044.9513999999999"/>
    <n v="6"/>
    <x v="588"/>
    <d v="2024-04-24T00:00:00"/>
    <x v="0"/>
    <x v="1"/>
    <n v="285.20999999999998"/>
    <x v="2"/>
  </r>
  <r>
    <s v="ORD111337"/>
    <x v="2"/>
    <x v="4"/>
    <n v="3242.37"/>
    <n v="0.4"/>
    <n v="1296.9480000000001"/>
    <n v="1945.4219999999998"/>
    <n v="6"/>
    <x v="635"/>
    <d v="2024-07-12T00:00:00"/>
    <x v="1"/>
    <x v="1"/>
    <n v="279.39999999999998"/>
    <x v="3"/>
  </r>
  <r>
    <s v="ORD105537"/>
    <x v="2"/>
    <x v="3"/>
    <n v="3244.32"/>
    <n v="0.1"/>
    <n v="324.43200000000002"/>
    <n v="2919.8879999999999"/>
    <n v="6"/>
    <x v="311"/>
    <d v="2023-09-08T00:00:00"/>
    <x v="2"/>
    <x v="1"/>
    <n v="456.76"/>
    <x v="4"/>
  </r>
  <r>
    <s v="ORD103487"/>
    <x v="0"/>
    <x v="0"/>
    <n v="3245.72"/>
    <n v="0.09"/>
    <n v="292.11479999999995"/>
    <n v="2953.6052"/>
    <n v="6"/>
    <x v="75"/>
    <d v="2023-02-03T00:00:00"/>
    <x v="0"/>
    <x v="1"/>
    <n v="403.43"/>
    <x v="0"/>
  </r>
  <r>
    <s v="ORD114208"/>
    <x v="3"/>
    <x v="1"/>
    <n v="3248.31"/>
    <n v="0.43"/>
    <n v="1396.7733000000001"/>
    <n v="1851.5366999999999"/>
    <n v="6"/>
    <x v="589"/>
    <d v="2023-12-05T00:00:00"/>
    <x v="1"/>
    <x v="0"/>
    <n v="273.61"/>
    <x v="2"/>
  </r>
  <r>
    <s v="ORD106760"/>
    <x v="3"/>
    <x v="3"/>
    <n v="3248.36"/>
    <n v="0.28000000000000003"/>
    <n v="909.5408000000001"/>
    <n v="2338.8191999999999"/>
    <n v="6"/>
    <x v="313"/>
    <d v="2024-01-26T00:00:00"/>
    <x v="0"/>
    <x v="1"/>
    <n v="920.91"/>
    <x v="3"/>
  </r>
  <r>
    <s v="ORD109557"/>
    <x v="1"/>
    <x v="1"/>
    <n v="3250.03"/>
    <n v="0.25"/>
    <n v="812.50750000000005"/>
    <n v="2437.5225"/>
    <n v="6"/>
    <x v="58"/>
    <d v="2024-01-19T00:00:00"/>
    <x v="0"/>
    <x v="2"/>
    <n v="438.79"/>
    <x v="4"/>
  </r>
  <r>
    <s v="ORD106203"/>
    <x v="1"/>
    <x v="4"/>
    <n v="3251.74"/>
    <n v="0.42"/>
    <n v="1365.7307999999998"/>
    <n v="1886.0092"/>
    <n v="6"/>
    <x v="715"/>
    <d v="2023-08-13T00:00:00"/>
    <x v="1"/>
    <x v="2"/>
    <n v="909.36"/>
    <x v="1"/>
  </r>
  <r>
    <s v="ORD100129"/>
    <x v="3"/>
    <x v="3"/>
    <n v="3253.32"/>
    <n v="0.27"/>
    <n v="878.39640000000009"/>
    <n v="2374.9236000000001"/>
    <n v="6"/>
    <x v="706"/>
    <d v="2024-04-25T00:00:00"/>
    <x v="2"/>
    <x v="2"/>
    <n v="293.39999999999998"/>
    <x v="3"/>
  </r>
  <r>
    <s v="ORD107452"/>
    <x v="3"/>
    <x v="0"/>
    <n v="3254.36"/>
    <n v="0.46"/>
    <n v="1497.0056000000002"/>
    <n v="1757.3543999999999"/>
    <n v="6"/>
    <x v="631"/>
    <d v="2024-09-03T00:00:00"/>
    <x v="2"/>
    <x v="2"/>
    <n v="591.70000000000005"/>
    <x v="1"/>
  </r>
  <r>
    <s v="ORD107237"/>
    <x v="1"/>
    <x v="0"/>
    <n v="3255.66"/>
    <n v="0.26"/>
    <n v="846.47159999999997"/>
    <n v="2409.1884"/>
    <n v="6"/>
    <x v="313"/>
    <d v="2024-01-24T00:00:00"/>
    <x v="2"/>
    <x v="0"/>
    <n v="373.66"/>
    <x v="4"/>
  </r>
  <r>
    <s v="ORD112058"/>
    <x v="3"/>
    <x v="3"/>
    <n v="3258.09"/>
    <n v="0.09"/>
    <n v="293.22809999999998"/>
    <n v="2964.8619000000003"/>
    <n v="6"/>
    <x v="447"/>
    <d v="2024-06-03T00:00:00"/>
    <x v="2"/>
    <x v="1"/>
    <n v="837.85"/>
    <x v="5"/>
  </r>
  <r>
    <s v="ORD107369"/>
    <x v="1"/>
    <x v="2"/>
    <n v="3264.72"/>
    <n v="0.45"/>
    <n v="1469.124"/>
    <n v="1795.5959999999998"/>
    <n v="6"/>
    <x v="708"/>
    <d v="2023-04-02T00:00:00"/>
    <x v="0"/>
    <x v="2"/>
    <n v="172.5"/>
    <x v="0"/>
  </r>
  <r>
    <s v="ORD114331"/>
    <x v="1"/>
    <x v="1"/>
    <n v="3264.91"/>
    <n v="0.11"/>
    <n v="359.14009999999996"/>
    <n v="2905.7698999999998"/>
    <n v="6"/>
    <x v="626"/>
    <d v="2024-01-15T00:00:00"/>
    <x v="2"/>
    <x v="2"/>
    <n v="412.95"/>
    <x v="5"/>
  </r>
  <r>
    <s v="ORD112644"/>
    <x v="1"/>
    <x v="0"/>
    <n v="3264.99"/>
    <n v="0.41"/>
    <n v="1338.6458999999998"/>
    <n v="1926.3441"/>
    <n v="6"/>
    <x v="703"/>
    <d v="2023-06-04T00:00:00"/>
    <x v="0"/>
    <x v="0"/>
    <n v="673.15"/>
    <x v="1"/>
  </r>
  <r>
    <s v="ORD102429"/>
    <x v="0"/>
    <x v="0"/>
    <n v="3269.87"/>
    <n v="0.11"/>
    <n v="359.6857"/>
    <n v="2910.1842999999999"/>
    <n v="6"/>
    <x v="61"/>
    <d v="2023-07-20T00:00:00"/>
    <x v="2"/>
    <x v="2"/>
    <n v="791.94"/>
    <x v="1"/>
  </r>
  <r>
    <s v="ORD109654"/>
    <x v="2"/>
    <x v="0"/>
    <n v="3272.44"/>
    <n v="0.22"/>
    <n v="719.93680000000006"/>
    <n v="2552.5032000000001"/>
    <n v="6"/>
    <x v="700"/>
    <d v="2023-07-07T00:00:00"/>
    <x v="1"/>
    <x v="2"/>
    <n v="857"/>
    <x v="1"/>
  </r>
  <r>
    <s v="ORD103053"/>
    <x v="2"/>
    <x v="4"/>
    <n v="3272.93"/>
    <n v="0.02"/>
    <n v="65.458600000000004"/>
    <n v="3207.4713999999999"/>
    <n v="6"/>
    <x v="591"/>
    <d v="2023-03-26T00:00:00"/>
    <x v="0"/>
    <x v="2"/>
    <n v="700.56"/>
    <x v="3"/>
  </r>
  <r>
    <s v="ORD103311"/>
    <x v="1"/>
    <x v="2"/>
    <n v="3280.01"/>
    <n v="0.14000000000000001"/>
    <n v="459.20140000000009"/>
    <n v="2820.8086000000003"/>
    <n v="6"/>
    <x v="441"/>
    <d v="2024-03-22T00:00:00"/>
    <x v="0"/>
    <x v="2"/>
    <n v="609.29"/>
    <x v="2"/>
  </r>
  <r>
    <s v="ORD112547"/>
    <x v="2"/>
    <x v="3"/>
    <n v="3290.47"/>
    <n v="0.42"/>
    <n v="1381.9974"/>
    <n v="1908.4725999999998"/>
    <n v="6"/>
    <x v="91"/>
    <d v="2024-06-15T00:00:00"/>
    <x v="2"/>
    <x v="1"/>
    <n v="167.43"/>
    <x v="4"/>
  </r>
  <r>
    <s v="ORD110605"/>
    <x v="3"/>
    <x v="0"/>
    <n v="3294.72"/>
    <n v="0.44"/>
    <n v="1449.6768"/>
    <n v="1845.0431999999998"/>
    <n v="6"/>
    <x v="218"/>
    <d v="2024-11-09T00:00:00"/>
    <x v="2"/>
    <x v="0"/>
    <n v="982.5"/>
    <x v="5"/>
  </r>
  <r>
    <s v="ORD111520"/>
    <x v="1"/>
    <x v="0"/>
    <n v="3294.86"/>
    <n v="0.44"/>
    <n v="1449.7384"/>
    <n v="1845.1216000000002"/>
    <n v="6"/>
    <x v="178"/>
    <d v="2023-01-23T00:00:00"/>
    <x v="1"/>
    <x v="0"/>
    <n v="811.87"/>
    <x v="5"/>
  </r>
  <r>
    <s v="ORD108907"/>
    <x v="3"/>
    <x v="2"/>
    <n v="3298.16"/>
    <n v="0.26"/>
    <n v="857.52160000000003"/>
    <n v="2440.6383999999998"/>
    <n v="6"/>
    <x v="610"/>
    <d v="2023-09-15T00:00:00"/>
    <x v="0"/>
    <x v="2"/>
    <n v="329.6"/>
    <x v="5"/>
  </r>
  <r>
    <s v="ORD106715"/>
    <x v="0"/>
    <x v="4"/>
    <n v="3300.95"/>
    <n v="0.03"/>
    <n v="99.028499999999994"/>
    <n v="3201.9214999999999"/>
    <n v="6"/>
    <x v="619"/>
    <d v="2024-09-12T00:00:00"/>
    <x v="1"/>
    <x v="1"/>
    <n v="222.95"/>
    <x v="2"/>
  </r>
  <r>
    <s v="ORD110817"/>
    <x v="2"/>
    <x v="3"/>
    <n v="3301.4"/>
    <n v="0.43"/>
    <n v="1419.6020000000001"/>
    <n v="1881.798"/>
    <n v="6"/>
    <x v="321"/>
    <d v="2024-02-05T00:00:00"/>
    <x v="2"/>
    <x v="1"/>
    <n v="918.6"/>
    <x v="5"/>
  </r>
  <r>
    <s v="ORD106744"/>
    <x v="2"/>
    <x v="0"/>
    <n v="3305.26"/>
    <n v="0"/>
    <n v="0"/>
    <n v="3305.26"/>
    <n v="6"/>
    <x v="319"/>
    <d v="2024-03-05T00:00:00"/>
    <x v="1"/>
    <x v="1"/>
    <n v="484.38"/>
    <x v="4"/>
  </r>
  <r>
    <s v="ORD105696"/>
    <x v="3"/>
    <x v="3"/>
    <n v="3311.16"/>
    <n v="0.22"/>
    <n v="728.45519999999999"/>
    <n v="2582.7048"/>
    <n v="6"/>
    <x v="120"/>
    <d v="2023-05-09T00:00:00"/>
    <x v="0"/>
    <x v="1"/>
    <n v="976.62"/>
    <x v="0"/>
  </r>
  <r>
    <s v="ORD108933"/>
    <x v="3"/>
    <x v="2"/>
    <n v="3312.13"/>
    <n v="0.15"/>
    <n v="496.81950000000001"/>
    <n v="2815.3105"/>
    <n v="6"/>
    <x v="435"/>
    <d v="2024-08-30T00:00:00"/>
    <x v="0"/>
    <x v="1"/>
    <n v="367.73"/>
    <x v="1"/>
  </r>
  <r>
    <s v="ORD109891"/>
    <x v="2"/>
    <x v="0"/>
    <n v="3316.36"/>
    <n v="0.43"/>
    <n v="1426.0348000000001"/>
    <n v="1890.3252"/>
    <n v="6"/>
    <x v="513"/>
    <d v="2023-08-10T00:00:00"/>
    <x v="0"/>
    <x v="2"/>
    <n v="187.71"/>
    <x v="3"/>
  </r>
  <r>
    <s v="ORD100109"/>
    <x v="0"/>
    <x v="4"/>
    <n v="3318.86"/>
    <n v="0.33"/>
    <n v="1095.2238"/>
    <n v="2223.6361999999999"/>
    <n v="6"/>
    <x v="79"/>
    <d v="2024-09-19T00:00:00"/>
    <x v="1"/>
    <x v="2"/>
    <n v="604.07000000000005"/>
    <x v="5"/>
  </r>
  <r>
    <s v="ORD103709"/>
    <x v="0"/>
    <x v="3"/>
    <n v="3319.13"/>
    <n v="0.47"/>
    <n v="1559.9911"/>
    <n v="1759.1389000000001"/>
    <n v="6"/>
    <x v="86"/>
    <d v="2023-01-13T00:00:00"/>
    <x v="1"/>
    <x v="2"/>
    <n v="227.64"/>
    <x v="0"/>
  </r>
  <r>
    <s v="ORD113807"/>
    <x v="0"/>
    <x v="0"/>
    <n v="3319.82"/>
    <n v="0.43"/>
    <n v="1427.5226"/>
    <n v="1892.2974000000002"/>
    <n v="6"/>
    <x v="386"/>
    <d v="2024-01-13T00:00:00"/>
    <x v="2"/>
    <x v="1"/>
    <n v="497.81"/>
    <x v="4"/>
  </r>
  <r>
    <s v="ORD108602"/>
    <x v="3"/>
    <x v="1"/>
    <n v="3322.82"/>
    <n v="0.3"/>
    <n v="996.846"/>
    <n v="2325.9740000000002"/>
    <n v="6"/>
    <x v="233"/>
    <d v="2023-05-03T00:00:00"/>
    <x v="2"/>
    <x v="2"/>
    <n v="655.04"/>
    <x v="4"/>
  </r>
  <r>
    <s v="ORD101195"/>
    <x v="1"/>
    <x v="1"/>
    <n v="3330.21"/>
    <n v="0.2"/>
    <n v="666.04200000000003"/>
    <n v="2664.1680000000001"/>
    <n v="6"/>
    <x v="447"/>
    <d v="2024-06-03T00:00:00"/>
    <x v="0"/>
    <x v="1"/>
    <n v="410.36"/>
    <x v="2"/>
  </r>
  <r>
    <s v="ORD106636"/>
    <x v="3"/>
    <x v="0"/>
    <n v="3332.15"/>
    <n v="0.39"/>
    <n v="1299.5385000000001"/>
    <n v="2032.6115"/>
    <n v="6"/>
    <x v="344"/>
    <d v="2023-04-30T00:00:00"/>
    <x v="1"/>
    <x v="2"/>
    <n v="562.67999999999995"/>
    <x v="4"/>
  </r>
  <r>
    <s v="ORD103520"/>
    <x v="0"/>
    <x v="4"/>
    <n v="3332.19"/>
    <n v="0.01"/>
    <n v="33.321899999999999"/>
    <n v="3298.8681000000001"/>
    <n v="6"/>
    <x v="97"/>
    <d v="2024-11-08T00:00:00"/>
    <x v="0"/>
    <x v="2"/>
    <n v="250.61"/>
    <x v="3"/>
  </r>
  <r>
    <s v="ORD100037"/>
    <x v="1"/>
    <x v="0"/>
    <n v="3339.02"/>
    <n v="0.18"/>
    <n v="601.02359999999999"/>
    <n v="2737.9964"/>
    <n v="6"/>
    <x v="27"/>
    <d v="2024-12-26T00:00:00"/>
    <x v="1"/>
    <x v="0"/>
    <n v="586.69000000000005"/>
    <x v="5"/>
  </r>
  <r>
    <s v="ORD107215"/>
    <x v="3"/>
    <x v="2"/>
    <n v="3343.48"/>
    <n v="0.32"/>
    <n v="1069.9136000000001"/>
    <n v="2273.5663999999997"/>
    <n v="6"/>
    <x v="147"/>
    <d v="2024-01-02T00:00:00"/>
    <x v="2"/>
    <x v="0"/>
    <n v="303.62"/>
    <x v="3"/>
  </r>
  <r>
    <s v="ORD113314"/>
    <x v="2"/>
    <x v="2"/>
    <n v="3344.94"/>
    <n v="0.22"/>
    <n v="735.88679999999999"/>
    <n v="2609.0532000000003"/>
    <n v="6"/>
    <x v="393"/>
    <d v="2024-03-13T00:00:00"/>
    <x v="1"/>
    <x v="2"/>
    <n v="975.81"/>
    <x v="2"/>
  </r>
  <r>
    <s v="ORD103254"/>
    <x v="3"/>
    <x v="2"/>
    <n v="3345.03"/>
    <n v="0.26"/>
    <n v="869.70780000000013"/>
    <n v="2475.3222000000001"/>
    <n v="6"/>
    <x v="523"/>
    <d v="2024-04-27T00:00:00"/>
    <x v="1"/>
    <x v="0"/>
    <n v="772.94"/>
    <x v="4"/>
  </r>
  <r>
    <s v="ORD107667"/>
    <x v="1"/>
    <x v="4"/>
    <n v="3347.1"/>
    <n v="0.45"/>
    <n v="1506.1949999999999"/>
    <n v="1840.905"/>
    <n v="6"/>
    <x v="188"/>
    <d v="2023-09-03T00:00:00"/>
    <x v="2"/>
    <x v="0"/>
    <n v="471.98"/>
    <x v="4"/>
  </r>
  <r>
    <s v="ORD112470"/>
    <x v="3"/>
    <x v="2"/>
    <n v="3347.82"/>
    <n v="0.08"/>
    <n v="267.82560000000001"/>
    <n v="3079.9944"/>
    <n v="6"/>
    <x v="147"/>
    <d v="2024-01-01T00:00:00"/>
    <x v="0"/>
    <x v="1"/>
    <n v="747.08"/>
    <x v="3"/>
  </r>
  <r>
    <s v="ORD109721"/>
    <x v="0"/>
    <x v="0"/>
    <n v="3354.92"/>
    <n v="0.37"/>
    <n v="1241.3204000000001"/>
    <n v="2113.5996"/>
    <n v="6"/>
    <x v="307"/>
    <d v="2023-01-06T00:00:00"/>
    <x v="1"/>
    <x v="1"/>
    <n v="984.32"/>
    <x v="2"/>
  </r>
  <r>
    <s v="ORD111896"/>
    <x v="2"/>
    <x v="2"/>
    <n v="3355.76"/>
    <n v="0.44"/>
    <n v="1476.5344"/>
    <n v="1879.2256000000002"/>
    <n v="6"/>
    <x v="71"/>
    <d v="2023-08-20T00:00:00"/>
    <x v="1"/>
    <x v="2"/>
    <n v="985.18"/>
    <x v="3"/>
  </r>
  <r>
    <s v="ORD106555"/>
    <x v="3"/>
    <x v="0"/>
    <n v="3356.55"/>
    <n v="0.39"/>
    <n v="1309.0545000000002"/>
    <n v="2047.4955"/>
    <n v="6"/>
    <x v="567"/>
    <d v="2024-02-28T00:00:00"/>
    <x v="0"/>
    <x v="1"/>
    <n v="431.29"/>
    <x v="4"/>
  </r>
  <r>
    <s v="ORD115022"/>
    <x v="1"/>
    <x v="2"/>
    <n v="3358.5"/>
    <n v="0.22"/>
    <n v="738.87"/>
    <n v="2619.63"/>
    <n v="6"/>
    <x v="513"/>
    <d v="2023-08-07T00:00:00"/>
    <x v="0"/>
    <x v="2"/>
    <n v="253.4"/>
    <x v="3"/>
  </r>
  <r>
    <s v="ORD109033"/>
    <x v="0"/>
    <x v="0"/>
    <n v="3359.47"/>
    <n v="0.12"/>
    <n v="403.13639999999998"/>
    <n v="2956.3335999999999"/>
    <n v="6"/>
    <x v="522"/>
    <d v="2024-10-12T00:00:00"/>
    <x v="1"/>
    <x v="1"/>
    <n v="575.42999999999995"/>
    <x v="5"/>
  </r>
  <r>
    <s v="ORD102546"/>
    <x v="3"/>
    <x v="0"/>
    <n v="3360.11"/>
    <n v="0.43"/>
    <n v="1444.8473000000001"/>
    <n v="1915.2627"/>
    <n v="6"/>
    <x v="529"/>
    <d v="2024-05-06T00:00:00"/>
    <x v="1"/>
    <x v="2"/>
    <n v="378.56"/>
    <x v="0"/>
  </r>
  <r>
    <s v="ORD106238"/>
    <x v="1"/>
    <x v="3"/>
    <n v="3361.67"/>
    <n v="0.47"/>
    <n v="1579.9848999999999"/>
    <n v="1781.6851000000001"/>
    <n v="6"/>
    <x v="384"/>
    <d v="2023-05-29T00:00:00"/>
    <x v="2"/>
    <x v="0"/>
    <n v="924.11"/>
    <x v="1"/>
  </r>
  <r>
    <s v="ORD106822"/>
    <x v="1"/>
    <x v="1"/>
    <n v="3364.45"/>
    <n v="0.41"/>
    <n v="1379.4244999999999"/>
    <n v="1985.0255"/>
    <n v="6"/>
    <x v="434"/>
    <d v="2024-07-20T00:00:00"/>
    <x v="0"/>
    <x v="0"/>
    <n v="963.48"/>
    <x v="1"/>
  </r>
  <r>
    <s v="ORD109969"/>
    <x v="2"/>
    <x v="2"/>
    <n v="3366.29"/>
    <n v="0.13"/>
    <n v="437.61770000000001"/>
    <n v="2928.6723000000002"/>
    <n v="6"/>
    <x v="249"/>
    <d v="2023-02-23T00:00:00"/>
    <x v="0"/>
    <x v="1"/>
    <n v="477.4"/>
    <x v="1"/>
  </r>
  <r>
    <s v="ORD108371"/>
    <x v="3"/>
    <x v="2"/>
    <n v="3371.01"/>
    <n v="0.32"/>
    <n v="1078.7232000000001"/>
    <n v="2292.2867999999999"/>
    <n v="6"/>
    <x v="208"/>
    <d v="2024-08-06T00:00:00"/>
    <x v="0"/>
    <x v="2"/>
    <n v="498.87"/>
    <x v="4"/>
  </r>
  <r>
    <s v="ORD108642"/>
    <x v="1"/>
    <x v="1"/>
    <n v="3371.89"/>
    <n v="0.48"/>
    <n v="1618.5071999999998"/>
    <n v="1753.3828000000001"/>
    <n v="6"/>
    <x v="48"/>
    <d v="2024-05-08T00:00:00"/>
    <x v="2"/>
    <x v="0"/>
    <n v="409.91"/>
    <x v="2"/>
  </r>
  <r>
    <s v="ORD105388"/>
    <x v="3"/>
    <x v="4"/>
    <n v="3378.94"/>
    <n v="0.12"/>
    <n v="405.47280000000001"/>
    <n v="2973.4672"/>
    <n v="6"/>
    <x v="428"/>
    <d v="2023-03-28T00:00:00"/>
    <x v="2"/>
    <x v="1"/>
    <n v="251.47"/>
    <x v="5"/>
  </r>
  <r>
    <s v="ORD102443"/>
    <x v="3"/>
    <x v="1"/>
    <n v="3380.86"/>
    <n v="0.27"/>
    <n v="912.83220000000006"/>
    <n v="2468.0277999999998"/>
    <n v="6"/>
    <x v="101"/>
    <d v="2024-01-16T00:00:00"/>
    <x v="1"/>
    <x v="0"/>
    <n v="892.45"/>
    <x v="0"/>
  </r>
  <r>
    <s v="ORD105305"/>
    <x v="1"/>
    <x v="4"/>
    <n v="3382.6"/>
    <n v="0.18"/>
    <n v="608.86799999999994"/>
    <n v="2773.732"/>
    <n v="6"/>
    <x v="489"/>
    <d v="2024-09-05T00:00:00"/>
    <x v="1"/>
    <x v="0"/>
    <n v="324.14"/>
    <x v="4"/>
  </r>
  <r>
    <s v="ORD105208"/>
    <x v="0"/>
    <x v="3"/>
    <n v="3383.01"/>
    <n v="0.02"/>
    <n v="67.660200000000003"/>
    <n v="3315.3498000000004"/>
    <n v="6"/>
    <x v="458"/>
    <d v="2024-01-08T00:00:00"/>
    <x v="2"/>
    <x v="0"/>
    <n v="985.4"/>
    <x v="0"/>
  </r>
  <r>
    <s v="ORD101332"/>
    <x v="0"/>
    <x v="1"/>
    <n v="3383.8"/>
    <n v="0.17"/>
    <n v="575.24600000000009"/>
    <n v="2808.5540000000001"/>
    <n v="6"/>
    <x v="234"/>
    <d v="2023-01-06T00:00:00"/>
    <x v="0"/>
    <x v="1"/>
    <n v="823.73"/>
    <x v="1"/>
  </r>
  <r>
    <s v="ORD103625"/>
    <x v="2"/>
    <x v="0"/>
    <n v="3386.11"/>
    <n v="0.21"/>
    <n v="711.08309999999994"/>
    <n v="2675.0269000000003"/>
    <n v="6"/>
    <x v="714"/>
    <d v="2024-06-20T00:00:00"/>
    <x v="1"/>
    <x v="2"/>
    <n v="512.54999999999995"/>
    <x v="2"/>
  </r>
  <r>
    <s v="ORD108266"/>
    <x v="3"/>
    <x v="1"/>
    <n v="3386.46"/>
    <n v="0.02"/>
    <n v="67.729200000000006"/>
    <n v="3318.7307999999998"/>
    <n v="6"/>
    <x v="192"/>
    <d v="2023-05-25T00:00:00"/>
    <x v="0"/>
    <x v="1"/>
    <n v="625.46"/>
    <x v="2"/>
  </r>
  <r>
    <s v="ORD101122"/>
    <x v="0"/>
    <x v="0"/>
    <n v="3388.36"/>
    <n v="0.25"/>
    <n v="847.09"/>
    <n v="2541.27"/>
    <n v="6"/>
    <x v="676"/>
    <d v="2024-03-01T00:00:00"/>
    <x v="0"/>
    <x v="1"/>
    <n v="830.41"/>
    <x v="0"/>
  </r>
  <r>
    <s v="ORD104786"/>
    <x v="3"/>
    <x v="4"/>
    <n v="3391.81"/>
    <n v="0.25"/>
    <n v="847.95249999999999"/>
    <n v="2543.8575000000001"/>
    <n v="6"/>
    <x v="506"/>
    <d v="2023-12-05T00:00:00"/>
    <x v="1"/>
    <x v="0"/>
    <n v="822.4"/>
    <x v="3"/>
  </r>
  <r>
    <s v="ORD115286"/>
    <x v="3"/>
    <x v="4"/>
    <n v="3392.1"/>
    <n v="0.01"/>
    <n v="33.920999999999999"/>
    <n v="3358.1790000000001"/>
    <n v="6"/>
    <x v="551"/>
    <d v="2024-02-22T00:00:00"/>
    <x v="2"/>
    <x v="1"/>
    <n v="715.78"/>
    <x v="0"/>
  </r>
  <r>
    <s v="ORD109046"/>
    <x v="2"/>
    <x v="3"/>
    <n v="3395.3"/>
    <n v="0.31"/>
    <n v="1052.5430000000001"/>
    <n v="2342.7570000000001"/>
    <n v="6"/>
    <x v="298"/>
    <d v="2023-02-25T00:00:00"/>
    <x v="2"/>
    <x v="0"/>
    <n v="598.70000000000005"/>
    <x v="4"/>
  </r>
  <r>
    <s v="ORD102668"/>
    <x v="1"/>
    <x v="3"/>
    <n v="3396.72"/>
    <n v="0.48"/>
    <n v="1630.4255999999998"/>
    <n v="1766.2944"/>
    <n v="6"/>
    <x v="250"/>
    <d v="2023-08-25T00:00:00"/>
    <x v="2"/>
    <x v="2"/>
    <n v="199.78"/>
    <x v="4"/>
  </r>
  <r>
    <s v="ORD110143"/>
    <x v="2"/>
    <x v="4"/>
    <n v="3401.78"/>
    <n v="0.21"/>
    <n v="714.37379999999996"/>
    <n v="2687.4062000000004"/>
    <n v="6"/>
    <x v="128"/>
    <d v="2024-08-30T00:00:00"/>
    <x v="0"/>
    <x v="0"/>
    <n v="556.63"/>
    <x v="4"/>
  </r>
  <r>
    <s v="ORD109584"/>
    <x v="3"/>
    <x v="0"/>
    <n v="3406.05"/>
    <n v="0.06"/>
    <n v="204.363"/>
    <n v="3201.6870000000004"/>
    <n v="6"/>
    <x v="373"/>
    <d v="2024-04-04T00:00:00"/>
    <x v="2"/>
    <x v="0"/>
    <n v="647.24"/>
    <x v="1"/>
  </r>
  <r>
    <s v="ORD103513"/>
    <x v="3"/>
    <x v="0"/>
    <n v="3412.08"/>
    <n v="0.31"/>
    <n v="1057.7447999999999"/>
    <n v="2354.3352"/>
    <n v="6"/>
    <x v="489"/>
    <d v="2024-09-06T00:00:00"/>
    <x v="0"/>
    <x v="0"/>
    <n v="989.42"/>
    <x v="3"/>
  </r>
  <r>
    <s v="ORD110396"/>
    <x v="0"/>
    <x v="0"/>
    <n v="3413.57"/>
    <n v="0.35"/>
    <n v="1194.7494999999999"/>
    <n v="2218.8205000000003"/>
    <n v="6"/>
    <x v="333"/>
    <d v="2023-03-27T00:00:00"/>
    <x v="2"/>
    <x v="0"/>
    <n v="478.63"/>
    <x v="3"/>
  </r>
  <r>
    <s v="ORD102732"/>
    <x v="3"/>
    <x v="2"/>
    <n v="3413.69"/>
    <n v="0.24"/>
    <n v="819.28559999999993"/>
    <n v="2594.4044000000004"/>
    <n v="6"/>
    <x v="44"/>
    <d v="2023-09-22T00:00:00"/>
    <x v="0"/>
    <x v="1"/>
    <n v="312.38"/>
    <x v="3"/>
  </r>
  <r>
    <s v="ORD114765"/>
    <x v="1"/>
    <x v="4"/>
    <n v="3422.53"/>
    <n v="0.43"/>
    <n v="1471.6879000000001"/>
    <n v="1950.8421000000001"/>
    <n v="6"/>
    <x v="310"/>
    <d v="2024-02-16T00:00:00"/>
    <x v="2"/>
    <x v="2"/>
    <n v="289.79000000000002"/>
    <x v="2"/>
  </r>
  <r>
    <s v="ORD106069"/>
    <x v="3"/>
    <x v="1"/>
    <n v="3423.09"/>
    <n v="0.22"/>
    <n v="753.07980000000009"/>
    <n v="2670.0102000000002"/>
    <n v="6"/>
    <x v="86"/>
    <d v="2023-01-16T00:00:00"/>
    <x v="1"/>
    <x v="2"/>
    <n v="545.49"/>
    <x v="0"/>
  </r>
  <r>
    <s v="ORD114421"/>
    <x v="2"/>
    <x v="0"/>
    <n v="3424.6"/>
    <n v="0.19"/>
    <n v="650.67399999999998"/>
    <n v="2773.9259999999999"/>
    <n v="6"/>
    <x v="50"/>
    <d v="2024-08-26T00:00:00"/>
    <x v="1"/>
    <x v="1"/>
    <n v="637.36"/>
    <x v="2"/>
  </r>
  <r>
    <s v="ORD105776"/>
    <x v="3"/>
    <x v="0"/>
    <n v="3427.49"/>
    <n v="0.46"/>
    <n v="1576.6453999999999"/>
    <n v="1850.8445999999999"/>
    <n v="6"/>
    <x v="548"/>
    <d v="2024-11-27T00:00:00"/>
    <x v="0"/>
    <x v="0"/>
    <n v="517.13"/>
    <x v="1"/>
  </r>
  <r>
    <s v="ORD107129"/>
    <x v="2"/>
    <x v="1"/>
    <n v="3428.98"/>
    <n v="0.14000000000000001"/>
    <n v="480.05720000000002"/>
    <n v="2948.9227999999998"/>
    <n v="6"/>
    <x v="693"/>
    <d v="2023-07-16T00:00:00"/>
    <x v="1"/>
    <x v="0"/>
    <n v="523.54"/>
    <x v="4"/>
  </r>
  <r>
    <s v="ORD107993"/>
    <x v="0"/>
    <x v="3"/>
    <n v="3430.8"/>
    <n v="0.28999999999999998"/>
    <n v="994.93200000000002"/>
    <n v="2435.8680000000004"/>
    <n v="6"/>
    <x v="338"/>
    <d v="2024-08-15T00:00:00"/>
    <x v="0"/>
    <x v="0"/>
    <n v="280.13"/>
    <x v="0"/>
  </r>
  <r>
    <s v="ORD112399"/>
    <x v="3"/>
    <x v="4"/>
    <n v="3437.63"/>
    <n v="0.43"/>
    <n v="1478.1809000000001"/>
    <n v="1959.4491"/>
    <n v="6"/>
    <x v="623"/>
    <d v="2025-01-05T00:00:00"/>
    <x v="1"/>
    <x v="2"/>
    <n v="509.09"/>
    <x v="4"/>
  </r>
  <r>
    <s v="ORD107626"/>
    <x v="0"/>
    <x v="2"/>
    <n v="3438.28"/>
    <n v="0.33"/>
    <n v="1134.6324000000002"/>
    <n v="2303.6476000000002"/>
    <n v="6"/>
    <x v="68"/>
    <d v="2024-03-02T00:00:00"/>
    <x v="0"/>
    <x v="0"/>
    <n v="595.32000000000005"/>
    <x v="4"/>
  </r>
  <r>
    <s v="ORD109212"/>
    <x v="0"/>
    <x v="1"/>
    <n v="3438.65"/>
    <n v="0.3"/>
    <n v="1031.595"/>
    <n v="2407.0550000000003"/>
    <n v="6"/>
    <x v="96"/>
    <d v="2024-08-11T00:00:00"/>
    <x v="0"/>
    <x v="0"/>
    <n v="641.19000000000005"/>
    <x v="0"/>
  </r>
  <r>
    <s v="ORD107087"/>
    <x v="2"/>
    <x v="0"/>
    <n v="3442.75"/>
    <n v="0.33"/>
    <n v="1136.1075000000001"/>
    <n v="2306.6424999999999"/>
    <n v="6"/>
    <x v="290"/>
    <d v="2023-01-23T00:00:00"/>
    <x v="0"/>
    <x v="0"/>
    <n v="811.98"/>
    <x v="5"/>
  </r>
  <r>
    <s v="ORD105008"/>
    <x v="3"/>
    <x v="0"/>
    <n v="3443.5"/>
    <n v="0.38"/>
    <n v="1308.53"/>
    <n v="2134.9700000000003"/>
    <n v="6"/>
    <x v="263"/>
    <d v="2023-06-23T00:00:00"/>
    <x v="0"/>
    <x v="0"/>
    <n v="277.98"/>
    <x v="2"/>
  </r>
  <r>
    <s v="ORD105310"/>
    <x v="2"/>
    <x v="3"/>
    <n v="3444.99"/>
    <n v="0.06"/>
    <n v="206.69939999999997"/>
    <n v="3238.2905999999998"/>
    <n v="6"/>
    <x v="329"/>
    <d v="2023-12-01T00:00:00"/>
    <x v="0"/>
    <x v="2"/>
    <n v="443.8"/>
    <x v="0"/>
  </r>
  <r>
    <s v="ORD111689"/>
    <x v="1"/>
    <x v="2"/>
    <n v="3447.19"/>
    <n v="0.17"/>
    <n v="586.02230000000009"/>
    <n v="2861.1677"/>
    <n v="6"/>
    <x v="597"/>
    <d v="2023-04-20T00:00:00"/>
    <x v="1"/>
    <x v="0"/>
    <n v="641.66"/>
    <x v="1"/>
  </r>
  <r>
    <s v="ORD100516"/>
    <x v="3"/>
    <x v="1"/>
    <n v="3450.91"/>
    <n v="7.0000000000000007E-2"/>
    <n v="241.56370000000001"/>
    <n v="3209.3462999999997"/>
    <n v="6"/>
    <x v="674"/>
    <d v="2024-12-03T00:00:00"/>
    <x v="1"/>
    <x v="0"/>
    <n v="648.61"/>
    <x v="2"/>
  </r>
  <r>
    <s v="ORD109245"/>
    <x v="2"/>
    <x v="4"/>
    <n v="3455.39"/>
    <n v="0.16"/>
    <n v="552.86239999999998"/>
    <n v="2902.5275999999999"/>
    <n v="6"/>
    <x v="555"/>
    <d v="2023-01-16T00:00:00"/>
    <x v="1"/>
    <x v="1"/>
    <n v="910.45"/>
    <x v="0"/>
  </r>
  <r>
    <s v="ORD111406"/>
    <x v="0"/>
    <x v="4"/>
    <n v="3461.83"/>
    <n v="0.2"/>
    <n v="692.36599999999999"/>
    <n v="2769.4639999999999"/>
    <n v="6"/>
    <x v="21"/>
    <d v="2023-03-19T00:00:00"/>
    <x v="0"/>
    <x v="2"/>
    <n v="387.13"/>
    <x v="1"/>
  </r>
  <r>
    <s v="ORD111543"/>
    <x v="1"/>
    <x v="0"/>
    <n v="3466.25"/>
    <n v="0.36"/>
    <n v="1247.8499999999999"/>
    <n v="2218.4"/>
    <n v="6"/>
    <x v="6"/>
    <d v="2023-08-23T00:00:00"/>
    <x v="0"/>
    <x v="1"/>
    <n v="608.78"/>
    <x v="3"/>
  </r>
  <r>
    <s v="ORD110729"/>
    <x v="2"/>
    <x v="3"/>
    <n v="3467.93"/>
    <n v="0.32"/>
    <n v="1109.7375999999999"/>
    <n v="2358.1923999999999"/>
    <n v="6"/>
    <x v="368"/>
    <d v="2024-05-14T00:00:00"/>
    <x v="2"/>
    <x v="0"/>
    <n v="739.08"/>
    <x v="2"/>
  </r>
  <r>
    <s v="ORD105624"/>
    <x v="0"/>
    <x v="1"/>
    <n v="3477.45"/>
    <n v="0.2"/>
    <n v="695.49"/>
    <n v="2781.96"/>
    <n v="6"/>
    <x v="14"/>
    <d v="2023-02-05T00:00:00"/>
    <x v="0"/>
    <x v="2"/>
    <n v="848.51"/>
    <x v="3"/>
  </r>
  <r>
    <s v="ORD113611"/>
    <x v="1"/>
    <x v="3"/>
    <n v="3478.07"/>
    <n v="0.19"/>
    <n v="660.83330000000001"/>
    <n v="2817.2367000000004"/>
    <n v="6"/>
    <x v="258"/>
    <d v="2024-05-30T00:00:00"/>
    <x v="2"/>
    <x v="2"/>
    <n v="781.1"/>
    <x v="5"/>
  </r>
  <r>
    <s v="ORD109437"/>
    <x v="1"/>
    <x v="3"/>
    <n v="3487.58"/>
    <n v="0.4"/>
    <n v="1395.0320000000002"/>
    <n v="2092.5479999999998"/>
    <n v="6"/>
    <x v="404"/>
    <d v="2024-07-27T00:00:00"/>
    <x v="1"/>
    <x v="2"/>
    <n v="711.8"/>
    <x v="4"/>
  </r>
  <r>
    <s v="ORD102586"/>
    <x v="2"/>
    <x v="4"/>
    <n v="3491.36"/>
    <n v="7.0000000000000007E-2"/>
    <n v="244.39520000000005"/>
    <n v="3246.9648000000002"/>
    <n v="6"/>
    <x v="63"/>
    <d v="2024-02-20T00:00:00"/>
    <x v="2"/>
    <x v="0"/>
    <n v="177.1"/>
    <x v="3"/>
  </r>
  <r>
    <s v="ORD113814"/>
    <x v="1"/>
    <x v="1"/>
    <n v="3492.3"/>
    <n v="0.32"/>
    <n v="1117.5360000000001"/>
    <n v="2374.7640000000001"/>
    <n v="6"/>
    <x v="364"/>
    <d v="2023-01-28T00:00:00"/>
    <x v="1"/>
    <x v="0"/>
    <n v="610.63"/>
    <x v="5"/>
  </r>
  <r>
    <s v="ORD110317"/>
    <x v="3"/>
    <x v="4"/>
    <n v="3493.45"/>
    <n v="0.42"/>
    <n v="1467.2489999999998"/>
    <n v="2026.201"/>
    <n v="6"/>
    <x v="321"/>
    <d v="2024-02-02T00:00:00"/>
    <x v="1"/>
    <x v="2"/>
    <n v="199.81"/>
    <x v="4"/>
  </r>
  <r>
    <s v="ORD110048"/>
    <x v="3"/>
    <x v="4"/>
    <n v="3498.14"/>
    <n v="0.44"/>
    <n v="1539.1815999999999"/>
    <n v="1958.9584"/>
    <n v="6"/>
    <x v="358"/>
    <d v="2023-04-05T00:00:00"/>
    <x v="2"/>
    <x v="0"/>
    <n v="759.24"/>
    <x v="4"/>
  </r>
  <r>
    <s v="ORD110935"/>
    <x v="2"/>
    <x v="4"/>
    <n v="3504.46"/>
    <n v="0.12"/>
    <n v="420.53519999999997"/>
    <n v="3083.9248000000002"/>
    <n v="6"/>
    <x v="443"/>
    <d v="2024-02-20T00:00:00"/>
    <x v="2"/>
    <x v="1"/>
    <n v="207.92"/>
    <x v="0"/>
  </r>
  <r>
    <s v="ORD101568"/>
    <x v="0"/>
    <x v="2"/>
    <n v="3505.73"/>
    <n v="7.0000000000000007E-2"/>
    <n v="245.40110000000001"/>
    <n v="3260.3289"/>
    <n v="6"/>
    <x v="601"/>
    <d v="2023-06-05T00:00:00"/>
    <x v="1"/>
    <x v="1"/>
    <n v="468.32"/>
    <x v="5"/>
  </r>
  <r>
    <s v="ORD104330"/>
    <x v="0"/>
    <x v="3"/>
    <n v="3507.23"/>
    <n v="0.11"/>
    <n v="385.7953"/>
    <n v="3121.4346999999998"/>
    <n v="6"/>
    <x v="39"/>
    <d v="2023-06-26T00:00:00"/>
    <x v="1"/>
    <x v="0"/>
    <n v="585.1"/>
    <x v="1"/>
  </r>
  <r>
    <s v="ORD100466"/>
    <x v="3"/>
    <x v="3"/>
    <n v="3507.5"/>
    <n v="0.22"/>
    <n v="771.65"/>
    <n v="2735.85"/>
    <n v="6"/>
    <x v="413"/>
    <d v="2023-09-07T00:00:00"/>
    <x v="0"/>
    <x v="1"/>
    <n v="668.11"/>
    <x v="5"/>
  </r>
  <r>
    <s v="ORD110441"/>
    <x v="2"/>
    <x v="2"/>
    <n v="3509.62"/>
    <n v="0.04"/>
    <n v="140.38480000000001"/>
    <n v="3369.2352000000001"/>
    <n v="6"/>
    <x v="532"/>
    <d v="2024-01-22T00:00:00"/>
    <x v="0"/>
    <x v="2"/>
    <n v="562.64"/>
    <x v="0"/>
  </r>
  <r>
    <s v="ORD110880"/>
    <x v="2"/>
    <x v="2"/>
    <n v="3511.08"/>
    <n v="0.32"/>
    <n v="1123.5455999999999"/>
    <n v="2387.5344"/>
    <n v="6"/>
    <x v="553"/>
    <d v="2023-10-06T00:00:00"/>
    <x v="0"/>
    <x v="2"/>
    <n v="825.53"/>
    <x v="5"/>
  </r>
  <r>
    <s v="ORD105417"/>
    <x v="3"/>
    <x v="1"/>
    <n v="3511.32"/>
    <n v="0.48"/>
    <n v="1685.4336000000001"/>
    <n v="1825.8864000000001"/>
    <n v="6"/>
    <x v="491"/>
    <d v="2024-08-25T00:00:00"/>
    <x v="2"/>
    <x v="0"/>
    <n v="1015.75"/>
    <x v="5"/>
  </r>
  <r>
    <s v="ORD106589"/>
    <x v="0"/>
    <x v="1"/>
    <n v="3516.64"/>
    <n v="0.19"/>
    <n v="668.16160000000002"/>
    <n v="2848.4784"/>
    <n v="6"/>
    <x v="305"/>
    <d v="2024-07-20T00:00:00"/>
    <x v="1"/>
    <x v="2"/>
    <n v="990.4"/>
    <x v="0"/>
  </r>
  <r>
    <s v="ORD100219"/>
    <x v="0"/>
    <x v="3"/>
    <n v="3522.56"/>
    <n v="0.26"/>
    <n v="915.86559999999997"/>
    <n v="2606.6943999999999"/>
    <n v="6"/>
    <x v="502"/>
    <d v="2024-11-29T00:00:00"/>
    <x v="0"/>
    <x v="1"/>
    <n v="700.49"/>
    <x v="3"/>
  </r>
  <r>
    <s v="ORD101837"/>
    <x v="3"/>
    <x v="3"/>
    <n v="3523.16"/>
    <n v="0.45"/>
    <n v="1585.422"/>
    <n v="1937.7379999999998"/>
    <n v="6"/>
    <x v="605"/>
    <d v="2024-07-07T00:00:00"/>
    <x v="1"/>
    <x v="1"/>
    <n v="392.91"/>
    <x v="0"/>
  </r>
  <r>
    <s v="ORD114054"/>
    <x v="2"/>
    <x v="3"/>
    <n v="3527.75"/>
    <n v="0.08"/>
    <n v="282.22000000000003"/>
    <n v="3245.5299999999997"/>
    <n v="6"/>
    <x v="607"/>
    <d v="2024-01-26T00:00:00"/>
    <x v="2"/>
    <x v="1"/>
    <n v="689.89"/>
    <x v="2"/>
  </r>
  <r>
    <s v="ORD114132"/>
    <x v="0"/>
    <x v="3"/>
    <n v="3528.11"/>
    <n v="0.44"/>
    <n v="1552.3684000000001"/>
    <n v="1975.7416000000001"/>
    <n v="6"/>
    <x v="197"/>
    <d v="2024-04-03T00:00:00"/>
    <x v="0"/>
    <x v="2"/>
    <n v="688.82"/>
    <x v="2"/>
  </r>
  <r>
    <s v="ORD112692"/>
    <x v="2"/>
    <x v="2"/>
    <n v="3530.37"/>
    <n v="0.37"/>
    <n v="1306.2368999999999"/>
    <n v="2224.1331"/>
    <n v="6"/>
    <x v="551"/>
    <d v="2024-02-25T00:00:00"/>
    <x v="1"/>
    <x v="0"/>
    <n v="899.86"/>
    <x v="4"/>
  </r>
  <r>
    <s v="ORD106482"/>
    <x v="2"/>
    <x v="2"/>
    <n v="3531.19"/>
    <n v="0.35"/>
    <n v="1235.9165"/>
    <n v="2295.2735000000002"/>
    <n v="6"/>
    <x v="478"/>
    <d v="2024-02-12T00:00:00"/>
    <x v="1"/>
    <x v="0"/>
    <n v="479.17"/>
    <x v="0"/>
  </r>
  <r>
    <s v="ORD110392"/>
    <x v="2"/>
    <x v="1"/>
    <n v="3533.2"/>
    <n v="0.1"/>
    <n v="353.32"/>
    <n v="3179.8799999999997"/>
    <n v="6"/>
    <x v="355"/>
    <d v="2023-12-16T00:00:00"/>
    <x v="2"/>
    <x v="1"/>
    <n v="557.41"/>
    <x v="5"/>
  </r>
  <r>
    <s v="ORD114258"/>
    <x v="0"/>
    <x v="2"/>
    <n v="3536.14"/>
    <n v="0.19"/>
    <n v="671.86659999999995"/>
    <n v="2864.2734"/>
    <n v="6"/>
    <x v="58"/>
    <d v="2024-01-19T00:00:00"/>
    <x v="1"/>
    <x v="2"/>
    <n v="828.97"/>
    <x v="2"/>
  </r>
  <r>
    <s v="ORD107169"/>
    <x v="3"/>
    <x v="1"/>
    <n v="3536.72"/>
    <n v="0.27"/>
    <n v="954.9144"/>
    <n v="2581.8055999999997"/>
    <n v="6"/>
    <x v="628"/>
    <d v="2024-08-06T00:00:00"/>
    <x v="2"/>
    <x v="0"/>
    <n v="594.5"/>
    <x v="4"/>
  </r>
  <r>
    <s v="ORD110576"/>
    <x v="3"/>
    <x v="4"/>
    <n v="3537.28"/>
    <n v="0.46"/>
    <n v="1627.1488000000002"/>
    <n v="1910.1312"/>
    <n v="6"/>
    <x v="609"/>
    <d v="2023-10-07T00:00:00"/>
    <x v="2"/>
    <x v="1"/>
    <n v="337.03"/>
    <x v="5"/>
  </r>
  <r>
    <s v="ORD109343"/>
    <x v="3"/>
    <x v="3"/>
    <n v="3538.03"/>
    <n v="0"/>
    <n v="0"/>
    <n v="3538.03"/>
    <n v="6"/>
    <x v="670"/>
    <d v="2023-07-03T00:00:00"/>
    <x v="2"/>
    <x v="0"/>
    <n v="509.4"/>
    <x v="0"/>
  </r>
  <r>
    <s v="ORD114289"/>
    <x v="1"/>
    <x v="4"/>
    <n v="3542.48"/>
    <n v="0.17"/>
    <n v="602.22160000000008"/>
    <n v="2940.2583999999997"/>
    <n v="6"/>
    <x v="75"/>
    <d v="2023-01-28T00:00:00"/>
    <x v="0"/>
    <x v="2"/>
    <n v="385.09"/>
    <x v="0"/>
  </r>
  <r>
    <s v="ORD112152"/>
    <x v="3"/>
    <x v="2"/>
    <n v="3550.66"/>
    <n v="0.02"/>
    <n v="71.013199999999998"/>
    <n v="3479.6468"/>
    <n v="6"/>
    <x v="320"/>
    <d v="2023-08-27T00:00:00"/>
    <x v="1"/>
    <x v="1"/>
    <n v="911.11"/>
    <x v="5"/>
  </r>
  <r>
    <s v="ORD111118"/>
    <x v="1"/>
    <x v="1"/>
    <n v="3553.81"/>
    <n v="0.09"/>
    <n v="319.84289999999999"/>
    <n v="3233.9670999999998"/>
    <n v="6"/>
    <x v="495"/>
    <d v="2023-07-22T00:00:00"/>
    <x v="2"/>
    <x v="1"/>
    <n v="315.89"/>
    <x v="5"/>
  </r>
  <r>
    <s v="ORD105249"/>
    <x v="3"/>
    <x v="1"/>
    <n v="3555.93"/>
    <n v="0.46"/>
    <n v="1635.7277999999999"/>
    <n v="1920.2021999999999"/>
    <n v="6"/>
    <x v="276"/>
    <d v="2024-04-16T00:00:00"/>
    <x v="0"/>
    <x v="0"/>
    <n v="309.26"/>
    <x v="5"/>
  </r>
  <r>
    <s v="ORD105765"/>
    <x v="2"/>
    <x v="2"/>
    <n v="3562.7"/>
    <n v="0.45"/>
    <n v="1603.2149999999999"/>
    <n v="1959.4849999999999"/>
    <n v="6"/>
    <x v="512"/>
    <d v="2024-07-17T00:00:00"/>
    <x v="0"/>
    <x v="1"/>
    <n v="813.44"/>
    <x v="3"/>
  </r>
  <r>
    <s v="ORD112091"/>
    <x v="1"/>
    <x v="2"/>
    <n v="3563.03"/>
    <n v="0.38"/>
    <n v="1353.9514000000001"/>
    <n v="2209.0785999999998"/>
    <n v="6"/>
    <x v="287"/>
    <d v="2024-07-23T00:00:00"/>
    <x v="0"/>
    <x v="2"/>
    <n v="370.56"/>
    <x v="4"/>
  </r>
  <r>
    <s v="ORD109940"/>
    <x v="2"/>
    <x v="0"/>
    <n v="3563.17"/>
    <n v="0.36"/>
    <n v="1282.7411999999999"/>
    <n v="2280.4288000000001"/>
    <n v="6"/>
    <x v="532"/>
    <d v="2024-01-23T00:00:00"/>
    <x v="2"/>
    <x v="0"/>
    <n v="243.9"/>
    <x v="0"/>
  </r>
  <r>
    <s v="ORD106288"/>
    <x v="1"/>
    <x v="0"/>
    <n v="3564.22"/>
    <n v="0.33"/>
    <n v="1176.1926000000001"/>
    <n v="2388.0273999999999"/>
    <n v="6"/>
    <x v="351"/>
    <d v="2024-05-29T00:00:00"/>
    <x v="0"/>
    <x v="2"/>
    <n v="831.22"/>
    <x v="4"/>
  </r>
  <r>
    <s v="ORD100505"/>
    <x v="1"/>
    <x v="3"/>
    <n v="3566.9"/>
    <n v="0.22"/>
    <n v="784.71800000000007"/>
    <n v="2782.1819999999998"/>
    <n v="6"/>
    <x v="63"/>
    <d v="2024-02-14T00:00:00"/>
    <x v="2"/>
    <x v="1"/>
    <n v="853.11"/>
    <x v="3"/>
  </r>
  <r>
    <s v="ORD104493"/>
    <x v="3"/>
    <x v="2"/>
    <n v="3568.46"/>
    <n v="0.42"/>
    <n v="1498.7531999999999"/>
    <n v="2069.7067999999999"/>
    <n v="6"/>
    <x v="428"/>
    <d v="2023-03-24T00:00:00"/>
    <x v="0"/>
    <x v="0"/>
    <n v="276.07"/>
    <x v="2"/>
  </r>
  <r>
    <s v="ORD110733"/>
    <x v="2"/>
    <x v="2"/>
    <n v="3571.05"/>
    <n v="0.08"/>
    <n v="285.68400000000003"/>
    <n v="3285.366"/>
    <n v="6"/>
    <x v="719"/>
    <d v="2023-09-30T00:00:00"/>
    <x v="2"/>
    <x v="2"/>
    <n v="501.05"/>
    <x v="4"/>
  </r>
  <r>
    <s v="ORD104593"/>
    <x v="3"/>
    <x v="3"/>
    <n v="3571.86"/>
    <n v="0.43"/>
    <n v="1535.8998000000001"/>
    <n v="2035.9602"/>
    <n v="6"/>
    <x v="28"/>
    <d v="2024-01-08T00:00:00"/>
    <x v="0"/>
    <x v="0"/>
    <n v="497.79"/>
    <x v="2"/>
  </r>
  <r>
    <s v="ORD102903"/>
    <x v="2"/>
    <x v="0"/>
    <n v="3574.95"/>
    <n v="0.15"/>
    <n v="536.24249999999995"/>
    <n v="3038.7075"/>
    <n v="6"/>
    <x v="413"/>
    <d v="2023-09-11T00:00:00"/>
    <x v="2"/>
    <x v="0"/>
    <n v="246.75"/>
    <x v="4"/>
  </r>
  <r>
    <s v="ORD104499"/>
    <x v="1"/>
    <x v="4"/>
    <n v="3580.36"/>
    <n v="0.28000000000000003"/>
    <n v="1002.5008000000001"/>
    <n v="2577.8591999999999"/>
    <n v="6"/>
    <x v="504"/>
    <d v="2023-03-20T00:00:00"/>
    <x v="0"/>
    <x v="1"/>
    <n v="292.01"/>
    <x v="0"/>
  </r>
  <r>
    <s v="ORD109243"/>
    <x v="3"/>
    <x v="4"/>
    <n v="3580.68"/>
    <n v="0.33"/>
    <n v="1181.6243999999999"/>
    <n v="2399.0555999999997"/>
    <n v="6"/>
    <x v="246"/>
    <d v="2024-07-29T00:00:00"/>
    <x v="0"/>
    <x v="2"/>
    <n v="230.05"/>
    <x v="3"/>
  </r>
  <r>
    <s v="ORD104735"/>
    <x v="0"/>
    <x v="0"/>
    <n v="3581.94"/>
    <n v="0.21"/>
    <n v="752.20740000000001"/>
    <n v="2829.7326000000003"/>
    <n v="6"/>
    <x v="527"/>
    <d v="2024-01-27T00:00:00"/>
    <x v="0"/>
    <x v="1"/>
    <n v="985.26"/>
    <x v="2"/>
  </r>
  <r>
    <s v="ORD103929"/>
    <x v="2"/>
    <x v="3"/>
    <n v="3584"/>
    <n v="0.35"/>
    <n v="1254.3999999999999"/>
    <n v="2329.6000000000004"/>
    <n v="6"/>
    <x v="251"/>
    <d v="2023-10-10T00:00:00"/>
    <x v="1"/>
    <x v="0"/>
    <n v="478.11"/>
    <x v="4"/>
  </r>
  <r>
    <s v="ORD109087"/>
    <x v="3"/>
    <x v="0"/>
    <n v="3584.47"/>
    <n v="0.28000000000000003"/>
    <n v="1003.6516"/>
    <n v="2580.8183999999997"/>
    <n v="6"/>
    <x v="727"/>
    <d v="2024-03-10T00:00:00"/>
    <x v="1"/>
    <x v="1"/>
    <n v="447.55"/>
    <x v="0"/>
  </r>
  <r>
    <s v="ORD105293"/>
    <x v="0"/>
    <x v="4"/>
    <n v="3590.91"/>
    <n v="0.27"/>
    <n v="969.54570000000001"/>
    <n v="2621.3642999999997"/>
    <n v="6"/>
    <x v="356"/>
    <d v="2024-02-25T00:00:00"/>
    <x v="0"/>
    <x v="2"/>
    <n v="452.54"/>
    <x v="2"/>
  </r>
  <r>
    <s v="ORD106272"/>
    <x v="1"/>
    <x v="2"/>
    <n v="3592.05"/>
    <n v="0.38"/>
    <n v="1364.979"/>
    <n v="2227.0709999999999"/>
    <n v="6"/>
    <x v="314"/>
    <d v="2024-04-21T00:00:00"/>
    <x v="2"/>
    <x v="0"/>
    <n v="1040.05"/>
    <x v="4"/>
  </r>
  <r>
    <s v="ORD112436"/>
    <x v="0"/>
    <x v="0"/>
    <n v="3598.86"/>
    <n v="0.44"/>
    <n v="1583.4984000000002"/>
    <n v="2015.3616"/>
    <n v="6"/>
    <x v="392"/>
    <d v="2024-01-08T00:00:00"/>
    <x v="1"/>
    <x v="2"/>
    <n v="757.25"/>
    <x v="4"/>
  </r>
  <r>
    <s v="ORD102107"/>
    <x v="0"/>
    <x v="0"/>
    <n v="3601.06"/>
    <n v="0.17"/>
    <n v="612.18020000000001"/>
    <n v="2988.8797999999997"/>
    <n v="6"/>
    <x v="102"/>
    <d v="2023-10-06T00:00:00"/>
    <x v="2"/>
    <x v="0"/>
    <n v="667.76"/>
    <x v="3"/>
  </r>
  <r>
    <s v="ORD106562"/>
    <x v="0"/>
    <x v="4"/>
    <n v="3607.83"/>
    <n v="0.01"/>
    <n v="36.078299999999999"/>
    <n v="3571.7516999999998"/>
    <n v="6"/>
    <x v="460"/>
    <d v="2023-05-14T00:00:00"/>
    <x v="0"/>
    <x v="2"/>
    <n v="336.3"/>
    <x v="2"/>
  </r>
  <r>
    <s v="ORD103753"/>
    <x v="1"/>
    <x v="3"/>
    <n v="3614.99"/>
    <n v="0.47"/>
    <n v="1699.0452999999998"/>
    <n v="1915.9447"/>
    <n v="6"/>
    <x v="169"/>
    <d v="2023-10-20T00:00:00"/>
    <x v="1"/>
    <x v="2"/>
    <n v="262.98"/>
    <x v="5"/>
  </r>
  <r>
    <s v="ORD115326"/>
    <x v="1"/>
    <x v="1"/>
    <n v="3615.27"/>
    <n v="0.45"/>
    <n v="1626.8715"/>
    <n v="1988.3985"/>
    <n v="6"/>
    <x v="20"/>
    <d v="2023-01-16T00:00:00"/>
    <x v="0"/>
    <x v="0"/>
    <n v="633.21"/>
    <x v="0"/>
  </r>
  <r>
    <s v="ORD104033"/>
    <x v="2"/>
    <x v="3"/>
    <n v="3615.64"/>
    <n v="0.1"/>
    <n v="361.56400000000002"/>
    <n v="3254.076"/>
    <n v="6"/>
    <x v="28"/>
    <d v="2024-01-09T00:00:00"/>
    <x v="2"/>
    <x v="0"/>
    <n v="773.32"/>
    <x v="5"/>
  </r>
  <r>
    <s v="ORD113238"/>
    <x v="0"/>
    <x v="4"/>
    <n v="3615.78"/>
    <n v="0.17"/>
    <n v="614.68260000000009"/>
    <n v="3001.0974000000001"/>
    <n v="6"/>
    <x v="690"/>
    <d v="2024-03-03T00:00:00"/>
    <x v="0"/>
    <x v="1"/>
    <n v="204.01"/>
    <x v="2"/>
  </r>
  <r>
    <s v="ORD109785"/>
    <x v="3"/>
    <x v="0"/>
    <n v="3619.67"/>
    <n v="0.24"/>
    <n v="868.72079999999994"/>
    <n v="2750.9492"/>
    <n v="6"/>
    <x v="58"/>
    <d v="2024-01-18T00:00:00"/>
    <x v="2"/>
    <x v="1"/>
    <n v="610.29999999999995"/>
    <x v="0"/>
  </r>
  <r>
    <s v="ORD106158"/>
    <x v="0"/>
    <x v="4"/>
    <n v="3633.11"/>
    <n v="0.43"/>
    <n v="1562.2373"/>
    <n v="2070.8726999999999"/>
    <n v="6"/>
    <x v="36"/>
    <d v="2024-06-23T00:00:00"/>
    <x v="0"/>
    <x v="1"/>
    <n v="706.93"/>
    <x v="2"/>
  </r>
  <r>
    <s v="ORD110556"/>
    <x v="2"/>
    <x v="2"/>
    <n v="3638.18"/>
    <n v="0.25"/>
    <n v="909.54499999999996"/>
    <n v="2728.6349999999998"/>
    <n v="6"/>
    <x v="350"/>
    <d v="2023-06-05T00:00:00"/>
    <x v="2"/>
    <x v="0"/>
    <n v="643.57000000000005"/>
    <x v="3"/>
  </r>
  <r>
    <s v="ORD114342"/>
    <x v="3"/>
    <x v="4"/>
    <n v="3638.8"/>
    <n v="0.03"/>
    <n v="109.164"/>
    <n v="3529.636"/>
    <n v="6"/>
    <x v="345"/>
    <d v="2023-06-02T00:00:00"/>
    <x v="1"/>
    <x v="2"/>
    <n v="940.14"/>
    <x v="3"/>
  </r>
  <r>
    <s v="ORD114504"/>
    <x v="2"/>
    <x v="2"/>
    <n v="3642.62"/>
    <n v="0.22"/>
    <n v="801.37639999999999"/>
    <n v="2841.2435999999998"/>
    <n v="6"/>
    <x v="633"/>
    <d v="2023-11-10T00:00:00"/>
    <x v="1"/>
    <x v="2"/>
    <n v="657.83"/>
    <x v="4"/>
  </r>
  <r>
    <s v="ORD113272"/>
    <x v="3"/>
    <x v="0"/>
    <n v="3643.89"/>
    <n v="0.39"/>
    <n v="1421.1170999999999"/>
    <n v="2222.7728999999999"/>
    <n v="6"/>
    <x v="130"/>
    <d v="2024-12-25T00:00:00"/>
    <x v="2"/>
    <x v="1"/>
    <n v="810.4"/>
    <x v="5"/>
  </r>
  <r>
    <s v="ORD101684"/>
    <x v="0"/>
    <x v="0"/>
    <n v="3644.05"/>
    <n v="0.02"/>
    <n v="72.881"/>
    <n v="3571.1690000000003"/>
    <n v="6"/>
    <x v="493"/>
    <d v="2024-03-04T00:00:00"/>
    <x v="0"/>
    <x v="0"/>
    <n v="615.82000000000005"/>
    <x v="5"/>
  </r>
  <r>
    <s v="ORD105168"/>
    <x v="2"/>
    <x v="0"/>
    <n v="3645.33"/>
    <n v="0.31"/>
    <n v="1130.0523000000001"/>
    <n v="2515.2776999999996"/>
    <n v="6"/>
    <x v="711"/>
    <d v="2024-08-11T00:00:00"/>
    <x v="0"/>
    <x v="1"/>
    <n v="238.5"/>
    <x v="3"/>
  </r>
  <r>
    <s v="ORD105929"/>
    <x v="1"/>
    <x v="2"/>
    <n v="3645.56"/>
    <n v="0.47"/>
    <n v="1713.4132"/>
    <n v="1932.1468"/>
    <n v="6"/>
    <x v="96"/>
    <d v="2024-08-15T00:00:00"/>
    <x v="2"/>
    <x v="0"/>
    <n v="822.71"/>
    <x v="5"/>
  </r>
  <r>
    <s v="ORD107206"/>
    <x v="2"/>
    <x v="0"/>
    <n v="3649.1"/>
    <n v="0.08"/>
    <n v="291.928"/>
    <n v="3357.172"/>
    <n v="6"/>
    <x v="377"/>
    <d v="2023-06-27T00:00:00"/>
    <x v="1"/>
    <x v="0"/>
    <n v="290.2"/>
    <x v="0"/>
  </r>
  <r>
    <s v="ORD105176"/>
    <x v="2"/>
    <x v="4"/>
    <n v="3655.55"/>
    <n v="0.19"/>
    <n v="694.55450000000008"/>
    <n v="2960.9955"/>
    <n v="6"/>
    <x v="598"/>
    <d v="2024-10-28T00:00:00"/>
    <x v="1"/>
    <x v="0"/>
    <n v="638.25"/>
    <x v="0"/>
  </r>
  <r>
    <s v="ORD106110"/>
    <x v="2"/>
    <x v="2"/>
    <n v="3661.91"/>
    <n v="0.22"/>
    <n v="805.62019999999995"/>
    <n v="2856.2898"/>
    <n v="6"/>
    <x v="717"/>
    <d v="2024-09-07T00:00:00"/>
    <x v="0"/>
    <x v="2"/>
    <n v="385.51"/>
    <x v="5"/>
  </r>
  <r>
    <s v="ORD103309"/>
    <x v="2"/>
    <x v="0"/>
    <n v="3662.94"/>
    <n v="0.35"/>
    <n v="1282.029"/>
    <n v="2380.9110000000001"/>
    <n v="6"/>
    <x v="119"/>
    <d v="2024-05-17T00:00:00"/>
    <x v="2"/>
    <x v="0"/>
    <n v="244.38"/>
    <x v="1"/>
  </r>
  <r>
    <s v="ORD100953"/>
    <x v="3"/>
    <x v="4"/>
    <n v="3665.35"/>
    <n v="0.28999999999999998"/>
    <n v="1062.9514999999999"/>
    <n v="2602.3985000000002"/>
    <n v="6"/>
    <x v="224"/>
    <d v="2024-08-30T00:00:00"/>
    <x v="2"/>
    <x v="2"/>
    <n v="225.69"/>
    <x v="5"/>
  </r>
  <r>
    <s v="ORD101501"/>
    <x v="2"/>
    <x v="1"/>
    <n v="3673.12"/>
    <n v="0.27"/>
    <n v="991.74240000000009"/>
    <n v="2681.3775999999998"/>
    <n v="6"/>
    <x v="207"/>
    <d v="2023-06-20T00:00:00"/>
    <x v="2"/>
    <x v="0"/>
    <n v="1019.89"/>
    <x v="0"/>
  </r>
  <r>
    <s v="ORD109233"/>
    <x v="0"/>
    <x v="3"/>
    <n v="3673.27"/>
    <n v="0.39"/>
    <n v="1432.5753"/>
    <n v="2240.6947"/>
    <n v="6"/>
    <x v="482"/>
    <d v="2023-03-21T00:00:00"/>
    <x v="0"/>
    <x v="2"/>
    <n v="715.02"/>
    <x v="3"/>
  </r>
  <r>
    <s v="ORD114125"/>
    <x v="3"/>
    <x v="2"/>
    <n v="3674.93"/>
    <n v="0.37"/>
    <n v="1359.7240999999999"/>
    <n v="2315.2058999999999"/>
    <n v="6"/>
    <x v="529"/>
    <d v="2024-05-10T00:00:00"/>
    <x v="0"/>
    <x v="2"/>
    <n v="222.26"/>
    <x v="5"/>
  </r>
  <r>
    <s v="ORD108583"/>
    <x v="0"/>
    <x v="1"/>
    <n v="3681.25"/>
    <n v="0.3"/>
    <n v="1104.375"/>
    <n v="2576.875"/>
    <n v="6"/>
    <x v="36"/>
    <d v="2024-06-23T00:00:00"/>
    <x v="1"/>
    <x v="2"/>
    <n v="588.04999999999995"/>
    <x v="4"/>
  </r>
  <r>
    <s v="ORD112216"/>
    <x v="3"/>
    <x v="3"/>
    <n v="3681.49"/>
    <n v="0.46"/>
    <n v="1693.4854"/>
    <n v="1988.0045999999998"/>
    <n v="6"/>
    <x v="564"/>
    <d v="2023-05-09T00:00:00"/>
    <x v="0"/>
    <x v="2"/>
    <n v="403.46"/>
    <x v="4"/>
  </r>
  <r>
    <s v="ORD115227"/>
    <x v="2"/>
    <x v="1"/>
    <n v="3682.57"/>
    <n v="0.19"/>
    <n v="699.68830000000003"/>
    <n v="2982.8816999999999"/>
    <n v="6"/>
    <x v="55"/>
    <d v="2023-10-22T00:00:00"/>
    <x v="0"/>
    <x v="2"/>
    <n v="758.84"/>
    <x v="5"/>
  </r>
  <r>
    <s v="ORD110551"/>
    <x v="1"/>
    <x v="0"/>
    <n v="3687.74"/>
    <n v="0.11"/>
    <n v="405.65139999999997"/>
    <n v="3282.0886"/>
    <n v="6"/>
    <x v="426"/>
    <d v="2023-12-27T00:00:00"/>
    <x v="1"/>
    <x v="2"/>
    <n v="557.88"/>
    <x v="1"/>
  </r>
  <r>
    <s v="ORD111934"/>
    <x v="3"/>
    <x v="0"/>
    <n v="3688.36"/>
    <n v="0.28000000000000003"/>
    <n v="1032.7408"/>
    <n v="2655.6192000000001"/>
    <n v="6"/>
    <x v="264"/>
    <d v="2023-11-23T00:00:00"/>
    <x v="2"/>
    <x v="1"/>
    <n v="790.63"/>
    <x v="5"/>
  </r>
  <r>
    <s v="ORD100432"/>
    <x v="1"/>
    <x v="2"/>
    <n v="3689.52"/>
    <n v="0.39"/>
    <n v="1438.9128000000001"/>
    <n v="2250.6071999999999"/>
    <n v="6"/>
    <x v="80"/>
    <d v="2024-09-13T00:00:00"/>
    <x v="0"/>
    <x v="2"/>
    <n v="920.08"/>
    <x v="4"/>
  </r>
  <r>
    <s v="ORD104768"/>
    <x v="3"/>
    <x v="4"/>
    <n v="3695.39"/>
    <n v="0.35"/>
    <n v="1293.3864999999998"/>
    <n v="2402.0034999999998"/>
    <n v="6"/>
    <x v="281"/>
    <d v="2023-08-22T00:00:00"/>
    <x v="1"/>
    <x v="1"/>
    <n v="679.22"/>
    <x v="3"/>
  </r>
  <r>
    <s v="ORD104201"/>
    <x v="2"/>
    <x v="4"/>
    <n v="3695.61"/>
    <n v="0.34"/>
    <n v="1256.5074000000002"/>
    <n v="2439.1026000000002"/>
    <n v="6"/>
    <x v="345"/>
    <d v="2023-06-06T00:00:00"/>
    <x v="0"/>
    <x v="1"/>
    <n v="759.04"/>
    <x v="3"/>
  </r>
  <r>
    <s v="ORD104438"/>
    <x v="2"/>
    <x v="4"/>
    <n v="3702.07"/>
    <n v="0.24"/>
    <n v="888.49680000000001"/>
    <n v="2813.5732000000003"/>
    <n v="6"/>
    <x v="657"/>
    <d v="2024-10-18T00:00:00"/>
    <x v="0"/>
    <x v="1"/>
    <n v="759.26"/>
    <x v="1"/>
  </r>
  <r>
    <s v="ORD106347"/>
    <x v="1"/>
    <x v="0"/>
    <n v="3705.69"/>
    <n v="0.46"/>
    <n v="1704.6174000000001"/>
    <n v="2001.0726"/>
    <n v="6"/>
    <x v="721"/>
    <d v="2024-10-10T00:00:00"/>
    <x v="0"/>
    <x v="0"/>
    <n v="716.19"/>
    <x v="4"/>
  </r>
  <r>
    <s v="ORD102261"/>
    <x v="3"/>
    <x v="4"/>
    <n v="3712.37"/>
    <n v="0.14000000000000001"/>
    <n v="519.73180000000002"/>
    <n v="3192.6381999999999"/>
    <n v="6"/>
    <x v="228"/>
    <d v="2023-08-13T00:00:00"/>
    <x v="0"/>
    <x v="0"/>
    <n v="1018.32"/>
    <x v="0"/>
  </r>
  <r>
    <s v="ORD111163"/>
    <x v="2"/>
    <x v="1"/>
    <n v="3712.51"/>
    <n v="0.18"/>
    <n v="668.2518"/>
    <n v="3044.2582000000002"/>
    <n v="6"/>
    <x v="246"/>
    <d v="2024-07-28T00:00:00"/>
    <x v="2"/>
    <x v="1"/>
    <n v="325.63"/>
    <x v="5"/>
  </r>
  <r>
    <s v="ORD107412"/>
    <x v="3"/>
    <x v="4"/>
    <n v="3712.64"/>
    <n v="0.28999999999999998"/>
    <n v="1076.6655999999998"/>
    <n v="2635.9744000000001"/>
    <n v="6"/>
    <x v="324"/>
    <d v="2024-07-21T00:00:00"/>
    <x v="0"/>
    <x v="2"/>
    <n v="857.34"/>
    <x v="0"/>
  </r>
  <r>
    <s v="ORD107334"/>
    <x v="1"/>
    <x v="0"/>
    <n v="3712.82"/>
    <n v="7.0000000000000007E-2"/>
    <n v="259.89740000000006"/>
    <n v="3452.9225999999999"/>
    <n v="6"/>
    <x v="368"/>
    <d v="2024-05-19T00:00:00"/>
    <x v="1"/>
    <x v="2"/>
    <n v="188.59"/>
    <x v="2"/>
  </r>
  <r>
    <s v="ORD106942"/>
    <x v="3"/>
    <x v="4"/>
    <n v="3713"/>
    <n v="0.2"/>
    <n v="742.6"/>
    <n v="2970.4"/>
    <n v="6"/>
    <x v="210"/>
    <d v="2024-05-12T00:00:00"/>
    <x v="2"/>
    <x v="2"/>
    <n v="187.75"/>
    <x v="3"/>
  </r>
  <r>
    <s v="ORD114939"/>
    <x v="1"/>
    <x v="3"/>
    <n v="3716.69"/>
    <n v="0.01"/>
    <n v="37.166899999999998"/>
    <n v="3679.5230999999999"/>
    <n v="6"/>
    <x v="164"/>
    <d v="2023-11-21T00:00:00"/>
    <x v="0"/>
    <x v="1"/>
    <n v="812.66"/>
    <x v="4"/>
  </r>
  <r>
    <s v="ORD101543"/>
    <x v="1"/>
    <x v="4"/>
    <n v="3717.2"/>
    <n v="0.03"/>
    <n v="111.51599999999999"/>
    <n v="3605.6839999999997"/>
    <n v="6"/>
    <x v="308"/>
    <d v="2024-01-22T00:00:00"/>
    <x v="2"/>
    <x v="1"/>
    <n v="290.57"/>
    <x v="4"/>
  </r>
  <r>
    <s v="ORD106237"/>
    <x v="1"/>
    <x v="2"/>
    <n v="3718.57"/>
    <n v="0.5"/>
    <n v="1859.2850000000001"/>
    <n v="1859.2850000000001"/>
    <n v="6"/>
    <x v="133"/>
    <d v="2024-10-06T00:00:00"/>
    <x v="2"/>
    <x v="2"/>
    <n v="689.59"/>
    <x v="1"/>
  </r>
  <r>
    <s v="ORD103372"/>
    <x v="3"/>
    <x v="1"/>
    <n v="3719.7"/>
    <n v="0.35"/>
    <n v="1301.8949999999998"/>
    <n v="2417.8050000000003"/>
    <n v="6"/>
    <x v="90"/>
    <d v="2024-09-24T00:00:00"/>
    <x v="1"/>
    <x v="2"/>
    <n v="906.06"/>
    <x v="2"/>
  </r>
  <r>
    <s v="ORD100251"/>
    <x v="1"/>
    <x v="1"/>
    <n v="3720.16"/>
    <n v="0.01"/>
    <n v="37.201599999999999"/>
    <n v="3682.9584"/>
    <n v="6"/>
    <x v="526"/>
    <d v="2023-07-31T00:00:00"/>
    <x v="0"/>
    <x v="1"/>
    <n v="974.82"/>
    <x v="1"/>
  </r>
  <r>
    <s v="ORD108377"/>
    <x v="3"/>
    <x v="3"/>
    <n v="3724.39"/>
    <n v="0.28000000000000003"/>
    <n v="1042.8292000000001"/>
    <n v="2681.5607999999997"/>
    <n v="6"/>
    <x v="109"/>
    <d v="2024-05-24T00:00:00"/>
    <x v="1"/>
    <x v="2"/>
    <n v="859"/>
    <x v="1"/>
  </r>
  <r>
    <s v="ORD109954"/>
    <x v="3"/>
    <x v="1"/>
    <n v="3735.06"/>
    <n v="0.11"/>
    <n v="410.85660000000001"/>
    <n v="3324.2033999999999"/>
    <n v="6"/>
    <x v="546"/>
    <d v="2024-11-20T00:00:00"/>
    <x v="0"/>
    <x v="0"/>
    <n v="330.88"/>
    <x v="3"/>
  </r>
  <r>
    <s v="ORD115098"/>
    <x v="0"/>
    <x v="0"/>
    <n v="3736.03"/>
    <n v="0.4"/>
    <n v="1494.4120000000003"/>
    <n v="2241.6179999999999"/>
    <n v="6"/>
    <x v="597"/>
    <d v="2023-04-21T00:00:00"/>
    <x v="0"/>
    <x v="1"/>
    <n v="832.51"/>
    <x v="3"/>
  </r>
  <r>
    <s v="ORD111419"/>
    <x v="0"/>
    <x v="3"/>
    <n v="3736.2"/>
    <n v="0.3"/>
    <n v="1120.8599999999999"/>
    <n v="2615.34"/>
    <n v="6"/>
    <x v="11"/>
    <d v="2024-06-05T00:00:00"/>
    <x v="0"/>
    <x v="1"/>
    <n v="459.32"/>
    <x v="1"/>
  </r>
  <r>
    <s v="ORD111175"/>
    <x v="2"/>
    <x v="4"/>
    <n v="3741.67"/>
    <n v="0.2"/>
    <n v="748.33400000000006"/>
    <n v="2993.3360000000002"/>
    <n v="6"/>
    <x v="681"/>
    <d v="2023-12-18T00:00:00"/>
    <x v="2"/>
    <x v="2"/>
    <n v="841.57"/>
    <x v="0"/>
  </r>
  <r>
    <s v="ORD107570"/>
    <x v="1"/>
    <x v="3"/>
    <n v="3742.45"/>
    <n v="0.48"/>
    <n v="1796.3759999999997"/>
    <n v="1946.0740000000001"/>
    <n v="6"/>
    <x v="464"/>
    <d v="2023-11-09T00:00:00"/>
    <x v="1"/>
    <x v="1"/>
    <n v="682.6"/>
    <x v="0"/>
  </r>
  <r>
    <s v="ORD105498"/>
    <x v="3"/>
    <x v="2"/>
    <n v="3743.48"/>
    <n v="0.41"/>
    <n v="1534.8267999999998"/>
    <n v="2208.6532000000002"/>
    <n v="6"/>
    <x v="390"/>
    <d v="2024-11-29T00:00:00"/>
    <x v="1"/>
    <x v="1"/>
    <n v="489.73"/>
    <x v="2"/>
  </r>
  <r>
    <s v="ORD102755"/>
    <x v="0"/>
    <x v="2"/>
    <n v="3743.82"/>
    <n v="0.24"/>
    <n v="898.51679999999999"/>
    <n v="2845.3032000000003"/>
    <n v="6"/>
    <x v="87"/>
    <d v="2023-01-06T00:00:00"/>
    <x v="0"/>
    <x v="0"/>
    <n v="528.72"/>
    <x v="1"/>
  </r>
  <r>
    <s v="ORD107977"/>
    <x v="0"/>
    <x v="2"/>
    <n v="3744.72"/>
    <n v="0.06"/>
    <n v="224.68319999999997"/>
    <n v="3520.0367999999999"/>
    <n v="6"/>
    <x v="520"/>
    <d v="2024-05-18T00:00:00"/>
    <x v="1"/>
    <x v="1"/>
    <n v="789.4"/>
    <x v="2"/>
  </r>
  <r>
    <s v="ORD110547"/>
    <x v="0"/>
    <x v="4"/>
    <n v="3751.86"/>
    <n v="0.18"/>
    <n v="675.33479999999997"/>
    <n v="3076.5252"/>
    <n v="6"/>
    <x v="671"/>
    <d v="2024-10-15T00:00:00"/>
    <x v="1"/>
    <x v="2"/>
    <n v="251.41"/>
    <x v="5"/>
  </r>
  <r>
    <s v="ORD112255"/>
    <x v="0"/>
    <x v="0"/>
    <n v="3753.2"/>
    <n v="0.38"/>
    <n v="1426.2159999999999"/>
    <n v="2326.9839999999999"/>
    <n v="6"/>
    <x v="208"/>
    <d v="2024-08-09T00:00:00"/>
    <x v="1"/>
    <x v="0"/>
    <n v="941.9"/>
    <x v="5"/>
  </r>
  <r>
    <s v="ORD109318"/>
    <x v="3"/>
    <x v="4"/>
    <n v="3761.08"/>
    <n v="0.38"/>
    <n v="1429.2103999999999"/>
    <n v="2331.8696"/>
    <n v="6"/>
    <x v="565"/>
    <d v="2024-06-25T00:00:00"/>
    <x v="0"/>
    <x v="2"/>
    <n v="333.83"/>
    <x v="3"/>
  </r>
  <r>
    <s v="ORD114451"/>
    <x v="1"/>
    <x v="0"/>
    <n v="3761.97"/>
    <n v="0.32"/>
    <n v="1203.8304000000001"/>
    <n v="2558.1395999999995"/>
    <n v="6"/>
    <x v="637"/>
    <d v="2024-11-23T00:00:00"/>
    <x v="0"/>
    <x v="2"/>
    <n v="435.69"/>
    <x v="1"/>
  </r>
  <r>
    <s v="ORD110521"/>
    <x v="2"/>
    <x v="0"/>
    <n v="3762.94"/>
    <n v="0.12"/>
    <n v="451.55279999999999"/>
    <n v="3311.3872000000001"/>
    <n v="6"/>
    <x v="698"/>
    <d v="2023-11-25T00:00:00"/>
    <x v="2"/>
    <x v="0"/>
    <n v="1011.69"/>
    <x v="0"/>
  </r>
  <r>
    <s v="ORD103006"/>
    <x v="2"/>
    <x v="0"/>
    <n v="3763.26"/>
    <n v="0.21"/>
    <n v="790.28460000000007"/>
    <n v="2972.9754000000003"/>
    <n v="6"/>
    <x v="555"/>
    <d v="2023-01-19T00:00:00"/>
    <x v="2"/>
    <x v="0"/>
    <n v="875.65"/>
    <x v="0"/>
  </r>
  <r>
    <s v="ORD105382"/>
    <x v="2"/>
    <x v="3"/>
    <n v="3768.42"/>
    <n v="0.04"/>
    <n v="150.73680000000002"/>
    <n v="3617.6831999999999"/>
    <n v="6"/>
    <x v="586"/>
    <d v="2024-09-18T00:00:00"/>
    <x v="1"/>
    <x v="0"/>
    <n v="213.59"/>
    <x v="0"/>
  </r>
  <r>
    <s v="ORD100172"/>
    <x v="0"/>
    <x v="2"/>
    <n v="3770.83"/>
    <n v="0.19"/>
    <n v="716.45770000000005"/>
    <n v="3054.3723"/>
    <n v="6"/>
    <x v="75"/>
    <d v="2023-02-02T00:00:00"/>
    <x v="2"/>
    <x v="2"/>
    <n v="729.42"/>
    <x v="5"/>
  </r>
  <r>
    <s v="ORD107339"/>
    <x v="3"/>
    <x v="1"/>
    <n v="3771.85"/>
    <n v="0.15"/>
    <n v="565.77749999999992"/>
    <n v="3206.0725000000002"/>
    <n v="6"/>
    <x v="58"/>
    <d v="2024-01-19T00:00:00"/>
    <x v="1"/>
    <x v="0"/>
    <n v="1003.85"/>
    <x v="2"/>
  </r>
  <r>
    <s v="ORD112025"/>
    <x v="3"/>
    <x v="1"/>
    <n v="3772.61"/>
    <n v="0.35"/>
    <n v="1320.4134999999999"/>
    <n v="2452.1965"/>
    <n v="6"/>
    <x v="572"/>
    <d v="2024-03-08T00:00:00"/>
    <x v="2"/>
    <x v="2"/>
    <n v="317.14"/>
    <x v="3"/>
  </r>
  <r>
    <s v="ORD100252"/>
    <x v="3"/>
    <x v="0"/>
    <n v="3774.14"/>
    <n v="0.3"/>
    <n v="1132.242"/>
    <n v="2641.8980000000001"/>
    <n v="6"/>
    <x v="458"/>
    <d v="2024-01-08T00:00:00"/>
    <x v="2"/>
    <x v="2"/>
    <n v="268.47000000000003"/>
    <x v="2"/>
  </r>
  <r>
    <s v="ORD102233"/>
    <x v="0"/>
    <x v="2"/>
    <n v="3777.76"/>
    <n v="0.27"/>
    <n v="1019.9952000000002"/>
    <n v="2757.7647999999999"/>
    <n v="6"/>
    <x v="728"/>
    <d v="2023-10-27T00:00:00"/>
    <x v="1"/>
    <x v="2"/>
    <n v="1001.18"/>
    <x v="3"/>
  </r>
  <r>
    <s v="ORD101224"/>
    <x v="1"/>
    <x v="1"/>
    <n v="3782.39"/>
    <n v="0.36"/>
    <n v="1361.6604"/>
    <n v="2420.7295999999997"/>
    <n v="6"/>
    <x v="715"/>
    <d v="2023-08-11T00:00:00"/>
    <x v="1"/>
    <x v="0"/>
    <n v="893.45"/>
    <x v="1"/>
  </r>
  <r>
    <s v="ORD110154"/>
    <x v="2"/>
    <x v="4"/>
    <n v="3782.7"/>
    <n v="0.14000000000000001"/>
    <n v="529.57799999999997"/>
    <n v="3253.1219999999998"/>
    <n v="6"/>
    <x v="327"/>
    <d v="2024-08-06T00:00:00"/>
    <x v="1"/>
    <x v="0"/>
    <n v="434.11"/>
    <x v="0"/>
  </r>
  <r>
    <s v="ORD113271"/>
    <x v="1"/>
    <x v="4"/>
    <n v="3785.44"/>
    <n v="0.32"/>
    <n v="1211.3407999999999"/>
    <n v="2574.0992000000001"/>
    <n v="6"/>
    <x v="345"/>
    <d v="2023-06-04T00:00:00"/>
    <x v="2"/>
    <x v="1"/>
    <n v="886.66"/>
    <x v="0"/>
  </r>
  <r>
    <s v="ORD105137"/>
    <x v="0"/>
    <x v="4"/>
    <n v="3788.54"/>
    <n v="0.45"/>
    <n v="1704.8430000000001"/>
    <n v="2083.6970000000001"/>
    <n v="6"/>
    <x v="347"/>
    <d v="2023-04-03T00:00:00"/>
    <x v="1"/>
    <x v="1"/>
    <n v="737.76"/>
    <x v="4"/>
  </r>
  <r>
    <s v="ORD114037"/>
    <x v="3"/>
    <x v="2"/>
    <n v="3788.87"/>
    <n v="7.0000000000000007E-2"/>
    <n v="265.22090000000003"/>
    <n v="3523.6490999999996"/>
    <n v="6"/>
    <x v="132"/>
    <d v="2024-01-23T00:00:00"/>
    <x v="0"/>
    <x v="1"/>
    <n v="498.49"/>
    <x v="2"/>
  </r>
  <r>
    <s v="ORD110945"/>
    <x v="1"/>
    <x v="2"/>
    <n v="3790.07"/>
    <n v="0.3"/>
    <n v="1137.021"/>
    <n v="2653.049"/>
    <n v="6"/>
    <x v="318"/>
    <d v="2024-06-27T00:00:00"/>
    <x v="0"/>
    <x v="2"/>
    <n v="700.02"/>
    <x v="3"/>
  </r>
  <r>
    <s v="ORD109018"/>
    <x v="3"/>
    <x v="3"/>
    <n v="3792.71"/>
    <n v="0.49"/>
    <n v="1858.4278999999999"/>
    <n v="1934.2821000000001"/>
    <n v="6"/>
    <x v="580"/>
    <d v="2024-02-09T00:00:00"/>
    <x v="1"/>
    <x v="1"/>
    <n v="564.58000000000004"/>
    <x v="4"/>
  </r>
  <r>
    <s v="ORD106559"/>
    <x v="0"/>
    <x v="2"/>
    <n v="3796.41"/>
    <n v="0.09"/>
    <n v="341.67689999999999"/>
    <n v="3454.7330999999999"/>
    <n v="6"/>
    <x v="260"/>
    <d v="2024-12-30T00:00:00"/>
    <x v="2"/>
    <x v="1"/>
    <n v="1036.0999999999999"/>
    <x v="4"/>
  </r>
  <r>
    <s v="ORD112800"/>
    <x v="1"/>
    <x v="4"/>
    <n v="3798.4"/>
    <n v="0.18"/>
    <n v="683.71199999999999"/>
    <n v="3114.6880000000001"/>
    <n v="6"/>
    <x v="337"/>
    <d v="2024-02-18T00:00:00"/>
    <x v="1"/>
    <x v="0"/>
    <n v="442.1"/>
    <x v="4"/>
  </r>
  <r>
    <s v="ORD101664"/>
    <x v="0"/>
    <x v="2"/>
    <n v="3800.41"/>
    <n v="0.37"/>
    <n v="1406.1516999999999"/>
    <n v="2394.2583"/>
    <n v="6"/>
    <x v="283"/>
    <d v="2023-03-03T00:00:00"/>
    <x v="0"/>
    <x v="0"/>
    <n v="841.21"/>
    <x v="4"/>
  </r>
  <r>
    <s v="ORD109570"/>
    <x v="2"/>
    <x v="3"/>
    <n v="3803.09"/>
    <n v="0.01"/>
    <n v="38.030900000000003"/>
    <n v="3765.0590999999999"/>
    <n v="6"/>
    <x v="67"/>
    <d v="2023-08-11T00:00:00"/>
    <x v="0"/>
    <x v="2"/>
    <n v="745.64"/>
    <x v="3"/>
  </r>
  <r>
    <s v="ORD108842"/>
    <x v="0"/>
    <x v="3"/>
    <n v="3804.93"/>
    <n v="0.42"/>
    <n v="1598.0705999999998"/>
    <n v="2206.8594000000003"/>
    <n v="6"/>
    <x v="62"/>
    <d v="2024-10-18T00:00:00"/>
    <x v="1"/>
    <x v="1"/>
    <n v="1011.84"/>
    <x v="0"/>
  </r>
  <r>
    <s v="ORD106978"/>
    <x v="3"/>
    <x v="0"/>
    <n v="3815.1"/>
    <n v="0.4"/>
    <n v="1526.04"/>
    <n v="2289.06"/>
    <n v="6"/>
    <x v="532"/>
    <d v="2024-01-23T00:00:00"/>
    <x v="2"/>
    <x v="2"/>
    <n v="1055.3800000000001"/>
    <x v="2"/>
  </r>
  <r>
    <s v="ORD115290"/>
    <x v="3"/>
    <x v="1"/>
    <n v="3820.8"/>
    <n v="0.2"/>
    <n v="764.16000000000008"/>
    <n v="3056.6400000000003"/>
    <n v="6"/>
    <x v="271"/>
    <d v="2024-10-07T00:00:00"/>
    <x v="1"/>
    <x v="1"/>
    <n v="1027.78"/>
    <x v="2"/>
  </r>
  <r>
    <s v="ORD102548"/>
    <x v="2"/>
    <x v="3"/>
    <n v="3825.03"/>
    <n v="0.47"/>
    <n v="1797.7641000000001"/>
    <n v="2027.2659000000001"/>
    <n v="6"/>
    <x v="152"/>
    <d v="2024-09-07T00:00:00"/>
    <x v="1"/>
    <x v="0"/>
    <n v="1116.31"/>
    <x v="0"/>
  </r>
  <r>
    <s v="ORD110711"/>
    <x v="3"/>
    <x v="2"/>
    <n v="3829.37"/>
    <n v="0.28999999999999998"/>
    <n v="1110.5173"/>
    <n v="2718.8526999999999"/>
    <n v="6"/>
    <x v="92"/>
    <d v="2023-12-10T00:00:00"/>
    <x v="2"/>
    <x v="2"/>
    <n v="609.99"/>
    <x v="5"/>
  </r>
  <r>
    <s v="ORD103158"/>
    <x v="3"/>
    <x v="4"/>
    <n v="3831.2"/>
    <n v="0.03"/>
    <n v="114.93599999999999"/>
    <n v="3716.2639999999997"/>
    <n v="6"/>
    <x v="36"/>
    <d v="2024-06-27T00:00:00"/>
    <x v="0"/>
    <x v="1"/>
    <n v="356.25"/>
    <x v="4"/>
  </r>
  <r>
    <s v="ORD110761"/>
    <x v="1"/>
    <x v="2"/>
    <n v="3831.9"/>
    <n v="0.27"/>
    <n v="1034.6130000000001"/>
    <n v="2797.2870000000003"/>
    <n v="6"/>
    <x v="254"/>
    <d v="2024-10-31T00:00:00"/>
    <x v="0"/>
    <x v="1"/>
    <n v="883.52"/>
    <x v="4"/>
  </r>
  <r>
    <s v="ORD101988"/>
    <x v="0"/>
    <x v="0"/>
    <n v="3832.09"/>
    <n v="0.4"/>
    <n v="1532.8360000000002"/>
    <n v="2299.2539999999999"/>
    <n v="6"/>
    <x v="17"/>
    <d v="2024-05-02T00:00:00"/>
    <x v="0"/>
    <x v="1"/>
    <n v="656.81"/>
    <x v="5"/>
  </r>
  <r>
    <s v="ORD103894"/>
    <x v="3"/>
    <x v="0"/>
    <n v="3833.62"/>
    <n v="0.17"/>
    <n v="651.71540000000005"/>
    <n v="3181.9045999999998"/>
    <n v="6"/>
    <x v="713"/>
    <d v="2023-05-14T00:00:00"/>
    <x v="2"/>
    <x v="2"/>
    <n v="943.82"/>
    <x v="0"/>
  </r>
  <r>
    <s v="ORD103749"/>
    <x v="2"/>
    <x v="0"/>
    <n v="3838.79"/>
    <n v="0.44"/>
    <n v="1689.0676000000001"/>
    <n v="2149.7223999999997"/>
    <n v="6"/>
    <x v="384"/>
    <d v="2023-05-31T00:00:00"/>
    <x v="2"/>
    <x v="0"/>
    <n v="507.71"/>
    <x v="0"/>
  </r>
  <r>
    <s v="ORD112302"/>
    <x v="3"/>
    <x v="0"/>
    <n v="3842.38"/>
    <n v="0.32"/>
    <n v="1229.5616"/>
    <n v="2612.8184000000001"/>
    <n v="6"/>
    <x v="245"/>
    <d v="2023-07-23T00:00:00"/>
    <x v="1"/>
    <x v="1"/>
    <n v="1025.1600000000001"/>
    <x v="5"/>
  </r>
  <r>
    <s v="ORD106206"/>
    <x v="3"/>
    <x v="1"/>
    <n v="3845.68"/>
    <n v="0.37"/>
    <n v="1422.9015999999999"/>
    <n v="2422.7784000000001"/>
    <n v="6"/>
    <x v="112"/>
    <d v="2024-06-26T00:00:00"/>
    <x v="1"/>
    <x v="0"/>
    <n v="399.4"/>
    <x v="4"/>
  </r>
  <r>
    <s v="ORD105792"/>
    <x v="0"/>
    <x v="3"/>
    <n v="3851.39"/>
    <n v="0.15"/>
    <n v="577.70849999999996"/>
    <n v="3273.6814999999997"/>
    <n v="6"/>
    <x v="609"/>
    <d v="2023-10-07T00:00:00"/>
    <x v="1"/>
    <x v="2"/>
    <n v="822.6"/>
    <x v="4"/>
  </r>
  <r>
    <s v="ORD100237"/>
    <x v="2"/>
    <x v="1"/>
    <n v="3854.54"/>
    <n v="0.04"/>
    <n v="154.1816"/>
    <n v="3700.3584000000001"/>
    <n v="6"/>
    <x v="385"/>
    <d v="2024-12-01T00:00:00"/>
    <x v="1"/>
    <x v="1"/>
    <n v="600.08000000000004"/>
    <x v="2"/>
  </r>
  <r>
    <s v="ORD103786"/>
    <x v="0"/>
    <x v="0"/>
    <n v="3863.5"/>
    <n v="0.14000000000000001"/>
    <n v="540.8900000000001"/>
    <n v="3322.6099999999997"/>
    <n v="6"/>
    <x v="406"/>
    <d v="2023-04-29T00:00:00"/>
    <x v="2"/>
    <x v="2"/>
    <n v="757.88"/>
    <x v="4"/>
  </r>
  <r>
    <s v="ORD103413"/>
    <x v="3"/>
    <x v="4"/>
    <n v="3866.28"/>
    <n v="0.33"/>
    <n v="1275.8724000000002"/>
    <n v="2590.4076"/>
    <n v="6"/>
    <x v="156"/>
    <d v="2024-05-09T00:00:00"/>
    <x v="1"/>
    <x v="0"/>
    <n v="686.21"/>
    <x v="1"/>
  </r>
  <r>
    <s v="ORD100390"/>
    <x v="0"/>
    <x v="4"/>
    <n v="3866.45"/>
    <n v="0.04"/>
    <n v="154.65799999999999"/>
    <n v="3711.7919999999999"/>
    <n v="6"/>
    <x v="588"/>
    <d v="2024-04-23T00:00:00"/>
    <x v="2"/>
    <x v="2"/>
    <n v="447.64"/>
    <x v="5"/>
  </r>
  <r>
    <s v="ORD114089"/>
    <x v="0"/>
    <x v="4"/>
    <n v="3867.27"/>
    <n v="0.48"/>
    <n v="1856.2895999999998"/>
    <n v="2010.9804000000001"/>
    <n v="6"/>
    <x v="273"/>
    <d v="2024-04-23T00:00:00"/>
    <x v="1"/>
    <x v="2"/>
    <n v="206.25"/>
    <x v="3"/>
  </r>
  <r>
    <s v="ORD111840"/>
    <x v="0"/>
    <x v="1"/>
    <n v="3871.27"/>
    <n v="0.14000000000000001"/>
    <n v="541.9778"/>
    <n v="3329.2921999999999"/>
    <n v="6"/>
    <x v="201"/>
    <d v="2023-04-16T00:00:00"/>
    <x v="1"/>
    <x v="1"/>
    <n v="883.57"/>
    <x v="1"/>
  </r>
  <r>
    <s v="ORD111952"/>
    <x v="0"/>
    <x v="2"/>
    <n v="3872.18"/>
    <n v="0.16"/>
    <n v="619.54880000000003"/>
    <n v="3252.6311999999998"/>
    <n v="6"/>
    <x v="143"/>
    <d v="2024-09-19T00:00:00"/>
    <x v="0"/>
    <x v="1"/>
    <n v="997.89"/>
    <x v="0"/>
  </r>
  <r>
    <s v="ORD106800"/>
    <x v="3"/>
    <x v="1"/>
    <n v="3873.63"/>
    <n v="0.03"/>
    <n v="116.2089"/>
    <n v="3757.4211"/>
    <n v="6"/>
    <x v="683"/>
    <d v="2024-07-05T00:00:00"/>
    <x v="2"/>
    <x v="0"/>
    <n v="1041.77"/>
    <x v="4"/>
  </r>
  <r>
    <s v="ORD111686"/>
    <x v="2"/>
    <x v="2"/>
    <n v="3873.97"/>
    <n v="0.39"/>
    <n v="1510.8482999999999"/>
    <n v="2363.1216999999997"/>
    <n v="6"/>
    <x v="709"/>
    <d v="2023-11-01T00:00:00"/>
    <x v="2"/>
    <x v="1"/>
    <n v="1075.6400000000001"/>
    <x v="1"/>
  </r>
  <r>
    <s v="ORD115268"/>
    <x v="2"/>
    <x v="4"/>
    <n v="3875.24"/>
    <n v="0.04"/>
    <n v="155.00960000000001"/>
    <n v="3720.2303999999999"/>
    <n v="6"/>
    <x v="376"/>
    <d v="2023-04-09T00:00:00"/>
    <x v="0"/>
    <x v="0"/>
    <n v="1019.51"/>
    <x v="5"/>
  </r>
  <r>
    <s v="ORD113158"/>
    <x v="3"/>
    <x v="3"/>
    <n v="3875.87"/>
    <n v="0.26"/>
    <n v="1007.7262000000001"/>
    <n v="2868.1437999999998"/>
    <n v="6"/>
    <x v="408"/>
    <d v="2024-04-21T00:00:00"/>
    <x v="1"/>
    <x v="1"/>
    <n v="705.81"/>
    <x v="4"/>
  </r>
  <r>
    <s v="ORD111274"/>
    <x v="3"/>
    <x v="3"/>
    <n v="3875.92"/>
    <n v="0.14000000000000001"/>
    <n v="542.62880000000007"/>
    <n v="3333.2912000000001"/>
    <n v="6"/>
    <x v="401"/>
    <d v="2024-02-17T00:00:00"/>
    <x v="2"/>
    <x v="0"/>
    <n v="487.21"/>
    <x v="1"/>
  </r>
  <r>
    <s v="ORD102927"/>
    <x v="2"/>
    <x v="3"/>
    <n v="3880.63"/>
    <n v="0.45"/>
    <n v="1746.2835"/>
    <n v="2134.3465000000001"/>
    <n v="6"/>
    <x v="354"/>
    <d v="2023-08-20T00:00:00"/>
    <x v="0"/>
    <x v="1"/>
    <n v="808.89"/>
    <x v="0"/>
  </r>
  <r>
    <s v="ORD113996"/>
    <x v="1"/>
    <x v="0"/>
    <n v="3887.65"/>
    <n v="0.45"/>
    <n v="1749.4425000000001"/>
    <n v="2138.2075"/>
    <n v="6"/>
    <x v="420"/>
    <d v="2024-08-26T00:00:00"/>
    <x v="1"/>
    <x v="1"/>
    <n v="638.88"/>
    <x v="3"/>
  </r>
  <r>
    <s v="ORD112944"/>
    <x v="2"/>
    <x v="3"/>
    <n v="3888.41"/>
    <n v="0.26"/>
    <n v="1010.9866"/>
    <n v="2877.4233999999997"/>
    <n v="6"/>
    <x v="132"/>
    <d v="2024-01-20T00:00:00"/>
    <x v="0"/>
    <x v="2"/>
    <n v="647.74"/>
    <x v="0"/>
  </r>
  <r>
    <s v="ORD111448"/>
    <x v="2"/>
    <x v="1"/>
    <n v="3899.92"/>
    <n v="0.31"/>
    <n v="1208.9752000000001"/>
    <n v="2690.9448000000002"/>
    <n v="6"/>
    <x v="7"/>
    <d v="2024-11-21T00:00:00"/>
    <x v="1"/>
    <x v="2"/>
    <n v="879.54"/>
    <x v="1"/>
  </r>
  <r>
    <s v="ORD112021"/>
    <x v="2"/>
    <x v="3"/>
    <n v="3902.73"/>
    <n v="0.25"/>
    <n v="975.6825"/>
    <n v="2927.0475000000001"/>
    <n v="6"/>
    <x v="148"/>
    <d v="2023-03-20T00:00:00"/>
    <x v="1"/>
    <x v="1"/>
    <n v="1032.95"/>
    <x v="5"/>
  </r>
  <r>
    <s v="ORD100025"/>
    <x v="2"/>
    <x v="0"/>
    <n v="3904.68"/>
    <n v="0.41"/>
    <n v="1600.9187999999999"/>
    <n v="2303.7611999999999"/>
    <n v="6"/>
    <x v="531"/>
    <d v="2023-05-26T00:00:00"/>
    <x v="2"/>
    <x v="1"/>
    <n v="526.66"/>
    <x v="5"/>
  </r>
  <r>
    <s v="ORD105151"/>
    <x v="2"/>
    <x v="2"/>
    <n v="3905.25"/>
    <n v="0.35"/>
    <n v="1366.8374999999999"/>
    <n v="2538.4125000000004"/>
    <n v="6"/>
    <x v="716"/>
    <d v="2023-08-05T00:00:00"/>
    <x v="0"/>
    <x v="2"/>
    <n v="197.33"/>
    <x v="5"/>
  </r>
  <r>
    <s v="ORD107217"/>
    <x v="2"/>
    <x v="4"/>
    <n v="3906.53"/>
    <n v="0.09"/>
    <n v="351.58769999999998"/>
    <n v="3554.9423000000002"/>
    <n v="6"/>
    <x v="209"/>
    <d v="2024-03-25T00:00:00"/>
    <x v="2"/>
    <x v="1"/>
    <n v="579.78"/>
    <x v="5"/>
  </r>
  <r>
    <s v="ORD110289"/>
    <x v="0"/>
    <x v="3"/>
    <n v="3910.94"/>
    <n v="0.14000000000000001"/>
    <n v="547.53160000000003"/>
    <n v="3363.4084000000003"/>
    <n v="6"/>
    <x v="329"/>
    <d v="2023-12-01T00:00:00"/>
    <x v="2"/>
    <x v="0"/>
    <n v="356.18"/>
    <x v="5"/>
  </r>
  <r>
    <s v="ORD101252"/>
    <x v="3"/>
    <x v="3"/>
    <n v="3919.93"/>
    <n v="0.28000000000000003"/>
    <n v="1097.5804000000001"/>
    <n v="2822.3495999999996"/>
    <n v="6"/>
    <x v="102"/>
    <d v="2023-10-02T00:00:00"/>
    <x v="2"/>
    <x v="1"/>
    <n v="254.28"/>
    <x v="5"/>
  </r>
  <r>
    <s v="ORD114995"/>
    <x v="1"/>
    <x v="4"/>
    <n v="3922.42"/>
    <n v="0.08"/>
    <n v="313.79360000000003"/>
    <n v="3608.6264000000001"/>
    <n v="6"/>
    <x v="712"/>
    <d v="2024-02-25T00:00:00"/>
    <x v="0"/>
    <x v="1"/>
    <n v="537.82000000000005"/>
    <x v="3"/>
  </r>
  <r>
    <s v="ORD106724"/>
    <x v="2"/>
    <x v="3"/>
    <n v="3924.92"/>
    <n v="0.28999999999999998"/>
    <n v="1138.2267999999999"/>
    <n v="2786.6932000000002"/>
    <n v="6"/>
    <x v="635"/>
    <d v="2024-07-13T00:00:00"/>
    <x v="0"/>
    <x v="0"/>
    <n v="621.21"/>
    <x v="4"/>
  </r>
  <r>
    <s v="ORD100422"/>
    <x v="2"/>
    <x v="3"/>
    <n v="3929.03"/>
    <n v="0.5"/>
    <n v="1964.5150000000001"/>
    <n v="1964.5150000000001"/>
    <n v="6"/>
    <x v="217"/>
    <d v="2023-09-27T00:00:00"/>
    <x v="2"/>
    <x v="1"/>
    <n v="689.37"/>
    <x v="4"/>
  </r>
  <r>
    <s v="ORD104995"/>
    <x v="1"/>
    <x v="4"/>
    <n v="3930.13"/>
    <n v="0.15"/>
    <n v="589.51949999999999"/>
    <n v="3340.6105000000002"/>
    <n v="6"/>
    <x v="66"/>
    <d v="2023-04-18T00:00:00"/>
    <x v="0"/>
    <x v="0"/>
    <n v="861.32"/>
    <x v="5"/>
  </r>
  <r>
    <s v="ORD106607"/>
    <x v="0"/>
    <x v="3"/>
    <n v="3932.58"/>
    <n v="0.32"/>
    <n v="1258.4256"/>
    <n v="2674.1543999999999"/>
    <n v="6"/>
    <x v="391"/>
    <d v="2023-03-12T00:00:00"/>
    <x v="1"/>
    <x v="1"/>
    <n v="654.82000000000005"/>
    <x v="2"/>
  </r>
  <r>
    <s v="ORD110416"/>
    <x v="1"/>
    <x v="1"/>
    <n v="3940.42"/>
    <n v="0.26"/>
    <n v="1024.5092"/>
    <n v="2915.9108000000001"/>
    <n v="6"/>
    <x v="560"/>
    <d v="2024-05-16T00:00:00"/>
    <x v="1"/>
    <x v="0"/>
    <n v="1122.5899999999999"/>
    <x v="5"/>
  </r>
  <r>
    <s v="ORD109905"/>
    <x v="2"/>
    <x v="1"/>
    <n v="3940.71"/>
    <n v="0.38"/>
    <n v="1497.4698000000001"/>
    <n v="2443.2402000000002"/>
    <n v="6"/>
    <x v="101"/>
    <d v="2024-01-21T00:00:00"/>
    <x v="0"/>
    <x v="2"/>
    <n v="725.71"/>
    <x v="4"/>
  </r>
  <r>
    <s v="ORD109937"/>
    <x v="2"/>
    <x v="2"/>
    <n v="3943.28"/>
    <n v="0.11"/>
    <n v="433.76080000000002"/>
    <n v="3509.5192000000002"/>
    <n v="6"/>
    <x v="297"/>
    <d v="2024-05-19T00:00:00"/>
    <x v="2"/>
    <x v="2"/>
    <n v="486.51"/>
    <x v="0"/>
  </r>
  <r>
    <s v="ORD110159"/>
    <x v="2"/>
    <x v="2"/>
    <n v="3945.35"/>
    <n v="0.23"/>
    <n v="907.43050000000005"/>
    <n v="3037.9195"/>
    <n v="6"/>
    <x v="8"/>
    <d v="2024-05-17T00:00:00"/>
    <x v="2"/>
    <x v="1"/>
    <n v="212.64"/>
    <x v="1"/>
  </r>
  <r>
    <s v="ORD114473"/>
    <x v="2"/>
    <x v="4"/>
    <n v="3947.07"/>
    <n v="0.22"/>
    <n v="868.35540000000003"/>
    <n v="3078.7146000000002"/>
    <n v="6"/>
    <x v="442"/>
    <d v="2023-10-19T00:00:00"/>
    <x v="1"/>
    <x v="1"/>
    <n v="252.91"/>
    <x v="1"/>
  </r>
  <r>
    <s v="ORD110586"/>
    <x v="1"/>
    <x v="2"/>
    <n v="3951.27"/>
    <n v="0.32"/>
    <n v="1264.4064000000001"/>
    <n v="2686.8635999999997"/>
    <n v="6"/>
    <x v="168"/>
    <d v="2024-04-14T00:00:00"/>
    <x v="0"/>
    <x v="2"/>
    <n v="969.33"/>
    <x v="1"/>
  </r>
  <r>
    <s v="ORD113550"/>
    <x v="3"/>
    <x v="0"/>
    <n v="3951.68"/>
    <n v="0.08"/>
    <n v="316.13439999999997"/>
    <n v="3635.5455999999999"/>
    <n v="6"/>
    <x v="680"/>
    <d v="2023-05-09T00:00:00"/>
    <x v="0"/>
    <x v="1"/>
    <n v="648.37"/>
    <x v="1"/>
  </r>
  <r>
    <s v="ORD102692"/>
    <x v="3"/>
    <x v="4"/>
    <n v="3956.13"/>
    <n v="0.01"/>
    <n v="39.561300000000003"/>
    <n v="3916.5687000000003"/>
    <n v="6"/>
    <x v="530"/>
    <d v="2023-11-02T00:00:00"/>
    <x v="1"/>
    <x v="1"/>
    <n v="525.87"/>
    <x v="2"/>
  </r>
  <r>
    <s v="ORD113680"/>
    <x v="1"/>
    <x v="4"/>
    <n v="3966.77"/>
    <n v="0.41"/>
    <n v="1626.3756999999998"/>
    <n v="2340.3942999999999"/>
    <n v="6"/>
    <x v="110"/>
    <d v="2024-10-17T00:00:00"/>
    <x v="0"/>
    <x v="1"/>
    <n v="629.5"/>
    <x v="5"/>
  </r>
  <r>
    <s v="ORD100793"/>
    <x v="3"/>
    <x v="2"/>
    <n v="3966.83"/>
    <n v="0.06"/>
    <n v="238.00979999999998"/>
    <n v="3728.8202000000001"/>
    <n v="6"/>
    <x v="68"/>
    <d v="2024-03-02T00:00:00"/>
    <x v="2"/>
    <x v="2"/>
    <n v="648.84"/>
    <x v="1"/>
  </r>
  <r>
    <s v="ORD100775"/>
    <x v="1"/>
    <x v="4"/>
    <n v="3967.78"/>
    <n v="0.02"/>
    <n v="79.35560000000001"/>
    <n v="3888.4244000000003"/>
    <n v="6"/>
    <x v="204"/>
    <d v="2023-03-31T00:00:00"/>
    <x v="0"/>
    <x v="1"/>
    <n v="211.2"/>
    <x v="3"/>
  </r>
  <r>
    <s v="ORD106751"/>
    <x v="3"/>
    <x v="0"/>
    <n v="3968.86"/>
    <n v="0.34"/>
    <n v="1349.4124000000002"/>
    <n v="2619.4476"/>
    <n v="6"/>
    <x v="391"/>
    <d v="2023-03-06T00:00:00"/>
    <x v="1"/>
    <x v="1"/>
    <n v="1039.81"/>
    <x v="3"/>
  </r>
  <r>
    <s v="ORD108877"/>
    <x v="0"/>
    <x v="4"/>
    <n v="3970.56"/>
    <n v="0.26"/>
    <n v="1032.3456000000001"/>
    <n v="2938.2143999999998"/>
    <n v="6"/>
    <x v="472"/>
    <d v="2023-02-11T00:00:00"/>
    <x v="2"/>
    <x v="1"/>
    <n v="1021.86"/>
    <x v="0"/>
  </r>
  <r>
    <s v="ORD107580"/>
    <x v="1"/>
    <x v="3"/>
    <n v="3979.34"/>
    <n v="0.28000000000000003"/>
    <n v="1114.2152000000001"/>
    <n v="2865.1248000000001"/>
    <n v="6"/>
    <x v="393"/>
    <d v="2024-03-15T00:00:00"/>
    <x v="2"/>
    <x v="1"/>
    <n v="823.87"/>
    <x v="1"/>
  </r>
  <r>
    <s v="ORD102536"/>
    <x v="0"/>
    <x v="2"/>
    <n v="3984.87"/>
    <n v="0.22"/>
    <n v="876.67139999999995"/>
    <n v="3108.1985999999997"/>
    <n v="6"/>
    <x v="418"/>
    <d v="2024-05-20T00:00:00"/>
    <x v="1"/>
    <x v="0"/>
    <n v="252.03"/>
    <x v="1"/>
  </r>
  <r>
    <s v="ORD111798"/>
    <x v="0"/>
    <x v="3"/>
    <n v="3985.35"/>
    <n v="0.32"/>
    <n v="1275.3119999999999"/>
    <n v="2710.038"/>
    <n v="6"/>
    <x v="384"/>
    <d v="2023-05-29T00:00:00"/>
    <x v="0"/>
    <x v="1"/>
    <n v="919.76"/>
    <x v="5"/>
  </r>
  <r>
    <s v="ORD114100"/>
    <x v="3"/>
    <x v="1"/>
    <n v="3994.89"/>
    <n v="0.03"/>
    <n v="119.8467"/>
    <n v="3875.0432999999998"/>
    <n v="6"/>
    <x v="98"/>
    <d v="2024-10-26T00:00:00"/>
    <x v="0"/>
    <x v="0"/>
    <n v="626.27"/>
    <x v="0"/>
  </r>
  <r>
    <s v="ORD114596"/>
    <x v="1"/>
    <x v="2"/>
    <n v="3994.93"/>
    <n v="0.2"/>
    <n v="798.98599999999999"/>
    <n v="3195.944"/>
    <n v="6"/>
    <x v="523"/>
    <d v="2024-04-28T00:00:00"/>
    <x v="0"/>
    <x v="1"/>
    <n v="979.18"/>
    <x v="3"/>
  </r>
  <r>
    <s v="ORD105679"/>
    <x v="0"/>
    <x v="0"/>
    <n v="3995.43"/>
    <n v="0.43"/>
    <n v="1718.0348999999999"/>
    <n v="2277.3950999999997"/>
    <n v="6"/>
    <x v="582"/>
    <d v="2023-08-03T00:00:00"/>
    <x v="1"/>
    <x v="0"/>
    <n v="345.92"/>
    <x v="5"/>
  </r>
  <r>
    <s v="ORD114510"/>
    <x v="2"/>
    <x v="3"/>
    <n v="3995.68"/>
    <n v="0.42"/>
    <n v="1678.1855999999998"/>
    <n v="2317.4944"/>
    <n v="6"/>
    <x v="90"/>
    <d v="2024-09-23T00:00:00"/>
    <x v="1"/>
    <x v="2"/>
    <n v="1096.01"/>
    <x v="2"/>
  </r>
  <r>
    <s v="ORD111322"/>
    <x v="2"/>
    <x v="1"/>
    <n v="3995.69"/>
    <n v="0.49"/>
    <n v="1957.8880999999999"/>
    <n v="2037.8019000000002"/>
    <n v="6"/>
    <x v="273"/>
    <d v="2024-04-25T00:00:00"/>
    <x v="2"/>
    <x v="1"/>
    <n v="734.39"/>
    <x v="3"/>
  </r>
  <r>
    <s v="ORD109222"/>
    <x v="1"/>
    <x v="2"/>
    <n v="3997.94"/>
    <n v="0.01"/>
    <n v="39.979399999999998"/>
    <n v="3957.9605999999999"/>
    <n v="6"/>
    <x v="85"/>
    <d v="2024-08-21T00:00:00"/>
    <x v="1"/>
    <x v="2"/>
    <n v="354.68"/>
    <x v="0"/>
  </r>
  <r>
    <s v="ORD101891"/>
    <x v="2"/>
    <x v="0"/>
    <n v="3999.16"/>
    <n v="0.45"/>
    <n v="1799.6220000000001"/>
    <n v="2199.5379999999996"/>
    <n v="6"/>
    <x v="655"/>
    <d v="2024-11-20T00:00:00"/>
    <x v="0"/>
    <x v="2"/>
    <n v="549.86"/>
    <x v="3"/>
  </r>
  <r>
    <s v="ORD103301"/>
    <x v="3"/>
    <x v="4"/>
    <n v="4004.01"/>
    <n v="0.27"/>
    <n v="1081.0827000000002"/>
    <n v="2922.9273000000003"/>
    <n v="6"/>
    <x v="691"/>
    <d v="2024-04-08T00:00:00"/>
    <x v="1"/>
    <x v="0"/>
    <n v="824.09"/>
    <x v="1"/>
  </r>
  <r>
    <s v="ORD100999"/>
    <x v="0"/>
    <x v="4"/>
    <n v="4005.98"/>
    <n v="0.14000000000000001"/>
    <n v="560.83720000000005"/>
    <n v="3445.1428000000001"/>
    <n v="6"/>
    <x v="136"/>
    <d v="2024-11-28T00:00:00"/>
    <x v="2"/>
    <x v="1"/>
    <n v="745.99"/>
    <x v="3"/>
  </r>
  <r>
    <s v="ORD100576"/>
    <x v="1"/>
    <x v="4"/>
    <n v="4009.29"/>
    <n v="0.3"/>
    <n v="1202.787"/>
    <n v="2806.5029999999997"/>
    <n v="6"/>
    <x v="181"/>
    <d v="2024-08-20T00:00:00"/>
    <x v="1"/>
    <x v="2"/>
    <n v="211.92"/>
    <x v="2"/>
  </r>
  <r>
    <s v="ORD104312"/>
    <x v="3"/>
    <x v="2"/>
    <n v="4009.86"/>
    <n v="0.25"/>
    <n v="1002.465"/>
    <n v="3007.395"/>
    <n v="6"/>
    <x v="723"/>
    <d v="2024-06-28T00:00:00"/>
    <x v="0"/>
    <x v="1"/>
    <n v="783.59"/>
    <x v="4"/>
  </r>
  <r>
    <s v="ORD101087"/>
    <x v="3"/>
    <x v="1"/>
    <n v="4012.55"/>
    <n v="0.08"/>
    <n v="321.00400000000002"/>
    <n v="3691.5460000000003"/>
    <n v="6"/>
    <x v="581"/>
    <d v="2023-09-11T00:00:00"/>
    <x v="0"/>
    <x v="1"/>
    <n v="767.08"/>
    <x v="3"/>
  </r>
  <r>
    <s v="ORD107960"/>
    <x v="2"/>
    <x v="0"/>
    <n v="4014.24"/>
    <n v="0.06"/>
    <n v="240.85439999999997"/>
    <n v="3773.3855999999996"/>
    <n v="6"/>
    <x v="28"/>
    <d v="2024-01-08T00:00:00"/>
    <x v="1"/>
    <x v="1"/>
    <n v="1109.04"/>
    <x v="5"/>
  </r>
  <r>
    <s v="ORD103022"/>
    <x v="2"/>
    <x v="0"/>
    <n v="4014.99"/>
    <n v="0.35"/>
    <n v="1405.2464999999997"/>
    <n v="2609.7435"/>
    <n v="6"/>
    <x v="545"/>
    <d v="2023-03-02T00:00:00"/>
    <x v="0"/>
    <x v="0"/>
    <n v="735.02"/>
    <x v="2"/>
  </r>
  <r>
    <s v="ORD113196"/>
    <x v="1"/>
    <x v="3"/>
    <n v="4016.57"/>
    <n v="0.17"/>
    <n v="682.81690000000003"/>
    <n v="3333.7530999999999"/>
    <n v="6"/>
    <x v="365"/>
    <d v="2023-07-20T00:00:00"/>
    <x v="0"/>
    <x v="0"/>
    <n v="365.4"/>
    <x v="5"/>
  </r>
  <r>
    <s v="ORD105334"/>
    <x v="0"/>
    <x v="1"/>
    <n v="4021.53"/>
    <n v="0.02"/>
    <n v="80.430600000000013"/>
    <n v="3941.0994000000001"/>
    <n v="6"/>
    <x v="379"/>
    <d v="2023-03-08T00:00:00"/>
    <x v="1"/>
    <x v="0"/>
    <n v="770.78"/>
    <x v="3"/>
  </r>
  <r>
    <s v="ORD106316"/>
    <x v="2"/>
    <x v="3"/>
    <n v="4026.55"/>
    <n v="0.22"/>
    <n v="885.84100000000001"/>
    <n v="3140.7090000000003"/>
    <n v="6"/>
    <x v="358"/>
    <d v="2023-04-09T00:00:00"/>
    <x v="0"/>
    <x v="2"/>
    <n v="415.78"/>
    <x v="1"/>
  </r>
  <r>
    <s v="ORD115182"/>
    <x v="0"/>
    <x v="4"/>
    <n v="4033.63"/>
    <n v="0.46"/>
    <n v="1855.4698000000001"/>
    <n v="2178.1602000000003"/>
    <n v="6"/>
    <x v="384"/>
    <d v="2023-05-30T00:00:00"/>
    <x v="0"/>
    <x v="2"/>
    <n v="931.52"/>
    <x v="3"/>
  </r>
  <r>
    <s v="ORD102273"/>
    <x v="2"/>
    <x v="4"/>
    <n v="4036.23"/>
    <n v="0.14000000000000001"/>
    <n v="565.07220000000007"/>
    <n v="3471.1578"/>
    <n v="6"/>
    <x v="706"/>
    <d v="2024-04-23T00:00:00"/>
    <x v="2"/>
    <x v="2"/>
    <n v="523.67999999999995"/>
    <x v="4"/>
  </r>
  <r>
    <s v="ORD109692"/>
    <x v="1"/>
    <x v="3"/>
    <n v="4037.22"/>
    <n v="0.4"/>
    <n v="1614.8879999999999"/>
    <n v="2422.3319999999999"/>
    <n v="6"/>
    <x v="520"/>
    <d v="2024-05-19T00:00:00"/>
    <x v="0"/>
    <x v="1"/>
    <n v="866.81"/>
    <x v="3"/>
  </r>
  <r>
    <s v="ORD109423"/>
    <x v="3"/>
    <x v="4"/>
    <n v="4038.99"/>
    <n v="0.09"/>
    <n v="363.50909999999999"/>
    <n v="3675.4808999999996"/>
    <n v="6"/>
    <x v="139"/>
    <d v="2023-02-06T00:00:00"/>
    <x v="2"/>
    <x v="0"/>
    <n v="514.25"/>
    <x v="4"/>
  </r>
  <r>
    <s v="ORD113909"/>
    <x v="3"/>
    <x v="0"/>
    <n v="4042.23"/>
    <n v="0.2"/>
    <n v="808.44600000000003"/>
    <n v="3233.7840000000001"/>
    <n v="6"/>
    <x v="8"/>
    <d v="2024-05-11T00:00:00"/>
    <x v="1"/>
    <x v="2"/>
    <n v="647.34"/>
    <x v="2"/>
  </r>
  <r>
    <s v="ORD112939"/>
    <x v="0"/>
    <x v="4"/>
    <n v="4045.47"/>
    <n v="0.02"/>
    <n v="80.909399999999991"/>
    <n v="3964.5605999999998"/>
    <n v="6"/>
    <x v="438"/>
    <d v="2023-02-06T00:00:00"/>
    <x v="2"/>
    <x v="2"/>
    <n v="1035.92"/>
    <x v="3"/>
  </r>
  <r>
    <s v="ORD113341"/>
    <x v="3"/>
    <x v="4"/>
    <n v="4047.49"/>
    <n v="0.41"/>
    <n v="1659.4708999999998"/>
    <n v="2388.0191"/>
    <n v="6"/>
    <x v="623"/>
    <d v="2025-01-02T00:00:00"/>
    <x v="1"/>
    <x v="0"/>
    <n v="1171.5"/>
    <x v="5"/>
  </r>
  <r>
    <s v="ORD110665"/>
    <x v="2"/>
    <x v="3"/>
    <n v="4052.08"/>
    <n v="0.3"/>
    <n v="1215.624"/>
    <n v="2836.4560000000001"/>
    <n v="6"/>
    <x v="299"/>
    <d v="2023-06-16T00:00:00"/>
    <x v="2"/>
    <x v="1"/>
    <n v="390.67"/>
    <x v="4"/>
  </r>
  <r>
    <s v="ORD103828"/>
    <x v="1"/>
    <x v="0"/>
    <n v="4054.37"/>
    <n v="0.28999999999999998"/>
    <n v="1175.7673"/>
    <n v="2878.6026999999999"/>
    <n v="6"/>
    <x v="174"/>
    <d v="2024-11-09T00:00:00"/>
    <x v="2"/>
    <x v="1"/>
    <n v="1154.57"/>
    <x v="1"/>
  </r>
  <r>
    <s v="ORD113994"/>
    <x v="0"/>
    <x v="3"/>
    <n v="4056.52"/>
    <n v="0.38"/>
    <n v="1541.4775999999999"/>
    <n v="2515.0424000000003"/>
    <n v="6"/>
    <x v="141"/>
    <d v="2024-02-04T00:00:00"/>
    <x v="0"/>
    <x v="0"/>
    <n v="693.46"/>
    <x v="2"/>
  </r>
  <r>
    <s v="ORD102520"/>
    <x v="1"/>
    <x v="0"/>
    <n v="4059.01"/>
    <n v="0.3"/>
    <n v="1217.703"/>
    <n v="2841.3070000000002"/>
    <n v="6"/>
    <x v="717"/>
    <d v="2024-09-08T00:00:00"/>
    <x v="2"/>
    <x v="2"/>
    <n v="518.20000000000005"/>
    <x v="0"/>
  </r>
  <r>
    <s v="ORD103297"/>
    <x v="3"/>
    <x v="3"/>
    <n v="4062.88"/>
    <n v="0.34"/>
    <n v="1381.3792000000001"/>
    <n v="2681.5007999999998"/>
    <n v="6"/>
    <x v="443"/>
    <d v="2024-02-17T00:00:00"/>
    <x v="2"/>
    <x v="1"/>
    <n v="952.1"/>
    <x v="3"/>
  </r>
  <r>
    <s v="ORD108498"/>
    <x v="0"/>
    <x v="4"/>
    <n v="4063.24"/>
    <n v="0.14000000000000001"/>
    <n v="568.85360000000003"/>
    <n v="3494.3863999999999"/>
    <n v="6"/>
    <x v="695"/>
    <d v="2024-10-11T00:00:00"/>
    <x v="0"/>
    <x v="1"/>
    <n v="1207.8699999999999"/>
    <x v="2"/>
  </r>
  <r>
    <s v="ORD111214"/>
    <x v="0"/>
    <x v="2"/>
    <n v="4063.78"/>
    <n v="0.16"/>
    <n v="650.20480000000009"/>
    <n v="3413.5752000000002"/>
    <n v="6"/>
    <x v="526"/>
    <d v="2023-07-28T00:00:00"/>
    <x v="0"/>
    <x v="2"/>
    <n v="677.81"/>
    <x v="0"/>
  </r>
  <r>
    <s v="ORD104616"/>
    <x v="3"/>
    <x v="0"/>
    <n v="4065.99"/>
    <n v="0.16"/>
    <n v="650.55840000000001"/>
    <n v="3415.4315999999999"/>
    <n v="6"/>
    <x v="556"/>
    <d v="2023-02-08T00:00:00"/>
    <x v="2"/>
    <x v="2"/>
    <n v="1008.81"/>
    <x v="5"/>
  </r>
  <r>
    <s v="ORD104432"/>
    <x v="0"/>
    <x v="1"/>
    <n v="4066.37"/>
    <n v="0.46"/>
    <n v="1870.5301999999999"/>
    <n v="2195.8397999999997"/>
    <n v="6"/>
    <x v="155"/>
    <d v="2024-06-12T00:00:00"/>
    <x v="1"/>
    <x v="1"/>
    <n v="851.86"/>
    <x v="2"/>
  </r>
  <r>
    <s v="ORD108036"/>
    <x v="3"/>
    <x v="3"/>
    <n v="4067.73"/>
    <n v="0.14000000000000001"/>
    <n v="569.48220000000003"/>
    <n v="3498.2478000000001"/>
    <n v="6"/>
    <x v="634"/>
    <d v="2023-09-30T00:00:00"/>
    <x v="2"/>
    <x v="0"/>
    <n v="589.9"/>
    <x v="2"/>
  </r>
  <r>
    <s v="ORD114897"/>
    <x v="1"/>
    <x v="3"/>
    <n v="4070.64"/>
    <n v="0.49"/>
    <n v="1994.6135999999999"/>
    <n v="2076.0263999999997"/>
    <n v="6"/>
    <x v="281"/>
    <d v="2023-08-21T00:00:00"/>
    <x v="0"/>
    <x v="0"/>
    <n v="1173.5"/>
    <x v="0"/>
  </r>
  <r>
    <s v="ORD107777"/>
    <x v="3"/>
    <x v="0"/>
    <n v="4073.1"/>
    <n v="0.04"/>
    <n v="162.92400000000001"/>
    <n v="3910.1759999999999"/>
    <n v="6"/>
    <x v="424"/>
    <d v="2023-07-16T00:00:00"/>
    <x v="2"/>
    <x v="2"/>
    <n v="1060.44"/>
    <x v="1"/>
  </r>
  <r>
    <s v="ORD108534"/>
    <x v="2"/>
    <x v="3"/>
    <n v="4076.16"/>
    <n v="0.28000000000000003"/>
    <n v="1141.3248000000001"/>
    <n v="2934.8351999999995"/>
    <n v="6"/>
    <x v="113"/>
    <d v="2024-07-15T00:00:00"/>
    <x v="0"/>
    <x v="0"/>
    <n v="948.24"/>
    <x v="1"/>
  </r>
  <r>
    <s v="ORD111271"/>
    <x v="0"/>
    <x v="1"/>
    <n v="4078.63"/>
    <n v="0.42"/>
    <n v="1713.0246"/>
    <n v="2365.6054000000004"/>
    <n v="6"/>
    <x v="113"/>
    <d v="2024-07-20T00:00:00"/>
    <x v="2"/>
    <x v="0"/>
    <n v="414.74"/>
    <x v="5"/>
  </r>
  <r>
    <s v="ORD105527"/>
    <x v="3"/>
    <x v="3"/>
    <n v="4082.59"/>
    <n v="0"/>
    <n v="0"/>
    <n v="4082.59"/>
    <n v="6"/>
    <x v="671"/>
    <d v="2024-10-14T00:00:00"/>
    <x v="1"/>
    <x v="1"/>
    <n v="537.72"/>
    <x v="0"/>
  </r>
  <r>
    <s v="ORD113098"/>
    <x v="3"/>
    <x v="1"/>
    <n v="4098.8599999999997"/>
    <n v="0.48"/>
    <n v="1967.4527999999998"/>
    <n v="2131.4071999999996"/>
    <n v="6"/>
    <x v="334"/>
    <d v="2024-09-22T00:00:00"/>
    <x v="1"/>
    <x v="0"/>
    <n v="316.20999999999998"/>
    <x v="3"/>
  </r>
  <r>
    <s v="ORD100716"/>
    <x v="0"/>
    <x v="0"/>
    <n v="4100.43"/>
    <n v="0.33"/>
    <n v="1353.1419000000001"/>
    <n v="2747.2881000000002"/>
    <n v="6"/>
    <x v="616"/>
    <d v="2023-01-29T00:00:00"/>
    <x v="1"/>
    <x v="2"/>
    <n v="462.37"/>
    <x v="0"/>
  </r>
  <r>
    <s v="ORD104200"/>
    <x v="3"/>
    <x v="3"/>
    <n v="4101.72"/>
    <n v="0.18"/>
    <n v="738.30960000000005"/>
    <n v="3363.4104000000002"/>
    <n v="6"/>
    <x v="66"/>
    <d v="2023-04-20T00:00:00"/>
    <x v="0"/>
    <x v="1"/>
    <n v="1180.52"/>
    <x v="1"/>
  </r>
  <r>
    <s v="ORD111995"/>
    <x v="2"/>
    <x v="1"/>
    <n v="4102.1400000000003"/>
    <n v="0.32"/>
    <n v="1312.6848000000002"/>
    <n v="2789.4552000000003"/>
    <n v="6"/>
    <x v="709"/>
    <d v="2023-10-29T00:00:00"/>
    <x v="0"/>
    <x v="0"/>
    <n v="1219.98"/>
    <x v="1"/>
  </r>
  <r>
    <s v="ORD112367"/>
    <x v="2"/>
    <x v="0"/>
    <n v="4103.5600000000004"/>
    <n v="0.28999999999999998"/>
    <n v="1190.0324000000001"/>
    <n v="2913.5276000000003"/>
    <n v="6"/>
    <x v="700"/>
    <d v="2023-07-06T00:00:00"/>
    <x v="1"/>
    <x v="0"/>
    <n v="253.48"/>
    <x v="5"/>
  </r>
  <r>
    <s v="ORD107680"/>
    <x v="1"/>
    <x v="4"/>
    <n v="4105.16"/>
    <n v="0.48"/>
    <n v="1970.4767999999999"/>
    <n v="2134.6831999999999"/>
    <n v="6"/>
    <x v="427"/>
    <d v="2023-07-11T00:00:00"/>
    <x v="2"/>
    <x v="2"/>
    <n v="917.92"/>
    <x v="5"/>
  </r>
  <r>
    <s v="ORD111402"/>
    <x v="2"/>
    <x v="0"/>
    <n v="4105.47"/>
    <n v="0.4"/>
    <n v="1642.1880000000001"/>
    <n v="2463.2820000000002"/>
    <n v="6"/>
    <x v="136"/>
    <d v="2024-11-26T00:00:00"/>
    <x v="0"/>
    <x v="0"/>
    <n v="958.83"/>
    <x v="1"/>
  </r>
  <r>
    <s v="ORD112092"/>
    <x v="2"/>
    <x v="1"/>
    <n v="4108.58"/>
    <n v="0.25"/>
    <n v="1027.145"/>
    <n v="3081.4349999999999"/>
    <n v="6"/>
    <x v="141"/>
    <d v="2024-02-07T00:00:00"/>
    <x v="0"/>
    <x v="1"/>
    <n v="903.68"/>
    <x v="0"/>
  </r>
  <r>
    <s v="ORD113045"/>
    <x v="1"/>
    <x v="1"/>
    <n v="4108.8900000000003"/>
    <n v="0.43"/>
    <n v="1766.8227000000002"/>
    <n v="2342.0673000000002"/>
    <n v="6"/>
    <x v="159"/>
    <d v="2024-02-24T00:00:00"/>
    <x v="1"/>
    <x v="1"/>
    <n v="432.05"/>
    <x v="2"/>
  </r>
  <r>
    <s v="ORD101509"/>
    <x v="3"/>
    <x v="4"/>
    <n v="4115.55"/>
    <n v="0.23"/>
    <n v="946.57650000000012"/>
    <n v="3168.9735000000001"/>
    <n v="6"/>
    <x v="441"/>
    <d v="2024-03-20T00:00:00"/>
    <x v="2"/>
    <x v="2"/>
    <n v="578.54"/>
    <x v="1"/>
  </r>
  <r>
    <s v="ORD101201"/>
    <x v="2"/>
    <x v="4"/>
    <n v="4117.24"/>
    <n v="0.43"/>
    <n v="1770.4132"/>
    <n v="2346.8267999999998"/>
    <n v="6"/>
    <x v="0"/>
    <d v="2023-11-12T00:00:00"/>
    <x v="0"/>
    <x v="1"/>
    <n v="364.12"/>
    <x v="3"/>
  </r>
  <r>
    <s v="ORD113478"/>
    <x v="2"/>
    <x v="0"/>
    <n v="4120.74"/>
    <n v="0.2"/>
    <n v="824.14800000000002"/>
    <n v="3296.5919999999996"/>
    <n v="6"/>
    <x v="514"/>
    <d v="2024-02-11T00:00:00"/>
    <x v="0"/>
    <x v="1"/>
    <n v="250.33"/>
    <x v="1"/>
  </r>
  <r>
    <s v="ORD105984"/>
    <x v="0"/>
    <x v="3"/>
    <n v="4144.76"/>
    <n v="0.02"/>
    <n v="82.895200000000003"/>
    <n v="4061.8648000000003"/>
    <n v="6"/>
    <x v="477"/>
    <d v="2023-02-09T00:00:00"/>
    <x v="1"/>
    <x v="2"/>
    <n v="590.24"/>
    <x v="3"/>
  </r>
  <r>
    <s v="ORD110574"/>
    <x v="0"/>
    <x v="0"/>
    <n v="4149.3500000000004"/>
    <n v="0.1"/>
    <n v="414.93500000000006"/>
    <n v="3734.4150000000004"/>
    <n v="6"/>
    <x v="294"/>
    <d v="2024-07-31T00:00:00"/>
    <x v="0"/>
    <x v="0"/>
    <n v="425.52"/>
    <x v="1"/>
  </r>
  <r>
    <s v="ORD107825"/>
    <x v="0"/>
    <x v="0"/>
    <n v="4150.01"/>
    <n v="0.31"/>
    <n v="1286.5031000000001"/>
    <n v="2863.5069000000003"/>
    <n v="6"/>
    <x v="616"/>
    <d v="2023-01-24T00:00:00"/>
    <x v="0"/>
    <x v="1"/>
    <n v="807.03"/>
    <x v="4"/>
  </r>
  <r>
    <s v="ORD102894"/>
    <x v="0"/>
    <x v="1"/>
    <n v="4152.9399999999996"/>
    <n v="0.26"/>
    <n v="1079.7644"/>
    <n v="3073.1755999999996"/>
    <n v="6"/>
    <x v="677"/>
    <d v="2024-05-08T00:00:00"/>
    <x v="1"/>
    <x v="0"/>
    <n v="981.94"/>
    <x v="0"/>
  </r>
  <r>
    <s v="ORD109956"/>
    <x v="3"/>
    <x v="3"/>
    <n v="4156.7700000000004"/>
    <n v="0.08"/>
    <n v="332.54160000000002"/>
    <n v="3824.2284000000004"/>
    <n v="6"/>
    <x v="654"/>
    <d v="2023-05-19T00:00:00"/>
    <x v="0"/>
    <x v="2"/>
    <n v="937.2"/>
    <x v="0"/>
  </r>
  <r>
    <s v="ORD104664"/>
    <x v="0"/>
    <x v="0"/>
    <n v="4164.57"/>
    <n v="0.19"/>
    <n v="791.26829999999995"/>
    <n v="3373.3017"/>
    <n v="6"/>
    <x v="276"/>
    <d v="2024-04-15T00:00:00"/>
    <x v="2"/>
    <x v="0"/>
    <n v="295.83999999999997"/>
    <x v="3"/>
  </r>
  <r>
    <s v="ORD111623"/>
    <x v="0"/>
    <x v="0"/>
    <n v="4173.97"/>
    <n v="0.38"/>
    <n v="1586.1086"/>
    <n v="2587.8614000000002"/>
    <n v="6"/>
    <x v="283"/>
    <d v="2023-03-01T00:00:00"/>
    <x v="0"/>
    <x v="2"/>
    <n v="725.52"/>
    <x v="0"/>
  </r>
  <r>
    <s v="ORD105904"/>
    <x v="3"/>
    <x v="2"/>
    <n v="4173.99"/>
    <n v="0.31"/>
    <n v="1293.9368999999999"/>
    <n v="2880.0531000000001"/>
    <n v="6"/>
    <x v="427"/>
    <d v="2023-07-08T00:00:00"/>
    <x v="2"/>
    <x v="2"/>
    <n v="233.38"/>
    <x v="2"/>
  </r>
  <r>
    <s v="ORD111110"/>
    <x v="2"/>
    <x v="2"/>
    <n v="4175.1099999999997"/>
    <n v="0.28000000000000003"/>
    <n v="1169.0308"/>
    <n v="3006.0791999999997"/>
    <n v="6"/>
    <x v="518"/>
    <d v="2024-11-20T00:00:00"/>
    <x v="0"/>
    <x v="2"/>
    <n v="1085.25"/>
    <x v="2"/>
  </r>
  <r>
    <s v="ORD114583"/>
    <x v="2"/>
    <x v="1"/>
    <n v="4180.28"/>
    <n v="0.25"/>
    <n v="1045.07"/>
    <n v="3135.21"/>
    <n v="6"/>
    <x v="281"/>
    <d v="2023-08-22T00:00:00"/>
    <x v="1"/>
    <x v="0"/>
    <n v="1186.8900000000001"/>
    <x v="4"/>
  </r>
  <r>
    <s v="ORD110782"/>
    <x v="1"/>
    <x v="4"/>
    <n v="4186.6400000000003"/>
    <n v="0.45"/>
    <n v="1883.9880000000003"/>
    <n v="2302.652"/>
    <n v="6"/>
    <x v="632"/>
    <d v="2024-10-09T00:00:00"/>
    <x v="1"/>
    <x v="2"/>
    <n v="502.09"/>
    <x v="1"/>
  </r>
  <r>
    <s v="ORD110656"/>
    <x v="0"/>
    <x v="4"/>
    <n v="4191.3999999999996"/>
    <n v="0.09"/>
    <n v="377.22599999999994"/>
    <n v="3814.1739999999995"/>
    <n v="6"/>
    <x v="526"/>
    <d v="2023-07-26T00:00:00"/>
    <x v="2"/>
    <x v="2"/>
    <n v="225.6"/>
    <x v="2"/>
  </r>
  <r>
    <s v="ORD112353"/>
    <x v="3"/>
    <x v="3"/>
    <n v="4198.5"/>
    <n v="0.36"/>
    <n v="1511.46"/>
    <n v="2687.04"/>
    <n v="6"/>
    <x v="610"/>
    <d v="2023-09-18T00:00:00"/>
    <x v="0"/>
    <x v="2"/>
    <n v="1257.49"/>
    <x v="5"/>
  </r>
  <r>
    <s v="ORD111116"/>
    <x v="1"/>
    <x v="4"/>
    <n v="4201.33"/>
    <n v="0.28000000000000003"/>
    <n v="1176.3724000000002"/>
    <n v="3024.9575999999997"/>
    <n v="6"/>
    <x v="658"/>
    <d v="2023-01-09T00:00:00"/>
    <x v="0"/>
    <x v="0"/>
    <n v="492.42"/>
    <x v="2"/>
  </r>
  <r>
    <s v="ORD103660"/>
    <x v="3"/>
    <x v="2"/>
    <n v="4201.3599999999997"/>
    <n v="0.41"/>
    <n v="1722.5575999999999"/>
    <n v="2478.8023999999996"/>
    <n v="6"/>
    <x v="292"/>
    <d v="2023-04-27T00:00:00"/>
    <x v="2"/>
    <x v="1"/>
    <n v="1209.18"/>
    <x v="4"/>
  </r>
  <r>
    <s v="ORD100256"/>
    <x v="0"/>
    <x v="4"/>
    <n v="4202.16"/>
    <n v="0.37"/>
    <n v="1554.7991999999999"/>
    <n v="2647.3607999999999"/>
    <n v="6"/>
    <x v="351"/>
    <d v="2024-05-30T00:00:00"/>
    <x v="1"/>
    <x v="2"/>
    <n v="1096.27"/>
    <x v="0"/>
  </r>
  <r>
    <s v="ORD105039"/>
    <x v="0"/>
    <x v="4"/>
    <n v="4206.1400000000003"/>
    <n v="0.46"/>
    <n v="1934.8244000000002"/>
    <n v="2271.3155999999999"/>
    <n v="6"/>
    <x v="175"/>
    <d v="2023-08-23T00:00:00"/>
    <x v="2"/>
    <x v="1"/>
    <n v="901.92"/>
    <x v="1"/>
  </r>
  <r>
    <s v="ORD104673"/>
    <x v="3"/>
    <x v="0"/>
    <n v="4206.34"/>
    <n v="0.11"/>
    <n v="462.69740000000002"/>
    <n v="3743.6426000000001"/>
    <n v="6"/>
    <x v="417"/>
    <d v="2023-10-23T00:00:00"/>
    <x v="0"/>
    <x v="1"/>
    <n v="685.74"/>
    <x v="5"/>
  </r>
  <r>
    <s v="ORD114888"/>
    <x v="2"/>
    <x v="2"/>
    <n v="4207.07"/>
    <n v="0.39"/>
    <n v="1640.7573"/>
    <n v="2566.3126999999995"/>
    <n v="6"/>
    <x v="145"/>
    <d v="2023-11-06T00:00:00"/>
    <x v="2"/>
    <x v="2"/>
    <n v="926.76"/>
    <x v="4"/>
  </r>
  <r>
    <s v="ORD112671"/>
    <x v="3"/>
    <x v="4"/>
    <n v="4208.13"/>
    <n v="0.24"/>
    <n v="1009.9512"/>
    <n v="3198.1788000000001"/>
    <n v="6"/>
    <x v="619"/>
    <d v="2024-09-14T00:00:00"/>
    <x v="0"/>
    <x v="0"/>
    <n v="273.33"/>
    <x v="0"/>
  </r>
  <r>
    <s v="ORD105874"/>
    <x v="1"/>
    <x v="3"/>
    <n v="4208.21"/>
    <n v="7.0000000000000007E-2"/>
    <n v="294.57470000000001"/>
    <n v="3913.6352999999999"/>
    <n v="6"/>
    <x v="68"/>
    <d v="2024-03-03T00:00:00"/>
    <x v="1"/>
    <x v="2"/>
    <n v="700.03"/>
    <x v="1"/>
  </r>
  <r>
    <s v="ORD107207"/>
    <x v="0"/>
    <x v="4"/>
    <n v="4214"/>
    <n v="0.39"/>
    <n v="1643.46"/>
    <n v="2570.54"/>
    <n v="6"/>
    <x v="227"/>
    <d v="2023-03-14T00:00:00"/>
    <x v="1"/>
    <x v="2"/>
    <n v="353.64"/>
    <x v="0"/>
  </r>
  <r>
    <s v="ORD104682"/>
    <x v="1"/>
    <x v="0"/>
    <n v="4217.62"/>
    <n v="0.19"/>
    <n v="801.34780000000001"/>
    <n v="3416.2721999999999"/>
    <n v="6"/>
    <x v="362"/>
    <d v="2023-10-09T00:00:00"/>
    <x v="1"/>
    <x v="0"/>
    <n v="1065.33"/>
    <x v="5"/>
  </r>
  <r>
    <s v="ORD104641"/>
    <x v="1"/>
    <x v="1"/>
    <n v="4227.57"/>
    <n v="0.21"/>
    <n v="887.78969999999993"/>
    <n v="3339.7802999999999"/>
    <n v="6"/>
    <x v="615"/>
    <d v="2023-06-28T00:00:00"/>
    <x v="1"/>
    <x v="1"/>
    <n v="596.69000000000005"/>
    <x v="4"/>
  </r>
  <r>
    <s v="ORD108801"/>
    <x v="2"/>
    <x v="2"/>
    <n v="4229.3100000000004"/>
    <n v="0.03"/>
    <n v="126.8793"/>
    <n v="4102.4307000000008"/>
    <n v="6"/>
    <x v="229"/>
    <d v="2023-07-28T00:00:00"/>
    <x v="0"/>
    <x v="1"/>
    <n v="468.56"/>
    <x v="2"/>
  </r>
  <r>
    <s v="ORD109944"/>
    <x v="3"/>
    <x v="3"/>
    <n v="4232.33"/>
    <n v="0.28000000000000003"/>
    <n v="1185.0524"/>
    <n v="3047.2775999999999"/>
    <n v="6"/>
    <x v="576"/>
    <d v="2024-12-23T00:00:00"/>
    <x v="0"/>
    <x v="0"/>
    <n v="1224.2"/>
    <x v="3"/>
  </r>
  <r>
    <s v="ORD112507"/>
    <x v="2"/>
    <x v="1"/>
    <n v="4232.4399999999996"/>
    <n v="0.38"/>
    <n v="1608.3271999999999"/>
    <n v="2624.1127999999999"/>
    <n v="6"/>
    <x v="228"/>
    <d v="2023-08-12T00:00:00"/>
    <x v="2"/>
    <x v="1"/>
    <n v="311.19"/>
    <x v="1"/>
  </r>
  <r>
    <s v="ORD106077"/>
    <x v="2"/>
    <x v="4"/>
    <n v="4233.8599999999997"/>
    <n v="0.08"/>
    <n v="338.7088"/>
    <n v="3895.1511999999998"/>
    <n v="6"/>
    <x v="556"/>
    <d v="2023-02-08T00:00:00"/>
    <x v="2"/>
    <x v="1"/>
    <n v="1190.43"/>
    <x v="2"/>
  </r>
  <r>
    <s v="ORD113230"/>
    <x v="2"/>
    <x v="0"/>
    <n v="4245.91"/>
    <n v="0.46"/>
    <n v="1953.1186"/>
    <n v="2292.7914000000001"/>
    <n v="6"/>
    <x v="48"/>
    <d v="2024-05-13T00:00:00"/>
    <x v="2"/>
    <x v="2"/>
    <n v="555.70000000000005"/>
    <x v="4"/>
  </r>
  <r>
    <s v="ORD105112"/>
    <x v="0"/>
    <x v="2"/>
    <n v="4247.8999999999996"/>
    <n v="0.18"/>
    <n v="764.62199999999996"/>
    <n v="3483.2779999999998"/>
    <n v="6"/>
    <x v="575"/>
    <d v="2024-07-21T00:00:00"/>
    <x v="0"/>
    <x v="0"/>
    <n v="818.8"/>
    <x v="4"/>
  </r>
  <r>
    <s v="ORD102837"/>
    <x v="1"/>
    <x v="4"/>
    <n v="4249.1099999999997"/>
    <n v="0.4"/>
    <n v="1699.644"/>
    <n v="2549.4659999999994"/>
    <n v="6"/>
    <x v="523"/>
    <d v="2024-04-28T00:00:00"/>
    <x v="0"/>
    <x v="2"/>
    <n v="971.05"/>
    <x v="1"/>
  </r>
  <r>
    <s v="ORD100354"/>
    <x v="3"/>
    <x v="2"/>
    <n v="4250.1400000000003"/>
    <n v="0.24"/>
    <n v="1020.0336000000001"/>
    <n v="3230.1064000000001"/>
    <n v="6"/>
    <x v="136"/>
    <d v="2024-11-23T00:00:00"/>
    <x v="1"/>
    <x v="2"/>
    <n v="990.91"/>
    <x v="2"/>
  </r>
  <r>
    <s v="ORD106651"/>
    <x v="2"/>
    <x v="0"/>
    <n v="4259.55"/>
    <n v="0.28000000000000003"/>
    <n v="1192.6740000000002"/>
    <n v="3066.8760000000002"/>
    <n v="6"/>
    <x v="663"/>
    <d v="2023-09-02T00:00:00"/>
    <x v="2"/>
    <x v="1"/>
    <n v="764.75"/>
    <x v="2"/>
  </r>
  <r>
    <s v="ORD100331"/>
    <x v="1"/>
    <x v="4"/>
    <n v="4262.21"/>
    <n v="0.36"/>
    <n v="1534.3956000000001"/>
    <n v="2727.8144000000002"/>
    <n v="6"/>
    <x v="436"/>
    <d v="2024-10-26T00:00:00"/>
    <x v="0"/>
    <x v="2"/>
    <n v="217.76"/>
    <x v="2"/>
  </r>
  <r>
    <s v="ORD101398"/>
    <x v="3"/>
    <x v="4"/>
    <n v="4263.5600000000004"/>
    <n v="0.34"/>
    <n v="1449.6104000000003"/>
    <n v="2813.9495999999999"/>
    <n v="6"/>
    <x v="151"/>
    <d v="2023-07-26T00:00:00"/>
    <x v="0"/>
    <x v="0"/>
    <n v="1063.9000000000001"/>
    <x v="3"/>
  </r>
  <r>
    <s v="ORD104766"/>
    <x v="0"/>
    <x v="2"/>
    <n v="4265.5600000000004"/>
    <n v="0.04"/>
    <n v="170.62240000000003"/>
    <n v="4094.9376000000002"/>
    <n v="6"/>
    <x v="126"/>
    <d v="2023-07-26T00:00:00"/>
    <x v="2"/>
    <x v="1"/>
    <n v="406.66"/>
    <x v="2"/>
  </r>
  <r>
    <s v="ORD109574"/>
    <x v="3"/>
    <x v="2"/>
    <n v="4271.7299999999996"/>
    <n v="0"/>
    <n v="0"/>
    <n v="4271.7299999999996"/>
    <n v="6"/>
    <x v="494"/>
    <d v="2024-10-31T00:00:00"/>
    <x v="1"/>
    <x v="0"/>
    <n v="810.16"/>
    <x v="3"/>
  </r>
  <r>
    <s v="ORD106795"/>
    <x v="3"/>
    <x v="3"/>
    <n v="4275.57"/>
    <n v="0.16"/>
    <n v="684.09119999999996"/>
    <n v="3591.4787999999999"/>
    <n v="6"/>
    <x v="110"/>
    <d v="2024-10-16T00:00:00"/>
    <x v="0"/>
    <x v="2"/>
    <n v="538.44000000000005"/>
    <x v="4"/>
  </r>
  <r>
    <s v="ORD107437"/>
    <x v="3"/>
    <x v="4"/>
    <n v="4277.3999999999996"/>
    <n v="0.18"/>
    <n v="769.9319999999999"/>
    <n v="3507.4679999999998"/>
    <n v="6"/>
    <x v="313"/>
    <d v="2024-01-26T00:00:00"/>
    <x v="1"/>
    <x v="2"/>
    <n v="1261.03"/>
    <x v="3"/>
  </r>
  <r>
    <s v="ORD107065"/>
    <x v="3"/>
    <x v="0"/>
    <n v="4278.5"/>
    <n v="0.41"/>
    <n v="1754.1849999999999"/>
    <n v="2524.3150000000001"/>
    <n v="6"/>
    <x v="574"/>
    <d v="2023-07-07T00:00:00"/>
    <x v="2"/>
    <x v="2"/>
    <n v="1025.8800000000001"/>
    <x v="3"/>
  </r>
  <r>
    <s v="ORD112440"/>
    <x v="2"/>
    <x v="2"/>
    <n v="4282.93"/>
    <n v="0.19"/>
    <n v="813.75670000000002"/>
    <n v="3469.1733000000004"/>
    <n v="6"/>
    <x v="184"/>
    <d v="2023-08-20T00:00:00"/>
    <x v="1"/>
    <x v="1"/>
    <n v="445.89"/>
    <x v="0"/>
  </r>
  <r>
    <s v="ORD113032"/>
    <x v="1"/>
    <x v="2"/>
    <n v="4288.8100000000004"/>
    <n v="0.38"/>
    <n v="1629.7478000000001"/>
    <n v="2659.0622000000003"/>
    <n v="6"/>
    <x v="474"/>
    <d v="2024-03-03T00:00:00"/>
    <x v="2"/>
    <x v="2"/>
    <n v="1178.54"/>
    <x v="5"/>
  </r>
  <r>
    <s v="ORD103899"/>
    <x v="1"/>
    <x v="1"/>
    <n v="4289.9799999999996"/>
    <n v="0.3"/>
    <n v="1286.9939999999999"/>
    <n v="3002.9859999999999"/>
    <n v="6"/>
    <x v="326"/>
    <d v="2024-06-15T00:00:00"/>
    <x v="0"/>
    <x v="1"/>
    <n v="560.83000000000004"/>
    <x v="4"/>
  </r>
  <r>
    <s v="ORD114434"/>
    <x v="1"/>
    <x v="1"/>
    <n v="4291.08"/>
    <n v="0.04"/>
    <n v="171.64320000000001"/>
    <n v="4119.4367999999995"/>
    <n v="6"/>
    <x v="5"/>
    <d v="2024-10-09T00:00:00"/>
    <x v="1"/>
    <x v="1"/>
    <n v="697.79"/>
    <x v="0"/>
  </r>
  <r>
    <s v="ORD106045"/>
    <x v="2"/>
    <x v="1"/>
    <n v="4293.21"/>
    <n v="0.06"/>
    <n v="257.5926"/>
    <n v="4035.6174000000001"/>
    <n v="6"/>
    <x v="489"/>
    <d v="2024-09-09T00:00:00"/>
    <x v="0"/>
    <x v="0"/>
    <n v="416.77"/>
    <x v="5"/>
  </r>
  <r>
    <s v="ORD100965"/>
    <x v="1"/>
    <x v="4"/>
    <n v="4295.67"/>
    <n v="0.33"/>
    <n v="1417.5711000000001"/>
    <n v="2878.0989"/>
    <n v="6"/>
    <x v="562"/>
    <d v="2024-03-28T00:00:00"/>
    <x v="2"/>
    <x v="1"/>
    <n v="836.04"/>
    <x v="5"/>
  </r>
  <r>
    <s v="ORD102360"/>
    <x v="3"/>
    <x v="0"/>
    <n v="4296.76"/>
    <n v="0.17"/>
    <n v="730.44920000000013"/>
    <n v="3566.3108000000002"/>
    <n v="6"/>
    <x v="584"/>
    <d v="2023-09-25T00:00:00"/>
    <x v="0"/>
    <x v="2"/>
    <n v="956.26"/>
    <x v="5"/>
  </r>
  <r>
    <s v="ORD111696"/>
    <x v="3"/>
    <x v="3"/>
    <n v="4301.3100000000004"/>
    <n v="0.28999999999999998"/>
    <n v="1247.3799000000001"/>
    <n v="3053.9301000000005"/>
    <n v="6"/>
    <x v="226"/>
    <d v="2023-12-30T00:00:00"/>
    <x v="2"/>
    <x v="0"/>
    <n v="727.7"/>
    <x v="4"/>
  </r>
  <r>
    <s v="ORD113845"/>
    <x v="3"/>
    <x v="2"/>
    <n v="4303.22"/>
    <n v="0.36"/>
    <n v="1549.1592000000001"/>
    <n v="2754.0608000000002"/>
    <n v="6"/>
    <x v="199"/>
    <d v="2024-12-04T00:00:00"/>
    <x v="1"/>
    <x v="2"/>
    <n v="308.11"/>
    <x v="4"/>
  </r>
  <r>
    <s v="ORD104007"/>
    <x v="2"/>
    <x v="0"/>
    <n v="4304.3500000000004"/>
    <n v="0.28000000000000003"/>
    <n v="1205.2180000000003"/>
    <n v="3099.1320000000001"/>
    <n v="6"/>
    <x v="173"/>
    <d v="2024-06-08T00:00:00"/>
    <x v="2"/>
    <x v="1"/>
    <n v="1255.8399999999999"/>
    <x v="3"/>
  </r>
  <r>
    <s v="ORD103497"/>
    <x v="0"/>
    <x v="3"/>
    <n v="4306.21"/>
    <n v="0.04"/>
    <n v="172.2484"/>
    <n v="4133.9615999999996"/>
    <n v="6"/>
    <x v="159"/>
    <d v="2024-02-25T00:00:00"/>
    <x v="0"/>
    <x v="1"/>
    <n v="1229.71"/>
    <x v="4"/>
  </r>
  <r>
    <s v="ORD107303"/>
    <x v="2"/>
    <x v="4"/>
    <n v="4309.3500000000004"/>
    <n v="0.21"/>
    <n v="904.96350000000007"/>
    <n v="3404.3865000000005"/>
    <n v="6"/>
    <x v="698"/>
    <d v="2023-11-26T00:00:00"/>
    <x v="2"/>
    <x v="0"/>
    <n v="587.86"/>
    <x v="5"/>
  </r>
  <r>
    <s v="ORD103958"/>
    <x v="1"/>
    <x v="0"/>
    <n v="4311.7700000000004"/>
    <n v="0.26"/>
    <n v="1121.0602000000001"/>
    <n v="3190.7098000000005"/>
    <n v="6"/>
    <x v="125"/>
    <d v="2023-09-08T00:00:00"/>
    <x v="2"/>
    <x v="1"/>
    <n v="905.27"/>
    <x v="3"/>
  </r>
  <r>
    <s v="ORD107958"/>
    <x v="3"/>
    <x v="4"/>
    <n v="4312.76"/>
    <n v="0.17"/>
    <n v="733.16920000000005"/>
    <n v="3579.5907999999999"/>
    <n v="6"/>
    <x v="648"/>
    <d v="2024-03-29T00:00:00"/>
    <x v="1"/>
    <x v="0"/>
    <n v="821.04"/>
    <x v="2"/>
  </r>
  <r>
    <s v="ORD107906"/>
    <x v="0"/>
    <x v="4"/>
    <n v="4313.18"/>
    <n v="0.01"/>
    <n v="43.131800000000005"/>
    <n v="4270.0482000000002"/>
    <n v="6"/>
    <x v="61"/>
    <d v="2023-07-22T00:00:00"/>
    <x v="2"/>
    <x v="2"/>
    <n v="334.87"/>
    <x v="2"/>
  </r>
  <r>
    <s v="ORD110677"/>
    <x v="1"/>
    <x v="3"/>
    <n v="4315.34"/>
    <n v="0.37"/>
    <n v="1596.6758"/>
    <n v="2718.6642000000002"/>
    <n v="6"/>
    <x v="542"/>
    <d v="2024-12-20T00:00:00"/>
    <x v="0"/>
    <x v="1"/>
    <n v="1039.24"/>
    <x v="4"/>
  </r>
  <r>
    <s v="ORD103547"/>
    <x v="3"/>
    <x v="4"/>
    <n v="4316.2299999999996"/>
    <n v="0.08"/>
    <n v="345.29839999999996"/>
    <n v="3970.9315999999994"/>
    <n v="6"/>
    <x v="27"/>
    <d v="2024-12-30T00:00:00"/>
    <x v="0"/>
    <x v="0"/>
    <n v="743.71"/>
    <x v="3"/>
  </r>
  <r>
    <s v="ORD107943"/>
    <x v="2"/>
    <x v="1"/>
    <n v="4316.9399999999996"/>
    <n v="0.03"/>
    <n v="129.50819999999999"/>
    <n v="4187.4317999999994"/>
    <n v="6"/>
    <x v="61"/>
    <d v="2023-07-22T00:00:00"/>
    <x v="2"/>
    <x v="2"/>
    <n v="453.08"/>
    <x v="1"/>
  </r>
  <r>
    <s v="ORD101155"/>
    <x v="1"/>
    <x v="2"/>
    <n v="4323.87"/>
    <n v="0.47"/>
    <n v="2032.2188999999998"/>
    <n v="2291.6511"/>
    <n v="6"/>
    <x v="204"/>
    <d v="2023-03-30T00:00:00"/>
    <x v="2"/>
    <x v="2"/>
    <n v="1221.25"/>
    <x v="0"/>
  </r>
  <r>
    <s v="ORD104746"/>
    <x v="2"/>
    <x v="4"/>
    <n v="4332.1499999999996"/>
    <n v="0.12"/>
    <n v="519.85799999999995"/>
    <n v="3812.2919999999995"/>
    <n v="6"/>
    <x v="429"/>
    <d v="2023-09-16T00:00:00"/>
    <x v="1"/>
    <x v="2"/>
    <n v="954.84"/>
    <x v="0"/>
  </r>
  <r>
    <s v="ORD101210"/>
    <x v="1"/>
    <x v="2"/>
    <n v="4336.09"/>
    <n v="0.47"/>
    <n v="2037.9622999999999"/>
    <n v="2298.1277"/>
    <n v="6"/>
    <x v="598"/>
    <d v="2024-11-02T00:00:00"/>
    <x v="1"/>
    <x v="0"/>
    <n v="438.84"/>
    <x v="3"/>
  </r>
  <r>
    <s v="ORD111095"/>
    <x v="2"/>
    <x v="2"/>
    <n v="4336.13"/>
    <n v="0.02"/>
    <n v="86.7226"/>
    <n v="4249.4074000000001"/>
    <n v="6"/>
    <x v="527"/>
    <d v="2024-01-28T00:00:00"/>
    <x v="1"/>
    <x v="0"/>
    <n v="534.23"/>
    <x v="0"/>
  </r>
  <r>
    <s v="ORD112549"/>
    <x v="3"/>
    <x v="3"/>
    <n v="4338.2299999999996"/>
    <n v="7.0000000000000007E-2"/>
    <n v="303.67610000000002"/>
    <n v="4034.5538999999994"/>
    <n v="6"/>
    <x v="633"/>
    <d v="2023-11-11T00:00:00"/>
    <x v="1"/>
    <x v="1"/>
    <n v="560.86"/>
    <x v="2"/>
  </r>
  <r>
    <s v="ORD113436"/>
    <x v="0"/>
    <x v="3"/>
    <n v="4339.34"/>
    <n v="0.11"/>
    <n v="477.32740000000001"/>
    <n v="3862.0126"/>
    <n v="6"/>
    <x v="445"/>
    <d v="2023-04-08T00:00:00"/>
    <x v="0"/>
    <x v="2"/>
    <n v="959.7"/>
    <x v="0"/>
  </r>
  <r>
    <s v="ORD112421"/>
    <x v="2"/>
    <x v="1"/>
    <n v="4340.22"/>
    <n v="0.25"/>
    <n v="1085.0550000000001"/>
    <n v="3255.165"/>
    <n v="6"/>
    <x v="442"/>
    <d v="2023-10-22T00:00:00"/>
    <x v="2"/>
    <x v="2"/>
    <n v="1103.6400000000001"/>
    <x v="4"/>
  </r>
  <r>
    <s v="ORD106863"/>
    <x v="1"/>
    <x v="3"/>
    <n v="4347.46"/>
    <n v="0.22"/>
    <n v="956.44119999999998"/>
    <n v="3391.0187999999998"/>
    <n v="6"/>
    <x v="632"/>
    <d v="2024-10-08T00:00:00"/>
    <x v="0"/>
    <x v="0"/>
    <n v="967.69"/>
    <x v="1"/>
  </r>
  <r>
    <s v="ORD112559"/>
    <x v="0"/>
    <x v="0"/>
    <n v="4348.49"/>
    <n v="7.0000000000000007E-2"/>
    <n v="304.39429999999999"/>
    <n v="4044.0956999999999"/>
    <n v="6"/>
    <x v="702"/>
    <d v="2024-05-04T00:00:00"/>
    <x v="0"/>
    <x v="1"/>
    <n v="355.12"/>
    <x v="3"/>
  </r>
  <r>
    <s v="ORD100566"/>
    <x v="2"/>
    <x v="2"/>
    <n v="4349.1000000000004"/>
    <n v="0.04"/>
    <n v="173.96400000000003"/>
    <n v="4175.1360000000004"/>
    <n v="6"/>
    <x v="699"/>
    <d v="2023-02-01T00:00:00"/>
    <x v="0"/>
    <x v="1"/>
    <n v="997.25"/>
    <x v="2"/>
  </r>
  <r>
    <s v="ORD110774"/>
    <x v="2"/>
    <x v="0"/>
    <n v="4356.5200000000004"/>
    <n v="0.34"/>
    <n v="1481.2168000000001"/>
    <n v="2875.3032000000003"/>
    <n v="6"/>
    <x v="108"/>
    <d v="2023-10-21T00:00:00"/>
    <x v="1"/>
    <x v="2"/>
    <n v="802.84"/>
    <x v="1"/>
  </r>
  <r>
    <s v="ORD108762"/>
    <x v="1"/>
    <x v="4"/>
    <n v="4366.13"/>
    <n v="0.09"/>
    <n v="392.95170000000002"/>
    <n v="3973.1783"/>
    <n v="6"/>
    <x v="594"/>
    <d v="2024-08-22T00:00:00"/>
    <x v="2"/>
    <x v="0"/>
    <n v="247.07"/>
    <x v="2"/>
  </r>
  <r>
    <s v="ORD102582"/>
    <x v="2"/>
    <x v="2"/>
    <n v="4366.3999999999996"/>
    <n v="0.08"/>
    <n v="349.31199999999995"/>
    <n v="4017.0879999999997"/>
    <n v="6"/>
    <x v="193"/>
    <d v="2023-06-27T00:00:00"/>
    <x v="0"/>
    <x v="2"/>
    <n v="891.27"/>
    <x v="0"/>
  </r>
  <r>
    <s v="ORD113288"/>
    <x v="0"/>
    <x v="3"/>
    <n v="4367.1099999999997"/>
    <n v="0.37"/>
    <n v="1615.8306999999998"/>
    <n v="2751.2793000000001"/>
    <n v="6"/>
    <x v="519"/>
    <d v="2024-10-21T00:00:00"/>
    <x v="1"/>
    <x v="0"/>
    <n v="715.42"/>
    <x v="3"/>
  </r>
  <r>
    <s v="ORD112687"/>
    <x v="0"/>
    <x v="4"/>
    <n v="4367.3999999999996"/>
    <n v="0.17"/>
    <n v="742.45799999999997"/>
    <n v="3624.9419999999996"/>
    <n v="6"/>
    <x v="591"/>
    <d v="2023-03-25T00:00:00"/>
    <x v="2"/>
    <x v="1"/>
    <n v="604.19000000000005"/>
    <x v="2"/>
  </r>
  <r>
    <s v="ORD101552"/>
    <x v="0"/>
    <x v="1"/>
    <n v="4367.42"/>
    <n v="0.46"/>
    <n v="2009.0132000000001"/>
    <n v="2358.4067999999997"/>
    <n v="6"/>
    <x v="543"/>
    <d v="2024-11-02T00:00:00"/>
    <x v="0"/>
    <x v="2"/>
    <n v="892.54"/>
    <x v="0"/>
  </r>
  <r>
    <s v="ORD108978"/>
    <x v="3"/>
    <x v="2"/>
    <n v="4372.1899999999996"/>
    <n v="0.06"/>
    <n v="262.33139999999997"/>
    <n v="4109.8585999999996"/>
    <n v="6"/>
    <x v="336"/>
    <d v="2024-05-22T00:00:00"/>
    <x v="1"/>
    <x v="2"/>
    <n v="1280.47"/>
    <x v="4"/>
  </r>
  <r>
    <s v="ORD105532"/>
    <x v="0"/>
    <x v="0"/>
    <n v="4372.71"/>
    <n v="0.21"/>
    <n v="918.26909999999998"/>
    <n v="3454.4409000000001"/>
    <n v="6"/>
    <x v="151"/>
    <d v="2023-07-23T00:00:00"/>
    <x v="1"/>
    <x v="1"/>
    <n v="753.54"/>
    <x v="4"/>
  </r>
  <r>
    <s v="ORD114491"/>
    <x v="2"/>
    <x v="3"/>
    <n v="4374.51"/>
    <n v="0.1"/>
    <n v="437.45100000000002"/>
    <n v="3937.0590000000002"/>
    <n v="6"/>
    <x v="111"/>
    <d v="2024-12-25T00:00:00"/>
    <x v="1"/>
    <x v="2"/>
    <n v="1149.3699999999999"/>
    <x v="4"/>
  </r>
  <r>
    <s v="ORD102522"/>
    <x v="3"/>
    <x v="1"/>
    <n v="4377.1499999999996"/>
    <n v="0.1"/>
    <n v="437.71499999999997"/>
    <n v="3939.4349999999995"/>
    <n v="6"/>
    <x v="257"/>
    <d v="2024-10-28T00:00:00"/>
    <x v="1"/>
    <x v="2"/>
    <n v="1113.07"/>
    <x v="1"/>
  </r>
  <r>
    <s v="ORD104029"/>
    <x v="2"/>
    <x v="3"/>
    <n v="4380.8"/>
    <n v="0.35"/>
    <n v="1533.28"/>
    <n v="2847.5200000000004"/>
    <n v="6"/>
    <x v="241"/>
    <d v="2024-04-26T00:00:00"/>
    <x v="2"/>
    <x v="1"/>
    <n v="1122.27"/>
    <x v="5"/>
  </r>
  <r>
    <s v="ORD101175"/>
    <x v="0"/>
    <x v="0"/>
    <n v="4383.58"/>
    <n v="0.48"/>
    <n v="2104.1183999999998"/>
    <n v="2279.4616000000001"/>
    <n v="6"/>
    <x v="399"/>
    <d v="2023-04-27T00:00:00"/>
    <x v="0"/>
    <x v="1"/>
    <n v="1285.1099999999999"/>
    <x v="4"/>
  </r>
  <r>
    <s v="ORD115044"/>
    <x v="0"/>
    <x v="0"/>
    <n v="4391.53"/>
    <n v="0.23"/>
    <n v="1010.0518999999999"/>
    <n v="3381.4780999999998"/>
    <n v="6"/>
    <x v="45"/>
    <d v="2023-05-30T00:00:00"/>
    <x v="0"/>
    <x v="2"/>
    <n v="337.84"/>
    <x v="0"/>
  </r>
  <r>
    <s v="ORD101497"/>
    <x v="3"/>
    <x v="4"/>
    <n v="4391.78"/>
    <n v="0.28000000000000003"/>
    <n v="1229.6984"/>
    <n v="3162.0815999999995"/>
    <n v="6"/>
    <x v="339"/>
    <d v="2023-02-24T00:00:00"/>
    <x v="2"/>
    <x v="0"/>
    <n v="1299.7"/>
    <x v="1"/>
  </r>
  <r>
    <s v="ORD105086"/>
    <x v="2"/>
    <x v="1"/>
    <n v="4394.8"/>
    <n v="0.45"/>
    <n v="1977.66"/>
    <n v="2417.1400000000003"/>
    <n v="6"/>
    <x v="602"/>
    <d v="2023-05-17T00:00:00"/>
    <x v="1"/>
    <x v="0"/>
    <n v="736.95"/>
    <x v="3"/>
  </r>
  <r>
    <s v="ORD100937"/>
    <x v="1"/>
    <x v="3"/>
    <n v="4396.82"/>
    <n v="0.16"/>
    <n v="703.49119999999994"/>
    <n v="3693.3287999999998"/>
    <n v="6"/>
    <x v="27"/>
    <d v="2024-12-29T00:00:00"/>
    <x v="1"/>
    <x v="1"/>
    <n v="650.92999999999995"/>
    <x v="0"/>
  </r>
  <r>
    <s v="ORD106200"/>
    <x v="0"/>
    <x v="3"/>
    <n v="4402.88"/>
    <n v="0.18"/>
    <n v="792.51840000000004"/>
    <n v="3610.3616000000002"/>
    <n v="6"/>
    <x v="175"/>
    <d v="2023-08-20T00:00:00"/>
    <x v="1"/>
    <x v="0"/>
    <n v="484.81"/>
    <x v="2"/>
  </r>
  <r>
    <s v="ORD104049"/>
    <x v="3"/>
    <x v="1"/>
    <n v="4406.16"/>
    <n v="0.19"/>
    <n v="837.17039999999997"/>
    <n v="3568.9895999999999"/>
    <n v="6"/>
    <x v="126"/>
    <d v="2023-07-29T00:00:00"/>
    <x v="2"/>
    <x v="0"/>
    <n v="432.43"/>
    <x v="2"/>
  </r>
  <r>
    <s v="ORD106523"/>
    <x v="0"/>
    <x v="2"/>
    <n v="4409.42"/>
    <n v="0.04"/>
    <n v="176.3768"/>
    <n v="4233.0432000000001"/>
    <n v="6"/>
    <x v="208"/>
    <d v="2024-08-09T00:00:00"/>
    <x v="2"/>
    <x v="1"/>
    <n v="702.93"/>
    <x v="3"/>
  </r>
  <r>
    <s v="ORD107833"/>
    <x v="0"/>
    <x v="1"/>
    <n v="4412.82"/>
    <n v="0.17"/>
    <n v="750.17939999999999"/>
    <n v="3662.6405999999997"/>
    <n v="6"/>
    <x v="442"/>
    <d v="2023-10-24T00:00:00"/>
    <x v="2"/>
    <x v="0"/>
    <n v="499.7"/>
    <x v="3"/>
  </r>
  <r>
    <s v="ORD108386"/>
    <x v="2"/>
    <x v="1"/>
    <n v="4416.78"/>
    <n v="0.19"/>
    <n v="839.18819999999994"/>
    <n v="3577.5917999999997"/>
    <n v="6"/>
    <x v="282"/>
    <d v="2023-12-12T00:00:00"/>
    <x v="0"/>
    <x v="1"/>
    <n v="973.57"/>
    <x v="1"/>
  </r>
  <r>
    <s v="ORD100038"/>
    <x v="1"/>
    <x v="2"/>
    <n v="4419.43"/>
    <n v="0.22"/>
    <n v="972.27460000000008"/>
    <n v="3447.1554000000001"/>
    <n v="6"/>
    <x v="560"/>
    <d v="2024-05-14T00:00:00"/>
    <x v="0"/>
    <x v="2"/>
    <n v="742.22"/>
    <x v="1"/>
  </r>
  <r>
    <s v="ORD110952"/>
    <x v="3"/>
    <x v="4"/>
    <n v="4423.47"/>
    <n v="0.48"/>
    <n v="2123.2656000000002"/>
    <n v="2300.2044000000001"/>
    <n v="6"/>
    <x v="289"/>
    <d v="2024-01-30T00:00:00"/>
    <x v="0"/>
    <x v="0"/>
    <n v="1102.06"/>
    <x v="1"/>
  </r>
  <r>
    <s v="ORD110901"/>
    <x v="3"/>
    <x v="1"/>
    <n v="4426.25"/>
    <n v="0.14000000000000001"/>
    <n v="619.67500000000007"/>
    <n v="3806.5749999999998"/>
    <n v="6"/>
    <x v="287"/>
    <d v="2024-07-25T00:00:00"/>
    <x v="2"/>
    <x v="2"/>
    <n v="498.29"/>
    <x v="1"/>
  </r>
  <r>
    <s v="ORD102238"/>
    <x v="3"/>
    <x v="2"/>
    <n v="4429.25"/>
    <n v="0.17"/>
    <n v="752.97250000000008"/>
    <n v="3676.2775000000001"/>
    <n v="6"/>
    <x v="483"/>
    <d v="2024-10-31T00:00:00"/>
    <x v="0"/>
    <x v="1"/>
    <n v="1212.07"/>
    <x v="5"/>
  </r>
  <r>
    <s v="ORD107542"/>
    <x v="1"/>
    <x v="0"/>
    <n v="4435.24"/>
    <n v="0.03"/>
    <n v="133.05719999999999"/>
    <n v="4302.1827999999996"/>
    <n v="6"/>
    <x v="714"/>
    <d v="2024-06-19T00:00:00"/>
    <x v="1"/>
    <x v="0"/>
    <n v="1091.46"/>
    <x v="1"/>
  </r>
  <r>
    <s v="ORD111229"/>
    <x v="2"/>
    <x v="3"/>
    <n v="4436.9399999999996"/>
    <n v="7.0000000000000007E-2"/>
    <n v="310.58580000000001"/>
    <n v="4126.3541999999998"/>
    <n v="6"/>
    <x v="424"/>
    <d v="2023-07-18T00:00:00"/>
    <x v="0"/>
    <x v="2"/>
    <n v="589.23"/>
    <x v="2"/>
  </r>
  <r>
    <s v="ORD100872"/>
    <x v="2"/>
    <x v="1"/>
    <n v="4438.41"/>
    <n v="0.48"/>
    <n v="2130.4367999999999"/>
    <n v="2307.9731999999999"/>
    <n v="6"/>
    <x v="637"/>
    <d v="2024-11-21T00:00:00"/>
    <x v="2"/>
    <x v="1"/>
    <n v="727.61"/>
    <x v="3"/>
  </r>
  <r>
    <s v="ORD115293"/>
    <x v="2"/>
    <x v="0"/>
    <n v="4439.55"/>
    <n v="0.27"/>
    <n v="1198.6785000000002"/>
    <n v="3240.8715000000002"/>
    <n v="6"/>
    <x v="639"/>
    <d v="2023-08-14T00:00:00"/>
    <x v="1"/>
    <x v="0"/>
    <n v="527.30999999999995"/>
    <x v="4"/>
  </r>
  <r>
    <s v="ORD101145"/>
    <x v="2"/>
    <x v="2"/>
    <n v="4439.5600000000004"/>
    <n v="0.16"/>
    <n v="710.32960000000003"/>
    <n v="3729.2304000000004"/>
    <n v="6"/>
    <x v="252"/>
    <d v="2023-02-22T00:00:00"/>
    <x v="1"/>
    <x v="0"/>
    <n v="431.46"/>
    <x v="2"/>
  </r>
  <r>
    <s v="ORD110005"/>
    <x v="0"/>
    <x v="0"/>
    <n v="4440.8900000000003"/>
    <n v="0.46"/>
    <n v="2042.8094000000003"/>
    <n v="2398.0806000000002"/>
    <n v="6"/>
    <x v="672"/>
    <d v="2023-06-16T00:00:00"/>
    <x v="1"/>
    <x v="1"/>
    <n v="955.21"/>
    <x v="5"/>
  </r>
  <r>
    <s v="ORD112980"/>
    <x v="3"/>
    <x v="4"/>
    <n v="4446.68"/>
    <n v="0.14000000000000001"/>
    <n v="622.53520000000015"/>
    <n v="3824.1448"/>
    <n v="6"/>
    <x v="520"/>
    <d v="2024-05-23T00:00:00"/>
    <x v="1"/>
    <x v="0"/>
    <n v="1300.75"/>
    <x v="3"/>
  </r>
  <r>
    <s v="ORD106850"/>
    <x v="0"/>
    <x v="0"/>
    <n v="4455.68"/>
    <n v="0.33"/>
    <n v="1470.3744000000002"/>
    <n v="2985.3056000000001"/>
    <n v="6"/>
    <x v="609"/>
    <d v="2023-10-05T00:00:00"/>
    <x v="1"/>
    <x v="2"/>
    <n v="1071.3699999999999"/>
    <x v="0"/>
  </r>
  <r>
    <s v="ORD105442"/>
    <x v="1"/>
    <x v="1"/>
    <n v="4456.22"/>
    <n v="0.41"/>
    <n v="1827.0501999999999"/>
    <n v="2629.1698000000006"/>
    <n v="6"/>
    <x v="24"/>
    <d v="2023-04-23T00:00:00"/>
    <x v="1"/>
    <x v="2"/>
    <n v="326.70999999999998"/>
    <x v="2"/>
  </r>
  <r>
    <s v="ORD104820"/>
    <x v="3"/>
    <x v="4"/>
    <n v="4461.93"/>
    <n v="0.26"/>
    <n v="1160.1018000000001"/>
    <n v="3301.8281999999999"/>
    <n v="6"/>
    <x v="47"/>
    <d v="2023-10-19T00:00:00"/>
    <x v="2"/>
    <x v="1"/>
    <n v="466.94"/>
    <x v="0"/>
  </r>
  <r>
    <s v="ORD110495"/>
    <x v="0"/>
    <x v="0"/>
    <n v="4473.16"/>
    <n v="0.33"/>
    <n v="1476.1428000000001"/>
    <n v="2997.0171999999998"/>
    <n v="6"/>
    <x v="553"/>
    <d v="2023-10-11T00:00:00"/>
    <x v="1"/>
    <x v="0"/>
    <n v="722.77"/>
    <x v="0"/>
  </r>
  <r>
    <s v="ORD108160"/>
    <x v="3"/>
    <x v="3"/>
    <n v="4473.34"/>
    <n v="0.38"/>
    <n v="1699.8692000000001"/>
    <n v="2773.4708000000001"/>
    <n v="6"/>
    <x v="158"/>
    <d v="2024-10-03T00:00:00"/>
    <x v="0"/>
    <x v="2"/>
    <n v="622.11"/>
    <x v="0"/>
  </r>
  <r>
    <s v="ORD113718"/>
    <x v="3"/>
    <x v="2"/>
    <n v="4481.6400000000003"/>
    <n v="0.28000000000000003"/>
    <n v="1254.8592000000001"/>
    <n v="3226.7808000000005"/>
    <n v="6"/>
    <x v="130"/>
    <d v="2024-12-28T00:00:00"/>
    <x v="2"/>
    <x v="0"/>
    <n v="1208.31"/>
    <x v="5"/>
  </r>
  <r>
    <s v="ORD112584"/>
    <x v="0"/>
    <x v="0"/>
    <n v="4481.96"/>
    <n v="0.23"/>
    <n v="1030.8508000000002"/>
    <n v="3451.1091999999999"/>
    <n v="6"/>
    <x v="221"/>
    <d v="2024-06-02T00:00:00"/>
    <x v="2"/>
    <x v="1"/>
    <n v="426.19"/>
    <x v="0"/>
  </r>
  <r>
    <s v="ORD108134"/>
    <x v="3"/>
    <x v="4"/>
    <n v="4486.92"/>
    <n v="0.09"/>
    <n v="403.82279999999997"/>
    <n v="4083.0972000000002"/>
    <n v="6"/>
    <x v="121"/>
    <d v="2024-11-14T00:00:00"/>
    <x v="0"/>
    <x v="2"/>
    <n v="1072.8499999999999"/>
    <x v="3"/>
  </r>
  <r>
    <s v="ORD114106"/>
    <x v="0"/>
    <x v="2"/>
    <n v="4488.87"/>
    <n v="0.22"/>
    <n v="987.55139999999994"/>
    <n v="3501.3186000000001"/>
    <n v="6"/>
    <x v="231"/>
    <d v="2023-07-10T00:00:00"/>
    <x v="0"/>
    <x v="2"/>
    <n v="1301.3"/>
    <x v="1"/>
  </r>
  <r>
    <s v="ORD114969"/>
    <x v="1"/>
    <x v="0"/>
    <n v="4495.21"/>
    <n v="0.01"/>
    <n v="44.952100000000002"/>
    <n v="4450.2578999999996"/>
    <n v="6"/>
    <x v="197"/>
    <d v="2024-04-04T00:00:00"/>
    <x v="1"/>
    <x v="2"/>
    <n v="511.17"/>
    <x v="3"/>
  </r>
  <r>
    <s v="ORD100270"/>
    <x v="2"/>
    <x v="1"/>
    <n v="4497.63"/>
    <n v="0.03"/>
    <n v="134.9289"/>
    <n v="4362.7011000000002"/>
    <n v="6"/>
    <x v="701"/>
    <d v="2024-08-27T00:00:00"/>
    <x v="1"/>
    <x v="0"/>
    <n v="696.38"/>
    <x v="3"/>
  </r>
  <r>
    <s v="ORD107341"/>
    <x v="3"/>
    <x v="0"/>
    <n v="4498.6499999999996"/>
    <n v="0.42"/>
    <n v="1889.4329999999998"/>
    <n v="2609.2169999999996"/>
    <n v="6"/>
    <x v="62"/>
    <d v="2024-10-20T00:00:00"/>
    <x v="2"/>
    <x v="0"/>
    <n v="676.04"/>
    <x v="2"/>
  </r>
  <r>
    <s v="ORD103910"/>
    <x v="3"/>
    <x v="3"/>
    <n v="4500.18"/>
    <n v="0.03"/>
    <n v="135.00540000000001"/>
    <n v="4365.1746000000003"/>
    <n v="6"/>
    <x v="545"/>
    <d v="2023-03-04T00:00:00"/>
    <x v="0"/>
    <x v="2"/>
    <n v="564.33000000000004"/>
    <x v="0"/>
  </r>
  <r>
    <s v="ORD104224"/>
    <x v="3"/>
    <x v="0"/>
    <n v="4501.28"/>
    <n v="0.14000000000000001"/>
    <n v="630.17920000000004"/>
    <n v="3871.1007999999997"/>
    <n v="6"/>
    <x v="470"/>
    <d v="2024-12-09T00:00:00"/>
    <x v="2"/>
    <x v="1"/>
    <n v="1154.8"/>
    <x v="0"/>
  </r>
  <r>
    <s v="ORD113070"/>
    <x v="0"/>
    <x v="3"/>
    <n v="4503.6000000000004"/>
    <n v="0.08"/>
    <n v="360.28800000000001"/>
    <n v="4143.3119999999999"/>
    <n v="6"/>
    <x v="510"/>
    <d v="2024-12-05T00:00:00"/>
    <x v="1"/>
    <x v="1"/>
    <n v="652.02"/>
    <x v="1"/>
  </r>
  <r>
    <s v="ORD108780"/>
    <x v="1"/>
    <x v="2"/>
    <n v="4511.46"/>
    <n v="0.28999999999999998"/>
    <n v="1308.3234"/>
    <n v="3203.1365999999998"/>
    <n v="6"/>
    <x v="431"/>
    <d v="2024-06-16T00:00:00"/>
    <x v="1"/>
    <x v="0"/>
    <n v="580.03"/>
    <x v="2"/>
  </r>
  <r>
    <s v="ORD104427"/>
    <x v="2"/>
    <x v="4"/>
    <n v="4512.5"/>
    <n v="0.16"/>
    <n v="722"/>
    <n v="3790.5"/>
    <n v="6"/>
    <x v="80"/>
    <d v="2024-09-13T00:00:00"/>
    <x v="1"/>
    <x v="1"/>
    <n v="374.28"/>
    <x v="5"/>
  </r>
  <r>
    <s v="ORD112262"/>
    <x v="0"/>
    <x v="3"/>
    <n v="4512.6899999999996"/>
    <n v="0.12"/>
    <n v="541.52279999999996"/>
    <n v="3971.1671999999999"/>
    <n v="6"/>
    <x v="650"/>
    <d v="2024-06-05T00:00:00"/>
    <x v="1"/>
    <x v="0"/>
    <n v="603.54"/>
    <x v="4"/>
  </r>
  <r>
    <s v="ORD112317"/>
    <x v="3"/>
    <x v="4"/>
    <n v="4513.04"/>
    <n v="0.35"/>
    <n v="1579.5639999999999"/>
    <n v="2933.4760000000001"/>
    <n v="6"/>
    <x v="280"/>
    <d v="2024-03-19T00:00:00"/>
    <x v="1"/>
    <x v="1"/>
    <n v="369.23"/>
    <x v="3"/>
  </r>
  <r>
    <s v="ORD104042"/>
    <x v="0"/>
    <x v="0"/>
    <n v="4516.74"/>
    <n v="0.1"/>
    <n v="451.67399999999998"/>
    <n v="4065.0659999999998"/>
    <n v="6"/>
    <x v="433"/>
    <d v="2023-04-16T00:00:00"/>
    <x v="0"/>
    <x v="2"/>
    <n v="1123.1099999999999"/>
    <x v="0"/>
  </r>
  <r>
    <s v="ORD112529"/>
    <x v="3"/>
    <x v="3"/>
    <n v="4516.97"/>
    <n v="0.08"/>
    <n v="361.35760000000005"/>
    <n v="4155.6124"/>
    <n v="6"/>
    <x v="664"/>
    <d v="2024-04-21T00:00:00"/>
    <x v="0"/>
    <x v="2"/>
    <n v="298.16000000000003"/>
    <x v="3"/>
  </r>
  <r>
    <s v="ORD105235"/>
    <x v="1"/>
    <x v="1"/>
    <n v="4522.33"/>
    <n v="0.16"/>
    <n v="723.57280000000003"/>
    <n v="3798.7572"/>
    <n v="6"/>
    <x v="142"/>
    <d v="2023-07-14T00:00:00"/>
    <x v="1"/>
    <x v="2"/>
    <n v="842.46"/>
    <x v="5"/>
  </r>
  <r>
    <s v="ORD109346"/>
    <x v="0"/>
    <x v="4"/>
    <n v="4522.8"/>
    <n v="0.37"/>
    <n v="1673.4360000000001"/>
    <n v="2849.364"/>
    <n v="6"/>
    <x v="662"/>
    <d v="2023-06-10T00:00:00"/>
    <x v="2"/>
    <x v="2"/>
    <n v="854.87"/>
    <x v="4"/>
  </r>
  <r>
    <s v="ORD112908"/>
    <x v="2"/>
    <x v="2"/>
    <n v="4531.8999999999996"/>
    <n v="0.42"/>
    <n v="1903.3979999999997"/>
    <n v="2628.502"/>
    <n v="6"/>
    <x v="547"/>
    <d v="2023-02-09T00:00:00"/>
    <x v="1"/>
    <x v="2"/>
    <n v="1161.71"/>
    <x v="1"/>
  </r>
  <r>
    <s v="ORD112300"/>
    <x v="0"/>
    <x v="2"/>
    <n v="4533.8599999999997"/>
    <n v="0.14000000000000001"/>
    <n v="634.74040000000002"/>
    <n v="3899.1195999999995"/>
    <n v="6"/>
    <x v="623"/>
    <d v="2025-01-02T00:00:00"/>
    <x v="2"/>
    <x v="2"/>
    <n v="1354.27"/>
    <x v="5"/>
  </r>
  <r>
    <s v="ORD104681"/>
    <x v="1"/>
    <x v="3"/>
    <n v="4534.22"/>
    <n v="0.46"/>
    <n v="2085.7412000000004"/>
    <n v="2448.4787999999999"/>
    <n v="6"/>
    <x v="79"/>
    <d v="2024-09-16T00:00:00"/>
    <x v="1"/>
    <x v="0"/>
    <n v="1305.48"/>
    <x v="0"/>
  </r>
  <r>
    <s v="ORD113462"/>
    <x v="2"/>
    <x v="0"/>
    <n v="4535.99"/>
    <n v="0.28000000000000003"/>
    <n v="1270.0771999999999"/>
    <n v="3265.9128000000001"/>
    <n v="6"/>
    <x v="590"/>
    <d v="2023-05-19T00:00:00"/>
    <x v="2"/>
    <x v="2"/>
    <n v="630.64"/>
    <x v="3"/>
  </r>
  <r>
    <s v="ORD112810"/>
    <x v="0"/>
    <x v="3"/>
    <n v="4536.53"/>
    <n v="0.06"/>
    <n v="272.1918"/>
    <n v="4264.3382000000001"/>
    <n v="6"/>
    <x v="430"/>
    <d v="2024-02-22T00:00:00"/>
    <x v="1"/>
    <x v="1"/>
    <n v="681.2"/>
    <x v="3"/>
  </r>
  <r>
    <s v="ORD106989"/>
    <x v="0"/>
    <x v="3"/>
    <n v="4540.3100000000004"/>
    <n v="0.09"/>
    <n v="408.62790000000001"/>
    <n v="4131.6821"/>
    <n v="6"/>
    <x v="402"/>
    <d v="2023-08-22T00:00:00"/>
    <x v="1"/>
    <x v="0"/>
    <n v="882.14"/>
    <x v="4"/>
  </r>
  <r>
    <s v="ORD113330"/>
    <x v="3"/>
    <x v="2"/>
    <n v="4543.07"/>
    <n v="0.48"/>
    <n v="2180.6735999999996"/>
    <n v="2362.3964000000001"/>
    <n v="6"/>
    <x v="563"/>
    <d v="2023-07-14T00:00:00"/>
    <x v="1"/>
    <x v="2"/>
    <n v="1095.1099999999999"/>
    <x v="0"/>
  </r>
  <r>
    <s v="ORD113287"/>
    <x v="3"/>
    <x v="2"/>
    <n v="4548.8500000000004"/>
    <n v="0.17"/>
    <n v="773.30450000000008"/>
    <n v="3775.5455000000002"/>
    <n v="6"/>
    <x v="693"/>
    <d v="2023-07-14T00:00:00"/>
    <x v="1"/>
    <x v="1"/>
    <n v="589.70000000000005"/>
    <x v="2"/>
  </r>
  <r>
    <s v="ORD111997"/>
    <x v="1"/>
    <x v="4"/>
    <n v="4549.41"/>
    <n v="0.37"/>
    <n v="1683.2817"/>
    <n v="2866.1282999999999"/>
    <n v="6"/>
    <x v="584"/>
    <d v="2023-09-25T00:00:00"/>
    <x v="1"/>
    <x v="0"/>
    <n v="1029.46"/>
    <x v="2"/>
  </r>
  <r>
    <s v="ORD114450"/>
    <x v="3"/>
    <x v="4"/>
    <n v="4550.05"/>
    <n v="0.44"/>
    <n v="2002.0220000000002"/>
    <n v="2548.0280000000002"/>
    <n v="6"/>
    <x v="249"/>
    <d v="2023-02-23T00:00:00"/>
    <x v="0"/>
    <x v="2"/>
    <n v="1353.74"/>
    <x v="5"/>
  </r>
  <r>
    <s v="ORD104982"/>
    <x v="1"/>
    <x v="2"/>
    <n v="4551.67"/>
    <n v="0.04"/>
    <n v="182.0668"/>
    <n v="4369.6032000000005"/>
    <n v="6"/>
    <x v="582"/>
    <d v="2023-08-01T00:00:00"/>
    <x v="1"/>
    <x v="1"/>
    <n v="328.51"/>
    <x v="3"/>
  </r>
  <r>
    <s v="ORD112497"/>
    <x v="2"/>
    <x v="3"/>
    <n v="4552.17"/>
    <n v="0.39"/>
    <n v="1775.3463000000002"/>
    <n v="2776.8236999999999"/>
    <n v="6"/>
    <x v="101"/>
    <d v="2024-01-21T00:00:00"/>
    <x v="1"/>
    <x v="2"/>
    <n v="1124.22"/>
    <x v="3"/>
  </r>
  <r>
    <s v="ORD109593"/>
    <x v="0"/>
    <x v="0"/>
    <n v="4553.08"/>
    <n v="0.08"/>
    <n v="364.24639999999999"/>
    <n v="4188.8335999999999"/>
    <n v="6"/>
    <x v="591"/>
    <d v="2023-03-25T00:00:00"/>
    <x v="0"/>
    <x v="0"/>
    <n v="518.45000000000005"/>
    <x v="5"/>
  </r>
  <r>
    <s v="ORD107876"/>
    <x v="1"/>
    <x v="0"/>
    <n v="4560.6499999999996"/>
    <n v="0.47"/>
    <n v="2143.5054999999998"/>
    <n v="2417.1444999999999"/>
    <n v="6"/>
    <x v="212"/>
    <d v="2023-05-15T00:00:00"/>
    <x v="2"/>
    <x v="1"/>
    <n v="768.28"/>
    <x v="0"/>
  </r>
  <r>
    <s v="ORD112501"/>
    <x v="0"/>
    <x v="2"/>
    <n v="4561.04"/>
    <n v="0.26"/>
    <n v="1185.8704"/>
    <n v="3375.1696000000002"/>
    <n v="6"/>
    <x v="639"/>
    <d v="2023-08-12T00:00:00"/>
    <x v="2"/>
    <x v="0"/>
    <n v="692.01"/>
    <x v="0"/>
  </r>
  <r>
    <s v="ORD111467"/>
    <x v="2"/>
    <x v="1"/>
    <n v="4562.43"/>
    <n v="0.25"/>
    <n v="1140.6075000000001"/>
    <n v="3421.8225000000002"/>
    <n v="6"/>
    <x v="80"/>
    <d v="2024-09-09T00:00:00"/>
    <x v="1"/>
    <x v="0"/>
    <n v="777.1"/>
    <x v="1"/>
  </r>
  <r>
    <s v="ORD106149"/>
    <x v="2"/>
    <x v="4"/>
    <n v="4563.88"/>
    <n v="0.26"/>
    <n v="1186.6088"/>
    <n v="3377.2712000000001"/>
    <n v="6"/>
    <x v="60"/>
    <d v="2023-11-16T00:00:00"/>
    <x v="0"/>
    <x v="1"/>
    <n v="920.84"/>
    <x v="2"/>
  </r>
  <r>
    <s v="ORD107492"/>
    <x v="1"/>
    <x v="3"/>
    <n v="4564.2299999999996"/>
    <n v="0.06"/>
    <n v="273.85379999999998"/>
    <n v="4290.3761999999997"/>
    <n v="6"/>
    <x v="481"/>
    <d v="2024-06-11T00:00:00"/>
    <x v="0"/>
    <x v="1"/>
    <n v="617.55999999999995"/>
    <x v="1"/>
  </r>
  <r>
    <s v="ORD102299"/>
    <x v="3"/>
    <x v="2"/>
    <n v="4564.55"/>
    <n v="0.36"/>
    <n v="1643.2380000000001"/>
    <n v="2921.3119999999999"/>
    <n v="6"/>
    <x v="6"/>
    <d v="2023-08-22T00:00:00"/>
    <x v="1"/>
    <x v="2"/>
    <n v="443.99"/>
    <x v="3"/>
  </r>
  <r>
    <s v="ORD115149"/>
    <x v="3"/>
    <x v="0"/>
    <n v="4569.37"/>
    <n v="0.14000000000000001"/>
    <n v="639.71180000000004"/>
    <n v="3929.6581999999999"/>
    <n v="6"/>
    <x v="373"/>
    <d v="2024-04-06T00:00:00"/>
    <x v="1"/>
    <x v="0"/>
    <n v="894.19"/>
    <x v="0"/>
  </r>
  <r>
    <s v="ORD100493"/>
    <x v="2"/>
    <x v="4"/>
    <n v="4571.83"/>
    <n v="0.36"/>
    <n v="1645.8588"/>
    <n v="2925.9712"/>
    <n v="6"/>
    <x v="216"/>
    <d v="2023-04-23T00:00:00"/>
    <x v="2"/>
    <x v="1"/>
    <n v="764.68"/>
    <x v="0"/>
  </r>
  <r>
    <s v="ORD104065"/>
    <x v="0"/>
    <x v="1"/>
    <n v="4574.32"/>
    <n v="0.34"/>
    <n v="1555.2688000000001"/>
    <n v="3019.0511999999999"/>
    <n v="6"/>
    <x v="6"/>
    <d v="2023-08-20T00:00:00"/>
    <x v="1"/>
    <x v="1"/>
    <n v="622.88"/>
    <x v="2"/>
  </r>
  <r>
    <s v="ORD101361"/>
    <x v="2"/>
    <x v="0"/>
    <n v="4574.7700000000004"/>
    <n v="0.02"/>
    <n v="91.495400000000004"/>
    <n v="4483.2746000000006"/>
    <n v="6"/>
    <x v="514"/>
    <d v="2024-02-07T00:00:00"/>
    <x v="0"/>
    <x v="2"/>
    <n v="953.36"/>
    <x v="1"/>
  </r>
  <r>
    <s v="ORD100897"/>
    <x v="3"/>
    <x v="3"/>
    <n v="4578.59"/>
    <n v="0.33"/>
    <n v="1510.9347"/>
    <n v="3067.6553000000004"/>
    <n v="6"/>
    <x v="43"/>
    <d v="2024-12-31T00:00:00"/>
    <x v="2"/>
    <x v="0"/>
    <n v="1066.33"/>
    <x v="3"/>
  </r>
  <r>
    <s v="ORD114203"/>
    <x v="2"/>
    <x v="2"/>
    <n v="4582.6499999999996"/>
    <n v="0.44"/>
    <n v="2016.3659999999998"/>
    <n v="2566.2839999999997"/>
    <n v="6"/>
    <x v="685"/>
    <d v="2023-11-19T00:00:00"/>
    <x v="0"/>
    <x v="0"/>
    <n v="1111.98"/>
    <x v="2"/>
  </r>
  <r>
    <s v="ORD100275"/>
    <x v="3"/>
    <x v="1"/>
    <n v="4592.47"/>
    <n v="0.05"/>
    <n v="229.62350000000004"/>
    <n v="4362.8465000000006"/>
    <n v="6"/>
    <x v="277"/>
    <d v="2024-07-28T00:00:00"/>
    <x v="2"/>
    <x v="2"/>
    <n v="1369.07"/>
    <x v="5"/>
  </r>
  <r>
    <s v="ORD100563"/>
    <x v="0"/>
    <x v="1"/>
    <n v="4595.29"/>
    <n v="0.04"/>
    <n v="183.8116"/>
    <n v="4411.4784"/>
    <n v="6"/>
    <x v="436"/>
    <d v="2024-10-29T00:00:00"/>
    <x v="2"/>
    <x v="2"/>
    <n v="1066.82"/>
    <x v="0"/>
  </r>
  <r>
    <s v="ORD100188"/>
    <x v="0"/>
    <x v="4"/>
    <n v="4596.4799999999996"/>
    <n v="0.15"/>
    <n v="689.47199999999987"/>
    <n v="3907.0079999999998"/>
    <n v="6"/>
    <x v="709"/>
    <d v="2023-11-03T00:00:00"/>
    <x v="1"/>
    <x v="2"/>
    <n v="838.45"/>
    <x v="1"/>
  </r>
  <r>
    <s v="ORD101017"/>
    <x v="0"/>
    <x v="4"/>
    <n v="4599.87"/>
    <n v="0.25"/>
    <n v="1149.9675"/>
    <n v="3449.9025000000001"/>
    <n v="6"/>
    <x v="309"/>
    <d v="2023-06-17T00:00:00"/>
    <x v="0"/>
    <x v="0"/>
    <n v="898.76"/>
    <x v="2"/>
  </r>
  <r>
    <s v="ORD106094"/>
    <x v="0"/>
    <x v="3"/>
    <n v="4606.1400000000003"/>
    <n v="0.47"/>
    <n v="2164.8858"/>
    <n v="2441.2542000000003"/>
    <n v="6"/>
    <x v="150"/>
    <d v="2024-08-03T00:00:00"/>
    <x v="2"/>
    <x v="0"/>
    <n v="898.4"/>
    <x v="5"/>
  </r>
  <r>
    <s v="ORD108230"/>
    <x v="2"/>
    <x v="3"/>
    <n v="4607.7"/>
    <n v="0.05"/>
    <n v="230.38499999999999"/>
    <n v="4377.3149999999996"/>
    <n v="6"/>
    <x v="539"/>
    <d v="2024-10-01T00:00:00"/>
    <x v="2"/>
    <x v="2"/>
    <n v="1316.99"/>
    <x v="3"/>
  </r>
  <r>
    <s v="ORD106271"/>
    <x v="2"/>
    <x v="3"/>
    <n v="4608.6899999999996"/>
    <n v="0.09"/>
    <n v="414.78209999999996"/>
    <n v="4193.9078999999992"/>
    <n v="6"/>
    <x v="723"/>
    <d v="2024-06-26T00:00:00"/>
    <x v="2"/>
    <x v="1"/>
    <n v="433.93"/>
    <x v="1"/>
  </r>
  <r>
    <s v="ORD102036"/>
    <x v="2"/>
    <x v="4"/>
    <n v="4615.4399999999996"/>
    <n v="0.36"/>
    <n v="1661.5583999999999"/>
    <n v="2953.8815999999997"/>
    <n v="6"/>
    <x v="581"/>
    <d v="2023-09-17T00:00:00"/>
    <x v="1"/>
    <x v="0"/>
    <n v="1140.32"/>
    <x v="0"/>
  </r>
  <r>
    <s v="ORD105060"/>
    <x v="3"/>
    <x v="4"/>
    <n v="4617.8500000000004"/>
    <n v="0.44"/>
    <n v="2031.8540000000003"/>
    <n v="2585.9960000000001"/>
    <n v="6"/>
    <x v="83"/>
    <d v="2023-10-16T00:00:00"/>
    <x v="2"/>
    <x v="0"/>
    <n v="802.36"/>
    <x v="5"/>
  </r>
  <r>
    <s v="ORD109588"/>
    <x v="1"/>
    <x v="0"/>
    <n v="4618.5600000000004"/>
    <n v="0.13"/>
    <n v="600.41280000000006"/>
    <n v="4018.1472000000003"/>
    <n v="6"/>
    <x v="689"/>
    <d v="2024-12-22T00:00:00"/>
    <x v="1"/>
    <x v="1"/>
    <n v="609.59"/>
    <x v="3"/>
  </r>
  <r>
    <s v="ORD113350"/>
    <x v="1"/>
    <x v="4"/>
    <n v="4620.24"/>
    <n v="7.0000000000000007E-2"/>
    <n v="323.41680000000002"/>
    <n v="4296.8231999999998"/>
    <n v="6"/>
    <x v="670"/>
    <d v="2023-06-30T00:00:00"/>
    <x v="0"/>
    <x v="1"/>
    <n v="1076.1400000000001"/>
    <x v="3"/>
  </r>
  <r>
    <s v="ORD113885"/>
    <x v="3"/>
    <x v="1"/>
    <n v="4628.1899999999996"/>
    <n v="0.23"/>
    <n v="1064.4837"/>
    <n v="3563.7062999999998"/>
    <n v="6"/>
    <x v="296"/>
    <d v="2024-06-08T00:00:00"/>
    <x v="0"/>
    <x v="2"/>
    <n v="1290.8399999999999"/>
    <x v="5"/>
  </r>
  <r>
    <s v="ORD106130"/>
    <x v="2"/>
    <x v="3"/>
    <n v="4628.6499999999996"/>
    <n v="0.05"/>
    <n v="231.4325"/>
    <n v="4397.2174999999997"/>
    <n v="6"/>
    <x v="291"/>
    <d v="2023-09-17T00:00:00"/>
    <x v="0"/>
    <x v="2"/>
    <n v="357.7"/>
    <x v="3"/>
  </r>
  <r>
    <s v="ORD102940"/>
    <x v="1"/>
    <x v="1"/>
    <n v="4636.6499999999996"/>
    <n v="0.12"/>
    <n v="556.39799999999991"/>
    <n v="4080.2519999999995"/>
    <n v="6"/>
    <x v="163"/>
    <d v="2024-07-31T00:00:00"/>
    <x v="0"/>
    <x v="1"/>
    <n v="1026.43"/>
    <x v="4"/>
  </r>
  <r>
    <s v="ORD100985"/>
    <x v="2"/>
    <x v="0"/>
    <n v="4637.08"/>
    <n v="0.5"/>
    <n v="2318.54"/>
    <n v="2318.54"/>
    <n v="6"/>
    <x v="343"/>
    <d v="2023-06-12T00:00:00"/>
    <x v="0"/>
    <x v="2"/>
    <n v="1325.26"/>
    <x v="1"/>
  </r>
  <r>
    <s v="ORD108531"/>
    <x v="2"/>
    <x v="3"/>
    <n v="4637.2"/>
    <n v="0.2"/>
    <n v="927.44"/>
    <n v="3709.7599999999998"/>
    <n v="6"/>
    <x v="283"/>
    <d v="2023-03-01T00:00:00"/>
    <x v="1"/>
    <x v="1"/>
    <n v="1203.45"/>
    <x v="4"/>
  </r>
  <r>
    <s v="ORD103619"/>
    <x v="1"/>
    <x v="2"/>
    <n v="4638.25"/>
    <n v="0.26"/>
    <n v="1205.9449999999999"/>
    <n v="3432.3050000000003"/>
    <n v="6"/>
    <x v="240"/>
    <d v="2024-02-01T00:00:00"/>
    <x v="2"/>
    <x v="2"/>
    <n v="1068.18"/>
    <x v="1"/>
  </r>
  <r>
    <s v="ORD108212"/>
    <x v="2"/>
    <x v="0"/>
    <n v="4641.17"/>
    <n v="0.47"/>
    <n v="2181.3498999999997"/>
    <n v="2459.8201000000004"/>
    <n v="6"/>
    <x v="346"/>
    <d v="2023-06-07T00:00:00"/>
    <x v="1"/>
    <x v="1"/>
    <n v="533.95000000000005"/>
    <x v="3"/>
  </r>
  <r>
    <s v="ORD113182"/>
    <x v="3"/>
    <x v="0"/>
    <n v="4641.6400000000003"/>
    <n v="0.01"/>
    <n v="46.416400000000003"/>
    <n v="4595.2236000000003"/>
    <n v="6"/>
    <x v="642"/>
    <d v="2023-06-13T00:00:00"/>
    <x v="2"/>
    <x v="1"/>
    <n v="635.1"/>
    <x v="5"/>
  </r>
  <r>
    <s v="ORD100456"/>
    <x v="2"/>
    <x v="4"/>
    <n v="4642.93"/>
    <n v="0.37"/>
    <n v="1717.8841"/>
    <n v="2925.0459000000001"/>
    <n v="6"/>
    <x v="147"/>
    <d v="2024-01-02T00:00:00"/>
    <x v="2"/>
    <x v="1"/>
    <n v="1074.45"/>
    <x v="1"/>
  </r>
  <r>
    <s v="ORD113469"/>
    <x v="1"/>
    <x v="1"/>
    <n v="4644.3100000000004"/>
    <n v="0.48"/>
    <n v="2229.2688000000003"/>
    <n v="2415.0412000000001"/>
    <n v="6"/>
    <x v="261"/>
    <d v="2024-12-05T00:00:00"/>
    <x v="1"/>
    <x v="1"/>
    <n v="1082.03"/>
    <x v="3"/>
  </r>
  <r>
    <s v="ORD109800"/>
    <x v="2"/>
    <x v="1"/>
    <n v="4647.5"/>
    <n v="0.23"/>
    <n v="1068.925"/>
    <n v="3578.5749999999998"/>
    <n v="6"/>
    <x v="154"/>
    <d v="2023-01-31T00:00:00"/>
    <x v="2"/>
    <x v="0"/>
    <n v="538.99"/>
    <x v="0"/>
  </r>
  <r>
    <s v="ORD114374"/>
    <x v="1"/>
    <x v="2"/>
    <n v="4648.75"/>
    <n v="0.27"/>
    <n v="1255.1625000000001"/>
    <n v="3393.5874999999996"/>
    <n v="6"/>
    <x v="650"/>
    <d v="2024-06-02T00:00:00"/>
    <x v="2"/>
    <x v="1"/>
    <n v="518.66"/>
    <x v="1"/>
  </r>
  <r>
    <s v="ORD103043"/>
    <x v="1"/>
    <x v="3"/>
    <n v="4650.75"/>
    <n v="0.49"/>
    <n v="2278.8674999999998"/>
    <n v="2371.8825000000002"/>
    <n v="6"/>
    <x v="92"/>
    <d v="2023-12-10T00:00:00"/>
    <x v="1"/>
    <x v="0"/>
    <n v="1179.97"/>
    <x v="2"/>
  </r>
  <r>
    <s v="ORD109942"/>
    <x v="3"/>
    <x v="2"/>
    <n v="4658.57"/>
    <n v="0.01"/>
    <n v="46.585699999999996"/>
    <n v="4611.9843000000001"/>
    <n v="6"/>
    <x v="59"/>
    <d v="2023-09-25T00:00:00"/>
    <x v="1"/>
    <x v="0"/>
    <n v="1197.52"/>
    <x v="1"/>
  </r>
  <r>
    <s v="ORD104990"/>
    <x v="1"/>
    <x v="2"/>
    <n v="4660.55"/>
    <n v="0.03"/>
    <n v="139.81649999999999"/>
    <n v="4520.7335000000003"/>
    <n v="6"/>
    <x v="225"/>
    <d v="2024-07-07T00:00:00"/>
    <x v="2"/>
    <x v="0"/>
    <n v="427.1"/>
    <x v="5"/>
  </r>
  <r>
    <s v="ORD107268"/>
    <x v="1"/>
    <x v="1"/>
    <n v="4664.1000000000004"/>
    <n v="0.18"/>
    <n v="839.53800000000001"/>
    <n v="3824.5620000000004"/>
    <n v="6"/>
    <x v="180"/>
    <d v="2023-09-21T00:00:00"/>
    <x v="0"/>
    <x v="1"/>
    <n v="297.52"/>
    <x v="5"/>
  </r>
  <r>
    <s v="ORD104307"/>
    <x v="2"/>
    <x v="3"/>
    <n v="4664.6499999999996"/>
    <n v="0.33"/>
    <n v="1539.3344999999999"/>
    <n v="3125.3154999999997"/>
    <n v="6"/>
    <x v="712"/>
    <d v="2024-02-23T00:00:00"/>
    <x v="2"/>
    <x v="1"/>
    <n v="661.95"/>
    <x v="3"/>
  </r>
  <r>
    <s v="ORD110781"/>
    <x v="1"/>
    <x v="2"/>
    <n v="4669.84"/>
    <n v="0.45"/>
    <n v="2101.4280000000003"/>
    <n v="2568.4119999999998"/>
    <n v="6"/>
    <x v="69"/>
    <d v="2023-04-03T00:00:00"/>
    <x v="2"/>
    <x v="1"/>
    <n v="653.64"/>
    <x v="2"/>
  </r>
  <r>
    <s v="ORD110423"/>
    <x v="1"/>
    <x v="2"/>
    <n v="4670.67"/>
    <n v="0.28999999999999998"/>
    <n v="1354.4942999999998"/>
    <n v="3316.1757000000002"/>
    <n v="6"/>
    <x v="93"/>
    <d v="2023-05-26T00:00:00"/>
    <x v="2"/>
    <x v="1"/>
    <n v="607.48"/>
    <x v="4"/>
  </r>
  <r>
    <s v="ORD113061"/>
    <x v="1"/>
    <x v="1"/>
    <n v="4673.58"/>
    <n v="0.38"/>
    <n v="1775.9603999999999"/>
    <n v="2897.6196"/>
    <n v="6"/>
    <x v="662"/>
    <d v="2023-06-06T00:00:00"/>
    <x v="0"/>
    <x v="0"/>
    <n v="330.76"/>
    <x v="2"/>
  </r>
  <r>
    <s v="ORD115298"/>
    <x v="2"/>
    <x v="1"/>
    <n v="4676.03"/>
    <n v="0.35"/>
    <n v="1636.6104999999998"/>
    <n v="3039.4195"/>
    <n v="6"/>
    <x v="277"/>
    <d v="2024-07-30T00:00:00"/>
    <x v="1"/>
    <x v="1"/>
    <n v="382.02"/>
    <x v="4"/>
  </r>
  <r>
    <s v="ORD111528"/>
    <x v="1"/>
    <x v="3"/>
    <n v="4685.51"/>
    <n v="0.09"/>
    <n v="421.69589999999999"/>
    <n v="4263.8141000000005"/>
    <n v="6"/>
    <x v="258"/>
    <d v="2024-06-01T00:00:00"/>
    <x v="0"/>
    <x v="2"/>
    <n v="1323.75"/>
    <x v="4"/>
  </r>
  <r>
    <s v="ORD112618"/>
    <x v="3"/>
    <x v="3"/>
    <n v="4685.67"/>
    <n v="0.01"/>
    <n v="46.856700000000004"/>
    <n v="4638.8132999999998"/>
    <n v="6"/>
    <x v="688"/>
    <d v="2024-06-17T00:00:00"/>
    <x v="2"/>
    <x v="2"/>
    <n v="595.74"/>
    <x v="5"/>
  </r>
  <r>
    <s v="ORD100578"/>
    <x v="2"/>
    <x v="3"/>
    <n v="4686.83"/>
    <n v="0.37"/>
    <n v="1734.1270999999999"/>
    <n v="2952.7029000000002"/>
    <n v="6"/>
    <x v="71"/>
    <d v="2023-08-17T00:00:00"/>
    <x v="0"/>
    <x v="1"/>
    <n v="1364.67"/>
    <x v="5"/>
  </r>
  <r>
    <s v="ORD106111"/>
    <x v="2"/>
    <x v="1"/>
    <n v="4687.55"/>
    <n v="0.2"/>
    <n v="937.5100000000001"/>
    <n v="3750.04"/>
    <n v="6"/>
    <x v="719"/>
    <d v="2023-09-30T00:00:00"/>
    <x v="2"/>
    <x v="2"/>
    <n v="744.18"/>
    <x v="4"/>
  </r>
  <r>
    <s v="ORD105284"/>
    <x v="0"/>
    <x v="3"/>
    <n v="4689.22"/>
    <n v="0.24"/>
    <n v="1125.4128000000001"/>
    <n v="3563.8072000000002"/>
    <n v="6"/>
    <x v="77"/>
    <d v="2023-09-26T00:00:00"/>
    <x v="2"/>
    <x v="2"/>
    <n v="1112.1099999999999"/>
    <x v="5"/>
  </r>
  <r>
    <s v="ORD103716"/>
    <x v="3"/>
    <x v="3"/>
    <n v="4697.17"/>
    <n v="0.47"/>
    <n v="2207.6698999999999"/>
    <n v="2489.5001000000002"/>
    <n v="6"/>
    <x v="67"/>
    <d v="2023-08-07T00:00:00"/>
    <x v="2"/>
    <x v="0"/>
    <n v="362.89"/>
    <x v="3"/>
  </r>
  <r>
    <s v="ORD101048"/>
    <x v="1"/>
    <x v="4"/>
    <n v="4702.26"/>
    <n v="0.31"/>
    <n v="1457.7006000000001"/>
    <n v="3244.5594000000001"/>
    <n v="6"/>
    <x v="240"/>
    <d v="2024-01-31T00:00:00"/>
    <x v="0"/>
    <x v="1"/>
    <n v="429.5"/>
    <x v="0"/>
  </r>
  <r>
    <s v="ORD102472"/>
    <x v="0"/>
    <x v="4"/>
    <n v="4710.7299999999996"/>
    <n v="0.13"/>
    <n v="612.39490000000001"/>
    <n v="4098.3350999999993"/>
    <n v="6"/>
    <x v="136"/>
    <d v="2024-11-24T00:00:00"/>
    <x v="1"/>
    <x v="2"/>
    <n v="576.05999999999995"/>
    <x v="3"/>
  </r>
  <r>
    <s v="ORD109543"/>
    <x v="2"/>
    <x v="1"/>
    <n v="4712.45"/>
    <n v="0.2"/>
    <n v="942.49"/>
    <n v="3769.96"/>
    <n v="6"/>
    <x v="701"/>
    <d v="2024-08-27T00:00:00"/>
    <x v="2"/>
    <x v="2"/>
    <n v="821.18"/>
    <x v="2"/>
  </r>
  <r>
    <s v="ORD110459"/>
    <x v="2"/>
    <x v="1"/>
    <n v="4713.6499999999996"/>
    <n v="0.13"/>
    <n v="612.77449999999999"/>
    <n v="4100.8755000000001"/>
    <n v="6"/>
    <x v="286"/>
    <d v="2024-06-22T00:00:00"/>
    <x v="0"/>
    <x v="0"/>
    <n v="1238.03"/>
    <x v="4"/>
  </r>
  <r>
    <s v="ORD105845"/>
    <x v="0"/>
    <x v="2"/>
    <n v="4714.75"/>
    <n v="7.0000000000000007E-2"/>
    <n v="330.03250000000003"/>
    <n v="4384.7174999999997"/>
    <n v="6"/>
    <x v="623"/>
    <d v="2025-01-03T00:00:00"/>
    <x v="2"/>
    <x v="0"/>
    <n v="609.22"/>
    <x v="0"/>
  </r>
  <r>
    <s v="ORD109449"/>
    <x v="2"/>
    <x v="2"/>
    <n v="4716.34"/>
    <n v="0.11"/>
    <n v="518.79740000000004"/>
    <n v="4197.5425999999998"/>
    <n v="6"/>
    <x v="134"/>
    <d v="2023-06-11T00:00:00"/>
    <x v="2"/>
    <x v="0"/>
    <n v="1365.97"/>
    <x v="4"/>
  </r>
  <r>
    <s v="ORD100095"/>
    <x v="2"/>
    <x v="3"/>
    <n v="4716.3999999999996"/>
    <n v="0.4"/>
    <n v="1886.56"/>
    <n v="2829.8399999999997"/>
    <n v="6"/>
    <x v="382"/>
    <d v="2023-09-30T00:00:00"/>
    <x v="1"/>
    <x v="1"/>
    <n v="523.02"/>
    <x v="0"/>
  </r>
  <r>
    <s v="ORD110064"/>
    <x v="3"/>
    <x v="2"/>
    <n v="4716.83"/>
    <n v="0.19"/>
    <n v="896.19769999999994"/>
    <n v="3820.6323000000002"/>
    <n v="6"/>
    <x v="489"/>
    <d v="2024-09-09T00:00:00"/>
    <x v="1"/>
    <x v="0"/>
    <n v="1013.61"/>
    <x v="4"/>
  </r>
  <r>
    <s v="ORD108347"/>
    <x v="2"/>
    <x v="2"/>
    <n v="4721.5"/>
    <n v="0.34"/>
    <n v="1605.3100000000002"/>
    <n v="3116.1899999999996"/>
    <n v="6"/>
    <x v="441"/>
    <d v="2024-03-26T00:00:00"/>
    <x v="0"/>
    <x v="0"/>
    <n v="652.14"/>
    <x v="1"/>
  </r>
  <r>
    <s v="ORD111905"/>
    <x v="3"/>
    <x v="2"/>
    <n v="4726.1000000000004"/>
    <n v="0.15"/>
    <n v="708.91500000000008"/>
    <n v="4017.1850000000004"/>
    <n v="6"/>
    <x v="263"/>
    <d v="2023-06-25T00:00:00"/>
    <x v="0"/>
    <x v="1"/>
    <n v="703.51"/>
    <x v="5"/>
  </r>
  <r>
    <s v="ORD105296"/>
    <x v="1"/>
    <x v="0"/>
    <n v="4726.5"/>
    <n v="0.28000000000000003"/>
    <n v="1323.42"/>
    <n v="3403.08"/>
    <n v="6"/>
    <x v="388"/>
    <d v="2023-07-09T00:00:00"/>
    <x v="0"/>
    <x v="2"/>
    <n v="582.05999999999995"/>
    <x v="1"/>
  </r>
  <r>
    <s v="ORD109772"/>
    <x v="0"/>
    <x v="0"/>
    <n v="4727.38"/>
    <n v="0.44"/>
    <n v="2080.0472"/>
    <n v="2647.3328000000001"/>
    <n v="6"/>
    <x v="399"/>
    <d v="2023-04-23T00:00:00"/>
    <x v="1"/>
    <x v="2"/>
    <n v="735.04"/>
    <x v="5"/>
  </r>
  <r>
    <s v="ORD106976"/>
    <x v="3"/>
    <x v="1"/>
    <n v="4728.91"/>
    <n v="0.21"/>
    <n v="993.07109999999989"/>
    <n v="3735.8388999999997"/>
    <n v="6"/>
    <x v="194"/>
    <d v="2023-02-24T00:00:00"/>
    <x v="2"/>
    <x v="2"/>
    <n v="751.43"/>
    <x v="5"/>
  </r>
  <r>
    <s v="ORD107944"/>
    <x v="0"/>
    <x v="3"/>
    <n v="4731.93"/>
    <n v="0.19"/>
    <n v="899.06670000000008"/>
    <n v="3832.8633"/>
    <n v="6"/>
    <x v="422"/>
    <d v="2023-11-14T00:00:00"/>
    <x v="1"/>
    <x v="0"/>
    <n v="842.47"/>
    <x v="0"/>
  </r>
  <r>
    <s v="ORD106456"/>
    <x v="3"/>
    <x v="2"/>
    <n v="4733.45"/>
    <n v="0.34"/>
    <n v="1609.373"/>
    <n v="3124.0769999999998"/>
    <n v="6"/>
    <x v="46"/>
    <d v="2024-03-04T00:00:00"/>
    <x v="1"/>
    <x v="0"/>
    <n v="1330.84"/>
    <x v="2"/>
  </r>
  <r>
    <s v="ORD114833"/>
    <x v="0"/>
    <x v="3"/>
    <n v="4734.38"/>
    <n v="0.3"/>
    <n v="1420.3140000000001"/>
    <n v="3314.0659999999998"/>
    <n v="6"/>
    <x v="215"/>
    <d v="2024-09-26T00:00:00"/>
    <x v="0"/>
    <x v="2"/>
    <n v="1193.51"/>
    <x v="1"/>
  </r>
  <r>
    <s v="ORD101528"/>
    <x v="2"/>
    <x v="0"/>
    <n v="4736.97"/>
    <n v="0.39"/>
    <n v="1847.4183000000003"/>
    <n v="2889.5517"/>
    <n v="6"/>
    <x v="158"/>
    <d v="2024-10-01T00:00:00"/>
    <x v="1"/>
    <x v="1"/>
    <n v="723.67"/>
    <x v="4"/>
  </r>
  <r>
    <s v="ORD108473"/>
    <x v="1"/>
    <x v="2"/>
    <n v="4739.54"/>
    <n v="0.27"/>
    <n v="1279.6758"/>
    <n v="3459.8642"/>
    <n v="6"/>
    <x v="502"/>
    <d v="2024-11-23T00:00:00"/>
    <x v="2"/>
    <x v="2"/>
    <n v="1249.08"/>
    <x v="4"/>
  </r>
  <r>
    <s v="ORD105600"/>
    <x v="0"/>
    <x v="0"/>
    <n v="4739.75"/>
    <n v="0.28999999999999998"/>
    <n v="1374.5274999999999"/>
    <n v="3365.2224999999999"/>
    <n v="6"/>
    <x v="326"/>
    <d v="2024-06-21T00:00:00"/>
    <x v="1"/>
    <x v="2"/>
    <n v="496.73"/>
    <x v="0"/>
  </r>
  <r>
    <s v="ORD113602"/>
    <x v="0"/>
    <x v="2"/>
    <n v="4747.03"/>
    <n v="0.43"/>
    <n v="2041.2228999999998"/>
    <n v="2705.8071"/>
    <n v="6"/>
    <x v="215"/>
    <d v="2024-09-30T00:00:00"/>
    <x v="0"/>
    <x v="0"/>
    <n v="261.49"/>
    <x v="3"/>
  </r>
  <r>
    <s v="ORD102717"/>
    <x v="0"/>
    <x v="3"/>
    <n v="4747.9399999999996"/>
    <n v="0.27"/>
    <n v="1281.9438"/>
    <n v="3465.9961999999996"/>
    <n v="6"/>
    <x v="392"/>
    <d v="2024-01-09T00:00:00"/>
    <x v="0"/>
    <x v="0"/>
    <n v="750.4"/>
    <x v="5"/>
  </r>
  <r>
    <s v="ORD109453"/>
    <x v="2"/>
    <x v="1"/>
    <n v="4748.87"/>
    <n v="0.3"/>
    <n v="1424.6609999999998"/>
    <n v="3324.2089999999998"/>
    <n v="6"/>
    <x v="505"/>
    <d v="2023-11-05T00:00:00"/>
    <x v="1"/>
    <x v="2"/>
    <n v="640.72"/>
    <x v="5"/>
  </r>
  <r>
    <s v="ORD110758"/>
    <x v="1"/>
    <x v="1"/>
    <n v="4751.9399999999996"/>
    <n v="0.15"/>
    <n v="712.79099999999994"/>
    <n v="4039.1489999999994"/>
    <n v="6"/>
    <x v="261"/>
    <d v="2024-12-05T00:00:00"/>
    <x v="2"/>
    <x v="0"/>
    <n v="1336.42"/>
    <x v="4"/>
  </r>
  <r>
    <s v="ORD111168"/>
    <x v="3"/>
    <x v="3"/>
    <n v="4753.2700000000004"/>
    <n v="0.5"/>
    <n v="2376.6350000000002"/>
    <n v="2376.6350000000002"/>
    <n v="6"/>
    <x v="91"/>
    <d v="2024-06-14T00:00:00"/>
    <x v="0"/>
    <x v="1"/>
    <n v="1337.34"/>
    <x v="4"/>
  </r>
  <r>
    <s v="ORD101871"/>
    <x v="1"/>
    <x v="3"/>
    <n v="4757.09"/>
    <n v="0.28000000000000003"/>
    <n v="1331.9852000000001"/>
    <n v="3425.1048000000001"/>
    <n v="6"/>
    <x v="57"/>
    <d v="2024-02-07T00:00:00"/>
    <x v="1"/>
    <x v="1"/>
    <n v="806.05"/>
    <x v="4"/>
  </r>
  <r>
    <s v="ORD103023"/>
    <x v="3"/>
    <x v="0"/>
    <n v="4760.79"/>
    <n v="0.2"/>
    <n v="952.15800000000002"/>
    <n v="3808.6320000000001"/>
    <n v="6"/>
    <x v="86"/>
    <d v="2023-01-16T00:00:00"/>
    <x v="1"/>
    <x v="2"/>
    <n v="1301.0999999999999"/>
    <x v="3"/>
  </r>
  <r>
    <s v="ORD105004"/>
    <x v="3"/>
    <x v="0"/>
    <n v="4767.5200000000004"/>
    <n v="0.3"/>
    <n v="1430.2560000000001"/>
    <n v="3337.2640000000001"/>
    <n v="6"/>
    <x v="114"/>
    <d v="2024-03-29T00:00:00"/>
    <x v="2"/>
    <x v="0"/>
    <n v="606.01"/>
    <x v="2"/>
  </r>
  <r>
    <s v="ORD102951"/>
    <x v="0"/>
    <x v="4"/>
    <n v="4776.93"/>
    <n v="0.34"/>
    <n v="1624.1562000000001"/>
    <n v="3152.7737999999999"/>
    <n v="6"/>
    <x v="594"/>
    <d v="2024-08-24T00:00:00"/>
    <x v="2"/>
    <x v="1"/>
    <n v="287.26"/>
    <x v="3"/>
  </r>
  <r>
    <s v="ORD102617"/>
    <x v="0"/>
    <x v="2"/>
    <n v="4781.6400000000003"/>
    <n v="0.39"/>
    <n v="1864.8396000000002"/>
    <n v="2916.8004000000001"/>
    <n v="6"/>
    <x v="518"/>
    <d v="2024-11-20T00:00:00"/>
    <x v="1"/>
    <x v="1"/>
    <n v="315.11"/>
    <x v="2"/>
  </r>
  <r>
    <s v="ORD110347"/>
    <x v="3"/>
    <x v="1"/>
    <n v="4782.34"/>
    <n v="0.01"/>
    <n v="47.823399999999999"/>
    <n v="4734.5165999999999"/>
    <n v="6"/>
    <x v="372"/>
    <d v="2024-06-20T00:00:00"/>
    <x v="2"/>
    <x v="1"/>
    <n v="963.35"/>
    <x v="0"/>
  </r>
  <r>
    <s v="ORD104481"/>
    <x v="3"/>
    <x v="4"/>
    <n v="4788.4799999999996"/>
    <n v="0.41"/>
    <n v="1963.2767999999996"/>
    <n v="2825.2031999999999"/>
    <n v="6"/>
    <x v="93"/>
    <d v="2023-05-27T00:00:00"/>
    <x v="2"/>
    <x v="0"/>
    <n v="575.86"/>
    <x v="5"/>
  </r>
  <r>
    <s v="ORD103599"/>
    <x v="1"/>
    <x v="2"/>
    <n v="4792.04"/>
    <n v="0.18"/>
    <n v="862.56719999999996"/>
    <n v="3929.4728"/>
    <n v="6"/>
    <x v="235"/>
    <d v="2023-09-22T00:00:00"/>
    <x v="2"/>
    <x v="2"/>
    <n v="1134.72"/>
    <x v="3"/>
  </r>
  <r>
    <s v="ORD108279"/>
    <x v="1"/>
    <x v="1"/>
    <n v="4792.8"/>
    <n v="0"/>
    <n v="0"/>
    <n v="4792.8"/>
    <n v="6"/>
    <x v="207"/>
    <d v="2023-06-18T00:00:00"/>
    <x v="0"/>
    <x v="1"/>
    <n v="596.28"/>
    <x v="3"/>
  </r>
  <r>
    <s v="ORD111295"/>
    <x v="1"/>
    <x v="2"/>
    <n v="4796.5600000000004"/>
    <n v="0.42"/>
    <n v="2014.5552"/>
    <n v="2782.0048000000006"/>
    <n v="6"/>
    <x v="164"/>
    <d v="2023-11-23T00:00:00"/>
    <x v="1"/>
    <x v="2"/>
    <n v="822.93"/>
    <x v="4"/>
  </r>
  <r>
    <s v="ORD113323"/>
    <x v="0"/>
    <x v="1"/>
    <n v="4798.76"/>
    <n v="0.35"/>
    <n v="1679.566"/>
    <n v="3119.1940000000004"/>
    <n v="6"/>
    <x v="712"/>
    <d v="2024-02-20T00:00:00"/>
    <x v="2"/>
    <x v="0"/>
    <n v="759.06"/>
    <x v="5"/>
  </r>
  <r>
    <s v="ORD105365"/>
    <x v="1"/>
    <x v="2"/>
    <n v="4801.05"/>
    <n v="0.26"/>
    <n v="1248.2730000000001"/>
    <n v="3552.777"/>
    <n v="6"/>
    <x v="664"/>
    <d v="2024-04-26T00:00:00"/>
    <x v="1"/>
    <x v="2"/>
    <n v="1347.79"/>
    <x v="5"/>
  </r>
  <r>
    <s v="ORD102328"/>
    <x v="0"/>
    <x v="2"/>
    <n v="4802.24"/>
    <n v="0.16"/>
    <n v="768.35839999999996"/>
    <n v="4033.8815999999997"/>
    <n v="6"/>
    <x v="195"/>
    <d v="2023-02-27T00:00:00"/>
    <x v="2"/>
    <x v="1"/>
    <n v="877.8"/>
    <x v="4"/>
  </r>
  <r>
    <s v="ORD101184"/>
    <x v="3"/>
    <x v="1"/>
    <n v="4804.09"/>
    <n v="0.46"/>
    <n v="2209.8814000000002"/>
    <n v="2594.2085999999999"/>
    <n v="6"/>
    <x v="74"/>
    <d v="2024-12-15T00:00:00"/>
    <x v="2"/>
    <x v="1"/>
    <n v="381.83"/>
    <x v="0"/>
  </r>
  <r>
    <s v="ORD101286"/>
    <x v="2"/>
    <x v="2"/>
    <n v="4806.03"/>
    <n v="0.4"/>
    <n v="1922.412"/>
    <n v="2883.6179999999995"/>
    <n v="6"/>
    <x v="457"/>
    <d v="2024-06-26T00:00:00"/>
    <x v="0"/>
    <x v="1"/>
    <n v="1113.95"/>
    <x v="2"/>
  </r>
  <r>
    <s v="ORD101974"/>
    <x v="2"/>
    <x v="4"/>
    <n v="4810.34"/>
    <n v="0.33"/>
    <n v="1587.4122000000002"/>
    <n v="3222.9277999999999"/>
    <n v="6"/>
    <x v="106"/>
    <d v="2023-01-22T00:00:00"/>
    <x v="0"/>
    <x v="2"/>
    <n v="1245.7"/>
    <x v="4"/>
  </r>
  <r>
    <s v="ORD103202"/>
    <x v="3"/>
    <x v="0"/>
    <n v="4810.38"/>
    <n v="0.48"/>
    <n v="2308.9823999999999"/>
    <n v="2501.3976000000002"/>
    <n v="6"/>
    <x v="307"/>
    <d v="2023-01-02T00:00:00"/>
    <x v="2"/>
    <x v="2"/>
    <n v="247.24"/>
    <x v="2"/>
  </r>
  <r>
    <s v="ORD111407"/>
    <x v="0"/>
    <x v="1"/>
    <n v="4810.9799999999996"/>
    <n v="0.12"/>
    <n v="577.31759999999997"/>
    <n v="4233.6623999999993"/>
    <n v="6"/>
    <x v="431"/>
    <d v="2024-06-19T00:00:00"/>
    <x v="0"/>
    <x v="2"/>
    <n v="775.61"/>
    <x v="0"/>
  </r>
  <r>
    <s v="ORD107424"/>
    <x v="1"/>
    <x v="0"/>
    <n v="4811.51"/>
    <n v="0.24"/>
    <n v="1154.7624000000001"/>
    <n v="3656.7476000000001"/>
    <n v="6"/>
    <x v="117"/>
    <d v="2023-03-12T00:00:00"/>
    <x v="2"/>
    <x v="2"/>
    <n v="1112.83"/>
    <x v="3"/>
  </r>
  <r>
    <s v="ORD100852"/>
    <x v="1"/>
    <x v="4"/>
    <n v="4815.46"/>
    <n v="0.04"/>
    <n v="192.61840000000001"/>
    <n v="4622.8415999999997"/>
    <n v="6"/>
    <x v="17"/>
    <d v="2024-05-05T00:00:00"/>
    <x v="2"/>
    <x v="1"/>
    <n v="1390.85"/>
    <x v="2"/>
  </r>
  <r>
    <s v="ORD103672"/>
    <x v="0"/>
    <x v="0"/>
    <n v="4818.04"/>
    <n v="0.45"/>
    <n v="2168.1179999999999"/>
    <n v="2649.922"/>
    <n v="6"/>
    <x v="198"/>
    <d v="2023-10-15T00:00:00"/>
    <x v="1"/>
    <x v="2"/>
    <n v="1039.1300000000001"/>
    <x v="1"/>
  </r>
  <r>
    <s v="ORD113169"/>
    <x v="2"/>
    <x v="4"/>
    <n v="4819.62"/>
    <n v="0.42"/>
    <n v="2024.2403999999999"/>
    <n v="2795.3796000000002"/>
    <n v="6"/>
    <x v="172"/>
    <d v="2023-07-17T00:00:00"/>
    <x v="2"/>
    <x v="2"/>
    <n v="872.62"/>
    <x v="0"/>
  </r>
  <r>
    <s v="ORD113316"/>
    <x v="2"/>
    <x v="3"/>
    <n v="4820.8999999999996"/>
    <n v="0.13"/>
    <n v="626.71699999999998"/>
    <n v="4194.183"/>
    <n v="6"/>
    <x v="384"/>
    <d v="2023-05-30T00:00:00"/>
    <x v="2"/>
    <x v="0"/>
    <n v="607.75"/>
    <x v="3"/>
  </r>
  <r>
    <s v="ORD106377"/>
    <x v="3"/>
    <x v="2"/>
    <n v="4821.17"/>
    <n v="0.17"/>
    <n v="819.59890000000007"/>
    <n v="4001.5711000000001"/>
    <n v="6"/>
    <x v="21"/>
    <d v="2023-03-22T00:00:00"/>
    <x v="0"/>
    <x v="2"/>
    <n v="831.53"/>
    <x v="1"/>
  </r>
  <r>
    <s v="ORD106990"/>
    <x v="0"/>
    <x v="2"/>
    <n v="4821.24"/>
    <n v="0.27"/>
    <n v="1301.7348"/>
    <n v="3519.5051999999996"/>
    <n v="6"/>
    <x v="421"/>
    <d v="2024-08-03T00:00:00"/>
    <x v="2"/>
    <x v="2"/>
    <n v="1240.4100000000001"/>
    <x v="3"/>
  </r>
  <r>
    <s v="ORD114600"/>
    <x v="3"/>
    <x v="0"/>
    <n v="4824.25"/>
    <n v="0.28000000000000003"/>
    <n v="1350.7900000000002"/>
    <n v="3473.46"/>
    <n v="6"/>
    <x v="305"/>
    <d v="2024-07-24T00:00:00"/>
    <x v="2"/>
    <x v="1"/>
    <n v="992.61"/>
    <x v="4"/>
  </r>
  <r>
    <s v="ORD110939"/>
    <x v="2"/>
    <x v="2"/>
    <n v="4826.2299999999996"/>
    <n v="0.28999999999999998"/>
    <n v="1399.6066999999998"/>
    <n v="3426.6232999999997"/>
    <n v="6"/>
    <x v="705"/>
    <d v="2023-04-08T00:00:00"/>
    <x v="2"/>
    <x v="0"/>
    <n v="757.27"/>
    <x v="5"/>
  </r>
  <r>
    <s v="ORD112252"/>
    <x v="3"/>
    <x v="2"/>
    <n v="4828.3100000000004"/>
    <n v="0.22"/>
    <n v="1062.2282"/>
    <n v="3766.0818000000004"/>
    <n v="6"/>
    <x v="187"/>
    <d v="2025-01-02T00:00:00"/>
    <x v="2"/>
    <x v="0"/>
    <n v="761.38"/>
    <x v="3"/>
  </r>
  <r>
    <s v="ORD110740"/>
    <x v="1"/>
    <x v="4"/>
    <n v="4831.43"/>
    <n v="0.33"/>
    <n v="1594.3719000000001"/>
    <n v="3237.0581000000002"/>
    <n v="6"/>
    <x v="97"/>
    <d v="2024-11-06T00:00:00"/>
    <x v="1"/>
    <x v="1"/>
    <n v="1354.77"/>
    <x v="1"/>
  </r>
  <r>
    <s v="ORD109870"/>
    <x v="2"/>
    <x v="4"/>
    <n v="4833.9799999999996"/>
    <n v="0.34"/>
    <n v="1643.5532000000001"/>
    <n v="3190.4267999999993"/>
    <n v="6"/>
    <x v="238"/>
    <d v="2023-03-16T00:00:00"/>
    <x v="1"/>
    <x v="0"/>
    <n v="1099.76"/>
    <x v="2"/>
  </r>
  <r>
    <s v="ORD104103"/>
    <x v="2"/>
    <x v="1"/>
    <n v="4836.13"/>
    <n v="0.47"/>
    <n v="2272.9811"/>
    <n v="2563.1489000000001"/>
    <n v="6"/>
    <x v="535"/>
    <d v="2023-10-23T00:00:00"/>
    <x v="1"/>
    <x v="0"/>
    <n v="437.34"/>
    <x v="5"/>
  </r>
  <r>
    <s v="ORD104293"/>
    <x v="1"/>
    <x v="4"/>
    <n v="4836.49"/>
    <n v="0.44"/>
    <n v="2128.0556000000001"/>
    <n v="2708.4343999999996"/>
    <n v="6"/>
    <x v="546"/>
    <d v="2024-11-17T00:00:00"/>
    <x v="1"/>
    <x v="2"/>
    <n v="412.77"/>
    <x v="4"/>
  </r>
  <r>
    <s v="ORD104514"/>
    <x v="0"/>
    <x v="4"/>
    <n v="4843.45"/>
    <n v="0.41"/>
    <n v="1985.8144999999997"/>
    <n v="2857.6355000000003"/>
    <n v="6"/>
    <x v="594"/>
    <d v="2024-08-27T00:00:00"/>
    <x v="0"/>
    <x v="2"/>
    <n v="793.28"/>
    <x v="3"/>
  </r>
  <r>
    <s v="ORD102716"/>
    <x v="2"/>
    <x v="2"/>
    <n v="4845.78"/>
    <n v="0.1"/>
    <n v="484.57799999999997"/>
    <n v="4361.2019999999993"/>
    <n v="6"/>
    <x v="220"/>
    <d v="2023-03-06T00:00:00"/>
    <x v="1"/>
    <x v="0"/>
    <n v="1265.73"/>
    <x v="0"/>
  </r>
  <r>
    <s v="ORD105152"/>
    <x v="1"/>
    <x v="1"/>
    <n v="4847.87"/>
    <n v="0.19"/>
    <n v="921.09529999999995"/>
    <n v="3926.7746999999999"/>
    <n v="6"/>
    <x v="381"/>
    <d v="2023-11-19T00:00:00"/>
    <x v="0"/>
    <x v="0"/>
    <n v="807.78"/>
    <x v="0"/>
  </r>
  <r>
    <s v="ORD102404"/>
    <x v="0"/>
    <x v="3"/>
    <n v="4851.17"/>
    <n v="0.11"/>
    <n v="533.62869999999998"/>
    <n v="4317.5412999999999"/>
    <n v="6"/>
    <x v="619"/>
    <d v="2024-09-17T00:00:00"/>
    <x v="1"/>
    <x v="0"/>
    <n v="1398.3"/>
    <x v="0"/>
  </r>
  <r>
    <s v="ORD111887"/>
    <x v="1"/>
    <x v="2"/>
    <n v="4851.3500000000004"/>
    <n v="0.39"/>
    <n v="1892.0265000000002"/>
    <n v="2959.3235000000004"/>
    <n v="6"/>
    <x v="342"/>
    <d v="2023-11-23T00:00:00"/>
    <x v="2"/>
    <x v="1"/>
    <n v="1076.7"/>
    <x v="0"/>
  </r>
  <r>
    <s v="ORD113184"/>
    <x v="0"/>
    <x v="2"/>
    <n v="4852.08"/>
    <n v="0.43"/>
    <n v="2086.3944000000001"/>
    <n v="2765.6855999999998"/>
    <n v="6"/>
    <x v="182"/>
    <d v="2024-11-02T00:00:00"/>
    <x v="2"/>
    <x v="0"/>
    <n v="1170.9000000000001"/>
    <x v="1"/>
  </r>
  <r>
    <s v="ORD110355"/>
    <x v="1"/>
    <x v="0"/>
    <n v="4857.22"/>
    <n v="0.23"/>
    <n v="1117.1606000000002"/>
    <n v="3740.0594000000001"/>
    <n v="6"/>
    <x v="708"/>
    <d v="2023-04-05T00:00:00"/>
    <x v="0"/>
    <x v="1"/>
    <n v="1090.6300000000001"/>
    <x v="5"/>
  </r>
  <r>
    <s v="ORD103808"/>
    <x v="1"/>
    <x v="4"/>
    <n v="4861.8100000000004"/>
    <n v="0.32"/>
    <n v="1555.7792000000002"/>
    <n v="3306.0308000000005"/>
    <n v="6"/>
    <x v="460"/>
    <d v="2023-05-17T00:00:00"/>
    <x v="0"/>
    <x v="2"/>
    <n v="1224.1500000000001"/>
    <x v="3"/>
  </r>
  <r>
    <s v="ORD112640"/>
    <x v="3"/>
    <x v="1"/>
    <n v="4861.83"/>
    <n v="0.3"/>
    <n v="1458.549"/>
    <n v="3403.2809999999999"/>
    <n v="6"/>
    <x v="643"/>
    <d v="2024-06-13T00:00:00"/>
    <x v="0"/>
    <x v="0"/>
    <n v="1193.52"/>
    <x v="1"/>
  </r>
  <r>
    <s v="ORD112909"/>
    <x v="3"/>
    <x v="2"/>
    <n v="4863.55"/>
    <n v="0.38"/>
    <n v="1848.1490000000001"/>
    <n v="3015.4009999999998"/>
    <n v="6"/>
    <x v="673"/>
    <d v="2023-06-13T00:00:00"/>
    <x v="1"/>
    <x v="0"/>
    <n v="525.16"/>
    <x v="1"/>
  </r>
  <r>
    <s v="ORD100119"/>
    <x v="1"/>
    <x v="3"/>
    <n v="4869.0600000000004"/>
    <n v="0.21"/>
    <n v="1022.5026"/>
    <n v="3846.5574000000006"/>
    <n v="6"/>
    <x v="639"/>
    <d v="2023-08-17T00:00:00"/>
    <x v="2"/>
    <x v="1"/>
    <n v="1022.41"/>
    <x v="4"/>
  </r>
  <r>
    <s v="ORD109007"/>
    <x v="1"/>
    <x v="4"/>
    <n v="4878.1000000000004"/>
    <n v="0.01"/>
    <n v="48.781000000000006"/>
    <n v="4829.3190000000004"/>
    <n v="6"/>
    <x v="469"/>
    <d v="2023-01-10T00:00:00"/>
    <x v="1"/>
    <x v="1"/>
    <n v="819.2"/>
    <x v="5"/>
  </r>
  <r>
    <s v="ORD101028"/>
    <x v="1"/>
    <x v="2"/>
    <n v="4879.05"/>
    <n v="0.24"/>
    <n v="1170.972"/>
    <n v="3708.0780000000004"/>
    <n v="6"/>
    <x v="697"/>
    <d v="2024-05-17T00:00:00"/>
    <x v="1"/>
    <x v="2"/>
    <n v="473.75"/>
    <x v="3"/>
  </r>
  <r>
    <s v="ORD106583"/>
    <x v="2"/>
    <x v="0"/>
    <n v="4895.2700000000004"/>
    <n v="0.48"/>
    <n v="2349.7296000000001"/>
    <n v="2545.5404000000003"/>
    <n v="6"/>
    <x v="689"/>
    <d v="2024-12-22T00:00:00"/>
    <x v="2"/>
    <x v="2"/>
    <n v="1377.53"/>
    <x v="3"/>
  </r>
  <r>
    <s v="ORD100122"/>
    <x v="2"/>
    <x v="4"/>
    <n v="4901.0200000000004"/>
    <n v="0.47"/>
    <n v="2303.4794000000002"/>
    <n v="2597.5406000000003"/>
    <n v="6"/>
    <x v="615"/>
    <d v="2023-06-29T00:00:00"/>
    <x v="1"/>
    <x v="0"/>
    <n v="1045.7"/>
    <x v="1"/>
  </r>
  <r>
    <s v="ORD111808"/>
    <x v="2"/>
    <x v="4"/>
    <n v="4901.41"/>
    <n v="0.27"/>
    <n v="1323.3807000000002"/>
    <n v="3578.0292999999997"/>
    <n v="6"/>
    <x v="234"/>
    <d v="2023-01-11T00:00:00"/>
    <x v="0"/>
    <x v="1"/>
    <n v="679.52"/>
    <x v="2"/>
  </r>
  <r>
    <s v="ORD110646"/>
    <x v="1"/>
    <x v="3"/>
    <n v="4902.21"/>
    <n v="0.47"/>
    <n v="2304.0387000000001"/>
    <n v="2598.1713"/>
    <n v="6"/>
    <x v="171"/>
    <d v="2024-03-04T00:00:00"/>
    <x v="2"/>
    <x v="0"/>
    <n v="1122.8699999999999"/>
    <x v="2"/>
  </r>
  <r>
    <s v="ORD103765"/>
    <x v="1"/>
    <x v="3"/>
    <n v="4902.6899999999996"/>
    <n v="0.16"/>
    <n v="784.43039999999996"/>
    <n v="4118.2595999999994"/>
    <n v="6"/>
    <x v="579"/>
    <d v="2024-09-23T00:00:00"/>
    <x v="2"/>
    <x v="1"/>
    <n v="425.71"/>
    <x v="0"/>
  </r>
  <r>
    <s v="ORD106940"/>
    <x v="3"/>
    <x v="4"/>
    <n v="4902.7700000000004"/>
    <n v="0.23"/>
    <n v="1127.6371000000001"/>
    <n v="3775.1329000000005"/>
    <n v="6"/>
    <x v="317"/>
    <d v="2023-06-22T00:00:00"/>
    <x v="2"/>
    <x v="1"/>
    <n v="320.47000000000003"/>
    <x v="4"/>
  </r>
  <r>
    <s v="ORD113766"/>
    <x v="0"/>
    <x v="1"/>
    <n v="4906.33"/>
    <n v="0.35"/>
    <n v="1717.2154999999998"/>
    <n v="3189.1145000000001"/>
    <n v="6"/>
    <x v="493"/>
    <d v="2024-03-05T00:00:00"/>
    <x v="2"/>
    <x v="1"/>
    <n v="618.65"/>
    <x v="1"/>
  </r>
  <r>
    <s v="ORD111945"/>
    <x v="0"/>
    <x v="4"/>
    <n v="4906.58"/>
    <n v="0.42"/>
    <n v="2060.7635999999998"/>
    <n v="2845.8164000000002"/>
    <n v="6"/>
    <x v="237"/>
    <d v="2024-08-04T00:00:00"/>
    <x v="1"/>
    <x v="0"/>
    <n v="274.12"/>
    <x v="5"/>
  </r>
  <r>
    <s v="ORD105839"/>
    <x v="2"/>
    <x v="3"/>
    <n v="4906.87"/>
    <n v="0.49"/>
    <n v="2404.3662999999997"/>
    <n v="2502.5037000000002"/>
    <n v="6"/>
    <x v="112"/>
    <d v="2024-06-28T00:00:00"/>
    <x v="2"/>
    <x v="2"/>
    <n v="983.08"/>
    <x v="0"/>
  </r>
  <r>
    <s v="ORD101439"/>
    <x v="0"/>
    <x v="1"/>
    <n v="4910.03"/>
    <n v="0.1"/>
    <n v="491.00299999999999"/>
    <n v="4419.027"/>
    <n v="6"/>
    <x v="610"/>
    <d v="2023-09-15T00:00:00"/>
    <x v="2"/>
    <x v="0"/>
    <n v="613.95000000000005"/>
    <x v="4"/>
  </r>
  <r>
    <s v="ORD108463"/>
    <x v="3"/>
    <x v="4"/>
    <n v="4910.96"/>
    <n v="0.14000000000000001"/>
    <n v="687.53440000000012"/>
    <n v="4223.4255999999996"/>
    <n v="6"/>
    <x v="189"/>
    <d v="2023-05-22T00:00:00"/>
    <x v="0"/>
    <x v="0"/>
    <n v="656.97"/>
    <x v="2"/>
  </r>
  <r>
    <s v="ORD110211"/>
    <x v="2"/>
    <x v="0"/>
    <n v="4915.1899999999996"/>
    <n v="0.1"/>
    <n v="491.51900000000001"/>
    <n v="4423.6709999999994"/>
    <n v="6"/>
    <x v="80"/>
    <d v="2024-09-15T00:00:00"/>
    <x v="1"/>
    <x v="0"/>
    <n v="780.2"/>
    <x v="5"/>
  </r>
  <r>
    <s v="ORD107007"/>
    <x v="1"/>
    <x v="4"/>
    <n v="4916.18"/>
    <n v="0.28999999999999998"/>
    <n v="1425.6922"/>
    <n v="3490.4878000000003"/>
    <n v="6"/>
    <x v="14"/>
    <d v="2023-02-01T00:00:00"/>
    <x v="0"/>
    <x v="1"/>
    <n v="1372.84"/>
    <x v="5"/>
  </r>
  <r>
    <s v="ORD106805"/>
    <x v="3"/>
    <x v="4"/>
    <n v="4919.47"/>
    <n v="7.0000000000000007E-2"/>
    <n v="344.36290000000002"/>
    <n v="4575.1071000000002"/>
    <n v="6"/>
    <x v="83"/>
    <d v="2023-10-16T00:00:00"/>
    <x v="2"/>
    <x v="0"/>
    <n v="1151.48"/>
    <x v="3"/>
  </r>
  <r>
    <s v="ORD104048"/>
    <x v="3"/>
    <x v="1"/>
    <n v="4922.1899999999996"/>
    <n v="0.31"/>
    <n v="1525.8788999999999"/>
    <n v="3396.3110999999999"/>
    <n v="6"/>
    <x v="306"/>
    <d v="2024-09-01T00:00:00"/>
    <x v="0"/>
    <x v="1"/>
    <n v="373.09"/>
    <x v="2"/>
  </r>
  <r>
    <s v="ORD106296"/>
    <x v="3"/>
    <x v="4"/>
    <n v="4931.58"/>
    <n v="0.36"/>
    <n v="1775.3688"/>
    <n v="3156.2111999999997"/>
    <n v="6"/>
    <x v="577"/>
    <d v="2023-05-22T00:00:00"/>
    <x v="1"/>
    <x v="1"/>
    <n v="1309.44"/>
    <x v="1"/>
  </r>
  <r>
    <s v="ORD108711"/>
    <x v="3"/>
    <x v="1"/>
    <n v="4935.5"/>
    <n v="0.14000000000000001"/>
    <n v="690.97"/>
    <n v="4244.53"/>
    <n v="6"/>
    <x v="12"/>
    <d v="2024-11-02T00:00:00"/>
    <x v="1"/>
    <x v="0"/>
    <n v="1346.67"/>
    <x v="2"/>
  </r>
  <r>
    <s v="ORD100076"/>
    <x v="3"/>
    <x v="3"/>
    <n v="4935.92"/>
    <n v="0.36"/>
    <n v="1776.9312"/>
    <n v="3158.9888000000001"/>
    <n v="6"/>
    <x v="667"/>
    <d v="2024-10-01T00:00:00"/>
    <x v="2"/>
    <x v="2"/>
    <n v="1440.78"/>
    <x v="0"/>
  </r>
  <r>
    <s v="ORD101505"/>
    <x v="0"/>
    <x v="1"/>
    <n v="4943.05"/>
    <n v="0.38"/>
    <n v="1878.3590000000002"/>
    <n v="3064.6909999999998"/>
    <n v="6"/>
    <x v="422"/>
    <d v="2023-11-14T00:00:00"/>
    <x v="0"/>
    <x v="2"/>
    <n v="987.27"/>
    <x v="2"/>
  </r>
  <r>
    <s v="ORD103343"/>
    <x v="2"/>
    <x v="2"/>
    <n v="4946.53"/>
    <n v="0.22"/>
    <n v="1088.2366"/>
    <n v="3858.2933999999996"/>
    <n v="6"/>
    <x v="540"/>
    <d v="2024-01-16T00:00:00"/>
    <x v="0"/>
    <x v="0"/>
    <n v="1401.44"/>
    <x v="3"/>
  </r>
  <r>
    <s v="ORD103860"/>
    <x v="3"/>
    <x v="3"/>
    <n v="4947.01"/>
    <n v="7.0000000000000007E-2"/>
    <n v="346.29070000000007"/>
    <n v="4600.7192999999997"/>
    <n v="6"/>
    <x v="416"/>
    <d v="2024-05-06T00:00:00"/>
    <x v="0"/>
    <x v="2"/>
    <n v="612.83000000000004"/>
    <x v="5"/>
  </r>
  <r>
    <s v="ORD114531"/>
    <x v="1"/>
    <x v="3"/>
    <n v="4947.03"/>
    <n v="0.22"/>
    <n v="1088.3465999999999"/>
    <n v="3858.6833999999999"/>
    <n v="6"/>
    <x v="0"/>
    <d v="2023-11-11T00:00:00"/>
    <x v="0"/>
    <x v="1"/>
    <n v="1010.69"/>
    <x v="4"/>
  </r>
  <r>
    <s v="ORD110662"/>
    <x v="3"/>
    <x v="1"/>
    <n v="4947.04"/>
    <n v="0.03"/>
    <n v="148.41119999999998"/>
    <n v="4798.6288000000004"/>
    <n v="6"/>
    <x v="591"/>
    <d v="2023-03-25T00:00:00"/>
    <x v="2"/>
    <x v="2"/>
    <n v="779.86"/>
    <x v="4"/>
  </r>
  <r>
    <s v="ORD105079"/>
    <x v="3"/>
    <x v="1"/>
    <n v="4947.49"/>
    <n v="0.01"/>
    <n v="49.474899999999998"/>
    <n v="4898.0150999999996"/>
    <n v="6"/>
    <x v="167"/>
    <d v="2023-11-01T00:00:00"/>
    <x v="0"/>
    <x v="0"/>
    <n v="286.66000000000003"/>
    <x v="2"/>
  </r>
  <r>
    <s v="ORD107844"/>
    <x v="3"/>
    <x v="3"/>
    <n v="4949.57"/>
    <n v="0.45"/>
    <n v="2227.3065000000001"/>
    <n v="2722.2634999999996"/>
    <n v="6"/>
    <x v="292"/>
    <d v="2023-04-27T00:00:00"/>
    <x v="1"/>
    <x v="2"/>
    <n v="780.87"/>
    <x v="1"/>
  </r>
  <r>
    <s v="ORD109109"/>
    <x v="1"/>
    <x v="1"/>
    <n v="4949.67"/>
    <n v="0.23"/>
    <n v="1138.4241"/>
    <n v="3811.2458999999999"/>
    <n v="6"/>
    <x v="630"/>
    <d v="2023-04-13T00:00:00"/>
    <x v="1"/>
    <x v="1"/>
    <n v="391.27"/>
    <x v="1"/>
  </r>
  <r>
    <s v="ORD113652"/>
    <x v="2"/>
    <x v="0"/>
    <n v="4952.8500000000004"/>
    <n v="0.44"/>
    <n v="2179.2540000000004"/>
    <n v="2773.596"/>
    <n v="6"/>
    <x v="532"/>
    <d v="2024-01-20T00:00:00"/>
    <x v="1"/>
    <x v="2"/>
    <n v="1206.5899999999999"/>
    <x v="1"/>
  </r>
  <r>
    <s v="ORD109308"/>
    <x v="3"/>
    <x v="1"/>
    <n v="4953.03"/>
    <n v="0.02"/>
    <n v="99.060599999999994"/>
    <n v="4853.9694"/>
    <n v="6"/>
    <x v="527"/>
    <d v="2024-01-30T00:00:00"/>
    <x v="1"/>
    <x v="2"/>
    <n v="1090.23"/>
    <x v="0"/>
  </r>
  <r>
    <s v="ORD106653"/>
    <x v="3"/>
    <x v="2"/>
    <n v="4965.17"/>
    <n v="0.35"/>
    <n v="1737.8094999999998"/>
    <n v="3227.3605000000002"/>
    <n v="6"/>
    <x v="695"/>
    <d v="2024-10-13T00:00:00"/>
    <x v="2"/>
    <x v="0"/>
    <n v="461.27"/>
    <x v="0"/>
  </r>
  <r>
    <s v="ORD105675"/>
    <x v="1"/>
    <x v="0"/>
    <n v="4965.3900000000003"/>
    <n v="0.02"/>
    <n v="99.307800000000015"/>
    <n v="4866.0822000000007"/>
    <n v="6"/>
    <x v="301"/>
    <d v="2024-05-30T00:00:00"/>
    <x v="1"/>
    <x v="1"/>
    <n v="686.94"/>
    <x v="5"/>
  </r>
  <r>
    <s v="ORD111311"/>
    <x v="2"/>
    <x v="2"/>
    <n v="4965.93"/>
    <n v="0.04"/>
    <n v="198.63720000000001"/>
    <n v="4767.2928000000002"/>
    <n v="6"/>
    <x v="433"/>
    <d v="2023-04-17T00:00:00"/>
    <x v="2"/>
    <x v="1"/>
    <n v="763.94"/>
    <x v="5"/>
  </r>
  <r>
    <s v="ORD107830"/>
    <x v="3"/>
    <x v="1"/>
    <n v="4967.9799999999996"/>
    <n v="0.25"/>
    <n v="1241.9949999999999"/>
    <n v="3725.9849999999997"/>
    <n v="6"/>
    <x v="217"/>
    <d v="2023-09-28T00:00:00"/>
    <x v="2"/>
    <x v="0"/>
    <n v="307.18"/>
    <x v="0"/>
  </r>
  <r>
    <s v="ORD104711"/>
    <x v="1"/>
    <x v="3"/>
    <n v="4968.99"/>
    <n v="0.35"/>
    <n v="1739.1464999999998"/>
    <n v="3229.8434999999999"/>
    <n v="6"/>
    <x v="56"/>
    <d v="2024-11-10T00:00:00"/>
    <x v="1"/>
    <x v="2"/>
    <n v="949.8"/>
    <x v="1"/>
  </r>
  <r>
    <s v="ORD113721"/>
    <x v="3"/>
    <x v="3"/>
    <n v="4981.1899999999996"/>
    <n v="0.33"/>
    <n v="1643.7927"/>
    <n v="3337.3972999999996"/>
    <n v="6"/>
    <x v="13"/>
    <d v="2024-12-25T00:00:00"/>
    <x v="2"/>
    <x v="1"/>
    <n v="881.72"/>
    <x v="5"/>
  </r>
  <r>
    <s v="ORD107406"/>
    <x v="2"/>
    <x v="3"/>
    <n v="4989.7"/>
    <n v="0.08"/>
    <n v="399.17599999999999"/>
    <n v="4590.5239999999994"/>
    <n v="6"/>
    <x v="2"/>
    <d v="2023-11-27T00:00:00"/>
    <x v="2"/>
    <x v="1"/>
    <n v="883.57"/>
    <x v="0"/>
  </r>
  <r>
    <s v="ORD105031"/>
    <x v="0"/>
    <x v="1"/>
    <n v="4992.63"/>
    <n v="0.24"/>
    <n v="1198.2311999999999"/>
    <n v="3794.3987999999999"/>
    <n v="6"/>
    <x v="294"/>
    <d v="2024-07-27T00:00:00"/>
    <x v="2"/>
    <x v="1"/>
    <n v="1444.15"/>
    <x v="2"/>
  </r>
  <r>
    <s v="ORD110195"/>
    <x v="0"/>
    <x v="4"/>
    <n v="4995.72"/>
    <n v="0.4"/>
    <n v="1998.2880000000002"/>
    <n v="2997.4319999999998"/>
    <n v="6"/>
    <x v="346"/>
    <d v="2023-06-07T00:00:00"/>
    <x v="2"/>
    <x v="2"/>
    <n v="310.63"/>
    <x v="1"/>
  </r>
  <r>
    <s v="ORD110271"/>
    <x v="1"/>
    <x v="4"/>
    <n v="4997.04"/>
    <n v="0.37"/>
    <n v="1848.9048"/>
    <n v="3148.1351999999997"/>
    <n v="6"/>
    <x v="615"/>
    <d v="2023-06-28T00:00:00"/>
    <x v="2"/>
    <x v="1"/>
    <n v="720.21"/>
    <x v="3"/>
  </r>
  <r>
    <s v="ORD100008"/>
    <x v="0"/>
    <x v="4"/>
    <n v="4997.47"/>
    <n v="0.28999999999999998"/>
    <n v="1449.2663"/>
    <n v="3548.2037"/>
    <n v="6"/>
    <x v="293"/>
    <d v="2024-01-08T00:00:00"/>
    <x v="2"/>
    <x v="1"/>
    <n v="995.78"/>
    <x v="0"/>
  </r>
  <r>
    <s v="ORD104014"/>
    <x v="1"/>
    <x v="0"/>
    <n v="4999.13"/>
    <n v="0.28000000000000003"/>
    <n v="1399.7564000000002"/>
    <n v="3599.3735999999999"/>
    <n v="6"/>
    <x v="197"/>
    <d v="2024-04-02T00:00:00"/>
    <x v="0"/>
    <x v="0"/>
    <n v="1344.04"/>
    <x v="5"/>
  </r>
  <r>
    <s v="ORD106668"/>
    <x v="3"/>
    <x v="1"/>
    <n v="103.31"/>
    <n v="0.47"/>
    <n v="48.555700000000002"/>
    <n v="54.754300000000001"/>
    <n v="5"/>
    <x v="166"/>
    <d v="2023-11-20T00:00:00"/>
    <x v="2"/>
    <x v="2"/>
    <n v="7.97"/>
    <x v="4"/>
  </r>
  <r>
    <s v="ORD100685"/>
    <x v="2"/>
    <x v="3"/>
    <n v="106.69"/>
    <n v="0.18"/>
    <n v="19.2042"/>
    <n v="87.485799999999998"/>
    <n v="5"/>
    <x v="154"/>
    <d v="2023-02-02T00:00:00"/>
    <x v="1"/>
    <x v="1"/>
    <n v="18.77"/>
    <x v="2"/>
  </r>
  <r>
    <s v="ORD104291"/>
    <x v="3"/>
    <x v="2"/>
    <n v="111"/>
    <n v="0.27"/>
    <n v="29.970000000000002"/>
    <n v="81.03"/>
    <n v="5"/>
    <x v="510"/>
    <d v="2024-12-05T00:00:00"/>
    <x v="2"/>
    <x v="1"/>
    <n v="20"/>
    <x v="0"/>
  </r>
  <r>
    <s v="ORD104840"/>
    <x v="2"/>
    <x v="2"/>
    <n v="111.14"/>
    <n v="0.04"/>
    <n v="4.4455999999999998"/>
    <n v="106.6944"/>
    <n v="5"/>
    <x v="502"/>
    <d v="2024-11-25T00:00:00"/>
    <x v="0"/>
    <x v="2"/>
    <n v="8.0299999999999994"/>
    <x v="5"/>
  </r>
  <r>
    <s v="ORD114773"/>
    <x v="2"/>
    <x v="0"/>
    <n v="112.19"/>
    <n v="0.06"/>
    <n v="6.7313999999999998"/>
    <n v="105.4586"/>
    <n v="5"/>
    <x v="362"/>
    <d v="2023-10-13T00:00:00"/>
    <x v="0"/>
    <x v="0"/>
    <n v="22.16"/>
    <x v="2"/>
  </r>
  <r>
    <s v="ORD115142"/>
    <x v="3"/>
    <x v="0"/>
    <n v="113.93"/>
    <n v="0.38"/>
    <n v="43.293400000000005"/>
    <n v="70.636600000000001"/>
    <n v="5"/>
    <x v="716"/>
    <d v="2023-07-31T00:00:00"/>
    <x v="1"/>
    <x v="2"/>
    <n v="12.09"/>
    <x v="0"/>
  </r>
  <r>
    <s v="ORD100215"/>
    <x v="1"/>
    <x v="3"/>
    <n v="116.87"/>
    <n v="0.28000000000000003"/>
    <n v="32.723600000000005"/>
    <n v="84.1464"/>
    <n v="5"/>
    <x v="367"/>
    <d v="2023-04-02T00:00:00"/>
    <x v="2"/>
    <x v="1"/>
    <n v="21.73"/>
    <x v="1"/>
  </r>
  <r>
    <s v="ORD108281"/>
    <x v="2"/>
    <x v="1"/>
    <n v="121.24"/>
    <n v="0.33"/>
    <n v="40.0092"/>
    <n v="81.230799999999988"/>
    <n v="5"/>
    <x v="644"/>
    <d v="2023-03-16T00:00:00"/>
    <x v="1"/>
    <x v="0"/>
    <n v="20.329999999999998"/>
    <x v="5"/>
  </r>
  <r>
    <s v="ORD104532"/>
    <x v="3"/>
    <x v="3"/>
    <n v="122.39"/>
    <n v="0.19"/>
    <n v="23.254100000000001"/>
    <n v="99.135899999999992"/>
    <n v="5"/>
    <x v="454"/>
    <d v="2023-07-23T00:00:00"/>
    <x v="0"/>
    <x v="2"/>
    <n v="23.86"/>
    <x v="5"/>
  </r>
  <r>
    <s v="ORD112862"/>
    <x v="0"/>
    <x v="2"/>
    <n v="125.68"/>
    <n v="0.09"/>
    <n v="11.311199999999999"/>
    <n v="114.36880000000001"/>
    <n v="5"/>
    <x v="381"/>
    <d v="2023-11-18T00:00:00"/>
    <x v="2"/>
    <x v="0"/>
    <n v="32.69"/>
    <x v="4"/>
  </r>
  <r>
    <s v="ORD107146"/>
    <x v="1"/>
    <x v="0"/>
    <n v="128.69999999999999"/>
    <n v="0.26"/>
    <n v="33.461999999999996"/>
    <n v="95.238"/>
    <n v="5"/>
    <x v="17"/>
    <d v="2024-04-30T00:00:00"/>
    <x v="0"/>
    <x v="0"/>
    <n v="14.2"/>
    <x v="5"/>
  </r>
  <r>
    <s v="ORD105509"/>
    <x v="2"/>
    <x v="3"/>
    <n v="129.38999999999999"/>
    <n v="0.44"/>
    <n v="56.931599999999996"/>
    <n v="72.458399999999983"/>
    <n v="5"/>
    <x v="342"/>
    <d v="2023-11-21T00:00:00"/>
    <x v="0"/>
    <x v="2"/>
    <n v="28.08"/>
    <x v="1"/>
  </r>
  <r>
    <s v="ORD108432"/>
    <x v="2"/>
    <x v="4"/>
    <n v="130.24"/>
    <n v="0.27"/>
    <n v="35.164800000000007"/>
    <n v="95.075199999999995"/>
    <n v="5"/>
    <x v="375"/>
    <d v="2024-09-24T00:00:00"/>
    <x v="0"/>
    <x v="0"/>
    <n v="26.13"/>
    <x v="3"/>
  </r>
  <r>
    <s v="ORD101982"/>
    <x v="3"/>
    <x v="4"/>
    <n v="131.88999999999999"/>
    <n v="0.4"/>
    <n v="52.756"/>
    <n v="79.133999999999986"/>
    <n v="5"/>
    <x v="572"/>
    <d v="2024-03-09T00:00:00"/>
    <x v="1"/>
    <x v="2"/>
    <n v="25.12"/>
    <x v="4"/>
  </r>
  <r>
    <s v="ORD111584"/>
    <x v="3"/>
    <x v="3"/>
    <n v="133.5"/>
    <n v="0.12"/>
    <n v="16.02"/>
    <n v="117.48"/>
    <n v="5"/>
    <x v="473"/>
    <d v="2023-09-06T00:00:00"/>
    <x v="1"/>
    <x v="0"/>
    <n v="32.26"/>
    <x v="4"/>
  </r>
  <r>
    <s v="ORD113739"/>
    <x v="1"/>
    <x v="2"/>
    <n v="133.63999999999999"/>
    <n v="0.06"/>
    <n v="8.0183999999999997"/>
    <n v="125.62159999999999"/>
    <n v="5"/>
    <x v="147"/>
    <d v="2023-12-31T00:00:00"/>
    <x v="2"/>
    <x v="0"/>
    <n v="36.22"/>
    <x v="3"/>
  </r>
  <r>
    <s v="ORD105703"/>
    <x v="1"/>
    <x v="1"/>
    <n v="140.63999999999999"/>
    <n v="0.13"/>
    <n v="18.283199999999997"/>
    <n v="122.35679999999999"/>
    <n v="5"/>
    <x v="297"/>
    <d v="2024-05-19T00:00:00"/>
    <x v="0"/>
    <x v="0"/>
    <n v="17.72"/>
    <x v="3"/>
  </r>
  <r>
    <s v="ORD100950"/>
    <x v="0"/>
    <x v="1"/>
    <n v="142.53"/>
    <n v="0.03"/>
    <n v="4.2759"/>
    <n v="138.25409999999999"/>
    <n v="5"/>
    <x v="53"/>
    <d v="2023-03-06T00:00:00"/>
    <x v="1"/>
    <x v="0"/>
    <n v="31.52"/>
    <x v="1"/>
  </r>
  <r>
    <s v="ORD110349"/>
    <x v="2"/>
    <x v="2"/>
    <n v="143.85"/>
    <n v="0.42"/>
    <n v="60.416999999999994"/>
    <n v="83.432999999999993"/>
    <n v="5"/>
    <x v="369"/>
    <d v="2023-12-08T00:00:00"/>
    <x v="1"/>
    <x v="2"/>
    <n v="9.49"/>
    <x v="1"/>
  </r>
  <r>
    <s v="ORD104937"/>
    <x v="1"/>
    <x v="4"/>
    <n v="150.04"/>
    <n v="0.03"/>
    <n v="4.5011999999999999"/>
    <n v="145.53879999999998"/>
    <n v="5"/>
    <x v="424"/>
    <d v="2023-07-21T00:00:00"/>
    <x v="0"/>
    <x v="2"/>
    <n v="30.19"/>
    <x v="0"/>
  </r>
  <r>
    <s v="ORD111824"/>
    <x v="0"/>
    <x v="2"/>
    <n v="151.9"/>
    <n v="0.23"/>
    <n v="34.937000000000005"/>
    <n v="116.96299999999999"/>
    <n v="5"/>
    <x v="330"/>
    <d v="2023-04-10T00:00:00"/>
    <x v="1"/>
    <x v="0"/>
    <n v="27.33"/>
    <x v="2"/>
  </r>
  <r>
    <s v="ORD112088"/>
    <x v="2"/>
    <x v="1"/>
    <n v="154.68"/>
    <n v="0.04"/>
    <n v="6.1872000000000007"/>
    <n v="148.49280000000002"/>
    <n v="5"/>
    <x v="359"/>
    <d v="2024-01-18T00:00:00"/>
    <x v="0"/>
    <x v="0"/>
    <n v="46.3"/>
    <x v="5"/>
  </r>
  <r>
    <s v="ORD115222"/>
    <x v="0"/>
    <x v="1"/>
    <n v="155.56"/>
    <n v="0.15"/>
    <n v="23.334"/>
    <n v="132.226"/>
    <n v="5"/>
    <x v="19"/>
    <d v="2023-10-26T00:00:00"/>
    <x v="0"/>
    <x v="0"/>
    <n v="9.1"/>
    <x v="2"/>
  </r>
  <r>
    <s v="ORD102257"/>
    <x v="2"/>
    <x v="4"/>
    <n v="166.49"/>
    <n v="0.33"/>
    <n v="54.941700000000004"/>
    <n v="111.54830000000001"/>
    <n v="5"/>
    <x v="534"/>
    <d v="2024-10-03T00:00:00"/>
    <x v="2"/>
    <x v="0"/>
    <n v="19.93"/>
    <x v="2"/>
  </r>
  <r>
    <s v="ORD108971"/>
    <x v="0"/>
    <x v="4"/>
    <n v="167.98"/>
    <n v="0.5"/>
    <n v="83.99"/>
    <n v="83.99"/>
    <n v="5"/>
    <x v="237"/>
    <d v="2024-08-04T00:00:00"/>
    <x v="0"/>
    <x v="0"/>
    <n v="41.47"/>
    <x v="2"/>
  </r>
  <r>
    <s v="ORD102348"/>
    <x v="3"/>
    <x v="3"/>
    <n v="170.23"/>
    <n v="0.44"/>
    <n v="74.901200000000003"/>
    <n v="95.328799999999987"/>
    <n v="5"/>
    <x v="410"/>
    <d v="2023-05-06T00:00:00"/>
    <x v="2"/>
    <x v="1"/>
    <n v="40.96"/>
    <x v="2"/>
  </r>
  <r>
    <s v="ORD102296"/>
    <x v="1"/>
    <x v="2"/>
    <n v="171.66"/>
    <n v="0.12"/>
    <n v="20.5992"/>
    <n v="151.0608"/>
    <n v="5"/>
    <x v="282"/>
    <d v="2023-12-09T00:00:00"/>
    <x v="0"/>
    <x v="1"/>
    <n v="39.57"/>
    <x v="0"/>
  </r>
  <r>
    <s v="ORD111802"/>
    <x v="2"/>
    <x v="0"/>
    <n v="185.09"/>
    <n v="0.4"/>
    <n v="74.036000000000001"/>
    <n v="111.054"/>
    <n v="5"/>
    <x v="717"/>
    <d v="2024-09-10T00:00:00"/>
    <x v="1"/>
    <x v="0"/>
    <n v="46.16"/>
    <x v="2"/>
  </r>
  <r>
    <s v="ORD105552"/>
    <x v="2"/>
    <x v="1"/>
    <n v="185.67"/>
    <n v="0.32"/>
    <n v="59.414400000000001"/>
    <n v="126.25559999999999"/>
    <n v="5"/>
    <x v="518"/>
    <d v="2024-11-20T00:00:00"/>
    <x v="0"/>
    <x v="2"/>
    <n v="48.17"/>
    <x v="5"/>
  </r>
  <r>
    <s v="ORD114268"/>
    <x v="3"/>
    <x v="4"/>
    <n v="188.46"/>
    <n v="0.19"/>
    <n v="35.807400000000001"/>
    <n v="152.65260000000001"/>
    <n v="5"/>
    <x v="244"/>
    <d v="2023-07-09T00:00:00"/>
    <x v="2"/>
    <x v="0"/>
    <n v="37.99"/>
    <x v="5"/>
  </r>
  <r>
    <s v="ORD112489"/>
    <x v="0"/>
    <x v="4"/>
    <n v="190.14"/>
    <n v="0.4"/>
    <n v="76.055999999999997"/>
    <n v="114.08399999999999"/>
    <n v="5"/>
    <x v="639"/>
    <d v="2023-08-16T00:00:00"/>
    <x v="0"/>
    <x v="1"/>
    <n v="39.21"/>
    <x v="5"/>
  </r>
  <r>
    <s v="ORD101327"/>
    <x v="1"/>
    <x v="2"/>
    <n v="191.19"/>
    <n v="0.28999999999999998"/>
    <n v="55.445099999999996"/>
    <n v="135.7449"/>
    <n v="5"/>
    <x v="407"/>
    <d v="2024-12-06T00:00:00"/>
    <x v="0"/>
    <x v="1"/>
    <n v="48.82"/>
    <x v="5"/>
  </r>
  <r>
    <s v="ORD111977"/>
    <x v="1"/>
    <x v="3"/>
    <n v="192.78"/>
    <n v="0.31"/>
    <n v="59.761800000000001"/>
    <n v="133.01820000000001"/>
    <n v="5"/>
    <x v="179"/>
    <d v="2023-12-06T00:00:00"/>
    <x v="1"/>
    <x v="1"/>
    <n v="16.55"/>
    <x v="0"/>
  </r>
  <r>
    <s v="ORD100622"/>
    <x v="0"/>
    <x v="1"/>
    <n v="195.3"/>
    <n v="0.39"/>
    <n v="76.167000000000002"/>
    <n v="119.13300000000001"/>
    <n v="5"/>
    <x v="505"/>
    <d v="2023-11-05T00:00:00"/>
    <x v="0"/>
    <x v="0"/>
    <n v="18"/>
    <x v="0"/>
  </r>
  <r>
    <s v="ORD103849"/>
    <x v="1"/>
    <x v="2"/>
    <n v="195.44"/>
    <n v="0.49"/>
    <n v="95.765599999999992"/>
    <n v="99.674400000000006"/>
    <n v="5"/>
    <x v="354"/>
    <d v="2023-08-19T00:00:00"/>
    <x v="0"/>
    <x v="1"/>
    <n v="53.89"/>
    <x v="1"/>
  </r>
  <r>
    <s v="ORD112423"/>
    <x v="1"/>
    <x v="4"/>
    <n v="197.13"/>
    <n v="0.28999999999999998"/>
    <n v="57.167699999999996"/>
    <n v="139.9623"/>
    <n v="5"/>
    <x v="650"/>
    <d v="2024-06-06T00:00:00"/>
    <x v="1"/>
    <x v="0"/>
    <n v="16.03"/>
    <x v="3"/>
  </r>
  <r>
    <s v="ORD109335"/>
    <x v="2"/>
    <x v="1"/>
    <n v="197.45"/>
    <n v="0.43"/>
    <n v="84.903499999999994"/>
    <n v="112.54649999999999"/>
    <n v="5"/>
    <x v="93"/>
    <d v="2023-05-27T00:00:00"/>
    <x v="2"/>
    <x v="1"/>
    <n v="42.66"/>
    <x v="0"/>
  </r>
  <r>
    <s v="ORD104356"/>
    <x v="3"/>
    <x v="3"/>
    <n v="199.13"/>
    <n v="7.0000000000000007E-2"/>
    <n v="13.939100000000002"/>
    <n v="185.1909"/>
    <n v="5"/>
    <x v="108"/>
    <d v="2023-10-21T00:00:00"/>
    <x v="2"/>
    <x v="0"/>
    <n v="30.08"/>
    <x v="1"/>
  </r>
  <r>
    <s v="ORD103344"/>
    <x v="2"/>
    <x v="1"/>
    <n v="199.33"/>
    <n v="0.18"/>
    <n v="35.879400000000004"/>
    <n v="163.45060000000001"/>
    <n v="5"/>
    <x v="478"/>
    <d v="2024-02-13T00:00:00"/>
    <x v="0"/>
    <x v="1"/>
    <n v="48.74"/>
    <x v="3"/>
  </r>
  <r>
    <s v="ORD105114"/>
    <x v="3"/>
    <x v="4"/>
    <n v="200.87"/>
    <n v="0.36"/>
    <n v="72.313199999999995"/>
    <n v="128.55680000000001"/>
    <n v="5"/>
    <x v="596"/>
    <d v="2023-03-14T00:00:00"/>
    <x v="1"/>
    <x v="1"/>
    <n v="18.649999999999999"/>
    <x v="0"/>
  </r>
  <r>
    <s v="ORD114894"/>
    <x v="0"/>
    <x v="0"/>
    <n v="206.1"/>
    <n v="0.36"/>
    <n v="74.195999999999998"/>
    <n v="131.904"/>
    <n v="5"/>
    <x v="323"/>
    <d v="2023-09-01T00:00:00"/>
    <x v="2"/>
    <x v="2"/>
    <n v="57.02"/>
    <x v="4"/>
  </r>
  <r>
    <s v="ORD109621"/>
    <x v="0"/>
    <x v="0"/>
    <n v="206.47"/>
    <n v="0.17"/>
    <n v="35.099900000000005"/>
    <n v="171.37009999999998"/>
    <n v="5"/>
    <x v="20"/>
    <d v="2023-01-16T00:00:00"/>
    <x v="2"/>
    <x v="2"/>
    <n v="54.47"/>
    <x v="5"/>
  </r>
  <r>
    <s v="ORD106097"/>
    <x v="0"/>
    <x v="0"/>
    <n v="206.81"/>
    <n v="0.01"/>
    <n v="2.0681000000000003"/>
    <n v="204.74190000000002"/>
    <n v="5"/>
    <x v="39"/>
    <d v="2023-06-21T00:00:00"/>
    <x v="0"/>
    <x v="0"/>
    <n v="44.51"/>
    <x v="1"/>
  </r>
  <r>
    <s v="ORD108163"/>
    <x v="1"/>
    <x v="2"/>
    <n v="206.83"/>
    <n v="0.33"/>
    <n v="68.253900000000002"/>
    <n v="138.5761"/>
    <n v="5"/>
    <x v="559"/>
    <d v="2024-12-15T00:00:00"/>
    <x v="1"/>
    <x v="2"/>
    <n v="59"/>
    <x v="0"/>
  </r>
  <r>
    <s v="ORD110190"/>
    <x v="3"/>
    <x v="4"/>
    <n v="207.04"/>
    <n v="0.42"/>
    <n v="86.956799999999987"/>
    <n v="120.08320000000001"/>
    <n v="5"/>
    <x v="239"/>
    <d v="2023-08-27T00:00:00"/>
    <x v="2"/>
    <x v="2"/>
    <n v="32.64"/>
    <x v="0"/>
  </r>
  <r>
    <s v="ORD113426"/>
    <x v="3"/>
    <x v="1"/>
    <n v="208.26"/>
    <n v="0.4"/>
    <n v="83.304000000000002"/>
    <n v="124.95599999999999"/>
    <n v="5"/>
    <x v="674"/>
    <d v="2024-12-03T00:00:00"/>
    <x v="2"/>
    <x v="0"/>
    <n v="41.05"/>
    <x v="0"/>
  </r>
  <r>
    <s v="ORD100066"/>
    <x v="3"/>
    <x v="4"/>
    <n v="209.41"/>
    <n v="7.0000000000000007E-2"/>
    <n v="14.658700000000001"/>
    <n v="194.75129999999999"/>
    <n v="5"/>
    <x v="13"/>
    <d v="2024-12-25T00:00:00"/>
    <x v="2"/>
    <x v="0"/>
    <n v="17.88"/>
    <x v="1"/>
  </r>
  <r>
    <s v="ORD105170"/>
    <x v="3"/>
    <x v="0"/>
    <n v="210.33"/>
    <n v="0.15"/>
    <n v="31.549500000000002"/>
    <n v="178.78050000000002"/>
    <n v="5"/>
    <x v="64"/>
    <d v="2024-09-05T00:00:00"/>
    <x v="1"/>
    <x v="2"/>
    <n v="40.35"/>
    <x v="1"/>
  </r>
  <r>
    <s v="ORD108903"/>
    <x v="1"/>
    <x v="4"/>
    <n v="222.25"/>
    <n v="0.16"/>
    <n v="35.56"/>
    <n v="186.69"/>
    <n v="5"/>
    <x v="565"/>
    <d v="2024-06-26T00:00:00"/>
    <x v="1"/>
    <x v="0"/>
    <n v="66.33"/>
    <x v="2"/>
  </r>
  <r>
    <s v="ORD107353"/>
    <x v="3"/>
    <x v="0"/>
    <n v="223.28"/>
    <n v="0.41"/>
    <n v="91.544799999999995"/>
    <n v="131.73520000000002"/>
    <n v="5"/>
    <x v="431"/>
    <d v="2024-06-16T00:00:00"/>
    <x v="2"/>
    <x v="0"/>
    <n v="22.39"/>
    <x v="2"/>
  </r>
  <r>
    <s v="ORD104000"/>
    <x v="3"/>
    <x v="0"/>
    <n v="224.97"/>
    <n v="0.33"/>
    <n v="74.240099999999998"/>
    <n v="150.72989999999999"/>
    <n v="5"/>
    <x v="443"/>
    <d v="2024-02-19T00:00:00"/>
    <x v="2"/>
    <x v="0"/>
    <n v="14.4"/>
    <x v="4"/>
  </r>
  <r>
    <s v="ORD107769"/>
    <x v="0"/>
    <x v="1"/>
    <n v="228.53"/>
    <n v="0.1"/>
    <n v="22.853000000000002"/>
    <n v="205.67699999999999"/>
    <n v="5"/>
    <x v="457"/>
    <d v="2024-06-26T00:00:00"/>
    <x v="0"/>
    <x v="1"/>
    <n v="62.34"/>
    <x v="0"/>
  </r>
  <r>
    <s v="ORD115221"/>
    <x v="1"/>
    <x v="3"/>
    <n v="231.22"/>
    <n v="0.11"/>
    <n v="25.434200000000001"/>
    <n v="205.78579999999999"/>
    <n v="5"/>
    <x v="84"/>
    <d v="2024-06-10T00:00:00"/>
    <x v="0"/>
    <x v="0"/>
    <n v="62.6"/>
    <x v="3"/>
  </r>
  <r>
    <s v="ORD113828"/>
    <x v="0"/>
    <x v="1"/>
    <n v="232.44"/>
    <n v="0.3"/>
    <n v="69.731999999999999"/>
    <n v="162.708"/>
    <n v="5"/>
    <x v="656"/>
    <d v="2024-09-15T00:00:00"/>
    <x v="0"/>
    <x v="2"/>
    <n v="18.23"/>
    <x v="5"/>
  </r>
  <r>
    <s v="ORD104351"/>
    <x v="0"/>
    <x v="0"/>
    <n v="235.26"/>
    <n v="0.11"/>
    <n v="25.878599999999999"/>
    <n v="209.38139999999999"/>
    <n v="5"/>
    <x v="262"/>
    <d v="2023-06-08T00:00:00"/>
    <x v="0"/>
    <x v="1"/>
    <n v="55.66"/>
    <x v="4"/>
  </r>
  <r>
    <s v="ORD111301"/>
    <x v="1"/>
    <x v="4"/>
    <n v="238.85"/>
    <n v="0.46"/>
    <n v="109.871"/>
    <n v="128.97899999999998"/>
    <n v="5"/>
    <x v="260"/>
    <d v="2024-12-30T00:00:00"/>
    <x v="0"/>
    <x v="1"/>
    <n v="42.33"/>
    <x v="2"/>
  </r>
  <r>
    <s v="ORD101190"/>
    <x v="0"/>
    <x v="4"/>
    <n v="239.51"/>
    <n v="0.3"/>
    <n v="71.852999999999994"/>
    <n v="167.65699999999998"/>
    <n v="5"/>
    <x v="592"/>
    <d v="2023-12-20T00:00:00"/>
    <x v="2"/>
    <x v="2"/>
    <n v="31.59"/>
    <x v="3"/>
  </r>
  <r>
    <s v="ORD109897"/>
    <x v="3"/>
    <x v="3"/>
    <n v="241.4"/>
    <n v="0.36"/>
    <n v="86.903999999999996"/>
    <n v="154.49600000000001"/>
    <n v="5"/>
    <x v="272"/>
    <d v="2023-01-20T00:00:00"/>
    <x v="2"/>
    <x v="1"/>
    <n v="57.58"/>
    <x v="3"/>
  </r>
  <r>
    <s v="ORD114906"/>
    <x v="3"/>
    <x v="0"/>
    <n v="241.58"/>
    <n v="0.26"/>
    <n v="62.810800000000008"/>
    <n v="178.76920000000001"/>
    <n v="5"/>
    <x v="386"/>
    <d v="2024-01-18T00:00:00"/>
    <x v="1"/>
    <x v="2"/>
    <n v="51.34"/>
    <x v="4"/>
  </r>
  <r>
    <s v="ORD107704"/>
    <x v="0"/>
    <x v="0"/>
    <n v="247"/>
    <n v="0.28000000000000003"/>
    <n v="69.160000000000011"/>
    <n v="177.83999999999997"/>
    <n v="5"/>
    <x v="364"/>
    <d v="2023-01-28T00:00:00"/>
    <x v="1"/>
    <x v="2"/>
    <n v="42.95"/>
    <x v="4"/>
  </r>
  <r>
    <s v="ORD114759"/>
    <x v="0"/>
    <x v="3"/>
    <n v="247.72"/>
    <n v="0.04"/>
    <n v="9.9087999999999994"/>
    <n v="237.81119999999999"/>
    <n v="5"/>
    <x v="427"/>
    <d v="2023-07-12T00:00:00"/>
    <x v="2"/>
    <x v="0"/>
    <n v="71.349999999999994"/>
    <x v="3"/>
  </r>
  <r>
    <s v="ORD108448"/>
    <x v="0"/>
    <x v="3"/>
    <n v="256.11"/>
    <n v="0.23"/>
    <n v="58.905300000000004"/>
    <n v="197.2047"/>
    <n v="5"/>
    <x v="419"/>
    <d v="2023-08-12T00:00:00"/>
    <x v="2"/>
    <x v="0"/>
    <n v="28.93"/>
    <x v="5"/>
  </r>
  <r>
    <s v="ORD108330"/>
    <x v="3"/>
    <x v="4"/>
    <n v="258.89999999999998"/>
    <n v="0.15"/>
    <n v="38.834999999999994"/>
    <n v="220.065"/>
    <n v="5"/>
    <x v="441"/>
    <d v="2024-03-23T00:00:00"/>
    <x v="2"/>
    <x v="1"/>
    <n v="67.97"/>
    <x v="0"/>
  </r>
  <r>
    <s v="ORD105374"/>
    <x v="2"/>
    <x v="3"/>
    <n v="265.38"/>
    <n v="0.38"/>
    <n v="100.84439999999999"/>
    <n v="164.53559999999999"/>
    <n v="5"/>
    <x v="103"/>
    <d v="2023-10-07T00:00:00"/>
    <x v="1"/>
    <x v="0"/>
    <n v="14.33"/>
    <x v="4"/>
  </r>
  <r>
    <s v="ORD110474"/>
    <x v="0"/>
    <x v="1"/>
    <n v="266.56"/>
    <n v="0.15"/>
    <n v="39.984000000000002"/>
    <n v="226.57599999999999"/>
    <n v="5"/>
    <x v="456"/>
    <d v="2023-04-18T00:00:00"/>
    <x v="1"/>
    <x v="2"/>
    <n v="61.8"/>
    <x v="3"/>
  </r>
  <r>
    <s v="ORD100042"/>
    <x v="2"/>
    <x v="4"/>
    <n v="268.23"/>
    <n v="0.38"/>
    <n v="101.92740000000001"/>
    <n v="166.30260000000001"/>
    <n v="5"/>
    <x v="180"/>
    <d v="2023-09-19T00:00:00"/>
    <x v="2"/>
    <x v="0"/>
    <n v="48.54"/>
    <x v="5"/>
  </r>
  <r>
    <s v="ORD109265"/>
    <x v="0"/>
    <x v="1"/>
    <n v="278.81"/>
    <n v="0.03"/>
    <n v="8.3643000000000001"/>
    <n v="270.44569999999999"/>
    <n v="5"/>
    <x v="117"/>
    <d v="2023-03-10T00:00:00"/>
    <x v="2"/>
    <x v="0"/>
    <n v="33.92"/>
    <x v="5"/>
  </r>
  <r>
    <s v="ORD113660"/>
    <x v="3"/>
    <x v="1"/>
    <n v="279.08999999999997"/>
    <n v="0.42"/>
    <n v="117.21779999999998"/>
    <n v="161.87219999999999"/>
    <n v="5"/>
    <x v="523"/>
    <d v="2024-04-30T00:00:00"/>
    <x v="2"/>
    <x v="0"/>
    <n v="30.98"/>
    <x v="2"/>
  </r>
  <r>
    <s v="ORD114186"/>
    <x v="1"/>
    <x v="2"/>
    <n v="282.2"/>
    <n v="0.17"/>
    <n v="47.974000000000004"/>
    <n v="234.226"/>
    <n v="5"/>
    <x v="579"/>
    <d v="2024-09-22T00:00:00"/>
    <x v="2"/>
    <x v="1"/>
    <n v="37.5"/>
    <x v="2"/>
  </r>
  <r>
    <s v="ORD103785"/>
    <x v="2"/>
    <x v="0"/>
    <n v="284.33999999999997"/>
    <n v="0.18"/>
    <n v="51.181199999999997"/>
    <n v="233.15879999999999"/>
    <n v="5"/>
    <x v="155"/>
    <d v="2024-06-14T00:00:00"/>
    <x v="1"/>
    <x v="2"/>
    <n v="63.62"/>
    <x v="5"/>
  </r>
  <r>
    <s v="ORD114347"/>
    <x v="2"/>
    <x v="4"/>
    <n v="286.33"/>
    <n v="0.41"/>
    <n v="117.39529999999999"/>
    <n v="168.93469999999999"/>
    <n v="5"/>
    <x v="43"/>
    <d v="2024-12-30T00:00:00"/>
    <x v="2"/>
    <x v="2"/>
    <n v="85.49"/>
    <x v="4"/>
  </r>
  <r>
    <s v="ORD108247"/>
    <x v="3"/>
    <x v="4"/>
    <n v="292.33999999999997"/>
    <n v="0.31"/>
    <n v="90.625399999999985"/>
    <n v="201.71459999999999"/>
    <n v="5"/>
    <x v="377"/>
    <d v="2023-06-26T00:00:00"/>
    <x v="0"/>
    <x v="2"/>
    <n v="86.22"/>
    <x v="1"/>
  </r>
  <r>
    <s v="ORD113793"/>
    <x v="3"/>
    <x v="4"/>
    <n v="298.51"/>
    <n v="0.35"/>
    <n v="104.4785"/>
    <n v="194.03149999999999"/>
    <n v="5"/>
    <x v="299"/>
    <d v="2023-06-18T00:00:00"/>
    <x v="2"/>
    <x v="2"/>
    <n v="64.87"/>
    <x v="2"/>
  </r>
  <r>
    <s v="ORD106131"/>
    <x v="1"/>
    <x v="2"/>
    <n v="299.44"/>
    <n v="0.26"/>
    <n v="77.854399999999998"/>
    <n v="221.5856"/>
    <n v="5"/>
    <x v="160"/>
    <d v="2024-06-29T00:00:00"/>
    <x v="1"/>
    <x v="1"/>
    <n v="67.12"/>
    <x v="4"/>
  </r>
  <r>
    <s v="ORD107468"/>
    <x v="2"/>
    <x v="1"/>
    <n v="303.99"/>
    <n v="0.32"/>
    <n v="97.276800000000009"/>
    <n v="206.7132"/>
    <n v="5"/>
    <x v="19"/>
    <d v="2023-10-24T00:00:00"/>
    <x v="0"/>
    <x v="0"/>
    <n v="45.93"/>
    <x v="4"/>
  </r>
  <r>
    <s v="ORD113320"/>
    <x v="2"/>
    <x v="0"/>
    <n v="309.20999999999998"/>
    <n v="0.17"/>
    <n v="52.5657"/>
    <n v="256.64429999999999"/>
    <n v="5"/>
    <x v="320"/>
    <d v="2023-08-25T00:00:00"/>
    <x v="1"/>
    <x v="1"/>
    <n v="75"/>
    <x v="0"/>
  </r>
  <r>
    <s v="ORD101274"/>
    <x v="0"/>
    <x v="3"/>
    <n v="315.64"/>
    <n v="0.32"/>
    <n v="101.0048"/>
    <n v="214.6352"/>
    <n v="5"/>
    <x v="418"/>
    <d v="2024-05-23T00:00:00"/>
    <x v="1"/>
    <x v="2"/>
    <n v="43.76"/>
    <x v="4"/>
  </r>
  <r>
    <s v="ORD113263"/>
    <x v="0"/>
    <x v="0"/>
    <n v="319.01"/>
    <n v="0.21"/>
    <n v="66.992099999999994"/>
    <n v="252.0179"/>
    <n v="5"/>
    <x v="660"/>
    <d v="2023-01-13T00:00:00"/>
    <x v="1"/>
    <x v="2"/>
    <n v="48.42"/>
    <x v="4"/>
  </r>
  <r>
    <s v="ORD111927"/>
    <x v="3"/>
    <x v="0"/>
    <n v="326.72000000000003"/>
    <n v="0.27"/>
    <n v="88.214400000000012"/>
    <n v="238.50560000000002"/>
    <n v="5"/>
    <x v="537"/>
    <d v="2024-09-03T00:00:00"/>
    <x v="1"/>
    <x v="1"/>
    <n v="60.5"/>
    <x v="4"/>
  </r>
  <r>
    <s v="ORD111286"/>
    <x v="1"/>
    <x v="3"/>
    <n v="337.71"/>
    <n v="0.3"/>
    <n v="101.31299999999999"/>
    <n v="236.39699999999999"/>
    <n v="5"/>
    <x v="293"/>
    <d v="2024-01-06T00:00:00"/>
    <x v="0"/>
    <x v="1"/>
    <n v="32.04"/>
    <x v="1"/>
  </r>
  <r>
    <s v="ORD103078"/>
    <x v="1"/>
    <x v="2"/>
    <n v="351.91"/>
    <n v="0.44"/>
    <n v="154.84040000000002"/>
    <n v="197.06960000000001"/>
    <n v="5"/>
    <x v="21"/>
    <d v="2023-03-19T00:00:00"/>
    <x v="0"/>
    <x v="0"/>
    <n v="105.36"/>
    <x v="5"/>
  </r>
  <r>
    <s v="ORD104386"/>
    <x v="0"/>
    <x v="2"/>
    <n v="357.17"/>
    <n v="0.43"/>
    <n v="153.5831"/>
    <n v="203.58690000000001"/>
    <n v="5"/>
    <x v="16"/>
    <d v="2024-12-04T00:00:00"/>
    <x v="0"/>
    <x v="1"/>
    <n v="72.7"/>
    <x v="4"/>
  </r>
  <r>
    <s v="ORD105565"/>
    <x v="0"/>
    <x v="3"/>
    <n v="358.83"/>
    <n v="0.23"/>
    <n v="82.530900000000003"/>
    <n v="276.29909999999995"/>
    <n v="5"/>
    <x v="509"/>
    <d v="2024-09-21T00:00:00"/>
    <x v="2"/>
    <x v="2"/>
    <n v="48.58"/>
    <x v="3"/>
  </r>
  <r>
    <s v="ORD103166"/>
    <x v="2"/>
    <x v="4"/>
    <n v="358.91"/>
    <n v="0.22"/>
    <n v="78.9602"/>
    <n v="279.94980000000004"/>
    <n v="5"/>
    <x v="190"/>
    <d v="2023-10-28T00:00:00"/>
    <x v="2"/>
    <x v="2"/>
    <n v="19.420000000000002"/>
    <x v="0"/>
  </r>
  <r>
    <s v="ORD103466"/>
    <x v="0"/>
    <x v="4"/>
    <n v="360.54"/>
    <n v="0.48"/>
    <n v="173.0592"/>
    <n v="187.48080000000002"/>
    <n v="5"/>
    <x v="428"/>
    <d v="2023-03-27T00:00:00"/>
    <x v="0"/>
    <x v="2"/>
    <n v="99.56"/>
    <x v="4"/>
  </r>
  <r>
    <s v="ORD102183"/>
    <x v="2"/>
    <x v="4"/>
    <n v="361.92"/>
    <n v="0.27"/>
    <n v="97.718400000000017"/>
    <n v="264.20159999999998"/>
    <n v="5"/>
    <x v="50"/>
    <d v="2024-08-25T00:00:00"/>
    <x v="2"/>
    <x v="2"/>
    <n v="85.78"/>
    <x v="5"/>
  </r>
  <r>
    <s v="ORD108618"/>
    <x v="2"/>
    <x v="1"/>
    <n v="365.99"/>
    <n v="0.09"/>
    <n v="32.939099999999996"/>
    <n v="333.05090000000001"/>
    <n v="5"/>
    <x v="344"/>
    <d v="2023-05-03T00:00:00"/>
    <x v="2"/>
    <x v="1"/>
    <n v="54.05"/>
    <x v="0"/>
  </r>
  <r>
    <s v="ORD100662"/>
    <x v="1"/>
    <x v="3"/>
    <n v="367.44"/>
    <n v="0.43"/>
    <n v="157.9992"/>
    <n v="209.4408"/>
    <n v="5"/>
    <x v="716"/>
    <d v="2023-08-01T00:00:00"/>
    <x v="1"/>
    <x v="1"/>
    <n v="25.03"/>
    <x v="1"/>
  </r>
  <r>
    <s v="ORD106035"/>
    <x v="1"/>
    <x v="4"/>
    <n v="369.53"/>
    <n v="0.03"/>
    <n v="11.085899999999999"/>
    <n v="358.44409999999999"/>
    <n v="5"/>
    <x v="234"/>
    <d v="2023-01-08T00:00:00"/>
    <x v="2"/>
    <x v="0"/>
    <n v="66.31"/>
    <x v="2"/>
  </r>
  <r>
    <s v="ORD110329"/>
    <x v="1"/>
    <x v="2"/>
    <n v="372.05"/>
    <n v="0.04"/>
    <n v="14.882000000000001"/>
    <n v="357.16800000000001"/>
    <n v="5"/>
    <x v="590"/>
    <d v="2023-05-16T00:00:00"/>
    <x v="1"/>
    <x v="0"/>
    <n v="53.71"/>
    <x v="5"/>
  </r>
  <r>
    <s v="ORD101016"/>
    <x v="2"/>
    <x v="4"/>
    <n v="373.05"/>
    <n v="0.08"/>
    <n v="29.844000000000001"/>
    <n v="343.20600000000002"/>
    <n v="5"/>
    <x v="15"/>
    <d v="2023-08-26T00:00:00"/>
    <x v="2"/>
    <x v="2"/>
    <n v="31.72"/>
    <x v="4"/>
  </r>
  <r>
    <s v="ORD113950"/>
    <x v="0"/>
    <x v="4"/>
    <n v="376.27"/>
    <n v="0.02"/>
    <n v="7.5253999999999994"/>
    <n v="368.74459999999999"/>
    <n v="5"/>
    <x v="371"/>
    <d v="2023-02-12T00:00:00"/>
    <x v="0"/>
    <x v="1"/>
    <n v="98.27"/>
    <x v="4"/>
  </r>
  <r>
    <s v="ORD110852"/>
    <x v="2"/>
    <x v="3"/>
    <n v="378.08"/>
    <n v="0.01"/>
    <n v="3.7807999999999997"/>
    <n v="374.29919999999998"/>
    <n v="5"/>
    <x v="17"/>
    <d v="2024-05-03T00:00:00"/>
    <x v="1"/>
    <x v="2"/>
    <n v="104"/>
    <x v="5"/>
  </r>
  <r>
    <s v="ORD111752"/>
    <x v="1"/>
    <x v="3"/>
    <n v="380.12"/>
    <n v="0.02"/>
    <n v="7.6024000000000003"/>
    <n v="372.51760000000002"/>
    <n v="5"/>
    <x v="92"/>
    <d v="2023-12-12T00:00:00"/>
    <x v="0"/>
    <x v="1"/>
    <n v="71.48"/>
    <x v="4"/>
  </r>
  <r>
    <s v="ORD100607"/>
    <x v="3"/>
    <x v="1"/>
    <n v="383.93"/>
    <n v="0.41"/>
    <n v="157.41129999999998"/>
    <n v="226.51870000000002"/>
    <n v="5"/>
    <x v="308"/>
    <d v="2024-01-19T00:00:00"/>
    <x v="2"/>
    <x v="2"/>
    <n v="48.91"/>
    <x v="4"/>
  </r>
  <r>
    <s v="ORD107067"/>
    <x v="1"/>
    <x v="3"/>
    <n v="384.49"/>
    <n v="0.41"/>
    <n v="157.64089999999999"/>
    <n v="226.84910000000002"/>
    <n v="5"/>
    <x v="335"/>
    <d v="2024-05-06T00:00:00"/>
    <x v="2"/>
    <x v="1"/>
    <n v="114.58"/>
    <x v="0"/>
  </r>
  <r>
    <s v="ORD101090"/>
    <x v="3"/>
    <x v="0"/>
    <n v="386.61"/>
    <n v="0.03"/>
    <n v="11.5983"/>
    <n v="375.01170000000002"/>
    <n v="5"/>
    <x v="223"/>
    <d v="2024-09-05T00:00:00"/>
    <x v="2"/>
    <x v="0"/>
    <n v="110.68"/>
    <x v="2"/>
  </r>
  <r>
    <s v="ORD110906"/>
    <x v="1"/>
    <x v="1"/>
    <n v="395.72"/>
    <n v="0.32"/>
    <n v="126.63040000000001"/>
    <n v="269.08960000000002"/>
    <n v="5"/>
    <x v="251"/>
    <d v="2023-10-13T00:00:00"/>
    <x v="1"/>
    <x v="1"/>
    <n v="46.74"/>
    <x v="1"/>
  </r>
  <r>
    <s v="ORD104806"/>
    <x v="1"/>
    <x v="3"/>
    <n v="398.82"/>
    <n v="0.14000000000000001"/>
    <n v="55.834800000000001"/>
    <n v="342.98519999999996"/>
    <n v="5"/>
    <x v="244"/>
    <d v="2023-07-08T00:00:00"/>
    <x v="0"/>
    <x v="2"/>
    <n v="28.44"/>
    <x v="0"/>
  </r>
  <r>
    <s v="ORD107507"/>
    <x v="3"/>
    <x v="3"/>
    <n v="400.82"/>
    <n v="0.28000000000000003"/>
    <n v="112.2296"/>
    <n v="288.59039999999999"/>
    <n v="5"/>
    <x v="63"/>
    <d v="2024-02-17T00:00:00"/>
    <x v="1"/>
    <x v="1"/>
    <n v="68.55"/>
    <x v="1"/>
  </r>
  <r>
    <s v="ORD100083"/>
    <x v="3"/>
    <x v="2"/>
    <n v="405.11"/>
    <n v="0.34"/>
    <n v="137.73740000000001"/>
    <n v="267.37260000000003"/>
    <n v="5"/>
    <x v="437"/>
    <d v="2023-12-16T00:00:00"/>
    <x v="2"/>
    <x v="1"/>
    <n v="105.25"/>
    <x v="5"/>
  </r>
  <r>
    <s v="ORD108732"/>
    <x v="0"/>
    <x v="0"/>
    <n v="413.73"/>
    <n v="0.33"/>
    <n v="136.5309"/>
    <n v="277.19910000000004"/>
    <n v="5"/>
    <x v="525"/>
    <d v="2024-07-16T00:00:00"/>
    <x v="1"/>
    <x v="1"/>
    <n v="115.5"/>
    <x v="5"/>
  </r>
  <r>
    <s v="ORD111340"/>
    <x v="0"/>
    <x v="3"/>
    <n v="414.54"/>
    <n v="0.48"/>
    <n v="198.97919999999999"/>
    <n v="215.56080000000003"/>
    <n v="5"/>
    <x v="81"/>
    <d v="2024-09-06T00:00:00"/>
    <x v="1"/>
    <x v="0"/>
    <n v="37.979999999999997"/>
    <x v="3"/>
  </r>
  <r>
    <s v="ORD112339"/>
    <x v="2"/>
    <x v="3"/>
    <n v="419.75"/>
    <n v="0.28999999999999998"/>
    <n v="121.72749999999999"/>
    <n v="298.02250000000004"/>
    <n v="5"/>
    <x v="563"/>
    <d v="2023-07-19T00:00:00"/>
    <x v="0"/>
    <x v="0"/>
    <n v="118.09"/>
    <x v="5"/>
  </r>
  <r>
    <s v="ORD106358"/>
    <x v="3"/>
    <x v="0"/>
    <n v="420.78"/>
    <n v="0.3"/>
    <n v="126.23399999999998"/>
    <n v="294.54599999999999"/>
    <n v="5"/>
    <x v="33"/>
    <d v="2023-04-16T00:00:00"/>
    <x v="0"/>
    <x v="2"/>
    <n v="56.38"/>
    <x v="5"/>
  </r>
  <r>
    <s v="ORD104046"/>
    <x v="2"/>
    <x v="4"/>
    <n v="422.56"/>
    <n v="0.11"/>
    <n v="46.4816"/>
    <n v="376.07839999999999"/>
    <n v="5"/>
    <x v="213"/>
    <d v="2024-04-20T00:00:00"/>
    <x v="2"/>
    <x v="2"/>
    <n v="93.72"/>
    <x v="0"/>
  </r>
  <r>
    <s v="ORD107546"/>
    <x v="0"/>
    <x v="4"/>
    <n v="428.17"/>
    <n v="0.44"/>
    <n v="188.3948"/>
    <n v="239.77520000000001"/>
    <n v="5"/>
    <x v="105"/>
    <d v="2023-12-24T00:00:00"/>
    <x v="0"/>
    <x v="0"/>
    <n v="53.3"/>
    <x v="1"/>
  </r>
  <r>
    <s v="ORD107616"/>
    <x v="0"/>
    <x v="2"/>
    <n v="429.74"/>
    <n v="0.49"/>
    <n v="210.57259999999999"/>
    <n v="219.16740000000001"/>
    <n v="5"/>
    <x v="380"/>
    <d v="2024-03-18T00:00:00"/>
    <x v="1"/>
    <x v="0"/>
    <n v="88.54"/>
    <x v="4"/>
  </r>
  <r>
    <s v="ORD111923"/>
    <x v="0"/>
    <x v="1"/>
    <n v="430.32"/>
    <n v="0.05"/>
    <n v="21.516000000000002"/>
    <n v="408.80399999999997"/>
    <n v="5"/>
    <x v="728"/>
    <d v="2023-10-29T00:00:00"/>
    <x v="2"/>
    <x v="1"/>
    <n v="37.1"/>
    <x v="4"/>
  </r>
  <r>
    <s v="ORD103838"/>
    <x v="1"/>
    <x v="4"/>
    <n v="432.64"/>
    <n v="7.0000000000000007E-2"/>
    <n v="30.284800000000001"/>
    <n v="402.35519999999997"/>
    <n v="5"/>
    <x v="299"/>
    <d v="2023-06-20T00:00:00"/>
    <x v="2"/>
    <x v="2"/>
    <n v="28.9"/>
    <x v="3"/>
  </r>
  <r>
    <s v="ORD110763"/>
    <x v="2"/>
    <x v="4"/>
    <n v="434.34"/>
    <n v="0.36"/>
    <n v="156.36239999999998"/>
    <n v="277.9776"/>
    <n v="5"/>
    <x v="503"/>
    <d v="2024-03-12T00:00:00"/>
    <x v="0"/>
    <x v="0"/>
    <n v="77.489999999999995"/>
    <x v="3"/>
  </r>
  <r>
    <s v="ORD108811"/>
    <x v="1"/>
    <x v="1"/>
    <n v="434.71"/>
    <n v="0.3"/>
    <n v="130.41299999999998"/>
    <n v="304.29700000000003"/>
    <n v="5"/>
    <x v="690"/>
    <d v="2024-03-05T00:00:00"/>
    <x v="0"/>
    <x v="2"/>
    <n v="29.99"/>
    <x v="4"/>
  </r>
  <r>
    <s v="ORD104182"/>
    <x v="0"/>
    <x v="4"/>
    <n v="435.97"/>
    <n v="0.21"/>
    <n v="91.553700000000006"/>
    <n v="344.41630000000004"/>
    <n v="5"/>
    <x v="93"/>
    <d v="2023-05-27T00:00:00"/>
    <x v="1"/>
    <x v="1"/>
    <n v="116.8"/>
    <x v="2"/>
  </r>
  <r>
    <s v="ORD102322"/>
    <x v="2"/>
    <x v="0"/>
    <n v="436.11"/>
    <n v="0.2"/>
    <n v="87.222000000000008"/>
    <n v="348.88800000000003"/>
    <n v="5"/>
    <x v="694"/>
    <d v="2024-10-12T00:00:00"/>
    <x v="1"/>
    <x v="2"/>
    <n v="113.6"/>
    <x v="3"/>
  </r>
  <r>
    <s v="ORD111434"/>
    <x v="3"/>
    <x v="3"/>
    <n v="436.24"/>
    <n v="0.5"/>
    <n v="218.12"/>
    <n v="218.12"/>
    <n v="5"/>
    <x v="330"/>
    <d v="2023-04-10T00:00:00"/>
    <x v="2"/>
    <x v="2"/>
    <n v="39.5"/>
    <x v="0"/>
  </r>
  <r>
    <s v="ORD111823"/>
    <x v="2"/>
    <x v="1"/>
    <n v="441.93"/>
    <n v="0.04"/>
    <n v="17.677199999999999"/>
    <n v="424.25279999999998"/>
    <n v="5"/>
    <x v="663"/>
    <d v="2023-08-29T00:00:00"/>
    <x v="1"/>
    <x v="0"/>
    <n v="44.36"/>
    <x v="0"/>
  </r>
  <r>
    <s v="ORD104465"/>
    <x v="3"/>
    <x v="1"/>
    <n v="448.8"/>
    <n v="0.24"/>
    <n v="107.712"/>
    <n v="341.08800000000002"/>
    <n v="5"/>
    <x v="664"/>
    <d v="2024-04-24T00:00:00"/>
    <x v="0"/>
    <x v="0"/>
    <n v="44.18"/>
    <x v="4"/>
  </r>
  <r>
    <s v="ORD101547"/>
    <x v="0"/>
    <x v="4"/>
    <n v="450.11"/>
    <n v="0.17"/>
    <n v="76.51870000000001"/>
    <n v="373.59129999999999"/>
    <n v="5"/>
    <x v="333"/>
    <d v="2023-03-28T00:00:00"/>
    <x v="2"/>
    <x v="2"/>
    <n v="80"/>
    <x v="5"/>
  </r>
  <r>
    <s v="ORD104092"/>
    <x v="1"/>
    <x v="1"/>
    <n v="454.35"/>
    <n v="0.2"/>
    <n v="90.87"/>
    <n v="363.48"/>
    <n v="5"/>
    <x v="252"/>
    <d v="2023-02-18T00:00:00"/>
    <x v="0"/>
    <x v="1"/>
    <n v="88.37"/>
    <x v="0"/>
  </r>
  <r>
    <s v="ORD110984"/>
    <x v="3"/>
    <x v="0"/>
    <n v="457.63"/>
    <n v="0.05"/>
    <n v="22.881500000000003"/>
    <n v="434.74849999999998"/>
    <n v="5"/>
    <x v="701"/>
    <d v="2024-08-25T00:00:00"/>
    <x v="1"/>
    <x v="2"/>
    <n v="23.06"/>
    <x v="3"/>
  </r>
  <r>
    <s v="ORD108356"/>
    <x v="2"/>
    <x v="3"/>
    <n v="462.44"/>
    <n v="0.09"/>
    <n v="41.619599999999998"/>
    <n v="420.82040000000001"/>
    <n v="5"/>
    <x v="662"/>
    <d v="2023-06-12T00:00:00"/>
    <x v="2"/>
    <x v="1"/>
    <n v="67.319999999999993"/>
    <x v="3"/>
  </r>
  <r>
    <s v="ORD114422"/>
    <x v="1"/>
    <x v="0"/>
    <n v="464.63"/>
    <n v="0.25"/>
    <n v="116.1575"/>
    <n v="348.47249999999997"/>
    <n v="5"/>
    <x v="190"/>
    <d v="2023-10-27T00:00:00"/>
    <x v="2"/>
    <x v="0"/>
    <n v="91.82"/>
    <x v="2"/>
  </r>
  <r>
    <s v="ORD111567"/>
    <x v="2"/>
    <x v="3"/>
    <n v="465.31"/>
    <n v="0.23"/>
    <n v="107.02130000000001"/>
    <n v="358.28870000000001"/>
    <n v="5"/>
    <x v="180"/>
    <d v="2023-09-22T00:00:00"/>
    <x v="0"/>
    <x v="0"/>
    <n v="72.78"/>
    <x v="5"/>
  </r>
  <r>
    <s v="ORD110628"/>
    <x v="0"/>
    <x v="0"/>
    <n v="468.73"/>
    <n v="0.18"/>
    <n v="84.371399999999994"/>
    <n v="384.35860000000002"/>
    <n v="5"/>
    <x v="258"/>
    <d v="2024-05-26T00:00:00"/>
    <x v="0"/>
    <x v="2"/>
    <n v="121.31"/>
    <x v="2"/>
  </r>
  <r>
    <s v="ORD103823"/>
    <x v="0"/>
    <x v="4"/>
    <n v="469.53"/>
    <n v="0.19"/>
    <n v="89.210700000000003"/>
    <n v="380.3193"/>
    <n v="5"/>
    <x v="341"/>
    <d v="2023-06-27T00:00:00"/>
    <x v="2"/>
    <x v="2"/>
    <n v="140.81"/>
    <x v="3"/>
  </r>
  <r>
    <s v="ORD102727"/>
    <x v="1"/>
    <x v="3"/>
    <n v="469.7"/>
    <n v="0.47"/>
    <n v="220.75899999999999"/>
    <n v="248.941"/>
    <n v="5"/>
    <x v="140"/>
    <d v="2023-05-12T00:00:00"/>
    <x v="1"/>
    <x v="0"/>
    <n v="36.520000000000003"/>
    <x v="2"/>
  </r>
  <r>
    <s v="ORD115271"/>
    <x v="0"/>
    <x v="1"/>
    <n v="471.06"/>
    <n v="0.37"/>
    <n v="174.29220000000001"/>
    <n v="296.76779999999997"/>
    <n v="5"/>
    <x v="577"/>
    <d v="2023-05-20T00:00:00"/>
    <x v="1"/>
    <x v="1"/>
    <n v="82.07"/>
    <x v="5"/>
  </r>
  <r>
    <s v="ORD112237"/>
    <x v="2"/>
    <x v="2"/>
    <n v="474.37"/>
    <n v="0.1"/>
    <n v="47.437000000000005"/>
    <n v="426.93299999999999"/>
    <n v="5"/>
    <x v="135"/>
    <d v="2024-05-08T00:00:00"/>
    <x v="2"/>
    <x v="2"/>
    <n v="39.86"/>
    <x v="5"/>
  </r>
  <r>
    <s v="ORD112677"/>
    <x v="1"/>
    <x v="0"/>
    <n v="476.62"/>
    <n v="0.02"/>
    <n v="9.5324000000000009"/>
    <n v="467.08760000000001"/>
    <n v="5"/>
    <x v="437"/>
    <d v="2023-12-16T00:00:00"/>
    <x v="0"/>
    <x v="2"/>
    <n v="79.260000000000005"/>
    <x v="4"/>
  </r>
  <r>
    <s v="ORD107725"/>
    <x v="0"/>
    <x v="3"/>
    <n v="477.23"/>
    <n v="0.44"/>
    <n v="209.9812"/>
    <n v="267.24880000000002"/>
    <n v="5"/>
    <x v="371"/>
    <d v="2023-02-15T00:00:00"/>
    <x v="0"/>
    <x v="1"/>
    <n v="122.55"/>
    <x v="0"/>
  </r>
  <r>
    <s v="ORD112877"/>
    <x v="1"/>
    <x v="0"/>
    <n v="477.96"/>
    <n v="0.21"/>
    <n v="100.37159999999999"/>
    <n v="377.58839999999998"/>
    <n v="5"/>
    <x v="293"/>
    <d v="2024-01-09T00:00:00"/>
    <x v="1"/>
    <x v="0"/>
    <n v="139.86000000000001"/>
    <x v="2"/>
  </r>
  <r>
    <s v="ORD109973"/>
    <x v="2"/>
    <x v="0"/>
    <n v="479.34"/>
    <n v="0.3"/>
    <n v="143.80199999999999"/>
    <n v="335.53800000000001"/>
    <n v="5"/>
    <x v="708"/>
    <d v="2023-04-02T00:00:00"/>
    <x v="0"/>
    <x v="2"/>
    <n v="88.97"/>
    <x v="3"/>
  </r>
  <r>
    <s v="ORD109236"/>
    <x v="0"/>
    <x v="3"/>
    <n v="481.34"/>
    <n v="0.46"/>
    <n v="221.41640000000001"/>
    <n v="259.92359999999996"/>
    <n v="5"/>
    <x v="396"/>
    <d v="2024-12-13T00:00:00"/>
    <x v="0"/>
    <x v="2"/>
    <n v="143.69"/>
    <x v="4"/>
  </r>
  <r>
    <s v="ORD108824"/>
    <x v="1"/>
    <x v="3"/>
    <n v="481.96"/>
    <n v="0.3"/>
    <n v="144.58799999999999"/>
    <n v="337.37199999999996"/>
    <n v="5"/>
    <x v="121"/>
    <d v="2024-11-15T00:00:00"/>
    <x v="1"/>
    <x v="2"/>
    <n v="28.92"/>
    <x v="1"/>
  </r>
  <r>
    <s v="ORD102113"/>
    <x v="1"/>
    <x v="2"/>
    <n v="483.38"/>
    <n v="0.25"/>
    <n v="120.845"/>
    <n v="362.53499999999997"/>
    <n v="5"/>
    <x v="213"/>
    <d v="2024-04-17T00:00:00"/>
    <x v="0"/>
    <x v="0"/>
    <n v="31.41"/>
    <x v="0"/>
  </r>
  <r>
    <s v="ORD108815"/>
    <x v="2"/>
    <x v="3"/>
    <n v="487.7"/>
    <n v="0.35"/>
    <n v="170.69499999999999"/>
    <n v="317.005"/>
    <n v="5"/>
    <x v="13"/>
    <d v="2024-12-22T00:00:00"/>
    <x v="0"/>
    <x v="0"/>
    <n v="103.95"/>
    <x v="2"/>
  </r>
  <r>
    <s v="ORD103720"/>
    <x v="0"/>
    <x v="4"/>
    <n v="492.7"/>
    <n v="0.46"/>
    <n v="226.642"/>
    <n v="266.05799999999999"/>
    <n v="5"/>
    <x v="204"/>
    <d v="2023-03-27T00:00:00"/>
    <x v="2"/>
    <x v="2"/>
    <n v="96.44"/>
    <x v="0"/>
  </r>
  <r>
    <s v="ORD103545"/>
    <x v="1"/>
    <x v="1"/>
    <n v="493.26"/>
    <n v="0.13"/>
    <n v="64.123800000000003"/>
    <n v="429.13619999999997"/>
    <n v="5"/>
    <x v="547"/>
    <d v="2023-02-13T00:00:00"/>
    <x v="0"/>
    <x v="1"/>
    <n v="58.31"/>
    <x v="4"/>
  </r>
  <r>
    <s v="ORD113344"/>
    <x v="1"/>
    <x v="0"/>
    <n v="494.61"/>
    <n v="0.03"/>
    <n v="14.8383"/>
    <n v="479.77170000000001"/>
    <n v="5"/>
    <x v="707"/>
    <d v="2023-07-22T00:00:00"/>
    <x v="2"/>
    <x v="0"/>
    <n v="118.92"/>
    <x v="5"/>
  </r>
  <r>
    <s v="ORD114841"/>
    <x v="0"/>
    <x v="2"/>
    <n v="495.6"/>
    <n v="0.28999999999999998"/>
    <n v="143.72399999999999"/>
    <n v="351.87600000000003"/>
    <n v="5"/>
    <x v="179"/>
    <d v="2023-12-12T00:00:00"/>
    <x v="0"/>
    <x v="2"/>
    <n v="26.19"/>
    <x v="1"/>
  </r>
  <r>
    <s v="ORD106875"/>
    <x v="0"/>
    <x v="3"/>
    <n v="496.27"/>
    <n v="0.34"/>
    <n v="168.73179999999999"/>
    <n v="327.53819999999996"/>
    <n v="5"/>
    <x v="650"/>
    <d v="2024-06-01T00:00:00"/>
    <x v="2"/>
    <x v="0"/>
    <n v="50.55"/>
    <x v="2"/>
  </r>
  <r>
    <s v="ORD112536"/>
    <x v="3"/>
    <x v="0"/>
    <n v="496.4"/>
    <n v="0.02"/>
    <n v="9.927999999999999"/>
    <n v="486.47199999999998"/>
    <n v="5"/>
    <x v="113"/>
    <d v="2024-07-18T00:00:00"/>
    <x v="2"/>
    <x v="0"/>
    <n v="29.81"/>
    <x v="4"/>
  </r>
  <r>
    <s v="ORD105969"/>
    <x v="1"/>
    <x v="2"/>
    <n v="497.4"/>
    <n v="0.47"/>
    <n v="233.77799999999996"/>
    <n v="263.62200000000001"/>
    <n v="5"/>
    <x v="479"/>
    <d v="2023-02-15T00:00:00"/>
    <x v="2"/>
    <x v="0"/>
    <n v="25.3"/>
    <x v="5"/>
  </r>
  <r>
    <s v="ORD107875"/>
    <x v="2"/>
    <x v="3"/>
    <n v="499.95"/>
    <n v="0.09"/>
    <n v="44.9955"/>
    <n v="454.9545"/>
    <n v="5"/>
    <x v="672"/>
    <d v="2023-06-19T00:00:00"/>
    <x v="2"/>
    <x v="1"/>
    <n v="133.21"/>
    <x v="0"/>
  </r>
  <r>
    <s v="ORD105295"/>
    <x v="3"/>
    <x v="2"/>
    <n v="507.9"/>
    <n v="0.37"/>
    <n v="187.923"/>
    <n v="319.97699999999998"/>
    <n v="5"/>
    <x v="528"/>
    <d v="2024-05-04T00:00:00"/>
    <x v="2"/>
    <x v="0"/>
    <n v="105.2"/>
    <x v="0"/>
  </r>
  <r>
    <s v="ORD109837"/>
    <x v="1"/>
    <x v="4"/>
    <n v="508.03"/>
    <n v="0.09"/>
    <n v="45.722699999999996"/>
    <n v="462.3073"/>
    <n v="5"/>
    <x v="356"/>
    <d v="2024-02-24T00:00:00"/>
    <x v="1"/>
    <x v="2"/>
    <n v="51.2"/>
    <x v="0"/>
  </r>
  <r>
    <s v="ORD106660"/>
    <x v="3"/>
    <x v="4"/>
    <n v="515.12"/>
    <n v="0.39"/>
    <n v="200.89680000000001"/>
    <n v="314.22320000000002"/>
    <n v="5"/>
    <x v="660"/>
    <d v="2023-01-08T00:00:00"/>
    <x v="1"/>
    <x v="0"/>
    <n v="39.83"/>
    <x v="2"/>
  </r>
  <r>
    <s v="ORD114375"/>
    <x v="1"/>
    <x v="2"/>
    <n v="516.45000000000005"/>
    <n v="0.26"/>
    <n v="134.27700000000002"/>
    <n v="382.173"/>
    <n v="5"/>
    <x v="491"/>
    <d v="2024-08-22T00:00:00"/>
    <x v="1"/>
    <x v="2"/>
    <n v="97.57"/>
    <x v="4"/>
  </r>
  <r>
    <s v="ORD110214"/>
    <x v="2"/>
    <x v="3"/>
    <n v="517.30999999999995"/>
    <n v="0.01"/>
    <n v="5.1730999999999998"/>
    <n v="512.13689999999997"/>
    <n v="5"/>
    <x v="10"/>
    <d v="2023-12-16T00:00:00"/>
    <x v="1"/>
    <x v="2"/>
    <n v="92.7"/>
    <x v="2"/>
  </r>
  <r>
    <s v="ORD107144"/>
    <x v="0"/>
    <x v="4"/>
    <n v="518.54999999999995"/>
    <n v="0.49"/>
    <n v="254.08949999999999"/>
    <n v="264.46049999999997"/>
    <n v="5"/>
    <x v="483"/>
    <d v="2024-10-31T00:00:00"/>
    <x v="2"/>
    <x v="0"/>
    <n v="113.64"/>
    <x v="1"/>
  </r>
  <r>
    <s v="ORD107004"/>
    <x v="0"/>
    <x v="4"/>
    <n v="518.72"/>
    <n v="0.4"/>
    <n v="207.48800000000003"/>
    <n v="311.23199999999997"/>
    <n v="5"/>
    <x v="384"/>
    <d v="2023-05-30T00:00:00"/>
    <x v="0"/>
    <x v="1"/>
    <n v="120.81"/>
    <x v="1"/>
  </r>
  <r>
    <s v="ORD102043"/>
    <x v="0"/>
    <x v="0"/>
    <n v="520.29"/>
    <n v="0.14000000000000001"/>
    <n v="72.840599999999995"/>
    <n v="447.44939999999997"/>
    <n v="5"/>
    <x v="446"/>
    <d v="2023-04-23T00:00:00"/>
    <x v="2"/>
    <x v="1"/>
    <n v="147.36000000000001"/>
    <x v="1"/>
  </r>
  <r>
    <s v="ORD114782"/>
    <x v="1"/>
    <x v="1"/>
    <n v="520.48"/>
    <n v="0.44"/>
    <n v="229.0112"/>
    <n v="291.46879999999999"/>
    <n v="5"/>
    <x v="532"/>
    <d v="2024-01-24T00:00:00"/>
    <x v="1"/>
    <x v="1"/>
    <n v="137.94999999999999"/>
    <x v="0"/>
  </r>
  <r>
    <s v="ORD106349"/>
    <x v="1"/>
    <x v="1"/>
    <n v="524"/>
    <n v="0.48"/>
    <n v="251.51999999999998"/>
    <n v="272.48"/>
    <n v="5"/>
    <x v="231"/>
    <d v="2023-07-11T00:00:00"/>
    <x v="2"/>
    <x v="1"/>
    <n v="126.67"/>
    <x v="5"/>
  </r>
  <r>
    <s v="ORD113774"/>
    <x v="1"/>
    <x v="0"/>
    <n v="530.5"/>
    <n v="0.19"/>
    <n v="100.795"/>
    <n v="429.70499999999998"/>
    <n v="5"/>
    <x v="98"/>
    <d v="2024-10-27T00:00:00"/>
    <x v="2"/>
    <x v="1"/>
    <n v="110.43"/>
    <x v="5"/>
  </r>
  <r>
    <s v="ORD107791"/>
    <x v="2"/>
    <x v="0"/>
    <n v="538.72"/>
    <n v="0.05"/>
    <n v="26.936000000000003"/>
    <n v="511.78400000000005"/>
    <n v="5"/>
    <x v="158"/>
    <d v="2024-09-29T00:00:00"/>
    <x v="2"/>
    <x v="1"/>
    <n v="153.32"/>
    <x v="2"/>
  </r>
  <r>
    <s v="ORD100177"/>
    <x v="0"/>
    <x v="0"/>
    <n v="540.72"/>
    <n v="0.03"/>
    <n v="16.221599999999999"/>
    <n v="524.49840000000006"/>
    <n v="5"/>
    <x v="360"/>
    <d v="2024-12-17T00:00:00"/>
    <x v="1"/>
    <x v="1"/>
    <n v="66.459999999999994"/>
    <x v="0"/>
  </r>
  <r>
    <s v="ORD106588"/>
    <x v="3"/>
    <x v="3"/>
    <n v="542.51"/>
    <n v="0.22"/>
    <n v="119.3522"/>
    <n v="423.15780000000001"/>
    <n v="5"/>
    <x v="598"/>
    <d v="2024-11-02T00:00:00"/>
    <x v="1"/>
    <x v="2"/>
    <n v="132.38999999999999"/>
    <x v="2"/>
  </r>
  <r>
    <s v="ORD106816"/>
    <x v="0"/>
    <x v="4"/>
    <n v="546.04"/>
    <n v="0.35"/>
    <n v="191.11399999999998"/>
    <n v="354.92599999999999"/>
    <n v="5"/>
    <x v="254"/>
    <d v="2024-10-27T00:00:00"/>
    <x v="1"/>
    <x v="0"/>
    <n v="89.67"/>
    <x v="0"/>
  </r>
  <r>
    <s v="ORD107597"/>
    <x v="1"/>
    <x v="2"/>
    <n v="546.33000000000004"/>
    <n v="0.21"/>
    <n v="114.72930000000001"/>
    <n v="431.60070000000002"/>
    <n v="5"/>
    <x v="563"/>
    <d v="2023-07-20T00:00:00"/>
    <x v="0"/>
    <x v="0"/>
    <n v="140.76"/>
    <x v="2"/>
  </r>
  <r>
    <s v="ORD112311"/>
    <x v="1"/>
    <x v="0"/>
    <n v="546.38"/>
    <n v="0.17"/>
    <n v="92.884600000000006"/>
    <n v="453.49540000000002"/>
    <n v="5"/>
    <x v="8"/>
    <d v="2024-05-14T00:00:00"/>
    <x v="1"/>
    <x v="1"/>
    <n v="126.5"/>
    <x v="5"/>
  </r>
  <r>
    <s v="ORD102221"/>
    <x v="0"/>
    <x v="1"/>
    <n v="551.07000000000005"/>
    <n v="0.4"/>
    <n v="220.42800000000003"/>
    <n v="330.64200000000005"/>
    <n v="5"/>
    <x v="306"/>
    <d v="2024-08-29T00:00:00"/>
    <x v="1"/>
    <x v="0"/>
    <n v="87.59"/>
    <x v="2"/>
  </r>
  <r>
    <s v="ORD113944"/>
    <x v="2"/>
    <x v="1"/>
    <n v="553.94000000000005"/>
    <n v="0.08"/>
    <n v="44.315200000000004"/>
    <n v="509.62480000000005"/>
    <n v="5"/>
    <x v="190"/>
    <d v="2023-10-28T00:00:00"/>
    <x v="0"/>
    <x v="2"/>
    <n v="58.44"/>
    <x v="2"/>
  </r>
  <r>
    <s v="ORD108570"/>
    <x v="2"/>
    <x v="3"/>
    <n v="557.32000000000005"/>
    <n v="0.36"/>
    <n v="200.6352"/>
    <n v="356.68480000000005"/>
    <n v="5"/>
    <x v="653"/>
    <d v="2024-03-17T00:00:00"/>
    <x v="2"/>
    <x v="1"/>
    <n v="133.33000000000001"/>
    <x v="4"/>
  </r>
  <r>
    <s v="ORD108235"/>
    <x v="2"/>
    <x v="0"/>
    <n v="557.97"/>
    <n v="0.11"/>
    <n v="61.376700000000007"/>
    <n v="496.5933"/>
    <n v="5"/>
    <x v="182"/>
    <d v="2024-10-28T00:00:00"/>
    <x v="0"/>
    <x v="2"/>
    <n v="118.42"/>
    <x v="5"/>
  </r>
  <r>
    <s v="ORD111165"/>
    <x v="2"/>
    <x v="3"/>
    <n v="559.70000000000005"/>
    <n v="0.28999999999999998"/>
    <n v="162.31299999999999"/>
    <n v="397.38700000000006"/>
    <n v="5"/>
    <x v="559"/>
    <d v="2024-12-18T00:00:00"/>
    <x v="1"/>
    <x v="2"/>
    <n v="41.14"/>
    <x v="0"/>
  </r>
  <r>
    <s v="ORD100936"/>
    <x v="2"/>
    <x v="4"/>
    <n v="564.67999999999995"/>
    <n v="0.36"/>
    <n v="203.28479999999996"/>
    <n v="361.39519999999999"/>
    <n v="5"/>
    <x v="251"/>
    <d v="2023-10-15T00:00:00"/>
    <x v="2"/>
    <x v="1"/>
    <n v="50.44"/>
    <x v="5"/>
  </r>
  <r>
    <s v="ORD112129"/>
    <x v="2"/>
    <x v="1"/>
    <n v="565.84"/>
    <n v="0.18"/>
    <n v="101.85120000000001"/>
    <n v="463.98880000000003"/>
    <n v="5"/>
    <x v="88"/>
    <d v="2024-01-15T00:00:00"/>
    <x v="2"/>
    <x v="0"/>
    <n v="146.11000000000001"/>
    <x v="4"/>
  </r>
  <r>
    <s v="ORD104859"/>
    <x v="2"/>
    <x v="1"/>
    <n v="566.53"/>
    <n v="0.35"/>
    <n v="198.28549999999998"/>
    <n v="368.24450000000002"/>
    <n v="5"/>
    <x v="199"/>
    <d v="2024-12-05T00:00:00"/>
    <x v="1"/>
    <x v="1"/>
    <n v="153.16"/>
    <x v="0"/>
  </r>
  <r>
    <s v="ORD115043"/>
    <x v="2"/>
    <x v="0"/>
    <n v="573.1"/>
    <n v="0.36"/>
    <n v="206.316"/>
    <n v="366.78399999999999"/>
    <n v="5"/>
    <x v="551"/>
    <d v="2024-02-28T00:00:00"/>
    <x v="1"/>
    <x v="1"/>
    <n v="32.200000000000003"/>
    <x v="4"/>
  </r>
  <r>
    <s v="ORD102809"/>
    <x v="3"/>
    <x v="4"/>
    <n v="573.99"/>
    <n v="0.18"/>
    <n v="103.3182"/>
    <n v="470.67180000000002"/>
    <n v="5"/>
    <x v="356"/>
    <d v="2024-02-22T00:00:00"/>
    <x v="1"/>
    <x v="2"/>
    <n v="162.72999999999999"/>
    <x v="5"/>
  </r>
  <r>
    <s v="ORD114771"/>
    <x v="0"/>
    <x v="2"/>
    <n v="574.78"/>
    <n v="0.24"/>
    <n v="137.94719999999998"/>
    <n v="436.83280000000002"/>
    <n v="5"/>
    <x v="203"/>
    <d v="2023-08-02T00:00:00"/>
    <x v="2"/>
    <x v="2"/>
    <n v="40.96"/>
    <x v="5"/>
  </r>
  <r>
    <s v="ORD105209"/>
    <x v="1"/>
    <x v="0"/>
    <n v="579.83000000000004"/>
    <n v="0.18"/>
    <n v="104.3694"/>
    <n v="475.46060000000006"/>
    <n v="5"/>
    <x v="190"/>
    <d v="2023-11-02T00:00:00"/>
    <x v="1"/>
    <x v="1"/>
    <n v="47.44"/>
    <x v="3"/>
  </r>
  <r>
    <s v="ORD111287"/>
    <x v="1"/>
    <x v="1"/>
    <n v="586.55999999999995"/>
    <n v="0.04"/>
    <n v="23.462399999999999"/>
    <n v="563.09759999999994"/>
    <n v="5"/>
    <x v="429"/>
    <d v="2023-09-16T00:00:00"/>
    <x v="0"/>
    <x v="1"/>
    <n v="135.41"/>
    <x v="2"/>
  </r>
  <r>
    <s v="ORD100349"/>
    <x v="0"/>
    <x v="1"/>
    <n v="590.61"/>
    <n v="0"/>
    <n v="0"/>
    <n v="590.61"/>
    <n v="5"/>
    <x v="505"/>
    <d v="2023-11-10T00:00:00"/>
    <x v="2"/>
    <x v="1"/>
    <n v="46.99"/>
    <x v="1"/>
  </r>
  <r>
    <s v="ORD112996"/>
    <x v="0"/>
    <x v="3"/>
    <n v="591.25"/>
    <n v="0.37"/>
    <n v="218.76249999999999"/>
    <n v="372.48750000000001"/>
    <n v="5"/>
    <x v="141"/>
    <d v="2024-02-02T00:00:00"/>
    <x v="0"/>
    <x v="2"/>
    <n v="120.73"/>
    <x v="3"/>
  </r>
  <r>
    <s v="ORD101889"/>
    <x v="1"/>
    <x v="4"/>
    <n v="592.1"/>
    <n v="0.48"/>
    <n v="284.20800000000003"/>
    <n v="307.892"/>
    <n v="5"/>
    <x v="514"/>
    <d v="2024-02-09T00:00:00"/>
    <x v="0"/>
    <x v="0"/>
    <n v="119.23"/>
    <x v="5"/>
  </r>
  <r>
    <s v="ORD114071"/>
    <x v="2"/>
    <x v="2"/>
    <n v="601.14"/>
    <n v="0.13"/>
    <n v="78.148200000000003"/>
    <n v="522.99180000000001"/>
    <n v="5"/>
    <x v="22"/>
    <d v="2023-09-30T00:00:00"/>
    <x v="2"/>
    <x v="0"/>
    <n v="102.93"/>
    <x v="3"/>
  </r>
  <r>
    <s v="ORD110748"/>
    <x v="3"/>
    <x v="3"/>
    <n v="605.92999999999995"/>
    <n v="0.27"/>
    <n v="163.6011"/>
    <n v="442.32889999999998"/>
    <n v="5"/>
    <x v="422"/>
    <d v="2023-11-15T00:00:00"/>
    <x v="2"/>
    <x v="1"/>
    <n v="36.51"/>
    <x v="5"/>
  </r>
  <r>
    <s v="ORD100755"/>
    <x v="2"/>
    <x v="3"/>
    <n v="607.58000000000004"/>
    <n v="0.14000000000000001"/>
    <n v="85.061200000000014"/>
    <n v="522.51880000000006"/>
    <n v="5"/>
    <x v="332"/>
    <d v="2024-05-08T00:00:00"/>
    <x v="1"/>
    <x v="2"/>
    <n v="120.47"/>
    <x v="4"/>
  </r>
  <r>
    <s v="ORD113040"/>
    <x v="0"/>
    <x v="4"/>
    <n v="609.37"/>
    <n v="0.08"/>
    <n v="48.749600000000001"/>
    <n v="560.62040000000002"/>
    <n v="5"/>
    <x v="381"/>
    <d v="2023-11-19T00:00:00"/>
    <x v="1"/>
    <x v="0"/>
    <n v="152.72"/>
    <x v="2"/>
  </r>
  <r>
    <s v="ORD104750"/>
    <x v="0"/>
    <x v="2"/>
    <n v="609.99"/>
    <n v="0.5"/>
    <n v="304.995"/>
    <n v="304.995"/>
    <n v="5"/>
    <x v="52"/>
    <d v="2023-04-13T00:00:00"/>
    <x v="0"/>
    <x v="2"/>
    <n v="156.62"/>
    <x v="4"/>
  </r>
  <r>
    <s v="ORD100879"/>
    <x v="1"/>
    <x v="0"/>
    <n v="613.87"/>
    <n v="0.28000000000000003"/>
    <n v="171.88360000000003"/>
    <n v="441.9864"/>
    <n v="5"/>
    <x v="723"/>
    <d v="2024-06-30T00:00:00"/>
    <x v="1"/>
    <x v="1"/>
    <n v="61.44"/>
    <x v="2"/>
  </r>
  <r>
    <s v="ORD114964"/>
    <x v="3"/>
    <x v="4"/>
    <n v="621.91999999999996"/>
    <n v="0.18"/>
    <n v="111.94559999999998"/>
    <n v="509.97439999999995"/>
    <n v="5"/>
    <x v="375"/>
    <d v="2024-09-25T00:00:00"/>
    <x v="0"/>
    <x v="2"/>
    <n v="69.77"/>
    <x v="0"/>
  </r>
  <r>
    <s v="ORD103295"/>
    <x v="3"/>
    <x v="4"/>
    <n v="622.6"/>
    <n v="0.49"/>
    <n v="305.07400000000001"/>
    <n v="317.52600000000001"/>
    <n v="5"/>
    <x v="76"/>
    <d v="2024-06-24T00:00:00"/>
    <x v="1"/>
    <x v="2"/>
    <n v="63.35"/>
    <x v="3"/>
  </r>
  <r>
    <s v="ORD112101"/>
    <x v="0"/>
    <x v="4"/>
    <n v="628.11"/>
    <n v="0.12"/>
    <n v="75.373199999999997"/>
    <n v="552.73680000000002"/>
    <n v="5"/>
    <x v="154"/>
    <d v="2023-01-31T00:00:00"/>
    <x v="1"/>
    <x v="0"/>
    <n v="109.58"/>
    <x v="5"/>
  </r>
  <r>
    <s v="ORD113823"/>
    <x v="3"/>
    <x v="3"/>
    <n v="628.77"/>
    <n v="7.0000000000000007E-2"/>
    <n v="44.0139"/>
    <n v="584.75609999999995"/>
    <n v="5"/>
    <x v="565"/>
    <d v="2024-06-28T00:00:00"/>
    <x v="2"/>
    <x v="0"/>
    <n v="100.45"/>
    <x v="2"/>
  </r>
  <r>
    <s v="ORD106595"/>
    <x v="2"/>
    <x v="1"/>
    <n v="631.91999999999996"/>
    <n v="0.19"/>
    <n v="120.06479999999999"/>
    <n v="511.85519999999997"/>
    <n v="5"/>
    <x v="730"/>
    <d v="2024-05-02T00:00:00"/>
    <x v="2"/>
    <x v="2"/>
    <n v="143.51"/>
    <x v="1"/>
  </r>
  <r>
    <s v="ORD114760"/>
    <x v="1"/>
    <x v="1"/>
    <n v="638.04999999999995"/>
    <n v="0.28999999999999998"/>
    <n v="185.03449999999998"/>
    <n v="453.01549999999997"/>
    <n v="5"/>
    <x v="112"/>
    <d v="2024-06-27T00:00:00"/>
    <x v="2"/>
    <x v="0"/>
    <n v="188.14"/>
    <x v="5"/>
  </r>
  <r>
    <s v="ORD100453"/>
    <x v="2"/>
    <x v="0"/>
    <n v="640.41"/>
    <n v="0.32"/>
    <n v="204.93119999999999"/>
    <n v="435.47879999999998"/>
    <n v="5"/>
    <x v="305"/>
    <d v="2024-07-26T00:00:00"/>
    <x v="0"/>
    <x v="1"/>
    <n v="150.09"/>
    <x v="2"/>
  </r>
  <r>
    <s v="ORD105431"/>
    <x v="1"/>
    <x v="0"/>
    <n v="643.58000000000004"/>
    <n v="0.43"/>
    <n v="276.73939999999999"/>
    <n v="366.84060000000005"/>
    <n v="5"/>
    <x v="368"/>
    <d v="2024-05-16T00:00:00"/>
    <x v="2"/>
    <x v="1"/>
    <n v="118.26"/>
    <x v="3"/>
  </r>
  <r>
    <s v="ORD108553"/>
    <x v="0"/>
    <x v="4"/>
    <n v="646.45000000000005"/>
    <n v="0.12"/>
    <n v="77.573999999999998"/>
    <n v="568.87600000000009"/>
    <n v="5"/>
    <x v="319"/>
    <d v="2024-03-10T00:00:00"/>
    <x v="2"/>
    <x v="2"/>
    <n v="167.6"/>
    <x v="4"/>
  </r>
  <r>
    <s v="ORD113963"/>
    <x v="1"/>
    <x v="4"/>
    <n v="649.37"/>
    <n v="0.14000000000000001"/>
    <n v="90.911800000000014"/>
    <n v="558.45820000000003"/>
    <n v="5"/>
    <x v="573"/>
    <d v="2023-01-08T00:00:00"/>
    <x v="2"/>
    <x v="1"/>
    <n v="185.03"/>
    <x v="4"/>
  </r>
  <r>
    <s v="ORD104269"/>
    <x v="3"/>
    <x v="3"/>
    <n v="652.67999999999995"/>
    <n v="0.02"/>
    <n v="13.053599999999999"/>
    <n v="639.62639999999999"/>
    <n v="5"/>
    <x v="63"/>
    <d v="2024-02-14T00:00:00"/>
    <x v="2"/>
    <x v="2"/>
    <n v="77.55"/>
    <x v="3"/>
  </r>
  <r>
    <s v="ORD100373"/>
    <x v="3"/>
    <x v="1"/>
    <n v="654.17999999999995"/>
    <n v="0.09"/>
    <n v="58.87619999999999"/>
    <n v="595.30379999999991"/>
    <n v="5"/>
    <x v="247"/>
    <d v="2023-07-02T00:00:00"/>
    <x v="0"/>
    <x v="2"/>
    <n v="116.53"/>
    <x v="1"/>
  </r>
  <r>
    <s v="ORD107878"/>
    <x v="3"/>
    <x v="2"/>
    <n v="658.69"/>
    <n v="0.14000000000000001"/>
    <n v="92.216600000000014"/>
    <n v="566.47340000000008"/>
    <n v="5"/>
    <x v="419"/>
    <d v="2023-08-11T00:00:00"/>
    <x v="1"/>
    <x v="1"/>
    <n v="156.24"/>
    <x v="0"/>
  </r>
  <r>
    <s v="ORD109473"/>
    <x v="1"/>
    <x v="3"/>
    <n v="660.97"/>
    <n v="0.38"/>
    <n v="251.16860000000003"/>
    <n v="409.8014"/>
    <n v="5"/>
    <x v="309"/>
    <d v="2023-06-12T00:00:00"/>
    <x v="2"/>
    <x v="1"/>
    <n v="69.45"/>
    <x v="4"/>
  </r>
  <r>
    <s v="ORD102853"/>
    <x v="2"/>
    <x v="3"/>
    <n v="664.56"/>
    <n v="0.45"/>
    <n v="299.05199999999996"/>
    <n v="365.50799999999998"/>
    <n v="5"/>
    <x v="122"/>
    <d v="2024-08-30T00:00:00"/>
    <x v="1"/>
    <x v="0"/>
    <n v="104.43"/>
    <x v="4"/>
  </r>
  <r>
    <s v="ORD113249"/>
    <x v="2"/>
    <x v="2"/>
    <n v="664.74"/>
    <n v="0.28000000000000003"/>
    <n v="186.12720000000002"/>
    <n v="478.61279999999999"/>
    <n v="5"/>
    <x v="141"/>
    <d v="2024-02-01T00:00:00"/>
    <x v="2"/>
    <x v="0"/>
    <n v="131.49"/>
    <x v="1"/>
  </r>
  <r>
    <s v="ORD108119"/>
    <x v="3"/>
    <x v="0"/>
    <n v="664.77"/>
    <n v="0.19"/>
    <n v="126.30629999999999"/>
    <n v="538.46370000000002"/>
    <n v="5"/>
    <x v="456"/>
    <d v="2023-04-13T00:00:00"/>
    <x v="0"/>
    <x v="2"/>
    <n v="38.26"/>
    <x v="1"/>
  </r>
  <r>
    <s v="ORD112020"/>
    <x v="0"/>
    <x v="0"/>
    <n v="666.34"/>
    <n v="0.12"/>
    <n v="79.960800000000006"/>
    <n v="586.37920000000008"/>
    <n v="5"/>
    <x v="85"/>
    <d v="2024-08-21T00:00:00"/>
    <x v="0"/>
    <x v="0"/>
    <n v="117.53"/>
    <x v="0"/>
  </r>
  <r>
    <s v="ORD107590"/>
    <x v="2"/>
    <x v="2"/>
    <n v="669.77"/>
    <n v="0.43"/>
    <n v="288.00110000000001"/>
    <n v="381.76889999999997"/>
    <n v="5"/>
    <x v="441"/>
    <d v="2024-03-24T00:00:00"/>
    <x v="0"/>
    <x v="0"/>
    <n v="100.64"/>
    <x v="3"/>
  </r>
  <r>
    <s v="ORD114398"/>
    <x v="2"/>
    <x v="2"/>
    <n v="671.15"/>
    <n v="0.49"/>
    <n v="328.86349999999999"/>
    <n v="342.28649999999999"/>
    <n v="5"/>
    <x v="101"/>
    <d v="2024-01-16T00:00:00"/>
    <x v="2"/>
    <x v="0"/>
    <n v="146.96"/>
    <x v="2"/>
  </r>
  <r>
    <s v="ORD108620"/>
    <x v="1"/>
    <x v="0"/>
    <n v="671.82"/>
    <n v="0.18"/>
    <n v="120.9276"/>
    <n v="550.89240000000007"/>
    <n v="5"/>
    <x v="15"/>
    <d v="2023-08-26T00:00:00"/>
    <x v="2"/>
    <x v="1"/>
    <n v="146.97"/>
    <x v="5"/>
  </r>
  <r>
    <s v="ORD100081"/>
    <x v="3"/>
    <x v="1"/>
    <n v="671.86"/>
    <n v="0.39"/>
    <n v="262.02539999999999"/>
    <n v="409.83460000000002"/>
    <n v="5"/>
    <x v="518"/>
    <d v="2024-11-15T00:00:00"/>
    <x v="0"/>
    <x v="2"/>
    <n v="175.75"/>
    <x v="5"/>
  </r>
  <r>
    <s v="ORD105003"/>
    <x v="0"/>
    <x v="1"/>
    <n v="674.98"/>
    <n v="0.28000000000000003"/>
    <n v="188.99440000000001"/>
    <n v="485.98559999999998"/>
    <n v="5"/>
    <x v="654"/>
    <d v="2023-05-19T00:00:00"/>
    <x v="1"/>
    <x v="2"/>
    <n v="162.87"/>
    <x v="4"/>
  </r>
  <r>
    <s v="ORD106813"/>
    <x v="0"/>
    <x v="0"/>
    <n v="676.47"/>
    <n v="0.1"/>
    <n v="67.647000000000006"/>
    <n v="608.82299999999998"/>
    <n v="5"/>
    <x v="92"/>
    <d v="2023-12-14T00:00:00"/>
    <x v="2"/>
    <x v="0"/>
    <n v="114.44"/>
    <x v="0"/>
  </r>
  <r>
    <s v="ORD104564"/>
    <x v="3"/>
    <x v="3"/>
    <n v="677.63"/>
    <n v="0.3"/>
    <n v="203.28899999999999"/>
    <n v="474.34100000000001"/>
    <n v="5"/>
    <x v="77"/>
    <d v="2023-09-29T00:00:00"/>
    <x v="0"/>
    <x v="0"/>
    <n v="115.39"/>
    <x v="4"/>
  </r>
  <r>
    <s v="ORD110382"/>
    <x v="3"/>
    <x v="1"/>
    <n v="679.35"/>
    <n v="0.41"/>
    <n v="278.5335"/>
    <n v="400.81650000000002"/>
    <n v="5"/>
    <x v="618"/>
    <d v="2024-01-02T00:00:00"/>
    <x v="2"/>
    <x v="1"/>
    <n v="100.88"/>
    <x v="4"/>
  </r>
  <r>
    <s v="ORD113638"/>
    <x v="1"/>
    <x v="4"/>
    <n v="680.74"/>
    <n v="0.15"/>
    <n v="102.111"/>
    <n v="578.62900000000002"/>
    <n v="5"/>
    <x v="121"/>
    <d v="2024-11-18T00:00:00"/>
    <x v="0"/>
    <x v="1"/>
    <n v="134.86000000000001"/>
    <x v="4"/>
  </r>
  <r>
    <s v="ORD115032"/>
    <x v="3"/>
    <x v="1"/>
    <n v="683.72"/>
    <n v="0.2"/>
    <n v="136.744"/>
    <n v="546.976"/>
    <n v="5"/>
    <x v="259"/>
    <d v="2024-10-09T00:00:00"/>
    <x v="0"/>
    <x v="1"/>
    <n v="185.67"/>
    <x v="5"/>
  </r>
  <r>
    <s v="ORD110751"/>
    <x v="0"/>
    <x v="2"/>
    <n v="683.98"/>
    <n v="0.49"/>
    <n v="335.15019999999998"/>
    <n v="348.82980000000003"/>
    <n v="5"/>
    <x v="166"/>
    <d v="2023-11-17T00:00:00"/>
    <x v="1"/>
    <x v="0"/>
    <n v="99.27"/>
    <x v="5"/>
  </r>
  <r>
    <s v="ORD107126"/>
    <x v="3"/>
    <x v="2"/>
    <n v="687.34"/>
    <n v="0.15"/>
    <n v="103.101"/>
    <n v="584.23900000000003"/>
    <n v="5"/>
    <x v="620"/>
    <d v="2024-07-10T00:00:00"/>
    <x v="2"/>
    <x v="1"/>
    <n v="202.41"/>
    <x v="5"/>
  </r>
  <r>
    <s v="ORD103182"/>
    <x v="0"/>
    <x v="1"/>
    <n v="688.34"/>
    <n v="0.48"/>
    <n v="330.40320000000003"/>
    <n v="357.93680000000001"/>
    <n v="5"/>
    <x v="78"/>
    <d v="2023-02-27T00:00:00"/>
    <x v="0"/>
    <x v="2"/>
    <n v="162.93"/>
    <x v="5"/>
  </r>
  <r>
    <s v="ORD112832"/>
    <x v="3"/>
    <x v="3"/>
    <n v="689.47"/>
    <n v="0.16"/>
    <n v="110.3152"/>
    <n v="579.15480000000002"/>
    <n v="5"/>
    <x v="380"/>
    <d v="2024-03-19T00:00:00"/>
    <x v="1"/>
    <x v="0"/>
    <n v="78.88"/>
    <x v="0"/>
  </r>
  <r>
    <s v="ORD111687"/>
    <x v="3"/>
    <x v="1"/>
    <n v="690.25"/>
    <n v="0.28999999999999998"/>
    <n v="200.17249999999999"/>
    <n v="490.07749999999999"/>
    <n v="5"/>
    <x v="162"/>
    <d v="2023-03-13T00:00:00"/>
    <x v="2"/>
    <x v="0"/>
    <n v="87.42"/>
    <x v="3"/>
  </r>
  <r>
    <s v="ORD100214"/>
    <x v="0"/>
    <x v="1"/>
    <n v="695.08"/>
    <n v="0.16"/>
    <n v="111.21280000000002"/>
    <n v="583.86720000000003"/>
    <n v="5"/>
    <x v="187"/>
    <d v="2024-12-28T00:00:00"/>
    <x v="1"/>
    <x v="2"/>
    <n v="77.209999999999994"/>
    <x v="0"/>
  </r>
  <r>
    <s v="ORD113083"/>
    <x v="1"/>
    <x v="4"/>
    <n v="703.74"/>
    <n v="0.41"/>
    <n v="288.53339999999997"/>
    <n v="415.20660000000004"/>
    <n v="5"/>
    <x v="147"/>
    <d v="2023-12-31T00:00:00"/>
    <x v="0"/>
    <x v="0"/>
    <n v="137.71"/>
    <x v="1"/>
  </r>
  <r>
    <s v="ORD112829"/>
    <x v="0"/>
    <x v="3"/>
    <n v="707.76"/>
    <n v="0.41"/>
    <n v="290.1816"/>
    <n v="417.57839999999999"/>
    <n v="5"/>
    <x v="697"/>
    <d v="2024-05-17T00:00:00"/>
    <x v="1"/>
    <x v="1"/>
    <n v="72.63"/>
    <x v="5"/>
  </r>
  <r>
    <s v="ORD102104"/>
    <x v="3"/>
    <x v="1"/>
    <n v="707.81"/>
    <n v="0.22"/>
    <n v="155.7182"/>
    <n v="552.09179999999992"/>
    <n v="5"/>
    <x v="600"/>
    <d v="2024-03-25T00:00:00"/>
    <x v="0"/>
    <x v="1"/>
    <n v="60.13"/>
    <x v="5"/>
  </r>
  <r>
    <s v="ORD115125"/>
    <x v="0"/>
    <x v="3"/>
    <n v="707.85"/>
    <n v="0.14000000000000001"/>
    <n v="99.099000000000018"/>
    <n v="608.75099999999998"/>
    <n v="5"/>
    <x v="697"/>
    <d v="2024-05-20T00:00:00"/>
    <x v="1"/>
    <x v="0"/>
    <n v="159.41999999999999"/>
    <x v="2"/>
  </r>
  <r>
    <s v="ORD105156"/>
    <x v="1"/>
    <x v="4"/>
    <n v="708.77"/>
    <n v="0.32"/>
    <n v="226.8064"/>
    <n v="481.96359999999999"/>
    <n v="5"/>
    <x v="344"/>
    <d v="2023-05-05T00:00:00"/>
    <x v="1"/>
    <x v="2"/>
    <n v="182.39"/>
    <x v="3"/>
  </r>
  <r>
    <s v="ORD112106"/>
    <x v="3"/>
    <x v="3"/>
    <n v="709.18"/>
    <n v="0.01"/>
    <n v="7.0917999999999992"/>
    <n v="702.08819999999992"/>
    <n v="5"/>
    <x v="405"/>
    <d v="2024-02-07T00:00:00"/>
    <x v="2"/>
    <x v="0"/>
    <n v="127.8"/>
    <x v="4"/>
  </r>
  <r>
    <s v="ORD112145"/>
    <x v="1"/>
    <x v="3"/>
    <n v="717.13"/>
    <n v="0.46"/>
    <n v="329.87979999999999"/>
    <n v="387.25020000000001"/>
    <n v="5"/>
    <x v="218"/>
    <d v="2024-11-11T00:00:00"/>
    <x v="1"/>
    <x v="0"/>
    <n v="40.590000000000003"/>
    <x v="5"/>
  </r>
  <r>
    <s v="ORD109826"/>
    <x v="2"/>
    <x v="2"/>
    <n v="721.3"/>
    <n v="0.05"/>
    <n v="36.064999999999998"/>
    <n v="685.2349999999999"/>
    <n v="5"/>
    <x v="349"/>
    <d v="2024-07-26T00:00:00"/>
    <x v="1"/>
    <x v="0"/>
    <n v="87.91"/>
    <x v="5"/>
  </r>
  <r>
    <s v="ORD107800"/>
    <x v="2"/>
    <x v="0"/>
    <n v="721.78"/>
    <n v="0.18"/>
    <n v="129.9204"/>
    <n v="591.8596"/>
    <n v="5"/>
    <x v="441"/>
    <d v="2024-03-26T00:00:00"/>
    <x v="1"/>
    <x v="0"/>
    <n v="174.69"/>
    <x v="0"/>
  </r>
  <r>
    <s v="ORD101939"/>
    <x v="0"/>
    <x v="1"/>
    <n v="722.15"/>
    <n v="0.41"/>
    <n v="296.08149999999995"/>
    <n v="426.06850000000003"/>
    <n v="5"/>
    <x v="518"/>
    <d v="2024-11-18T00:00:00"/>
    <x v="0"/>
    <x v="1"/>
    <n v="135.49"/>
    <x v="3"/>
  </r>
  <r>
    <s v="ORD110198"/>
    <x v="2"/>
    <x v="0"/>
    <n v="726.62"/>
    <n v="0.48"/>
    <n v="348.77760000000001"/>
    <n v="377.8424"/>
    <n v="5"/>
    <x v="447"/>
    <d v="2024-06-05T00:00:00"/>
    <x v="2"/>
    <x v="1"/>
    <n v="209.35"/>
    <x v="1"/>
  </r>
  <r>
    <s v="ORD112751"/>
    <x v="0"/>
    <x v="3"/>
    <n v="727.01"/>
    <n v="0.49"/>
    <n v="356.23489999999998"/>
    <n v="370.77510000000001"/>
    <n v="5"/>
    <x v="416"/>
    <d v="2024-05-07T00:00:00"/>
    <x v="0"/>
    <x v="2"/>
    <n v="135.97"/>
    <x v="4"/>
  </r>
  <r>
    <s v="ORD113531"/>
    <x v="2"/>
    <x v="0"/>
    <n v="727.48"/>
    <n v="7.0000000000000007E-2"/>
    <n v="50.923600000000008"/>
    <n v="676.55640000000005"/>
    <n v="5"/>
    <x v="184"/>
    <d v="2023-08-15T00:00:00"/>
    <x v="1"/>
    <x v="0"/>
    <n v="145.77000000000001"/>
    <x v="4"/>
  </r>
  <r>
    <s v="ORD115165"/>
    <x v="1"/>
    <x v="4"/>
    <n v="727.71"/>
    <n v="0.4"/>
    <n v="291.084"/>
    <n v="436.62600000000003"/>
    <n v="5"/>
    <x v="253"/>
    <d v="2023-09-07T00:00:00"/>
    <x v="2"/>
    <x v="2"/>
    <n v="159.88"/>
    <x v="3"/>
  </r>
  <r>
    <s v="ORD106210"/>
    <x v="1"/>
    <x v="1"/>
    <n v="728.06"/>
    <n v="0.42"/>
    <n v="305.78519999999997"/>
    <n v="422.27479999999997"/>
    <n v="5"/>
    <x v="90"/>
    <d v="2024-09-26T00:00:00"/>
    <x v="0"/>
    <x v="0"/>
    <n v="141.18"/>
    <x v="5"/>
  </r>
  <r>
    <s v="ORD104935"/>
    <x v="1"/>
    <x v="3"/>
    <n v="728.3"/>
    <n v="0.4"/>
    <n v="291.32"/>
    <n v="436.97999999999996"/>
    <n v="5"/>
    <x v="536"/>
    <d v="2024-01-04T00:00:00"/>
    <x v="0"/>
    <x v="0"/>
    <n v="91.25"/>
    <x v="3"/>
  </r>
  <r>
    <s v="ORD109777"/>
    <x v="3"/>
    <x v="1"/>
    <n v="731.79"/>
    <n v="0.02"/>
    <n v="14.6358"/>
    <n v="717.15419999999995"/>
    <n v="5"/>
    <x v="313"/>
    <d v="2024-01-28T00:00:00"/>
    <x v="2"/>
    <x v="2"/>
    <n v="78.33"/>
    <x v="3"/>
  </r>
  <r>
    <s v="ORD112391"/>
    <x v="3"/>
    <x v="0"/>
    <n v="739.47"/>
    <n v="0.31"/>
    <n v="229.23570000000001"/>
    <n v="510.23430000000002"/>
    <n v="5"/>
    <x v="494"/>
    <d v="2024-10-31T00:00:00"/>
    <x v="2"/>
    <x v="0"/>
    <n v="167.76"/>
    <x v="1"/>
  </r>
  <r>
    <s v="ORD114449"/>
    <x v="3"/>
    <x v="4"/>
    <n v="746.54"/>
    <n v="0.15"/>
    <n v="111.98099999999999"/>
    <n v="634.55899999999997"/>
    <n v="5"/>
    <x v="563"/>
    <d v="2023-07-18T00:00:00"/>
    <x v="1"/>
    <x v="0"/>
    <n v="48.01"/>
    <x v="0"/>
  </r>
  <r>
    <s v="ORD107330"/>
    <x v="3"/>
    <x v="3"/>
    <n v="746.92"/>
    <n v="0.43"/>
    <n v="321.17559999999997"/>
    <n v="425.74439999999998"/>
    <n v="5"/>
    <x v="317"/>
    <d v="2023-06-26T00:00:00"/>
    <x v="0"/>
    <x v="2"/>
    <n v="115.48"/>
    <x v="1"/>
  </r>
  <r>
    <s v="ORD112575"/>
    <x v="3"/>
    <x v="4"/>
    <n v="747.4"/>
    <n v="0.02"/>
    <n v="14.948"/>
    <n v="732.452"/>
    <n v="5"/>
    <x v="214"/>
    <d v="2024-09-04T00:00:00"/>
    <x v="1"/>
    <x v="2"/>
    <n v="181.87"/>
    <x v="1"/>
  </r>
  <r>
    <s v="ORD107081"/>
    <x v="2"/>
    <x v="3"/>
    <n v="757.94"/>
    <n v="0.47"/>
    <n v="356.23180000000002"/>
    <n v="401.70820000000003"/>
    <n v="5"/>
    <x v="211"/>
    <d v="2023-05-20T00:00:00"/>
    <x v="1"/>
    <x v="0"/>
    <n v="47.05"/>
    <x v="5"/>
  </r>
  <r>
    <s v="ORD105915"/>
    <x v="1"/>
    <x v="3"/>
    <n v="758.81"/>
    <n v="0.4"/>
    <n v="303.524"/>
    <n v="455.28599999999994"/>
    <n v="5"/>
    <x v="525"/>
    <d v="2024-07-18T00:00:00"/>
    <x v="2"/>
    <x v="2"/>
    <n v="87.92"/>
    <x v="5"/>
  </r>
  <r>
    <s v="ORD102885"/>
    <x v="1"/>
    <x v="4"/>
    <n v="761.17"/>
    <n v="0.14000000000000001"/>
    <n v="106.5638"/>
    <n v="654.60619999999994"/>
    <n v="5"/>
    <x v="517"/>
    <d v="2024-08-17T00:00:00"/>
    <x v="2"/>
    <x v="2"/>
    <n v="116.27"/>
    <x v="4"/>
  </r>
  <r>
    <s v="ORD112897"/>
    <x v="0"/>
    <x v="1"/>
    <n v="766.64"/>
    <n v="0.05"/>
    <n v="38.332000000000001"/>
    <n v="728.30799999999999"/>
    <n v="5"/>
    <x v="224"/>
    <d v="2024-08-25T00:00:00"/>
    <x v="1"/>
    <x v="1"/>
    <n v="160.94999999999999"/>
    <x v="0"/>
  </r>
  <r>
    <s v="ORD100535"/>
    <x v="2"/>
    <x v="2"/>
    <n v="771.18"/>
    <n v="0.19"/>
    <n v="146.52419999999998"/>
    <n v="624.6558"/>
    <n v="5"/>
    <x v="715"/>
    <d v="2023-08-10T00:00:00"/>
    <x v="0"/>
    <x v="2"/>
    <n v="131.11000000000001"/>
    <x v="5"/>
  </r>
  <r>
    <s v="ORD105377"/>
    <x v="0"/>
    <x v="1"/>
    <n v="779.59"/>
    <n v="0.1"/>
    <n v="77.959000000000003"/>
    <n v="701.63100000000009"/>
    <n v="5"/>
    <x v="607"/>
    <d v="2024-01-23T00:00:00"/>
    <x v="1"/>
    <x v="2"/>
    <n v="51.77"/>
    <x v="3"/>
  </r>
  <r>
    <s v="ORD111056"/>
    <x v="2"/>
    <x v="0"/>
    <n v="781.63"/>
    <n v="0.28000000000000003"/>
    <n v="218.85640000000001"/>
    <n v="562.77359999999999"/>
    <n v="5"/>
    <x v="137"/>
    <d v="2023-01-24T00:00:00"/>
    <x v="2"/>
    <x v="1"/>
    <n v="148.46"/>
    <x v="2"/>
  </r>
  <r>
    <s v="ORD101383"/>
    <x v="3"/>
    <x v="2"/>
    <n v="784.22"/>
    <n v="0"/>
    <n v="0"/>
    <n v="784.22"/>
    <n v="5"/>
    <x v="298"/>
    <d v="2023-02-26T00:00:00"/>
    <x v="0"/>
    <x v="2"/>
    <n v="114.18"/>
    <x v="2"/>
  </r>
  <r>
    <s v="ORD113596"/>
    <x v="0"/>
    <x v="4"/>
    <n v="786.19"/>
    <n v="0.45"/>
    <n v="353.78550000000001"/>
    <n v="432.40450000000004"/>
    <n v="5"/>
    <x v="576"/>
    <d v="2024-12-19T00:00:00"/>
    <x v="1"/>
    <x v="2"/>
    <n v="132.69"/>
    <x v="2"/>
  </r>
  <r>
    <s v="ORD104527"/>
    <x v="2"/>
    <x v="4"/>
    <n v="795.15"/>
    <n v="0.17"/>
    <n v="135.1755"/>
    <n v="659.97450000000003"/>
    <n v="5"/>
    <x v="57"/>
    <d v="2024-02-05T00:00:00"/>
    <x v="1"/>
    <x v="0"/>
    <n v="105.87"/>
    <x v="3"/>
  </r>
  <r>
    <s v="ORD103217"/>
    <x v="3"/>
    <x v="2"/>
    <n v="796.56"/>
    <n v="0.28000000000000003"/>
    <n v="223.0368"/>
    <n v="573.52319999999997"/>
    <n v="5"/>
    <x v="389"/>
    <d v="2023-12-06T00:00:00"/>
    <x v="2"/>
    <x v="0"/>
    <n v="145.88999999999999"/>
    <x v="3"/>
  </r>
  <r>
    <s v="ORD113918"/>
    <x v="0"/>
    <x v="1"/>
    <n v="805.83"/>
    <n v="0.45"/>
    <n v="362.62350000000004"/>
    <n v="443.20650000000001"/>
    <n v="5"/>
    <x v="184"/>
    <d v="2023-08-21T00:00:00"/>
    <x v="0"/>
    <x v="0"/>
    <n v="124.85"/>
    <x v="0"/>
  </r>
  <r>
    <s v="ORD101058"/>
    <x v="2"/>
    <x v="1"/>
    <n v="810.57"/>
    <n v="0.42"/>
    <n v="340.43940000000003"/>
    <n v="470.13060000000002"/>
    <n v="5"/>
    <x v="669"/>
    <d v="2024-11-05T00:00:00"/>
    <x v="1"/>
    <x v="0"/>
    <n v="217.79"/>
    <x v="4"/>
  </r>
  <r>
    <s v="ORD106643"/>
    <x v="3"/>
    <x v="1"/>
    <n v="811.23"/>
    <n v="0.02"/>
    <n v="16.224600000000002"/>
    <n v="795.00540000000001"/>
    <n v="5"/>
    <x v="399"/>
    <d v="2023-04-28T00:00:00"/>
    <x v="2"/>
    <x v="0"/>
    <n v="81.739999999999995"/>
    <x v="4"/>
  </r>
  <r>
    <s v="ORD106236"/>
    <x v="0"/>
    <x v="1"/>
    <n v="814.38"/>
    <n v="0.1"/>
    <n v="81.438000000000002"/>
    <n v="732.94200000000001"/>
    <n v="5"/>
    <x v="687"/>
    <d v="2024-04-03T00:00:00"/>
    <x v="2"/>
    <x v="2"/>
    <n v="66.33"/>
    <x v="1"/>
  </r>
  <r>
    <s v="ORD102689"/>
    <x v="3"/>
    <x v="2"/>
    <n v="816.83"/>
    <n v="0.14000000000000001"/>
    <n v="114.35620000000002"/>
    <n v="702.47379999999998"/>
    <n v="5"/>
    <x v="297"/>
    <d v="2024-05-16T00:00:00"/>
    <x v="0"/>
    <x v="2"/>
    <n v="57.15"/>
    <x v="3"/>
  </r>
  <r>
    <s v="ORD107466"/>
    <x v="2"/>
    <x v="3"/>
    <n v="816.87"/>
    <n v="0.23"/>
    <n v="187.8801"/>
    <n v="628.98990000000003"/>
    <n v="5"/>
    <x v="559"/>
    <d v="2024-12-20T00:00:00"/>
    <x v="1"/>
    <x v="2"/>
    <n v="44.79"/>
    <x v="1"/>
  </r>
  <r>
    <s v="ORD111576"/>
    <x v="1"/>
    <x v="0"/>
    <n v="818.5"/>
    <n v="0.35"/>
    <n v="286.47499999999997"/>
    <n v="532.02500000000009"/>
    <n v="5"/>
    <x v="316"/>
    <d v="2023-06-23T00:00:00"/>
    <x v="1"/>
    <x v="2"/>
    <n v="96.76"/>
    <x v="2"/>
  </r>
  <r>
    <s v="ORD111029"/>
    <x v="2"/>
    <x v="1"/>
    <n v="821.38"/>
    <n v="0.05"/>
    <n v="41.069000000000003"/>
    <n v="780.31100000000004"/>
    <n v="5"/>
    <x v="83"/>
    <d v="2023-10-13T00:00:00"/>
    <x v="0"/>
    <x v="0"/>
    <n v="229.77"/>
    <x v="2"/>
  </r>
  <r>
    <s v="ORD114696"/>
    <x v="0"/>
    <x v="4"/>
    <n v="821.38"/>
    <n v="0.1"/>
    <n v="82.138000000000005"/>
    <n v="739.24199999999996"/>
    <n v="5"/>
    <x v="262"/>
    <d v="2023-06-03T00:00:00"/>
    <x v="1"/>
    <x v="2"/>
    <n v="166.26"/>
    <x v="5"/>
  </r>
  <r>
    <s v="ORD107257"/>
    <x v="1"/>
    <x v="2"/>
    <n v="822.35"/>
    <n v="0.01"/>
    <n v="8.2234999999999996"/>
    <n v="814.12650000000008"/>
    <n v="5"/>
    <x v="370"/>
    <d v="2024-09-10T00:00:00"/>
    <x v="0"/>
    <x v="2"/>
    <n v="42.76"/>
    <x v="0"/>
  </r>
  <r>
    <s v="ORD114280"/>
    <x v="0"/>
    <x v="0"/>
    <n v="825.43"/>
    <n v="0.24"/>
    <n v="198.10319999999999"/>
    <n v="627.32679999999993"/>
    <n v="5"/>
    <x v="534"/>
    <d v="2024-10-08T00:00:00"/>
    <x v="0"/>
    <x v="1"/>
    <n v="170.77"/>
    <x v="0"/>
  </r>
  <r>
    <s v="ORD113997"/>
    <x v="0"/>
    <x v="2"/>
    <n v="828.16"/>
    <n v="0.36"/>
    <n v="298.13759999999996"/>
    <n v="530.02240000000006"/>
    <n v="5"/>
    <x v="157"/>
    <d v="2024-07-28T00:00:00"/>
    <x v="0"/>
    <x v="1"/>
    <n v="57.82"/>
    <x v="5"/>
  </r>
  <r>
    <s v="ORD105563"/>
    <x v="1"/>
    <x v="2"/>
    <n v="846.82"/>
    <n v="0.05"/>
    <n v="42.341000000000008"/>
    <n v="804.47900000000004"/>
    <n v="5"/>
    <x v="506"/>
    <d v="2023-12-07T00:00:00"/>
    <x v="2"/>
    <x v="1"/>
    <n v="212.38"/>
    <x v="0"/>
  </r>
  <r>
    <s v="ORD102623"/>
    <x v="3"/>
    <x v="0"/>
    <n v="848.04"/>
    <n v="0.12"/>
    <n v="101.76479999999999"/>
    <n v="746.27519999999993"/>
    <n v="5"/>
    <x v="611"/>
    <d v="2023-07-28T00:00:00"/>
    <x v="2"/>
    <x v="0"/>
    <n v="101.64"/>
    <x v="3"/>
  </r>
  <r>
    <s v="ORD101613"/>
    <x v="1"/>
    <x v="1"/>
    <n v="853.04"/>
    <n v="0.21"/>
    <n v="179.13839999999999"/>
    <n v="673.90159999999992"/>
    <n v="5"/>
    <x v="101"/>
    <d v="2024-01-19T00:00:00"/>
    <x v="2"/>
    <x v="1"/>
    <n v="129.54"/>
    <x v="5"/>
  </r>
  <r>
    <s v="ORD109497"/>
    <x v="3"/>
    <x v="0"/>
    <n v="856.13"/>
    <n v="0.22"/>
    <n v="188.3486"/>
    <n v="667.78139999999996"/>
    <n v="5"/>
    <x v="446"/>
    <d v="2023-04-25T00:00:00"/>
    <x v="0"/>
    <x v="2"/>
    <n v="61"/>
    <x v="2"/>
  </r>
  <r>
    <s v="ORD114172"/>
    <x v="3"/>
    <x v="3"/>
    <n v="858.19"/>
    <n v="0.46"/>
    <n v="394.76740000000007"/>
    <n v="463.42259999999999"/>
    <n v="5"/>
    <x v="330"/>
    <d v="2023-04-07T00:00:00"/>
    <x v="2"/>
    <x v="0"/>
    <n v="106.93"/>
    <x v="5"/>
  </r>
  <r>
    <s v="ORD110254"/>
    <x v="1"/>
    <x v="4"/>
    <n v="858.33"/>
    <n v="0.49"/>
    <n v="420.58170000000001"/>
    <n v="437.74830000000003"/>
    <n v="5"/>
    <x v="531"/>
    <d v="2023-05-25T00:00:00"/>
    <x v="2"/>
    <x v="2"/>
    <n v="204.3"/>
    <x v="2"/>
  </r>
  <r>
    <s v="ORD111586"/>
    <x v="1"/>
    <x v="0"/>
    <n v="858.83"/>
    <n v="0.22"/>
    <n v="188.9426"/>
    <n v="669.88740000000007"/>
    <n v="5"/>
    <x v="337"/>
    <d v="2024-02-13T00:00:00"/>
    <x v="2"/>
    <x v="1"/>
    <n v="244.96"/>
    <x v="0"/>
  </r>
  <r>
    <s v="ORD100666"/>
    <x v="2"/>
    <x v="4"/>
    <n v="858.9"/>
    <n v="0.18"/>
    <n v="154.602"/>
    <n v="704.298"/>
    <n v="5"/>
    <x v="561"/>
    <d v="2024-02-01T00:00:00"/>
    <x v="0"/>
    <x v="0"/>
    <n v="231.83"/>
    <x v="0"/>
  </r>
  <r>
    <s v="ORD103644"/>
    <x v="2"/>
    <x v="4"/>
    <n v="861.31"/>
    <n v="0.06"/>
    <n v="51.678599999999996"/>
    <n v="809.63139999999999"/>
    <n v="5"/>
    <x v="211"/>
    <d v="2023-05-21T00:00:00"/>
    <x v="1"/>
    <x v="1"/>
    <n v="69.709999999999994"/>
    <x v="1"/>
  </r>
  <r>
    <s v="ORD103225"/>
    <x v="3"/>
    <x v="0"/>
    <n v="863.19"/>
    <n v="0.2"/>
    <n v="172.63800000000003"/>
    <n v="690.55200000000002"/>
    <n v="5"/>
    <x v="124"/>
    <d v="2023-09-22T00:00:00"/>
    <x v="2"/>
    <x v="1"/>
    <n v="189.66"/>
    <x v="4"/>
  </r>
  <r>
    <s v="ORD107615"/>
    <x v="2"/>
    <x v="3"/>
    <n v="870.33"/>
    <n v="0.37"/>
    <n v="322.02210000000002"/>
    <n v="548.30790000000002"/>
    <n v="5"/>
    <x v="682"/>
    <d v="2023-03-28T00:00:00"/>
    <x v="1"/>
    <x v="1"/>
    <n v="187.7"/>
    <x v="0"/>
  </r>
  <r>
    <s v="ORD110705"/>
    <x v="2"/>
    <x v="2"/>
    <n v="886.59"/>
    <n v="0.34"/>
    <n v="301.44060000000002"/>
    <n v="585.14940000000001"/>
    <n v="5"/>
    <x v="163"/>
    <d v="2024-07-30T00:00:00"/>
    <x v="2"/>
    <x v="2"/>
    <n v="80.290000000000006"/>
    <x v="3"/>
  </r>
  <r>
    <s v="ORD110633"/>
    <x v="1"/>
    <x v="0"/>
    <n v="887.94"/>
    <n v="0.06"/>
    <n v="53.276400000000002"/>
    <n v="834.66360000000009"/>
    <n v="5"/>
    <x v="510"/>
    <d v="2024-11-30T00:00:00"/>
    <x v="1"/>
    <x v="1"/>
    <n v="233.7"/>
    <x v="1"/>
  </r>
  <r>
    <s v="ORD113521"/>
    <x v="1"/>
    <x v="2"/>
    <n v="889.66"/>
    <n v="0.41"/>
    <n v="364.76059999999995"/>
    <n v="524.89940000000001"/>
    <n v="5"/>
    <x v="727"/>
    <d v="2024-03-08T00:00:00"/>
    <x v="1"/>
    <x v="2"/>
    <n v="173.22"/>
    <x v="2"/>
  </r>
  <r>
    <s v="ORD107506"/>
    <x v="0"/>
    <x v="0"/>
    <n v="891.54"/>
    <n v="0.45"/>
    <n v="401.19299999999998"/>
    <n v="490.34699999999998"/>
    <n v="5"/>
    <x v="567"/>
    <d v="2024-02-28T00:00:00"/>
    <x v="0"/>
    <x v="0"/>
    <n v="77.7"/>
    <x v="2"/>
  </r>
  <r>
    <s v="ORD103614"/>
    <x v="3"/>
    <x v="2"/>
    <n v="893.59"/>
    <n v="0.4"/>
    <n v="357.43600000000004"/>
    <n v="536.154"/>
    <n v="5"/>
    <x v="402"/>
    <d v="2023-08-18T00:00:00"/>
    <x v="1"/>
    <x v="1"/>
    <n v="256.49"/>
    <x v="3"/>
  </r>
  <r>
    <s v="ORD107996"/>
    <x v="2"/>
    <x v="4"/>
    <n v="894.32"/>
    <n v="0.09"/>
    <n v="80.488799999999998"/>
    <n v="813.83120000000008"/>
    <n v="5"/>
    <x v="623"/>
    <d v="2025-01-05T00:00:00"/>
    <x v="2"/>
    <x v="2"/>
    <n v="122.62"/>
    <x v="1"/>
  </r>
  <r>
    <s v="ORD109096"/>
    <x v="1"/>
    <x v="1"/>
    <n v="897.32"/>
    <n v="0.13"/>
    <n v="116.65160000000002"/>
    <n v="780.66840000000002"/>
    <n v="5"/>
    <x v="128"/>
    <d v="2024-08-28T00:00:00"/>
    <x v="1"/>
    <x v="1"/>
    <n v="199.11"/>
    <x v="3"/>
  </r>
  <r>
    <s v="ORD102870"/>
    <x v="3"/>
    <x v="3"/>
    <n v="898.95"/>
    <n v="0.08"/>
    <n v="71.916000000000011"/>
    <n v="827.03399999999999"/>
    <n v="5"/>
    <x v="219"/>
    <d v="2024-04-14T00:00:00"/>
    <x v="1"/>
    <x v="2"/>
    <n v="186.3"/>
    <x v="5"/>
  </r>
  <r>
    <s v="ORD106733"/>
    <x v="2"/>
    <x v="4"/>
    <n v="905.3"/>
    <n v="0.04"/>
    <n v="36.211999999999996"/>
    <n v="869.08799999999997"/>
    <n v="5"/>
    <x v="485"/>
    <d v="2024-07-09T00:00:00"/>
    <x v="1"/>
    <x v="2"/>
    <n v="101.93"/>
    <x v="1"/>
  </r>
  <r>
    <s v="ORD109340"/>
    <x v="0"/>
    <x v="4"/>
    <n v="908.38"/>
    <n v="7.0000000000000007E-2"/>
    <n v="63.586600000000004"/>
    <n v="844.79340000000002"/>
    <n v="5"/>
    <x v="450"/>
    <d v="2023-12-13T00:00:00"/>
    <x v="0"/>
    <x v="2"/>
    <n v="98.18"/>
    <x v="2"/>
  </r>
  <r>
    <s v="ORD107497"/>
    <x v="0"/>
    <x v="2"/>
    <n v="913.18"/>
    <n v="0.2"/>
    <n v="182.636"/>
    <n v="730.54399999999998"/>
    <n v="5"/>
    <x v="424"/>
    <d v="2023-07-20T00:00:00"/>
    <x v="1"/>
    <x v="2"/>
    <n v="71.86"/>
    <x v="1"/>
  </r>
  <r>
    <s v="ORD112412"/>
    <x v="3"/>
    <x v="4"/>
    <n v="921.28"/>
    <n v="0"/>
    <n v="0"/>
    <n v="921.28"/>
    <n v="5"/>
    <x v="473"/>
    <d v="2023-09-04T00:00:00"/>
    <x v="2"/>
    <x v="2"/>
    <n v="195.81"/>
    <x v="3"/>
  </r>
  <r>
    <s v="ORD108843"/>
    <x v="2"/>
    <x v="0"/>
    <n v="923.54"/>
    <n v="0.15"/>
    <n v="138.53099999999998"/>
    <n v="785.00900000000001"/>
    <n v="5"/>
    <x v="389"/>
    <d v="2023-12-05T00:00:00"/>
    <x v="1"/>
    <x v="0"/>
    <n v="85.29"/>
    <x v="4"/>
  </r>
  <r>
    <s v="ORD105109"/>
    <x v="1"/>
    <x v="0"/>
    <n v="924.41"/>
    <n v="0.4"/>
    <n v="369.76400000000001"/>
    <n v="554.64599999999996"/>
    <n v="5"/>
    <x v="633"/>
    <d v="2023-11-12T00:00:00"/>
    <x v="1"/>
    <x v="1"/>
    <n v="106.87"/>
    <x v="2"/>
  </r>
  <r>
    <s v="ORD103066"/>
    <x v="1"/>
    <x v="3"/>
    <n v="926.89"/>
    <n v="0.25"/>
    <n v="231.7225"/>
    <n v="695.16750000000002"/>
    <n v="5"/>
    <x v="85"/>
    <d v="2024-08-24T00:00:00"/>
    <x v="0"/>
    <x v="0"/>
    <n v="93.61"/>
    <x v="3"/>
  </r>
  <r>
    <s v="ORD111161"/>
    <x v="0"/>
    <x v="1"/>
    <n v="929.04"/>
    <n v="0.21"/>
    <n v="195.0984"/>
    <n v="733.94159999999999"/>
    <n v="5"/>
    <x v="429"/>
    <d v="2023-09-19T00:00:00"/>
    <x v="1"/>
    <x v="0"/>
    <n v="196.87"/>
    <x v="1"/>
  </r>
  <r>
    <s v="ORD110692"/>
    <x v="1"/>
    <x v="0"/>
    <n v="930.01"/>
    <n v="0.28000000000000003"/>
    <n v="260.40280000000001"/>
    <n v="669.60719999999992"/>
    <n v="5"/>
    <x v="523"/>
    <d v="2024-04-29T00:00:00"/>
    <x v="1"/>
    <x v="0"/>
    <n v="245.73"/>
    <x v="4"/>
  </r>
  <r>
    <s v="ORD109895"/>
    <x v="3"/>
    <x v="1"/>
    <n v="933.75"/>
    <n v="0.26"/>
    <n v="242.77500000000001"/>
    <n v="690.97500000000002"/>
    <n v="5"/>
    <x v="22"/>
    <d v="2023-10-01T00:00:00"/>
    <x v="0"/>
    <x v="0"/>
    <n v="268.45"/>
    <x v="1"/>
  </r>
  <r>
    <s v="ORD100639"/>
    <x v="3"/>
    <x v="3"/>
    <n v="938.84"/>
    <n v="0.39"/>
    <n v="366.14760000000001"/>
    <n v="572.69240000000002"/>
    <n v="5"/>
    <x v="295"/>
    <d v="2024-03-09T00:00:00"/>
    <x v="2"/>
    <x v="2"/>
    <n v="64.760000000000005"/>
    <x v="1"/>
  </r>
  <r>
    <s v="ORD113983"/>
    <x v="1"/>
    <x v="4"/>
    <n v="947.23"/>
    <n v="0.13"/>
    <n v="123.13990000000001"/>
    <n v="824.09010000000001"/>
    <n v="5"/>
    <x v="263"/>
    <d v="2023-06-21T00:00:00"/>
    <x v="2"/>
    <x v="1"/>
    <n v="265.08"/>
    <x v="5"/>
  </r>
  <r>
    <s v="ORD103875"/>
    <x v="0"/>
    <x v="0"/>
    <n v="947.43"/>
    <n v="0.36"/>
    <n v="341.07479999999998"/>
    <n v="606.35519999999997"/>
    <n v="5"/>
    <x v="645"/>
    <d v="2024-03-31T00:00:00"/>
    <x v="0"/>
    <x v="0"/>
    <n v="124.6"/>
    <x v="3"/>
  </r>
  <r>
    <s v="ORD109409"/>
    <x v="3"/>
    <x v="1"/>
    <n v="950.96"/>
    <n v="0.23"/>
    <n v="218.72080000000003"/>
    <n v="732.23919999999998"/>
    <n v="5"/>
    <x v="512"/>
    <d v="2024-07-19T00:00:00"/>
    <x v="1"/>
    <x v="0"/>
    <n v="71.39"/>
    <x v="5"/>
  </r>
  <r>
    <s v="ORD105084"/>
    <x v="3"/>
    <x v="3"/>
    <n v="951.62"/>
    <n v="0.19"/>
    <n v="180.80780000000001"/>
    <n v="770.81219999999996"/>
    <n v="5"/>
    <x v="300"/>
    <d v="2023-08-15T00:00:00"/>
    <x v="0"/>
    <x v="2"/>
    <n v="225.78"/>
    <x v="4"/>
  </r>
  <r>
    <s v="ORD113011"/>
    <x v="3"/>
    <x v="1"/>
    <n v="957.68"/>
    <n v="0.37"/>
    <n v="354.34159999999997"/>
    <n v="603.33839999999998"/>
    <n v="5"/>
    <x v="193"/>
    <d v="2023-06-27T00:00:00"/>
    <x v="0"/>
    <x v="2"/>
    <n v="138.47"/>
    <x v="2"/>
  </r>
  <r>
    <s v="ORD108974"/>
    <x v="2"/>
    <x v="2"/>
    <n v="961.48"/>
    <n v="0.19"/>
    <n v="182.68120000000002"/>
    <n v="778.79880000000003"/>
    <n v="5"/>
    <x v="233"/>
    <d v="2023-05-05T00:00:00"/>
    <x v="0"/>
    <x v="2"/>
    <n v="181.09"/>
    <x v="1"/>
  </r>
  <r>
    <s v="ORD107609"/>
    <x v="0"/>
    <x v="3"/>
    <n v="961.66"/>
    <n v="0.3"/>
    <n v="288.49799999999999"/>
    <n v="673.16200000000003"/>
    <n v="5"/>
    <x v="422"/>
    <d v="2023-11-12T00:00:00"/>
    <x v="0"/>
    <x v="2"/>
    <n v="162.41999999999999"/>
    <x v="4"/>
  </r>
  <r>
    <s v="ORD101323"/>
    <x v="2"/>
    <x v="1"/>
    <n v="962.21"/>
    <n v="7.0000000000000007E-2"/>
    <n v="67.354700000000008"/>
    <n v="894.85530000000006"/>
    <n v="5"/>
    <x v="511"/>
    <d v="2024-10-22T00:00:00"/>
    <x v="0"/>
    <x v="2"/>
    <n v="112.04"/>
    <x v="2"/>
  </r>
  <r>
    <s v="ORD107164"/>
    <x v="0"/>
    <x v="2"/>
    <n v="968.6"/>
    <n v="7.0000000000000007E-2"/>
    <n v="67.802000000000007"/>
    <n v="900.798"/>
    <n v="5"/>
    <x v="610"/>
    <d v="2023-09-15T00:00:00"/>
    <x v="2"/>
    <x v="0"/>
    <n v="134.09"/>
    <x v="5"/>
  </r>
  <r>
    <s v="ORD115095"/>
    <x v="3"/>
    <x v="4"/>
    <n v="969.72"/>
    <n v="0.44"/>
    <n v="426.67680000000001"/>
    <n v="543.04320000000007"/>
    <n v="5"/>
    <x v="131"/>
    <d v="2023-12-17T00:00:00"/>
    <x v="2"/>
    <x v="1"/>
    <n v="55.27"/>
    <x v="5"/>
  </r>
  <r>
    <s v="ORD113074"/>
    <x v="1"/>
    <x v="0"/>
    <n v="971.98"/>
    <n v="0.04"/>
    <n v="38.879200000000004"/>
    <n v="933.10080000000005"/>
    <n v="5"/>
    <x v="179"/>
    <d v="2023-12-07T00:00:00"/>
    <x v="1"/>
    <x v="0"/>
    <n v="208.77"/>
    <x v="3"/>
  </r>
  <r>
    <s v="ORD113178"/>
    <x v="0"/>
    <x v="0"/>
    <n v="974.84"/>
    <n v="0.27"/>
    <n v="263.20680000000004"/>
    <n v="711.63319999999999"/>
    <n v="5"/>
    <x v="204"/>
    <d v="2023-03-25T00:00:00"/>
    <x v="0"/>
    <x v="2"/>
    <n v="164.22"/>
    <x v="3"/>
  </r>
  <r>
    <s v="ORD100500"/>
    <x v="0"/>
    <x v="3"/>
    <n v="975.24"/>
    <n v="0.22"/>
    <n v="214.55279999999999"/>
    <n v="760.68720000000008"/>
    <n v="5"/>
    <x v="521"/>
    <d v="2023-04-30T00:00:00"/>
    <x v="0"/>
    <x v="0"/>
    <n v="127.17"/>
    <x v="3"/>
  </r>
  <r>
    <s v="ORD100313"/>
    <x v="0"/>
    <x v="2"/>
    <n v="975.4"/>
    <n v="0.4"/>
    <n v="390.16"/>
    <n v="585.24"/>
    <n v="5"/>
    <x v="635"/>
    <d v="2024-07-13T00:00:00"/>
    <x v="0"/>
    <x v="2"/>
    <n v="237.24"/>
    <x v="1"/>
  </r>
  <r>
    <s v="ORD101721"/>
    <x v="0"/>
    <x v="4"/>
    <n v="982.11"/>
    <n v="0.43"/>
    <n v="422.3073"/>
    <n v="559.80269999999996"/>
    <n v="5"/>
    <x v="473"/>
    <d v="2023-09-07T00:00:00"/>
    <x v="0"/>
    <x v="0"/>
    <n v="84.23"/>
    <x v="2"/>
  </r>
  <r>
    <s v="ORD100195"/>
    <x v="2"/>
    <x v="4"/>
    <n v="982.95"/>
    <n v="0.2"/>
    <n v="196.59000000000003"/>
    <n v="786.36"/>
    <n v="5"/>
    <x v="312"/>
    <d v="2023-02-16T00:00:00"/>
    <x v="2"/>
    <x v="0"/>
    <n v="242.2"/>
    <x v="3"/>
  </r>
  <r>
    <s v="ORD114487"/>
    <x v="3"/>
    <x v="4"/>
    <n v="984.99"/>
    <n v="0.3"/>
    <n v="295.49700000000001"/>
    <n v="689.49299999999994"/>
    <n v="5"/>
    <x v="610"/>
    <d v="2023-09-19T00:00:00"/>
    <x v="2"/>
    <x v="0"/>
    <n v="277.33"/>
    <x v="2"/>
  </r>
  <r>
    <s v="ORD100876"/>
    <x v="2"/>
    <x v="4"/>
    <n v="986.41"/>
    <n v="0.44"/>
    <n v="434.0204"/>
    <n v="552.38959999999997"/>
    <n v="5"/>
    <x v="669"/>
    <d v="2024-11-03T00:00:00"/>
    <x v="1"/>
    <x v="0"/>
    <n v="82.47"/>
    <x v="4"/>
  </r>
  <r>
    <s v="ORD113132"/>
    <x v="3"/>
    <x v="4"/>
    <n v="988.79"/>
    <n v="0.05"/>
    <n v="49.439500000000002"/>
    <n v="939.35050000000001"/>
    <n v="5"/>
    <x v="449"/>
    <d v="2023-07-09T00:00:00"/>
    <x v="1"/>
    <x v="0"/>
    <n v="242.71"/>
    <x v="2"/>
  </r>
  <r>
    <s v="ORD114415"/>
    <x v="0"/>
    <x v="2"/>
    <n v="990.9"/>
    <n v="0.25"/>
    <n v="247.72499999999999"/>
    <n v="743.17499999999995"/>
    <n v="5"/>
    <x v="213"/>
    <d v="2024-04-18T00:00:00"/>
    <x v="1"/>
    <x v="0"/>
    <n v="87.33"/>
    <x v="2"/>
  </r>
  <r>
    <s v="ORD113502"/>
    <x v="2"/>
    <x v="3"/>
    <n v="992.75"/>
    <n v="0.04"/>
    <n v="39.71"/>
    <n v="953.04"/>
    <n v="5"/>
    <x v="91"/>
    <d v="2024-06-13T00:00:00"/>
    <x v="1"/>
    <x v="0"/>
    <n v="52.57"/>
    <x v="4"/>
  </r>
  <r>
    <s v="ORD105510"/>
    <x v="3"/>
    <x v="4"/>
    <n v="993.56"/>
    <n v="0.49"/>
    <n v="486.84439999999995"/>
    <n v="506.71559999999999"/>
    <n v="5"/>
    <x v="523"/>
    <d v="2024-04-26T00:00:00"/>
    <x v="0"/>
    <x v="2"/>
    <n v="85.9"/>
    <x v="0"/>
  </r>
  <r>
    <s v="ORD105555"/>
    <x v="2"/>
    <x v="3"/>
    <n v="997.63"/>
    <n v="0.12"/>
    <n v="119.71559999999999"/>
    <n v="877.9144"/>
    <n v="5"/>
    <x v="46"/>
    <d v="2024-02-27T00:00:00"/>
    <x v="1"/>
    <x v="0"/>
    <n v="289.47000000000003"/>
    <x v="3"/>
  </r>
  <r>
    <s v="ORD111673"/>
    <x v="3"/>
    <x v="3"/>
    <n v="999.3"/>
    <n v="0.14000000000000001"/>
    <n v="139.90200000000002"/>
    <n v="859.39799999999991"/>
    <n v="5"/>
    <x v="181"/>
    <d v="2024-08-19T00:00:00"/>
    <x v="2"/>
    <x v="1"/>
    <n v="100.56"/>
    <x v="5"/>
  </r>
  <r>
    <s v="ORD103649"/>
    <x v="1"/>
    <x v="4"/>
    <n v="1001.09"/>
    <n v="0.21"/>
    <n v="210.22890000000001"/>
    <n v="790.86110000000008"/>
    <n v="5"/>
    <x v="168"/>
    <d v="2024-04-19T00:00:00"/>
    <x v="0"/>
    <x v="2"/>
    <n v="285.64999999999998"/>
    <x v="4"/>
  </r>
  <r>
    <s v="ORD113904"/>
    <x v="3"/>
    <x v="4"/>
    <n v="1001.59"/>
    <n v="0.14000000000000001"/>
    <n v="140.22260000000003"/>
    <n v="861.36739999999998"/>
    <n v="5"/>
    <x v="273"/>
    <d v="2024-04-20T00:00:00"/>
    <x v="0"/>
    <x v="0"/>
    <n v="223.14"/>
    <x v="4"/>
  </r>
  <r>
    <s v="ORD103789"/>
    <x v="1"/>
    <x v="4"/>
    <n v="1004"/>
    <n v="7.0000000000000007E-2"/>
    <n v="70.28"/>
    <n v="933.72"/>
    <n v="5"/>
    <x v="99"/>
    <d v="2024-04-01T00:00:00"/>
    <x v="0"/>
    <x v="1"/>
    <n v="165.55"/>
    <x v="1"/>
  </r>
  <r>
    <s v="ORD108162"/>
    <x v="3"/>
    <x v="4"/>
    <n v="1004.2"/>
    <n v="0.3"/>
    <n v="301.26"/>
    <n v="702.94"/>
    <n v="5"/>
    <x v="112"/>
    <d v="2024-06-28T00:00:00"/>
    <x v="0"/>
    <x v="0"/>
    <n v="120.92"/>
    <x v="2"/>
  </r>
  <r>
    <s v="ORD103577"/>
    <x v="0"/>
    <x v="1"/>
    <n v="1006.13"/>
    <n v="0.08"/>
    <n v="80.490400000000008"/>
    <n v="925.63959999999997"/>
    <n v="5"/>
    <x v="630"/>
    <d v="2023-04-12T00:00:00"/>
    <x v="0"/>
    <x v="2"/>
    <n v="98.91"/>
    <x v="1"/>
  </r>
  <r>
    <s v="ORD108943"/>
    <x v="1"/>
    <x v="2"/>
    <n v="1006.3"/>
    <n v="0.1"/>
    <n v="100.63"/>
    <n v="905.67"/>
    <n v="5"/>
    <x v="388"/>
    <d v="2023-07-08T00:00:00"/>
    <x v="2"/>
    <x v="2"/>
    <n v="122.2"/>
    <x v="1"/>
  </r>
  <r>
    <s v="ORD108092"/>
    <x v="3"/>
    <x v="0"/>
    <n v="1010.99"/>
    <n v="0"/>
    <n v="0"/>
    <n v="1010.99"/>
    <n v="5"/>
    <x v="287"/>
    <d v="2024-07-24T00:00:00"/>
    <x v="0"/>
    <x v="1"/>
    <n v="88.99"/>
    <x v="3"/>
  </r>
  <r>
    <s v="ORD107751"/>
    <x v="2"/>
    <x v="2"/>
    <n v="1012.32"/>
    <n v="0.49"/>
    <n v="496.03680000000003"/>
    <n v="516.28320000000008"/>
    <n v="5"/>
    <x v="431"/>
    <d v="2024-06-14T00:00:00"/>
    <x v="0"/>
    <x v="2"/>
    <n v="287.99"/>
    <x v="2"/>
  </r>
  <r>
    <s v="ORD111558"/>
    <x v="3"/>
    <x v="0"/>
    <n v="1016.74"/>
    <n v="0.37"/>
    <n v="376.19380000000001"/>
    <n v="640.5462"/>
    <n v="5"/>
    <x v="392"/>
    <d v="2024-01-12T00:00:00"/>
    <x v="0"/>
    <x v="2"/>
    <n v="69.349999999999994"/>
    <x v="3"/>
  </r>
  <r>
    <s v="ORD109257"/>
    <x v="0"/>
    <x v="3"/>
    <n v="1023.46"/>
    <n v="0.39"/>
    <n v="399.14940000000001"/>
    <n v="624.31060000000002"/>
    <n v="5"/>
    <x v="218"/>
    <d v="2024-11-10T00:00:00"/>
    <x v="2"/>
    <x v="1"/>
    <n v="86.35"/>
    <x v="0"/>
  </r>
  <r>
    <s v="ORD105193"/>
    <x v="3"/>
    <x v="3"/>
    <n v="1024.1099999999999"/>
    <n v="0.15"/>
    <n v="153.61649999999997"/>
    <n v="870.49349999999993"/>
    <n v="5"/>
    <x v="578"/>
    <d v="2024-04-08T00:00:00"/>
    <x v="1"/>
    <x v="0"/>
    <n v="91.12"/>
    <x v="4"/>
  </r>
  <r>
    <s v="ORD114527"/>
    <x v="2"/>
    <x v="1"/>
    <n v="1028.54"/>
    <n v="0.16"/>
    <n v="164.56639999999999"/>
    <n v="863.97360000000003"/>
    <n v="5"/>
    <x v="33"/>
    <d v="2023-04-20T00:00:00"/>
    <x v="0"/>
    <x v="1"/>
    <n v="285.2"/>
    <x v="0"/>
  </r>
  <r>
    <s v="ORD110130"/>
    <x v="2"/>
    <x v="2"/>
    <n v="1028.8499999999999"/>
    <n v="0.26"/>
    <n v="267.50099999999998"/>
    <n v="761.34899999999993"/>
    <n v="5"/>
    <x v="580"/>
    <d v="2024-02-06T00:00:00"/>
    <x v="2"/>
    <x v="0"/>
    <n v="273.73"/>
    <x v="1"/>
  </r>
  <r>
    <s v="ORD102493"/>
    <x v="3"/>
    <x v="1"/>
    <n v="1033.75"/>
    <n v="0.11"/>
    <n v="113.71250000000001"/>
    <n v="920.03750000000002"/>
    <n v="5"/>
    <x v="693"/>
    <d v="2023-07-16T00:00:00"/>
    <x v="0"/>
    <x v="2"/>
    <n v="213.27"/>
    <x v="0"/>
  </r>
  <r>
    <s v="ORD101393"/>
    <x v="2"/>
    <x v="2"/>
    <n v="1038.48"/>
    <n v="0.14000000000000001"/>
    <n v="145.38720000000001"/>
    <n v="893.09280000000001"/>
    <n v="5"/>
    <x v="491"/>
    <d v="2024-08-23T00:00:00"/>
    <x v="1"/>
    <x v="2"/>
    <n v="289.31"/>
    <x v="1"/>
  </r>
  <r>
    <s v="ORD104202"/>
    <x v="3"/>
    <x v="4"/>
    <n v="1047.21"/>
    <n v="0.06"/>
    <n v="62.832599999999999"/>
    <n v="984.37740000000008"/>
    <n v="5"/>
    <x v="584"/>
    <d v="2023-09-29T00:00:00"/>
    <x v="2"/>
    <x v="2"/>
    <n v="81.72"/>
    <x v="0"/>
  </r>
  <r>
    <s v="ORD102718"/>
    <x v="0"/>
    <x v="4"/>
    <n v="1047.44"/>
    <n v="0.21"/>
    <n v="219.9624"/>
    <n v="827.47760000000005"/>
    <n v="5"/>
    <x v="611"/>
    <d v="2023-07-27T00:00:00"/>
    <x v="0"/>
    <x v="1"/>
    <n v="299.13"/>
    <x v="1"/>
  </r>
  <r>
    <s v="ORD115336"/>
    <x v="3"/>
    <x v="2"/>
    <n v="1047.54"/>
    <n v="0.09"/>
    <n v="94.278599999999997"/>
    <n v="953.26139999999998"/>
    <n v="5"/>
    <x v="152"/>
    <d v="2024-09-07T00:00:00"/>
    <x v="1"/>
    <x v="1"/>
    <n v="238.46"/>
    <x v="5"/>
  </r>
  <r>
    <s v="ORD107088"/>
    <x v="0"/>
    <x v="3"/>
    <n v="1048.9100000000001"/>
    <n v="0.35"/>
    <n v="367.11849999999998"/>
    <n v="681.79150000000004"/>
    <n v="5"/>
    <x v="95"/>
    <d v="2023-11-07T00:00:00"/>
    <x v="2"/>
    <x v="0"/>
    <n v="78.239999999999995"/>
    <x v="0"/>
  </r>
  <r>
    <s v="ORD108023"/>
    <x v="0"/>
    <x v="0"/>
    <n v="1049.28"/>
    <n v="0.33"/>
    <n v="346.26240000000001"/>
    <n v="703.0175999999999"/>
    <n v="5"/>
    <x v="160"/>
    <d v="2024-07-01T00:00:00"/>
    <x v="0"/>
    <x v="0"/>
    <n v="191.75"/>
    <x v="3"/>
  </r>
  <r>
    <s v="ORD102989"/>
    <x v="3"/>
    <x v="4"/>
    <n v="1053.96"/>
    <n v="0.37"/>
    <n v="389.96519999999998"/>
    <n v="663.99480000000005"/>
    <n v="5"/>
    <x v="10"/>
    <d v="2023-12-17T00:00:00"/>
    <x v="1"/>
    <x v="0"/>
    <n v="61.35"/>
    <x v="1"/>
  </r>
  <r>
    <s v="ORD113480"/>
    <x v="1"/>
    <x v="0"/>
    <n v="1056.54"/>
    <n v="0.12"/>
    <n v="126.78479999999999"/>
    <n v="929.75519999999995"/>
    <n v="5"/>
    <x v="501"/>
    <d v="2024-03-16T00:00:00"/>
    <x v="0"/>
    <x v="1"/>
    <n v="70.39"/>
    <x v="3"/>
  </r>
  <r>
    <s v="ORD104885"/>
    <x v="1"/>
    <x v="0"/>
    <n v="1067.98"/>
    <n v="0.33"/>
    <n v="352.43340000000001"/>
    <n v="715.54660000000001"/>
    <n v="5"/>
    <x v="165"/>
    <d v="2024-05-27T00:00:00"/>
    <x v="0"/>
    <x v="1"/>
    <n v="170.06"/>
    <x v="0"/>
  </r>
  <r>
    <s v="ORD104868"/>
    <x v="0"/>
    <x v="1"/>
    <n v="1069.3499999999999"/>
    <n v="0.23"/>
    <n v="245.95049999999998"/>
    <n v="823.39949999999999"/>
    <n v="5"/>
    <x v="41"/>
    <d v="2024-12-21T00:00:00"/>
    <x v="0"/>
    <x v="1"/>
    <n v="310.76"/>
    <x v="3"/>
  </r>
  <r>
    <s v="ORD101467"/>
    <x v="2"/>
    <x v="1"/>
    <n v="1073.0899999999999"/>
    <n v="0.48"/>
    <n v="515.08319999999992"/>
    <n v="558.0068"/>
    <n v="5"/>
    <x v="170"/>
    <d v="2023-02-08T00:00:00"/>
    <x v="0"/>
    <x v="2"/>
    <n v="124"/>
    <x v="4"/>
  </r>
  <r>
    <s v="ORD114064"/>
    <x v="3"/>
    <x v="3"/>
    <n v="1078.21"/>
    <n v="0.28000000000000003"/>
    <n v="301.89880000000005"/>
    <n v="776.31119999999999"/>
    <n v="5"/>
    <x v="437"/>
    <d v="2023-12-22T00:00:00"/>
    <x v="0"/>
    <x v="2"/>
    <n v="139.72"/>
    <x v="2"/>
  </r>
  <r>
    <s v="ORD111583"/>
    <x v="1"/>
    <x v="3"/>
    <n v="1078.5999999999999"/>
    <n v="0.5"/>
    <n v="539.29999999999995"/>
    <n v="539.29999999999995"/>
    <n v="5"/>
    <x v="159"/>
    <d v="2024-02-25T00:00:00"/>
    <x v="0"/>
    <x v="2"/>
    <n v="65.59"/>
    <x v="0"/>
  </r>
  <r>
    <s v="ORD104647"/>
    <x v="1"/>
    <x v="3"/>
    <n v="1087.9100000000001"/>
    <n v="0.32"/>
    <n v="348.13120000000004"/>
    <n v="739.77880000000005"/>
    <n v="5"/>
    <x v="131"/>
    <d v="2023-12-23T00:00:00"/>
    <x v="2"/>
    <x v="2"/>
    <n v="229.84"/>
    <x v="4"/>
  </r>
  <r>
    <s v="ORD102757"/>
    <x v="3"/>
    <x v="0"/>
    <n v="1089.48"/>
    <n v="0.05"/>
    <n v="54.474000000000004"/>
    <n v="1035.0060000000001"/>
    <n v="5"/>
    <x v="263"/>
    <d v="2023-06-21T00:00:00"/>
    <x v="1"/>
    <x v="1"/>
    <n v="65.930000000000007"/>
    <x v="0"/>
  </r>
  <r>
    <s v="ORD113280"/>
    <x v="2"/>
    <x v="2"/>
    <n v="1091.58"/>
    <n v="0.28999999999999998"/>
    <n v="316.55819999999994"/>
    <n v="775.02179999999998"/>
    <n v="5"/>
    <x v="321"/>
    <d v="2024-02-01T00:00:00"/>
    <x v="0"/>
    <x v="0"/>
    <n v="193.3"/>
    <x v="3"/>
  </r>
  <r>
    <s v="ORD111285"/>
    <x v="1"/>
    <x v="0"/>
    <n v="1093.26"/>
    <n v="0.26"/>
    <n v="284.24760000000003"/>
    <n v="809.01239999999996"/>
    <n v="5"/>
    <x v="538"/>
    <d v="2024-12-06T00:00:00"/>
    <x v="1"/>
    <x v="0"/>
    <n v="134.34"/>
    <x v="5"/>
  </r>
  <r>
    <s v="ORD110728"/>
    <x v="2"/>
    <x v="2"/>
    <n v="1096.5899999999999"/>
    <n v="0.28000000000000003"/>
    <n v="307.04520000000002"/>
    <n v="789.5447999999999"/>
    <n v="5"/>
    <x v="675"/>
    <d v="2023-06-10T00:00:00"/>
    <x v="1"/>
    <x v="2"/>
    <n v="222.11"/>
    <x v="5"/>
  </r>
  <r>
    <s v="ORD103880"/>
    <x v="2"/>
    <x v="3"/>
    <n v="1098.1099999999999"/>
    <n v="0.16"/>
    <n v="175.69759999999999"/>
    <n v="922.41239999999993"/>
    <n v="5"/>
    <x v="75"/>
    <d v="2023-01-29T00:00:00"/>
    <x v="0"/>
    <x v="0"/>
    <n v="314.66000000000003"/>
    <x v="0"/>
  </r>
  <r>
    <s v="ORD110315"/>
    <x v="2"/>
    <x v="0"/>
    <n v="1110.31"/>
    <n v="0.21"/>
    <n v="233.16509999999997"/>
    <n v="877.14490000000001"/>
    <n v="5"/>
    <x v="281"/>
    <d v="2023-08-21T00:00:00"/>
    <x v="2"/>
    <x v="0"/>
    <n v="98.3"/>
    <x v="0"/>
  </r>
  <r>
    <s v="ORD103759"/>
    <x v="0"/>
    <x v="3"/>
    <n v="1115.51"/>
    <n v="0.13"/>
    <n v="145.0163"/>
    <n v="970.49369999999999"/>
    <n v="5"/>
    <x v="284"/>
    <d v="2024-01-24T00:00:00"/>
    <x v="2"/>
    <x v="1"/>
    <n v="216.43"/>
    <x v="2"/>
  </r>
  <r>
    <s v="ORD104006"/>
    <x v="3"/>
    <x v="1"/>
    <n v="1116.56"/>
    <n v="0.45"/>
    <n v="502.452"/>
    <n v="614.10799999999995"/>
    <n v="5"/>
    <x v="130"/>
    <d v="2024-12-22T00:00:00"/>
    <x v="2"/>
    <x v="0"/>
    <n v="294.95"/>
    <x v="0"/>
  </r>
  <r>
    <s v="ORD110480"/>
    <x v="3"/>
    <x v="3"/>
    <n v="1120.7"/>
    <n v="0.09"/>
    <n v="100.863"/>
    <n v="1019.837"/>
    <n v="5"/>
    <x v="710"/>
    <d v="2023-01-23T00:00:00"/>
    <x v="0"/>
    <x v="2"/>
    <n v="67.400000000000006"/>
    <x v="0"/>
  </r>
  <r>
    <s v="ORD104021"/>
    <x v="0"/>
    <x v="4"/>
    <n v="1129.52"/>
    <n v="0.21"/>
    <n v="237.19919999999999"/>
    <n v="892.32079999999996"/>
    <n v="5"/>
    <x v="528"/>
    <d v="2024-04-29T00:00:00"/>
    <x v="1"/>
    <x v="0"/>
    <n v="331.11"/>
    <x v="5"/>
  </r>
  <r>
    <s v="ORD108301"/>
    <x v="0"/>
    <x v="1"/>
    <n v="1130.04"/>
    <n v="7.0000000000000007E-2"/>
    <n v="79.102800000000002"/>
    <n v="1050.9371999999998"/>
    <n v="5"/>
    <x v="260"/>
    <d v="2024-12-31T00:00:00"/>
    <x v="2"/>
    <x v="1"/>
    <n v="211.43"/>
    <x v="1"/>
  </r>
  <r>
    <s v="ORD112694"/>
    <x v="0"/>
    <x v="2"/>
    <n v="1131.1199999999999"/>
    <n v="0.25"/>
    <n v="282.77999999999997"/>
    <n v="848.33999999999992"/>
    <n v="5"/>
    <x v="305"/>
    <d v="2024-07-25T00:00:00"/>
    <x v="2"/>
    <x v="1"/>
    <n v="273.55"/>
    <x v="5"/>
  </r>
  <r>
    <s v="ORD111881"/>
    <x v="0"/>
    <x v="1"/>
    <n v="1131.3699999999999"/>
    <n v="0"/>
    <n v="0"/>
    <n v="1131.3699999999999"/>
    <n v="5"/>
    <x v="226"/>
    <d v="2023-12-29T00:00:00"/>
    <x v="0"/>
    <x v="1"/>
    <n v="256.57"/>
    <x v="5"/>
  </r>
  <r>
    <s v="ORD111878"/>
    <x v="2"/>
    <x v="0"/>
    <n v="1132.06"/>
    <n v="7.0000000000000007E-2"/>
    <n v="79.244200000000006"/>
    <n v="1052.8157999999999"/>
    <n v="5"/>
    <x v="308"/>
    <d v="2024-01-24T00:00:00"/>
    <x v="1"/>
    <x v="1"/>
    <n v="190.66"/>
    <x v="1"/>
  </r>
  <r>
    <s v="ORD114205"/>
    <x v="0"/>
    <x v="1"/>
    <n v="1134.97"/>
    <n v="0.35"/>
    <n v="397.23949999999996"/>
    <n v="737.73050000000012"/>
    <n v="5"/>
    <x v="424"/>
    <d v="2023-07-21T00:00:00"/>
    <x v="1"/>
    <x v="1"/>
    <n v="80"/>
    <x v="0"/>
  </r>
  <r>
    <s v="ORD109051"/>
    <x v="1"/>
    <x v="2"/>
    <n v="1136.46"/>
    <n v="0.34"/>
    <n v="386.39640000000003"/>
    <n v="750.06359999999995"/>
    <n v="5"/>
    <x v="676"/>
    <d v="2024-03-04T00:00:00"/>
    <x v="0"/>
    <x v="2"/>
    <n v="293.91000000000003"/>
    <x v="1"/>
  </r>
  <r>
    <s v="ORD112955"/>
    <x v="3"/>
    <x v="0"/>
    <n v="1138.07"/>
    <n v="0.18"/>
    <n v="204.85259999999997"/>
    <n v="933.2174"/>
    <n v="5"/>
    <x v="666"/>
    <d v="2025-01-03T00:00:00"/>
    <x v="2"/>
    <x v="1"/>
    <n v="315.24"/>
    <x v="2"/>
  </r>
  <r>
    <s v="ORD113170"/>
    <x v="2"/>
    <x v="1"/>
    <n v="1149.03"/>
    <n v="0.46"/>
    <n v="528.55380000000002"/>
    <n v="620.47619999999995"/>
    <n v="5"/>
    <x v="193"/>
    <d v="2023-06-27T00:00:00"/>
    <x v="1"/>
    <x v="1"/>
    <n v="246.67"/>
    <x v="4"/>
  </r>
  <r>
    <s v="ORD113585"/>
    <x v="1"/>
    <x v="4"/>
    <n v="1157.78"/>
    <n v="0.23"/>
    <n v="266.2894"/>
    <n v="891.49059999999997"/>
    <n v="5"/>
    <x v="388"/>
    <d v="2023-07-05T00:00:00"/>
    <x v="2"/>
    <x v="2"/>
    <n v="244.1"/>
    <x v="5"/>
  </r>
  <r>
    <s v="ORD108899"/>
    <x v="3"/>
    <x v="2"/>
    <n v="1157.8699999999999"/>
    <n v="7.0000000000000007E-2"/>
    <n v="81.050899999999999"/>
    <n v="1076.8190999999999"/>
    <n v="5"/>
    <x v="168"/>
    <d v="2024-04-16T00:00:00"/>
    <x v="1"/>
    <x v="0"/>
    <n v="322.07"/>
    <x v="4"/>
  </r>
  <r>
    <s v="ORD100003"/>
    <x v="0"/>
    <x v="3"/>
    <n v="1160.8599999999999"/>
    <n v="0.27"/>
    <n v="313.43219999999997"/>
    <n v="847.42779999999993"/>
    <n v="5"/>
    <x v="62"/>
    <d v="2024-10-19T00:00:00"/>
    <x v="1"/>
    <x v="2"/>
    <n v="71.61"/>
    <x v="1"/>
  </r>
  <r>
    <s v="ORD108772"/>
    <x v="1"/>
    <x v="2"/>
    <n v="1164.03"/>
    <n v="0.21"/>
    <n v="244.44629999999998"/>
    <n v="919.58370000000002"/>
    <n v="5"/>
    <x v="74"/>
    <d v="2024-12-13T00:00:00"/>
    <x v="1"/>
    <x v="1"/>
    <n v="345.92"/>
    <x v="5"/>
  </r>
  <r>
    <s v="ORD102415"/>
    <x v="2"/>
    <x v="4"/>
    <n v="1168.17"/>
    <n v="0.02"/>
    <n v="23.363400000000002"/>
    <n v="1144.8066000000001"/>
    <n v="5"/>
    <x v="311"/>
    <d v="2023-09-05T00:00:00"/>
    <x v="0"/>
    <x v="1"/>
    <n v="225.91"/>
    <x v="2"/>
  </r>
  <r>
    <s v="ORD114391"/>
    <x v="3"/>
    <x v="1"/>
    <n v="1168.5899999999999"/>
    <n v="0.24"/>
    <n v="280.46159999999998"/>
    <n v="888.12839999999994"/>
    <n v="5"/>
    <x v="406"/>
    <d v="2023-05-03T00:00:00"/>
    <x v="0"/>
    <x v="2"/>
    <n v="157.4"/>
    <x v="3"/>
  </r>
  <r>
    <s v="ORD105993"/>
    <x v="0"/>
    <x v="1"/>
    <n v="1170.44"/>
    <n v="0.08"/>
    <n v="93.635200000000012"/>
    <n v="1076.8048000000001"/>
    <n v="5"/>
    <x v="327"/>
    <d v="2024-08-10T00:00:00"/>
    <x v="0"/>
    <x v="0"/>
    <n v="293.27"/>
    <x v="5"/>
  </r>
  <r>
    <s v="ORD103719"/>
    <x v="2"/>
    <x v="1"/>
    <n v="1173.27"/>
    <n v="0.31"/>
    <n v="363.71370000000002"/>
    <n v="809.55629999999996"/>
    <n v="5"/>
    <x v="412"/>
    <d v="2023-08-30T00:00:00"/>
    <x v="0"/>
    <x v="1"/>
    <n v="147.12"/>
    <x v="1"/>
  </r>
  <r>
    <s v="ORD101526"/>
    <x v="0"/>
    <x v="3"/>
    <n v="1178.49"/>
    <n v="0.04"/>
    <n v="47.139600000000002"/>
    <n v="1131.3504"/>
    <n v="5"/>
    <x v="2"/>
    <d v="2023-11-28T00:00:00"/>
    <x v="0"/>
    <x v="1"/>
    <n v="161.6"/>
    <x v="3"/>
  </r>
  <r>
    <s v="ORD114085"/>
    <x v="1"/>
    <x v="4"/>
    <n v="1181.45"/>
    <n v="0.17"/>
    <n v="200.84650000000002"/>
    <n v="980.60350000000005"/>
    <n v="5"/>
    <x v="371"/>
    <d v="2023-02-14T00:00:00"/>
    <x v="2"/>
    <x v="1"/>
    <n v="275.5"/>
    <x v="0"/>
  </r>
  <r>
    <s v="ORD101553"/>
    <x v="3"/>
    <x v="1"/>
    <n v="1182.08"/>
    <n v="0.45"/>
    <n v="531.93600000000004"/>
    <n v="650.14399999999989"/>
    <n v="5"/>
    <x v="685"/>
    <d v="2023-11-17T00:00:00"/>
    <x v="0"/>
    <x v="0"/>
    <n v="249.83"/>
    <x v="2"/>
  </r>
  <r>
    <s v="ORD103736"/>
    <x v="1"/>
    <x v="4"/>
    <n v="1188.25"/>
    <n v="0.37"/>
    <n v="439.65249999999997"/>
    <n v="748.59750000000008"/>
    <n v="5"/>
    <x v="47"/>
    <d v="2023-10-21T00:00:00"/>
    <x v="2"/>
    <x v="0"/>
    <n v="91.4"/>
    <x v="1"/>
  </r>
  <r>
    <s v="ORD109858"/>
    <x v="3"/>
    <x v="1"/>
    <n v="1189.8800000000001"/>
    <n v="0.35"/>
    <n v="416.45800000000003"/>
    <n v="773.42200000000003"/>
    <n v="5"/>
    <x v="47"/>
    <d v="2023-10-15T00:00:00"/>
    <x v="1"/>
    <x v="1"/>
    <n v="268.88"/>
    <x v="4"/>
  </r>
  <r>
    <s v="ORD102437"/>
    <x v="0"/>
    <x v="2"/>
    <n v="1192.04"/>
    <n v="0.24"/>
    <n v="286.08959999999996"/>
    <n v="905.95039999999995"/>
    <n v="5"/>
    <x v="94"/>
    <d v="2024-03-31T00:00:00"/>
    <x v="1"/>
    <x v="0"/>
    <n v="117.75"/>
    <x v="0"/>
  </r>
  <r>
    <s v="ORD101387"/>
    <x v="3"/>
    <x v="1"/>
    <n v="1192.44"/>
    <n v="0.42"/>
    <n v="500.82479999999998"/>
    <n v="691.61520000000007"/>
    <n v="5"/>
    <x v="334"/>
    <d v="2024-09-19T00:00:00"/>
    <x v="0"/>
    <x v="1"/>
    <n v="258.16000000000003"/>
    <x v="0"/>
  </r>
  <r>
    <s v="ORD114722"/>
    <x v="1"/>
    <x v="1"/>
    <n v="1193.25"/>
    <n v="0.45"/>
    <n v="536.96249999999998"/>
    <n v="656.28750000000002"/>
    <n v="5"/>
    <x v="234"/>
    <d v="2023-01-10T00:00:00"/>
    <x v="1"/>
    <x v="1"/>
    <n v="196.28"/>
    <x v="1"/>
  </r>
  <r>
    <s v="ORD105452"/>
    <x v="0"/>
    <x v="1"/>
    <n v="1198.2"/>
    <n v="0.45"/>
    <n v="539.19000000000005"/>
    <n v="659.01"/>
    <n v="5"/>
    <x v="363"/>
    <d v="2023-12-06T00:00:00"/>
    <x v="1"/>
    <x v="0"/>
    <n v="153.94"/>
    <x v="1"/>
  </r>
  <r>
    <s v="ORD105773"/>
    <x v="1"/>
    <x v="0"/>
    <n v="1200.94"/>
    <n v="0.38"/>
    <n v="456.35720000000003"/>
    <n v="744.58280000000002"/>
    <n v="5"/>
    <x v="270"/>
    <d v="2023-08-28T00:00:00"/>
    <x v="1"/>
    <x v="1"/>
    <n v="181.68"/>
    <x v="5"/>
  </r>
  <r>
    <s v="ORD114091"/>
    <x v="0"/>
    <x v="0"/>
    <n v="1204.47"/>
    <n v="0.14000000000000001"/>
    <n v="168.62580000000003"/>
    <n v="1035.8442"/>
    <n v="5"/>
    <x v="247"/>
    <d v="2023-06-30T00:00:00"/>
    <x v="0"/>
    <x v="2"/>
    <n v="77.66"/>
    <x v="2"/>
  </r>
  <r>
    <s v="ORD107284"/>
    <x v="0"/>
    <x v="1"/>
    <n v="1206.55"/>
    <n v="0.25"/>
    <n v="301.63749999999999"/>
    <n v="904.91249999999991"/>
    <n v="5"/>
    <x v="350"/>
    <d v="2023-06-09T00:00:00"/>
    <x v="1"/>
    <x v="1"/>
    <n v="319.35000000000002"/>
    <x v="3"/>
  </r>
  <r>
    <s v="ORD102883"/>
    <x v="0"/>
    <x v="1"/>
    <n v="1207.96"/>
    <n v="0.18"/>
    <n v="217.43279999999999"/>
    <n v="990.52719999999999"/>
    <n v="5"/>
    <x v="110"/>
    <d v="2024-10-16T00:00:00"/>
    <x v="1"/>
    <x v="0"/>
    <n v="273.67"/>
    <x v="1"/>
  </r>
  <r>
    <s v="ORD106268"/>
    <x v="2"/>
    <x v="3"/>
    <n v="1210.67"/>
    <n v="0.12"/>
    <n v="145.28040000000001"/>
    <n v="1065.3896"/>
    <n v="5"/>
    <x v="191"/>
    <d v="2023-01-12T00:00:00"/>
    <x v="0"/>
    <x v="0"/>
    <n v="336.39"/>
    <x v="3"/>
  </r>
  <r>
    <s v="ORD113535"/>
    <x v="1"/>
    <x v="4"/>
    <n v="1212.9100000000001"/>
    <n v="0.17"/>
    <n v="206.19470000000004"/>
    <n v="1006.7153000000001"/>
    <n v="5"/>
    <x v="471"/>
    <d v="2024-01-02T00:00:00"/>
    <x v="2"/>
    <x v="1"/>
    <n v="172.61"/>
    <x v="1"/>
  </r>
  <r>
    <s v="ORD111931"/>
    <x v="1"/>
    <x v="3"/>
    <n v="1218.93"/>
    <n v="0.05"/>
    <n v="60.946500000000007"/>
    <n v="1157.9835"/>
    <n v="5"/>
    <x v="397"/>
    <d v="2024-06-01T00:00:00"/>
    <x v="1"/>
    <x v="1"/>
    <n v="168.51"/>
    <x v="3"/>
  </r>
  <r>
    <s v="ORD106790"/>
    <x v="3"/>
    <x v="0"/>
    <n v="1224.73"/>
    <n v="0.49"/>
    <n v="600.11770000000001"/>
    <n v="624.6123"/>
    <n v="5"/>
    <x v="190"/>
    <d v="2023-10-29T00:00:00"/>
    <x v="0"/>
    <x v="1"/>
    <n v="366.37"/>
    <x v="1"/>
  </r>
  <r>
    <s v="ORD102195"/>
    <x v="2"/>
    <x v="0"/>
    <n v="1229.44"/>
    <n v="0.41"/>
    <n v="504.07040000000001"/>
    <n v="725.36959999999999"/>
    <n v="5"/>
    <x v="132"/>
    <d v="2024-01-19T00:00:00"/>
    <x v="2"/>
    <x v="2"/>
    <n v="240.08"/>
    <x v="2"/>
  </r>
  <r>
    <s v="ORD112195"/>
    <x v="1"/>
    <x v="4"/>
    <n v="1230.07"/>
    <n v="0.36"/>
    <n v="442.82519999999994"/>
    <n v="787.24479999999994"/>
    <n v="5"/>
    <x v="473"/>
    <d v="2023-09-06T00:00:00"/>
    <x v="0"/>
    <x v="0"/>
    <n v="166.67"/>
    <x v="1"/>
  </r>
  <r>
    <s v="ORD103027"/>
    <x v="1"/>
    <x v="2"/>
    <n v="1230.4100000000001"/>
    <n v="0.2"/>
    <n v="246.08200000000002"/>
    <n v="984.32800000000009"/>
    <n v="5"/>
    <x v="471"/>
    <d v="2024-01-02T00:00:00"/>
    <x v="0"/>
    <x v="1"/>
    <n v="138.52000000000001"/>
    <x v="1"/>
  </r>
  <r>
    <s v="ORD114177"/>
    <x v="2"/>
    <x v="1"/>
    <n v="1230.98"/>
    <n v="0.26"/>
    <n v="320.0548"/>
    <n v="910.92520000000002"/>
    <n v="5"/>
    <x v="123"/>
    <d v="2023-09-14T00:00:00"/>
    <x v="2"/>
    <x v="1"/>
    <n v="303.95999999999998"/>
    <x v="1"/>
  </r>
  <r>
    <s v="ORD114129"/>
    <x v="0"/>
    <x v="4"/>
    <n v="1232.26"/>
    <n v="0.33"/>
    <n v="406.64580000000001"/>
    <n v="825.61419999999998"/>
    <n v="5"/>
    <x v="41"/>
    <d v="2024-12-23T00:00:00"/>
    <x v="1"/>
    <x v="2"/>
    <n v="94.95"/>
    <x v="2"/>
  </r>
  <r>
    <s v="ORD107072"/>
    <x v="0"/>
    <x v="0"/>
    <n v="1235.9000000000001"/>
    <n v="0.31"/>
    <n v="383.12900000000002"/>
    <n v="852.77100000000007"/>
    <n v="5"/>
    <x v="35"/>
    <d v="2023-02-16T00:00:00"/>
    <x v="0"/>
    <x v="2"/>
    <n v="97.92"/>
    <x v="5"/>
  </r>
  <r>
    <s v="ORD105722"/>
    <x v="1"/>
    <x v="4"/>
    <n v="1239.4100000000001"/>
    <n v="0.02"/>
    <n v="24.788200000000003"/>
    <n v="1214.6218000000001"/>
    <n v="5"/>
    <x v="36"/>
    <d v="2024-06-26T00:00:00"/>
    <x v="2"/>
    <x v="0"/>
    <n v="186.37"/>
    <x v="0"/>
  </r>
  <r>
    <s v="ORD106388"/>
    <x v="2"/>
    <x v="2"/>
    <n v="1240.57"/>
    <n v="0.04"/>
    <n v="49.622799999999998"/>
    <n v="1190.9471999999998"/>
    <n v="5"/>
    <x v="547"/>
    <d v="2023-02-14T00:00:00"/>
    <x v="1"/>
    <x v="2"/>
    <n v="66.28"/>
    <x v="1"/>
  </r>
  <r>
    <s v="ORD107739"/>
    <x v="0"/>
    <x v="0"/>
    <n v="1242.19"/>
    <n v="0.34"/>
    <n v="422.34460000000007"/>
    <n v="819.84539999999993"/>
    <n v="5"/>
    <x v="469"/>
    <d v="2023-01-14T00:00:00"/>
    <x v="0"/>
    <x v="2"/>
    <n v="176.94"/>
    <x v="0"/>
  </r>
  <r>
    <s v="ORD107663"/>
    <x v="0"/>
    <x v="2"/>
    <n v="1247.32"/>
    <n v="0.32"/>
    <n v="399.14240000000001"/>
    <n v="848.17759999999998"/>
    <n v="5"/>
    <x v="57"/>
    <d v="2024-02-08T00:00:00"/>
    <x v="2"/>
    <x v="0"/>
    <n v="75.92"/>
    <x v="0"/>
  </r>
  <r>
    <s v="ORD109691"/>
    <x v="0"/>
    <x v="4"/>
    <n v="1255.43"/>
    <n v="0.27"/>
    <n v="338.96610000000004"/>
    <n v="916.46389999999997"/>
    <n v="5"/>
    <x v="509"/>
    <d v="2024-09-23T00:00:00"/>
    <x v="2"/>
    <x v="2"/>
    <n v="212.91"/>
    <x v="0"/>
  </r>
  <r>
    <s v="ORD111651"/>
    <x v="2"/>
    <x v="0"/>
    <n v="1256.26"/>
    <n v="0.3"/>
    <n v="376.87799999999999"/>
    <n v="879.38200000000006"/>
    <n v="5"/>
    <x v="195"/>
    <d v="2023-02-22T00:00:00"/>
    <x v="0"/>
    <x v="0"/>
    <n v="246.61"/>
    <x v="1"/>
  </r>
  <r>
    <s v="ORD104715"/>
    <x v="0"/>
    <x v="2"/>
    <n v="1257.8399999999999"/>
    <n v="0.27"/>
    <n v="339.61680000000001"/>
    <n v="918.22319999999991"/>
    <n v="5"/>
    <x v="385"/>
    <d v="2024-12-01T00:00:00"/>
    <x v="0"/>
    <x v="0"/>
    <n v="375.65"/>
    <x v="4"/>
  </r>
  <r>
    <s v="ORD102808"/>
    <x v="1"/>
    <x v="4"/>
    <n v="1265.1600000000001"/>
    <n v="0.43"/>
    <n v="544.01880000000006"/>
    <n v="721.14120000000003"/>
    <n v="5"/>
    <x v="488"/>
    <d v="2024-03-17T00:00:00"/>
    <x v="0"/>
    <x v="0"/>
    <n v="122.78"/>
    <x v="1"/>
  </r>
  <r>
    <s v="ORD102945"/>
    <x v="2"/>
    <x v="2"/>
    <n v="1268.22"/>
    <n v="0.03"/>
    <n v="38.046599999999998"/>
    <n v="1230.1734000000001"/>
    <n v="5"/>
    <x v="493"/>
    <d v="2024-03-06T00:00:00"/>
    <x v="1"/>
    <x v="2"/>
    <n v="209.53"/>
    <x v="4"/>
  </r>
  <r>
    <s v="ORD108410"/>
    <x v="2"/>
    <x v="4"/>
    <n v="1268.25"/>
    <n v="0.24"/>
    <n v="304.38"/>
    <n v="963.87"/>
    <n v="5"/>
    <x v="724"/>
    <d v="2024-07-31T00:00:00"/>
    <x v="0"/>
    <x v="0"/>
    <n v="123.29"/>
    <x v="2"/>
  </r>
  <r>
    <s v="ORD114725"/>
    <x v="0"/>
    <x v="1"/>
    <n v="1269.31"/>
    <n v="0.33"/>
    <n v="418.8723"/>
    <n v="850.43769999999995"/>
    <n v="5"/>
    <x v="296"/>
    <d v="2024-06-10T00:00:00"/>
    <x v="0"/>
    <x v="2"/>
    <n v="327.98"/>
    <x v="5"/>
  </r>
  <r>
    <s v="ORD114679"/>
    <x v="0"/>
    <x v="4"/>
    <n v="1269.44"/>
    <n v="0.35"/>
    <n v="444.30399999999997"/>
    <n v="825.13600000000008"/>
    <n v="5"/>
    <x v="446"/>
    <d v="2023-04-22T00:00:00"/>
    <x v="0"/>
    <x v="2"/>
    <n v="149.03"/>
    <x v="5"/>
  </r>
  <r>
    <s v="ORD104128"/>
    <x v="3"/>
    <x v="0"/>
    <n v="1270"/>
    <n v="0.42"/>
    <n v="533.4"/>
    <n v="736.6"/>
    <n v="5"/>
    <x v="172"/>
    <d v="2023-07-14T00:00:00"/>
    <x v="1"/>
    <x v="0"/>
    <n v="222.98"/>
    <x v="4"/>
  </r>
  <r>
    <s v="ORD102848"/>
    <x v="1"/>
    <x v="3"/>
    <n v="1271.6600000000001"/>
    <n v="0.11"/>
    <n v="139.8826"/>
    <n v="1131.7774000000002"/>
    <n v="5"/>
    <x v="12"/>
    <d v="2024-11-06T00:00:00"/>
    <x v="0"/>
    <x v="2"/>
    <n v="136.53"/>
    <x v="1"/>
  </r>
  <r>
    <s v="ORD114832"/>
    <x v="3"/>
    <x v="4"/>
    <n v="1274.47"/>
    <n v="0.5"/>
    <n v="637.23500000000001"/>
    <n v="637.23500000000001"/>
    <n v="5"/>
    <x v="285"/>
    <d v="2024-07-10T00:00:00"/>
    <x v="2"/>
    <x v="2"/>
    <n v="319.37"/>
    <x v="5"/>
  </r>
  <r>
    <s v="ORD108893"/>
    <x v="3"/>
    <x v="1"/>
    <n v="1279.3699999999999"/>
    <n v="0.17"/>
    <n v="217.49289999999999"/>
    <n v="1061.8770999999999"/>
    <n v="5"/>
    <x v="237"/>
    <d v="2024-08-07T00:00:00"/>
    <x v="1"/>
    <x v="0"/>
    <n v="381.81"/>
    <x v="4"/>
  </r>
  <r>
    <s v="ORD104862"/>
    <x v="3"/>
    <x v="0"/>
    <n v="1284.3699999999999"/>
    <n v="0.26"/>
    <n v="333.93619999999999"/>
    <n v="950.43379999999991"/>
    <n v="5"/>
    <x v="209"/>
    <d v="2024-03-19T00:00:00"/>
    <x v="0"/>
    <x v="0"/>
    <n v="142.35"/>
    <x v="3"/>
  </r>
  <r>
    <s v="ORD109789"/>
    <x v="1"/>
    <x v="3"/>
    <n v="1284.6199999999999"/>
    <n v="0.24"/>
    <n v="308.30879999999996"/>
    <n v="976.31119999999987"/>
    <n v="5"/>
    <x v="85"/>
    <d v="2024-08-20T00:00:00"/>
    <x v="0"/>
    <x v="2"/>
    <n v="330.37"/>
    <x v="2"/>
  </r>
  <r>
    <s v="ORD104705"/>
    <x v="0"/>
    <x v="1"/>
    <n v="1288"/>
    <n v="0.24"/>
    <n v="309.12"/>
    <n v="978.88"/>
    <n v="5"/>
    <x v="701"/>
    <d v="2024-08-24T00:00:00"/>
    <x v="1"/>
    <x v="2"/>
    <n v="75.91"/>
    <x v="4"/>
  </r>
  <r>
    <s v="ORD109781"/>
    <x v="0"/>
    <x v="3"/>
    <n v="1290.8599999999999"/>
    <n v="0.43"/>
    <n v="555.06979999999999"/>
    <n v="735.79019999999991"/>
    <n v="5"/>
    <x v="53"/>
    <d v="2023-03-06T00:00:00"/>
    <x v="0"/>
    <x v="0"/>
    <n v="307.79000000000002"/>
    <x v="5"/>
  </r>
  <r>
    <s v="ORD111617"/>
    <x v="3"/>
    <x v="4"/>
    <n v="1291.83"/>
    <n v="0.2"/>
    <n v="258.36599999999999"/>
    <n v="1033.4639999999999"/>
    <n v="5"/>
    <x v="643"/>
    <d v="2024-06-13T00:00:00"/>
    <x v="2"/>
    <x v="0"/>
    <n v="114.29"/>
    <x v="1"/>
  </r>
  <r>
    <s v="ORD101878"/>
    <x v="3"/>
    <x v="2"/>
    <n v="1293.06"/>
    <n v="0.02"/>
    <n v="25.8612"/>
    <n v="1267.1987999999999"/>
    <n v="5"/>
    <x v="56"/>
    <d v="2024-11-13T00:00:00"/>
    <x v="0"/>
    <x v="1"/>
    <n v="259.63"/>
    <x v="2"/>
  </r>
  <r>
    <s v="ORD100378"/>
    <x v="2"/>
    <x v="4"/>
    <n v="1299.42"/>
    <n v="0.18"/>
    <n v="233.8956"/>
    <n v="1065.5244"/>
    <n v="5"/>
    <x v="308"/>
    <d v="2024-01-25T00:00:00"/>
    <x v="1"/>
    <x v="2"/>
    <n v="200.91"/>
    <x v="4"/>
  </r>
  <r>
    <s v="ORD101453"/>
    <x v="0"/>
    <x v="2"/>
    <n v="1304.2"/>
    <n v="0.19"/>
    <n v="247.798"/>
    <n v="1056.402"/>
    <n v="5"/>
    <x v="481"/>
    <d v="2024-06-15T00:00:00"/>
    <x v="0"/>
    <x v="2"/>
    <n v="356.72"/>
    <x v="1"/>
  </r>
  <r>
    <s v="ORD111737"/>
    <x v="0"/>
    <x v="1"/>
    <n v="1307.99"/>
    <n v="0.18"/>
    <n v="235.43819999999999"/>
    <n v="1072.5518"/>
    <n v="5"/>
    <x v="15"/>
    <d v="2023-08-27T00:00:00"/>
    <x v="0"/>
    <x v="1"/>
    <n v="290.10000000000002"/>
    <x v="3"/>
  </r>
  <r>
    <s v="ORD107778"/>
    <x v="0"/>
    <x v="1"/>
    <n v="1312.38"/>
    <n v="0.1"/>
    <n v="131.23800000000003"/>
    <n v="1181.1420000000001"/>
    <n v="5"/>
    <x v="647"/>
    <d v="2023-03-01T00:00:00"/>
    <x v="2"/>
    <x v="2"/>
    <n v="228.32"/>
    <x v="2"/>
  </r>
  <r>
    <s v="ORD106399"/>
    <x v="2"/>
    <x v="1"/>
    <n v="1316.46"/>
    <n v="0.15"/>
    <n v="197.46899999999999"/>
    <n v="1118.991"/>
    <n v="5"/>
    <x v="611"/>
    <d v="2023-07-24T00:00:00"/>
    <x v="2"/>
    <x v="2"/>
    <n v="181.73"/>
    <x v="1"/>
  </r>
  <r>
    <s v="ORD109183"/>
    <x v="0"/>
    <x v="0"/>
    <n v="1322.74"/>
    <n v="0.21"/>
    <n v="277.77539999999999"/>
    <n v="1044.9646"/>
    <n v="5"/>
    <x v="154"/>
    <d v="2023-01-30T00:00:00"/>
    <x v="0"/>
    <x v="2"/>
    <n v="306.39999999999998"/>
    <x v="1"/>
  </r>
  <r>
    <s v="ORD107537"/>
    <x v="3"/>
    <x v="4"/>
    <n v="1327.18"/>
    <n v="0.31"/>
    <n v="411.42580000000004"/>
    <n v="915.75420000000008"/>
    <n v="5"/>
    <x v="709"/>
    <d v="2023-11-02T00:00:00"/>
    <x v="0"/>
    <x v="0"/>
    <n v="314.49"/>
    <x v="3"/>
  </r>
  <r>
    <s v="ORD109529"/>
    <x v="3"/>
    <x v="0"/>
    <n v="1327.93"/>
    <n v="0.06"/>
    <n v="79.675799999999995"/>
    <n v="1248.2542000000001"/>
    <n v="5"/>
    <x v="486"/>
    <d v="2023-12-19T00:00:00"/>
    <x v="0"/>
    <x v="1"/>
    <n v="264.26"/>
    <x v="1"/>
  </r>
  <r>
    <s v="ORD110492"/>
    <x v="0"/>
    <x v="4"/>
    <n v="1329.85"/>
    <n v="0.33"/>
    <n v="438.85050000000001"/>
    <n v="890.9994999999999"/>
    <n v="5"/>
    <x v="616"/>
    <d v="2023-01-29T00:00:00"/>
    <x v="2"/>
    <x v="1"/>
    <n v="179.95"/>
    <x v="4"/>
  </r>
  <r>
    <s v="ORD101751"/>
    <x v="3"/>
    <x v="4"/>
    <n v="1336.57"/>
    <n v="0.28999999999999998"/>
    <n v="387.60529999999994"/>
    <n v="948.96469999999999"/>
    <n v="5"/>
    <x v="352"/>
    <d v="2024-04-26T00:00:00"/>
    <x v="1"/>
    <x v="1"/>
    <n v="284.27999999999997"/>
    <x v="0"/>
  </r>
  <r>
    <s v="ORD106216"/>
    <x v="3"/>
    <x v="3"/>
    <n v="1338.9"/>
    <n v="0.09"/>
    <n v="120.501"/>
    <n v="1218.3990000000001"/>
    <n v="5"/>
    <x v="711"/>
    <d v="2024-08-12T00:00:00"/>
    <x v="2"/>
    <x v="0"/>
    <n v="352.98"/>
    <x v="0"/>
  </r>
  <r>
    <s v="ORD112377"/>
    <x v="0"/>
    <x v="0"/>
    <n v="1339.06"/>
    <n v="0.38"/>
    <n v="508.84280000000001"/>
    <n v="830.21719999999993"/>
    <n v="5"/>
    <x v="691"/>
    <d v="2024-04-11T00:00:00"/>
    <x v="1"/>
    <x v="2"/>
    <n v="234.77"/>
    <x v="5"/>
  </r>
  <r>
    <s v="ORD101188"/>
    <x v="0"/>
    <x v="2"/>
    <n v="1339.3"/>
    <n v="0.49"/>
    <n v="656.25699999999995"/>
    <n v="683.04300000000001"/>
    <n v="5"/>
    <x v="658"/>
    <d v="2023-01-08T00:00:00"/>
    <x v="0"/>
    <x v="1"/>
    <n v="84.75"/>
    <x v="1"/>
  </r>
  <r>
    <s v="ORD110497"/>
    <x v="3"/>
    <x v="2"/>
    <n v="1339.4"/>
    <n v="0.06"/>
    <n v="80.364000000000004"/>
    <n v="1259.0360000000001"/>
    <n v="5"/>
    <x v="345"/>
    <d v="2023-06-05T00:00:00"/>
    <x v="2"/>
    <x v="2"/>
    <n v="142.44"/>
    <x v="4"/>
  </r>
  <r>
    <s v="ORD115211"/>
    <x v="0"/>
    <x v="0"/>
    <n v="1340.84"/>
    <n v="0.27"/>
    <n v="362.02679999999998"/>
    <n v="978.81319999999994"/>
    <n v="5"/>
    <x v="216"/>
    <d v="2023-04-25T00:00:00"/>
    <x v="0"/>
    <x v="1"/>
    <n v="330.39"/>
    <x v="3"/>
  </r>
  <r>
    <s v="ORD113501"/>
    <x v="2"/>
    <x v="1"/>
    <n v="1341.83"/>
    <n v="0.43"/>
    <n v="576.98689999999999"/>
    <n v="764.84309999999994"/>
    <n v="5"/>
    <x v="37"/>
    <d v="2024-06-01T00:00:00"/>
    <x v="1"/>
    <x v="0"/>
    <n v="378.89"/>
    <x v="5"/>
  </r>
  <r>
    <s v="ORD112366"/>
    <x v="3"/>
    <x v="3"/>
    <n v="1342.99"/>
    <n v="0.11"/>
    <n v="147.72890000000001"/>
    <n v="1195.2610999999999"/>
    <n v="5"/>
    <x v="663"/>
    <d v="2023-08-29T00:00:00"/>
    <x v="1"/>
    <x v="1"/>
    <n v="247.59"/>
    <x v="0"/>
  </r>
  <r>
    <s v="ORD110287"/>
    <x v="1"/>
    <x v="2"/>
    <n v="1345.11"/>
    <n v="0.25"/>
    <n v="336.27749999999997"/>
    <n v="1008.8325"/>
    <n v="5"/>
    <x v="147"/>
    <d v="2024-01-06T00:00:00"/>
    <x v="1"/>
    <x v="1"/>
    <n v="219.3"/>
    <x v="5"/>
  </r>
  <r>
    <s v="ORD113566"/>
    <x v="3"/>
    <x v="4"/>
    <n v="1348.3"/>
    <n v="0.33"/>
    <n v="444.93900000000002"/>
    <n v="903.36099999999988"/>
    <n v="5"/>
    <x v="105"/>
    <d v="2023-12-23T00:00:00"/>
    <x v="1"/>
    <x v="2"/>
    <n v="180.31"/>
    <x v="0"/>
  </r>
  <r>
    <s v="ORD111023"/>
    <x v="1"/>
    <x v="4"/>
    <n v="1348.56"/>
    <n v="0.15"/>
    <n v="202.28399999999999"/>
    <n v="1146.2759999999998"/>
    <n v="5"/>
    <x v="267"/>
    <d v="2023-09-08T00:00:00"/>
    <x v="0"/>
    <x v="2"/>
    <n v="109.41"/>
    <x v="1"/>
  </r>
  <r>
    <s v="ORD109856"/>
    <x v="0"/>
    <x v="0"/>
    <n v="1348.82"/>
    <n v="0.23"/>
    <n v="310.22859999999997"/>
    <n v="1038.5914"/>
    <n v="5"/>
    <x v="513"/>
    <d v="2023-08-11T00:00:00"/>
    <x v="1"/>
    <x v="0"/>
    <n v="315.77999999999997"/>
    <x v="1"/>
  </r>
  <r>
    <s v="ORD109985"/>
    <x v="3"/>
    <x v="1"/>
    <n v="1350.34"/>
    <n v="0.27"/>
    <n v="364.59179999999998"/>
    <n v="985.7482"/>
    <n v="5"/>
    <x v="69"/>
    <d v="2023-04-02T00:00:00"/>
    <x v="2"/>
    <x v="1"/>
    <n v="310.08"/>
    <x v="1"/>
  </r>
  <r>
    <s v="ORD107549"/>
    <x v="0"/>
    <x v="4"/>
    <n v="1354.25"/>
    <n v="0.32"/>
    <n v="433.36"/>
    <n v="920.89"/>
    <n v="5"/>
    <x v="386"/>
    <d v="2024-01-17T00:00:00"/>
    <x v="2"/>
    <x v="1"/>
    <n v="404.47"/>
    <x v="3"/>
  </r>
  <r>
    <s v="ORD103551"/>
    <x v="1"/>
    <x v="2"/>
    <n v="1360.6"/>
    <n v="0.38"/>
    <n v="517.02800000000002"/>
    <n v="843.57199999999989"/>
    <n v="5"/>
    <x v="26"/>
    <d v="2023-05-01T00:00:00"/>
    <x v="1"/>
    <x v="2"/>
    <n v="342.23"/>
    <x v="1"/>
  </r>
  <r>
    <s v="ORD101050"/>
    <x v="2"/>
    <x v="1"/>
    <n v="1369.37"/>
    <n v="0.39"/>
    <n v="534.05430000000001"/>
    <n v="835.31569999999988"/>
    <n v="5"/>
    <x v="189"/>
    <d v="2023-05-24T00:00:00"/>
    <x v="2"/>
    <x v="2"/>
    <n v="381.68"/>
    <x v="3"/>
  </r>
  <r>
    <s v="ORD103851"/>
    <x v="1"/>
    <x v="2"/>
    <n v="1369.64"/>
    <n v="0.31"/>
    <n v="424.58840000000004"/>
    <n v="945.05160000000001"/>
    <n v="5"/>
    <x v="93"/>
    <d v="2023-05-27T00:00:00"/>
    <x v="2"/>
    <x v="2"/>
    <n v="323.88"/>
    <x v="3"/>
  </r>
  <r>
    <s v="ORD110888"/>
    <x v="0"/>
    <x v="2"/>
    <n v="1376.38"/>
    <n v="0.4"/>
    <n v="550.55200000000002"/>
    <n v="825.82800000000009"/>
    <n v="5"/>
    <x v="523"/>
    <d v="2024-04-25T00:00:00"/>
    <x v="1"/>
    <x v="1"/>
    <n v="200.57"/>
    <x v="0"/>
  </r>
  <r>
    <s v="ORD114720"/>
    <x v="3"/>
    <x v="4"/>
    <n v="1376.64"/>
    <n v="0.11"/>
    <n v="151.43040000000002"/>
    <n v="1225.2096000000001"/>
    <n v="5"/>
    <x v="404"/>
    <d v="2024-08-02T00:00:00"/>
    <x v="2"/>
    <x v="0"/>
    <n v="325.26"/>
    <x v="1"/>
  </r>
  <r>
    <s v="ORD113822"/>
    <x v="1"/>
    <x v="3"/>
    <n v="1381.19"/>
    <n v="0.45"/>
    <n v="621.53550000000007"/>
    <n v="759.65449999999998"/>
    <n v="5"/>
    <x v="498"/>
    <d v="2024-09-16T00:00:00"/>
    <x v="0"/>
    <x v="1"/>
    <n v="256.61"/>
    <x v="3"/>
  </r>
  <r>
    <s v="ORD108887"/>
    <x v="1"/>
    <x v="3"/>
    <n v="1389.01"/>
    <n v="0.14000000000000001"/>
    <n v="194.46140000000003"/>
    <n v="1194.5486000000001"/>
    <n v="5"/>
    <x v="11"/>
    <d v="2024-06-07T00:00:00"/>
    <x v="0"/>
    <x v="0"/>
    <n v="127.75"/>
    <x v="4"/>
  </r>
  <r>
    <s v="ORD105885"/>
    <x v="0"/>
    <x v="4"/>
    <n v="1394.78"/>
    <n v="0.4"/>
    <n v="557.91200000000003"/>
    <n v="836.86799999999994"/>
    <n v="5"/>
    <x v="416"/>
    <d v="2024-05-06T00:00:00"/>
    <x v="0"/>
    <x v="2"/>
    <n v="302.88"/>
    <x v="1"/>
  </r>
  <r>
    <s v="ORD115296"/>
    <x v="1"/>
    <x v="0"/>
    <n v="1404.3"/>
    <n v="0.37"/>
    <n v="519.59100000000001"/>
    <n v="884.70899999999995"/>
    <n v="5"/>
    <x v="61"/>
    <d v="2023-07-25T00:00:00"/>
    <x v="2"/>
    <x v="0"/>
    <n v="82.33"/>
    <x v="0"/>
  </r>
  <r>
    <s v="ORD110256"/>
    <x v="1"/>
    <x v="2"/>
    <n v="1405.97"/>
    <n v="0.21"/>
    <n v="295.25369999999998"/>
    <n v="1110.7163"/>
    <n v="5"/>
    <x v="292"/>
    <d v="2023-04-24T00:00:00"/>
    <x v="2"/>
    <x v="1"/>
    <n v="407.44"/>
    <x v="5"/>
  </r>
  <r>
    <s v="ORD109458"/>
    <x v="0"/>
    <x v="2"/>
    <n v="1407.35"/>
    <n v="0.17"/>
    <n v="239.24950000000001"/>
    <n v="1168.1005"/>
    <n v="5"/>
    <x v="118"/>
    <d v="2024-10-01T00:00:00"/>
    <x v="0"/>
    <x v="1"/>
    <n v="233.7"/>
    <x v="0"/>
  </r>
  <r>
    <s v="ORD112801"/>
    <x v="3"/>
    <x v="4"/>
    <n v="1407.55"/>
    <n v="0.36"/>
    <n v="506.71799999999996"/>
    <n v="900.83199999999999"/>
    <n v="5"/>
    <x v="389"/>
    <d v="2023-12-09T00:00:00"/>
    <x v="2"/>
    <x v="1"/>
    <n v="172.8"/>
    <x v="3"/>
  </r>
  <r>
    <s v="ORD108187"/>
    <x v="3"/>
    <x v="4"/>
    <n v="1410.81"/>
    <n v="0.48"/>
    <n v="677.1887999999999"/>
    <n v="733.62120000000004"/>
    <n v="5"/>
    <x v="392"/>
    <d v="2024-01-14T00:00:00"/>
    <x v="0"/>
    <x v="1"/>
    <n v="280.99"/>
    <x v="0"/>
  </r>
  <r>
    <s v="ORD103674"/>
    <x v="0"/>
    <x v="1"/>
    <n v="1412.2"/>
    <n v="0.23"/>
    <n v="324.80600000000004"/>
    <n v="1087.394"/>
    <n v="5"/>
    <x v="277"/>
    <d v="2024-07-29T00:00:00"/>
    <x v="2"/>
    <x v="1"/>
    <n v="364.76"/>
    <x v="1"/>
  </r>
  <r>
    <s v="ORD114592"/>
    <x v="1"/>
    <x v="1"/>
    <n v="1413.89"/>
    <n v="0.24"/>
    <n v="339.33359999999999"/>
    <n v="1074.5564000000002"/>
    <n v="5"/>
    <x v="412"/>
    <d v="2023-09-02T00:00:00"/>
    <x v="1"/>
    <x v="0"/>
    <n v="392.46"/>
    <x v="2"/>
  </r>
  <r>
    <s v="ORD114617"/>
    <x v="1"/>
    <x v="2"/>
    <n v="1415.47"/>
    <n v="0.34"/>
    <n v="481.25980000000004"/>
    <n v="934.21019999999999"/>
    <n v="5"/>
    <x v="61"/>
    <d v="2023-07-19T00:00:00"/>
    <x v="0"/>
    <x v="1"/>
    <n v="234.34"/>
    <x v="0"/>
  </r>
  <r>
    <s v="ORD102939"/>
    <x v="1"/>
    <x v="0"/>
    <n v="1419.03"/>
    <n v="0.46"/>
    <n v="652.75380000000007"/>
    <n v="766.2761999999999"/>
    <n v="5"/>
    <x v="20"/>
    <d v="2023-01-17T00:00:00"/>
    <x v="0"/>
    <x v="1"/>
    <n v="111.07"/>
    <x v="2"/>
  </r>
  <r>
    <s v="ORD114943"/>
    <x v="0"/>
    <x v="2"/>
    <n v="1422.61"/>
    <n v="0.38"/>
    <n v="540.59179999999992"/>
    <n v="882.01819999999998"/>
    <n v="5"/>
    <x v="256"/>
    <d v="2023-08-09T00:00:00"/>
    <x v="1"/>
    <x v="0"/>
    <n v="273.39999999999998"/>
    <x v="3"/>
  </r>
  <r>
    <s v="ORD100265"/>
    <x v="2"/>
    <x v="0"/>
    <n v="1426.63"/>
    <n v="0.24"/>
    <n v="342.39120000000003"/>
    <n v="1084.2388000000001"/>
    <n v="5"/>
    <x v="359"/>
    <d v="2024-01-20T00:00:00"/>
    <x v="2"/>
    <x v="0"/>
    <n v="72.98"/>
    <x v="0"/>
  </r>
  <r>
    <s v="ORD106439"/>
    <x v="3"/>
    <x v="1"/>
    <n v="1426.66"/>
    <n v="0.26"/>
    <n v="370.93160000000006"/>
    <n v="1055.7284"/>
    <n v="5"/>
    <x v="704"/>
    <d v="2023-02-22T00:00:00"/>
    <x v="0"/>
    <x v="2"/>
    <n v="80.77"/>
    <x v="0"/>
  </r>
  <r>
    <s v="ORD102643"/>
    <x v="1"/>
    <x v="2"/>
    <n v="1427.28"/>
    <n v="0.21"/>
    <n v="299.72879999999998"/>
    <n v="1127.5511999999999"/>
    <n v="5"/>
    <x v="582"/>
    <d v="2023-08-03T00:00:00"/>
    <x v="2"/>
    <x v="0"/>
    <n v="279.91000000000003"/>
    <x v="4"/>
  </r>
  <r>
    <s v="ORD100338"/>
    <x v="3"/>
    <x v="0"/>
    <n v="1433.56"/>
    <n v="0.31"/>
    <n v="444.40359999999998"/>
    <n v="989.15639999999996"/>
    <n v="5"/>
    <x v="539"/>
    <d v="2024-10-04T00:00:00"/>
    <x v="2"/>
    <x v="1"/>
    <n v="310.11"/>
    <x v="5"/>
  </r>
  <r>
    <s v="ORD111005"/>
    <x v="1"/>
    <x v="1"/>
    <n v="1434.59"/>
    <n v="0.21"/>
    <n v="301.26389999999998"/>
    <n v="1133.3261"/>
    <n v="5"/>
    <x v="560"/>
    <d v="2024-05-13T00:00:00"/>
    <x v="1"/>
    <x v="1"/>
    <n v="429.21"/>
    <x v="2"/>
  </r>
  <r>
    <s v="ORD102551"/>
    <x v="1"/>
    <x v="4"/>
    <n v="1444.32"/>
    <n v="0.17"/>
    <n v="245.53440000000001"/>
    <n v="1198.7855999999999"/>
    <n v="5"/>
    <x v="668"/>
    <d v="2023-03-10T00:00:00"/>
    <x v="1"/>
    <x v="0"/>
    <n v="230.08"/>
    <x v="3"/>
  </r>
  <r>
    <s v="ORD102096"/>
    <x v="2"/>
    <x v="3"/>
    <n v="1444.5"/>
    <n v="0.08"/>
    <n v="115.56"/>
    <n v="1328.94"/>
    <n v="5"/>
    <x v="272"/>
    <d v="2023-01-20T00:00:00"/>
    <x v="0"/>
    <x v="1"/>
    <n v="427.18"/>
    <x v="5"/>
  </r>
  <r>
    <s v="ORD113181"/>
    <x v="2"/>
    <x v="1"/>
    <n v="1444.81"/>
    <n v="0.25"/>
    <n v="361.20249999999999"/>
    <n v="1083.6075000000001"/>
    <n v="5"/>
    <x v="697"/>
    <d v="2024-05-20T00:00:00"/>
    <x v="0"/>
    <x v="2"/>
    <n v="355.38"/>
    <x v="1"/>
  </r>
  <r>
    <s v="ORD106974"/>
    <x v="2"/>
    <x v="0"/>
    <n v="1446.3"/>
    <n v="0.21"/>
    <n v="303.72299999999996"/>
    <n v="1142.577"/>
    <n v="5"/>
    <x v="26"/>
    <d v="2023-05-02T00:00:00"/>
    <x v="1"/>
    <x v="0"/>
    <n v="326.04000000000002"/>
    <x v="5"/>
  </r>
  <r>
    <s v="ORD114288"/>
    <x v="3"/>
    <x v="1"/>
    <n v="1448.69"/>
    <n v="0.08"/>
    <n v="115.8952"/>
    <n v="1332.7948000000001"/>
    <n v="5"/>
    <x v="33"/>
    <d v="2023-04-20T00:00:00"/>
    <x v="1"/>
    <x v="0"/>
    <n v="144.47999999999999"/>
    <x v="2"/>
  </r>
  <r>
    <s v="ORD104435"/>
    <x v="0"/>
    <x v="0"/>
    <n v="1450.39"/>
    <n v="0.16"/>
    <n v="232.06240000000003"/>
    <n v="1218.3276000000001"/>
    <n v="5"/>
    <x v="599"/>
    <d v="2024-05-17T00:00:00"/>
    <x v="1"/>
    <x v="0"/>
    <n v="106.76"/>
    <x v="4"/>
  </r>
  <r>
    <s v="ORD113305"/>
    <x v="1"/>
    <x v="1"/>
    <n v="1451.5"/>
    <n v="0.37"/>
    <n v="537.05499999999995"/>
    <n v="914.44500000000005"/>
    <n v="5"/>
    <x v="460"/>
    <d v="2023-05-17T00:00:00"/>
    <x v="0"/>
    <x v="2"/>
    <n v="94.28"/>
    <x v="3"/>
  </r>
  <r>
    <s v="ORD106088"/>
    <x v="1"/>
    <x v="1"/>
    <n v="1454.99"/>
    <n v="0.43"/>
    <n v="625.64570000000003"/>
    <n v="829.34429999999998"/>
    <n v="5"/>
    <x v="676"/>
    <d v="2024-03-06T00:00:00"/>
    <x v="2"/>
    <x v="0"/>
    <n v="324.51"/>
    <x v="4"/>
  </r>
  <r>
    <s v="ORD101034"/>
    <x v="1"/>
    <x v="4"/>
    <n v="1459.2"/>
    <n v="0.22"/>
    <n v="321.024"/>
    <n v="1138.1759999999999"/>
    <n v="5"/>
    <x v="624"/>
    <d v="2024-12-08T00:00:00"/>
    <x v="1"/>
    <x v="1"/>
    <n v="222.05"/>
    <x v="1"/>
  </r>
  <r>
    <s v="ORD109788"/>
    <x v="2"/>
    <x v="1"/>
    <n v="1464.64"/>
    <n v="0.15"/>
    <n v="219.696"/>
    <n v="1244.9440000000002"/>
    <n v="5"/>
    <x v="533"/>
    <d v="2024-10-22T00:00:00"/>
    <x v="0"/>
    <x v="1"/>
    <n v="226.99"/>
    <x v="3"/>
  </r>
  <r>
    <s v="ORD104073"/>
    <x v="1"/>
    <x v="2"/>
    <n v="1468.06"/>
    <n v="0.35"/>
    <n v="513.82099999999991"/>
    <n v="954.23900000000003"/>
    <n v="5"/>
    <x v="600"/>
    <d v="2024-03-26T00:00:00"/>
    <x v="2"/>
    <x v="1"/>
    <n v="113.1"/>
    <x v="2"/>
  </r>
  <r>
    <s v="ORD106698"/>
    <x v="3"/>
    <x v="1"/>
    <n v="1470.99"/>
    <n v="0.23"/>
    <n v="338.32769999999999"/>
    <n v="1132.6623"/>
    <n v="5"/>
    <x v="680"/>
    <d v="2023-05-06T00:00:00"/>
    <x v="1"/>
    <x v="1"/>
    <n v="156.72999999999999"/>
    <x v="4"/>
  </r>
  <r>
    <s v="ORD105203"/>
    <x v="1"/>
    <x v="2"/>
    <n v="1474.09"/>
    <n v="0.27"/>
    <n v="398.0043"/>
    <n v="1076.0856999999999"/>
    <n v="5"/>
    <x v="295"/>
    <d v="2024-03-09T00:00:00"/>
    <x v="1"/>
    <x v="1"/>
    <n v="300.25"/>
    <x v="3"/>
  </r>
  <r>
    <s v="ORD102525"/>
    <x v="3"/>
    <x v="4"/>
    <n v="1476.35"/>
    <n v="0.02"/>
    <n v="29.526999999999997"/>
    <n v="1446.8229999999999"/>
    <n v="5"/>
    <x v="159"/>
    <d v="2024-02-26T00:00:00"/>
    <x v="2"/>
    <x v="0"/>
    <n v="144.85"/>
    <x v="2"/>
  </r>
  <r>
    <s v="ORD107699"/>
    <x v="0"/>
    <x v="0"/>
    <n v="1480.15"/>
    <n v="0.31"/>
    <n v="458.84650000000005"/>
    <n v="1021.3035"/>
    <n v="5"/>
    <x v="205"/>
    <d v="2024-04-29T00:00:00"/>
    <x v="1"/>
    <x v="0"/>
    <n v="188.73"/>
    <x v="1"/>
  </r>
  <r>
    <s v="ORD100926"/>
    <x v="1"/>
    <x v="4"/>
    <n v="1482.26"/>
    <n v="0.33"/>
    <n v="489.14580000000001"/>
    <n v="993.11419999999998"/>
    <n v="5"/>
    <x v="147"/>
    <d v="2024-01-04T00:00:00"/>
    <x v="1"/>
    <x v="0"/>
    <n v="289.98"/>
    <x v="3"/>
  </r>
  <r>
    <s v="ORD110266"/>
    <x v="0"/>
    <x v="3"/>
    <n v="1482.41"/>
    <n v="0.25"/>
    <n v="370.60250000000002"/>
    <n v="1111.8075000000001"/>
    <n v="5"/>
    <x v="589"/>
    <d v="2023-11-30T00:00:00"/>
    <x v="0"/>
    <x v="2"/>
    <n v="107.14"/>
    <x v="5"/>
  </r>
  <r>
    <s v="ORD102384"/>
    <x v="1"/>
    <x v="3"/>
    <n v="1484.24"/>
    <n v="0.04"/>
    <n v="59.369599999999998"/>
    <n v="1424.8704"/>
    <n v="5"/>
    <x v="209"/>
    <d v="2024-03-19T00:00:00"/>
    <x v="1"/>
    <x v="0"/>
    <n v="130.37"/>
    <x v="0"/>
  </r>
  <r>
    <s v="ORD111825"/>
    <x v="2"/>
    <x v="2"/>
    <n v="1484.58"/>
    <n v="0.49"/>
    <n v="727.44419999999991"/>
    <n v="757.13580000000002"/>
    <n v="5"/>
    <x v="637"/>
    <d v="2024-11-21T00:00:00"/>
    <x v="1"/>
    <x v="0"/>
    <n v="321.08999999999997"/>
    <x v="1"/>
  </r>
  <r>
    <s v="ORD107094"/>
    <x v="2"/>
    <x v="2"/>
    <n v="1490.41"/>
    <n v="0.32"/>
    <n v="476.93120000000005"/>
    <n v="1013.4788000000001"/>
    <n v="5"/>
    <x v="327"/>
    <d v="2024-08-12T00:00:00"/>
    <x v="1"/>
    <x v="2"/>
    <n v="185.06"/>
    <x v="1"/>
  </r>
  <r>
    <s v="ORD110351"/>
    <x v="3"/>
    <x v="3"/>
    <n v="1493.19"/>
    <n v="0.42"/>
    <n v="627.13980000000004"/>
    <n v="866.05020000000002"/>
    <n v="5"/>
    <x v="612"/>
    <d v="2023-03-02T00:00:00"/>
    <x v="1"/>
    <x v="1"/>
    <n v="88.71"/>
    <x v="4"/>
  </r>
  <r>
    <s v="ORD110515"/>
    <x v="1"/>
    <x v="0"/>
    <n v="1497.67"/>
    <n v="0.42"/>
    <n v="629.02139999999997"/>
    <n v="868.6486000000001"/>
    <n v="5"/>
    <x v="36"/>
    <d v="2024-06-26T00:00:00"/>
    <x v="1"/>
    <x v="2"/>
    <n v="360.78"/>
    <x v="4"/>
  </r>
  <r>
    <s v="ORD105487"/>
    <x v="1"/>
    <x v="3"/>
    <n v="1501.49"/>
    <n v="0.33"/>
    <n v="495.49170000000004"/>
    <n v="1005.9983"/>
    <n v="5"/>
    <x v="461"/>
    <d v="2023-07-11T00:00:00"/>
    <x v="0"/>
    <x v="0"/>
    <n v="258.16000000000003"/>
    <x v="2"/>
  </r>
  <r>
    <s v="ORD105389"/>
    <x v="2"/>
    <x v="3"/>
    <n v="1501.89"/>
    <n v="0.18"/>
    <n v="270.34019999999998"/>
    <n v="1231.5498000000002"/>
    <n v="5"/>
    <x v="97"/>
    <d v="2024-11-08T00:00:00"/>
    <x v="0"/>
    <x v="2"/>
    <n v="393.41"/>
    <x v="4"/>
  </r>
  <r>
    <s v="ORD111962"/>
    <x v="1"/>
    <x v="4"/>
    <n v="1503.38"/>
    <n v="0.27"/>
    <n v="405.91260000000005"/>
    <n v="1097.4674"/>
    <n v="5"/>
    <x v="626"/>
    <d v="2024-01-11T00:00:00"/>
    <x v="2"/>
    <x v="2"/>
    <n v="349.26"/>
    <x v="5"/>
  </r>
  <r>
    <s v="ORD111655"/>
    <x v="0"/>
    <x v="3"/>
    <n v="1505.27"/>
    <n v="0.3"/>
    <n v="451.58099999999996"/>
    <n v="1053.6890000000001"/>
    <n v="5"/>
    <x v="49"/>
    <d v="2024-12-13T00:00:00"/>
    <x v="0"/>
    <x v="0"/>
    <n v="404.06"/>
    <x v="0"/>
  </r>
  <r>
    <s v="ORD109136"/>
    <x v="1"/>
    <x v="3"/>
    <n v="1508.06"/>
    <n v="0.49"/>
    <n v="738.94939999999997"/>
    <n v="769.11059999999998"/>
    <n v="5"/>
    <x v="515"/>
    <d v="2024-06-19T00:00:00"/>
    <x v="2"/>
    <x v="2"/>
    <n v="402.87"/>
    <x v="5"/>
  </r>
  <r>
    <s v="ORD107096"/>
    <x v="0"/>
    <x v="2"/>
    <n v="1510.55"/>
    <n v="0.16"/>
    <n v="241.68799999999999"/>
    <n v="1268.8620000000001"/>
    <n v="5"/>
    <x v="583"/>
    <d v="2023-10-08T00:00:00"/>
    <x v="1"/>
    <x v="1"/>
    <n v="403.6"/>
    <x v="4"/>
  </r>
  <r>
    <s v="ORD106984"/>
    <x v="3"/>
    <x v="0"/>
    <n v="1514.66"/>
    <n v="0.09"/>
    <n v="136.3194"/>
    <n v="1378.3406"/>
    <n v="5"/>
    <x v="552"/>
    <d v="2023-09-17T00:00:00"/>
    <x v="0"/>
    <x v="1"/>
    <n v="176.55"/>
    <x v="5"/>
  </r>
  <r>
    <s v="ORD114131"/>
    <x v="0"/>
    <x v="1"/>
    <n v="1516.97"/>
    <n v="0.32"/>
    <n v="485.43040000000002"/>
    <n v="1031.5396000000001"/>
    <n v="5"/>
    <x v="506"/>
    <d v="2023-12-04T00:00:00"/>
    <x v="1"/>
    <x v="1"/>
    <n v="236.45"/>
    <x v="3"/>
  </r>
  <r>
    <s v="ORD107026"/>
    <x v="1"/>
    <x v="4"/>
    <n v="1520.3"/>
    <n v="0.44"/>
    <n v="668.93200000000002"/>
    <n v="851.36799999999994"/>
    <n v="5"/>
    <x v="416"/>
    <d v="2024-05-05T00:00:00"/>
    <x v="0"/>
    <x v="2"/>
    <n v="315.08"/>
    <x v="0"/>
  </r>
  <r>
    <s v="ORD104858"/>
    <x v="0"/>
    <x v="2"/>
    <n v="1520.98"/>
    <n v="0.14000000000000001"/>
    <n v="212.93720000000002"/>
    <n v="1308.0427999999999"/>
    <n v="5"/>
    <x v="423"/>
    <d v="2024-03-10T00:00:00"/>
    <x v="0"/>
    <x v="0"/>
    <n v="205.78"/>
    <x v="5"/>
  </r>
  <r>
    <s v="ORD107451"/>
    <x v="2"/>
    <x v="1"/>
    <n v="1521.45"/>
    <n v="0.15"/>
    <n v="228.2175"/>
    <n v="1293.2325000000001"/>
    <n v="5"/>
    <x v="639"/>
    <d v="2023-08-13T00:00:00"/>
    <x v="1"/>
    <x v="0"/>
    <n v="330.35"/>
    <x v="3"/>
  </r>
  <r>
    <s v="ORD112910"/>
    <x v="0"/>
    <x v="1"/>
    <n v="1522.1"/>
    <n v="0.44"/>
    <n v="669.72399999999993"/>
    <n v="852.37599999999998"/>
    <n v="5"/>
    <x v="218"/>
    <d v="2024-11-10T00:00:00"/>
    <x v="0"/>
    <x v="2"/>
    <n v="161.81"/>
    <x v="3"/>
  </r>
  <r>
    <s v="ORD102608"/>
    <x v="2"/>
    <x v="0"/>
    <n v="1533.17"/>
    <n v="0.48"/>
    <n v="735.92160000000001"/>
    <n v="797.24840000000006"/>
    <n v="5"/>
    <x v="642"/>
    <d v="2023-06-17T00:00:00"/>
    <x v="2"/>
    <x v="0"/>
    <n v="299.39999999999998"/>
    <x v="3"/>
  </r>
  <r>
    <s v="ORD107453"/>
    <x v="0"/>
    <x v="3"/>
    <n v="1544.05"/>
    <n v="0.44"/>
    <n v="679.38199999999995"/>
    <n v="864.66800000000001"/>
    <n v="5"/>
    <x v="598"/>
    <d v="2024-10-31T00:00:00"/>
    <x v="0"/>
    <x v="1"/>
    <n v="429.29"/>
    <x v="4"/>
  </r>
  <r>
    <s v="ORD112299"/>
    <x v="0"/>
    <x v="0"/>
    <n v="1544.87"/>
    <n v="0.09"/>
    <n v="139.03829999999999"/>
    <n v="1405.8317"/>
    <n v="5"/>
    <x v="321"/>
    <d v="2024-02-05T00:00:00"/>
    <x v="1"/>
    <x v="2"/>
    <n v="285.02999999999997"/>
    <x v="4"/>
  </r>
  <r>
    <s v="ORD108135"/>
    <x v="2"/>
    <x v="0"/>
    <n v="1548"/>
    <n v="0.41"/>
    <n v="634.67999999999995"/>
    <n v="913.32"/>
    <n v="5"/>
    <x v="164"/>
    <d v="2023-11-21T00:00:00"/>
    <x v="2"/>
    <x v="1"/>
    <n v="212.24"/>
    <x v="0"/>
  </r>
  <r>
    <s v="ORD103840"/>
    <x v="3"/>
    <x v="3"/>
    <n v="1548.98"/>
    <n v="0.36"/>
    <n v="557.63279999999997"/>
    <n v="991.34720000000004"/>
    <n v="5"/>
    <x v="683"/>
    <d v="2024-07-11T00:00:00"/>
    <x v="1"/>
    <x v="1"/>
    <n v="96.52"/>
    <x v="2"/>
  </r>
  <r>
    <s v="ORD106803"/>
    <x v="0"/>
    <x v="4"/>
    <n v="1549.85"/>
    <n v="0.2"/>
    <n v="309.97000000000003"/>
    <n v="1239.8799999999999"/>
    <n v="5"/>
    <x v="595"/>
    <d v="2024-02-08T00:00:00"/>
    <x v="2"/>
    <x v="2"/>
    <n v="88.07"/>
    <x v="0"/>
  </r>
  <r>
    <s v="ORD103019"/>
    <x v="0"/>
    <x v="0"/>
    <n v="1551.1"/>
    <n v="0.26"/>
    <n v="403.286"/>
    <n v="1147.8139999999999"/>
    <n v="5"/>
    <x v="100"/>
    <d v="2024-07-08T00:00:00"/>
    <x v="1"/>
    <x v="1"/>
    <n v="319.87"/>
    <x v="5"/>
  </r>
  <r>
    <s v="ORD108138"/>
    <x v="1"/>
    <x v="3"/>
    <n v="1555.57"/>
    <n v="0.22"/>
    <n v="342.22539999999998"/>
    <n v="1213.3445999999999"/>
    <n v="5"/>
    <x v="483"/>
    <d v="2024-11-02T00:00:00"/>
    <x v="0"/>
    <x v="0"/>
    <n v="128.75"/>
    <x v="3"/>
  </r>
  <r>
    <s v="ORD115159"/>
    <x v="1"/>
    <x v="4"/>
    <n v="1555.69"/>
    <n v="0.38"/>
    <n v="591.16219999999998"/>
    <n v="964.52780000000007"/>
    <n v="5"/>
    <x v="604"/>
    <d v="2023-03-16T00:00:00"/>
    <x v="2"/>
    <x v="1"/>
    <n v="196.22"/>
    <x v="1"/>
  </r>
  <r>
    <s v="ORD109521"/>
    <x v="2"/>
    <x v="1"/>
    <n v="1556.59"/>
    <n v="0.47"/>
    <n v="731.5972999999999"/>
    <n v="824.99270000000001"/>
    <n v="5"/>
    <x v="155"/>
    <d v="2024-06-13T00:00:00"/>
    <x v="0"/>
    <x v="0"/>
    <n v="172.01"/>
    <x v="1"/>
  </r>
  <r>
    <s v="ORD114983"/>
    <x v="1"/>
    <x v="0"/>
    <n v="1557.82"/>
    <n v="0.2"/>
    <n v="311.56400000000002"/>
    <n v="1246.2559999999999"/>
    <n v="5"/>
    <x v="153"/>
    <d v="2023-04-30T00:00:00"/>
    <x v="1"/>
    <x v="2"/>
    <n v="439.84"/>
    <x v="2"/>
  </r>
  <r>
    <s v="ORD110229"/>
    <x v="2"/>
    <x v="3"/>
    <n v="1561.11"/>
    <n v="0.35"/>
    <n v="546.38849999999991"/>
    <n v="1014.7215"/>
    <n v="5"/>
    <x v="213"/>
    <d v="2024-04-16T00:00:00"/>
    <x v="2"/>
    <x v="1"/>
    <n v="416.27"/>
    <x v="0"/>
  </r>
  <r>
    <s v="ORD103464"/>
    <x v="3"/>
    <x v="4"/>
    <n v="1569.03"/>
    <n v="0.23"/>
    <n v="360.87690000000003"/>
    <n v="1208.1531"/>
    <n v="5"/>
    <x v="159"/>
    <d v="2024-02-23T00:00:00"/>
    <x v="0"/>
    <x v="2"/>
    <n v="339.61"/>
    <x v="1"/>
  </r>
  <r>
    <s v="ORD111004"/>
    <x v="0"/>
    <x v="3"/>
    <n v="1569.13"/>
    <n v="0.47"/>
    <n v="737.49109999999996"/>
    <n v="831.63890000000015"/>
    <n v="5"/>
    <x v="546"/>
    <d v="2024-11-18T00:00:00"/>
    <x v="2"/>
    <x v="0"/>
    <n v="394.73"/>
    <x v="0"/>
  </r>
  <r>
    <s v="ORD102037"/>
    <x v="0"/>
    <x v="1"/>
    <n v="1569.82"/>
    <n v="0.12"/>
    <n v="188.3784"/>
    <n v="1381.4415999999999"/>
    <n v="5"/>
    <x v="559"/>
    <d v="2024-12-17T00:00:00"/>
    <x v="1"/>
    <x v="2"/>
    <n v="265.02"/>
    <x v="1"/>
  </r>
  <r>
    <s v="ORD114719"/>
    <x v="0"/>
    <x v="2"/>
    <n v="1573.1"/>
    <n v="0.14000000000000001"/>
    <n v="220.23400000000001"/>
    <n v="1352.866"/>
    <n v="5"/>
    <x v="441"/>
    <d v="2024-03-20T00:00:00"/>
    <x v="1"/>
    <x v="2"/>
    <n v="226.66"/>
    <x v="0"/>
  </r>
  <r>
    <s v="ORD111791"/>
    <x v="2"/>
    <x v="3"/>
    <n v="1574.65"/>
    <n v="0.12"/>
    <n v="188.958"/>
    <n v="1385.692"/>
    <n v="5"/>
    <x v="430"/>
    <d v="2024-02-24T00:00:00"/>
    <x v="2"/>
    <x v="2"/>
    <n v="96.42"/>
    <x v="5"/>
  </r>
  <r>
    <s v="ORD101799"/>
    <x v="1"/>
    <x v="0"/>
    <n v="1575"/>
    <n v="0.26"/>
    <n v="409.5"/>
    <n v="1165.5"/>
    <n v="5"/>
    <x v="601"/>
    <d v="2023-06-06T00:00:00"/>
    <x v="2"/>
    <x v="0"/>
    <n v="330.22"/>
    <x v="1"/>
  </r>
  <r>
    <s v="ORD107859"/>
    <x v="0"/>
    <x v="0"/>
    <n v="1579.48"/>
    <n v="0.45"/>
    <n v="710.76600000000008"/>
    <n v="868.71399999999994"/>
    <n v="5"/>
    <x v="492"/>
    <d v="2024-12-27T00:00:00"/>
    <x v="2"/>
    <x v="0"/>
    <n v="184.86"/>
    <x v="3"/>
  </r>
  <r>
    <s v="ORD106287"/>
    <x v="0"/>
    <x v="0"/>
    <n v="1582.76"/>
    <n v="0.2"/>
    <n v="316.55200000000002"/>
    <n v="1266.2080000000001"/>
    <n v="5"/>
    <x v="679"/>
    <d v="2023-08-09T00:00:00"/>
    <x v="0"/>
    <x v="0"/>
    <n v="91.24"/>
    <x v="3"/>
  </r>
  <r>
    <s v="ORD103447"/>
    <x v="0"/>
    <x v="3"/>
    <n v="1589.15"/>
    <n v="0.03"/>
    <n v="47.674500000000002"/>
    <n v="1541.4755"/>
    <n v="5"/>
    <x v="386"/>
    <d v="2024-01-13T00:00:00"/>
    <x v="2"/>
    <x v="0"/>
    <n v="390.99"/>
    <x v="0"/>
  </r>
  <r>
    <s v="ORD111445"/>
    <x v="1"/>
    <x v="1"/>
    <n v="1590.47"/>
    <n v="0.11"/>
    <n v="174.95170000000002"/>
    <n v="1415.5183"/>
    <n v="5"/>
    <x v="250"/>
    <d v="2023-08-30T00:00:00"/>
    <x v="2"/>
    <x v="1"/>
    <n v="82.49"/>
    <x v="3"/>
  </r>
  <r>
    <s v="ORD103276"/>
    <x v="1"/>
    <x v="2"/>
    <n v="1593.47"/>
    <n v="0.39"/>
    <n v="621.45330000000001"/>
    <n v="972.01670000000001"/>
    <n v="5"/>
    <x v="179"/>
    <d v="2023-12-10T00:00:00"/>
    <x v="0"/>
    <x v="1"/>
    <n v="140.18"/>
    <x v="3"/>
  </r>
  <r>
    <s v="ORD105780"/>
    <x v="1"/>
    <x v="0"/>
    <n v="1597.48"/>
    <n v="0.23"/>
    <n v="367.42040000000003"/>
    <n v="1230.0596"/>
    <n v="5"/>
    <x v="162"/>
    <d v="2023-03-12T00:00:00"/>
    <x v="0"/>
    <x v="2"/>
    <n v="418.59"/>
    <x v="0"/>
  </r>
  <r>
    <s v="ORD114446"/>
    <x v="1"/>
    <x v="4"/>
    <n v="1599.02"/>
    <n v="0.45"/>
    <n v="719.55899999999997"/>
    <n v="879.46100000000001"/>
    <n v="5"/>
    <x v="561"/>
    <d v="2024-02-01T00:00:00"/>
    <x v="0"/>
    <x v="0"/>
    <n v="182.06"/>
    <x v="4"/>
  </r>
  <r>
    <s v="ORD103733"/>
    <x v="1"/>
    <x v="0"/>
    <n v="1600.81"/>
    <n v="0.3"/>
    <n v="480.24299999999994"/>
    <n v="1120.567"/>
    <n v="5"/>
    <x v="434"/>
    <d v="2024-07-23T00:00:00"/>
    <x v="2"/>
    <x v="0"/>
    <n v="240.17"/>
    <x v="0"/>
  </r>
  <r>
    <s v="ORD113306"/>
    <x v="3"/>
    <x v="3"/>
    <n v="1608.62"/>
    <n v="0.06"/>
    <n v="96.517199999999988"/>
    <n v="1512.1027999999999"/>
    <n v="5"/>
    <x v="634"/>
    <d v="2023-10-01T00:00:00"/>
    <x v="2"/>
    <x v="0"/>
    <n v="252.53"/>
    <x v="4"/>
  </r>
  <r>
    <s v="ORD102914"/>
    <x v="1"/>
    <x v="1"/>
    <n v="1612.89"/>
    <n v="0.24"/>
    <n v="387.09360000000004"/>
    <n v="1225.7964000000002"/>
    <n v="5"/>
    <x v="212"/>
    <d v="2023-05-17T00:00:00"/>
    <x v="2"/>
    <x v="2"/>
    <n v="459.92"/>
    <x v="3"/>
  </r>
  <r>
    <s v="ORD104599"/>
    <x v="0"/>
    <x v="4"/>
    <n v="1614.61"/>
    <n v="0.28999999999999998"/>
    <n v="468.23689999999993"/>
    <n v="1146.3731"/>
    <n v="5"/>
    <x v="427"/>
    <d v="2023-07-09T00:00:00"/>
    <x v="1"/>
    <x v="1"/>
    <n v="213.19"/>
    <x v="4"/>
  </r>
  <r>
    <s v="ORD103758"/>
    <x v="0"/>
    <x v="1"/>
    <n v="1617.68"/>
    <n v="0.4"/>
    <n v="647.07200000000012"/>
    <n v="970.60799999999995"/>
    <n v="5"/>
    <x v="497"/>
    <d v="2023-11-07T00:00:00"/>
    <x v="0"/>
    <x v="0"/>
    <n v="221.37"/>
    <x v="0"/>
  </r>
  <r>
    <s v="ORD109490"/>
    <x v="0"/>
    <x v="3"/>
    <n v="1620.28"/>
    <n v="0.17"/>
    <n v="275.44760000000002"/>
    <n v="1344.8324"/>
    <n v="5"/>
    <x v="604"/>
    <d v="2023-03-18T00:00:00"/>
    <x v="1"/>
    <x v="1"/>
    <n v="360.3"/>
    <x v="4"/>
  </r>
  <r>
    <s v="ORD114541"/>
    <x v="2"/>
    <x v="0"/>
    <n v="1622.93"/>
    <n v="0.15"/>
    <n v="243.43950000000001"/>
    <n v="1379.4905000000001"/>
    <n v="5"/>
    <x v="240"/>
    <d v="2024-02-01T00:00:00"/>
    <x v="2"/>
    <x v="2"/>
    <n v="374.45"/>
    <x v="2"/>
  </r>
  <r>
    <s v="ORD104618"/>
    <x v="0"/>
    <x v="0"/>
    <n v="1623.34"/>
    <n v="0.15"/>
    <n v="243.50099999999998"/>
    <n v="1379.8389999999999"/>
    <n v="5"/>
    <x v="674"/>
    <d v="2024-12-04T00:00:00"/>
    <x v="2"/>
    <x v="0"/>
    <n v="254.38"/>
    <x v="1"/>
  </r>
  <r>
    <s v="ORD112151"/>
    <x v="0"/>
    <x v="3"/>
    <n v="1625.21"/>
    <n v="0.09"/>
    <n v="146.2689"/>
    <n v="1478.9411"/>
    <n v="5"/>
    <x v="271"/>
    <d v="2024-10-09T00:00:00"/>
    <x v="0"/>
    <x v="1"/>
    <n v="344.08"/>
    <x v="0"/>
  </r>
  <r>
    <s v="ORD106024"/>
    <x v="0"/>
    <x v="2"/>
    <n v="1626.79"/>
    <n v="0.04"/>
    <n v="65.071600000000004"/>
    <n v="1561.7184"/>
    <n v="5"/>
    <x v="373"/>
    <d v="2024-04-07T00:00:00"/>
    <x v="2"/>
    <x v="2"/>
    <n v="242.92"/>
    <x v="1"/>
  </r>
  <r>
    <s v="ORD109783"/>
    <x v="1"/>
    <x v="1"/>
    <n v="1628.52"/>
    <n v="0.01"/>
    <n v="16.2852"/>
    <n v="1612.2348"/>
    <n v="5"/>
    <x v="124"/>
    <d v="2023-09-26T00:00:00"/>
    <x v="2"/>
    <x v="1"/>
    <n v="298.06"/>
    <x v="2"/>
  </r>
  <r>
    <s v="ORD109675"/>
    <x v="1"/>
    <x v="0"/>
    <n v="1629.85"/>
    <n v="0.1"/>
    <n v="162.98500000000001"/>
    <n v="1466.8649999999998"/>
    <n v="5"/>
    <x v="168"/>
    <d v="2024-04-14T00:00:00"/>
    <x v="1"/>
    <x v="1"/>
    <n v="248.58"/>
    <x v="2"/>
  </r>
  <r>
    <s v="ORD111957"/>
    <x v="0"/>
    <x v="0"/>
    <n v="1631.67"/>
    <n v="0.48"/>
    <n v="783.20159999999998"/>
    <n v="848.46840000000009"/>
    <n v="5"/>
    <x v="146"/>
    <d v="2023-12-26T00:00:00"/>
    <x v="0"/>
    <x v="0"/>
    <n v="242.54"/>
    <x v="5"/>
  </r>
  <r>
    <s v="ORD114143"/>
    <x v="0"/>
    <x v="2"/>
    <n v="1635.99"/>
    <n v="0.49"/>
    <n v="801.63509999999997"/>
    <n v="834.35490000000004"/>
    <n v="5"/>
    <x v="98"/>
    <d v="2024-10-27T00:00:00"/>
    <x v="0"/>
    <x v="0"/>
    <n v="374.88"/>
    <x v="0"/>
  </r>
  <r>
    <s v="ORD100446"/>
    <x v="0"/>
    <x v="4"/>
    <n v="1641.15"/>
    <n v="0.48"/>
    <n v="787.75200000000007"/>
    <n v="853.39800000000002"/>
    <n v="5"/>
    <x v="246"/>
    <d v="2024-07-29T00:00:00"/>
    <x v="2"/>
    <x v="2"/>
    <n v="426.36"/>
    <x v="4"/>
  </r>
  <r>
    <s v="ORD104190"/>
    <x v="3"/>
    <x v="2"/>
    <n v="1643.01"/>
    <n v="0.38"/>
    <n v="624.34379999999999"/>
    <n v="1018.6662"/>
    <n v="5"/>
    <x v="366"/>
    <d v="2024-06-11T00:00:00"/>
    <x v="2"/>
    <x v="1"/>
    <n v="86.55"/>
    <x v="4"/>
  </r>
  <r>
    <s v="ORD107014"/>
    <x v="3"/>
    <x v="0"/>
    <n v="1645.05"/>
    <n v="0.38"/>
    <n v="625.11900000000003"/>
    <n v="1019.9309999999999"/>
    <n v="5"/>
    <x v="484"/>
    <d v="2023-03-23T00:00:00"/>
    <x v="1"/>
    <x v="1"/>
    <n v="324.33"/>
    <x v="4"/>
  </r>
  <r>
    <s v="ORD108336"/>
    <x v="3"/>
    <x v="0"/>
    <n v="1646.69"/>
    <n v="0.04"/>
    <n v="65.86760000000001"/>
    <n v="1580.8224"/>
    <n v="5"/>
    <x v="143"/>
    <d v="2024-09-16T00:00:00"/>
    <x v="0"/>
    <x v="1"/>
    <n v="88.53"/>
    <x v="5"/>
  </r>
  <r>
    <s v="ORD113628"/>
    <x v="1"/>
    <x v="2"/>
    <n v="1648.45"/>
    <n v="0.16"/>
    <n v="263.75200000000001"/>
    <n v="1384.6980000000001"/>
    <n v="5"/>
    <x v="25"/>
    <d v="2023-01-09T00:00:00"/>
    <x v="1"/>
    <x v="2"/>
    <n v="336.88"/>
    <x v="1"/>
  </r>
  <r>
    <s v="ORD102242"/>
    <x v="1"/>
    <x v="4"/>
    <n v="1648.93"/>
    <n v="0.26"/>
    <n v="428.72180000000003"/>
    <n v="1220.2082"/>
    <n v="5"/>
    <x v="643"/>
    <d v="2024-06-13T00:00:00"/>
    <x v="0"/>
    <x v="1"/>
    <n v="327.66000000000003"/>
    <x v="5"/>
  </r>
  <r>
    <s v="ORD108453"/>
    <x v="0"/>
    <x v="4"/>
    <n v="1650.43"/>
    <n v="7.0000000000000007E-2"/>
    <n v="115.53010000000002"/>
    <n v="1534.8999000000001"/>
    <n v="5"/>
    <x v="281"/>
    <d v="2023-08-27T00:00:00"/>
    <x v="1"/>
    <x v="1"/>
    <n v="293.72000000000003"/>
    <x v="4"/>
  </r>
  <r>
    <s v="ORD102908"/>
    <x v="3"/>
    <x v="4"/>
    <n v="1650.67"/>
    <n v="0.43"/>
    <n v="709.78809999999999"/>
    <n v="940.88190000000009"/>
    <n v="5"/>
    <x v="169"/>
    <d v="2023-10-15T00:00:00"/>
    <x v="1"/>
    <x v="1"/>
    <n v="105.42"/>
    <x v="2"/>
  </r>
  <r>
    <s v="ORD111715"/>
    <x v="0"/>
    <x v="1"/>
    <n v="1652.14"/>
    <n v="0.3"/>
    <n v="495.642"/>
    <n v="1156.498"/>
    <n v="5"/>
    <x v="233"/>
    <d v="2023-05-03T00:00:00"/>
    <x v="0"/>
    <x v="1"/>
    <n v="163.30000000000001"/>
    <x v="5"/>
  </r>
  <r>
    <s v="ORD100029"/>
    <x v="3"/>
    <x v="1"/>
    <n v="1658.02"/>
    <n v="0.02"/>
    <n v="33.160400000000003"/>
    <n v="1624.8596"/>
    <n v="5"/>
    <x v="572"/>
    <d v="2024-03-06T00:00:00"/>
    <x v="0"/>
    <x v="0"/>
    <n v="422.33"/>
    <x v="0"/>
  </r>
  <r>
    <s v="ORD106873"/>
    <x v="3"/>
    <x v="3"/>
    <n v="1659.86"/>
    <n v="0.22"/>
    <n v="365.16919999999999"/>
    <n v="1294.6907999999999"/>
    <n v="5"/>
    <x v="441"/>
    <d v="2024-03-23T00:00:00"/>
    <x v="2"/>
    <x v="0"/>
    <n v="145.30000000000001"/>
    <x v="4"/>
  </r>
  <r>
    <s v="ORD107048"/>
    <x v="3"/>
    <x v="4"/>
    <n v="1661.61"/>
    <n v="0.4"/>
    <n v="664.64400000000001"/>
    <n v="996.96599999999989"/>
    <n v="5"/>
    <x v="54"/>
    <d v="2023-04-01T00:00:00"/>
    <x v="2"/>
    <x v="2"/>
    <n v="167.85"/>
    <x v="5"/>
  </r>
  <r>
    <s v="ORD112906"/>
    <x v="2"/>
    <x v="2"/>
    <n v="1661.82"/>
    <n v="0.06"/>
    <n v="99.709199999999996"/>
    <n v="1562.1107999999999"/>
    <n v="5"/>
    <x v="557"/>
    <d v="2023-03-05T00:00:00"/>
    <x v="1"/>
    <x v="0"/>
    <n v="202.45"/>
    <x v="3"/>
  </r>
  <r>
    <s v="ORD106600"/>
    <x v="0"/>
    <x v="3"/>
    <n v="1663.51"/>
    <n v="0.24"/>
    <n v="399.24239999999998"/>
    <n v="1264.2676000000001"/>
    <n v="5"/>
    <x v="118"/>
    <d v="2024-09-27T00:00:00"/>
    <x v="0"/>
    <x v="0"/>
    <n v="121.09"/>
    <x v="5"/>
  </r>
  <r>
    <s v="ORD108758"/>
    <x v="3"/>
    <x v="0"/>
    <n v="1663.92"/>
    <n v="0.47"/>
    <n v="782.04240000000004"/>
    <n v="881.87760000000003"/>
    <n v="5"/>
    <x v="463"/>
    <d v="2023-12-31T00:00:00"/>
    <x v="1"/>
    <x v="0"/>
    <n v="166.55"/>
    <x v="5"/>
  </r>
  <r>
    <s v="ORD109361"/>
    <x v="0"/>
    <x v="1"/>
    <n v="1669.08"/>
    <n v="0.33"/>
    <n v="550.79639999999995"/>
    <n v="1118.2836"/>
    <n v="5"/>
    <x v="292"/>
    <d v="2023-04-28T00:00:00"/>
    <x v="2"/>
    <x v="1"/>
    <n v="130.29"/>
    <x v="3"/>
  </r>
  <r>
    <s v="ORD107393"/>
    <x v="2"/>
    <x v="3"/>
    <n v="1669.6"/>
    <n v="0.32"/>
    <n v="534.27199999999993"/>
    <n v="1135.328"/>
    <n v="5"/>
    <x v="389"/>
    <d v="2023-12-08T00:00:00"/>
    <x v="0"/>
    <x v="1"/>
    <n v="339.86"/>
    <x v="3"/>
  </r>
  <r>
    <s v="ORD110672"/>
    <x v="0"/>
    <x v="3"/>
    <n v="1679.18"/>
    <n v="0.47"/>
    <n v="789.21460000000002"/>
    <n v="889.96540000000005"/>
    <n v="5"/>
    <x v="299"/>
    <d v="2023-06-19T00:00:00"/>
    <x v="1"/>
    <x v="0"/>
    <n v="454.61"/>
    <x v="0"/>
  </r>
  <r>
    <s v="ORD110973"/>
    <x v="1"/>
    <x v="2"/>
    <n v="1680.63"/>
    <n v="0.2"/>
    <n v="336.12600000000003"/>
    <n v="1344.5040000000001"/>
    <n v="5"/>
    <x v="150"/>
    <d v="2024-08-02T00:00:00"/>
    <x v="1"/>
    <x v="2"/>
    <n v="397.84"/>
    <x v="1"/>
  </r>
  <r>
    <s v="ORD103713"/>
    <x v="2"/>
    <x v="4"/>
    <n v="1688.93"/>
    <n v="0.43"/>
    <n v="726.23990000000003"/>
    <n v="962.69010000000003"/>
    <n v="5"/>
    <x v="559"/>
    <d v="2024-12-17T00:00:00"/>
    <x v="0"/>
    <x v="1"/>
    <n v="263.76"/>
    <x v="2"/>
  </r>
  <r>
    <s v="ORD109030"/>
    <x v="1"/>
    <x v="0"/>
    <n v="1691.19"/>
    <n v="0.1"/>
    <n v="169.11900000000003"/>
    <n v="1522.0709999999999"/>
    <n v="5"/>
    <x v="304"/>
    <d v="2024-03-24T00:00:00"/>
    <x v="2"/>
    <x v="0"/>
    <n v="380.57"/>
    <x v="3"/>
  </r>
  <r>
    <s v="ORD106883"/>
    <x v="0"/>
    <x v="3"/>
    <n v="1696.41"/>
    <n v="0.21"/>
    <n v="356.24610000000001"/>
    <n v="1340.1639"/>
    <n v="5"/>
    <x v="378"/>
    <d v="2024-04-22T00:00:00"/>
    <x v="1"/>
    <x v="0"/>
    <n v="103.88"/>
    <x v="4"/>
  </r>
  <r>
    <s v="ORD106361"/>
    <x v="3"/>
    <x v="4"/>
    <n v="1698.85"/>
    <n v="0.14000000000000001"/>
    <n v="237.839"/>
    <n v="1461.011"/>
    <n v="5"/>
    <x v="435"/>
    <d v="2024-08-30T00:00:00"/>
    <x v="2"/>
    <x v="0"/>
    <n v="279.92"/>
    <x v="3"/>
  </r>
  <r>
    <s v="ORD108034"/>
    <x v="3"/>
    <x v="0"/>
    <n v="1700.43"/>
    <n v="0.17"/>
    <n v="289.07310000000001"/>
    <n v="1411.3569"/>
    <n v="5"/>
    <x v="643"/>
    <d v="2024-06-16T00:00:00"/>
    <x v="0"/>
    <x v="1"/>
    <n v="465.96"/>
    <x v="5"/>
  </r>
  <r>
    <s v="ORD114868"/>
    <x v="3"/>
    <x v="4"/>
    <n v="1701.67"/>
    <n v="0.28000000000000003"/>
    <n v="476.46760000000006"/>
    <n v="1225.2024000000001"/>
    <n v="5"/>
    <x v="41"/>
    <d v="2024-12-23T00:00:00"/>
    <x v="2"/>
    <x v="0"/>
    <n v="418.81"/>
    <x v="4"/>
  </r>
  <r>
    <s v="ORD103187"/>
    <x v="3"/>
    <x v="2"/>
    <n v="1702.78"/>
    <n v="0.27"/>
    <n v="459.75060000000002"/>
    <n v="1243.0293999999999"/>
    <n v="5"/>
    <x v="337"/>
    <d v="2024-02-13T00:00:00"/>
    <x v="0"/>
    <x v="0"/>
    <n v="327.33999999999997"/>
    <x v="5"/>
  </r>
  <r>
    <s v="ORD112375"/>
    <x v="3"/>
    <x v="0"/>
    <n v="1703.34"/>
    <n v="0.2"/>
    <n v="340.66800000000001"/>
    <n v="1362.672"/>
    <n v="5"/>
    <x v="285"/>
    <d v="2024-07-14T00:00:00"/>
    <x v="0"/>
    <x v="2"/>
    <n v="121.41"/>
    <x v="2"/>
  </r>
  <r>
    <s v="ORD106179"/>
    <x v="1"/>
    <x v="1"/>
    <n v="1704.07"/>
    <n v="0.21"/>
    <n v="357.85469999999998"/>
    <n v="1346.2152999999998"/>
    <n v="5"/>
    <x v="255"/>
    <d v="2024-11-07T00:00:00"/>
    <x v="1"/>
    <x v="1"/>
    <n v="201.14"/>
    <x v="0"/>
  </r>
  <r>
    <s v="ORD112896"/>
    <x v="0"/>
    <x v="0"/>
    <n v="1707.94"/>
    <n v="0.48"/>
    <n v="819.81119999999999"/>
    <n v="888.12880000000007"/>
    <n v="5"/>
    <x v="178"/>
    <d v="2023-01-22T00:00:00"/>
    <x v="2"/>
    <x v="1"/>
    <n v="418.97"/>
    <x v="1"/>
  </r>
  <r>
    <s v="ORD107286"/>
    <x v="1"/>
    <x v="4"/>
    <n v="1709.45"/>
    <n v="0.41"/>
    <n v="700.87450000000001"/>
    <n v="1008.5755"/>
    <n v="5"/>
    <x v="354"/>
    <d v="2023-08-22T00:00:00"/>
    <x v="1"/>
    <x v="2"/>
    <n v="143"/>
    <x v="2"/>
  </r>
  <r>
    <s v="ORD102145"/>
    <x v="3"/>
    <x v="4"/>
    <n v="1710.46"/>
    <n v="0.5"/>
    <n v="855.23"/>
    <n v="855.23"/>
    <n v="5"/>
    <x v="645"/>
    <d v="2024-03-29T00:00:00"/>
    <x v="0"/>
    <x v="1"/>
    <n v="102.54"/>
    <x v="2"/>
  </r>
  <r>
    <s v="ORD102052"/>
    <x v="2"/>
    <x v="4"/>
    <n v="1711.09"/>
    <n v="0.26"/>
    <n v="444.88339999999999"/>
    <n v="1266.2066"/>
    <n v="5"/>
    <x v="278"/>
    <d v="2024-07-01T00:00:00"/>
    <x v="1"/>
    <x v="2"/>
    <n v="467.29"/>
    <x v="5"/>
  </r>
  <r>
    <s v="ORD101100"/>
    <x v="0"/>
    <x v="2"/>
    <n v="1713.29"/>
    <n v="0.12"/>
    <n v="205.59479999999999"/>
    <n v="1507.6951999999999"/>
    <n v="5"/>
    <x v="250"/>
    <d v="2023-08-27T00:00:00"/>
    <x v="2"/>
    <x v="2"/>
    <n v="287.7"/>
    <x v="5"/>
  </r>
  <r>
    <s v="ORD110246"/>
    <x v="3"/>
    <x v="2"/>
    <n v="1715.86"/>
    <n v="0.47"/>
    <n v="806.4541999999999"/>
    <n v="909.4058"/>
    <n v="5"/>
    <x v="403"/>
    <d v="2024-04-11T00:00:00"/>
    <x v="0"/>
    <x v="1"/>
    <n v="323.48"/>
    <x v="3"/>
  </r>
  <r>
    <s v="ORD105519"/>
    <x v="2"/>
    <x v="1"/>
    <n v="1717.35"/>
    <n v="0.06"/>
    <n v="103.041"/>
    <n v="1614.309"/>
    <n v="5"/>
    <x v="41"/>
    <d v="2024-12-22T00:00:00"/>
    <x v="0"/>
    <x v="0"/>
    <n v="287.82"/>
    <x v="4"/>
  </r>
  <r>
    <s v="ORD104994"/>
    <x v="0"/>
    <x v="3"/>
    <n v="1719.75"/>
    <n v="0.38"/>
    <n v="653.505"/>
    <n v="1066.2449999999999"/>
    <n v="5"/>
    <x v="631"/>
    <d v="2024-08-30T00:00:00"/>
    <x v="1"/>
    <x v="2"/>
    <n v="143.9"/>
    <x v="1"/>
  </r>
  <r>
    <s v="ORD108452"/>
    <x v="3"/>
    <x v="4"/>
    <n v="1720.28"/>
    <n v="0.26"/>
    <n v="447.27280000000002"/>
    <n v="1273.0072"/>
    <n v="5"/>
    <x v="228"/>
    <d v="2023-08-12T00:00:00"/>
    <x v="2"/>
    <x v="1"/>
    <n v="262.33"/>
    <x v="5"/>
  </r>
  <r>
    <s v="ORD106062"/>
    <x v="0"/>
    <x v="0"/>
    <n v="1724.88"/>
    <n v="0.43"/>
    <n v="741.69839999999999"/>
    <n v="983.18160000000012"/>
    <n v="5"/>
    <x v="120"/>
    <d v="2023-05-11T00:00:00"/>
    <x v="1"/>
    <x v="2"/>
    <n v="223.76"/>
    <x v="1"/>
  </r>
  <r>
    <s v="ORD110977"/>
    <x v="1"/>
    <x v="4"/>
    <n v="1725.67"/>
    <n v="0.25"/>
    <n v="431.41750000000002"/>
    <n v="1294.2525000000001"/>
    <n v="5"/>
    <x v="69"/>
    <d v="2023-04-03T00:00:00"/>
    <x v="0"/>
    <x v="2"/>
    <n v="201.58"/>
    <x v="5"/>
  </r>
  <r>
    <s v="ORD106471"/>
    <x v="2"/>
    <x v="3"/>
    <n v="1726.79"/>
    <n v="0.14000000000000001"/>
    <n v="241.75060000000002"/>
    <n v="1485.0393999999999"/>
    <n v="5"/>
    <x v="442"/>
    <d v="2023-10-19T00:00:00"/>
    <x v="1"/>
    <x v="0"/>
    <n v="193.89"/>
    <x v="2"/>
  </r>
  <r>
    <s v="ORD106442"/>
    <x v="2"/>
    <x v="0"/>
    <n v="1728.24"/>
    <n v="0.19"/>
    <n v="328.36560000000003"/>
    <n v="1399.8743999999999"/>
    <n v="5"/>
    <x v="11"/>
    <d v="2024-06-02T00:00:00"/>
    <x v="1"/>
    <x v="1"/>
    <n v="461.74"/>
    <x v="2"/>
  </r>
  <r>
    <s v="ORD111224"/>
    <x v="2"/>
    <x v="4"/>
    <n v="1730.55"/>
    <n v="0.24"/>
    <n v="415.33199999999999"/>
    <n v="1315.2179999999998"/>
    <n v="5"/>
    <x v="504"/>
    <d v="2023-03-21T00:00:00"/>
    <x v="2"/>
    <x v="2"/>
    <n v="273.44"/>
    <x v="5"/>
  </r>
  <r>
    <s v="ORD112144"/>
    <x v="2"/>
    <x v="1"/>
    <n v="1731.27"/>
    <n v="0.34"/>
    <n v="588.6318"/>
    <n v="1142.6381999999999"/>
    <n v="5"/>
    <x v="492"/>
    <d v="2024-12-25T00:00:00"/>
    <x v="2"/>
    <x v="2"/>
    <n v="452.48"/>
    <x v="0"/>
  </r>
  <r>
    <s v="ORD109166"/>
    <x v="0"/>
    <x v="4"/>
    <n v="1733.15"/>
    <n v="0.2"/>
    <n v="346.63000000000005"/>
    <n v="1386.52"/>
    <n v="5"/>
    <x v="423"/>
    <d v="2024-03-08T00:00:00"/>
    <x v="0"/>
    <x v="1"/>
    <n v="106.46"/>
    <x v="1"/>
  </r>
  <r>
    <s v="ORD115132"/>
    <x v="3"/>
    <x v="4"/>
    <n v="1738.72"/>
    <n v="0.23"/>
    <n v="399.90560000000005"/>
    <n v="1338.8144"/>
    <n v="5"/>
    <x v="264"/>
    <d v="2023-11-28T00:00:00"/>
    <x v="2"/>
    <x v="1"/>
    <n v="329.96"/>
    <x v="0"/>
  </r>
  <r>
    <s v="ORD113592"/>
    <x v="0"/>
    <x v="3"/>
    <n v="1740.31"/>
    <n v="0.04"/>
    <n v="69.612399999999994"/>
    <n v="1670.6976"/>
    <n v="5"/>
    <x v="461"/>
    <d v="2023-07-08T00:00:00"/>
    <x v="0"/>
    <x v="0"/>
    <n v="249.6"/>
    <x v="3"/>
  </r>
  <r>
    <s v="ORD100826"/>
    <x v="0"/>
    <x v="1"/>
    <n v="1744.86"/>
    <n v="0.4"/>
    <n v="697.94399999999996"/>
    <n v="1046.9159999999999"/>
    <n v="5"/>
    <x v="112"/>
    <d v="2024-06-29T00:00:00"/>
    <x v="1"/>
    <x v="0"/>
    <n v="260.76"/>
    <x v="5"/>
  </r>
  <r>
    <s v="ORD113088"/>
    <x v="0"/>
    <x v="3"/>
    <n v="1747.28"/>
    <n v="0.18"/>
    <n v="314.5104"/>
    <n v="1432.7696000000001"/>
    <n v="5"/>
    <x v="364"/>
    <d v="2023-01-27T00:00:00"/>
    <x v="0"/>
    <x v="1"/>
    <n v="403.05"/>
    <x v="4"/>
  </r>
  <r>
    <s v="ORD106893"/>
    <x v="2"/>
    <x v="4"/>
    <n v="1752.33"/>
    <n v="0.25"/>
    <n v="438.08249999999998"/>
    <n v="1314.2474999999999"/>
    <n v="5"/>
    <x v="599"/>
    <d v="2024-05-17T00:00:00"/>
    <x v="1"/>
    <x v="0"/>
    <n v="464.15"/>
    <x v="2"/>
  </r>
  <r>
    <s v="ORD114209"/>
    <x v="0"/>
    <x v="1"/>
    <n v="1752.67"/>
    <n v="0.17"/>
    <n v="297.95390000000003"/>
    <n v="1454.7161000000001"/>
    <n v="5"/>
    <x v="260"/>
    <d v="2025-01-02T00:00:00"/>
    <x v="1"/>
    <x v="0"/>
    <n v="105.49"/>
    <x v="4"/>
  </r>
  <r>
    <s v="ORD102710"/>
    <x v="2"/>
    <x v="2"/>
    <n v="1752.77"/>
    <n v="0.4"/>
    <n v="701.10800000000006"/>
    <n v="1051.6619999999998"/>
    <n v="5"/>
    <x v="595"/>
    <d v="2024-02-14T00:00:00"/>
    <x v="1"/>
    <x v="0"/>
    <n v="388.64"/>
    <x v="2"/>
  </r>
  <r>
    <s v="ORD114777"/>
    <x v="2"/>
    <x v="0"/>
    <n v="1758.71"/>
    <n v="0.37"/>
    <n v="650.72270000000003"/>
    <n v="1107.9873"/>
    <n v="5"/>
    <x v="151"/>
    <d v="2023-07-23T00:00:00"/>
    <x v="0"/>
    <x v="2"/>
    <n v="526.79"/>
    <x v="2"/>
  </r>
  <r>
    <s v="ORD104467"/>
    <x v="2"/>
    <x v="4"/>
    <n v="1762.71"/>
    <n v="0.09"/>
    <n v="158.6439"/>
    <n v="1604.0661"/>
    <n v="5"/>
    <x v="133"/>
    <d v="2024-10-07T00:00:00"/>
    <x v="2"/>
    <x v="2"/>
    <n v="312.52"/>
    <x v="4"/>
  </r>
  <r>
    <s v="ORD112239"/>
    <x v="2"/>
    <x v="0"/>
    <n v="1763.55"/>
    <n v="0.39"/>
    <n v="687.78449999999998"/>
    <n v="1075.7655"/>
    <n v="5"/>
    <x v="635"/>
    <d v="2024-07-16T00:00:00"/>
    <x v="2"/>
    <x v="1"/>
    <n v="379.83"/>
    <x v="3"/>
  </r>
  <r>
    <s v="ORD101742"/>
    <x v="2"/>
    <x v="3"/>
    <n v="1771.79"/>
    <n v="0.34"/>
    <n v="602.40859999999998"/>
    <n v="1169.3814"/>
    <n v="5"/>
    <x v="601"/>
    <d v="2023-06-07T00:00:00"/>
    <x v="2"/>
    <x v="1"/>
    <n v="370.38"/>
    <x v="1"/>
  </r>
  <r>
    <s v="ORD105153"/>
    <x v="1"/>
    <x v="2"/>
    <n v="1777.52"/>
    <n v="0.45"/>
    <n v="799.88400000000001"/>
    <n v="977.63599999999997"/>
    <n v="5"/>
    <x v="664"/>
    <d v="2024-04-22T00:00:00"/>
    <x v="2"/>
    <x v="0"/>
    <n v="403.53"/>
    <x v="0"/>
  </r>
  <r>
    <s v="ORD107640"/>
    <x v="1"/>
    <x v="2"/>
    <n v="1781.42"/>
    <n v="0.24"/>
    <n v="427.54079999999999"/>
    <n v="1353.8792000000001"/>
    <n v="5"/>
    <x v="503"/>
    <d v="2024-03-14T00:00:00"/>
    <x v="1"/>
    <x v="2"/>
    <n v="495.59"/>
    <x v="2"/>
  </r>
  <r>
    <s v="ORD110845"/>
    <x v="0"/>
    <x v="0"/>
    <n v="1781.88"/>
    <n v="0.12"/>
    <n v="213.82560000000001"/>
    <n v="1568.0544"/>
    <n v="5"/>
    <x v="126"/>
    <d v="2023-07-26T00:00:00"/>
    <x v="1"/>
    <x v="1"/>
    <n v="108.13"/>
    <x v="3"/>
  </r>
  <r>
    <s v="ORD101287"/>
    <x v="2"/>
    <x v="4"/>
    <n v="1783.31"/>
    <n v="0.4"/>
    <n v="713.32400000000007"/>
    <n v="1069.9859999999999"/>
    <n v="5"/>
    <x v="246"/>
    <d v="2024-07-24T00:00:00"/>
    <x v="1"/>
    <x v="1"/>
    <n v="312.08"/>
    <x v="2"/>
  </r>
  <r>
    <s v="ORD112848"/>
    <x v="2"/>
    <x v="1"/>
    <n v="1784.24"/>
    <n v="7.0000000000000007E-2"/>
    <n v="124.89680000000001"/>
    <n v="1659.3432"/>
    <n v="5"/>
    <x v="469"/>
    <d v="2023-01-12T00:00:00"/>
    <x v="1"/>
    <x v="1"/>
    <n v="427.22"/>
    <x v="3"/>
  </r>
  <r>
    <s v="ORD107102"/>
    <x v="1"/>
    <x v="0"/>
    <n v="1791.21"/>
    <n v="0.27"/>
    <n v="483.62670000000003"/>
    <n v="1307.5833"/>
    <n v="5"/>
    <x v="205"/>
    <d v="2024-05-02T00:00:00"/>
    <x v="1"/>
    <x v="2"/>
    <n v="460.21"/>
    <x v="4"/>
  </r>
  <r>
    <s v="ORD102819"/>
    <x v="2"/>
    <x v="0"/>
    <n v="1793.94"/>
    <n v="0"/>
    <n v="0"/>
    <n v="1793.94"/>
    <n v="5"/>
    <x v="194"/>
    <d v="2023-02-24T00:00:00"/>
    <x v="0"/>
    <x v="2"/>
    <n v="115.96"/>
    <x v="5"/>
  </r>
  <r>
    <s v="ORD101139"/>
    <x v="1"/>
    <x v="1"/>
    <n v="1803.62"/>
    <n v="0.25"/>
    <n v="450.90499999999997"/>
    <n v="1352.7149999999999"/>
    <n v="5"/>
    <x v="390"/>
    <d v="2024-11-30T00:00:00"/>
    <x v="2"/>
    <x v="0"/>
    <n v="92.31"/>
    <x v="0"/>
  </r>
  <r>
    <s v="ORD112289"/>
    <x v="2"/>
    <x v="4"/>
    <n v="1811.71"/>
    <n v="0.03"/>
    <n v="54.351300000000002"/>
    <n v="1757.3587"/>
    <n v="5"/>
    <x v="417"/>
    <d v="2023-10-23T00:00:00"/>
    <x v="0"/>
    <x v="2"/>
    <n v="143.52000000000001"/>
    <x v="0"/>
  </r>
  <r>
    <s v="ORD114104"/>
    <x v="0"/>
    <x v="1"/>
    <n v="1814.78"/>
    <n v="0.15"/>
    <n v="272.21699999999998"/>
    <n v="1542.5630000000001"/>
    <n v="5"/>
    <x v="511"/>
    <d v="2024-10-18T00:00:00"/>
    <x v="1"/>
    <x v="2"/>
    <n v="458.57"/>
    <x v="4"/>
  </r>
  <r>
    <s v="ORD102050"/>
    <x v="2"/>
    <x v="3"/>
    <n v="1817.39"/>
    <n v="0.16"/>
    <n v="290.7824"/>
    <n v="1526.6076"/>
    <n v="5"/>
    <x v="128"/>
    <d v="2024-08-28T00:00:00"/>
    <x v="1"/>
    <x v="2"/>
    <n v="488.92"/>
    <x v="3"/>
  </r>
  <r>
    <s v="ORD109211"/>
    <x v="0"/>
    <x v="3"/>
    <n v="1817.62"/>
    <n v="0.19"/>
    <n v="345.34780000000001"/>
    <n v="1472.2721999999999"/>
    <n v="5"/>
    <x v="84"/>
    <d v="2024-06-08T00:00:00"/>
    <x v="0"/>
    <x v="2"/>
    <n v="349.54"/>
    <x v="3"/>
  </r>
  <r>
    <s v="ORD104082"/>
    <x v="0"/>
    <x v="0"/>
    <n v="1818.12"/>
    <n v="7.0000000000000007E-2"/>
    <n v="127.2684"/>
    <n v="1690.8516"/>
    <n v="5"/>
    <x v="400"/>
    <d v="2024-01-08T00:00:00"/>
    <x v="0"/>
    <x v="1"/>
    <n v="457.7"/>
    <x v="5"/>
  </r>
  <r>
    <s v="ORD102100"/>
    <x v="0"/>
    <x v="4"/>
    <n v="1818.79"/>
    <n v="0.12"/>
    <n v="218.25479999999999"/>
    <n v="1600.5352"/>
    <n v="5"/>
    <x v="663"/>
    <d v="2023-08-28T00:00:00"/>
    <x v="1"/>
    <x v="0"/>
    <n v="386.08"/>
    <x v="2"/>
  </r>
  <r>
    <s v="ORD104773"/>
    <x v="0"/>
    <x v="3"/>
    <n v="1822.16"/>
    <n v="0.06"/>
    <n v="109.3296"/>
    <n v="1712.8304000000001"/>
    <n v="5"/>
    <x v="328"/>
    <d v="2024-01-29T00:00:00"/>
    <x v="1"/>
    <x v="2"/>
    <n v="187"/>
    <x v="0"/>
  </r>
  <r>
    <s v="ORD108953"/>
    <x v="3"/>
    <x v="4"/>
    <n v="1829.85"/>
    <n v="0.06"/>
    <n v="109.791"/>
    <n v="1720.059"/>
    <n v="5"/>
    <x v="118"/>
    <d v="2024-09-25T00:00:00"/>
    <x v="2"/>
    <x v="2"/>
    <n v="544.6"/>
    <x v="0"/>
  </r>
  <r>
    <s v="ORD110795"/>
    <x v="0"/>
    <x v="3"/>
    <n v="1831.89"/>
    <n v="0.13"/>
    <n v="238.14570000000003"/>
    <n v="1593.7443000000001"/>
    <n v="5"/>
    <x v="89"/>
    <d v="2024-11-15T00:00:00"/>
    <x v="2"/>
    <x v="2"/>
    <n v="261.83"/>
    <x v="1"/>
  </r>
  <r>
    <s v="ORD102645"/>
    <x v="0"/>
    <x v="2"/>
    <n v="1834.24"/>
    <n v="0.49"/>
    <n v="898.77760000000001"/>
    <n v="935.4624"/>
    <n v="5"/>
    <x v="132"/>
    <d v="2024-01-18T00:00:00"/>
    <x v="0"/>
    <x v="2"/>
    <n v="233.69"/>
    <x v="2"/>
  </r>
  <r>
    <s v="ORD112968"/>
    <x v="2"/>
    <x v="3"/>
    <n v="1843.11"/>
    <n v="0.28000000000000003"/>
    <n v="516.07080000000008"/>
    <n v="1327.0391999999997"/>
    <n v="5"/>
    <x v="614"/>
    <d v="2023-12-03T00:00:00"/>
    <x v="2"/>
    <x v="2"/>
    <n v="382.32"/>
    <x v="0"/>
  </r>
  <r>
    <s v="ORD114572"/>
    <x v="1"/>
    <x v="3"/>
    <n v="1849.57"/>
    <n v="0.25"/>
    <n v="462.39249999999998"/>
    <n v="1387.1775"/>
    <n v="5"/>
    <x v="616"/>
    <d v="2023-01-28T00:00:00"/>
    <x v="0"/>
    <x v="0"/>
    <n v="349.81"/>
    <x v="1"/>
  </r>
  <r>
    <s v="ORD110484"/>
    <x v="2"/>
    <x v="3"/>
    <n v="1851"/>
    <n v="0.02"/>
    <n v="37.020000000000003"/>
    <n v="1813.98"/>
    <n v="5"/>
    <x v="544"/>
    <d v="2023-11-15T00:00:00"/>
    <x v="2"/>
    <x v="0"/>
    <n v="492.65"/>
    <x v="3"/>
  </r>
  <r>
    <s v="ORD102776"/>
    <x v="1"/>
    <x v="2"/>
    <n v="1858.73"/>
    <n v="7.0000000000000007E-2"/>
    <n v="130.11110000000002"/>
    <n v="1728.6188999999999"/>
    <n v="5"/>
    <x v="244"/>
    <d v="2023-07-05T00:00:00"/>
    <x v="2"/>
    <x v="2"/>
    <n v="124.59"/>
    <x v="2"/>
  </r>
  <r>
    <s v="ORD113110"/>
    <x v="2"/>
    <x v="3"/>
    <n v="1862.53"/>
    <n v="0.19"/>
    <n v="353.88069999999999"/>
    <n v="1508.6493"/>
    <n v="5"/>
    <x v="624"/>
    <d v="2024-12-09T00:00:00"/>
    <x v="2"/>
    <x v="2"/>
    <n v="209.06"/>
    <x v="5"/>
  </r>
  <r>
    <s v="ORD109951"/>
    <x v="3"/>
    <x v="0"/>
    <n v="1863.62"/>
    <n v="0.2"/>
    <n v="372.72399999999999"/>
    <n v="1490.896"/>
    <n v="5"/>
    <x v="362"/>
    <d v="2023-10-13T00:00:00"/>
    <x v="1"/>
    <x v="2"/>
    <n v="129.5"/>
    <x v="2"/>
  </r>
  <r>
    <s v="ORD114650"/>
    <x v="0"/>
    <x v="4"/>
    <n v="1864.08"/>
    <n v="0.3"/>
    <n v="559.22399999999993"/>
    <n v="1304.856"/>
    <n v="5"/>
    <x v="270"/>
    <d v="2023-08-28T00:00:00"/>
    <x v="0"/>
    <x v="2"/>
    <n v="280.74"/>
    <x v="4"/>
  </r>
  <r>
    <s v="ORD102398"/>
    <x v="0"/>
    <x v="1"/>
    <n v="1865.34"/>
    <n v="0.39"/>
    <n v="727.48260000000005"/>
    <n v="1137.8573999999999"/>
    <n v="5"/>
    <x v="462"/>
    <d v="2023-01-30T00:00:00"/>
    <x v="0"/>
    <x v="2"/>
    <n v="556.52"/>
    <x v="0"/>
  </r>
  <r>
    <s v="ORD102896"/>
    <x v="2"/>
    <x v="3"/>
    <n v="1867.24"/>
    <n v="0.26"/>
    <n v="485.48240000000004"/>
    <n v="1381.7575999999999"/>
    <n v="5"/>
    <x v="31"/>
    <d v="2023-05-13T00:00:00"/>
    <x v="0"/>
    <x v="1"/>
    <n v="301.94"/>
    <x v="3"/>
  </r>
  <r>
    <s v="ORD113343"/>
    <x v="3"/>
    <x v="0"/>
    <n v="1870.01"/>
    <n v="0.17"/>
    <n v="317.90170000000001"/>
    <n v="1552.1082999999999"/>
    <n v="5"/>
    <x v="495"/>
    <d v="2023-07-27T00:00:00"/>
    <x v="1"/>
    <x v="2"/>
    <n v="357.29"/>
    <x v="2"/>
  </r>
  <r>
    <s v="ORD106533"/>
    <x v="0"/>
    <x v="0"/>
    <n v="1879.26"/>
    <n v="0.23"/>
    <n v="432.22980000000001"/>
    <n v="1447.0301999999999"/>
    <n v="5"/>
    <x v="574"/>
    <d v="2023-07-10T00:00:00"/>
    <x v="2"/>
    <x v="0"/>
    <n v="460.53"/>
    <x v="4"/>
  </r>
  <r>
    <s v="ORD110619"/>
    <x v="0"/>
    <x v="3"/>
    <n v="1880.35"/>
    <n v="0.28000000000000003"/>
    <n v="526.49800000000005"/>
    <n v="1353.8519999999999"/>
    <n v="5"/>
    <x v="706"/>
    <d v="2024-04-26T00:00:00"/>
    <x v="1"/>
    <x v="2"/>
    <n v="453.4"/>
    <x v="0"/>
  </r>
  <r>
    <s v="ORD109552"/>
    <x v="2"/>
    <x v="1"/>
    <n v="1893.71"/>
    <n v="0.45"/>
    <n v="852.16950000000008"/>
    <n v="1041.5405000000001"/>
    <n v="5"/>
    <x v="246"/>
    <d v="2024-07-29T00:00:00"/>
    <x v="0"/>
    <x v="0"/>
    <n v="382.52"/>
    <x v="0"/>
  </r>
  <r>
    <s v="ORD113465"/>
    <x v="2"/>
    <x v="4"/>
    <n v="1894.56"/>
    <n v="0.34"/>
    <n v="644.15039999999999"/>
    <n v="1250.4096"/>
    <n v="5"/>
    <x v="622"/>
    <d v="2024-09-28T00:00:00"/>
    <x v="1"/>
    <x v="1"/>
    <n v="306.13"/>
    <x v="4"/>
  </r>
  <r>
    <s v="ORD115234"/>
    <x v="1"/>
    <x v="4"/>
    <n v="1895.42"/>
    <n v="0.09"/>
    <n v="170.58779999999999"/>
    <n v="1724.8322000000001"/>
    <n v="5"/>
    <x v="21"/>
    <d v="2023-03-20T00:00:00"/>
    <x v="0"/>
    <x v="2"/>
    <n v="345.08"/>
    <x v="2"/>
  </r>
  <r>
    <s v="ORD103096"/>
    <x v="3"/>
    <x v="1"/>
    <n v="1896.93"/>
    <n v="0.33"/>
    <n v="625.98690000000011"/>
    <n v="1270.9431"/>
    <n v="5"/>
    <x v="131"/>
    <d v="2023-12-21T00:00:00"/>
    <x v="2"/>
    <x v="2"/>
    <n v="492.56"/>
    <x v="3"/>
  </r>
  <r>
    <s v="ORD108528"/>
    <x v="0"/>
    <x v="2"/>
    <n v="1898.59"/>
    <n v="0"/>
    <n v="0"/>
    <n v="1898.59"/>
    <n v="5"/>
    <x v="177"/>
    <d v="2024-01-25T00:00:00"/>
    <x v="0"/>
    <x v="1"/>
    <n v="274.25"/>
    <x v="1"/>
  </r>
  <r>
    <s v="ORD106032"/>
    <x v="1"/>
    <x v="4"/>
    <n v="1899.73"/>
    <n v="0.44"/>
    <n v="835.88120000000004"/>
    <n v="1063.8488"/>
    <n v="5"/>
    <x v="597"/>
    <d v="2023-04-23T00:00:00"/>
    <x v="0"/>
    <x v="2"/>
    <n v="488.18"/>
    <x v="0"/>
  </r>
  <r>
    <s v="ORD108628"/>
    <x v="0"/>
    <x v="3"/>
    <n v="1900.34"/>
    <n v="0.48"/>
    <n v="912.16319999999996"/>
    <n v="988.17679999999996"/>
    <n v="5"/>
    <x v="197"/>
    <d v="2024-04-07T00:00:00"/>
    <x v="1"/>
    <x v="1"/>
    <n v="328.55"/>
    <x v="5"/>
  </r>
  <r>
    <s v="ORD100123"/>
    <x v="0"/>
    <x v="4"/>
    <n v="1905.79"/>
    <n v="0.38"/>
    <n v="724.2002"/>
    <n v="1181.5898"/>
    <n v="5"/>
    <x v="451"/>
    <d v="2024-07-04T00:00:00"/>
    <x v="1"/>
    <x v="0"/>
    <n v="179.78"/>
    <x v="2"/>
  </r>
  <r>
    <s v="ORD106226"/>
    <x v="3"/>
    <x v="1"/>
    <n v="1914.03"/>
    <n v="0.02"/>
    <n v="38.2806"/>
    <n v="1875.7493999999999"/>
    <n v="5"/>
    <x v="556"/>
    <d v="2023-02-10T00:00:00"/>
    <x v="2"/>
    <x v="0"/>
    <n v="370.32"/>
    <x v="4"/>
  </r>
  <r>
    <s v="ORD110897"/>
    <x v="2"/>
    <x v="2"/>
    <n v="1917.51"/>
    <n v="0.19"/>
    <n v="364.32690000000002"/>
    <n v="1553.1831"/>
    <n v="5"/>
    <x v="202"/>
    <d v="2023-11-01T00:00:00"/>
    <x v="1"/>
    <x v="0"/>
    <n v="354.88"/>
    <x v="4"/>
  </r>
  <r>
    <s v="ORD103957"/>
    <x v="1"/>
    <x v="2"/>
    <n v="1919.83"/>
    <n v="0.24"/>
    <n v="460.75919999999996"/>
    <n v="1459.0708"/>
    <n v="5"/>
    <x v="325"/>
    <d v="2023-12-30T00:00:00"/>
    <x v="1"/>
    <x v="1"/>
    <n v="480.4"/>
    <x v="4"/>
  </r>
  <r>
    <s v="ORD102110"/>
    <x v="3"/>
    <x v="1"/>
    <n v="1921.01"/>
    <n v="0.38"/>
    <n v="729.98379999999997"/>
    <n v="1191.0262"/>
    <n v="5"/>
    <x v="432"/>
    <d v="2024-07-09T00:00:00"/>
    <x v="1"/>
    <x v="1"/>
    <n v="555.17999999999995"/>
    <x v="2"/>
  </r>
  <r>
    <s v="ORD113260"/>
    <x v="0"/>
    <x v="1"/>
    <n v="1921.83"/>
    <n v="0.38"/>
    <n v="730.29539999999997"/>
    <n v="1191.5346"/>
    <n v="5"/>
    <x v="8"/>
    <d v="2024-05-17T00:00:00"/>
    <x v="1"/>
    <x v="1"/>
    <n v="472.57"/>
    <x v="5"/>
  </r>
  <r>
    <s v="ORD110770"/>
    <x v="3"/>
    <x v="4"/>
    <n v="1925.12"/>
    <n v="0.39"/>
    <n v="750.79679999999996"/>
    <n v="1174.3231999999998"/>
    <n v="5"/>
    <x v="323"/>
    <d v="2023-08-31T00:00:00"/>
    <x v="2"/>
    <x v="1"/>
    <n v="474.52"/>
    <x v="0"/>
  </r>
  <r>
    <s v="ORD112948"/>
    <x v="2"/>
    <x v="3"/>
    <n v="1928.35"/>
    <n v="0.04"/>
    <n v="77.134"/>
    <n v="1851.2159999999999"/>
    <n v="5"/>
    <x v="60"/>
    <d v="2023-11-15T00:00:00"/>
    <x v="0"/>
    <x v="2"/>
    <n v="177.42"/>
    <x v="5"/>
  </r>
  <r>
    <s v="ORD101382"/>
    <x v="0"/>
    <x v="3"/>
    <n v="1938.8"/>
    <n v="0.27"/>
    <n v="523.476"/>
    <n v="1415.3240000000001"/>
    <n v="5"/>
    <x v="243"/>
    <d v="2024-02-02T00:00:00"/>
    <x v="1"/>
    <x v="0"/>
    <n v="400.99"/>
    <x v="2"/>
  </r>
  <r>
    <s v="ORD110312"/>
    <x v="3"/>
    <x v="0"/>
    <n v="1940.37"/>
    <n v="7.0000000000000007E-2"/>
    <n v="135.82590000000002"/>
    <n v="1804.5440999999998"/>
    <n v="5"/>
    <x v="654"/>
    <d v="2023-05-16T00:00:00"/>
    <x v="0"/>
    <x v="0"/>
    <n v="202.49"/>
    <x v="3"/>
  </r>
  <r>
    <s v="ORD113173"/>
    <x v="1"/>
    <x v="4"/>
    <n v="1943.56"/>
    <n v="0.03"/>
    <n v="58.306799999999996"/>
    <n v="1885.2531999999999"/>
    <n v="5"/>
    <x v="276"/>
    <d v="2024-04-16T00:00:00"/>
    <x v="0"/>
    <x v="1"/>
    <n v="127.92"/>
    <x v="3"/>
  </r>
  <r>
    <s v="ORD112041"/>
    <x v="1"/>
    <x v="3"/>
    <n v="1953.42"/>
    <n v="0.1"/>
    <n v="195.34200000000001"/>
    <n v="1758.078"/>
    <n v="5"/>
    <x v="155"/>
    <d v="2024-06-11T00:00:00"/>
    <x v="2"/>
    <x v="1"/>
    <n v="416.56"/>
    <x v="0"/>
  </r>
  <r>
    <s v="ORD108852"/>
    <x v="1"/>
    <x v="2"/>
    <n v="1953.69"/>
    <n v="0.39"/>
    <n v="761.93910000000005"/>
    <n v="1191.7509"/>
    <n v="5"/>
    <x v="126"/>
    <d v="2023-07-30T00:00:00"/>
    <x v="1"/>
    <x v="1"/>
    <n v="184.71"/>
    <x v="4"/>
  </r>
  <r>
    <s v="ORD107373"/>
    <x v="3"/>
    <x v="0"/>
    <n v="1953.91"/>
    <n v="0.12"/>
    <n v="234.4692"/>
    <n v="1719.4408000000001"/>
    <n v="5"/>
    <x v="725"/>
    <d v="2024-08-18T00:00:00"/>
    <x v="0"/>
    <x v="0"/>
    <n v="223.01"/>
    <x v="1"/>
  </r>
  <r>
    <s v="ORD105977"/>
    <x v="3"/>
    <x v="4"/>
    <n v="1954.85"/>
    <n v="0.05"/>
    <n v="97.742500000000007"/>
    <n v="1857.1074999999998"/>
    <n v="5"/>
    <x v="684"/>
    <d v="2023-08-31T00:00:00"/>
    <x v="1"/>
    <x v="1"/>
    <n v="238.2"/>
    <x v="3"/>
  </r>
  <r>
    <s v="ORD102042"/>
    <x v="1"/>
    <x v="2"/>
    <n v="1955.81"/>
    <n v="7.0000000000000007E-2"/>
    <n v="136.9067"/>
    <n v="1818.9032999999999"/>
    <n v="5"/>
    <x v="316"/>
    <d v="2023-06-20T00:00:00"/>
    <x v="0"/>
    <x v="2"/>
    <n v="498.6"/>
    <x v="5"/>
  </r>
  <r>
    <s v="ORD111378"/>
    <x v="1"/>
    <x v="1"/>
    <n v="1961.4"/>
    <n v="0.27"/>
    <n v="529.57800000000009"/>
    <n v="1431.8220000000001"/>
    <n v="5"/>
    <x v="256"/>
    <d v="2023-08-07T00:00:00"/>
    <x v="1"/>
    <x v="2"/>
    <n v="420.94"/>
    <x v="1"/>
  </r>
  <r>
    <s v="ORD102323"/>
    <x v="3"/>
    <x v="0"/>
    <n v="1965.24"/>
    <n v="0.11"/>
    <n v="216.1764"/>
    <n v="1749.0636"/>
    <n v="5"/>
    <x v="695"/>
    <d v="2024-10-10T00:00:00"/>
    <x v="2"/>
    <x v="1"/>
    <n v="563.04"/>
    <x v="0"/>
  </r>
  <r>
    <s v="ORD113862"/>
    <x v="1"/>
    <x v="3"/>
    <n v="1969.53"/>
    <n v="0.34"/>
    <n v="669.64020000000005"/>
    <n v="1299.8897999999999"/>
    <n v="5"/>
    <x v="456"/>
    <d v="2023-04-12T00:00:00"/>
    <x v="2"/>
    <x v="2"/>
    <n v="474.38"/>
    <x v="0"/>
  </r>
  <r>
    <s v="ORD105335"/>
    <x v="3"/>
    <x v="1"/>
    <n v="1972.5"/>
    <n v="0.32"/>
    <n v="631.20000000000005"/>
    <n v="1341.3"/>
    <n v="5"/>
    <x v="491"/>
    <d v="2024-08-25T00:00:00"/>
    <x v="0"/>
    <x v="2"/>
    <n v="137.65"/>
    <x v="1"/>
  </r>
  <r>
    <s v="ORD112525"/>
    <x v="1"/>
    <x v="0"/>
    <n v="1976.55"/>
    <n v="0.28999999999999998"/>
    <n v="573.19949999999994"/>
    <n v="1403.3505"/>
    <n v="5"/>
    <x v="600"/>
    <d v="2024-03-27T00:00:00"/>
    <x v="0"/>
    <x v="1"/>
    <n v="535.29999999999995"/>
    <x v="2"/>
  </r>
  <r>
    <s v="ORD100206"/>
    <x v="3"/>
    <x v="3"/>
    <n v="1976.91"/>
    <n v="0.31"/>
    <n v="612.84210000000007"/>
    <n v="1364.0679"/>
    <n v="5"/>
    <x v="410"/>
    <d v="2023-05-05T00:00:00"/>
    <x v="2"/>
    <x v="0"/>
    <n v="121.08"/>
    <x v="2"/>
  </r>
  <r>
    <s v="ORD103774"/>
    <x v="1"/>
    <x v="0"/>
    <n v="1978.31"/>
    <n v="0.26"/>
    <n v="514.36059999999998"/>
    <n v="1463.9494"/>
    <n v="5"/>
    <x v="190"/>
    <d v="2023-10-28T00:00:00"/>
    <x v="2"/>
    <x v="1"/>
    <n v="471.8"/>
    <x v="4"/>
  </r>
  <r>
    <s v="ORD113522"/>
    <x v="0"/>
    <x v="3"/>
    <n v="1983.39"/>
    <n v="0.43"/>
    <n v="852.85770000000002"/>
    <n v="1130.5323000000001"/>
    <n v="5"/>
    <x v="712"/>
    <d v="2024-02-20T00:00:00"/>
    <x v="2"/>
    <x v="0"/>
    <n v="472.7"/>
    <x v="2"/>
  </r>
  <r>
    <s v="ORD102647"/>
    <x v="0"/>
    <x v="1"/>
    <n v="1984.37"/>
    <n v="0.21"/>
    <n v="416.71769999999998"/>
    <n v="1567.6523"/>
    <n v="5"/>
    <x v="169"/>
    <d v="2023-10-14T00:00:00"/>
    <x v="0"/>
    <x v="0"/>
    <n v="573.91"/>
    <x v="4"/>
  </r>
  <r>
    <s v="ORD103424"/>
    <x v="0"/>
    <x v="0"/>
    <n v="1986.65"/>
    <n v="0.44"/>
    <n v="874.12600000000009"/>
    <n v="1112.5239999999999"/>
    <n v="5"/>
    <x v="86"/>
    <d v="2023-01-15T00:00:00"/>
    <x v="2"/>
    <x v="2"/>
    <n v="412.05"/>
    <x v="4"/>
  </r>
  <r>
    <s v="ORD100118"/>
    <x v="3"/>
    <x v="0"/>
    <n v="1995.23"/>
    <n v="0.37"/>
    <n v="738.23509999999999"/>
    <n v="1256.9949000000001"/>
    <n v="5"/>
    <x v="443"/>
    <d v="2024-02-17T00:00:00"/>
    <x v="2"/>
    <x v="1"/>
    <n v="274.36"/>
    <x v="1"/>
  </r>
  <r>
    <s v="ORD102352"/>
    <x v="0"/>
    <x v="3"/>
    <n v="1997.21"/>
    <n v="0.44"/>
    <n v="878.77240000000006"/>
    <n v="1118.4376"/>
    <n v="5"/>
    <x v="565"/>
    <d v="2024-06-24T00:00:00"/>
    <x v="1"/>
    <x v="0"/>
    <n v="416.16"/>
    <x v="3"/>
  </r>
  <r>
    <s v="ORD102160"/>
    <x v="1"/>
    <x v="0"/>
    <n v="2007.69"/>
    <n v="0.45"/>
    <n v="903.46050000000002"/>
    <n v="1104.2294999999999"/>
    <n v="5"/>
    <x v="422"/>
    <d v="2023-11-15T00:00:00"/>
    <x v="2"/>
    <x v="1"/>
    <n v="159.74"/>
    <x v="2"/>
  </r>
  <r>
    <s v="ORD100911"/>
    <x v="1"/>
    <x v="2"/>
    <n v="2007.72"/>
    <n v="0.35"/>
    <n v="702.702"/>
    <n v="1305.018"/>
    <n v="5"/>
    <x v="654"/>
    <d v="2023-05-21T00:00:00"/>
    <x v="0"/>
    <x v="1"/>
    <n v="474.64"/>
    <x v="1"/>
  </r>
  <r>
    <s v="ORD113843"/>
    <x v="0"/>
    <x v="1"/>
    <n v="2011.47"/>
    <n v="0.49"/>
    <n v="985.62030000000004"/>
    <n v="1025.8497"/>
    <n v="5"/>
    <x v="404"/>
    <d v="2024-07-28T00:00:00"/>
    <x v="2"/>
    <x v="1"/>
    <n v="573.21"/>
    <x v="5"/>
  </r>
  <r>
    <s v="ORD106263"/>
    <x v="3"/>
    <x v="2"/>
    <n v="2013.22"/>
    <n v="0.24"/>
    <n v="483.1728"/>
    <n v="1530.0472"/>
    <n v="5"/>
    <x v="423"/>
    <d v="2024-03-07T00:00:00"/>
    <x v="2"/>
    <x v="0"/>
    <n v="258.14999999999998"/>
    <x v="0"/>
  </r>
  <r>
    <s v="ORD105348"/>
    <x v="3"/>
    <x v="1"/>
    <n v="2013.52"/>
    <n v="0.49"/>
    <n v="986.62479999999994"/>
    <n v="1026.8951999999999"/>
    <n v="5"/>
    <x v="268"/>
    <d v="2023-11-24T00:00:00"/>
    <x v="0"/>
    <x v="0"/>
    <n v="169.83"/>
    <x v="4"/>
  </r>
  <r>
    <s v="ORD103730"/>
    <x v="2"/>
    <x v="1"/>
    <n v="2013.53"/>
    <n v="0.48"/>
    <n v="966.49439999999993"/>
    <n v="1047.0356000000002"/>
    <n v="5"/>
    <x v="148"/>
    <d v="2023-03-18T00:00:00"/>
    <x v="0"/>
    <x v="2"/>
    <n v="340.16"/>
    <x v="2"/>
  </r>
  <r>
    <s v="ORD102256"/>
    <x v="0"/>
    <x v="0"/>
    <n v="2017.81"/>
    <n v="0.43"/>
    <n v="867.65829999999994"/>
    <n v="1150.1516999999999"/>
    <n v="5"/>
    <x v="4"/>
    <d v="2023-12-24T00:00:00"/>
    <x v="0"/>
    <x v="1"/>
    <n v="419.34"/>
    <x v="4"/>
  </r>
  <r>
    <s v="ORD100091"/>
    <x v="3"/>
    <x v="0"/>
    <n v="2021.42"/>
    <n v="0.21"/>
    <n v="424.4982"/>
    <n v="1596.9218000000001"/>
    <n v="5"/>
    <x v="199"/>
    <d v="2024-12-01T00:00:00"/>
    <x v="1"/>
    <x v="1"/>
    <n v="311.67"/>
    <x v="5"/>
  </r>
  <r>
    <s v="ORD100892"/>
    <x v="1"/>
    <x v="4"/>
    <n v="2028.22"/>
    <n v="0.5"/>
    <n v="1014.11"/>
    <n v="1014.11"/>
    <n v="5"/>
    <x v="537"/>
    <d v="2024-08-31T00:00:00"/>
    <x v="1"/>
    <x v="0"/>
    <n v="507.59"/>
    <x v="4"/>
  </r>
  <r>
    <s v="ORD100130"/>
    <x v="3"/>
    <x v="1"/>
    <n v="2029.16"/>
    <n v="0.14000000000000001"/>
    <n v="284.08240000000006"/>
    <n v="1745.0776000000001"/>
    <n v="5"/>
    <x v="141"/>
    <d v="2024-02-05T00:00:00"/>
    <x v="1"/>
    <x v="1"/>
    <n v="602.37"/>
    <x v="5"/>
  </r>
  <r>
    <s v="ORD106043"/>
    <x v="1"/>
    <x v="3"/>
    <n v="2029.35"/>
    <n v="0.11"/>
    <n v="223.2285"/>
    <n v="1806.1215"/>
    <n v="5"/>
    <x v="467"/>
    <d v="2024-08-17T00:00:00"/>
    <x v="2"/>
    <x v="1"/>
    <n v="186.02"/>
    <x v="0"/>
  </r>
  <r>
    <s v="ORD113891"/>
    <x v="3"/>
    <x v="2"/>
    <n v="2030.5"/>
    <n v="7.0000000000000007E-2"/>
    <n v="142.13500000000002"/>
    <n v="1888.365"/>
    <n v="5"/>
    <x v="445"/>
    <d v="2023-04-13T00:00:00"/>
    <x v="0"/>
    <x v="0"/>
    <n v="340.58"/>
    <x v="0"/>
  </r>
  <r>
    <s v="ORD102274"/>
    <x v="3"/>
    <x v="1"/>
    <n v="2031.37"/>
    <n v="0.37"/>
    <n v="751.6069"/>
    <n v="1279.7630999999999"/>
    <n v="5"/>
    <x v="554"/>
    <d v="2024-07-06T00:00:00"/>
    <x v="0"/>
    <x v="1"/>
    <n v="124.98"/>
    <x v="1"/>
  </r>
  <r>
    <s v="ORD103115"/>
    <x v="1"/>
    <x v="2"/>
    <n v="2035.66"/>
    <n v="0.37"/>
    <n v="753.19420000000002"/>
    <n v="1282.4657999999999"/>
    <n v="5"/>
    <x v="546"/>
    <d v="2024-11-21T00:00:00"/>
    <x v="1"/>
    <x v="1"/>
    <n v="135.88999999999999"/>
    <x v="1"/>
  </r>
  <r>
    <s v="ORD111121"/>
    <x v="0"/>
    <x v="3"/>
    <n v="2036.6"/>
    <n v="0.37"/>
    <n v="753.54199999999992"/>
    <n v="1283.058"/>
    <n v="5"/>
    <x v="687"/>
    <d v="2024-03-30T00:00:00"/>
    <x v="2"/>
    <x v="2"/>
    <n v="286.58"/>
    <x v="4"/>
  </r>
  <r>
    <s v="ORD104697"/>
    <x v="1"/>
    <x v="3"/>
    <n v="2037.42"/>
    <n v="0.35"/>
    <n v="713.09699999999998"/>
    <n v="1324.3230000000001"/>
    <n v="5"/>
    <x v="202"/>
    <d v="2023-11-06T00:00:00"/>
    <x v="2"/>
    <x v="1"/>
    <n v="475.83"/>
    <x v="5"/>
  </r>
  <r>
    <s v="ORD103654"/>
    <x v="2"/>
    <x v="2"/>
    <n v="2038.14"/>
    <n v="0.06"/>
    <n v="122.2884"/>
    <n v="1915.8516000000002"/>
    <n v="5"/>
    <x v="722"/>
    <d v="2023-06-24T00:00:00"/>
    <x v="1"/>
    <x v="1"/>
    <n v="337.59"/>
    <x v="5"/>
  </r>
  <r>
    <s v="ORD114860"/>
    <x v="2"/>
    <x v="0"/>
    <n v="2040.8"/>
    <n v="0.28999999999999998"/>
    <n v="591.83199999999999"/>
    <n v="1448.9679999999998"/>
    <n v="5"/>
    <x v="357"/>
    <d v="2023-10-12T00:00:00"/>
    <x v="0"/>
    <x v="1"/>
    <n v="241.3"/>
    <x v="1"/>
  </r>
  <r>
    <s v="ORD103995"/>
    <x v="3"/>
    <x v="4"/>
    <n v="2041.49"/>
    <n v="0.32"/>
    <n v="653.27679999999998"/>
    <n v="1388.2132000000001"/>
    <n v="5"/>
    <x v="347"/>
    <d v="2023-04-02T00:00:00"/>
    <x v="2"/>
    <x v="0"/>
    <n v="386.32"/>
    <x v="1"/>
  </r>
  <r>
    <s v="ORD105192"/>
    <x v="2"/>
    <x v="4"/>
    <n v="2043.92"/>
    <n v="0.28000000000000003"/>
    <n v="572.2976000000001"/>
    <n v="1471.6224"/>
    <n v="5"/>
    <x v="673"/>
    <d v="2023-06-12T00:00:00"/>
    <x v="1"/>
    <x v="0"/>
    <n v="162.25"/>
    <x v="0"/>
  </r>
  <r>
    <s v="ORD101541"/>
    <x v="0"/>
    <x v="0"/>
    <n v="2045.16"/>
    <n v="0.26"/>
    <n v="531.74160000000006"/>
    <n v="1513.4184"/>
    <n v="5"/>
    <x v="273"/>
    <d v="2024-04-22T00:00:00"/>
    <x v="0"/>
    <x v="0"/>
    <n v="226.42"/>
    <x v="0"/>
  </r>
  <r>
    <s v="ORD112331"/>
    <x v="3"/>
    <x v="2"/>
    <n v="2045.75"/>
    <n v="0.31"/>
    <n v="634.1825"/>
    <n v="1411.5675000000001"/>
    <n v="5"/>
    <x v="113"/>
    <d v="2024-07-17T00:00:00"/>
    <x v="2"/>
    <x v="0"/>
    <n v="273.14"/>
    <x v="1"/>
  </r>
  <r>
    <s v="ORD106896"/>
    <x v="1"/>
    <x v="3"/>
    <n v="2048.86"/>
    <n v="0.04"/>
    <n v="81.954400000000007"/>
    <n v="1966.9056"/>
    <n v="5"/>
    <x v="125"/>
    <d v="2023-09-05T00:00:00"/>
    <x v="0"/>
    <x v="0"/>
    <n v="306.19"/>
    <x v="3"/>
  </r>
  <r>
    <s v="ORD113223"/>
    <x v="1"/>
    <x v="2"/>
    <n v="2054"/>
    <n v="0.48"/>
    <n v="985.92"/>
    <n v="1068.08"/>
    <n v="5"/>
    <x v="726"/>
    <d v="2024-05-24T00:00:00"/>
    <x v="0"/>
    <x v="1"/>
    <n v="582.54"/>
    <x v="4"/>
  </r>
  <r>
    <s v="ORD109982"/>
    <x v="3"/>
    <x v="1"/>
    <n v="2055.59"/>
    <n v="0.39"/>
    <n v="801.68010000000004"/>
    <n v="1253.9099000000001"/>
    <n v="5"/>
    <x v="438"/>
    <d v="2023-02-08T00:00:00"/>
    <x v="1"/>
    <x v="0"/>
    <n v="492.33"/>
    <x v="1"/>
  </r>
  <r>
    <s v="ORD112571"/>
    <x v="3"/>
    <x v="0"/>
    <n v="2063.23"/>
    <n v="0.06"/>
    <n v="123.79379999999999"/>
    <n v="1939.4362000000001"/>
    <n v="5"/>
    <x v="237"/>
    <d v="2024-08-03T00:00:00"/>
    <x v="0"/>
    <x v="0"/>
    <n v="241.45"/>
    <x v="2"/>
  </r>
  <r>
    <s v="ORD113217"/>
    <x v="3"/>
    <x v="4"/>
    <n v="2069.7600000000002"/>
    <n v="0.23"/>
    <n v="476.04480000000007"/>
    <n v="1593.7152000000001"/>
    <n v="5"/>
    <x v="407"/>
    <d v="2024-12-08T00:00:00"/>
    <x v="1"/>
    <x v="1"/>
    <n v="293.01"/>
    <x v="4"/>
  </r>
  <r>
    <s v="ORD101103"/>
    <x v="1"/>
    <x v="2"/>
    <n v="2070.4"/>
    <n v="0.26"/>
    <n v="538.30400000000009"/>
    <n v="1532.096"/>
    <n v="5"/>
    <x v="287"/>
    <d v="2024-07-26T00:00:00"/>
    <x v="1"/>
    <x v="0"/>
    <n v="578.35"/>
    <x v="3"/>
  </r>
  <r>
    <s v="ORD112515"/>
    <x v="0"/>
    <x v="2"/>
    <n v="2076.11"/>
    <n v="0.49"/>
    <n v="1017.2939"/>
    <n v="1058.8161"/>
    <n v="5"/>
    <x v="99"/>
    <d v="2024-03-31T00:00:00"/>
    <x v="1"/>
    <x v="2"/>
    <n v="448.16"/>
    <x v="0"/>
  </r>
  <r>
    <s v="ORD112204"/>
    <x v="3"/>
    <x v="0"/>
    <n v="2077.8200000000002"/>
    <n v="0.04"/>
    <n v="83.112800000000007"/>
    <n v="1994.7072000000001"/>
    <n v="5"/>
    <x v="19"/>
    <d v="2023-10-27T00:00:00"/>
    <x v="0"/>
    <x v="0"/>
    <n v="467.79"/>
    <x v="3"/>
  </r>
  <r>
    <s v="ORD103806"/>
    <x v="2"/>
    <x v="0"/>
    <n v="2084.91"/>
    <n v="0.16"/>
    <n v="333.5856"/>
    <n v="1751.3244"/>
    <n v="5"/>
    <x v="540"/>
    <d v="2024-01-10T00:00:00"/>
    <x v="1"/>
    <x v="2"/>
    <n v="412.36"/>
    <x v="0"/>
  </r>
  <r>
    <s v="ORD108470"/>
    <x v="3"/>
    <x v="1"/>
    <n v="2088.65"/>
    <n v="0.5"/>
    <n v="1044.325"/>
    <n v="1044.325"/>
    <n v="5"/>
    <x v="629"/>
    <d v="2023-06-29T00:00:00"/>
    <x v="2"/>
    <x v="2"/>
    <n v="120.27"/>
    <x v="2"/>
  </r>
  <r>
    <s v="ORD105404"/>
    <x v="0"/>
    <x v="2"/>
    <n v="2089.62"/>
    <n v="0.2"/>
    <n v="417.92399999999998"/>
    <n v="1671.6959999999999"/>
    <n v="5"/>
    <x v="109"/>
    <d v="2024-05-21T00:00:00"/>
    <x v="2"/>
    <x v="0"/>
    <n v="176.2"/>
    <x v="3"/>
  </r>
  <r>
    <s v="ORD113166"/>
    <x v="3"/>
    <x v="2"/>
    <n v="2089.98"/>
    <n v="0.36"/>
    <n v="752.39279999999997"/>
    <n v="1337.5871999999999"/>
    <n v="5"/>
    <x v="129"/>
    <d v="2023-11-23T00:00:00"/>
    <x v="1"/>
    <x v="2"/>
    <n v="317.16000000000003"/>
    <x v="1"/>
  </r>
  <r>
    <s v="ORD100748"/>
    <x v="1"/>
    <x v="0"/>
    <n v="2090.23"/>
    <n v="0.48"/>
    <n v="1003.3104"/>
    <n v="1086.9196000000002"/>
    <n v="5"/>
    <x v="599"/>
    <d v="2024-05-19T00:00:00"/>
    <x v="0"/>
    <x v="2"/>
    <n v="311.38"/>
    <x v="2"/>
  </r>
  <r>
    <s v="ORD114076"/>
    <x v="1"/>
    <x v="4"/>
    <n v="2094.12"/>
    <n v="7.0000000000000007E-2"/>
    <n v="146.58840000000001"/>
    <n v="1947.5315999999998"/>
    <n v="5"/>
    <x v="271"/>
    <d v="2024-10-03T00:00:00"/>
    <x v="2"/>
    <x v="1"/>
    <n v="353.45"/>
    <x v="0"/>
  </r>
  <r>
    <s v="ORD111665"/>
    <x v="3"/>
    <x v="0"/>
    <n v="2095.66"/>
    <n v="0.26"/>
    <n v="544.87159999999994"/>
    <n v="1550.7883999999999"/>
    <n v="5"/>
    <x v="54"/>
    <d v="2023-04-03T00:00:00"/>
    <x v="0"/>
    <x v="0"/>
    <n v="451.63"/>
    <x v="2"/>
  </r>
  <r>
    <s v="ORD113923"/>
    <x v="2"/>
    <x v="3"/>
    <n v="2095.7600000000002"/>
    <n v="0.4"/>
    <n v="838.30400000000009"/>
    <n v="1257.4560000000001"/>
    <n v="5"/>
    <x v="246"/>
    <d v="2024-07-23T00:00:00"/>
    <x v="2"/>
    <x v="2"/>
    <n v="419.8"/>
    <x v="4"/>
  </r>
  <r>
    <s v="ORD103590"/>
    <x v="1"/>
    <x v="0"/>
    <n v="2099.65"/>
    <n v="0.06"/>
    <n v="125.979"/>
    <n v="1973.671"/>
    <n v="5"/>
    <x v="459"/>
    <d v="2024-01-14T00:00:00"/>
    <x v="1"/>
    <x v="2"/>
    <n v="387.63"/>
    <x v="1"/>
  </r>
  <r>
    <s v="ORD114723"/>
    <x v="3"/>
    <x v="0"/>
    <n v="2101.2199999999998"/>
    <n v="0.09"/>
    <n v="189.10979999999998"/>
    <n v="1912.1101999999998"/>
    <n v="5"/>
    <x v="696"/>
    <d v="2024-11-09T00:00:00"/>
    <x v="0"/>
    <x v="2"/>
    <n v="293.39999999999998"/>
    <x v="5"/>
  </r>
  <r>
    <s v="ORD108749"/>
    <x v="1"/>
    <x v="0"/>
    <n v="2105.63"/>
    <n v="0.27"/>
    <n v="568.52010000000007"/>
    <n v="1537.1098999999999"/>
    <n v="5"/>
    <x v="130"/>
    <d v="2024-12-23T00:00:00"/>
    <x v="0"/>
    <x v="1"/>
    <n v="171.24"/>
    <x v="1"/>
  </r>
  <r>
    <s v="ORD102664"/>
    <x v="2"/>
    <x v="2"/>
    <n v="2112.5500000000002"/>
    <n v="0.39"/>
    <n v="823.89450000000011"/>
    <n v="1288.6555000000001"/>
    <n v="5"/>
    <x v="24"/>
    <d v="2023-04-22T00:00:00"/>
    <x v="1"/>
    <x v="0"/>
    <n v="466.75"/>
    <x v="0"/>
  </r>
  <r>
    <s v="ORD110533"/>
    <x v="1"/>
    <x v="3"/>
    <n v="2113.4499999999998"/>
    <n v="0.1"/>
    <n v="211.345"/>
    <n v="1902.1049999999998"/>
    <n v="5"/>
    <x v="475"/>
    <d v="2024-11-17T00:00:00"/>
    <x v="0"/>
    <x v="0"/>
    <n v="472.53"/>
    <x v="1"/>
  </r>
  <r>
    <s v="ORD114913"/>
    <x v="0"/>
    <x v="1"/>
    <n v="2116.89"/>
    <n v="0.17"/>
    <n v="359.87130000000002"/>
    <n v="1757.0186999999999"/>
    <n v="5"/>
    <x v="366"/>
    <d v="2024-06-09T00:00:00"/>
    <x v="0"/>
    <x v="1"/>
    <n v="468.82"/>
    <x v="3"/>
  </r>
  <r>
    <s v="ORD110882"/>
    <x v="0"/>
    <x v="1"/>
    <n v="2117.19"/>
    <n v="0"/>
    <n v="0"/>
    <n v="2117.19"/>
    <n v="5"/>
    <x v="410"/>
    <d v="2023-05-06T00:00:00"/>
    <x v="2"/>
    <x v="2"/>
    <n v="128.44999999999999"/>
    <x v="2"/>
  </r>
  <r>
    <s v="ORD108497"/>
    <x v="0"/>
    <x v="1"/>
    <n v="2117.9699999999998"/>
    <n v="0.37"/>
    <n v="783.64889999999991"/>
    <n v="1334.3210999999999"/>
    <n v="5"/>
    <x v="43"/>
    <d v="2024-12-26T00:00:00"/>
    <x v="0"/>
    <x v="0"/>
    <n v="154.88999999999999"/>
    <x v="4"/>
  </r>
  <r>
    <s v="ORD101140"/>
    <x v="2"/>
    <x v="3"/>
    <n v="2119.66"/>
    <n v="0.21"/>
    <n v="445.12859999999995"/>
    <n v="1674.5313999999998"/>
    <n v="5"/>
    <x v="453"/>
    <d v="2023-04-04T00:00:00"/>
    <x v="2"/>
    <x v="2"/>
    <n v="165.42"/>
    <x v="2"/>
  </r>
  <r>
    <s v="ORD111297"/>
    <x v="3"/>
    <x v="2"/>
    <n v="2121.88"/>
    <n v="0.09"/>
    <n v="190.9692"/>
    <n v="1930.9108000000001"/>
    <n v="5"/>
    <x v="208"/>
    <d v="2024-08-04T00:00:00"/>
    <x v="2"/>
    <x v="0"/>
    <n v="350.64"/>
    <x v="4"/>
  </r>
  <r>
    <s v="ORD107500"/>
    <x v="3"/>
    <x v="4"/>
    <n v="2124.85"/>
    <n v="0.38"/>
    <n v="807.44299999999998"/>
    <n v="1317.4069999999999"/>
    <n v="5"/>
    <x v="590"/>
    <d v="2023-05-14T00:00:00"/>
    <x v="1"/>
    <x v="1"/>
    <n v="589.94000000000005"/>
    <x v="1"/>
  </r>
  <r>
    <s v="ORD102061"/>
    <x v="2"/>
    <x v="3"/>
    <n v="2126.29"/>
    <n v="0.08"/>
    <n v="170.10319999999999"/>
    <n v="1956.1867999999999"/>
    <n v="5"/>
    <x v="271"/>
    <d v="2024-10-07T00:00:00"/>
    <x v="0"/>
    <x v="0"/>
    <n v="117.62"/>
    <x v="4"/>
  </r>
  <r>
    <s v="ORD106623"/>
    <x v="0"/>
    <x v="2"/>
    <n v="2126.6999999999998"/>
    <n v="0.49"/>
    <n v="1042.0829999999999"/>
    <n v="1084.617"/>
    <n v="5"/>
    <x v="400"/>
    <d v="2024-01-07T00:00:00"/>
    <x v="1"/>
    <x v="0"/>
    <n v="529.88"/>
    <x v="3"/>
  </r>
  <r>
    <s v="ORD111043"/>
    <x v="1"/>
    <x v="1"/>
    <n v="2126.96"/>
    <n v="0.26"/>
    <n v="553.00959999999998"/>
    <n v="1573.9504000000002"/>
    <n v="5"/>
    <x v="420"/>
    <d v="2024-08-23T00:00:00"/>
    <x v="2"/>
    <x v="0"/>
    <n v="591.32000000000005"/>
    <x v="2"/>
  </r>
  <r>
    <s v="ORD106128"/>
    <x v="0"/>
    <x v="1"/>
    <n v="2128.25"/>
    <n v="0.31"/>
    <n v="659.75750000000005"/>
    <n v="1468.4924999999998"/>
    <n v="5"/>
    <x v="1"/>
    <d v="2023-09-11T00:00:00"/>
    <x v="1"/>
    <x v="1"/>
    <n v="301.23"/>
    <x v="2"/>
  </r>
  <r>
    <s v="ORD114909"/>
    <x v="1"/>
    <x v="0"/>
    <n v="2129.83"/>
    <n v="0.11"/>
    <n v="234.28129999999999"/>
    <n v="1895.5486999999998"/>
    <n v="5"/>
    <x v="577"/>
    <d v="2023-05-22T00:00:00"/>
    <x v="1"/>
    <x v="1"/>
    <n v="121.51"/>
    <x v="3"/>
  </r>
  <r>
    <s v="ORD114685"/>
    <x v="0"/>
    <x v="1"/>
    <n v="2131.85"/>
    <n v="0.4"/>
    <n v="852.74"/>
    <n v="1279.1099999999999"/>
    <n v="5"/>
    <x v="33"/>
    <d v="2023-04-19T00:00:00"/>
    <x v="2"/>
    <x v="1"/>
    <n v="304.75"/>
    <x v="1"/>
  </r>
  <r>
    <s v="ORD104515"/>
    <x v="3"/>
    <x v="0"/>
    <n v="2132.6"/>
    <n v="0.41"/>
    <n v="874.36599999999987"/>
    <n v="1258.2339999999999"/>
    <n v="5"/>
    <x v="523"/>
    <d v="2024-04-24T00:00:00"/>
    <x v="1"/>
    <x v="2"/>
    <n v="404.54"/>
    <x v="0"/>
  </r>
  <r>
    <s v="ORD110696"/>
    <x v="0"/>
    <x v="1"/>
    <n v="2138.5300000000002"/>
    <n v="0.44"/>
    <n v="940.95320000000004"/>
    <n v="1197.5768000000003"/>
    <n v="5"/>
    <x v="237"/>
    <d v="2024-08-03T00:00:00"/>
    <x v="2"/>
    <x v="2"/>
    <n v="356.03"/>
    <x v="3"/>
  </r>
  <r>
    <s v="ORD114303"/>
    <x v="3"/>
    <x v="4"/>
    <n v="2141.58"/>
    <n v="0.22"/>
    <n v="471.14760000000001"/>
    <n v="1670.4323999999999"/>
    <n v="5"/>
    <x v="730"/>
    <d v="2024-05-04T00:00:00"/>
    <x v="0"/>
    <x v="2"/>
    <n v="332.56"/>
    <x v="3"/>
  </r>
  <r>
    <s v="ORD103400"/>
    <x v="3"/>
    <x v="3"/>
    <n v="2143.59"/>
    <n v="0"/>
    <n v="0"/>
    <n v="2143.59"/>
    <n v="5"/>
    <x v="478"/>
    <d v="2024-02-12T00:00:00"/>
    <x v="2"/>
    <x v="1"/>
    <n v="111.78"/>
    <x v="0"/>
  </r>
  <r>
    <s v="ORD114878"/>
    <x v="1"/>
    <x v="0"/>
    <n v="2152.91"/>
    <n v="0.25"/>
    <n v="538.22749999999996"/>
    <n v="1614.6824999999999"/>
    <n v="5"/>
    <x v="347"/>
    <d v="2023-04-04T00:00:00"/>
    <x v="0"/>
    <x v="1"/>
    <n v="569.75"/>
    <x v="4"/>
  </r>
  <r>
    <s v="ORD105034"/>
    <x v="3"/>
    <x v="0"/>
    <n v="2155.65"/>
    <n v="0.4"/>
    <n v="862.2600000000001"/>
    <n v="1293.3899999999999"/>
    <n v="5"/>
    <x v="359"/>
    <d v="2024-01-19T00:00:00"/>
    <x v="2"/>
    <x v="0"/>
    <n v="269.51"/>
    <x v="5"/>
  </r>
  <r>
    <s v="ORD105645"/>
    <x v="1"/>
    <x v="0"/>
    <n v="2158.37"/>
    <n v="0.26"/>
    <n v="561.17619999999999"/>
    <n v="1597.1938"/>
    <n v="5"/>
    <x v="605"/>
    <d v="2024-07-03T00:00:00"/>
    <x v="1"/>
    <x v="2"/>
    <n v="613.08000000000004"/>
    <x v="2"/>
  </r>
  <r>
    <s v="ORD102971"/>
    <x v="2"/>
    <x v="2"/>
    <n v="2159.15"/>
    <n v="0.4"/>
    <n v="863.66000000000008"/>
    <n v="1295.49"/>
    <n v="5"/>
    <x v="714"/>
    <d v="2024-06-21T00:00:00"/>
    <x v="2"/>
    <x v="0"/>
    <n v="608.39"/>
    <x v="0"/>
  </r>
  <r>
    <s v="ORD109178"/>
    <x v="1"/>
    <x v="1"/>
    <n v="2161.13"/>
    <n v="0.19"/>
    <n v="410.61470000000003"/>
    <n v="1750.5153"/>
    <n v="5"/>
    <x v="436"/>
    <d v="2024-10-25T00:00:00"/>
    <x v="2"/>
    <x v="1"/>
    <n v="213.94"/>
    <x v="0"/>
  </r>
  <r>
    <s v="ORD101929"/>
    <x v="0"/>
    <x v="0"/>
    <n v="2167.46"/>
    <n v="0.01"/>
    <n v="21.674600000000002"/>
    <n v="2145.7854000000002"/>
    <n v="5"/>
    <x v="0"/>
    <d v="2023-11-17T00:00:00"/>
    <x v="1"/>
    <x v="0"/>
    <n v="339.98"/>
    <x v="5"/>
  </r>
  <r>
    <s v="ORD113871"/>
    <x v="1"/>
    <x v="4"/>
    <n v="2169.25"/>
    <n v="0.4"/>
    <n v="867.7"/>
    <n v="1301.55"/>
    <n v="5"/>
    <x v="345"/>
    <d v="2023-06-03T00:00:00"/>
    <x v="1"/>
    <x v="2"/>
    <n v="309.20999999999998"/>
    <x v="3"/>
  </r>
  <r>
    <s v="ORD114903"/>
    <x v="2"/>
    <x v="4"/>
    <n v="2170.46"/>
    <n v="0.37"/>
    <n v="803.0702"/>
    <n v="1367.3897999999999"/>
    <n v="5"/>
    <x v="45"/>
    <d v="2023-05-30T00:00:00"/>
    <x v="2"/>
    <x v="0"/>
    <n v="229.46"/>
    <x v="4"/>
  </r>
  <r>
    <s v="ORD106160"/>
    <x v="2"/>
    <x v="3"/>
    <n v="2175.46"/>
    <n v="0.23"/>
    <n v="500.35580000000004"/>
    <n v="1675.1042"/>
    <n v="5"/>
    <x v="457"/>
    <d v="2024-06-30T00:00:00"/>
    <x v="1"/>
    <x v="0"/>
    <n v="231.03"/>
    <x v="3"/>
  </r>
  <r>
    <s v="ORD113792"/>
    <x v="2"/>
    <x v="4"/>
    <n v="2175.46"/>
    <n v="0.19"/>
    <n v="413.3374"/>
    <n v="1762.1226000000001"/>
    <n v="5"/>
    <x v="1"/>
    <d v="2023-09-12T00:00:00"/>
    <x v="1"/>
    <x v="1"/>
    <n v="339.9"/>
    <x v="4"/>
  </r>
  <r>
    <s v="ORD102217"/>
    <x v="1"/>
    <x v="2"/>
    <n v="2176.48"/>
    <n v="0.13"/>
    <n v="282.94240000000002"/>
    <n v="1893.5376000000001"/>
    <n v="5"/>
    <x v="472"/>
    <d v="2023-02-05T00:00:00"/>
    <x v="1"/>
    <x v="2"/>
    <n v="583.20000000000005"/>
    <x v="5"/>
  </r>
  <r>
    <s v="ORD100385"/>
    <x v="3"/>
    <x v="1"/>
    <n v="2176.84"/>
    <n v="0.21"/>
    <n v="457.13640000000004"/>
    <n v="1719.7036000000001"/>
    <n v="5"/>
    <x v="521"/>
    <d v="2023-04-30T00:00:00"/>
    <x v="2"/>
    <x v="0"/>
    <n v="223.02"/>
    <x v="3"/>
  </r>
  <r>
    <s v="ORD100846"/>
    <x v="2"/>
    <x v="3"/>
    <n v="2178.6799999999998"/>
    <n v="0.3"/>
    <n v="653.60399999999993"/>
    <n v="1525.076"/>
    <n v="5"/>
    <x v="130"/>
    <d v="2024-12-27T00:00:00"/>
    <x v="2"/>
    <x v="1"/>
    <n v="300.92"/>
    <x v="1"/>
  </r>
  <r>
    <s v="ORD114652"/>
    <x v="2"/>
    <x v="1"/>
    <n v="2180.4"/>
    <n v="0.42"/>
    <n v="915.76800000000003"/>
    <n v="1264.6320000000001"/>
    <n v="5"/>
    <x v="547"/>
    <d v="2023-02-15T00:00:00"/>
    <x v="2"/>
    <x v="0"/>
    <n v="546.11"/>
    <x v="4"/>
  </r>
  <r>
    <s v="ORD109410"/>
    <x v="1"/>
    <x v="3"/>
    <n v="2183.64"/>
    <n v="0.03"/>
    <n v="65.509199999999993"/>
    <n v="2118.1307999999999"/>
    <n v="5"/>
    <x v="505"/>
    <d v="2023-11-04T00:00:00"/>
    <x v="1"/>
    <x v="0"/>
    <n v="386.76"/>
    <x v="4"/>
  </r>
  <r>
    <s v="ORD105581"/>
    <x v="0"/>
    <x v="1"/>
    <n v="2184.9"/>
    <n v="0.3"/>
    <n v="655.47"/>
    <n v="1529.43"/>
    <n v="5"/>
    <x v="285"/>
    <d v="2024-07-15T00:00:00"/>
    <x v="2"/>
    <x v="2"/>
    <n v="463.02"/>
    <x v="0"/>
  </r>
  <r>
    <s v="ORD106848"/>
    <x v="0"/>
    <x v="0"/>
    <n v="2186.06"/>
    <n v="0.48"/>
    <n v="1049.3088"/>
    <n v="1136.7511999999999"/>
    <n v="5"/>
    <x v="284"/>
    <d v="2024-01-30T00:00:00"/>
    <x v="1"/>
    <x v="1"/>
    <n v="264.79000000000002"/>
    <x v="3"/>
  </r>
  <r>
    <s v="ORD113956"/>
    <x v="2"/>
    <x v="0"/>
    <n v="2186.59"/>
    <n v="0.33"/>
    <n v="721.57470000000012"/>
    <n v="1465.0153"/>
    <n v="5"/>
    <x v="576"/>
    <d v="2024-12-20T00:00:00"/>
    <x v="0"/>
    <x v="2"/>
    <n v="418.67"/>
    <x v="4"/>
  </r>
  <r>
    <s v="ORD108803"/>
    <x v="2"/>
    <x v="1"/>
    <n v="2187.23"/>
    <n v="0.11"/>
    <n v="240.59530000000001"/>
    <n v="1946.6347000000001"/>
    <n v="5"/>
    <x v="508"/>
    <d v="2024-08-14T00:00:00"/>
    <x v="2"/>
    <x v="0"/>
    <n v="558.28"/>
    <x v="4"/>
  </r>
  <r>
    <s v="ORD108828"/>
    <x v="0"/>
    <x v="2"/>
    <n v="2188"/>
    <n v="0.16"/>
    <n v="350.08"/>
    <n v="1837.92"/>
    <n v="5"/>
    <x v="378"/>
    <d v="2024-04-27T00:00:00"/>
    <x v="2"/>
    <x v="1"/>
    <n v="557.23"/>
    <x v="3"/>
  </r>
  <r>
    <s v="ORD105869"/>
    <x v="3"/>
    <x v="2"/>
    <n v="2189.09"/>
    <n v="0.28999999999999998"/>
    <n v="634.83609999999999"/>
    <n v="1554.2539000000002"/>
    <n v="5"/>
    <x v="598"/>
    <d v="2024-11-01T00:00:00"/>
    <x v="0"/>
    <x v="0"/>
    <n v="632.52"/>
    <x v="2"/>
  </r>
  <r>
    <s v="ORD103930"/>
    <x v="3"/>
    <x v="0"/>
    <n v="2190.62"/>
    <n v="0.19"/>
    <n v="416.21780000000001"/>
    <n v="1774.4022"/>
    <n v="5"/>
    <x v="437"/>
    <d v="2023-12-17T00:00:00"/>
    <x v="1"/>
    <x v="1"/>
    <n v="629.78"/>
    <x v="5"/>
  </r>
  <r>
    <s v="ORD102515"/>
    <x v="3"/>
    <x v="3"/>
    <n v="2192.9499999999998"/>
    <n v="0.38"/>
    <n v="833.32099999999991"/>
    <n v="1359.6289999999999"/>
    <n v="5"/>
    <x v="380"/>
    <d v="2024-03-19T00:00:00"/>
    <x v="1"/>
    <x v="0"/>
    <n v="647.71"/>
    <x v="4"/>
  </r>
  <r>
    <s v="ORD110364"/>
    <x v="1"/>
    <x v="3"/>
    <n v="2204.63"/>
    <n v="0.15"/>
    <n v="330.69450000000001"/>
    <n v="1873.9355"/>
    <n v="5"/>
    <x v="430"/>
    <d v="2024-02-22T00:00:00"/>
    <x v="2"/>
    <x v="2"/>
    <n v="533.6"/>
    <x v="0"/>
  </r>
  <r>
    <s v="ORD105025"/>
    <x v="1"/>
    <x v="3"/>
    <n v="2208.9299999999998"/>
    <n v="0.38"/>
    <n v="839.39339999999993"/>
    <n v="1369.5365999999999"/>
    <n v="5"/>
    <x v="303"/>
    <d v="2023-12-24T00:00:00"/>
    <x v="0"/>
    <x v="1"/>
    <n v="480.62"/>
    <x v="3"/>
  </r>
  <r>
    <s v="ORD114877"/>
    <x v="3"/>
    <x v="3"/>
    <n v="2211.9"/>
    <n v="0.42"/>
    <n v="928.99800000000005"/>
    <n v="1282.902"/>
    <n v="5"/>
    <x v="163"/>
    <d v="2024-08-02T00:00:00"/>
    <x v="0"/>
    <x v="0"/>
    <n v="328.43"/>
    <x v="5"/>
  </r>
  <r>
    <s v="ORD112115"/>
    <x v="2"/>
    <x v="0"/>
    <n v="2217.4"/>
    <n v="0.12"/>
    <n v="266.08800000000002"/>
    <n v="1951.3120000000001"/>
    <n v="5"/>
    <x v="131"/>
    <d v="2023-12-22T00:00:00"/>
    <x v="2"/>
    <x v="1"/>
    <n v="413.11"/>
    <x v="4"/>
  </r>
  <r>
    <s v="ORD106630"/>
    <x v="2"/>
    <x v="1"/>
    <n v="2220.65"/>
    <n v="0.03"/>
    <n v="66.619500000000002"/>
    <n v="2154.0305000000003"/>
    <n v="5"/>
    <x v="460"/>
    <d v="2023-05-18T00:00:00"/>
    <x v="0"/>
    <x v="0"/>
    <n v="642.96"/>
    <x v="5"/>
  </r>
  <r>
    <s v="ORD103419"/>
    <x v="0"/>
    <x v="1"/>
    <n v="2226.4699999999998"/>
    <n v="0.43"/>
    <n v="957.38209999999992"/>
    <n v="1269.0879"/>
    <n v="5"/>
    <x v="727"/>
    <d v="2024-03-08T00:00:00"/>
    <x v="2"/>
    <x v="0"/>
    <n v="483.76"/>
    <x v="5"/>
  </r>
  <r>
    <s v="ORD108419"/>
    <x v="3"/>
    <x v="1"/>
    <n v="2228.61"/>
    <n v="0.45"/>
    <n v="1002.8745000000001"/>
    <n v="1225.7355"/>
    <n v="5"/>
    <x v="406"/>
    <d v="2023-04-29T00:00:00"/>
    <x v="2"/>
    <x v="1"/>
    <n v="549.4"/>
    <x v="0"/>
  </r>
  <r>
    <s v="ORD107750"/>
    <x v="1"/>
    <x v="4"/>
    <n v="2230.71"/>
    <n v="0.38"/>
    <n v="847.66980000000001"/>
    <n v="1383.0401999999999"/>
    <n v="5"/>
    <x v="484"/>
    <d v="2023-03-26T00:00:00"/>
    <x v="1"/>
    <x v="0"/>
    <n v="314.14999999999998"/>
    <x v="1"/>
  </r>
  <r>
    <s v="ORD102156"/>
    <x v="3"/>
    <x v="1"/>
    <n v="2234.7600000000002"/>
    <n v="0.48"/>
    <n v="1072.6848"/>
    <n v="1162.0752000000002"/>
    <n v="5"/>
    <x v="202"/>
    <d v="2023-11-01T00:00:00"/>
    <x v="1"/>
    <x v="0"/>
    <n v="485.3"/>
    <x v="4"/>
  </r>
  <r>
    <s v="ORD103508"/>
    <x v="1"/>
    <x v="1"/>
    <n v="2243.5500000000002"/>
    <n v="0.06"/>
    <n v="134.613"/>
    <n v="2108.9370000000004"/>
    <n v="5"/>
    <x v="609"/>
    <d v="2023-10-06T00:00:00"/>
    <x v="2"/>
    <x v="0"/>
    <n v="167.53"/>
    <x v="3"/>
  </r>
  <r>
    <s v="ORD103927"/>
    <x v="0"/>
    <x v="4"/>
    <n v="2244.85"/>
    <n v="0.27"/>
    <n v="606.10950000000003"/>
    <n v="1638.7404999999999"/>
    <n v="5"/>
    <x v="308"/>
    <d v="2024-01-25T00:00:00"/>
    <x v="0"/>
    <x v="1"/>
    <n v="553.1"/>
    <x v="1"/>
  </r>
  <r>
    <s v="ORD108540"/>
    <x v="2"/>
    <x v="0"/>
    <n v="2251.4899999999998"/>
    <n v="0.25"/>
    <n v="562.87249999999995"/>
    <n v="1688.6174999999998"/>
    <n v="5"/>
    <x v="177"/>
    <d v="2024-01-22T00:00:00"/>
    <x v="2"/>
    <x v="1"/>
    <n v="654.51"/>
    <x v="1"/>
  </r>
  <r>
    <s v="ORD107602"/>
    <x v="1"/>
    <x v="1"/>
    <n v="2251.88"/>
    <n v="0.46"/>
    <n v="1035.8648000000001"/>
    <n v="1216.0152"/>
    <n v="5"/>
    <x v="349"/>
    <d v="2024-07-24T00:00:00"/>
    <x v="1"/>
    <x v="1"/>
    <n v="576.82000000000005"/>
    <x v="3"/>
  </r>
  <r>
    <s v="ORD103457"/>
    <x v="1"/>
    <x v="0"/>
    <n v="2251.9899999999998"/>
    <n v="0.47"/>
    <n v="1058.4352999999999"/>
    <n v="1193.5546999999999"/>
    <n v="5"/>
    <x v="365"/>
    <d v="2023-07-20T00:00:00"/>
    <x v="0"/>
    <x v="1"/>
    <n v="197.33"/>
    <x v="0"/>
  </r>
  <r>
    <s v="ORD104926"/>
    <x v="1"/>
    <x v="3"/>
    <n v="2254.64"/>
    <n v="0.37"/>
    <n v="834.21679999999992"/>
    <n v="1420.4232"/>
    <n v="5"/>
    <x v="72"/>
    <d v="2024-02-04T00:00:00"/>
    <x v="2"/>
    <x v="2"/>
    <n v="124.62"/>
    <x v="2"/>
  </r>
  <r>
    <s v="ORD114742"/>
    <x v="3"/>
    <x v="0"/>
    <n v="2256.44"/>
    <n v="0.38"/>
    <n v="857.44720000000007"/>
    <n v="1398.9928"/>
    <n v="5"/>
    <x v="462"/>
    <d v="2023-01-31T00:00:00"/>
    <x v="2"/>
    <x v="0"/>
    <n v="645.24"/>
    <x v="1"/>
  </r>
  <r>
    <s v="ORD106458"/>
    <x v="3"/>
    <x v="0"/>
    <n v="2256.85"/>
    <n v="0"/>
    <n v="0"/>
    <n v="2256.85"/>
    <n v="5"/>
    <x v="181"/>
    <d v="2024-08-18T00:00:00"/>
    <x v="2"/>
    <x v="0"/>
    <n v="566.16"/>
    <x v="5"/>
  </r>
  <r>
    <s v="ORD109151"/>
    <x v="2"/>
    <x v="3"/>
    <n v="2265.06"/>
    <n v="0.46"/>
    <n v="1041.9276"/>
    <n v="1223.1324"/>
    <n v="5"/>
    <x v="494"/>
    <d v="2024-11-02T00:00:00"/>
    <x v="2"/>
    <x v="2"/>
    <n v="207.11"/>
    <x v="5"/>
  </r>
  <r>
    <s v="ORD105966"/>
    <x v="0"/>
    <x v="4"/>
    <n v="2266.7800000000002"/>
    <n v="0.24"/>
    <n v="544.02719999999999"/>
    <n v="1722.7528000000002"/>
    <n v="5"/>
    <x v="720"/>
    <d v="2023-03-28T00:00:00"/>
    <x v="2"/>
    <x v="2"/>
    <n v="398.5"/>
    <x v="3"/>
  </r>
  <r>
    <s v="ORD109712"/>
    <x v="2"/>
    <x v="2"/>
    <n v="2267.06"/>
    <n v="0.12"/>
    <n v="272.04719999999998"/>
    <n v="1995.0128"/>
    <n v="5"/>
    <x v="47"/>
    <d v="2023-10-16T00:00:00"/>
    <x v="0"/>
    <x v="0"/>
    <n v="669.63"/>
    <x v="2"/>
  </r>
  <r>
    <s v="ORD109251"/>
    <x v="2"/>
    <x v="4"/>
    <n v="2269.56"/>
    <n v="0.35"/>
    <n v="794.34599999999989"/>
    <n v="1475.2139999999999"/>
    <n v="5"/>
    <x v="219"/>
    <d v="2024-04-12T00:00:00"/>
    <x v="1"/>
    <x v="1"/>
    <n v="667.1"/>
    <x v="5"/>
  </r>
  <r>
    <s v="ORD103943"/>
    <x v="2"/>
    <x v="1"/>
    <n v="2273.19"/>
    <n v="0.33"/>
    <n v="750.1527000000001"/>
    <n v="1523.0373"/>
    <n v="5"/>
    <x v="560"/>
    <d v="2024-05-15T00:00:00"/>
    <x v="1"/>
    <x v="0"/>
    <n v="384.02"/>
    <x v="2"/>
  </r>
  <r>
    <s v="ORD111481"/>
    <x v="3"/>
    <x v="2"/>
    <n v="2276.11"/>
    <n v="0.37"/>
    <n v="842.16070000000002"/>
    <n v="1433.9493000000002"/>
    <n v="5"/>
    <x v="56"/>
    <d v="2024-11-11T00:00:00"/>
    <x v="0"/>
    <x v="0"/>
    <n v="673.15"/>
    <x v="2"/>
  </r>
  <r>
    <s v="ORD105677"/>
    <x v="0"/>
    <x v="4"/>
    <n v="2277.34"/>
    <n v="0.28999999999999998"/>
    <n v="660.42859999999996"/>
    <n v="1616.9114000000002"/>
    <n v="5"/>
    <x v="160"/>
    <d v="2024-07-01T00:00:00"/>
    <x v="2"/>
    <x v="1"/>
    <n v="442.89"/>
    <x v="1"/>
  </r>
  <r>
    <s v="ORD100387"/>
    <x v="0"/>
    <x v="2"/>
    <n v="2279.54"/>
    <n v="0.01"/>
    <n v="22.795400000000001"/>
    <n v="2256.7446"/>
    <n v="5"/>
    <x v="295"/>
    <d v="2024-03-08T00:00:00"/>
    <x v="0"/>
    <x v="0"/>
    <n v="190.23"/>
    <x v="2"/>
  </r>
  <r>
    <s v="ORD105457"/>
    <x v="2"/>
    <x v="2"/>
    <n v="2280.12"/>
    <n v="0.33"/>
    <n v="752.43960000000004"/>
    <n v="1527.6803999999997"/>
    <n v="5"/>
    <x v="186"/>
    <d v="2023-08-03T00:00:00"/>
    <x v="0"/>
    <x v="2"/>
    <n v="182.7"/>
    <x v="4"/>
  </r>
  <r>
    <s v="ORD102225"/>
    <x v="1"/>
    <x v="3"/>
    <n v="2285.21"/>
    <n v="0.33"/>
    <n v="754.11930000000007"/>
    <n v="1531.0907"/>
    <n v="5"/>
    <x v="516"/>
    <d v="2023-12-15T00:00:00"/>
    <x v="2"/>
    <x v="1"/>
    <n v="476.95"/>
    <x v="1"/>
  </r>
  <r>
    <s v="ORD106023"/>
    <x v="1"/>
    <x v="2"/>
    <n v="2295.4499999999998"/>
    <n v="0.11"/>
    <n v="252.49949999999998"/>
    <n v="2042.9504999999999"/>
    <n v="5"/>
    <x v="25"/>
    <d v="2023-01-14T00:00:00"/>
    <x v="1"/>
    <x v="1"/>
    <n v="603.69000000000005"/>
    <x v="3"/>
  </r>
  <r>
    <s v="ORD109025"/>
    <x v="0"/>
    <x v="4"/>
    <n v="2296.71"/>
    <n v="0.42"/>
    <n v="964.6182"/>
    <n v="1332.0918000000001"/>
    <n v="5"/>
    <x v="154"/>
    <d v="2023-02-04T00:00:00"/>
    <x v="0"/>
    <x v="2"/>
    <n v="472.44"/>
    <x v="3"/>
  </r>
  <r>
    <s v="ORD103302"/>
    <x v="1"/>
    <x v="4"/>
    <n v="2298.6"/>
    <n v="0.15"/>
    <n v="344.78999999999996"/>
    <n v="1953.81"/>
    <n v="5"/>
    <x v="237"/>
    <d v="2024-08-03T00:00:00"/>
    <x v="1"/>
    <x v="1"/>
    <n v="145.94999999999999"/>
    <x v="3"/>
  </r>
  <r>
    <s v="ORD107726"/>
    <x v="0"/>
    <x v="0"/>
    <n v="2300.39"/>
    <n v="0.17"/>
    <n v="391.06630000000001"/>
    <n v="1909.3236999999999"/>
    <n v="5"/>
    <x v="379"/>
    <d v="2023-03-04T00:00:00"/>
    <x v="1"/>
    <x v="1"/>
    <n v="432.29"/>
    <x v="3"/>
  </r>
  <r>
    <s v="ORD113711"/>
    <x v="1"/>
    <x v="3"/>
    <n v="2301.5100000000002"/>
    <n v="0.44"/>
    <n v="1012.6644000000001"/>
    <n v="1288.8456000000001"/>
    <n v="5"/>
    <x v="400"/>
    <d v="2024-01-05T00:00:00"/>
    <x v="1"/>
    <x v="2"/>
    <n v="331.78"/>
    <x v="5"/>
  </r>
  <r>
    <s v="ORD108840"/>
    <x v="2"/>
    <x v="2"/>
    <n v="2303"/>
    <n v="0.38"/>
    <n v="875.14"/>
    <n v="1427.8600000000001"/>
    <n v="5"/>
    <x v="413"/>
    <d v="2023-09-10T00:00:00"/>
    <x v="1"/>
    <x v="2"/>
    <n v="352.61"/>
    <x v="5"/>
  </r>
  <r>
    <s v="ORD104349"/>
    <x v="1"/>
    <x v="1"/>
    <n v="2307.13"/>
    <n v="0.25"/>
    <n v="576.78250000000003"/>
    <n v="1730.3475000000001"/>
    <n v="5"/>
    <x v="223"/>
    <d v="2024-09-11T00:00:00"/>
    <x v="0"/>
    <x v="2"/>
    <n v="659.33"/>
    <x v="2"/>
  </r>
  <r>
    <s v="ORD102324"/>
    <x v="0"/>
    <x v="1"/>
    <n v="2308.5500000000002"/>
    <n v="0.41"/>
    <n v="946.50549999999998"/>
    <n v="1362.0445000000002"/>
    <n v="5"/>
    <x v="561"/>
    <d v="2024-02-01T00:00:00"/>
    <x v="2"/>
    <x v="1"/>
    <n v="146.02000000000001"/>
    <x v="0"/>
  </r>
  <r>
    <s v="ORD111718"/>
    <x v="2"/>
    <x v="1"/>
    <n v="2308.6"/>
    <n v="0.24"/>
    <n v="554.06399999999996"/>
    <n v="1754.5360000000001"/>
    <n v="5"/>
    <x v="287"/>
    <d v="2024-07-26T00:00:00"/>
    <x v="1"/>
    <x v="2"/>
    <n v="130.43"/>
    <x v="3"/>
  </r>
  <r>
    <s v="ORD100448"/>
    <x v="0"/>
    <x v="1"/>
    <n v="2310.16"/>
    <n v="0.31"/>
    <n v="716.14959999999996"/>
    <n v="1594.0103999999999"/>
    <n v="5"/>
    <x v="166"/>
    <d v="2023-11-20T00:00:00"/>
    <x v="1"/>
    <x v="1"/>
    <n v="387.87"/>
    <x v="4"/>
  </r>
  <r>
    <s v="ORD107229"/>
    <x v="3"/>
    <x v="2"/>
    <n v="2311.85"/>
    <n v="0.17"/>
    <n v="393.0145"/>
    <n v="1918.8354999999999"/>
    <n v="5"/>
    <x v="694"/>
    <d v="2024-10-14T00:00:00"/>
    <x v="0"/>
    <x v="2"/>
    <n v="648.91"/>
    <x v="4"/>
  </r>
  <r>
    <s v="ORD108994"/>
    <x v="0"/>
    <x v="4"/>
    <n v="2313.0100000000002"/>
    <n v="0.13"/>
    <n v="300.69130000000001"/>
    <n v="2012.3187000000003"/>
    <n v="5"/>
    <x v="605"/>
    <d v="2024-07-02T00:00:00"/>
    <x v="1"/>
    <x v="0"/>
    <n v="488.18"/>
    <x v="3"/>
  </r>
  <r>
    <s v="ORD101972"/>
    <x v="0"/>
    <x v="3"/>
    <n v="2317.7399999999998"/>
    <n v="0.5"/>
    <n v="1158.8699999999999"/>
    <n v="1158.8699999999999"/>
    <n v="5"/>
    <x v="601"/>
    <d v="2023-06-04T00:00:00"/>
    <x v="1"/>
    <x v="2"/>
    <n v="550.13"/>
    <x v="4"/>
  </r>
  <r>
    <s v="ORD115008"/>
    <x v="2"/>
    <x v="3"/>
    <n v="2322.17"/>
    <n v="0.43"/>
    <n v="998.53309999999999"/>
    <n v="1323.6369"/>
    <n v="5"/>
    <x v="612"/>
    <d v="2023-03-02T00:00:00"/>
    <x v="0"/>
    <x v="2"/>
    <n v="626.15"/>
    <x v="0"/>
  </r>
  <r>
    <s v="ORD107012"/>
    <x v="0"/>
    <x v="1"/>
    <n v="2322.5100000000002"/>
    <n v="0.01"/>
    <n v="23.225100000000001"/>
    <n v="2299.2849000000001"/>
    <n v="5"/>
    <x v="563"/>
    <d v="2023-07-19T00:00:00"/>
    <x v="0"/>
    <x v="2"/>
    <n v="388.89"/>
    <x v="0"/>
  </r>
  <r>
    <s v="ORD103271"/>
    <x v="0"/>
    <x v="4"/>
    <n v="2325.91"/>
    <n v="0.08"/>
    <n v="186.0728"/>
    <n v="2139.8371999999999"/>
    <n v="5"/>
    <x v="444"/>
    <d v="2023-04-21T00:00:00"/>
    <x v="0"/>
    <x v="1"/>
    <n v="333.84"/>
    <x v="4"/>
  </r>
  <r>
    <s v="ORD112342"/>
    <x v="0"/>
    <x v="3"/>
    <n v="2326.02"/>
    <n v="0.36"/>
    <n v="837.36719999999991"/>
    <n v="1488.6528000000001"/>
    <n v="5"/>
    <x v="365"/>
    <d v="2023-07-26T00:00:00"/>
    <x v="1"/>
    <x v="1"/>
    <n v="454.68"/>
    <x v="3"/>
  </r>
  <r>
    <s v="ORD112123"/>
    <x v="3"/>
    <x v="1"/>
    <n v="2328.31"/>
    <n v="0.24"/>
    <n v="558.7944"/>
    <n v="1769.5155999999999"/>
    <n v="5"/>
    <x v="652"/>
    <d v="2023-08-02T00:00:00"/>
    <x v="0"/>
    <x v="2"/>
    <n v="161.02000000000001"/>
    <x v="1"/>
  </r>
  <r>
    <s v="ORD108346"/>
    <x v="1"/>
    <x v="2"/>
    <n v="2328.71"/>
    <n v="0.3"/>
    <n v="698.61299999999994"/>
    <n v="1630.0970000000002"/>
    <n v="5"/>
    <x v="479"/>
    <d v="2023-02-18T00:00:00"/>
    <x v="2"/>
    <x v="2"/>
    <n v="497.32"/>
    <x v="5"/>
  </r>
  <r>
    <s v="ORD100933"/>
    <x v="1"/>
    <x v="4"/>
    <n v="2329.3000000000002"/>
    <n v="0.1"/>
    <n v="232.93000000000004"/>
    <n v="2096.3700000000003"/>
    <n v="5"/>
    <x v="37"/>
    <d v="2024-06-01T00:00:00"/>
    <x v="2"/>
    <x v="2"/>
    <n v="458.26"/>
    <x v="2"/>
  </r>
  <r>
    <s v="ORD109900"/>
    <x v="2"/>
    <x v="1"/>
    <n v="2338.86"/>
    <n v="0.26"/>
    <n v="608.10360000000003"/>
    <n v="1730.7564000000002"/>
    <n v="5"/>
    <x v="475"/>
    <d v="2024-11-15T00:00:00"/>
    <x v="2"/>
    <x v="1"/>
    <n v="412.91"/>
    <x v="5"/>
  </r>
  <r>
    <s v="ORD103375"/>
    <x v="1"/>
    <x v="4"/>
    <n v="2338.9"/>
    <n v="0.18"/>
    <n v="421.00200000000001"/>
    <n v="1917.8980000000001"/>
    <n v="5"/>
    <x v="701"/>
    <d v="2024-08-26T00:00:00"/>
    <x v="1"/>
    <x v="1"/>
    <n v="308.79000000000002"/>
    <x v="5"/>
  </r>
  <r>
    <s v="ORD114325"/>
    <x v="1"/>
    <x v="2"/>
    <n v="2339.85"/>
    <n v="0.33"/>
    <n v="772.15049999999997"/>
    <n v="1567.6994999999999"/>
    <n v="5"/>
    <x v="629"/>
    <d v="2023-06-28T00:00:00"/>
    <x v="1"/>
    <x v="2"/>
    <n v="330.38"/>
    <x v="5"/>
  </r>
  <r>
    <s v="ORD109755"/>
    <x v="3"/>
    <x v="0"/>
    <n v="2343.71"/>
    <n v="0.4"/>
    <n v="937.48400000000004"/>
    <n v="1406.2260000000001"/>
    <n v="5"/>
    <x v="382"/>
    <d v="2023-09-28T00:00:00"/>
    <x v="0"/>
    <x v="0"/>
    <n v="197.02"/>
    <x v="5"/>
  </r>
  <r>
    <s v="ORD101975"/>
    <x v="1"/>
    <x v="4"/>
    <n v="2346.41"/>
    <n v="0.48"/>
    <n v="1126.2767999999999"/>
    <n v="1220.1332"/>
    <n v="5"/>
    <x v="223"/>
    <d v="2024-09-08T00:00:00"/>
    <x v="0"/>
    <x v="0"/>
    <n v="165.35"/>
    <x v="4"/>
  </r>
  <r>
    <s v="ORD115069"/>
    <x v="3"/>
    <x v="0"/>
    <n v="2350.94"/>
    <n v="0.09"/>
    <n v="211.58459999999999"/>
    <n v="2139.3553999999999"/>
    <n v="5"/>
    <x v="355"/>
    <d v="2023-12-15T00:00:00"/>
    <x v="2"/>
    <x v="2"/>
    <n v="218.07"/>
    <x v="5"/>
  </r>
  <r>
    <s v="ORD104787"/>
    <x v="1"/>
    <x v="1"/>
    <n v="2351.04"/>
    <n v="0.15"/>
    <n v="352.65600000000001"/>
    <n v="1998.384"/>
    <n v="5"/>
    <x v="605"/>
    <d v="2024-07-05T00:00:00"/>
    <x v="2"/>
    <x v="1"/>
    <n v="393.45"/>
    <x v="1"/>
  </r>
  <r>
    <s v="ORD113168"/>
    <x v="2"/>
    <x v="1"/>
    <n v="2351.14"/>
    <n v="0.17"/>
    <n v="399.69380000000001"/>
    <n v="1951.4461999999999"/>
    <n v="5"/>
    <x v="463"/>
    <d v="2023-12-31T00:00:00"/>
    <x v="2"/>
    <x v="1"/>
    <n v="326.11"/>
    <x v="4"/>
  </r>
  <r>
    <s v="ORD103335"/>
    <x v="1"/>
    <x v="2"/>
    <n v="2354.62"/>
    <n v="0.3"/>
    <n v="706.38599999999997"/>
    <n v="1648.2339999999999"/>
    <n v="5"/>
    <x v="427"/>
    <d v="2023-07-07T00:00:00"/>
    <x v="1"/>
    <x v="0"/>
    <n v="230.73"/>
    <x v="5"/>
  </r>
  <r>
    <s v="ORD110632"/>
    <x v="2"/>
    <x v="2"/>
    <n v="2357.13"/>
    <n v="0.19"/>
    <n v="447.85470000000004"/>
    <n v="1909.2753"/>
    <n v="5"/>
    <x v="360"/>
    <d v="2024-12-18T00:00:00"/>
    <x v="2"/>
    <x v="2"/>
    <n v="533.77"/>
    <x v="3"/>
  </r>
  <r>
    <s v="ORD113706"/>
    <x v="1"/>
    <x v="4"/>
    <n v="2358.04"/>
    <n v="0.42"/>
    <n v="990.3768"/>
    <n v="1367.6632"/>
    <n v="5"/>
    <x v="182"/>
    <d v="2024-10-29T00:00:00"/>
    <x v="2"/>
    <x v="1"/>
    <n v="569.72"/>
    <x v="4"/>
  </r>
  <r>
    <s v="ORD108542"/>
    <x v="2"/>
    <x v="2"/>
    <n v="2360.4699999999998"/>
    <n v="0.08"/>
    <n v="188.83759999999998"/>
    <n v="2171.6324"/>
    <n v="5"/>
    <x v="535"/>
    <d v="2023-10-23T00:00:00"/>
    <x v="1"/>
    <x v="2"/>
    <n v="394.99"/>
    <x v="2"/>
  </r>
  <r>
    <s v="ORD110870"/>
    <x v="2"/>
    <x v="0"/>
    <n v="2362.69"/>
    <n v="0.21"/>
    <n v="496.16489999999999"/>
    <n v="1866.5251000000001"/>
    <n v="5"/>
    <x v="709"/>
    <d v="2023-11-01T00:00:00"/>
    <x v="2"/>
    <x v="1"/>
    <n v="453.92"/>
    <x v="3"/>
  </r>
  <r>
    <s v="ORD103389"/>
    <x v="2"/>
    <x v="1"/>
    <n v="2366.6999999999998"/>
    <n v="0.02"/>
    <n v="47.333999999999996"/>
    <n v="2319.366"/>
    <n v="5"/>
    <x v="377"/>
    <d v="2023-06-25T00:00:00"/>
    <x v="0"/>
    <x v="2"/>
    <n v="601.86"/>
    <x v="2"/>
  </r>
  <r>
    <s v="ORD100384"/>
    <x v="1"/>
    <x v="1"/>
    <n v="2373.27"/>
    <n v="0.16"/>
    <n v="379.72320000000002"/>
    <n v="1993.5468000000001"/>
    <n v="5"/>
    <x v="497"/>
    <d v="2023-11-06T00:00:00"/>
    <x v="2"/>
    <x v="1"/>
    <n v="268.52999999999997"/>
    <x v="3"/>
  </r>
  <r>
    <s v="ORD114872"/>
    <x v="1"/>
    <x v="0"/>
    <n v="2374.36"/>
    <n v="0.4"/>
    <n v="949.74400000000014"/>
    <n v="1424.616"/>
    <n v="5"/>
    <x v="161"/>
    <d v="2024-03-20T00:00:00"/>
    <x v="2"/>
    <x v="0"/>
    <n v="201.05"/>
    <x v="4"/>
  </r>
  <r>
    <s v="ORD113446"/>
    <x v="1"/>
    <x v="3"/>
    <n v="2375.92"/>
    <n v="0.25"/>
    <n v="593.98"/>
    <n v="1781.94"/>
    <n v="5"/>
    <x v="58"/>
    <d v="2024-01-19T00:00:00"/>
    <x v="2"/>
    <x v="1"/>
    <n v="538.41999999999996"/>
    <x v="4"/>
  </r>
  <r>
    <s v="ORD108202"/>
    <x v="1"/>
    <x v="4"/>
    <n v="2384.11"/>
    <n v="0.08"/>
    <n v="190.72880000000001"/>
    <n v="2193.3812000000003"/>
    <n v="5"/>
    <x v="535"/>
    <d v="2023-10-21T00:00:00"/>
    <x v="1"/>
    <x v="1"/>
    <n v="257.92"/>
    <x v="2"/>
  </r>
  <r>
    <s v="ORD105076"/>
    <x v="3"/>
    <x v="4"/>
    <n v="2385.44"/>
    <n v="0.23"/>
    <n v="548.65120000000002"/>
    <n v="1836.7888"/>
    <n v="5"/>
    <x v="596"/>
    <d v="2023-03-16T00:00:00"/>
    <x v="0"/>
    <x v="2"/>
    <n v="555.6"/>
    <x v="4"/>
  </r>
  <r>
    <s v="ORD102133"/>
    <x v="1"/>
    <x v="1"/>
    <n v="2394.16"/>
    <n v="0.03"/>
    <n v="71.824799999999996"/>
    <n v="2322.3352"/>
    <n v="5"/>
    <x v="438"/>
    <d v="2023-02-03T00:00:00"/>
    <x v="1"/>
    <x v="1"/>
    <n v="629.59"/>
    <x v="2"/>
  </r>
  <r>
    <s v="ORD102785"/>
    <x v="3"/>
    <x v="4"/>
    <n v="2400.56"/>
    <n v="0.04"/>
    <n v="96.022400000000005"/>
    <n v="2304.5376000000001"/>
    <n v="5"/>
    <x v="324"/>
    <d v="2024-07-21T00:00:00"/>
    <x v="0"/>
    <x v="0"/>
    <n v="570.66999999999996"/>
    <x v="4"/>
  </r>
  <r>
    <s v="ORD106693"/>
    <x v="3"/>
    <x v="3"/>
    <n v="2403.8200000000002"/>
    <n v="0.23"/>
    <n v="552.87860000000001"/>
    <n v="1850.9414000000002"/>
    <n v="5"/>
    <x v="37"/>
    <d v="2024-06-03T00:00:00"/>
    <x v="0"/>
    <x v="2"/>
    <n v="216.3"/>
    <x v="0"/>
  </r>
  <r>
    <s v="ORD100300"/>
    <x v="1"/>
    <x v="1"/>
    <n v="2409.1799999999998"/>
    <n v="0.36"/>
    <n v="867.30479999999989"/>
    <n v="1541.8751999999999"/>
    <n v="5"/>
    <x v="729"/>
    <d v="2024-02-18T00:00:00"/>
    <x v="0"/>
    <x v="0"/>
    <n v="424.14"/>
    <x v="4"/>
  </r>
  <r>
    <s v="ORD114669"/>
    <x v="1"/>
    <x v="1"/>
    <n v="2411.77"/>
    <n v="0.31"/>
    <n v="747.64869999999996"/>
    <n v="1664.1213"/>
    <n v="5"/>
    <x v="650"/>
    <d v="2024-06-03T00:00:00"/>
    <x v="0"/>
    <x v="2"/>
    <n v="348.03"/>
    <x v="3"/>
  </r>
  <r>
    <s v="ORD113075"/>
    <x v="0"/>
    <x v="2"/>
    <n v="2415.59"/>
    <n v="0.31"/>
    <n v="748.8329"/>
    <n v="1666.7571000000003"/>
    <n v="5"/>
    <x v="314"/>
    <d v="2024-04-19T00:00:00"/>
    <x v="0"/>
    <x v="2"/>
    <n v="161.4"/>
    <x v="2"/>
  </r>
  <r>
    <s v="ORD106756"/>
    <x v="3"/>
    <x v="2"/>
    <n v="2416.63"/>
    <n v="0.43"/>
    <n v="1039.1509000000001"/>
    <n v="1377.4791"/>
    <n v="5"/>
    <x v="288"/>
    <d v="2024-09-19T00:00:00"/>
    <x v="0"/>
    <x v="0"/>
    <n v="329.06"/>
    <x v="3"/>
  </r>
  <r>
    <s v="ORD111024"/>
    <x v="0"/>
    <x v="0"/>
    <n v="2419.27"/>
    <n v="0.26"/>
    <n v="629.01020000000005"/>
    <n v="1790.2597999999998"/>
    <n v="5"/>
    <x v="391"/>
    <d v="2023-03-07T00:00:00"/>
    <x v="2"/>
    <x v="1"/>
    <n v="542.59"/>
    <x v="0"/>
  </r>
  <r>
    <s v="ORD109174"/>
    <x v="1"/>
    <x v="1"/>
    <n v="2424.5300000000002"/>
    <n v="0.17"/>
    <n v="412.17010000000005"/>
    <n v="2012.3599000000002"/>
    <n v="5"/>
    <x v="700"/>
    <d v="2023-07-07T00:00:00"/>
    <x v="0"/>
    <x v="0"/>
    <n v="389.75"/>
    <x v="4"/>
  </r>
  <r>
    <s v="ORD109863"/>
    <x v="2"/>
    <x v="0"/>
    <n v="2433.64"/>
    <n v="0.09"/>
    <n v="219.02759999999998"/>
    <n v="2214.6124"/>
    <n v="5"/>
    <x v="568"/>
    <d v="2023-07-08T00:00:00"/>
    <x v="1"/>
    <x v="1"/>
    <n v="135.31"/>
    <x v="3"/>
  </r>
  <r>
    <s v="ORD108089"/>
    <x v="2"/>
    <x v="2"/>
    <n v="2438.3000000000002"/>
    <n v="0.19"/>
    <n v="463.27700000000004"/>
    <n v="1975.0230000000001"/>
    <n v="5"/>
    <x v="522"/>
    <d v="2024-10-15T00:00:00"/>
    <x v="0"/>
    <x v="2"/>
    <n v="434.25"/>
    <x v="1"/>
  </r>
  <r>
    <s v="ORD108517"/>
    <x v="3"/>
    <x v="1"/>
    <n v="2440.83"/>
    <n v="0.14000000000000001"/>
    <n v="341.71620000000001"/>
    <n v="2099.1138000000001"/>
    <n v="5"/>
    <x v="348"/>
    <d v="2023-09-08T00:00:00"/>
    <x v="0"/>
    <x v="1"/>
    <n v="629.46"/>
    <x v="2"/>
  </r>
  <r>
    <s v="ORD106644"/>
    <x v="3"/>
    <x v="4"/>
    <n v="2446.98"/>
    <n v="0.42"/>
    <n v="1027.7316000000001"/>
    <n v="1419.2483999999999"/>
    <n v="5"/>
    <x v="555"/>
    <d v="2023-01-15T00:00:00"/>
    <x v="2"/>
    <x v="2"/>
    <n v="282.89999999999998"/>
    <x v="3"/>
  </r>
  <r>
    <s v="ORD111164"/>
    <x v="2"/>
    <x v="0"/>
    <n v="2448.7399999999998"/>
    <n v="0.13"/>
    <n v="318.33619999999996"/>
    <n v="2130.4038"/>
    <n v="5"/>
    <x v="193"/>
    <d v="2023-06-29T00:00:00"/>
    <x v="1"/>
    <x v="2"/>
    <n v="361.91"/>
    <x v="5"/>
  </r>
  <r>
    <s v="ORD110499"/>
    <x v="2"/>
    <x v="3"/>
    <n v="2450.61"/>
    <n v="0.35"/>
    <n v="857.71349999999995"/>
    <n v="1592.8965000000003"/>
    <n v="5"/>
    <x v="597"/>
    <d v="2023-04-23T00:00:00"/>
    <x v="0"/>
    <x v="0"/>
    <n v="311.23"/>
    <x v="1"/>
  </r>
  <r>
    <s v="ORD100402"/>
    <x v="0"/>
    <x v="3"/>
    <n v="2451.59"/>
    <n v="0.13"/>
    <n v="318.70670000000001"/>
    <n v="2132.8833"/>
    <n v="5"/>
    <x v="325"/>
    <d v="2023-12-29T00:00:00"/>
    <x v="1"/>
    <x v="2"/>
    <n v="620.73"/>
    <x v="1"/>
  </r>
  <r>
    <s v="ORD111884"/>
    <x v="0"/>
    <x v="3"/>
    <n v="2451.6"/>
    <n v="0.26"/>
    <n v="637.41600000000005"/>
    <n v="1814.1839999999997"/>
    <n v="5"/>
    <x v="282"/>
    <d v="2023-12-10T00:00:00"/>
    <x v="2"/>
    <x v="2"/>
    <n v="605.91999999999996"/>
    <x v="1"/>
  </r>
  <r>
    <s v="ORD110070"/>
    <x v="2"/>
    <x v="2"/>
    <n v="2452.69"/>
    <n v="0.23"/>
    <n v="564.11869999999999"/>
    <n v="1888.5713000000001"/>
    <n v="5"/>
    <x v="21"/>
    <d v="2023-03-20T00:00:00"/>
    <x v="0"/>
    <x v="2"/>
    <n v="517.20000000000005"/>
    <x v="2"/>
  </r>
  <r>
    <s v="ORD101101"/>
    <x v="2"/>
    <x v="4"/>
    <n v="2453.42"/>
    <n v="0.41"/>
    <n v="1005.9022"/>
    <n v="1447.5178000000001"/>
    <n v="5"/>
    <x v="609"/>
    <d v="2023-10-04T00:00:00"/>
    <x v="2"/>
    <x v="1"/>
    <n v="289.37"/>
    <x v="2"/>
  </r>
  <r>
    <s v="ORD113936"/>
    <x v="2"/>
    <x v="3"/>
    <n v="2464.06"/>
    <n v="0.2"/>
    <n v="492.81200000000001"/>
    <n v="1971.248"/>
    <n v="5"/>
    <x v="692"/>
    <d v="2024-08-11T00:00:00"/>
    <x v="2"/>
    <x v="2"/>
    <n v="457.49"/>
    <x v="2"/>
  </r>
  <r>
    <s v="ORD114455"/>
    <x v="1"/>
    <x v="3"/>
    <n v="2469.9899999999998"/>
    <n v="0.2"/>
    <n v="493.99799999999999"/>
    <n v="1975.9919999999997"/>
    <n v="5"/>
    <x v="213"/>
    <d v="2024-04-20T00:00:00"/>
    <x v="0"/>
    <x v="2"/>
    <n v="328.99"/>
    <x v="0"/>
  </r>
  <r>
    <s v="ORD102213"/>
    <x v="0"/>
    <x v="2"/>
    <n v="2471.87"/>
    <n v="0.2"/>
    <n v="494.37400000000002"/>
    <n v="1977.4959999999999"/>
    <n v="5"/>
    <x v="224"/>
    <d v="2024-08-26T00:00:00"/>
    <x v="0"/>
    <x v="1"/>
    <n v="376.81"/>
    <x v="5"/>
  </r>
  <r>
    <s v="ORD107935"/>
    <x v="2"/>
    <x v="4"/>
    <n v="2472.9499999999998"/>
    <n v="0.44"/>
    <n v="1088.098"/>
    <n v="1384.8519999999999"/>
    <n v="5"/>
    <x v="219"/>
    <d v="2024-04-12T00:00:00"/>
    <x v="0"/>
    <x v="1"/>
    <n v="242.07"/>
    <x v="4"/>
  </r>
  <r>
    <s v="ORD109463"/>
    <x v="1"/>
    <x v="0"/>
    <n v="2473.9899999999998"/>
    <n v="0.11"/>
    <n v="272.13889999999998"/>
    <n v="2201.8510999999999"/>
    <n v="5"/>
    <x v="461"/>
    <d v="2023-07-08T00:00:00"/>
    <x v="0"/>
    <x v="2"/>
    <n v="465.3"/>
    <x v="2"/>
  </r>
  <r>
    <s v="ORD107285"/>
    <x v="1"/>
    <x v="3"/>
    <n v="2480"/>
    <n v="0.05"/>
    <n v="124"/>
    <n v="2356"/>
    <n v="5"/>
    <x v="668"/>
    <d v="2023-03-09T00:00:00"/>
    <x v="2"/>
    <x v="2"/>
    <n v="739.87"/>
    <x v="4"/>
  </r>
  <r>
    <s v="ORD104244"/>
    <x v="3"/>
    <x v="2"/>
    <n v="2483.85"/>
    <n v="0.24"/>
    <n v="596.12399999999991"/>
    <n v="1887.7260000000001"/>
    <n v="5"/>
    <x v="12"/>
    <d v="2024-11-02T00:00:00"/>
    <x v="2"/>
    <x v="2"/>
    <n v="226.81"/>
    <x v="0"/>
  </r>
  <r>
    <s v="ORD100100"/>
    <x v="0"/>
    <x v="2"/>
    <n v="2490.34"/>
    <n v="0.08"/>
    <n v="199.22720000000001"/>
    <n v="2291.1128000000003"/>
    <n v="5"/>
    <x v="100"/>
    <d v="2024-07-08T00:00:00"/>
    <x v="2"/>
    <x v="0"/>
    <n v="306.17"/>
    <x v="5"/>
  </r>
  <r>
    <s v="ORD103368"/>
    <x v="1"/>
    <x v="0"/>
    <n v="2491.36"/>
    <n v="0.33"/>
    <n v="822.14880000000005"/>
    <n v="1669.2112000000002"/>
    <n v="5"/>
    <x v="117"/>
    <d v="2023-03-13T00:00:00"/>
    <x v="1"/>
    <x v="1"/>
    <n v="508.87"/>
    <x v="5"/>
  </r>
  <r>
    <s v="ORD112679"/>
    <x v="3"/>
    <x v="4"/>
    <n v="2491.9899999999998"/>
    <n v="0.42"/>
    <n v="1046.6357999999998"/>
    <n v="1445.3542"/>
    <n v="5"/>
    <x v="303"/>
    <d v="2023-12-25T00:00:00"/>
    <x v="2"/>
    <x v="0"/>
    <n v="445.35"/>
    <x v="4"/>
  </r>
  <r>
    <s v="ORD109882"/>
    <x v="0"/>
    <x v="3"/>
    <n v="2499.25"/>
    <n v="0.25"/>
    <n v="624.8125"/>
    <n v="1874.4375"/>
    <n v="5"/>
    <x v="520"/>
    <d v="2024-05-24T00:00:00"/>
    <x v="1"/>
    <x v="2"/>
    <n v="261.61"/>
    <x v="1"/>
  </r>
  <r>
    <s v="ORD111302"/>
    <x v="1"/>
    <x v="3"/>
    <n v="2499.29"/>
    <n v="0.01"/>
    <n v="24.992899999999999"/>
    <n v="2474.2970999999998"/>
    <n v="5"/>
    <x v="78"/>
    <d v="2023-02-27T00:00:00"/>
    <x v="1"/>
    <x v="2"/>
    <n v="636.82000000000005"/>
    <x v="4"/>
  </r>
  <r>
    <s v="ORD114766"/>
    <x v="0"/>
    <x v="4"/>
    <n v="2511.7800000000002"/>
    <n v="0.31"/>
    <n v="778.65180000000009"/>
    <n v="1733.1282000000001"/>
    <n v="5"/>
    <x v="701"/>
    <d v="2024-08-28T00:00:00"/>
    <x v="2"/>
    <x v="0"/>
    <n v="356.44"/>
    <x v="3"/>
  </r>
  <r>
    <s v="ORD101984"/>
    <x v="2"/>
    <x v="3"/>
    <n v="2512.84"/>
    <n v="0.3"/>
    <n v="753.85199999999998"/>
    <n v="1758.9880000000003"/>
    <n v="5"/>
    <x v="80"/>
    <d v="2024-09-09T00:00:00"/>
    <x v="2"/>
    <x v="1"/>
    <n v="244.58"/>
    <x v="0"/>
  </r>
  <r>
    <s v="ORD110894"/>
    <x v="0"/>
    <x v="3"/>
    <n v="2519.27"/>
    <n v="0.28000000000000003"/>
    <n v="705.39560000000006"/>
    <n v="1813.8743999999999"/>
    <n v="5"/>
    <x v="294"/>
    <d v="2024-07-26T00:00:00"/>
    <x v="2"/>
    <x v="0"/>
    <n v="501.67"/>
    <x v="4"/>
  </r>
  <r>
    <s v="ORD112587"/>
    <x v="2"/>
    <x v="4"/>
    <n v="2522.09"/>
    <n v="0.31"/>
    <n v="781.8479000000001"/>
    <n v="1740.2420999999999"/>
    <n v="5"/>
    <x v="311"/>
    <d v="2023-09-05T00:00:00"/>
    <x v="2"/>
    <x v="1"/>
    <n v="254.32"/>
    <x v="1"/>
  </r>
  <r>
    <s v="ORD110199"/>
    <x v="3"/>
    <x v="3"/>
    <n v="2522.58"/>
    <n v="0.01"/>
    <n v="25.2258"/>
    <n v="2497.3541999999998"/>
    <n v="5"/>
    <x v="337"/>
    <d v="2024-02-18T00:00:00"/>
    <x v="0"/>
    <x v="2"/>
    <n v="659.69"/>
    <x v="0"/>
  </r>
  <r>
    <s v="ORD111814"/>
    <x v="1"/>
    <x v="4"/>
    <n v="2523.98"/>
    <n v="0.35"/>
    <n v="883.39299999999992"/>
    <n v="1640.587"/>
    <n v="5"/>
    <x v="485"/>
    <d v="2024-07-05T00:00:00"/>
    <x v="1"/>
    <x v="2"/>
    <n v="418.05"/>
    <x v="5"/>
  </r>
  <r>
    <s v="ORD110345"/>
    <x v="2"/>
    <x v="1"/>
    <n v="2527.25"/>
    <n v="0.31"/>
    <n v="783.44749999999999"/>
    <n v="1743.8025"/>
    <n v="5"/>
    <x v="209"/>
    <d v="2024-03-25T00:00:00"/>
    <x v="0"/>
    <x v="1"/>
    <n v="396.89"/>
    <x v="5"/>
  </r>
  <r>
    <s v="ORD110054"/>
    <x v="1"/>
    <x v="0"/>
    <n v="2528.73"/>
    <n v="0.24"/>
    <n v="606.89519999999993"/>
    <n v="1921.8348000000001"/>
    <n v="5"/>
    <x v="542"/>
    <d v="2024-12-21T00:00:00"/>
    <x v="0"/>
    <x v="1"/>
    <n v="637.49"/>
    <x v="1"/>
  </r>
  <r>
    <s v="ORD107732"/>
    <x v="1"/>
    <x v="4"/>
    <n v="2531.09"/>
    <n v="0.3"/>
    <n v="759.327"/>
    <n v="1771.7630000000001"/>
    <n v="5"/>
    <x v="561"/>
    <d v="2024-02-04T00:00:00"/>
    <x v="2"/>
    <x v="0"/>
    <n v="592.97"/>
    <x v="2"/>
  </r>
  <r>
    <s v="ORD105415"/>
    <x v="0"/>
    <x v="1"/>
    <n v="2535.5700000000002"/>
    <n v="0.44"/>
    <n v="1115.6508000000001"/>
    <n v="1419.9192"/>
    <n v="5"/>
    <x v="158"/>
    <d v="2024-10-02T00:00:00"/>
    <x v="2"/>
    <x v="1"/>
    <n v="269.23"/>
    <x v="0"/>
  </r>
  <r>
    <s v="ORD102075"/>
    <x v="0"/>
    <x v="4"/>
    <n v="2541.5100000000002"/>
    <n v="0.28000000000000003"/>
    <n v="711.6228000000001"/>
    <n v="1829.8872000000001"/>
    <n v="5"/>
    <x v="531"/>
    <d v="2023-05-24T00:00:00"/>
    <x v="0"/>
    <x v="1"/>
    <n v="312.77"/>
    <x v="4"/>
  </r>
  <r>
    <s v="ORD113627"/>
    <x v="3"/>
    <x v="2"/>
    <n v="2550.37"/>
    <n v="0.43"/>
    <n v="1096.6590999999999"/>
    <n v="1453.7109"/>
    <n v="5"/>
    <x v="202"/>
    <d v="2023-11-06T00:00:00"/>
    <x v="2"/>
    <x v="2"/>
    <n v="591.03"/>
    <x v="0"/>
  </r>
  <r>
    <s v="ORD111325"/>
    <x v="2"/>
    <x v="3"/>
    <n v="2554.02"/>
    <n v="0.06"/>
    <n v="153.24119999999999"/>
    <n v="2400.7788"/>
    <n v="5"/>
    <x v="207"/>
    <d v="2023-06-15T00:00:00"/>
    <x v="0"/>
    <x v="0"/>
    <n v="597.54999999999995"/>
    <x v="1"/>
  </r>
  <r>
    <s v="ORD109279"/>
    <x v="0"/>
    <x v="0"/>
    <n v="2554.38"/>
    <n v="0.4"/>
    <n v="1021.7520000000001"/>
    <n v="1532.6280000000002"/>
    <n v="5"/>
    <x v="578"/>
    <d v="2024-04-09T00:00:00"/>
    <x v="2"/>
    <x v="1"/>
    <n v="388.27"/>
    <x v="5"/>
  </r>
  <r>
    <s v="ORD110820"/>
    <x v="2"/>
    <x v="4"/>
    <n v="2558.94"/>
    <n v="0.31"/>
    <n v="793.27139999999997"/>
    <n v="1765.6686"/>
    <n v="5"/>
    <x v="177"/>
    <d v="2024-01-27T00:00:00"/>
    <x v="2"/>
    <x v="2"/>
    <n v="567.84"/>
    <x v="5"/>
  </r>
  <r>
    <s v="ORD112715"/>
    <x v="2"/>
    <x v="1"/>
    <n v="2559.12"/>
    <n v="0.17"/>
    <n v="435.05040000000002"/>
    <n v="2124.0695999999998"/>
    <n v="5"/>
    <x v="186"/>
    <d v="2023-08-06T00:00:00"/>
    <x v="2"/>
    <x v="0"/>
    <n v="491.97"/>
    <x v="0"/>
  </r>
  <r>
    <s v="ORD106501"/>
    <x v="0"/>
    <x v="3"/>
    <n v="2562.37"/>
    <n v="0.14000000000000001"/>
    <n v="358.73180000000002"/>
    <n v="2203.6381999999999"/>
    <n v="5"/>
    <x v="128"/>
    <d v="2024-08-28T00:00:00"/>
    <x v="0"/>
    <x v="2"/>
    <n v="193.61"/>
    <x v="1"/>
  </r>
  <r>
    <s v="ORD113108"/>
    <x v="2"/>
    <x v="0"/>
    <n v="2563.5"/>
    <n v="0.25"/>
    <n v="640.875"/>
    <n v="1922.625"/>
    <n v="5"/>
    <x v="661"/>
    <d v="2023-10-25T00:00:00"/>
    <x v="0"/>
    <x v="1"/>
    <n v="701.66"/>
    <x v="4"/>
  </r>
  <r>
    <s v="ORD111925"/>
    <x v="0"/>
    <x v="3"/>
    <n v="2563.92"/>
    <n v="0.15"/>
    <n v="384.58800000000002"/>
    <n v="2179.3319999999999"/>
    <n v="5"/>
    <x v="221"/>
    <d v="2024-06-02T00:00:00"/>
    <x v="1"/>
    <x v="0"/>
    <n v="457.36"/>
    <x v="3"/>
  </r>
  <r>
    <s v="ORD107099"/>
    <x v="2"/>
    <x v="2"/>
    <n v="2565.52"/>
    <n v="0.24"/>
    <n v="615.72479999999996"/>
    <n v="1949.7952"/>
    <n v="5"/>
    <x v="140"/>
    <d v="2023-05-14T00:00:00"/>
    <x v="0"/>
    <x v="1"/>
    <n v="712.1"/>
    <x v="0"/>
  </r>
  <r>
    <s v="ORD100599"/>
    <x v="2"/>
    <x v="4"/>
    <n v="2566.17"/>
    <n v="0.12"/>
    <n v="307.94040000000001"/>
    <n v="2258.2296000000001"/>
    <n v="5"/>
    <x v="190"/>
    <d v="2023-10-27T00:00:00"/>
    <x v="2"/>
    <x v="0"/>
    <n v="532.41999999999996"/>
    <x v="4"/>
  </r>
  <r>
    <s v="ORD108028"/>
    <x v="2"/>
    <x v="3"/>
    <n v="2569.98"/>
    <n v="0.1"/>
    <n v="256.99799999999999"/>
    <n v="2312.982"/>
    <n v="5"/>
    <x v="704"/>
    <d v="2023-02-20T00:00:00"/>
    <x v="1"/>
    <x v="1"/>
    <n v="368.3"/>
    <x v="0"/>
  </r>
  <r>
    <s v="ORD109922"/>
    <x v="2"/>
    <x v="3"/>
    <n v="2574.0700000000002"/>
    <n v="0.1"/>
    <n v="257.40700000000004"/>
    <n v="2316.663"/>
    <n v="5"/>
    <x v="693"/>
    <d v="2023-07-13T00:00:00"/>
    <x v="0"/>
    <x v="1"/>
    <n v="367.97"/>
    <x v="5"/>
  </r>
  <r>
    <s v="ORD101144"/>
    <x v="3"/>
    <x v="3"/>
    <n v="2576.02"/>
    <n v="0.27"/>
    <n v="695.52539999999999"/>
    <n v="1880.4946"/>
    <n v="5"/>
    <x v="243"/>
    <d v="2024-01-29T00:00:00"/>
    <x v="1"/>
    <x v="1"/>
    <n v="157.58000000000001"/>
    <x v="1"/>
  </r>
  <r>
    <s v="ORD100753"/>
    <x v="2"/>
    <x v="2"/>
    <n v="2577.0500000000002"/>
    <n v="0.04"/>
    <n v="103.08200000000001"/>
    <n v="2473.9680000000003"/>
    <n v="5"/>
    <x v="560"/>
    <d v="2024-05-14T00:00:00"/>
    <x v="1"/>
    <x v="2"/>
    <n v="460"/>
    <x v="3"/>
  </r>
  <r>
    <s v="ORD106344"/>
    <x v="2"/>
    <x v="0"/>
    <n v="2577.21"/>
    <n v="0"/>
    <n v="0"/>
    <n v="2577.21"/>
    <n v="5"/>
    <x v="237"/>
    <d v="2024-08-06T00:00:00"/>
    <x v="1"/>
    <x v="2"/>
    <n v="195.33"/>
    <x v="5"/>
  </r>
  <r>
    <s v="ORD101424"/>
    <x v="3"/>
    <x v="4"/>
    <n v="2585.89"/>
    <n v="0.44"/>
    <n v="1137.7916"/>
    <n v="1448.0983999999999"/>
    <n v="5"/>
    <x v="156"/>
    <d v="2024-05-11T00:00:00"/>
    <x v="1"/>
    <x v="1"/>
    <n v="420.25"/>
    <x v="1"/>
  </r>
  <r>
    <s v="ORD109515"/>
    <x v="2"/>
    <x v="1"/>
    <n v="2587.37"/>
    <n v="0.03"/>
    <n v="77.621099999999998"/>
    <n v="2509.7489"/>
    <n v="5"/>
    <x v="404"/>
    <d v="2024-07-27T00:00:00"/>
    <x v="1"/>
    <x v="1"/>
    <n v="747.69"/>
    <x v="2"/>
  </r>
  <r>
    <s v="ORD102721"/>
    <x v="1"/>
    <x v="0"/>
    <n v="2587.54"/>
    <n v="0.15"/>
    <n v="388.13099999999997"/>
    <n v="2199.4090000000001"/>
    <n v="5"/>
    <x v="341"/>
    <d v="2023-06-26T00:00:00"/>
    <x v="2"/>
    <x v="1"/>
    <n v="554.62"/>
    <x v="3"/>
  </r>
  <r>
    <s v="ORD112973"/>
    <x v="3"/>
    <x v="0"/>
    <n v="2587.79"/>
    <n v="0.05"/>
    <n v="129.3895"/>
    <n v="2458.4004999999997"/>
    <n v="5"/>
    <x v="45"/>
    <d v="2023-06-01T00:00:00"/>
    <x v="0"/>
    <x v="2"/>
    <n v="665.68"/>
    <x v="3"/>
  </r>
  <r>
    <s v="ORD107114"/>
    <x v="2"/>
    <x v="4"/>
    <n v="2598.9899999999998"/>
    <n v="0.04"/>
    <n v="103.95959999999999"/>
    <n v="2495.0303999999996"/>
    <n v="5"/>
    <x v="486"/>
    <d v="2023-12-22T00:00:00"/>
    <x v="1"/>
    <x v="1"/>
    <n v="466.39"/>
    <x v="4"/>
  </r>
  <r>
    <s v="ORD108324"/>
    <x v="1"/>
    <x v="2"/>
    <n v="2601.27"/>
    <n v="0.42"/>
    <n v="1092.5334"/>
    <n v="1508.7366"/>
    <n v="5"/>
    <x v="718"/>
    <d v="2024-08-05T00:00:00"/>
    <x v="1"/>
    <x v="2"/>
    <n v="482.62"/>
    <x v="0"/>
  </r>
  <r>
    <s v="ORD107193"/>
    <x v="3"/>
    <x v="0"/>
    <n v="2602.35"/>
    <n v="0.42"/>
    <n v="1092.9869999999999"/>
    <n v="1509.3630000000001"/>
    <n v="5"/>
    <x v="520"/>
    <d v="2024-05-21T00:00:00"/>
    <x v="2"/>
    <x v="2"/>
    <n v="369.75"/>
    <x v="1"/>
  </r>
  <r>
    <s v="ORD109531"/>
    <x v="1"/>
    <x v="4"/>
    <n v="2605.25"/>
    <n v="0.09"/>
    <n v="234.4725"/>
    <n v="2370.7775000000001"/>
    <n v="5"/>
    <x v="563"/>
    <d v="2023-07-18T00:00:00"/>
    <x v="1"/>
    <x v="0"/>
    <n v="343.1"/>
    <x v="2"/>
  </r>
  <r>
    <s v="ORD102892"/>
    <x v="2"/>
    <x v="1"/>
    <n v="2606.5"/>
    <n v="0.25"/>
    <n v="651.625"/>
    <n v="1954.875"/>
    <n v="5"/>
    <x v="583"/>
    <d v="2023-10-08T00:00:00"/>
    <x v="2"/>
    <x v="0"/>
    <n v="446.26"/>
    <x v="0"/>
  </r>
  <r>
    <s v="ORD102685"/>
    <x v="1"/>
    <x v="2"/>
    <n v="2610.79"/>
    <n v="0.4"/>
    <n v="1044.316"/>
    <n v="1566.4739999999999"/>
    <n v="5"/>
    <x v="683"/>
    <d v="2024-07-06T00:00:00"/>
    <x v="1"/>
    <x v="0"/>
    <n v="412.96"/>
    <x v="4"/>
  </r>
  <r>
    <s v="ORD105605"/>
    <x v="1"/>
    <x v="0"/>
    <n v="2612.5"/>
    <n v="0.13"/>
    <n v="339.625"/>
    <n v="2272.875"/>
    <n v="5"/>
    <x v="639"/>
    <d v="2023-08-12T00:00:00"/>
    <x v="2"/>
    <x v="2"/>
    <n v="151.31"/>
    <x v="2"/>
  </r>
  <r>
    <s v="ORD101782"/>
    <x v="3"/>
    <x v="2"/>
    <n v="2612.65"/>
    <n v="0.19"/>
    <n v="496.40350000000001"/>
    <n v="2116.2465000000002"/>
    <n v="5"/>
    <x v="444"/>
    <d v="2023-04-24T00:00:00"/>
    <x v="0"/>
    <x v="2"/>
    <n v="276.76"/>
    <x v="1"/>
  </r>
  <r>
    <s v="ORD108373"/>
    <x v="1"/>
    <x v="3"/>
    <n v="2614.7199999999998"/>
    <n v="0.46"/>
    <n v="1202.7711999999999"/>
    <n v="1411.9487999999999"/>
    <n v="5"/>
    <x v="490"/>
    <d v="2023-09-21T00:00:00"/>
    <x v="0"/>
    <x v="0"/>
    <n v="533.19000000000005"/>
    <x v="4"/>
  </r>
  <r>
    <s v="ORD106104"/>
    <x v="3"/>
    <x v="0"/>
    <n v="2622.94"/>
    <n v="0.08"/>
    <n v="209.83520000000001"/>
    <n v="2413.1048000000001"/>
    <n v="5"/>
    <x v="169"/>
    <d v="2023-10-14T00:00:00"/>
    <x v="2"/>
    <x v="0"/>
    <n v="149.99"/>
    <x v="0"/>
  </r>
  <r>
    <s v="ORD106230"/>
    <x v="0"/>
    <x v="3"/>
    <n v="2624.44"/>
    <n v="0.28000000000000003"/>
    <n v="734.84320000000014"/>
    <n v="1889.5967999999998"/>
    <n v="5"/>
    <x v="397"/>
    <d v="2024-05-31T00:00:00"/>
    <x v="0"/>
    <x v="2"/>
    <n v="502.91"/>
    <x v="1"/>
  </r>
  <r>
    <s v="ORD109669"/>
    <x v="2"/>
    <x v="3"/>
    <n v="2627.82"/>
    <n v="0.34"/>
    <n v="893.45880000000011"/>
    <n v="1734.3612000000001"/>
    <n v="5"/>
    <x v="157"/>
    <d v="2024-07-31T00:00:00"/>
    <x v="1"/>
    <x v="0"/>
    <n v="385.28"/>
    <x v="1"/>
  </r>
  <r>
    <s v="ORD106274"/>
    <x v="3"/>
    <x v="3"/>
    <n v="2630.41"/>
    <n v="0.49"/>
    <n v="1288.9008999999999"/>
    <n v="1341.5091"/>
    <n v="5"/>
    <x v="54"/>
    <d v="2023-04-06T00:00:00"/>
    <x v="2"/>
    <x v="0"/>
    <n v="628.73"/>
    <x v="5"/>
  </r>
  <r>
    <s v="ORD109430"/>
    <x v="2"/>
    <x v="3"/>
    <n v="2640.68"/>
    <n v="0.42"/>
    <n v="1109.0855999999999"/>
    <n v="1531.5944"/>
    <n v="5"/>
    <x v="28"/>
    <d v="2024-01-10T00:00:00"/>
    <x v="0"/>
    <x v="0"/>
    <n v="367.2"/>
    <x v="4"/>
  </r>
  <r>
    <s v="ORD103306"/>
    <x v="2"/>
    <x v="2"/>
    <n v="2640.88"/>
    <n v="0.13"/>
    <n v="343.31440000000003"/>
    <n v="2297.5655999999999"/>
    <n v="5"/>
    <x v="551"/>
    <d v="2024-02-24T00:00:00"/>
    <x v="2"/>
    <x v="2"/>
    <n v="228.74"/>
    <x v="0"/>
  </r>
  <r>
    <s v="ORD114671"/>
    <x v="3"/>
    <x v="0"/>
    <n v="2640.99"/>
    <n v="0.47"/>
    <n v="1241.2652999999998"/>
    <n v="1399.7247"/>
    <n v="5"/>
    <x v="635"/>
    <d v="2024-07-16T00:00:00"/>
    <x v="0"/>
    <x v="0"/>
    <n v="402.72"/>
    <x v="2"/>
  </r>
  <r>
    <s v="ORD105664"/>
    <x v="2"/>
    <x v="3"/>
    <n v="2641.95"/>
    <n v="0.37"/>
    <n v="977.52149999999995"/>
    <n v="1664.4285"/>
    <n v="5"/>
    <x v="657"/>
    <d v="2024-10-19T00:00:00"/>
    <x v="0"/>
    <x v="2"/>
    <n v="400.18"/>
    <x v="0"/>
  </r>
  <r>
    <s v="ORD112747"/>
    <x v="2"/>
    <x v="2"/>
    <n v="2648.7"/>
    <n v="0.36"/>
    <n v="953.53199999999993"/>
    <n v="1695.1679999999999"/>
    <n v="5"/>
    <x v="448"/>
    <d v="2023-04-06T00:00:00"/>
    <x v="1"/>
    <x v="2"/>
    <n v="678.87"/>
    <x v="0"/>
  </r>
  <r>
    <s v="ORD105373"/>
    <x v="2"/>
    <x v="3"/>
    <n v="2651.3"/>
    <n v="0.09"/>
    <n v="238.61700000000002"/>
    <n v="2412.683"/>
    <n v="5"/>
    <x v="121"/>
    <d v="2024-11-16T00:00:00"/>
    <x v="1"/>
    <x v="2"/>
    <n v="690.25"/>
    <x v="2"/>
  </r>
  <r>
    <s v="ORD101985"/>
    <x v="2"/>
    <x v="2"/>
    <n v="2651.65"/>
    <n v="0.3"/>
    <n v="795.495"/>
    <n v="1856.1550000000002"/>
    <n v="5"/>
    <x v="725"/>
    <d v="2024-08-22T00:00:00"/>
    <x v="0"/>
    <x v="0"/>
    <n v="735.5"/>
    <x v="5"/>
  </r>
  <r>
    <s v="ORD100102"/>
    <x v="2"/>
    <x v="2"/>
    <n v="2652.24"/>
    <n v="0.37"/>
    <n v="981.32879999999989"/>
    <n v="1670.9112"/>
    <n v="5"/>
    <x v="642"/>
    <d v="2023-06-13T00:00:00"/>
    <x v="0"/>
    <x v="1"/>
    <n v="666.98"/>
    <x v="0"/>
  </r>
  <r>
    <s v="ORD100616"/>
    <x v="1"/>
    <x v="1"/>
    <n v="2656.61"/>
    <n v="0.44"/>
    <n v="1168.9084"/>
    <n v="1487.7016000000001"/>
    <n v="5"/>
    <x v="255"/>
    <d v="2024-11-10T00:00:00"/>
    <x v="2"/>
    <x v="2"/>
    <n v="452.9"/>
    <x v="0"/>
  </r>
  <r>
    <s v="ORD101586"/>
    <x v="1"/>
    <x v="4"/>
    <n v="2656.9"/>
    <n v="0.1"/>
    <n v="265.69"/>
    <n v="2391.21"/>
    <n v="5"/>
    <x v="320"/>
    <d v="2023-08-29T00:00:00"/>
    <x v="1"/>
    <x v="1"/>
    <n v="363.09"/>
    <x v="4"/>
  </r>
  <r>
    <s v="ORD103821"/>
    <x v="2"/>
    <x v="0"/>
    <n v="2660.69"/>
    <n v="0.42"/>
    <n v="1117.4898000000001"/>
    <n v="1543.2002"/>
    <n v="5"/>
    <x v="567"/>
    <d v="2024-02-27T00:00:00"/>
    <x v="2"/>
    <x v="1"/>
    <n v="268"/>
    <x v="4"/>
  </r>
  <r>
    <s v="ORD101177"/>
    <x v="3"/>
    <x v="1"/>
    <n v="2670.91"/>
    <n v="0.27"/>
    <n v="721.14570000000003"/>
    <n v="1949.7642999999998"/>
    <n v="5"/>
    <x v="326"/>
    <d v="2024-06-15T00:00:00"/>
    <x v="2"/>
    <x v="0"/>
    <n v="666.87"/>
    <x v="2"/>
  </r>
  <r>
    <s v="ORD102326"/>
    <x v="2"/>
    <x v="1"/>
    <n v="2673.83"/>
    <n v="0.03"/>
    <n v="80.2149"/>
    <n v="2593.6151"/>
    <n v="5"/>
    <x v="685"/>
    <d v="2023-11-20T00:00:00"/>
    <x v="1"/>
    <x v="2"/>
    <n v="602.39"/>
    <x v="5"/>
  </r>
  <r>
    <s v="ORD113220"/>
    <x v="0"/>
    <x v="1"/>
    <n v="2675.04"/>
    <n v="0.17"/>
    <n v="454.7568"/>
    <n v="2220.2831999999999"/>
    <n v="5"/>
    <x v="699"/>
    <d v="2023-01-29T00:00:00"/>
    <x v="0"/>
    <x v="2"/>
    <n v="743.36"/>
    <x v="2"/>
  </r>
  <r>
    <s v="ORD112552"/>
    <x v="1"/>
    <x v="3"/>
    <n v="2678.14"/>
    <n v="0.16"/>
    <n v="428.50239999999997"/>
    <n v="2249.6376"/>
    <n v="5"/>
    <x v="328"/>
    <d v="2024-02-01T00:00:00"/>
    <x v="2"/>
    <x v="0"/>
    <n v="197.53"/>
    <x v="2"/>
  </r>
  <r>
    <s v="ORD103503"/>
    <x v="1"/>
    <x v="2"/>
    <n v="2681.89"/>
    <n v="0.16"/>
    <n v="429.10239999999999"/>
    <n v="2252.7875999999997"/>
    <n v="5"/>
    <x v="17"/>
    <d v="2024-04-30T00:00:00"/>
    <x v="1"/>
    <x v="0"/>
    <n v="195.24"/>
    <x v="4"/>
  </r>
  <r>
    <s v="ORD110432"/>
    <x v="1"/>
    <x v="1"/>
    <n v="2684.92"/>
    <n v="0.39"/>
    <n v="1047.1188"/>
    <n v="1637.8012000000001"/>
    <n v="5"/>
    <x v="690"/>
    <d v="2024-03-06T00:00:00"/>
    <x v="0"/>
    <x v="0"/>
    <n v="590.32000000000005"/>
    <x v="4"/>
  </r>
  <r>
    <s v="ORD108258"/>
    <x v="3"/>
    <x v="2"/>
    <n v="2688.54"/>
    <n v="0.12"/>
    <n v="322.62479999999999"/>
    <n v="2365.9151999999999"/>
    <n v="5"/>
    <x v="61"/>
    <d v="2023-07-20T00:00:00"/>
    <x v="0"/>
    <x v="2"/>
    <n v="689.06"/>
    <x v="0"/>
  </r>
  <r>
    <s v="ORD108718"/>
    <x v="1"/>
    <x v="4"/>
    <n v="2689.08"/>
    <n v="0.26"/>
    <n v="699.16079999999999"/>
    <n v="1989.9191999999998"/>
    <n v="5"/>
    <x v="467"/>
    <d v="2024-08-16T00:00:00"/>
    <x v="2"/>
    <x v="0"/>
    <n v="394.54"/>
    <x v="3"/>
  </r>
  <r>
    <s v="ORD100167"/>
    <x v="0"/>
    <x v="4"/>
    <n v="2690.5"/>
    <n v="0.33"/>
    <n v="887.86500000000001"/>
    <n v="1802.635"/>
    <n v="5"/>
    <x v="37"/>
    <d v="2024-06-01T00:00:00"/>
    <x v="1"/>
    <x v="0"/>
    <n v="418.96"/>
    <x v="0"/>
  </r>
  <r>
    <s v="ORD110204"/>
    <x v="2"/>
    <x v="1"/>
    <n v="2696.57"/>
    <n v="0.42"/>
    <n v="1132.5594000000001"/>
    <n v="1564.0106000000001"/>
    <n v="5"/>
    <x v="416"/>
    <d v="2024-05-09T00:00:00"/>
    <x v="1"/>
    <x v="1"/>
    <n v="742.05"/>
    <x v="0"/>
  </r>
  <r>
    <s v="ORD103163"/>
    <x v="1"/>
    <x v="3"/>
    <n v="2697.39"/>
    <n v="0.22"/>
    <n v="593.42579999999998"/>
    <n v="2103.9641999999999"/>
    <n v="5"/>
    <x v="205"/>
    <d v="2024-04-30T00:00:00"/>
    <x v="0"/>
    <x v="2"/>
    <n v="599.5"/>
    <x v="5"/>
  </r>
  <r>
    <s v="ORD103714"/>
    <x v="1"/>
    <x v="1"/>
    <n v="2701.21"/>
    <n v="0.49"/>
    <n v="1323.5929000000001"/>
    <n v="1377.6170999999999"/>
    <n v="5"/>
    <x v="552"/>
    <d v="2023-09-17T00:00:00"/>
    <x v="2"/>
    <x v="0"/>
    <n v="712.15"/>
    <x v="3"/>
  </r>
  <r>
    <s v="ORD109241"/>
    <x v="2"/>
    <x v="0"/>
    <n v="2703.3"/>
    <n v="0.47"/>
    <n v="1270.5509999999999"/>
    <n v="1432.7490000000003"/>
    <n v="5"/>
    <x v="283"/>
    <d v="2023-02-28T00:00:00"/>
    <x v="2"/>
    <x v="0"/>
    <n v="332.08"/>
    <x v="2"/>
  </r>
  <r>
    <s v="ORD100175"/>
    <x v="2"/>
    <x v="3"/>
    <n v="2703.93"/>
    <n v="0.48"/>
    <n v="1297.8863999999999"/>
    <n v="1406.0436"/>
    <n v="5"/>
    <x v="536"/>
    <d v="2024-01-06T00:00:00"/>
    <x v="2"/>
    <x v="2"/>
    <n v="671.84"/>
    <x v="1"/>
  </r>
  <r>
    <s v="ORD110260"/>
    <x v="0"/>
    <x v="2"/>
    <n v="2705.51"/>
    <n v="0.2"/>
    <n v="541.10200000000009"/>
    <n v="2164.4080000000004"/>
    <n v="5"/>
    <x v="586"/>
    <d v="2024-09-21T00:00:00"/>
    <x v="2"/>
    <x v="0"/>
    <n v="457.79"/>
    <x v="3"/>
  </r>
  <r>
    <s v="ORD109006"/>
    <x v="2"/>
    <x v="1"/>
    <n v="2706.56"/>
    <n v="0.18"/>
    <n v="487.18079999999998"/>
    <n v="2219.3791999999999"/>
    <n v="5"/>
    <x v="169"/>
    <d v="2023-10-17T00:00:00"/>
    <x v="2"/>
    <x v="2"/>
    <n v="486.17"/>
    <x v="5"/>
  </r>
  <r>
    <s v="ORD107611"/>
    <x v="2"/>
    <x v="2"/>
    <n v="2711.01"/>
    <n v="0.4"/>
    <n v="1084.4040000000002"/>
    <n v="1626.606"/>
    <n v="5"/>
    <x v="26"/>
    <d v="2023-05-06T00:00:00"/>
    <x v="2"/>
    <x v="0"/>
    <n v="455.03"/>
    <x v="5"/>
  </r>
  <r>
    <s v="ORD104286"/>
    <x v="3"/>
    <x v="2"/>
    <n v="2712.37"/>
    <n v="0.43"/>
    <n v="1166.3190999999999"/>
    <n v="1546.0509"/>
    <n v="5"/>
    <x v="654"/>
    <d v="2023-05-20T00:00:00"/>
    <x v="0"/>
    <x v="2"/>
    <n v="151.94"/>
    <x v="4"/>
  </r>
  <r>
    <s v="ORD104731"/>
    <x v="1"/>
    <x v="4"/>
    <n v="2717.8"/>
    <n v="0.49"/>
    <n v="1331.722"/>
    <n v="1386.0780000000002"/>
    <n v="5"/>
    <x v="308"/>
    <d v="2024-01-24T00:00:00"/>
    <x v="1"/>
    <x v="2"/>
    <n v="725.51"/>
    <x v="2"/>
  </r>
  <r>
    <s v="ORD110883"/>
    <x v="0"/>
    <x v="2"/>
    <n v="2722.07"/>
    <n v="0.46"/>
    <n v="1252.1522000000002"/>
    <n v="1469.9177999999999"/>
    <n v="5"/>
    <x v="547"/>
    <d v="2023-02-13T00:00:00"/>
    <x v="0"/>
    <x v="1"/>
    <n v="289.11"/>
    <x v="5"/>
  </r>
  <r>
    <s v="ORD115323"/>
    <x v="0"/>
    <x v="1"/>
    <n v="2724.64"/>
    <n v="0.3"/>
    <n v="817.39199999999994"/>
    <n v="1907.248"/>
    <n v="5"/>
    <x v="61"/>
    <d v="2023-07-24T00:00:00"/>
    <x v="2"/>
    <x v="2"/>
    <n v="770.94"/>
    <x v="1"/>
  </r>
  <r>
    <s v="ORD113371"/>
    <x v="2"/>
    <x v="0"/>
    <n v="2730.12"/>
    <n v="0.21"/>
    <n v="573.3252"/>
    <n v="2156.7947999999997"/>
    <n v="5"/>
    <x v="410"/>
    <d v="2023-05-01T00:00:00"/>
    <x v="1"/>
    <x v="0"/>
    <n v="455.65"/>
    <x v="1"/>
  </r>
  <r>
    <s v="ORD101417"/>
    <x v="0"/>
    <x v="4"/>
    <n v="2733.94"/>
    <n v="0.14000000000000001"/>
    <n v="382.75160000000005"/>
    <n v="2351.1884"/>
    <n v="5"/>
    <x v="395"/>
    <d v="2023-06-27T00:00:00"/>
    <x v="1"/>
    <x v="0"/>
    <n v="323.58"/>
    <x v="0"/>
  </r>
  <r>
    <s v="ORD107934"/>
    <x v="3"/>
    <x v="3"/>
    <n v="2734.79"/>
    <n v="0.1"/>
    <n v="273.47899999999998"/>
    <n v="2461.3110000000001"/>
    <n v="5"/>
    <x v="137"/>
    <d v="2023-01-22T00:00:00"/>
    <x v="0"/>
    <x v="0"/>
    <n v="533.59"/>
    <x v="1"/>
  </r>
  <r>
    <s v="ORD113740"/>
    <x v="0"/>
    <x v="0"/>
    <n v="2736.79"/>
    <n v="0.5"/>
    <n v="1368.395"/>
    <n v="1368.395"/>
    <n v="5"/>
    <x v="215"/>
    <d v="2024-09-24T00:00:00"/>
    <x v="1"/>
    <x v="0"/>
    <n v="544.14"/>
    <x v="1"/>
  </r>
  <r>
    <s v="ORD113337"/>
    <x v="1"/>
    <x v="2"/>
    <n v="2737.26"/>
    <n v="0.49"/>
    <n v="1341.2574000000002"/>
    <n v="1396.0026"/>
    <n v="5"/>
    <x v="726"/>
    <d v="2024-05-29T00:00:00"/>
    <x v="1"/>
    <x v="0"/>
    <n v="250.41"/>
    <x v="5"/>
  </r>
  <r>
    <s v="ORD106360"/>
    <x v="0"/>
    <x v="4"/>
    <n v="2740.48"/>
    <n v="0.27"/>
    <n v="739.92960000000005"/>
    <n v="2000.5504000000001"/>
    <n v="5"/>
    <x v="675"/>
    <d v="2023-06-11T00:00:00"/>
    <x v="1"/>
    <x v="1"/>
    <n v="443.85"/>
    <x v="5"/>
  </r>
  <r>
    <s v="ORD113649"/>
    <x v="2"/>
    <x v="2"/>
    <n v="2745.22"/>
    <n v="0.23"/>
    <n v="631.40059999999994"/>
    <n v="2113.8193999999999"/>
    <n v="5"/>
    <x v="674"/>
    <d v="2024-12-02T00:00:00"/>
    <x v="2"/>
    <x v="1"/>
    <n v="206.62"/>
    <x v="3"/>
  </r>
  <r>
    <s v="ORD106322"/>
    <x v="1"/>
    <x v="1"/>
    <n v="2745.38"/>
    <n v="0.09"/>
    <n v="247.08420000000001"/>
    <n v="2498.2957999999999"/>
    <n v="5"/>
    <x v="408"/>
    <d v="2024-04-18T00:00:00"/>
    <x v="1"/>
    <x v="0"/>
    <n v="350.27"/>
    <x v="4"/>
  </r>
  <r>
    <s v="ORD109137"/>
    <x v="2"/>
    <x v="4"/>
    <n v="2747.29"/>
    <n v="0.12"/>
    <n v="329.6748"/>
    <n v="2417.6152000000002"/>
    <n v="5"/>
    <x v="12"/>
    <d v="2024-11-05T00:00:00"/>
    <x v="0"/>
    <x v="0"/>
    <n v="774.38"/>
    <x v="2"/>
  </r>
  <r>
    <s v="ORD113374"/>
    <x v="3"/>
    <x v="0"/>
    <n v="2749.76"/>
    <n v="0.35"/>
    <n v="962.41600000000005"/>
    <n v="1787.3440000000001"/>
    <n v="5"/>
    <x v="501"/>
    <d v="2024-03-21T00:00:00"/>
    <x v="0"/>
    <x v="0"/>
    <n v="550.95000000000005"/>
    <x v="4"/>
  </r>
  <r>
    <s v="ORD110667"/>
    <x v="3"/>
    <x v="2"/>
    <n v="2749.83"/>
    <n v="0.45"/>
    <n v="1237.4235000000001"/>
    <n v="1512.4064999999998"/>
    <n v="5"/>
    <x v="646"/>
    <d v="2024-02-26T00:00:00"/>
    <x v="1"/>
    <x v="1"/>
    <n v="451.27"/>
    <x v="4"/>
  </r>
  <r>
    <s v="ORD104234"/>
    <x v="2"/>
    <x v="2"/>
    <n v="2758.08"/>
    <n v="0.18"/>
    <n v="496.45439999999996"/>
    <n v="2261.6255999999998"/>
    <n v="5"/>
    <x v="48"/>
    <d v="2024-05-12T00:00:00"/>
    <x v="1"/>
    <x v="2"/>
    <n v="431.4"/>
    <x v="3"/>
  </r>
  <r>
    <s v="ORD100718"/>
    <x v="3"/>
    <x v="4"/>
    <n v="2759.84"/>
    <n v="0.04"/>
    <n v="110.39360000000001"/>
    <n v="2649.4464000000003"/>
    <n v="5"/>
    <x v="477"/>
    <d v="2023-02-12T00:00:00"/>
    <x v="1"/>
    <x v="2"/>
    <n v="693.87"/>
    <x v="2"/>
  </r>
  <r>
    <s v="ORD110194"/>
    <x v="2"/>
    <x v="4"/>
    <n v="2763.07"/>
    <n v="0.28999999999999998"/>
    <n v="801.2903"/>
    <n v="1961.7797"/>
    <n v="5"/>
    <x v="586"/>
    <d v="2024-09-15T00:00:00"/>
    <x v="0"/>
    <x v="0"/>
    <n v="491.28"/>
    <x v="1"/>
  </r>
  <r>
    <s v="ORD113553"/>
    <x v="1"/>
    <x v="1"/>
    <n v="2780.12"/>
    <n v="0.38"/>
    <n v="1056.4456"/>
    <n v="1723.6743999999999"/>
    <n v="5"/>
    <x v="422"/>
    <d v="2023-11-10T00:00:00"/>
    <x v="1"/>
    <x v="1"/>
    <n v="298.49"/>
    <x v="4"/>
  </r>
  <r>
    <s v="ORD111742"/>
    <x v="1"/>
    <x v="1"/>
    <n v="2781.91"/>
    <n v="0.38"/>
    <n v="1057.1258"/>
    <n v="1724.7841999999998"/>
    <n v="5"/>
    <x v="112"/>
    <d v="2024-06-24T00:00:00"/>
    <x v="0"/>
    <x v="1"/>
    <n v="423.58"/>
    <x v="5"/>
  </r>
  <r>
    <s v="ORD106626"/>
    <x v="0"/>
    <x v="3"/>
    <n v="2784.14"/>
    <n v="0.11"/>
    <n v="306.25540000000001"/>
    <n v="2477.8845999999999"/>
    <n v="5"/>
    <x v="501"/>
    <d v="2024-03-18T00:00:00"/>
    <x v="0"/>
    <x v="2"/>
    <n v="643.51"/>
    <x v="1"/>
  </r>
  <r>
    <s v="ORD111666"/>
    <x v="1"/>
    <x v="1"/>
    <n v="2785.69"/>
    <n v="0.34"/>
    <n v="947.13460000000009"/>
    <n v="1838.5554"/>
    <n v="5"/>
    <x v="204"/>
    <d v="2023-03-26T00:00:00"/>
    <x v="2"/>
    <x v="1"/>
    <n v="345.55"/>
    <x v="5"/>
  </r>
  <r>
    <s v="ORD106828"/>
    <x v="0"/>
    <x v="0"/>
    <n v="2786.39"/>
    <n v="0.01"/>
    <n v="27.863900000000001"/>
    <n v="2758.5261"/>
    <n v="5"/>
    <x v="532"/>
    <d v="2024-01-22T00:00:00"/>
    <x v="1"/>
    <x v="1"/>
    <n v="736.58"/>
    <x v="0"/>
  </r>
  <r>
    <s v="ORD105884"/>
    <x v="3"/>
    <x v="0"/>
    <n v="2787.28"/>
    <n v="0.47"/>
    <n v="1310.0216"/>
    <n v="1477.2584000000002"/>
    <n v="5"/>
    <x v="588"/>
    <d v="2024-04-19T00:00:00"/>
    <x v="2"/>
    <x v="0"/>
    <n v="777.2"/>
    <x v="1"/>
  </r>
  <r>
    <s v="ORD113987"/>
    <x v="2"/>
    <x v="3"/>
    <n v="2788.47"/>
    <n v="0.26"/>
    <n v="725.00220000000002"/>
    <n v="2063.4677999999999"/>
    <n v="5"/>
    <x v="589"/>
    <d v="2023-12-01T00:00:00"/>
    <x v="2"/>
    <x v="2"/>
    <n v="396.97"/>
    <x v="2"/>
  </r>
  <r>
    <s v="ORD113433"/>
    <x v="3"/>
    <x v="1"/>
    <n v="2793.12"/>
    <n v="0.24"/>
    <n v="670.34879999999998"/>
    <n v="2122.7712000000001"/>
    <n v="5"/>
    <x v="489"/>
    <d v="2024-09-05T00:00:00"/>
    <x v="1"/>
    <x v="1"/>
    <n v="737"/>
    <x v="2"/>
  </r>
  <r>
    <s v="ORD103700"/>
    <x v="0"/>
    <x v="2"/>
    <n v="2793.74"/>
    <n v="0.12"/>
    <n v="335.24879999999996"/>
    <n v="2458.4911999999999"/>
    <n v="5"/>
    <x v="221"/>
    <d v="2024-06-02T00:00:00"/>
    <x v="2"/>
    <x v="1"/>
    <n v="255.46"/>
    <x v="2"/>
  </r>
  <r>
    <s v="ORD106511"/>
    <x v="3"/>
    <x v="3"/>
    <n v="2795.52"/>
    <n v="0.39"/>
    <n v="1090.2528"/>
    <n v="1705.2672"/>
    <n v="5"/>
    <x v="147"/>
    <d v="2024-01-03T00:00:00"/>
    <x v="2"/>
    <x v="0"/>
    <n v="321.66000000000003"/>
    <x v="2"/>
  </r>
  <r>
    <s v="ORD105614"/>
    <x v="1"/>
    <x v="0"/>
    <n v="2795.6"/>
    <n v="0.48"/>
    <n v="1341.8879999999999"/>
    <n v="1453.712"/>
    <n v="5"/>
    <x v="722"/>
    <d v="2023-06-20T00:00:00"/>
    <x v="0"/>
    <x v="0"/>
    <n v="727.54"/>
    <x v="4"/>
  </r>
  <r>
    <s v="ORD104980"/>
    <x v="2"/>
    <x v="2"/>
    <n v="2801.68"/>
    <n v="0.28999999999999998"/>
    <n v="812.48719999999992"/>
    <n v="1989.1927999999998"/>
    <n v="5"/>
    <x v="658"/>
    <d v="2023-01-08T00:00:00"/>
    <x v="2"/>
    <x v="1"/>
    <n v="452.24"/>
    <x v="4"/>
  </r>
  <r>
    <s v="ORD113687"/>
    <x v="2"/>
    <x v="2"/>
    <n v="2803.22"/>
    <n v="0.36"/>
    <n v="1009.1591999999999"/>
    <n v="1794.0607999999997"/>
    <n v="5"/>
    <x v="125"/>
    <d v="2023-09-08T00:00:00"/>
    <x v="1"/>
    <x v="0"/>
    <n v="331.64"/>
    <x v="5"/>
  </r>
  <r>
    <s v="ORD104815"/>
    <x v="3"/>
    <x v="2"/>
    <n v="2804.64"/>
    <n v="0.12"/>
    <n v="336.55679999999995"/>
    <n v="2468.0832"/>
    <n v="5"/>
    <x v="598"/>
    <d v="2024-10-29T00:00:00"/>
    <x v="0"/>
    <x v="2"/>
    <n v="566.5"/>
    <x v="2"/>
  </r>
  <r>
    <s v="ORD107513"/>
    <x v="0"/>
    <x v="3"/>
    <n v="2806.95"/>
    <n v="0.34"/>
    <n v="954.36300000000006"/>
    <n v="1852.5869999999998"/>
    <n v="5"/>
    <x v="384"/>
    <d v="2023-06-02T00:00:00"/>
    <x v="1"/>
    <x v="1"/>
    <n v="659.88"/>
    <x v="5"/>
  </r>
  <r>
    <s v="ORD106324"/>
    <x v="3"/>
    <x v="3"/>
    <n v="2811.11"/>
    <n v="0"/>
    <n v="0"/>
    <n v="2811.11"/>
    <n v="5"/>
    <x v="457"/>
    <d v="2024-06-30T00:00:00"/>
    <x v="2"/>
    <x v="2"/>
    <n v="680.27"/>
    <x v="4"/>
  </r>
  <r>
    <s v="ORD102209"/>
    <x v="1"/>
    <x v="3"/>
    <n v="2813"/>
    <n v="0.45"/>
    <n v="1265.8500000000001"/>
    <n v="1547.1499999999999"/>
    <n v="5"/>
    <x v="385"/>
    <d v="2024-12-03T00:00:00"/>
    <x v="0"/>
    <x v="2"/>
    <n v="444.17"/>
    <x v="1"/>
  </r>
  <r>
    <s v="ORD111384"/>
    <x v="1"/>
    <x v="4"/>
    <n v="2819.62"/>
    <n v="0.09"/>
    <n v="253.76579999999998"/>
    <n v="2565.8541999999998"/>
    <n v="5"/>
    <x v="456"/>
    <d v="2023-04-14T00:00:00"/>
    <x v="1"/>
    <x v="0"/>
    <n v="480.2"/>
    <x v="4"/>
  </r>
  <r>
    <s v="ORD106057"/>
    <x v="0"/>
    <x v="1"/>
    <n v="2822.32"/>
    <n v="0.35"/>
    <n v="987.81200000000001"/>
    <n v="1834.5080000000003"/>
    <n v="5"/>
    <x v="544"/>
    <d v="2023-11-15T00:00:00"/>
    <x v="0"/>
    <x v="2"/>
    <n v="781.93"/>
    <x v="0"/>
  </r>
  <r>
    <s v="ORD105077"/>
    <x v="3"/>
    <x v="1"/>
    <n v="2824.76"/>
    <n v="0.33"/>
    <n v="932.1708000000001"/>
    <n v="1892.5892000000001"/>
    <n v="5"/>
    <x v="397"/>
    <d v="2024-06-02T00:00:00"/>
    <x v="2"/>
    <x v="2"/>
    <n v="751.69"/>
    <x v="3"/>
  </r>
  <r>
    <s v="ORD102114"/>
    <x v="1"/>
    <x v="2"/>
    <n v="2825.91"/>
    <n v="0.39"/>
    <n v="1102.1049"/>
    <n v="1723.8050999999998"/>
    <n v="5"/>
    <x v="636"/>
    <d v="2023-12-28T00:00:00"/>
    <x v="2"/>
    <x v="1"/>
    <n v="486.31"/>
    <x v="0"/>
  </r>
  <r>
    <s v="ORD112703"/>
    <x v="0"/>
    <x v="0"/>
    <n v="2827.43"/>
    <n v="0.34"/>
    <n v="961.32619999999997"/>
    <n v="1866.1037999999999"/>
    <n v="5"/>
    <x v="115"/>
    <d v="2024-03-13T00:00:00"/>
    <x v="0"/>
    <x v="2"/>
    <n v="447.45"/>
    <x v="0"/>
  </r>
  <r>
    <s v="ORD107462"/>
    <x v="2"/>
    <x v="0"/>
    <n v="2829.9"/>
    <n v="0.43"/>
    <n v="1216.857"/>
    <n v="1613.0430000000001"/>
    <n v="5"/>
    <x v="654"/>
    <d v="2023-05-15T00:00:00"/>
    <x v="0"/>
    <x v="1"/>
    <n v="209.39"/>
    <x v="1"/>
  </r>
  <r>
    <s v="ORD113601"/>
    <x v="2"/>
    <x v="3"/>
    <n v="2839.22"/>
    <n v="0.21"/>
    <n v="596.23619999999994"/>
    <n v="2242.9838"/>
    <n v="5"/>
    <x v="268"/>
    <d v="2023-11-24T00:00:00"/>
    <x v="1"/>
    <x v="0"/>
    <n v="693.68"/>
    <x v="3"/>
  </r>
  <r>
    <s v="ORD105806"/>
    <x v="1"/>
    <x v="2"/>
    <n v="2845.79"/>
    <n v="0.37"/>
    <n v="1052.9422999999999"/>
    <n v="1792.8477"/>
    <n v="5"/>
    <x v="441"/>
    <d v="2024-03-25T00:00:00"/>
    <x v="2"/>
    <x v="2"/>
    <n v="739.55"/>
    <x v="0"/>
  </r>
  <r>
    <s v="ORD108976"/>
    <x v="2"/>
    <x v="4"/>
    <n v="2850.02"/>
    <n v="0.43"/>
    <n v="1225.5085999999999"/>
    <n v="1624.5114000000001"/>
    <n v="5"/>
    <x v="544"/>
    <d v="2023-11-13T00:00:00"/>
    <x v="2"/>
    <x v="0"/>
    <n v="160.63"/>
    <x v="4"/>
  </r>
  <r>
    <s v="ORD106797"/>
    <x v="1"/>
    <x v="3"/>
    <n v="2851.85"/>
    <n v="0.49"/>
    <n v="1397.4064999999998"/>
    <n v="1454.4435000000001"/>
    <n v="5"/>
    <x v="630"/>
    <d v="2023-04-12T00:00:00"/>
    <x v="0"/>
    <x v="0"/>
    <n v="307.60000000000002"/>
    <x v="4"/>
  </r>
  <r>
    <s v="ORD105267"/>
    <x v="1"/>
    <x v="2"/>
    <n v="2855.75"/>
    <n v="0.49"/>
    <n v="1399.3174999999999"/>
    <n v="1456.4325000000001"/>
    <n v="5"/>
    <x v="544"/>
    <d v="2023-11-14T00:00:00"/>
    <x v="1"/>
    <x v="1"/>
    <n v="374.22"/>
    <x v="2"/>
  </r>
  <r>
    <s v="ORD104947"/>
    <x v="2"/>
    <x v="0"/>
    <n v="2860.69"/>
    <n v="0.16"/>
    <n v="457.71039999999999"/>
    <n v="2402.9796000000001"/>
    <n v="5"/>
    <x v="393"/>
    <d v="2024-03-18T00:00:00"/>
    <x v="0"/>
    <x v="0"/>
    <n v="173.21"/>
    <x v="4"/>
  </r>
  <r>
    <s v="ORD113899"/>
    <x v="3"/>
    <x v="1"/>
    <n v="2869.69"/>
    <n v="0.48"/>
    <n v="1377.4512"/>
    <n v="1492.2388000000001"/>
    <n v="5"/>
    <x v="179"/>
    <d v="2023-12-09T00:00:00"/>
    <x v="2"/>
    <x v="0"/>
    <n v="298.93"/>
    <x v="2"/>
  </r>
  <r>
    <s v="ORD106173"/>
    <x v="1"/>
    <x v="0"/>
    <n v="2869.91"/>
    <n v="0.19"/>
    <n v="545.28289999999993"/>
    <n v="2324.6270999999997"/>
    <n v="5"/>
    <x v="570"/>
    <d v="2024-05-29T00:00:00"/>
    <x v="1"/>
    <x v="2"/>
    <n v="713.64"/>
    <x v="0"/>
  </r>
  <r>
    <s v="ORD108573"/>
    <x v="1"/>
    <x v="0"/>
    <n v="2871.99"/>
    <n v="0.23"/>
    <n v="660.55769999999995"/>
    <n v="2211.4322999999999"/>
    <n v="5"/>
    <x v="278"/>
    <d v="2024-07-04T00:00:00"/>
    <x v="2"/>
    <x v="1"/>
    <n v="494.8"/>
    <x v="5"/>
  </r>
  <r>
    <s v="ORD105738"/>
    <x v="3"/>
    <x v="3"/>
    <n v="2874.31"/>
    <n v="0.05"/>
    <n v="143.71549999999999"/>
    <n v="2730.5945000000002"/>
    <n v="5"/>
    <x v="3"/>
    <d v="2023-03-04T00:00:00"/>
    <x v="0"/>
    <x v="1"/>
    <n v="282.49"/>
    <x v="1"/>
  </r>
  <r>
    <s v="ORD103830"/>
    <x v="3"/>
    <x v="4"/>
    <n v="2879.62"/>
    <n v="0.08"/>
    <n v="230.36959999999999"/>
    <n v="2649.2503999999999"/>
    <n v="5"/>
    <x v="158"/>
    <d v="2024-10-04T00:00:00"/>
    <x v="2"/>
    <x v="0"/>
    <n v="260.57"/>
    <x v="0"/>
  </r>
  <r>
    <s v="ORD110383"/>
    <x v="1"/>
    <x v="2"/>
    <n v="2880.74"/>
    <n v="0.14000000000000001"/>
    <n v="403.30360000000002"/>
    <n v="2477.4363999999996"/>
    <n v="5"/>
    <x v="299"/>
    <d v="2023-06-17T00:00:00"/>
    <x v="0"/>
    <x v="2"/>
    <n v="174.66"/>
    <x v="5"/>
  </r>
  <r>
    <s v="ORD106071"/>
    <x v="0"/>
    <x v="4"/>
    <n v="2885.65"/>
    <n v="0.04"/>
    <n v="115.426"/>
    <n v="2770.2240000000002"/>
    <n v="5"/>
    <x v="28"/>
    <d v="2024-01-10T00:00:00"/>
    <x v="0"/>
    <x v="0"/>
    <n v="797.94"/>
    <x v="0"/>
  </r>
  <r>
    <s v="ORD104359"/>
    <x v="0"/>
    <x v="0"/>
    <n v="2885.79"/>
    <n v="0.23"/>
    <n v="663.73170000000005"/>
    <n v="2222.0582999999997"/>
    <n v="5"/>
    <x v="265"/>
    <d v="2023-10-19T00:00:00"/>
    <x v="2"/>
    <x v="1"/>
    <n v="698.54"/>
    <x v="0"/>
  </r>
  <r>
    <s v="ORD108053"/>
    <x v="1"/>
    <x v="0"/>
    <n v="2886.98"/>
    <n v="0.25"/>
    <n v="721.745"/>
    <n v="2165.2350000000001"/>
    <n v="5"/>
    <x v="232"/>
    <d v="2024-12-31T00:00:00"/>
    <x v="2"/>
    <x v="0"/>
    <n v="508.96"/>
    <x v="5"/>
  </r>
  <r>
    <s v="ORD102412"/>
    <x v="2"/>
    <x v="3"/>
    <n v="2888.08"/>
    <n v="0.4"/>
    <n v="1155.232"/>
    <n v="1732.848"/>
    <n v="5"/>
    <x v="204"/>
    <d v="2023-03-29T00:00:00"/>
    <x v="0"/>
    <x v="1"/>
    <n v="677.2"/>
    <x v="5"/>
  </r>
  <r>
    <s v="ORD113889"/>
    <x v="1"/>
    <x v="4"/>
    <n v="2890.64"/>
    <n v="0.26"/>
    <n v="751.56640000000004"/>
    <n v="2139.0735999999997"/>
    <n v="5"/>
    <x v="368"/>
    <d v="2024-05-17T00:00:00"/>
    <x v="1"/>
    <x v="2"/>
    <n v="699.88"/>
    <x v="1"/>
  </r>
  <r>
    <s v="ORD100034"/>
    <x v="2"/>
    <x v="4"/>
    <n v="2899.46"/>
    <n v="0.28000000000000003"/>
    <n v="811.8488000000001"/>
    <n v="2087.6111999999998"/>
    <n v="5"/>
    <x v="124"/>
    <d v="2023-09-21T00:00:00"/>
    <x v="2"/>
    <x v="0"/>
    <n v="320.43"/>
    <x v="4"/>
  </r>
  <r>
    <s v="ORD105361"/>
    <x v="0"/>
    <x v="4"/>
    <n v="2904.63"/>
    <n v="0.17"/>
    <n v="493.78710000000007"/>
    <n v="2410.8429000000001"/>
    <n v="5"/>
    <x v="316"/>
    <d v="2023-06-18T00:00:00"/>
    <x v="1"/>
    <x v="0"/>
    <n v="611.72"/>
    <x v="2"/>
  </r>
  <r>
    <s v="ORD113613"/>
    <x v="1"/>
    <x v="0"/>
    <n v="2909.5"/>
    <n v="0.42"/>
    <n v="1221.99"/>
    <n v="1687.51"/>
    <n v="5"/>
    <x v="187"/>
    <d v="2024-12-29T00:00:00"/>
    <x v="0"/>
    <x v="0"/>
    <n v="244.96"/>
    <x v="1"/>
  </r>
  <r>
    <s v="ORD113980"/>
    <x v="3"/>
    <x v="3"/>
    <n v="2916.16"/>
    <n v="0.27"/>
    <n v="787.36320000000001"/>
    <n v="2128.7968000000001"/>
    <n v="5"/>
    <x v="267"/>
    <d v="2023-09-06T00:00:00"/>
    <x v="0"/>
    <x v="1"/>
    <n v="260.25"/>
    <x v="3"/>
  </r>
  <r>
    <s v="ORD102770"/>
    <x v="0"/>
    <x v="4"/>
    <n v="2916.19"/>
    <n v="0.13"/>
    <n v="379.10470000000004"/>
    <n v="2537.0853000000002"/>
    <n v="5"/>
    <x v="226"/>
    <d v="2023-12-31T00:00:00"/>
    <x v="2"/>
    <x v="2"/>
    <n v="762.19"/>
    <x v="2"/>
  </r>
  <r>
    <s v="ORD101408"/>
    <x v="0"/>
    <x v="4"/>
    <n v="2924.3"/>
    <n v="0.08"/>
    <n v="233.94400000000002"/>
    <n v="2690.3560000000002"/>
    <n v="5"/>
    <x v="432"/>
    <d v="2024-07-09T00:00:00"/>
    <x v="2"/>
    <x v="0"/>
    <n v="158.66"/>
    <x v="5"/>
  </r>
  <r>
    <s v="ORD108646"/>
    <x v="1"/>
    <x v="3"/>
    <n v="2927.93"/>
    <n v="0.08"/>
    <n v="234.23439999999999"/>
    <n v="2693.6956"/>
    <n v="5"/>
    <x v="304"/>
    <d v="2024-03-28T00:00:00"/>
    <x v="1"/>
    <x v="0"/>
    <n v="617.97"/>
    <x v="0"/>
  </r>
  <r>
    <s v="ORD102186"/>
    <x v="1"/>
    <x v="4"/>
    <n v="2930.13"/>
    <n v="0.49"/>
    <n v="1435.7637"/>
    <n v="1494.3663000000001"/>
    <n v="5"/>
    <x v="592"/>
    <d v="2023-12-16T00:00:00"/>
    <x v="0"/>
    <x v="1"/>
    <n v="518.28"/>
    <x v="0"/>
  </r>
  <r>
    <s v="ORD100356"/>
    <x v="2"/>
    <x v="2"/>
    <n v="2931.18"/>
    <n v="0.11"/>
    <n v="322.4298"/>
    <n v="2608.7501999999999"/>
    <n v="5"/>
    <x v="509"/>
    <d v="2024-09-23T00:00:00"/>
    <x v="1"/>
    <x v="2"/>
    <n v="697.38"/>
    <x v="2"/>
  </r>
  <r>
    <s v="ORD103331"/>
    <x v="3"/>
    <x v="3"/>
    <n v="2931.76"/>
    <n v="0.48"/>
    <n v="1407.2447999999999"/>
    <n v="1524.5152000000003"/>
    <n v="5"/>
    <x v="542"/>
    <d v="2024-12-22T00:00:00"/>
    <x v="0"/>
    <x v="0"/>
    <n v="183.53"/>
    <x v="2"/>
  </r>
  <r>
    <s v="ORD110437"/>
    <x v="3"/>
    <x v="2"/>
    <n v="2936.54"/>
    <n v="0.18"/>
    <n v="528.57719999999995"/>
    <n v="2407.9628000000002"/>
    <n v="5"/>
    <x v="257"/>
    <d v="2024-10-27T00:00:00"/>
    <x v="0"/>
    <x v="0"/>
    <n v="528.71"/>
    <x v="2"/>
  </r>
  <r>
    <s v="ORD108416"/>
    <x v="3"/>
    <x v="4"/>
    <n v="2937.47"/>
    <n v="0.44"/>
    <n v="1292.4867999999999"/>
    <n v="1644.9831999999999"/>
    <n v="5"/>
    <x v="78"/>
    <d v="2023-02-25T00:00:00"/>
    <x v="0"/>
    <x v="2"/>
    <n v="384.98"/>
    <x v="4"/>
  </r>
  <r>
    <s v="ORD110163"/>
    <x v="3"/>
    <x v="3"/>
    <n v="2939.64"/>
    <n v="0.38"/>
    <n v="1117.0632000000001"/>
    <n v="1822.5767999999998"/>
    <n v="5"/>
    <x v="376"/>
    <d v="2023-04-10T00:00:00"/>
    <x v="1"/>
    <x v="0"/>
    <n v="189.28"/>
    <x v="3"/>
  </r>
  <r>
    <s v="ORD107514"/>
    <x v="2"/>
    <x v="4"/>
    <n v="2942.08"/>
    <n v="0.27"/>
    <n v="794.36160000000007"/>
    <n v="2147.7183999999997"/>
    <n v="5"/>
    <x v="627"/>
    <d v="2023-01-31T00:00:00"/>
    <x v="1"/>
    <x v="0"/>
    <n v="617.20000000000005"/>
    <x v="4"/>
  </r>
  <r>
    <s v="ORD102815"/>
    <x v="3"/>
    <x v="1"/>
    <n v="2944.11"/>
    <n v="0.14000000000000001"/>
    <n v="412.17540000000008"/>
    <n v="2531.9346"/>
    <n v="5"/>
    <x v="437"/>
    <d v="2023-12-19T00:00:00"/>
    <x v="0"/>
    <x v="2"/>
    <n v="536.70000000000005"/>
    <x v="3"/>
  </r>
  <r>
    <s v="ORD112024"/>
    <x v="1"/>
    <x v="0"/>
    <n v="2950.26"/>
    <n v="0.33"/>
    <n v="973.58580000000006"/>
    <n v="1976.6742000000002"/>
    <n v="5"/>
    <x v="583"/>
    <d v="2023-10-05T00:00:00"/>
    <x v="0"/>
    <x v="1"/>
    <n v="576.67999999999995"/>
    <x v="5"/>
  </r>
  <r>
    <s v="ORD100652"/>
    <x v="0"/>
    <x v="4"/>
    <n v="2952.27"/>
    <n v="0.2"/>
    <n v="590.45400000000006"/>
    <n v="2361.8159999999998"/>
    <n v="5"/>
    <x v="223"/>
    <d v="2024-09-10T00:00:00"/>
    <x v="2"/>
    <x v="1"/>
    <n v="202.55"/>
    <x v="2"/>
  </r>
  <r>
    <s v="ORD114861"/>
    <x v="1"/>
    <x v="1"/>
    <n v="2954.08"/>
    <n v="0.31"/>
    <n v="915.76479999999992"/>
    <n v="2038.3152"/>
    <n v="5"/>
    <x v="700"/>
    <d v="2023-07-05T00:00:00"/>
    <x v="0"/>
    <x v="2"/>
    <n v="796.02"/>
    <x v="2"/>
  </r>
  <r>
    <s v="ORD112325"/>
    <x v="0"/>
    <x v="4"/>
    <n v="2955"/>
    <n v="0.41"/>
    <n v="1211.55"/>
    <n v="1743.45"/>
    <n v="5"/>
    <x v="678"/>
    <d v="2024-03-11T00:00:00"/>
    <x v="0"/>
    <x v="1"/>
    <n v="747.8"/>
    <x v="4"/>
  </r>
  <r>
    <s v="ORD104455"/>
    <x v="1"/>
    <x v="3"/>
    <n v="2955.46"/>
    <n v="0.06"/>
    <n v="177.32759999999999"/>
    <n v="2778.1324"/>
    <n v="5"/>
    <x v="32"/>
    <d v="2024-10-23T00:00:00"/>
    <x v="1"/>
    <x v="0"/>
    <n v="737.96"/>
    <x v="2"/>
  </r>
  <r>
    <s v="ORD104972"/>
    <x v="3"/>
    <x v="2"/>
    <n v="2956.6"/>
    <n v="0.16"/>
    <n v="473.05599999999998"/>
    <n v="2483.5439999999999"/>
    <n v="5"/>
    <x v="237"/>
    <d v="2024-08-03T00:00:00"/>
    <x v="1"/>
    <x v="2"/>
    <n v="668.6"/>
    <x v="2"/>
  </r>
  <r>
    <s v="ORD106065"/>
    <x v="1"/>
    <x v="0"/>
    <n v="2960.9"/>
    <n v="0.47"/>
    <n v="1391.623"/>
    <n v="1569.277"/>
    <n v="5"/>
    <x v="217"/>
    <d v="2023-10-01T00:00:00"/>
    <x v="0"/>
    <x v="2"/>
    <n v="581.67999999999995"/>
    <x v="1"/>
  </r>
  <r>
    <s v="ORD105598"/>
    <x v="3"/>
    <x v="0"/>
    <n v="2963.2"/>
    <n v="0.23"/>
    <n v="681.53599999999994"/>
    <n v="2281.6639999999998"/>
    <n v="5"/>
    <x v="249"/>
    <d v="2023-02-20T00:00:00"/>
    <x v="1"/>
    <x v="0"/>
    <n v="680.75"/>
    <x v="1"/>
  </r>
  <r>
    <s v="ORD101074"/>
    <x v="1"/>
    <x v="4"/>
    <n v="2963.63"/>
    <n v="0.18"/>
    <n v="533.45339999999999"/>
    <n v="2430.1766000000002"/>
    <n v="5"/>
    <x v="302"/>
    <d v="2024-12-10T00:00:00"/>
    <x v="2"/>
    <x v="1"/>
    <n v="599.91999999999996"/>
    <x v="2"/>
  </r>
  <r>
    <s v="ORD107180"/>
    <x v="1"/>
    <x v="2"/>
    <n v="2963.77"/>
    <n v="0.18"/>
    <n v="533.47860000000003"/>
    <n v="2430.2914000000001"/>
    <n v="5"/>
    <x v="63"/>
    <d v="2024-02-15T00:00:00"/>
    <x v="2"/>
    <x v="0"/>
    <n v="460.79"/>
    <x v="3"/>
  </r>
  <r>
    <s v="ORD108611"/>
    <x v="2"/>
    <x v="0"/>
    <n v="2971.38"/>
    <n v="0.21"/>
    <n v="623.98979999999995"/>
    <n v="2347.3902000000003"/>
    <n v="5"/>
    <x v="624"/>
    <d v="2024-12-11T00:00:00"/>
    <x v="2"/>
    <x v="0"/>
    <n v="471.69"/>
    <x v="3"/>
  </r>
  <r>
    <s v="ORD104423"/>
    <x v="3"/>
    <x v="2"/>
    <n v="2976.92"/>
    <n v="0.39"/>
    <n v="1160.9988000000001"/>
    <n v="1815.9212"/>
    <n v="5"/>
    <x v="589"/>
    <d v="2023-12-02T00:00:00"/>
    <x v="0"/>
    <x v="1"/>
    <n v="704.34"/>
    <x v="4"/>
  </r>
  <r>
    <s v="ORD108812"/>
    <x v="0"/>
    <x v="0"/>
    <n v="2977.21"/>
    <n v="0.3"/>
    <n v="893.16300000000001"/>
    <n v="2084.047"/>
    <n v="5"/>
    <x v="392"/>
    <d v="2024-01-14T00:00:00"/>
    <x v="0"/>
    <x v="1"/>
    <n v="513.59"/>
    <x v="4"/>
  </r>
  <r>
    <s v="ORD110597"/>
    <x v="0"/>
    <x v="3"/>
    <n v="2986.55"/>
    <n v="0.26"/>
    <n v="776.50300000000004"/>
    <n v="2210.047"/>
    <n v="5"/>
    <x v="15"/>
    <d v="2023-08-30T00:00:00"/>
    <x v="2"/>
    <x v="2"/>
    <n v="559.15"/>
    <x v="5"/>
  </r>
  <r>
    <s v="ORD107692"/>
    <x v="2"/>
    <x v="1"/>
    <n v="2991.02"/>
    <n v="0.5"/>
    <n v="1495.51"/>
    <n v="1495.51"/>
    <n v="5"/>
    <x v="287"/>
    <d v="2024-07-26T00:00:00"/>
    <x v="1"/>
    <x v="0"/>
    <n v="736.74"/>
    <x v="0"/>
  </r>
  <r>
    <s v="ORD114370"/>
    <x v="0"/>
    <x v="3"/>
    <n v="2999.07"/>
    <n v="0.48"/>
    <n v="1439.5536"/>
    <n v="1559.5164000000002"/>
    <n v="5"/>
    <x v="15"/>
    <d v="2023-09-01T00:00:00"/>
    <x v="0"/>
    <x v="1"/>
    <n v="277.97000000000003"/>
    <x v="4"/>
  </r>
  <r>
    <s v="ORD114466"/>
    <x v="1"/>
    <x v="4"/>
    <n v="2999.75"/>
    <n v="0.25"/>
    <n v="749.9375"/>
    <n v="2249.8125"/>
    <n v="5"/>
    <x v="651"/>
    <d v="2024-11-23T00:00:00"/>
    <x v="0"/>
    <x v="2"/>
    <n v="469.59"/>
    <x v="0"/>
  </r>
  <r>
    <s v="ORD100964"/>
    <x v="0"/>
    <x v="0"/>
    <n v="3000.67"/>
    <n v="0.3"/>
    <n v="900.20100000000002"/>
    <n v="2100.4690000000001"/>
    <n v="5"/>
    <x v="588"/>
    <d v="2024-04-21T00:00:00"/>
    <x v="0"/>
    <x v="2"/>
    <n v="284.52999999999997"/>
    <x v="0"/>
  </r>
  <r>
    <s v="ORD114948"/>
    <x v="2"/>
    <x v="4"/>
    <n v="3003.75"/>
    <n v="0.46"/>
    <n v="1381.7250000000001"/>
    <n v="1622.0249999999999"/>
    <n v="5"/>
    <x v="101"/>
    <d v="2024-01-20T00:00:00"/>
    <x v="1"/>
    <x v="1"/>
    <n v="205.18"/>
    <x v="2"/>
  </r>
  <r>
    <s v="ORD111588"/>
    <x v="3"/>
    <x v="1"/>
    <n v="3004.72"/>
    <n v="0.43"/>
    <n v="1292.0295999999998"/>
    <n v="1712.6904"/>
    <n v="5"/>
    <x v="173"/>
    <d v="2024-06-08T00:00:00"/>
    <x v="0"/>
    <x v="2"/>
    <n v="886.67"/>
    <x v="0"/>
  </r>
  <r>
    <s v="ORD100912"/>
    <x v="1"/>
    <x v="2"/>
    <n v="3005.03"/>
    <n v="0.04"/>
    <n v="120.20120000000001"/>
    <n v="2884.8288000000002"/>
    <n v="5"/>
    <x v="511"/>
    <d v="2024-10-18T00:00:00"/>
    <x v="2"/>
    <x v="2"/>
    <n v="549.19000000000005"/>
    <x v="5"/>
  </r>
  <r>
    <s v="ORD105948"/>
    <x v="2"/>
    <x v="3"/>
    <n v="3011.58"/>
    <n v="0.03"/>
    <n v="90.347399999999993"/>
    <n v="2921.2325999999998"/>
    <n v="5"/>
    <x v="616"/>
    <d v="2023-01-29T00:00:00"/>
    <x v="0"/>
    <x v="0"/>
    <n v="576.48"/>
    <x v="4"/>
  </r>
  <r>
    <s v="ORD108526"/>
    <x v="2"/>
    <x v="3"/>
    <n v="3013.9"/>
    <n v="0.42"/>
    <n v="1265.838"/>
    <n v="1748.0620000000001"/>
    <n v="5"/>
    <x v="91"/>
    <d v="2024-06-14T00:00:00"/>
    <x v="1"/>
    <x v="2"/>
    <n v="394.67"/>
    <x v="1"/>
  </r>
  <r>
    <s v="ORD114336"/>
    <x v="3"/>
    <x v="0"/>
    <n v="3018.52"/>
    <n v="0.17"/>
    <n v="513.14840000000004"/>
    <n v="2505.3715999999999"/>
    <n v="5"/>
    <x v="532"/>
    <d v="2024-01-25T00:00:00"/>
    <x v="1"/>
    <x v="2"/>
    <n v="262.98"/>
    <x v="0"/>
  </r>
  <r>
    <s v="ORD106871"/>
    <x v="1"/>
    <x v="2"/>
    <n v="3019.66"/>
    <n v="7.0000000000000007E-2"/>
    <n v="211.37620000000001"/>
    <n v="2808.2837999999997"/>
    <n v="5"/>
    <x v="238"/>
    <d v="2023-03-20T00:00:00"/>
    <x v="2"/>
    <x v="2"/>
    <n v="845.43"/>
    <x v="4"/>
  </r>
  <r>
    <s v="ORD112871"/>
    <x v="3"/>
    <x v="4"/>
    <n v="3024.16"/>
    <n v="0.09"/>
    <n v="272.17439999999999"/>
    <n v="2751.9856"/>
    <n v="5"/>
    <x v="517"/>
    <d v="2024-08-17T00:00:00"/>
    <x v="0"/>
    <x v="2"/>
    <n v="879.89"/>
    <x v="0"/>
  </r>
  <r>
    <s v="ORD103600"/>
    <x v="1"/>
    <x v="4"/>
    <n v="3024.74"/>
    <n v="0.15"/>
    <n v="453.71099999999996"/>
    <n v="2571.029"/>
    <n v="5"/>
    <x v="85"/>
    <d v="2024-08-19T00:00:00"/>
    <x v="0"/>
    <x v="2"/>
    <n v="712.52"/>
    <x v="4"/>
  </r>
  <r>
    <s v="ORD103777"/>
    <x v="0"/>
    <x v="2"/>
    <n v="3025.5"/>
    <n v="0.46"/>
    <n v="1391.73"/>
    <n v="1633.77"/>
    <n v="5"/>
    <x v="416"/>
    <d v="2024-05-03T00:00:00"/>
    <x v="2"/>
    <x v="2"/>
    <n v="480.48"/>
    <x v="0"/>
  </r>
  <r>
    <s v="ORD104496"/>
    <x v="0"/>
    <x v="0"/>
    <n v="3025.93"/>
    <n v="0.27"/>
    <n v="817.00110000000006"/>
    <n v="2208.9288999999999"/>
    <n v="5"/>
    <x v="260"/>
    <d v="2025-01-01T00:00:00"/>
    <x v="1"/>
    <x v="0"/>
    <n v="878.36"/>
    <x v="5"/>
  </r>
  <r>
    <s v="ORD114295"/>
    <x v="2"/>
    <x v="1"/>
    <n v="3028.12"/>
    <n v="0.36"/>
    <n v="1090.1232"/>
    <n v="1937.9967999999999"/>
    <n v="5"/>
    <x v="76"/>
    <d v="2024-06-20T00:00:00"/>
    <x v="0"/>
    <x v="1"/>
    <n v="187.52"/>
    <x v="1"/>
  </r>
  <r>
    <s v="ORD104067"/>
    <x v="1"/>
    <x v="3"/>
    <n v="3028.35"/>
    <n v="0.45"/>
    <n v="1362.7574999999999"/>
    <n v="1665.5925"/>
    <n v="5"/>
    <x v="507"/>
    <d v="2024-11-11T00:00:00"/>
    <x v="1"/>
    <x v="2"/>
    <n v="674.12"/>
    <x v="5"/>
  </r>
  <r>
    <s v="ORD114327"/>
    <x v="0"/>
    <x v="2"/>
    <n v="3028.57"/>
    <n v="0.15"/>
    <n v="454.28550000000001"/>
    <n v="2574.2845000000002"/>
    <n v="5"/>
    <x v="676"/>
    <d v="2024-03-05T00:00:00"/>
    <x v="2"/>
    <x v="0"/>
    <n v="178.05"/>
    <x v="1"/>
  </r>
  <r>
    <s v="ORD110789"/>
    <x v="2"/>
    <x v="1"/>
    <n v="3028.71"/>
    <n v="0.21"/>
    <n v="636.02909999999997"/>
    <n v="2392.6809000000003"/>
    <n v="5"/>
    <x v="311"/>
    <d v="2023-09-07T00:00:00"/>
    <x v="0"/>
    <x v="0"/>
    <n v="614.86"/>
    <x v="5"/>
  </r>
  <r>
    <s v="ORD107962"/>
    <x v="1"/>
    <x v="2"/>
    <n v="3029.08"/>
    <n v="0.09"/>
    <n v="272.61719999999997"/>
    <n v="2756.4627999999998"/>
    <n v="5"/>
    <x v="688"/>
    <d v="2024-06-17T00:00:00"/>
    <x v="0"/>
    <x v="2"/>
    <n v="350.09"/>
    <x v="0"/>
  </r>
  <r>
    <s v="ORD108033"/>
    <x v="3"/>
    <x v="3"/>
    <n v="3030.69"/>
    <n v="0.45"/>
    <n v="1363.8105"/>
    <n v="1666.8795"/>
    <n v="5"/>
    <x v="444"/>
    <d v="2023-04-24T00:00:00"/>
    <x v="2"/>
    <x v="1"/>
    <n v="849.82"/>
    <x v="1"/>
  </r>
  <r>
    <s v="ORD100312"/>
    <x v="3"/>
    <x v="2"/>
    <n v="3032.88"/>
    <n v="0.01"/>
    <n v="30.328800000000001"/>
    <n v="3002.5511999999999"/>
    <n v="5"/>
    <x v="459"/>
    <d v="2024-01-17T00:00:00"/>
    <x v="0"/>
    <x v="1"/>
    <n v="309.11"/>
    <x v="5"/>
  </r>
  <r>
    <s v="ORD107477"/>
    <x v="3"/>
    <x v="1"/>
    <n v="3033.51"/>
    <n v="0.27"/>
    <n v="819.04770000000008"/>
    <n v="2214.4623000000001"/>
    <n v="5"/>
    <x v="538"/>
    <d v="2024-12-09T00:00:00"/>
    <x v="1"/>
    <x v="2"/>
    <n v="610.08000000000004"/>
    <x v="3"/>
  </r>
  <r>
    <s v="ORD113334"/>
    <x v="2"/>
    <x v="2"/>
    <n v="3034.26"/>
    <n v="0.46"/>
    <n v="1395.7596000000001"/>
    <n v="1638.5004000000001"/>
    <n v="5"/>
    <x v="289"/>
    <d v="2024-02-01T00:00:00"/>
    <x v="2"/>
    <x v="0"/>
    <n v="573.6"/>
    <x v="2"/>
  </r>
  <r>
    <s v="ORD113293"/>
    <x v="3"/>
    <x v="2"/>
    <n v="3044.49"/>
    <n v="0.11"/>
    <n v="334.89389999999997"/>
    <n v="2709.5960999999998"/>
    <n v="5"/>
    <x v="508"/>
    <d v="2024-08-12T00:00:00"/>
    <x v="2"/>
    <x v="1"/>
    <n v="583.76"/>
    <x v="2"/>
  </r>
  <r>
    <s v="ORD114267"/>
    <x v="0"/>
    <x v="1"/>
    <n v="3051.89"/>
    <n v="0.33"/>
    <n v="1007.1237"/>
    <n v="2044.7662999999998"/>
    <n v="5"/>
    <x v="106"/>
    <d v="2023-01-18T00:00:00"/>
    <x v="1"/>
    <x v="1"/>
    <n v="177.22"/>
    <x v="3"/>
  </r>
  <r>
    <s v="ORD101063"/>
    <x v="1"/>
    <x v="2"/>
    <n v="3061.16"/>
    <n v="0.17"/>
    <n v="520.3972"/>
    <n v="2540.7628"/>
    <n v="5"/>
    <x v="301"/>
    <d v="2024-05-29T00:00:00"/>
    <x v="2"/>
    <x v="2"/>
    <n v="771.77"/>
    <x v="1"/>
  </r>
  <r>
    <s v="ORD105525"/>
    <x v="1"/>
    <x v="1"/>
    <n v="3061.69"/>
    <n v="0.15"/>
    <n v="459.25349999999997"/>
    <n v="2602.4365000000003"/>
    <n v="5"/>
    <x v="326"/>
    <d v="2024-06-20T00:00:00"/>
    <x v="0"/>
    <x v="0"/>
    <n v="539.11"/>
    <x v="2"/>
  </r>
  <r>
    <s v="ORD112160"/>
    <x v="1"/>
    <x v="0"/>
    <n v="3063.7"/>
    <n v="0.23"/>
    <n v="704.65099999999995"/>
    <n v="2359.049"/>
    <n v="5"/>
    <x v="607"/>
    <d v="2024-01-28T00:00:00"/>
    <x v="2"/>
    <x v="0"/>
    <n v="669.68"/>
    <x v="5"/>
  </r>
  <r>
    <s v="ORD109875"/>
    <x v="3"/>
    <x v="4"/>
    <n v="3064.18"/>
    <n v="0.14000000000000001"/>
    <n v="428.98520000000002"/>
    <n v="2635.1947999999998"/>
    <n v="5"/>
    <x v="567"/>
    <d v="2024-02-25T00:00:00"/>
    <x v="2"/>
    <x v="0"/>
    <n v="305.19"/>
    <x v="3"/>
  </r>
  <r>
    <s v="ORD100975"/>
    <x v="2"/>
    <x v="1"/>
    <n v="3065.65"/>
    <n v="0.16"/>
    <n v="490.50400000000002"/>
    <n v="2575.1460000000002"/>
    <n v="5"/>
    <x v="459"/>
    <d v="2024-01-11T00:00:00"/>
    <x v="0"/>
    <x v="1"/>
    <n v="745.56"/>
    <x v="3"/>
  </r>
  <r>
    <s v="ORD105392"/>
    <x v="2"/>
    <x v="4"/>
    <n v="3070.35"/>
    <n v="0.38"/>
    <n v="1166.7329999999999"/>
    <n v="1903.617"/>
    <n v="5"/>
    <x v="658"/>
    <d v="2023-01-11T00:00:00"/>
    <x v="0"/>
    <x v="2"/>
    <n v="640.79999999999995"/>
    <x v="1"/>
  </r>
  <r>
    <s v="ORD109042"/>
    <x v="0"/>
    <x v="1"/>
    <n v="3072.64"/>
    <n v="0.01"/>
    <n v="30.726399999999998"/>
    <n v="3041.9135999999999"/>
    <n v="5"/>
    <x v="523"/>
    <d v="2024-04-30T00:00:00"/>
    <x v="1"/>
    <x v="2"/>
    <n v="308.98"/>
    <x v="3"/>
  </r>
  <r>
    <s v="ORD105309"/>
    <x v="1"/>
    <x v="4"/>
    <n v="3073.47"/>
    <n v="0.09"/>
    <n v="276.61229999999995"/>
    <n v="2796.8577"/>
    <n v="5"/>
    <x v="701"/>
    <d v="2024-08-27T00:00:00"/>
    <x v="0"/>
    <x v="2"/>
    <n v="293.14"/>
    <x v="0"/>
  </r>
  <r>
    <s v="ORD103954"/>
    <x v="2"/>
    <x v="0"/>
    <n v="3081.2"/>
    <n v="0.33"/>
    <n v="1016.7959999999999"/>
    <n v="2064.404"/>
    <n v="5"/>
    <x v="511"/>
    <d v="2024-10-19T00:00:00"/>
    <x v="1"/>
    <x v="0"/>
    <n v="589.52"/>
    <x v="2"/>
  </r>
  <r>
    <s v="ORD107910"/>
    <x v="3"/>
    <x v="0"/>
    <n v="3081.26"/>
    <n v="0.36"/>
    <n v="1109.2536"/>
    <n v="1972.0064000000002"/>
    <n v="5"/>
    <x v="122"/>
    <d v="2024-09-02T00:00:00"/>
    <x v="0"/>
    <x v="1"/>
    <n v="468.86"/>
    <x v="0"/>
  </r>
  <r>
    <s v="ORD104375"/>
    <x v="1"/>
    <x v="4"/>
    <n v="3089.14"/>
    <n v="0.06"/>
    <n v="185.3484"/>
    <n v="2903.7916"/>
    <n v="5"/>
    <x v="603"/>
    <d v="2023-11-07T00:00:00"/>
    <x v="0"/>
    <x v="1"/>
    <n v="491.43"/>
    <x v="5"/>
  </r>
  <r>
    <s v="ORD107356"/>
    <x v="3"/>
    <x v="0"/>
    <n v="3089.8"/>
    <n v="0.18"/>
    <n v="556.16399999999999"/>
    <n v="2533.6360000000004"/>
    <n v="5"/>
    <x v="617"/>
    <d v="2024-10-02T00:00:00"/>
    <x v="1"/>
    <x v="1"/>
    <n v="250.7"/>
    <x v="1"/>
  </r>
  <r>
    <s v="ORD102780"/>
    <x v="0"/>
    <x v="0"/>
    <n v="3092.34"/>
    <n v="0.31"/>
    <n v="958.62540000000001"/>
    <n v="2133.7146000000002"/>
    <n v="5"/>
    <x v="436"/>
    <d v="2024-10-29T00:00:00"/>
    <x v="2"/>
    <x v="2"/>
    <n v="710.3"/>
    <x v="1"/>
  </r>
  <r>
    <s v="ORD107783"/>
    <x v="2"/>
    <x v="4"/>
    <n v="3094.98"/>
    <n v="0.19"/>
    <n v="588.0462"/>
    <n v="2506.9337999999998"/>
    <n v="5"/>
    <x v="659"/>
    <d v="2023-05-31T00:00:00"/>
    <x v="1"/>
    <x v="2"/>
    <n v="161.04"/>
    <x v="1"/>
  </r>
  <r>
    <s v="ORD108456"/>
    <x v="1"/>
    <x v="1"/>
    <n v="3096.68"/>
    <n v="0.47"/>
    <n v="1455.4395999999999"/>
    <n v="1641.2403999999999"/>
    <n v="5"/>
    <x v="329"/>
    <d v="2023-12-01T00:00:00"/>
    <x v="0"/>
    <x v="1"/>
    <n v="913.67"/>
    <x v="2"/>
  </r>
  <r>
    <s v="ORD106478"/>
    <x v="1"/>
    <x v="3"/>
    <n v="3106.41"/>
    <n v="0.26"/>
    <n v="807.66660000000002"/>
    <n v="2298.7433999999998"/>
    <n v="5"/>
    <x v="656"/>
    <d v="2024-09-15T00:00:00"/>
    <x v="0"/>
    <x v="2"/>
    <n v="729.46"/>
    <x v="4"/>
  </r>
  <r>
    <s v="ORD113878"/>
    <x v="2"/>
    <x v="4"/>
    <n v="3108.63"/>
    <n v="0.19"/>
    <n v="590.63970000000006"/>
    <n v="2517.9902999999999"/>
    <n v="5"/>
    <x v="663"/>
    <d v="2023-09-02T00:00:00"/>
    <x v="2"/>
    <x v="0"/>
    <n v="239.46"/>
    <x v="0"/>
  </r>
  <r>
    <s v="ORD102888"/>
    <x v="1"/>
    <x v="2"/>
    <n v="3113.23"/>
    <n v="0"/>
    <n v="0"/>
    <n v="3113.23"/>
    <n v="5"/>
    <x v="446"/>
    <d v="2023-04-23T00:00:00"/>
    <x v="0"/>
    <x v="2"/>
    <n v="187.28"/>
    <x v="0"/>
  </r>
  <r>
    <s v="ORD107042"/>
    <x v="3"/>
    <x v="2"/>
    <n v="3113.53"/>
    <n v="0.14000000000000001"/>
    <n v="435.89420000000007"/>
    <n v="2677.6358"/>
    <n v="5"/>
    <x v="284"/>
    <d v="2024-01-25T00:00:00"/>
    <x v="0"/>
    <x v="0"/>
    <n v="728.42"/>
    <x v="3"/>
  </r>
  <r>
    <s v="ORD114578"/>
    <x v="1"/>
    <x v="1"/>
    <n v="3117.4"/>
    <n v="0.36"/>
    <n v="1122.2639999999999"/>
    <n v="1995.1360000000002"/>
    <n v="5"/>
    <x v="230"/>
    <d v="2024-04-18T00:00:00"/>
    <x v="2"/>
    <x v="2"/>
    <n v="202.43"/>
    <x v="3"/>
  </r>
  <r>
    <s v="ORD102215"/>
    <x v="2"/>
    <x v="2"/>
    <n v="3117.63"/>
    <n v="0.41"/>
    <n v="1278.2283"/>
    <n v="1839.4017000000001"/>
    <n v="5"/>
    <x v="712"/>
    <d v="2024-02-22T00:00:00"/>
    <x v="1"/>
    <x v="0"/>
    <n v="454.81"/>
    <x v="3"/>
  </r>
  <r>
    <s v="ORD101495"/>
    <x v="1"/>
    <x v="0"/>
    <n v="3123.56"/>
    <n v="0.32"/>
    <n v="999.53920000000005"/>
    <n v="2124.0207999999998"/>
    <n v="5"/>
    <x v="661"/>
    <d v="2023-10-31T00:00:00"/>
    <x v="0"/>
    <x v="0"/>
    <n v="234.31"/>
    <x v="5"/>
  </r>
  <r>
    <s v="ORD113087"/>
    <x v="2"/>
    <x v="4"/>
    <n v="3126.35"/>
    <n v="0.03"/>
    <n v="93.790499999999994"/>
    <n v="3032.5594999999998"/>
    <n v="5"/>
    <x v="468"/>
    <d v="2024-01-05T00:00:00"/>
    <x v="0"/>
    <x v="1"/>
    <n v="232.73"/>
    <x v="4"/>
  </r>
  <r>
    <s v="ORD101801"/>
    <x v="1"/>
    <x v="2"/>
    <n v="3129.73"/>
    <n v="0.17"/>
    <n v="532.05410000000006"/>
    <n v="2597.6759000000002"/>
    <n v="5"/>
    <x v="723"/>
    <d v="2024-07-01T00:00:00"/>
    <x v="1"/>
    <x v="1"/>
    <n v="459.81"/>
    <x v="1"/>
  </r>
  <r>
    <s v="ORD112200"/>
    <x v="2"/>
    <x v="1"/>
    <n v="3132.35"/>
    <n v="0.3"/>
    <n v="939.70499999999993"/>
    <n v="2192.645"/>
    <n v="5"/>
    <x v="292"/>
    <d v="2023-04-26T00:00:00"/>
    <x v="2"/>
    <x v="2"/>
    <n v="539.63"/>
    <x v="4"/>
  </r>
  <r>
    <s v="ORD104174"/>
    <x v="3"/>
    <x v="1"/>
    <n v="3134.79"/>
    <n v="0.33"/>
    <n v="1034.4807000000001"/>
    <n v="2100.3092999999999"/>
    <n v="5"/>
    <x v="111"/>
    <d v="2024-12-28T00:00:00"/>
    <x v="0"/>
    <x v="2"/>
    <n v="365.47"/>
    <x v="0"/>
  </r>
  <r>
    <s v="ORD101699"/>
    <x v="3"/>
    <x v="3"/>
    <n v="3134.91"/>
    <n v="0.31"/>
    <n v="971.82209999999998"/>
    <n v="2163.0879"/>
    <n v="5"/>
    <x v="270"/>
    <d v="2023-08-22T00:00:00"/>
    <x v="0"/>
    <x v="2"/>
    <n v="793.94"/>
    <x v="3"/>
  </r>
  <r>
    <s v="ORD107923"/>
    <x v="0"/>
    <x v="4"/>
    <n v="3134.94"/>
    <n v="0.37"/>
    <n v="1159.9277999999999"/>
    <n v="1975.0122000000001"/>
    <n v="5"/>
    <x v="725"/>
    <d v="2024-08-18T00:00:00"/>
    <x v="2"/>
    <x v="0"/>
    <n v="692.87"/>
    <x v="0"/>
  </r>
  <r>
    <s v="ORD101020"/>
    <x v="0"/>
    <x v="2"/>
    <n v="3136.29"/>
    <n v="0.45"/>
    <n v="1411.3305"/>
    <n v="1724.9594999999999"/>
    <n v="5"/>
    <x v="422"/>
    <d v="2023-11-13T00:00:00"/>
    <x v="2"/>
    <x v="0"/>
    <n v="282.61"/>
    <x v="0"/>
  </r>
  <r>
    <s v="ORD101019"/>
    <x v="1"/>
    <x v="0"/>
    <n v="3142.54"/>
    <n v="0.11"/>
    <n v="345.67939999999999"/>
    <n v="2796.8606"/>
    <n v="5"/>
    <x v="691"/>
    <d v="2024-04-10T00:00:00"/>
    <x v="0"/>
    <x v="0"/>
    <n v="309.13"/>
    <x v="1"/>
  </r>
  <r>
    <s v="ORD105628"/>
    <x v="3"/>
    <x v="1"/>
    <n v="3143.08"/>
    <n v="0.23"/>
    <n v="722.90840000000003"/>
    <n v="2420.1715999999997"/>
    <n v="5"/>
    <x v="80"/>
    <d v="2024-09-10T00:00:00"/>
    <x v="2"/>
    <x v="0"/>
    <n v="289.41000000000003"/>
    <x v="3"/>
  </r>
  <r>
    <s v="ORD111053"/>
    <x v="2"/>
    <x v="3"/>
    <n v="3151.82"/>
    <n v="0.34"/>
    <n v="1071.6188000000002"/>
    <n v="2080.2012"/>
    <n v="5"/>
    <x v="649"/>
    <d v="2023-05-20T00:00:00"/>
    <x v="0"/>
    <x v="2"/>
    <n v="924.55"/>
    <x v="3"/>
  </r>
  <r>
    <s v="ORD107097"/>
    <x v="0"/>
    <x v="0"/>
    <n v="3152.63"/>
    <n v="0.06"/>
    <n v="189.15780000000001"/>
    <n v="2963.4722000000002"/>
    <n v="5"/>
    <x v="72"/>
    <d v="2024-02-08T00:00:00"/>
    <x v="2"/>
    <x v="2"/>
    <n v="560.80999999999995"/>
    <x v="2"/>
  </r>
  <r>
    <s v="ORD107473"/>
    <x v="1"/>
    <x v="1"/>
    <n v="3157.97"/>
    <n v="0.33"/>
    <n v="1042.1301000000001"/>
    <n v="2115.8398999999999"/>
    <n v="5"/>
    <x v="661"/>
    <d v="2023-10-26T00:00:00"/>
    <x v="1"/>
    <x v="0"/>
    <n v="228.79"/>
    <x v="4"/>
  </r>
  <r>
    <s v="ORD115226"/>
    <x v="2"/>
    <x v="2"/>
    <n v="3159.9"/>
    <n v="0.28999999999999998"/>
    <n v="916.37099999999998"/>
    <n v="2243.529"/>
    <n v="5"/>
    <x v="694"/>
    <d v="2024-10-16T00:00:00"/>
    <x v="2"/>
    <x v="0"/>
    <n v="332.66"/>
    <x v="4"/>
  </r>
  <r>
    <s v="ORD112518"/>
    <x v="1"/>
    <x v="0"/>
    <n v="3160.29"/>
    <n v="0.37"/>
    <n v="1169.3072999999999"/>
    <n v="1990.9827"/>
    <n v="5"/>
    <x v="187"/>
    <d v="2024-12-27T00:00:00"/>
    <x v="1"/>
    <x v="2"/>
    <n v="621.91999999999996"/>
    <x v="5"/>
  </r>
  <r>
    <s v="ORD114072"/>
    <x v="2"/>
    <x v="2"/>
    <n v="3162.3"/>
    <n v="0.36"/>
    <n v="1138.4280000000001"/>
    <n v="2023.8720000000001"/>
    <n v="5"/>
    <x v="150"/>
    <d v="2024-08-05T00:00:00"/>
    <x v="2"/>
    <x v="0"/>
    <n v="473.5"/>
    <x v="1"/>
  </r>
  <r>
    <s v="ORD102488"/>
    <x v="3"/>
    <x v="1"/>
    <n v="3163.1"/>
    <n v="0.44"/>
    <n v="1391.7639999999999"/>
    <n v="1771.336"/>
    <n v="5"/>
    <x v="519"/>
    <d v="2024-10-25T00:00:00"/>
    <x v="0"/>
    <x v="1"/>
    <n v="330.98"/>
    <x v="2"/>
  </r>
  <r>
    <s v="ORD110923"/>
    <x v="1"/>
    <x v="0"/>
    <n v="3164.59"/>
    <n v="0.39"/>
    <n v="1234.1901"/>
    <n v="1930.3999000000001"/>
    <n v="5"/>
    <x v="79"/>
    <d v="2024-09-17T00:00:00"/>
    <x v="0"/>
    <x v="1"/>
    <n v="166.37"/>
    <x v="1"/>
  </r>
  <r>
    <s v="ORD101328"/>
    <x v="2"/>
    <x v="2"/>
    <n v="3167.68"/>
    <n v="0.37"/>
    <n v="1172.0416"/>
    <n v="1995.6383999999998"/>
    <n v="5"/>
    <x v="356"/>
    <d v="2024-02-20T00:00:00"/>
    <x v="1"/>
    <x v="2"/>
    <n v="209.29"/>
    <x v="1"/>
  </r>
  <r>
    <s v="ORD106409"/>
    <x v="0"/>
    <x v="2"/>
    <n v="3170.71"/>
    <n v="0.23"/>
    <n v="729.26330000000007"/>
    <n v="2441.4467"/>
    <n v="5"/>
    <x v="393"/>
    <d v="2024-03-18T00:00:00"/>
    <x v="2"/>
    <x v="2"/>
    <n v="379.94"/>
    <x v="0"/>
  </r>
  <r>
    <s v="ORD100660"/>
    <x v="3"/>
    <x v="3"/>
    <n v="3172.18"/>
    <n v="0.36"/>
    <n v="1141.9848"/>
    <n v="2030.1951999999999"/>
    <n v="5"/>
    <x v="714"/>
    <d v="2024-06-16T00:00:00"/>
    <x v="0"/>
    <x v="2"/>
    <n v="275.38"/>
    <x v="3"/>
  </r>
  <r>
    <s v="ORD110771"/>
    <x v="2"/>
    <x v="0"/>
    <n v="3177.6"/>
    <n v="0.13"/>
    <n v="413.08800000000002"/>
    <n v="2764.5119999999997"/>
    <n v="5"/>
    <x v="456"/>
    <d v="2023-04-13T00:00:00"/>
    <x v="0"/>
    <x v="0"/>
    <n v="843.97"/>
    <x v="3"/>
  </r>
  <r>
    <s v="ORD113427"/>
    <x v="2"/>
    <x v="1"/>
    <n v="3179.42"/>
    <n v="0.04"/>
    <n v="127.1768"/>
    <n v="3052.2431999999999"/>
    <n v="5"/>
    <x v="174"/>
    <d v="2024-11-11T00:00:00"/>
    <x v="1"/>
    <x v="0"/>
    <n v="548.36"/>
    <x v="1"/>
  </r>
  <r>
    <s v="ORD110176"/>
    <x v="2"/>
    <x v="0"/>
    <n v="3185.77"/>
    <n v="0.04"/>
    <n v="127.4308"/>
    <n v="3058.3391999999999"/>
    <n v="5"/>
    <x v="112"/>
    <d v="2024-06-23T00:00:00"/>
    <x v="0"/>
    <x v="0"/>
    <n v="943.81"/>
    <x v="0"/>
  </r>
  <r>
    <s v="ORD110017"/>
    <x v="0"/>
    <x v="1"/>
    <n v="3190.49"/>
    <n v="0.35"/>
    <n v="1116.6714999999999"/>
    <n v="2073.8184999999999"/>
    <n v="5"/>
    <x v="345"/>
    <d v="2023-06-04T00:00:00"/>
    <x v="0"/>
    <x v="2"/>
    <n v="592.04999999999995"/>
    <x v="3"/>
  </r>
  <r>
    <s v="ORD100640"/>
    <x v="2"/>
    <x v="1"/>
    <n v="3190.51"/>
    <n v="0.14000000000000001"/>
    <n v="446.67140000000006"/>
    <n v="2743.8386"/>
    <n v="5"/>
    <x v="516"/>
    <d v="2023-12-14T00:00:00"/>
    <x v="1"/>
    <x v="0"/>
    <n v="207.09"/>
    <x v="1"/>
  </r>
  <r>
    <s v="ORD101042"/>
    <x v="0"/>
    <x v="0"/>
    <n v="3191.55"/>
    <n v="0.22"/>
    <n v="702.14100000000008"/>
    <n v="2489.4090000000001"/>
    <n v="5"/>
    <x v="129"/>
    <d v="2023-11-24T00:00:00"/>
    <x v="2"/>
    <x v="1"/>
    <n v="724.91"/>
    <x v="0"/>
  </r>
  <r>
    <s v="ORD105078"/>
    <x v="1"/>
    <x v="4"/>
    <n v="3194.57"/>
    <n v="0.09"/>
    <n v="287.51130000000001"/>
    <n v="2907.0587"/>
    <n v="5"/>
    <x v="95"/>
    <d v="2023-11-13T00:00:00"/>
    <x v="2"/>
    <x v="0"/>
    <n v="855.61"/>
    <x v="5"/>
  </r>
  <r>
    <s v="ORD108605"/>
    <x v="3"/>
    <x v="0"/>
    <n v="3199.76"/>
    <n v="0.31"/>
    <n v="991.92560000000003"/>
    <n v="2207.8344000000002"/>
    <n v="5"/>
    <x v="382"/>
    <d v="2023-10-02T00:00:00"/>
    <x v="1"/>
    <x v="2"/>
    <n v="614.70000000000005"/>
    <x v="0"/>
  </r>
  <r>
    <s v="ORD115309"/>
    <x v="1"/>
    <x v="2"/>
    <n v="3202.77"/>
    <n v="0.44"/>
    <n v="1409.2188000000001"/>
    <n v="1793.5511999999999"/>
    <n v="5"/>
    <x v="159"/>
    <d v="2024-02-29T00:00:00"/>
    <x v="0"/>
    <x v="2"/>
    <n v="856.36"/>
    <x v="5"/>
  </r>
  <r>
    <s v="ORD108756"/>
    <x v="3"/>
    <x v="4"/>
    <n v="3203.43"/>
    <n v="0.28000000000000003"/>
    <n v="896.96040000000005"/>
    <n v="2306.4695999999999"/>
    <n v="5"/>
    <x v="547"/>
    <d v="2023-02-09T00:00:00"/>
    <x v="2"/>
    <x v="2"/>
    <n v="439.82"/>
    <x v="3"/>
  </r>
  <r>
    <s v="ORD102797"/>
    <x v="3"/>
    <x v="2"/>
    <n v="3206.3"/>
    <n v="0.26"/>
    <n v="833.63800000000003"/>
    <n v="2372.6620000000003"/>
    <n v="5"/>
    <x v="608"/>
    <d v="2023-01-25T00:00:00"/>
    <x v="0"/>
    <x v="2"/>
    <n v="877.03"/>
    <x v="1"/>
  </r>
  <r>
    <s v="ORD111334"/>
    <x v="0"/>
    <x v="2"/>
    <n v="3214.64"/>
    <n v="0.25"/>
    <n v="803.66"/>
    <n v="2410.98"/>
    <n v="5"/>
    <x v="66"/>
    <d v="2023-04-23T00:00:00"/>
    <x v="0"/>
    <x v="1"/>
    <n v="916.05"/>
    <x v="5"/>
  </r>
  <r>
    <s v="ORD113147"/>
    <x v="1"/>
    <x v="4"/>
    <n v="3216.08"/>
    <n v="0.38"/>
    <n v="1222.1104"/>
    <n v="1993.9695999999999"/>
    <n v="5"/>
    <x v="464"/>
    <d v="2023-11-12T00:00:00"/>
    <x v="2"/>
    <x v="1"/>
    <n v="530.79999999999995"/>
    <x v="5"/>
  </r>
  <r>
    <s v="ORD108547"/>
    <x v="1"/>
    <x v="1"/>
    <n v="3218.39"/>
    <n v="0.41"/>
    <n v="1319.5398999999998"/>
    <n v="1898.8501000000001"/>
    <n v="5"/>
    <x v="605"/>
    <d v="2024-07-02T00:00:00"/>
    <x v="0"/>
    <x v="2"/>
    <n v="611.19000000000005"/>
    <x v="4"/>
  </r>
  <r>
    <s v="ORD113809"/>
    <x v="3"/>
    <x v="1"/>
    <n v="3219.76"/>
    <n v="0.18"/>
    <n v="579.55680000000007"/>
    <n v="2640.2031999999999"/>
    <n v="5"/>
    <x v="217"/>
    <d v="2023-09-28T00:00:00"/>
    <x v="2"/>
    <x v="1"/>
    <n v="892.63"/>
    <x v="4"/>
  </r>
  <r>
    <s v="ORD106865"/>
    <x v="0"/>
    <x v="3"/>
    <n v="3220.59"/>
    <n v="0.33"/>
    <n v="1062.7947000000001"/>
    <n v="2157.7952999999998"/>
    <n v="5"/>
    <x v="696"/>
    <d v="2024-11-09T00:00:00"/>
    <x v="2"/>
    <x v="2"/>
    <n v="193.48"/>
    <x v="0"/>
  </r>
  <r>
    <s v="ORD111054"/>
    <x v="1"/>
    <x v="1"/>
    <n v="3224.15"/>
    <n v="0.25"/>
    <n v="806.03750000000002"/>
    <n v="2418.1125000000002"/>
    <n v="5"/>
    <x v="37"/>
    <d v="2024-06-02T00:00:00"/>
    <x v="0"/>
    <x v="1"/>
    <n v="186.35"/>
    <x v="4"/>
  </r>
  <r>
    <s v="ORD106522"/>
    <x v="1"/>
    <x v="1"/>
    <n v="3227.89"/>
    <n v="0.17"/>
    <n v="548.74130000000002"/>
    <n v="2679.1486999999997"/>
    <n v="5"/>
    <x v="185"/>
    <d v="2024-07-09T00:00:00"/>
    <x v="2"/>
    <x v="2"/>
    <n v="281.69"/>
    <x v="5"/>
  </r>
  <r>
    <s v="ORD101006"/>
    <x v="3"/>
    <x v="2"/>
    <n v="3230.16"/>
    <n v="0.36"/>
    <n v="1162.8575999999998"/>
    <n v="2067.3024"/>
    <n v="5"/>
    <x v="635"/>
    <d v="2024-07-13T00:00:00"/>
    <x v="1"/>
    <x v="0"/>
    <n v="464.2"/>
    <x v="5"/>
  </r>
  <r>
    <s v="ORD111748"/>
    <x v="2"/>
    <x v="0"/>
    <n v="3234.29"/>
    <n v="0.4"/>
    <n v="1293.7160000000001"/>
    <n v="1940.5739999999998"/>
    <n v="5"/>
    <x v="99"/>
    <d v="2024-03-27T00:00:00"/>
    <x v="1"/>
    <x v="1"/>
    <n v="675.3"/>
    <x v="4"/>
  </r>
  <r>
    <s v="ORD110999"/>
    <x v="3"/>
    <x v="3"/>
    <n v="3234.81"/>
    <n v="0.32"/>
    <n v="1035.1392000000001"/>
    <n v="2199.6707999999999"/>
    <n v="5"/>
    <x v="425"/>
    <d v="2023-02-01T00:00:00"/>
    <x v="0"/>
    <x v="2"/>
    <n v="723.79"/>
    <x v="0"/>
  </r>
  <r>
    <s v="ORD115152"/>
    <x v="0"/>
    <x v="1"/>
    <n v="3235.53"/>
    <n v="0.15"/>
    <n v="485.3295"/>
    <n v="2750.2005000000004"/>
    <n v="5"/>
    <x v="653"/>
    <d v="2024-03-23T00:00:00"/>
    <x v="2"/>
    <x v="2"/>
    <n v="753.16"/>
    <x v="1"/>
  </r>
  <r>
    <s v="ORD110996"/>
    <x v="3"/>
    <x v="0"/>
    <n v="3241.23"/>
    <n v="0.28000000000000003"/>
    <n v="907.54440000000011"/>
    <n v="2333.6855999999998"/>
    <n v="5"/>
    <x v="366"/>
    <d v="2024-06-10T00:00:00"/>
    <x v="1"/>
    <x v="1"/>
    <n v="430.68"/>
    <x v="1"/>
  </r>
  <r>
    <s v="ORD101230"/>
    <x v="0"/>
    <x v="1"/>
    <n v="3246.71"/>
    <n v="0.21"/>
    <n v="681.80909999999994"/>
    <n v="2564.9009000000001"/>
    <n v="5"/>
    <x v="328"/>
    <d v="2024-01-27T00:00:00"/>
    <x v="0"/>
    <x v="0"/>
    <n v="175.01"/>
    <x v="5"/>
  </r>
  <r>
    <s v="ORD108177"/>
    <x v="2"/>
    <x v="1"/>
    <n v="3249.27"/>
    <n v="0.05"/>
    <n v="162.46350000000001"/>
    <n v="3086.8065000000001"/>
    <n v="5"/>
    <x v="6"/>
    <d v="2023-08-22T00:00:00"/>
    <x v="1"/>
    <x v="0"/>
    <n v="933.97"/>
    <x v="4"/>
  </r>
  <r>
    <s v="ORD114947"/>
    <x v="3"/>
    <x v="3"/>
    <n v="3250.28"/>
    <n v="0.01"/>
    <n v="32.502800000000001"/>
    <n v="3217.7772"/>
    <n v="5"/>
    <x v="378"/>
    <d v="2024-04-28T00:00:00"/>
    <x v="1"/>
    <x v="1"/>
    <n v="697.71"/>
    <x v="1"/>
  </r>
  <r>
    <s v="ORD113684"/>
    <x v="2"/>
    <x v="0"/>
    <n v="3250.66"/>
    <n v="0.44"/>
    <n v="1430.2903999999999"/>
    <n v="1820.3696"/>
    <n v="5"/>
    <x v="180"/>
    <d v="2023-09-20T00:00:00"/>
    <x v="2"/>
    <x v="1"/>
    <n v="523.33000000000004"/>
    <x v="0"/>
  </r>
  <r>
    <s v="ORD101494"/>
    <x v="2"/>
    <x v="0"/>
    <n v="3251.42"/>
    <n v="0.27"/>
    <n v="877.88340000000005"/>
    <n v="2373.5365999999999"/>
    <n v="5"/>
    <x v="611"/>
    <d v="2023-07-25T00:00:00"/>
    <x v="1"/>
    <x v="1"/>
    <n v="541.35"/>
    <x v="5"/>
  </r>
  <r>
    <s v="ORD109950"/>
    <x v="2"/>
    <x v="1"/>
    <n v="3254.71"/>
    <n v="0.26"/>
    <n v="846.22460000000001"/>
    <n v="2408.4854"/>
    <n v="5"/>
    <x v="687"/>
    <d v="2024-04-02T00:00:00"/>
    <x v="0"/>
    <x v="2"/>
    <n v="800.31"/>
    <x v="0"/>
  </r>
  <r>
    <s v="ORD114998"/>
    <x v="3"/>
    <x v="3"/>
    <n v="3254.97"/>
    <n v="0.3"/>
    <n v="976.49099999999987"/>
    <n v="2278.4789999999998"/>
    <n v="5"/>
    <x v="611"/>
    <d v="2023-07-25T00:00:00"/>
    <x v="2"/>
    <x v="2"/>
    <n v="171.26"/>
    <x v="0"/>
  </r>
  <r>
    <s v="ORD115316"/>
    <x v="1"/>
    <x v="1"/>
    <n v="3258.68"/>
    <n v="0.22"/>
    <n v="716.90959999999995"/>
    <n v="2541.7703999999999"/>
    <n v="5"/>
    <x v="442"/>
    <d v="2023-10-20T00:00:00"/>
    <x v="1"/>
    <x v="2"/>
    <n v="834.41"/>
    <x v="0"/>
  </r>
  <r>
    <s v="ORD107857"/>
    <x v="2"/>
    <x v="4"/>
    <n v="3263.89"/>
    <n v="0.25"/>
    <n v="815.97249999999997"/>
    <n v="2447.9175"/>
    <n v="5"/>
    <x v="9"/>
    <d v="2024-10-05T00:00:00"/>
    <x v="0"/>
    <x v="1"/>
    <n v="516"/>
    <x v="4"/>
  </r>
  <r>
    <s v="ORD101485"/>
    <x v="0"/>
    <x v="1"/>
    <n v="3264.93"/>
    <n v="0.2"/>
    <n v="652.98599999999999"/>
    <n v="2611.944"/>
    <n v="5"/>
    <x v="16"/>
    <d v="2024-12-05T00:00:00"/>
    <x v="0"/>
    <x v="0"/>
    <n v="266.81"/>
    <x v="4"/>
  </r>
  <r>
    <s v="ORD111437"/>
    <x v="3"/>
    <x v="4"/>
    <n v="3265.61"/>
    <n v="0.34"/>
    <n v="1110.3074000000001"/>
    <n v="2155.3026"/>
    <n v="5"/>
    <x v="11"/>
    <d v="2024-06-05T00:00:00"/>
    <x v="1"/>
    <x v="2"/>
    <n v="681.35"/>
    <x v="0"/>
  </r>
  <r>
    <s v="ORD106239"/>
    <x v="2"/>
    <x v="4"/>
    <n v="3265.62"/>
    <n v="0.06"/>
    <n v="195.93719999999999"/>
    <n v="3069.6828"/>
    <n v="5"/>
    <x v="571"/>
    <d v="2024-07-24T00:00:00"/>
    <x v="2"/>
    <x v="1"/>
    <n v="918.82"/>
    <x v="3"/>
  </r>
  <r>
    <s v="ORD104444"/>
    <x v="3"/>
    <x v="1"/>
    <n v="3269.04"/>
    <n v="0.26"/>
    <n v="849.95040000000006"/>
    <n v="2419.0895999999998"/>
    <n v="5"/>
    <x v="125"/>
    <d v="2023-09-03T00:00:00"/>
    <x v="1"/>
    <x v="1"/>
    <n v="736.15"/>
    <x v="1"/>
  </r>
  <r>
    <s v="ORD113033"/>
    <x v="0"/>
    <x v="2"/>
    <n v="3269.72"/>
    <n v="7.0000000000000007E-2"/>
    <n v="228.88040000000001"/>
    <n v="3040.8395999999998"/>
    <n v="5"/>
    <x v="651"/>
    <d v="2024-11-24T00:00:00"/>
    <x v="0"/>
    <x v="0"/>
    <n v="272.95"/>
    <x v="3"/>
  </r>
  <r>
    <s v="ORD115201"/>
    <x v="0"/>
    <x v="3"/>
    <n v="3273.02"/>
    <n v="0.31"/>
    <n v="1014.6362"/>
    <n v="2258.3838000000001"/>
    <n v="5"/>
    <x v="310"/>
    <d v="2024-02-14T00:00:00"/>
    <x v="1"/>
    <x v="1"/>
    <n v="695.99"/>
    <x v="4"/>
  </r>
  <r>
    <s v="ORD100889"/>
    <x v="1"/>
    <x v="0"/>
    <n v="3275.44"/>
    <n v="0.47"/>
    <n v="1539.4567999999999"/>
    <n v="1735.9832000000001"/>
    <n v="5"/>
    <x v="647"/>
    <d v="2023-03-06T00:00:00"/>
    <x v="0"/>
    <x v="0"/>
    <n v="513.05999999999995"/>
    <x v="4"/>
  </r>
  <r>
    <s v="ORD113500"/>
    <x v="1"/>
    <x v="1"/>
    <n v="3276.33"/>
    <n v="0.28000000000000003"/>
    <n v="917.37240000000008"/>
    <n v="2358.9575999999997"/>
    <n v="5"/>
    <x v="700"/>
    <d v="2023-07-07T00:00:00"/>
    <x v="2"/>
    <x v="1"/>
    <n v="268.76"/>
    <x v="5"/>
  </r>
  <r>
    <s v="ORD112537"/>
    <x v="3"/>
    <x v="4"/>
    <n v="3278.24"/>
    <n v="0.25"/>
    <n v="819.56"/>
    <n v="2458.6799999999998"/>
    <n v="5"/>
    <x v="141"/>
    <d v="2024-02-07T00:00:00"/>
    <x v="1"/>
    <x v="2"/>
    <n v="736.61"/>
    <x v="0"/>
  </r>
  <r>
    <s v="ORD109439"/>
    <x v="3"/>
    <x v="2"/>
    <n v="3278.32"/>
    <n v="0.01"/>
    <n v="32.783200000000001"/>
    <n v="3245.5368000000003"/>
    <n v="5"/>
    <x v="151"/>
    <d v="2023-07-29T00:00:00"/>
    <x v="1"/>
    <x v="2"/>
    <n v="800.82"/>
    <x v="0"/>
  </r>
  <r>
    <s v="ORD112368"/>
    <x v="3"/>
    <x v="2"/>
    <n v="3286.48"/>
    <n v="0.12"/>
    <n v="394.37759999999997"/>
    <n v="2892.1024000000002"/>
    <n v="5"/>
    <x v="425"/>
    <d v="2023-02-02T00:00:00"/>
    <x v="2"/>
    <x v="0"/>
    <n v="771.61"/>
    <x v="0"/>
  </r>
  <r>
    <s v="ORD112272"/>
    <x v="3"/>
    <x v="4"/>
    <n v="3286.5"/>
    <n v="0.2"/>
    <n v="657.30000000000007"/>
    <n v="2629.2"/>
    <n v="5"/>
    <x v="409"/>
    <d v="2023-08-18T00:00:00"/>
    <x v="0"/>
    <x v="2"/>
    <n v="361.16"/>
    <x v="1"/>
  </r>
  <r>
    <s v="ORD114589"/>
    <x v="2"/>
    <x v="2"/>
    <n v="3290.33"/>
    <n v="0.3"/>
    <n v="987.09899999999993"/>
    <n v="2303.2309999999998"/>
    <n v="5"/>
    <x v="399"/>
    <d v="2023-04-29T00:00:00"/>
    <x v="1"/>
    <x v="2"/>
    <n v="661.08"/>
    <x v="1"/>
  </r>
  <r>
    <s v="ORD106165"/>
    <x v="3"/>
    <x v="0"/>
    <n v="3291.2"/>
    <n v="0.4"/>
    <n v="1316.48"/>
    <n v="1974.7199999999998"/>
    <n v="5"/>
    <x v="567"/>
    <d v="2024-03-01T00:00:00"/>
    <x v="1"/>
    <x v="1"/>
    <n v="392.69"/>
    <x v="1"/>
  </r>
  <r>
    <s v="ORD112347"/>
    <x v="0"/>
    <x v="1"/>
    <n v="3292.15"/>
    <n v="0.15"/>
    <n v="493.82249999999999"/>
    <n v="2798.3275000000003"/>
    <n v="5"/>
    <x v="496"/>
    <d v="2023-08-06T00:00:00"/>
    <x v="1"/>
    <x v="0"/>
    <n v="666.75"/>
    <x v="4"/>
  </r>
  <r>
    <s v="ORD110299"/>
    <x v="2"/>
    <x v="2"/>
    <n v="3294.61"/>
    <n v="0.05"/>
    <n v="164.73050000000001"/>
    <n v="3129.8795"/>
    <n v="5"/>
    <x v="546"/>
    <d v="2024-11-23T00:00:00"/>
    <x v="1"/>
    <x v="0"/>
    <n v="466.86"/>
    <x v="5"/>
  </r>
  <r>
    <s v="ORD103422"/>
    <x v="0"/>
    <x v="3"/>
    <n v="3296.25"/>
    <n v="0.14000000000000001"/>
    <n v="461.47500000000002"/>
    <n v="2834.7750000000001"/>
    <n v="5"/>
    <x v="332"/>
    <d v="2024-05-09T00:00:00"/>
    <x v="2"/>
    <x v="0"/>
    <n v="958.16"/>
    <x v="3"/>
  </r>
  <r>
    <s v="ORD113234"/>
    <x v="1"/>
    <x v="1"/>
    <n v="3296.93"/>
    <n v="0.46"/>
    <n v="1516.5878"/>
    <n v="1780.3421999999998"/>
    <n v="5"/>
    <x v="617"/>
    <d v="2024-10-06T00:00:00"/>
    <x v="0"/>
    <x v="2"/>
    <n v="638.27"/>
    <x v="4"/>
  </r>
  <r>
    <s v="ORD100192"/>
    <x v="1"/>
    <x v="0"/>
    <n v="3299.97"/>
    <n v="0.1"/>
    <n v="329.99700000000001"/>
    <n v="2969.973"/>
    <n v="5"/>
    <x v="660"/>
    <d v="2023-01-13T00:00:00"/>
    <x v="2"/>
    <x v="2"/>
    <n v="467.32"/>
    <x v="3"/>
  </r>
  <r>
    <s v="ORD110181"/>
    <x v="1"/>
    <x v="2"/>
    <n v="3300.17"/>
    <n v="0.26"/>
    <n v="858.04420000000005"/>
    <n v="2442.1257999999998"/>
    <n v="5"/>
    <x v="548"/>
    <d v="2024-11-30T00:00:00"/>
    <x v="1"/>
    <x v="1"/>
    <n v="701.29"/>
    <x v="4"/>
  </r>
  <r>
    <s v="ORD108109"/>
    <x v="0"/>
    <x v="0"/>
    <n v="3302.81"/>
    <n v="0.21"/>
    <n v="693.59010000000001"/>
    <n v="2609.2199000000001"/>
    <n v="5"/>
    <x v="451"/>
    <d v="2024-07-02T00:00:00"/>
    <x v="2"/>
    <x v="0"/>
    <n v="286.68"/>
    <x v="3"/>
  </r>
  <r>
    <s v="ORD112889"/>
    <x v="1"/>
    <x v="2"/>
    <n v="3303.69"/>
    <n v="0.44"/>
    <n v="1453.6236000000001"/>
    <n v="1850.0663999999999"/>
    <n v="5"/>
    <x v="543"/>
    <d v="2024-11-04T00:00:00"/>
    <x v="2"/>
    <x v="2"/>
    <n v="251.15"/>
    <x v="0"/>
  </r>
  <r>
    <s v="ORD111891"/>
    <x v="0"/>
    <x v="0"/>
    <n v="3304.43"/>
    <n v="0.18"/>
    <n v="594.79739999999993"/>
    <n v="2709.6325999999999"/>
    <n v="5"/>
    <x v="162"/>
    <d v="2023-03-08T00:00:00"/>
    <x v="1"/>
    <x v="2"/>
    <n v="920.92"/>
    <x v="5"/>
  </r>
  <r>
    <s v="ORD100244"/>
    <x v="0"/>
    <x v="2"/>
    <n v="3305.75"/>
    <n v="0.36"/>
    <n v="1190.07"/>
    <n v="2115.6800000000003"/>
    <n v="5"/>
    <x v="681"/>
    <d v="2023-12-18T00:00:00"/>
    <x v="2"/>
    <x v="1"/>
    <n v="627.83000000000004"/>
    <x v="0"/>
  </r>
  <r>
    <s v="ORD100809"/>
    <x v="1"/>
    <x v="2"/>
    <n v="3306.64"/>
    <n v="0.05"/>
    <n v="165.33199999999999"/>
    <n v="3141.308"/>
    <n v="5"/>
    <x v="711"/>
    <d v="2024-08-08T00:00:00"/>
    <x v="0"/>
    <x v="0"/>
    <n v="752.14"/>
    <x v="3"/>
  </r>
  <r>
    <s v="ORD111625"/>
    <x v="0"/>
    <x v="3"/>
    <n v="3312.57"/>
    <n v="0.43"/>
    <n v="1424.4050999999999"/>
    <n v="1888.1649000000002"/>
    <n v="5"/>
    <x v="509"/>
    <d v="2024-09-23T00:00:00"/>
    <x v="2"/>
    <x v="0"/>
    <n v="252.8"/>
    <x v="5"/>
  </r>
  <r>
    <s v="ORD109444"/>
    <x v="3"/>
    <x v="0"/>
    <n v="3316"/>
    <n v="0.47"/>
    <n v="1558.52"/>
    <n v="1757.48"/>
    <n v="5"/>
    <x v="331"/>
    <d v="2023-10-22T00:00:00"/>
    <x v="2"/>
    <x v="2"/>
    <n v="285.63"/>
    <x v="5"/>
  </r>
  <r>
    <s v="ORD106505"/>
    <x v="1"/>
    <x v="1"/>
    <n v="3316.1"/>
    <n v="0.4"/>
    <n v="1326.44"/>
    <n v="1989.6599999999999"/>
    <n v="5"/>
    <x v="284"/>
    <d v="2024-01-25T00:00:00"/>
    <x v="2"/>
    <x v="0"/>
    <n v="355.66"/>
    <x v="2"/>
  </r>
  <r>
    <s v="ORD115198"/>
    <x v="1"/>
    <x v="0"/>
    <n v="3317.62"/>
    <n v="0.14000000000000001"/>
    <n v="464.46680000000003"/>
    <n v="2853.1531999999997"/>
    <n v="5"/>
    <x v="495"/>
    <d v="2023-07-26T00:00:00"/>
    <x v="2"/>
    <x v="0"/>
    <n v="617.57000000000005"/>
    <x v="1"/>
  </r>
  <r>
    <s v="ORD100426"/>
    <x v="1"/>
    <x v="4"/>
    <n v="3319.66"/>
    <n v="0.34"/>
    <n v="1128.6844000000001"/>
    <n v="2190.9755999999998"/>
    <n v="5"/>
    <x v="78"/>
    <d v="2023-02-23T00:00:00"/>
    <x v="0"/>
    <x v="1"/>
    <n v="954.37"/>
    <x v="0"/>
  </r>
  <r>
    <s v="ORD103397"/>
    <x v="1"/>
    <x v="0"/>
    <n v="3322.39"/>
    <n v="0.27"/>
    <n v="897.0453"/>
    <n v="2425.3446999999996"/>
    <n v="5"/>
    <x v="561"/>
    <d v="2024-02-04T00:00:00"/>
    <x v="1"/>
    <x v="1"/>
    <n v="784.99"/>
    <x v="1"/>
  </r>
  <r>
    <s v="ORD111755"/>
    <x v="0"/>
    <x v="0"/>
    <n v="3331.22"/>
    <n v="0.13"/>
    <n v="433.05860000000001"/>
    <n v="2898.1614"/>
    <n v="5"/>
    <x v="58"/>
    <d v="2024-01-24T00:00:00"/>
    <x v="2"/>
    <x v="0"/>
    <n v="175.13"/>
    <x v="3"/>
  </r>
  <r>
    <s v="ORD105344"/>
    <x v="3"/>
    <x v="0"/>
    <n v="3334.8"/>
    <n v="0.1"/>
    <n v="333.48"/>
    <n v="3001.32"/>
    <n v="5"/>
    <x v="164"/>
    <d v="2023-11-20T00:00:00"/>
    <x v="2"/>
    <x v="0"/>
    <n v="664.57"/>
    <x v="5"/>
  </r>
  <r>
    <s v="ORD109722"/>
    <x v="2"/>
    <x v="1"/>
    <n v="3337.07"/>
    <n v="0.44"/>
    <n v="1468.3108"/>
    <n v="1868.7592000000002"/>
    <n v="5"/>
    <x v="562"/>
    <d v="2024-03-25T00:00:00"/>
    <x v="0"/>
    <x v="2"/>
    <n v="280.52999999999997"/>
    <x v="0"/>
  </r>
  <r>
    <s v="ORD103275"/>
    <x v="2"/>
    <x v="2"/>
    <n v="3339.08"/>
    <n v="0.32"/>
    <n v="1068.5056"/>
    <n v="2270.5744"/>
    <n v="5"/>
    <x v="410"/>
    <d v="2023-05-04T00:00:00"/>
    <x v="0"/>
    <x v="2"/>
    <n v="504.73"/>
    <x v="2"/>
  </r>
  <r>
    <s v="ORD101002"/>
    <x v="1"/>
    <x v="1"/>
    <n v="3340.58"/>
    <n v="0.35"/>
    <n v="1169.203"/>
    <n v="2171.377"/>
    <n v="5"/>
    <x v="408"/>
    <d v="2024-04-18T00:00:00"/>
    <x v="2"/>
    <x v="1"/>
    <n v="356.36"/>
    <x v="4"/>
  </r>
  <r>
    <s v="ORD109505"/>
    <x v="1"/>
    <x v="4"/>
    <n v="3347.5"/>
    <n v="0.24"/>
    <n v="803.4"/>
    <n v="2544.1"/>
    <n v="5"/>
    <x v="548"/>
    <d v="2024-11-26T00:00:00"/>
    <x v="2"/>
    <x v="2"/>
    <n v="595.04"/>
    <x v="4"/>
  </r>
  <r>
    <s v="ORD113979"/>
    <x v="1"/>
    <x v="0"/>
    <n v="3348.27"/>
    <n v="0.44"/>
    <n v="1473.2388000000001"/>
    <n v="1875.0311999999999"/>
    <n v="5"/>
    <x v="298"/>
    <d v="2023-02-28T00:00:00"/>
    <x v="2"/>
    <x v="1"/>
    <n v="802.31"/>
    <x v="1"/>
  </r>
  <r>
    <s v="ORD113802"/>
    <x v="0"/>
    <x v="0"/>
    <n v="3350.17"/>
    <n v="0.48"/>
    <n v="1608.0816"/>
    <n v="1742.0884000000001"/>
    <n v="5"/>
    <x v="604"/>
    <d v="2023-03-19T00:00:00"/>
    <x v="0"/>
    <x v="0"/>
    <n v="894.82"/>
    <x v="3"/>
  </r>
  <r>
    <s v="ORD107557"/>
    <x v="3"/>
    <x v="1"/>
    <n v="3353.68"/>
    <n v="0.37"/>
    <n v="1240.8616"/>
    <n v="2112.8184000000001"/>
    <n v="5"/>
    <x v="70"/>
    <d v="2024-07-19T00:00:00"/>
    <x v="1"/>
    <x v="1"/>
    <n v="445.07"/>
    <x v="0"/>
  </r>
  <r>
    <s v="ORD105560"/>
    <x v="0"/>
    <x v="4"/>
    <n v="3354.49"/>
    <n v="0.11"/>
    <n v="368.9939"/>
    <n v="2985.4960999999998"/>
    <n v="5"/>
    <x v="304"/>
    <d v="2024-03-28T00:00:00"/>
    <x v="0"/>
    <x v="2"/>
    <n v="372.06"/>
    <x v="3"/>
  </r>
  <r>
    <s v="ORD109659"/>
    <x v="3"/>
    <x v="4"/>
    <n v="3358.94"/>
    <n v="0.36"/>
    <n v="1209.2184"/>
    <n v="2149.7215999999999"/>
    <n v="5"/>
    <x v="571"/>
    <d v="2024-07-21T00:00:00"/>
    <x v="1"/>
    <x v="1"/>
    <n v="689.72"/>
    <x v="1"/>
  </r>
  <r>
    <s v="ORD114786"/>
    <x v="0"/>
    <x v="3"/>
    <n v="3361.08"/>
    <n v="0.37"/>
    <n v="1243.5996"/>
    <n v="2117.4803999999999"/>
    <n v="5"/>
    <x v="647"/>
    <d v="2023-03-02T00:00:00"/>
    <x v="2"/>
    <x v="2"/>
    <n v="720.24"/>
    <x v="3"/>
  </r>
  <r>
    <s v="ORD105391"/>
    <x v="2"/>
    <x v="3"/>
    <n v="3364.62"/>
    <n v="0.41"/>
    <n v="1379.4941999999999"/>
    <n v="1985.1258"/>
    <n v="5"/>
    <x v="710"/>
    <d v="2023-01-19T00:00:00"/>
    <x v="2"/>
    <x v="2"/>
    <n v="305.32"/>
    <x v="5"/>
  </r>
  <r>
    <s v="ORD112168"/>
    <x v="1"/>
    <x v="0"/>
    <n v="3367.8"/>
    <n v="0.13"/>
    <n v="437.81400000000002"/>
    <n v="2929.9860000000003"/>
    <n v="5"/>
    <x v="432"/>
    <d v="2024-07-07T00:00:00"/>
    <x v="2"/>
    <x v="0"/>
    <n v="349.91"/>
    <x v="0"/>
  </r>
  <r>
    <s v="ORD100895"/>
    <x v="3"/>
    <x v="3"/>
    <n v="3367.92"/>
    <n v="0.39"/>
    <n v="1313.4888000000001"/>
    <n v="2054.4312"/>
    <n v="5"/>
    <x v="369"/>
    <d v="2023-12-09T00:00:00"/>
    <x v="2"/>
    <x v="0"/>
    <n v="922.53"/>
    <x v="5"/>
  </r>
  <r>
    <s v="ORD101622"/>
    <x v="2"/>
    <x v="4"/>
    <n v="3371.54"/>
    <n v="0.12"/>
    <n v="404.58479999999997"/>
    <n v="2966.9551999999999"/>
    <n v="5"/>
    <x v="2"/>
    <d v="2023-11-26T00:00:00"/>
    <x v="1"/>
    <x v="2"/>
    <n v="729.61"/>
    <x v="5"/>
  </r>
  <r>
    <s v="ORD105121"/>
    <x v="3"/>
    <x v="0"/>
    <n v="3377.14"/>
    <n v="0.19"/>
    <n v="641.65660000000003"/>
    <n v="2735.4834000000001"/>
    <n v="5"/>
    <x v="350"/>
    <d v="2023-06-09T00:00:00"/>
    <x v="2"/>
    <x v="1"/>
    <n v="538.66"/>
    <x v="1"/>
  </r>
  <r>
    <s v="ORD108527"/>
    <x v="0"/>
    <x v="3"/>
    <n v="3379.26"/>
    <n v="0.32"/>
    <n v="1081.3632"/>
    <n v="2297.8968000000004"/>
    <n v="5"/>
    <x v="479"/>
    <d v="2023-02-20T00:00:00"/>
    <x v="0"/>
    <x v="1"/>
    <n v="619.16"/>
    <x v="5"/>
  </r>
  <r>
    <s v="ORD102879"/>
    <x v="3"/>
    <x v="0"/>
    <n v="3383.98"/>
    <n v="0.21"/>
    <n v="710.63580000000002"/>
    <n v="2673.3442"/>
    <n v="5"/>
    <x v="24"/>
    <d v="2023-04-24T00:00:00"/>
    <x v="2"/>
    <x v="2"/>
    <n v="977.22"/>
    <x v="0"/>
  </r>
  <r>
    <s v="ORD104740"/>
    <x v="1"/>
    <x v="0"/>
    <n v="3385.42"/>
    <n v="0.11"/>
    <n v="372.39620000000002"/>
    <n v="3013.0237999999999"/>
    <n v="5"/>
    <x v="587"/>
    <d v="2024-11-30T00:00:00"/>
    <x v="0"/>
    <x v="1"/>
    <n v="583.30999999999995"/>
    <x v="4"/>
  </r>
  <r>
    <s v="ORD114636"/>
    <x v="1"/>
    <x v="0"/>
    <n v="3389.13"/>
    <n v="0.31"/>
    <n v="1050.6303"/>
    <n v="2338.4997000000003"/>
    <n v="5"/>
    <x v="632"/>
    <d v="2024-10-08T00:00:00"/>
    <x v="1"/>
    <x v="0"/>
    <n v="260.44"/>
    <x v="0"/>
  </r>
  <r>
    <s v="ORD105611"/>
    <x v="2"/>
    <x v="4"/>
    <n v="3394.52"/>
    <n v="0.08"/>
    <n v="271.5616"/>
    <n v="3122.9584"/>
    <n v="5"/>
    <x v="123"/>
    <d v="2023-09-10T00:00:00"/>
    <x v="1"/>
    <x v="1"/>
    <n v="252.34"/>
    <x v="5"/>
  </r>
  <r>
    <s v="ORD107009"/>
    <x v="1"/>
    <x v="3"/>
    <n v="3400.42"/>
    <n v="0.04"/>
    <n v="136.01680000000002"/>
    <n v="3264.4032000000002"/>
    <n v="5"/>
    <x v="335"/>
    <d v="2024-05-03T00:00:00"/>
    <x v="1"/>
    <x v="0"/>
    <n v="844.33"/>
    <x v="3"/>
  </r>
  <r>
    <s v="ORD107202"/>
    <x v="2"/>
    <x v="0"/>
    <n v="3403.86"/>
    <n v="0.04"/>
    <n v="136.15440000000001"/>
    <n v="3267.7056000000002"/>
    <n v="5"/>
    <x v="68"/>
    <d v="2024-02-29T00:00:00"/>
    <x v="1"/>
    <x v="2"/>
    <n v="887.44"/>
    <x v="3"/>
  </r>
  <r>
    <s v="ORD105440"/>
    <x v="0"/>
    <x v="0"/>
    <n v="3407.85"/>
    <n v="0.15"/>
    <n v="511.17749999999995"/>
    <n v="2896.6725000000001"/>
    <n v="5"/>
    <x v="505"/>
    <d v="2023-11-09T00:00:00"/>
    <x v="0"/>
    <x v="0"/>
    <n v="636.72"/>
    <x v="4"/>
  </r>
  <r>
    <s v="ORD108655"/>
    <x v="2"/>
    <x v="2"/>
    <n v="3409.9"/>
    <n v="0.14000000000000001"/>
    <n v="477.38600000000008"/>
    <n v="2932.5140000000001"/>
    <n v="5"/>
    <x v="414"/>
    <d v="2024-02-12T00:00:00"/>
    <x v="1"/>
    <x v="0"/>
    <n v="402.26"/>
    <x v="1"/>
  </r>
  <r>
    <s v="ORD104979"/>
    <x v="3"/>
    <x v="4"/>
    <n v="3410.14"/>
    <n v="0.18"/>
    <n v="613.8252"/>
    <n v="2796.3148000000001"/>
    <n v="5"/>
    <x v="28"/>
    <d v="2024-01-07T00:00:00"/>
    <x v="1"/>
    <x v="0"/>
    <n v="743.65"/>
    <x v="0"/>
  </r>
  <r>
    <s v="ORD109989"/>
    <x v="1"/>
    <x v="2"/>
    <n v="3411.24"/>
    <n v="0"/>
    <n v="0"/>
    <n v="3411.24"/>
    <n v="5"/>
    <x v="664"/>
    <d v="2024-04-24T00:00:00"/>
    <x v="2"/>
    <x v="1"/>
    <n v="946.8"/>
    <x v="2"/>
  </r>
  <r>
    <s v="ORD111178"/>
    <x v="2"/>
    <x v="2"/>
    <n v="3416.87"/>
    <n v="0.04"/>
    <n v="136.6748"/>
    <n v="3280.1952000000001"/>
    <n v="5"/>
    <x v="302"/>
    <d v="2024-12-09T00:00:00"/>
    <x v="0"/>
    <x v="0"/>
    <n v="868.85"/>
    <x v="1"/>
  </r>
  <r>
    <s v="ORD112132"/>
    <x v="1"/>
    <x v="3"/>
    <n v="3417.53"/>
    <n v="0.31"/>
    <n v="1059.4343000000001"/>
    <n v="2358.0956999999999"/>
    <n v="5"/>
    <x v="139"/>
    <d v="2023-02-04T00:00:00"/>
    <x v="1"/>
    <x v="0"/>
    <n v="526.80999999999995"/>
    <x v="1"/>
  </r>
  <r>
    <s v="ORD105262"/>
    <x v="3"/>
    <x v="3"/>
    <n v="3417.89"/>
    <n v="0.5"/>
    <n v="1708.9449999999999"/>
    <n v="1708.9449999999999"/>
    <n v="5"/>
    <x v="542"/>
    <d v="2024-12-18T00:00:00"/>
    <x v="0"/>
    <x v="0"/>
    <n v="660.06"/>
    <x v="2"/>
  </r>
  <r>
    <s v="ORD106694"/>
    <x v="3"/>
    <x v="1"/>
    <n v="3419.8"/>
    <n v="0.43"/>
    <n v="1470.5140000000001"/>
    <n v="1949.2860000000001"/>
    <n v="5"/>
    <x v="637"/>
    <d v="2024-11-21T00:00:00"/>
    <x v="0"/>
    <x v="0"/>
    <n v="918.88"/>
    <x v="5"/>
  </r>
  <r>
    <s v="ORD111244"/>
    <x v="0"/>
    <x v="4"/>
    <n v="3422.97"/>
    <n v="0.03"/>
    <n v="102.6891"/>
    <n v="3320.2808999999997"/>
    <n v="5"/>
    <x v="509"/>
    <d v="2024-09-26T00:00:00"/>
    <x v="1"/>
    <x v="2"/>
    <n v="292.27999999999997"/>
    <x v="2"/>
  </r>
  <r>
    <s v="ORD104644"/>
    <x v="3"/>
    <x v="0"/>
    <n v="3429.01"/>
    <n v="0.31"/>
    <n v="1062.9931000000001"/>
    <n v="2366.0169000000001"/>
    <n v="5"/>
    <x v="628"/>
    <d v="2024-08-07T00:00:00"/>
    <x v="1"/>
    <x v="1"/>
    <n v="707.36"/>
    <x v="1"/>
  </r>
  <r>
    <s v="ORD105942"/>
    <x v="0"/>
    <x v="2"/>
    <n v="3430.4"/>
    <n v="0.25"/>
    <n v="857.6"/>
    <n v="2572.8000000000002"/>
    <n v="5"/>
    <x v="188"/>
    <d v="2023-09-02T00:00:00"/>
    <x v="1"/>
    <x v="1"/>
    <n v="719.61"/>
    <x v="0"/>
  </r>
  <r>
    <s v="ORD110250"/>
    <x v="1"/>
    <x v="4"/>
    <n v="3433.46"/>
    <n v="0.41"/>
    <n v="1407.7185999999999"/>
    <n v="2025.7414000000001"/>
    <n v="5"/>
    <x v="664"/>
    <d v="2024-04-23T00:00:00"/>
    <x v="2"/>
    <x v="2"/>
    <n v="546.72"/>
    <x v="2"/>
  </r>
  <r>
    <s v="ORD102450"/>
    <x v="0"/>
    <x v="3"/>
    <n v="3435.08"/>
    <n v="0.39"/>
    <n v="1339.6812"/>
    <n v="2095.3987999999999"/>
    <n v="5"/>
    <x v="80"/>
    <d v="2024-09-12T00:00:00"/>
    <x v="2"/>
    <x v="2"/>
    <n v="230.29"/>
    <x v="2"/>
  </r>
  <r>
    <s v="ORD107710"/>
    <x v="1"/>
    <x v="1"/>
    <n v="3440.55"/>
    <n v="0.35"/>
    <n v="1204.1924999999999"/>
    <n v="2236.3575000000001"/>
    <n v="5"/>
    <x v="557"/>
    <d v="2023-03-09T00:00:00"/>
    <x v="0"/>
    <x v="1"/>
    <n v="429.33"/>
    <x v="3"/>
  </r>
  <r>
    <s v="ORD106908"/>
    <x v="0"/>
    <x v="2"/>
    <n v="3443.75"/>
    <n v="0.28999999999999998"/>
    <n v="998.68749999999989"/>
    <n v="2445.0625"/>
    <n v="5"/>
    <x v="200"/>
    <d v="2024-06-07T00:00:00"/>
    <x v="1"/>
    <x v="0"/>
    <n v="517.61"/>
    <x v="3"/>
  </r>
  <r>
    <s v="ORD114852"/>
    <x v="1"/>
    <x v="4"/>
    <n v="3452.91"/>
    <n v="0.49"/>
    <n v="1691.9259"/>
    <n v="1760.9840999999999"/>
    <n v="5"/>
    <x v="116"/>
    <d v="2024-03-26T00:00:00"/>
    <x v="0"/>
    <x v="2"/>
    <n v="901.06"/>
    <x v="4"/>
  </r>
  <r>
    <s v="ORD108509"/>
    <x v="0"/>
    <x v="4"/>
    <n v="3454.71"/>
    <n v="0.33"/>
    <n v="1140.0543"/>
    <n v="2314.6557000000003"/>
    <n v="5"/>
    <x v="516"/>
    <d v="2023-12-12T00:00:00"/>
    <x v="0"/>
    <x v="1"/>
    <n v="933.4"/>
    <x v="0"/>
  </r>
  <r>
    <s v="ORD108690"/>
    <x v="1"/>
    <x v="3"/>
    <n v="3459.65"/>
    <n v="0.41"/>
    <n v="1418.4565"/>
    <n v="2041.1935000000001"/>
    <n v="5"/>
    <x v="164"/>
    <d v="2023-11-23T00:00:00"/>
    <x v="0"/>
    <x v="0"/>
    <n v="748.41"/>
    <x v="5"/>
  </r>
  <r>
    <s v="ORD103804"/>
    <x v="2"/>
    <x v="1"/>
    <n v="3471.1"/>
    <n v="0.37"/>
    <n v="1284.307"/>
    <n v="2186.7929999999997"/>
    <n v="5"/>
    <x v="517"/>
    <d v="2024-08-12T00:00:00"/>
    <x v="0"/>
    <x v="2"/>
    <n v="372.9"/>
    <x v="1"/>
  </r>
  <r>
    <s v="ORD101922"/>
    <x v="3"/>
    <x v="1"/>
    <n v="3471.64"/>
    <n v="0.41"/>
    <n v="1423.3724"/>
    <n v="2048.2676000000001"/>
    <n v="5"/>
    <x v="630"/>
    <d v="2023-04-10T00:00:00"/>
    <x v="1"/>
    <x v="2"/>
    <n v="889.15"/>
    <x v="3"/>
  </r>
  <r>
    <s v="ORD111090"/>
    <x v="0"/>
    <x v="3"/>
    <n v="3477.46"/>
    <n v="0.48"/>
    <n v="1669.1807999999999"/>
    <n v="1808.2792000000002"/>
    <n v="5"/>
    <x v="128"/>
    <d v="2024-08-31T00:00:00"/>
    <x v="0"/>
    <x v="1"/>
    <n v="205.22"/>
    <x v="4"/>
  </r>
  <r>
    <s v="ORD109396"/>
    <x v="2"/>
    <x v="1"/>
    <n v="3481.05"/>
    <n v="0.45"/>
    <n v="1566.4725000000001"/>
    <n v="1914.5775000000001"/>
    <n v="5"/>
    <x v="138"/>
    <d v="2023-05-09T00:00:00"/>
    <x v="1"/>
    <x v="0"/>
    <n v="608.29999999999995"/>
    <x v="0"/>
  </r>
  <r>
    <s v="ORD108397"/>
    <x v="0"/>
    <x v="0"/>
    <n v="3482.84"/>
    <n v="0.37"/>
    <n v="1288.6508000000001"/>
    <n v="2194.1891999999998"/>
    <n v="5"/>
    <x v="226"/>
    <d v="2023-12-30T00:00:00"/>
    <x v="0"/>
    <x v="2"/>
    <n v="427.68"/>
    <x v="3"/>
  </r>
  <r>
    <s v="ORD113053"/>
    <x v="3"/>
    <x v="1"/>
    <n v="3482.95"/>
    <n v="0.35"/>
    <n v="1219.0324999999998"/>
    <n v="2263.9175"/>
    <n v="5"/>
    <x v="302"/>
    <d v="2024-12-07T00:00:00"/>
    <x v="1"/>
    <x v="1"/>
    <n v="649.19000000000005"/>
    <x v="0"/>
  </r>
  <r>
    <s v="ORD105194"/>
    <x v="0"/>
    <x v="4"/>
    <n v="3486.12"/>
    <n v="0.04"/>
    <n v="139.44479999999999"/>
    <n v="3346.6751999999997"/>
    <n v="5"/>
    <x v="227"/>
    <d v="2023-03-16T00:00:00"/>
    <x v="2"/>
    <x v="0"/>
    <n v="833.71"/>
    <x v="1"/>
  </r>
  <r>
    <s v="ORD103866"/>
    <x v="2"/>
    <x v="3"/>
    <n v="3486.56"/>
    <n v="0.08"/>
    <n v="278.9248"/>
    <n v="3207.6351999999997"/>
    <n v="5"/>
    <x v="448"/>
    <d v="2023-04-08T00:00:00"/>
    <x v="0"/>
    <x v="1"/>
    <n v="1011.31"/>
    <x v="2"/>
  </r>
  <r>
    <s v="ORD110831"/>
    <x v="1"/>
    <x v="3"/>
    <n v="3490.55"/>
    <n v="0.3"/>
    <n v="1047.165"/>
    <n v="2443.3850000000002"/>
    <n v="5"/>
    <x v="286"/>
    <d v="2024-06-22T00:00:00"/>
    <x v="1"/>
    <x v="0"/>
    <n v="967.84"/>
    <x v="0"/>
  </r>
  <r>
    <s v="ORD108640"/>
    <x v="0"/>
    <x v="0"/>
    <n v="3491.63"/>
    <n v="0.24"/>
    <n v="837.99120000000005"/>
    <n v="2653.6388000000002"/>
    <n v="5"/>
    <x v="707"/>
    <d v="2023-07-26T00:00:00"/>
    <x v="0"/>
    <x v="0"/>
    <n v="441.38"/>
    <x v="0"/>
  </r>
  <r>
    <s v="ORD110804"/>
    <x v="0"/>
    <x v="3"/>
    <n v="3495.9"/>
    <n v="0.19"/>
    <n v="664.221"/>
    <n v="2831.6790000000001"/>
    <n v="5"/>
    <x v="720"/>
    <d v="2023-04-02T00:00:00"/>
    <x v="2"/>
    <x v="0"/>
    <n v="612.28"/>
    <x v="5"/>
  </r>
  <r>
    <s v="ORD109861"/>
    <x v="2"/>
    <x v="0"/>
    <n v="3497.28"/>
    <n v="0.24"/>
    <n v="839.34720000000004"/>
    <n v="2657.9328"/>
    <n v="5"/>
    <x v="507"/>
    <d v="2024-11-13T00:00:00"/>
    <x v="0"/>
    <x v="1"/>
    <n v="228.4"/>
    <x v="2"/>
  </r>
  <r>
    <s v="ORD110745"/>
    <x v="1"/>
    <x v="2"/>
    <n v="3498.06"/>
    <n v="0.44"/>
    <n v="1539.1464000000001"/>
    <n v="1958.9135999999999"/>
    <n v="5"/>
    <x v="470"/>
    <d v="2024-12-09T00:00:00"/>
    <x v="2"/>
    <x v="2"/>
    <n v="713.95"/>
    <x v="2"/>
  </r>
  <r>
    <s v="ORD113972"/>
    <x v="0"/>
    <x v="3"/>
    <n v="3498.63"/>
    <n v="0.25"/>
    <n v="874.65750000000003"/>
    <n v="2623.9724999999999"/>
    <n v="5"/>
    <x v="140"/>
    <d v="2023-05-14T00:00:00"/>
    <x v="2"/>
    <x v="2"/>
    <n v="268.91000000000003"/>
    <x v="0"/>
  </r>
  <r>
    <s v="ORD102401"/>
    <x v="3"/>
    <x v="0"/>
    <n v="3503.66"/>
    <n v="0.3"/>
    <n v="1051.098"/>
    <n v="2452.5619999999999"/>
    <n v="5"/>
    <x v="723"/>
    <d v="2024-06-30T00:00:00"/>
    <x v="1"/>
    <x v="2"/>
    <n v="809.21"/>
    <x v="4"/>
  </r>
  <r>
    <s v="ORD113915"/>
    <x v="1"/>
    <x v="3"/>
    <n v="3505.8"/>
    <n v="7.0000000000000007E-2"/>
    <n v="245.40600000000003"/>
    <n v="3260.3940000000002"/>
    <n v="5"/>
    <x v="723"/>
    <d v="2024-06-25T00:00:00"/>
    <x v="2"/>
    <x v="1"/>
    <n v="1014.73"/>
    <x v="1"/>
  </r>
  <r>
    <s v="ORD100124"/>
    <x v="1"/>
    <x v="0"/>
    <n v="3507.55"/>
    <n v="0.09"/>
    <n v="315.67950000000002"/>
    <n v="3191.8705"/>
    <n v="5"/>
    <x v="150"/>
    <d v="2024-07-31T00:00:00"/>
    <x v="0"/>
    <x v="2"/>
    <n v="789.67"/>
    <x v="3"/>
  </r>
  <r>
    <s v="ORD109924"/>
    <x v="0"/>
    <x v="3"/>
    <n v="3507.95"/>
    <n v="0.18"/>
    <n v="631.43099999999993"/>
    <n v="2876.5189999999998"/>
    <n v="5"/>
    <x v="326"/>
    <d v="2024-06-15T00:00:00"/>
    <x v="2"/>
    <x v="2"/>
    <n v="847.19"/>
    <x v="1"/>
  </r>
  <r>
    <s v="ORD102758"/>
    <x v="2"/>
    <x v="2"/>
    <n v="3512.53"/>
    <n v="0.35"/>
    <n v="1229.3855000000001"/>
    <n v="2283.1445000000003"/>
    <n v="5"/>
    <x v="273"/>
    <d v="2024-04-25T00:00:00"/>
    <x v="2"/>
    <x v="1"/>
    <n v="519.08000000000004"/>
    <x v="0"/>
  </r>
  <r>
    <s v="ORD107132"/>
    <x v="3"/>
    <x v="1"/>
    <n v="3516.2"/>
    <n v="0.25"/>
    <n v="879.05"/>
    <n v="2637.1499999999996"/>
    <n v="5"/>
    <x v="372"/>
    <d v="2024-06-23T00:00:00"/>
    <x v="1"/>
    <x v="0"/>
    <n v="554.15"/>
    <x v="3"/>
  </r>
  <r>
    <s v="ORD100289"/>
    <x v="3"/>
    <x v="1"/>
    <n v="3521.03"/>
    <n v="0.23"/>
    <n v="809.83690000000013"/>
    <n v="2711.1931"/>
    <n v="5"/>
    <x v="524"/>
    <d v="2023-06-04T00:00:00"/>
    <x v="0"/>
    <x v="0"/>
    <n v="709.19"/>
    <x v="5"/>
  </r>
  <r>
    <s v="ORD111941"/>
    <x v="2"/>
    <x v="4"/>
    <n v="3521.31"/>
    <n v="0.49"/>
    <n v="1725.4419"/>
    <n v="1795.8680999999999"/>
    <n v="5"/>
    <x v="490"/>
    <d v="2023-09-22T00:00:00"/>
    <x v="0"/>
    <x v="0"/>
    <n v="1007.81"/>
    <x v="4"/>
  </r>
  <r>
    <s v="ORD111992"/>
    <x v="2"/>
    <x v="3"/>
    <n v="3524.96"/>
    <n v="0.37"/>
    <n v="1304.2352000000001"/>
    <n v="2220.7248"/>
    <n v="5"/>
    <x v="722"/>
    <d v="2023-06-24T00:00:00"/>
    <x v="0"/>
    <x v="2"/>
    <n v="192.19"/>
    <x v="2"/>
  </r>
  <r>
    <s v="ORD106725"/>
    <x v="1"/>
    <x v="2"/>
    <n v="3529.9"/>
    <n v="0.49"/>
    <n v="1729.6510000000001"/>
    <n v="1800.249"/>
    <n v="5"/>
    <x v="588"/>
    <d v="2024-04-21T00:00:00"/>
    <x v="0"/>
    <x v="0"/>
    <n v="592.69000000000005"/>
    <x v="0"/>
  </r>
  <r>
    <s v="ORD114993"/>
    <x v="1"/>
    <x v="2"/>
    <n v="3529.95"/>
    <n v="0.38"/>
    <n v="1341.3809999999999"/>
    <n v="2188.569"/>
    <n v="5"/>
    <x v="670"/>
    <d v="2023-07-01T00:00:00"/>
    <x v="1"/>
    <x v="2"/>
    <n v="209.39"/>
    <x v="4"/>
  </r>
  <r>
    <s v="ORD101236"/>
    <x v="1"/>
    <x v="0"/>
    <n v="3531.58"/>
    <n v="0.16"/>
    <n v="565.05280000000005"/>
    <n v="2966.5272"/>
    <n v="5"/>
    <x v="369"/>
    <d v="2023-12-09T00:00:00"/>
    <x v="1"/>
    <x v="1"/>
    <n v="452.78"/>
    <x v="0"/>
  </r>
  <r>
    <s v="ORD104896"/>
    <x v="1"/>
    <x v="1"/>
    <n v="3533.05"/>
    <n v="0.42"/>
    <n v="1483.8810000000001"/>
    <n v="2049.1689999999999"/>
    <n v="5"/>
    <x v="598"/>
    <d v="2024-10-31T00:00:00"/>
    <x v="2"/>
    <x v="2"/>
    <n v="774.71"/>
    <x v="0"/>
  </r>
  <r>
    <s v="ORD111200"/>
    <x v="3"/>
    <x v="0"/>
    <n v="3536.98"/>
    <n v="0.34"/>
    <n v="1202.5732"/>
    <n v="2334.4067999999997"/>
    <n v="5"/>
    <x v="256"/>
    <d v="2023-08-11T00:00:00"/>
    <x v="0"/>
    <x v="1"/>
    <n v="841.35"/>
    <x v="5"/>
  </r>
  <r>
    <s v="ORD108084"/>
    <x v="1"/>
    <x v="2"/>
    <n v="3538.08"/>
    <n v="0.48"/>
    <n v="1698.2783999999999"/>
    <n v="1839.8016"/>
    <n v="5"/>
    <x v="205"/>
    <d v="2024-05-03T00:00:00"/>
    <x v="0"/>
    <x v="1"/>
    <n v="688.74"/>
    <x v="0"/>
  </r>
  <r>
    <s v="ORD106710"/>
    <x v="1"/>
    <x v="4"/>
    <n v="3539.26"/>
    <n v="0.1"/>
    <n v="353.92600000000004"/>
    <n v="3185.3340000000003"/>
    <n v="5"/>
    <x v="449"/>
    <d v="2023-07-10T00:00:00"/>
    <x v="0"/>
    <x v="0"/>
    <n v="1053.96"/>
    <x v="0"/>
  </r>
  <r>
    <s v="ORD103395"/>
    <x v="0"/>
    <x v="1"/>
    <n v="3542.14"/>
    <n v="0.05"/>
    <n v="177.107"/>
    <n v="3365.0329999999999"/>
    <n v="5"/>
    <x v="436"/>
    <d v="2024-10-27T00:00:00"/>
    <x v="1"/>
    <x v="1"/>
    <n v="533.94000000000005"/>
    <x v="5"/>
  </r>
  <r>
    <s v="ORD110247"/>
    <x v="2"/>
    <x v="2"/>
    <n v="3557.73"/>
    <n v="0.28999999999999998"/>
    <n v="1031.7417"/>
    <n v="2525.9883"/>
    <n v="5"/>
    <x v="433"/>
    <d v="2023-04-18T00:00:00"/>
    <x v="1"/>
    <x v="0"/>
    <n v="566.65"/>
    <x v="3"/>
  </r>
  <r>
    <s v="ORD102678"/>
    <x v="0"/>
    <x v="1"/>
    <n v="3559.77"/>
    <n v="0.05"/>
    <n v="177.98850000000002"/>
    <n v="3381.7815000000001"/>
    <n v="5"/>
    <x v="496"/>
    <d v="2023-08-08T00:00:00"/>
    <x v="0"/>
    <x v="1"/>
    <n v="996.76"/>
    <x v="3"/>
  </r>
  <r>
    <s v="ORD110356"/>
    <x v="3"/>
    <x v="0"/>
    <n v="3561.68"/>
    <n v="0.47"/>
    <n v="1673.9895999999999"/>
    <n v="1887.6904"/>
    <n v="5"/>
    <x v="205"/>
    <d v="2024-04-28T00:00:00"/>
    <x v="2"/>
    <x v="0"/>
    <n v="874.91"/>
    <x v="3"/>
  </r>
  <r>
    <s v="ORD107584"/>
    <x v="3"/>
    <x v="0"/>
    <n v="3563.33"/>
    <n v="0.33"/>
    <n v="1175.8989000000001"/>
    <n v="2387.4310999999998"/>
    <n v="5"/>
    <x v="666"/>
    <d v="2024-12-30T00:00:00"/>
    <x v="1"/>
    <x v="0"/>
    <n v="192.61"/>
    <x v="5"/>
  </r>
  <r>
    <s v="ORD108650"/>
    <x v="2"/>
    <x v="2"/>
    <n v="3566.21"/>
    <n v="0.43"/>
    <n v="1533.4703"/>
    <n v="2032.7397000000001"/>
    <n v="5"/>
    <x v="4"/>
    <d v="2023-12-24T00:00:00"/>
    <x v="0"/>
    <x v="0"/>
    <n v="303.47000000000003"/>
    <x v="5"/>
  </r>
  <r>
    <s v="ORD101147"/>
    <x v="2"/>
    <x v="0"/>
    <n v="3571.11"/>
    <n v="0.01"/>
    <n v="35.711100000000002"/>
    <n v="3535.3989000000001"/>
    <n v="5"/>
    <x v="596"/>
    <d v="2023-03-18T00:00:00"/>
    <x v="2"/>
    <x v="2"/>
    <n v="733.14"/>
    <x v="1"/>
  </r>
  <r>
    <s v="ORD111143"/>
    <x v="3"/>
    <x v="0"/>
    <n v="3577.88"/>
    <n v="0.02"/>
    <n v="71.557600000000008"/>
    <n v="3506.3224"/>
    <n v="5"/>
    <x v="518"/>
    <d v="2024-11-20T00:00:00"/>
    <x v="2"/>
    <x v="2"/>
    <n v="841.15"/>
    <x v="0"/>
  </r>
  <r>
    <s v="ORD105972"/>
    <x v="0"/>
    <x v="2"/>
    <n v="3582.4"/>
    <n v="0.09"/>
    <n v="322.416"/>
    <n v="3259.9839999999999"/>
    <n v="5"/>
    <x v="616"/>
    <d v="2023-01-26T00:00:00"/>
    <x v="1"/>
    <x v="2"/>
    <n v="1067.6500000000001"/>
    <x v="0"/>
  </r>
  <r>
    <s v="ORD111717"/>
    <x v="3"/>
    <x v="1"/>
    <n v="3590.31"/>
    <n v="0.17"/>
    <n v="610.35270000000003"/>
    <n v="2979.9573"/>
    <n v="5"/>
    <x v="46"/>
    <d v="2024-02-28T00:00:00"/>
    <x v="0"/>
    <x v="0"/>
    <n v="266.08"/>
    <x v="2"/>
  </r>
  <r>
    <s v="ORD103354"/>
    <x v="1"/>
    <x v="2"/>
    <n v="3591.29"/>
    <n v="0.1"/>
    <n v="359.12900000000002"/>
    <n v="3232.1610000000001"/>
    <n v="5"/>
    <x v="87"/>
    <d v="2023-01-08T00:00:00"/>
    <x v="2"/>
    <x v="0"/>
    <n v="602.71"/>
    <x v="0"/>
  </r>
  <r>
    <s v="ORD101403"/>
    <x v="2"/>
    <x v="0"/>
    <n v="3591.57"/>
    <n v="0.47"/>
    <n v="1688.0379"/>
    <n v="1903.5321000000001"/>
    <n v="5"/>
    <x v="117"/>
    <d v="2023-03-15T00:00:00"/>
    <x v="2"/>
    <x v="0"/>
    <n v="399.73"/>
    <x v="0"/>
  </r>
  <r>
    <s v="ORD100596"/>
    <x v="1"/>
    <x v="1"/>
    <n v="3592.04"/>
    <n v="0.1"/>
    <n v="359.20400000000001"/>
    <n v="3232.8359999999998"/>
    <n v="5"/>
    <x v="74"/>
    <d v="2024-12-18T00:00:00"/>
    <x v="0"/>
    <x v="1"/>
    <n v="720.77"/>
    <x v="3"/>
  </r>
  <r>
    <s v="ORD100125"/>
    <x v="3"/>
    <x v="4"/>
    <n v="3592.12"/>
    <n v="0.03"/>
    <n v="107.7636"/>
    <n v="3484.3563999999997"/>
    <n v="5"/>
    <x v="364"/>
    <d v="2023-01-30T00:00:00"/>
    <x v="1"/>
    <x v="0"/>
    <n v="296.98"/>
    <x v="2"/>
  </r>
  <r>
    <s v="ORD105974"/>
    <x v="1"/>
    <x v="0"/>
    <n v="3594.58"/>
    <n v="0.05"/>
    <n v="179.72900000000001"/>
    <n v="3414.8510000000001"/>
    <n v="5"/>
    <x v="643"/>
    <d v="2024-06-14T00:00:00"/>
    <x v="0"/>
    <x v="2"/>
    <n v="1011.29"/>
    <x v="2"/>
  </r>
  <r>
    <s v="ORD101264"/>
    <x v="2"/>
    <x v="1"/>
    <n v="3602.47"/>
    <n v="0.41"/>
    <n v="1477.0126999999998"/>
    <n v="2125.4573"/>
    <n v="5"/>
    <x v="432"/>
    <d v="2024-07-07T00:00:00"/>
    <x v="0"/>
    <x v="2"/>
    <n v="687.6"/>
    <x v="2"/>
  </r>
  <r>
    <s v="ORD112945"/>
    <x v="2"/>
    <x v="0"/>
    <n v="3604.28"/>
    <n v="0.37"/>
    <n v="1333.5836000000002"/>
    <n v="2270.6963999999998"/>
    <n v="5"/>
    <x v="561"/>
    <d v="2024-02-01T00:00:00"/>
    <x v="2"/>
    <x v="1"/>
    <n v="1040.3900000000001"/>
    <x v="0"/>
  </r>
  <r>
    <s v="ORD110164"/>
    <x v="3"/>
    <x v="3"/>
    <n v="3610.49"/>
    <n v="0.32"/>
    <n v="1155.3568"/>
    <n v="2455.1331999999998"/>
    <n v="5"/>
    <x v="408"/>
    <d v="2024-04-20T00:00:00"/>
    <x v="0"/>
    <x v="2"/>
    <n v="241.07"/>
    <x v="0"/>
  </r>
  <r>
    <s v="ORD113241"/>
    <x v="2"/>
    <x v="1"/>
    <n v="3614.39"/>
    <n v="0.25"/>
    <n v="903.59749999999997"/>
    <n v="2710.7925"/>
    <n v="5"/>
    <x v="240"/>
    <d v="2024-01-29T00:00:00"/>
    <x v="2"/>
    <x v="1"/>
    <n v="564.46"/>
    <x v="1"/>
  </r>
  <r>
    <s v="ORD112651"/>
    <x v="1"/>
    <x v="3"/>
    <n v="3616.91"/>
    <n v="0.28999999999999998"/>
    <n v="1048.9038999999998"/>
    <n v="2568.0061000000001"/>
    <n v="5"/>
    <x v="568"/>
    <d v="2023-07-06T00:00:00"/>
    <x v="2"/>
    <x v="0"/>
    <n v="272.02999999999997"/>
    <x v="3"/>
  </r>
  <r>
    <s v="ORD114277"/>
    <x v="1"/>
    <x v="2"/>
    <n v="3617.75"/>
    <n v="0.12"/>
    <n v="434.13"/>
    <n v="3183.62"/>
    <n v="5"/>
    <x v="244"/>
    <d v="2023-07-04T00:00:00"/>
    <x v="2"/>
    <x v="2"/>
    <n v="569.32000000000005"/>
    <x v="0"/>
  </r>
  <r>
    <s v="ORD110506"/>
    <x v="2"/>
    <x v="1"/>
    <n v="3619.26"/>
    <n v="0.26"/>
    <n v="941.00760000000014"/>
    <n v="2678.2524000000003"/>
    <n v="5"/>
    <x v="123"/>
    <d v="2023-09-12T00:00:00"/>
    <x v="1"/>
    <x v="2"/>
    <n v="276.64"/>
    <x v="3"/>
  </r>
  <r>
    <s v="ORD106605"/>
    <x v="2"/>
    <x v="2"/>
    <n v="3621.67"/>
    <n v="0.48"/>
    <n v="1738.4015999999999"/>
    <n v="1883.2684000000002"/>
    <n v="5"/>
    <x v="622"/>
    <d v="2024-09-26T00:00:00"/>
    <x v="2"/>
    <x v="1"/>
    <n v="599.84"/>
    <x v="2"/>
  </r>
  <r>
    <s v="ORD104105"/>
    <x v="1"/>
    <x v="2"/>
    <n v="3623.38"/>
    <n v="0.09"/>
    <n v="326.10419999999999"/>
    <n v="3297.2758000000003"/>
    <n v="5"/>
    <x v="325"/>
    <d v="2024-01-01T00:00:00"/>
    <x v="2"/>
    <x v="0"/>
    <n v="435.64"/>
    <x v="1"/>
  </r>
  <r>
    <s v="ORD107921"/>
    <x v="0"/>
    <x v="3"/>
    <n v="3624.01"/>
    <n v="0.19"/>
    <n v="688.56190000000004"/>
    <n v="2935.4481000000001"/>
    <n v="5"/>
    <x v="1"/>
    <d v="2023-09-12T00:00:00"/>
    <x v="2"/>
    <x v="2"/>
    <n v="379.21"/>
    <x v="3"/>
  </r>
  <r>
    <s v="ORD108920"/>
    <x v="1"/>
    <x v="2"/>
    <n v="3630.82"/>
    <n v="0.35"/>
    <n v="1270.787"/>
    <n v="2360.0330000000004"/>
    <n v="5"/>
    <x v="260"/>
    <d v="2024-12-30T00:00:00"/>
    <x v="2"/>
    <x v="2"/>
    <n v="663.03"/>
    <x v="4"/>
  </r>
  <r>
    <s v="ORD102508"/>
    <x v="3"/>
    <x v="2"/>
    <n v="3631.51"/>
    <n v="0.24"/>
    <n v="871.56240000000003"/>
    <n v="2759.9476000000004"/>
    <n v="5"/>
    <x v="447"/>
    <d v="2024-06-06T00:00:00"/>
    <x v="1"/>
    <x v="1"/>
    <n v="620.96"/>
    <x v="0"/>
  </r>
  <r>
    <s v="ORD100379"/>
    <x v="1"/>
    <x v="0"/>
    <n v="3633.91"/>
    <n v="0.09"/>
    <n v="327.05189999999999"/>
    <n v="3306.8580999999999"/>
    <n v="5"/>
    <x v="561"/>
    <d v="2024-02-03T00:00:00"/>
    <x v="1"/>
    <x v="2"/>
    <n v="363.37"/>
    <x v="1"/>
  </r>
  <r>
    <s v="ORD106829"/>
    <x v="2"/>
    <x v="2"/>
    <n v="3635.26"/>
    <n v="0.33"/>
    <n v="1199.6358"/>
    <n v="2435.6242000000002"/>
    <n v="5"/>
    <x v="226"/>
    <d v="2023-12-28T00:00:00"/>
    <x v="0"/>
    <x v="1"/>
    <n v="892.73"/>
    <x v="0"/>
  </r>
  <r>
    <s v="ORD107733"/>
    <x v="2"/>
    <x v="2"/>
    <n v="3641.78"/>
    <n v="0.44"/>
    <n v="1602.3832"/>
    <n v="2039.3968000000002"/>
    <n v="5"/>
    <x v="486"/>
    <d v="2023-12-24T00:00:00"/>
    <x v="0"/>
    <x v="1"/>
    <n v="452.03"/>
    <x v="0"/>
  </r>
  <r>
    <s v="ORD100943"/>
    <x v="1"/>
    <x v="2"/>
    <n v="3643.83"/>
    <n v="0.13"/>
    <n v="473.6979"/>
    <n v="3170.1320999999998"/>
    <n v="5"/>
    <x v="243"/>
    <d v="2024-01-28T00:00:00"/>
    <x v="2"/>
    <x v="0"/>
    <n v="843.42"/>
    <x v="2"/>
  </r>
  <r>
    <s v="ORD112254"/>
    <x v="0"/>
    <x v="0"/>
    <n v="3645.17"/>
    <n v="0.11"/>
    <n v="400.96870000000001"/>
    <n v="3244.2013000000002"/>
    <n v="5"/>
    <x v="164"/>
    <d v="2023-11-22T00:00:00"/>
    <x v="2"/>
    <x v="0"/>
    <n v="337.68"/>
    <x v="4"/>
  </r>
  <r>
    <s v="ORD109068"/>
    <x v="1"/>
    <x v="0"/>
    <n v="3649.27"/>
    <n v="0.36"/>
    <n v="1313.7372"/>
    <n v="2335.5328"/>
    <n v="5"/>
    <x v="307"/>
    <d v="2023-01-08T00:00:00"/>
    <x v="0"/>
    <x v="2"/>
    <n v="562.88"/>
    <x v="3"/>
  </r>
  <r>
    <s v="ORD110808"/>
    <x v="3"/>
    <x v="2"/>
    <n v="3650.53"/>
    <n v="0.01"/>
    <n v="36.505300000000005"/>
    <n v="3614.0247000000004"/>
    <n v="5"/>
    <x v="105"/>
    <d v="2023-12-27T00:00:00"/>
    <x v="0"/>
    <x v="1"/>
    <n v="1002.64"/>
    <x v="5"/>
  </r>
  <r>
    <s v="ORD111614"/>
    <x v="2"/>
    <x v="3"/>
    <n v="3652.37"/>
    <n v="0.47"/>
    <n v="1716.6138999999998"/>
    <n v="1935.7561000000001"/>
    <n v="5"/>
    <x v="669"/>
    <d v="2024-11-06T00:00:00"/>
    <x v="1"/>
    <x v="0"/>
    <n v="343.26"/>
    <x v="2"/>
  </r>
  <r>
    <s v="ORD113094"/>
    <x v="0"/>
    <x v="2"/>
    <n v="3652.98"/>
    <n v="0.33"/>
    <n v="1205.4834000000001"/>
    <n v="2447.4965999999999"/>
    <n v="5"/>
    <x v="664"/>
    <d v="2024-04-25T00:00:00"/>
    <x v="2"/>
    <x v="1"/>
    <n v="715.66"/>
    <x v="2"/>
  </r>
  <r>
    <s v="ORD109914"/>
    <x v="3"/>
    <x v="1"/>
    <n v="3657.95"/>
    <n v="0.31"/>
    <n v="1133.9645"/>
    <n v="2523.9854999999998"/>
    <n v="5"/>
    <x v="37"/>
    <d v="2024-05-31T00:00:00"/>
    <x v="1"/>
    <x v="2"/>
    <n v="485.26"/>
    <x v="5"/>
  </r>
  <r>
    <s v="ORD108802"/>
    <x v="3"/>
    <x v="2"/>
    <n v="3664.2"/>
    <n v="0.02"/>
    <n v="73.283999999999992"/>
    <n v="3590.9159999999997"/>
    <n v="5"/>
    <x v="497"/>
    <d v="2023-11-02T00:00:00"/>
    <x v="2"/>
    <x v="0"/>
    <n v="330.05"/>
    <x v="3"/>
  </r>
  <r>
    <s v="ORD115064"/>
    <x v="0"/>
    <x v="3"/>
    <n v="3668.84"/>
    <n v="0.23"/>
    <n v="843.83320000000003"/>
    <n v="2825.0068000000001"/>
    <n v="5"/>
    <x v="601"/>
    <d v="2023-06-06T00:00:00"/>
    <x v="2"/>
    <x v="1"/>
    <n v="204.3"/>
    <x v="3"/>
  </r>
  <r>
    <s v="ORD104974"/>
    <x v="3"/>
    <x v="0"/>
    <n v="3675.24"/>
    <n v="0.4"/>
    <n v="1470.096"/>
    <n v="2205.1439999999998"/>
    <n v="5"/>
    <x v="368"/>
    <d v="2024-05-20T00:00:00"/>
    <x v="0"/>
    <x v="2"/>
    <n v="442.18"/>
    <x v="1"/>
  </r>
  <r>
    <s v="ORD114695"/>
    <x v="1"/>
    <x v="3"/>
    <n v="3676.55"/>
    <n v="0.14000000000000001"/>
    <n v="514.7170000000001"/>
    <n v="3161.8330000000001"/>
    <n v="5"/>
    <x v="99"/>
    <d v="2024-04-02T00:00:00"/>
    <x v="2"/>
    <x v="1"/>
    <n v="426.69"/>
    <x v="5"/>
  </r>
  <r>
    <s v="ORD106702"/>
    <x v="2"/>
    <x v="1"/>
    <n v="3690.04"/>
    <n v="0.4"/>
    <n v="1476.0160000000001"/>
    <n v="2214.0239999999999"/>
    <n v="5"/>
    <x v="64"/>
    <d v="2024-09-04T00:00:00"/>
    <x v="1"/>
    <x v="0"/>
    <n v="280.08"/>
    <x v="0"/>
  </r>
  <r>
    <s v="ORD112240"/>
    <x v="0"/>
    <x v="3"/>
    <n v="3691.43"/>
    <n v="0.03"/>
    <n v="110.74289999999999"/>
    <n v="3580.6870999999996"/>
    <n v="5"/>
    <x v="82"/>
    <d v="2023-11-09T00:00:00"/>
    <x v="1"/>
    <x v="2"/>
    <n v="253.75"/>
    <x v="1"/>
  </r>
  <r>
    <s v="ORD113488"/>
    <x v="1"/>
    <x v="1"/>
    <n v="3693.71"/>
    <n v="7.0000000000000007E-2"/>
    <n v="258.55970000000002"/>
    <n v="3435.1503000000002"/>
    <n v="5"/>
    <x v="544"/>
    <d v="2023-11-15T00:00:00"/>
    <x v="0"/>
    <x v="1"/>
    <n v="723.96"/>
    <x v="3"/>
  </r>
  <r>
    <s v="ORD103755"/>
    <x v="0"/>
    <x v="0"/>
    <n v="3695.18"/>
    <n v="0.18"/>
    <n v="665.13239999999996"/>
    <n v="3030.0475999999999"/>
    <n v="5"/>
    <x v="454"/>
    <d v="2023-07-22T00:00:00"/>
    <x v="1"/>
    <x v="0"/>
    <n v="912.07"/>
    <x v="5"/>
  </r>
  <r>
    <s v="ORD112771"/>
    <x v="3"/>
    <x v="4"/>
    <n v="3696.65"/>
    <n v="0.49"/>
    <n v="1811.3585"/>
    <n v="1885.2915"/>
    <n v="5"/>
    <x v="303"/>
    <d v="2023-12-28T00:00:00"/>
    <x v="0"/>
    <x v="1"/>
    <n v="1058.3499999999999"/>
    <x v="5"/>
  </r>
  <r>
    <s v="ORD103781"/>
    <x v="0"/>
    <x v="3"/>
    <n v="3697.32"/>
    <n v="0.44"/>
    <n v="1626.8208000000002"/>
    <n v="2070.4992000000002"/>
    <n v="5"/>
    <x v="616"/>
    <d v="2023-01-25T00:00:00"/>
    <x v="1"/>
    <x v="2"/>
    <n v="446.4"/>
    <x v="2"/>
  </r>
  <r>
    <s v="ORD109740"/>
    <x v="2"/>
    <x v="2"/>
    <n v="3698.94"/>
    <n v="0.47"/>
    <n v="1738.5018"/>
    <n v="1960.4382000000001"/>
    <n v="5"/>
    <x v="426"/>
    <d v="2023-12-24T00:00:00"/>
    <x v="2"/>
    <x v="2"/>
    <n v="525.79"/>
    <x v="3"/>
  </r>
  <r>
    <s v="ORD106352"/>
    <x v="1"/>
    <x v="1"/>
    <n v="3708.62"/>
    <n v="0.39"/>
    <n v="1446.3617999999999"/>
    <n v="2262.2582000000002"/>
    <n v="5"/>
    <x v="614"/>
    <d v="2023-12-03T00:00:00"/>
    <x v="0"/>
    <x v="1"/>
    <n v="473.4"/>
    <x v="5"/>
  </r>
  <r>
    <s v="ORD101076"/>
    <x v="2"/>
    <x v="3"/>
    <n v="3710.92"/>
    <n v="0.28999999999999998"/>
    <n v="1076.1668"/>
    <n v="2634.7532000000001"/>
    <n v="5"/>
    <x v="413"/>
    <d v="2023-09-10T00:00:00"/>
    <x v="0"/>
    <x v="2"/>
    <n v="1040.81"/>
    <x v="5"/>
  </r>
  <r>
    <s v="ORD100658"/>
    <x v="3"/>
    <x v="4"/>
    <n v="3718.07"/>
    <n v="7.0000000000000007E-2"/>
    <n v="260.26490000000001"/>
    <n v="3457.8051"/>
    <n v="5"/>
    <x v="558"/>
    <d v="2023-02-12T00:00:00"/>
    <x v="2"/>
    <x v="1"/>
    <n v="585.21"/>
    <x v="3"/>
  </r>
  <r>
    <s v="ORD111227"/>
    <x v="2"/>
    <x v="3"/>
    <n v="3718.63"/>
    <n v="0.38"/>
    <n v="1413.0794000000001"/>
    <n v="2305.5506"/>
    <n v="5"/>
    <x v="592"/>
    <d v="2023-12-21T00:00:00"/>
    <x v="2"/>
    <x v="1"/>
    <n v="852.07"/>
    <x v="5"/>
  </r>
  <r>
    <s v="ORD111743"/>
    <x v="2"/>
    <x v="3"/>
    <n v="3720.01"/>
    <n v="0.42"/>
    <n v="1562.4041999999999"/>
    <n v="2157.6058000000003"/>
    <n v="5"/>
    <x v="36"/>
    <d v="2024-06-24T00:00:00"/>
    <x v="1"/>
    <x v="1"/>
    <n v="434.79"/>
    <x v="2"/>
  </r>
  <r>
    <s v="ORD108995"/>
    <x v="3"/>
    <x v="4"/>
    <n v="3724.55"/>
    <n v="0.41"/>
    <n v="1527.0654999999999"/>
    <n v="2197.4845000000005"/>
    <n v="5"/>
    <x v="640"/>
    <d v="2024-08-18T00:00:00"/>
    <x v="2"/>
    <x v="2"/>
    <n v="1011.78"/>
    <x v="5"/>
  </r>
  <r>
    <s v="ORD109884"/>
    <x v="0"/>
    <x v="3"/>
    <n v="3725.06"/>
    <n v="0.06"/>
    <n v="223.50359999999998"/>
    <n v="3501.5563999999999"/>
    <n v="5"/>
    <x v="11"/>
    <d v="2024-06-06T00:00:00"/>
    <x v="0"/>
    <x v="1"/>
    <n v="1085.5"/>
    <x v="1"/>
  </r>
  <r>
    <s v="ORD106284"/>
    <x v="2"/>
    <x v="0"/>
    <n v="3726.74"/>
    <n v="0.4"/>
    <n v="1490.6959999999999"/>
    <n v="2236.0439999999999"/>
    <n v="5"/>
    <x v="179"/>
    <d v="2023-12-11T00:00:00"/>
    <x v="2"/>
    <x v="2"/>
    <n v="489.76"/>
    <x v="3"/>
  </r>
  <r>
    <s v="ORD100017"/>
    <x v="3"/>
    <x v="1"/>
    <n v="3727.53"/>
    <n v="0.31"/>
    <n v="1155.5343"/>
    <n v="2571.9957000000004"/>
    <n v="5"/>
    <x v="530"/>
    <d v="2023-11-05T00:00:00"/>
    <x v="2"/>
    <x v="1"/>
    <n v="978.07"/>
    <x v="3"/>
  </r>
  <r>
    <s v="ORD105281"/>
    <x v="1"/>
    <x v="1"/>
    <n v="3729.85"/>
    <n v="0.32"/>
    <n v="1193.5519999999999"/>
    <n v="2536.2979999999998"/>
    <n v="5"/>
    <x v="727"/>
    <d v="2024-03-07T00:00:00"/>
    <x v="0"/>
    <x v="2"/>
    <n v="866.05"/>
    <x v="0"/>
  </r>
  <r>
    <s v="ORD110811"/>
    <x v="0"/>
    <x v="4"/>
    <n v="3733.82"/>
    <n v="0.47"/>
    <n v="1754.8953999999999"/>
    <n v="1978.9246000000003"/>
    <n v="5"/>
    <x v="630"/>
    <d v="2023-04-10T00:00:00"/>
    <x v="2"/>
    <x v="1"/>
    <n v="939.87"/>
    <x v="5"/>
  </r>
  <r>
    <s v="ORD106620"/>
    <x v="3"/>
    <x v="0"/>
    <n v="3737.26"/>
    <n v="0.26"/>
    <n v="971.68760000000009"/>
    <n v="2765.5724"/>
    <n v="5"/>
    <x v="382"/>
    <d v="2023-09-27T00:00:00"/>
    <x v="2"/>
    <x v="0"/>
    <n v="887.67"/>
    <x v="0"/>
  </r>
  <r>
    <s v="ORD112876"/>
    <x v="0"/>
    <x v="2"/>
    <n v="3737.81"/>
    <n v="0.46"/>
    <n v="1719.3926000000001"/>
    <n v="2018.4173999999998"/>
    <n v="5"/>
    <x v="189"/>
    <d v="2023-05-24T00:00:00"/>
    <x v="2"/>
    <x v="0"/>
    <n v="771.19"/>
    <x v="5"/>
  </r>
  <r>
    <s v="ORD112506"/>
    <x v="3"/>
    <x v="2"/>
    <n v="3744.69"/>
    <n v="0.21"/>
    <n v="786.38490000000002"/>
    <n v="2958.3051"/>
    <n v="5"/>
    <x v="530"/>
    <d v="2023-11-01T00:00:00"/>
    <x v="0"/>
    <x v="2"/>
    <n v="996.11"/>
    <x v="4"/>
  </r>
  <r>
    <s v="ORD103615"/>
    <x v="0"/>
    <x v="0"/>
    <n v="3745.81"/>
    <n v="0.31"/>
    <n v="1161.2011"/>
    <n v="2584.6089000000002"/>
    <n v="5"/>
    <x v="310"/>
    <d v="2024-02-12T00:00:00"/>
    <x v="1"/>
    <x v="2"/>
    <n v="304.99"/>
    <x v="4"/>
  </r>
  <r>
    <s v="ORD105685"/>
    <x v="0"/>
    <x v="4"/>
    <n v="3749.81"/>
    <n v="0.18"/>
    <n v="674.96579999999994"/>
    <n v="3074.8442"/>
    <n v="5"/>
    <x v="380"/>
    <d v="2024-03-18T00:00:00"/>
    <x v="2"/>
    <x v="0"/>
    <n v="1048.04"/>
    <x v="3"/>
  </r>
  <r>
    <s v="ORD104471"/>
    <x v="2"/>
    <x v="3"/>
    <n v="3752.08"/>
    <n v="0.25"/>
    <n v="938.02"/>
    <n v="2814.06"/>
    <n v="5"/>
    <x v="50"/>
    <d v="2024-08-22T00:00:00"/>
    <x v="1"/>
    <x v="2"/>
    <n v="364.17"/>
    <x v="3"/>
  </r>
  <r>
    <s v="ORD103364"/>
    <x v="3"/>
    <x v="3"/>
    <n v="3763.69"/>
    <n v="0.01"/>
    <n v="37.636900000000004"/>
    <n v="3726.0531000000001"/>
    <n v="5"/>
    <x v="319"/>
    <d v="2024-03-05T00:00:00"/>
    <x v="0"/>
    <x v="2"/>
    <n v="192.78"/>
    <x v="0"/>
  </r>
  <r>
    <s v="ORD108713"/>
    <x v="0"/>
    <x v="4"/>
    <n v="3769.06"/>
    <n v="0.11"/>
    <n v="414.59660000000002"/>
    <n v="3354.4634000000001"/>
    <n v="5"/>
    <x v="519"/>
    <d v="2024-10-22T00:00:00"/>
    <x v="1"/>
    <x v="1"/>
    <n v="922.63"/>
    <x v="0"/>
  </r>
  <r>
    <s v="ORD107365"/>
    <x v="1"/>
    <x v="1"/>
    <n v="3772.18"/>
    <n v="0.41"/>
    <n v="1546.5937999999999"/>
    <n v="2225.5861999999997"/>
    <n v="5"/>
    <x v="246"/>
    <d v="2024-07-29T00:00:00"/>
    <x v="2"/>
    <x v="2"/>
    <n v="957.5"/>
    <x v="4"/>
  </r>
  <r>
    <s v="ORD106286"/>
    <x v="1"/>
    <x v="2"/>
    <n v="3776.22"/>
    <n v="0.2"/>
    <n v="755.24400000000003"/>
    <n v="3020.9759999999997"/>
    <n v="5"/>
    <x v="594"/>
    <d v="2024-08-21T00:00:00"/>
    <x v="0"/>
    <x v="2"/>
    <n v="838.86"/>
    <x v="2"/>
  </r>
  <r>
    <s v="ORD110833"/>
    <x v="0"/>
    <x v="0"/>
    <n v="3779.53"/>
    <n v="0.27"/>
    <n v="1020.4731000000002"/>
    <n v="2759.0569"/>
    <n v="5"/>
    <x v="399"/>
    <d v="2023-04-28T00:00:00"/>
    <x v="0"/>
    <x v="2"/>
    <n v="1010.61"/>
    <x v="5"/>
  </r>
  <r>
    <s v="ORD108024"/>
    <x v="0"/>
    <x v="1"/>
    <n v="3783.65"/>
    <n v="0.1"/>
    <n v="378.36500000000001"/>
    <n v="3405.2849999999999"/>
    <n v="5"/>
    <x v="706"/>
    <d v="2024-04-24T00:00:00"/>
    <x v="1"/>
    <x v="1"/>
    <n v="1054.5999999999999"/>
    <x v="1"/>
  </r>
  <r>
    <s v="ORD104531"/>
    <x v="2"/>
    <x v="3"/>
    <n v="3783.74"/>
    <n v="0.16"/>
    <n v="605.39839999999992"/>
    <n v="3178.3415999999997"/>
    <n v="5"/>
    <x v="24"/>
    <d v="2023-04-24T00:00:00"/>
    <x v="0"/>
    <x v="1"/>
    <n v="491.43"/>
    <x v="2"/>
  </r>
  <r>
    <s v="ORD105187"/>
    <x v="3"/>
    <x v="3"/>
    <n v="3784.24"/>
    <n v="0.12"/>
    <n v="454.10879999999997"/>
    <n v="3330.1311999999998"/>
    <n v="5"/>
    <x v="319"/>
    <d v="2024-03-08T00:00:00"/>
    <x v="0"/>
    <x v="1"/>
    <n v="836.58"/>
    <x v="0"/>
  </r>
  <r>
    <s v="ORD111465"/>
    <x v="2"/>
    <x v="1"/>
    <n v="3788.28"/>
    <n v="0.06"/>
    <n v="227.29679999999999"/>
    <n v="3560.9832000000001"/>
    <n v="5"/>
    <x v="694"/>
    <d v="2024-10-10T00:00:00"/>
    <x v="0"/>
    <x v="2"/>
    <n v="820.85"/>
    <x v="2"/>
  </r>
  <r>
    <s v="ORD111650"/>
    <x v="1"/>
    <x v="2"/>
    <n v="3788.65"/>
    <n v="0.18"/>
    <n v="681.95699999999999"/>
    <n v="3106.6930000000002"/>
    <n v="5"/>
    <x v="178"/>
    <d v="2023-01-20T00:00:00"/>
    <x v="0"/>
    <x v="0"/>
    <n v="245.27"/>
    <x v="0"/>
  </r>
  <r>
    <s v="ORD104484"/>
    <x v="0"/>
    <x v="0"/>
    <n v="3791.37"/>
    <n v="0.39"/>
    <n v="1478.6342999999999"/>
    <n v="2312.7357000000002"/>
    <n v="5"/>
    <x v="7"/>
    <d v="2024-11-22T00:00:00"/>
    <x v="2"/>
    <x v="1"/>
    <n v="379.95"/>
    <x v="1"/>
  </r>
  <r>
    <s v="ORD107289"/>
    <x v="1"/>
    <x v="3"/>
    <n v="3792.11"/>
    <n v="0.12"/>
    <n v="455.0532"/>
    <n v="3337.0568000000003"/>
    <n v="5"/>
    <x v="223"/>
    <d v="2024-09-06T00:00:00"/>
    <x v="0"/>
    <x v="1"/>
    <n v="613.80999999999995"/>
    <x v="0"/>
  </r>
  <r>
    <s v="ORD102650"/>
    <x v="3"/>
    <x v="0"/>
    <n v="3793.81"/>
    <n v="0.32"/>
    <n v="1214.0192"/>
    <n v="2579.7907999999998"/>
    <n v="5"/>
    <x v="159"/>
    <d v="2024-02-28T00:00:00"/>
    <x v="0"/>
    <x v="0"/>
    <n v="408.06"/>
    <x v="1"/>
  </r>
  <r>
    <s v="ORD101062"/>
    <x v="0"/>
    <x v="4"/>
    <n v="3802.74"/>
    <n v="0.04"/>
    <n v="152.1096"/>
    <n v="3650.6304"/>
    <n v="5"/>
    <x v="27"/>
    <d v="2024-12-28T00:00:00"/>
    <x v="0"/>
    <x v="1"/>
    <n v="772.22"/>
    <x v="2"/>
  </r>
  <r>
    <s v="ORD108129"/>
    <x v="3"/>
    <x v="3"/>
    <n v="3807.8"/>
    <n v="0.35"/>
    <n v="1332.73"/>
    <n v="2475.0700000000002"/>
    <n v="5"/>
    <x v="539"/>
    <d v="2024-10-03T00:00:00"/>
    <x v="0"/>
    <x v="2"/>
    <n v="800.88"/>
    <x v="1"/>
  </r>
  <r>
    <s v="ORD111351"/>
    <x v="1"/>
    <x v="0"/>
    <n v="3808.34"/>
    <n v="0.46"/>
    <n v="1751.8364000000001"/>
    <n v="2056.5036"/>
    <n v="5"/>
    <x v="183"/>
    <d v="2023-05-29T00:00:00"/>
    <x v="0"/>
    <x v="2"/>
    <n v="634.96"/>
    <x v="5"/>
  </r>
  <r>
    <s v="ORD105999"/>
    <x v="2"/>
    <x v="2"/>
    <n v="3809.76"/>
    <n v="0.05"/>
    <n v="190.48800000000003"/>
    <n v="3619.2720000000004"/>
    <n v="5"/>
    <x v="265"/>
    <d v="2023-10-13T00:00:00"/>
    <x v="1"/>
    <x v="1"/>
    <n v="684.71"/>
    <x v="4"/>
  </r>
  <r>
    <s v="ORD102483"/>
    <x v="3"/>
    <x v="0"/>
    <n v="3809.95"/>
    <n v="0.42"/>
    <n v="1600.1789999999999"/>
    <n v="2209.7709999999997"/>
    <n v="5"/>
    <x v="231"/>
    <d v="2023-07-13T00:00:00"/>
    <x v="1"/>
    <x v="2"/>
    <n v="1046.74"/>
    <x v="2"/>
  </r>
  <r>
    <s v="ORD108425"/>
    <x v="0"/>
    <x v="1"/>
    <n v="3813.85"/>
    <n v="0.45"/>
    <n v="1716.2325000000001"/>
    <n v="2097.6174999999998"/>
    <n v="5"/>
    <x v="209"/>
    <d v="2024-03-24T00:00:00"/>
    <x v="0"/>
    <x v="1"/>
    <n v="300.54000000000002"/>
    <x v="1"/>
  </r>
  <r>
    <s v="ORD107707"/>
    <x v="0"/>
    <x v="2"/>
    <n v="3814.74"/>
    <n v="0.5"/>
    <n v="1907.37"/>
    <n v="1907.37"/>
    <n v="5"/>
    <x v="522"/>
    <d v="2024-10-11T00:00:00"/>
    <x v="1"/>
    <x v="2"/>
    <n v="957.03"/>
    <x v="1"/>
  </r>
  <r>
    <s v="ORD107690"/>
    <x v="3"/>
    <x v="1"/>
    <n v="3817.09"/>
    <n v="0.37"/>
    <n v="1412.3233"/>
    <n v="2404.7667000000001"/>
    <n v="5"/>
    <x v="404"/>
    <d v="2024-07-27T00:00:00"/>
    <x v="1"/>
    <x v="2"/>
    <n v="1011.24"/>
    <x v="2"/>
  </r>
  <r>
    <s v="ORD111321"/>
    <x v="1"/>
    <x v="3"/>
    <n v="3817.89"/>
    <n v="0.4"/>
    <n v="1527.1559999999999"/>
    <n v="2290.7339999999999"/>
    <n v="5"/>
    <x v="249"/>
    <d v="2023-02-20T00:00:00"/>
    <x v="0"/>
    <x v="1"/>
    <n v="565.39"/>
    <x v="1"/>
  </r>
  <r>
    <s v="ORD110413"/>
    <x v="1"/>
    <x v="3"/>
    <n v="3819.66"/>
    <n v="0.46"/>
    <n v="1757.0436"/>
    <n v="2062.6163999999999"/>
    <n v="5"/>
    <x v="56"/>
    <d v="2024-11-12T00:00:00"/>
    <x v="0"/>
    <x v="0"/>
    <n v="752.66"/>
    <x v="0"/>
  </r>
  <r>
    <s v="ORD104390"/>
    <x v="3"/>
    <x v="4"/>
    <n v="3827.8"/>
    <n v="0.12"/>
    <n v="459.33600000000001"/>
    <n v="3368.4639999999999"/>
    <n v="5"/>
    <x v="153"/>
    <d v="2023-04-27T00:00:00"/>
    <x v="0"/>
    <x v="1"/>
    <n v="291.95999999999998"/>
    <x v="3"/>
  </r>
  <r>
    <s v="ORD103472"/>
    <x v="2"/>
    <x v="1"/>
    <n v="3828.94"/>
    <n v="0.28999999999999998"/>
    <n v="1110.3925999999999"/>
    <n v="2718.5474000000004"/>
    <n v="5"/>
    <x v="202"/>
    <d v="2023-11-01T00:00:00"/>
    <x v="2"/>
    <x v="0"/>
    <n v="1083.44"/>
    <x v="4"/>
  </r>
  <r>
    <s v="ORD106451"/>
    <x v="0"/>
    <x v="2"/>
    <n v="3829.02"/>
    <n v="0.4"/>
    <n v="1531.6080000000002"/>
    <n v="2297.4119999999998"/>
    <n v="5"/>
    <x v="368"/>
    <d v="2024-05-14T00:00:00"/>
    <x v="1"/>
    <x v="0"/>
    <n v="428.7"/>
    <x v="1"/>
  </r>
  <r>
    <s v="ORD112605"/>
    <x v="0"/>
    <x v="2"/>
    <n v="3831.82"/>
    <n v="0.41"/>
    <n v="1571.0462"/>
    <n v="2260.7737999999999"/>
    <n v="5"/>
    <x v="451"/>
    <d v="2024-06-28T00:00:00"/>
    <x v="0"/>
    <x v="2"/>
    <n v="995.04"/>
    <x v="5"/>
  </r>
  <r>
    <s v="ORD101476"/>
    <x v="0"/>
    <x v="4"/>
    <n v="3833.5"/>
    <n v="0.2"/>
    <n v="766.7"/>
    <n v="3066.8"/>
    <n v="5"/>
    <x v="460"/>
    <d v="2023-05-15T00:00:00"/>
    <x v="2"/>
    <x v="1"/>
    <n v="549.36"/>
    <x v="5"/>
  </r>
  <r>
    <s v="ORD114736"/>
    <x v="1"/>
    <x v="2"/>
    <n v="3834.72"/>
    <n v="0.18"/>
    <n v="690.24959999999999"/>
    <n v="3144.4703999999997"/>
    <n v="5"/>
    <x v="499"/>
    <d v="2023-08-22T00:00:00"/>
    <x v="1"/>
    <x v="0"/>
    <n v="732.17"/>
    <x v="3"/>
  </r>
  <r>
    <s v="ORD109569"/>
    <x v="2"/>
    <x v="2"/>
    <n v="3836.45"/>
    <n v="0.01"/>
    <n v="38.3645"/>
    <n v="3798.0854999999997"/>
    <n v="5"/>
    <x v="65"/>
    <d v="2023-06-15T00:00:00"/>
    <x v="2"/>
    <x v="0"/>
    <n v="766.34"/>
    <x v="4"/>
  </r>
  <r>
    <s v="ORD114108"/>
    <x v="2"/>
    <x v="2"/>
    <n v="3840.1"/>
    <n v="0.38"/>
    <n v="1459.2380000000001"/>
    <n v="2380.8620000000001"/>
    <n v="5"/>
    <x v="660"/>
    <d v="2023-01-08T00:00:00"/>
    <x v="1"/>
    <x v="0"/>
    <n v="266.83"/>
    <x v="1"/>
  </r>
  <r>
    <s v="ORD103570"/>
    <x v="0"/>
    <x v="1"/>
    <n v="3847.93"/>
    <n v="0.28999999999999998"/>
    <n v="1115.8996999999999"/>
    <n v="2732.0302999999999"/>
    <n v="5"/>
    <x v="106"/>
    <d v="2023-01-21T00:00:00"/>
    <x v="1"/>
    <x v="0"/>
    <n v="845.55"/>
    <x v="1"/>
  </r>
  <r>
    <s v="ORD105683"/>
    <x v="2"/>
    <x v="2"/>
    <n v="3848.7"/>
    <n v="0.49"/>
    <n v="1885.8629999999998"/>
    <n v="1962.837"/>
    <n v="5"/>
    <x v="667"/>
    <d v="2024-10-01T00:00:00"/>
    <x v="1"/>
    <x v="1"/>
    <n v="596.54999999999995"/>
    <x v="3"/>
  </r>
  <r>
    <s v="ORD113630"/>
    <x v="1"/>
    <x v="3"/>
    <n v="3854.56"/>
    <n v="0.33"/>
    <n v="1272.0047999999999"/>
    <n v="2582.5551999999998"/>
    <n v="5"/>
    <x v="317"/>
    <d v="2023-06-23T00:00:00"/>
    <x v="0"/>
    <x v="0"/>
    <n v="700.59"/>
    <x v="2"/>
  </r>
  <r>
    <s v="ORD101489"/>
    <x v="1"/>
    <x v="4"/>
    <n v="3855.09"/>
    <n v="0.38"/>
    <n v="1464.9342000000001"/>
    <n v="2390.1558"/>
    <n v="5"/>
    <x v="563"/>
    <d v="2023-07-14T00:00:00"/>
    <x v="1"/>
    <x v="0"/>
    <n v="991.62"/>
    <x v="2"/>
  </r>
  <r>
    <s v="ORD102632"/>
    <x v="1"/>
    <x v="2"/>
    <n v="3855.97"/>
    <n v="0.27"/>
    <n v="1041.1119000000001"/>
    <n v="2814.8580999999995"/>
    <n v="5"/>
    <x v="162"/>
    <d v="2023-03-11T00:00:00"/>
    <x v="1"/>
    <x v="2"/>
    <n v="296.85000000000002"/>
    <x v="3"/>
  </r>
  <r>
    <s v="ORD110673"/>
    <x v="1"/>
    <x v="0"/>
    <n v="3857.28"/>
    <n v="0.49"/>
    <n v="1890.0672"/>
    <n v="1967.2128000000002"/>
    <n v="5"/>
    <x v="724"/>
    <d v="2024-08-03T00:00:00"/>
    <x v="1"/>
    <x v="2"/>
    <n v="638.82000000000005"/>
    <x v="0"/>
  </r>
  <r>
    <s v="ORD113117"/>
    <x v="3"/>
    <x v="1"/>
    <n v="3858.42"/>
    <n v="0.37"/>
    <n v="1427.6153999999999"/>
    <n v="2430.8046000000004"/>
    <n v="5"/>
    <x v="519"/>
    <d v="2024-10-21T00:00:00"/>
    <x v="0"/>
    <x v="1"/>
    <n v="1062.02"/>
    <x v="1"/>
  </r>
  <r>
    <s v="ORD110009"/>
    <x v="1"/>
    <x v="4"/>
    <n v="3860.96"/>
    <n v="0.03"/>
    <n v="115.8288"/>
    <n v="3745.1311999999998"/>
    <n v="5"/>
    <x v="578"/>
    <d v="2024-04-11T00:00:00"/>
    <x v="0"/>
    <x v="1"/>
    <n v="478.69"/>
    <x v="2"/>
  </r>
  <r>
    <s v="ORD102578"/>
    <x v="3"/>
    <x v="1"/>
    <n v="3862.08"/>
    <n v="0.44"/>
    <n v="1699.3152"/>
    <n v="2162.7647999999999"/>
    <n v="5"/>
    <x v="384"/>
    <d v="2023-05-29T00:00:00"/>
    <x v="2"/>
    <x v="1"/>
    <n v="892.36"/>
    <x v="3"/>
  </r>
  <r>
    <s v="ORD108689"/>
    <x v="3"/>
    <x v="2"/>
    <n v="3868.76"/>
    <n v="0.28999999999999998"/>
    <n v="1121.9404"/>
    <n v="2746.8196000000003"/>
    <n v="5"/>
    <x v="314"/>
    <d v="2024-04-20T00:00:00"/>
    <x v="2"/>
    <x v="2"/>
    <n v="744.28"/>
    <x v="2"/>
  </r>
  <r>
    <s v="ORD115121"/>
    <x v="2"/>
    <x v="4"/>
    <n v="3872.24"/>
    <n v="0.01"/>
    <n v="38.7224"/>
    <n v="3833.5175999999997"/>
    <n v="5"/>
    <x v="2"/>
    <d v="2023-11-23T00:00:00"/>
    <x v="1"/>
    <x v="2"/>
    <n v="267.69"/>
    <x v="0"/>
  </r>
  <r>
    <s v="ORD100696"/>
    <x v="0"/>
    <x v="3"/>
    <n v="3872.84"/>
    <n v="0.34"/>
    <n v="1316.7656000000002"/>
    <n v="2556.0744"/>
    <n v="5"/>
    <x v="706"/>
    <d v="2024-04-27T00:00:00"/>
    <x v="2"/>
    <x v="0"/>
    <n v="862.32"/>
    <x v="4"/>
  </r>
  <r>
    <s v="ORD113459"/>
    <x v="0"/>
    <x v="0"/>
    <n v="3873.73"/>
    <n v="0.05"/>
    <n v="193.68650000000002"/>
    <n v="3680.0434999999998"/>
    <n v="5"/>
    <x v="441"/>
    <d v="2024-03-26T00:00:00"/>
    <x v="2"/>
    <x v="2"/>
    <n v="708.29"/>
    <x v="3"/>
  </r>
  <r>
    <s v="ORD112006"/>
    <x v="3"/>
    <x v="2"/>
    <n v="3876.91"/>
    <n v="0.21"/>
    <n v="814.15109999999993"/>
    <n v="3062.7588999999998"/>
    <n v="5"/>
    <x v="27"/>
    <d v="2024-12-30T00:00:00"/>
    <x v="1"/>
    <x v="1"/>
    <n v="552.08000000000004"/>
    <x v="4"/>
  </r>
  <r>
    <s v="ORD114779"/>
    <x v="0"/>
    <x v="3"/>
    <n v="3887.21"/>
    <n v="0.47"/>
    <n v="1826.9886999999999"/>
    <n v="2060.2213000000002"/>
    <n v="5"/>
    <x v="232"/>
    <d v="2025-01-04T00:00:00"/>
    <x v="2"/>
    <x v="2"/>
    <n v="748.93"/>
    <x v="1"/>
  </r>
  <r>
    <s v="ORD114128"/>
    <x v="3"/>
    <x v="4"/>
    <n v="3890.44"/>
    <n v="0.16"/>
    <n v="622.47040000000004"/>
    <n v="3267.9695999999999"/>
    <n v="5"/>
    <x v="303"/>
    <d v="2023-12-27T00:00:00"/>
    <x v="2"/>
    <x v="1"/>
    <n v="314.27"/>
    <x v="1"/>
  </r>
  <r>
    <s v="ORD100202"/>
    <x v="0"/>
    <x v="0"/>
    <n v="3890.47"/>
    <n v="0.09"/>
    <n v="350.14229999999998"/>
    <n v="3540.3276999999998"/>
    <n v="5"/>
    <x v="7"/>
    <d v="2024-11-25T00:00:00"/>
    <x v="2"/>
    <x v="0"/>
    <n v="1028.18"/>
    <x v="0"/>
  </r>
  <r>
    <s v="ORD107176"/>
    <x v="2"/>
    <x v="4"/>
    <n v="3894.96"/>
    <n v="0.05"/>
    <n v="194.74800000000002"/>
    <n v="3700.212"/>
    <n v="5"/>
    <x v="429"/>
    <d v="2023-09-16T00:00:00"/>
    <x v="2"/>
    <x v="2"/>
    <n v="1034.31"/>
    <x v="4"/>
  </r>
  <r>
    <s v="ORD103310"/>
    <x v="0"/>
    <x v="0"/>
    <n v="3896.81"/>
    <n v="0.48"/>
    <n v="1870.4687999999999"/>
    <n v="2026.3412000000001"/>
    <n v="5"/>
    <x v="598"/>
    <d v="2024-10-27T00:00:00"/>
    <x v="1"/>
    <x v="1"/>
    <n v="905.67"/>
    <x v="3"/>
  </r>
  <r>
    <s v="ORD113001"/>
    <x v="0"/>
    <x v="4"/>
    <n v="3898.85"/>
    <n v="0.03"/>
    <n v="116.96549999999999"/>
    <n v="3781.8845000000001"/>
    <n v="5"/>
    <x v="316"/>
    <d v="2023-06-18T00:00:00"/>
    <x v="1"/>
    <x v="0"/>
    <n v="289.55"/>
    <x v="1"/>
  </r>
  <r>
    <s v="ORD101208"/>
    <x v="1"/>
    <x v="1"/>
    <n v="3909.06"/>
    <n v="0.24"/>
    <n v="938.17439999999999"/>
    <n v="2970.8856000000001"/>
    <n v="5"/>
    <x v="127"/>
    <d v="2023-11-22T00:00:00"/>
    <x v="2"/>
    <x v="0"/>
    <n v="337.19"/>
    <x v="1"/>
  </r>
  <r>
    <s v="ORD102557"/>
    <x v="0"/>
    <x v="1"/>
    <n v="3919.95"/>
    <n v="0.36"/>
    <n v="1411.1819999999998"/>
    <n v="2508.768"/>
    <n v="5"/>
    <x v="424"/>
    <d v="2023-07-16T00:00:00"/>
    <x v="2"/>
    <x v="2"/>
    <n v="357.76"/>
    <x v="0"/>
  </r>
  <r>
    <s v="ORD111557"/>
    <x v="0"/>
    <x v="3"/>
    <n v="3920.94"/>
    <n v="0.04"/>
    <n v="156.83760000000001"/>
    <n v="3764.1024000000002"/>
    <n v="5"/>
    <x v="133"/>
    <d v="2024-10-06T00:00:00"/>
    <x v="2"/>
    <x v="0"/>
    <n v="1163.26"/>
    <x v="4"/>
  </r>
  <r>
    <s v="ORD109903"/>
    <x v="1"/>
    <x v="4"/>
    <n v="3929.49"/>
    <n v="0.46"/>
    <n v="1807.5654"/>
    <n v="2121.9245999999998"/>
    <n v="5"/>
    <x v="204"/>
    <d v="2023-03-31T00:00:00"/>
    <x v="0"/>
    <x v="2"/>
    <n v="277.83999999999997"/>
    <x v="0"/>
  </r>
  <r>
    <s v="ORD101811"/>
    <x v="1"/>
    <x v="1"/>
    <n v="3931.48"/>
    <n v="0.09"/>
    <n v="353.83319999999998"/>
    <n v="3577.6468"/>
    <n v="5"/>
    <x v="2"/>
    <d v="2023-11-27T00:00:00"/>
    <x v="0"/>
    <x v="0"/>
    <n v="432.2"/>
    <x v="5"/>
  </r>
  <r>
    <s v="ORD104814"/>
    <x v="3"/>
    <x v="4"/>
    <n v="3934.86"/>
    <n v="0.26"/>
    <n v="1023.0636000000001"/>
    <n v="2911.7964000000002"/>
    <n v="5"/>
    <x v="75"/>
    <d v="2023-02-02T00:00:00"/>
    <x v="1"/>
    <x v="1"/>
    <n v="947.71"/>
    <x v="2"/>
  </r>
  <r>
    <s v="ORD115019"/>
    <x v="3"/>
    <x v="0"/>
    <n v="3937.93"/>
    <n v="0.23"/>
    <n v="905.72389999999996"/>
    <n v="3032.2060999999999"/>
    <n v="5"/>
    <x v="359"/>
    <d v="2024-01-17T00:00:00"/>
    <x v="0"/>
    <x v="0"/>
    <n v="574.09"/>
    <x v="1"/>
  </r>
  <r>
    <s v="ORD113430"/>
    <x v="1"/>
    <x v="3"/>
    <n v="3941.76"/>
    <n v="0.28000000000000003"/>
    <n v="1103.6928000000003"/>
    <n v="2838.0672"/>
    <n v="5"/>
    <x v="392"/>
    <d v="2024-01-11T00:00:00"/>
    <x v="1"/>
    <x v="0"/>
    <n v="735.8"/>
    <x v="3"/>
  </r>
  <r>
    <s v="ORD101693"/>
    <x v="0"/>
    <x v="1"/>
    <n v="3952.1"/>
    <n v="0.45"/>
    <n v="1778.4449999999999"/>
    <n v="2173.6549999999997"/>
    <n v="5"/>
    <x v="200"/>
    <d v="2024-06-06T00:00:00"/>
    <x v="0"/>
    <x v="1"/>
    <n v="217.12"/>
    <x v="5"/>
  </r>
  <r>
    <s v="ORD108565"/>
    <x v="2"/>
    <x v="3"/>
    <n v="3953.03"/>
    <n v="0.35"/>
    <n v="1383.5605"/>
    <n v="2569.4695000000002"/>
    <n v="5"/>
    <x v="646"/>
    <d v="2024-03-02T00:00:00"/>
    <x v="1"/>
    <x v="0"/>
    <n v="312.14"/>
    <x v="4"/>
  </r>
  <r>
    <s v="ORD115079"/>
    <x v="1"/>
    <x v="0"/>
    <n v="3953.76"/>
    <n v="0.44"/>
    <n v="1739.6544000000001"/>
    <n v="2214.1055999999999"/>
    <n v="5"/>
    <x v="151"/>
    <d v="2023-07-29T00:00:00"/>
    <x v="2"/>
    <x v="2"/>
    <n v="774.33"/>
    <x v="2"/>
  </r>
  <r>
    <s v="ORD107165"/>
    <x v="1"/>
    <x v="2"/>
    <n v="3958.25"/>
    <n v="0.35"/>
    <n v="1385.3874999999998"/>
    <n v="2572.8625000000002"/>
    <n v="5"/>
    <x v="708"/>
    <d v="2023-04-01T00:00:00"/>
    <x v="0"/>
    <x v="1"/>
    <n v="482.41"/>
    <x v="2"/>
  </r>
  <r>
    <s v="ORD114505"/>
    <x v="2"/>
    <x v="4"/>
    <n v="3959.79"/>
    <n v="0.23"/>
    <n v="910.75170000000003"/>
    <n v="3049.0383000000002"/>
    <n v="5"/>
    <x v="671"/>
    <d v="2024-10-18T00:00:00"/>
    <x v="1"/>
    <x v="1"/>
    <n v="913.63"/>
    <x v="4"/>
  </r>
  <r>
    <s v="ORD104970"/>
    <x v="3"/>
    <x v="0"/>
    <n v="3964.59"/>
    <n v="0.41"/>
    <n v="1625.4819"/>
    <n v="2339.1081000000004"/>
    <n v="5"/>
    <x v="177"/>
    <d v="2024-01-21T00:00:00"/>
    <x v="1"/>
    <x v="2"/>
    <n v="922.71"/>
    <x v="3"/>
  </r>
  <r>
    <s v="ORD100871"/>
    <x v="3"/>
    <x v="2"/>
    <n v="3966.22"/>
    <n v="0.28000000000000003"/>
    <n v="1110.5416"/>
    <n v="2855.6783999999998"/>
    <n v="5"/>
    <x v="603"/>
    <d v="2023-11-08T00:00:00"/>
    <x v="0"/>
    <x v="0"/>
    <n v="625.4"/>
    <x v="0"/>
  </r>
  <r>
    <s v="ORD109484"/>
    <x v="3"/>
    <x v="3"/>
    <n v="3966.35"/>
    <n v="0.37"/>
    <n v="1467.5494999999999"/>
    <n v="2498.8005000000003"/>
    <n v="5"/>
    <x v="507"/>
    <d v="2024-11-17T00:00:00"/>
    <x v="0"/>
    <x v="0"/>
    <n v="1129.02"/>
    <x v="4"/>
  </r>
  <r>
    <s v="ORD103360"/>
    <x v="2"/>
    <x v="1"/>
    <n v="3969.57"/>
    <n v="0.18"/>
    <n v="714.52260000000001"/>
    <n v="3255.0474000000004"/>
    <n v="5"/>
    <x v="278"/>
    <d v="2024-06-30T00:00:00"/>
    <x v="0"/>
    <x v="0"/>
    <n v="410.81"/>
    <x v="1"/>
  </r>
  <r>
    <s v="ORD109666"/>
    <x v="2"/>
    <x v="3"/>
    <n v="3969.79"/>
    <n v="0.02"/>
    <n v="79.395799999999994"/>
    <n v="3890.3942000000002"/>
    <n v="5"/>
    <x v="235"/>
    <d v="2023-09-22T00:00:00"/>
    <x v="1"/>
    <x v="1"/>
    <n v="1137.8800000000001"/>
    <x v="3"/>
  </r>
  <r>
    <s v="ORD108923"/>
    <x v="3"/>
    <x v="2"/>
    <n v="3971.38"/>
    <n v="0.47"/>
    <n v="1866.5485999999999"/>
    <n v="2104.8314"/>
    <n v="5"/>
    <x v="288"/>
    <d v="2024-09-18T00:00:00"/>
    <x v="2"/>
    <x v="1"/>
    <n v="602.70000000000005"/>
    <x v="3"/>
  </r>
  <r>
    <s v="ORD112131"/>
    <x v="3"/>
    <x v="1"/>
    <n v="3977.37"/>
    <n v="0.12"/>
    <n v="477.28439999999995"/>
    <n v="3500.0855999999999"/>
    <n v="5"/>
    <x v="181"/>
    <d v="2024-08-17T00:00:00"/>
    <x v="1"/>
    <x v="1"/>
    <n v="1123.05"/>
    <x v="5"/>
  </r>
  <r>
    <s v="ORD113653"/>
    <x v="3"/>
    <x v="1"/>
    <n v="3978.93"/>
    <n v="0.2"/>
    <n v="795.78600000000006"/>
    <n v="3183.1439999999998"/>
    <n v="5"/>
    <x v="427"/>
    <d v="2023-07-09T00:00:00"/>
    <x v="0"/>
    <x v="0"/>
    <n v="1128.9100000000001"/>
    <x v="3"/>
  </r>
  <r>
    <s v="ORD104233"/>
    <x v="2"/>
    <x v="3"/>
    <n v="3979.24"/>
    <n v="0.46"/>
    <n v="1830.4503999999999"/>
    <n v="2148.7896000000001"/>
    <n v="5"/>
    <x v="575"/>
    <d v="2024-07-21T00:00:00"/>
    <x v="2"/>
    <x v="2"/>
    <n v="303.92"/>
    <x v="3"/>
  </r>
  <r>
    <s v="ORD100668"/>
    <x v="1"/>
    <x v="3"/>
    <n v="3981.96"/>
    <n v="0.46"/>
    <n v="1831.7016000000001"/>
    <n v="2150.2583999999997"/>
    <n v="5"/>
    <x v="384"/>
    <d v="2023-05-30T00:00:00"/>
    <x v="1"/>
    <x v="1"/>
    <n v="1059.1500000000001"/>
    <x v="2"/>
  </r>
  <r>
    <s v="ORD114052"/>
    <x v="0"/>
    <x v="3"/>
    <n v="3983.35"/>
    <n v="0.38"/>
    <n v="1513.673"/>
    <n v="2469.6769999999997"/>
    <n v="5"/>
    <x v="179"/>
    <d v="2023-12-07T00:00:00"/>
    <x v="0"/>
    <x v="0"/>
    <n v="326.93"/>
    <x v="3"/>
  </r>
  <r>
    <s v="ORD107131"/>
    <x v="1"/>
    <x v="1"/>
    <n v="3988.6"/>
    <n v="0.16"/>
    <n v="638.17600000000004"/>
    <n v="3350.424"/>
    <n v="5"/>
    <x v="617"/>
    <d v="2024-10-02T00:00:00"/>
    <x v="1"/>
    <x v="0"/>
    <n v="1040.02"/>
    <x v="0"/>
  </r>
  <r>
    <s v="ORD102155"/>
    <x v="3"/>
    <x v="1"/>
    <n v="3988.99"/>
    <n v="0.12"/>
    <n v="478.67879999999997"/>
    <n v="3510.3111999999996"/>
    <n v="5"/>
    <x v="661"/>
    <d v="2023-10-31T00:00:00"/>
    <x v="1"/>
    <x v="2"/>
    <n v="1017.66"/>
    <x v="4"/>
  </r>
  <r>
    <s v="ORD106135"/>
    <x v="2"/>
    <x v="0"/>
    <n v="3996.42"/>
    <n v="0.43"/>
    <n v="1718.4606000000001"/>
    <n v="2277.9593999999997"/>
    <n v="5"/>
    <x v="482"/>
    <d v="2023-03-22T00:00:00"/>
    <x v="2"/>
    <x v="2"/>
    <n v="959.17"/>
    <x v="1"/>
  </r>
  <r>
    <s v="ORD111914"/>
    <x v="1"/>
    <x v="3"/>
    <n v="3997.82"/>
    <n v="0.26"/>
    <n v="1039.4332000000002"/>
    <n v="2958.3868000000002"/>
    <n v="5"/>
    <x v="477"/>
    <d v="2023-02-14T00:00:00"/>
    <x v="2"/>
    <x v="2"/>
    <n v="886.34"/>
    <x v="5"/>
  </r>
  <r>
    <s v="ORD110306"/>
    <x v="3"/>
    <x v="2"/>
    <n v="3998.48"/>
    <n v="0.35"/>
    <n v="1399.4679999999998"/>
    <n v="2599.0120000000002"/>
    <n v="5"/>
    <x v="190"/>
    <d v="2023-10-27T00:00:00"/>
    <x v="0"/>
    <x v="2"/>
    <n v="269.07"/>
    <x v="4"/>
  </r>
  <r>
    <s v="ORD103083"/>
    <x v="1"/>
    <x v="2"/>
    <n v="3998.92"/>
    <n v="0.35"/>
    <n v="1399.6219999999998"/>
    <n v="2599.2980000000002"/>
    <n v="5"/>
    <x v="720"/>
    <d v="2023-03-30T00:00:00"/>
    <x v="2"/>
    <x v="0"/>
    <n v="227.81"/>
    <x v="4"/>
  </r>
  <r>
    <s v="ORD112059"/>
    <x v="2"/>
    <x v="2"/>
    <n v="4006.48"/>
    <n v="0.13"/>
    <n v="520.8424"/>
    <n v="3485.6376"/>
    <n v="5"/>
    <x v="369"/>
    <d v="2023-12-08T00:00:00"/>
    <x v="1"/>
    <x v="0"/>
    <n v="710.31"/>
    <x v="1"/>
  </r>
  <r>
    <s v="ORD110603"/>
    <x v="1"/>
    <x v="3"/>
    <n v="4006.7"/>
    <n v="0.21"/>
    <n v="841.40699999999993"/>
    <n v="3165.2929999999997"/>
    <n v="5"/>
    <x v="7"/>
    <d v="2024-11-25T00:00:00"/>
    <x v="2"/>
    <x v="1"/>
    <n v="692.25"/>
    <x v="2"/>
  </r>
  <r>
    <s v="ORD110879"/>
    <x v="1"/>
    <x v="3"/>
    <n v="4007.41"/>
    <n v="0.5"/>
    <n v="2003.7049999999999"/>
    <n v="2003.7049999999999"/>
    <n v="5"/>
    <x v="594"/>
    <d v="2024-08-25T00:00:00"/>
    <x v="2"/>
    <x v="2"/>
    <n v="513.29"/>
    <x v="2"/>
  </r>
  <r>
    <s v="ORD105366"/>
    <x v="1"/>
    <x v="1"/>
    <n v="4010.15"/>
    <n v="0.19"/>
    <n v="761.92849999999999"/>
    <n v="3248.2215000000001"/>
    <n v="5"/>
    <x v="169"/>
    <d v="2023-10-15T00:00:00"/>
    <x v="0"/>
    <x v="1"/>
    <n v="361.18"/>
    <x v="1"/>
  </r>
  <r>
    <s v="ORD103448"/>
    <x v="3"/>
    <x v="1"/>
    <n v="4010.41"/>
    <n v="0.03"/>
    <n v="120.31229999999999"/>
    <n v="3890.0976999999998"/>
    <n v="5"/>
    <x v="387"/>
    <d v="2024-09-20T00:00:00"/>
    <x v="2"/>
    <x v="0"/>
    <n v="347.91"/>
    <x v="5"/>
  </r>
  <r>
    <s v="ORD102489"/>
    <x v="0"/>
    <x v="0"/>
    <n v="4010.95"/>
    <n v="0.15"/>
    <n v="601.64249999999993"/>
    <n v="3409.3074999999999"/>
    <n v="5"/>
    <x v="13"/>
    <d v="2024-12-26T00:00:00"/>
    <x v="2"/>
    <x v="0"/>
    <n v="1148.8599999999999"/>
    <x v="1"/>
  </r>
  <r>
    <s v="ORD105206"/>
    <x v="0"/>
    <x v="0"/>
    <n v="4010.95"/>
    <n v="0.4"/>
    <n v="1604.38"/>
    <n v="2406.5699999999997"/>
    <n v="5"/>
    <x v="504"/>
    <d v="2023-03-18T00:00:00"/>
    <x v="1"/>
    <x v="0"/>
    <n v="1198.72"/>
    <x v="0"/>
  </r>
  <r>
    <s v="ORD111383"/>
    <x v="0"/>
    <x v="0"/>
    <n v="4014.79"/>
    <n v="0.5"/>
    <n v="2007.395"/>
    <n v="2007.395"/>
    <n v="5"/>
    <x v="187"/>
    <d v="2024-12-30T00:00:00"/>
    <x v="0"/>
    <x v="2"/>
    <n v="998.41"/>
    <x v="0"/>
  </r>
  <r>
    <s v="ORD111088"/>
    <x v="3"/>
    <x v="2"/>
    <n v="4015.44"/>
    <n v="0.39"/>
    <n v="1566.0216"/>
    <n v="2449.4184"/>
    <n v="5"/>
    <x v="316"/>
    <d v="2023-06-23T00:00:00"/>
    <x v="0"/>
    <x v="0"/>
    <n v="312.88"/>
    <x v="5"/>
  </r>
  <r>
    <s v="ORD100560"/>
    <x v="3"/>
    <x v="3"/>
    <n v="4016.27"/>
    <n v="0.14000000000000001"/>
    <n v="562.27780000000007"/>
    <n v="3453.9921999999997"/>
    <n v="5"/>
    <x v="244"/>
    <d v="2023-07-05T00:00:00"/>
    <x v="2"/>
    <x v="0"/>
    <n v="842"/>
    <x v="2"/>
  </r>
  <r>
    <s v="ORD101511"/>
    <x v="0"/>
    <x v="3"/>
    <n v="4021.23"/>
    <n v="0.16"/>
    <n v="643.39679999999998"/>
    <n v="3377.8332"/>
    <n v="5"/>
    <x v="152"/>
    <d v="2024-09-07T00:00:00"/>
    <x v="2"/>
    <x v="2"/>
    <n v="703"/>
    <x v="2"/>
  </r>
  <r>
    <s v="ORD113678"/>
    <x v="3"/>
    <x v="1"/>
    <n v="4025.36"/>
    <n v="0.35"/>
    <n v="1408.876"/>
    <n v="2616.4840000000004"/>
    <n v="5"/>
    <x v="500"/>
    <d v="2023-12-01T00:00:00"/>
    <x v="1"/>
    <x v="2"/>
    <n v="1077.1199999999999"/>
    <x v="4"/>
  </r>
  <r>
    <s v="ORD103729"/>
    <x v="1"/>
    <x v="0"/>
    <n v="4028.02"/>
    <n v="0.24"/>
    <n v="966.72479999999996"/>
    <n v="3061.2952"/>
    <n v="5"/>
    <x v="564"/>
    <d v="2023-05-08T00:00:00"/>
    <x v="1"/>
    <x v="0"/>
    <n v="1090.72"/>
    <x v="3"/>
  </r>
  <r>
    <s v="ORD107022"/>
    <x v="0"/>
    <x v="0"/>
    <n v="4032.54"/>
    <n v="0.27"/>
    <n v="1088.7858000000001"/>
    <n v="2943.7541999999999"/>
    <n v="5"/>
    <x v="414"/>
    <d v="2024-02-15T00:00:00"/>
    <x v="2"/>
    <x v="2"/>
    <n v="865.76"/>
    <x v="4"/>
  </r>
  <r>
    <s v="ORD101379"/>
    <x v="2"/>
    <x v="1"/>
    <n v="4033.72"/>
    <n v="0.09"/>
    <n v="363.03479999999996"/>
    <n v="3670.6851999999999"/>
    <n v="5"/>
    <x v="67"/>
    <d v="2023-08-07T00:00:00"/>
    <x v="0"/>
    <x v="1"/>
    <n v="450.98"/>
    <x v="3"/>
  </r>
  <r>
    <s v="ORD102246"/>
    <x v="1"/>
    <x v="4"/>
    <n v="4041.18"/>
    <n v="0.48"/>
    <n v="1939.7663999999997"/>
    <n v="2101.4135999999999"/>
    <n v="5"/>
    <x v="74"/>
    <d v="2024-12-13T00:00:00"/>
    <x v="1"/>
    <x v="2"/>
    <n v="565.83000000000004"/>
    <x v="0"/>
  </r>
  <r>
    <s v="ORD104139"/>
    <x v="3"/>
    <x v="0"/>
    <n v="4061.92"/>
    <n v="0.15"/>
    <n v="609.28800000000001"/>
    <n v="3452.6320000000001"/>
    <n v="5"/>
    <x v="197"/>
    <d v="2024-04-04T00:00:00"/>
    <x v="1"/>
    <x v="2"/>
    <n v="572.78"/>
    <x v="2"/>
  </r>
  <r>
    <s v="ORD114262"/>
    <x v="2"/>
    <x v="1"/>
    <n v="4070.06"/>
    <n v="0.19"/>
    <n v="773.31140000000005"/>
    <n v="3296.7485999999999"/>
    <n v="5"/>
    <x v="333"/>
    <d v="2023-03-26T00:00:00"/>
    <x v="2"/>
    <x v="1"/>
    <n v="866.29"/>
    <x v="2"/>
  </r>
  <r>
    <s v="ORD107075"/>
    <x v="3"/>
    <x v="2"/>
    <n v="4074.8"/>
    <n v="0.03"/>
    <n v="122.244"/>
    <n v="3952.556"/>
    <n v="5"/>
    <x v="50"/>
    <d v="2024-08-21T00:00:00"/>
    <x v="2"/>
    <x v="2"/>
    <n v="930.81"/>
    <x v="0"/>
  </r>
  <r>
    <s v="ORD109652"/>
    <x v="0"/>
    <x v="4"/>
    <n v="4080.02"/>
    <n v="0.44"/>
    <n v="1795.2088000000001"/>
    <n v="2284.8112000000001"/>
    <n v="5"/>
    <x v="589"/>
    <d v="2023-12-02T00:00:00"/>
    <x v="1"/>
    <x v="1"/>
    <n v="793.31"/>
    <x v="4"/>
  </r>
  <r>
    <s v="ORD110920"/>
    <x v="0"/>
    <x v="3"/>
    <n v="4082.16"/>
    <n v="0.28000000000000003"/>
    <n v="1143.0048000000002"/>
    <n v="2939.1551999999997"/>
    <n v="5"/>
    <x v="730"/>
    <d v="2024-04-28T00:00:00"/>
    <x v="1"/>
    <x v="1"/>
    <n v="603.51"/>
    <x v="5"/>
  </r>
  <r>
    <s v="ORD107858"/>
    <x v="1"/>
    <x v="3"/>
    <n v="4082.81"/>
    <n v="0.27"/>
    <n v="1102.3587"/>
    <n v="2980.4512999999997"/>
    <n v="5"/>
    <x v="77"/>
    <d v="2023-09-28T00:00:00"/>
    <x v="1"/>
    <x v="2"/>
    <n v="321.83"/>
    <x v="5"/>
  </r>
  <r>
    <s v="ORD112022"/>
    <x v="0"/>
    <x v="3"/>
    <n v="4083.71"/>
    <n v="0.01"/>
    <n v="40.8371"/>
    <n v="4042.8728999999998"/>
    <n v="5"/>
    <x v="331"/>
    <d v="2023-10-20T00:00:00"/>
    <x v="2"/>
    <x v="2"/>
    <n v="761.99"/>
    <x v="5"/>
  </r>
  <r>
    <s v="ORD100303"/>
    <x v="2"/>
    <x v="0"/>
    <n v="4084.64"/>
    <n v="0.33"/>
    <n v="1347.9312"/>
    <n v="2736.7087999999999"/>
    <n v="5"/>
    <x v="499"/>
    <d v="2023-08-21T00:00:00"/>
    <x v="0"/>
    <x v="2"/>
    <n v="800.8"/>
    <x v="1"/>
  </r>
  <r>
    <s v="ORD105590"/>
    <x v="0"/>
    <x v="4"/>
    <n v="4084.76"/>
    <n v="0.37"/>
    <n v="1511.3612000000001"/>
    <n v="2573.3987999999999"/>
    <n v="5"/>
    <x v="586"/>
    <d v="2024-09-18T00:00:00"/>
    <x v="0"/>
    <x v="0"/>
    <n v="826.54"/>
    <x v="2"/>
  </r>
  <r>
    <s v="ORD103962"/>
    <x v="1"/>
    <x v="4"/>
    <n v="4085.93"/>
    <n v="0.17"/>
    <n v="694.60810000000004"/>
    <n v="3391.3218999999999"/>
    <n v="5"/>
    <x v="118"/>
    <d v="2024-09-30T00:00:00"/>
    <x v="0"/>
    <x v="2"/>
    <n v="1201.26"/>
    <x v="3"/>
  </r>
  <r>
    <s v="ORD111720"/>
    <x v="2"/>
    <x v="2"/>
    <n v="4087.33"/>
    <n v="0.34"/>
    <n v="1389.6922000000002"/>
    <n v="2697.6377999999995"/>
    <n v="5"/>
    <x v="132"/>
    <d v="2024-01-21T00:00:00"/>
    <x v="2"/>
    <x v="0"/>
    <n v="239.38"/>
    <x v="4"/>
  </r>
  <r>
    <s v="ORD101556"/>
    <x v="2"/>
    <x v="0"/>
    <n v="4095.27"/>
    <n v="0.36"/>
    <n v="1474.2972"/>
    <n v="2620.9728"/>
    <n v="5"/>
    <x v="26"/>
    <d v="2023-05-02T00:00:00"/>
    <x v="0"/>
    <x v="0"/>
    <n v="890.96"/>
    <x v="4"/>
  </r>
  <r>
    <s v="ORD100512"/>
    <x v="0"/>
    <x v="3"/>
    <n v="4097.3999999999996"/>
    <n v="0.03"/>
    <n v="122.92199999999998"/>
    <n v="3974.4779999999996"/>
    <n v="5"/>
    <x v="150"/>
    <d v="2024-08-06T00:00:00"/>
    <x v="0"/>
    <x v="2"/>
    <n v="587.87"/>
    <x v="1"/>
  </r>
  <r>
    <s v="ORD108633"/>
    <x v="3"/>
    <x v="4"/>
    <n v="4098.93"/>
    <n v="0.27"/>
    <n v="1106.7111000000002"/>
    <n v="2992.2188999999998"/>
    <n v="5"/>
    <x v="510"/>
    <d v="2024-12-02T00:00:00"/>
    <x v="2"/>
    <x v="0"/>
    <n v="526.80999999999995"/>
    <x v="1"/>
  </r>
  <r>
    <s v="ORD114624"/>
    <x v="3"/>
    <x v="1"/>
    <n v="4102.22"/>
    <n v="0.08"/>
    <n v="328.17760000000004"/>
    <n v="3774.0424000000003"/>
    <n v="5"/>
    <x v="324"/>
    <d v="2024-07-19T00:00:00"/>
    <x v="1"/>
    <x v="1"/>
    <n v="721.23"/>
    <x v="3"/>
  </r>
  <r>
    <s v="ORD105340"/>
    <x v="3"/>
    <x v="4"/>
    <n v="4105.51"/>
    <n v="0.1"/>
    <n v="410.55100000000004"/>
    <n v="3694.9590000000003"/>
    <n v="5"/>
    <x v="11"/>
    <d v="2024-06-08T00:00:00"/>
    <x v="0"/>
    <x v="2"/>
    <n v="739.17"/>
    <x v="0"/>
  </r>
  <r>
    <s v="ORD114123"/>
    <x v="0"/>
    <x v="4"/>
    <n v="4105.58"/>
    <n v="0.11"/>
    <n v="451.61379999999997"/>
    <n v="3653.9661999999998"/>
    <n v="5"/>
    <x v="154"/>
    <d v="2023-01-30T00:00:00"/>
    <x v="0"/>
    <x v="0"/>
    <n v="380.67"/>
    <x v="2"/>
  </r>
  <r>
    <s v="ORD104018"/>
    <x v="1"/>
    <x v="4"/>
    <n v="4107.46"/>
    <n v="0.42"/>
    <n v="1725.1332"/>
    <n v="2382.3267999999998"/>
    <n v="5"/>
    <x v="378"/>
    <d v="2024-04-27T00:00:00"/>
    <x v="2"/>
    <x v="2"/>
    <n v="495.62"/>
    <x v="5"/>
  </r>
  <r>
    <s v="ORD100586"/>
    <x v="2"/>
    <x v="3"/>
    <n v="4108.18"/>
    <n v="0.46"/>
    <n v="1889.7628000000002"/>
    <n v="2218.4171999999999"/>
    <n v="5"/>
    <x v="494"/>
    <d v="2024-11-02T00:00:00"/>
    <x v="1"/>
    <x v="1"/>
    <n v="1089.1500000000001"/>
    <x v="1"/>
  </r>
  <r>
    <s v="ORD111879"/>
    <x v="0"/>
    <x v="2"/>
    <n v="4109.25"/>
    <n v="0.28000000000000003"/>
    <n v="1150.5900000000001"/>
    <n v="2958.66"/>
    <n v="5"/>
    <x v="249"/>
    <d v="2023-02-23T00:00:00"/>
    <x v="1"/>
    <x v="2"/>
    <n v="245.64"/>
    <x v="4"/>
  </r>
  <r>
    <s v="ORD108915"/>
    <x v="0"/>
    <x v="3"/>
    <n v="4114.45"/>
    <n v="0.25"/>
    <n v="1028.6125"/>
    <n v="3085.8374999999996"/>
    <n v="5"/>
    <x v="717"/>
    <d v="2024-09-12T00:00:00"/>
    <x v="1"/>
    <x v="0"/>
    <n v="237.27"/>
    <x v="3"/>
  </r>
  <r>
    <s v="ORD111207"/>
    <x v="3"/>
    <x v="4"/>
    <n v="4115.6099999999997"/>
    <n v="0.46"/>
    <n v="1893.1805999999999"/>
    <n v="2222.4294"/>
    <n v="5"/>
    <x v="602"/>
    <d v="2023-05-12T00:00:00"/>
    <x v="0"/>
    <x v="0"/>
    <n v="1126.54"/>
    <x v="0"/>
  </r>
  <r>
    <s v="ORD114324"/>
    <x v="3"/>
    <x v="4"/>
    <n v="4116.33"/>
    <n v="0.16"/>
    <n v="658.61279999999999"/>
    <n v="3457.7172"/>
    <n v="5"/>
    <x v="730"/>
    <d v="2024-05-03T00:00:00"/>
    <x v="0"/>
    <x v="1"/>
    <n v="219.05"/>
    <x v="5"/>
  </r>
  <r>
    <s v="ORD113481"/>
    <x v="2"/>
    <x v="2"/>
    <n v="4116.88"/>
    <n v="0.25"/>
    <n v="1029.22"/>
    <n v="3087.66"/>
    <n v="5"/>
    <x v="553"/>
    <d v="2023-10-05T00:00:00"/>
    <x v="1"/>
    <x v="1"/>
    <n v="1007.02"/>
    <x v="4"/>
  </r>
  <r>
    <s v="ORD110400"/>
    <x v="3"/>
    <x v="4"/>
    <n v="4117.03"/>
    <n v="0.03"/>
    <n v="123.51089999999999"/>
    <n v="3993.5190999999995"/>
    <n v="5"/>
    <x v="488"/>
    <d v="2024-03-16T00:00:00"/>
    <x v="1"/>
    <x v="2"/>
    <n v="1031.18"/>
    <x v="3"/>
  </r>
  <r>
    <s v="ORD105820"/>
    <x v="0"/>
    <x v="0"/>
    <n v="4121.22"/>
    <n v="0.21"/>
    <n v="865.45619999999997"/>
    <n v="3255.7638000000002"/>
    <n v="5"/>
    <x v="570"/>
    <d v="2024-06-03T00:00:00"/>
    <x v="2"/>
    <x v="0"/>
    <n v="962.29"/>
    <x v="5"/>
  </r>
  <r>
    <s v="ORD109508"/>
    <x v="0"/>
    <x v="3"/>
    <n v="4121.78"/>
    <n v="0.5"/>
    <n v="2060.89"/>
    <n v="2060.89"/>
    <n v="5"/>
    <x v="571"/>
    <d v="2024-07-20T00:00:00"/>
    <x v="1"/>
    <x v="1"/>
    <n v="763.67"/>
    <x v="5"/>
  </r>
  <r>
    <s v="ORD104797"/>
    <x v="2"/>
    <x v="3"/>
    <n v="4122.42"/>
    <n v="0.47"/>
    <n v="1937.5373999999999"/>
    <n v="2184.8825999999999"/>
    <n v="5"/>
    <x v="661"/>
    <d v="2023-10-25T00:00:00"/>
    <x v="1"/>
    <x v="0"/>
    <n v="730.31"/>
    <x v="4"/>
  </r>
  <r>
    <s v="ORD103695"/>
    <x v="0"/>
    <x v="1"/>
    <n v="4128.3599999999997"/>
    <n v="0.45"/>
    <n v="1857.7619999999999"/>
    <n v="2270.598"/>
    <n v="5"/>
    <x v="261"/>
    <d v="2024-12-02T00:00:00"/>
    <x v="2"/>
    <x v="0"/>
    <n v="986.91"/>
    <x v="0"/>
  </r>
  <r>
    <s v="ORD112564"/>
    <x v="0"/>
    <x v="1"/>
    <n v="4128.37"/>
    <n v="0.23"/>
    <n v="949.52510000000007"/>
    <n v="3178.8449000000001"/>
    <n v="5"/>
    <x v="724"/>
    <d v="2024-08-03T00:00:00"/>
    <x v="0"/>
    <x v="0"/>
    <n v="481.39"/>
    <x v="4"/>
  </r>
  <r>
    <s v="ORD106939"/>
    <x v="2"/>
    <x v="2"/>
    <n v="4134.53"/>
    <n v="0.32"/>
    <n v="1323.0496000000001"/>
    <n v="2811.4803999999995"/>
    <n v="5"/>
    <x v="56"/>
    <d v="2024-11-15T00:00:00"/>
    <x v="0"/>
    <x v="0"/>
    <n v="870.37"/>
    <x v="1"/>
  </r>
  <r>
    <s v="ORD109503"/>
    <x v="0"/>
    <x v="1"/>
    <n v="4134.53"/>
    <n v="0.04"/>
    <n v="165.38120000000001"/>
    <n v="3969.1487999999999"/>
    <n v="5"/>
    <x v="203"/>
    <d v="2023-08-06T00:00:00"/>
    <x v="1"/>
    <x v="2"/>
    <n v="1178.3499999999999"/>
    <x v="4"/>
  </r>
  <r>
    <s v="ORD103747"/>
    <x v="3"/>
    <x v="2"/>
    <n v="4139.6400000000003"/>
    <n v="0.02"/>
    <n v="82.792800000000014"/>
    <n v="4056.8472000000002"/>
    <n v="5"/>
    <x v="699"/>
    <d v="2023-01-27T00:00:00"/>
    <x v="0"/>
    <x v="2"/>
    <n v="582.51"/>
    <x v="5"/>
  </r>
  <r>
    <s v="ORD115192"/>
    <x v="1"/>
    <x v="1"/>
    <n v="4148.03"/>
    <n v="0.09"/>
    <n v="373.32269999999994"/>
    <n v="3774.7073"/>
    <n v="5"/>
    <x v="655"/>
    <d v="2024-11-21T00:00:00"/>
    <x v="2"/>
    <x v="1"/>
    <n v="238.01"/>
    <x v="3"/>
  </r>
  <r>
    <s v="ORD111954"/>
    <x v="1"/>
    <x v="4"/>
    <n v="4150.2299999999996"/>
    <n v="0.11"/>
    <n v="456.52529999999996"/>
    <n v="3693.7046999999998"/>
    <n v="5"/>
    <x v="643"/>
    <d v="2024-06-14T00:00:00"/>
    <x v="1"/>
    <x v="2"/>
    <n v="780.06"/>
    <x v="2"/>
  </r>
  <r>
    <s v="ORD110013"/>
    <x v="0"/>
    <x v="0"/>
    <n v="4152.3"/>
    <n v="0.2"/>
    <n v="830.46"/>
    <n v="3321.84"/>
    <n v="5"/>
    <x v="435"/>
    <d v="2024-08-30T00:00:00"/>
    <x v="0"/>
    <x v="2"/>
    <n v="1168.51"/>
    <x v="5"/>
  </r>
  <r>
    <s v="ORD109604"/>
    <x v="0"/>
    <x v="3"/>
    <n v="4154.6899999999996"/>
    <n v="0.16"/>
    <n v="664.7503999999999"/>
    <n v="3489.9395999999997"/>
    <n v="5"/>
    <x v="508"/>
    <d v="2024-08-10T00:00:00"/>
    <x v="1"/>
    <x v="2"/>
    <n v="891.86"/>
    <x v="0"/>
  </r>
  <r>
    <s v="ORD111892"/>
    <x v="2"/>
    <x v="0"/>
    <n v="4157.29"/>
    <n v="0.42"/>
    <n v="1746.0617999999999"/>
    <n v="2411.2282"/>
    <n v="5"/>
    <x v="196"/>
    <d v="2024-04-30T00:00:00"/>
    <x v="1"/>
    <x v="2"/>
    <n v="594.58000000000004"/>
    <x v="1"/>
  </r>
  <r>
    <s v="ORD109786"/>
    <x v="0"/>
    <x v="0"/>
    <n v="4159.68"/>
    <n v="0.33"/>
    <n v="1372.6944000000001"/>
    <n v="2786.9856"/>
    <n v="5"/>
    <x v="470"/>
    <d v="2024-12-12T00:00:00"/>
    <x v="0"/>
    <x v="0"/>
    <n v="1170.27"/>
    <x v="5"/>
  </r>
  <r>
    <s v="ORD106169"/>
    <x v="2"/>
    <x v="3"/>
    <n v="4164.17"/>
    <n v="0.44"/>
    <n v="1832.2348"/>
    <n v="2331.9351999999999"/>
    <n v="5"/>
    <x v="587"/>
    <d v="2024-11-26T00:00:00"/>
    <x v="1"/>
    <x v="0"/>
    <n v="393.79"/>
    <x v="5"/>
  </r>
  <r>
    <s v="ORD112187"/>
    <x v="1"/>
    <x v="2"/>
    <n v="4165.51"/>
    <n v="0.21"/>
    <n v="874.75710000000004"/>
    <n v="3290.7529000000004"/>
    <n v="5"/>
    <x v="707"/>
    <d v="2023-07-24T00:00:00"/>
    <x v="0"/>
    <x v="1"/>
    <n v="1013.28"/>
    <x v="4"/>
  </r>
  <r>
    <s v="ORD101768"/>
    <x v="0"/>
    <x v="4"/>
    <n v="4168.45"/>
    <n v="0.14000000000000001"/>
    <n v="583.58300000000008"/>
    <n v="3584.8669999999997"/>
    <n v="5"/>
    <x v="384"/>
    <d v="2023-06-02T00:00:00"/>
    <x v="0"/>
    <x v="0"/>
    <n v="1048.83"/>
    <x v="0"/>
  </r>
  <r>
    <s v="ORD104147"/>
    <x v="0"/>
    <x v="3"/>
    <n v="4170.8500000000004"/>
    <n v="0.3"/>
    <n v="1251.2550000000001"/>
    <n v="2919.5950000000003"/>
    <n v="5"/>
    <x v="356"/>
    <d v="2024-02-25T00:00:00"/>
    <x v="2"/>
    <x v="2"/>
    <n v="949.65"/>
    <x v="2"/>
  </r>
  <r>
    <s v="ORD100606"/>
    <x v="0"/>
    <x v="3"/>
    <n v="4171.6099999999997"/>
    <n v="0.12"/>
    <n v="500.59319999999997"/>
    <n v="3671.0167999999999"/>
    <n v="5"/>
    <x v="261"/>
    <d v="2024-12-04T00:00:00"/>
    <x v="1"/>
    <x v="1"/>
    <n v="323.45999999999998"/>
    <x v="0"/>
  </r>
  <r>
    <s v="ORD108232"/>
    <x v="3"/>
    <x v="2"/>
    <n v="4171.8500000000004"/>
    <n v="0.12"/>
    <n v="500.62200000000001"/>
    <n v="3671.2280000000005"/>
    <n v="5"/>
    <x v="226"/>
    <d v="2023-12-26T00:00:00"/>
    <x v="1"/>
    <x v="0"/>
    <n v="590.03"/>
    <x v="4"/>
  </r>
  <r>
    <s v="ORD105814"/>
    <x v="0"/>
    <x v="4"/>
    <n v="4171.92"/>
    <n v="0.4"/>
    <n v="1668.768"/>
    <n v="2503.152"/>
    <n v="5"/>
    <x v="2"/>
    <d v="2023-11-27T00:00:00"/>
    <x v="0"/>
    <x v="2"/>
    <n v="1207.1099999999999"/>
    <x v="3"/>
  </r>
  <r>
    <s v="ORD101518"/>
    <x v="3"/>
    <x v="3"/>
    <n v="4172.66"/>
    <n v="0.16"/>
    <n v="667.62559999999996"/>
    <n v="3505.0344"/>
    <n v="5"/>
    <x v="689"/>
    <d v="2024-12-25T00:00:00"/>
    <x v="0"/>
    <x v="0"/>
    <n v="1014.81"/>
    <x v="0"/>
  </r>
  <r>
    <s v="ORD101592"/>
    <x v="3"/>
    <x v="0"/>
    <n v="4172.9799999999996"/>
    <n v="0.34"/>
    <n v="1418.8132000000001"/>
    <n v="2754.1667999999995"/>
    <n v="5"/>
    <x v="671"/>
    <d v="2024-10-13T00:00:00"/>
    <x v="2"/>
    <x v="0"/>
    <n v="617.25"/>
    <x v="2"/>
  </r>
  <r>
    <s v="ORD106310"/>
    <x v="3"/>
    <x v="2"/>
    <n v="4173.55"/>
    <n v="0.3"/>
    <n v="1252.0650000000001"/>
    <n v="2921.4850000000001"/>
    <n v="5"/>
    <x v="287"/>
    <d v="2024-07-26T00:00:00"/>
    <x v="1"/>
    <x v="1"/>
    <n v="1109.72"/>
    <x v="4"/>
  </r>
  <r>
    <s v="ORD109850"/>
    <x v="0"/>
    <x v="0"/>
    <n v="4176.7700000000004"/>
    <n v="0.43"/>
    <n v="1796.0111000000002"/>
    <n v="2380.7589000000003"/>
    <n v="5"/>
    <x v="625"/>
    <d v="2023-09-12T00:00:00"/>
    <x v="0"/>
    <x v="2"/>
    <n v="959.1"/>
    <x v="3"/>
  </r>
  <r>
    <s v="ORD101646"/>
    <x v="0"/>
    <x v="1"/>
    <n v="4180.3100000000004"/>
    <n v="0.25"/>
    <n v="1045.0775000000001"/>
    <n v="3135.2325000000001"/>
    <n v="5"/>
    <x v="359"/>
    <d v="2024-01-20T00:00:00"/>
    <x v="2"/>
    <x v="1"/>
    <n v="536.51"/>
    <x v="5"/>
  </r>
  <r>
    <s v="ORD114252"/>
    <x v="3"/>
    <x v="3"/>
    <n v="4182.3100000000004"/>
    <n v="0.2"/>
    <n v="836.4620000000001"/>
    <n v="3345.8480000000004"/>
    <n v="5"/>
    <x v="134"/>
    <d v="2023-06-10T00:00:00"/>
    <x v="1"/>
    <x v="0"/>
    <n v="947.31"/>
    <x v="5"/>
  </r>
  <r>
    <s v="ORD115241"/>
    <x v="3"/>
    <x v="4"/>
    <n v="4185.22"/>
    <n v="0.28999999999999998"/>
    <n v="1213.7138"/>
    <n v="2971.5062000000003"/>
    <n v="5"/>
    <x v="187"/>
    <d v="2024-12-27T00:00:00"/>
    <x v="2"/>
    <x v="2"/>
    <n v="942.95"/>
    <x v="4"/>
  </r>
  <r>
    <s v="ORD113808"/>
    <x v="0"/>
    <x v="2"/>
    <n v="4187.5"/>
    <n v="0.25"/>
    <n v="1046.875"/>
    <n v="3140.625"/>
    <n v="5"/>
    <x v="388"/>
    <d v="2023-07-09T00:00:00"/>
    <x v="2"/>
    <x v="2"/>
    <n v="1171.6099999999999"/>
    <x v="0"/>
  </r>
  <r>
    <s v="ORD104756"/>
    <x v="3"/>
    <x v="0"/>
    <n v="4189.29"/>
    <n v="0.48"/>
    <n v="2010.8591999999999"/>
    <n v="2178.4308000000001"/>
    <n v="5"/>
    <x v="577"/>
    <d v="2023-05-18T00:00:00"/>
    <x v="0"/>
    <x v="0"/>
    <n v="1082.1099999999999"/>
    <x v="3"/>
  </r>
  <r>
    <s v="ORD110893"/>
    <x v="1"/>
    <x v="2"/>
    <n v="4190.2700000000004"/>
    <n v="0.47"/>
    <n v="1969.4269000000002"/>
    <n v="2220.8431"/>
    <n v="5"/>
    <x v="446"/>
    <d v="2023-04-28T00:00:00"/>
    <x v="0"/>
    <x v="0"/>
    <n v="436.78"/>
    <x v="0"/>
  </r>
  <r>
    <s v="ORD101970"/>
    <x v="1"/>
    <x v="2"/>
    <n v="4191.5600000000004"/>
    <n v="0.14000000000000001"/>
    <n v="586.81840000000011"/>
    <n v="3604.7416000000003"/>
    <n v="5"/>
    <x v="376"/>
    <d v="2023-04-14T00:00:00"/>
    <x v="2"/>
    <x v="0"/>
    <n v="689.91"/>
    <x v="5"/>
  </r>
  <r>
    <s v="ORD105237"/>
    <x v="2"/>
    <x v="2"/>
    <n v="4196.51"/>
    <n v="0.25"/>
    <n v="1049.1275000000001"/>
    <n v="3147.3825000000002"/>
    <n v="5"/>
    <x v="159"/>
    <d v="2024-02-25T00:00:00"/>
    <x v="0"/>
    <x v="2"/>
    <n v="484.07"/>
    <x v="4"/>
  </r>
  <r>
    <s v="ORD114493"/>
    <x v="0"/>
    <x v="4"/>
    <n v="4197.6000000000004"/>
    <n v="0.12"/>
    <n v="503.71200000000005"/>
    <n v="3693.8880000000004"/>
    <n v="5"/>
    <x v="682"/>
    <d v="2023-04-01T00:00:00"/>
    <x v="2"/>
    <x v="2"/>
    <n v="222.88"/>
    <x v="1"/>
  </r>
  <r>
    <s v="ORD105893"/>
    <x v="0"/>
    <x v="4"/>
    <n v="4198.12"/>
    <n v="0.27"/>
    <n v="1133.4924000000001"/>
    <n v="3064.6275999999998"/>
    <n v="5"/>
    <x v="302"/>
    <d v="2024-12-11T00:00:00"/>
    <x v="1"/>
    <x v="1"/>
    <n v="1037.6300000000001"/>
    <x v="1"/>
  </r>
  <r>
    <s v="ORD113854"/>
    <x v="3"/>
    <x v="2"/>
    <n v="4200.47"/>
    <n v="0.16"/>
    <n v="672.07520000000011"/>
    <n v="3528.3948"/>
    <n v="5"/>
    <x v="539"/>
    <d v="2024-10-02T00:00:00"/>
    <x v="1"/>
    <x v="2"/>
    <n v="1051.4000000000001"/>
    <x v="3"/>
  </r>
  <r>
    <s v="ORD104152"/>
    <x v="0"/>
    <x v="4"/>
    <n v="4201.71"/>
    <n v="0.49"/>
    <n v="2058.8379"/>
    <n v="2142.8721"/>
    <n v="5"/>
    <x v="246"/>
    <d v="2024-07-23T00:00:00"/>
    <x v="1"/>
    <x v="0"/>
    <n v="1108.53"/>
    <x v="1"/>
  </r>
  <r>
    <s v="ORD108387"/>
    <x v="0"/>
    <x v="4"/>
    <n v="4204.58"/>
    <n v="0.26"/>
    <n v="1093.1908000000001"/>
    <n v="3111.3891999999996"/>
    <n v="5"/>
    <x v="423"/>
    <d v="2024-03-05T00:00:00"/>
    <x v="2"/>
    <x v="2"/>
    <n v="240.56"/>
    <x v="3"/>
  </r>
  <r>
    <s v="ORD108255"/>
    <x v="2"/>
    <x v="1"/>
    <n v="4204.6499999999996"/>
    <n v="0.16"/>
    <n v="672.74399999999991"/>
    <n v="3531.9059999999999"/>
    <n v="5"/>
    <x v="600"/>
    <d v="2024-03-27T00:00:00"/>
    <x v="2"/>
    <x v="0"/>
    <n v="303.27"/>
    <x v="4"/>
  </r>
  <r>
    <s v="ORD112637"/>
    <x v="1"/>
    <x v="0"/>
    <n v="4215.1899999999996"/>
    <n v="0.33"/>
    <n v="1391.0127"/>
    <n v="2824.1772999999994"/>
    <n v="5"/>
    <x v="678"/>
    <d v="2024-03-13T00:00:00"/>
    <x v="1"/>
    <x v="1"/>
    <n v="582.33000000000004"/>
    <x v="4"/>
  </r>
  <r>
    <s v="ORD106683"/>
    <x v="1"/>
    <x v="0"/>
    <n v="4220.5"/>
    <n v="0.16"/>
    <n v="675.28"/>
    <n v="3545.2200000000003"/>
    <n v="5"/>
    <x v="370"/>
    <d v="2024-09-10T00:00:00"/>
    <x v="0"/>
    <x v="2"/>
    <n v="490.44"/>
    <x v="0"/>
  </r>
  <r>
    <s v="ORD104640"/>
    <x v="3"/>
    <x v="4"/>
    <n v="4227.8900000000003"/>
    <n v="0.09"/>
    <n v="380.51010000000002"/>
    <n v="3847.3799000000004"/>
    <n v="5"/>
    <x v="548"/>
    <d v="2024-11-26T00:00:00"/>
    <x v="0"/>
    <x v="1"/>
    <n v="929.71"/>
    <x v="5"/>
  </r>
  <r>
    <s v="ORD103328"/>
    <x v="2"/>
    <x v="2"/>
    <n v="4228.9399999999996"/>
    <n v="0.32"/>
    <n v="1353.2607999999998"/>
    <n v="2875.6791999999996"/>
    <n v="5"/>
    <x v="25"/>
    <d v="2023-01-11T00:00:00"/>
    <x v="2"/>
    <x v="0"/>
    <n v="554.95000000000005"/>
    <x v="1"/>
  </r>
  <r>
    <s v="ORD114538"/>
    <x v="0"/>
    <x v="3"/>
    <n v="4230.01"/>
    <n v="0.21"/>
    <n v="888.3021"/>
    <n v="3341.7079000000003"/>
    <n v="5"/>
    <x v="9"/>
    <d v="2024-10-04T00:00:00"/>
    <x v="0"/>
    <x v="0"/>
    <n v="399.28"/>
    <x v="2"/>
  </r>
  <r>
    <s v="ORD100437"/>
    <x v="3"/>
    <x v="2"/>
    <n v="4234.91"/>
    <n v="0.41"/>
    <n v="1736.3130999999998"/>
    <n v="2498.5969"/>
    <n v="5"/>
    <x v="634"/>
    <d v="2023-10-01T00:00:00"/>
    <x v="1"/>
    <x v="0"/>
    <n v="1202.19"/>
    <x v="5"/>
  </r>
  <r>
    <s v="ORD101946"/>
    <x v="1"/>
    <x v="1"/>
    <n v="4236.29"/>
    <n v="0.15"/>
    <n v="635.44349999999997"/>
    <n v="3600.8465000000001"/>
    <n v="5"/>
    <x v="184"/>
    <d v="2023-08-19T00:00:00"/>
    <x v="1"/>
    <x v="2"/>
    <n v="825.36"/>
    <x v="3"/>
  </r>
  <r>
    <s v="ORD110528"/>
    <x v="3"/>
    <x v="0"/>
    <n v="4239.6499999999996"/>
    <n v="7.0000000000000007E-2"/>
    <n v="296.77550000000002"/>
    <n v="3942.8744999999994"/>
    <n v="5"/>
    <x v="696"/>
    <d v="2024-11-07T00:00:00"/>
    <x v="2"/>
    <x v="1"/>
    <n v="698.99"/>
    <x v="2"/>
  </r>
  <r>
    <s v="ORD113335"/>
    <x v="3"/>
    <x v="0"/>
    <n v="4242.0200000000004"/>
    <n v="0.3"/>
    <n v="1272.606"/>
    <n v="2969.4140000000007"/>
    <n v="5"/>
    <x v="64"/>
    <d v="2024-09-05T00:00:00"/>
    <x v="2"/>
    <x v="0"/>
    <n v="630.6"/>
    <x v="2"/>
  </r>
  <r>
    <s v="ORD106457"/>
    <x v="0"/>
    <x v="3"/>
    <n v="4242.05"/>
    <n v="0.17"/>
    <n v="721.14850000000013"/>
    <n v="3520.9014999999999"/>
    <n v="5"/>
    <x v="404"/>
    <d v="2024-07-27T00:00:00"/>
    <x v="0"/>
    <x v="0"/>
    <n v="985.25"/>
    <x v="1"/>
  </r>
  <r>
    <s v="ORD102590"/>
    <x v="2"/>
    <x v="2"/>
    <n v="4243.43"/>
    <n v="0.11"/>
    <n v="466.77730000000003"/>
    <n v="3776.6527000000001"/>
    <n v="5"/>
    <x v="509"/>
    <d v="2024-09-25T00:00:00"/>
    <x v="0"/>
    <x v="0"/>
    <n v="582.4"/>
    <x v="1"/>
  </r>
  <r>
    <s v="ORD111180"/>
    <x v="3"/>
    <x v="1"/>
    <n v="4244.76"/>
    <n v="0.21"/>
    <n v="891.39959999999996"/>
    <n v="3353.3604000000005"/>
    <n v="5"/>
    <x v="429"/>
    <d v="2023-09-18T00:00:00"/>
    <x v="1"/>
    <x v="2"/>
    <n v="1064.26"/>
    <x v="3"/>
  </r>
  <r>
    <s v="ORD105019"/>
    <x v="3"/>
    <x v="3"/>
    <n v="4245.83"/>
    <n v="0.16"/>
    <n v="679.33280000000002"/>
    <n v="3566.4971999999998"/>
    <n v="5"/>
    <x v="51"/>
    <d v="2023-12-15T00:00:00"/>
    <x v="2"/>
    <x v="2"/>
    <n v="1038.93"/>
    <x v="2"/>
  </r>
  <r>
    <s v="ORD111415"/>
    <x v="3"/>
    <x v="2"/>
    <n v="4248.24"/>
    <n v="0.02"/>
    <n v="84.964799999999997"/>
    <n v="4163.2752"/>
    <n v="5"/>
    <x v="67"/>
    <d v="2023-08-11T00:00:00"/>
    <x v="2"/>
    <x v="1"/>
    <n v="1247.78"/>
    <x v="1"/>
  </r>
  <r>
    <s v="ORD105761"/>
    <x v="3"/>
    <x v="4"/>
    <n v="4249.5"/>
    <n v="0.06"/>
    <n v="254.97"/>
    <n v="3994.53"/>
    <n v="5"/>
    <x v="2"/>
    <d v="2023-11-26T00:00:00"/>
    <x v="0"/>
    <x v="0"/>
    <n v="415.59"/>
    <x v="1"/>
  </r>
  <r>
    <s v="ORD111246"/>
    <x v="3"/>
    <x v="1"/>
    <n v="4251.8999999999996"/>
    <n v="0.23"/>
    <n v="977.93700000000001"/>
    <n v="3273.9629999999997"/>
    <n v="5"/>
    <x v="481"/>
    <d v="2024-06-13T00:00:00"/>
    <x v="1"/>
    <x v="0"/>
    <n v="1243.53"/>
    <x v="2"/>
  </r>
  <r>
    <s v="ORD100653"/>
    <x v="1"/>
    <x v="4"/>
    <n v="4253.04"/>
    <n v="0.39"/>
    <n v="1658.6856"/>
    <n v="2594.3544000000002"/>
    <n v="5"/>
    <x v="159"/>
    <d v="2024-02-26T00:00:00"/>
    <x v="2"/>
    <x v="2"/>
    <n v="1211.92"/>
    <x v="5"/>
  </r>
  <r>
    <s v="ORD110465"/>
    <x v="0"/>
    <x v="1"/>
    <n v="4263.37"/>
    <n v="0.06"/>
    <n v="255.80219999999997"/>
    <n v="4007.5677999999998"/>
    <n v="5"/>
    <x v="539"/>
    <d v="2024-10-02T00:00:00"/>
    <x v="2"/>
    <x v="0"/>
    <n v="833.91"/>
    <x v="4"/>
  </r>
  <r>
    <s v="ORD112788"/>
    <x v="2"/>
    <x v="0"/>
    <n v="4263.46"/>
    <n v="0.45"/>
    <n v="1918.557"/>
    <n v="2344.9030000000002"/>
    <n v="5"/>
    <x v="557"/>
    <d v="2023-03-04T00:00:00"/>
    <x v="2"/>
    <x v="2"/>
    <n v="1100.95"/>
    <x v="3"/>
  </r>
  <r>
    <s v="ORD112016"/>
    <x v="2"/>
    <x v="4"/>
    <n v="4266.21"/>
    <n v="0.4"/>
    <n v="1706.4840000000002"/>
    <n v="2559.7259999999997"/>
    <n v="5"/>
    <x v="526"/>
    <d v="2023-08-01T00:00:00"/>
    <x v="2"/>
    <x v="0"/>
    <n v="924.14"/>
    <x v="1"/>
  </r>
  <r>
    <s v="ORD108401"/>
    <x v="0"/>
    <x v="2"/>
    <n v="4267.24"/>
    <n v="0.26"/>
    <n v="1109.4823999999999"/>
    <n v="3157.7575999999999"/>
    <n v="5"/>
    <x v="8"/>
    <d v="2024-05-16T00:00:00"/>
    <x v="1"/>
    <x v="2"/>
    <n v="236.81"/>
    <x v="0"/>
  </r>
  <r>
    <s v="ORD110700"/>
    <x v="1"/>
    <x v="2"/>
    <n v="4274.99"/>
    <n v="0.18"/>
    <n v="769.49819999999988"/>
    <n v="3505.4917999999998"/>
    <n v="5"/>
    <x v="5"/>
    <d v="2024-10-04T00:00:00"/>
    <x v="1"/>
    <x v="2"/>
    <n v="425.53"/>
    <x v="5"/>
  </r>
  <r>
    <s v="ORD110649"/>
    <x v="2"/>
    <x v="1"/>
    <n v="4275.92"/>
    <n v="0.41"/>
    <n v="1753.1271999999999"/>
    <n v="2522.7928000000002"/>
    <n v="5"/>
    <x v="160"/>
    <d v="2024-07-02T00:00:00"/>
    <x v="0"/>
    <x v="2"/>
    <n v="277.91000000000003"/>
    <x v="2"/>
  </r>
  <r>
    <s v="ORD100394"/>
    <x v="0"/>
    <x v="0"/>
    <n v="4282.3"/>
    <n v="0.26"/>
    <n v="1113.3980000000001"/>
    <n v="3168.902"/>
    <n v="5"/>
    <x v="616"/>
    <d v="2023-01-30T00:00:00"/>
    <x v="2"/>
    <x v="1"/>
    <n v="275.87"/>
    <x v="5"/>
  </r>
  <r>
    <s v="ORD110112"/>
    <x v="2"/>
    <x v="3"/>
    <n v="4285.51"/>
    <n v="0.16"/>
    <n v="685.6816"/>
    <n v="3599.8284000000003"/>
    <n v="5"/>
    <x v="579"/>
    <d v="2024-09-19T00:00:00"/>
    <x v="1"/>
    <x v="1"/>
    <n v="966.83"/>
    <x v="2"/>
  </r>
  <r>
    <s v="ORD108461"/>
    <x v="2"/>
    <x v="1"/>
    <n v="4290.0200000000004"/>
    <n v="0.44"/>
    <n v="1887.6088000000002"/>
    <n v="2402.4112000000005"/>
    <n v="5"/>
    <x v="543"/>
    <d v="2024-10-31T00:00:00"/>
    <x v="0"/>
    <x v="2"/>
    <n v="319.01"/>
    <x v="0"/>
  </r>
  <r>
    <s v="ORD111136"/>
    <x v="1"/>
    <x v="3"/>
    <n v="4290.3"/>
    <n v="0.22"/>
    <n v="943.8660000000001"/>
    <n v="3346.4340000000002"/>
    <n v="5"/>
    <x v="308"/>
    <d v="2024-01-23T00:00:00"/>
    <x v="0"/>
    <x v="1"/>
    <n v="517.52"/>
    <x v="5"/>
  </r>
  <r>
    <s v="ORD112090"/>
    <x v="0"/>
    <x v="2"/>
    <n v="4292.38"/>
    <n v="0.03"/>
    <n v="128.7714"/>
    <n v="4163.6086000000005"/>
    <n v="5"/>
    <x v="352"/>
    <d v="2024-04-30T00:00:00"/>
    <x v="0"/>
    <x v="0"/>
    <n v="571.23"/>
    <x v="0"/>
  </r>
  <r>
    <s v="ORD111496"/>
    <x v="0"/>
    <x v="0"/>
    <n v="4295.42"/>
    <n v="0.45"/>
    <n v="1932.9390000000001"/>
    <n v="2362.4809999999998"/>
    <n v="5"/>
    <x v="607"/>
    <d v="2024-01-29T00:00:00"/>
    <x v="2"/>
    <x v="1"/>
    <n v="839.12"/>
    <x v="5"/>
  </r>
  <r>
    <s v="ORD105286"/>
    <x v="3"/>
    <x v="4"/>
    <n v="4298.3900000000003"/>
    <n v="0.31"/>
    <n v="1332.5009"/>
    <n v="2965.8891000000003"/>
    <n v="5"/>
    <x v="103"/>
    <d v="2023-10-05T00:00:00"/>
    <x v="2"/>
    <x v="2"/>
    <n v="850.38"/>
    <x v="3"/>
  </r>
  <r>
    <s v="ORD102064"/>
    <x v="0"/>
    <x v="1"/>
    <n v="4301.6899999999996"/>
    <n v="0.22"/>
    <n v="946.37179999999989"/>
    <n v="3355.3181999999997"/>
    <n v="5"/>
    <x v="120"/>
    <d v="2023-05-07T00:00:00"/>
    <x v="0"/>
    <x v="0"/>
    <n v="1210.3800000000001"/>
    <x v="2"/>
  </r>
  <r>
    <s v="ORD113573"/>
    <x v="2"/>
    <x v="0"/>
    <n v="4307.32"/>
    <n v="0.24"/>
    <n v="1033.7567999999999"/>
    <n v="3273.5631999999996"/>
    <n v="5"/>
    <x v="292"/>
    <d v="2023-04-25T00:00:00"/>
    <x v="2"/>
    <x v="0"/>
    <n v="1210.78"/>
    <x v="3"/>
  </r>
  <r>
    <s v="ORD108122"/>
    <x v="3"/>
    <x v="1"/>
    <n v="4312.24"/>
    <n v="0.15"/>
    <n v="646.8359999999999"/>
    <n v="3665.404"/>
    <n v="5"/>
    <x v="683"/>
    <d v="2024-07-05T00:00:00"/>
    <x v="0"/>
    <x v="1"/>
    <n v="1076.67"/>
    <x v="1"/>
  </r>
  <r>
    <s v="ORD112035"/>
    <x v="3"/>
    <x v="4"/>
    <n v="4313.01"/>
    <n v="0.16"/>
    <n v="690.08160000000009"/>
    <n v="3622.9284000000002"/>
    <n v="5"/>
    <x v="59"/>
    <d v="2023-10-01T00:00:00"/>
    <x v="0"/>
    <x v="0"/>
    <n v="805.49"/>
    <x v="1"/>
  </r>
  <r>
    <s v="ORD103567"/>
    <x v="0"/>
    <x v="0"/>
    <n v="4313.72"/>
    <n v="0.31"/>
    <n v="1337.2532000000001"/>
    <n v="2976.4668000000001"/>
    <n v="5"/>
    <x v="623"/>
    <d v="2025-01-07T00:00:00"/>
    <x v="2"/>
    <x v="0"/>
    <n v="1251.81"/>
    <x v="0"/>
  </r>
  <r>
    <s v="ORD109038"/>
    <x v="1"/>
    <x v="1"/>
    <n v="4314.32"/>
    <n v="0.18"/>
    <n v="776.57759999999996"/>
    <n v="3537.7423999999996"/>
    <n v="5"/>
    <x v="377"/>
    <d v="2023-06-28T00:00:00"/>
    <x v="1"/>
    <x v="1"/>
    <n v="582.53"/>
    <x v="2"/>
  </r>
  <r>
    <s v="ORD107620"/>
    <x v="3"/>
    <x v="2"/>
    <n v="4315.17"/>
    <n v="0.06"/>
    <n v="258.91019999999997"/>
    <n v="4056.2598000000003"/>
    <n v="5"/>
    <x v="633"/>
    <d v="2023-11-12T00:00:00"/>
    <x v="0"/>
    <x v="1"/>
    <n v="1228.6600000000001"/>
    <x v="2"/>
  </r>
  <r>
    <s v="ORD102044"/>
    <x v="3"/>
    <x v="1"/>
    <n v="4320.46"/>
    <n v="0.02"/>
    <n v="86.409199999999998"/>
    <n v="4234.0508"/>
    <n v="5"/>
    <x v="295"/>
    <d v="2024-03-09T00:00:00"/>
    <x v="1"/>
    <x v="2"/>
    <n v="290"/>
    <x v="4"/>
  </r>
  <r>
    <s v="ORD101443"/>
    <x v="0"/>
    <x v="2"/>
    <n v="4321.49"/>
    <n v="7.0000000000000007E-2"/>
    <n v="302.5043"/>
    <n v="4018.9856999999997"/>
    <n v="5"/>
    <x v="661"/>
    <d v="2023-10-30T00:00:00"/>
    <x v="0"/>
    <x v="2"/>
    <n v="240.85"/>
    <x v="2"/>
  </r>
  <r>
    <s v="ORD102419"/>
    <x v="3"/>
    <x v="1"/>
    <n v="4321.62"/>
    <n v="0.34"/>
    <n v="1469.3508000000002"/>
    <n v="2852.2691999999997"/>
    <n v="5"/>
    <x v="540"/>
    <d v="2024-01-11T00:00:00"/>
    <x v="0"/>
    <x v="2"/>
    <n v="450.37"/>
    <x v="4"/>
  </r>
  <r>
    <s v="ORD105786"/>
    <x v="2"/>
    <x v="0"/>
    <n v="4331.34"/>
    <n v="0.13"/>
    <n v="563.07420000000002"/>
    <n v="3768.2658000000001"/>
    <n v="5"/>
    <x v="278"/>
    <d v="2024-07-02T00:00:00"/>
    <x v="1"/>
    <x v="0"/>
    <n v="377.94"/>
    <x v="0"/>
  </r>
  <r>
    <s v="ORD100065"/>
    <x v="2"/>
    <x v="0"/>
    <n v="4335.26"/>
    <n v="0.38"/>
    <n v="1647.3988000000002"/>
    <n v="2687.8612000000003"/>
    <n v="5"/>
    <x v="503"/>
    <d v="2024-03-11T00:00:00"/>
    <x v="0"/>
    <x v="2"/>
    <n v="757.48"/>
    <x v="0"/>
  </r>
  <r>
    <s v="ORD105817"/>
    <x v="1"/>
    <x v="4"/>
    <n v="4335.4799999999996"/>
    <n v="0.48"/>
    <n v="2081.0303999999996"/>
    <n v="2254.4495999999999"/>
    <n v="5"/>
    <x v="707"/>
    <d v="2023-07-26T00:00:00"/>
    <x v="1"/>
    <x v="1"/>
    <n v="1153"/>
    <x v="5"/>
  </r>
  <r>
    <s v="ORD103798"/>
    <x v="1"/>
    <x v="1"/>
    <n v="4335.6400000000003"/>
    <n v="0.13"/>
    <n v="563.6332000000001"/>
    <n v="3772.0068000000001"/>
    <n v="5"/>
    <x v="270"/>
    <d v="2023-08-23T00:00:00"/>
    <x v="2"/>
    <x v="2"/>
    <n v="1245.42"/>
    <x v="5"/>
  </r>
  <r>
    <s v="ORD114223"/>
    <x v="0"/>
    <x v="3"/>
    <n v="4337.42"/>
    <n v="0.32"/>
    <n v="1387.9744000000001"/>
    <n v="2949.4456"/>
    <n v="5"/>
    <x v="490"/>
    <d v="2023-09-22T00:00:00"/>
    <x v="2"/>
    <x v="0"/>
    <n v="308.32"/>
    <x v="5"/>
  </r>
  <r>
    <s v="ORD107368"/>
    <x v="1"/>
    <x v="4"/>
    <n v="4340.25"/>
    <n v="0.4"/>
    <n v="1736.1000000000001"/>
    <n v="2604.1499999999996"/>
    <n v="5"/>
    <x v="493"/>
    <d v="2024-03-06T00:00:00"/>
    <x v="1"/>
    <x v="2"/>
    <n v="589.25"/>
    <x v="1"/>
  </r>
  <r>
    <s v="ORD104275"/>
    <x v="0"/>
    <x v="2"/>
    <n v="4341"/>
    <n v="0.04"/>
    <n v="173.64000000000001"/>
    <n v="4167.3599999999997"/>
    <n v="5"/>
    <x v="521"/>
    <d v="2023-05-01T00:00:00"/>
    <x v="1"/>
    <x v="0"/>
    <n v="1210.43"/>
    <x v="0"/>
  </r>
  <r>
    <s v="ORD112606"/>
    <x v="1"/>
    <x v="2"/>
    <n v="4343.13"/>
    <n v="0.14000000000000001"/>
    <n v="608.03820000000007"/>
    <n v="3735.0918000000001"/>
    <n v="5"/>
    <x v="463"/>
    <d v="2023-12-29T00:00:00"/>
    <x v="2"/>
    <x v="1"/>
    <n v="533.15"/>
    <x v="5"/>
  </r>
  <r>
    <s v="ORD114899"/>
    <x v="0"/>
    <x v="3"/>
    <n v="4349.87"/>
    <n v="7.0000000000000007E-2"/>
    <n v="304.49090000000001"/>
    <n v="4045.3791000000001"/>
    <n v="5"/>
    <x v="197"/>
    <d v="2024-04-04T00:00:00"/>
    <x v="0"/>
    <x v="1"/>
    <n v="904.1"/>
    <x v="5"/>
  </r>
  <r>
    <s v="ORD101399"/>
    <x v="1"/>
    <x v="0"/>
    <n v="4350.01"/>
    <n v="0.17"/>
    <n v="739.50170000000014"/>
    <n v="3610.5083"/>
    <n v="5"/>
    <x v="684"/>
    <d v="2023-09-01T00:00:00"/>
    <x v="0"/>
    <x v="1"/>
    <n v="894.8"/>
    <x v="4"/>
  </r>
  <r>
    <s v="ORD101143"/>
    <x v="0"/>
    <x v="4"/>
    <n v="4351.16"/>
    <n v="0.19"/>
    <n v="826.72039999999993"/>
    <n v="3524.4395999999997"/>
    <n v="5"/>
    <x v="580"/>
    <d v="2024-02-06T00:00:00"/>
    <x v="0"/>
    <x v="0"/>
    <n v="657.76"/>
    <x v="1"/>
  </r>
  <r>
    <s v="ORD115010"/>
    <x v="2"/>
    <x v="0"/>
    <n v="4351.5"/>
    <n v="0.18"/>
    <n v="783.27"/>
    <n v="3568.23"/>
    <n v="5"/>
    <x v="99"/>
    <d v="2024-03-27T00:00:00"/>
    <x v="0"/>
    <x v="0"/>
    <n v="823.36"/>
    <x v="2"/>
  </r>
  <r>
    <s v="ORD105682"/>
    <x v="1"/>
    <x v="0"/>
    <n v="4354.6899999999996"/>
    <n v="0.01"/>
    <n v="43.546899999999994"/>
    <n v="4311.1430999999993"/>
    <n v="5"/>
    <x v="631"/>
    <d v="2024-09-04T00:00:00"/>
    <x v="1"/>
    <x v="2"/>
    <n v="1053.25"/>
    <x v="3"/>
  </r>
  <r>
    <s v="ORD113590"/>
    <x v="1"/>
    <x v="1"/>
    <n v="4360.74"/>
    <n v="0.24"/>
    <n v="1046.5775999999998"/>
    <n v="3314.1624000000002"/>
    <n v="5"/>
    <x v="291"/>
    <d v="2023-09-21T00:00:00"/>
    <x v="1"/>
    <x v="2"/>
    <n v="1102.08"/>
    <x v="2"/>
  </r>
  <r>
    <s v="ORD112799"/>
    <x v="1"/>
    <x v="0"/>
    <n v="4361.03"/>
    <n v="0.17"/>
    <n v="741.37509999999997"/>
    <n v="3619.6548999999995"/>
    <n v="5"/>
    <x v="536"/>
    <d v="2024-01-03T00:00:00"/>
    <x v="1"/>
    <x v="1"/>
    <n v="1109.9000000000001"/>
    <x v="4"/>
  </r>
  <r>
    <s v="ORD108379"/>
    <x v="3"/>
    <x v="1"/>
    <n v="4363.7299999999996"/>
    <n v="0.28999999999999998"/>
    <n v="1265.4816999999998"/>
    <n v="3098.2482999999997"/>
    <n v="5"/>
    <x v="711"/>
    <d v="2024-08-11T00:00:00"/>
    <x v="1"/>
    <x v="1"/>
    <n v="942.12"/>
    <x v="0"/>
  </r>
  <r>
    <s v="ORD110565"/>
    <x v="0"/>
    <x v="0"/>
    <n v="4364.5"/>
    <n v="0.27"/>
    <n v="1178.4150000000002"/>
    <n v="3186.085"/>
    <n v="5"/>
    <x v="221"/>
    <d v="2024-06-06T00:00:00"/>
    <x v="2"/>
    <x v="0"/>
    <n v="931.44"/>
    <x v="1"/>
  </r>
  <r>
    <s v="ORD103041"/>
    <x v="3"/>
    <x v="1"/>
    <n v="4366.53"/>
    <n v="0.36"/>
    <n v="1571.9507999999998"/>
    <n v="2794.5792000000001"/>
    <n v="5"/>
    <x v="202"/>
    <d v="2023-11-04T00:00:00"/>
    <x v="1"/>
    <x v="0"/>
    <n v="396.64"/>
    <x v="4"/>
  </r>
  <r>
    <s v="ORD112685"/>
    <x v="2"/>
    <x v="4"/>
    <n v="4367.83"/>
    <n v="0.23"/>
    <n v="1004.6009"/>
    <n v="3363.2291"/>
    <n v="5"/>
    <x v="545"/>
    <d v="2023-03-01T00:00:00"/>
    <x v="1"/>
    <x v="0"/>
    <n v="1178.21"/>
    <x v="4"/>
  </r>
  <r>
    <s v="ORD100849"/>
    <x v="2"/>
    <x v="1"/>
    <n v="4369.3599999999997"/>
    <n v="0.21"/>
    <n v="917.5655999999999"/>
    <n v="3451.7943999999998"/>
    <n v="5"/>
    <x v="413"/>
    <d v="2023-09-11T00:00:00"/>
    <x v="2"/>
    <x v="2"/>
    <n v="1296.82"/>
    <x v="1"/>
  </r>
  <r>
    <s v="ORD103032"/>
    <x v="0"/>
    <x v="2"/>
    <n v="4376.71"/>
    <n v="0.25"/>
    <n v="1094.1775"/>
    <n v="3282.5325000000003"/>
    <n v="5"/>
    <x v="429"/>
    <d v="2023-09-20T00:00:00"/>
    <x v="2"/>
    <x v="1"/>
    <n v="1101.44"/>
    <x v="4"/>
  </r>
  <r>
    <s v="ORD110075"/>
    <x v="2"/>
    <x v="4"/>
    <n v="4381.7"/>
    <n v="0.16"/>
    <n v="701.072"/>
    <n v="3680.6279999999997"/>
    <n v="5"/>
    <x v="33"/>
    <d v="2023-04-20T00:00:00"/>
    <x v="2"/>
    <x v="0"/>
    <n v="647.39"/>
    <x v="5"/>
  </r>
  <r>
    <s v="ORD107712"/>
    <x v="0"/>
    <x v="3"/>
    <n v="4382.8100000000004"/>
    <n v="0.41"/>
    <n v="1796.9521"/>
    <n v="2585.8579000000004"/>
    <n v="5"/>
    <x v="617"/>
    <d v="2024-10-01T00:00:00"/>
    <x v="1"/>
    <x v="0"/>
    <n v="515.95000000000005"/>
    <x v="2"/>
  </r>
  <r>
    <s v="ORD110557"/>
    <x v="2"/>
    <x v="0"/>
    <n v="4386.6400000000003"/>
    <n v="0.08"/>
    <n v="350.93120000000005"/>
    <n v="4035.7088000000003"/>
    <n v="5"/>
    <x v="555"/>
    <d v="2023-01-18T00:00:00"/>
    <x v="0"/>
    <x v="2"/>
    <n v="293.63"/>
    <x v="4"/>
  </r>
  <r>
    <s v="ORD109965"/>
    <x v="1"/>
    <x v="3"/>
    <n v="4388.07"/>
    <n v="0.1"/>
    <n v="438.80700000000002"/>
    <n v="3949.2629999999999"/>
    <n v="5"/>
    <x v="447"/>
    <d v="2024-06-03T00:00:00"/>
    <x v="1"/>
    <x v="2"/>
    <n v="290.51"/>
    <x v="0"/>
  </r>
  <r>
    <s v="ORD103272"/>
    <x v="3"/>
    <x v="1"/>
    <n v="4391.03"/>
    <n v="0.37"/>
    <n v="1624.6810999999998"/>
    <n v="2766.3489"/>
    <n v="5"/>
    <x v="324"/>
    <d v="2024-07-21T00:00:00"/>
    <x v="1"/>
    <x v="1"/>
    <n v="678.78"/>
    <x v="1"/>
  </r>
  <r>
    <s v="ORD111435"/>
    <x v="2"/>
    <x v="0"/>
    <n v="4397.32"/>
    <n v="0.41"/>
    <n v="1802.9011999999998"/>
    <n v="2594.4187999999999"/>
    <n v="5"/>
    <x v="595"/>
    <d v="2024-02-14T00:00:00"/>
    <x v="0"/>
    <x v="0"/>
    <n v="808.88"/>
    <x v="2"/>
  </r>
  <r>
    <s v="ORD112915"/>
    <x v="0"/>
    <x v="4"/>
    <n v="4401.26"/>
    <n v="0.1"/>
    <n v="440.12600000000003"/>
    <n v="3961.134"/>
    <n v="5"/>
    <x v="486"/>
    <d v="2023-12-23T00:00:00"/>
    <x v="1"/>
    <x v="2"/>
    <n v="1254"/>
    <x v="3"/>
  </r>
  <r>
    <s v="ORD109773"/>
    <x v="1"/>
    <x v="3"/>
    <n v="4407.84"/>
    <n v="0.2"/>
    <n v="881.5680000000001"/>
    <n v="3526.2719999999999"/>
    <n v="5"/>
    <x v="627"/>
    <d v="2023-02-01T00:00:00"/>
    <x v="0"/>
    <x v="1"/>
    <n v="632.48"/>
    <x v="2"/>
  </r>
  <r>
    <s v="ORD108169"/>
    <x v="0"/>
    <x v="3"/>
    <n v="4412.63"/>
    <n v="0.32"/>
    <n v="1412.0416"/>
    <n v="3000.5884000000001"/>
    <n v="5"/>
    <x v="269"/>
    <d v="2024-04-03T00:00:00"/>
    <x v="2"/>
    <x v="2"/>
    <n v="880.93"/>
    <x v="0"/>
  </r>
  <r>
    <s v="ORD104358"/>
    <x v="1"/>
    <x v="3"/>
    <n v="4415.3500000000004"/>
    <n v="0.24"/>
    <n v="1059.684"/>
    <n v="3355.6660000000002"/>
    <n v="5"/>
    <x v="644"/>
    <d v="2023-03-11T00:00:00"/>
    <x v="2"/>
    <x v="2"/>
    <n v="761.47"/>
    <x v="0"/>
  </r>
  <r>
    <s v="ORD109845"/>
    <x v="0"/>
    <x v="1"/>
    <n v="4416.0200000000004"/>
    <n v="0.26"/>
    <n v="1148.1652000000001"/>
    <n v="3267.8548000000001"/>
    <n v="5"/>
    <x v="435"/>
    <d v="2024-08-26T00:00:00"/>
    <x v="1"/>
    <x v="1"/>
    <n v="949.4"/>
    <x v="2"/>
  </r>
  <r>
    <s v="ORD100425"/>
    <x v="1"/>
    <x v="0"/>
    <n v="4419.57"/>
    <n v="0.2"/>
    <n v="883.91399999999999"/>
    <n v="3535.6559999999999"/>
    <n v="5"/>
    <x v="590"/>
    <d v="2023-05-14T00:00:00"/>
    <x v="1"/>
    <x v="1"/>
    <n v="1237.73"/>
    <x v="1"/>
  </r>
  <r>
    <s v="ORD107203"/>
    <x v="3"/>
    <x v="2"/>
    <n v="4425.71"/>
    <n v="0.25"/>
    <n v="1106.4275"/>
    <n v="3319.2825000000003"/>
    <n v="5"/>
    <x v="620"/>
    <d v="2024-07-10T00:00:00"/>
    <x v="1"/>
    <x v="2"/>
    <n v="1032.42"/>
    <x v="3"/>
  </r>
  <r>
    <s v="ORD108665"/>
    <x v="2"/>
    <x v="2"/>
    <n v="4431.0600000000004"/>
    <n v="0.23"/>
    <n v="1019.1438000000002"/>
    <n v="3411.9162000000001"/>
    <n v="5"/>
    <x v="567"/>
    <d v="2024-02-25T00:00:00"/>
    <x v="2"/>
    <x v="1"/>
    <n v="858.15"/>
    <x v="2"/>
  </r>
  <r>
    <s v="ORD101216"/>
    <x v="2"/>
    <x v="3"/>
    <n v="4431.6099999999997"/>
    <n v="0.45"/>
    <n v="1994.2244999999998"/>
    <n v="2437.3854999999999"/>
    <n v="5"/>
    <x v="445"/>
    <d v="2023-04-08T00:00:00"/>
    <x v="2"/>
    <x v="2"/>
    <n v="674.37"/>
    <x v="1"/>
  </r>
  <r>
    <s v="ORD100072"/>
    <x v="1"/>
    <x v="2"/>
    <n v="4433.84"/>
    <n v="0.46"/>
    <n v="2039.5664000000002"/>
    <n v="2394.2736"/>
    <n v="5"/>
    <x v="73"/>
    <d v="2024-11-30T00:00:00"/>
    <x v="2"/>
    <x v="0"/>
    <n v="1229.3"/>
    <x v="3"/>
  </r>
  <r>
    <s v="ORD108589"/>
    <x v="3"/>
    <x v="2"/>
    <n v="4444.53"/>
    <n v="0.36"/>
    <n v="1600.0307999999998"/>
    <n v="2844.4992000000002"/>
    <n v="5"/>
    <x v="164"/>
    <d v="2023-11-26T00:00:00"/>
    <x v="1"/>
    <x v="1"/>
    <n v="1280.8499999999999"/>
    <x v="2"/>
  </r>
  <r>
    <s v="ORD101331"/>
    <x v="2"/>
    <x v="4"/>
    <n v="4449.18"/>
    <n v="0.5"/>
    <n v="2224.59"/>
    <n v="2224.59"/>
    <n v="5"/>
    <x v="235"/>
    <d v="2023-09-26T00:00:00"/>
    <x v="2"/>
    <x v="0"/>
    <n v="462.81"/>
    <x v="2"/>
  </r>
  <r>
    <s v="ORD100149"/>
    <x v="3"/>
    <x v="2"/>
    <n v="4451.99"/>
    <n v="0.17"/>
    <n v="756.8383"/>
    <n v="3695.1516999999999"/>
    <n v="5"/>
    <x v="591"/>
    <d v="2023-03-25T00:00:00"/>
    <x v="2"/>
    <x v="1"/>
    <n v="1205.9000000000001"/>
    <x v="1"/>
  </r>
  <r>
    <s v="ORD109093"/>
    <x v="3"/>
    <x v="2"/>
    <n v="4457.2"/>
    <n v="0.04"/>
    <n v="178.28799999999998"/>
    <n v="4278.9120000000003"/>
    <n v="5"/>
    <x v="633"/>
    <d v="2023-11-11T00:00:00"/>
    <x v="0"/>
    <x v="2"/>
    <n v="1106.96"/>
    <x v="4"/>
  </r>
  <r>
    <s v="ORD110659"/>
    <x v="1"/>
    <x v="3"/>
    <n v="4457.22"/>
    <n v="0.37"/>
    <n v="1649.1714000000002"/>
    <n v="2808.0486000000001"/>
    <n v="5"/>
    <x v="572"/>
    <d v="2024-03-08T00:00:00"/>
    <x v="1"/>
    <x v="1"/>
    <n v="1245.4000000000001"/>
    <x v="2"/>
  </r>
  <r>
    <s v="ORD113092"/>
    <x v="0"/>
    <x v="4"/>
    <n v="4457.8100000000004"/>
    <n v="0.44"/>
    <n v="1961.4364000000003"/>
    <n v="2496.3735999999999"/>
    <n v="5"/>
    <x v="626"/>
    <d v="2024-01-13T00:00:00"/>
    <x v="0"/>
    <x v="1"/>
    <n v="950.96"/>
    <x v="0"/>
  </r>
  <r>
    <s v="ORD112710"/>
    <x v="3"/>
    <x v="3"/>
    <n v="4457.9799999999996"/>
    <n v="0.44"/>
    <n v="1961.5111999999999"/>
    <n v="2496.4687999999996"/>
    <n v="5"/>
    <x v="330"/>
    <d v="2023-04-12T00:00:00"/>
    <x v="0"/>
    <x v="1"/>
    <n v="230.92"/>
    <x v="3"/>
  </r>
  <r>
    <s v="ORD111326"/>
    <x v="1"/>
    <x v="4"/>
    <n v="4462.07"/>
    <n v="0.18"/>
    <n v="803.17259999999987"/>
    <n v="3658.8973999999998"/>
    <n v="5"/>
    <x v="477"/>
    <d v="2023-02-11T00:00:00"/>
    <x v="2"/>
    <x v="0"/>
    <n v="549.96"/>
    <x v="3"/>
  </r>
  <r>
    <s v="ORD108064"/>
    <x v="2"/>
    <x v="3"/>
    <n v="4463.37"/>
    <n v="0.08"/>
    <n v="357.06959999999998"/>
    <n v="4106.3004000000001"/>
    <n v="5"/>
    <x v="160"/>
    <d v="2024-07-03T00:00:00"/>
    <x v="0"/>
    <x v="1"/>
    <n v="255.96"/>
    <x v="2"/>
  </r>
  <r>
    <s v="ORD100014"/>
    <x v="3"/>
    <x v="1"/>
    <n v="4464.8900000000003"/>
    <n v="0.39"/>
    <n v="1741.3071000000002"/>
    <n v="2723.5829000000003"/>
    <n v="5"/>
    <x v="293"/>
    <d v="2024-01-12T00:00:00"/>
    <x v="2"/>
    <x v="2"/>
    <n v="804.36"/>
    <x v="1"/>
  </r>
  <r>
    <s v="ORD111555"/>
    <x v="1"/>
    <x v="3"/>
    <n v="4465.1000000000004"/>
    <n v="0"/>
    <n v="0"/>
    <n v="4465.1000000000004"/>
    <n v="5"/>
    <x v="428"/>
    <d v="2023-03-26T00:00:00"/>
    <x v="2"/>
    <x v="1"/>
    <n v="556.87"/>
    <x v="2"/>
  </r>
  <r>
    <s v="ORD103585"/>
    <x v="0"/>
    <x v="3"/>
    <n v="4466.7700000000004"/>
    <n v="0.14000000000000001"/>
    <n v="625.34780000000012"/>
    <n v="3841.4222000000004"/>
    <n v="5"/>
    <x v="431"/>
    <d v="2024-06-18T00:00:00"/>
    <x v="2"/>
    <x v="2"/>
    <n v="886.34"/>
    <x v="2"/>
  </r>
  <r>
    <s v="ORD105136"/>
    <x v="3"/>
    <x v="1"/>
    <n v="4469.93"/>
    <n v="0.1"/>
    <n v="446.99300000000005"/>
    <n v="4022.9370000000004"/>
    <n v="5"/>
    <x v="304"/>
    <d v="2024-03-26T00:00:00"/>
    <x v="1"/>
    <x v="2"/>
    <n v="1021.74"/>
    <x v="5"/>
  </r>
  <r>
    <s v="ORD110963"/>
    <x v="3"/>
    <x v="1"/>
    <n v="4470.1400000000003"/>
    <n v="0.42"/>
    <n v="1877.4588000000001"/>
    <n v="2592.6812"/>
    <n v="5"/>
    <x v="224"/>
    <d v="2024-08-29T00:00:00"/>
    <x v="2"/>
    <x v="2"/>
    <n v="426.83"/>
    <x v="1"/>
  </r>
  <r>
    <s v="ORD109210"/>
    <x v="0"/>
    <x v="0"/>
    <n v="4473.04"/>
    <n v="0.28999999999999998"/>
    <n v="1297.1815999999999"/>
    <n v="3175.8584000000001"/>
    <n v="5"/>
    <x v="339"/>
    <d v="2023-02-25T00:00:00"/>
    <x v="1"/>
    <x v="1"/>
    <n v="305.75"/>
    <x v="3"/>
  </r>
  <r>
    <s v="ORD109348"/>
    <x v="2"/>
    <x v="0"/>
    <n v="4476.6099999999997"/>
    <n v="0.09"/>
    <n v="402.89489999999995"/>
    <n v="4073.7150999999999"/>
    <n v="5"/>
    <x v="639"/>
    <d v="2023-08-13T00:00:00"/>
    <x v="2"/>
    <x v="1"/>
    <n v="930.46"/>
    <x v="3"/>
  </r>
  <r>
    <s v="ORD100990"/>
    <x v="2"/>
    <x v="0"/>
    <n v="4479.91"/>
    <n v="0.36"/>
    <n v="1612.7675999999999"/>
    <n v="2867.1423999999997"/>
    <n v="5"/>
    <x v="451"/>
    <d v="2024-07-04T00:00:00"/>
    <x v="2"/>
    <x v="0"/>
    <n v="1166.92"/>
    <x v="2"/>
  </r>
  <r>
    <s v="ORD104051"/>
    <x v="2"/>
    <x v="3"/>
    <n v="4480.49"/>
    <n v="0.11"/>
    <n v="492.85389999999995"/>
    <n v="3987.6360999999997"/>
    <n v="5"/>
    <x v="140"/>
    <d v="2023-05-12T00:00:00"/>
    <x v="0"/>
    <x v="0"/>
    <n v="1019.64"/>
    <x v="4"/>
  </r>
  <r>
    <s v="ORD106123"/>
    <x v="3"/>
    <x v="2"/>
    <n v="4482.07"/>
    <n v="0.3"/>
    <n v="1344.6209999999999"/>
    <n v="3137.4489999999996"/>
    <n v="5"/>
    <x v="674"/>
    <d v="2024-11-28T00:00:00"/>
    <x v="0"/>
    <x v="1"/>
    <n v="1080.8699999999999"/>
    <x v="1"/>
  </r>
  <r>
    <s v="ORD107337"/>
    <x v="0"/>
    <x v="1"/>
    <n v="4485.1400000000003"/>
    <n v="0.25"/>
    <n v="1121.2850000000001"/>
    <n v="3363.8550000000005"/>
    <n v="5"/>
    <x v="609"/>
    <d v="2023-10-02T00:00:00"/>
    <x v="2"/>
    <x v="1"/>
    <n v="514.89"/>
    <x v="3"/>
  </r>
  <r>
    <s v="ORD111206"/>
    <x v="0"/>
    <x v="2"/>
    <n v="4488.68"/>
    <n v="0.49"/>
    <n v="2199.4531999999999"/>
    <n v="2289.2268000000004"/>
    <n v="5"/>
    <x v="521"/>
    <d v="2023-04-30T00:00:00"/>
    <x v="0"/>
    <x v="1"/>
    <n v="1017.86"/>
    <x v="1"/>
  </r>
  <r>
    <s v="ORD109506"/>
    <x v="2"/>
    <x v="0"/>
    <n v="4494.38"/>
    <n v="0.32"/>
    <n v="1438.2016000000001"/>
    <n v="3056.1783999999998"/>
    <n v="5"/>
    <x v="670"/>
    <d v="2023-07-04T00:00:00"/>
    <x v="2"/>
    <x v="2"/>
    <n v="964.75"/>
    <x v="2"/>
  </r>
  <r>
    <s v="ORD114653"/>
    <x v="1"/>
    <x v="3"/>
    <n v="4495.55"/>
    <n v="0.04"/>
    <n v="179.822"/>
    <n v="4315.7280000000001"/>
    <n v="5"/>
    <x v="379"/>
    <d v="2023-03-05T00:00:00"/>
    <x v="0"/>
    <x v="0"/>
    <n v="832.93"/>
    <x v="4"/>
  </r>
  <r>
    <s v="ORD106539"/>
    <x v="2"/>
    <x v="3"/>
    <n v="4497.32"/>
    <n v="0.15"/>
    <n v="674.59799999999996"/>
    <n v="3822.7219999999998"/>
    <n v="5"/>
    <x v="77"/>
    <d v="2023-09-28T00:00:00"/>
    <x v="0"/>
    <x v="2"/>
    <n v="1038.68"/>
    <x v="4"/>
  </r>
  <r>
    <s v="ORD101068"/>
    <x v="1"/>
    <x v="1"/>
    <n v="4498.4399999999996"/>
    <n v="0.49"/>
    <n v="2204.2356"/>
    <n v="2294.2043999999996"/>
    <n v="5"/>
    <x v="603"/>
    <d v="2023-11-08T00:00:00"/>
    <x v="0"/>
    <x v="0"/>
    <n v="971.47"/>
    <x v="1"/>
  </r>
  <r>
    <s v="ORD103955"/>
    <x v="2"/>
    <x v="0"/>
    <n v="4504.8"/>
    <n v="0.26"/>
    <n v="1171.248"/>
    <n v="3333.5520000000001"/>
    <n v="5"/>
    <x v="250"/>
    <d v="2023-08-28T00:00:00"/>
    <x v="2"/>
    <x v="0"/>
    <n v="784.14"/>
    <x v="3"/>
  </r>
  <r>
    <s v="ORD106460"/>
    <x v="1"/>
    <x v="0"/>
    <n v="4506.8900000000003"/>
    <n v="0.48"/>
    <n v="2163.3072000000002"/>
    <n v="2343.5828000000001"/>
    <n v="5"/>
    <x v="113"/>
    <d v="2024-07-14T00:00:00"/>
    <x v="1"/>
    <x v="0"/>
    <n v="797.6"/>
    <x v="3"/>
  </r>
  <r>
    <s v="ORD107795"/>
    <x v="2"/>
    <x v="2"/>
    <n v="4511.3900000000003"/>
    <n v="0.16"/>
    <n v="721.82240000000002"/>
    <n v="3789.5676000000003"/>
    <n v="5"/>
    <x v="456"/>
    <d v="2023-04-16T00:00:00"/>
    <x v="0"/>
    <x v="2"/>
    <n v="243.21"/>
    <x v="3"/>
  </r>
  <r>
    <s v="ORD109170"/>
    <x v="2"/>
    <x v="4"/>
    <n v="4513.5"/>
    <n v="0.19"/>
    <n v="857.56500000000005"/>
    <n v="3655.9349999999999"/>
    <n v="5"/>
    <x v="125"/>
    <d v="2023-09-04T00:00:00"/>
    <x v="1"/>
    <x v="2"/>
    <n v="320.89999999999998"/>
    <x v="0"/>
  </r>
  <r>
    <s v="ORD100711"/>
    <x v="2"/>
    <x v="1"/>
    <n v="4516.21"/>
    <n v="0.48"/>
    <n v="2167.7808"/>
    <n v="2348.4292"/>
    <n v="5"/>
    <x v="546"/>
    <d v="2024-11-17T00:00:00"/>
    <x v="2"/>
    <x v="2"/>
    <n v="235.91"/>
    <x v="2"/>
  </r>
  <r>
    <s v="ORD100972"/>
    <x v="1"/>
    <x v="2"/>
    <n v="4518.42"/>
    <n v="0.02"/>
    <n v="90.368400000000008"/>
    <n v="4428.0515999999998"/>
    <n v="5"/>
    <x v="414"/>
    <d v="2024-02-14T00:00:00"/>
    <x v="1"/>
    <x v="1"/>
    <n v="309.60000000000002"/>
    <x v="2"/>
  </r>
  <r>
    <s v="ORD115111"/>
    <x v="1"/>
    <x v="4"/>
    <n v="4520.29"/>
    <n v="0.41"/>
    <n v="1853.3189"/>
    <n v="2666.9710999999998"/>
    <n v="5"/>
    <x v="184"/>
    <d v="2023-08-21T00:00:00"/>
    <x v="2"/>
    <x v="2"/>
    <n v="1312.23"/>
    <x v="5"/>
  </r>
  <r>
    <s v="ORD104229"/>
    <x v="3"/>
    <x v="3"/>
    <n v="4521.6099999999997"/>
    <n v="0.01"/>
    <n v="45.216099999999997"/>
    <n v="4476.3939"/>
    <n v="5"/>
    <x v="494"/>
    <d v="2024-11-03T00:00:00"/>
    <x v="0"/>
    <x v="2"/>
    <n v="1338.59"/>
    <x v="5"/>
  </r>
  <r>
    <s v="ORD111260"/>
    <x v="2"/>
    <x v="2"/>
    <n v="4530.3100000000004"/>
    <n v="0.03"/>
    <n v="135.9093"/>
    <n v="4394.4007000000001"/>
    <n v="5"/>
    <x v="519"/>
    <d v="2024-10-25T00:00:00"/>
    <x v="2"/>
    <x v="0"/>
    <n v="249.78"/>
    <x v="3"/>
  </r>
  <r>
    <s v="ORD110534"/>
    <x v="2"/>
    <x v="3"/>
    <n v="4536.54"/>
    <n v="0.5"/>
    <n v="2268.27"/>
    <n v="2268.27"/>
    <n v="5"/>
    <x v="465"/>
    <d v="2023-05-17T00:00:00"/>
    <x v="0"/>
    <x v="1"/>
    <n v="881.43"/>
    <x v="4"/>
  </r>
  <r>
    <s v="ORD115119"/>
    <x v="3"/>
    <x v="2"/>
    <n v="4537.09"/>
    <n v="0.24"/>
    <n v="1088.9015999999999"/>
    <n v="3448.1884"/>
    <n v="5"/>
    <x v="1"/>
    <d v="2023-09-15T00:00:00"/>
    <x v="1"/>
    <x v="1"/>
    <n v="1002.7"/>
    <x v="2"/>
  </r>
  <r>
    <s v="ORD103971"/>
    <x v="2"/>
    <x v="4"/>
    <n v="4543.7"/>
    <n v="0.04"/>
    <n v="181.74799999999999"/>
    <n v="4361.9520000000002"/>
    <n v="5"/>
    <x v="132"/>
    <d v="2024-01-21T00:00:00"/>
    <x v="1"/>
    <x v="1"/>
    <n v="1270.99"/>
    <x v="0"/>
  </r>
  <r>
    <s v="ORD108781"/>
    <x v="2"/>
    <x v="4"/>
    <n v="4544.3599999999997"/>
    <n v="0.08"/>
    <n v="363.54879999999997"/>
    <n v="4180.8112000000001"/>
    <n v="5"/>
    <x v="248"/>
    <d v="2024-11-15T00:00:00"/>
    <x v="0"/>
    <x v="2"/>
    <n v="370.71"/>
    <x v="1"/>
  </r>
  <r>
    <s v="ORD105569"/>
    <x v="0"/>
    <x v="0"/>
    <n v="4545.66"/>
    <n v="0.35"/>
    <n v="1590.9809999999998"/>
    <n v="2954.6790000000001"/>
    <n v="5"/>
    <x v="220"/>
    <d v="2023-03-11T00:00:00"/>
    <x v="2"/>
    <x v="1"/>
    <n v="291.70999999999998"/>
    <x v="3"/>
  </r>
  <r>
    <s v="ORD101438"/>
    <x v="3"/>
    <x v="4"/>
    <n v="4547.47"/>
    <n v="0.02"/>
    <n v="90.949400000000011"/>
    <n v="4456.5205999999998"/>
    <n v="5"/>
    <x v="79"/>
    <d v="2024-09-19T00:00:00"/>
    <x v="0"/>
    <x v="1"/>
    <n v="1139.82"/>
    <x v="4"/>
  </r>
  <r>
    <s v="ORD108671"/>
    <x v="2"/>
    <x v="3"/>
    <n v="4549.2299999999996"/>
    <n v="0.42"/>
    <n v="1910.6765999999998"/>
    <n v="2638.5533999999998"/>
    <n v="5"/>
    <x v="11"/>
    <d v="2024-06-06T00:00:00"/>
    <x v="1"/>
    <x v="0"/>
    <n v="672.75"/>
    <x v="1"/>
  </r>
  <r>
    <s v="ORD112314"/>
    <x v="0"/>
    <x v="3"/>
    <n v="4550.42"/>
    <n v="0.34"/>
    <n v="1547.1428000000001"/>
    <n v="3003.2772"/>
    <n v="5"/>
    <x v="68"/>
    <d v="2024-02-27T00:00:00"/>
    <x v="1"/>
    <x v="1"/>
    <n v="1156.8800000000001"/>
    <x v="2"/>
  </r>
  <r>
    <s v="ORD112622"/>
    <x v="0"/>
    <x v="2"/>
    <n v="4563.3500000000004"/>
    <n v="0.3"/>
    <n v="1369.0050000000001"/>
    <n v="3194.3450000000003"/>
    <n v="5"/>
    <x v="31"/>
    <d v="2023-05-12T00:00:00"/>
    <x v="1"/>
    <x v="0"/>
    <n v="643.34"/>
    <x v="2"/>
  </r>
  <r>
    <s v="ORD115295"/>
    <x v="1"/>
    <x v="2"/>
    <n v="4569.32"/>
    <n v="0.32"/>
    <n v="1462.1823999999999"/>
    <n v="3107.1376"/>
    <n v="5"/>
    <x v="133"/>
    <d v="2024-10-10T00:00:00"/>
    <x v="0"/>
    <x v="2"/>
    <n v="1152.97"/>
    <x v="0"/>
  </r>
  <r>
    <s v="ORD107599"/>
    <x v="3"/>
    <x v="3"/>
    <n v="4569.67"/>
    <n v="0.12"/>
    <n v="548.36040000000003"/>
    <n v="4021.3096"/>
    <n v="5"/>
    <x v="691"/>
    <d v="2024-04-11T00:00:00"/>
    <x v="2"/>
    <x v="2"/>
    <n v="921.82"/>
    <x v="2"/>
  </r>
  <r>
    <s v="ORD101584"/>
    <x v="2"/>
    <x v="3"/>
    <n v="4570.0200000000004"/>
    <n v="0.36"/>
    <n v="1645.2072000000001"/>
    <n v="2924.8128000000006"/>
    <n v="5"/>
    <x v="223"/>
    <d v="2024-09-06T00:00:00"/>
    <x v="0"/>
    <x v="0"/>
    <n v="523.88"/>
    <x v="4"/>
  </r>
  <r>
    <s v="ORD109280"/>
    <x v="3"/>
    <x v="1"/>
    <n v="4570.66"/>
    <n v="7.0000000000000007E-2"/>
    <n v="319.94620000000003"/>
    <n v="4250.7137999999995"/>
    <n v="5"/>
    <x v="634"/>
    <d v="2023-09-30T00:00:00"/>
    <x v="0"/>
    <x v="1"/>
    <n v="789.24"/>
    <x v="3"/>
  </r>
  <r>
    <s v="ORD100764"/>
    <x v="1"/>
    <x v="3"/>
    <n v="4571.2"/>
    <n v="0.33"/>
    <n v="1508.4960000000001"/>
    <n v="3062.7039999999997"/>
    <n v="5"/>
    <x v="466"/>
    <d v="2024-02-11T00:00:00"/>
    <x v="0"/>
    <x v="2"/>
    <n v="983.92"/>
    <x v="0"/>
  </r>
  <r>
    <s v="ORD108944"/>
    <x v="1"/>
    <x v="4"/>
    <n v="4573.5200000000004"/>
    <n v="0.1"/>
    <n v="457.35200000000009"/>
    <n v="4116.1680000000006"/>
    <n v="5"/>
    <x v="2"/>
    <d v="2023-11-25T00:00:00"/>
    <x v="2"/>
    <x v="0"/>
    <n v="789.19"/>
    <x v="4"/>
  </r>
  <r>
    <s v="ORD107815"/>
    <x v="2"/>
    <x v="1"/>
    <n v="4574.53"/>
    <n v="0.09"/>
    <n v="411.70769999999999"/>
    <n v="4162.8222999999998"/>
    <n v="5"/>
    <x v="149"/>
    <d v="2023-07-20T00:00:00"/>
    <x v="0"/>
    <x v="0"/>
    <n v="562.39"/>
    <x v="3"/>
  </r>
  <r>
    <s v="ORD103480"/>
    <x v="2"/>
    <x v="0"/>
    <n v="4578.12"/>
    <n v="0.15"/>
    <n v="686.71799999999996"/>
    <n v="3891.402"/>
    <n v="5"/>
    <x v="215"/>
    <d v="2024-09-26T00:00:00"/>
    <x v="0"/>
    <x v="1"/>
    <n v="673.99"/>
    <x v="2"/>
  </r>
  <r>
    <s v="ORD103727"/>
    <x v="2"/>
    <x v="2"/>
    <n v="4579.88"/>
    <n v="0.49"/>
    <n v="2244.1412"/>
    <n v="2335.7388000000001"/>
    <n v="5"/>
    <x v="453"/>
    <d v="2023-04-08T00:00:00"/>
    <x v="2"/>
    <x v="1"/>
    <n v="449.25"/>
    <x v="3"/>
  </r>
  <r>
    <s v="ORD108375"/>
    <x v="3"/>
    <x v="1"/>
    <n v="4580.49"/>
    <n v="0.45"/>
    <n v="2061.2204999999999"/>
    <n v="2519.2694999999999"/>
    <n v="5"/>
    <x v="443"/>
    <d v="2024-02-18T00:00:00"/>
    <x v="2"/>
    <x v="0"/>
    <n v="1056.8"/>
    <x v="1"/>
  </r>
  <r>
    <s v="ORD109823"/>
    <x v="2"/>
    <x v="4"/>
    <n v="4581.68"/>
    <n v="0.31"/>
    <n v="1420.3208000000002"/>
    <n v="3161.3591999999999"/>
    <n v="5"/>
    <x v="77"/>
    <d v="2023-09-28T00:00:00"/>
    <x v="1"/>
    <x v="2"/>
    <n v="933.32"/>
    <x v="0"/>
  </r>
  <r>
    <s v="ORD102880"/>
    <x v="2"/>
    <x v="4"/>
    <n v="4582.1899999999996"/>
    <n v="0.47"/>
    <n v="2153.6292999999996"/>
    <n v="2428.5607"/>
    <n v="5"/>
    <x v="171"/>
    <d v="2024-03-05T00:00:00"/>
    <x v="0"/>
    <x v="0"/>
    <n v="1352.14"/>
    <x v="4"/>
  </r>
  <r>
    <s v="ORD102082"/>
    <x v="1"/>
    <x v="4"/>
    <n v="4582.21"/>
    <n v="0.47"/>
    <n v="2153.6387"/>
    <n v="2428.5713000000001"/>
    <n v="5"/>
    <x v="128"/>
    <d v="2024-08-30T00:00:00"/>
    <x v="0"/>
    <x v="1"/>
    <n v="1064.8399999999999"/>
    <x v="5"/>
  </r>
  <r>
    <s v="ORD111863"/>
    <x v="1"/>
    <x v="4"/>
    <n v="4583.3"/>
    <n v="0.31"/>
    <n v="1420.8230000000001"/>
    <n v="3162.4769999999999"/>
    <n v="5"/>
    <x v="394"/>
    <d v="2024-02-10T00:00:00"/>
    <x v="0"/>
    <x v="1"/>
    <n v="1339.51"/>
    <x v="3"/>
  </r>
  <r>
    <s v="ORD107792"/>
    <x v="1"/>
    <x v="3"/>
    <n v="4584.6899999999996"/>
    <n v="0.23"/>
    <n v="1054.4786999999999"/>
    <n v="3530.2112999999999"/>
    <n v="5"/>
    <x v="666"/>
    <d v="2024-12-29T00:00:00"/>
    <x v="2"/>
    <x v="1"/>
    <n v="1041.6300000000001"/>
    <x v="2"/>
  </r>
  <r>
    <s v="ORD100307"/>
    <x v="2"/>
    <x v="4"/>
    <n v="4587.7"/>
    <n v="0.39"/>
    <n v="1789.203"/>
    <n v="2798.4969999999998"/>
    <n v="5"/>
    <x v="454"/>
    <d v="2023-07-23T00:00:00"/>
    <x v="1"/>
    <x v="1"/>
    <n v="665.8"/>
    <x v="0"/>
  </r>
  <r>
    <s v="ORD103712"/>
    <x v="1"/>
    <x v="3"/>
    <n v="4592.2299999999996"/>
    <n v="0.48"/>
    <n v="2204.2703999999999"/>
    <n v="2387.9595999999997"/>
    <n v="5"/>
    <x v="640"/>
    <d v="2024-08-21T00:00:00"/>
    <x v="1"/>
    <x v="0"/>
    <n v="413.32"/>
    <x v="4"/>
  </r>
  <r>
    <s v="ORD105826"/>
    <x v="3"/>
    <x v="3"/>
    <n v="4594.1899999999996"/>
    <n v="0.08"/>
    <n v="367.53519999999997"/>
    <n v="4226.6547999999993"/>
    <n v="5"/>
    <x v="293"/>
    <d v="2024-01-06T00:00:00"/>
    <x v="2"/>
    <x v="2"/>
    <n v="1329.6"/>
    <x v="4"/>
  </r>
  <r>
    <s v="ORD103428"/>
    <x v="2"/>
    <x v="1"/>
    <n v="4616.3500000000004"/>
    <n v="0.02"/>
    <n v="92.327000000000012"/>
    <n v="4524.0230000000001"/>
    <n v="5"/>
    <x v="176"/>
    <d v="2023-05-11T00:00:00"/>
    <x v="0"/>
    <x v="0"/>
    <n v="834.4"/>
    <x v="0"/>
  </r>
  <r>
    <s v="ORD105673"/>
    <x v="1"/>
    <x v="0"/>
    <n v="4619.03"/>
    <n v="0.13"/>
    <n v="600.47389999999996"/>
    <n v="4018.5560999999998"/>
    <n v="5"/>
    <x v="153"/>
    <d v="2023-04-29T00:00:00"/>
    <x v="2"/>
    <x v="0"/>
    <n v="1179.69"/>
    <x v="1"/>
  </r>
  <r>
    <s v="ORD109636"/>
    <x v="0"/>
    <x v="4"/>
    <n v="4621.0200000000004"/>
    <n v="0.15"/>
    <n v="693.15300000000002"/>
    <n v="3927.8670000000002"/>
    <n v="5"/>
    <x v="178"/>
    <d v="2023-01-25T00:00:00"/>
    <x v="0"/>
    <x v="2"/>
    <n v="250.66"/>
    <x v="2"/>
  </r>
  <r>
    <s v="ORD111010"/>
    <x v="1"/>
    <x v="3"/>
    <n v="4622.67"/>
    <n v="7.0000000000000007E-2"/>
    <n v="323.58690000000001"/>
    <n v="4299.0830999999998"/>
    <n v="5"/>
    <x v="231"/>
    <d v="2023-07-13T00:00:00"/>
    <x v="0"/>
    <x v="2"/>
    <n v="324.13"/>
    <x v="1"/>
  </r>
  <r>
    <s v="ORD100308"/>
    <x v="3"/>
    <x v="1"/>
    <n v="4623.54"/>
    <n v="0.15"/>
    <n v="693.53099999999995"/>
    <n v="3930.009"/>
    <n v="5"/>
    <x v="439"/>
    <d v="2023-10-22T00:00:00"/>
    <x v="2"/>
    <x v="0"/>
    <n v="362.88"/>
    <x v="5"/>
  </r>
  <r>
    <s v="ORD113538"/>
    <x v="2"/>
    <x v="0"/>
    <n v="4623.99"/>
    <n v="0.01"/>
    <n v="46.239899999999999"/>
    <n v="4577.7501000000002"/>
    <n v="5"/>
    <x v="420"/>
    <d v="2024-08-26T00:00:00"/>
    <x v="2"/>
    <x v="1"/>
    <n v="712.8"/>
    <x v="2"/>
  </r>
  <r>
    <s v="ORD108424"/>
    <x v="0"/>
    <x v="3"/>
    <n v="4624.05"/>
    <n v="0.41"/>
    <n v="1895.8605"/>
    <n v="2728.1895000000004"/>
    <n v="5"/>
    <x v="152"/>
    <d v="2024-09-05T00:00:00"/>
    <x v="1"/>
    <x v="1"/>
    <n v="619.69000000000005"/>
    <x v="2"/>
  </r>
  <r>
    <s v="ORD105936"/>
    <x v="0"/>
    <x v="1"/>
    <n v="4624.47"/>
    <n v="0.43"/>
    <n v="1988.5221000000001"/>
    <n v="2635.9479000000001"/>
    <n v="5"/>
    <x v="301"/>
    <d v="2024-05-31T00:00:00"/>
    <x v="1"/>
    <x v="0"/>
    <n v="728.04"/>
    <x v="3"/>
  </r>
  <r>
    <s v="ORD114571"/>
    <x v="1"/>
    <x v="3"/>
    <n v="4627.3999999999996"/>
    <n v="0.34"/>
    <n v="1573.316"/>
    <n v="3054.0839999999998"/>
    <n v="5"/>
    <x v="249"/>
    <d v="2023-02-18T00:00:00"/>
    <x v="0"/>
    <x v="0"/>
    <n v="576.63"/>
    <x v="4"/>
  </r>
  <r>
    <s v="ORD106799"/>
    <x v="1"/>
    <x v="3"/>
    <n v="4636.13"/>
    <n v="0.42"/>
    <n v="1947.1746000000001"/>
    <n v="2688.9553999999998"/>
    <n v="5"/>
    <x v="124"/>
    <d v="2023-09-21T00:00:00"/>
    <x v="1"/>
    <x v="0"/>
    <n v="953.81"/>
    <x v="3"/>
  </r>
  <r>
    <s v="ORD101211"/>
    <x v="3"/>
    <x v="2"/>
    <n v="4638.54"/>
    <n v="0.47"/>
    <n v="2180.1138000000001"/>
    <n v="2458.4261999999999"/>
    <n v="5"/>
    <x v="720"/>
    <d v="2023-04-02T00:00:00"/>
    <x v="2"/>
    <x v="0"/>
    <n v="1373.94"/>
    <x v="2"/>
  </r>
  <r>
    <s v="ORD114032"/>
    <x v="1"/>
    <x v="1"/>
    <n v="4642.4399999999996"/>
    <n v="0.19"/>
    <n v="882.06359999999995"/>
    <n v="3760.3763999999996"/>
    <n v="5"/>
    <x v="470"/>
    <d v="2024-12-13T00:00:00"/>
    <x v="1"/>
    <x v="0"/>
    <n v="497.02"/>
    <x v="1"/>
  </r>
  <r>
    <s v="ORD100205"/>
    <x v="1"/>
    <x v="2"/>
    <n v="4644.28"/>
    <n v="0.44"/>
    <n v="2043.4831999999999"/>
    <n v="2600.7968000000001"/>
    <n v="5"/>
    <x v="683"/>
    <d v="2024-07-08T00:00:00"/>
    <x v="0"/>
    <x v="0"/>
    <n v="1095.22"/>
    <x v="2"/>
  </r>
  <r>
    <s v="ORD111548"/>
    <x v="1"/>
    <x v="3"/>
    <n v="4645.55"/>
    <n v="0.19"/>
    <n v="882.6545000000001"/>
    <n v="3762.8955000000001"/>
    <n v="5"/>
    <x v="655"/>
    <d v="2024-11-25T00:00:00"/>
    <x v="1"/>
    <x v="0"/>
    <n v="1023.81"/>
    <x v="0"/>
  </r>
  <r>
    <s v="ORD103496"/>
    <x v="2"/>
    <x v="2"/>
    <n v="4646.32"/>
    <n v="0.26"/>
    <n v="1208.0432000000001"/>
    <n v="3438.2767999999996"/>
    <n v="5"/>
    <x v="207"/>
    <d v="2023-06-16T00:00:00"/>
    <x v="0"/>
    <x v="0"/>
    <n v="340.85"/>
    <x v="4"/>
  </r>
  <r>
    <s v="ORD111688"/>
    <x v="2"/>
    <x v="2"/>
    <n v="4648.96"/>
    <n v="0.35"/>
    <n v="1627.136"/>
    <n v="3021.8240000000001"/>
    <n v="5"/>
    <x v="229"/>
    <d v="2023-07-28T00:00:00"/>
    <x v="1"/>
    <x v="0"/>
    <n v="1218.1199999999999"/>
    <x v="0"/>
  </r>
  <r>
    <s v="ORD101633"/>
    <x v="0"/>
    <x v="2"/>
    <n v="4649.3999999999996"/>
    <n v="0.03"/>
    <n v="139.48199999999997"/>
    <n v="4509.9179999999997"/>
    <n v="5"/>
    <x v="670"/>
    <d v="2023-06-29T00:00:00"/>
    <x v="1"/>
    <x v="2"/>
    <n v="706.53"/>
    <x v="3"/>
  </r>
  <r>
    <s v="ORD103100"/>
    <x v="0"/>
    <x v="3"/>
    <n v="4651.08"/>
    <n v="0.35"/>
    <n v="1627.8779999999999"/>
    <n v="3023.2020000000002"/>
    <n v="5"/>
    <x v="295"/>
    <d v="2024-03-12T00:00:00"/>
    <x v="2"/>
    <x v="0"/>
    <n v="1287.3599999999999"/>
    <x v="1"/>
  </r>
  <r>
    <s v="ORD107925"/>
    <x v="0"/>
    <x v="2"/>
    <n v="4661.3"/>
    <n v="0.45"/>
    <n v="2097.585"/>
    <n v="2563.7150000000001"/>
    <n v="5"/>
    <x v="79"/>
    <d v="2024-09-19T00:00:00"/>
    <x v="0"/>
    <x v="0"/>
    <n v="1353.34"/>
    <x v="1"/>
  </r>
  <r>
    <s v="ORD106041"/>
    <x v="2"/>
    <x v="4"/>
    <n v="4661.75"/>
    <n v="0.05"/>
    <n v="233.08750000000001"/>
    <n v="4428.6625000000004"/>
    <n v="5"/>
    <x v="397"/>
    <d v="2024-05-29T00:00:00"/>
    <x v="1"/>
    <x v="2"/>
    <n v="902.6"/>
    <x v="1"/>
  </r>
  <r>
    <s v="ORD103680"/>
    <x v="1"/>
    <x v="4"/>
    <n v="4672.49"/>
    <n v="0.48"/>
    <n v="2242.7952"/>
    <n v="2429.6947999999998"/>
    <n v="5"/>
    <x v="604"/>
    <d v="2023-03-17T00:00:00"/>
    <x v="2"/>
    <x v="0"/>
    <n v="324.27999999999997"/>
    <x v="4"/>
  </r>
  <r>
    <s v="ORD114660"/>
    <x v="3"/>
    <x v="2"/>
    <n v="4675.07"/>
    <n v="0.14000000000000001"/>
    <n v="654.50980000000004"/>
    <n v="4020.5601999999999"/>
    <n v="5"/>
    <x v="355"/>
    <d v="2023-12-14T00:00:00"/>
    <x v="1"/>
    <x v="1"/>
    <n v="781.11"/>
    <x v="0"/>
  </r>
  <r>
    <s v="ORD106400"/>
    <x v="0"/>
    <x v="3"/>
    <n v="4676.2700000000004"/>
    <n v="0.27"/>
    <n v="1262.5929000000001"/>
    <n v="3413.6771000000003"/>
    <n v="5"/>
    <x v="642"/>
    <d v="2023-06-15T00:00:00"/>
    <x v="1"/>
    <x v="2"/>
    <n v="255.16"/>
    <x v="0"/>
  </r>
  <r>
    <s v="ORD102772"/>
    <x v="3"/>
    <x v="3"/>
    <n v="4677.55"/>
    <n v="0.44"/>
    <n v="2058.1220000000003"/>
    <n v="2619.4279999999999"/>
    <n v="5"/>
    <x v="275"/>
    <d v="2024-12-18T00:00:00"/>
    <x v="1"/>
    <x v="0"/>
    <n v="730.31"/>
    <x v="5"/>
  </r>
  <r>
    <s v="ORD107313"/>
    <x v="1"/>
    <x v="1"/>
    <n v="4690.16"/>
    <n v="0.01"/>
    <n v="46.901600000000002"/>
    <n v="4643.2583999999997"/>
    <n v="5"/>
    <x v="37"/>
    <d v="2024-06-01T00:00:00"/>
    <x v="2"/>
    <x v="0"/>
    <n v="699.17"/>
    <x v="3"/>
  </r>
  <r>
    <s v="ORD100699"/>
    <x v="0"/>
    <x v="3"/>
    <n v="4693.17"/>
    <n v="0.15"/>
    <n v="703.97550000000001"/>
    <n v="3989.1945000000001"/>
    <n v="5"/>
    <x v="105"/>
    <d v="2023-12-26T00:00:00"/>
    <x v="1"/>
    <x v="0"/>
    <n v="589.22"/>
    <x v="3"/>
  </r>
  <r>
    <s v="ORD103537"/>
    <x v="1"/>
    <x v="1"/>
    <n v="4696.1000000000004"/>
    <n v="0.23"/>
    <n v="1080.1030000000001"/>
    <n v="3615.9970000000003"/>
    <n v="5"/>
    <x v="495"/>
    <d v="2023-07-26T00:00:00"/>
    <x v="1"/>
    <x v="1"/>
    <n v="661.25"/>
    <x v="0"/>
  </r>
  <r>
    <s v="ORD112356"/>
    <x v="1"/>
    <x v="1"/>
    <n v="4699.78"/>
    <n v="0.36"/>
    <n v="1691.9207999999999"/>
    <n v="3007.8591999999999"/>
    <n v="5"/>
    <x v="675"/>
    <d v="2023-06-08T00:00:00"/>
    <x v="2"/>
    <x v="1"/>
    <n v="519.70000000000005"/>
    <x v="4"/>
  </r>
  <r>
    <s v="ORD109983"/>
    <x v="0"/>
    <x v="1"/>
    <n v="4701.96"/>
    <n v="0.16"/>
    <n v="752.31360000000006"/>
    <n v="3949.6464000000001"/>
    <n v="5"/>
    <x v="582"/>
    <d v="2023-07-30T00:00:00"/>
    <x v="1"/>
    <x v="2"/>
    <n v="446.46"/>
    <x v="0"/>
  </r>
  <r>
    <s v="ORD109305"/>
    <x v="3"/>
    <x v="4"/>
    <n v="4705.49"/>
    <n v="0.24"/>
    <n v="1129.3175999999999"/>
    <n v="3576.1723999999999"/>
    <n v="5"/>
    <x v="82"/>
    <d v="2023-11-03T00:00:00"/>
    <x v="2"/>
    <x v="1"/>
    <n v="252.42"/>
    <x v="2"/>
  </r>
  <r>
    <s v="ORD107536"/>
    <x v="1"/>
    <x v="3"/>
    <n v="4705.6099999999997"/>
    <n v="0.14000000000000001"/>
    <n v="658.78539999999998"/>
    <n v="4046.8245999999999"/>
    <n v="5"/>
    <x v="232"/>
    <d v="2024-12-30T00:00:00"/>
    <x v="0"/>
    <x v="2"/>
    <n v="1015.32"/>
    <x v="3"/>
  </r>
  <r>
    <s v="ORD106366"/>
    <x v="3"/>
    <x v="1"/>
    <n v="4707.41"/>
    <n v="0.23"/>
    <n v="1082.7043000000001"/>
    <n v="3624.7056999999995"/>
    <n v="5"/>
    <x v="643"/>
    <d v="2024-06-16T00:00:00"/>
    <x v="2"/>
    <x v="0"/>
    <n v="636.70000000000005"/>
    <x v="4"/>
  </r>
  <r>
    <s v="ORD109630"/>
    <x v="2"/>
    <x v="3"/>
    <n v="4709.37"/>
    <n v="0.24"/>
    <n v="1130.2487999999998"/>
    <n v="3579.1212"/>
    <n v="5"/>
    <x v="688"/>
    <d v="2024-06-15T00:00:00"/>
    <x v="2"/>
    <x v="0"/>
    <n v="1055.9100000000001"/>
    <x v="1"/>
  </r>
  <r>
    <s v="ORD111904"/>
    <x v="2"/>
    <x v="3"/>
    <n v="4722.5600000000004"/>
    <n v="0.45"/>
    <n v="2125.152"/>
    <n v="2597.4080000000004"/>
    <n v="5"/>
    <x v="721"/>
    <d v="2024-10-09T00:00:00"/>
    <x v="0"/>
    <x v="2"/>
    <n v="450.69"/>
    <x v="1"/>
  </r>
  <r>
    <s v="ORD114635"/>
    <x v="2"/>
    <x v="0"/>
    <n v="4725.13"/>
    <n v="0.31"/>
    <n v="1464.7903000000001"/>
    <n v="3260.3397"/>
    <n v="5"/>
    <x v="178"/>
    <d v="2023-01-22T00:00:00"/>
    <x v="1"/>
    <x v="0"/>
    <n v="902.99"/>
    <x v="3"/>
  </r>
  <r>
    <s v="ORD100057"/>
    <x v="1"/>
    <x v="3"/>
    <n v="4725.93"/>
    <n v="0.17"/>
    <n v="803.4081000000001"/>
    <n v="3922.5219000000002"/>
    <n v="5"/>
    <x v="730"/>
    <d v="2024-05-04T00:00:00"/>
    <x v="0"/>
    <x v="0"/>
    <n v="581.75"/>
    <x v="3"/>
  </r>
  <r>
    <s v="ORD109290"/>
    <x v="0"/>
    <x v="2"/>
    <n v="4728.38"/>
    <n v="0.26"/>
    <n v="1229.3788000000002"/>
    <n v="3499.0011999999997"/>
    <n v="5"/>
    <x v="224"/>
    <d v="2024-08-25T00:00:00"/>
    <x v="1"/>
    <x v="1"/>
    <n v="1393.4"/>
    <x v="5"/>
  </r>
  <r>
    <s v="ORD107772"/>
    <x v="0"/>
    <x v="4"/>
    <n v="4735.1400000000003"/>
    <n v="0.5"/>
    <n v="2367.5700000000002"/>
    <n v="2367.5700000000002"/>
    <n v="5"/>
    <x v="675"/>
    <d v="2023-06-14T00:00:00"/>
    <x v="1"/>
    <x v="1"/>
    <n v="493.82"/>
    <x v="4"/>
  </r>
  <r>
    <s v="ORD111316"/>
    <x v="1"/>
    <x v="2"/>
    <n v="4735.33"/>
    <n v="0.17"/>
    <n v="805.00610000000006"/>
    <n v="3930.3238999999999"/>
    <n v="5"/>
    <x v="284"/>
    <d v="2024-01-26T00:00:00"/>
    <x v="0"/>
    <x v="2"/>
    <n v="554.05999999999995"/>
    <x v="3"/>
  </r>
  <r>
    <s v="ORD108166"/>
    <x v="1"/>
    <x v="2"/>
    <n v="4735.7299999999996"/>
    <n v="0.48"/>
    <n v="2273.1503999999995"/>
    <n v="2462.5796"/>
    <n v="5"/>
    <x v="294"/>
    <d v="2024-07-28T00:00:00"/>
    <x v="2"/>
    <x v="0"/>
    <n v="1394.15"/>
    <x v="2"/>
  </r>
  <r>
    <s v="ORD100867"/>
    <x v="2"/>
    <x v="2"/>
    <n v="4737.8999999999996"/>
    <n v="0.4"/>
    <n v="1895.1599999999999"/>
    <n v="2842.74"/>
    <n v="5"/>
    <x v="403"/>
    <d v="2024-04-14T00:00:00"/>
    <x v="2"/>
    <x v="2"/>
    <n v="858.35"/>
    <x v="0"/>
  </r>
  <r>
    <s v="ORD107847"/>
    <x v="1"/>
    <x v="1"/>
    <n v="4738.66"/>
    <n v="0.08"/>
    <n v="379.09280000000001"/>
    <n v="4359.5671999999995"/>
    <n v="5"/>
    <x v="493"/>
    <d v="2024-03-03T00:00:00"/>
    <x v="2"/>
    <x v="0"/>
    <n v="976.58"/>
    <x v="0"/>
  </r>
  <r>
    <s v="ORD103207"/>
    <x v="0"/>
    <x v="4"/>
    <n v="4741.42"/>
    <n v="0.49"/>
    <n v="2323.2957999999999"/>
    <n v="2418.1242000000002"/>
    <n v="5"/>
    <x v="553"/>
    <d v="2023-10-08T00:00:00"/>
    <x v="1"/>
    <x v="2"/>
    <n v="440.9"/>
    <x v="5"/>
  </r>
  <r>
    <s v="ORD105223"/>
    <x v="2"/>
    <x v="0"/>
    <n v="4741.46"/>
    <n v="0.5"/>
    <n v="2370.73"/>
    <n v="2370.73"/>
    <n v="5"/>
    <x v="633"/>
    <d v="2023-11-09T00:00:00"/>
    <x v="2"/>
    <x v="0"/>
    <n v="633.96"/>
    <x v="3"/>
  </r>
  <r>
    <s v="ORD109541"/>
    <x v="0"/>
    <x v="1"/>
    <n v="4743.95"/>
    <n v="0.33"/>
    <n v="1565.5035"/>
    <n v="3178.4465"/>
    <n v="5"/>
    <x v="124"/>
    <d v="2023-09-25T00:00:00"/>
    <x v="1"/>
    <x v="1"/>
    <n v="426.04"/>
    <x v="2"/>
  </r>
  <r>
    <s v="ORD112920"/>
    <x v="3"/>
    <x v="4"/>
    <n v="4745.4399999999996"/>
    <n v="0.2"/>
    <n v="949.08799999999997"/>
    <n v="3796.3519999999999"/>
    <n v="5"/>
    <x v="664"/>
    <d v="2024-04-26T00:00:00"/>
    <x v="2"/>
    <x v="0"/>
    <n v="1172.99"/>
    <x v="0"/>
  </r>
  <r>
    <s v="ORD105160"/>
    <x v="2"/>
    <x v="3"/>
    <n v="4753.22"/>
    <n v="0.43"/>
    <n v="2043.8846000000001"/>
    <n v="2709.3353999999999"/>
    <n v="5"/>
    <x v="726"/>
    <d v="2024-05-25T00:00:00"/>
    <x v="0"/>
    <x v="2"/>
    <n v="927.62"/>
    <x v="5"/>
  </r>
  <r>
    <s v="ORD104878"/>
    <x v="1"/>
    <x v="2"/>
    <n v="4753.46"/>
    <n v="0.1"/>
    <n v="475.346"/>
    <n v="4278.1139999999996"/>
    <n v="5"/>
    <x v="621"/>
    <d v="2024-12-17T00:00:00"/>
    <x v="1"/>
    <x v="2"/>
    <n v="787.48"/>
    <x v="1"/>
  </r>
  <r>
    <s v="ORD100031"/>
    <x v="1"/>
    <x v="0"/>
    <n v="4754.72"/>
    <n v="0.32"/>
    <n v="1521.5104000000001"/>
    <n v="3233.2096000000001"/>
    <n v="5"/>
    <x v="435"/>
    <d v="2024-08-27T00:00:00"/>
    <x v="0"/>
    <x v="0"/>
    <n v="697.03"/>
    <x v="3"/>
  </r>
  <r>
    <s v="ORD100519"/>
    <x v="2"/>
    <x v="0"/>
    <n v="4771.59"/>
    <n v="0.19"/>
    <n v="906.60210000000006"/>
    <n v="3864.9879000000001"/>
    <n v="5"/>
    <x v="142"/>
    <d v="2023-07-17T00:00:00"/>
    <x v="2"/>
    <x v="1"/>
    <n v="997.46"/>
    <x v="2"/>
  </r>
  <r>
    <s v="ORD102657"/>
    <x v="3"/>
    <x v="2"/>
    <n v="4776.49"/>
    <n v="0.11"/>
    <n v="525.41390000000001"/>
    <n v="4251.0761000000002"/>
    <n v="5"/>
    <x v="642"/>
    <d v="2023-06-16T00:00:00"/>
    <x v="2"/>
    <x v="0"/>
    <n v="1091.68"/>
    <x v="5"/>
  </r>
  <r>
    <s v="ORD113906"/>
    <x v="0"/>
    <x v="4"/>
    <n v="4776.75"/>
    <n v="0.11"/>
    <n v="525.4425"/>
    <n v="4251.3074999999999"/>
    <n v="5"/>
    <x v="267"/>
    <d v="2023-09-06T00:00:00"/>
    <x v="2"/>
    <x v="2"/>
    <n v="1056.32"/>
    <x v="1"/>
  </r>
  <r>
    <s v="ORD111694"/>
    <x v="0"/>
    <x v="3"/>
    <n v="4781.49"/>
    <n v="0.47"/>
    <n v="2247.3002999999999"/>
    <n v="2534.1896999999999"/>
    <n v="5"/>
    <x v="567"/>
    <d v="2024-03-01T00:00:00"/>
    <x v="1"/>
    <x v="1"/>
    <n v="314.36"/>
    <x v="0"/>
  </r>
  <r>
    <s v="ORD107061"/>
    <x v="0"/>
    <x v="3"/>
    <n v="4781.9799999999996"/>
    <n v="0.09"/>
    <n v="430.37819999999994"/>
    <n v="4351.6017999999995"/>
    <n v="5"/>
    <x v="32"/>
    <d v="2024-10-26T00:00:00"/>
    <x v="0"/>
    <x v="1"/>
    <n v="1149.57"/>
    <x v="5"/>
  </r>
  <r>
    <s v="ORD100816"/>
    <x v="1"/>
    <x v="3"/>
    <n v="4788.71"/>
    <n v="0.47"/>
    <n v="2250.6936999999998"/>
    <n v="2538.0163000000002"/>
    <n v="5"/>
    <x v="220"/>
    <d v="2023-03-06T00:00:00"/>
    <x v="0"/>
    <x v="1"/>
    <n v="898.79"/>
    <x v="3"/>
  </r>
  <r>
    <s v="ORD111618"/>
    <x v="1"/>
    <x v="0"/>
    <n v="4788.83"/>
    <n v="0.38"/>
    <n v="1819.7554"/>
    <n v="2969.0745999999999"/>
    <n v="5"/>
    <x v="140"/>
    <d v="2023-05-16T00:00:00"/>
    <x v="1"/>
    <x v="2"/>
    <n v="279.57"/>
    <x v="1"/>
  </r>
  <r>
    <s v="ORD108140"/>
    <x v="3"/>
    <x v="1"/>
    <n v="4799.54"/>
    <n v="0.17"/>
    <n v="815.92180000000008"/>
    <n v="3983.6181999999999"/>
    <n v="5"/>
    <x v="301"/>
    <d v="2024-06-01T00:00:00"/>
    <x v="0"/>
    <x v="1"/>
    <n v="512.22"/>
    <x v="3"/>
  </r>
  <r>
    <s v="ORD100906"/>
    <x v="2"/>
    <x v="4"/>
    <n v="4802.3100000000004"/>
    <n v="0.19"/>
    <n v="912.4389000000001"/>
    <n v="3889.8711000000003"/>
    <n v="5"/>
    <x v="703"/>
    <d v="2023-06-04T00:00:00"/>
    <x v="2"/>
    <x v="2"/>
    <n v="274.77"/>
    <x v="3"/>
  </r>
  <r>
    <s v="ORD102438"/>
    <x v="0"/>
    <x v="4"/>
    <n v="4804.8599999999997"/>
    <n v="0.01"/>
    <n v="48.0486"/>
    <n v="4756.8113999999996"/>
    <n v="5"/>
    <x v="292"/>
    <d v="2023-04-27T00:00:00"/>
    <x v="2"/>
    <x v="1"/>
    <n v="951.36"/>
    <x v="4"/>
  </r>
  <r>
    <s v="ORD101373"/>
    <x v="2"/>
    <x v="2"/>
    <n v="4807.71"/>
    <n v="0.35"/>
    <n v="1682.6985"/>
    <n v="3125.0115000000001"/>
    <n v="5"/>
    <x v="610"/>
    <d v="2023-09-15T00:00:00"/>
    <x v="1"/>
    <x v="2"/>
    <n v="270.47000000000003"/>
    <x v="3"/>
  </r>
  <r>
    <s v="ORD106804"/>
    <x v="3"/>
    <x v="0"/>
    <n v="4818.13"/>
    <n v="0.37"/>
    <n v="1782.7081000000001"/>
    <n v="3035.4219000000003"/>
    <n v="5"/>
    <x v="667"/>
    <d v="2024-09-30T00:00:00"/>
    <x v="1"/>
    <x v="2"/>
    <n v="832.86"/>
    <x v="3"/>
  </r>
  <r>
    <s v="ORD105881"/>
    <x v="1"/>
    <x v="3"/>
    <n v="4818.63"/>
    <n v="0.31"/>
    <n v="1493.7753"/>
    <n v="3324.8546999999999"/>
    <n v="5"/>
    <x v="331"/>
    <d v="2023-10-18T00:00:00"/>
    <x v="0"/>
    <x v="1"/>
    <n v="1109.55"/>
    <x v="5"/>
  </r>
  <r>
    <s v="ORD113708"/>
    <x v="1"/>
    <x v="1"/>
    <n v="4819.8500000000004"/>
    <n v="0.4"/>
    <n v="1927.9400000000003"/>
    <n v="2891.91"/>
    <n v="5"/>
    <x v="655"/>
    <d v="2024-11-21T00:00:00"/>
    <x v="1"/>
    <x v="1"/>
    <n v="515.61"/>
    <x v="3"/>
  </r>
  <r>
    <s v="ORD106141"/>
    <x v="3"/>
    <x v="2"/>
    <n v="4821.4399999999996"/>
    <n v="0.45"/>
    <n v="2169.6479999999997"/>
    <n v="2651.7919999999999"/>
    <n v="5"/>
    <x v="6"/>
    <d v="2023-08-21T00:00:00"/>
    <x v="1"/>
    <x v="0"/>
    <n v="734.42"/>
    <x v="5"/>
  </r>
  <r>
    <s v="ORD107287"/>
    <x v="3"/>
    <x v="0"/>
    <n v="4821.67"/>
    <n v="0.32"/>
    <n v="1542.9344000000001"/>
    <n v="3278.7356"/>
    <n v="5"/>
    <x v="679"/>
    <d v="2023-08-09T00:00:00"/>
    <x v="1"/>
    <x v="2"/>
    <n v="1240.47"/>
    <x v="1"/>
  </r>
  <r>
    <s v="ORD108625"/>
    <x v="0"/>
    <x v="3"/>
    <n v="4825.91"/>
    <n v="0.26"/>
    <n v="1254.7366"/>
    <n v="3571.1733999999997"/>
    <n v="5"/>
    <x v="117"/>
    <d v="2023-03-15T00:00:00"/>
    <x v="0"/>
    <x v="2"/>
    <n v="1049.67"/>
    <x v="1"/>
  </r>
  <r>
    <s v="ORD110061"/>
    <x v="0"/>
    <x v="4"/>
    <n v="4826.92"/>
    <n v="0.24"/>
    <n v="1158.4608000000001"/>
    <n v="3668.4592000000002"/>
    <n v="5"/>
    <x v="82"/>
    <d v="2023-11-07T00:00:00"/>
    <x v="2"/>
    <x v="2"/>
    <n v="254.26"/>
    <x v="5"/>
  </r>
  <r>
    <s v="ORD102932"/>
    <x v="1"/>
    <x v="1"/>
    <n v="4827.26"/>
    <n v="0.44"/>
    <n v="2123.9944"/>
    <n v="2703.2656000000002"/>
    <n v="5"/>
    <x v="549"/>
    <d v="2023-12-05T00:00:00"/>
    <x v="0"/>
    <x v="2"/>
    <n v="1096.2"/>
    <x v="4"/>
  </r>
  <r>
    <s v="ORD110450"/>
    <x v="0"/>
    <x v="2"/>
    <n v="4827.3900000000003"/>
    <n v="0.01"/>
    <n v="48.273900000000005"/>
    <n v="4779.1161000000002"/>
    <n v="5"/>
    <x v="374"/>
    <d v="2023-10-20T00:00:00"/>
    <x v="1"/>
    <x v="2"/>
    <n v="603.12"/>
    <x v="3"/>
  </r>
  <r>
    <s v="ORD107804"/>
    <x v="0"/>
    <x v="1"/>
    <n v="4828.3999999999996"/>
    <n v="0.33"/>
    <n v="1593.3719999999998"/>
    <n v="3235.0279999999998"/>
    <n v="5"/>
    <x v="49"/>
    <d v="2024-12-17T00:00:00"/>
    <x v="0"/>
    <x v="0"/>
    <n v="807.83"/>
    <x v="0"/>
  </r>
  <r>
    <s v="ORD105580"/>
    <x v="3"/>
    <x v="3"/>
    <n v="4829.68"/>
    <n v="0.33"/>
    <n v="1593.7944000000002"/>
    <n v="3235.8856000000001"/>
    <n v="5"/>
    <x v="70"/>
    <d v="2024-07-16T00:00:00"/>
    <x v="2"/>
    <x v="0"/>
    <n v="1091.33"/>
    <x v="3"/>
  </r>
  <r>
    <s v="ORD100673"/>
    <x v="2"/>
    <x v="1"/>
    <n v="4833.29"/>
    <n v="0.42"/>
    <n v="2029.9818"/>
    <n v="2803.3081999999999"/>
    <n v="5"/>
    <x v="216"/>
    <d v="2023-04-21T00:00:00"/>
    <x v="1"/>
    <x v="2"/>
    <n v="1389.1"/>
    <x v="2"/>
  </r>
  <r>
    <s v="ORD110160"/>
    <x v="3"/>
    <x v="0"/>
    <n v="4840.1400000000003"/>
    <n v="0.11"/>
    <n v="532.41540000000009"/>
    <n v="4307.7246000000005"/>
    <n v="5"/>
    <x v="433"/>
    <d v="2023-04-19T00:00:00"/>
    <x v="2"/>
    <x v="1"/>
    <n v="283.67"/>
    <x v="3"/>
  </r>
  <r>
    <s v="ORD103357"/>
    <x v="0"/>
    <x v="2"/>
    <n v="4846"/>
    <n v="0.19"/>
    <n v="920.74"/>
    <n v="3925.26"/>
    <n v="5"/>
    <x v="40"/>
    <d v="2024-04-11T00:00:00"/>
    <x v="0"/>
    <x v="0"/>
    <n v="1256.68"/>
    <x v="2"/>
  </r>
  <r>
    <s v="ORD102266"/>
    <x v="3"/>
    <x v="2"/>
    <n v="4846.58"/>
    <n v="0.11"/>
    <n v="533.12379999999996"/>
    <n v="4313.4561999999996"/>
    <n v="5"/>
    <x v="697"/>
    <d v="2024-05-17T00:00:00"/>
    <x v="2"/>
    <x v="2"/>
    <n v="355.43"/>
    <x v="2"/>
  </r>
  <r>
    <s v="ORD104470"/>
    <x v="2"/>
    <x v="2"/>
    <n v="4850.97"/>
    <n v="0.33"/>
    <n v="1600.8201000000001"/>
    <n v="3250.1499000000003"/>
    <n v="5"/>
    <x v="417"/>
    <d v="2023-10-26T00:00:00"/>
    <x v="2"/>
    <x v="0"/>
    <n v="636.80999999999995"/>
    <x v="1"/>
  </r>
  <r>
    <s v="ORD107734"/>
    <x v="2"/>
    <x v="0"/>
    <n v="4851.92"/>
    <n v="0.32"/>
    <n v="1552.6144000000002"/>
    <n v="3299.3055999999997"/>
    <n v="5"/>
    <x v="152"/>
    <d v="2024-09-07T00:00:00"/>
    <x v="0"/>
    <x v="0"/>
    <n v="601.85"/>
    <x v="2"/>
  </r>
  <r>
    <s v="ORD106950"/>
    <x v="2"/>
    <x v="3"/>
    <n v="4852.3900000000003"/>
    <n v="0.5"/>
    <n v="2426.1950000000002"/>
    <n v="2426.1950000000002"/>
    <n v="5"/>
    <x v="111"/>
    <d v="2024-12-26T00:00:00"/>
    <x v="2"/>
    <x v="2"/>
    <n v="971.93"/>
    <x v="4"/>
  </r>
  <r>
    <s v="ORD107304"/>
    <x v="2"/>
    <x v="3"/>
    <n v="4853.4399999999996"/>
    <n v="0.48"/>
    <n v="2329.6511999999998"/>
    <n v="2523.7887999999998"/>
    <n v="5"/>
    <x v="52"/>
    <d v="2023-04-19T00:00:00"/>
    <x v="2"/>
    <x v="1"/>
    <n v="1099.3900000000001"/>
    <x v="4"/>
  </r>
  <r>
    <s v="ORD111518"/>
    <x v="0"/>
    <x v="2"/>
    <n v="4853.75"/>
    <n v="0.32"/>
    <n v="1553.2"/>
    <n v="3300.55"/>
    <n v="5"/>
    <x v="154"/>
    <d v="2023-02-02T00:00:00"/>
    <x v="0"/>
    <x v="1"/>
    <n v="1002.34"/>
    <x v="2"/>
  </r>
  <r>
    <s v="ORD101326"/>
    <x v="1"/>
    <x v="3"/>
    <n v="4860.08"/>
    <n v="0.12"/>
    <n v="583.20960000000002"/>
    <n v="4276.8703999999998"/>
    <n v="5"/>
    <x v="559"/>
    <d v="2024-12-15T00:00:00"/>
    <x v="2"/>
    <x v="1"/>
    <n v="715.7"/>
    <x v="5"/>
  </r>
  <r>
    <s v="ORD105173"/>
    <x v="3"/>
    <x v="2"/>
    <n v="4861.25"/>
    <n v="0.39"/>
    <n v="1895.8875"/>
    <n v="2965.3625000000002"/>
    <n v="5"/>
    <x v="691"/>
    <d v="2024-04-07T00:00:00"/>
    <x v="0"/>
    <x v="2"/>
    <n v="518.58000000000004"/>
    <x v="3"/>
  </r>
  <r>
    <s v="ORD100939"/>
    <x v="2"/>
    <x v="1"/>
    <n v="4864.3999999999996"/>
    <n v="0.34"/>
    <n v="1653.896"/>
    <n v="3210.5039999999999"/>
    <n v="5"/>
    <x v="282"/>
    <d v="2023-12-08T00:00:00"/>
    <x v="0"/>
    <x v="1"/>
    <n v="1256.3800000000001"/>
    <x v="4"/>
  </r>
  <r>
    <s v="ORD105536"/>
    <x v="1"/>
    <x v="2"/>
    <n v="4866.1899999999996"/>
    <n v="0.48"/>
    <n v="2335.7711999999997"/>
    <n v="2530.4187999999999"/>
    <n v="5"/>
    <x v="157"/>
    <d v="2024-07-30T00:00:00"/>
    <x v="2"/>
    <x v="2"/>
    <n v="1027.04"/>
    <x v="5"/>
  </r>
  <r>
    <s v="ORD110399"/>
    <x v="2"/>
    <x v="1"/>
    <n v="4874.47"/>
    <n v="0.39"/>
    <n v="1901.0433000000003"/>
    <n v="2973.4267"/>
    <n v="5"/>
    <x v="437"/>
    <d v="2023-12-20T00:00:00"/>
    <x v="1"/>
    <x v="0"/>
    <n v="1352.65"/>
    <x v="3"/>
  </r>
  <r>
    <s v="ORD108965"/>
    <x v="0"/>
    <x v="2"/>
    <n v="4876.78"/>
    <n v="0.05"/>
    <n v="243.839"/>
    <n v="4632.9409999999998"/>
    <n v="5"/>
    <x v="506"/>
    <d v="2023-12-02T00:00:00"/>
    <x v="2"/>
    <x v="2"/>
    <n v="450.02"/>
    <x v="0"/>
  </r>
  <r>
    <s v="ORD100485"/>
    <x v="2"/>
    <x v="4"/>
    <n v="4878"/>
    <n v="0.28999999999999998"/>
    <n v="1414.62"/>
    <n v="3463.38"/>
    <n v="5"/>
    <x v="441"/>
    <d v="2024-03-22T00:00:00"/>
    <x v="1"/>
    <x v="0"/>
    <n v="731.64"/>
    <x v="2"/>
  </r>
  <r>
    <s v="ORD114212"/>
    <x v="2"/>
    <x v="3"/>
    <n v="4880.0200000000004"/>
    <n v="0.46"/>
    <n v="2244.8092000000001"/>
    <n v="2635.2108000000003"/>
    <n v="5"/>
    <x v="558"/>
    <d v="2023-02-12T00:00:00"/>
    <x v="1"/>
    <x v="0"/>
    <n v="980.43"/>
    <x v="5"/>
  </r>
  <r>
    <s v="ORD105659"/>
    <x v="1"/>
    <x v="2"/>
    <n v="4881.87"/>
    <n v="0.21"/>
    <n v="1025.1926999999998"/>
    <n v="3856.6773000000003"/>
    <n v="5"/>
    <x v="4"/>
    <d v="2023-12-26T00:00:00"/>
    <x v="0"/>
    <x v="2"/>
    <n v="410.5"/>
    <x v="3"/>
  </r>
  <r>
    <s v="ORD100139"/>
    <x v="1"/>
    <x v="2"/>
    <n v="4890.63"/>
    <n v="0.1"/>
    <n v="489.06300000000005"/>
    <n v="4401.567"/>
    <n v="5"/>
    <x v="726"/>
    <d v="2024-05-25T00:00:00"/>
    <x v="1"/>
    <x v="0"/>
    <n v="466.35"/>
    <x v="1"/>
  </r>
  <r>
    <s v="ORD113486"/>
    <x v="1"/>
    <x v="2"/>
    <n v="4897.51"/>
    <n v="0.46"/>
    <n v="2252.8546000000001"/>
    <n v="2644.6554000000001"/>
    <n v="5"/>
    <x v="183"/>
    <d v="2023-05-25T00:00:00"/>
    <x v="1"/>
    <x v="0"/>
    <n v="367.9"/>
    <x v="2"/>
  </r>
  <r>
    <s v="ORD106901"/>
    <x v="1"/>
    <x v="1"/>
    <n v="4897.91"/>
    <n v="0.2"/>
    <n v="979.58199999999999"/>
    <n v="3918.328"/>
    <n v="5"/>
    <x v="96"/>
    <d v="2024-08-14T00:00:00"/>
    <x v="0"/>
    <x v="1"/>
    <n v="290.66000000000003"/>
    <x v="5"/>
  </r>
  <r>
    <s v="ORD114690"/>
    <x v="2"/>
    <x v="2"/>
    <n v="4901.03"/>
    <n v="0.27"/>
    <n v="1323.2781"/>
    <n v="3577.7518999999998"/>
    <n v="5"/>
    <x v="172"/>
    <d v="2023-07-13T00:00:00"/>
    <x v="2"/>
    <x v="2"/>
    <n v="744.06"/>
    <x v="5"/>
  </r>
  <r>
    <s v="ORD101367"/>
    <x v="2"/>
    <x v="4"/>
    <n v="4902.1000000000004"/>
    <n v="0.5"/>
    <n v="2451.0500000000002"/>
    <n v="2451.0500000000002"/>
    <n v="5"/>
    <x v="653"/>
    <d v="2024-03-17T00:00:00"/>
    <x v="1"/>
    <x v="1"/>
    <n v="315.27"/>
    <x v="2"/>
  </r>
  <r>
    <s v="ORD112641"/>
    <x v="0"/>
    <x v="1"/>
    <n v="4905.1000000000004"/>
    <n v="0.47"/>
    <n v="2305.3969999999999"/>
    <n v="2599.7030000000004"/>
    <n v="5"/>
    <x v="582"/>
    <d v="2023-08-03T00:00:00"/>
    <x v="1"/>
    <x v="0"/>
    <n v="1371.54"/>
    <x v="5"/>
  </r>
  <r>
    <s v="ORD105981"/>
    <x v="3"/>
    <x v="1"/>
    <n v="4905.97"/>
    <n v="0.23"/>
    <n v="1128.3731"/>
    <n v="3777.5969000000005"/>
    <n v="5"/>
    <x v="502"/>
    <d v="2024-11-28T00:00:00"/>
    <x v="1"/>
    <x v="2"/>
    <n v="835.53"/>
    <x v="5"/>
  </r>
  <r>
    <s v="ORD101154"/>
    <x v="3"/>
    <x v="0"/>
    <n v="4912.7299999999996"/>
    <n v="0.27"/>
    <n v="1326.4370999999999"/>
    <n v="3586.2928999999995"/>
    <n v="5"/>
    <x v="164"/>
    <d v="2023-11-22T00:00:00"/>
    <x v="2"/>
    <x v="2"/>
    <n v="1054.72"/>
    <x v="3"/>
  </r>
  <r>
    <s v="ORD101548"/>
    <x v="1"/>
    <x v="1"/>
    <n v="4913.04"/>
    <n v="0.09"/>
    <n v="442.17359999999996"/>
    <n v="4470.8663999999999"/>
    <n v="5"/>
    <x v="340"/>
    <d v="2024-10-16T00:00:00"/>
    <x v="1"/>
    <x v="1"/>
    <n v="921.26"/>
    <x v="3"/>
  </r>
  <r>
    <s v="ORD113172"/>
    <x v="0"/>
    <x v="0"/>
    <n v="4914.45"/>
    <n v="0.2"/>
    <n v="982.89"/>
    <n v="3931.56"/>
    <n v="5"/>
    <x v="118"/>
    <d v="2024-10-01T00:00:00"/>
    <x v="2"/>
    <x v="2"/>
    <n v="1181.18"/>
    <x v="0"/>
  </r>
  <r>
    <s v="ORD104645"/>
    <x v="1"/>
    <x v="1"/>
    <n v="4915.9799999999996"/>
    <n v="0.39"/>
    <n v="1917.2321999999999"/>
    <n v="2998.7477999999996"/>
    <n v="5"/>
    <x v="558"/>
    <d v="2023-02-07T00:00:00"/>
    <x v="0"/>
    <x v="0"/>
    <n v="1110.04"/>
    <x v="1"/>
  </r>
  <r>
    <s v="ORD113867"/>
    <x v="3"/>
    <x v="4"/>
    <n v="4917.8900000000003"/>
    <n v="0.35"/>
    <n v="1721.2615000000001"/>
    <n v="3196.6285000000003"/>
    <n v="5"/>
    <x v="146"/>
    <d v="2023-12-29T00:00:00"/>
    <x v="1"/>
    <x v="1"/>
    <n v="1007.04"/>
    <x v="2"/>
  </r>
  <r>
    <s v="ORD102078"/>
    <x v="0"/>
    <x v="4"/>
    <n v="4920.01"/>
    <n v="0.47"/>
    <n v="2312.4047"/>
    <n v="2607.6053000000002"/>
    <n v="5"/>
    <x v="318"/>
    <d v="2024-07-02T00:00:00"/>
    <x v="1"/>
    <x v="1"/>
    <n v="1096.1600000000001"/>
    <x v="3"/>
  </r>
  <r>
    <s v="ORD106632"/>
    <x v="1"/>
    <x v="2"/>
    <n v="4928.8900000000003"/>
    <n v="0.36"/>
    <n v="1774.4004"/>
    <n v="3154.4896000000003"/>
    <n v="5"/>
    <x v="356"/>
    <d v="2024-02-23T00:00:00"/>
    <x v="2"/>
    <x v="0"/>
    <n v="815.98"/>
    <x v="2"/>
  </r>
  <r>
    <s v="ORD113883"/>
    <x v="2"/>
    <x v="3"/>
    <n v="4930.43"/>
    <n v="0.49"/>
    <n v="2415.9106999999999"/>
    <n v="2514.5193000000004"/>
    <n v="5"/>
    <x v="468"/>
    <d v="2024-01-05T00:00:00"/>
    <x v="1"/>
    <x v="1"/>
    <n v="1284.3800000000001"/>
    <x v="2"/>
  </r>
  <r>
    <s v="ORD107625"/>
    <x v="1"/>
    <x v="1"/>
    <n v="4938.55"/>
    <n v="0.49"/>
    <n v="2419.8895000000002"/>
    <n v="2518.6605"/>
    <n v="5"/>
    <x v="294"/>
    <d v="2024-07-27T00:00:00"/>
    <x v="1"/>
    <x v="1"/>
    <n v="1256.6099999999999"/>
    <x v="3"/>
  </r>
  <r>
    <s v="ORD102832"/>
    <x v="1"/>
    <x v="2"/>
    <n v="4943.59"/>
    <n v="0.33"/>
    <n v="1631.3847000000001"/>
    <n v="3312.2053000000001"/>
    <n v="5"/>
    <x v="692"/>
    <d v="2024-08-11T00:00:00"/>
    <x v="0"/>
    <x v="1"/>
    <n v="760.67"/>
    <x v="5"/>
  </r>
  <r>
    <s v="ORD111793"/>
    <x v="2"/>
    <x v="3"/>
    <n v="4945.3500000000004"/>
    <n v="0.49"/>
    <n v="2423.2215000000001"/>
    <n v="2522.1285000000003"/>
    <n v="5"/>
    <x v="114"/>
    <d v="2024-03-27T00:00:00"/>
    <x v="1"/>
    <x v="1"/>
    <n v="859.34"/>
    <x v="2"/>
  </r>
  <r>
    <s v="ORD109671"/>
    <x v="0"/>
    <x v="0"/>
    <n v="4945.41"/>
    <n v="0.39"/>
    <n v="1928.7099000000001"/>
    <n v="3016.7001"/>
    <n v="5"/>
    <x v="706"/>
    <d v="2024-04-26T00:00:00"/>
    <x v="0"/>
    <x v="0"/>
    <n v="579.03"/>
    <x v="1"/>
  </r>
  <r>
    <s v="ORD101793"/>
    <x v="0"/>
    <x v="4"/>
    <n v="4946.83"/>
    <n v="0.02"/>
    <n v="98.936599999999999"/>
    <n v="4847.8933999999999"/>
    <n v="5"/>
    <x v="597"/>
    <d v="2023-04-25T00:00:00"/>
    <x v="0"/>
    <x v="1"/>
    <n v="795.25"/>
    <x v="0"/>
  </r>
  <r>
    <s v="ORD110560"/>
    <x v="2"/>
    <x v="3"/>
    <n v="4947.97"/>
    <n v="0.42"/>
    <n v="2078.1473999999998"/>
    <n v="2869.8226000000004"/>
    <n v="5"/>
    <x v="528"/>
    <d v="2024-04-29T00:00:00"/>
    <x v="0"/>
    <x v="2"/>
    <n v="625.52"/>
    <x v="1"/>
  </r>
  <r>
    <s v="ORD114444"/>
    <x v="0"/>
    <x v="2"/>
    <n v="4948.2700000000004"/>
    <n v="0.27"/>
    <n v="1336.0329000000002"/>
    <n v="3612.2371000000003"/>
    <n v="5"/>
    <x v="637"/>
    <d v="2024-11-20T00:00:00"/>
    <x v="1"/>
    <x v="0"/>
    <n v="1253.6199999999999"/>
    <x v="5"/>
  </r>
  <r>
    <s v="ORD103242"/>
    <x v="3"/>
    <x v="3"/>
    <n v="4948.32"/>
    <n v="0.11"/>
    <n v="544.3152"/>
    <n v="4404.0047999999997"/>
    <n v="5"/>
    <x v="11"/>
    <d v="2024-06-02T00:00:00"/>
    <x v="2"/>
    <x v="2"/>
    <n v="454.3"/>
    <x v="5"/>
  </r>
  <r>
    <s v="ORD101222"/>
    <x v="1"/>
    <x v="1"/>
    <n v="4955.8999999999996"/>
    <n v="0.27"/>
    <n v="1338.0930000000001"/>
    <n v="3617.8069999999998"/>
    <n v="5"/>
    <x v="571"/>
    <d v="2024-07-22T00:00:00"/>
    <x v="1"/>
    <x v="1"/>
    <n v="995.54"/>
    <x v="5"/>
  </r>
  <r>
    <s v="ORD115193"/>
    <x v="3"/>
    <x v="3"/>
    <n v="4961.71"/>
    <n v="0.05"/>
    <n v="248.08550000000002"/>
    <n v="4713.6244999999999"/>
    <n v="5"/>
    <x v="25"/>
    <d v="2023-01-09T00:00:00"/>
    <x v="2"/>
    <x v="2"/>
    <n v="924.28"/>
    <x v="0"/>
  </r>
  <r>
    <s v="ORD103349"/>
    <x v="0"/>
    <x v="0"/>
    <n v="4962.07"/>
    <n v="0.47"/>
    <n v="2332.1728999999996"/>
    <n v="2629.8971000000001"/>
    <n v="5"/>
    <x v="179"/>
    <d v="2023-12-10T00:00:00"/>
    <x v="0"/>
    <x v="0"/>
    <n v="731.42"/>
    <x v="2"/>
  </r>
  <r>
    <s v="ORD115075"/>
    <x v="3"/>
    <x v="4"/>
    <n v="4962.76"/>
    <n v="0.04"/>
    <n v="198.5104"/>
    <n v="4764.2496000000001"/>
    <n v="5"/>
    <x v="102"/>
    <d v="2023-10-06T00:00:00"/>
    <x v="1"/>
    <x v="0"/>
    <n v="614.87"/>
    <x v="3"/>
  </r>
  <r>
    <s v="ORD100908"/>
    <x v="0"/>
    <x v="2"/>
    <n v="4966.01"/>
    <n v="0.31"/>
    <n v="1539.4631000000002"/>
    <n v="3426.5469000000003"/>
    <n v="5"/>
    <x v="452"/>
    <d v="2023-10-13T00:00:00"/>
    <x v="0"/>
    <x v="2"/>
    <n v="649.14"/>
    <x v="2"/>
  </r>
  <r>
    <s v="ORD103385"/>
    <x v="2"/>
    <x v="2"/>
    <n v="4969.13"/>
    <n v="0.42"/>
    <n v="2087.0346"/>
    <n v="2882.0954000000002"/>
    <n v="5"/>
    <x v="374"/>
    <d v="2023-10-26T00:00:00"/>
    <x v="0"/>
    <x v="0"/>
    <n v="695.75"/>
    <x v="2"/>
  </r>
  <r>
    <s v="ORD101447"/>
    <x v="3"/>
    <x v="2"/>
    <n v="4970.66"/>
    <n v="0.35"/>
    <n v="1739.7309999999998"/>
    <n v="3230.9290000000001"/>
    <n v="5"/>
    <x v="712"/>
    <d v="2024-02-23T00:00:00"/>
    <x v="0"/>
    <x v="2"/>
    <n v="839.37"/>
    <x v="5"/>
  </r>
  <r>
    <s v="ORD102504"/>
    <x v="2"/>
    <x v="2"/>
    <n v="4971.2299999999996"/>
    <n v="0.03"/>
    <n v="149.13689999999997"/>
    <n v="4822.0931"/>
    <n v="5"/>
    <x v="307"/>
    <d v="2023-01-05T00:00:00"/>
    <x v="1"/>
    <x v="2"/>
    <n v="470.1"/>
    <x v="1"/>
  </r>
  <r>
    <s v="ORD103398"/>
    <x v="3"/>
    <x v="3"/>
    <n v="4983.8"/>
    <n v="0.39"/>
    <n v="1943.6820000000002"/>
    <n v="3040.1179999999999"/>
    <n v="5"/>
    <x v="217"/>
    <d v="2023-09-26T00:00:00"/>
    <x v="2"/>
    <x v="1"/>
    <n v="519.87"/>
    <x v="1"/>
  </r>
  <r>
    <s v="ORD109614"/>
    <x v="0"/>
    <x v="0"/>
    <n v="4985.0600000000004"/>
    <n v="0.03"/>
    <n v="149.55180000000001"/>
    <n v="4835.5082000000002"/>
    <n v="5"/>
    <x v="540"/>
    <d v="2024-01-13T00:00:00"/>
    <x v="0"/>
    <x v="1"/>
    <n v="1177.8499999999999"/>
    <x v="0"/>
  </r>
  <r>
    <s v="ORD105210"/>
    <x v="2"/>
    <x v="2"/>
    <n v="4986.97"/>
    <n v="0.28999999999999998"/>
    <n v="1446.2212999999999"/>
    <n v="3540.7487000000001"/>
    <n v="5"/>
    <x v="251"/>
    <d v="2023-10-15T00:00:00"/>
    <x v="0"/>
    <x v="2"/>
    <n v="277.89999999999998"/>
    <x v="0"/>
  </r>
  <r>
    <s v="ORD105834"/>
    <x v="1"/>
    <x v="0"/>
    <n v="4989.26"/>
    <n v="0.26"/>
    <n v="1297.2076000000002"/>
    <n v="3692.0524"/>
    <n v="5"/>
    <x v="40"/>
    <d v="2024-04-07T00:00:00"/>
    <x v="1"/>
    <x v="1"/>
    <n v="547.24"/>
    <x v="0"/>
  </r>
  <r>
    <s v="ORD112184"/>
    <x v="1"/>
    <x v="2"/>
    <n v="4991"/>
    <n v="0.12"/>
    <n v="598.91999999999996"/>
    <n v="4392.08"/>
    <n v="5"/>
    <x v="557"/>
    <d v="2023-03-07T00:00:00"/>
    <x v="0"/>
    <x v="1"/>
    <n v="383.02"/>
    <x v="0"/>
  </r>
  <r>
    <s v="ORD112701"/>
    <x v="0"/>
    <x v="1"/>
    <n v="4995.8999999999996"/>
    <n v="0.39"/>
    <n v="1948.4009999999998"/>
    <n v="3047.4989999999998"/>
    <n v="5"/>
    <x v="480"/>
    <d v="2023-02-19T00:00:00"/>
    <x v="1"/>
    <x v="0"/>
    <n v="714.47"/>
    <x v="4"/>
  </r>
  <r>
    <s v="ORD112147"/>
    <x v="2"/>
    <x v="0"/>
    <n v="102.36"/>
    <n v="0.25"/>
    <n v="25.59"/>
    <n v="76.77"/>
    <n v="4"/>
    <x v="681"/>
    <d v="2023-12-20T00:00:00"/>
    <x v="1"/>
    <x v="0"/>
    <n v="29.08"/>
    <x v="1"/>
  </r>
  <r>
    <s v="ORD105783"/>
    <x v="1"/>
    <x v="4"/>
    <n v="112.32"/>
    <n v="0.28999999999999998"/>
    <n v="32.572799999999994"/>
    <n v="79.747199999999992"/>
    <n v="4"/>
    <x v="379"/>
    <d v="2023-03-08T00:00:00"/>
    <x v="2"/>
    <x v="0"/>
    <n v="15.71"/>
    <x v="2"/>
  </r>
  <r>
    <s v="ORD109719"/>
    <x v="2"/>
    <x v="3"/>
    <n v="114.88"/>
    <n v="0.39"/>
    <n v="44.803199999999997"/>
    <n v="70.076799999999992"/>
    <n v="4"/>
    <x v="55"/>
    <d v="2023-10-25T00:00:00"/>
    <x v="1"/>
    <x v="2"/>
    <n v="29.86"/>
    <x v="1"/>
  </r>
  <r>
    <s v="ORD103690"/>
    <x v="2"/>
    <x v="3"/>
    <n v="120.02"/>
    <n v="0.03"/>
    <n v="3.6005999999999996"/>
    <n v="116.4194"/>
    <n v="4"/>
    <x v="122"/>
    <d v="2024-09-03T00:00:00"/>
    <x v="2"/>
    <x v="2"/>
    <n v="7.79"/>
    <x v="1"/>
  </r>
  <r>
    <s v="ORD111782"/>
    <x v="0"/>
    <x v="3"/>
    <n v="126.61"/>
    <n v="0.36"/>
    <n v="45.579599999999999"/>
    <n v="81.0304"/>
    <n v="4"/>
    <x v="215"/>
    <d v="2024-09-24T00:00:00"/>
    <x v="1"/>
    <x v="0"/>
    <n v="19.170000000000002"/>
    <x v="2"/>
  </r>
  <r>
    <s v="ORD101774"/>
    <x v="0"/>
    <x v="4"/>
    <n v="128.44999999999999"/>
    <n v="0.18"/>
    <n v="23.120999999999999"/>
    <n v="105.32899999999999"/>
    <n v="4"/>
    <x v="189"/>
    <d v="2023-05-23T00:00:00"/>
    <x v="2"/>
    <x v="1"/>
    <n v="6.64"/>
    <x v="2"/>
  </r>
  <r>
    <s v="ORD114101"/>
    <x v="1"/>
    <x v="0"/>
    <n v="128.77000000000001"/>
    <n v="0.27"/>
    <n v="34.767900000000004"/>
    <n v="94.002100000000013"/>
    <n v="4"/>
    <x v="484"/>
    <d v="2023-03-25T00:00:00"/>
    <x v="0"/>
    <x v="2"/>
    <n v="9.9499999999999993"/>
    <x v="0"/>
  </r>
  <r>
    <s v="ORD109618"/>
    <x v="1"/>
    <x v="3"/>
    <n v="130.19"/>
    <n v="0.38"/>
    <n v="49.472200000000001"/>
    <n v="80.717799999999997"/>
    <n v="4"/>
    <x v="152"/>
    <d v="2024-09-04T00:00:00"/>
    <x v="0"/>
    <x v="0"/>
    <n v="15.64"/>
    <x v="2"/>
  </r>
  <r>
    <s v="ORD107872"/>
    <x v="2"/>
    <x v="2"/>
    <n v="130.22"/>
    <n v="0.38"/>
    <n v="49.483600000000003"/>
    <n v="80.736400000000003"/>
    <n v="4"/>
    <x v="724"/>
    <d v="2024-07-30T00:00:00"/>
    <x v="1"/>
    <x v="0"/>
    <n v="8.4600000000000009"/>
    <x v="0"/>
  </r>
  <r>
    <s v="ORD100339"/>
    <x v="3"/>
    <x v="2"/>
    <n v="133.44"/>
    <n v="0.49"/>
    <n v="65.385599999999997"/>
    <n v="68.054400000000001"/>
    <n v="4"/>
    <x v="187"/>
    <d v="2024-12-29T00:00:00"/>
    <x v="2"/>
    <x v="0"/>
    <n v="25.28"/>
    <x v="2"/>
  </r>
  <r>
    <s v="ORD108071"/>
    <x v="3"/>
    <x v="1"/>
    <n v="138.72999999999999"/>
    <n v="0.45"/>
    <n v="62.4285"/>
    <n v="76.30149999999999"/>
    <n v="4"/>
    <x v="582"/>
    <d v="2023-08-01T00:00:00"/>
    <x v="0"/>
    <x v="0"/>
    <n v="39.96"/>
    <x v="5"/>
  </r>
  <r>
    <s v="ORD109323"/>
    <x v="1"/>
    <x v="2"/>
    <n v="139.08000000000001"/>
    <n v="0.4"/>
    <n v="55.632000000000005"/>
    <n v="83.448000000000008"/>
    <n v="4"/>
    <x v="647"/>
    <d v="2023-03-06T00:00:00"/>
    <x v="2"/>
    <x v="1"/>
    <n v="9.0399999999999991"/>
    <x v="5"/>
  </r>
  <r>
    <s v="ORD103178"/>
    <x v="0"/>
    <x v="2"/>
    <n v="140"/>
    <n v="0.05"/>
    <n v="7"/>
    <n v="133"/>
    <n v="4"/>
    <x v="599"/>
    <d v="2024-05-17T00:00:00"/>
    <x v="2"/>
    <x v="2"/>
    <n v="21.05"/>
    <x v="0"/>
  </r>
  <r>
    <s v="ORD101578"/>
    <x v="2"/>
    <x v="2"/>
    <n v="142.53"/>
    <n v="0.09"/>
    <n v="12.8277"/>
    <n v="129.70230000000001"/>
    <n v="4"/>
    <x v="595"/>
    <d v="2024-02-11T00:00:00"/>
    <x v="2"/>
    <x v="1"/>
    <n v="34.93"/>
    <x v="4"/>
  </r>
  <r>
    <s v="ORD101686"/>
    <x v="3"/>
    <x v="4"/>
    <n v="143.08000000000001"/>
    <n v="0.06"/>
    <n v="8.5848000000000013"/>
    <n v="134.49520000000001"/>
    <n v="4"/>
    <x v="692"/>
    <d v="2024-08-10T00:00:00"/>
    <x v="1"/>
    <x v="1"/>
    <n v="31.93"/>
    <x v="2"/>
  </r>
  <r>
    <s v="ORD103045"/>
    <x v="0"/>
    <x v="3"/>
    <n v="144.26"/>
    <n v="0.04"/>
    <n v="5.7703999999999995"/>
    <n v="138.4896"/>
    <n v="4"/>
    <x v="383"/>
    <d v="2024-09-29T00:00:00"/>
    <x v="2"/>
    <x v="1"/>
    <n v="8.76"/>
    <x v="4"/>
  </r>
  <r>
    <s v="ORD106925"/>
    <x v="0"/>
    <x v="3"/>
    <n v="147.69999999999999"/>
    <n v="0.28000000000000003"/>
    <n v="41.356000000000002"/>
    <n v="106.34399999999999"/>
    <n v="4"/>
    <x v="629"/>
    <d v="2023-06-30T00:00:00"/>
    <x v="0"/>
    <x v="0"/>
    <n v="43.68"/>
    <x v="1"/>
  </r>
  <r>
    <s v="ORD115275"/>
    <x v="1"/>
    <x v="4"/>
    <n v="149.80000000000001"/>
    <n v="0.28000000000000003"/>
    <n v="41.94400000000001"/>
    <n v="107.85599999999999"/>
    <n v="4"/>
    <x v="454"/>
    <d v="2023-07-18T00:00:00"/>
    <x v="1"/>
    <x v="0"/>
    <n v="43.14"/>
    <x v="5"/>
  </r>
  <r>
    <s v="ORD102105"/>
    <x v="3"/>
    <x v="2"/>
    <n v="150.28"/>
    <n v="0.04"/>
    <n v="6.0112000000000005"/>
    <n v="144.2688"/>
    <n v="4"/>
    <x v="263"/>
    <d v="2023-06-26T00:00:00"/>
    <x v="0"/>
    <x v="1"/>
    <n v="10.24"/>
    <x v="2"/>
  </r>
  <r>
    <s v="ORD103622"/>
    <x v="3"/>
    <x v="1"/>
    <n v="153.37"/>
    <n v="0.24"/>
    <n v="36.808799999999998"/>
    <n v="116.56120000000001"/>
    <n v="4"/>
    <x v="658"/>
    <d v="2023-01-14T00:00:00"/>
    <x v="0"/>
    <x v="0"/>
    <n v="29.66"/>
    <x v="3"/>
  </r>
  <r>
    <s v="ORD115081"/>
    <x v="1"/>
    <x v="1"/>
    <n v="157.72"/>
    <n v="0.47"/>
    <n v="74.128399999999999"/>
    <n v="83.5916"/>
    <n v="4"/>
    <x v="376"/>
    <d v="2023-04-12T00:00:00"/>
    <x v="1"/>
    <x v="0"/>
    <n v="32.1"/>
    <x v="1"/>
  </r>
  <r>
    <s v="ORD114520"/>
    <x v="0"/>
    <x v="1"/>
    <n v="157.82"/>
    <n v="0.06"/>
    <n v="9.469199999999999"/>
    <n v="148.35079999999999"/>
    <n v="4"/>
    <x v="79"/>
    <d v="2024-09-18T00:00:00"/>
    <x v="1"/>
    <x v="0"/>
    <n v="27.3"/>
    <x v="0"/>
  </r>
  <r>
    <s v="ORD101030"/>
    <x v="0"/>
    <x v="2"/>
    <n v="159.28"/>
    <n v="0.42"/>
    <n v="66.897599999999997"/>
    <n v="92.382400000000004"/>
    <n v="4"/>
    <x v="386"/>
    <d v="2024-01-18T00:00:00"/>
    <x v="2"/>
    <x v="1"/>
    <n v="42.7"/>
    <x v="3"/>
  </r>
  <r>
    <s v="ORD103035"/>
    <x v="0"/>
    <x v="1"/>
    <n v="160.72"/>
    <n v="0.37"/>
    <n v="59.4664"/>
    <n v="101.25360000000001"/>
    <n v="4"/>
    <x v="143"/>
    <d v="2024-09-14T00:00:00"/>
    <x v="1"/>
    <x v="2"/>
    <n v="12.97"/>
    <x v="5"/>
  </r>
  <r>
    <s v="ORD110688"/>
    <x v="2"/>
    <x v="4"/>
    <n v="165.43"/>
    <n v="0.28000000000000003"/>
    <n v="46.320400000000006"/>
    <n v="119.1096"/>
    <n v="4"/>
    <x v="18"/>
    <d v="2024-11-08T00:00:00"/>
    <x v="1"/>
    <x v="2"/>
    <n v="38.33"/>
    <x v="4"/>
  </r>
  <r>
    <s v="ORD111132"/>
    <x v="2"/>
    <x v="3"/>
    <n v="165.93"/>
    <n v="0.11"/>
    <n v="18.252300000000002"/>
    <n v="147.67770000000002"/>
    <n v="4"/>
    <x v="521"/>
    <d v="2023-05-02T00:00:00"/>
    <x v="2"/>
    <x v="1"/>
    <n v="9.02"/>
    <x v="0"/>
  </r>
  <r>
    <s v="ORD109422"/>
    <x v="1"/>
    <x v="0"/>
    <n v="170.25"/>
    <n v="0.23"/>
    <n v="39.157499999999999"/>
    <n v="131.0925"/>
    <n v="4"/>
    <x v="283"/>
    <d v="2023-02-26T00:00:00"/>
    <x v="0"/>
    <x v="1"/>
    <n v="30.98"/>
    <x v="3"/>
  </r>
  <r>
    <s v="ORD112517"/>
    <x v="2"/>
    <x v="0"/>
    <n v="172.54"/>
    <n v="0.34"/>
    <n v="58.663600000000002"/>
    <n v="113.87639999999999"/>
    <n v="4"/>
    <x v="428"/>
    <d v="2023-03-30T00:00:00"/>
    <x v="1"/>
    <x v="0"/>
    <n v="40.659999999999997"/>
    <x v="0"/>
  </r>
  <r>
    <s v="ORD111420"/>
    <x v="0"/>
    <x v="0"/>
    <n v="172.99"/>
    <n v="0.04"/>
    <n v="6.9196000000000009"/>
    <n v="166.07040000000001"/>
    <n v="4"/>
    <x v="240"/>
    <d v="2024-02-01T00:00:00"/>
    <x v="0"/>
    <x v="1"/>
    <n v="45.88"/>
    <x v="4"/>
  </r>
  <r>
    <s v="ORD100857"/>
    <x v="0"/>
    <x v="4"/>
    <n v="173.4"/>
    <n v="0.5"/>
    <n v="86.7"/>
    <n v="86.7"/>
    <n v="4"/>
    <x v="284"/>
    <d v="2024-01-24T00:00:00"/>
    <x v="2"/>
    <x v="0"/>
    <n v="9.26"/>
    <x v="2"/>
  </r>
  <r>
    <s v="ORD110736"/>
    <x v="3"/>
    <x v="3"/>
    <n v="175.23"/>
    <n v="0.2"/>
    <n v="35.045999999999999"/>
    <n v="140.184"/>
    <n v="4"/>
    <x v="72"/>
    <d v="2024-02-10T00:00:00"/>
    <x v="1"/>
    <x v="2"/>
    <n v="27.84"/>
    <x v="4"/>
  </r>
  <r>
    <s v="ORD110635"/>
    <x v="1"/>
    <x v="1"/>
    <n v="175.68"/>
    <n v="0.37"/>
    <n v="65.001599999999996"/>
    <n v="110.67840000000001"/>
    <n v="4"/>
    <x v="338"/>
    <d v="2024-08-14T00:00:00"/>
    <x v="0"/>
    <x v="1"/>
    <n v="11.37"/>
    <x v="1"/>
  </r>
  <r>
    <s v="ORD109829"/>
    <x v="3"/>
    <x v="3"/>
    <n v="185.79"/>
    <n v="0.18"/>
    <n v="33.4422"/>
    <n v="152.34780000000001"/>
    <n v="4"/>
    <x v="28"/>
    <d v="2024-01-08T00:00:00"/>
    <x v="2"/>
    <x v="0"/>
    <n v="12.88"/>
    <x v="3"/>
  </r>
  <r>
    <s v="ORD112887"/>
    <x v="2"/>
    <x v="0"/>
    <n v="192.79"/>
    <n v="0.34"/>
    <n v="65.548600000000008"/>
    <n v="127.24139999999998"/>
    <n v="4"/>
    <x v="666"/>
    <d v="2025-01-03T00:00:00"/>
    <x v="0"/>
    <x v="1"/>
    <n v="32.6"/>
    <x v="0"/>
  </r>
  <r>
    <s v="ORD100752"/>
    <x v="2"/>
    <x v="2"/>
    <n v="195.16"/>
    <n v="0.49"/>
    <n v="95.628399999999999"/>
    <n v="99.531599999999997"/>
    <n v="4"/>
    <x v="615"/>
    <d v="2023-07-03T00:00:00"/>
    <x v="0"/>
    <x v="0"/>
    <n v="36.630000000000003"/>
    <x v="5"/>
  </r>
  <r>
    <s v="ORD109690"/>
    <x v="3"/>
    <x v="1"/>
    <n v="195.29"/>
    <n v="0.13"/>
    <n v="25.387699999999999"/>
    <n v="169.9023"/>
    <n v="4"/>
    <x v="371"/>
    <d v="2023-02-13T00:00:00"/>
    <x v="0"/>
    <x v="2"/>
    <n v="21.7"/>
    <x v="2"/>
  </r>
  <r>
    <s v="ORD110027"/>
    <x v="0"/>
    <x v="4"/>
    <n v="195.34"/>
    <n v="0.08"/>
    <n v="15.6272"/>
    <n v="179.71280000000002"/>
    <n v="4"/>
    <x v="321"/>
    <d v="2024-02-06T00:00:00"/>
    <x v="0"/>
    <x v="2"/>
    <n v="20.420000000000002"/>
    <x v="1"/>
  </r>
  <r>
    <s v="ORD102168"/>
    <x v="2"/>
    <x v="2"/>
    <n v="200.12"/>
    <n v="0.39"/>
    <n v="78.046800000000005"/>
    <n v="122.0732"/>
    <n v="4"/>
    <x v="550"/>
    <d v="2024-12-31T00:00:00"/>
    <x v="0"/>
    <x v="0"/>
    <n v="35.65"/>
    <x v="2"/>
  </r>
  <r>
    <s v="ORD110376"/>
    <x v="2"/>
    <x v="3"/>
    <n v="208.99"/>
    <n v="0.47"/>
    <n v="98.225300000000004"/>
    <n v="110.7647"/>
    <n v="4"/>
    <x v="159"/>
    <d v="2024-02-25T00:00:00"/>
    <x v="0"/>
    <x v="1"/>
    <n v="40.42"/>
    <x v="4"/>
  </r>
  <r>
    <s v="ORD105787"/>
    <x v="3"/>
    <x v="3"/>
    <n v="213.37"/>
    <n v="0.09"/>
    <n v="19.203299999999999"/>
    <n v="194.16669999999999"/>
    <n v="4"/>
    <x v="286"/>
    <d v="2024-06-27T00:00:00"/>
    <x v="0"/>
    <x v="2"/>
    <n v="55.56"/>
    <x v="5"/>
  </r>
  <r>
    <s v="ORD114508"/>
    <x v="2"/>
    <x v="4"/>
    <n v="218.24"/>
    <n v="0.4"/>
    <n v="87.296000000000006"/>
    <n v="130.94400000000002"/>
    <n v="4"/>
    <x v="594"/>
    <d v="2024-08-24T00:00:00"/>
    <x v="1"/>
    <x v="0"/>
    <n v="60.46"/>
    <x v="2"/>
  </r>
  <r>
    <s v="ORD114597"/>
    <x v="2"/>
    <x v="3"/>
    <n v="221.68"/>
    <n v="0.17"/>
    <n v="37.685600000000001"/>
    <n v="183.99440000000001"/>
    <n v="4"/>
    <x v="189"/>
    <d v="2023-05-20T00:00:00"/>
    <x v="1"/>
    <x v="2"/>
    <n v="17.559999999999999"/>
    <x v="3"/>
  </r>
  <r>
    <s v="ORD108926"/>
    <x v="3"/>
    <x v="1"/>
    <n v="222.03"/>
    <n v="0.41"/>
    <n v="91.032299999999992"/>
    <n v="130.99770000000001"/>
    <n v="4"/>
    <x v="269"/>
    <d v="2024-04-01T00:00:00"/>
    <x v="0"/>
    <x v="2"/>
    <n v="11.4"/>
    <x v="0"/>
  </r>
  <r>
    <s v="ORD108862"/>
    <x v="0"/>
    <x v="3"/>
    <n v="223.35"/>
    <n v="0.38"/>
    <n v="84.873000000000005"/>
    <n v="138.47699999999998"/>
    <n v="4"/>
    <x v="385"/>
    <d v="2024-12-02T00:00:00"/>
    <x v="1"/>
    <x v="0"/>
    <n v="51"/>
    <x v="2"/>
  </r>
  <r>
    <s v="ORD107196"/>
    <x v="1"/>
    <x v="3"/>
    <n v="225.85"/>
    <n v="0.32"/>
    <n v="72.272000000000006"/>
    <n v="153.57799999999997"/>
    <n v="4"/>
    <x v="218"/>
    <d v="2024-11-09T00:00:00"/>
    <x v="0"/>
    <x v="2"/>
    <n v="64.239999999999995"/>
    <x v="4"/>
  </r>
  <r>
    <s v="ORD110798"/>
    <x v="0"/>
    <x v="4"/>
    <n v="226.08"/>
    <n v="0.08"/>
    <n v="18.086400000000001"/>
    <n v="207.99360000000001"/>
    <n v="4"/>
    <x v="668"/>
    <d v="2023-03-11T00:00:00"/>
    <x v="1"/>
    <x v="1"/>
    <n v="54.76"/>
    <x v="3"/>
  </r>
  <r>
    <s v="ORD112712"/>
    <x v="3"/>
    <x v="3"/>
    <n v="235.91"/>
    <n v="0.16"/>
    <n v="37.745600000000003"/>
    <n v="198.1644"/>
    <n v="4"/>
    <x v="136"/>
    <d v="2024-11-27T00:00:00"/>
    <x v="0"/>
    <x v="2"/>
    <n v="20.09"/>
    <x v="1"/>
  </r>
  <r>
    <s v="ORD110501"/>
    <x v="2"/>
    <x v="1"/>
    <n v="236.83"/>
    <n v="0.35"/>
    <n v="82.890500000000003"/>
    <n v="153.93950000000001"/>
    <n v="4"/>
    <x v="169"/>
    <d v="2023-10-18T00:00:00"/>
    <x v="2"/>
    <x v="1"/>
    <n v="11.95"/>
    <x v="5"/>
  </r>
  <r>
    <s v="ORD113643"/>
    <x v="2"/>
    <x v="2"/>
    <n v="240"/>
    <n v="0.24"/>
    <n v="57.599999999999994"/>
    <n v="182.4"/>
    <n v="4"/>
    <x v="7"/>
    <d v="2024-11-27T00:00:00"/>
    <x v="1"/>
    <x v="0"/>
    <n v="55.35"/>
    <x v="3"/>
  </r>
  <r>
    <s v="ORD112639"/>
    <x v="2"/>
    <x v="2"/>
    <n v="240.5"/>
    <n v="0.38"/>
    <n v="91.39"/>
    <n v="149.11000000000001"/>
    <n v="4"/>
    <x v="566"/>
    <d v="2024-10-19T00:00:00"/>
    <x v="2"/>
    <x v="1"/>
    <n v="48.53"/>
    <x v="0"/>
  </r>
  <r>
    <s v="ORD105592"/>
    <x v="0"/>
    <x v="4"/>
    <n v="241.48"/>
    <n v="0.06"/>
    <n v="14.488799999999999"/>
    <n v="226.99119999999999"/>
    <n v="4"/>
    <x v="197"/>
    <d v="2024-04-04T00:00:00"/>
    <x v="1"/>
    <x v="0"/>
    <n v="24.13"/>
    <x v="1"/>
  </r>
  <r>
    <s v="ORD106794"/>
    <x v="2"/>
    <x v="3"/>
    <n v="251.93"/>
    <n v="0.42"/>
    <n v="105.81059999999999"/>
    <n v="146.11940000000001"/>
    <n v="4"/>
    <x v="124"/>
    <d v="2023-09-26T00:00:00"/>
    <x v="0"/>
    <x v="1"/>
    <n v="44.66"/>
    <x v="4"/>
  </r>
  <r>
    <s v="ORD105717"/>
    <x v="1"/>
    <x v="1"/>
    <n v="252.23"/>
    <n v="0.34"/>
    <n v="85.758200000000002"/>
    <n v="166.47179999999997"/>
    <n v="4"/>
    <x v="144"/>
    <d v="2023-06-04T00:00:00"/>
    <x v="1"/>
    <x v="1"/>
    <n v="69.78"/>
    <x v="3"/>
  </r>
  <r>
    <s v="ORD101059"/>
    <x v="3"/>
    <x v="3"/>
    <n v="253.79"/>
    <n v="0.22"/>
    <n v="55.833799999999997"/>
    <n v="197.9562"/>
    <n v="4"/>
    <x v="559"/>
    <d v="2024-12-21T00:00:00"/>
    <x v="1"/>
    <x v="1"/>
    <n v="51.61"/>
    <x v="2"/>
  </r>
  <r>
    <s v="ORD110052"/>
    <x v="2"/>
    <x v="0"/>
    <n v="255.7"/>
    <n v="0.28999999999999998"/>
    <n v="74.152999999999992"/>
    <n v="181.547"/>
    <n v="4"/>
    <x v="147"/>
    <d v="2024-01-02T00:00:00"/>
    <x v="0"/>
    <x v="1"/>
    <n v="16.07"/>
    <x v="4"/>
  </r>
  <r>
    <s v="ORD107521"/>
    <x v="1"/>
    <x v="4"/>
    <n v="257.35000000000002"/>
    <n v="0.33"/>
    <n v="84.925500000000014"/>
    <n v="172.42450000000002"/>
    <n v="4"/>
    <x v="4"/>
    <d v="2023-12-22T00:00:00"/>
    <x v="1"/>
    <x v="0"/>
    <n v="49.55"/>
    <x v="2"/>
  </r>
  <r>
    <s v="ORD108916"/>
    <x v="0"/>
    <x v="3"/>
    <n v="258.82"/>
    <n v="0.26"/>
    <n v="67.293199999999999"/>
    <n v="191.52679999999998"/>
    <n v="4"/>
    <x v="351"/>
    <d v="2024-05-26T00:00:00"/>
    <x v="1"/>
    <x v="0"/>
    <n v="74.75"/>
    <x v="1"/>
  </r>
  <r>
    <s v="ORD112084"/>
    <x v="3"/>
    <x v="1"/>
    <n v="261.83999999999997"/>
    <n v="0"/>
    <n v="0"/>
    <n v="261.83999999999997"/>
    <n v="4"/>
    <x v="208"/>
    <d v="2024-08-03T00:00:00"/>
    <x v="1"/>
    <x v="1"/>
    <n v="44.52"/>
    <x v="5"/>
  </r>
  <r>
    <s v="ORD113970"/>
    <x v="0"/>
    <x v="1"/>
    <n v="264.83999999999997"/>
    <n v="0.01"/>
    <n v="2.6483999999999996"/>
    <n v="262.19159999999999"/>
    <n v="4"/>
    <x v="251"/>
    <d v="2023-10-15T00:00:00"/>
    <x v="2"/>
    <x v="2"/>
    <n v="46.63"/>
    <x v="4"/>
  </r>
  <r>
    <s v="ORD101857"/>
    <x v="1"/>
    <x v="3"/>
    <n v="265.45"/>
    <n v="0.47"/>
    <n v="124.76149999999998"/>
    <n v="140.6885"/>
    <n v="4"/>
    <x v="415"/>
    <d v="2023-06-17T00:00:00"/>
    <x v="2"/>
    <x v="2"/>
    <n v="54.84"/>
    <x v="4"/>
  </r>
  <r>
    <s v="ORD103578"/>
    <x v="3"/>
    <x v="1"/>
    <n v="266.83999999999997"/>
    <n v="0.16"/>
    <n v="42.694399999999995"/>
    <n v="224.14559999999997"/>
    <n v="4"/>
    <x v="712"/>
    <d v="2024-02-20T00:00:00"/>
    <x v="2"/>
    <x v="1"/>
    <n v="57.3"/>
    <x v="5"/>
  </r>
  <r>
    <s v="ORD105135"/>
    <x v="0"/>
    <x v="1"/>
    <n v="267.64999999999998"/>
    <n v="0.19"/>
    <n v="50.853499999999997"/>
    <n v="216.79649999999998"/>
    <n v="4"/>
    <x v="721"/>
    <d v="2024-10-12T00:00:00"/>
    <x v="0"/>
    <x v="2"/>
    <n v="41.58"/>
    <x v="2"/>
  </r>
  <r>
    <s v="ORD111525"/>
    <x v="0"/>
    <x v="2"/>
    <n v="267.72000000000003"/>
    <n v="0.1"/>
    <n v="26.772000000000006"/>
    <n v="240.94800000000004"/>
    <n v="4"/>
    <x v="436"/>
    <d v="2024-10-29T00:00:00"/>
    <x v="0"/>
    <x v="1"/>
    <n v="79.34"/>
    <x v="3"/>
  </r>
  <r>
    <s v="ORD114950"/>
    <x v="1"/>
    <x v="3"/>
    <n v="268.61"/>
    <n v="0.26"/>
    <n v="69.8386"/>
    <n v="198.77140000000003"/>
    <n v="4"/>
    <x v="388"/>
    <d v="2023-07-04T00:00:00"/>
    <x v="2"/>
    <x v="0"/>
    <n v="76.81"/>
    <x v="5"/>
  </r>
  <r>
    <s v="ORD110524"/>
    <x v="1"/>
    <x v="2"/>
    <n v="275.58999999999997"/>
    <n v="0.19"/>
    <n v="52.362099999999998"/>
    <n v="223.22789999999998"/>
    <n v="4"/>
    <x v="292"/>
    <d v="2023-04-30T00:00:00"/>
    <x v="2"/>
    <x v="1"/>
    <n v="23.86"/>
    <x v="0"/>
  </r>
  <r>
    <s v="ORD100989"/>
    <x v="3"/>
    <x v="4"/>
    <n v="282.39"/>
    <n v="0.03"/>
    <n v="8.4716999999999985"/>
    <n v="273.91829999999999"/>
    <n v="4"/>
    <x v="84"/>
    <d v="2024-06-10T00:00:00"/>
    <x v="0"/>
    <x v="1"/>
    <n v="62.93"/>
    <x v="3"/>
  </r>
  <r>
    <s v="ORD113364"/>
    <x v="0"/>
    <x v="3"/>
    <n v="284.17"/>
    <n v="0.09"/>
    <n v="25.575300000000002"/>
    <n v="258.59469999999999"/>
    <n v="4"/>
    <x v="19"/>
    <d v="2023-10-27T00:00:00"/>
    <x v="0"/>
    <x v="2"/>
    <n v="18.07"/>
    <x v="3"/>
  </r>
  <r>
    <s v="ORD108394"/>
    <x v="2"/>
    <x v="1"/>
    <n v="289.55"/>
    <n v="0.49"/>
    <n v="141.87950000000001"/>
    <n v="147.6705"/>
    <n v="4"/>
    <x v="465"/>
    <d v="2023-05-20T00:00:00"/>
    <x v="1"/>
    <x v="1"/>
    <n v="36.75"/>
    <x v="3"/>
  </r>
  <r>
    <s v="ORD101314"/>
    <x v="2"/>
    <x v="0"/>
    <n v="292.38"/>
    <n v="0.08"/>
    <n v="23.3904"/>
    <n v="268.9896"/>
    <n v="4"/>
    <x v="559"/>
    <d v="2024-12-19T00:00:00"/>
    <x v="1"/>
    <x v="2"/>
    <n v="39.21"/>
    <x v="0"/>
  </r>
  <r>
    <s v="ORD103847"/>
    <x v="3"/>
    <x v="1"/>
    <n v="293.45999999999998"/>
    <n v="0.22"/>
    <n v="64.561199999999999"/>
    <n v="228.89879999999999"/>
    <n v="4"/>
    <x v="616"/>
    <d v="2023-01-30T00:00:00"/>
    <x v="1"/>
    <x v="1"/>
    <n v="19.95"/>
    <x v="1"/>
  </r>
  <r>
    <s v="ORD101936"/>
    <x v="0"/>
    <x v="4"/>
    <n v="293.95999999999998"/>
    <n v="0.27"/>
    <n v="79.369200000000006"/>
    <n v="214.59079999999997"/>
    <n v="4"/>
    <x v="64"/>
    <d v="2024-09-05T00:00:00"/>
    <x v="0"/>
    <x v="2"/>
    <n v="56.75"/>
    <x v="4"/>
  </r>
  <r>
    <s v="ORD109751"/>
    <x v="3"/>
    <x v="3"/>
    <n v="295.52999999999997"/>
    <n v="0.28000000000000003"/>
    <n v="82.748400000000004"/>
    <n v="212.78159999999997"/>
    <n v="4"/>
    <x v="680"/>
    <d v="2023-05-07T00:00:00"/>
    <x v="2"/>
    <x v="1"/>
    <n v="53.45"/>
    <x v="1"/>
  </r>
  <r>
    <s v="ORD106752"/>
    <x v="0"/>
    <x v="0"/>
    <n v="298.14999999999998"/>
    <n v="0.49"/>
    <n v="146.09349999999998"/>
    <n v="152.0565"/>
    <n v="4"/>
    <x v="265"/>
    <d v="2023-10-18T00:00:00"/>
    <x v="2"/>
    <x v="0"/>
    <n v="39.840000000000003"/>
    <x v="2"/>
  </r>
  <r>
    <s v="ORD100469"/>
    <x v="3"/>
    <x v="0"/>
    <n v="298.98"/>
    <n v="0.15"/>
    <n v="44.847000000000001"/>
    <n v="254.13300000000001"/>
    <n v="4"/>
    <x v="528"/>
    <d v="2024-04-29T00:00:00"/>
    <x v="1"/>
    <x v="1"/>
    <n v="53.78"/>
    <x v="5"/>
  </r>
  <r>
    <s v="ORD105490"/>
    <x v="2"/>
    <x v="3"/>
    <n v="301.2"/>
    <n v="0.23"/>
    <n v="69.275999999999996"/>
    <n v="231.92399999999998"/>
    <n v="4"/>
    <x v="422"/>
    <d v="2023-11-12T00:00:00"/>
    <x v="2"/>
    <x v="1"/>
    <n v="67.72"/>
    <x v="5"/>
  </r>
  <r>
    <s v="ORD102305"/>
    <x v="1"/>
    <x v="2"/>
    <n v="301.33"/>
    <n v="0.43"/>
    <n v="129.5719"/>
    <n v="171.75809999999998"/>
    <n v="4"/>
    <x v="4"/>
    <d v="2023-12-22T00:00:00"/>
    <x v="2"/>
    <x v="2"/>
    <n v="24.39"/>
    <x v="1"/>
  </r>
  <r>
    <s v="ORD111423"/>
    <x v="3"/>
    <x v="1"/>
    <n v="301.5"/>
    <n v="0.27"/>
    <n v="81.405000000000001"/>
    <n v="220.095"/>
    <n v="4"/>
    <x v="196"/>
    <d v="2024-04-27T00:00:00"/>
    <x v="0"/>
    <x v="1"/>
    <n v="62.33"/>
    <x v="5"/>
  </r>
  <r>
    <s v="ORD113682"/>
    <x v="1"/>
    <x v="2"/>
    <n v="302.95"/>
    <n v="0.15"/>
    <n v="45.442499999999995"/>
    <n v="257.50749999999999"/>
    <n v="4"/>
    <x v="564"/>
    <d v="2023-05-04T00:00:00"/>
    <x v="0"/>
    <x v="0"/>
    <n v="42.31"/>
    <x v="5"/>
  </r>
  <r>
    <s v="ORD114368"/>
    <x v="2"/>
    <x v="1"/>
    <n v="306.43"/>
    <n v="0.39"/>
    <n v="119.5077"/>
    <n v="186.92230000000001"/>
    <n v="4"/>
    <x v="469"/>
    <d v="2023-01-16T00:00:00"/>
    <x v="0"/>
    <x v="1"/>
    <n v="48.3"/>
    <x v="5"/>
  </r>
  <r>
    <s v="ORD114978"/>
    <x v="3"/>
    <x v="3"/>
    <n v="306.99"/>
    <n v="0.41"/>
    <n v="125.8659"/>
    <n v="181.1241"/>
    <n v="4"/>
    <x v="183"/>
    <d v="2023-05-30T00:00:00"/>
    <x v="1"/>
    <x v="0"/>
    <n v="15.59"/>
    <x v="0"/>
  </r>
  <r>
    <s v="ORD100061"/>
    <x v="0"/>
    <x v="1"/>
    <n v="307.52999999999997"/>
    <n v="0.32"/>
    <n v="98.409599999999998"/>
    <n v="209.12039999999996"/>
    <n v="4"/>
    <x v="505"/>
    <d v="2023-11-08T00:00:00"/>
    <x v="1"/>
    <x v="0"/>
    <n v="54.58"/>
    <x v="1"/>
  </r>
  <r>
    <s v="ORD111133"/>
    <x v="0"/>
    <x v="3"/>
    <n v="308.89"/>
    <n v="0.04"/>
    <n v="12.355599999999999"/>
    <n v="296.53440000000001"/>
    <n v="4"/>
    <x v="478"/>
    <d v="2024-02-11T00:00:00"/>
    <x v="0"/>
    <x v="0"/>
    <n v="19.22"/>
    <x v="2"/>
  </r>
  <r>
    <s v="ORD105504"/>
    <x v="0"/>
    <x v="3"/>
    <n v="313.45"/>
    <n v="0.05"/>
    <n v="15.672499999999999"/>
    <n v="297.77749999999997"/>
    <n v="4"/>
    <x v="707"/>
    <d v="2023-07-25T00:00:00"/>
    <x v="0"/>
    <x v="1"/>
    <n v="79.8"/>
    <x v="1"/>
  </r>
  <r>
    <s v="ORD104850"/>
    <x v="1"/>
    <x v="2"/>
    <n v="314.38"/>
    <n v="0.16"/>
    <n v="50.300800000000002"/>
    <n v="264.07920000000001"/>
    <n v="4"/>
    <x v="685"/>
    <d v="2023-11-16T00:00:00"/>
    <x v="1"/>
    <x v="0"/>
    <n v="76.28"/>
    <x v="1"/>
  </r>
  <r>
    <s v="ORD100862"/>
    <x v="2"/>
    <x v="2"/>
    <n v="319.98"/>
    <n v="0.32"/>
    <n v="102.39360000000001"/>
    <n v="217.58640000000003"/>
    <n v="4"/>
    <x v="489"/>
    <d v="2024-09-06T00:00:00"/>
    <x v="0"/>
    <x v="1"/>
    <n v="82.33"/>
    <x v="0"/>
  </r>
  <r>
    <s v="ORD112136"/>
    <x v="3"/>
    <x v="4"/>
    <n v="320.27999999999997"/>
    <n v="0.41"/>
    <n v="131.31479999999999"/>
    <n v="188.96519999999998"/>
    <n v="4"/>
    <x v="123"/>
    <d v="2023-09-11T00:00:00"/>
    <x v="2"/>
    <x v="0"/>
    <n v="20.73"/>
    <x v="5"/>
  </r>
  <r>
    <s v="ORD105946"/>
    <x v="3"/>
    <x v="4"/>
    <n v="321.22000000000003"/>
    <n v="0.44"/>
    <n v="141.33680000000001"/>
    <n v="179.88320000000002"/>
    <n v="4"/>
    <x v="39"/>
    <d v="2023-06-23T00:00:00"/>
    <x v="2"/>
    <x v="2"/>
    <n v="33.39"/>
    <x v="5"/>
  </r>
  <r>
    <s v="ORD112493"/>
    <x v="1"/>
    <x v="4"/>
    <n v="321.76"/>
    <n v="0.03"/>
    <n v="9.6527999999999992"/>
    <n v="312.10719999999998"/>
    <n v="4"/>
    <x v="53"/>
    <d v="2023-03-04T00:00:00"/>
    <x v="2"/>
    <x v="0"/>
    <n v="51.62"/>
    <x v="2"/>
  </r>
  <r>
    <s v="ORD103519"/>
    <x v="0"/>
    <x v="0"/>
    <n v="324.94"/>
    <n v="0.24"/>
    <n v="77.985599999999991"/>
    <n v="246.95440000000002"/>
    <n v="4"/>
    <x v="492"/>
    <d v="2024-12-25T00:00:00"/>
    <x v="0"/>
    <x v="0"/>
    <n v="87.99"/>
    <x v="4"/>
  </r>
  <r>
    <s v="ORD105579"/>
    <x v="3"/>
    <x v="0"/>
    <n v="325.14"/>
    <n v="0.41"/>
    <n v="133.30739999999997"/>
    <n v="191.83260000000001"/>
    <n v="4"/>
    <x v="415"/>
    <d v="2023-06-20T00:00:00"/>
    <x v="1"/>
    <x v="1"/>
    <n v="21.23"/>
    <x v="2"/>
  </r>
  <r>
    <s v="ORD102123"/>
    <x v="1"/>
    <x v="2"/>
    <n v="325.57"/>
    <n v="0.08"/>
    <n v="26.0456"/>
    <n v="299.52440000000001"/>
    <n v="4"/>
    <x v="384"/>
    <d v="2023-06-02T00:00:00"/>
    <x v="0"/>
    <x v="1"/>
    <n v="79.760000000000005"/>
    <x v="1"/>
  </r>
  <r>
    <s v="ORD105708"/>
    <x v="3"/>
    <x v="3"/>
    <n v="325.76"/>
    <n v="0.01"/>
    <n v="3.2576000000000001"/>
    <n v="322.50239999999997"/>
    <n v="4"/>
    <x v="679"/>
    <d v="2023-08-05T00:00:00"/>
    <x v="0"/>
    <x v="0"/>
    <n v="25.39"/>
    <x v="3"/>
  </r>
  <r>
    <s v="ORD109152"/>
    <x v="3"/>
    <x v="0"/>
    <n v="330.98"/>
    <n v="0.23"/>
    <n v="76.125400000000013"/>
    <n v="254.8546"/>
    <n v="4"/>
    <x v="487"/>
    <d v="2024-09-03T00:00:00"/>
    <x v="1"/>
    <x v="2"/>
    <n v="30.79"/>
    <x v="4"/>
  </r>
  <r>
    <s v="ORD109713"/>
    <x v="1"/>
    <x v="1"/>
    <n v="333.98"/>
    <n v="0.45"/>
    <n v="150.29100000000003"/>
    <n v="183.68899999999999"/>
    <n v="4"/>
    <x v="98"/>
    <d v="2024-10-29T00:00:00"/>
    <x v="0"/>
    <x v="1"/>
    <n v="64.98"/>
    <x v="0"/>
  </r>
  <r>
    <s v="ORD110263"/>
    <x v="0"/>
    <x v="1"/>
    <n v="339.34"/>
    <n v="0.43"/>
    <n v="145.91619999999998"/>
    <n v="193.4238"/>
    <n v="4"/>
    <x v="26"/>
    <d v="2023-05-06T00:00:00"/>
    <x v="0"/>
    <x v="2"/>
    <n v="81.88"/>
    <x v="4"/>
  </r>
  <r>
    <s v="ORD111581"/>
    <x v="0"/>
    <x v="4"/>
    <n v="340.08"/>
    <n v="0.43"/>
    <n v="146.23439999999999"/>
    <n v="193.84559999999999"/>
    <n v="4"/>
    <x v="634"/>
    <d v="2023-10-01T00:00:00"/>
    <x v="0"/>
    <x v="2"/>
    <n v="61.76"/>
    <x v="2"/>
  </r>
  <r>
    <s v="ORD109909"/>
    <x v="3"/>
    <x v="0"/>
    <n v="341.52"/>
    <n v="0.24"/>
    <n v="81.964799999999997"/>
    <n v="259.55520000000001"/>
    <n v="4"/>
    <x v="630"/>
    <d v="2023-04-13T00:00:00"/>
    <x v="0"/>
    <x v="1"/>
    <n v="94.58"/>
    <x v="2"/>
  </r>
  <r>
    <s v="ORD105178"/>
    <x v="3"/>
    <x v="2"/>
    <n v="344.23"/>
    <n v="0.05"/>
    <n v="17.211500000000001"/>
    <n v="327.01850000000002"/>
    <n v="4"/>
    <x v="396"/>
    <d v="2024-12-09T00:00:00"/>
    <x v="2"/>
    <x v="0"/>
    <n v="91.75"/>
    <x v="3"/>
  </r>
  <r>
    <s v="ORD111272"/>
    <x v="0"/>
    <x v="1"/>
    <n v="344.45"/>
    <n v="0.06"/>
    <n v="20.666999999999998"/>
    <n v="323.78300000000002"/>
    <n v="4"/>
    <x v="51"/>
    <d v="2023-12-17T00:00:00"/>
    <x v="0"/>
    <x v="1"/>
    <n v="80.38"/>
    <x v="5"/>
  </r>
  <r>
    <s v="ORD104309"/>
    <x v="1"/>
    <x v="3"/>
    <n v="347.35"/>
    <n v="0.35"/>
    <n v="121.57250000000001"/>
    <n v="225.77750000000003"/>
    <n v="4"/>
    <x v="382"/>
    <d v="2023-10-03T00:00:00"/>
    <x v="1"/>
    <x v="2"/>
    <n v="68.22"/>
    <x v="5"/>
  </r>
  <r>
    <s v="ORD106606"/>
    <x v="1"/>
    <x v="3"/>
    <n v="347.6"/>
    <n v="0.3"/>
    <n v="104.28"/>
    <n v="243.32000000000002"/>
    <n v="4"/>
    <x v="173"/>
    <d v="2024-06-04T00:00:00"/>
    <x v="0"/>
    <x v="1"/>
    <n v="70.64"/>
    <x v="2"/>
  </r>
  <r>
    <s v="ORD110967"/>
    <x v="1"/>
    <x v="0"/>
    <n v="350.71"/>
    <n v="0.19"/>
    <n v="66.634900000000002"/>
    <n v="284.07509999999996"/>
    <n v="4"/>
    <x v="533"/>
    <d v="2024-10-21T00:00:00"/>
    <x v="1"/>
    <x v="2"/>
    <n v="101.71"/>
    <x v="1"/>
  </r>
  <r>
    <s v="ORD108502"/>
    <x v="2"/>
    <x v="0"/>
    <n v="353.59"/>
    <n v="0.28000000000000003"/>
    <n v="99.005200000000002"/>
    <n v="254.58479999999997"/>
    <n v="4"/>
    <x v="295"/>
    <d v="2024-03-11T00:00:00"/>
    <x v="1"/>
    <x v="0"/>
    <n v="103.53"/>
    <x v="0"/>
  </r>
  <r>
    <s v="ORD105998"/>
    <x v="3"/>
    <x v="4"/>
    <n v="354.39"/>
    <n v="0.2"/>
    <n v="70.878"/>
    <n v="283.512"/>
    <n v="4"/>
    <x v="443"/>
    <d v="2024-02-18T00:00:00"/>
    <x v="2"/>
    <x v="2"/>
    <n v="25.4"/>
    <x v="3"/>
  </r>
  <r>
    <s v="ORD108969"/>
    <x v="3"/>
    <x v="3"/>
    <n v="356.47"/>
    <n v="0.28999999999999998"/>
    <n v="103.3763"/>
    <n v="253.09370000000001"/>
    <n v="4"/>
    <x v="406"/>
    <d v="2023-05-02T00:00:00"/>
    <x v="1"/>
    <x v="1"/>
    <n v="39.07"/>
    <x v="5"/>
  </r>
  <r>
    <s v="ORD105559"/>
    <x v="1"/>
    <x v="0"/>
    <n v="358.44"/>
    <n v="0.39"/>
    <n v="139.79160000000002"/>
    <n v="218.64839999999998"/>
    <n v="4"/>
    <x v="215"/>
    <d v="2024-09-24T00:00:00"/>
    <x v="0"/>
    <x v="2"/>
    <n v="102.08"/>
    <x v="5"/>
  </r>
  <r>
    <s v="ORD104253"/>
    <x v="2"/>
    <x v="2"/>
    <n v="360.04"/>
    <n v="0.2"/>
    <n v="72.00800000000001"/>
    <n v="288.03200000000004"/>
    <n v="4"/>
    <x v="356"/>
    <d v="2024-02-19T00:00:00"/>
    <x v="1"/>
    <x v="2"/>
    <n v="37.14"/>
    <x v="3"/>
  </r>
  <r>
    <s v="ORD112791"/>
    <x v="2"/>
    <x v="0"/>
    <n v="362.09"/>
    <n v="0.38"/>
    <n v="137.5942"/>
    <n v="224.49579999999997"/>
    <n v="4"/>
    <x v="65"/>
    <d v="2023-06-15T00:00:00"/>
    <x v="1"/>
    <x v="2"/>
    <n v="104.93"/>
    <x v="2"/>
  </r>
  <r>
    <s v="ORD106647"/>
    <x v="2"/>
    <x v="0"/>
    <n v="367.52"/>
    <n v="0.33"/>
    <n v="121.2816"/>
    <n v="246.23839999999998"/>
    <n v="4"/>
    <x v="175"/>
    <d v="2023-08-20T00:00:00"/>
    <x v="2"/>
    <x v="0"/>
    <n v="23.29"/>
    <x v="3"/>
  </r>
  <r>
    <s v="ORD110776"/>
    <x v="0"/>
    <x v="3"/>
    <n v="372.38"/>
    <n v="0.33"/>
    <n v="122.8854"/>
    <n v="249.49459999999999"/>
    <n v="4"/>
    <x v="609"/>
    <d v="2023-10-02T00:00:00"/>
    <x v="1"/>
    <x v="0"/>
    <n v="49.9"/>
    <x v="1"/>
  </r>
  <r>
    <s v="ORD114448"/>
    <x v="2"/>
    <x v="0"/>
    <n v="377.53"/>
    <n v="0.42"/>
    <n v="158.56259999999997"/>
    <n v="218.9674"/>
    <n v="4"/>
    <x v="375"/>
    <d v="2024-09-25T00:00:00"/>
    <x v="1"/>
    <x v="2"/>
    <n v="44.54"/>
    <x v="5"/>
  </r>
  <r>
    <s v="ORD101165"/>
    <x v="2"/>
    <x v="1"/>
    <n v="377.9"/>
    <n v="0.27"/>
    <n v="102.033"/>
    <n v="275.86699999999996"/>
    <n v="4"/>
    <x v="693"/>
    <d v="2023-07-16T00:00:00"/>
    <x v="1"/>
    <x v="1"/>
    <n v="67.11"/>
    <x v="5"/>
  </r>
  <r>
    <s v="ORD100140"/>
    <x v="3"/>
    <x v="2"/>
    <n v="380.41"/>
    <n v="0.32"/>
    <n v="121.73120000000002"/>
    <n v="258.67880000000002"/>
    <n v="4"/>
    <x v="16"/>
    <d v="2024-12-07T00:00:00"/>
    <x v="1"/>
    <x v="0"/>
    <n v="44.61"/>
    <x v="5"/>
  </r>
  <r>
    <s v="ORD108637"/>
    <x v="0"/>
    <x v="2"/>
    <n v="380.76"/>
    <n v="0.28999999999999998"/>
    <n v="110.42039999999999"/>
    <n v="270.33960000000002"/>
    <n v="4"/>
    <x v="195"/>
    <d v="2023-02-27T00:00:00"/>
    <x v="2"/>
    <x v="2"/>
    <n v="21.49"/>
    <x v="4"/>
  </r>
  <r>
    <s v="ORD103434"/>
    <x v="3"/>
    <x v="1"/>
    <n v="383.12"/>
    <n v="0.48"/>
    <n v="183.89759999999998"/>
    <n v="199.22240000000002"/>
    <n v="4"/>
    <x v="504"/>
    <d v="2023-03-19T00:00:00"/>
    <x v="0"/>
    <x v="1"/>
    <n v="40.29"/>
    <x v="2"/>
  </r>
  <r>
    <s v="ORD109446"/>
    <x v="1"/>
    <x v="0"/>
    <n v="392.06"/>
    <n v="0.02"/>
    <n v="7.8412000000000006"/>
    <n v="384.21879999999999"/>
    <n v="4"/>
    <x v="424"/>
    <d v="2023-07-18T00:00:00"/>
    <x v="1"/>
    <x v="0"/>
    <n v="69.45"/>
    <x v="4"/>
  </r>
  <r>
    <s v="ORD113138"/>
    <x v="1"/>
    <x v="4"/>
    <n v="392.58"/>
    <n v="0.31"/>
    <n v="121.6998"/>
    <n v="270.8802"/>
    <n v="4"/>
    <x v="491"/>
    <d v="2024-08-24T00:00:00"/>
    <x v="0"/>
    <x v="2"/>
    <n v="60.55"/>
    <x v="1"/>
  </r>
  <r>
    <s v="ORD103675"/>
    <x v="1"/>
    <x v="0"/>
    <n v="393.97"/>
    <n v="0.37"/>
    <n v="145.7689"/>
    <n v="248.20110000000003"/>
    <n v="4"/>
    <x v="475"/>
    <d v="2024-11-13T00:00:00"/>
    <x v="2"/>
    <x v="1"/>
    <n v="62.82"/>
    <x v="1"/>
  </r>
  <r>
    <s v="ORD114337"/>
    <x v="2"/>
    <x v="3"/>
    <n v="395.18"/>
    <n v="0.48"/>
    <n v="189.68639999999999"/>
    <n v="205.49360000000001"/>
    <n v="4"/>
    <x v="317"/>
    <d v="2023-06-22T00:00:00"/>
    <x v="1"/>
    <x v="0"/>
    <n v="102.43"/>
    <x v="2"/>
  </r>
  <r>
    <s v="ORD111908"/>
    <x v="1"/>
    <x v="4"/>
    <n v="397.83"/>
    <n v="0.08"/>
    <n v="31.8264"/>
    <n v="366.00360000000001"/>
    <n v="4"/>
    <x v="566"/>
    <d v="2024-10-18T00:00:00"/>
    <x v="0"/>
    <x v="0"/>
    <n v="83.29"/>
    <x v="3"/>
  </r>
  <r>
    <s v="ORD100006"/>
    <x v="1"/>
    <x v="4"/>
    <n v="398"/>
    <n v="0.16"/>
    <n v="63.68"/>
    <n v="334.32"/>
    <n v="4"/>
    <x v="142"/>
    <d v="2023-07-17T00:00:00"/>
    <x v="0"/>
    <x v="0"/>
    <n v="110.31"/>
    <x v="2"/>
  </r>
  <r>
    <s v="ORD103661"/>
    <x v="2"/>
    <x v="3"/>
    <n v="401.39"/>
    <n v="0.03"/>
    <n v="12.041699999999999"/>
    <n v="389.34829999999999"/>
    <n v="4"/>
    <x v="52"/>
    <d v="2023-04-16T00:00:00"/>
    <x v="0"/>
    <x v="0"/>
    <n v="92.23"/>
    <x v="5"/>
  </r>
  <r>
    <s v="ORD106241"/>
    <x v="0"/>
    <x v="0"/>
    <n v="406.07"/>
    <n v="0.28000000000000003"/>
    <n v="113.6996"/>
    <n v="292.37040000000002"/>
    <n v="4"/>
    <x v="29"/>
    <d v="2023-02-15T00:00:00"/>
    <x v="1"/>
    <x v="1"/>
    <n v="101.71"/>
    <x v="5"/>
  </r>
  <r>
    <s v="ORD106739"/>
    <x v="2"/>
    <x v="1"/>
    <n v="410.9"/>
    <n v="0.37"/>
    <n v="152.03299999999999"/>
    <n v="258.86699999999996"/>
    <n v="4"/>
    <x v="714"/>
    <d v="2024-06-20T00:00:00"/>
    <x v="1"/>
    <x v="0"/>
    <n v="112.96"/>
    <x v="1"/>
  </r>
  <r>
    <s v="ORD102125"/>
    <x v="2"/>
    <x v="2"/>
    <n v="412.76"/>
    <n v="0.36"/>
    <n v="148.59359999999998"/>
    <n v="264.16640000000001"/>
    <n v="4"/>
    <x v="103"/>
    <d v="2023-10-07T00:00:00"/>
    <x v="2"/>
    <x v="0"/>
    <n v="99.35"/>
    <x v="0"/>
  </r>
  <r>
    <s v="ORD109248"/>
    <x v="0"/>
    <x v="4"/>
    <n v="416.2"/>
    <n v="0.04"/>
    <n v="16.648"/>
    <n v="399.55199999999996"/>
    <n v="4"/>
    <x v="647"/>
    <d v="2023-03-05T00:00:00"/>
    <x v="1"/>
    <x v="1"/>
    <n v="26.23"/>
    <x v="5"/>
  </r>
  <r>
    <s v="ORD105290"/>
    <x v="1"/>
    <x v="1"/>
    <n v="416.77"/>
    <n v="0.13"/>
    <n v="54.180100000000003"/>
    <n v="362.5899"/>
    <n v="4"/>
    <x v="584"/>
    <d v="2023-09-24T00:00:00"/>
    <x v="2"/>
    <x v="1"/>
    <n v="118.35"/>
    <x v="3"/>
  </r>
  <r>
    <s v="ORD104099"/>
    <x v="2"/>
    <x v="2"/>
    <n v="425.89"/>
    <n v="0.18"/>
    <n v="76.660199999999989"/>
    <n v="349.22980000000001"/>
    <n v="4"/>
    <x v="345"/>
    <d v="2023-06-01T00:00:00"/>
    <x v="0"/>
    <x v="1"/>
    <n v="55.05"/>
    <x v="3"/>
  </r>
  <r>
    <s v="ORD114376"/>
    <x v="1"/>
    <x v="2"/>
    <n v="426.18"/>
    <n v="0.19"/>
    <n v="80.974199999999996"/>
    <n v="345.20580000000001"/>
    <n v="4"/>
    <x v="91"/>
    <d v="2024-06-09T00:00:00"/>
    <x v="0"/>
    <x v="0"/>
    <n v="75.099999999999994"/>
    <x v="3"/>
  </r>
  <r>
    <s v="ORD111065"/>
    <x v="3"/>
    <x v="2"/>
    <n v="427.9"/>
    <n v="0.28000000000000003"/>
    <n v="119.81200000000001"/>
    <n v="308.08799999999997"/>
    <n v="4"/>
    <x v="172"/>
    <d v="2023-07-12T00:00:00"/>
    <x v="1"/>
    <x v="1"/>
    <n v="83.38"/>
    <x v="2"/>
  </r>
  <r>
    <s v="ORD111795"/>
    <x v="2"/>
    <x v="3"/>
    <n v="431.04"/>
    <n v="7.0000000000000007E-2"/>
    <n v="30.172800000000006"/>
    <n v="400.86720000000003"/>
    <n v="4"/>
    <x v="519"/>
    <d v="2024-10-27T00:00:00"/>
    <x v="2"/>
    <x v="0"/>
    <n v="73.22"/>
    <x v="1"/>
  </r>
  <r>
    <s v="ORD100459"/>
    <x v="0"/>
    <x v="3"/>
    <n v="437.3"/>
    <n v="0.06"/>
    <n v="26.238"/>
    <n v="411.06200000000001"/>
    <n v="4"/>
    <x v="23"/>
    <d v="2024-05-25T00:00:00"/>
    <x v="0"/>
    <x v="1"/>
    <n v="68.510000000000005"/>
    <x v="5"/>
  </r>
  <r>
    <s v="ORD103775"/>
    <x v="3"/>
    <x v="3"/>
    <n v="437.67"/>
    <n v="0.03"/>
    <n v="13.130100000000001"/>
    <n v="424.53989999999999"/>
    <n v="4"/>
    <x v="599"/>
    <d v="2024-05-19T00:00:00"/>
    <x v="0"/>
    <x v="1"/>
    <n v="71"/>
    <x v="5"/>
  </r>
  <r>
    <s v="ORD107181"/>
    <x v="1"/>
    <x v="2"/>
    <n v="438.26"/>
    <n v="0.06"/>
    <n v="26.295599999999997"/>
    <n v="411.96440000000001"/>
    <n v="4"/>
    <x v="114"/>
    <d v="2024-03-26T00:00:00"/>
    <x v="0"/>
    <x v="0"/>
    <n v="71.89"/>
    <x v="5"/>
  </r>
  <r>
    <s v="ORD103129"/>
    <x v="3"/>
    <x v="2"/>
    <n v="442.68"/>
    <n v="0.38"/>
    <n v="168.2184"/>
    <n v="274.46159999999998"/>
    <n v="4"/>
    <x v="148"/>
    <d v="2023-03-23T00:00:00"/>
    <x v="2"/>
    <x v="0"/>
    <n v="129.37"/>
    <x v="1"/>
  </r>
  <r>
    <s v="ORD100554"/>
    <x v="1"/>
    <x v="3"/>
    <n v="444.62"/>
    <n v="0.34"/>
    <n v="151.17080000000001"/>
    <n v="293.44920000000002"/>
    <n v="4"/>
    <x v="727"/>
    <d v="2024-03-08T00:00:00"/>
    <x v="2"/>
    <x v="2"/>
    <n v="104.94"/>
    <x v="3"/>
  </r>
  <r>
    <s v="ORD107355"/>
    <x v="0"/>
    <x v="1"/>
    <n v="447.57"/>
    <n v="0.18"/>
    <n v="80.562599999999989"/>
    <n v="367.00740000000002"/>
    <n v="4"/>
    <x v="79"/>
    <d v="2024-09-17T00:00:00"/>
    <x v="2"/>
    <x v="2"/>
    <n v="70.16"/>
    <x v="0"/>
  </r>
  <r>
    <s v="ORD102006"/>
    <x v="3"/>
    <x v="2"/>
    <n v="449.12"/>
    <n v="0.42"/>
    <n v="188.63040000000001"/>
    <n v="260.4896"/>
    <n v="4"/>
    <x v="69"/>
    <d v="2023-04-03T00:00:00"/>
    <x v="2"/>
    <x v="1"/>
    <n v="25.01"/>
    <x v="1"/>
  </r>
  <r>
    <s v="ORD106145"/>
    <x v="0"/>
    <x v="4"/>
    <n v="449.26"/>
    <n v="0.25"/>
    <n v="112.315"/>
    <n v="336.94499999999999"/>
    <n v="4"/>
    <x v="202"/>
    <d v="2023-10-31T00:00:00"/>
    <x v="1"/>
    <x v="0"/>
    <n v="54.49"/>
    <x v="5"/>
  </r>
  <r>
    <s v="ORD107115"/>
    <x v="0"/>
    <x v="3"/>
    <n v="451.04"/>
    <n v="0.15"/>
    <n v="67.656000000000006"/>
    <n v="383.38400000000001"/>
    <n v="4"/>
    <x v="45"/>
    <d v="2023-05-27T00:00:00"/>
    <x v="1"/>
    <x v="0"/>
    <n v="96.35"/>
    <x v="0"/>
  </r>
  <r>
    <s v="ORD111382"/>
    <x v="3"/>
    <x v="3"/>
    <n v="454.7"/>
    <n v="0.38"/>
    <n v="172.786"/>
    <n v="281.91399999999999"/>
    <n v="4"/>
    <x v="289"/>
    <d v="2024-02-02T00:00:00"/>
    <x v="1"/>
    <x v="2"/>
    <n v="52.95"/>
    <x v="0"/>
  </r>
  <r>
    <s v="ORD109754"/>
    <x v="1"/>
    <x v="1"/>
    <n v="456.18"/>
    <n v="0.18"/>
    <n v="82.112399999999994"/>
    <n v="374.06760000000003"/>
    <n v="4"/>
    <x v="253"/>
    <d v="2023-09-12T00:00:00"/>
    <x v="1"/>
    <x v="0"/>
    <n v="128.43"/>
    <x v="3"/>
  </r>
  <r>
    <s v="ORD100311"/>
    <x v="0"/>
    <x v="0"/>
    <n v="468.67"/>
    <n v="0.3"/>
    <n v="140.601"/>
    <n v="328.06900000000002"/>
    <n v="4"/>
    <x v="158"/>
    <d v="2024-09-29T00:00:00"/>
    <x v="2"/>
    <x v="2"/>
    <n v="116.61"/>
    <x v="4"/>
  </r>
  <r>
    <s v="ORD105318"/>
    <x v="1"/>
    <x v="1"/>
    <n v="468.97"/>
    <n v="0.01"/>
    <n v="4.6897000000000002"/>
    <n v="464.28030000000001"/>
    <n v="4"/>
    <x v="698"/>
    <d v="2023-11-27T00:00:00"/>
    <x v="2"/>
    <x v="2"/>
    <n v="68.75"/>
    <x v="3"/>
  </r>
  <r>
    <s v="ORD114284"/>
    <x v="3"/>
    <x v="2"/>
    <n v="470.02"/>
    <n v="0.48"/>
    <n v="225.60959999999997"/>
    <n v="244.41040000000001"/>
    <n v="4"/>
    <x v="145"/>
    <d v="2023-11-04T00:00:00"/>
    <x v="0"/>
    <x v="0"/>
    <n v="130.66999999999999"/>
    <x v="2"/>
  </r>
  <r>
    <s v="ORD106355"/>
    <x v="0"/>
    <x v="1"/>
    <n v="474.39"/>
    <n v="0.01"/>
    <n v="4.7439"/>
    <n v="469.64609999999999"/>
    <n v="4"/>
    <x v="725"/>
    <d v="2024-08-23T00:00:00"/>
    <x v="0"/>
    <x v="0"/>
    <n v="94.21"/>
    <x v="0"/>
  </r>
  <r>
    <s v="ORD112381"/>
    <x v="3"/>
    <x v="0"/>
    <n v="475.68"/>
    <n v="0.23"/>
    <n v="109.4064"/>
    <n v="366.27359999999999"/>
    <n v="4"/>
    <x v="670"/>
    <d v="2023-07-05T00:00:00"/>
    <x v="1"/>
    <x v="2"/>
    <n v="102.17"/>
    <x v="3"/>
  </r>
  <r>
    <s v="ORD104657"/>
    <x v="2"/>
    <x v="2"/>
    <n v="475.83"/>
    <n v="0.2"/>
    <n v="95.165999999999997"/>
    <n v="380.66399999999999"/>
    <n v="4"/>
    <x v="538"/>
    <d v="2024-12-11T00:00:00"/>
    <x v="2"/>
    <x v="2"/>
    <n v="50.34"/>
    <x v="4"/>
  </r>
  <r>
    <s v="ORD109864"/>
    <x v="3"/>
    <x v="4"/>
    <n v="476.45"/>
    <n v="0.03"/>
    <n v="14.2935"/>
    <n v="462.15649999999999"/>
    <n v="4"/>
    <x v="351"/>
    <d v="2024-05-27T00:00:00"/>
    <x v="0"/>
    <x v="1"/>
    <n v="48.81"/>
    <x v="2"/>
  </r>
  <r>
    <s v="ORD106174"/>
    <x v="1"/>
    <x v="4"/>
    <n v="476.62"/>
    <n v="0.12"/>
    <n v="57.194400000000002"/>
    <n v="419.42560000000003"/>
    <n v="4"/>
    <x v="213"/>
    <d v="2024-04-19T00:00:00"/>
    <x v="1"/>
    <x v="0"/>
    <n v="118.96"/>
    <x v="1"/>
  </r>
  <r>
    <s v="ORD108592"/>
    <x v="3"/>
    <x v="3"/>
    <n v="477.08"/>
    <n v="0.38"/>
    <n v="181.29040000000001"/>
    <n v="295.78959999999995"/>
    <n v="4"/>
    <x v="695"/>
    <d v="2024-10-15T00:00:00"/>
    <x v="0"/>
    <x v="1"/>
    <n v="29.54"/>
    <x v="0"/>
  </r>
  <r>
    <s v="ORD104783"/>
    <x v="3"/>
    <x v="2"/>
    <n v="489.35"/>
    <n v="0.1"/>
    <n v="48.935000000000002"/>
    <n v="440.41500000000002"/>
    <n v="4"/>
    <x v="649"/>
    <d v="2023-05-22T00:00:00"/>
    <x v="2"/>
    <x v="2"/>
    <n v="81.150000000000006"/>
    <x v="4"/>
  </r>
  <r>
    <s v="ORD108590"/>
    <x v="3"/>
    <x v="4"/>
    <n v="492.89"/>
    <n v="0.24"/>
    <n v="118.2936"/>
    <n v="374.59640000000002"/>
    <n v="4"/>
    <x v="509"/>
    <d v="2024-09-24T00:00:00"/>
    <x v="0"/>
    <x v="1"/>
    <n v="84.63"/>
    <x v="2"/>
  </r>
  <r>
    <s v="ORD108701"/>
    <x v="0"/>
    <x v="1"/>
    <n v="494.04"/>
    <n v="0.04"/>
    <n v="19.761600000000001"/>
    <n v="474.27840000000003"/>
    <n v="4"/>
    <x v="210"/>
    <d v="2024-05-11T00:00:00"/>
    <x v="2"/>
    <x v="1"/>
    <n v="130.83000000000001"/>
    <x v="4"/>
  </r>
  <r>
    <s v="ORD102034"/>
    <x v="1"/>
    <x v="2"/>
    <n v="494.53"/>
    <n v="0.06"/>
    <n v="29.671799999999998"/>
    <n v="464.85819999999995"/>
    <n v="4"/>
    <x v="647"/>
    <d v="2023-03-03T00:00:00"/>
    <x v="1"/>
    <x v="0"/>
    <n v="61.64"/>
    <x v="3"/>
  </r>
  <r>
    <s v="ORD110201"/>
    <x v="0"/>
    <x v="0"/>
    <n v="496.75"/>
    <n v="0.3"/>
    <n v="149.02500000000001"/>
    <n v="347.72500000000002"/>
    <n v="4"/>
    <x v="713"/>
    <d v="2023-05-10T00:00:00"/>
    <x v="1"/>
    <x v="0"/>
    <n v="71.95"/>
    <x v="4"/>
  </r>
  <r>
    <s v="ORD100612"/>
    <x v="3"/>
    <x v="3"/>
    <n v="499.4"/>
    <n v="0.13"/>
    <n v="64.921999999999997"/>
    <n v="434.47799999999995"/>
    <n v="4"/>
    <x v="269"/>
    <d v="2024-04-01T00:00:00"/>
    <x v="2"/>
    <x v="0"/>
    <n v="136.29"/>
    <x v="3"/>
  </r>
  <r>
    <s v="ORD105320"/>
    <x v="0"/>
    <x v="2"/>
    <n v="501.34"/>
    <n v="0.49"/>
    <n v="245.6566"/>
    <n v="255.68339999999998"/>
    <n v="4"/>
    <x v="715"/>
    <d v="2023-08-10T00:00:00"/>
    <x v="1"/>
    <x v="1"/>
    <n v="145.5"/>
    <x v="4"/>
  </r>
  <r>
    <s v="ORD109417"/>
    <x v="2"/>
    <x v="1"/>
    <n v="502.65"/>
    <n v="0.22"/>
    <n v="110.583"/>
    <n v="392.06700000000001"/>
    <n v="4"/>
    <x v="293"/>
    <d v="2024-01-08T00:00:00"/>
    <x v="2"/>
    <x v="0"/>
    <n v="127.71"/>
    <x v="5"/>
  </r>
  <r>
    <s v="ORD107199"/>
    <x v="0"/>
    <x v="1"/>
    <n v="508.36"/>
    <n v="0.38"/>
    <n v="193.17680000000001"/>
    <n v="315.1832"/>
    <n v="4"/>
    <x v="386"/>
    <d v="2024-01-14T00:00:00"/>
    <x v="1"/>
    <x v="0"/>
    <n v="40.869999999999997"/>
    <x v="4"/>
  </r>
  <r>
    <s v="ORD107633"/>
    <x v="2"/>
    <x v="0"/>
    <n v="513.58000000000004"/>
    <n v="0.49"/>
    <n v="251.6542"/>
    <n v="261.92580000000004"/>
    <n v="4"/>
    <x v="365"/>
    <d v="2023-07-23T00:00:00"/>
    <x v="1"/>
    <x v="1"/>
    <n v="138.32"/>
    <x v="5"/>
  </r>
  <r>
    <s v="ORD109048"/>
    <x v="0"/>
    <x v="2"/>
    <n v="515.75"/>
    <n v="0.3"/>
    <n v="154.72499999999999"/>
    <n v="361.02499999999998"/>
    <n v="4"/>
    <x v="199"/>
    <d v="2024-12-05T00:00:00"/>
    <x v="2"/>
    <x v="0"/>
    <n v="51.29"/>
    <x v="2"/>
  </r>
  <r>
    <s v="ORD113567"/>
    <x v="3"/>
    <x v="2"/>
    <n v="517.46"/>
    <n v="0.45"/>
    <n v="232.85700000000003"/>
    <n v="284.60300000000001"/>
    <n v="4"/>
    <x v="44"/>
    <d v="2023-09-24T00:00:00"/>
    <x v="1"/>
    <x v="2"/>
    <n v="132.16999999999999"/>
    <x v="1"/>
  </r>
  <r>
    <s v="ORD111589"/>
    <x v="2"/>
    <x v="4"/>
    <n v="526.28"/>
    <n v="0.25"/>
    <n v="131.57"/>
    <n v="394.71"/>
    <n v="4"/>
    <x v="653"/>
    <d v="2024-03-17T00:00:00"/>
    <x v="2"/>
    <x v="0"/>
    <n v="50.23"/>
    <x v="3"/>
  </r>
  <r>
    <s v="ORD107810"/>
    <x v="3"/>
    <x v="1"/>
    <n v="530.84"/>
    <n v="0.11"/>
    <n v="58.392400000000002"/>
    <n v="472.44760000000002"/>
    <n v="4"/>
    <x v="695"/>
    <d v="2024-10-14T00:00:00"/>
    <x v="2"/>
    <x v="0"/>
    <n v="87.85"/>
    <x v="1"/>
  </r>
  <r>
    <s v="ORD114818"/>
    <x v="1"/>
    <x v="1"/>
    <n v="532.09"/>
    <n v="0.22"/>
    <n v="117.05980000000001"/>
    <n v="415.03020000000004"/>
    <n v="4"/>
    <x v="26"/>
    <d v="2023-05-03T00:00:00"/>
    <x v="2"/>
    <x v="2"/>
    <n v="29.1"/>
    <x v="3"/>
  </r>
  <r>
    <s v="ORD102825"/>
    <x v="2"/>
    <x v="3"/>
    <n v="542.17999999999995"/>
    <n v="0.41"/>
    <n v="222.29379999999998"/>
    <n v="319.88619999999997"/>
    <n v="4"/>
    <x v="447"/>
    <d v="2024-06-05T00:00:00"/>
    <x v="0"/>
    <x v="1"/>
    <n v="151.82"/>
    <x v="5"/>
  </r>
  <r>
    <s v="ORD113608"/>
    <x v="0"/>
    <x v="1"/>
    <n v="544"/>
    <n v="0.16"/>
    <n v="87.04"/>
    <n v="456.96"/>
    <n v="4"/>
    <x v="268"/>
    <d v="2023-11-23T00:00:00"/>
    <x v="1"/>
    <x v="1"/>
    <n v="78.72"/>
    <x v="4"/>
  </r>
  <r>
    <s v="ORD102766"/>
    <x v="2"/>
    <x v="1"/>
    <n v="549.75"/>
    <n v="0.11"/>
    <n v="60.472500000000004"/>
    <n v="489.27749999999997"/>
    <n v="4"/>
    <x v="479"/>
    <d v="2023-02-16T00:00:00"/>
    <x v="2"/>
    <x v="0"/>
    <n v="50.37"/>
    <x v="4"/>
  </r>
  <r>
    <s v="ORD111387"/>
    <x v="1"/>
    <x v="0"/>
    <n v="554.98"/>
    <n v="0.27"/>
    <n v="149.84460000000001"/>
    <n v="405.1354"/>
    <n v="4"/>
    <x v="573"/>
    <d v="2023-01-09T00:00:00"/>
    <x v="1"/>
    <x v="2"/>
    <n v="128.5"/>
    <x v="3"/>
  </r>
  <r>
    <s v="ORD105252"/>
    <x v="1"/>
    <x v="2"/>
    <n v="555.17999999999995"/>
    <n v="0.05"/>
    <n v="27.759"/>
    <n v="527.42099999999994"/>
    <n v="4"/>
    <x v="441"/>
    <d v="2024-03-25T00:00:00"/>
    <x v="2"/>
    <x v="2"/>
    <n v="77.23"/>
    <x v="1"/>
  </r>
  <r>
    <s v="ORD103049"/>
    <x v="3"/>
    <x v="1"/>
    <n v="560.75"/>
    <n v="0.23"/>
    <n v="128.9725"/>
    <n v="431.77750000000003"/>
    <n v="4"/>
    <x v="185"/>
    <d v="2024-07-11T00:00:00"/>
    <x v="1"/>
    <x v="1"/>
    <n v="114.68"/>
    <x v="1"/>
  </r>
  <r>
    <s v="ORD106312"/>
    <x v="1"/>
    <x v="2"/>
    <n v="560.79999999999995"/>
    <n v="7.0000000000000007E-2"/>
    <n v="39.256"/>
    <n v="521.54399999999998"/>
    <n v="4"/>
    <x v="444"/>
    <d v="2023-04-20T00:00:00"/>
    <x v="2"/>
    <x v="1"/>
    <n v="52.22"/>
    <x v="0"/>
  </r>
  <r>
    <s v="ORD106114"/>
    <x v="0"/>
    <x v="0"/>
    <n v="561.59"/>
    <n v="0.16"/>
    <n v="89.854400000000012"/>
    <n v="471.73560000000003"/>
    <n v="4"/>
    <x v="331"/>
    <d v="2023-10-20T00:00:00"/>
    <x v="0"/>
    <x v="1"/>
    <n v="112.76"/>
    <x v="0"/>
  </r>
  <r>
    <s v="ORD105574"/>
    <x v="3"/>
    <x v="4"/>
    <n v="563.52"/>
    <n v="0.42"/>
    <n v="236.67839999999998"/>
    <n v="326.84159999999997"/>
    <n v="4"/>
    <x v="641"/>
    <d v="2023-11-29T00:00:00"/>
    <x v="2"/>
    <x v="1"/>
    <n v="118.4"/>
    <x v="3"/>
  </r>
  <r>
    <s v="ORD104267"/>
    <x v="3"/>
    <x v="1"/>
    <n v="564.6"/>
    <n v="0.33"/>
    <n v="186.31800000000001"/>
    <n v="378.28200000000004"/>
    <n v="4"/>
    <x v="640"/>
    <d v="2024-08-17T00:00:00"/>
    <x v="2"/>
    <x v="2"/>
    <n v="45.55"/>
    <x v="0"/>
  </r>
  <r>
    <s v="ORD101483"/>
    <x v="1"/>
    <x v="3"/>
    <n v="569.08000000000004"/>
    <n v="0.09"/>
    <n v="51.217199999999998"/>
    <n v="517.86279999999999"/>
    <n v="4"/>
    <x v="673"/>
    <d v="2023-06-11T00:00:00"/>
    <x v="1"/>
    <x v="1"/>
    <n v="92.15"/>
    <x v="1"/>
  </r>
  <r>
    <s v="ORD104311"/>
    <x v="0"/>
    <x v="3"/>
    <n v="569.39"/>
    <n v="0.38"/>
    <n v="216.3682"/>
    <n v="353.02179999999998"/>
    <n v="4"/>
    <x v="163"/>
    <d v="2024-08-03T00:00:00"/>
    <x v="2"/>
    <x v="0"/>
    <n v="95.98"/>
    <x v="1"/>
  </r>
  <r>
    <s v="ORD103282"/>
    <x v="1"/>
    <x v="0"/>
    <n v="570.49"/>
    <n v="0.04"/>
    <n v="22.819600000000001"/>
    <n v="547.67039999999997"/>
    <n v="4"/>
    <x v="270"/>
    <d v="2023-08-25T00:00:00"/>
    <x v="1"/>
    <x v="2"/>
    <n v="79.989999999999995"/>
    <x v="5"/>
  </r>
  <r>
    <s v="ORD113820"/>
    <x v="1"/>
    <x v="3"/>
    <n v="571.62"/>
    <n v="0.23"/>
    <n v="131.4726"/>
    <n v="440.1474"/>
    <n v="4"/>
    <x v="454"/>
    <d v="2023-07-22T00:00:00"/>
    <x v="2"/>
    <x v="0"/>
    <n v="53.43"/>
    <x v="1"/>
  </r>
  <r>
    <s v="ORD103663"/>
    <x v="1"/>
    <x v="3"/>
    <n v="573.59"/>
    <n v="0.15"/>
    <n v="86.038499999999999"/>
    <n v="487.55150000000003"/>
    <n v="4"/>
    <x v="238"/>
    <d v="2023-03-21T00:00:00"/>
    <x v="2"/>
    <x v="2"/>
    <n v="28.82"/>
    <x v="3"/>
  </r>
  <r>
    <s v="ORD105360"/>
    <x v="3"/>
    <x v="3"/>
    <n v="577.63"/>
    <n v="0.31"/>
    <n v="179.06530000000001"/>
    <n v="398.56470000000002"/>
    <n v="4"/>
    <x v="503"/>
    <d v="2024-03-13T00:00:00"/>
    <x v="2"/>
    <x v="0"/>
    <n v="170.97"/>
    <x v="5"/>
  </r>
  <r>
    <s v="ORD101176"/>
    <x v="0"/>
    <x v="0"/>
    <n v="577.99"/>
    <n v="0"/>
    <n v="0"/>
    <n v="577.99"/>
    <n v="4"/>
    <x v="24"/>
    <d v="2023-04-24T00:00:00"/>
    <x v="0"/>
    <x v="2"/>
    <n v="158.38"/>
    <x v="2"/>
  </r>
  <r>
    <s v="ORD102229"/>
    <x v="3"/>
    <x v="0"/>
    <n v="580.54"/>
    <n v="0.16"/>
    <n v="92.886399999999995"/>
    <n v="487.65359999999998"/>
    <n v="4"/>
    <x v="622"/>
    <d v="2024-09-29T00:00:00"/>
    <x v="1"/>
    <x v="1"/>
    <n v="164.42"/>
    <x v="1"/>
  </r>
  <r>
    <s v="ORD112891"/>
    <x v="2"/>
    <x v="1"/>
    <n v="581.21"/>
    <n v="0.36"/>
    <n v="209.23560000000001"/>
    <n v="371.97440000000006"/>
    <n v="4"/>
    <x v="530"/>
    <d v="2023-11-05T00:00:00"/>
    <x v="2"/>
    <x v="2"/>
    <n v="164.42"/>
    <x v="5"/>
  </r>
  <r>
    <s v="ORD106199"/>
    <x v="2"/>
    <x v="4"/>
    <n v="584.94000000000005"/>
    <n v="0.46"/>
    <n v="269.07240000000002"/>
    <n v="315.86760000000004"/>
    <n v="4"/>
    <x v="131"/>
    <d v="2023-12-23T00:00:00"/>
    <x v="1"/>
    <x v="0"/>
    <n v="64.09"/>
    <x v="1"/>
  </r>
  <r>
    <s v="ORD111938"/>
    <x v="3"/>
    <x v="1"/>
    <n v="592.83000000000004"/>
    <n v="0.1"/>
    <n v="59.283000000000008"/>
    <n v="533.54700000000003"/>
    <n v="4"/>
    <x v="423"/>
    <d v="2024-03-10T00:00:00"/>
    <x v="1"/>
    <x v="0"/>
    <n v="136.49"/>
    <x v="3"/>
  </r>
  <r>
    <s v="ORD114309"/>
    <x v="0"/>
    <x v="3"/>
    <n v="593.08000000000004"/>
    <n v="0.42"/>
    <n v="249.09360000000001"/>
    <n v="343.9864"/>
    <n v="4"/>
    <x v="52"/>
    <d v="2023-04-19T00:00:00"/>
    <x v="1"/>
    <x v="1"/>
    <n v="103.71"/>
    <x v="4"/>
  </r>
  <r>
    <s v="ORD104895"/>
    <x v="2"/>
    <x v="3"/>
    <n v="596.9"/>
    <n v="0.37"/>
    <n v="220.85299999999998"/>
    <n v="376.04700000000003"/>
    <n v="4"/>
    <x v="415"/>
    <d v="2023-06-20T00:00:00"/>
    <x v="1"/>
    <x v="2"/>
    <n v="101.29"/>
    <x v="3"/>
  </r>
  <r>
    <s v="ORD106326"/>
    <x v="3"/>
    <x v="3"/>
    <n v="597.30999999999995"/>
    <n v="0.41"/>
    <n v="244.89709999999997"/>
    <n v="352.41289999999998"/>
    <n v="4"/>
    <x v="373"/>
    <d v="2024-04-07T00:00:00"/>
    <x v="1"/>
    <x v="0"/>
    <n v="140.43"/>
    <x v="1"/>
  </r>
  <r>
    <s v="ORD102799"/>
    <x v="1"/>
    <x v="1"/>
    <n v="608.46"/>
    <n v="0.32"/>
    <n v="194.70720000000003"/>
    <n v="413.75279999999998"/>
    <n v="4"/>
    <x v="325"/>
    <d v="2023-12-31T00:00:00"/>
    <x v="1"/>
    <x v="0"/>
    <n v="52.68"/>
    <x v="2"/>
  </r>
  <r>
    <s v="ORD112227"/>
    <x v="2"/>
    <x v="3"/>
    <n v="609.55999999999995"/>
    <n v="0.06"/>
    <n v="36.573599999999992"/>
    <n v="572.9864"/>
    <n v="4"/>
    <x v="74"/>
    <d v="2024-12-14T00:00:00"/>
    <x v="0"/>
    <x v="2"/>
    <n v="55.82"/>
    <x v="3"/>
  </r>
  <r>
    <s v="ORD103169"/>
    <x v="3"/>
    <x v="4"/>
    <n v="610.61"/>
    <n v="0.36"/>
    <n v="219.81960000000001"/>
    <n v="390.79039999999998"/>
    <n v="4"/>
    <x v="401"/>
    <d v="2024-02-17T00:00:00"/>
    <x v="0"/>
    <x v="0"/>
    <n v="153.28"/>
    <x v="0"/>
  </r>
  <r>
    <s v="ORD113340"/>
    <x v="1"/>
    <x v="0"/>
    <n v="611.53"/>
    <n v="0.14000000000000001"/>
    <n v="85.614200000000011"/>
    <n v="525.91579999999999"/>
    <n v="4"/>
    <x v="143"/>
    <d v="2024-09-16T00:00:00"/>
    <x v="2"/>
    <x v="1"/>
    <n v="170.44"/>
    <x v="2"/>
  </r>
  <r>
    <s v="ORD101643"/>
    <x v="2"/>
    <x v="1"/>
    <n v="611.63"/>
    <n v="0.21"/>
    <n v="128.44229999999999"/>
    <n v="483.18770000000001"/>
    <n v="4"/>
    <x v="236"/>
    <d v="2023-11-11T00:00:00"/>
    <x v="0"/>
    <x v="0"/>
    <n v="60.15"/>
    <x v="0"/>
  </r>
  <r>
    <s v="ORD100468"/>
    <x v="1"/>
    <x v="2"/>
    <n v="614.12"/>
    <n v="0.03"/>
    <n v="18.4236"/>
    <n v="595.69640000000004"/>
    <n v="4"/>
    <x v="74"/>
    <d v="2024-12-17T00:00:00"/>
    <x v="2"/>
    <x v="1"/>
    <n v="36.9"/>
    <x v="4"/>
  </r>
  <r>
    <s v="ORD104346"/>
    <x v="1"/>
    <x v="3"/>
    <n v="614.64"/>
    <n v="0.45"/>
    <n v="276.58800000000002"/>
    <n v="338.05199999999996"/>
    <n v="4"/>
    <x v="478"/>
    <d v="2024-02-11T00:00:00"/>
    <x v="1"/>
    <x v="1"/>
    <n v="119.52"/>
    <x v="1"/>
  </r>
  <r>
    <s v="ORD103602"/>
    <x v="1"/>
    <x v="2"/>
    <n v="619.59"/>
    <n v="0.34"/>
    <n v="210.66060000000002"/>
    <n v="408.92939999999999"/>
    <n v="4"/>
    <x v="388"/>
    <d v="2023-07-08T00:00:00"/>
    <x v="0"/>
    <x v="1"/>
    <n v="80.7"/>
    <x v="5"/>
  </r>
  <r>
    <s v="ORD113761"/>
    <x v="1"/>
    <x v="0"/>
    <n v="625.67999999999995"/>
    <n v="0.11"/>
    <n v="68.824799999999996"/>
    <n v="556.85519999999997"/>
    <n v="4"/>
    <x v="253"/>
    <d v="2023-09-11T00:00:00"/>
    <x v="1"/>
    <x v="2"/>
    <n v="114.71"/>
    <x v="5"/>
  </r>
  <r>
    <s v="ORD102822"/>
    <x v="1"/>
    <x v="2"/>
    <n v="637.35"/>
    <n v="0.26"/>
    <n v="165.71100000000001"/>
    <n v="471.63900000000001"/>
    <n v="4"/>
    <x v="572"/>
    <d v="2024-03-11T00:00:00"/>
    <x v="1"/>
    <x v="1"/>
    <n v="123.53"/>
    <x v="3"/>
  </r>
  <r>
    <s v="ORD106910"/>
    <x v="1"/>
    <x v="1"/>
    <n v="642.15"/>
    <n v="0.32"/>
    <n v="205.488"/>
    <n v="436.66199999999998"/>
    <n v="4"/>
    <x v="259"/>
    <d v="2024-10-11T00:00:00"/>
    <x v="2"/>
    <x v="2"/>
    <n v="182.53"/>
    <x v="3"/>
  </r>
  <r>
    <s v="ORD107073"/>
    <x v="3"/>
    <x v="1"/>
    <n v="644.09"/>
    <n v="0.28000000000000003"/>
    <n v="180.34520000000003"/>
    <n v="463.7448"/>
    <n v="4"/>
    <x v="601"/>
    <d v="2023-06-08T00:00:00"/>
    <x v="0"/>
    <x v="2"/>
    <n v="78.400000000000006"/>
    <x v="1"/>
  </r>
  <r>
    <s v="ORD113243"/>
    <x v="2"/>
    <x v="1"/>
    <n v="644.22"/>
    <n v="0.14000000000000001"/>
    <n v="90.19080000000001"/>
    <n v="554.02920000000006"/>
    <n v="4"/>
    <x v="698"/>
    <d v="2023-11-25T00:00:00"/>
    <x v="1"/>
    <x v="0"/>
    <n v="98.16"/>
    <x v="5"/>
  </r>
  <r>
    <s v="ORD104960"/>
    <x v="3"/>
    <x v="0"/>
    <n v="646.46"/>
    <n v="0.16"/>
    <n v="103.43360000000001"/>
    <n v="543.02639999999997"/>
    <n v="4"/>
    <x v="226"/>
    <d v="2023-12-30T00:00:00"/>
    <x v="1"/>
    <x v="2"/>
    <n v="168.9"/>
    <x v="4"/>
  </r>
  <r>
    <s v="ORD113240"/>
    <x v="3"/>
    <x v="0"/>
    <n v="646.75"/>
    <n v="0.25"/>
    <n v="161.6875"/>
    <n v="485.0625"/>
    <n v="4"/>
    <x v="197"/>
    <d v="2024-04-03T00:00:00"/>
    <x v="1"/>
    <x v="1"/>
    <n v="32.5"/>
    <x v="1"/>
  </r>
  <r>
    <s v="ORD105012"/>
    <x v="3"/>
    <x v="3"/>
    <n v="650.45000000000005"/>
    <n v="0.25"/>
    <n v="162.61250000000001"/>
    <n v="487.83750000000003"/>
    <n v="4"/>
    <x v="174"/>
    <d v="2024-11-09T00:00:00"/>
    <x v="2"/>
    <x v="0"/>
    <n v="165.23"/>
    <x v="0"/>
  </r>
  <r>
    <s v="ORD101470"/>
    <x v="1"/>
    <x v="4"/>
    <n v="651.9"/>
    <n v="0.23"/>
    <n v="149.93700000000001"/>
    <n v="501.96299999999997"/>
    <n v="4"/>
    <x v="232"/>
    <d v="2025-01-01T00:00:00"/>
    <x v="2"/>
    <x v="2"/>
    <n v="95.12"/>
    <x v="2"/>
  </r>
  <r>
    <s v="ORD105712"/>
    <x v="0"/>
    <x v="2"/>
    <n v="652.6"/>
    <n v="0.46"/>
    <n v="300.19600000000003"/>
    <n v="352.404"/>
    <n v="4"/>
    <x v="272"/>
    <d v="2023-01-20T00:00:00"/>
    <x v="0"/>
    <x v="1"/>
    <n v="111.76"/>
    <x v="4"/>
  </r>
  <r>
    <s v="ORD110991"/>
    <x v="2"/>
    <x v="3"/>
    <n v="653.29999999999995"/>
    <n v="0.28000000000000003"/>
    <n v="182.92400000000001"/>
    <n v="470.37599999999998"/>
    <n v="4"/>
    <x v="373"/>
    <d v="2024-04-10T00:00:00"/>
    <x v="1"/>
    <x v="0"/>
    <n v="83.55"/>
    <x v="4"/>
  </r>
  <r>
    <s v="ORD112192"/>
    <x v="0"/>
    <x v="1"/>
    <n v="653.4"/>
    <n v="0.09"/>
    <n v="58.805999999999997"/>
    <n v="594.59399999999994"/>
    <n v="4"/>
    <x v="199"/>
    <d v="2024-12-05T00:00:00"/>
    <x v="2"/>
    <x v="0"/>
    <n v="82.68"/>
    <x v="1"/>
  </r>
  <r>
    <s v="ORD101003"/>
    <x v="1"/>
    <x v="0"/>
    <n v="654.13"/>
    <n v="0.38"/>
    <n v="248.5694"/>
    <n v="405.56060000000002"/>
    <n v="4"/>
    <x v="550"/>
    <d v="2025-01-01T00:00:00"/>
    <x v="1"/>
    <x v="0"/>
    <n v="52.37"/>
    <x v="1"/>
  </r>
  <r>
    <s v="ORD109623"/>
    <x v="2"/>
    <x v="2"/>
    <n v="654.94000000000005"/>
    <n v="0.49"/>
    <n v="320.92060000000004"/>
    <n v="334.01940000000002"/>
    <n v="4"/>
    <x v="154"/>
    <d v="2023-02-02T00:00:00"/>
    <x v="0"/>
    <x v="1"/>
    <n v="99.52"/>
    <x v="0"/>
  </r>
  <r>
    <s v="ORD112388"/>
    <x v="0"/>
    <x v="4"/>
    <n v="661.3"/>
    <n v="0.44"/>
    <n v="290.97199999999998"/>
    <n v="370.32799999999997"/>
    <n v="4"/>
    <x v="500"/>
    <d v="2023-11-28T00:00:00"/>
    <x v="2"/>
    <x v="2"/>
    <n v="40.65"/>
    <x v="5"/>
  </r>
  <r>
    <s v="ORD102292"/>
    <x v="0"/>
    <x v="3"/>
    <n v="662"/>
    <n v="0.32"/>
    <n v="211.84"/>
    <n v="450.15999999999997"/>
    <n v="4"/>
    <x v="43"/>
    <d v="2024-12-30T00:00:00"/>
    <x v="0"/>
    <x v="1"/>
    <n v="153.97"/>
    <x v="2"/>
  </r>
  <r>
    <s v="ORD110324"/>
    <x v="1"/>
    <x v="3"/>
    <n v="663.64"/>
    <n v="0.43"/>
    <n v="285.36520000000002"/>
    <n v="378.27479999999997"/>
    <n v="4"/>
    <x v="255"/>
    <d v="2024-11-07T00:00:00"/>
    <x v="2"/>
    <x v="1"/>
    <n v="193.34"/>
    <x v="5"/>
  </r>
  <r>
    <s v="ORD100788"/>
    <x v="3"/>
    <x v="4"/>
    <n v="664.3"/>
    <n v="0.02"/>
    <n v="13.286"/>
    <n v="651.01400000000001"/>
    <n v="4"/>
    <x v="25"/>
    <d v="2023-01-11T00:00:00"/>
    <x v="1"/>
    <x v="0"/>
    <n v="40.65"/>
    <x v="2"/>
  </r>
  <r>
    <s v="ORD110068"/>
    <x v="1"/>
    <x v="2"/>
    <n v="665.05"/>
    <n v="0.17"/>
    <n v="113.0585"/>
    <n v="551.99149999999997"/>
    <n v="4"/>
    <x v="205"/>
    <d v="2024-04-27T00:00:00"/>
    <x v="1"/>
    <x v="2"/>
    <n v="49.07"/>
    <x v="5"/>
  </r>
  <r>
    <s v="ORD108225"/>
    <x v="2"/>
    <x v="3"/>
    <n v="665.3"/>
    <n v="0.18"/>
    <n v="119.75399999999999"/>
    <n v="545.54599999999994"/>
    <n v="4"/>
    <x v="341"/>
    <d v="2023-06-30T00:00:00"/>
    <x v="1"/>
    <x v="1"/>
    <n v="129.55000000000001"/>
    <x v="2"/>
  </r>
  <r>
    <s v="ORD114715"/>
    <x v="2"/>
    <x v="4"/>
    <n v="666.46"/>
    <n v="0.43"/>
    <n v="286.57780000000002"/>
    <n v="379.88220000000001"/>
    <n v="4"/>
    <x v="367"/>
    <d v="2023-04-05T00:00:00"/>
    <x v="2"/>
    <x v="2"/>
    <n v="95"/>
    <x v="5"/>
  </r>
  <r>
    <s v="ORD100114"/>
    <x v="0"/>
    <x v="1"/>
    <n v="668.71"/>
    <n v="0.13"/>
    <n v="86.932300000000012"/>
    <n v="581.77769999999998"/>
    <n v="4"/>
    <x v="26"/>
    <d v="2023-05-01T00:00:00"/>
    <x v="1"/>
    <x v="1"/>
    <n v="153.62"/>
    <x v="5"/>
  </r>
  <r>
    <s v="ORD111000"/>
    <x v="2"/>
    <x v="1"/>
    <n v="672.26"/>
    <n v="0.11"/>
    <n v="73.948599999999999"/>
    <n v="598.31140000000005"/>
    <n v="4"/>
    <x v="303"/>
    <d v="2023-12-30T00:00:00"/>
    <x v="1"/>
    <x v="1"/>
    <n v="83.36"/>
    <x v="2"/>
  </r>
  <r>
    <s v="ORD111562"/>
    <x v="0"/>
    <x v="0"/>
    <n v="672.71"/>
    <n v="0.48"/>
    <n v="322.9008"/>
    <n v="349.80920000000003"/>
    <n v="4"/>
    <x v="100"/>
    <d v="2024-07-11T00:00:00"/>
    <x v="0"/>
    <x v="0"/>
    <n v="170.26"/>
    <x v="2"/>
  </r>
  <r>
    <s v="ORD100449"/>
    <x v="2"/>
    <x v="2"/>
    <n v="673.03"/>
    <n v="0.26"/>
    <n v="174.98779999999999"/>
    <n v="498.04219999999998"/>
    <n v="4"/>
    <x v="286"/>
    <d v="2024-06-27T00:00:00"/>
    <x v="2"/>
    <x v="1"/>
    <n v="77.650000000000006"/>
    <x v="1"/>
  </r>
  <r>
    <s v="ORD112277"/>
    <x v="0"/>
    <x v="0"/>
    <n v="676.5"/>
    <n v="0.47"/>
    <n v="317.95499999999998"/>
    <n v="358.54500000000002"/>
    <n v="4"/>
    <x v="152"/>
    <d v="2024-09-06T00:00:00"/>
    <x v="0"/>
    <x v="0"/>
    <n v="194.66"/>
    <x v="3"/>
  </r>
  <r>
    <s v="ORD103338"/>
    <x v="2"/>
    <x v="2"/>
    <n v="695.55"/>
    <n v="0.02"/>
    <n v="13.911"/>
    <n v="681.63900000000001"/>
    <n v="4"/>
    <x v="405"/>
    <d v="2024-02-05T00:00:00"/>
    <x v="1"/>
    <x v="1"/>
    <n v="140.04"/>
    <x v="2"/>
  </r>
  <r>
    <s v="ORD105455"/>
    <x v="1"/>
    <x v="1"/>
    <n v="704.44"/>
    <n v="0.08"/>
    <n v="56.355200000000004"/>
    <n v="648.08480000000009"/>
    <n v="4"/>
    <x v="357"/>
    <d v="2023-10-12T00:00:00"/>
    <x v="2"/>
    <x v="2"/>
    <n v="47.27"/>
    <x v="0"/>
  </r>
  <r>
    <s v="ORD115135"/>
    <x v="1"/>
    <x v="0"/>
    <n v="714.91"/>
    <n v="0.17"/>
    <n v="121.5347"/>
    <n v="593.37529999999992"/>
    <n v="4"/>
    <x v="24"/>
    <d v="2023-04-24T00:00:00"/>
    <x v="1"/>
    <x v="1"/>
    <n v="137.79"/>
    <x v="2"/>
  </r>
  <r>
    <s v="ORD102109"/>
    <x v="2"/>
    <x v="1"/>
    <n v="718.91"/>
    <n v="0.33"/>
    <n v="237.24029999999999"/>
    <n v="481.66969999999998"/>
    <n v="4"/>
    <x v="311"/>
    <d v="2023-09-09T00:00:00"/>
    <x v="2"/>
    <x v="2"/>
    <n v="215.47"/>
    <x v="4"/>
  </r>
  <r>
    <s v="ORD108799"/>
    <x v="3"/>
    <x v="0"/>
    <n v="721.6"/>
    <n v="0.44"/>
    <n v="317.50400000000002"/>
    <n v="404.096"/>
    <n v="4"/>
    <x v="542"/>
    <d v="2024-12-21T00:00:00"/>
    <x v="2"/>
    <x v="0"/>
    <n v="67.98"/>
    <x v="4"/>
  </r>
  <r>
    <s v="ORD105141"/>
    <x v="0"/>
    <x v="1"/>
    <n v="735.68"/>
    <n v="0.3"/>
    <n v="220.70399999999998"/>
    <n v="514.976"/>
    <n v="4"/>
    <x v="312"/>
    <d v="2023-02-18T00:00:00"/>
    <x v="0"/>
    <x v="1"/>
    <n v="111.09"/>
    <x v="3"/>
  </r>
  <r>
    <s v="ORD110038"/>
    <x v="3"/>
    <x v="0"/>
    <n v="737.33"/>
    <n v="0.02"/>
    <n v="14.746600000000001"/>
    <n v="722.58339999999998"/>
    <n v="4"/>
    <x v="640"/>
    <d v="2024-08-20T00:00:00"/>
    <x v="0"/>
    <x v="2"/>
    <n v="59.1"/>
    <x v="4"/>
  </r>
  <r>
    <s v="ORD109658"/>
    <x v="1"/>
    <x v="4"/>
    <n v="738.09"/>
    <n v="0.46"/>
    <n v="339.52140000000003"/>
    <n v="398.5686"/>
    <n v="4"/>
    <x v="177"/>
    <d v="2024-01-22T00:00:00"/>
    <x v="0"/>
    <x v="2"/>
    <n v="104.57"/>
    <x v="2"/>
  </r>
  <r>
    <s v="ORD110460"/>
    <x v="2"/>
    <x v="0"/>
    <n v="745.2"/>
    <n v="0.37"/>
    <n v="275.72399999999999"/>
    <n v="469.47600000000006"/>
    <n v="4"/>
    <x v="270"/>
    <d v="2023-08-22T00:00:00"/>
    <x v="2"/>
    <x v="2"/>
    <n v="122.95"/>
    <x v="1"/>
  </r>
  <r>
    <s v="ORD100330"/>
    <x v="1"/>
    <x v="4"/>
    <n v="747.35"/>
    <n v="0.45"/>
    <n v="336.3075"/>
    <n v="411.04250000000002"/>
    <n v="4"/>
    <x v="23"/>
    <d v="2024-05-26T00:00:00"/>
    <x v="0"/>
    <x v="1"/>
    <n v="63.14"/>
    <x v="2"/>
  </r>
  <r>
    <s v="ORD103431"/>
    <x v="2"/>
    <x v="4"/>
    <n v="749.22"/>
    <n v="0.25"/>
    <n v="187.30500000000001"/>
    <n v="561.91499999999996"/>
    <n v="4"/>
    <x v="486"/>
    <d v="2023-12-19T00:00:00"/>
    <x v="1"/>
    <x v="0"/>
    <n v="143.05000000000001"/>
    <x v="0"/>
  </r>
  <r>
    <s v="ORD109472"/>
    <x v="3"/>
    <x v="2"/>
    <n v="750.42"/>
    <n v="0.11"/>
    <n v="82.546199999999999"/>
    <n v="667.87379999999996"/>
    <n v="4"/>
    <x v="172"/>
    <d v="2023-07-17T00:00:00"/>
    <x v="1"/>
    <x v="0"/>
    <n v="89.61"/>
    <x v="5"/>
  </r>
  <r>
    <s v="ORD103996"/>
    <x v="3"/>
    <x v="3"/>
    <n v="750.85"/>
    <n v="0.3"/>
    <n v="225.255"/>
    <n v="525.59500000000003"/>
    <n v="4"/>
    <x v="575"/>
    <d v="2024-07-15T00:00:00"/>
    <x v="2"/>
    <x v="2"/>
    <n v="124.9"/>
    <x v="5"/>
  </r>
  <r>
    <s v="ORD109523"/>
    <x v="0"/>
    <x v="0"/>
    <n v="751.99"/>
    <n v="0.24"/>
    <n v="180.4776"/>
    <n v="571.51240000000007"/>
    <n v="4"/>
    <x v="661"/>
    <d v="2023-10-31T00:00:00"/>
    <x v="1"/>
    <x v="2"/>
    <n v="111.13"/>
    <x v="3"/>
  </r>
  <r>
    <s v="ORD101830"/>
    <x v="2"/>
    <x v="3"/>
    <n v="753.76"/>
    <n v="7.0000000000000007E-2"/>
    <n v="52.763200000000005"/>
    <n v="700.99680000000001"/>
    <n v="4"/>
    <x v="525"/>
    <d v="2024-07-16T00:00:00"/>
    <x v="0"/>
    <x v="0"/>
    <n v="205.25"/>
    <x v="2"/>
  </r>
  <r>
    <s v="ORD107140"/>
    <x v="0"/>
    <x v="0"/>
    <n v="759.49"/>
    <n v="7.0000000000000007E-2"/>
    <n v="53.164300000000004"/>
    <n v="706.32569999999998"/>
    <n v="4"/>
    <x v="287"/>
    <d v="2024-07-24T00:00:00"/>
    <x v="0"/>
    <x v="2"/>
    <n v="104.34"/>
    <x v="5"/>
  </r>
  <r>
    <s v="ORD104829"/>
    <x v="0"/>
    <x v="4"/>
    <n v="762.69"/>
    <n v="0.45"/>
    <n v="343.21050000000002"/>
    <n v="419.47950000000003"/>
    <n v="4"/>
    <x v="111"/>
    <d v="2024-12-30T00:00:00"/>
    <x v="1"/>
    <x v="1"/>
    <n v="63.9"/>
    <x v="4"/>
  </r>
  <r>
    <s v="ORD100671"/>
    <x v="2"/>
    <x v="4"/>
    <n v="764.59"/>
    <n v="0.25"/>
    <n v="191.14750000000001"/>
    <n v="573.4425"/>
    <n v="4"/>
    <x v="249"/>
    <d v="2023-02-22T00:00:00"/>
    <x v="1"/>
    <x v="0"/>
    <n v="143.57"/>
    <x v="4"/>
  </r>
  <r>
    <s v="ORD101862"/>
    <x v="0"/>
    <x v="4"/>
    <n v="765"/>
    <n v="0.36"/>
    <n v="275.39999999999998"/>
    <n v="489.6"/>
    <n v="4"/>
    <x v="181"/>
    <d v="2024-08-17T00:00:00"/>
    <x v="2"/>
    <x v="2"/>
    <n v="172.98"/>
    <x v="1"/>
  </r>
  <r>
    <s v="ORD115251"/>
    <x v="3"/>
    <x v="4"/>
    <n v="771.53"/>
    <n v="7.0000000000000007E-2"/>
    <n v="54.007100000000001"/>
    <n v="717.52289999999994"/>
    <n v="4"/>
    <x v="126"/>
    <d v="2023-07-29T00:00:00"/>
    <x v="0"/>
    <x v="1"/>
    <n v="126.28"/>
    <x v="4"/>
  </r>
  <r>
    <s v="ORD108673"/>
    <x v="0"/>
    <x v="1"/>
    <n v="780.88"/>
    <n v="0.23"/>
    <n v="179.60240000000002"/>
    <n v="601.27760000000001"/>
    <n v="4"/>
    <x v="59"/>
    <d v="2023-09-26T00:00:00"/>
    <x v="1"/>
    <x v="2"/>
    <n v="209.4"/>
    <x v="2"/>
  </r>
  <r>
    <s v="ORD110280"/>
    <x v="3"/>
    <x v="4"/>
    <n v="787.26"/>
    <n v="0.33"/>
    <n v="259.79579999999999"/>
    <n v="527.46420000000001"/>
    <n v="4"/>
    <x v="347"/>
    <d v="2023-04-03T00:00:00"/>
    <x v="1"/>
    <x v="2"/>
    <n v="132.57"/>
    <x v="3"/>
  </r>
  <r>
    <s v="ORD103244"/>
    <x v="3"/>
    <x v="0"/>
    <n v="790.87"/>
    <n v="7.0000000000000007E-2"/>
    <n v="55.360900000000008"/>
    <n v="735.50909999999999"/>
    <n v="4"/>
    <x v="365"/>
    <d v="2023-07-22T00:00:00"/>
    <x v="0"/>
    <x v="1"/>
    <n v="172.86"/>
    <x v="0"/>
  </r>
  <r>
    <s v="ORD108219"/>
    <x v="3"/>
    <x v="3"/>
    <n v="792.15"/>
    <n v="0.26"/>
    <n v="205.959"/>
    <n v="586.19100000000003"/>
    <n v="4"/>
    <x v="585"/>
    <d v="2023-03-18T00:00:00"/>
    <x v="2"/>
    <x v="1"/>
    <n v="213.35"/>
    <x v="1"/>
  </r>
  <r>
    <s v="ORD106791"/>
    <x v="1"/>
    <x v="4"/>
    <n v="795.36"/>
    <n v="0.21"/>
    <n v="167.0256"/>
    <n v="628.33439999999996"/>
    <n v="4"/>
    <x v="235"/>
    <d v="2023-09-26T00:00:00"/>
    <x v="1"/>
    <x v="2"/>
    <n v="66.510000000000005"/>
    <x v="4"/>
  </r>
  <r>
    <s v="ORD111511"/>
    <x v="3"/>
    <x v="1"/>
    <n v="796.38"/>
    <n v="0.45"/>
    <n v="358.37099999999998"/>
    <n v="438.00900000000001"/>
    <n v="4"/>
    <x v="69"/>
    <d v="2023-03-30T00:00:00"/>
    <x v="1"/>
    <x v="0"/>
    <n v="144.31"/>
    <x v="5"/>
  </r>
  <r>
    <s v="ORD113622"/>
    <x v="2"/>
    <x v="3"/>
    <n v="797.38"/>
    <n v="0.44"/>
    <n v="350.84719999999999"/>
    <n v="446.53280000000001"/>
    <n v="4"/>
    <x v="151"/>
    <d v="2023-07-23T00:00:00"/>
    <x v="0"/>
    <x v="2"/>
    <n v="98.49"/>
    <x v="2"/>
  </r>
  <r>
    <s v="ORD101480"/>
    <x v="0"/>
    <x v="0"/>
    <n v="803.05"/>
    <n v="0.3"/>
    <n v="240.91499999999996"/>
    <n v="562.13499999999999"/>
    <n v="4"/>
    <x v="54"/>
    <d v="2023-04-05T00:00:00"/>
    <x v="0"/>
    <x v="1"/>
    <n v="124.25"/>
    <x v="3"/>
  </r>
  <r>
    <s v="ORD100253"/>
    <x v="1"/>
    <x v="1"/>
    <n v="805.04"/>
    <n v="0.48"/>
    <n v="386.41919999999999"/>
    <n v="418.62079999999997"/>
    <n v="4"/>
    <x v="273"/>
    <d v="2024-04-19T00:00:00"/>
    <x v="1"/>
    <x v="0"/>
    <n v="179.9"/>
    <x v="5"/>
  </r>
  <r>
    <s v="ORD112539"/>
    <x v="0"/>
    <x v="2"/>
    <n v="805.34"/>
    <n v="0.43"/>
    <n v="346.2962"/>
    <n v="459.04380000000003"/>
    <n v="4"/>
    <x v="401"/>
    <d v="2024-02-20T00:00:00"/>
    <x v="1"/>
    <x v="2"/>
    <n v="167.52"/>
    <x v="5"/>
  </r>
  <r>
    <s v="ORD105465"/>
    <x v="3"/>
    <x v="3"/>
    <n v="808.43"/>
    <n v="0.34"/>
    <n v="274.86619999999999"/>
    <n v="533.5637999999999"/>
    <n v="4"/>
    <x v="586"/>
    <d v="2024-09-17T00:00:00"/>
    <x v="0"/>
    <x v="2"/>
    <n v="230.64"/>
    <x v="1"/>
  </r>
  <r>
    <s v="ORD100923"/>
    <x v="0"/>
    <x v="1"/>
    <n v="808.67"/>
    <n v="0.42"/>
    <n v="339.64139999999998"/>
    <n v="469.02859999999998"/>
    <n v="4"/>
    <x v="57"/>
    <d v="2024-02-10T00:00:00"/>
    <x v="2"/>
    <x v="2"/>
    <n v="211.36"/>
    <x v="2"/>
  </r>
  <r>
    <s v="ORD113662"/>
    <x v="1"/>
    <x v="0"/>
    <n v="809.77"/>
    <n v="0.5"/>
    <n v="404.88499999999999"/>
    <n v="404.88499999999999"/>
    <n v="4"/>
    <x v="281"/>
    <d v="2023-08-24T00:00:00"/>
    <x v="2"/>
    <x v="2"/>
    <n v="221.06"/>
    <x v="2"/>
  </r>
  <r>
    <s v="ORD104608"/>
    <x v="2"/>
    <x v="4"/>
    <n v="812.4"/>
    <n v="0.45"/>
    <n v="365.58"/>
    <n v="446.82"/>
    <n v="4"/>
    <x v="153"/>
    <d v="2023-04-25T00:00:00"/>
    <x v="1"/>
    <x v="2"/>
    <n v="102.44"/>
    <x v="1"/>
  </r>
  <r>
    <s v="ORD107983"/>
    <x v="2"/>
    <x v="1"/>
    <n v="813.09"/>
    <n v="0.28000000000000003"/>
    <n v="227.66520000000003"/>
    <n v="585.4248"/>
    <n v="4"/>
    <x v="510"/>
    <d v="2024-12-05T00:00:00"/>
    <x v="0"/>
    <x v="0"/>
    <n v="110.17"/>
    <x v="1"/>
  </r>
  <r>
    <s v="ORD109840"/>
    <x v="2"/>
    <x v="4"/>
    <n v="813.24"/>
    <n v="0.12"/>
    <n v="97.588799999999992"/>
    <n v="715.65120000000002"/>
    <n v="4"/>
    <x v="431"/>
    <d v="2024-06-14T00:00:00"/>
    <x v="2"/>
    <x v="0"/>
    <n v="177.8"/>
    <x v="1"/>
  </r>
  <r>
    <s v="ORD112426"/>
    <x v="0"/>
    <x v="0"/>
    <n v="819.53"/>
    <n v="0.37"/>
    <n v="303.22609999999997"/>
    <n v="516.3039"/>
    <n v="4"/>
    <x v="524"/>
    <d v="2023-06-01T00:00:00"/>
    <x v="2"/>
    <x v="2"/>
    <n v="177.46"/>
    <x v="3"/>
  </r>
  <r>
    <s v="ORD101488"/>
    <x v="1"/>
    <x v="0"/>
    <n v="820.79"/>
    <n v="0.44"/>
    <n v="361.14760000000001"/>
    <n v="459.64239999999995"/>
    <n v="4"/>
    <x v="725"/>
    <d v="2024-08-22T00:00:00"/>
    <x v="0"/>
    <x v="2"/>
    <n v="233.37"/>
    <x v="2"/>
  </r>
  <r>
    <s v="ORD110522"/>
    <x v="0"/>
    <x v="2"/>
    <n v="825.39"/>
    <n v="0.36"/>
    <n v="297.1404"/>
    <n v="528.24959999999999"/>
    <n v="4"/>
    <x v="696"/>
    <d v="2024-11-03T00:00:00"/>
    <x v="1"/>
    <x v="0"/>
    <n v="244.72"/>
    <x v="1"/>
  </r>
  <r>
    <s v="ORD106162"/>
    <x v="3"/>
    <x v="4"/>
    <n v="826.48"/>
    <n v="0.46"/>
    <n v="380.18080000000003"/>
    <n v="446.29919999999998"/>
    <n v="4"/>
    <x v="583"/>
    <d v="2023-10-04T00:00:00"/>
    <x v="2"/>
    <x v="2"/>
    <n v="77.77"/>
    <x v="4"/>
  </r>
  <r>
    <s v="ORD104848"/>
    <x v="2"/>
    <x v="2"/>
    <n v="827.05"/>
    <n v="0.15"/>
    <n v="124.05749999999999"/>
    <n v="702.99249999999995"/>
    <n v="4"/>
    <x v="594"/>
    <d v="2024-08-22T00:00:00"/>
    <x v="1"/>
    <x v="0"/>
    <n v="147.97"/>
    <x v="3"/>
  </r>
  <r>
    <s v="ORD113026"/>
    <x v="0"/>
    <x v="1"/>
    <n v="827.68"/>
    <n v="0.02"/>
    <n v="16.553599999999999"/>
    <n v="811.12639999999999"/>
    <n v="4"/>
    <x v="366"/>
    <d v="2024-06-07T00:00:00"/>
    <x v="1"/>
    <x v="1"/>
    <n v="224.54"/>
    <x v="4"/>
  </r>
  <r>
    <s v="ORD115049"/>
    <x v="1"/>
    <x v="2"/>
    <n v="833.64"/>
    <n v="0.46"/>
    <n v="383.4744"/>
    <n v="450.16559999999998"/>
    <n v="4"/>
    <x v="415"/>
    <d v="2023-06-18T00:00:00"/>
    <x v="1"/>
    <x v="2"/>
    <n v="201.75"/>
    <x v="2"/>
  </r>
  <r>
    <s v="ORD101391"/>
    <x v="2"/>
    <x v="0"/>
    <n v="833.86"/>
    <n v="0.49"/>
    <n v="408.59140000000002"/>
    <n v="425.26859999999999"/>
    <n v="4"/>
    <x v="504"/>
    <d v="2023-03-22T00:00:00"/>
    <x v="1"/>
    <x v="2"/>
    <n v="104.15"/>
    <x v="2"/>
  </r>
  <r>
    <s v="ORD110536"/>
    <x v="1"/>
    <x v="3"/>
    <n v="842.81"/>
    <n v="0.13"/>
    <n v="109.56529999999999"/>
    <n v="733.24469999999997"/>
    <n v="4"/>
    <x v="84"/>
    <d v="2024-06-09T00:00:00"/>
    <x v="1"/>
    <x v="1"/>
    <n v="133.06"/>
    <x v="5"/>
  </r>
  <r>
    <s v="ORD113967"/>
    <x v="1"/>
    <x v="1"/>
    <n v="845.7"/>
    <n v="0.3"/>
    <n v="253.71"/>
    <n v="591.99"/>
    <n v="4"/>
    <x v="278"/>
    <d v="2024-07-06T00:00:00"/>
    <x v="1"/>
    <x v="1"/>
    <n v="143.91"/>
    <x v="3"/>
  </r>
  <r>
    <s v="ORD103172"/>
    <x v="1"/>
    <x v="0"/>
    <n v="850.94"/>
    <n v="0.08"/>
    <n v="68.075200000000009"/>
    <n v="782.86480000000006"/>
    <n v="4"/>
    <x v="398"/>
    <d v="2023-07-27T00:00:00"/>
    <x v="2"/>
    <x v="1"/>
    <n v="197.74"/>
    <x v="0"/>
  </r>
  <r>
    <s v="ORD100935"/>
    <x v="1"/>
    <x v="4"/>
    <n v="853.13"/>
    <n v="0.46"/>
    <n v="392.43979999999999"/>
    <n v="460.6902"/>
    <n v="4"/>
    <x v="543"/>
    <d v="2024-10-29T00:00:00"/>
    <x v="1"/>
    <x v="0"/>
    <n v="224.73"/>
    <x v="1"/>
  </r>
  <r>
    <s v="ORD107005"/>
    <x v="0"/>
    <x v="3"/>
    <n v="859.31"/>
    <n v="0.14000000000000001"/>
    <n v="120.30340000000001"/>
    <n v="739.00659999999993"/>
    <n v="4"/>
    <x v="413"/>
    <d v="2023-09-10T00:00:00"/>
    <x v="2"/>
    <x v="1"/>
    <n v="131.69"/>
    <x v="4"/>
  </r>
  <r>
    <s v="ORD103137"/>
    <x v="2"/>
    <x v="1"/>
    <n v="860.51"/>
    <n v="0.41"/>
    <n v="352.8091"/>
    <n v="507.70089999999999"/>
    <n v="4"/>
    <x v="462"/>
    <d v="2023-01-27T00:00:00"/>
    <x v="2"/>
    <x v="1"/>
    <n v="238.28"/>
    <x v="0"/>
  </r>
  <r>
    <s v="ORD114090"/>
    <x v="1"/>
    <x v="2"/>
    <n v="870.84"/>
    <n v="0.08"/>
    <n v="69.667200000000008"/>
    <n v="801.17280000000005"/>
    <n v="4"/>
    <x v="247"/>
    <d v="2023-07-05T00:00:00"/>
    <x v="0"/>
    <x v="1"/>
    <n v="160.75"/>
    <x v="5"/>
  </r>
  <r>
    <s v="ORD104573"/>
    <x v="1"/>
    <x v="3"/>
    <n v="871.34"/>
    <n v="0.19"/>
    <n v="165.55460000000002"/>
    <n v="705.78539999999998"/>
    <n v="4"/>
    <x v="527"/>
    <d v="2024-01-28T00:00:00"/>
    <x v="0"/>
    <x v="1"/>
    <n v="94.58"/>
    <x v="3"/>
  </r>
  <r>
    <s v="ORD110420"/>
    <x v="0"/>
    <x v="1"/>
    <n v="871.45"/>
    <n v="0.35"/>
    <n v="305.00749999999999"/>
    <n v="566.44250000000011"/>
    <n v="4"/>
    <x v="558"/>
    <d v="2023-02-08T00:00:00"/>
    <x v="0"/>
    <x v="0"/>
    <n v="122.45"/>
    <x v="5"/>
  </r>
  <r>
    <s v="ORD112863"/>
    <x v="2"/>
    <x v="2"/>
    <n v="873"/>
    <n v="0.48"/>
    <n v="419.03999999999996"/>
    <n v="453.96000000000004"/>
    <n v="4"/>
    <x v="233"/>
    <d v="2023-05-08T00:00:00"/>
    <x v="1"/>
    <x v="0"/>
    <n v="75.94"/>
    <x v="5"/>
  </r>
  <r>
    <s v="ORD103757"/>
    <x v="2"/>
    <x v="4"/>
    <n v="879.69"/>
    <n v="0.14000000000000001"/>
    <n v="123.15660000000003"/>
    <n v="756.53340000000003"/>
    <n v="4"/>
    <x v="660"/>
    <d v="2023-01-12T00:00:00"/>
    <x v="1"/>
    <x v="2"/>
    <n v="244.22"/>
    <x v="0"/>
  </r>
  <r>
    <s v="ORD100575"/>
    <x v="2"/>
    <x v="0"/>
    <n v="879.88"/>
    <n v="0.32"/>
    <n v="281.5616"/>
    <n v="598.3184"/>
    <n v="4"/>
    <x v="98"/>
    <d v="2024-10-30T00:00:00"/>
    <x v="2"/>
    <x v="2"/>
    <n v="230.62"/>
    <x v="4"/>
  </r>
  <r>
    <s v="ORD106304"/>
    <x v="3"/>
    <x v="1"/>
    <n v="880.08"/>
    <n v="0.47"/>
    <n v="413.63760000000002"/>
    <n v="466.44240000000002"/>
    <n v="4"/>
    <x v="555"/>
    <d v="2023-01-18T00:00:00"/>
    <x v="1"/>
    <x v="2"/>
    <n v="55.6"/>
    <x v="4"/>
  </r>
  <r>
    <s v="ORD109852"/>
    <x v="0"/>
    <x v="3"/>
    <n v="887.02"/>
    <n v="0.49"/>
    <n v="434.63979999999998"/>
    <n v="452.3802"/>
    <n v="4"/>
    <x v="481"/>
    <d v="2024-06-16T00:00:00"/>
    <x v="2"/>
    <x v="0"/>
    <n v="101.32"/>
    <x v="3"/>
  </r>
  <r>
    <s v="ORD102092"/>
    <x v="2"/>
    <x v="0"/>
    <n v="889.13"/>
    <n v="0.33"/>
    <n v="293.41290000000004"/>
    <n v="595.71709999999996"/>
    <n v="4"/>
    <x v="480"/>
    <d v="2023-02-19T00:00:00"/>
    <x v="0"/>
    <x v="0"/>
    <n v="257.23"/>
    <x v="2"/>
  </r>
  <r>
    <s v="ORD109756"/>
    <x v="0"/>
    <x v="2"/>
    <n v="891.26"/>
    <n v="0.03"/>
    <n v="26.7378"/>
    <n v="864.5222"/>
    <n v="4"/>
    <x v="287"/>
    <d v="2024-07-27T00:00:00"/>
    <x v="1"/>
    <x v="0"/>
    <n v="66.16"/>
    <x v="2"/>
  </r>
  <r>
    <s v="ORD108193"/>
    <x v="2"/>
    <x v="1"/>
    <n v="894"/>
    <n v="0.45"/>
    <n v="402.3"/>
    <n v="491.7"/>
    <n v="4"/>
    <x v="37"/>
    <d v="2024-06-04T00:00:00"/>
    <x v="2"/>
    <x v="0"/>
    <n v="149.63999999999999"/>
    <x v="2"/>
  </r>
  <r>
    <s v="ORD112838"/>
    <x v="3"/>
    <x v="4"/>
    <n v="897.44"/>
    <n v="0.2"/>
    <n v="179.48800000000003"/>
    <n v="717.952"/>
    <n v="4"/>
    <x v="464"/>
    <d v="2023-11-09T00:00:00"/>
    <x v="1"/>
    <x v="2"/>
    <n v="172.87"/>
    <x v="4"/>
  </r>
  <r>
    <s v="ORD101052"/>
    <x v="0"/>
    <x v="0"/>
    <n v="899.78"/>
    <n v="0.48"/>
    <n v="431.89439999999996"/>
    <n v="467.88560000000001"/>
    <n v="4"/>
    <x v="704"/>
    <d v="2023-02-23T00:00:00"/>
    <x v="2"/>
    <x v="1"/>
    <n v="142.11000000000001"/>
    <x v="0"/>
  </r>
  <r>
    <s v="ORD106847"/>
    <x v="0"/>
    <x v="1"/>
    <n v="905.74"/>
    <n v="0.36"/>
    <n v="326.06639999999999"/>
    <n v="579.67360000000008"/>
    <n v="4"/>
    <x v="702"/>
    <d v="2024-05-06T00:00:00"/>
    <x v="1"/>
    <x v="0"/>
    <n v="242.51"/>
    <x v="3"/>
  </r>
  <r>
    <s v="ORD105221"/>
    <x v="3"/>
    <x v="2"/>
    <n v="906.79"/>
    <n v="0.21"/>
    <n v="190.42589999999998"/>
    <n v="716.36410000000001"/>
    <n v="4"/>
    <x v="281"/>
    <d v="2023-08-21T00:00:00"/>
    <x v="1"/>
    <x v="2"/>
    <n v="113.28"/>
    <x v="3"/>
  </r>
  <r>
    <s v="ORD101194"/>
    <x v="2"/>
    <x v="3"/>
    <n v="912.93"/>
    <n v="0.1"/>
    <n v="91.293000000000006"/>
    <n v="821.63699999999994"/>
    <n v="4"/>
    <x v="170"/>
    <d v="2023-02-09T00:00:00"/>
    <x v="1"/>
    <x v="2"/>
    <n v="205.14"/>
    <x v="2"/>
  </r>
  <r>
    <s v="ORD104148"/>
    <x v="2"/>
    <x v="0"/>
    <n v="917.28"/>
    <n v="0.4"/>
    <n v="366.91200000000003"/>
    <n v="550.36799999999994"/>
    <n v="4"/>
    <x v="6"/>
    <d v="2023-08-26T00:00:00"/>
    <x v="0"/>
    <x v="1"/>
    <n v="56.94"/>
    <x v="4"/>
  </r>
  <r>
    <s v="ORD112350"/>
    <x v="2"/>
    <x v="4"/>
    <n v="919.83"/>
    <n v="0.14000000000000001"/>
    <n v="128.77620000000002"/>
    <n v="791.05380000000002"/>
    <n v="4"/>
    <x v="675"/>
    <d v="2023-06-14T00:00:00"/>
    <x v="0"/>
    <x v="2"/>
    <n v="139.54"/>
    <x v="1"/>
  </r>
  <r>
    <s v="ORD101652"/>
    <x v="2"/>
    <x v="0"/>
    <n v="923.02"/>
    <n v="0.02"/>
    <n v="18.4604"/>
    <n v="904.55959999999993"/>
    <n v="4"/>
    <x v="136"/>
    <d v="2024-11-22T00:00:00"/>
    <x v="1"/>
    <x v="2"/>
    <n v="58.12"/>
    <x v="2"/>
  </r>
  <r>
    <s v="ORD114928"/>
    <x v="3"/>
    <x v="3"/>
    <n v="927.44"/>
    <n v="0.12"/>
    <n v="111.2928"/>
    <n v="816.14720000000011"/>
    <n v="4"/>
    <x v="235"/>
    <d v="2023-09-24T00:00:00"/>
    <x v="2"/>
    <x v="0"/>
    <n v="72.78"/>
    <x v="2"/>
  </r>
  <r>
    <s v="ORD110105"/>
    <x v="3"/>
    <x v="3"/>
    <n v="929.88"/>
    <n v="0.48"/>
    <n v="446.3424"/>
    <n v="483.5376"/>
    <n v="4"/>
    <x v="678"/>
    <d v="2024-03-10T00:00:00"/>
    <x v="2"/>
    <x v="2"/>
    <n v="133.88999999999999"/>
    <x v="5"/>
  </r>
  <r>
    <s v="ORD103251"/>
    <x v="0"/>
    <x v="3"/>
    <n v="937.39"/>
    <n v="0.15"/>
    <n v="140.60849999999999"/>
    <n v="796.78150000000005"/>
    <n v="4"/>
    <x v="594"/>
    <d v="2024-08-26T00:00:00"/>
    <x v="0"/>
    <x v="0"/>
    <n v="87.13"/>
    <x v="3"/>
  </r>
  <r>
    <s v="ORD109970"/>
    <x v="3"/>
    <x v="4"/>
    <n v="943.11"/>
    <n v="0.26"/>
    <n v="245.20860000000002"/>
    <n v="697.90139999999997"/>
    <n v="4"/>
    <x v="350"/>
    <d v="2023-06-05T00:00:00"/>
    <x v="0"/>
    <x v="0"/>
    <n v="94.22"/>
    <x v="3"/>
  </r>
  <r>
    <s v="ORD113940"/>
    <x v="3"/>
    <x v="0"/>
    <n v="947.93"/>
    <n v="0.06"/>
    <n v="56.875799999999998"/>
    <n v="891.05419999999992"/>
    <n v="4"/>
    <x v="730"/>
    <d v="2024-05-03T00:00:00"/>
    <x v="2"/>
    <x v="1"/>
    <n v="61.77"/>
    <x v="4"/>
  </r>
  <r>
    <s v="ORD102128"/>
    <x v="0"/>
    <x v="1"/>
    <n v="948.43"/>
    <n v="0.15"/>
    <n v="142.2645"/>
    <n v="806.16549999999995"/>
    <n v="4"/>
    <x v="709"/>
    <d v="2023-10-29T00:00:00"/>
    <x v="0"/>
    <x v="0"/>
    <n v="75.989999999999995"/>
    <x v="2"/>
  </r>
  <r>
    <s v="ORD113308"/>
    <x v="3"/>
    <x v="4"/>
    <n v="955.94"/>
    <n v="0.36"/>
    <n v="344.13839999999999"/>
    <n v="611.80160000000001"/>
    <n v="4"/>
    <x v="64"/>
    <d v="2024-09-01T00:00:00"/>
    <x v="0"/>
    <x v="2"/>
    <n v="198.14"/>
    <x v="1"/>
  </r>
  <r>
    <s v="ORD107432"/>
    <x v="0"/>
    <x v="3"/>
    <n v="957.44"/>
    <n v="0.11"/>
    <n v="105.31840000000001"/>
    <n v="852.12160000000006"/>
    <n v="4"/>
    <x v="92"/>
    <d v="2023-12-13T00:00:00"/>
    <x v="2"/>
    <x v="0"/>
    <n v="278.16000000000003"/>
    <x v="1"/>
  </r>
  <r>
    <s v="ORD100695"/>
    <x v="3"/>
    <x v="1"/>
    <n v="967.07"/>
    <n v="0.21"/>
    <n v="203.0847"/>
    <n v="763.98530000000005"/>
    <n v="4"/>
    <x v="577"/>
    <d v="2023-05-18T00:00:00"/>
    <x v="0"/>
    <x v="0"/>
    <n v="65.819999999999993"/>
    <x v="0"/>
  </r>
  <r>
    <s v="ORD109369"/>
    <x v="3"/>
    <x v="2"/>
    <n v="972.62"/>
    <n v="0.43"/>
    <n v="418.22660000000002"/>
    <n v="554.39339999999993"/>
    <n v="4"/>
    <x v="506"/>
    <d v="2023-12-05T00:00:00"/>
    <x v="1"/>
    <x v="2"/>
    <n v="243.96"/>
    <x v="4"/>
  </r>
  <r>
    <s v="ORD111917"/>
    <x v="1"/>
    <x v="2"/>
    <n v="973.97"/>
    <n v="0.01"/>
    <n v="9.7397000000000009"/>
    <n v="964.23030000000006"/>
    <n v="4"/>
    <x v="457"/>
    <d v="2024-06-27T00:00:00"/>
    <x v="1"/>
    <x v="2"/>
    <n v="73.14"/>
    <x v="2"/>
  </r>
  <r>
    <s v="ORD102265"/>
    <x v="1"/>
    <x v="4"/>
    <n v="974.03"/>
    <n v="0.28999999999999998"/>
    <n v="282.46869999999996"/>
    <n v="691.56130000000007"/>
    <n v="4"/>
    <x v="406"/>
    <d v="2023-04-29T00:00:00"/>
    <x v="1"/>
    <x v="2"/>
    <n v="196.04"/>
    <x v="0"/>
  </r>
  <r>
    <s v="ORD102800"/>
    <x v="3"/>
    <x v="0"/>
    <n v="975.35"/>
    <n v="0.37"/>
    <n v="360.87950000000001"/>
    <n v="614.47050000000002"/>
    <n v="4"/>
    <x v="634"/>
    <d v="2023-10-04T00:00:00"/>
    <x v="1"/>
    <x v="2"/>
    <n v="254.04"/>
    <x v="2"/>
  </r>
  <r>
    <s v="ORD110612"/>
    <x v="2"/>
    <x v="1"/>
    <n v="979.49"/>
    <n v="0.21"/>
    <n v="205.69289999999998"/>
    <n v="773.7971"/>
    <n v="4"/>
    <x v="555"/>
    <d v="2023-01-20T00:00:00"/>
    <x v="1"/>
    <x v="2"/>
    <n v="158.34"/>
    <x v="1"/>
  </r>
  <r>
    <s v="ORD101894"/>
    <x v="1"/>
    <x v="3"/>
    <n v="979.62"/>
    <n v="0.47"/>
    <n v="460.42139999999995"/>
    <n v="519.19860000000006"/>
    <n v="4"/>
    <x v="94"/>
    <d v="2024-03-25T00:00:00"/>
    <x v="0"/>
    <x v="0"/>
    <n v="278.08"/>
    <x v="3"/>
  </r>
  <r>
    <s v="ORD101825"/>
    <x v="1"/>
    <x v="1"/>
    <n v="986.04"/>
    <n v="0.49"/>
    <n v="483.15959999999995"/>
    <n v="502.88040000000001"/>
    <n v="4"/>
    <x v="154"/>
    <d v="2023-01-30T00:00:00"/>
    <x v="1"/>
    <x v="1"/>
    <n v="68.63"/>
    <x v="0"/>
  </r>
  <r>
    <s v="ORD114949"/>
    <x v="1"/>
    <x v="3"/>
    <n v="987.27"/>
    <n v="0.16"/>
    <n v="157.9632"/>
    <n v="829.30679999999995"/>
    <n v="4"/>
    <x v="457"/>
    <d v="2024-06-30T00:00:00"/>
    <x v="2"/>
    <x v="0"/>
    <n v="258.42"/>
    <x v="5"/>
  </r>
  <r>
    <s v="ORD107728"/>
    <x v="1"/>
    <x v="3"/>
    <n v="988.9"/>
    <n v="0.14000000000000001"/>
    <n v="138.446"/>
    <n v="850.45399999999995"/>
    <n v="4"/>
    <x v="248"/>
    <d v="2024-11-11T00:00:00"/>
    <x v="0"/>
    <x v="0"/>
    <n v="191.14"/>
    <x v="3"/>
  </r>
  <r>
    <s v="ORD106745"/>
    <x v="2"/>
    <x v="2"/>
    <n v="992.51"/>
    <n v="0.35"/>
    <n v="347.37849999999997"/>
    <n v="645.13149999999996"/>
    <n v="4"/>
    <x v="253"/>
    <d v="2023-09-08T00:00:00"/>
    <x v="0"/>
    <x v="2"/>
    <n v="64.540000000000006"/>
    <x v="4"/>
  </r>
  <r>
    <s v="ORD109868"/>
    <x v="1"/>
    <x v="1"/>
    <n v="993.15"/>
    <n v="0.21"/>
    <n v="208.5615"/>
    <n v="784.58849999999995"/>
    <n v="4"/>
    <x v="169"/>
    <d v="2023-10-18T00:00:00"/>
    <x v="0"/>
    <x v="0"/>
    <n v="82.75"/>
    <x v="2"/>
  </r>
  <r>
    <s v="ORD112566"/>
    <x v="0"/>
    <x v="4"/>
    <n v="995.83"/>
    <n v="0.3"/>
    <n v="298.74900000000002"/>
    <n v="697.08100000000002"/>
    <n v="4"/>
    <x v="297"/>
    <d v="2024-05-17T00:00:00"/>
    <x v="1"/>
    <x v="1"/>
    <n v="197.87"/>
    <x v="1"/>
  </r>
  <r>
    <s v="ORD108682"/>
    <x v="0"/>
    <x v="2"/>
    <n v="999.19"/>
    <n v="0.37"/>
    <n v="369.70030000000003"/>
    <n v="629.48970000000008"/>
    <n v="4"/>
    <x v="658"/>
    <d v="2023-01-08T00:00:00"/>
    <x v="0"/>
    <x v="1"/>
    <n v="127.57"/>
    <x v="5"/>
  </r>
  <r>
    <s v="ORD109805"/>
    <x v="3"/>
    <x v="0"/>
    <n v="999.57"/>
    <n v="0.19"/>
    <n v="189.91830000000002"/>
    <n v="809.65170000000001"/>
    <n v="4"/>
    <x v="680"/>
    <d v="2023-05-05T00:00:00"/>
    <x v="0"/>
    <x v="1"/>
    <n v="182.86"/>
    <x v="4"/>
  </r>
  <r>
    <s v="ORD109264"/>
    <x v="0"/>
    <x v="3"/>
    <n v="1001.91"/>
    <n v="0.17"/>
    <n v="170.32470000000001"/>
    <n v="831.58529999999996"/>
    <n v="4"/>
    <x v="2"/>
    <d v="2023-11-24T00:00:00"/>
    <x v="2"/>
    <x v="0"/>
    <n v="101.16"/>
    <x v="5"/>
  </r>
  <r>
    <s v="ORD103820"/>
    <x v="0"/>
    <x v="0"/>
    <n v="1003.92"/>
    <n v="0.12"/>
    <n v="120.47039999999998"/>
    <n v="883.44959999999992"/>
    <n v="4"/>
    <x v="560"/>
    <d v="2024-05-12T00:00:00"/>
    <x v="2"/>
    <x v="0"/>
    <n v="53.09"/>
    <x v="2"/>
  </r>
  <r>
    <s v="ORD114628"/>
    <x v="2"/>
    <x v="0"/>
    <n v="1004.9"/>
    <n v="0.27"/>
    <n v="271.32300000000004"/>
    <n v="733.577"/>
    <n v="4"/>
    <x v="282"/>
    <d v="2023-12-11T00:00:00"/>
    <x v="2"/>
    <x v="2"/>
    <n v="226.82"/>
    <x v="5"/>
  </r>
  <r>
    <s v="ORD103566"/>
    <x v="0"/>
    <x v="2"/>
    <n v="1007.12"/>
    <n v="0.47"/>
    <n v="473.34639999999996"/>
    <n v="533.77359999999999"/>
    <n v="4"/>
    <x v="339"/>
    <d v="2023-02-22T00:00:00"/>
    <x v="0"/>
    <x v="0"/>
    <n v="73.239999999999995"/>
    <x v="3"/>
  </r>
  <r>
    <s v="ORD101555"/>
    <x v="1"/>
    <x v="2"/>
    <n v="1007.67"/>
    <n v="0.12"/>
    <n v="120.92039999999999"/>
    <n v="886.74959999999999"/>
    <n v="4"/>
    <x v="714"/>
    <d v="2024-06-21T00:00:00"/>
    <x v="0"/>
    <x v="0"/>
    <n v="273.8"/>
    <x v="3"/>
  </r>
  <r>
    <s v="ORD112432"/>
    <x v="2"/>
    <x v="4"/>
    <n v="1008.55"/>
    <n v="0.1"/>
    <n v="100.855"/>
    <n v="907.69499999999994"/>
    <n v="4"/>
    <x v="541"/>
    <d v="2023-03-14T00:00:00"/>
    <x v="2"/>
    <x v="0"/>
    <n v="192.72"/>
    <x v="5"/>
  </r>
  <r>
    <s v="ORD112798"/>
    <x v="2"/>
    <x v="4"/>
    <n v="1008.89"/>
    <n v="0.08"/>
    <n v="80.711200000000005"/>
    <n v="928.17880000000002"/>
    <n v="4"/>
    <x v="706"/>
    <d v="2024-04-25T00:00:00"/>
    <x v="2"/>
    <x v="0"/>
    <n v="191.84"/>
    <x v="4"/>
  </r>
  <r>
    <s v="ORD113907"/>
    <x v="1"/>
    <x v="2"/>
    <n v="1014.05"/>
    <n v="0.12"/>
    <n v="121.68599999999999"/>
    <n v="892.36399999999992"/>
    <n v="4"/>
    <x v="391"/>
    <d v="2023-03-12T00:00:00"/>
    <x v="2"/>
    <x v="0"/>
    <n v="179.76"/>
    <x v="5"/>
  </r>
  <r>
    <s v="ORD108508"/>
    <x v="2"/>
    <x v="4"/>
    <n v="1014.75"/>
    <n v="0.15"/>
    <n v="152.21250000000001"/>
    <n v="862.53750000000002"/>
    <n v="4"/>
    <x v="65"/>
    <d v="2023-06-13T00:00:00"/>
    <x v="1"/>
    <x v="1"/>
    <n v="99.92"/>
    <x v="2"/>
  </r>
  <r>
    <s v="ORD114401"/>
    <x v="0"/>
    <x v="3"/>
    <n v="1016.13"/>
    <n v="0.15"/>
    <n v="152.4195"/>
    <n v="863.71050000000002"/>
    <n v="4"/>
    <x v="717"/>
    <d v="2024-09-09T00:00:00"/>
    <x v="1"/>
    <x v="0"/>
    <n v="213.9"/>
    <x v="2"/>
  </r>
  <r>
    <s v="ORD115318"/>
    <x v="0"/>
    <x v="4"/>
    <n v="1016.59"/>
    <n v="0.16"/>
    <n v="162.65440000000001"/>
    <n v="853.93560000000002"/>
    <n v="4"/>
    <x v="348"/>
    <d v="2023-09-06T00:00:00"/>
    <x v="2"/>
    <x v="0"/>
    <n v="161.49"/>
    <x v="1"/>
  </r>
  <r>
    <s v="ORD112315"/>
    <x v="0"/>
    <x v="0"/>
    <n v="1017.35"/>
    <n v="0.27"/>
    <n v="274.68450000000001"/>
    <n v="742.66550000000007"/>
    <n v="4"/>
    <x v="252"/>
    <d v="2023-02-18T00:00:00"/>
    <x v="1"/>
    <x v="2"/>
    <n v="126.17"/>
    <x v="2"/>
  </r>
  <r>
    <s v="ORD111771"/>
    <x v="1"/>
    <x v="1"/>
    <n v="1021.54"/>
    <n v="0.4"/>
    <n v="408.61599999999999"/>
    <n v="612.92399999999998"/>
    <n v="4"/>
    <x v="612"/>
    <d v="2023-03-01T00:00:00"/>
    <x v="2"/>
    <x v="0"/>
    <n v="77.59"/>
    <x v="3"/>
  </r>
  <r>
    <s v="ORD104008"/>
    <x v="3"/>
    <x v="3"/>
    <n v="1032.1099999999999"/>
    <n v="0.01"/>
    <n v="10.321099999999999"/>
    <n v="1021.7888999999999"/>
    <n v="4"/>
    <x v="248"/>
    <d v="2024-11-13T00:00:00"/>
    <x v="1"/>
    <x v="1"/>
    <n v="265.76"/>
    <x v="5"/>
  </r>
  <r>
    <s v="ORD112060"/>
    <x v="1"/>
    <x v="4"/>
    <n v="1033.28"/>
    <n v="0.2"/>
    <n v="206.65600000000001"/>
    <n v="826.62400000000002"/>
    <n v="4"/>
    <x v="703"/>
    <d v="2023-06-05T00:00:00"/>
    <x v="2"/>
    <x v="1"/>
    <n v="177.29"/>
    <x v="2"/>
  </r>
  <r>
    <s v="ORD112119"/>
    <x v="3"/>
    <x v="2"/>
    <n v="1039.45"/>
    <n v="0.11"/>
    <n v="114.3395"/>
    <n v="925.1105"/>
    <n v="4"/>
    <x v="181"/>
    <d v="2024-08-18T00:00:00"/>
    <x v="1"/>
    <x v="1"/>
    <n v="233.92"/>
    <x v="0"/>
  </r>
  <r>
    <s v="ORD108755"/>
    <x v="2"/>
    <x v="0"/>
    <n v="1040.43"/>
    <n v="0.04"/>
    <n v="41.617200000000004"/>
    <n v="998.81280000000004"/>
    <n v="4"/>
    <x v="250"/>
    <d v="2023-08-26T00:00:00"/>
    <x v="2"/>
    <x v="2"/>
    <n v="54.06"/>
    <x v="2"/>
  </r>
  <r>
    <s v="ORD108197"/>
    <x v="3"/>
    <x v="2"/>
    <n v="1042.3499999999999"/>
    <n v="0.17"/>
    <n v="177.1995"/>
    <n v="865.15049999999997"/>
    <n v="4"/>
    <x v="265"/>
    <d v="2023-10-15T00:00:00"/>
    <x v="2"/>
    <x v="1"/>
    <n v="70.95"/>
    <x v="2"/>
  </r>
  <r>
    <s v="ORD102361"/>
    <x v="2"/>
    <x v="3"/>
    <n v="1047.78"/>
    <n v="0.15"/>
    <n v="157.167"/>
    <n v="890.61299999999994"/>
    <n v="4"/>
    <x v="428"/>
    <d v="2023-03-26T00:00:00"/>
    <x v="1"/>
    <x v="2"/>
    <n v="65.64"/>
    <x v="1"/>
  </r>
  <r>
    <s v="ORD106411"/>
    <x v="3"/>
    <x v="0"/>
    <n v="1048.48"/>
    <n v="0.14000000000000001"/>
    <n v="146.78720000000001"/>
    <n v="901.69280000000003"/>
    <n v="4"/>
    <x v="508"/>
    <d v="2024-08-13T00:00:00"/>
    <x v="1"/>
    <x v="2"/>
    <n v="284.2"/>
    <x v="4"/>
  </r>
  <r>
    <s v="ORD112826"/>
    <x v="1"/>
    <x v="2"/>
    <n v="1051.7"/>
    <n v="0.18"/>
    <n v="189.30600000000001"/>
    <n v="862.39400000000001"/>
    <n v="4"/>
    <x v="79"/>
    <d v="2024-09-19T00:00:00"/>
    <x v="2"/>
    <x v="0"/>
    <n v="64.08"/>
    <x v="1"/>
  </r>
  <r>
    <s v="ORD103811"/>
    <x v="1"/>
    <x v="2"/>
    <n v="1054.75"/>
    <n v="0.17"/>
    <n v="179.3075"/>
    <n v="875.4425"/>
    <n v="4"/>
    <x v="587"/>
    <d v="2024-11-28T00:00:00"/>
    <x v="1"/>
    <x v="2"/>
    <n v="301.48"/>
    <x v="4"/>
  </r>
  <r>
    <s v="ORD112991"/>
    <x v="3"/>
    <x v="4"/>
    <n v="1056.45"/>
    <n v="0.46"/>
    <n v="485.96700000000004"/>
    <n v="570.48299999999995"/>
    <n v="4"/>
    <x v="697"/>
    <d v="2024-05-22T00:00:00"/>
    <x v="0"/>
    <x v="2"/>
    <n v="238.81"/>
    <x v="5"/>
  </r>
  <r>
    <s v="ORD102804"/>
    <x v="1"/>
    <x v="0"/>
    <n v="1056.8399999999999"/>
    <n v="0.18"/>
    <n v="190.23119999999997"/>
    <n v="866.60879999999997"/>
    <n v="4"/>
    <x v="478"/>
    <d v="2024-02-15T00:00:00"/>
    <x v="1"/>
    <x v="0"/>
    <n v="181.53"/>
    <x v="4"/>
  </r>
  <r>
    <s v="ORD113515"/>
    <x v="2"/>
    <x v="3"/>
    <n v="1056.8499999999999"/>
    <n v="0.46"/>
    <n v="486.15099999999995"/>
    <n v="570.69899999999996"/>
    <n v="4"/>
    <x v="662"/>
    <d v="2023-06-11T00:00:00"/>
    <x v="2"/>
    <x v="2"/>
    <n v="198.71"/>
    <x v="4"/>
  </r>
  <r>
    <s v="ORD111409"/>
    <x v="3"/>
    <x v="1"/>
    <n v="1056.8699999999999"/>
    <n v="0.24"/>
    <n v="253.64879999999997"/>
    <n v="803.22119999999995"/>
    <n v="4"/>
    <x v="691"/>
    <d v="2024-04-09T00:00:00"/>
    <x v="2"/>
    <x v="0"/>
    <n v="188.78"/>
    <x v="4"/>
  </r>
  <r>
    <s v="ORD114886"/>
    <x v="0"/>
    <x v="3"/>
    <n v="1057.6600000000001"/>
    <n v="0.48"/>
    <n v="507.67680000000001"/>
    <n v="549.98320000000012"/>
    <n v="4"/>
    <x v="211"/>
    <d v="2023-05-21T00:00:00"/>
    <x v="0"/>
    <x v="2"/>
    <n v="168.94"/>
    <x v="5"/>
  </r>
  <r>
    <s v="ORD108182"/>
    <x v="2"/>
    <x v="0"/>
    <n v="1058.72"/>
    <n v="0.26"/>
    <n v="275.2672"/>
    <n v="783.45280000000002"/>
    <n v="4"/>
    <x v="569"/>
    <d v="2024-04-22T00:00:00"/>
    <x v="2"/>
    <x v="0"/>
    <n v="96.6"/>
    <x v="3"/>
  </r>
  <r>
    <s v="ORD113701"/>
    <x v="0"/>
    <x v="3"/>
    <n v="1059.06"/>
    <n v="0.04"/>
    <n v="42.362400000000001"/>
    <n v="1016.6976"/>
    <n v="4"/>
    <x v="136"/>
    <d v="2024-11-27T00:00:00"/>
    <x v="1"/>
    <x v="1"/>
    <n v="64.319999999999993"/>
    <x v="2"/>
  </r>
  <r>
    <s v="ORD112952"/>
    <x v="1"/>
    <x v="2"/>
    <n v="1059.97"/>
    <n v="0.19"/>
    <n v="201.39430000000002"/>
    <n v="858.57569999999998"/>
    <n v="4"/>
    <x v="530"/>
    <d v="2023-11-01T00:00:00"/>
    <x v="1"/>
    <x v="2"/>
    <n v="99.57"/>
    <x v="5"/>
  </r>
  <r>
    <s v="ORD106578"/>
    <x v="3"/>
    <x v="2"/>
    <n v="1060.3900000000001"/>
    <n v="0.25"/>
    <n v="265.09750000000003"/>
    <n v="795.29250000000002"/>
    <n v="4"/>
    <x v="650"/>
    <d v="2024-06-04T00:00:00"/>
    <x v="0"/>
    <x v="1"/>
    <n v="121.38"/>
    <x v="4"/>
  </r>
  <r>
    <s v="ORD108438"/>
    <x v="2"/>
    <x v="4"/>
    <n v="1063.4000000000001"/>
    <n v="0.06"/>
    <n v="63.804000000000002"/>
    <n v="999.59600000000012"/>
    <n v="4"/>
    <x v="9"/>
    <d v="2024-10-06T00:00:00"/>
    <x v="2"/>
    <x v="1"/>
    <n v="121.14"/>
    <x v="2"/>
  </r>
  <r>
    <s v="ORD108239"/>
    <x v="1"/>
    <x v="1"/>
    <n v="1071.58"/>
    <n v="0.3"/>
    <n v="321.47399999999999"/>
    <n v="750.10599999999999"/>
    <n v="4"/>
    <x v="117"/>
    <d v="2023-03-12T00:00:00"/>
    <x v="2"/>
    <x v="1"/>
    <n v="235.65"/>
    <x v="2"/>
  </r>
  <r>
    <s v="ORD104215"/>
    <x v="0"/>
    <x v="4"/>
    <n v="1074.75"/>
    <n v="0.25"/>
    <n v="268.6875"/>
    <n v="806.0625"/>
    <n v="4"/>
    <x v="578"/>
    <d v="2024-04-09T00:00:00"/>
    <x v="0"/>
    <x v="2"/>
    <n v="103.39"/>
    <x v="0"/>
  </r>
  <r>
    <s v="ORD114824"/>
    <x v="3"/>
    <x v="1"/>
    <n v="1078"/>
    <n v="0.22"/>
    <n v="237.16"/>
    <n v="840.84"/>
    <n v="4"/>
    <x v="226"/>
    <d v="2023-12-28T00:00:00"/>
    <x v="2"/>
    <x v="0"/>
    <n v="233.14"/>
    <x v="3"/>
  </r>
  <r>
    <s v="ORD102987"/>
    <x v="0"/>
    <x v="4"/>
    <n v="1078.53"/>
    <n v="0.39"/>
    <n v="420.62670000000003"/>
    <n v="657.90329999999994"/>
    <n v="4"/>
    <x v="641"/>
    <d v="2023-12-02T00:00:00"/>
    <x v="0"/>
    <x v="0"/>
    <n v="176.86"/>
    <x v="1"/>
  </r>
  <r>
    <s v="ORD105175"/>
    <x v="2"/>
    <x v="0"/>
    <n v="1083.1600000000001"/>
    <n v="0.28000000000000003"/>
    <n v="303.28480000000008"/>
    <n v="779.87519999999995"/>
    <n v="4"/>
    <x v="247"/>
    <d v="2023-07-05T00:00:00"/>
    <x v="0"/>
    <x v="1"/>
    <n v="185.5"/>
    <x v="5"/>
  </r>
  <r>
    <s v="ORD114070"/>
    <x v="3"/>
    <x v="3"/>
    <n v="1102.5999999999999"/>
    <n v="0.31"/>
    <n v="341.80599999999998"/>
    <n v="760.79399999999987"/>
    <n v="4"/>
    <x v="255"/>
    <d v="2024-11-08T00:00:00"/>
    <x v="0"/>
    <x v="0"/>
    <n v="127.15"/>
    <x v="3"/>
  </r>
  <r>
    <s v="ORD112990"/>
    <x v="1"/>
    <x v="4"/>
    <n v="1103.75"/>
    <n v="0.37"/>
    <n v="408.38749999999999"/>
    <n v="695.36249999999995"/>
    <n v="4"/>
    <x v="165"/>
    <d v="2024-05-31T00:00:00"/>
    <x v="2"/>
    <x v="2"/>
    <n v="285"/>
    <x v="1"/>
  </r>
  <r>
    <s v="ORD114522"/>
    <x v="2"/>
    <x v="1"/>
    <n v="1105.1600000000001"/>
    <n v="0.32"/>
    <n v="353.65120000000002"/>
    <n v="751.50880000000006"/>
    <n v="4"/>
    <x v="499"/>
    <d v="2023-08-19T00:00:00"/>
    <x v="2"/>
    <x v="2"/>
    <n v="294.10000000000002"/>
    <x v="3"/>
  </r>
  <r>
    <s v="ORD114441"/>
    <x v="0"/>
    <x v="3"/>
    <n v="1109.47"/>
    <n v="0.12"/>
    <n v="133.13640000000001"/>
    <n v="976.33360000000005"/>
    <n v="4"/>
    <x v="529"/>
    <d v="2024-05-09T00:00:00"/>
    <x v="0"/>
    <x v="1"/>
    <n v="64.86"/>
    <x v="4"/>
  </r>
  <r>
    <s v="ORD105049"/>
    <x v="1"/>
    <x v="0"/>
    <n v="1111.53"/>
    <n v="0.43"/>
    <n v="477.9579"/>
    <n v="633.57209999999998"/>
    <n v="4"/>
    <x v="483"/>
    <d v="2024-11-04T00:00:00"/>
    <x v="0"/>
    <x v="2"/>
    <n v="239.26"/>
    <x v="1"/>
  </r>
  <r>
    <s v="ORD109227"/>
    <x v="0"/>
    <x v="4"/>
    <n v="1111.95"/>
    <n v="0.48"/>
    <n v="533.73599999999999"/>
    <n v="578.21400000000006"/>
    <n v="4"/>
    <x v="580"/>
    <d v="2024-02-04T00:00:00"/>
    <x v="2"/>
    <x v="1"/>
    <n v="282.67"/>
    <x v="3"/>
  </r>
  <r>
    <s v="ORD109668"/>
    <x v="1"/>
    <x v="4"/>
    <n v="1116.55"/>
    <n v="0.48"/>
    <n v="535.94399999999996"/>
    <n v="580.60599999999999"/>
    <n v="4"/>
    <x v="303"/>
    <d v="2023-12-24T00:00:00"/>
    <x v="1"/>
    <x v="2"/>
    <n v="274.29000000000002"/>
    <x v="3"/>
  </r>
  <r>
    <s v="ORD114994"/>
    <x v="1"/>
    <x v="1"/>
    <n v="1130.3399999999999"/>
    <n v="0.02"/>
    <n v="22.6068"/>
    <n v="1107.7331999999999"/>
    <n v="4"/>
    <x v="578"/>
    <d v="2024-04-10T00:00:00"/>
    <x v="1"/>
    <x v="2"/>
    <n v="254.79"/>
    <x v="1"/>
  </r>
  <r>
    <s v="ORD113837"/>
    <x v="2"/>
    <x v="3"/>
    <n v="1132.07"/>
    <n v="0.25"/>
    <n v="283.01749999999998"/>
    <n v="849.05250000000001"/>
    <n v="4"/>
    <x v="583"/>
    <d v="2023-10-10T00:00:00"/>
    <x v="2"/>
    <x v="0"/>
    <n v="163.13"/>
    <x v="4"/>
  </r>
  <r>
    <s v="ORD112707"/>
    <x v="0"/>
    <x v="4"/>
    <n v="1133.1099999999999"/>
    <n v="0.1"/>
    <n v="113.31099999999999"/>
    <n v="1019.7989999999999"/>
    <n v="4"/>
    <x v="538"/>
    <d v="2024-12-12T00:00:00"/>
    <x v="2"/>
    <x v="1"/>
    <n v="141.25"/>
    <x v="1"/>
  </r>
  <r>
    <s v="ORD110851"/>
    <x v="3"/>
    <x v="3"/>
    <n v="1133.26"/>
    <n v="0.18"/>
    <n v="203.98679999999999"/>
    <n v="929.27319999999997"/>
    <n v="4"/>
    <x v="238"/>
    <d v="2023-03-20T00:00:00"/>
    <x v="2"/>
    <x v="2"/>
    <n v="289.58999999999997"/>
    <x v="0"/>
  </r>
  <r>
    <s v="ORD110030"/>
    <x v="1"/>
    <x v="3"/>
    <n v="1135.18"/>
    <n v="0.18"/>
    <n v="204.33240000000001"/>
    <n v="930.84760000000006"/>
    <n v="4"/>
    <x v="429"/>
    <d v="2023-09-18T00:00:00"/>
    <x v="0"/>
    <x v="1"/>
    <n v="305.7"/>
    <x v="2"/>
  </r>
  <r>
    <s v="ORD107425"/>
    <x v="3"/>
    <x v="4"/>
    <n v="1140.6500000000001"/>
    <n v="0.17"/>
    <n v="193.91050000000004"/>
    <n v="946.73950000000002"/>
    <n v="4"/>
    <x v="275"/>
    <d v="2024-12-18T00:00:00"/>
    <x v="2"/>
    <x v="0"/>
    <n v="214.67"/>
    <x v="5"/>
  </r>
  <r>
    <s v="ORD101896"/>
    <x v="2"/>
    <x v="3"/>
    <n v="1145.51"/>
    <n v="0.34"/>
    <n v="389.47340000000003"/>
    <n v="756.03659999999991"/>
    <n v="4"/>
    <x v="384"/>
    <d v="2023-06-02T00:00:00"/>
    <x v="0"/>
    <x v="1"/>
    <n v="172.1"/>
    <x v="2"/>
  </r>
  <r>
    <s v="ORD105578"/>
    <x v="3"/>
    <x v="3"/>
    <n v="1150.97"/>
    <n v="0.04"/>
    <n v="46.038800000000002"/>
    <n v="1104.9312"/>
    <n v="4"/>
    <x v="132"/>
    <d v="2024-01-23T00:00:00"/>
    <x v="2"/>
    <x v="2"/>
    <n v="141.16999999999999"/>
    <x v="1"/>
  </r>
  <r>
    <s v="ORD108538"/>
    <x v="2"/>
    <x v="0"/>
    <n v="1159.06"/>
    <n v="0.21"/>
    <n v="243.40259999999998"/>
    <n v="915.65739999999994"/>
    <n v="4"/>
    <x v="681"/>
    <d v="2023-12-15T00:00:00"/>
    <x v="1"/>
    <x v="1"/>
    <n v="72.3"/>
    <x v="2"/>
  </r>
  <r>
    <s v="ORD100113"/>
    <x v="2"/>
    <x v="4"/>
    <n v="1160.96"/>
    <n v="0.24"/>
    <n v="278.63040000000001"/>
    <n v="882.32960000000003"/>
    <n v="4"/>
    <x v="140"/>
    <d v="2023-05-11T00:00:00"/>
    <x v="0"/>
    <x v="0"/>
    <n v="223.68"/>
    <x v="2"/>
  </r>
  <r>
    <s v="ORD107002"/>
    <x v="0"/>
    <x v="0"/>
    <n v="1162.76"/>
    <n v="0.31"/>
    <n v="360.4556"/>
    <n v="802.30439999999999"/>
    <n v="4"/>
    <x v="395"/>
    <d v="2023-06-29T00:00:00"/>
    <x v="0"/>
    <x v="2"/>
    <n v="229.8"/>
    <x v="5"/>
  </r>
  <r>
    <s v="ORD110138"/>
    <x v="2"/>
    <x v="0"/>
    <n v="1164.47"/>
    <n v="0.21"/>
    <n v="244.53870000000001"/>
    <n v="919.93129999999996"/>
    <n v="4"/>
    <x v="656"/>
    <d v="2024-09-12T00:00:00"/>
    <x v="0"/>
    <x v="1"/>
    <n v="181.39"/>
    <x v="3"/>
  </r>
  <r>
    <s v="ORD104076"/>
    <x v="3"/>
    <x v="2"/>
    <n v="1165.49"/>
    <n v="0.34"/>
    <n v="396.26660000000004"/>
    <n v="769.22339999999997"/>
    <n v="4"/>
    <x v="21"/>
    <d v="2023-03-22T00:00:00"/>
    <x v="0"/>
    <x v="0"/>
    <n v="185.59"/>
    <x v="4"/>
  </r>
  <r>
    <s v="ORD101638"/>
    <x v="1"/>
    <x v="4"/>
    <n v="1165.77"/>
    <n v="0.13"/>
    <n v="151.55010000000001"/>
    <n v="1014.2198999999999"/>
    <n v="4"/>
    <x v="134"/>
    <d v="2023-06-11T00:00:00"/>
    <x v="1"/>
    <x v="1"/>
    <n v="194.67"/>
    <x v="1"/>
  </r>
  <r>
    <s v="ORD111493"/>
    <x v="2"/>
    <x v="4"/>
    <n v="1165.96"/>
    <n v="0.34"/>
    <n v="396.42640000000006"/>
    <n v="769.53359999999998"/>
    <n v="4"/>
    <x v="404"/>
    <d v="2024-08-01T00:00:00"/>
    <x v="1"/>
    <x v="0"/>
    <n v="227.77"/>
    <x v="0"/>
  </r>
  <r>
    <s v="ORD104361"/>
    <x v="0"/>
    <x v="3"/>
    <n v="1166.3599999999999"/>
    <n v="0.25"/>
    <n v="291.58999999999997"/>
    <n v="874.77"/>
    <n v="4"/>
    <x v="352"/>
    <d v="2024-04-27T00:00:00"/>
    <x v="0"/>
    <x v="1"/>
    <n v="152.65"/>
    <x v="1"/>
  </r>
  <r>
    <s v="ORD102675"/>
    <x v="1"/>
    <x v="4"/>
    <n v="1170.43"/>
    <n v="0.19"/>
    <n v="222.38170000000002"/>
    <n v="948.04830000000004"/>
    <n v="4"/>
    <x v="689"/>
    <d v="2024-12-20T00:00:00"/>
    <x v="0"/>
    <x v="1"/>
    <n v="289.36"/>
    <x v="3"/>
  </r>
  <r>
    <s v="ORD106405"/>
    <x v="1"/>
    <x v="3"/>
    <n v="1171.5"/>
    <n v="0"/>
    <n v="0"/>
    <n v="1171.5"/>
    <n v="4"/>
    <x v="310"/>
    <d v="2024-02-15T00:00:00"/>
    <x v="2"/>
    <x v="2"/>
    <n v="245.88"/>
    <x v="0"/>
  </r>
  <r>
    <s v="ORD112484"/>
    <x v="2"/>
    <x v="2"/>
    <n v="1172"/>
    <n v="0.15"/>
    <n v="175.79999999999998"/>
    <n v="996.2"/>
    <n v="4"/>
    <x v="151"/>
    <d v="2023-07-29T00:00:00"/>
    <x v="2"/>
    <x v="0"/>
    <n v="216.69"/>
    <x v="2"/>
  </r>
  <r>
    <s v="ORD104199"/>
    <x v="0"/>
    <x v="0"/>
    <n v="1175.6600000000001"/>
    <n v="0.1"/>
    <n v="117.56600000000002"/>
    <n v="1058.0940000000001"/>
    <n v="4"/>
    <x v="613"/>
    <d v="2024-04-05T00:00:00"/>
    <x v="0"/>
    <x v="1"/>
    <n v="284.89"/>
    <x v="1"/>
  </r>
  <r>
    <s v="ORD114394"/>
    <x v="0"/>
    <x v="0"/>
    <n v="1184.18"/>
    <n v="0.06"/>
    <n v="71.050799999999995"/>
    <n v="1113.1292000000001"/>
    <n v="4"/>
    <x v="282"/>
    <d v="2023-12-13T00:00:00"/>
    <x v="0"/>
    <x v="0"/>
    <n v="287.08"/>
    <x v="1"/>
  </r>
  <r>
    <s v="ORD114179"/>
    <x v="0"/>
    <x v="0"/>
    <n v="1187.32"/>
    <n v="0.28999999999999998"/>
    <n v="344.32279999999997"/>
    <n v="842.99720000000002"/>
    <n v="4"/>
    <x v="328"/>
    <d v="2024-02-01T00:00:00"/>
    <x v="1"/>
    <x v="0"/>
    <n v="136.53"/>
    <x v="2"/>
  </r>
  <r>
    <s v="ORD104694"/>
    <x v="2"/>
    <x v="0"/>
    <n v="1193.6500000000001"/>
    <n v="0.09"/>
    <n v="107.4285"/>
    <n v="1086.2215000000001"/>
    <n v="4"/>
    <x v="347"/>
    <d v="2023-04-05T00:00:00"/>
    <x v="2"/>
    <x v="2"/>
    <n v="191.39"/>
    <x v="5"/>
  </r>
  <r>
    <s v="ORD102565"/>
    <x v="3"/>
    <x v="3"/>
    <n v="1194.48"/>
    <n v="0.34"/>
    <n v="406.12320000000005"/>
    <n v="788.35680000000002"/>
    <n v="4"/>
    <x v="306"/>
    <d v="2024-08-29T00:00:00"/>
    <x v="2"/>
    <x v="2"/>
    <n v="302.39"/>
    <x v="1"/>
  </r>
  <r>
    <s v="ORD104755"/>
    <x v="2"/>
    <x v="3"/>
    <n v="1194.6300000000001"/>
    <n v="0.17"/>
    <n v="203.08710000000002"/>
    <n v="991.54290000000015"/>
    <n v="4"/>
    <x v="423"/>
    <d v="2024-03-09T00:00:00"/>
    <x v="0"/>
    <x v="1"/>
    <n v="143.93"/>
    <x v="0"/>
  </r>
  <r>
    <s v="ORD106685"/>
    <x v="2"/>
    <x v="0"/>
    <n v="1195.29"/>
    <n v="0.26"/>
    <n v="310.77539999999999"/>
    <n v="884.51459999999997"/>
    <n v="4"/>
    <x v="475"/>
    <d v="2024-11-15T00:00:00"/>
    <x v="2"/>
    <x v="1"/>
    <n v="183.1"/>
    <x v="3"/>
  </r>
  <r>
    <s v="ORD100364"/>
    <x v="0"/>
    <x v="1"/>
    <n v="1197.3499999999999"/>
    <n v="0.12"/>
    <n v="143.68199999999999"/>
    <n v="1053.6679999999999"/>
    <n v="4"/>
    <x v="608"/>
    <d v="2023-01-27T00:00:00"/>
    <x v="2"/>
    <x v="1"/>
    <n v="298.56"/>
    <x v="4"/>
  </r>
  <r>
    <s v="ORD105244"/>
    <x v="1"/>
    <x v="4"/>
    <n v="1197.8800000000001"/>
    <n v="0.41"/>
    <n v="491.13080000000002"/>
    <n v="706.74920000000009"/>
    <n v="4"/>
    <x v="635"/>
    <d v="2024-07-16T00:00:00"/>
    <x v="1"/>
    <x v="0"/>
    <n v="210.63"/>
    <x v="4"/>
  </r>
  <r>
    <s v="ORD100260"/>
    <x v="1"/>
    <x v="0"/>
    <n v="1198"/>
    <n v="0.24"/>
    <n v="287.52"/>
    <n v="910.48"/>
    <n v="4"/>
    <x v="110"/>
    <d v="2024-10-22T00:00:00"/>
    <x v="2"/>
    <x v="1"/>
    <n v="136.83000000000001"/>
    <x v="1"/>
  </r>
  <r>
    <s v="ORD109299"/>
    <x v="1"/>
    <x v="4"/>
    <n v="1203.99"/>
    <n v="0.47"/>
    <n v="565.87529999999992"/>
    <n v="638.11470000000008"/>
    <n v="4"/>
    <x v="312"/>
    <d v="2023-02-17T00:00:00"/>
    <x v="2"/>
    <x v="0"/>
    <n v="289.39"/>
    <x v="2"/>
  </r>
  <r>
    <s v="ORD109142"/>
    <x v="3"/>
    <x v="0"/>
    <n v="1204.19"/>
    <n v="0.27"/>
    <n v="325.13130000000001"/>
    <n v="879.05870000000004"/>
    <n v="4"/>
    <x v="103"/>
    <d v="2023-10-03T00:00:00"/>
    <x v="1"/>
    <x v="1"/>
    <n v="282.81"/>
    <x v="3"/>
  </r>
  <r>
    <s v="ORD109645"/>
    <x v="1"/>
    <x v="3"/>
    <n v="1204.42"/>
    <n v="0.3"/>
    <n v="361.32600000000002"/>
    <n v="843.09400000000005"/>
    <n v="4"/>
    <x v="186"/>
    <d v="2023-08-04T00:00:00"/>
    <x v="0"/>
    <x v="1"/>
    <n v="237.18"/>
    <x v="0"/>
  </r>
  <r>
    <s v="ORD107307"/>
    <x v="0"/>
    <x v="0"/>
    <n v="1206.99"/>
    <n v="0.08"/>
    <n v="96.559200000000004"/>
    <n v="1110.4308000000001"/>
    <n v="4"/>
    <x v="215"/>
    <d v="2024-09-29T00:00:00"/>
    <x v="1"/>
    <x v="2"/>
    <n v="125.33"/>
    <x v="1"/>
  </r>
  <r>
    <s v="ORD115068"/>
    <x v="3"/>
    <x v="0"/>
    <n v="1207.78"/>
    <n v="0.34"/>
    <n v="410.64520000000005"/>
    <n v="797.13479999999993"/>
    <n v="4"/>
    <x v="302"/>
    <d v="2024-12-09T00:00:00"/>
    <x v="1"/>
    <x v="1"/>
    <n v="159.69"/>
    <x v="2"/>
  </r>
  <r>
    <s v="ORD104757"/>
    <x v="3"/>
    <x v="1"/>
    <n v="1220.27"/>
    <n v="0.03"/>
    <n v="36.6081"/>
    <n v="1183.6619000000001"/>
    <n v="4"/>
    <x v="265"/>
    <d v="2023-10-18T00:00:00"/>
    <x v="1"/>
    <x v="2"/>
    <n v="178.86"/>
    <x v="3"/>
  </r>
  <r>
    <s v="ORD104844"/>
    <x v="0"/>
    <x v="3"/>
    <n v="1221.79"/>
    <n v="0.45"/>
    <n v="549.80550000000005"/>
    <n v="671.98449999999991"/>
    <n v="4"/>
    <x v="452"/>
    <d v="2023-10-14T00:00:00"/>
    <x v="1"/>
    <x v="2"/>
    <n v="62.89"/>
    <x v="4"/>
  </r>
  <r>
    <s v="ORD104805"/>
    <x v="0"/>
    <x v="2"/>
    <n v="1223.74"/>
    <n v="0.12"/>
    <n v="146.84879999999998"/>
    <n v="1076.8912"/>
    <n v="4"/>
    <x v="326"/>
    <d v="2024-06-20T00:00:00"/>
    <x v="2"/>
    <x v="0"/>
    <n v="91.8"/>
    <x v="5"/>
  </r>
  <r>
    <s v="ORD112613"/>
    <x v="3"/>
    <x v="4"/>
    <n v="1227.6500000000001"/>
    <n v="0.32"/>
    <n v="392.84800000000001"/>
    <n v="834.80200000000013"/>
    <n v="4"/>
    <x v="485"/>
    <d v="2024-07-06T00:00:00"/>
    <x v="1"/>
    <x v="0"/>
    <n v="136.04"/>
    <x v="3"/>
  </r>
  <r>
    <s v="ORD104122"/>
    <x v="3"/>
    <x v="0"/>
    <n v="1228.5"/>
    <n v="0.26"/>
    <n v="319.41000000000003"/>
    <n v="909.08999999999992"/>
    <n v="4"/>
    <x v="679"/>
    <d v="2023-08-05T00:00:00"/>
    <x v="2"/>
    <x v="2"/>
    <n v="120.9"/>
    <x v="0"/>
  </r>
  <r>
    <s v="ORD113964"/>
    <x v="3"/>
    <x v="1"/>
    <n v="1235.54"/>
    <n v="0.14000000000000001"/>
    <n v="172.97560000000001"/>
    <n v="1062.5644"/>
    <n v="4"/>
    <x v="547"/>
    <d v="2023-02-10T00:00:00"/>
    <x v="1"/>
    <x v="0"/>
    <n v="222.09"/>
    <x v="1"/>
  </r>
  <r>
    <s v="ORD112697"/>
    <x v="2"/>
    <x v="1"/>
    <n v="1238.67"/>
    <n v="0.06"/>
    <n v="74.3202"/>
    <n v="1164.3498"/>
    <n v="4"/>
    <x v="447"/>
    <d v="2024-06-05T00:00:00"/>
    <x v="0"/>
    <x v="2"/>
    <n v="313.74"/>
    <x v="3"/>
  </r>
  <r>
    <s v="ORD107171"/>
    <x v="0"/>
    <x v="0"/>
    <n v="1241.05"/>
    <n v="0.31"/>
    <n v="384.72550000000001"/>
    <n v="856.32449999999994"/>
    <n v="4"/>
    <x v="720"/>
    <d v="2023-04-01T00:00:00"/>
    <x v="0"/>
    <x v="0"/>
    <n v="292.49"/>
    <x v="2"/>
  </r>
  <r>
    <s v="ORD100320"/>
    <x v="3"/>
    <x v="1"/>
    <n v="1241.2"/>
    <n v="0.26"/>
    <n v="322.71200000000005"/>
    <n v="918.48800000000006"/>
    <n v="4"/>
    <x v="78"/>
    <d v="2023-02-24T00:00:00"/>
    <x v="0"/>
    <x v="0"/>
    <n v="226"/>
    <x v="2"/>
  </r>
  <r>
    <s v="ORD107105"/>
    <x v="2"/>
    <x v="0"/>
    <n v="1246.25"/>
    <n v="0.08"/>
    <n v="99.7"/>
    <n v="1146.55"/>
    <n v="4"/>
    <x v="60"/>
    <d v="2023-11-16T00:00:00"/>
    <x v="1"/>
    <x v="0"/>
    <n v="219.72"/>
    <x v="3"/>
  </r>
  <r>
    <s v="ORD108318"/>
    <x v="0"/>
    <x v="0"/>
    <n v="1246.97"/>
    <n v="0.04"/>
    <n v="49.878800000000005"/>
    <n v="1197.0912000000001"/>
    <n v="4"/>
    <x v="539"/>
    <d v="2024-10-03T00:00:00"/>
    <x v="1"/>
    <x v="2"/>
    <n v="251.49"/>
    <x v="4"/>
  </r>
  <r>
    <s v="ORD107953"/>
    <x v="0"/>
    <x v="4"/>
    <n v="1247.26"/>
    <n v="0.35"/>
    <n v="436.541"/>
    <n v="810.71900000000005"/>
    <n v="4"/>
    <x v="321"/>
    <d v="2024-02-03T00:00:00"/>
    <x v="0"/>
    <x v="1"/>
    <n v="84.26"/>
    <x v="4"/>
  </r>
  <r>
    <s v="ORD108949"/>
    <x v="0"/>
    <x v="4"/>
    <n v="1251.3699999999999"/>
    <n v="0.46"/>
    <n v="575.63019999999995"/>
    <n v="675.73979999999995"/>
    <n v="4"/>
    <x v="16"/>
    <d v="2024-12-08T00:00:00"/>
    <x v="1"/>
    <x v="2"/>
    <n v="164.3"/>
    <x v="4"/>
  </r>
  <r>
    <s v="ORD106392"/>
    <x v="0"/>
    <x v="4"/>
    <n v="1252.8900000000001"/>
    <n v="0.14000000000000001"/>
    <n v="175.40460000000004"/>
    <n v="1077.4854"/>
    <n v="4"/>
    <x v="309"/>
    <d v="2023-06-13T00:00:00"/>
    <x v="1"/>
    <x v="2"/>
    <n v="318.56"/>
    <x v="1"/>
  </r>
  <r>
    <s v="ORD111197"/>
    <x v="2"/>
    <x v="1"/>
    <n v="1254.99"/>
    <n v="0.08"/>
    <n v="100.39920000000001"/>
    <n v="1154.5907999999999"/>
    <n v="4"/>
    <x v="319"/>
    <d v="2024-03-08T00:00:00"/>
    <x v="0"/>
    <x v="0"/>
    <n v="64.91"/>
    <x v="1"/>
  </r>
  <r>
    <s v="ORD102606"/>
    <x v="3"/>
    <x v="0"/>
    <n v="1255.73"/>
    <n v="0.03"/>
    <n v="37.671900000000001"/>
    <n v="1218.0581"/>
    <n v="4"/>
    <x v="442"/>
    <d v="2023-10-24T00:00:00"/>
    <x v="1"/>
    <x v="2"/>
    <n v="115.8"/>
    <x v="5"/>
  </r>
  <r>
    <s v="ORD111751"/>
    <x v="0"/>
    <x v="2"/>
    <n v="1269.1400000000001"/>
    <n v="0.28000000000000003"/>
    <n v="355.35920000000004"/>
    <n v="913.7808"/>
    <n v="4"/>
    <x v="723"/>
    <d v="2024-06-26T00:00:00"/>
    <x v="0"/>
    <x v="1"/>
    <n v="160.41"/>
    <x v="2"/>
  </r>
  <r>
    <s v="ORD114741"/>
    <x v="2"/>
    <x v="1"/>
    <n v="1271.6300000000001"/>
    <n v="0.01"/>
    <n v="12.716300000000002"/>
    <n v="1258.9137000000001"/>
    <n v="4"/>
    <x v="635"/>
    <d v="2024-07-13T00:00:00"/>
    <x v="2"/>
    <x v="2"/>
    <n v="205.66"/>
    <x v="2"/>
  </r>
  <r>
    <s v="ORD109890"/>
    <x v="1"/>
    <x v="0"/>
    <n v="1272.23"/>
    <n v="0.05"/>
    <n v="63.611500000000007"/>
    <n v="1208.6185"/>
    <n v="4"/>
    <x v="112"/>
    <d v="2024-06-29T00:00:00"/>
    <x v="2"/>
    <x v="0"/>
    <n v="254.47"/>
    <x v="1"/>
  </r>
  <r>
    <s v="ORD108823"/>
    <x v="0"/>
    <x v="1"/>
    <n v="1274.4100000000001"/>
    <n v="0.04"/>
    <n v="50.976400000000005"/>
    <n v="1223.4336000000001"/>
    <n v="4"/>
    <x v="608"/>
    <d v="2023-01-26T00:00:00"/>
    <x v="1"/>
    <x v="2"/>
    <n v="176.89"/>
    <x v="4"/>
  </r>
  <r>
    <s v="ORD114107"/>
    <x v="1"/>
    <x v="4"/>
    <n v="1279.19"/>
    <n v="0.15"/>
    <n v="191.8785"/>
    <n v="1087.3115"/>
    <n v="4"/>
    <x v="707"/>
    <d v="2023-07-22T00:00:00"/>
    <x v="2"/>
    <x v="1"/>
    <n v="151.03"/>
    <x v="3"/>
  </r>
  <r>
    <s v="ORD114847"/>
    <x v="3"/>
    <x v="2"/>
    <n v="1281.1300000000001"/>
    <n v="0.45"/>
    <n v="576.50850000000003"/>
    <n v="704.62150000000008"/>
    <n v="4"/>
    <x v="10"/>
    <d v="2023-12-16T00:00:00"/>
    <x v="0"/>
    <x v="1"/>
    <n v="192.83"/>
    <x v="1"/>
  </r>
  <r>
    <s v="ORD106662"/>
    <x v="1"/>
    <x v="1"/>
    <n v="1283.79"/>
    <n v="0.04"/>
    <n v="51.351599999999998"/>
    <n v="1232.4384"/>
    <n v="4"/>
    <x v="534"/>
    <d v="2024-10-08T00:00:00"/>
    <x v="0"/>
    <x v="2"/>
    <n v="171.8"/>
    <x v="0"/>
  </r>
  <r>
    <s v="ORD109836"/>
    <x v="1"/>
    <x v="0"/>
    <n v="1284.73"/>
    <n v="0.1"/>
    <n v="128.47300000000001"/>
    <n v="1156.2570000000001"/>
    <n v="4"/>
    <x v="707"/>
    <d v="2023-07-27T00:00:00"/>
    <x v="1"/>
    <x v="2"/>
    <n v="360.07"/>
    <x v="0"/>
  </r>
  <r>
    <s v="ORD115230"/>
    <x v="3"/>
    <x v="2"/>
    <n v="1293.18"/>
    <n v="0.42"/>
    <n v="543.13559999999995"/>
    <n v="750.04440000000011"/>
    <n v="4"/>
    <x v="609"/>
    <d v="2023-10-04T00:00:00"/>
    <x v="1"/>
    <x v="2"/>
    <n v="194.49"/>
    <x v="5"/>
  </r>
  <r>
    <s v="ORD106584"/>
    <x v="3"/>
    <x v="0"/>
    <n v="1293.6500000000001"/>
    <n v="0.46"/>
    <n v="595.07900000000006"/>
    <n v="698.57100000000003"/>
    <n v="4"/>
    <x v="623"/>
    <d v="2025-01-02T00:00:00"/>
    <x v="2"/>
    <x v="0"/>
    <n v="301.51"/>
    <x v="4"/>
  </r>
  <r>
    <s v="ORD103070"/>
    <x v="1"/>
    <x v="4"/>
    <n v="1296.7"/>
    <n v="0.28000000000000003"/>
    <n v="363.07600000000002"/>
    <n v="933.62400000000002"/>
    <n v="4"/>
    <x v="492"/>
    <d v="2024-12-27T00:00:00"/>
    <x v="0"/>
    <x v="1"/>
    <n v="270.22000000000003"/>
    <x v="4"/>
  </r>
  <r>
    <s v="ORD105102"/>
    <x v="0"/>
    <x v="0"/>
    <n v="1298.03"/>
    <n v="0.49"/>
    <n v="636.03469999999993"/>
    <n v="661.99530000000004"/>
    <n v="4"/>
    <x v="640"/>
    <d v="2024-08-16T00:00:00"/>
    <x v="2"/>
    <x v="2"/>
    <n v="162.62"/>
    <x v="0"/>
  </r>
  <r>
    <s v="ORD108378"/>
    <x v="1"/>
    <x v="1"/>
    <n v="1302.6300000000001"/>
    <n v="0.2"/>
    <n v="260.52600000000001"/>
    <n v="1042.104"/>
    <n v="4"/>
    <x v="728"/>
    <d v="2023-10-26T00:00:00"/>
    <x v="0"/>
    <x v="0"/>
    <n v="71.33"/>
    <x v="4"/>
  </r>
  <r>
    <s v="ORD105621"/>
    <x v="2"/>
    <x v="4"/>
    <n v="1304.6099999999999"/>
    <n v="0.1"/>
    <n v="130.46099999999998"/>
    <n v="1174.1489999999999"/>
    <n v="4"/>
    <x v="388"/>
    <d v="2023-07-08T00:00:00"/>
    <x v="0"/>
    <x v="0"/>
    <n v="109.99"/>
    <x v="0"/>
  </r>
  <r>
    <s v="ORD109454"/>
    <x v="3"/>
    <x v="3"/>
    <n v="1309.48"/>
    <n v="0.3"/>
    <n v="392.84399999999999"/>
    <n v="916.63599999999997"/>
    <n v="4"/>
    <x v="563"/>
    <d v="2023-07-19T00:00:00"/>
    <x v="1"/>
    <x v="1"/>
    <n v="174.11"/>
    <x v="2"/>
  </r>
  <r>
    <s v="ORD103560"/>
    <x v="2"/>
    <x v="4"/>
    <n v="1310.23"/>
    <n v="0.12"/>
    <n v="157.2276"/>
    <n v="1153.0024000000001"/>
    <n v="4"/>
    <x v="502"/>
    <d v="2024-11-25T00:00:00"/>
    <x v="1"/>
    <x v="1"/>
    <n v="364.76"/>
    <x v="1"/>
  </r>
  <r>
    <s v="ORD107006"/>
    <x v="3"/>
    <x v="4"/>
    <n v="1312.33"/>
    <n v="0.15"/>
    <n v="196.84949999999998"/>
    <n v="1115.4804999999999"/>
    <n v="4"/>
    <x v="79"/>
    <d v="2024-09-16T00:00:00"/>
    <x v="0"/>
    <x v="0"/>
    <n v="131.86000000000001"/>
    <x v="2"/>
  </r>
  <r>
    <s v="ORD106090"/>
    <x v="2"/>
    <x v="4"/>
    <n v="1314.47"/>
    <n v="0.5"/>
    <n v="657.23500000000001"/>
    <n v="657.23500000000001"/>
    <n v="4"/>
    <x v="49"/>
    <d v="2024-12-13T00:00:00"/>
    <x v="0"/>
    <x v="2"/>
    <n v="221.49"/>
    <x v="1"/>
  </r>
  <r>
    <s v="ORD101535"/>
    <x v="2"/>
    <x v="2"/>
    <n v="1314.93"/>
    <n v="0.21"/>
    <n v="276.13530000000003"/>
    <n v="1038.7946999999999"/>
    <n v="4"/>
    <x v="325"/>
    <d v="2024-01-04T00:00:00"/>
    <x v="2"/>
    <x v="0"/>
    <n v="262.73"/>
    <x v="2"/>
  </r>
  <r>
    <s v="ORD110960"/>
    <x v="0"/>
    <x v="4"/>
    <n v="1317.65"/>
    <n v="0.39"/>
    <n v="513.88350000000003"/>
    <n v="803.76650000000006"/>
    <n v="4"/>
    <x v="63"/>
    <d v="2024-02-16T00:00:00"/>
    <x v="0"/>
    <x v="2"/>
    <n v="188.01"/>
    <x v="3"/>
  </r>
  <r>
    <s v="ORD105185"/>
    <x v="2"/>
    <x v="0"/>
    <n v="1317.8"/>
    <n v="0.01"/>
    <n v="13.177999999999999"/>
    <n v="1304.6219999999998"/>
    <n v="4"/>
    <x v="602"/>
    <d v="2023-05-12T00:00:00"/>
    <x v="1"/>
    <x v="2"/>
    <n v="351.14"/>
    <x v="4"/>
  </r>
  <r>
    <s v="ORD114884"/>
    <x v="2"/>
    <x v="1"/>
    <n v="1320.51"/>
    <n v="0.38"/>
    <n v="501.79379999999998"/>
    <n v="818.71620000000007"/>
    <n v="4"/>
    <x v="301"/>
    <d v="2024-05-28T00:00:00"/>
    <x v="1"/>
    <x v="0"/>
    <n v="233.58"/>
    <x v="1"/>
  </r>
  <r>
    <s v="ORD104468"/>
    <x v="1"/>
    <x v="3"/>
    <n v="1320.57"/>
    <n v="0.02"/>
    <n v="26.4114"/>
    <n v="1294.1586"/>
    <n v="4"/>
    <x v="301"/>
    <d v="2024-06-01T00:00:00"/>
    <x v="0"/>
    <x v="0"/>
    <n v="219"/>
    <x v="0"/>
  </r>
  <r>
    <s v="ORD114881"/>
    <x v="2"/>
    <x v="3"/>
    <n v="1320.69"/>
    <n v="0.06"/>
    <n v="79.241399999999999"/>
    <n v="1241.4486000000002"/>
    <n v="4"/>
    <x v="179"/>
    <d v="2023-12-09T00:00:00"/>
    <x v="1"/>
    <x v="2"/>
    <n v="95.59"/>
    <x v="4"/>
  </r>
  <r>
    <s v="ORD111635"/>
    <x v="0"/>
    <x v="1"/>
    <n v="1321.43"/>
    <n v="0.22"/>
    <n v="290.71460000000002"/>
    <n v="1030.7154"/>
    <n v="4"/>
    <x v="265"/>
    <d v="2023-10-17T00:00:00"/>
    <x v="0"/>
    <x v="2"/>
    <n v="368.23"/>
    <x v="5"/>
  </r>
  <r>
    <s v="ORD110697"/>
    <x v="2"/>
    <x v="0"/>
    <n v="1327.4"/>
    <n v="0.04"/>
    <n v="53.096000000000004"/>
    <n v="1274.3040000000001"/>
    <n v="4"/>
    <x v="133"/>
    <d v="2024-10-07T00:00:00"/>
    <x v="0"/>
    <x v="2"/>
    <n v="336.19"/>
    <x v="0"/>
  </r>
  <r>
    <s v="ORD109933"/>
    <x v="3"/>
    <x v="2"/>
    <n v="1331.72"/>
    <n v="0.31"/>
    <n v="412.83320000000003"/>
    <n v="918.88679999999999"/>
    <n v="4"/>
    <x v="605"/>
    <d v="2024-07-03T00:00:00"/>
    <x v="2"/>
    <x v="0"/>
    <n v="203.54"/>
    <x v="1"/>
  </r>
  <r>
    <s v="ORD107021"/>
    <x v="3"/>
    <x v="3"/>
    <n v="1332.35"/>
    <n v="0.32"/>
    <n v="426.35199999999998"/>
    <n v="905.99799999999993"/>
    <n v="4"/>
    <x v="512"/>
    <d v="2024-07-21T00:00:00"/>
    <x v="0"/>
    <x v="1"/>
    <n v="166.39"/>
    <x v="0"/>
  </r>
  <r>
    <s v="ORD112208"/>
    <x v="2"/>
    <x v="1"/>
    <n v="1336.49"/>
    <n v="0.18"/>
    <n v="240.56819999999999"/>
    <n v="1095.9218000000001"/>
    <n v="4"/>
    <x v="492"/>
    <d v="2024-12-25T00:00:00"/>
    <x v="2"/>
    <x v="0"/>
    <n v="347.36"/>
    <x v="3"/>
  </r>
  <r>
    <s v="ORD111550"/>
    <x v="1"/>
    <x v="3"/>
    <n v="1336.78"/>
    <n v="0.24"/>
    <n v="320.8272"/>
    <n v="1015.9528"/>
    <n v="4"/>
    <x v="720"/>
    <d v="2023-03-28T00:00:00"/>
    <x v="2"/>
    <x v="2"/>
    <n v="220"/>
    <x v="0"/>
  </r>
  <r>
    <s v="ORD112722"/>
    <x v="3"/>
    <x v="4"/>
    <n v="1337.49"/>
    <n v="0.33"/>
    <n v="441.37170000000003"/>
    <n v="896.11829999999998"/>
    <n v="4"/>
    <x v="455"/>
    <d v="2023-07-15T00:00:00"/>
    <x v="2"/>
    <x v="1"/>
    <n v="254.78"/>
    <x v="4"/>
  </r>
  <r>
    <s v="ORD111304"/>
    <x v="0"/>
    <x v="3"/>
    <n v="1338.74"/>
    <n v="0.13"/>
    <n v="174.03620000000001"/>
    <n v="1164.7038"/>
    <n v="4"/>
    <x v="456"/>
    <d v="2023-04-18T00:00:00"/>
    <x v="2"/>
    <x v="1"/>
    <n v="133.54"/>
    <x v="4"/>
  </r>
  <r>
    <s v="ORD108919"/>
    <x v="2"/>
    <x v="1"/>
    <n v="1338.91"/>
    <n v="0.15"/>
    <n v="200.8365"/>
    <n v="1138.0735"/>
    <n v="4"/>
    <x v="90"/>
    <d v="2024-09-27T00:00:00"/>
    <x v="1"/>
    <x v="0"/>
    <n v="125.15"/>
    <x v="5"/>
  </r>
  <r>
    <s v="ORD113825"/>
    <x v="3"/>
    <x v="3"/>
    <n v="1346.96"/>
    <n v="0.46"/>
    <n v="619.60160000000008"/>
    <n v="727.35839999999996"/>
    <n v="4"/>
    <x v="578"/>
    <d v="2024-04-14T00:00:00"/>
    <x v="0"/>
    <x v="1"/>
    <n v="140.30000000000001"/>
    <x v="5"/>
  </r>
  <r>
    <s v="ORD102619"/>
    <x v="0"/>
    <x v="3"/>
    <n v="1350.26"/>
    <n v="0.23"/>
    <n v="310.5598"/>
    <n v="1039.7002"/>
    <n v="4"/>
    <x v="583"/>
    <d v="2023-10-10T00:00:00"/>
    <x v="2"/>
    <x v="0"/>
    <n v="266.62"/>
    <x v="5"/>
  </r>
  <r>
    <s v="ORD113494"/>
    <x v="3"/>
    <x v="3"/>
    <n v="1353.42"/>
    <n v="0.12"/>
    <n v="162.41040000000001"/>
    <n v="1191.0096000000001"/>
    <n v="4"/>
    <x v="492"/>
    <d v="2024-12-26T00:00:00"/>
    <x v="0"/>
    <x v="0"/>
    <n v="320.26"/>
    <x v="1"/>
  </r>
  <r>
    <s v="ORD105901"/>
    <x v="2"/>
    <x v="4"/>
    <n v="1353.85"/>
    <n v="0.09"/>
    <n v="121.84649999999999"/>
    <n v="1232.0034999999998"/>
    <n v="4"/>
    <x v="497"/>
    <d v="2023-11-03T00:00:00"/>
    <x v="1"/>
    <x v="0"/>
    <n v="90.21"/>
    <x v="4"/>
  </r>
  <r>
    <s v="ORD112282"/>
    <x v="3"/>
    <x v="0"/>
    <n v="1356.42"/>
    <n v="0.35"/>
    <n v="474.74700000000001"/>
    <n v="881.673"/>
    <n v="4"/>
    <x v="390"/>
    <d v="2024-12-02T00:00:00"/>
    <x v="0"/>
    <x v="0"/>
    <n v="318.52999999999997"/>
    <x v="1"/>
  </r>
  <r>
    <s v="ORD114796"/>
    <x v="2"/>
    <x v="3"/>
    <n v="1359.1"/>
    <n v="0.21"/>
    <n v="285.41099999999994"/>
    <n v="1073.6889999999999"/>
    <n v="4"/>
    <x v="132"/>
    <d v="2024-01-22T00:00:00"/>
    <x v="0"/>
    <x v="2"/>
    <n v="303.04000000000002"/>
    <x v="1"/>
  </r>
  <r>
    <s v="ORD110805"/>
    <x v="2"/>
    <x v="2"/>
    <n v="1362.13"/>
    <n v="0.15"/>
    <n v="204.31950000000001"/>
    <n v="1157.8105"/>
    <n v="4"/>
    <x v="633"/>
    <d v="2023-11-09T00:00:00"/>
    <x v="2"/>
    <x v="2"/>
    <n v="104.41"/>
    <x v="1"/>
  </r>
  <r>
    <s v="ORD112642"/>
    <x v="1"/>
    <x v="3"/>
    <n v="1362.69"/>
    <n v="0.37"/>
    <n v="504.19530000000003"/>
    <n v="858.49469999999997"/>
    <n v="4"/>
    <x v="75"/>
    <d v="2023-01-28T00:00:00"/>
    <x v="0"/>
    <x v="2"/>
    <n v="109.3"/>
    <x v="3"/>
  </r>
  <r>
    <s v="ORD104949"/>
    <x v="0"/>
    <x v="0"/>
    <n v="1368.97"/>
    <n v="0.28000000000000003"/>
    <n v="383.31160000000006"/>
    <n v="985.65840000000003"/>
    <n v="4"/>
    <x v="531"/>
    <d v="2023-05-27T00:00:00"/>
    <x v="1"/>
    <x v="0"/>
    <n v="377.12"/>
    <x v="2"/>
  </r>
  <r>
    <s v="ORD108654"/>
    <x v="1"/>
    <x v="3"/>
    <n v="1369.37"/>
    <n v="0.22"/>
    <n v="301.26139999999998"/>
    <n v="1068.1086"/>
    <n v="4"/>
    <x v="555"/>
    <d v="2023-01-21T00:00:00"/>
    <x v="1"/>
    <x v="0"/>
    <n v="132.91"/>
    <x v="1"/>
  </r>
  <r>
    <s v="ORD113114"/>
    <x v="0"/>
    <x v="1"/>
    <n v="1373.1"/>
    <n v="0.01"/>
    <n v="13.731"/>
    <n v="1359.3689999999999"/>
    <n v="4"/>
    <x v="319"/>
    <d v="2024-03-06T00:00:00"/>
    <x v="2"/>
    <x v="2"/>
    <n v="142.61000000000001"/>
    <x v="2"/>
  </r>
  <r>
    <s v="ORD109709"/>
    <x v="0"/>
    <x v="3"/>
    <n v="1378.6"/>
    <n v="7.0000000000000007E-2"/>
    <n v="96.50200000000001"/>
    <n v="1282.098"/>
    <n v="4"/>
    <x v="340"/>
    <d v="2024-10-13T00:00:00"/>
    <x v="2"/>
    <x v="0"/>
    <n v="179.96"/>
    <x v="5"/>
  </r>
  <r>
    <s v="ORD102060"/>
    <x v="1"/>
    <x v="1"/>
    <n v="1380.8"/>
    <n v="0.24"/>
    <n v="331.392"/>
    <n v="1049.4079999999999"/>
    <n v="4"/>
    <x v="105"/>
    <d v="2023-12-21T00:00:00"/>
    <x v="0"/>
    <x v="1"/>
    <n v="229.84"/>
    <x v="4"/>
  </r>
  <r>
    <s v="ORD115177"/>
    <x v="1"/>
    <x v="4"/>
    <n v="1381.53"/>
    <n v="0.43"/>
    <n v="594.05790000000002"/>
    <n v="787.47209999999995"/>
    <n v="4"/>
    <x v="231"/>
    <d v="2023-07-12T00:00:00"/>
    <x v="2"/>
    <x v="1"/>
    <n v="80.319999999999993"/>
    <x v="4"/>
  </r>
  <r>
    <s v="ORD105633"/>
    <x v="3"/>
    <x v="4"/>
    <n v="1383.31"/>
    <n v="0.43"/>
    <n v="594.82330000000002"/>
    <n v="788.48669999999993"/>
    <n v="4"/>
    <x v="538"/>
    <d v="2024-12-09T00:00:00"/>
    <x v="0"/>
    <x v="2"/>
    <n v="371.55"/>
    <x v="2"/>
  </r>
  <r>
    <s v="ORD103416"/>
    <x v="2"/>
    <x v="3"/>
    <n v="1385.47"/>
    <n v="0.39"/>
    <n v="540.33330000000001"/>
    <n v="845.13670000000002"/>
    <n v="4"/>
    <x v="549"/>
    <d v="2023-12-03T00:00:00"/>
    <x v="0"/>
    <x v="1"/>
    <n v="399.07"/>
    <x v="3"/>
  </r>
  <r>
    <s v="ORD113322"/>
    <x v="1"/>
    <x v="1"/>
    <n v="1386.32"/>
    <n v="0.44"/>
    <n v="609.98079999999993"/>
    <n v="776.33920000000001"/>
    <n v="4"/>
    <x v="629"/>
    <d v="2023-06-28T00:00:00"/>
    <x v="2"/>
    <x v="0"/>
    <n v="310.91000000000003"/>
    <x v="5"/>
  </r>
  <r>
    <s v="ORD101026"/>
    <x v="2"/>
    <x v="0"/>
    <n v="1387.32"/>
    <n v="0.03"/>
    <n v="41.619599999999998"/>
    <n v="1345.7003999999999"/>
    <n v="4"/>
    <x v="173"/>
    <d v="2024-06-04T00:00:00"/>
    <x v="0"/>
    <x v="2"/>
    <n v="355.35"/>
    <x v="4"/>
  </r>
  <r>
    <s v="ORD101178"/>
    <x v="0"/>
    <x v="3"/>
    <n v="1390.67"/>
    <n v="0.17"/>
    <n v="236.41390000000004"/>
    <n v="1154.2561000000001"/>
    <n v="4"/>
    <x v="115"/>
    <d v="2024-03-17T00:00:00"/>
    <x v="0"/>
    <x v="1"/>
    <n v="317.60000000000002"/>
    <x v="2"/>
  </r>
  <r>
    <s v="ORD114621"/>
    <x v="2"/>
    <x v="2"/>
    <n v="1392.28"/>
    <n v="0.44"/>
    <n v="612.60320000000002"/>
    <n v="779.67679999999996"/>
    <n v="4"/>
    <x v="499"/>
    <d v="2023-08-21T00:00:00"/>
    <x v="2"/>
    <x v="0"/>
    <n v="312.11"/>
    <x v="2"/>
  </r>
  <r>
    <s v="ORD111330"/>
    <x v="2"/>
    <x v="0"/>
    <n v="1393.35"/>
    <n v="0.12"/>
    <n v="167.20199999999997"/>
    <n v="1226.1479999999999"/>
    <n v="4"/>
    <x v="559"/>
    <d v="2024-12-16T00:00:00"/>
    <x v="1"/>
    <x v="1"/>
    <n v="248.36"/>
    <x v="3"/>
  </r>
  <r>
    <s v="ORD103802"/>
    <x v="2"/>
    <x v="4"/>
    <n v="1393.96"/>
    <n v="0.45"/>
    <n v="627.28200000000004"/>
    <n v="766.678"/>
    <n v="4"/>
    <x v="63"/>
    <d v="2024-02-20T00:00:00"/>
    <x v="1"/>
    <x v="1"/>
    <n v="273.83"/>
    <x v="0"/>
  </r>
  <r>
    <s v="ORD114601"/>
    <x v="1"/>
    <x v="3"/>
    <n v="1394.72"/>
    <n v="0.18"/>
    <n v="251.0496"/>
    <n v="1143.6704"/>
    <n v="4"/>
    <x v="31"/>
    <d v="2023-05-11T00:00:00"/>
    <x v="0"/>
    <x v="2"/>
    <n v="302.64"/>
    <x v="4"/>
  </r>
  <r>
    <s v="ORD112465"/>
    <x v="3"/>
    <x v="1"/>
    <n v="1395.99"/>
    <n v="0.06"/>
    <n v="83.759399999999999"/>
    <n v="1312.2306000000001"/>
    <n v="4"/>
    <x v="465"/>
    <d v="2023-05-23T00:00:00"/>
    <x v="1"/>
    <x v="0"/>
    <n v="399.21"/>
    <x v="1"/>
  </r>
  <r>
    <s v="ORD109655"/>
    <x v="2"/>
    <x v="2"/>
    <n v="1399.76"/>
    <n v="0.24"/>
    <n v="335.94239999999996"/>
    <n v="1063.8176000000001"/>
    <n v="4"/>
    <x v="188"/>
    <d v="2023-09-03T00:00:00"/>
    <x v="0"/>
    <x v="0"/>
    <n v="153.97"/>
    <x v="4"/>
  </r>
  <r>
    <s v="ORD109481"/>
    <x v="2"/>
    <x v="1"/>
    <n v="1403.19"/>
    <n v="0.27"/>
    <n v="378.86130000000003"/>
    <n v="1024.3287"/>
    <n v="4"/>
    <x v="177"/>
    <d v="2024-01-26T00:00:00"/>
    <x v="2"/>
    <x v="0"/>
    <n v="161.24"/>
    <x v="5"/>
  </r>
  <r>
    <s v="ORD103418"/>
    <x v="3"/>
    <x v="1"/>
    <n v="1403.26"/>
    <n v="0.48"/>
    <n v="673.56479999999999"/>
    <n v="729.6952"/>
    <n v="4"/>
    <x v="595"/>
    <d v="2024-02-08T00:00:00"/>
    <x v="0"/>
    <x v="1"/>
    <n v="99.06"/>
    <x v="1"/>
  </r>
  <r>
    <s v="ORD105495"/>
    <x v="1"/>
    <x v="0"/>
    <n v="1403.95"/>
    <n v="0.22"/>
    <n v="308.86900000000003"/>
    <n v="1095.0810000000001"/>
    <n v="4"/>
    <x v="201"/>
    <d v="2023-04-17T00:00:00"/>
    <x v="0"/>
    <x v="0"/>
    <n v="300.33"/>
    <x v="2"/>
  </r>
  <r>
    <s v="ORD103574"/>
    <x v="0"/>
    <x v="4"/>
    <n v="1404.64"/>
    <n v="0.04"/>
    <n v="56.185600000000008"/>
    <n v="1348.4544000000001"/>
    <n v="4"/>
    <x v="302"/>
    <d v="2024-12-09T00:00:00"/>
    <x v="2"/>
    <x v="2"/>
    <n v="369.49"/>
    <x v="3"/>
  </r>
  <r>
    <s v="ORD108692"/>
    <x v="1"/>
    <x v="4"/>
    <n v="1407.39"/>
    <n v="0.2"/>
    <n v="281.47800000000001"/>
    <n v="1125.912"/>
    <n v="4"/>
    <x v="642"/>
    <d v="2023-06-14T00:00:00"/>
    <x v="0"/>
    <x v="0"/>
    <n v="379.27"/>
    <x v="4"/>
  </r>
  <r>
    <s v="ORD109288"/>
    <x v="1"/>
    <x v="4"/>
    <n v="1409.06"/>
    <n v="0.46"/>
    <n v="648.16759999999999"/>
    <n v="760.89239999999995"/>
    <n v="4"/>
    <x v="624"/>
    <d v="2024-12-06T00:00:00"/>
    <x v="0"/>
    <x v="1"/>
    <n v="189.29"/>
    <x v="0"/>
  </r>
  <r>
    <s v="ORD112589"/>
    <x v="2"/>
    <x v="2"/>
    <n v="1413.37"/>
    <n v="0.41"/>
    <n v="579.48169999999993"/>
    <n v="833.88829999999996"/>
    <n v="4"/>
    <x v="597"/>
    <d v="2023-04-20T00:00:00"/>
    <x v="2"/>
    <x v="1"/>
    <n v="209.99"/>
    <x v="1"/>
  </r>
  <r>
    <s v="ORD104220"/>
    <x v="1"/>
    <x v="4"/>
    <n v="1419.45"/>
    <n v="0.48"/>
    <n v="681.33600000000001"/>
    <n v="738.11400000000003"/>
    <n v="4"/>
    <x v="532"/>
    <d v="2024-01-21T00:00:00"/>
    <x v="2"/>
    <x v="1"/>
    <n v="381.1"/>
    <x v="4"/>
  </r>
  <r>
    <s v="ORD112845"/>
    <x v="2"/>
    <x v="0"/>
    <n v="1422.5"/>
    <n v="0.35"/>
    <n v="497.87499999999994"/>
    <n v="924.625"/>
    <n v="4"/>
    <x v="68"/>
    <d v="2024-03-02T00:00:00"/>
    <x v="0"/>
    <x v="0"/>
    <n v="370.86"/>
    <x v="3"/>
  </r>
  <r>
    <s v="ORD107276"/>
    <x v="2"/>
    <x v="0"/>
    <n v="1422.75"/>
    <n v="0.02"/>
    <n v="28.455000000000002"/>
    <n v="1394.2950000000001"/>
    <n v="4"/>
    <x v="673"/>
    <d v="2023-06-17T00:00:00"/>
    <x v="2"/>
    <x v="1"/>
    <n v="223.11"/>
    <x v="0"/>
  </r>
  <r>
    <s v="ORD110444"/>
    <x v="0"/>
    <x v="0"/>
    <n v="1425.55"/>
    <n v="0.47"/>
    <n v="670.00849999999991"/>
    <n v="755.54150000000004"/>
    <n v="4"/>
    <x v="429"/>
    <d v="2023-09-19T00:00:00"/>
    <x v="1"/>
    <x v="1"/>
    <n v="98.75"/>
    <x v="2"/>
  </r>
  <r>
    <s v="ORD112780"/>
    <x v="2"/>
    <x v="0"/>
    <n v="1435.19"/>
    <n v="0.41"/>
    <n v="588.42790000000002"/>
    <n v="846.76210000000003"/>
    <n v="4"/>
    <x v="696"/>
    <d v="2024-11-03T00:00:00"/>
    <x v="1"/>
    <x v="1"/>
    <n v="268.74"/>
    <x v="2"/>
  </r>
  <r>
    <s v="ORD115033"/>
    <x v="2"/>
    <x v="1"/>
    <n v="1437.5"/>
    <n v="0.09"/>
    <n v="129.375"/>
    <n v="1308.125"/>
    <n v="4"/>
    <x v="49"/>
    <d v="2024-12-15T00:00:00"/>
    <x v="1"/>
    <x v="0"/>
    <n v="334.37"/>
    <x v="3"/>
  </r>
  <r>
    <s v="ORD111767"/>
    <x v="1"/>
    <x v="3"/>
    <n v="1437.52"/>
    <n v="0.34"/>
    <n v="488.75680000000006"/>
    <n v="948.76319999999987"/>
    <n v="4"/>
    <x v="128"/>
    <d v="2024-08-26T00:00:00"/>
    <x v="0"/>
    <x v="1"/>
    <n v="217.29"/>
    <x v="2"/>
  </r>
  <r>
    <s v="ORD105095"/>
    <x v="3"/>
    <x v="4"/>
    <n v="1441.76"/>
    <n v="0.22"/>
    <n v="317.18720000000002"/>
    <n v="1124.5727999999999"/>
    <n v="4"/>
    <x v="246"/>
    <d v="2024-07-29T00:00:00"/>
    <x v="1"/>
    <x v="1"/>
    <n v="389.05"/>
    <x v="4"/>
  </r>
  <r>
    <s v="ORD114863"/>
    <x v="3"/>
    <x v="3"/>
    <n v="1442.28"/>
    <n v="0.08"/>
    <n v="115.3824"/>
    <n v="1326.8976"/>
    <n v="4"/>
    <x v="300"/>
    <d v="2023-08-10T00:00:00"/>
    <x v="0"/>
    <x v="2"/>
    <n v="427.43"/>
    <x v="3"/>
  </r>
  <r>
    <s v="ORD114724"/>
    <x v="3"/>
    <x v="2"/>
    <n v="1445.33"/>
    <n v="0.23"/>
    <n v="332.42590000000001"/>
    <n v="1112.9041"/>
    <n v="4"/>
    <x v="445"/>
    <d v="2023-04-11T00:00:00"/>
    <x v="0"/>
    <x v="1"/>
    <n v="90"/>
    <x v="1"/>
  </r>
  <r>
    <s v="ORD114942"/>
    <x v="2"/>
    <x v="2"/>
    <n v="1454.66"/>
    <n v="0.21"/>
    <n v="305.47860000000003"/>
    <n v="1149.1813999999999"/>
    <n v="4"/>
    <x v="540"/>
    <d v="2024-01-16T00:00:00"/>
    <x v="1"/>
    <x v="2"/>
    <n v="88.22"/>
    <x v="5"/>
  </r>
  <r>
    <s v="ORD104203"/>
    <x v="2"/>
    <x v="0"/>
    <n v="1456.06"/>
    <n v="0.39"/>
    <n v="567.86339999999996"/>
    <n v="888.19659999999999"/>
    <n v="4"/>
    <x v="695"/>
    <d v="2024-10-15T00:00:00"/>
    <x v="0"/>
    <x v="2"/>
    <n v="233.56"/>
    <x v="0"/>
  </r>
  <r>
    <s v="ORD114819"/>
    <x v="0"/>
    <x v="2"/>
    <n v="1457.67"/>
    <n v="0.28000000000000003"/>
    <n v="408.14760000000007"/>
    <n v="1049.5224000000001"/>
    <n v="4"/>
    <x v="524"/>
    <d v="2023-06-01T00:00:00"/>
    <x v="0"/>
    <x v="0"/>
    <n v="211.28"/>
    <x v="4"/>
  </r>
  <r>
    <s v="ORD101813"/>
    <x v="1"/>
    <x v="1"/>
    <n v="1465.06"/>
    <n v="0.47"/>
    <n v="688.57819999999992"/>
    <n v="776.48180000000002"/>
    <n v="4"/>
    <x v="551"/>
    <d v="2024-02-24T00:00:00"/>
    <x v="0"/>
    <x v="1"/>
    <n v="238.23"/>
    <x v="2"/>
  </r>
  <r>
    <s v="ORD100725"/>
    <x v="1"/>
    <x v="0"/>
    <n v="1467.19"/>
    <n v="0.47"/>
    <n v="689.57929999999999"/>
    <n v="777.61070000000007"/>
    <n v="4"/>
    <x v="335"/>
    <d v="2024-05-05T00:00:00"/>
    <x v="2"/>
    <x v="1"/>
    <n v="191.48"/>
    <x v="5"/>
  </r>
  <r>
    <s v="ORD112096"/>
    <x v="1"/>
    <x v="2"/>
    <n v="1470.17"/>
    <n v="7.0000000000000007E-2"/>
    <n v="102.91190000000002"/>
    <n v="1367.2581"/>
    <n v="4"/>
    <x v="613"/>
    <d v="2024-04-05T00:00:00"/>
    <x v="0"/>
    <x v="2"/>
    <n v="379.59"/>
    <x v="0"/>
  </r>
  <r>
    <s v="ORD106443"/>
    <x v="2"/>
    <x v="0"/>
    <n v="1473.01"/>
    <n v="0.31"/>
    <n v="456.63310000000001"/>
    <n v="1016.3769"/>
    <n v="4"/>
    <x v="32"/>
    <d v="2024-10-23T00:00:00"/>
    <x v="2"/>
    <x v="1"/>
    <n v="288"/>
    <x v="3"/>
  </r>
  <r>
    <s v="ORD103543"/>
    <x v="2"/>
    <x v="1"/>
    <n v="1473.42"/>
    <n v="0.01"/>
    <n v="14.734200000000001"/>
    <n v="1458.6858"/>
    <n v="4"/>
    <x v="414"/>
    <d v="2024-02-13T00:00:00"/>
    <x v="2"/>
    <x v="0"/>
    <n v="329.71"/>
    <x v="1"/>
  </r>
  <r>
    <s v="ORD104962"/>
    <x v="2"/>
    <x v="3"/>
    <n v="1474.29"/>
    <n v="0.44"/>
    <n v="648.68759999999997"/>
    <n v="825.60239999999999"/>
    <n v="4"/>
    <x v="119"/>
    <d v="2024-05-17T00:00:00"/>
    <x v="0"/>
    <x v="2"/>
    <n v="84.07"/>
    <x v="5"/>
  </r>
  <r>
    <s v="ORD109196"/>
    <x v="0"/>
    <x v="4"/>
    <n v="1475.17"/>
    <n v="0.41"/>
    <n v="604.81970000000001"/>
    <n v="870.35030000000006"/>
    <n v="4"/>
    <x v="542"/>
    <d v="2024-12-23T00:00:00"/>
    <x v="0"/>
    <x v="0"/>
    <n v="150.01"/>
    <x v="4"/>
  </r>
  <r>
    <s v="ORD100128"/>
    <x v="3"/>
    <x v="1"/>
    <n v="1480.47"/>
    <n v="0.05"/>
    <n v="74.023499999999999"/>
    <n v="1406.4465"/>
    <n v="4"/>
    <x v="162"/>
    <d v="2023-03-10T00:00:00"/>
    <x v="1"/>
    <x v="1"/>
    <n v="197.42"/>
    <x v="3"/>
  </r>
  <r>
    <s v="ORD101324"/>
    <x v="1"/>
    <x v="1"/>
    <n v="1480.76"/>
    <n v="0.26"/>
    <n v="384.99760000000003"/>
    <n v="1095.7624000000001"/>
    <n v="4"/>
    <x v="451"/>
    <d v="2024-07-02T00:00:00"/>
    <x v="0"/>
    <x v="0"/>
    <n v="359.98"/>
    <x v="1"/>
  </r>
  <r>
    <s v="ORD108765"/>
    <x v="3"/>
    <x v="4"/>
    <n v="1485.27"/>
    <n v="0.19"/>
    <n v="282.2013"/>
    <n v="1203.0687"/>
    <n v="4"/>
    <x v="261"/>
    <d v="2024-12-06T00:00:00"/>
    <x v="0"/>
    <x v="2"/>
    <n v="344.68"/>
    <x v="2"/>
  </r>
  <r>
    <s v="ORD101987"/>
    <x v="3"/>
    <x v="1"/>
    <n v="1493.86"/>
    <n v="7.0000000000000007E-2"/>
    <n v="104.5702"/>
    <n v="1389.2898"/>
    <n v="4"/>
    <x v="408"/>
    <d v="2024-04-16T00:00:00"/>
    <x v="2"/>
    <x v="0"/>
    <n v="239.47"/>
    <x v="3"/>
  </r>
  <r>
    <s v="ORD104212"/>
    <x v="0"/>
    <x v="0"/>
    <n v="1500.03"/>
    <n v="0.35"/>
    <n v="525.01049999999998"/>
    <n v="975.01949999999999"/>
    <n v="4"/>
    <x v="521"/>
    <d v="2023-04-29T00:00:00"/>
    <x v="0"/>
    <x v="0"/>
    <n v="250.99"/>
    <x v="0"/>
  </r>
  <r>
    <s v="ORD102124"/>
    <x v="2"/>
    <x v="3"/>
    <n v="1501.74"/>
    <n v="0.12"/>
    <n v="180.2088"/>
    <n v="1321.5311999999999"/>
    <n v="4"/>
    <x v="393"/>
    <d v="2024-03-17T00:00:00"/>
    <x v="1"/>
    <x v="2"/>
    <n v="167.28"/>
    <x v="5"/>
  </r>
  <r>
    <s v="ORD107106"/>
    <x v="3"/>
    <x v="2"/>
    <n v="1502.39"/>
    <n v="0.02"/>
    <n v="30.047800000000002"/>
    <n v="1472.3422"/>
    <n v="4"/>
    <x v="338"/>
    <d v="2024-08-15T00:00:00"/>
    <x v="2"/>
    <x v="2"/>
    <n v="250.18"/>
    <x v="4"/>
  </r>
  <r>
    <s v="ORD110889"/>
    <x v="1"/>
    <x v="1"/>
    <n v="1503.95"/>
    <n v="0.3"/>
    <n v="451.185"/>
    <n v="1052.7650000000001"/>
    <n v="4"/>
    <x v="563"/>
    <d v="2023-07-14T00:00:00"/>
    <x v="1"/>
    <x v="1"/>
    <n v="426.54"/>
    <x v="5"/>
  </r>
  <r>
    <s v="ORD112781"/>
    <x v="3"/>
    <x v="2"/>
    <n v="1508.19"/>
    <n v="0.04"/>
    <n v="60.327600000000004"/>
    <n v="1447.8624"/>
    <n v="4"/>
    <x v="360"/>
    <d v="2024-12-18T00:00:00"/>
    <x v="2"/>
    <x v="2"/>
    <n v="90.28"/>
    <x v="2"/>
  </r>
  <r>
    <s v="ORD112394"/>
    <x v="3"/>
    <x v="4"/>
    <n v="1508.86"/>
    <n v="0.2"/>
    <n v="301.77199999999999"/>
    <n v="1207.088"/>
    <n v="4"/>
    <x v="307"/>
    <d v="2023-01-04T00:00:00"/>
    <x v="0"/>
    <x v="1"/>
    <n v="133.11000000000001"/>
    <x v="4"/>
  </r>
  <r>
    <s v="ORD113552"/>
    <x v="2"/>
    <x v="4"/>
    <n v="1510.01"/>
    <n v="0.08"/>
    <n v="120.8008"/>
    <n v="1389.2092"/>
    <n v="4"/>
    <x v="524"/>
    <d v="2023-05-29T00:00:00"/>
    <x v="0"/>
    <x v="2"/>
    <n v="362.95"/>
    <x v="4"/>
  </r>
  <r>
    <s v="ORD100495"/>
    <x v="0"/>
    <x v="3"/>
    <n v="1514.43"/>
    <n v="0.27"/>
    <n v="408.89610000000005"/>
    <n v="1105.5338999999999"/>
    <n v="4"/>
    <x v="629"/>
    <d v="2023-06-29T00:00:00"/>
    <x v="1"/>
    <x v="2"/>
    <n v="220.52"/>
    <x v="1"/>
  </r>
  <r>
    <s v="ORD113568"/>
    <x v="1"/>
    <x v="1"/>
    <n v="1514.77"/>
    <n v="0.32"/>
    <n v="484.72640000000001"/>
    <n v="1030.0436"/>
    <n v="4"/>
    <x v="396"/>
    <d v="2024-12-11T00:00:00"/>
    <x v="1"/>
    <x v="0"/>
    <n v="364.37"/>
    <x v="5"/>
  </r>
  <r>
    <s v="ORD102941"/>
    <x v="0"/>
    <x v="3"/>
    <n v="1519.78"/>
    <n v="0.45"/>
    <n v="683.90099999999995"/>
    <n v="835.87900000000002"/>
    <n v="4"/>
    <x v="633"/>
    <d v="2023-11-10T00:00:00"/>
    <x v="0"/>
    <x v="1"/>
    <n v="401.49"/>
    <x v="4"/>
  </r>
  <r>
    <s v="ORD113719"/>
    <x v="0"/>
    <x v="4"/>
    <n v="1520.4"/>
    <n v="0.06"/>
    <n v="91.224000000000004"/>
    <n v="1429.1760000000002"/>
    <n v="4"/>
    <x v="687"/>
    <d v="2024-04-02T00:00:00"/>
    <x v="0"/>
    <x v="0"/>
    <n v="176.49"/>
    <x v="4"/>
  </r>
  <r>
    <s v="ORD106273"/>
    <x v="0"/>
    <x v="1"/>
    <n v="1520.64"/>
    <n v="0.08"/>
    <n v="121.65120000000002"/>
    <n v="1398.9888000000001"/>
    <n v="4"/>
    <x v="132"/>
    <d v="2024-01-23T00:00:00"/>
    <x v="2"/>
    <x v="0"/>
    <n v="92.97"/>
    <x v="4"/>
  </r>
  <r>
    <s v="ORD106435"/>
    <x v="1"/>
    <x v="4"/>
    <n v="1522.75"/>
    <n v="0.43"/>
    <n v="654.78250000000003"/>
    <n v="867.96749999999997"/>
    <n v="4"/>
    <x v="702"/>
    <d v="2024-05-05T00:00:00"/>
    <x v="1"/>
    <x v="2"/>
    <n v="210.85"/>
    <x v="2"/>
  </r>
  <r>
    <s v="ORD113577"/>
    <x v="1"/>
    <x v="1"/>
    <n v="1526.97"/>
    <n v="0.28999999999999998"/>
    <n v="442.82129999999995"/>
    <n v="1084.1487000000002"/>
    <n v="4"/>
    <x v="385"/>
    <d v="2024-12-05T00:00:00"/>
    <x v="1"/>
    <x v="0"/>
    <n v="320.23"/>
    <x v="3"/>
  </r>
  <r>
    <s v="ORD110074"/>
    <x v="3"/>
    <x v="4"/>
    <n v="1527.42"/>
    <n v="0.46"/>
    <n v="702.61320000000012"/>
    <n v="824.80679999999995"/>
    <n v="4"/>
    <x v="89"/>
    <d v="2024-11-18T00:00:00"/>
    <x v="0"/>
    <x v="2"/>
    <n v="437.44"/>
    <x v="3"/>
  </r>
  <r>
    <s v="ORD105868"/>
    <x v="2"/>
    <x v="2"/>
    <n v="1527.88"/>
    <n v="0.44"/>
    <n v="672.2672"/>
    <n v="855.61280000000011"/>
    <n v="4"/>
    <x v="474"/>
    <d v="2024-03-06T00:00:00"/>
    <x v="0"/>
    <x v="0"/>
    <n v="375.44"/>
    <x v="4"/>
  </r>
  <r>
    <s v="ORD111859"/>
    <x v="3"/>
    <x v="3"/>
    <n v="1528.17"/>
    <n v="0.18"/>
    <n v="275.07060000000001"/>
    <n v="1253.0994000000001"/>
    <n v="4"/>
    <x v="157"/>
    <d v="2024-07-25T00:00:00"/>
    <x v="0"/>
    <x v="2"/>
    <n v="301.76"/>
    <x v="5"/>
  </r>
  <r>
    <s v="ORD100704"/>
    <x v="1"/>
    <x v="4"/>
    <n v="1528.4"/>
    <n v="0.31"/>
    <n v="473.80400000000003"/>
    <n v="1054.596"/>
    <n v="4"/>
    <x v="369"/>
    <d v="2023-12-05T00:00:00"/>
    <x v="0"/>
    <x v="0"/>
    <n v="245.36"/>
    <x v="0"/>
  </r>
  <r>
    <s v="ORD100212"/>
    <x v="1"/>
    <x v="0"/>
    <n v="1531.91"/>
    <n v="0.02"/>
    <n v="30.638200000000001"/>
    <n v="1501.2718"/>
    <n v="4"/>
    <x v="255"/>
    <d v="2024-11-07T00:00:00"/>
    <x v="0"/>
    <x v="1"/>
    <n v="161.16"/>
    <x v="0"/>
  </r>
  <r>
    <s v="ORD103907"/>
    <x v="0"/>
    <x v="1"/>
    <n v="1533.66"/>
    <n v="0.24"/>
    <n v="368.07839999999999"/>
    <n v="1165.5816"/>
    <n v="4"/>
    <x v="489"/>
    <d v="2024-09-03T00:00:00"/>
    <x v="0"/>
    <x v="0"/>
    <n v="134.71"/>
    <x v="2"/>
  </r>
  <r>
    <s v="ORD100870"/>
    <x v="1"/>
    <x v="0"/>
    <n v="1536.51"/>
    <n v="0.08"/>
    <n v="122.9208"/>
    <n v="1413.5891999999999"/>
    <n v="4"/>
    <x v="533"/>
    <d v="2024-10-20T00:00:00"/>
    <x v="2"/>
    <x v="2"/>
    <n v="111.39"/>
    <x v="4"/>
  </r>
  <r>
    <s v="ORD105854"/>
    <x v="0"/>
    <x v="1"/>
    <n v="1537.61"/>
    <n v="0.14000000000000001"/>
    <n v="215.2654"/>
    <n v="1322.3445999999999"/>
    <n v="4"/>
    <x v="186"/>
    <d v="2023-08-03T00:00:00"/>
    <x v="2"/>
    <x v="1"/>
    <n v="266.5"/>
    <x v="4"/>
  </r>
  <r>
    <s v="ORD101427"/>
    <x v="0"/>
    <x v="4"/>
    <n v="1542.89"/>
    <n v="0.33"/>
    <n v="509.15370000000007"/>
    <n v="1033.7363"/>
    <n v="4"/>
    <x v="266"/>
    <d v="2023-01-09T00:00:00"/>
    <x v="0"/>
    <x v="0"/>
    <n v="445.36"/>
    <x v="5"/>
  </r>
  <r>
    <s v="ORD113239"/>
    <x v="3"/>
    <x v="4"/>
    <n v="1544.34"/>
    <n v="0.22"/>
    <n v="339.75479999999999"/>
    <n v="1204.5852"/>
    <n v="4"/>
    <x v="291"/>
    <d v="2023-09-20T00:00:00"/>
    <x v="1"/>
    <x v="2"/>
    <n v="102.59"/>
    <x v="3"/>
  </r>
  <r>
    <s v="ORD113598"/>
    <x v="1"/>
    <x v="2"/>
    <n v="1546.79"/>
    <n v="0.19"/>
    <n v="293.89010000000002"/>
    <n v="1252.8998999999999"/>
    <n v="4"/>
    <x v="282"/>
    <d v="2023-12-13T00:00:00"/>
    <x v="2"/>
    <x v="1"/>
    <n v="196.83"/>
    <x v="3"/>
  </r>
  <r>
    <s v="ORD112949"/>
    <x v="0"/>
    <x v="1"/>
    <n v="1547.31"/>
    <n v="0.49"/>
    <n v="758.18189999999993"/>
    <n v="789.12810000000002"/>
    <n v="4"/>
    <x v="519"/>
    <d v="2024-10-24T00:00:00"/>
    <x v="2"/>
    <x v="0"/>
    <n v="291.82"/>
    <x v="0"/>
  </r>
  <r>
    <s v="ORD102789"/>
    <x v="3"/>
    <x v="2"/>
    <n v="1547.57"/>
    <n v="0.03"/>
    <n v="46.427099999999996"/>
    <n v="1501.1428999999998"/>
    <n v="4"/>
    <x v="195"/>
    <d v="2023-02-24T00:00:00"/>
    <x v="0"/>
    <x v="2"/>
    <n v="172.76"/>
    <x v="4"/>
  </r>
  <r>
    <s v="ORD113762"/>
    <x v="1"/>
    <x v="3"/>
    <n v="1550.98"/>
    <n v="0.15"/>
    <n v="232.64699999999999"/>
    <n v="1318.3330000000001"/>
    <n v="4"/>
    <x v="150"/>
    <d v="2024-08-05T00:00:00"/>
    <x v="1"/>
    <x v="1"/>
    <n v="134.33000000000001"/>
    <x v="5"/>
  </r>
  <r>
    <s v="ORD103008"/>
    <x v="3"/>
    <x v="0"/>
    <n v="1552.27"/>
    <n v="0.04"/>
    <n v="62.090800000000002"/>
    <n v="1490.1792"/>
    <n v="4"/>
    <x v="728"/>
    <d v="2023-10-26T00:00:00"/>
    <x v="1"/>
    <x v="0"/>
    <n v="196.26"/>
    <x v="4"/>
  </r>
  <r>
    <s v="ORD109545"/>
    <x v="3"/>
    <x v="3"/>
    <n v="1552.35"/>
    <n v="7.0000000000000007E-2"/>
    <n v="108.6645"/>
    <n v="1443.6854999999998"/>
    <n v="4"/>
    <x v="483"/>
    <d v="2024-11-02T00:00:00"/>
    <x v="2"/>
    <x v="2"/>
    <n v="187.21"/>
    <x v="0"/>
  </r>
  <r>
    <s v="ORD110599"/>
    <x v="0"/>
    <x v="3"/>
    <n v="1558.76"/>
    <n v="0.11"/>
    <n v="171.46360000000001"/>
    <n v="1387.2963999999999"/>
    <n v="4"/>
    <x v="73"/>
    <d v="2024-11-29T00:00:00"/>
    <x v="0"/>
    <x v="1"/>
    <n v="383.22"/>
    <x v="5"/>
  </r>
  <r>
    <s v="ORD103221"/>
    <x v="3"/>
    <x v="1"/>
    <n v="1562.67"/>
    <n v="0.28999999999999998"/>
    <n v="453.17430000000002"/>
    <n v="1109.4956999999999"/>
    <n v="4"/>
    <x v="661"/>
    <d v="2023-10-29T00:00:00"/>
    <x v="0"/>
    <x v="0"/>
    <n v="257.79000000000002"/>
    <x v="1"/>
  </r>
  <r>
    <s v="ORD109050"/>
    <x v="0"/>
    <x v="4"/>
    <n v="1565.14"/>
    <n v="0.25"/>
    <n v="391.28500000000003"/>
    <n v="1173.855"/>
    <n v="4"/>
    <x v="255"/>
    <d v="2024-11-07T00:00:00"/>
    <x v="2"/>
    <x v="0"/>
    <n v="317.56"/>
    <x v="4"/>
  </r>
  <r>
    <s v="ORD100844"/>
    <x v="1"/>
    <x v="4"/>
    <n v="1568.36"/>
    <n v="0.02"/>
    <n v="31.3672"/>
    <n v="1536.9928"/>
    <n v="4"/>
    <x v="337"/>
    <d v="2024-02-15T00:00:00"/>
    <x v="1"/>
    <x v="2"/>
    <n v="279.57"/>
    <x v="3"/>
  </r>
  <r>
    <s v="ORD101527"/>
    <x v="1"/>
    <x v="0"/>
    <n v="1571.52"/>
    <n v="0.05"/>
    <n v="78.576000000000008"/>
    <n v="1492.944"/>
    <n v="4"/>
    <x v="362"/>
    <d v="2023-10-09T00:00:00"/>
    <x v="0"/>
    <x v="2"/>
    <n v="358.76"/>
    <x v="5"/>
  </r>
  <r>
    <s v="ORD114116"/>
    <x v="1"/>
    <x v="3"/>
    <n v="1573.49"/>
    <n v="0.49"/>
    <n v="771.01009999999997"/>
    <n v="802.47990000000004"/>
    <n v="4"/>
    <x v="103"/>
    <d v="2023-10-04T00:00:00"/>
    <x v="1"/>
    <x v="0"/>
    <n v="333.33"/>
    <x v="3"/>
  </r>
  <r>
    <s v="ORD107192"/>
    <x v="3"/>
    <x v="4"/>
    <n v="1577.1"/>
    <n v="0.3"/>
    <n v="473.12999999999994"/>
    <n v="1103.97"/>
    <n v="4"/>
    <x v="65"/>
    <d v="2023-06-09T00:00:00"/>
    <x v="2"/>
    <x v="1"/>
    <n v="234.97"/>
    <x v="4"/>
  </r>
  <r>
    <s v="ORD113382"/>
    <x v="2"/>
    <x v="4"/>
    <n v="1577.51"/>
    <n v="0.24"/>
    <n v="378.60239999999999"/>
    <n v="1198.9076"/>
    <n v="4"/>
    <x v="561"/>
    <d v="2024-01-30T00:00:00"/>
    <x v="1"/>
    <x v="2"/>
    <n v="407.49"/>
    <x v="1"/>
  </r>
  <r>
    <s v="ORD105571"/>
    <x v="3"/>
    <x v="2"/>
    <n v="1589.66"/>
    <n v="0.28999999999999998"/>
    <n v="461.00139999999999"/>
    <n v="1128.6586000000002"/>
    <n v="4"/>
    <x v="345"/>
    <d v="2023-06-05T00:00:00"/>
    <x v="2"/>
    <x v="0"/>
    <n v="171.99"/>
    <x v="0"/>
  </r>
  <r>
    <s v="ORD105518"/>
    <x v="2"/>
    <x v="0"/>
    <n v="1591.03"/>
    <n v="0.08"/>
    <n v="127.2824"/>
    <n v="1463.7475999999999"/>
    <n v="4"/>
    <x v="455"/>
    <d v="2023-07-15T00:00:00"/>
    <x v="1"/>
    <x v="0"/>
    <n v="162.68"/>
    <x v="0"/>
  </r>
  <r>
    <s v="ORD106012"/>
    <x v="0"/>
    <x v="4"/>
    <n v="1591.39"/>
    <n v="0.05"/>
    <n v="79.569500000000005"/>
    <n v="1511.8205"/>
    <n v="4"/>
    <x v="186"/>
    <d v="2023-08-09T00:00:00"/>
    <x v="1"/>
    <x v="0"/>
    <n v="101.35"/>
    <x v="4"/>
  </r>
  <r>
    <s v="ORD100983"/>
    <x v="1"/>
    <x v="2"/>
    <n v="1592.6"/>
    <n v="0.17"/>
    <n v="270.74200000000002"/>
    <n v="1321.8579999999999"/>
    <n v="4"/>
    <x v="49"/>
    <d v="2024-12-12T00:00:00"/>
    <x v="2"/>
    <x v="0"/>
    <n v="331.93"/>
    <x v="3"/>
  </r>
  <r>
    <s v="ORD111769"/>
    <x v="3"/>
    <x v="1"/>
    <n v="1593.8"/>
    <n v="0.14000000000000001"/>
    <n v="223.13200000000001"/>
    <n v="1370.6679999999999"/>
    <n v="4"/>
    <x v="141"/>
    <d v="2024-02-07T00:00:00"/>
    <x v="1"/>
    <x v="0"/>
    <n v="253.27"/>
    <x v="5"/>
  </r>
  <r>
    <s v="ORD111352"/>
    <x v="2"/>
    <x v="0"/>
    <n v="1596.48"/>
    <n v="0.47"/>
    <n v="750.34559999999999"/>
    <n v="846.13440000000003"/>
    <n v="4"/>
    <x v="448"/>
    <d v="2023-04-06T00:00:00"/>
    <x v="1"/>
    <x v="1"/>
    <n v="128.66999999999999"/>
    <x v="5"/>
  </r>
  <r>
    <s v="ORD109106"/>
    <x v="3"/>
    <x v="3"/>
    <n v="1599.22"/>
    <n v="0.42"/>
    <n v="671.67240000000004"/>
    <n v="927.54759999999999"/>
    <n v="4"/>
    <x v="46"/>
    <d v="2024-02-29T00:00:00"/>
    <x v="0"/>
    <x v="0"/>
    <n v="301.8"/>
    <x v="4"/>
  </r>
  <r>
    <s v="ORD102571"/>
    <x v="1"/>
    <x v="2"/>
    <n v="1601.55"/>
    <n v="0.02"/>
    <n v="32.030999999999999"/>
    <n v="1569.519"/>
    <n v="4"/>
    <x v="456"/>
    <d v="2023-04-13T00:00:00"/>
    <x v="1"/>
    <x v="0"/>
    <n v="332.09"/>
    <x v="0"/>
  </r>
  <r>
    <s v="ORD114740"/>
    <x v="2"/>
    <x v="1"/>
    <n v="1603.11"/>
    <n v="0.18"/>
    <n v="288.5598"/>
    <n v="1314.5501999999999"/>
    <n v="4"/>
    <x v="592"/>
    <d v="2023-12-20T00:00:00"/>
    <x v="0"/>
    <x v="1"/>
    <n v="259.60000000000002"/>
    <x v="0"/>
  </r>
  <r>
    <s v="ORD115115"/>
    <x v="3"/>
    <x v="3"/>
    <n v="1603.23"/>
    <n v="0.04"/>
    <n v="64.129199999999997"/>
    <n v="1539.1007999999999"/>
    <n v="4"/>
    <x v="159"/>
    <d v="2024-02-25T00:00:00"/>
    <x v="2"/>
    <x v="0"/>
    <n v="462.26"/>
    <x v="1"/>
  </r>
  <r>
    <s v="ORD112180"/>
    <x v="0"/>
    <x v="1"/>
    <n v="1609.08"/>
    <n v="0.16"/>
    <n v="257.45279999999997"/>
    <n v="1351.6271999999999"/>
    <n v="4"/>
    <x v="200"/>
    <d v="2024-06-09T00:00:00"/>
    <x v="1"/>
    <x v="1"/>
    <n v="407.38"/>
    <x v="3"/>
  </r>
  <r>
    <s v="ORD100404"/>
    <x v="3"/>
    <x v="1"/>
    <n v="1610.78"/>
    <n v="0"/>
    <n v="0"/>
    <n v="1610.78"/>
    <n v="4"/>
    <x v="314"/>
    <d v="2024-04-19T00:00:00"/>
    <x v="1"/>
    <x v="0"/>
    <n v="138.59"/>
    <x v="0"/>
  </r>
  <r>
    <s v="ORD110643"/>
    <x v="0"/>
    <x v="1"/>
    <n v="1614.18"/>
    <n v="0.16"/>
    <n v="258.2688"/>
    <n v="1355.9112"/>
    <n v="4"/>
    <x v="187"/>
    <d v="2024-12-31T00:00:00"/>
    <x v="1"/>
    <x v="1"/>
    <n v="444.99"/>
    <x v="4"/>
  </r>
  <r>
    <s v="ORD107698"/>
    <x v="1"/>
    <x v="0"/>
    <n v="1614.92"/>
    <n v="7.0000000000000007E-2"/>
    <n v="113.04440000000001"/>
    <n v="1501.8756000000001"/>
    <n v="4"/>
    <x v="548"/>
    <d v="2024-11-28T00:00:00"/>
    <x v="2"/>
    <x v="0"/>
    <n v="180.42"/>
    <x v="1"/>
  </r>
  <r>
    <s v="ORD110295"/>
    <x v="3"/>
    <x v="1"/>
    <n v="1615.22"/>
    <n v="0.15"/>
    <n v="242.28299999999999"/>
    <n v="1372.9370000000001"/>
    <n v="4"/>
    <x v="242"/>
    <d v="2024-08-06T00:00:00"/>
    <x v="1"/>
    <x v="1"/>
    <n v="148.38"/>
    <x v="3"/>
  </r>
  <r>
    <s v="ORD106556"/>
    <x v="0"/>
    <x v="4"/>
    <n v="1619.45"/>
    <n v="0.39"/>
    <n v="631.58550000000002"/>
    <n v="987.86450000000002"/>
    <n v="4"/>
    <x v="358"/>
    <d v="2023-04-06T00:00:00"/>
    <x v="0"/>
    <x v="0"/>
    <n v="169.13"/>
    <x v="4"/>
  </r>
  <r>
    <s v="ORD107950"/>
    <x v="0"/>
    <x v="2"/>
    <n v="1619.77"/>
    <n v="0.37"/>
    <n v="599.31489999999997"/>
    <n v="1020.4551"/>
    <n v="4"/>
    <x v="36"/>
    <d v="2024-06-24T00:00:00"/>
    <x v="2"/>
    <x v="0"/>
    <n v="357.99"/>
    <x v="2"/>
  </r>
  <r>
    <s v="ORD103001"/>
    <x v="2"/>
    <x v="1"/>
    <n v="1620.44"/>
    <n v="0.04"/>
    <n v="64.817599999999999"/>
    <n v="1555.6224"/>
    <n v="4"/>
    <x v="298"/>
    <d v="2023-02-27T00:00:00"/>
    <x v="0"/>
    <x v="0"/>
    <n v="243.39"/>
    <x v="0"/>
  </r>
  <r>
    <s v="ORD101725"/>
    <x v="2"/>
    <x v="0"/>
    <n v="1622.87"/>
    <n v="0.32"/>
    <n v="519.3184"/>
    <n v="1103.5515999999998"/>
    <n v="4"/>
    <x v="542"/>
    <d v="2024-12-21T00:00:00"/>
    <x v="1"/>
    <x v="2"/>
    <n v="276.73"/>
    <x v="3"/>
  </r>
  <r>
    <s v="ORD111822"/>
    <x v="1"/>
    <x v="3"/>
    <n v="1624.57"/>
    <n v="0.06"/>
    <n v="97.474199999999996"/>
    <n v="1527.0958000000001"/>
    <n v="4"/>
    <x v="510"/>
    <d v="2024-12-01T00:00:00"/>
    <x v="0"/>
    <x v="1"/>
    <n v="436.73"/>
    <x v="1"/>
  </r>
  <r>
    <s v="ORD102693"/>
    <x v="3"/>
    <x v="3"/>
    <n v="1626.18"/>
    <n v="0.18"/>
    <n v="292.7124"/>
    <n v="1333.4675999999999"/>
    <n v="4"/>
    <x v="11"/>
    <d v="2024-06-04T00:00:00"/>
    <x v="0"/>
    <x v="0"/>
    <n v="156.61000000000001"/>
    <x v="0"/>
  </r>
  <r>
    <s v="ORD105625"/>
    <x v="1"/>
    <x v="2"/>
    <n v="1626.95"/>
    <n v="0.26"/>
    <n v="423.00700000000001"/>
    <n v="1203.943"/>
    <n v="4"/>
    <x v="266"/>
    <d v="2023-01-10T00:00:00"/>
    <x v="0"/>
    <x v="0"/>
    <n v="388.96"/>
    <x v="1"/>
  </r>
  <r>
    <s v="ORD111494"/>
    <x v="0"/>
    <x v="3"/>
    <n v="1628.08"/>
    <n v="0.36"/>
    <n v="586.10879999999997"/>
    <n v="1041.9712"/>
    <n v="4"/>
    <x v="377"/>
    <d v="2023-06-29T00:00:00"/>
    <x v="1"/>
    <x v="2"/>
    <n v="265.94"/>
    <x v="3"/>
  </r>
  <r>
    <s v="ORD104352"/>
    <x v="0"/>
    <x v="1"/>
    <n v="1633.82"/>
    <n v="0.28999999999999998"/>
    <n v="473.80779999999993"/>
    <n v="1160.0122000000001"/>
    <n v="4"/>
    <x v="375"/>
    <d v="2024-09-25T00:00:00"/>
    <x v="2"/>
    <x v="2"/>
    <n v="201.53"/>
    <x v="2"/>
  </r>
  <r>
    <s v="ORD102742"/>
    <x v="0"/>
    <x v="3"/>
    <n v="1638.12"/>
    <n v="0.02"/>
    <n v="32.7624"/>
    <n v="1605.3575999999998"/>
    <n v="4"/>
    <x v="54"/>
    <d v="2023-04-03T00:00:00"/>
    <x v="1"/>
    <x v="0"/>
    <n v="176.66"/>
    <x v="2"/>
  </r>
  <r>
    <s v="ORD111774"/>
    <x v="1"/>
    <x v="3"/>
    <n v="1640.11"/>
    <n v="0.21"/>
    <n v="344.42309999999998"/>
    <n v="1295.6868999999999"/>
    <n v="4"/>
    <x v="83"/>
    <d v="2023-10-16T00:00:00"/>
    <x v="2"/>
    <x v="1"/>
    <n v="481.19"/>
    <x v="2"/>
  </r>
  <r>
    <s v="ORD101478"/>
    <x v="2"/>
    <x v="2"/>
    <n v="1643.86"/>
    <n v="0.47"/>
    <n v="772.61419999999987"/>
    <n v="871.24580000000003"/>
    <n v="4"/>
    <x v="433"/>
    <d v="2023-04-18T00:00:00"/>
    <x v="0"/>
    <x v="0"/>
    <n v="120.98"/>
    <x v="4"/>
  </r>
  <r>
    <s v="ORD112424"/>
    <x v="3"/>
    <x v="2"/>
    <n v="1650.37"/>
    <n v="0.43"/>
    <n v="709.65909999999997"/>
    <n v="940.71089999999992"/>
    <n v="4"/>
    <x v="344"/>
    <d v="2023-05-05T00:00:00"/>
    <x v="2"/>
    <x v="0"/>
    <n v="381.02"/>
    <x v="3"/>
  </r>
  <r>
    <s v="ORD110311"/>
    <x v="0"/>
    <x v="4"/>
    <n v="1650.7"/>
    <n v="0.38"/>
    <n v="627.26600000000008"/>
    <n v="1023.434"/>
    <n v="4"/>
    <x v="285"/>
    <d v="2024-07-14T00:00:00"/>
    <x v="1"/>
    <x v="0"/>
    <n v="428.13"/>
    <x v="1"/>
  </r>
  <r>
    <s v="ORD114820"/>
    <x v="2"/>
    <x v="4"/>
    <n v="1652.56"/>
    <n v="0.43"/>
    <n v="710.60079999999994"/>
    <n v="941.95920000000001"/>
    <n v="4"/>
    <x v="229"/>
    <d v="2023-08-01T00:00:00"/>
    <x v="0"/>
    <x v="0"/>
    <n v="99.62"/>
    <x v="2"/>
  </r>
  <r>
    <s v="ORD112352"/>
    <x v="0"/>
    <x v="3"/>
    <n v="1655.81"/>
    <n v="0.27"/>
    <n v="447.06870000000004"/>
    <n v="1208.7412999999999"/>
    <n v="4"/>
    <x v="219"/>
    <d v="2024-04-10T00:00:00"/>
    <x v="0"/>
    <x v="1"/>
    <n v="268.63"/>
    <x v="3"/>
  </r>
  <r>
    <s v="ORD112403"/>
    <x v="1"/>
    <x v="1"/>
    <n v="1662.29"/>
    <n v="0.06"/>
    <n v="99.737399999999994"/>
    <n v="1562.5526"/>
    <n v="4"/>
    <x v="483"/>
    <d v="2024-11-02T00:00:00"/>
    <x v="2"/>
    <x v="0"/>
    <n v="257.66000000000003"/>
    <x v="1"/>
  </r>
  <r>
    <s v="ORD112736"/>
    <x v="0"/>
    <x v="4"/>
    <n v="1662.43"/>
    <n v="0.28999999999999998"/>
    <n v="482.10469999999998"/>
    <n v="1180.3253"/>
    <n v="4"/>
    <x v="646"/>
    <d v="2024-02-27T00:00:00"/>
    <x v="0"/>
    <x v="0"/>
    <n v="124.14"/>
    <x v="4"/>
  </r>
  <r>
    <s v="ORD103795"/>
    <x v="2"/>
    <x v="0"/>
    <n v="1663.31"/>
    <n v="0.05"/>
    <n v="83.165500000000009"/>
    <n v="1580.1444999999999"/>
    <n v="4"/>
    <x v="442"/>
    <d v="2023-10-22T00:00:00"/>
    <x v="1"/>
    <x v="2"/>
    <n v="266.26"/>
    <x v="3"/>
  </r>
  <r>
    <s v="ORD114162"/>
    <x v="3"/>
    <x v="2"/>
    <n v="1664.18"/>
    <n v="0.45"/>
    <n v="748.88100000000009"/>
    <n v="915.29899999999998"/>
    <n v="4"/>
    <x v="555"/>
    <d v="2023-01-18T00:00:00"/>
    <x v="0"/>
    <x v="1"/>
    <n v="417.32"/>
    <x v="5"/>
  </r>
  <r>
    <s v="ORD107515"/>
    <x v="1"/>
    <x v="4"/>
    <n v="1665.57"/>
    <n v="0.28999999999999998"/>
    <n v="483.01529999999997"/>
    <n v="1182.5546999999999"/>
    <n v="4"/>
    <x v="35"/>
    <d v="2023-02-10T00:00:00"/>
    <x v="0"/>
    <x v="2"/>
    <n v="133.62"/>
    <x v="1"/>
  </r>
  <r>
    <s v="ORD109040"/>
    <x v="3"/>
    <x v="0"/>
    <n v="1669.61"/>
    <n v="0.44"/>
    <n v="734.62839999999994"/>
    <n v="934.98159999999996"/>
    <n v="4"/>
    <x v="450"/>
    <d v="2023-12-10T00:00:00"/>
    <x v="2"/>
    <x v="2"/>
    <n v="430.97"/>
    <x v="5"/>
  </r>
  <r>
    <s v="ORD102478"/>
    <x v="2"/>
    <x v="0"/>
    <n v="1670.5"/>
    <n v="0.26"/>
    <n v="434.33000000000004"/>
    <n v="1236.17"/>
    <n v="4"/>
    <x v="374"/>
    <d v="2023-10-26T00:00:00"/>
    <x v="1"/>
    <x v="2"/>
    <n v="90.97"/>
    <x v="3"/>
  </r>
  <r>
    <s v="ORD102179"/>
    <x v="3"/>
    <x v="3"/>
    <n v="1681.05"/>
    <n v="0.27"/>
    <n v="453.88350000000003"/>
    <n v="1227.1664999999998"/>
    <n v="4"/>
    <x v="650"/>
    <d v="2024-06-06T00:00:00"/>
    <x v="0"/>
    <x v="2"/>
    <n v="92.6"/>
    <x v="4"/>
  </r>
  <r>
    <s v="ORD112750"/>
    <x v="1"/>
    <x v="1"/>
    <n v="1683.59"/>
    <n v="0.27"/>
    <n v="454.5693"/>
    <n v="1229.0207"/>
    <n v="4"/>
    <x v="613"/>
    <d v="2024-04-07T00:00:00"/>
    <x v="2"/>
    <x v="2"/>
    <n v="96.61"/>
    <x v="3"/>
  </r>
  <r>
    <s v="ORD101330"/>
    <x v="2"/>
    <x v="3"/>
    <n v="1683.93"/>
    <n v="0.1"/>
    <n v="168.39300000000003"/>
    <n v="1515.537"/>
    <n v="4"/>
    <x v="646"/>
    <d v="2024-02-29T00:00:00"/>
    <x v="1"/>
    <x v="0"/>
    <n v="167.34"/>
    <x v="5"/>
  </r>
  <r>
    <s v="ORD103121"/>
    <x v="1"/>
    <x v="0"/>
    <n v="1684.51"/>
    <n v="0.24"/>
    <n v="404.2824"/>
    <n v="1280.2275999999999"/>
    <n v="4"/>
    <x v="273"/>
    <d v="2024-04-23T00:00:00"/>
    <x v="2"/>
    <x v="0"/>
    <n v="308.17"/>
    <x v="1"/>
  </r>
  <r>
    <s v="ORD112038"/>
    <x v="2"/>
    <x v="1"/>
    <n v="1685"/>
    <n v="0.45"/>
    <n v="758.25"/>
    <n v="926.75"/>
    <n v="4"/>
    <x v="277"/>
    <d v="2024-07-28T00:00:00"/>
    <x v="0"/>
    <x v="1"/>
    <n v="253.44"/>
    <x v="0"/>
  </r>
  <r>
    <s v="ORD101134"/>
    <x v="0"/>
    <x v="0"/>
    <n v="1687.57"/>
    <n v="0.22"/>
    <n v="371.2654"/>
    <n v="1316.3045999999999"/>
    <n v="4"/>
    <x v="311"/>
    <d v="2023-09-07T00:00:00"/>
    <x v="2"/>
    <x v="0"/>
    <n v="170.96"/>
    <x v="3"/>
  </r>
  <r>
    <s v="ORD107156"/>
    <x v="3"/>
    <x v="1"/>
    <n v="1687.91"/>
    <n v="0.08"/>
    <n v="135.03280000000001"/>
    <n v="1552.8772000000001"/>
    <n v="4"/>
    <x v="195"/>
    <d v="2023-02-23T00:00:00"/>
    <x v="0"/>
    <x v="1"/>
    <n v="84.82"/>
    <x v="0"/>
  </r>
  <r>
    <s v="ORD102754"/>
    <x v="3"/>
    <x v="3"/>
    <n v="1688.7"/>
    <n v="0.26"/>
    <n v="439.06200000000001"/>
    <n v="1249.6379999999999"/>
    <n v="4"/>
    <x v="565"/>
    <d v="2024-06-26T00:00:00"/>
    <x v="2"/>
    <x v="2"/>
    <n v="178.11"/>
    <x v="4"/>
  </r>
  <r>
    <s v="ORD109083"/>
    <x v="1"/>
    <x v="2"/>
    <n v="1689.57"/>
    <n v="0.27"/>
    <n v="456.18389999999999"/>
    <n v="1233.3860999999999"/>
    <n v="4"/>
    <x v="244"/>
    <d v="2023-07-07T00:00:00"/>
    <x v="0"/>
    <x v="2"/>
    <n v="236.25"/>
    <x v="3"/>
  </r>
  <r>
    <s v="ORD102400"/>
    <x v="1"/>
    <x v="2"/>
    <n v="1689.88"/>
    <n v="0.42"/>
    <n v="709.74959999999999"/>
    <n v="980.13040000000012"/>
    <n v="4"/>
    <x v="656"/>
    <d v="2024-09-16T00:00:00"/>
    <x v="1"/>
    <x v="2"/>
    <n v="471.92"/>
    <x v="4"/>
  </r>
  <r>
    <s v="ORD114173"/>
    <x v="0"/>
    <x v="2"/>
    <n v="1694.8"/>
    <n v="0.37"/>
    <n v="627.07600000000002"/>
    <n v="1067.7239999999999"/>
    <n v="4"/>
    <x v="510"/>
    <d v="2024-12-03T00:00:00"/>
    <x v="1"/>
    <x v="2"/>
    <n v="414.98"/>
    <x v="0"/>
  </r>
  <r>
    <s v="ORD103582"/>
    <x v="3"/>
    <x v="3"/>
    <n v="1695.74"/>
    <n v="0.32"/>
    <n v="542.63679999999999"/>
    <n v="1153.1032"/>
    <n v="4"/>
    <x v="641"/>
    <d v="2023-11-29T00:00:00"/>
    <x v="1"/>
    <x v="0"/>
    <n v="295.82"/>
    <x v="4"/>
  </r>
  <r>
    <s v="ORD103905"/>
    <x v="3"/>
    <x v="2"/>
    <n v="1698.92"/>
    <n v="0.36"/>
    <n v="611.61120000000005"/>
    <n v="1087.3088"/>
    <n v="4"/>
    <x v="336"/>
    <d v="2024-05-22T00:00:00"/>
    <x v="2"/>
    <x v="2"/>
    <n v="377.91"/>
    <x v="2"/>
  </r>
  <r>
    <s v="ORD105727"/>
    <x v="3"/>
    <x v="3"/>
    <n v="1699.8"/>
    <n v="0.25"/>
    <n v="424.95"/>
    <n v="1274.8499999999999"/>
    <n v="4"/>
    <x v="346"/>
    <d v="2023-06-02T00:00:00"/>
    <x v="1"/>
    <x v="1"/>
    <n v="148.71"/>
    <x v="1"/>
  </r>
  <r>
    <s v="ORD103401"/>
    <x v="3"/>
    <x v="2"/>
    <n v="1702.19"/>
    <n v="0.09"/>
    <n v="153.19710000000001"/>
    <n v="1548.9929"/>
    <n v="4"/>
    <x v="556"/>
    <d v="2023-02-07T00:00:00"/>
    <x v="1"/>
    <x v="1"/>
    <n v="92.95"/>
    <x v="1"/>
  </r>
  <r>
    <s v="ORD101212"/>
    <x v="2"/>
    <x v="3"/>
    <n v="1708.89"/>
    <n v="0.46"/>
    <n v="786.08940000000007"/>
    <n v="922.80060000000003"/>
    <n v="4"/>
    <x v="458"/>
    <d v="2024-01-07T00:00:00"/>
    <x v="0"/>
    <x v="1"/>
    <n v="501.11"/>
    <x v="2"/>
  </r>
  <r>
    <s v="ORD108992"/>
    <x v="1"/>
    <x v="2"/>
    <n v="1711.54"/>
    <n v="0.47"/>
    <n v="804.42379999999991"/>
    <n v="907.11620000000005"/>
    <n v="4"/>
    <x v="642"/>
    <d v="2023-06-15T00:00:00"/>
    <x v="2"/>
    <x v="2"/>
    <n v="327.66000000000003"/>
    <x v="2"/>
  </r>
  <r>
    <s v="ORD108189"/>
    <x v="1"/>
    <x v="0"/>
    <n v="1713.31"/>
    <n v="0.34"/>
    <n v="582.52539999999999"/>
    <n v="1130.7846"/>
    <n v="4"/>
    <x v="83"/>
    <d v="2023-10-17T00:00:00"/>
    <x v="1"/>
    <x v="2"/>
    <n v="421.67"/>
    <x v="3"/>
  </r>
  <r>
    <s v="ORD110016"/>
    <x v="0"/>
    <x v="0"/>
    <n v="1715.61"/>
    <n v="0.38"/>
    <n v="651.93179999999995"/>
    <n v="1063.6781999999998"/>
    <n v="4"/>
    <x v="85"/>
    <d v="2024-08-24T00:00:00"/>
    <x v="2"/>
    <x v="2"/>
    <n v="441.05"/>
    <x v="0"/>
  </r>
  <r>
    <s v="ORD100614"/>
    <x v="2"/>
    <x v="2"/>
    <n v="1716.98"/>
    <n v="0.2"/>
    <n v="343.39600000000002"/>
    <n v="1373.5840000000001"/>
    <n v="4"/>
    <x v="217"/>
    <d v="2023-09-26T00:00:00"/>
    <x v="2"/>
    <x v="1"/>
    <n v="239.91"/>
    <x v="2"/>
  </r>
  <r>
    <s v="ORD114908"/>
    <x v="1"/>
    <x v="0"/>
    <n v="1717.29"/>
    <n v="0.02"/>
    <n v="34.345799999999997"/>
    <n v="1682.9441999999999"/>
    <n v="4"/>
    <x v="684"/>
    <d v="2023-09-01T00:00:00"/>
    <x v="2"/>
    <x v="1"/>
    <n v="185.9"/>
    <x v="1"/>
  </r>
  <r>
    <s v="ORD104752"/>
    <x v="1"/>
    <x v="2"/>
    <n v="1720.17"/>
    <n v="0.36"/>
    <n v="619.26120000000003"/>
    <n v="1100.9088000000002"/>
    <n v="4"/>
    <x v="530"/>
    <d v="2023-10-31T00:00:00"/>
    <x v="1"/>
    <x v="0"/>
    <n v="319.95999999999998"/>
    <x v="2"/>
  </r>
  <r>
    <s v="ORD103483"/>
    <x v="1"/>
    <x v="1"/>
    <n v="1724.38"/>
    <n v="0.22"/>
    <n v="379.36360000000002"/>
    <n v="1345.0164"/>
    <n v="4"/>
    <x v="88"/>
    <d v="2024-01-19T00:00:00"/>
    <x v="2"/>
    <x v="2"/>
    <n v="150.22"/>
    <x v="0"/>
  </r>
  <r>
    <s v="ORD108998"/>
    <x v="1"/>
    <x v="3"/>
    <n v="1730.55"/>
    <n v="0.28000000000000003"/>
    <n v="484.55400000000003"/>
    <n v="1245.9959999999999"/>
    <n v="4"/>
    <x v="269"/>
    <d v="2024-04-05T00:00:00"/>
    <x v="2"/>
    <x v="1"/>
    <n v="101.13"/>
    <x v="1"/>
  </r>
  <r>
    <s v="ORD102725"/>
    <x v="2"/>
    <x v="1"/>
    <n v="1732.74"/>
    <n v="0.4"/>
    <n v="693.096"/>
    <n v="1039.644"/>
    <n v="4"/>
    <x v="90"/>
    <d v="2024-09-22T00:00:00"/>
    <x v="2"/>
    <x v="2"/>
    <n v="192.62"/>
    <x v="3"/>
  </r>
  <r>
    <s v="ORD104718"/>
    <x v="3"/>
    <x v="0"/>
    <n v="1733.67"/>
    <n v="0.21"/>
    <n v="364.07069999999999"/>
    <n v="1369.5993000000001"/>
    <n v="4"/>
    <x v="463"/>
    <d v="2023-12-30T00:00:00"/>
    <x v="0"/>
    <x v="2"/>
    <n v="469.84"/>
    <x v="0"/>
  </r>
  <r>
    <s v="ORD110002"/>
    <x v="0"/>
    <x v="3"/>
    <n v="1733.88"/>
    <n v="0.45"/>
    <n v="780.24600000000009"/>
    <n v="953.63400000000001"/>
    <n v="4"/>
    <x v="567"/>
    <d v="2024-03-01T00:00:00"/>
    <x v="0"/>
    <x v="2"/>
    <n v="223.32"/>
    <x v="0"/>
  </r>
  <r>
    <s v="ORD114467"/>
    <x v="0"/>
    <x v="3"/>
    <n v="1734.41"/>
    <n v="0.49"/>
    <n v="849.86090000000002"/>
    <n v="884.54910000000007"/>
    <n v="4"/>
    <x v="719"/>
    <d v="2023-10-05T00:00:00"/>
    <x v="0"/>
    <x v="2"/>
    <n v="103.1"/>
    <x v="3"/>
  </r>
  <r>
    <s v="ORD109660"/>
    <x v="2"/>
    <x v="4"/>
    <n v="1734.48"/>
    <n v="0.44"/>
    <n v="763.1712"/>
    <n v="971.30880000000002"/>
    <n v="4"/>
    <x v="688"/>
    <d v="2024-06-14T00:00:00"/>
    <x v="0"/>
    <x v="0"/>
    <n v="193.33"/>
    <x v="1"/>
  </r>
  <r>
    <s v="ORD107024"/>
    <x v="0"/>
    <x v="3"/>
    <n v="1741.56"/>
    <n v="0.48"/>
    <n v="835.94879999999989"/>
    <n v="905.61120000000005"/>
    <n v="4"/>
    <x v="374"/>
    <d v="2023-10-21T00:00:00"/>
    <x v="0"/>
    <x v="1"/>
    <n v="270.36"/>
    <x v="1"/>
  </r>
  <r>
    <s v="ORD110784"/>
    <x v="3"/>
    <x v="3"/>
    <n v="1747.89"/>
    <n v="0.36"/>
    <n v="629.24040000000002"/>
    <n v="1118.6496000000002"/>
    <n v="4"/>
    <x v="421"/>
    <d v="2024-08-01T00:00:00"/>
    <x v="1"/>
    <x v="2"/>
    <n v="174.02"/>
    <x v="1"/>
  </r>
  <r>
    <s v="ORD107467"/>
    <x v="0"/>
    <x v="3"/>
    <n v="1759.98"/>
    <n v="0.28999999999999998"/>
    <n v="510.39419999999996"/>
    <n v="1249.5858000000001"/>
    <n v="4"/>
    <x v="377"/>
    <d v="2023-06-29T00:00:00"/>
    <x v="1"/>
    <x v="2"/>
    <n v="494.84"/>
    <x v="5"/>
  </r>
  <r>
    <s v="ORD105604"/>
    <x v="2"/>
    <x v="0"/>
    <n v="1760.05"/>
    <n v="0.27"/>
    <n v="475.21350000000001"/>
    <n v="1284.8364999999999"/>
    <n v="4"/>
    <x v="88"/>
    <d v="2024-01-15T00:00:00"/>
    <x v="2"/>
    <x v="0"/>
    <n v="412.26"/>
    <x v="0"/>
  </r>
  <r>
    <s v="ORD106492"/>
    <x v="2"/>
    <x v="0"/>
    <n v="1768.68"/>
    <n v="0.04"/>
    <n v="70.747200000000007"/>
    <n v="1697.9328"/>
    <n v="4"/>
    <x v="383"/>
    <d v="2024-09-27T00:00:00"/>
    <x v="1"/>
    <x v="0"/>
    <n v="327.87"/>
    <x v="1"/>
  </r>
  <r>
    <s v="ORD105363"/>
    <x v="2"/>
    <x v="0"/>
    <n v="1776.09"/>
    <n v="0.48"/>
    <n v="852.52319999999997"/>
    <n v="923.56679999999994"/>
    <n v="4"/>
    <x v="292"/>
    <d v="2023-04-27T00:00:00"/>
    <x v="0"/>
    <x v="0"/>
    <n v="184.05"/>
    <x v="3"/>
  </r>
  <r>
    <s v="ORD108652"/>
    <x v="0"/>
    <x v="3"/>
    <n v="1778.35"/>
    <n v="0.22"/>
    <n v="391.23699999999997"/>
    <n v="1387.1129999999998"/>
    <n v="4"/>
    <x v="61"/>
    <d v="2023-07-19T00:00:00"/>
    <x v="2"/>
    <x v="1"/>
    <n v="440.92"/>
    <x v="1"/>
  </r>
  <r>
    <s v="ORD101001"/>
    <x v="0"/>
    <x v="1"/>
    <n v="1779.05"/>
    <n v="0.2"/>
    <n v="355.81"/>
    <n v="1423.24"/>
    <n v="4"/>
    <x v="615"/>
    <d v="2023-07-01T00:00:00"/>
    <x v="0"/>
    <x v="2"/>
    <n v="140.97999999999999"/>
    <x v="1"/>
  </r>
  <r>
    <s v="ORD110149"/>
    <x v="1"/>
    <x v="0"/>
    <n v="1782.45"/>
    <n v="0.21"/>
    <n v="374.31450000000001"/>
    <n v="1408.1355000000001"/>
    <n v="4"/>
    <x v="537"/>
    <d v="2024-08-31T00:00:00"/>
    <x v="2"/>
    <x v="0"/>
    <n v="111.59"/>
    <x v="2"/>
  </r>
  <r>
    <s v="ORD103916"/>
    <x v="3"/>
    <x v="1"/>
    <n v="1785.48"/>
    <n v="0.1"/>
    <n v="178.548"/>
    <n v="1606.932"/>
    <n v="4"/>
    <x v="53"/>
    <d v="2023-03-06T00:00:00"/>
    <x v="2"/>
    <x v="2"/>
    <n v="391.07"/>
    <x v="4"/>
  </r>
  <r>
    <s v="ORD100595"/>
    <x v="3"/>
    <x v="4"/>
    <n v="1788.73"/>
    <n v="0.35"/>
    <n v="626.05549999999994"/>
    <n v="1162.6745000000001"/>
    <n v="4"/>
    <x v="614"/>
    <d v="2023-12-02T00:00:00"/>
    <x v="1"/>
    <x v="2"/>
    <n v="117.68"/>
    <x v="2"/>
  </r>
  <r>
    <s v="ORD103323"/>
    <x v="2"/>
    <x v="2"/>
    <n v="1789.8"/>
    <n v="0.04"/>
    <n v="71.591999999999999"/>
    <n v="1718.2079999999999"/>
    <n v="4"/>
    <x v="430"/>
    <d v="2024-02-27T00:00:00"/>
    <x v="2"/>
    <x v="1"/>
    <n v="517.62"/>
    <x v="0"/>
  </r>
  <r>
    <s v="ORD101309"/>
    <x v="3"/>
    <x v="1"/>
    <n v="1792.88"/>
    <n v="0.26"/>
    <n v="466.14880000000005"/>
    <n v="1326.7312000000002"/>
    <n v="4"/>
    <x v="534"/>
    <d v="2024-10-05T00:00:00"/>
    <x v="2"/>
    <x v="0"/>
    <n v="281.73"/>
    <x v="2"/>
  </r>
  <r>
    <s v="ORD104068"/>
    <x v="3"/>
    <x v="1"/>
    <n v="1794.01"/>
    <n v="0.28000000000000003"/>
    <n v="502.32280000000003"/>
    <n v="1291.6871999999998"/>
    <n v="4"/>
    <x v="219"/>
    <d v="2024-04-15T00:00:00"/>
    <x v="1"/>
    <x v="1"/>
    <n v="175.06"/>
    <x v="5"/>
  </r>
  <r>
    <s v="ORD104955"/>
    <x v="0"/>
    <x v="3"/>
    <n v="1794.48"/>
    <n v="0.48"/>
    <n v="861.35039999999992"/>
    <n v="933.1296000000001"/>
    <n v="4"/>
    <x v="255"/>
    <d v="2024-11-11T00:00:00"/>
    <x v="0"/>
    <x v="1"/>
    <n v="480.74"/>
    <x v="4"/>
  </r>
  <r>
    <s v="ORD101907"/>
    <x v="1"/>
    <x v="2"/>
    <n v="1795.55"/>
    <n v="0.25"/>
    <n v="448.88749999999999"/>
    <n v="1346.6624999999999"/>
    <n v="4"/>
    <x v="389"/>
    <d v="2023-12-10T00:00:00"/>
    <x v="2"/>
    <x v="2"/>
    <n v="193.11"/>
    <x v="3"/>
  </r>
  <r>
    <s v="ORD108090"/>
    <x v="2"/>
    <x v="0"/>
    <n v="1795.67"/>
    <n v="0.3"/>
    <n v="538.70100000000002"/>
    <n v="1256.9690000000001"/>
    <n v="4"/>
    <x v="585"/>
    <d v="2023-03-18T00:00:00"/>
    <x v="0"/>
    <x v="0"/>
    <n v="426.62"/>
    <x v="2"/>
  </r>
  <r>
    <s v="ORD107121"/>
    <x v="2"/>
    <x v="3"/>
    <n v="1796.02"/>
    <n v="0.5"/>
    <n v="898.01"/>
    <n v="898.01"/>
    <n v="4"/>
    <x v="26"/>
    <d v="2023-05-01T00:00:00"/>
    <x v="0"/>
    <x v="2"/>
    <n v="442.72"/>
    <x v="5"/>
  </r>
  <r>
    <s v="ORD112326"/>
    <x v="1"/>
    <x v="4"/>
    <n v="1801.13"/>
    <n v="7.0000000000000007E-2"/>
    <n v="126.07910000000003"/>
    <n v="1675.0509000000002"/>
    <n v="4"/>
    <x v="699"/>
    <d v="2023-01-30T00:00:00"/>
    <x v="1"/>
    <x v="2"/>
    <n v="401.72"/>
    <x v="3"/>
  </r>
  <r>
    <s v="ORD110402"/>
    <x v="3"/>
    <x v="4"/>
    <n v="1807.02"/>
    <n v="0.23"/>
    <n v="415.6146"/>
    <n v="1391.4054000000001"/>
    <n v="4"/>
    <x v="357"/>
    <d v="2023-10-12T00:00:00"/>
    <x v="0"/>
    <x v="2"/>
    <n v="251.98"/>
    <x v="0"/>
  </r>
  <r>
    <s v="ORD113353"/>
    <x v="1"/>
    <x v="2"/>
    <n v="1807.47"/>
    <n v="0.27"/>
    <n v="488.01690000000002"/>
    <n v="1319.4530999999999"/>
    <n v="4"/>
    <x v="142"/>
    <d v="2023-07-15T00:00:00"/>
    <x v="0"/>
    <x v="1"/>
    <n v="274.31"/>
    <x v="4"/>
  </r>
  <r>
    <s v="ORD112893"/>
    <x v="2"/>
    <x v="1"/>
    <n v="1807.89"/>
    <n v="0.46"/>
    <n v="831.62940000000003"/>
    <n v="976.26060000000007"/>
    <n v="4"/>
    <x v="146"/>
    <d v="2023-12-30T00:00:00"/>
    <x v="2"/>
    <x v="1"/>
    <n v="209.32"/>
    <x v="2"/>
  </r>
  <r>
    <s v="ORD113709"/>
    <x v="2"/>
    <x v="0"/>
    <n v="1809.46"/>
    <n v="0.31"/>
    <n v="560.93259999999998"/>
    <n v="1248.5273999999999"/>
    <n v="4"/>
    <x v="31"/>
    <d v="2023-05-09T00:00:00"/>
    <x v="1"/>
    <x v="1"/>
    <n v="117.15"/>
    <x v="3"/>
  </r>
  <r>
    <s v="ORD110606"/>
    <x v="1"/>
    <x v="4"/>
    <n v="1809.91"/>
    <n v="0.16"/>
    <n v="289.5856"/>
    <n v="1520.3244"/>
    <n v="4"/>
    <x v="236"/>
    <d v="2023-11-12T00:00:00"/>
    <x v="0"/>
    <x v="0"/>
    <n v="476.79"/>
    <x v="0"/>
  </r>
  <r>
    <s v="ORD112323"/>
    <x v="3"/>
    <x v="3"/>
    <n v="1810.89"/>
    <n v="0.24"/>
    <n v="434.61360000000002"/>
    <n v="1376.2764000000002"/>
    <n v="4"/>
    <x v="723"/>
    <d v="2024-06-30T00:00:00"/>
    <x v="1"/>
    <x v="2"/>
    <n v="414.96"/>
    <x v="1"/>
  </r>
  <r>
    <s v="ORD112586"/>
    <x v="1"/>
    <x v="2"/>
    <n v="1811.65"/>
    <n v="0.24"/>
    <n v="434.79599999999999"/>
    <n v="1376.854"/>
    <n v="4"/>
    <x v="617"/>
    <d v="2024-10-02T00:00:00"/>
    <x v="2"/>
    <x v="2"/>
    <n v="275.63"/>
    <x v="1"/>
  </r>
  <r>
    <s v="ORD115035"/>
    <x v="1"/>
    <x v="1"/>
    <n v="1815.99"/>
    <n v="0.06"/>
    <n v="108.9594"/>
    <n v="1707.0306"/>
    <n v="4"/>
    <x v="199"/>
    <d v="2024-12-04T00:00:00"/>
    <x v="2"/>
    <x v="1"/>
    <n v="488.9"/>
    <x v="4"/>
  </r>
  <r>
    <s v="ORD112223"/>
    <x v="0"/>
    <x v="1"/>
    <n v="1819.77"/>
    <n v="0.15"/>
    <n v="272.96549999999996"/>
    <n v="1546.8045"/>
    <n v="4"/>
    <x v="276"/>
    <d v="2024-04-11T00:00:00"/>
    <x v="1"/>
    <x v="1"/>
    <n v="205.28"/>
    <x v="2"/>
  </r>
  <r>
    <s v="ORD110908"/>
    <x v="2"/>
    <x v="4"/>
    <n v="1823.36"/>
    <n v="0.18"/>
    <n v="328.20479999999998"/>
    <n v="1495.1551999999999"/>
    <n v="4"/>
    <x v="76"/>
    <d v="2024-06-20T00:00:00"/>
    <x v="0"/>
    <x v="1"/>
    <n v="360.65"/>
    <x v="1"/>
  </r>
  <r>
    <s v="ORD105115"/>
    <x v="2"/>
    <x v="0"/>
    <n v="1827.54"/>
    <n v="0.02"/>
    <n v="36.550800000000002"/>
    <n v="1790.9892"/>
    <n v="4"/>
    <x v="222"/>
    <d v="2023-09-15T00:00:00"/>
    <x v="2"/>
    <x v="0"/>
    <n v="472.14"/>
    <x v="3"/>
  </r>
  <r>
    <s v="ORD105222"/>
    <x v="1"/>
    <x v="2"/>
    <n v="1834.42"/>
    <n v="0.38"/>
    <n v="697.07960000000003"/>
    <n v="1137.3404"/>
    <n v="4"/>
    <x v="140"/>
    <d v="2023-05-12T00:00:00"/>
    <x v="0"/>
    <x v="1"/>
    <n v="232.7"/>
    <x v="0"/>
  </r>
  <r>
    <s v="ORD109284"/>
    <x v="0"/>
    <x v="4"/>
    <n v="1835.4"/>
    <n v="0.35"/>
    <n v="642.39"/>
    <n v="1193.0100000000002"/>
    <n v="4"/>
    <x v="482"/>
    <d v="2023-03-25T00:00:00"/>
    <x v="0"/>
    <x v="0"/>
    <n v="360.49"/>
    <x v="4"/>
  </r>
  <r>
    <s v="ORD112923"/>
    <x v="2"/>
    <x v="0"/>
    <n v="1836.54"/>
    <n v="0.23"/>
    <n v="422.4042"/>
    <n v="1414.1358"/>
    <n v="4"/>
    <x v="18"/>
    <d v="2024-11-07T00:00:00"/>
    <x v="1"/>
    <x v="2"/>
    <n v="428.1"/>
    <x v="4"/>
  </r>
  <r>
    <s v="ORD104479"/>
    <x v="2"/>
    <x v="1"/>
    <n v="1837.47"/>
    <n v="0.45"/>
    <n v="826.86149999999998"/>
    <n v="1010.6085"/>
    <n v="4"/>
    <x v="244"/>
    <d v="2023-07-07T00:00:00"/>
    <x v="2"/>
    <x v="0"/>
    <n v="378.98"/>
    <x v="1"/>
  </r>
  <r>
    <s v="ORD111046"/>
    <x v="2"/>
    <x v="4"/>
    <n v="1839.02"/>
    <n v="0.45"/>
    <n v="827.55899999999997"/>
    <n v="1011.461"/>
    <n v="4"/>
    <x v="597"/>
    <d v="2023-04-22T00:00:00"/>
    <x v="2"/>
    <x v="1"/>
    <n v="247.94"/>
    <x v="0"/>
  </r>
  <r>
    <s v="ORD113593"/>
    <x v="0"/>
    <x v="4"/>
    <n v="1842.31"/>
    <n v="0.11"/>
    <n v="202.6541"/>
    <n v="1639.6559"/>
    <n v="4"/>
    <x v="679"/>
    <d v="2023-08-08T00:00:00"/>
    <x v="1"/>
    <x v="1"/>
    <n v="398.63"/>
    <x v="2"/>
  </r>
  <r>
    <s v="ORD105085"/>
    <x v="0"/>
    <x v="2"/>
    <n v="1844.46"/>
    <n v="0.21"/>
    <n v="387.33659999999998"/>
    <n v="1457.1233999999999"/>
    <n v="4"/>
    <x v="209"/>
    <d v="2024-03-20T00:00:00"/>
    <x v="0"/>
    <x v="2"/>
    <n v="376.97"/>
    <x v="1"/>
  </r>
  <r>
    <s v="ORD101502"/>
    <x v="2"/>
    <x v="3"/>
    <n v="1845.24"/>
    <n v="0.45"/>
    <n v="830.35800000000006"/>
    <n v="1014.8819999999999"/>
    <n v="4"/>
    <x v="202"/>
    <d v="2023-11-04T00:00:00"/>
    <x v="1"/>
    <x v="2"/>
    <n v="251.12"/>
    <x v="1"/>
  </r>
  <r>
    <s v="ORD111089"/>
    <x v="1"/>
    <x v="0"/>
    <n v="1847.15"/>
    <n v="0.38"/>
    <n v="701.91700000000003"/>
    <n v="1145.2330000000002"/>
    <n v="4"/>
    <x v="572"/>
    <d v="2024-03-09T00:00:00"/>
    <x v="2"/>
    <x v="0"/>
    <n v="264.45999999999998"/>
    <x v="0"/>
  </r>
  <r>
    <s v="ORD100281"/>
    <x v="3"/>
    <x v="4"/>
    <n v="1848.16"/>
    <n v="0.45"/>
    <n v="831.67200000000003"/>
    <n v="1016.4880000000001"/>
    <n v="4"/>
    <x v="628"/>
    <d v="2024-08-05T00:00:00"/>
    <x v="0"/>
    <x v="1"/>
    <n v="533.01"/>
    <x v="0"/>
  </r>
  <r>
    <s v="ORD100577"/>
    <x v="2"/>
    <x v="1"/>
    <n v="1849.47"/>
    <n v="0.26"/>
    <n v="480.86220000000003"/>
    <n v="1368.6078"/>
    <n v="4"/>
    <x v="212"/>
    <d v="2023-05-14T00:00:00"/>
    <x v="0"/>
    <x v="1"/>
    <n v="552.39"/>
    <x v="2"/>
  </r>
  <r>
    <s v="ORD103850"/>
    <x v="3"/>
    <x v="4"/>
    <n v="1854.86"/>
    <n v="0.18"/>
    <n v="333.87479999999999"/>
    <n v="1520.9851999999998"/>
    <n v="4"/>
    <x v="677"/>
    <d v="2024-05-11T00:00:00"/>
    <x v="1"/>
    <x v="1"/>
    <n v="104.65"/>
    <x v="0"/>
  </r>
  <r>
    <s v="ORD111692"/>
    <x v="2"/>
    <x v="2"/>
    <n v="1856.22"/>
    <n v="0.05"/>
    <n v="92.811000000000007"/>
    <n v="1763.4090000000001"/>
    <n v="4"/>
    <x v="216"/>
    <d v="2023-04-25T00:00:00"/>
    <x v="2"/>
    <x v="1"/>
    <n v="418.66"/>
    <x v="2"/>
  </r>
  <r>
    <s v="ORD101628"/>
    <x v="0"/>
    <x v="0"/>
    <n v="1858.33"/>
    <n v="0.28999999999999998"/>
    <n v="538.9156999999999"/>
    <n v="1319.4142999999999"/>
    <n v="4"/>
    <x v="363"/>
    <d v="2023-12-05T00:00:00"/>
    <x v="1"/>
    <x v="0"/>
    <n v="146.12"/>
    <x v="5"/>
  </r>
  <r>
    <s v="ORD114980"/>
    <x v="3"/>
    <x v="4"/>
    <n v="1859.99"/>
    <n v="0.33"/>
    <n v="613.79669999999999"/>
    <n v="1246.1932999999999"/>
    <n v="4"/>
    <x v="169"/>
    <d v="2023-10-20T00:00:00"/>
    <x v="2"/>
    <x v="0"/>
    <n v="170.36"/>
    <x v="2"/>
  </r>
  <r>
    <s v="ORD109594"/>
    <x v="2"/>
    <x v="3"/>
    <n v="1860.35"/>
    <n v="0.05"/>
    <n v="93.017499999999998"/>
    <n v="1767.3325"/>
    <n v="4"/>
    <x v="231"/>
    <d v="2023-07-14T00:00:00"/>
    <x v="1"/>
    <x v="0"/>
    <n v="354.49"/>
    <x v="4"/>
  </r>
  <r>
    <s v="ORD111350"/>
    <x v="3"/>
    <x v="2"/>
    <n v="1864.09"/>
    <n v="0.06"/>
    <n v="111.8454"/>
    <n v="1752.2446"/>
    <n v="4"/>
    <x v="121"/>
    <d v="2024-11-16T00:00:00"/>
    <x v="2"/>
    <x v="0"/>
    <n v="396.44"/>
    <x v="1"/>
  </r>
  <r>
    <s v="ORD107856"/>
    <x v="1"/>
    <x v="4"/>
    <n v="1865.95"/>
    <n v="0.48"/>
    <n v="895.65599999999995"/>
    <n v="970.2940000000001"/>
    <n v="4"/>
    <x v="681"/>
    <d v="2023-12-17T00:00:00"/>
    <x v="0"/>
    <x v="2"/>
    <n v="181.17"/>
    <x v="2"/>
  </r>
  <r>
    <s v="ORD105372"/>
    <x v="3"/>
    <x v="0"/>
    <n v="1866.12"/>
    <n v="0.12"/>
    <n v="223.93439999999998"/>
    <n v="1642.1855999999998"/>
    <n v="4"/>
    <x v="94"/>
    <d v="2024-03-29T00:00:00"/>
    <x v="1"/>
    <x v="2"/>
    <n v="522.15"/>
    <x v="2"/>
  </r>
  <r>
    <s v="ORD100374"/>
    <x v="1"/>
    <x v="4"/>
    <n v="1871.03"/>
    <n v="0.2"/>
    <n v="374.20600000000002"/>
    <n v="1496.8240000000001"/>
    <n v="4"/>
    <x v="274"/>
    <d v="2024-12-12T00:00:00"/>
    <x v="1"/>
    <x v="0"/>
    <n v="181.06"/>
    <x v="5"/>
  </r>
  <r>
    <s v="ORD108335"/>
    <x v="1"/>
    <x v="0"/>
    <n v="1871.96"/>
    <n v="0.46"/>
    <n v="861.10160000000008"/>
    <n v="1010.8584"/>
    <n v="4"/>
    <x v="663"/>
    <d v="2023-09-01T00:00:00"/>
    <x v="2"/>
    <x v="2"/>
    <n v="552.16999999999996"/>
    <x v="1"/>
  </r>
  <r>
    <s v="ORD113523"/>
    <x v="3"/>
    <x v="0"/>
    <n v="1872.76"/>
    <n v="0.28999999999999998"/>
    <n v="543.10039999999992"/>
    <n v="1329.6596"/>
    <n v="4"/>
    <x v="527"/>
    <d v="2024-01-25T00:00:00"/>
    <x v="1"/>
    <x v="0"/>
    <n v="140.78"/>
    <x v="5"/>
  </r>
  <r>
    <s v="ORD112614"/>
    <x v="3"/>
    <x v="2"/>
    <n v="1873.02"/>
    <n v="0.17"/>
    <n v="318.41340000000002"/>
    <n v="1554.6066000000001"/>
    <n v="4"/>
    <x v="474"/>
    <d v="2024-03-06T00:00:00"/>
    <x v="1"/>
    <x v="1"/>
    <n v="501.55"/>
    <x v="5"/>
  </r>
  <r>
    <s v="ORD111674"/>
    <x v="1"/>
    <x v="0"/>
    <n v="1874.04"/>
    <n v="0.09"/>
    <n v="168.6636"/>
    <n v="1705.3763999999999"/>
    <n v="4"/>
    <x v="677"/>
    <d v="2024-05-11T00:00:00"/>
    <x v="1"/>
    <x v="1"/>
    <n v="415.98"/>
    <x v="2"/>
  </r>
  <r>
    <s v="ORD106682"/>
    <x v="1"/>
    <x v="4"/>
    <n v="1878.27"/>
    <n v="0.3"/>
    <n v="563.48099999999999"/>
    <n v="1314.789"/>
    <n v="4"/>
    <x v="644"/>
    <d v="2023-03-15T00:00:00"/>
    <x v="2"/>
    <x v="1"/>
    <n v="276.52"/>
    <x v="4"/>
  </r>
  <r>
    <s v="ORD108980"/>
    <x v="2"/>
    <x v="1"/>
    <n v="1880.32"/>
    <n v="0.4"/>
    <n v="752.12800000000004"/>
    <n v="1128.192"/>
    <n v="4"/>
    <x v="531"/>
    <d v="2023-05-27T00:00:00"/>
    <x v="0"/>
    <x v="1"/>
    <n v="550.96"/>
    <x v="3"/>
  </r>
  <r>
    <s v="ORD110622"/>
    <x v="1"/>
    <x v="3"/>
    <n v="1880.62"/>
    <n v="0"/>
    <n v="0"/>
    <n v="1880.62"/>
    <n v="4"/>
    <x v="433"/>
    <d v="2023-04-19T00:00:00"/>
    <x v="0"/>
    <x v="1"/>
    <n v="456.03"/>
    <x v="0"/>
  </r>
  <r>
    <s v="ORD106534"/>
    <x v="0"/>
    <x v="2"/>
    <n v="1880.63"/>
    <n v="0.42"/>
    <n v="789.8646"/>
    <n v="1090.7654000000002"/>
    <n v="4"/>
    <x v="34"/>
    <d v="2024-01-03T00:00:00"/>
    <x v="0"/>
    <x v="2"/>
    <n v="101.63"/>
    <x v="0"/>
  </r>
  <r>
    <s v="ORD114465"/>
    <x v="2"/>
    <x v="1"/>
    <n v="1881.12"/>
    <n v="0.44"/>
    <n v="827.69279999999992"/>
    <n v="1053.4272000000001"/>
    <n v="4"/>
    <x v="214"/>
    <d v="2024-09-05T00:00:00"/>
    <x v="1"/>
    <x v="0"/>
    <n v="128.85"/>
    <x v="3"/>
  </r>
  <r>
    <s v="ORD104988"/>
    <x v="0"/>
    <x v="1"/>
    <n v="1886.86"/>
    <n v="0"/>
    <n v="0"/>
    <n v="1886.86"/>
    <n v="4"/>
    <x v="348"/>
    <d v="2023-09-11T00:00:00"/>
    <x v="0"/>
    <x v="1"/>
    <n v="465.44"/>
    <x v="2"/>
  </r>
  <r>
    <s v="ORD101182"/>
    <x v="3"/>
    <x v="2"/>
    <n v="1890.2"/>
    <n v="0.37"/>
    <n v="699.37400000000002"/>
    <n v="1190.826"/>
    <n v="4"/>
    <x v="231"/>
    <d v="2023-07-14T00:00:00"/>
    <x v="2"/>
    <x v="0"/>
    <n v="181.75"/>
    <x v="4"/>
  </r>
  <r>
    <s v="ORD110946"/>
    <x v="1"/>
    <x v="0"/>
    <n v="1890.99"/>
    <n v="0.06"/>
    <n v="113.4594"/>
    <n v="1777.5306"/>
    <n v="4"/>
    <x v="689"/>
    <d v="2024-12-23T00:00:00"/>
    <x v="1"/>
    <x v="1"/>
    <n v="193.4"/>
    <x v="1"/>
  </r>
  <r>
    <s v="ORD113179"/>
    <x v="1"/>
    <x v="2"/>
    <n v="1892.17"/>
    <n v="0.47"/>
    <n v="889.31989999999996"/>
    <n v="1002.8501000000001"/>
    <n v="4"/>
    <x v="189"/>
    <d v="2023-05-21T00:00:00"/>
    <x v="0"/>
    <x v="0"/>
    <n v="376.26"/>
    <x v="5"/>
  </r>
  <r>
    <s v="ORD110422"/>
    <x v="0"/>
    <x v="1"/>
    <n v="1894.31"/>
    <n v="0.47"/>
    <n v="890.32569999999987"/>
    <n v="1003.9843000000001"/>
    <n v="4"/>
    <x v="185"/>
    <d v="2024-07-09T00:00:00"/>
    <x v="1"/>
    <x v="0"/>
    <n v="560.28"/>
    <x v="3"/>
  </r>
  <r>
    <s v="ORD111775"/>
    <x v="2"/>
    <x v="1"/>
    <n v="1897.9"/>
    <n v="0.35"/>
    <n v="664.26499999999999"/>
    <n v="1233.6350000000002"/>
    <n v="4"/>
    <x v="197"/>
    <d v="2024-04-07T00:00:00"/>
    <x v="0"/>
    <x v="1"/>
    <n v="328.86"/>
    <x v="3"/>
  </r>
  <r>
    <s v="ORD110587"/>
    <x v="1"/>
    <x v="1"/>
    <n v="1906.49"/>
    <n v="0.28000000000000003"/>
    <n v="533.81720000000007"/>
    <n v="1372.6727999999998"/>
    <n v="4"/>
    <x v="312"/>
    <d v="2023-02-17T00:00:00"/>
    <x v="0"/>
    <x v="1"/>
    <n v="294.68"/>
    <x v="3"/>
  </r>
  <r>
    <s v="ORD110082"/>
    <x v="2"/>
    <x v="1"/>
    <n v="1908.09"/>
    <n v="0.27"/>
    <n v="515.18430000000001"/>
    <n v="1392.9056999999998"/>
    <n v="4"/>
    <x v="360"/>
    <d v="2024-12-20T00:00:00"/>
    <x v="1"/>
    <x v="2"/>
    <n v="253.95"/>
    <x v="4"/>
  </r>
  <r>
    <s v="ORD110371"/>
    <x v="1"/>
    <x v="3"/>
    <n v="1909.72"/>
    <n v="0.25"/>
    <n v="477.43"/>
    <n v="1432.29"/>
    <n v="4"/>
    <x v="174"/>
    <d v="2024-11-08T00:00:00"/>
    <x v="2"/>
    <x v="1"/>
    <n v="324.38"/>
    <x v="4"/>
  </r>
  <r>
    <s v="ORD100055"/>
    <x v="3"/>
    <x v="1"/>
    <n v="1910.1"/>
    <n v="0.27"/>
    <n v="515.72699999999998"/>
    <n v="1394.373"/>
    <n v="4"/>
    <x v="88"/>
    <d v="2024-01-14T00:00:00"/>
    <x v="0"/>
    <x v="0"/>
    <n v="278.48"/>
    <x v="1"/>
  </r>
  <r>
    <s v="ORD103550"/>
    <x v="1"/>
    <x v="3"/>
    <n v="1911.36"/>
    <n v="0.26"/>
    <n v="496.95359999999999"/>
    <n v="1414.4063999999998"/>
    <n v="4"/>
    <x v="371"/>
    <d v="2023-02-11T00:00:00"/>
    <x v="2"/>
    <x v="0"/>
    <n v="243.9"/>
    <x v="2"/>
  </r>
  <r>
    <s v="ORD103829"/>
    <x v="3"/>
    <x v="4"/>
    <n v="1912.32"/>
    <n v="0.36"/>
    <n v="688.4351999999999"/>
    <n v="1223.8848"/>
    <n v="4"/>
    <x v="435"/>
    <d v="2024-08-29T00:00:00"/>
    <x v="1"/>
    <x v="2"/>
    <n v="539.29"/>
    <x v="1"/>
  </r>
  <r>
    <s v="ORD101911"/>
    <x v="2"/>
    <x v="1"/>
    <n v="1912.38"/>
    <n v="0.06"/>
    <n v="114.7428"/>
    <n v="1797.6372000000001"/>
    <n v="4"/>
    <x v="348"/>
    <d v="2023-09-09T00:00:00"/>
    <x v="0"/>
    <x v="2"/>
    <n v="497.26"/>
    <x v="0"/>
  </r>
  <r>
    <s v="ORD101778"/>
    <x v="3"/>
    <x v="2"/>
    <n v="1919.87"/>
    <n v="0.38"/>
    <n v="729.55059999999992"/>
    <n v="1190.3193999999999"/>
    <n v="4"/>
    <x v="41"/>
    <d v="2024-12-20T00:00:00"/>
    <x v="0"/>
    <x v="0"/>
    <n v="247.22"/>
    <x v="3"/>
  </r>
  <r>
    <s v="ORD109768"/>
    <x v="3"/>
    <x v="0"/>
    <n v="1926.24"/>
    <n v="0.5"/>
    <n v="963.12"/>
    <n v="963.12"/>
    <n v="4"/>
    <x v="406"/>
    <d v="2023-04-30T00:00:00"/>
    <x v="1"/>
    <x v="0"/>
    <n v="326.81"/>
    <x v="1"/>
  </r>
  <r>
    <s v="ORD111454"/>
    <x v="1"/>
    <x v="3"/>
    <n v="1932.44"/>
    <n v="0.38"/>
    <n v="734.32720000000006"/>
    <n v="1198.1127999999999"/>
    <n v="4"/>
    <x v="267"/>
    <d v="2023-09-07T00:00:00"/>
    <x v="1"/>
    <x v="2"/>
    <n v="158.88999999999999"/>
    <x v="3"/>
  </r>
  <r>
    <s v="ORD107143"/>
    <x v="0"/>
    <x v="4"/>
    <n v="1935.83"/>
    <n v="0.15"/>
    <n v="290.37449999999995"/>
    <n v="1645.4555"/>
    <n v="4"/>
    <x v="216"/>
    <d v="2023-04-24T00:00:00"/>
    <x v="1"/>
    <x v="2"/>
    <n v="491.38"/>
    <x v="0"/>
  </r>
  <r>
    <s v="ORD103638"/>
    <x v="2"/>
    <x v="0"/>
    <n v="1938.03"/>
    <n v="0.41"/>
    <n v="794.59229999999991"/>
    <n v="1143.4376999999999"/>
    <n v="4"/>
    <x v="539"/>
    <d v="2024-09-29T00:00:00"/>
    <x v="1"/>
    <x v="2"/>
    <n v="202.61"/>
    <x v="0"/>
  </r>
  <r>
    <s v="ORD108782"/>
    <x v="3"/>
    <x v="3"/>
    <n v="1938.18"/>
    <n v="0.39"/>
    <n v="755.89020000000005"/>
    <n v="1182.2898"/>
    <n v="4"/>
    <x v="524"/>
    <d v="2023-05-30T00:00:00"/>
    <x v="0"/>
    <x v="0"/>
    <n v="165.1"/>
    <x v="3"/>
  </r>
  <r>
    <s v="ORD109962"/>
    <x v="0"/>
    <x v="3"/>
    <n v="1940.91"/>
    <n v="0.19"/>
    <n v="368.77289999999999"/>
    <n v="1572.1371000000001"/>
    <n v="4"/>
    <x v="49"/>
    <d v="2024-12-15T00:00:00"/>
    <x v="2"/>
    <x v="2"/>
    <n v="460.5"/>
    <x v="1"/>
  </r>
  <r>
    <s v="ORD114935"/>
    <x v="0"/>
    <x v="4"/>
    <n v="1941.13"/>
    <n v="0.21"/>
    <n v="407.63729999999998"/>
    <n v="1533.4927000000002"/>
    <n v="4"/>
    <x v="141"/>
    <d v="2024-02-07T00:00:00"/>
    <x v="0"/>
    <x v="2"/>
    <n v="361.51"/>
    <x v="1"/>
  </r>
  <r>
    <s v="ORD111477"/>
    <x v="2"/>
    <x v="4"/>
    <n v="1943.1"/>
    <n v="0"/>
    <n v="0"/>
    <n v="1943.1"/>
    <n v="4"/>
    <x v="441"/>
    <d v="2024-03-20T00:00:00"/>
    <x v="0"/>
    <x v="2"/>
    <n v="513.70000000000005"/>
    <x v="5"/>
  </r>
  <r>
    <s v="ORD108333"/>
    <x v="3"/>
    <x v="4"/>
    <n v="1943.58"/>
    <n v="0.09"/>
    <n v="174.92219999999998"/>
    <n v="1768.6578"/>
    <n v="4"/>
    <x v="33"/>
    <d v="2023-04-20T00:00:00"/>
    <x v="2"/>
    <x v="1"/>
    <n v="227.28"/>
    <x v="2"/>
  </r>
  <r>
    <s v="ORD111643"/>
    <x v="2"/>
    <x v="2"/>
    <n v="1952.19"/>
    <n v="0.49"/>
    <n v="956.57309999999995"/>
    <n v="995.6169000000001"/>
    <n v="4"/>
    <x v="261"/>
    <d v="2024-12-06T00:00:00"/>
    <x v="1"/>
    <x v="0"/>
    <n v="416.84"/>
    <x v="2"/>
  </r>
  <r>
    <s v="ORD114631"/>
    <x v="3"/>
    <x v="1"/>
    <n v="1952.54"/>
    <n v="0.46"/>
    <n v="898.16840000000002"/>
    <n v="1054.3715999999999"/>
    <n v="4"/>
    <x v="193"/>
    <d v="2023-06-24T00:00:00"/>
    <x v="2"/>
    <x v="0"/>
    <n v="233.75"/>
    <x v="0"/>
  </r>
  <r>
    <s v="ORD108715"/>
    <x v="1"/>
    <x v="3"/>
    <n v="1956.44"/>
    <n v="0.31"/>
    <n v="606.49639999999999"/>
    <n v="1349.9436000000001"/>
    <n v="4"/>
    <x v="503"/>
    <d v="2024-03-12T00:00:00"/>
    <x v="0"/>
    <x v="2"/>
    <n v="196.92"/>
    <x v="1"/>
  </r>
  <r>
    <s v="ORD101916"/>
    <x v="3"/>
    <x v="3"/>
    <n v="1957.25"/>
    <n v="7.0000000000000007E-2"/>
    <n v="137.00750000000002"/>
    <n v="1820.2425000000001"/>
    <n v="4"/>
    <x v="622"/>
    <d v="2024-09-24T00:00:00"/>
    <x v="1"/>
    <x v="0"/>
    <n v="418.18"/>
    <x v="3"/>
  </r>
  <r>
    <s v="ORD113008"/>
    <x v="3"/>
    <x v="2"/>
    <n v="1958.17"/>
    <n v="0.31"/>
    <n v="607.03269999999998"/>
    <n v="1351.1373000000001"/>
    <n v="4"/>
    <x v="148"/>
    <d v="2023-03-22T00:00:00"/>
    <x v="2"/>
    <x v="0"/>
    <n v="352.63"/>
    <x v="5"/>
  </r>
  <r>
    <s v="ORD114506"/>
    <x v="2"/>
    <x v="4"/>
    <n v="1961.64"/>
    <n v="0.48"/>
    <n v="941.58720000000005"/>
    <n v="1020.0528"/>
    <n v="4"/>
    <x v="439"/>
    <d v="2023-10-26T00:00:00"/>
    <x v="0"/>
    <x v="0"/>
    <n v="467.33"/>
    <x v="2"/>
  </r>
  <r>
    <s v="ORD115014"/>
    <x v="2"/>
    <x v="1"/>
    <n v="1963.36"/>
    <n v="0.39"/>
    <n v="765.71039999999994"/>
    <n v="1197.6496"/>
    <n v="4"/>
    <x v="241"/>
    <d v="2024-04-26T00:00:00"/>
    <x v="1"/>
    <x v="0"/>
    <n v="479.55"/>
    <x v="0"/>
  </r>
  <r>
    <s v="ORD104024"/>
    <x v="2"/>
    <x v="3"/>
    <n v="1964.12"/>
    <n v="0.24"/>
    <n v="471.38879999999995"/>
    <n v="1492.7311999999999"/>
    <n v="4"/>
    <x v="106"/>
    <d v="2023-01-18T00:00:00"/>
    <x v="1"/>
    <x v="1"/>
    <n v="147.9"/>
    <x v="0"/>
  </r>
  <r>
    <s v="ORD112165"/>
    <x v="3"/>
    <x v="3"/>
    <n v="1964.14"/>
    <n v="0.13"/>
    <n v="255.33820000000003"/>
    <n v="1708.8018000000002"/>
    <n v="4"/>
    <x v="482"/>
    <d v="2023-03-26T00:00:00"/>
    <x v="2"/>
    <x v="0"/>
    <n v="447.85"/>
    <x v="4"/>
  </r>
  <r>
    <s v="ORD106481"/>
    <x v="1"/>
    <x v="1"/>
    <n v="1966.6"/>
    <n v="7.0000000000000007E-2"/>
    <n v="137.66200000000001"/>
    <n v="1828.9379999999999"/>
    <n v="4"/>
    <x v="315"/>
    <d v="2023-12-02T00:00:00"/>
    <x v="1"/>
    <x v="1"/>
    <n v="549.65"/>
    <x v="0"/>
  </r>
  <r>
    <s v="ORD107975"/>
    <x v="2"/>
    <x v="3"/>
    <n v="1966.97"/>
    <n v="0.38"/>
    <n v="747.44860000000006"/>
    <n v="1219.5214000000001"/>
    <n v="4"/>
    <x v="701"/>
    <d v="2024-08-26T00:00:00"/>
    <x v="0"/>
    <x v="0"/>
    <n v="326.27"/>
    <x v="5"/>
  </r>
  <r>
    <s v="ORD113988"/>
    <x v="2"/>
    <x v="1"/>
    <n v="1968.25"/>
    <n v="0.08"/>
    <n v="157.46"/>
    <n v="1810.79"/>
    <n v="4"/>
    <x v="147"/>
    <d v="2024-01-06T00:00:00"/>
    <x v="2"/>
    <x v="1"/>
    <n v="261.02999999999997"/>
    <x v="3"/>
  </r>
  <r>
    <s v="ORD110752"/>
    <x v="2"/>
    <x v="0"/>
    <n v="1968.3"/>
    <n v="0.12"/>
    <n v="236.196"/>
    <n v="1732.104"/>
    <n v="4"/>
    <x v="646"/>
    <d v="2024-02-28T00:00:00"/>
    <x v="2"/>
    <x v="1"/>
    <n v="373.98"/>
    <x v="5"/>
  </r>
  <r>
    <s v="ORD100403"/>
    <x v="1"/>
    <x v="1"/>
    <n v="1970.72"/>
    <n v="0.2"/>
    <n v="394.14400000000001"/>
    <n v="1576.576"/>
    <n v="4"/>
    <x v="517"/>
    <d v="2024-08-16T00:00:00"/>
    <x v="2"/>
    <x v="2"/>
    <n v="300.44"/>
    <x v="1"/>
  </r>
  <r>
    <s v="ORD105805"/>
    <x v="1"/>
    <x v="0"/>
    <n v="1971.62"/>
    <n v="0.39"/>
    <n v="768.93179999999995"/>
    <n v="1202.6882000000001"/>
    <n v="4"/>
    <x v="703"/>
    <d v="2023-06-07T00:00:00"/>
    <x v="1"/>
    <x v="0"/>
    <n v="224.93"/>
    <x v="4"/>
  </r>
  <r>
    <s v="ORD112824"/>
    <x v="3"/>
    <x v="2"/>
    <n v="1975.06"/>
    <n v="0.14000000000000001"/>
    <n v="276.50839999999999"/>
    <n v="1698.5516"/>
    <n v="4"/>
    <x v="158"/>
    <d v="2024-09-29T00:00:00"/>
    <x v="1"/>
    <x v="0"/>
    <n v="562.26"/>
    <x v="4"/>
  </r>
  <r>
    <s v="ORD114499"/>
    <x v="3"/>
    <x v="4"/>
    <n v="1975.95"/>
    <n v="0.27"/>
    <n v="533.50650000000007"/>
    <n v="1442.4434999999999"/>
    <n v="4"/>
    <x v="127"/>
    <d v="2023-11-22T00:00:00"/>
    <x v="0"/>
    <x v="2"/>
    <n v="502.28"/>
    <x v="4"/>
  </r>
  <r>
    <s v="ORD104940"/>
    <x v="0"/>
    <x v="1"/>
    <n v="1977.44"/>
    <n v="0.28999999999999998"/>
    <n v="573.45759999999996"/>
    <n v="1403.9824000000001"/>
    <n v="4"/>
    <x v="391"/>
    <d v="2023-03-09T00:00:00"/>
    <x v="2"/>
    <x v="1"/>
    <n v="565.45000000000005"/>
    <x v="5"/>
  </r>
  <r>
    <s v="ORD100874"/>
    <x v="2"/>
    <x v="0"/>
    <n v="1977.86"/>
    <n v="0.05"/>
    <n v="98.893000000000001"/>
    <n v="1878.9669999999999"/>
    <n v="4"/>
    <x v="442"/>
    <d v="2023-10-21T00:00:00"/>
    <x v="1"/>
    <x v="0"/>
    <n v="354.58"/>
    <x v="1"/>
  </r>
  <r>
    <s v="ORD101131"/>
    <x v="2"/>
    <x v="4"/>
    <n v="1978.83"/>
    <n v="0.14000000000000001"/>
    <n v="277.03620000000001"/>
    <n v="1701.7937999999999"/>
    <n v="4"/>
    <x v="611"/>
    <d v="2023-07-29T00:00:00"/>
    <x v="0"/>
    <x v="2"/>
    <n v="316.48"/>
    <x v="5"/>
  </r>
  <r>
    <s v="ORD112878"/>
    <x v="3"/>
    <x v="3"/>
    <n v="1981.35"/>
    <n v="0.33"/>
    <n v="653.84550000000002"/>
    <n v="1327.5045"/>
    <n v="4"/>
    <x v="608"/>
    <d v="2023-01-23T00:00:00"/>
    <x v="0"/>
    <x v="1"/>
    <n v="296.74"/>
    <x v="4"/>
  </r>
  <r>
    <s v="ORD100886"/>
    <x v="1"/>
    <x v="2"/>
    <n v="1986.08"/>
    <n v="0.28000000000000003"/>
    <n v="556.10239999999999"/>
    <n v="1429.9775999999999"/>
    <n v="4"/>
    <x v="104"/>
    <d v="2024-08-11T00:00:00"/>
    <x v="2"/>
    <x v="2"/>
    <n v="142.44"/>
    <x v="4"/>
  </r>
  <r>
    <s v="ORD111873"/>
    <x v="2"/>
    <x v="3"/>
    <n v="1988.02"/>
    <n v="0.27"/>
    <n v="536.7654"/>
    <n v="1451.2546"/>
    <n v="4"/>
    <x v="2"/>
    <d v="2023-11-28T00:00:00"/>
    <x v="0"/>
    <x v="1"/>
    <n v="135.44999999999999"/>
    <x v="3"/>
  </r>
  <r>
    <s v="ORD110339"/>
    <x v="0"/>
    <x v="0"/>
    <n v="1988.74"/>
    <n v="0.32"/>
    <n v="636.39679999999998"/>
    <n v="1352.3432"/>
    <n v="4"/>
    <x v="483"/>
    <d v="2024-11-02T00:00:00"/>
    <x v="0"/>
    <x v="1"/>
    <n v="291.24"/>
    <x v="3"/>
  </r>
  <r>
    <s v="ORD103839"/>
    <x v="2"/>
    <x v="0"/>
    <n v="1989.62"/>
    <n v="0.44"/>
    <n v="875.43279999999993"/>
    <n v="1114.1871999999998"/>
    <n v="4"/>
    <x v="444"/>
    <d v="2023-04-21T00:00:00"/>
    <x v="0"/>
    <x v="0"/>
    <n v="373.29"/>
    <x v="3"/>
  </r>
  <r>
    <s v="ORD113046"/>
    <x v="3"/>
    <x v="3"/>
    <n v="1992"/>
    <n v="0.46"/>
    <n v="916.32"/>
    <n v="1075.6799999999998"/>
    <n v="4"/>
    <x v="233"/>
    <d v="2023-05-06T00:00:00"/>
    <x v="1"/>
    <x v="1"/>
    <n v="284.07"/>
    <x v="5"/>
  </r>
  <r>
    <s v="ORD112066"/>
    <x v="3"/>
    <x v="2"/>
    <n v="2006.31"/>
    <n v="0.39"/>
    <n v="782.46090000000004"/>
    <n v="1223.8490999999999"/>
    <n v="4"/>
    <x v="270"/>
    <d v="2023-08-25T00:00:00"/>
    <x v="1"/>
    <x v="2"/>
    <n v="336.86"/>
    <x v="2"/>
  </r>
  <r>
    <s v="ORD114365"/>
    <x v="0"/>
    <x v="4"/>
    <n v="2007.69"/>
    <n v="0.33"/>
    <n v="662.53770000000009"/>
    <n v="1345.1523"/>
    <n v="4"/>
    <x v="351"/>
    <d v="2024-05-28T00:00:00"/>
    <x v="1"/>
    <x v="1"/>
    <n v="526.04999999999995"/>
    <x v="0"/>
  </r>
  <r>
    <s v="ORD106736"/>
    <x v="3"/>
    <x v="0"/>
    <n v="2018.63"/>
    <n v="0.5"/>
    <n v="1009.3150000000001"/>
    <n v="1009.3150000000001"/>
    <n v="4"/>
    <x v="394"/>
    <d v="2024-02-12T00:00:00"/>
    <x v="2"/>
    <x v="1"/>
    <n v="224.37"/>
    <x v="0"/>
  </r>
  <r>
    <s v="ORD102476"/>
    <x v="3"/>
    <x v="3"/>
    <n v="2023.29"/>
    <n v="0.09"/>
    <n v="182.09609999999998"/>
    <n v="1841.1939"/>
    <n v="4"/>
    <x v="334"/>
    <d v="2024-09-18T00:00:00"/>
    <x v="2"/>
    <x v="2"/>
    <n v="148.93"/>
    <x v="1"/>
  </r>
  <r>
    <s v="ORD111988"/>
    <x v="2"/>
    <x v="3"/>
    <n v="2023.41"/>
    <n v="0.25"/>
    <n v="505.85250000000002"/>
    <n v="1517.5575000000001"/>
    <n v="4"/>
    <x v="385"/>
    <d v="2024-12-03T00:00:00"/>
    <x v="1"/>
    <x v="2"/>
    <n v="433"/>
    <x v="5"/>
  </r>
  <r>
    <s v="ORD113080"/>
    <x v="2"/>
    <x v="2"/>
    <n v="2023.54"/>
    <n v="0.03"/>
    <n v="60.706199999999995"/>
    <n v="1962.8337999999999"/>
    <n v="4"/>
    <x v="9"/>
    <d v="2024-10-04T00:00:00"/>
    <x v="0"/>
    <x v="1"/>
    <n v="318.41000000000003"/>
    <x v="5"/>
  </r>
  <r>
    <s v="ORD115210"/>
    <x v="1"/>
    <x v="4"/>
    <n v="2024.99"/>
    <n v="0.18"/>
    <n v="364.4982"/>
    <n v="1660.4918"/>
    <n v="4"/>
    <x v="458"/>
    <d v="2024-01-09T00:00:00"/>
    <x v="0"/>
    <x v="1"/>
    <n v="375.97"/>
    <x v="4"/>
  </r>
  <r>
    <s v="ORD113254"/>
    <x v="0"/>
    <x v="1"/>
    <n v="2028.07"/>
    <n v="0.36"/>
    <n v="730.10519999999997"/>
    <n v="1297.9648"/>
    <n v="4"/>
    <x v="288"/>
    <d v="2024-09-17T00:00:00"/>
    <x v="0"/>
    <x v="2"/>
    <n v="305.58999999999997"/>
    <x v="3"/>
  </r>
  <r>
    <s v="ORD111034"/>
    <x v="2"/>
    <x v="2"/>
    <n v="2028.99"/>
    <n v="0.15"/>
    <n v="304.3485"/>
    <n v="1724.6415"/>
    <n v="4"/>
    <x v="13"/>
    <d v="2024-12-25T00:00:00"/>
    <x v="2"/>
    <x v="0"/>
    <n v="275.58999999999997"/>
    <x v="4"/>
  </r>
  <r>
    <s v="ORD101293"/>
    <x v="1"/>
    <x v="2"/>
    <n v="2031.62"/>
    <n v="0.32"/>
    <n v="650.11839999999995"/>
    <n v="1381.5016000000001"/>
    <n v="4"/>
    <x v="169"/>
    <d v="2023-10-15T00:00:00"/>
    <x v="1"/>
    <x v="0"/>
    <n v="256.76"/>
    <x v="1"/>
  </r>
  <r>
    <s v="ORD103655"/>
    <x v="2"/>
    <x v="2"/>
    <n v="2033.92"/>
    <n v="0.35"/>
    <n v="711.87199999999996"/>
    <n v="1322.0480000000002"/>
    <n v="4"/>
    <x v="573"/>
    <d v="2023-01-06T00:00:00"/>
    <x v="0"/>
    <x v="2"/>
    <n v="248.86"/>
    <x v="4"/>
  </r>
  <r>
    <s v="ORD103305"/>
    <x v="1"/>
    <x v="3"/>
    <n v="2034.54"/>
    <n v="0.49"/>
    <n v="996.92459999999994"/>
    <n v="1037.6154000000001"/>
    <n v="4"/>
    <x v="352"/>
    <d v="2024-04-25T00:00:00"/>
    <x v="2"/>
    <x v="0"/>
    <n v="166.83"/>
    <x v="3"/>
  </r>
  <r>
    <s v="ORD100929"/>
    <x v="1"/>
    <x v="3"/>
    <n v="2035.79"/>
    <n v="0.33"/>
    <n v="671.8107"/>
    <n v="1363.9793"/>
    <n v="4"/>
    <x v="660"/>
    <d v="2023-01-11T00:00:00"/>
    <x v="0"/>
    <x v="1"/>
    <n v="435.41"/>
    <x v="4"/>
  </r>
  <r>
    <s v="ORD115255"/>
    <x v="2"/>
    <x v="4"/>
    <n v="2041.42"/>
    <n v="0.49"/>
    <n v="1000.2958"/>
    <n v="1041.1242000000002"/>
    <n v="4"/>
    <x v="510"/>
    <d v="2024-12-01T00:00:00"/>
    <x v="0"/>
    <x v="2"/>
    <n v="311.77999999999997"/>
    <x v="0"/>
  </r>
  <r>
    <s v="ORD106383"/>
    <x v="0"/>
    <x v="2"/>
    <n v="2044.04"/>
    <n v="0.22"/>
    <n v="449.68880000000001"/>
    <n v="1594.3512000000001"/>
    <n v="4"/>
    <x v="672"/>
    <d v="2023-06-16T00:00:00"/>
    <x v="1"/>
    <x v="0"/>
    <n v="556.02"/>
    <x v="4"/>
  </r>
  <r>
    <s v="ORD103313"/>
    <x v="1"/>
    <x v="3"/>
    <n v="2045.9"/>
    <n v="0.22"/>
    <n v="450.09800000000001"/>
    <n v="1595.8020000000001"/>
    <n v="4"/>
    <x v="658"/>
    <d v="2023-01-12T00:00:00"/>
    <x v="1"/>
    <x v="0"/>
    <n v="245.81"/>
    <x v="2"/>
  </r>
  <r>
    <s v="ORD113852"/>
    <x v="1"/>
    <x v="0"/>
    <n v="2046.14"/>
    <n v="0.43"/>
    <n v="879.84019999999998"/>
    <n v="1166.2998000000002"/>
    <n v="4"/>
    <x v="203"/>
    <d v="2023-08-02T00:00:00"/>
    <x v="0"/>
    <x v="1"/>
    <n v="105.22"/>
    <x v="2"/>
  </r>
  <r>
    <s v="ORD101093"/>
    <x v="0"/>
    <x v="4"/>
    <n v="2049.12"/>
    <n v="0.28999999999999998"/>
    <n v="594.24479999999994"/>
    <n v="1454.8751999999999"/>
    <n v="4"/>
    <x v="177"/>
    <d v="2024-01-23T00:00:00"/>
    <x v="0"/>
    <x v="0"/>
    <n v="193.73"/>
    <x v="1"/>
  </r>
  <r>
    <s v="ORD102942"/>
    <x v="1"/>
    <x v="4"/>
    <n v="2052.36"/>
    <n v="0.31"/>
    <n v="636.23160000000007"/>
    <n v="1416.1284000000001"/>
    <n v="4"/>
    <x v="417"/>
    <d v="2023-10-23T00:00:00"/>
    <x v="2"/>
    <x v="2"/>
    <n v="482.84"/>
    <x v="4"/>
  </r>
  <r>
    <s v="ORD109075"/>
    <x v="1"/>
    <x v="4"/>
    <n v="2053.2399999999998"/>
    <n v="0.13"/>
    <n v="266.9212"/>
    <n v="1786.3187999999998"/>
    <n v="4"/>
    <x v="386"/>
    <d v="2024-01-13T00:00:00"/>
    <x v="1"/>
    <x v="0"/>
    <n v="133.15"/>
    <x v="4"/>
  </r>
  <r>
    <s v="ORD106689"/>
    <x v="1"/>
    <x v="2"/>
    <n v="2053.65"/>
    <n v="0.12"/>
    <n v="246.43799999999999"/>
    <n v="1807.212"/>
    <n v="4"/>
    <x v="415"/>
    <d v="2023-06-17T00:00:00"/>
    <x v="1"/>
    <x v="1"/>
    <n v="585.61"/>
    <x v="1"/>
  </r>
  <r>
    <s v="ORD112764"/>
    <x v="1"/>
    <x v="4"/>
    <n v="2057.91"/>
    <n v="0.37"/>
    <n v="761.42669999999998"/>
    <n v="1296.4832999999999"/>
    <n v="4"/>
    <x v="277"/>
    <d v="2024-07-30T00:00:00"/>
    <x v="2"/>
    <x v="1"/>
    <n v="610.94000000000005"/>
    <x v="0"/>
  </r>
  <r>
    <s v="ORD104038"/>
    <x v="3"/>
    <x v="0"/>
    <n v="2059.7600000000002"/>
    <n v="0.27"/>
    <n v="556.13520000000005"/>
    <n v="1503.6248000000001"/>
    <n v="4"/>
    <x v="288"/>
    <d v="2024-09-21T00:00:00"/>
    <x v="2"/>
    <x v="2"/>
    <n v="584.13"/>
    <x v="2"/>
  </r>
  <r>
    <s v="ORD106982"/>
    <x v="3"/>
    <x v="0"/>
    <n v="2062.39"/>
    <n v="0.03"/>
    <n v="61.871699999999997"/>
    <n v="2000.5183"/>
    <n v="4"/>
    <x v="662"/>
    <d v="2023-06-09T00:00:00"/>
    <x v="1"/>
    <x v="2"/>
    <n v="579.07000000000005"/>
    <x v="1"/>
  </r>
  <r>
    <s v="ORD108240"/>
    <x v="3"/>
    <x v="2"/>
    <n v="2068.06"/>
    <n v="0.38"/>
    <n v="785.86279999999999"/>
    <n v="1282.1972000000001"/>
    <n v="4"/>
    <x v="715"/>
    <d v="2023-08-08T00:00:00"/>
    <x v="2"/>
    <x v="1"/>
    <n v="202.57"/>
    <x v="3"/>
  </r>
  <r>
    <s v="ORD105596"/>
    <x v="2"/>
    <x v="0"/>
    <n v="2069.4299999999998"/>
    <n v="0.42"/>
    <n v="869.16059999999993"/>
    <n v="1200.2693999999999"/>
    <n v="4"/>
    <x v="12"/>
    <d v="2024-11-07T00:00:00"/>
    <x v="1"/>
    <x v="2"/>
    <n v="535.02"/>
    <x v="0"/>
  </r>
  <r>
    <s v="ORD115219"/>
    <x v="2"/>
    <x v="0"/>
    <n v="2073.12"/>
    <n v="0.36"/>
    <n v="746.32319999999993"/>
    <n v="1326.7968000000001"/>
    <n v="4"/>
    <x v="140"/>
    <d v="2023-05-14T00:00:00"/>
    <x v="1"/>
    <x v="0"/>
    <n v="231.69"/>
    <x v="3"/>
  </r>
  <r>
    <s v="ORD114931"/>
    <x v="2"/>
    <x v="2"/>
    <n v="2075.3200000000002"/>
    <n v="0.47"/>
    <n v="975.40039999999999"/>
    <n v="1099.9196000000002"/>
    <n v="4"/>
    <x v="329"/>
    <d v="2023-12-02T00:00:00"/>
    <x v="2"/>
    <x v="2"/>
    <n v="333.45"/>
    <x v="1"/>
  </r>
  <r>
    <s v="ORD105909"/>
    <x v="0"/>
    <x v="2"/>
    <n v="2077.96"/>
    <n v="0.4"/>
    <n v="831.18400000000008"/>
    <n v="1246.7759999999998"/>
    <n v="4"/>
    <x v="287"/>
    <d v="2024-07-22T00:00:00"/>
    <x v="0"/>
    <x v="0"/>
    <n v="200.34"/>
    <x v="0"/>
  </r>
  <r>
    <s v="ORD107951"/>
    <x v="0"/>
    <x v="2"/>
    <n v="2080.88"/>
    <n v="0.44"/>
    <n v="915.58720000000005"/>
    <n v="1165.2928000000002"/>
    <n v="4"/>
    <x v="451"/>
    <d v="2024-07-01T00:00:00"/>
    <x v="0"/>
    <x v="2"/>
    <n v="201.2"/>
    <x v="1"/>
  </r>
  <r>
    <s v="ORD111120"/>
    <x v="0"/>
    <x v="3"/>
    <n v="2083.13"/>
    <n v="0.2"/>
    <n v="416.62600000000003"/>
    <n v="1666.5040000000001"/>
    <n v="4"/>
    <x v="513"/>
    <d v="2023-08-08T00:00:00"/>
    <x v="0"/>
    <x v="2"/>
    <n v="461.3"/>
    <x v="2"/>
  </r>
  <r>
    <s v="ORD112074"/>
    <x v="3"/>
    <x v="3"/>
    <n v="2093.42"/>
    <n v="0.27"/>
    <n v="565.22340000000008"/>
    <n v="1528.1966"/>
    <n v="4"/>
    <x v="250"/>
    <d v="2023-08-24T00:00:00"/>
    <x v="0"/>
    <x v="2"/>
    <n v="507.72"/>
    <x v="5"/>
  </r>
  <r>
    <s v="ORD100564"/>
    <x v="3"/>
    <x v="3"/>
    <n v="2101.27"/>
    <n v="0"/>
    <n v="0"/>
    <n v="2101.27"/>
    <n v="4"/>
    <x v="458"/>
    <d v="2024-01-13T00:00:00"/>
    <x v="0"/>
    <x v="0"/>
    <n v="616.11"/>
    <x v="5"/>
  </r>
  <r>
    <s v="ORD101835"/>
    <x v="2"/>
    <x v="4"/>
    <n v="2102.1799999999998"/>
    <n v="0.33"/>
    <n v="693.71939999999995"/>
    <n v="1408.4605999999999"/>
    <n v="4"/>
    <x v="505"/>
    <d v="2023-11-09T00:00:00"/>
    <x v="2"/>
    <x v="0"/>
    <n v="188.69"/>
    <x v="5"/>
  </r>
  <r>
    <s v="ORD110865"/>
    <x v="2"/>
    <x v="2"/>
    <n v="2103.13"/>
    <n v="0.48"/>
    <n v="1009.5024"/>
    <n v="1093.6276000000003"/>
    <n v="4"/>
    <x v="352"/>
    <d v="2024-04-25T00:00:00"/>
    <x v="2"/>
    <x v="2"/>
    <n v="568.30999999999995"/>
    <x v="4"/>
  </r>
  <r>
    <s v="ORD113579"/>
    <x v="0"/>
    <x v="4"/>
    <n v="2106.7800000000002"/>
    <n v="0.42"/>
    <n v="884.84760000000006"/>
    <n v="1221.9324000000001"/>
    <n v="4"/>
    <x v="415"/>
    <d v="2023-06-17T00:00:00"/>
    <x v="1"/>
    <x v="1"/>
    <n v="450.01"/>
    <x v="0"/>
  </r>
  <r>
    <s v="ORD105733"/>
    <x v="3"/>
    <x v="2"/>
    <n v="2111.3000000000002"/>
    <n v="0.05"/>
    <n v="105.56500000000001"/>
    <n v="2005.7350000000001"/>
    <n v="4"/>
    <x v="541"/>
    <d v="2023-03-13T00:00:00"/>
    <x v="2"/>
    <x v="0"/>
    <n v="509.35"/>
    <x v="2"/>
  </r>
  <r>
    <s v="ORD104211"/>
    <x v="3"/>
    <x v="3"/>
    <n v="2111.86"/>
    <n v="0.01"/>
    <n v="21.118600000000001"/>
    <n v="2090.7414000000003"/>
    <n v="4"/>
    <x v="471"/>
    <d v="2023-12-29T00:00:00"/>
    <x v="0"/>
    <x v="0"/>
    <n v="230.73"/>
    <x v="5"/>
  </r>
  <r>
    <s v="ORD104534"/>
    <x v="1"/>
    <x v="1"/>
    <n v="2112.5"/>
    <n v="0.18"/>
    <n v="380.25"/>
    <n v="1732.25"/>
    <n v="4"/>
    <x v="713"/>
    <d v="2023-05-13T00:00:00"/>
    <x v="2"/>
    <x v="0"/>
    <n v="303.66000000000003"/>
    <x v="0"/>
  </r>
  <r>
    <s v="ORD103595"/>
    <x v="0"/>
    <x v="3"/>
    <n v="2116.33"/>
    <n v="0.18"/>
    <n v="380.93939999999998"/>
    <n v="1735.3905999999999"/>
    <n v="4"/>
    <x v="591"/>
    <d v="2023-03-25T00:00:00"/>
    <x v="2"/>
    <x v="1"/>
    <n v="136.68"/>
    <x v="3"/>
  </r>
  <r>
    <s v="ORD114031"/>
    <x v="3"/>
    <x v="1"/>
    <n v="2126.34"/>
    <n v="0.33"/>
    <n v="701.69220000000007"/>
    <n v="1424.6478000000002"/>
    <n v="4"/>
    <x v="67"/>
    <d v="2023-08-10T00:00:00"/>
    <x v="0"/>
    <x v="2"/>
    <n v="234.06"/>
    <x v="1"/>
  </r>
  <r>
    <s v="ORD109716"/>
    <x v="0"/>
    <x v="0"/>
    <n v="2131.92"/>
    <n v="0.47"/>
    <n v="1002.0024"/>
    <n v="1129.9176000000002"/>
    <n v="4"/>
    <x v="436"/>
    <d v="2024-10-29T00:00:00"/>
    <x v="1"/>
    <x v="1"/>
    <n v="465.75"/>
    <x v="2"/>
  </r>
  <r>
    <s v="ORD111766"/>
    <x v="0"/>
    <x v="4"/>
    <n v="2134.48"/>
    <n v="0.37"/>
    <n v="789.75760000000002"/>
    <n v="1344.7224000000001"/>
    <n v="4"/>
    <x v="36"/>
    <d v="2024-06-22T00:00:00"/>
    <x v="1"/>
    <x v="0"/>
    <n v="614.27"/>
    <x v="4"/>
  </r>
  <r>
    <s v="ORD108834"/>
    <x v="3"/>
    <x v="0"/>
    <n v="2137.31"/>
    <n v="0.37"/>
    <n v="790.80470000000003"/>
    <n v="1346.5052999999998"/>
    <n v="4"/>
    <x v="483"/>
    <d v="2024-10-31T00:00:00"/>
    <x v="1"/>
    <x v="0"/>
    <n v="286.57"/>
    <x v="0"/>
  </r>
  <r>
    <s v="ORD109135"/>
    <x v="1"/>
    <x v="3"/>
    <n v="2138.09"/>
    <n v="0"/>
    <n v="0"/>
    <n v="2138.09"/>
    <n v="4"/>
    <x v="524"/>
    <d v="2023-05-30T00:00:00"/>
    <x v="1"/>
    <x v="0"/>
    <n v="309.29000000000002"/>
    <x v="0"/>
  </r>
  <r>
    <s v="ORD111371"/>
    <x v="3"/>
    <x v="0"/>
    <n v="2142.9499999999998"/>
    <n v="0.08"/>
    <n v="171.43599999999998"/>
    <n v="1971.5139999999999"/>
    <n v="4"/>
    <x v="309"/>
    <d v="2023-06-13T00:00:00"/>
    <x v="2"/>
    <x v="2"/>
    <n v="107.6"/>
    <x v="4"/>
  </r>
  <r>
    <s v="ORD102108"/>
    <x v="0"/>
    <x v="3"/>
    <n v="2147.14"/>
    <n v="0.17"/>
    <n v="365.0138"/>
    <n v="1782.1261999999999"/>
    <n v="4"/>
    <x v="699"/>
    <d v="2023-01-30T00:00:00"/>
    <x v="0"/>
    <x v="1"/>
    <n v="449.8"/>
    <x v="1"/>
  </r>
  <r>
    <s v="ORD101918"/>
    <x v="0"/>
    <x v="1"/>
    <n v="2148.17"/>
    <n v="0.4"/>
    <n v="859.26800000000003"/>
    <n v="1288.902"/>
    <n v="4"/>
    <x v="28"/>
    <d v="2024-01-10T00:00:00"/>
    <x v="1"/>
    <x v="0"/>
    <n v="613.78"/>
    <x v="5"/>
  </r>
  <r>
    <s v="ORD102899"/>
    <x v="2"/>
    <x v="0"/>
    <n v="2150.9"/>
    <n v="0.14000000000000001"/>
    <n v="301.12600000000003"/>
    <n v="1849.7740000000001"/>
    <n v="4"/>
    <x v="291"/>
    <d v="2023-09-20T00:00:00"/>
    <x v="2"/>
    <x v="2"/>
    <n v="423.6"/>
    <x v="2"/>
  </r>
  <r>
    <s v="ORD110084"/>
    <x v="3"/>
    <x v="4"/>
    <n v="2153.62"/>
    <n v="0.04"/>
    <n v="86.144800000000004"/>
    <n v="2067.4751999999999"/>
    <n v="4"/>
    <x v="156"/>
    <d v="2024-05-13T00:00:00"/>
    <x v="1"/>
    <x v="1"/>
    <n v="268.67"/>
    <x v="0"/>
  </r>
  <r>
    <s v="ORD107138"/>
    <x v="0"/>
    <x v="3"/>
    <n v="2158.5300000000002"/>
    <n v="0.31"/>
    <n v="669.14430000000004"/>
    <n v="1489.3857000000003"/>
    <n v="4"/>
    <x v="599"/>
    <d v="2024-05-15T00:00:00"/>
    <x v="2"/>
    <x v="2"/>
    <n v="281.29000000000002"/>
    <x v="5"/>
  </r>
  <r>
    <s v="ORD107560"/>
    <x v="2"/>
    <x v="4"/>
    <n v="2165.36"/>
    <n v="0.22"/>
    <n v="476.37920000000003"/>
    <n v="1688.9808"/>
    <n v="4"/>
    <x v="476"/>
    <d v="2023-02-15T00:00:00"/>
    <x v="2"/>
    <x v="1"/>
    <n v="492.34"/>
    <x v="3"/>
  </r>
  <r>
    <s v="ORD101943"/>
    <x v="2"/>
    <x v="2"/>
    <n v="2167.8200000000002"/>
    <n v="0.12"/>
    <n v="260.13839999999999"/>
    <n v="1907.6816000000001"/>
    <n v="4"/>
    <x v="440"/>
    <d v="2024-11-22T00:00:00"/>
    <x v="2"/>
    <x v="0"/>
    <n v="517.4"/>
    <x v="5"/>
  </r>
  <r>
    <s v="ORD105832"/>
    <x v="0"/>
    <x v="2"/>
    <n v="2171.16"/>
    <n v="0.06"/>
    <n v="130.2696"/>
    <n v="2040.8903999999998"/>
    <n v="4"/>
    <x v="9"/>
    <d v="2024-10-04T00:00:00"/>
    <x v="0"/>
    <x v="0"/>
    <n v="337.4"/>
    <x v="4"/>
  </r>
  <r>
    <s v="ORD115137"/>
    <x v="3"/>
    <x v="2"/>
    <n v="2173.65"/>
    <n v="0.38"/>
    <n v="825.98700000000008"/>
    <n v="1347.663"/>
    <n v="4"/>
    <x v="680"/>
    <d v="2023-05-10T00:00:00"/>
    <x v="1"/>
    <x v="2"/>
    <n v="185.62"/>
    <x v="0"/>
  </r>
  <r>
    <s v="ORD109182"/>
    <x v="2"/>
    <x v="2"/>
    <n v="2177.9"/>
    <n v="0.35"/>
    <n v="762.26499999999999"/>
    <n v="1415.6350000000002"/>
    <n v="4"/>
    <x v="628"/>
    <d v="2024-08-07T00:00:00"/>
    <x v="1"/>
    <x v="0"/>
    <n v="613.76"/>
    <x v="4"/>
  </r>
  <r>
    <s v="ORD108030"/>
    <x v="1"/>
    <x v="1"/>
    <n v="2178.2199999999998"/>
    <n v="0.14000000000000001"/>
    <n v="304.95080000000002"/>
    <n v="1873.2691999999997"/>
    <n v="4"/>
    <x v="377"/>
    <d v="2023-06-29T00:00:00"/>
    <x v="1"/>
    <x v="1"/>
    <n v="481.41"/>
    <x v="3"/>
  </r>
  <r>
    <s v="ORD102518"/>
    <x v="2"/>
    <x v="0"/>
    <n v="2185.67"/>
    <n v="0.48"/>
    <n v="1049.1215999999999"/>
    <n v="1136.5484000000001"/>
    <n v="4"/>
    <x v="94"/>
    <d v="2024-03-25T00:00:00"/>
    <x v="1"/>
    <x v="1"/>
    <n v="653.9"/>
    <x v="0"/>
  </r>
  <r>
    <s v="ORD103149"/>
    <x v="1"/>
    <x v="1"/>
    <n v="2193.8200000000002"/>
    <n v="0.06"/>
    <n v="131.6292"/>
    <n v="2062.1908000000003"/>
    <n v="4"/>
    <x v="686"/>
    <d v="2023-09-28T00:00:00"/>
    <x v="1"/>
    <x v="1"/>
    <n v="599.6"/>
    <x v="3"/>
  </r>
  <r>
    <s v="ORD106146"/>
    <x v="3"/>
    <x v="3"/>
    <n v="2196.08"/>
    <n v="0.36"/>
    <n v="790.58879999999999"/>
    <n v="1405.4911999999999"/>
    <n v="4"/>
    <x v="32"/>
    <d v="2024-10-25T00:00:00"/>
    <x v="2"/>
    <x v="2"/>
    <n v="155.79"/>
    <x v="1"/>
  </r>
  <r>
    <s v="ORD113629"/>
    <x v="2"/>
    <x v="2"/>
    <n v="2196.2800000000002"/>
    <n v="0.37"/>
    <n v="812.62360000000001"/>
    <n v="1383.6564000000003"/>
    <n v="4"/>
    <x v="218"/>
    <d v="2024-11-08T00:00:00"/>
    <x v="2"/>
    <x v="1"/>
    <n v="274.32"/>
    <x v="4"/>
  </r>
  <r>
    <s v="ORD101357"/>
    <x v="0"/>
    <x v="4"/>
    <n v="2201.83"/>
    <n v="0.4"/>
    <n v="880.73199999999997"/>
    <n v="1321.098"/>
    <n v="4"/>
    <x v="453"/>
    <d v="2023-04-06T00:00:00"/>
    <x v="2"/>
    <x v="2"/>
    <n v="560.87"/>
    <x v="2"/>
  </r>
  <r>
    <s v="ORD103693"/>
    <x v="3"/>
    <x v="1"/>
    <n v="2205.59"/>
    <n v="0.06"/>
    <n v="132.33539999999999"/>
    <n v="2073.2546000000002"/>
    <n v="4"/>
    <x v="351"/>
    <d v="2024-05-27T00:00:00"/>
    <x v="1"/>
    <x v="0"/>
    <n v="309.16000000000003"/>
    <x v="5"/>
  </r>
  <r>
    <s v="ORD100848"/>
    <x v="0"/>
    <x v="2"/>
    <n v="2207.7399999999998"/>
    <n v="0.02"/>
    <n v="44.154799999999994"/>
    <n v="2163.5852"/>
    <n v="4"/>
    <x v="226"/>
    <d v="2023-12-26T00:00:00"/>
    <x v="2"/>
    <x v="0"/>
    <n v="428.84"/>
    <x v="0"/>
  </r>
  <r>
    <s v="ORD106529"/>
    <x v="0"/>
    <x v="2"/>
    <n v="2209.77"/>
    <n v="0.25"/>
    <n v="552.4425"/>
    <n v="1657.3274999999999"/>
    <n v="4"/>
    <x v="178"/>
    <d v="2023-01-21T00:00:00"/>
    <x v="0"/>
    <x v="1"/>
    <n v="260.83"/>
    <x v="2"/>
  </r>
  <r>
    <s v="ORD100822"/>
    <x v="2"/>
    <x v="3"/>
    <n v="2212.3200000000002"/>
    <n v="0.15"/>
    <n v="331.84800000000001"/>
    <n v="1880.4720000000002"/>
    <n v="4"/>
    <x v="25"/>
    <d v="2023-01-09T00:00:00"/>
    <x v="2"/>
    <x v="0"/>
    <n v="334.73"/>
    <x v="4"/>
  </r>
  <r>
    <s v="ORD103919"/>
    <x v="0"/>
    <x v="4"/>
    <n v="2212.3200000000002"/>
    <n v="0.08"/>
    <n v="176.98560000000001"/>
    <n v="2035.3344000000002"/>
    <n v="4"/>
    <x v="285"/>
    <d v="2024-07-15T00:00:00"/>
    <x v="2"/>
    <x v="1"/>
    <n v="629.9"/>
    <x v="5"/>
  </r>
  <r>
    <s v="ORD100082"/>
    <x v="1"/>
    <x v="1"/>
    <n v="2215.37"/>
    <n v="0.35"/>
    <n v="775.37949999999989"/>
    <n v="1439.9904999999999"/>
    <n v="4"/>
    <x v="404"/>
    <d v="2024-08-02T00:00:00"/>
    <x v="0"/>
    <x v="0"/>
    <n v="171.87"/>
    <x v="2"/>
  </r>
  <r>
    <s v="ORD104441"/>
    <x v="1"/>
    <x v="1"/>
    <n v="2216.41"/>
    <n v="0.19"/>
    <n v="421.11789999999996"/>
    <n v="1795.2920999999999"/>
    <n v="4"/>
    <x v="279"/>
    <d v="2023-04-30T00:00:00"/>
    <x v="1"/>
    <x v="0"/>
    <n v="481.02"/>
    <x v="1"/>
  </r>
  <r>
    <s v="ORD112730"/>
    <x v="3"/>
    <x v="4"/>
    <n v="2222.4699999999998"/>
    <n v="0.06"/>
    <n v="133.34819999999999"/>
    <n v="2089.1217999999999"/>
    <n v="4"/>
    <x v="312"/>
    <d v="2023-02-13T00:00:00"/>
    <x v="2"/>
    <x v="0"/>
    <n v="326.55"/>
    <x v="5"/>
  </r>
  <r>
    <s v="ORD106560"/>
    <x v="2"/>
    <x v="3"/>
    <n v="2227.3200000000002"/>
    <n v="0.27"/>
    <n v="601.3764000000001"/>
    <n v="1625.9436000000001"/>
    <n v="4"/>
    <x v="657"/>
    <d v="2024-10-17T00:00:00"/>
    <x v="2"/>
    <x v="1"/>
    <n v="434.07"/>
    <x v="1"/>
  </r>
  <r>
    <s v="ORD110909"/>
    <x v="1"/>
    <x v="2"/>
    <n v="2231.48"/>
    <n v="0.38"/>
    <n v="847.9624"/>
    <n v="1383.5176000000001"/>
    <n v="4"/>
    <x v="579"/>
    <d v="2024-09-24T00:00:00"/>
    <x v="2"/>
    <x v="1"/>
    <n v="360.19"/>
    <x v="3"/>
  </r>
  <r>
    <s v="ORD102283"/>
    <x v="3"/>
    <x v="2"/>
    <n v="2240.41"/>
    <n v="0.31"/>
    <n v="694.5270999999999"/>
    <n v="1545.8829000000001"/>
    <n v="4"/>
    <x v="690"/>
    <d v="2024-03-09T00:00:00"/>
    <x v="0"/>
    <x v="0"/>
    <n v="491.11"/>
    <x v="4"/>
  </r>
  <r>
    <s v="ORD113569"/>
    <x v="3"/>
    <x v="2"/>
    <n v="2242.46"/>
    <n v="0.39"/>
    <n v="874.5594000000001"/>
    <n v="1367.9005999999999"/>
    <n v="4"/>
    <x v="522"/>
    <d v="2024-10-13T00:00:00"/>
    <x v="2"/>
    <x v="2"/>
    <n v="451.99"/>
    <x v="4"/>
  </r>
  <r>
    <s v="ORD110438"/>
    <x v="3"/>
    <x v="0"/>
    <n v="2243.6999999999998"/>
    <n v="0.37"/>
    <n v="830.16899999999987"/>
    <n v="1413.5309999999999"/>
    <n v="4"/>
    <x v="81"/>
    <d v="2024-09-08T00:00:00"/>
    <x v="1"/>
    <x v="1"/>
    <n v="498.08"/>
    <x v="5"/>
  </r>
  <r>
    <s v="ORD105087"/>
    <x v="0"/>
    <x v="2"/>
    <n v="2246.0500000000002"/>
    <n v="0.43"/>
    <n v="965.80150000000003"/>
    <n v="1280.2485000000001"/>
    <n v="4"/>
    <x v="675"/>
    <d v="2023-06-12T00:00:00"/>
    <x v="2"/>
    <x v="2"/>
    <n v="633.75"/>
    <x v="4"/>
  </r>
  <r>
    <s v="ORD113414"/>
    <x v="1"/>
    <x v="3"/>
    <n v="2247.87"/>
    <n v="0.09"/>
    <n v="202.30829999999997"/>
    <n v="2045.5617"/>
    <n v="4"/>
    <x v="646"/>
    <d v="2024-03-01T00:00:00"/>
    <x v="2"/>
    <x v="0"/>
    <n v="190.41"/>
    <x v="3"/>
  </r>
  <r>
    <s v="ORD113697"/>
    <x v="2"/>
    <x v="3"/>
    <n v="2253.89"/>
    <n v="0.49"/>
    <n v="1104.4060999999999"/>
    <n v="1149.4838999999999"/>
    <n v="4"/>
    <x v="354"/>
    <d v="2023-08-22T00:00:00"/>
    <x v="1"/>
    <x v="2"/>
    <n v="500.37"/>
    <x v="5"/>
  </r>
  <r>
    <s v="ORD101708"/>
    <x v="3"/>
    <x v="3"/>
    <n v="2261.0300000000002"/>
    <n v="0.43"/>
    <n v="972.24290000000008"/>
    <n v="1288.7871"/>
    <n v="4"/>
    <x v="399"/>
    <d v="2023-04-29T00:00:00"/>
    <x v="0"/>
    <x v="0"/>
    <n v="397.01"/>
    <x v="1"/>
  </r>
  <r>
    <s v="ORD104695"/>
    <x v="0"/>
    <x v="0"/>
    <n v="2264.44"/>
    <n v="0.31"/>
    <n v="701.97640000000001"/>
    <n v="1562.4636"/>
    <n v="4"/>
    <x v="436"/>
    <d v="2024-10-30T00:00:00"/>
    <x v="2"/>
    <x v="2"/>
    <n v="173.77"/>
    <x v="3"/>
  </r>
  <r>
    <s v="ORD114683"/>
    <x v="2"/>
    <x v="2"/>
    <n v="2266.3000000000002"/>
    <n v="0.18"/>
    <n v="407.93400000000003"/>
    <n v="1858.3660000000002"/>
    <n v="4"/>
    <x v="556"/>
    <d v="2023-02-11T00:00:00"/>
    <x v="0"/>
    <x v="2"/>
    <n v="598.41999999999996"/>
    <x v="0"/>
  </r>
  <r>
    <s v="ORD101616"/>
    <x v="0"/>
    <x v="3"/>
    <n v="2267.12"/>
    <n v="0.1"/>
    <n v="226.71199999999999"/>
    <n v="2040.4079999999999"/>
    <n v="4"/>
    <x v="19"/>
    <d v="2023-10-30T00:00:00"/>
    <x v="2"/>
    <x v="1"/>
    <n v="216"/>
    <x v="0"/>
  </r>
  <r>
    <s v="ORD108694"/>
    <x v="2"/>
    <x v="0"/>
    <n v="2267.86"/>
    <n v="0.43"/>
    <n v="975.1798"/>
    <n v="1292.6802000000002"/>
    <n v="4"/>
    <x v="338"/>
    <d v="2024-08-14T00:00:00"/>
    <x v="2"/>
    <x v="0"/>
    <n v="344.94"/>
    <x v="1"/>
  </r>
  <r>
    <s v="ORD110766"/>
    <x v="0"/>
    <x v="3"/>
    <n v="2267.9899999999998"/>
    <n v="0.22"/>
    <n v="498.95779999999996"/>
    <n v="1769.0321999999999"/>
    <n v="4"/>
    <x v="271"/>
    <d v="2024-10-08T00:00:00"/>
    <x v="1"/>
    <x v="2"/>
    <n v="227.97"/>
    <x v="4"/>
  </r>
  <r>
    <s v="ORD111959"/>
    <x v="0"/>
    <x v="3"/>
    <n v="2271.5500000000002"/>
    <n v="0.37"/>
    <n v="840.47350000000006"/>
    <n v="1431.0765000000001"/>
    <n v="4"/>
    <x v="513"/>
    <d v="2023-08-06T00:00:00"/>
    <x v="1"/>
    <x v="1"/>
    <n v="262.08999999999997"/>
    <x v="4"/>
  </r>
  <r>
    <s v="ORD113788"/>
    <x v="2"/>
    <x v="0"/>
    <n v="2271.73"/>
    <n v="0.46"/>
    <n v="1044.9958000000001"/>
    <n v="1226.7341999999999"/>
    <n v="4"/>
    <x v="380"/>
    <d v="2024-03-15T00:00:00"/>
    <x v="2"/>
    <x v="1"/>
    <n v="214.78"/>
    <x v="0"/>
  </r>
  <r>
    <s v="ORD112196"/>
    <x v="2"/>
    <x v="3"/>
    <n v="2278.52"/>
    <n v="0.49"/>
    <n v="1116.4748"/>
    <n v="1162.0452"/>
    <n v="4"/>
    <x v="125"/>
    <d v="2023-09-05T00:00:00"/>
    <x v="0"/>
    <x v="2"/>
    <n v="398.33"/>
    <x v="4"/>
  </r>
  <r>
    <s v="ORD114214"/>
    <x v="2"/>
    <x v="4"/>
    <n v="2279.5500000000002"/>
    <n v="0.39"/>
    <n v="889.0245000000001"/>
    <n v="1390.5255000000002"/>
    <n v="4"/>
    <x v="168"/>
    <d v="2024-04-16T00:00:00"/>
    <x v="2"/>
    <x v="2"/>
    <n v="571.74"/>
    <x v="5"/>
  </r>
  <r>
    <s v="ORD110152"/>
    <x v="1"/>
    <x v="1"/>
    <n v="2282.16"/>
    <n v="0.04"/>
    <n v="91.2864"/>
    <n v="2190.8735999999999"/>
    <n v="4"/>
    <x v="202"/>
    <d v="2023-10-31T00:00:00"/>
    <x v="2"/>
    <x v="0"/>
    <n v="649"/>
    <x v="5"/>
  </r>
  <r>
    <s v="ORD108060"/>
    <x v="2"/>
    <x v="2"/>
    <n v="2286.2800000000002"/>
    <n v="0.1"/>
    <n v="228.62800000000004"/>
    <n v="2057.652"/>
    <n v="4"/>
    <x v="609"/>
    <d v="2023-10-07T00:00:00"/>
    <x v="2"/>
    <x v="2"/>
    <n v="554.38"/>
    <x v="0"/>
  </r>
  <r>
    <s v="ORD104437"/>
    <x v="3"/>
    <x v="0"/>
    <n v="2289.08"/>
    <n v="0.35"/>
    <n v="801.17799999999988"/>
    <n v="1487.902"/>
    <n v="4"/>
    <x v="61"/>
    <d v="2023-07-22T00:00:00"/>
    <x v="0"/>
    <x v="0"/>
    <n v="557.38"/>
    <x v="1"/>
  </r>
  <r>
    <s v="ORD107476"/>
    <x v="3"/>
    <x v="0"/>
    <n v="2289.9899999999998"/>
    <n v="0.33"/>
    <n v="755.69669999999996"/>
    <n v="1534.2932999999998"/>
    <n v="4"/>
    <x v="102"/>
    <d v="2023-10-05T00:00:00"/>
    <x v="1"/>
    <x v="0"/>
    <n v="263.45"/>
    <x v="0"/>
  </r>
  <r>
    <s v="ORD106868"/>
    <x v="2"/>
    <x v="2"/>
    <n v="2290.44"/>
    <n v="0.38"/>
    <n v="870.36720000000003"/>
    <n v="1420.0727999999999"/>
    <n v="4"/>
    <x v="35"/>
    <d v="2023-02-15T00:00:00"/>
    <x v="0"/>
    <x v="1"/>
    <n v="146.13"/>
    <x v="2"/>
  </r>
  <r>
    <s v="ORD103588"/>
    <x v="1"/>
    <x v="3"/>
    <n v="2290.79"/>
    <n v="0.14000000000000001"/>
    <n v="320.7106"/>
    <n v="1970.0794000000001"/>
    <n v="4"/>
    <x v="653"/>
    <d v="2024-03-18T00:00:00"/>
    <x v="2"/>
    <x v="1"/>
    <n v="545.65"/>
    <x v="3"/>
  </r>
  <r>
    <s v="ORD100274"/>
    <x v="1"/>
    <x v="0"/>
    <n v="2291.09"/>
    <n v="0.08"/>
    <n v="183.28720000000001"/>
    <n v="2107.8027999999999"/>
    <n v="4"/>
    <x v="338"/>
    <d v="2024-08-17T00:00:00"/>
    <x v="2"/>
    <x v="2"/>
    <n v="139.74"/>
    <x v="0"/>
  </r>
  <r>
    <s v="ORD102764"/>
    <x v="1"/>
    <x v="3"/>
    <n v="2291.54"/>
    <n v="0.06"/>
    <n v="137.4924"/>
    <n v="2154.0475999999999"/>
    <n v="4"/>
    <x v="544"/>
    <d v="2023-11-18T00:00:00"/>
    <x v="1"/>
    <x v="1"/>
    <n v="194.21"/>
    <x v="1"/>
  </r>
  <r>
    <s v="ORD105629"/>
    <x v="2"/>
    <x v="1"/>
    <n v="2293.15"/>
    <n v="0.48"/>
    <n v="1100.712"/>
    <n v="1192.4380000000001"/>
    <n v="4"/>
    <x v="633"/>
    <d v="2023-11-14T00:00:00"/>
    <x v="2"/>
    <x v="0"/>
    <n v="453.31"/>
    <x v="5"/>
  </r>
  <r>
    <s v="ORD106914"/>
    <x v="1"/>
    <x v="2"/>
    <n v="2294.0500000000002"/>
    <n v="0.01"/>
    <n v="22.940500000000004"/>
    <n v="2271.1095"/>
    <n v="4"/>
    <x v="689"/>
    <d v="2024-12-22T00:00:00"/>
    <x v="2"/>
    <x v="0"/>
    <n v="675.51"/>
    <x v="2"/>
  </r>
  <r>
    <s v="ORD112867"/>
    <x v="1"/>
    <x v="3"/>
    <n v="2295.41"/>
    <n v="0.16"/>
    <n v="367.26560000000001"/>
    <n v="1928.1443999999999"/>
    <n v="4"/>
    <x v="375"/>
    <d v="2024-09-19T00:00:00"/>
    <x v="1"/>
    <x v="2"/>
    <n v="643.72"/>
    <x v="2"/>
  </r>
  <r>
    <s v="ORD111025"/>
    <x v="2"/>
    <x v="0"/>
    <n v="2295.4299999999998"/>
    <n v="0.06"/>
    <n v="137.72579999999999"/>
    <n v="2157.7041999999997"/>
    <n v="4"/>
    <x v="583"/>
    <d v="2023-10-06T00:00:00"/>
    <x v="1"/>
    <x v="0"/>
    <n v="550.39"/>
    <x v="5"/>
  </r>
  <r>
    <s v="ORD113784"/>
    <x v="2"/>
    <x v="4"/>
    <n v="2297.5"/>
    <n v="0"/>
    <n v="0"/>
    <n v="2297.5"/>
    <n v="4"/>
    <x v="135"/>
    <d v="2024-05-10T00:00:00"/>
    <x v="2"/>
    <x v="0"/>
    <n v="117.08"/>
    <x v="2"/>
  </r>
  <r>
    <s v="ORD112726"/>
    <x v="1"/>
    <x v="2"/>
    <n v="2298.33"/>
    <n v="0.44"/>
    <n v="1011.2651999999999"/>
    <n v="1287.0648000000001"/>
    <n v="4"/>
    <x v="315"/>
    <d v="2023-12-03T00:00:00"/>
    <x v="0"/>
    <x v="2"/>
    <n v="204.51"/>
    <x v="2"/>
  </r>
  <r>
    <s v="ORD104704"/>
    <x v="1"/>
    <x v="2"/>
    <n v="2304.6999999999998"/>
    <n v="0.18"/>
    <n v="414.84599999999995"/>
    <n v="1889.8539999999998"/>
    <n v="4"/>
    <x v="235"/>
    <d v="2023-09-26T00:00:00"/>
    <x v="2"/>
    <x v="0"/>
    <n v="498.11"/>
    <x v="4"/>
  </r>
  <r>
    <s v="ORD105613"/>
    <x v="3"/>
    <x v="1"/>
    <n v="2304.98"/>
    <n v="0.11"/>
    <n v="253.5478"/>
    <n v="2051.4322000000002"/>
    <n v="4"/>
    <x v="553"/>
    <d v="2023-10-06T00:00:00"/>
    <x v="2"/>
    <x v="1"/>
    <n v="219.13"/>
    <x v="5"/>
  </r>
  <r>
    <s v="ORD102190"/>
    <x v="2"/>
    <x v="3"/>
    <n v="2306.6999999999998"/>
    <n v="0"/>
    <n v="0"/>
    <n v="2306.6999999999998"/>
    <n v="4"/>
    <x v="49"/>
    <d v="2024-12-15T00:00:00"/>
    <x v="1"/>
    <x v="0"/>
    <n v="261.27"/>
    <x v="1"/>
  </r>
  <r>
    <s v="ORD104184"/>
    <x v="3"/>
    <x v="2"/>
    <n v="2311.52"/>
    <n v="0.47"/>
    <n v="1086.4143999999999"/>
    <n v="1225.1056000000001"/>
    <n v="4"/>
    <x v="33"/>
    <d v="2023-04-17T00:00:00"/>
    <x v="2"/>
    <x v="2"/>
    <n v="204.65"/>
    <x v="1"/>
  </r>
  <r>
    <s v="ORD103315"/>
    <x v="0"/>
    <x v="3"/>
    <n v="2313.1999999999998"/>
    <n v="0.2"/>
    <n v="462.64"/>
    <n v="1850.56"/>
    <n v="4"/>
    <x v="231"/>
    <d v="2023-07-09T00:00:00"/>
    <x v="0"/>
    <x v="1"/>
    <n v="311.88"/>
    <x v="0"/>
  </r>
  <r>
    <s v="ORD102248"/>
    <x v="3"/>
    <x v="0"/>
    <n v="2314.86"/>
    <n v="0.42"/>
    <n v="972.24120000000005"/>
    <n v="1342.6188000000002"/>
    <n v="4"/>
    <x v="254"/>
    <d v="2024-10-31T00:00:00"/>
    <x v="1"/>
    <x v="2"/>
    <n v="360.92"/>
    <x v="1"/>
  </r>
  <r>
    <s v="ORD114468"/>
    <x v="0"/>
    <x v="0"/>
    <n v="2316.11"/>
    <n v="0.09"/>
    <n v="208.44990000000001"/>
    <n v="2107.6601000000001"/>
    <n v="4"/>
    <x v="480"/>
    <d v="2023-02-24T00:00:00"/>
    <x v="2"/>
    <x v="0"/>
    <n v="653.33000000000004"/>
    <x v="2"/>
  </r>
  <r>
    <s v="ORD102790"/>
    <x v="2"/>
    <x v="4"/>
    <n v="2317.19"/>
    <n v="0.24"/>
    <n v="556.12559999999996"/>
    <n v="1761.0644000000002"/>
    <n v="4"/>
    <x v="583"/>
    <d v="2023-10-07T00:00:00"/>
    <x v="2"/>
    <x v="1"/>
    <n v="355.13"/>
    <x v="5"/>
  </r>
  <r>
    <s v="ORD101187"/>
    <x v="1"/>
    <x v="3"/>
    <n v="2320.52"/>
    <n v="0.3"/>
    <n v="696.15599999999995"/>
    <n v="1624.364"/>
    <n v="4"/>
    <x v="510"/>
    <d v="2024-12-03T00:00:00"/>
    <x v="2"/>
    <x v="2"/>
    <n v="156.74"/>
    <x v="1"/>
  </r>
  <r>
    <s v="ORD107187"/>
    <x v="3"/>
    <x v="2"/>
    <n v="2322.0300000000002"/>
    <n v="0.36"/>
    <n v="835.93080000000009"/>
    <n v="1486.0992000000001"/>
    <n v="4"/>
    <x v="509"/>
    <d v="2024-09-24T00:00:00"/>
    <x v="1"/>
    <x v="1"/>
    <n v="532.42999999999995"/>
    <x v="0"/>
  </r>
  <r>
    <s v="ORD101966"/>
    <x v="1"/>
    <x v="2"/>
    <n v="2327.2600000000002"/>
    <n v="0.24"/>
    <n v="558.54240000000004"/>
    <n v="1768.7176000000002"/>
    <n v="4"/>
    <x v="158"/>
    <d v="2024-10-02T00:00:00"/>
    <x v="0"/>
    <x v="1"/>
    <n v="155.72999999999999"/>
    <x v="1"/>
  </r>
  <r>
    <s v="ORD111268"/>
    <x v="2"/>
    <x v="3"/>
    <n v="2329.23"/>
    <n v="0.27"/>
    <n v="628.89210000000003"/>
    <n v="1700.3379"/>
    <n v="4"/>
    <x v="84"/>
    <d v="2024-06-06T00:00:00"/>
    <x v="2"/>
    <x v="1"/>
    <n v="689.64"/>
    <x v="5"/>
  </r>
  <r>
    <s v="ORD110407"/>
    <x v="3"/>
    <x v="4"/>
    <n v="2329.44"/>
    <n v="0.06"/>
    <n v="139.7664"/>
    <n v="2189.6736000000001"/>
    <n v="4"/>
    <x v="598"/>
    <d v="2024-10-27T00:00:00"/>
    <x v="1"/>
    <x v="0"/>
    <n v="219.66"/>
    <x v="2"/>
  </r>
  <r>
    <s v="ORD112155"/>
    <x v="3"/>
    <x v="0"/>
    <n v="2333.2800000000002"/>
    <n v="0.14000000000000001"/>
    <n v="326.65920000000006"/>
    <n v="2006.6208000000001"/>
    <n v="4"/>
    <x v="334"/>
    <d v="2024-09-21T00:00:00"/>
    <x v="0"/>
    <x v="2"/>
    <n v="299.04000000000002"/>
    <x v="2"/>
  </r>
  <r>
    <s v="ORD109560"/>
    <x v="0"/>
    <x v="0"/>
    <n v="2336.44"/>
    <n v="0.1"/>
    <n v="233.64400000000001"/>
    <n v="2102.7960000000003"/>
    <n v="4"/>
    <x v="567"/>
    <d v="2024-02-25T00:00:00"/>
    <x v="0"/>
    <x v="1"/>
    <n v="248.12"/>
    <x v="1"/>
  </r>
  <r>
    <s v="ORD100423"/>
    <x v="0"/>
    <x v="0"/>
    <n v="2341.98"/>
    <n v="0.19"/>
    <n v="444.97620000000001"/>
    <n v="1897.0038"/>
    <n v="4"/>
    <x v="360"/>
    <d v="2024-12-16T00:00:00"/>
    <x v="1"/>
    <x v="2"/>
    <n v="654.1"/>
    <x v="3"/>
  </r>
  <r>
    <s v="ORD109750"/>
    <x v="3"/>
    <x v="4"/>
    <n v="2345.0500000000002"/>
    <n v="0.24"/>
    <n v="562.81200000000001"/>
    <n v="1782.2380000000003"/>
    <n v="4"/>
    <x v="566"/>
    <d v="2024-10-23T00:00:00"/>
    <x v="2"/>
    <x v="0"/>
    <n v="364.09"/>
    <x v="3"/>
  </r>
  <r>
    <s v="ORD106163"/>
    <x v="1"/>
    <x v="3"/>
    <n v="2346.37"/>
    <n v="0.49"/>
    <n v="1149.7212999999999"/>
    <n v="1196.6487"/>
    <n v="4"/>
    <x v="302"/>
    <d v="2024-12-08T00:00:00"/>
    <x v="0"/>
    <x v="0"/>
    <n v="595.66"/>
    <x v="5"/>
  </r>
  <r>
    <s v="ORD101688"/>
    <x v="1"/>
    <x v="1"/>
    <n v="2350.73"/>
    <n v="0.19"/>
    <n v="446.63870000000003"/>
    <n v="1904.0913"/>
    <n v="4"/>
    <x v="580"/>
    <d v="2024-02-07T00:00:00"/>
    <x v="2"/>
    <x v="0"/>
    <n v="685.8"/>
    <x v="0"/>
  </r>
  <r>
    <s v="ORD100543"/>
    <x v="2"/>
    <x v="3"/>
    <n v="2352.6799999999998"/>
    <n v="0.49"/>
    <n v="1152.8131999999998"/>
    <n v="1199.8668"/>
    <n v="4"/>
    <x v="684"/>
    <d v="2023-08-29T00:00:00"/>
    <x v="1"/>
    <x v="2"/>
    <n v="240.35"/>
    <x v="0"/>
  </r>
  <r>
    <s v="ORD102567"/>
    <x v="2"/>
    <x v="0"/>
    <n v="2353.3000000000002"/>
    <n v="0.2"/>
    <n v="470.66000000000008"/>
    <n v="1882.64"/>
    <n v="4"/>
    <x v="675"/>
    <d v="2023-06-10T00:00:00"/>
    <x v="1"/>
    <x v="0"/>
    <n v="463.37"/>
    <x v="4"/>
  </r>
  <r>
    <s v="ORD107275"/>
    <x v="0"/>
    <x v="1"/>
    <n v="2354.9"/>
    <n v="0.17"/>
    <n v="400.33300000000003"/>
    <n v="1954.567"/>
    <n v="4"/>
    <x v="226"/>
    <d v="2023-12-27T00:00:00"/>
    <x v="0"/>
    <x v="0"/>
    <n v="573.05999999999995"/>
    <x v="3"/>
  </r>
  <r>
    <s v="ORD115074"/>
    <x v="3"/>
    <x v="3"/>
    <n v="2356.08"/>
    <n v="0.45"/>
    <n v="1060.2360000000001"/>
    <n v="1295.8439999999998"/>
    <n v="4"/>
    <x v="109"/>
    <d v="2024-05-27T00:00:00"/>
    <x v="0"/>
    <x v="2"/>
    <n v="376.42"/>
    <x v="3"/>
  </r>
  <r>
    <s v="ORD109149"/>
    <x v="0"/>
    <x v="2"/>
    <n v="2360.0500000000002"/>
    <n v="0.36"/>
    <n v="849.61800000000005"/>
    <n v="1510.4320000000002"/>
    <n v="4"/>
    <x v="448"/>
    <d v="2023-04-10T00:00:00"/>
    <x v="0"/>
    <x v="2"/>
    <n v="473.35"/>
    <x v="0"/>
  </r>
  <r>
    <s v="ORD103890"/>
    <x v="3"/>
    <x v="2"/>
    <n v="2366.4699999999998"/>
    <n v="0.04"/>
    <n v="94.658799999999999"/>
    <n v="2271.8111999999996"/>
    <n v="4"/>
    <x v="42"/>
    <d v="2024-02-20T00:00:00"/>
    <x v="1"/>
    <x v="1"/>
    <n v="304.48"/>
    <x v="5"/>
  </r>
  <r>
    <s v="ORD100893"/>
    <x v="1"/>
    <x v="2"/>
    <n v="2372.1999999999998"/>
    <n v="0.17"/>
    <n v="403.274"/>
    <n v="1968.9259999999999"/>
    <n v="4"/>
    <x v="102"/>
    <d v="2023-10-04T00:00:00"/>
    <x v="2"/>
    <x v="2"/>
    <n v="561.82000000000005"/>
    <x v="1"/>
  </r>
  <r>
    <s v="ORD110448"/>
    <x v="3"/>
    <x v="0"/>
    <n v="2382.12"/>
    <n v="0.34"/>
    <n v="809.92079999999999"/>
    <n v="1572.1992"/>
    <n v="4"/>
    <x v="425"/>
    <d v="2023-02-05T00:00:00"/>
    <x v="1"/>
    <x v="2"/>
    <n v="520.48"/>
    <x v="4"/>
  </r>
  <r>
    <s v="ORD105914"/>
    <x v="2"/>
    <x v="0"/>
    <n v="2383.21"/>
    <n v="0.09"/>
    <n v="214.4889"/>
    <n v="2168.7211000000002"/>
    <n v="4"/>
    <x v="11"/>
    <d v="2024-06-06T00:00:00"/>
    <x v="2"/>
    <x v="2"/>
    <n v="600.29999999999995"/>
    <x v="5"/>
  </r>
  <r>
    <s v="ORD114369"/>
    <x v="1"/>
    <x v="0"/>
    <n v="2384.27"/>
    <n v="0.25"/>
    <n v="596.0675"/>
    <n v="1788.2024999999999"/>
    <n v="4"/>
    <x v="544"/>
    <d v="2023-11-15T00:00:00"/>
    <x v="0"/>
    <x v="1"/>
    <n v="276.02"/>
    <x v="4"/>
  </r>
  <r>
    <s v="ORD101472"/>
    <x v="1"/>
    <x v="4"/>
    <n v="2387.84"/>
    <n v="0.49"/>
    <n v="1170.0416"/>
    <n v="1217.7984000000001"/>
    <n v="4"/>
    <x v="109"/>
    <d v="2024-05-26T00:00:00"/>
    <x v="1"/>
    <x v="2"/>
    <n v="155.27000000000001"/>
    <x v="0"/>
  </r>
  <r>
    <s v="ORD105723"/>
    <x v="1"/>
    <x v="4"/>
    <n v="2390.92"/>
    <n v="0.14000000000000001"/>
    <n v="334.72880000000004"/>
    <n v="2056.1912000000002"/>
    <n v="4"/>
    <x v="491"/>
    <d v="2024-08-24T00:00:00"/>
    <x v="2"/>
    <x v="2"/>
    <n v="161.44999999999999"/>
    <x v="5"/>
  </r>
  <r>
    <s v="ORD115224"/>
    <x v="1"/>
    <x v="1"/>
    <n v="2399.1"/>
    <n v="0.12"/>
    <n v="287.892"/>
    <n v="2111.2080000000001"/>
    <n v="4"/>
    <x v="64"/>
    <d v="2024-09-01T00:00:00"/>
    <x v="0"/>
    <x v="0"/>
    <n v="583.35"/>
    <x v="0"/>
  </r>
  <r>
    <s v="ORD112844"/>
    <x v="0"/>
    <x v="2"/>
    <n v="2401.02"/>
    <n v="0.35"/>
    <n v="840.35699999999997"/>
    <n v="1560.663"/>
    <n v="4"/>
    <x v="565"/>
    <d v="2024-06-26T00:00:00"/>
    <x v="2"/>
    <x v="1"/>
    <n v="288.06"/>
    <x v="4"/>
  </r>
  <r>
    <s v="ORD109571"/>
    <x v="1"/>
    <x v="1"/>
    <n v="2401.9299999999998"/>
    <n v="0.18"/>
    <n v="432.34739999999994"/>
    <n v="1969.5826"/>
    <n v="4"/>
    <x v="569"/>
    <d v="2024-04-22T00:00:00"/>
    <x v="0"/>
    <x v="2"/>
    <n v="542.24"/>
    <x v="1"/>
  </r>
  <r>
    <s v="ORD103386"/>
    <x v="1"/>
    <x v="2"/>
    <n v="2402.38"/>
    <n v="0.26"/>
    <n v="624.61880000000008"/>
    <n v="1777.7611999999999"/>
    <n v="4"/>
    <x v="264"/>
    <d v="2023-11-23T00:00:00"/>
    <x v="1"/>
    <x v="2"/>
    <n v="467.97"/>
    <x v="4"/>
  </r>
  <r>
    <s v="ORD101760"/>
    <x v="3"/>
    <x v="3"/>
    <n v="2402.9499999999998"/>
    <n v="0.34"/>
    <n v="817.00300000000004"/>
    <n v="1585.9469999999997"/>
    <n v="4"/>
    <x v="310"/>
    <d v="2024-02-15T00:00:00"/>
    <x v="2"/>
    <x v="2"/>
    <n v="159.83000000000001"/>
    <x v="4"/>
  </r>
  <r>
    <s v="ORD113065"/>
    <x v="2"/>
    <x v="2"/>
    <n v="2406.8200000000002"/>
    <n v="0.25"/>
    <n v="601.70500000000004"/>
    <n v="1805.1150000000002"/>
    <n v="4"/>
    <x v="576"/>
    <d v="2024-12-23T00:00:00"/>
    <x v="0"/>
    <x v="1"/>
    <n v="291.12"/>
    <x v="1"/>
  </r>
  <r>
    <s v="ORD104642"/>
    <x v="1"/>
    <x v="4"/>
    <n v="2409"/>
    <n v="0.34"/>
    <n v="819.06000000000006"/>
    <n v="1589.94"/>
    <n v="4"/>
    <x v="443"/>
    <d v="2024-02-16T00:00:00"/>
    <x v="0"/>
    <x v="0"/>
    <n v="203.26"/>
    <x v="0"/>
  </r>
  <r>
    <s v="ORD104578"/>
    <x v="3"/>
    <x v="3"/>
    <n v="2410.6799999999998"/>
    <n v="0.26"/>
    <n v="626.77679999999998"/>
    <n v="1783.9031999999997"/>
    <n v="4"/>
    <x v="443"/>
    <d v="2024-02-17T00:00:00"/>
    <x v="0"/>
    <x v="0"/>
    <n v="262.26"/>
    <x v="4"/>
  </r>
  <r>
    <s v="ORD103724"/>
    <x v="0"/>
    <x v="2"/>
    <n v="2414.7199999999998"/>
    <n v="0.21"/>
    <n v="507.09119999999996"/>
    <n v="1907.6288"/>
    <n v="4"/>
    <x v="154"/>
    <d v="2023-01-30T00:00:00"/>
    <x v="0"/>
    <x v="2"/>
    <n v="204.27"/>
    <x v="0"/>
  </r>
  <r>
    <s v="ORD109043"/>
    <x v="2"/>
    <x v="1"/>
    <n v="2414.91"/>
    <n v="0.41"/>
    <n v="990.11309999999992"/>
    <n v="1424.7968999999998"/>
    <n v="4"/>
    <x v="290"/>
    <d v="2023-01-29T00:00:00"/>
    <x v="1"/>
    <x v="1"/>
    <n v="152"/>
    <x v="4"/>
  </r>
  <r>
    <s v="ORD107281"/>
    <x v="0"/>
    <x v="4"/>
    <n v="2415.16"/>
    <n v="0.28000000000000003"/>
    <n v="676.24480000000005"/>
    <n v="1738.9151999999999"/>
    <n v="4"/>
    <x v="112"/>
    <d v="2024-06-23T00:00:00"/>
    <x v="1"/>
    <x v="1"/>
    <n v="700.79"/>
    <x v="2"/>
  </r>
  <r>
    <s v="ORD104407"/>
    <x v="3"/>
    <x v="3"/>
    <n v="2415.73"/>
    <n v="0.4"/>
    <n v="966.29200000000003"/>
    <n v="1449.4380000000001"/>
    <n v="4"/>
    <x v="620"/>
    <d v="2024-07-12T00:00:00"/>
    <x v="0"/>
    <x v="0"/>
    <n v="411.32"/>
    <x v="4"/>
  </r>
  <r>
    <s v="ORD111276"/>
    <x v="3"/>
    <x v="3"/>
    <n v="2415.9899999999998"/>
    <n v="0.13"/>
    <n v="314.07869999999997"/>
    <n v="2101.9112999999998"/>
    <n v="4"/>
    <x v="317"/>
    <d v="2023-06-22T00:00:00"/>
    <x v="0"/>
    <x v="1"/>
    <n v="194.31"/>
    <x v="0"/>
  </r>
  <r>
    <s v="ORD112214"/>
    <x v="3"/>
    <x v="1"/>
    <n v="2417.73"/>
    <n v="0.11"/>
    <n v="265.95030000000003"/>
    <n v="2151.7797"/>
    <n v="4"/>
    <x v="134"/>
    <d v="2023-06-10T00:00:00"/>
    <x v="2"/>
    <x v="1"/>
    <n v="136.09"/>
    <x v="0"/>
  </r>
  <r>
    <s v="ORD102055"/>
    <x v="0"/>
    <x v="1"/>
    <n v="2420.96"/>
    <n v="0.1"/>
    <n v="242.096"/>
    <n v="2178.864"/>
    <n v="4"/>
    <x v="155"/>
    <d v="2024-06-12T00:00:00"/>
    <x v="1"/>
    <x v="0"/>
    <n v="470.87"/>
    <x v="4"/>
  </r>
  <r>
    <s v="ORD101997"/>
    <x v="1"/>
    <x v="4"/>
    <n v="2431.5700000000002"/>
    <n v="0.02"/>
    <n v="48.631400000000006"/>
    <n v="2382.9386"/>
    <n v="4"/>
    <x v="578"/>
    <d v="2024-04-10T00:00:00"/>
    <x v="0"/>
    <x v="1"/>
    <n v="172.57"/>
    <x v="3"/>
  </r>
  <r>
    <s v="ORD108069"/>
    <x v="0"/>
    <x v="2"/>
    <n v="2431.79"/>
    <n v="0.17"/>
    <n v="413.40430000000003"/>
    <n v="2018.3856999999998"/>
    <n v="4"/>
    <x v="400"/>
    <d v="2024-01-04T00:00:00"/>
    <x v="1"/>
    <x v="0"/>
    <n v="285.76"/>
    <x v="1"/>
  </r>
  <r>
    <s v="ORD101617"/>
    <x v="1"/>
    <x v="4"/>
    <n v="2432.85"/>
    <n v="0.34"/>
    <n v="827.16899999999998"/>
    <n v="1605.681"/>
    <n v="4"/>
    <x v="552"/>
    <d v="2023-09-14T00:00:00"/>
    <x v="2"/>
    <x v="1"/>
    <n v="426.1"/>
    <x v="0"/>
  </r>
  <r>
    <s v="ORD112723"/>
    <x v="3"/>
    <x v="3"/>
    <n v="2434.52"/>
    <n v="0.48"/>
    <n v="1168.5696"/>
    <n v="1265.9503999999999"/>
    <n v="4"/>
    <x v="175"/>
    <d v="2023-08-24T00:00:00"/>
    <x v="1"/>
    <x v="0"/>
    <n v="514.77"/>
    <x v="5"/>
  </r>
  <r>
    <s v="ORD110326"/>
    <x v="3"/>
    <x v="1"/>
    <n v="2437.11"/>
    <n v="0.36"/>
    <n v="877.3596"/>
    <n v="1559.7504000000001"/>
    <n v="4"/>
    <x v="533"/>
    <d v="2024-10-24T00:00:00"/>
    <x v="0"/>
    <x v="2"/>
    <n v="588.24"/>
    <x v="0"/>
  </r>
  <r>
    <s v="ORD109496"/>
    <x v="1"/>
    <x v="1"/>
    <n v="2439.58"/>
    <n v="0.19"/>
    <n v="463.52019999999999"/>
    <n v="1976.0598"/>
    <n v="4"/>
    <x v="348"/>
    <d v="2023-09-08T00:00:00"/>
    <x v="2"/>
    <x v="1"/>
    <n v="296.49"/>
    <x v="1"/>
  </r>
  <r>
    <s v="ORD104869"/>
    <x v="2"/>
    <x v="4"/>
    <n v="2442.83"/>
    <n v="0.06"/>
    <n v="146.56979999999999"/>
    <n v="2296.2601999999997"/>
    <n v="4"/>
    <x v="524"/>
    <d v="2023-05-31T00:00:00"/>
    <x v="1"/>
    <x v="0"/>
    <n v="264.8"/>
    <x v="2"/>
  </r>
  <r>
    <s v="ORD111842"/>
    <x v="0"/>
    <x v="4"/>
    <n v="2443.42"/>
    <n v="0.28999999999999998"/>
    <n v="708.59179999999992"/>
    <n v="1734.8282000000002"/>
    <n v="4"/>
    <x v="723"/>
    <d v="2024-06-28T00:00:00"/>
    <x v="1"/>
    <x v="2"/>
    <n v="597.75"/>
    <x v="4"/>
  </r>
  <r>
    <s v="ORD102181"/>
    <x v="1"/>
    <x v="4"/>
    <n v="2449.46"/>
    <n v="0.13"/>
    <n v="318.4298"/>
    <n v="2131.0302000000001"/>
    <n v="4"/>
    <x v="81"/>
    <d v="2024-09-07T00:00:00"/>
    <x v="0"/>
    <x v="0"/>
    <n v="622.85"/>
    <x v="2"/>
  </r>
  <r>
    <s v="ORD104526"/>
    <x v="1"/>
    <x v="2"/>
    <n v="2450.2399999999998"/>
    <n v="0.39"/>
    <n v="955.59359999999992"/>
    <n v="1494.6463999999999"/>
    <n v="4"/>
    <x v="710"/>
    <d v="2023-01-22T00:00:00"/>
    <x v="1"/>
    <x v="2"/>
    <n v="709.83"/>
    <x v="3"/>
  </r>
  <r>
    <s v="ORD115139"/>
    <x v="2"/>
    <x v="3"/>
    <n v="2452.8200000000002"/>
    <n v="0.2"/>
    <n v="490.56400000000008"/>
    <n v="1962.2560000000001"/>
    <n v="4"/>
    <x v="490"/>
    <d v="2023-09-17T00:00:00"/>
    <x v="1"/>
    <x v="0"/>
    <n v="326.73"/>
    <x v="1"/>
  </r>
  <r>
    <s v="ORD101005"/>
    <x v="1"/>
    <x v="3"/>
    <n v="2454.86"/>
    <n v="0.19"/>
    <n v="466.42340000000002"/>
    <n v="1988.4366"/>
    <n v="4"/>
    <x v="702"/>
    <d v="2024-05-03T00:00:00"/>
    <x v="0"/>
    <x v="0"/>
    <n v="603.86"/>
    <x v="2"/>
  </r>
  <r>
    <s v="ORD109239"/>
    <x v="0"/>
    <x v="0"/>
    <n v="2455.38"/>
    <n v="0.26"/>
    <n v="638.39880000000005"/>
    <n v="1816.9812000000002"/>
    <n v="4"/>
    <x v="552"/>
    <d v="2023-09-15T00:00:00"/>
    <x v="2"/>
    <x v="0"/>
    <n v="130.22999999999999"/>
    <x v="0"/>
  </r>
  <r>
    <s v="ORD104948"/>
    <x v="1"/>
    <x v="4"/>
    <n v="2455.4499999999998"/>
    <n v="0.25"/>
    <n v="613.86249999999995"/>
    <n v="1841.5874999999999"/>
    <n v="4"/>
    <x v="663"/>
    <d v="2023-09-01T00:00:00"/>
    <x v="2"/>
    <x v="1"/>
    <n v="644.67999999999995"/>
    <x v="0"/>
  </r>
  <r>
    <s v="ORD100159"/>
    <x v="3"/>
    <x v="0"/>
    <n v="2458.16"/>
    <n v="0.21"/>
    <n v="516.21359999999993"/>
    <n v="1941.9463999999998"/>
    <n v="4"/>
    <x v="606"/>
    <d v="2024-10-20T00:00:00"/>
    <x v="2"/>
    <x v="0"/>
    <n v="508.56"/>
    <x v="5"/>
  </r>
  <r>
    <s v="ORD112820"/>
    <x v="2"/>
    <x v="0"/>
    <n v="2458.67"/>
    <n v="0.16"/>
    <n v="393.38720000000001"/>
    <n v="2065.2828"/>
    <n v="4"/>
    <x v="360"/>
    <d v="2024-12-22T00:00:00"/>
    <x v="1"/>
    <x v="2"/>
    <n v="660.08"/>
    <x v="4"/>
  </r>
  <r>
    <s v="ORD103903"/>
    <x v="1"/>
    <x v="3"/>
    <n v="2458.9"/>
    <n v="0.04"/>
    <n v="98.356000000000009"/>
    <n v="2360.5439999999999"/>
    <n v="4"/>
    <x v="703"/>
    <d v="2023-06-10T00:00:00"/>
    <x v="2"/>
    <x v="2"/>
    <n v="298.41000000000003"/>
    <x v="5"/>
  </r>
  <r>
    <s v="ORD105630"/>
    <x v="2"/>
    <x v="1"/>
    <n v="2461.12"/>
    <n v="0.11"/>
    <n v="270.72319999999996"/>
    <n v="2190.3968"/>
    <n v="4"/>
    <x v="703"/>
    <d v="2023-06-06T00:00:00"/>
    <x v="2"/>
    <x v="2"/>
    <n v="480.25"/>
    <x v="3"/>
  </r>
  <r>
    <s v="ORD108630"/>
    <x v="1"/>
    <x v="4"/>
    <n v="2462.17"/>
    <n v="0.28999999999999998"/>
    <n v="714.02929999999992"/>
    <n v="1748.1407000000002"/>
    <n v="4"/>
    <x v="274"/>
    <d v="2024-12-13T00:00:00"/>
    <x v="0"/>
    <x v="2"/>
    <n v="325.42"/>
    <x v="4"/>
  </r>
  <r>
    <s v="ORD112562"/>
    <x v="0"/>
    <x v="0"/>
    <n v="2465.14"/>
    <n v="0.22"/>
    <n v="542.33079999999995"/>
    <n v="1922.8091999999999"/>
    <n v="4"/>
    <x v="707"/>
    <d v="2023-07-24T00:00:00"/>
    <x v="2"/>
    <x v="0"/>
    <n v="158.01"/>
    <x v="3"/>
  </r>
  <r>
    <s v="ORD103725"/>
    <x v="3"/>
    <x v="1"/>
    <n v="2466.44"/>
    <n v="0.01"/>
    <n v="24.664400000000001"/>
    <n v="2441.7755999999999"/>
    <n v="4"/>
    <x v="412"/>
    <d v="2023-08-30T00:00:00"/>
    <x v="1"/>
    <x v="1"/>
    <n v="637.96"/>
    <x v="0"/>
  </r>
  <r>
    <s v="ORD102442"/>
    <x v="3"/>
    <x v="3"/>
    <n v="2466.83"/>
    <n v="0.01"/>
    <n v="24.668299999999999"/>
    <n v="2442.1617000000001"/>
    <n v="4"/>
    <x v="728"/>
    <d v="2023-10-26T00:00:00"/>
    <x v="0"/>
    <x v="1"/>
    <n v="197.3"/>
    <x v="2"/>
  </r>
  <r>
    <s v="ORD104226"/>
    <x v="1"/>
    <x v="2"/>
    <n v="2469.9499999999998"/>
    <n v="0.43"/>
    <n v="1062.0784999999998"/>
    <n v="1407.8715"/>
    <n v="4"/>
    <x v="44"/>
    <d v="2023-09-24T00:00:00"/>
    <x v="2"/>
    <x v="1"/>
    <n v="579.66999999999996"/>
    <x v="2"/>
  </r>
  <r>
    <s v="ORD103227"/>
    <x v="2"/>
    <x v="0"/>
    <n v="2473.6799999999998"/>
    <n v="0.47"/>
    <n v="1162.6295999999998"/>
    <n v="1311.0504000000001"/>
    <n v="4"/>
    <x v="440"/>
    <d v="2024-11-22T00:00:00"/>
    <x v="1"/>
    <x v="2"/>
    <n v="300.85000000000002"/>
    <x v="0"/>
  </r>
  <r>
    <s v="ORD100366"/>
    <x v="2"/>
    <x v="4"/>
    <n v="2480.9"/>
    <n v="0.4"/>
    <n v="992.36000000000013"/>
    <n v="1488.54"/>
    <n v="4"/>
    <x v="523"/>
    <d v="2024-04-25T00:00:00"/>
    <x v="1"/>
    <x v="2"/>
    <n v="610.64"/>
    <x v="4"/>
  </r>
  <r>
    <s v="ORD105429"/>
    <x v="3"/>
    <x v="1"/>
    <n v="2484.09"/>
    <n v="0.14000000000000001"/>
    <n v="347.77260000000007"/>
    <n v="2136.3173999999999"/>
    <n v="4"/>
    <x v="448"/>
    <d v="2023-04-07T00:00:00"/>
    <x v="1"/>
    <x v="2"/>
    <n v="400.83"/>
    <x v="4"/>
  </r>
  <r>
    <s v="ORD104771"/>
    <x v="3"/>
    <x v="2"/>
    <n v="2484.9699999999998"/>
    <n v="0.46"/>
    <n v="1143.0862"/>
    <n v="1341.8837999999998"/>
    <n v="4"/>
    <x v="199"/>
    <d v="2024-12-02T00:00:00"/>
    <x v="2"/>
    <x v="0"/>
    <n v="342.6"/>
    <x v="3"/>
  </r>
  <r>
    <s v="ORD109451"/>
    <x v="0"/>
    <x v="0"/>
    <n v="2486.56"/>
    <n v="0.26"/>
    <n v="646.50559999999996"/>
    <n v="1840.0544"/>
    <n v="4"/>
    <x v="323"/>
    <d v="2023-09-01T00:00:00"/>
    <x v="2"/>
    <x v="1"/>
    <n v="458.6"/>
    <x v="0"/>
  </r>
  <r>
    <s v="ORD105849"/>
    <x v="3"/>
    <x v="0"/>
    <n v="2487.6799999999998"/>
    <n v="0.23"/>
    <n v="572.16639999999995"/>
    <n v="1915.5135999999998"/>
    <n v="4"/>
    <x v="314"/>
    <d v="2024-04-21T00:00:00"/>
    <x v="1"/>
    <x v="2"/>
    <n v="550.69000000000005"/>
    <x v="1"/>
  </r>
  <r>
    <s v="ORD107494"/>
    <x v="2"/>
    <x v="0"/>
    <n v="2492.91"/>
    <n v="0.03"/>
    <n v="74.787299999999988"/>
    <n v="2418.1226999999999"/>
    <n v="4"/>
    <x v="701"/>
    <d v="2024-08-22T00:00:00"/>
    <x v="2"/>
    <x v="2"/>
    <n v="310.32"/>
    <x v="2"/>
  </r>
  <r>
    <s v="ORD108395"/>
    <x v="3"/>
    <x v="0"/>
    <n v="2495.5500000000002"/>
    <n v="0.44"/>
    <n v="1098.0420000000001"/>
    <n v="1397.508"/>
    <n v="4"/>
    <x v="684"/>
    <d v="2023-08-29T00:00:00"/>
    <x v="0"/>
    <x v="0"/>
    <n v="483.25"/>
    <x v="0"/>
  </r>
  <r>
    <s v="ORD108499"/>
    <x v="1"/>
    <x v="2"/>
    <n v="2502.4499999999998"/>
    <n v="0.15"/>
    <n v="375.36749999999995"/>
    <n v="2127.0825"/>
    <n v="4"/>
    <x v="216"/>
    <d v="2023-04-26T00:00:00"/>
    <x v="0"/>
    <x v="0"/>
    <n v="512.76"/>
    <x v="2"/>
  </r>
  <r>
    <s v="ORD112719"/>
    <x v="0"/>
    <x v="4"/>
    <n v="2508.89"/>
    <n v="0.4"/>
    <n v="1003.556"/>
    <n v="1505.3339999999998"/>
    <n v="4"/>
    <x v="345"/>
    <d v="2023-06-01T00:00:00"/>
    <x v="0"/>
    <x v="0"/>
    <n v="201.72"/>
    <x v="5"/>
  </r>
  <r>
    <s v="ORD101133"/>
    <x v="0"/>
    <x v="1"/>
    <n v="2509.14"/>
    <n v="0.06"/>
    <n v="150.54839999999999"/>
    <n v="2358.5915999999997"/>
    <n v="4"/>
    <x v="346"/>
    <d v="2023-06-07T00:00:00"/>
    <x v="0"/>
    <x v="0"/>
    <n v="396.21"/>
    <x v="3"/>
  </r>
  <r>
    <s v="ORD102359"/>
    <x v="1"/>
    <x v="3"/>
    <n v="2509.2199999999998"/>
    <n v="0.08"/>
    <n v="200.73759999999999"/>
    <n v="2308.4823999999999"/>
    <n v="4"/>
    <x v="570"/>
    <d v="2024-06-03T00:00:00"/>
    <x v="1"/>
    <x v="2"/>
    <n v="446.11"/>
    <x v="0"/>
  </r>
  <r>
    <s v="ORD106463"/>
    <x v="0"/>
    <x v="3"/>
    <n v="2510.0100000000002"/>
    <n v="0.04"/>
    <n v="100.4004"/>
    <n v="2409.6096000000002"/>
    <n v="4"/>
    <x v="558"/>
    <d v="2023-02-12T00:00:00"/>
    <x v="2"/>
    <x v="0"/>
    <n v="591.03"/>
    <x v="4"/>
  </r>
  <r>
    <s v="ORD114273"/>
    <x v="1"/>
    <x v="0"/>
    <n v="2510.9299999999998"/>
    <n v="0.31"/>
    <n v="778.38829999999996"/>
    <n v="1732.5416999999998"/>
    <n v="4"/>
    <x v="634"/>
    <d v="2023-10-04T00:00:00"/>
    <x v="0"/>
    <x v="2"/>
    <n v="546.14"/>
    <x v="4"/>
  </r>
  <r>
    <s v="ORD114780"/>
    <x v="3"/>
    <x v="2"/>
    <n v="2512.02"/>
    <n v="0.44"/>
    <n v="1105.2888"/>
    <n v="1406.7311999999999"/>
    <n v="4"/>
    <x v="370"/>
    <d v="2024-09-11T00:00:00"/>
    <x v="1"/>
    <x v="0"/>
    <n v="647.70000000000005"/>
    <x v="3"/>
  </r>
  <r>
    <s v="ORD114965"/>
    <x v="0"/>
    <x v="1"/>
    <n v="2513.15"/>
    <n v="0.49"/>
    <n v="1231.4435000000001"/>
    <n v="1281.7065"/>
    <n v="4"/>
    <x v="258"/>
    <d v="2024-05-29T00:00:00"/>
    <x v="1"/>
    <x v="1"/>
    <n v="610.91999999999996"/>
    <x v="2"/>
  </r>
  <r>
    <s v="ORD105090"/>
    <x v="1"/>
    <x v="4"/>
    <n v="2514.96"/>
    <n v="0.37"/>
    <n v="930.53520000000003"/>
    <n v="1584.4248"/>
    <n v="4"/>
    <x v="659"/>
    <d v="2023-05-29T00:00:00"/>
    <x v="2"/>
    <x v="0"/>
    <n v="544.13"/>
    <x v="4"/>
  </r>
  <r>
    <s v="ORD114117"/>
    <x v="2"/>
    <x v="4"/>
    <n v="2517.14"/>
    <n v="0.4"/>
    <n v="1006.856"/>
    <n v="1510.2839999999999"/>
    <n v="4"/>
    <x v="83"/>
    <d v="2023-10-16T00:00:00"/>
    <x v="0"/>
    <x v="0"/>
    <n v="407.04"/>
    <x v="2"/>
  </r>
  <r>
    <s v="ORD106209"/>
    <x v="3"/>
    <x v="2"/>
    <n v="2520.19"/>
    <n v="0.23"/>
    <n v="579.64370000000008"/>
    <n v="1940.5463"/>
    <n v="4"/>
    <x v="529"/>
    <d v="2024-05-04T00:00:00"/>
    <x v="1"/>
    <x v="2"/>
    <n v="629.75"/>
    <x v="4"/>
  </r>
  <r>
    <s v="ORD101471"/>
    <x v="2"/>
    <x v="4"/>
    <n v="2522.87"/>
    <n v="0.06"/>
    <n v="151.37219999999999"/>
    <n v="2371.4978000000001"/>
    <n v="4"/>
    <x v="626"/>
    <d v="2024-01-10T00:00:00"/>
    <x v="2"/>
    <x v="1"/>
    <n v="617.23"/>
    <x v="1"/>
  </r>
  <r>
    <s v="ORD112480"/>
    <x v="1"/>
    <x v="2"/>
    <n v="2524.7800000000002"/>
    <n v="0.39"/>
    <n v="984.66420000000016"/>
    <n v="1540.1158"/>
    <n v="4"/>
    <x v="581"/>
    <d v="2023-09-11T00:00:00"/>
    <x v="0"/>
    <x v="2"/>
    <n v="416.52"/>
    <x v="5"/>
  </r>
  <r>
    <s v="ORD107716"/>
    <x v="3"/>
    <x v="4"/>
    <n v="2526.52"/>
    <n v="0.42"/>
    <n v="1061.1384"/>
    <n v="1465.3815999999999"/>
    <n v="4"/>
    <x v="537"/>
    <d v="2024-09-02T00:00:00"/>
    <x v="2"/>
    <x v="1"/>
    <n v="435.74"/>
    <x v="1"/>
  </r>
  <r>
    <s v="ORD109865"/>
    <x v="1"/>
    <x v="0"/>
    <n v="2530.64"/>
    <n v="0.18"/>
    <n v="455.51519999999994"/>
    <n v="2075.1248000000001"/>
    <n v="4"/>
    <x v="385"/>
    <d v="2024-12-07T00:00:00"/>
    <x v="1"/>
    <x v="1"/>
    <n v="231.33"/>
    <x v="2"/>
  </r>
  <r>
    <s v="ORD102140"/>
    <x v="3"/>
    <x v="4"/>
    <n v="2531.31"/>
    <n v="0.48"/>
    <n v="1215.0287999999998"/>
    <n v="1316.2812000000001"/>
    <n v="4"/>
    <x v="538"/>
    <d v="2024-12-06T00:00:00"/>
    <x v="0"/>
    <x v="0"/>
    <n v="282.22000000000003"/>
    <x v="1"/>
  </r>
  <r>
    <s v="ORD101849"/>
    <x v="2"/>
    <x v="3"/>
    <n v="2537.25"/>
    <n v="0.17"/>
    <n v="431.33250000000004"/>
    <n v="2105.9175"/>
    <n v="4"/>
    <x v="629"/>
    <d v="2023-06-29T00:00:00"/>
    <x v="1"/>
    <x v="0"/>
    <n v="561.88"/>
    <x v="3"/>
  </r>
  <r>
    <s v="ORD112666"/>
    <x v="0"/>
    <x v="2"/>
    <n v="2539.17"/>
    <n v="0.19"/>
    <n v="482.44230000000005"/>
    <n v="2056.7276999999999"/>
    <n v="4"/>
    <x v="36"/>
    <d v="2024-06-28T00:00:00"/>
    <x v="1"/>
    <x v="0"/>
    <n v="531.89"/>
    <x v="5"/>
  </r>
  <r>
    <s v="ORD110485"/>
    <x v="0"/>
    <x v="4"/>
    <n v="2542.15"/>
    <n v="0.01"/>
    <n v="25.421500000000002"/>
    <n v="2516.7285000000002"/>
    <n v="4"/>
    <x v="162"/>
    <d v="2023-03-13T00:00:00"/>
    <x v="1"/>
    <x v="1"/>
    <n v="523.49"/>
    <x v="5"/>
  </r>
  <r>
    <s v="ORD112912"/>
    <x v="1"/>
    <x v="0"/>
    <n v="2546.48"/>
    <n v="0.1"/>
    <n v="254.64800000000002"/>
    <n v="2291.8319999999999"/>
    <n v="4"/>
    <x v="539"/>
    <d v="2024-09-30T00:00:00"/>
    <x v="1"/>
    <x v="1"/>
    <n v="541.1"/>
    <x v="3"/>
  </r>
  <r>
    <s v="ORD108231"/>
    <x v="2"/>
    <x v="0"/>
    <n v="2550.67"/>
    <n v="0.16"/>
    <n v="408.10720000000003"/>
    <n v="2142.5628000000002"/>
    <n v="4"/>
    <x v="261"/>
    <d v="2024-12-05T00:00:00"/>
    <x v="0"/>
    <x v="0"/>
    <n v="640.26"/>
    <x v="1"/>
  </r>
  <r>
    <s v="ORD109194"/>
    <x v="0"/>
    <x v="3"/>
    <n v="2551.8200000000002"/>
    <n v="0.24"/>
    <n v="612.43680000000006"/>
    <n v="1939.3832000000002"/>
    <n v="4"/>
    <x v="29"/>
    <d v="2023-02-18T00:00:00"/>
    <x v="0"/>
    <x v="0"/>
    <n v="475.25"/>
    <x v="3"/>
  </r>
  <r>
    <s v="ORD114157"/>
    <x v="2"/>
    <x v="3"/>
    <n v="2552.84"/>
    <n v="0.02"/>
    <n v="51.056800000000003"/>
    <n v="2501.7832000000003"/>
    <n v="4"/>
    <x v="706"/>
    <d v="2024-04-27T00:00:00"/>
    <x v="1"/>
    <x v="2"/>
    <n v="252.38"/>
    <x v="4"/>
  </r>
  <r>
    <s v="ORD112139"/>
    <x v="3"/>
    <x v="2"/>
    <n v="2555.0500000000002"/>
    <n v="0.3"/>
    <n v="766.51499999999999"/>
    <n v="1788.5350000000003"/>
    <n v="4"/>
    <x v="83"/>
    <d v="2023-10-17T00:00:00"/>
    <x v="2"/>
    <x v="0"/>
    <n v="563.41"/>
    <x v="1"/>
  </r>
  <r>
    <s v="ORD107493"/>
    <x v="3"/>
    <x v="3"/>
    <n v="2567.34"/>
    <n v="0.01"/>
    <n v="25.673400000000001"/>
    <n v="2541.6666"/>
    <n v="4"/>
    <x v="183"/>
    <d v="2023-05-27T00:00:00"/>
    <x v="0"/>
    <x v="1"/>
    <n v="195.52"/>
    <x v="4"/>
  </r>
  <r>
    <s v="ORD104809"/>
    <x v="3"/>
    <x v="4"/>
    <n v="2568.33"/>
    <n v="0.26"/>
    <n v="667.76580000000001"/>
    <n v="1900.5641999999998"/>
    <n v="4"/>
    <x v="676"/>
    <d v="2024-03-01T00:00:00"/>
    <x v="0"/>
    <x v="2"/>
    <n v="369.29"/>
    <x v="2"/>
  </r>
  <r>
    <s v="ORD106311"/>
    <x v="0"/>
    <x v="1"/>
    <n v="2568.4499999999998"/>
    <n v="0.37"/>
    <n v="950.3264999999999"/>
    <n v="1618.1234999999999"/>
    <n v="4"/>
    <x v="414"/>
    <d v="2024-02-16T00:00:00"/>
    <x v="1"/>
    <x v="0"/>
    <n v="175.93"/>
    <x v="5"/>
  </r>
  <r>
    <s v="ORD113769"/>
    <x v="0"/>
    <x v="0"/>
    <n v="2571.66"/>
    <n v="0.03"/>
    <n v="77.149799999999999"/>
    <n v="2494.5101999999997"/>
    <n v="4"/>
    <x v="57"/>
    <d v="2024-02-07T00:00:00"/>
    <x v="1"/>
    <x v="2"/>
    <n v="656.57"/>
    <x v="1"/>
  </r>
  <r>
    <s v="ORD111760"/>
    <x v="2"/>
    <x v="4"/>
    <n v="2572.9499999999998"/>
    <n v="0.03"/>
    <n v="77.188499999999991"/>
    <n v="2495.7614999999996"/>
    <n v="4"/>
    <x v="401"/>
    <d v="2024-02-17T00:00:00"/>
    <x v="2"/>
    <x v="1"/>
    <n v="303.52"/>
    <x v="1"/>
  </r>
  <r>
    <s v="ORD102378"/>
    <x v="1"/>
    <x v="4"/>
    <n v="2578.39"/>
    <n v="0.31"/>
    <n v="799.30089999999996"/>
    <n v="1779.0890999999999"/>
    <n v="4"/>
    <x v="417"/>
    <d v="2023-10-25T00:00:00"/>
    <x v="1"/>
    <x v="2"/>
    <n v="177.57"/>
    <x v="5"/>
  </r>
  <r>
    <s v="ORD112708"/>
    <x v="2"/>
    <x v="3"/>
    <n v="2582.0700000000002"/>
    <n v="0.12"/>
    <n v="309.84840000000003"/>
    <n v="2272.2216000000003"/>
    <n v="4"/>
    <x v="205"/>
    <d v="2024-05-01T00:00:00"/>
    <x v="1"/>
    <x v="0"/>
    <n v="678.99"/>
    <x v="4"/>
  </r>
  <r>
    <s v="ORD101414"/>
    <x v="2"/>
    <x v="2"/>
    <n v="2585.2399999999998"/>
    <n v="0.17"/>
    <n v="439.49079999999998"/>
    <n v="2145.7491999999997"/>
    <n v="4"/>
    <x v="231"/>
    <d v="2023-07-14T00:00:00"/>
    <x v="1"/>
    <x v="2"/>
    <n v="189.77"/>
    <x v="4"/>
  </r>
  <r>
    <s v="ORD105987"/>
    <x v="3"/>
    <x v="4"/>
    <n v="2585.87"/>
    <n v="0.15"/>
    <n v="387.88049999999998"/>
    <n v="2197.9894999999997"/>
    <n v="4"/>
    <x v="302"/>
    <d v="2024-12-08T00:00:00"/>
    <x v="2"/>
    <x v="0"/>
    <n v="303.01"/>
    <x v="4"/>
  </r>
  <r>
    <s v="ORD114668"/>
    <x v="2"/>
    <x v="3"/>
    <n v="2586.61"/>
    <n v="0.25"/>
    <n v="646.65250000000003"/>
    <n v="1939.9575"/>
    <n v="4"/>
    <x v="364"/>
    <d v="2023-01-28T00:00:00"/>
    <x v="1"/>
    <x v="0"/>
    <n v="619.72"/>
    <x v="3"/>
  </r>
  <r>
    <s v="ORD109520"/>
    <x v="3"/>
    <x v="0"/>
    <n v="2588.09"/>
    <n v="0.39"/>
    <n v="1009.3551000000001"/>
    <n v="1578.7348999999999"/>
    <n v="4"/>
    <x v="562"/>
    <d v="2024-03-25T00:00:00"/>
    <x v="0"/>
    <x v="1"/>
    <n v="661.13"/>
    <x v="0"/>
  </r>
  <r>
    <s v="ORD109082"/>
    <x v="2"/>
    <x v="3"/>
    <n v="2597.4699999999998"/>
    <n v="0.25"/>
    <n v="649.36749999999995"/>
    <n v="1948.1025"/>
    <n v="4"/>
    <x v="89"/>
    <d v="2024-11-20T00:00:00"/>
    <x v="1"/>
    <x v="0"/>
    <n v="489.6"/>
    <x v="4"/>
  </r>
  <r>
    <s v="ORD114850"/>
    <x v="3"/>
    <x v="2"/>
    <n v="2600.42"/>
    <n v="0.44"/>
    <n v="1144.1848"/>
    <n v="1456.2352000000001"/>
    <n v="4"/>
    <x v="334"/>
    <d v="2024-09-18T00:00:00"/>
    <x v="1"/>
    <x v="2"/>
    <n v="620.27"/>
    <x v="2"/>
  </r>
  <r>
    <s v="ORD108038"/>
    <x v="0"/>
    <x v="1"/>
    <n v="2602.63"/>
    <n v="7.0000000000000007E-2"/>
    <n v="182.18410000000003"/>
    <n v="2420.4459000000002"/>
    <n v="4"/>
    <x v="303"/>
    <d v="2023-12-28T00:00:00"/>
    <x v="0"/>
    <x v="1"/>
    <n v="541.29999999999995"/>
    <x v="4"/>
  </r>
  <r>
    <s v="ORD114562"/>
    <x v="2"/>
    <x v="4"/>
    <n v="2606.19"/>
    <n v="0.25"/>
    <n v="651.54750000000001"/>
    <n v="1954.6424999999999"/>
    <n v="4"/>
    <x v="729"/>
    <d v="2024-02-20T00:00:00"/>
    <x v="1"/>
    <x v="0"/>
    <n v="379.24"/>
    <x v="4"/>
  </r>
  <r>
    <s v="ORD114439"/>
    <x v="0"/>
    <x v="4"/>
    <n v="2608.1999999999998"/>
    <n v="0.17"/>
    <n v="443.39400000000001"/>
    <n v="2164.8059999999996"/>
    <n v="4"/>
    <x v="513"/>
    <d v="2023-08-06T00:00:00"/>
    <x v="1"/>
    <x v="0"/>
    <n v="779.73"/>
    <x v="4"/>
  </r>
  <r>
    <s v="ORD111913"/>
    <x v="2"/>
    <x v="0"/>
    <n v="2615.4"/>
    <n v="0.11"/>
    <n v="287.69400000000002"/>
    <n v="2327.7060000000001"/>
    <n v="4"/>
    <x v="100"/>
    <d v="2024-07-10T00:00:00"/>
    <x v="0"/>
    <x v="1"/>
    <n v="496.4"/>
    <x v="2"/>
  </r>
  <r>
    <s v="ORD110777"/>
    <x v="3"/>
    <x v="4"/>
    <n v="2618.13"/>
    <n v="0.09"/>
    <n v="235.6317"/>
    <n v="2382.4983000000002"/>
    <n v="4"/>
    <x v="208"/>
    <d v="2024-08-08T00:00:00"/>
    <x v="2"/>
    <x v="2"/>
    <n v="137.13999999999999"/>
    <x v="4"/>
  </r>
  <r>
    <s v="ORD113747"/>
    <x v="2"/>
    <x v="3"/>
    <n v="2618.59"/>
    <n v="0.1"/>
    <n v="261.85900000000004"/>
    <n v="2356.7310000000002"/>
    <n v="4"/>
    <x v="599"/>
    <d v="2024-05-21T00:00:00"/>
    <x v="2"/>
    <x v="1"/>
    <n v="588.4"/>
    <x v="0"/>
  </r>
  <r>
    <s v="ORD113646"/>
    <x v="2"/>
    <x v="1"/>
    <n v="2630.21"/>
    <n v="0.33"/>
    <n v="867.96930000000009"/>
    <n v="1762.2406999999998"/>
    <n v="4"/>
    <x v="700"/>
    <d v="2023-07-04T00:00:00"/>
    <x v="0"/>
    <x v="2"/>
    <n v="414.26"/>
    <x v="2"/>
  </r>
  <r>
    <s v="ORD112190"/>
    <x v="2"/>
    <x v="3"/>
    <n v="2630.69"/>
    <n v="0.41"/>
    <n v="1078.5828999999999"/>
    <n v="1552.1071000000002"/>
    <n v="4"/>
    <x v="335"/>
    <d v="2024-05-08T00:00:00"/>
    <x v="2"/>
    <x v="0"/>
    <n v="395.94"/>
    <x v="4"/>
  </r>
  <r>
    <s v="ORD106894"/>
    <x v="3"/>
    <x v="1"/>
    <n v="2631.76"/>
    <n v="0.14000000000000001"/>
    <n v="368.44640000000004"/>
    <n v="2263.3136000000004"/>
    <n v="4"/>
    <x v="691"/>
    <d v="2024-04-11T00:00:00"/>
    <x v="1"/>
    <x v="2"/>
    <n v="674.5"/>
    <x v="4"/>
  </r>
  <r>
    <s v="ORD109402"/>
    <x v="1"/>
    <x v="4"/>
    <n v="2632.27"/>
    <n v="0.09"/>
    <n v="236.90429999999998"/>
    <n v="2395.3656999999998"/>
    <n v="4"/>
    <x v="39"/>
    <d v="2023-06-26T00:00:00"/>
    <x v="0"/>
    <x v="1"/>
    <n v="399.93"/>
    <x v="1"/>
  </r>
  <r>
    <s v="ORD114276"/>
    <x v="0"/>
    <x v="0"/>
    <n v="2636.31"/>
    <n v="0.15"/>
    <n v="395.44649999999996"/>
    <n v="2240.8634999999999"/>
    <n v="4"/>
    <x v="653"/>
    <d v="2024-03-17T00:00:00"/>
    <x v="0"/>
    <x v="1"/>
    <n v="705.88"/>
    <x v="4"/>
  </r>
  <r>
    <s v="ORD113499"/>
    <x v="1"/>
    <x v="2"/>
    <n v="2637.09"/>
    <n v="0.46"/>
    <n v="1213.0614"/>
    <n v="1424.0286000000001"/>
    <n v="4"/>
    <x v="287"/>
    <d v="2024-07-27T00:00:00"/>
    <x v="0"/>
    <x v="2"/>
    <n v="443.88"/>
    <x v="1"/>
  </r>
  <r>
    <s v="ORD112007"/>
    <x v="3"/>
    <x v="3"/>
    <n v="2637.56"/>
    <n v="0.16"/>
    <n v="422.00959999999998"/>
    <n v="2215.5504000000001"/>
    <n v="4"/>
    <x v="7"/>
    <d v="2024-11-27T00:00:00"/>
    <x v="0"/>
    <x v="2"/>
    <n v="382.95"/>
    <x v="4"/>
  </r>
  <r>
    <s v="ORD113896"/>
    <x v="0"/>
    <x v="0"/>
    <n v="2638.44"/>
    <n v="0.18"/>
    <n v="474.91919999999999"/>
    <n v="2163.5208000000002"/>
    <n v="4"/>
    <x v="418"/>
    <d v="2024-05-26T00:00:00"/>
    <x v="2"/>
    <x v="1"/>
    <n v="301.89"/>
    <x v="3"/>
  </r>
  <r>
    <s v="ORD108597"/>
    <x v="0"/>
    <x v="1"/>
    <n v="2640.63"/>
    <n v="0.45"/>
    <n v="1188.2835"/>
    <n v="1452.3465000000001"/>
    <n v="4"/>
    <x v="408"/>
    <d v="2024-04-19T00:00:00"/>
    <x v="2"/>
    <x v="2"/>
    <n v="244.33"/>
    <x v="5"/>
  </r>
  <r>
    <s v="ORD102169"/>
    <x v="3"/>
    <x v="0"/>
    <n v="2643.59"/>
    <n v="0.28999999999999998"/>
    <n v="766.64109999999994"/>
    <n v="1876.9489000000003"/>
    <n v="4"/>
    <x v="346"/>
    <d v="2023-06-01T00:00:00"/>
    <x v="0"/>
    <x v="2"/>
    <n v="577.05999999999995"/>
    <x v="1"/>
  </r>
  <r>
    <s v="ORD111551"/>
    <x v="3"/>
    <x v="0"/>
    <n v="2644.66"/>
    <n v="0.09"/>
    <n v="238.01939999999999"/>
    <n v="2406.6405999999997"/>
    <n v="4"/>
    <x v="193"/>
    <d v="2023-06-27T00:00:00"/>
    <x v="1"/>
    <x v="0"/>
    <n v="479.43"/>
    <x v="2"/>
  </r>
  <r>
    <s v="ORD110895"/>
    <x v="1"/>
    <x v="3"/>
    <n v="2645.86"/>
    <n v="0.38"/>
    <n v="1005.4268000000001"/>
    <n v="1640.4331999999999"/>
    <n v="4"/>
    <x v="82"/>
    <d v="2023-11-03T00:00:00"/>
    <x v="1"/>
    <x v="0"/>
    <n v="335.29"/>
    <x v="1"/>
  </r>
  <r>
    <s v="ORD110208"/>
    <x v="3"/>
    <x v="3"/>
    <n v="2647.05"/>
    <n v="0.22"/>
    <n v="582.351"/>
    <n v="2064.6990000000001"/>
    <n v="4"/>
    <x v="478"/>
    <d v="2024-02-14T00:00:00"/>
    <x v="2"/>
    <x v="0"/>
    <n v="245.94"/>
    <x v="0"/>
  </r>
  <r>
    <s v="ORD104512"/>
    <x v="1"/>
    <x v="3"/>
    <n v="2648.81"/>
    <n v="0.11"/>
    <n v="291.3691"/>
    <n v="2357.4409000000001"/>
    <n v="4"/>
    <x v="522"/>
    <d v="2024-10-17T00:00:00"/>
    <x v="0"/>
    <x v="0"/>
    <n v="583.66999999999996"/>
    <x v="2"/>
  </r>
  <r>
    <s v="ORD100540"/>
    <x v="0"/>
    <x v="2"/>
    <n v="2651.75"/>
    <n v="0.39"/>
    <n v="1034.1825000000001"/>
    <n v="1617.5674999999999"/>
    <n v="4"/>
    <x v="467"/>
    <d v="2024-08-15T00:00:00"/>
    <x v="0"/>
    <x v="1"/>
    <n v="348.81"/>
    <x v="5"/>
  </r>
  <r>
    <s v="ORD100477"/>
    <x v="3"/>
    <x v="0"/>
    <n v="2654.31"/>
    <n v="0.17"/>
    <n v="451.23270000000002"/>
    <n v="2203.0772999999999"/>
    <n v="4"/>
    <x v="705"/>
    <d v="2023-04-08T00:00:00"/>
    <x v="2"/>
    <x v="1"/>
    <n v="523.78"/>
    <x v="0"/>
  </r>
  <r>
    <s v="ORD107596"/>
    <x v="2"/>
    <x v="0"/>
    <n v="2654.94"/>
    <n v="0.38"/>
    <n v="1008.8772"/>
    <n v="1646.0628000000002"/>
    <n v="4"/>
    <x v="579"/>
    <d v="2024-09-19T00:00:00"/>
    <x v="2"/>
    <x v="0"/>
    <n v="280.69"/>
    <x v="4"/>
  </r>
  <r>
    <s v="ORD100958"/>
    <x v="2"/>
    <x v="3"/>
    <n v="2660.59"/>
    <n v="7.0000000000000007E-2"/>
    <n v="186.24130000000002"/>
    <n v="2474.3487"/>
    <n v="4"/>
    <x v="571"/>
    <d v="2024-07-19T00:00:00"/>
    <x v="0"/>
    <x v="2"/>
    <n v="717.24"/>
    <x v="1"/>
  </r>
  <r>
    <s v="ORD113583"/>
    <x v="3"/>
    <x v="2"/>
    <n v="2660.86"/>
    <n v="0.42"/>
    <n v="1117.5612000000001"/>
    <n v="1543.2988"/>
    <n v="4"/>
    <x v="434"/>
    <d v="2024-07-20T00:00:00"/>
    <x v="2"/>
    <x v="0"/>
    <n v="787.19"/>
    <x v="0"/>
  </r>
  <r>
    <s v="ORD109565"/>
    <x v="1"/>
    <x v="0"/>
    <n v="2667.09"/>
    <n v="0.06"/>
    <n v="160.02539999999999"/>
    <n v="2507.0646000000002"/>
    <n v="4"/>
    <x v="120"/>
    <d v="2023-05-10T00:00:00"/>
    <x v="1"/>
    <x v="2"/>
    <n v="742.57"/>
    <x v="3"/>
  </r>
  <r>
    <s v="ORD108384"/>
    <x v="2"/>
    <x v="2"/>
    <n v="2672.05"/>
    <n v="0.34"/>
    <n v="908.49700000000007"/>
    <n v="1763.5530000000001"/>
    <n v="4"/>
    <x v="462"/>
    <d v="2023-01-30T00:00:00"/>
    <x v="0"/>
    <x v="1"/>
    <n v="195.33"/>
    <x v="3"/>
  </r>
  <r>
    <s v="ORD114986"/>
    <x v="2"/>
    <x v="0"/>
    <n v="2687.28"/>
    <n v="0.01"/>
    <n v="26.872800000000002"/>
    <n v="2660.4072000000001"/>
    <n v="4"/>
    <x v="242"/>
    <d v="2024-08-08T00:00:00"/>
    <x v="2"/>
    <x v="2"/>
    <n v="489.44"/>
    <x v="3"/>
  </r>
  <r>
    <s v="ORD113656"/>
    <x v="3"/>
    <x v="3"/>
    <n v="2689.02"/>
    <n v="0.1"/>
    <n v="268.90199999999999"/>
    <n v="2420.1179999999999"/>
    <n v="4"/>
    <x v="257"/>
    <d v="2024-10-27T00:00:00"/>
    <x v="1"/>
    <x v="0"/>
    <n v="769.43"/>
    <x v="3"/>
  </r>
  <r>
    <s v="ORD101747"/>
    <x v="1"/>
    <x v="3"/>
    <n v="2689.62"/>
    <n v="0.12"/>
    <n v="322.75439999999998"/>
    <n v="2366.8656000000001"/>
    <n v="4"/>
    <x v="628"/>
    <d v="2024-08-06T00:00:00"/>
    <x v="0"/>
    <x v="2"/>
    <n v="459.93"/>
    <x v="5"/>
  </r>
  <r>
    <s v="ORD103467"/>
    <x v="2"/>
    <x v="4"/>
    <n v="2695.85"/>
    <n v="0.18"/>
    <n v="485.25299999999999"/>
    <n v="2210.5969999999998"/>
    <n v="4"/>
    <x v="496"/>
    <d v="2023-08-02T00:00:00"/>
    <x v="2"/>
    <x v="2"/>
    <n v="170.5"/>
    <x v="0"/>
  </r>
  <r>
    <s v="ORD100539"/>
    <x v="2"/>
    <x v="0"/>
    <n v="2697.8"/>
    <n v="0.02"/>
    <n v="53.956000000000003"/>
    <n v="2643.8440000000001"/>
    <n v="4"/>
    <x v="0"/>
    <d v="2023-11-14T00:00:00"/>
    <x v="1"/>
    <x v="2"/>
    <n v="582.42999999999995"/>
    <x v="5"/>
  </r>
  <r>
    <s v="ORD100213"/>
    <x v="0"/>
    <x v="0"/>
    <n v="2699.96"/>
    <n v="0.33"/>
    <n v="890.98680000000002"/>
    <n v="1808.9731999999999"/>
    <n v="4"/>
    <x v="219"/>
    <d v="2024-04-10T00:00:00"/>
    <x v="0"/>
    <x v="2"/>
    <n v="774.75"/>
    <x v="1"/>
  </r>
  <r>
    <s v="ORD109500"/>
    <x v="1"/>
    <x v="1"/>
    <n v="2704.75"/>
    <n v="0.03"/>
    <n v="81.142499999999998"/>
    <n v="2623.6075000000001"/>
    <n v="4"/>
    <x v="547"/>
    <d v="2023-02-09T00:00:00"/>
    <x v="0"/>
    <x v="2"/>
    <n v="251.04"/>
    <x v="5"/>
  </r>
  <r>
    <s v="ORD105808"/>
    <x v="2"/>
    <x v="0"/>
    <n v="2706.77"/>
    <n v="0.13"/>
    <n v="351.88010000000003"/>
    <n v="2354.8899000000001"/>
    <n v="4"/>
    <x v="644"/>
    <d v="2023-03-10T00:00:00"/>
    <x v="1"/>
    <x v="1"/>
    <n v="564.66999999999996"/>
    <x v="0"/>
  </r>
  <r>
    <s v="ORD110686"/>
    <x v="0"/>
    <x v="3"/>
    <n v="2709.66"/>
    <n v="0.37"/>
    <n v="1002.5741999999999"/>
    <n v="1707.0857999999998"/>
    <n v="4"/>
    <x v="344"/>
    <d v="2023-05-01T00:00:00"/>
    <x v="0"/>
    <x v="2"/>
    <n v="617.27"/>
    <x v="1"/>
  </r>
  <r>
    <s v="ORD106929"/>
    <x v="3"/>
    <x v="3"/>
    <n v="2710.93"/>
    <n v="0.31"/>
    <n v="840.38829999999996"/>
    <n v="1870.5416999999998"/>
    <n v="4"/>
    <x v="460"/>
    <d v="2023-05-16T00:00:00"/>
    <x v="2"/>
    <x v="0"/>
    <n v="465.8"/>
    <x v="3"/>
  </r>
  <r>
    <s v="ORD108479"/>
    <x v="3"/>
    <x v="1"/>
    <n v="2712.49"/>
    <n v="0.32"/>
    <n v="867.99679999999989"/>
    <n v="1844.4931999999999"/>
    <n v="4"/>
    <x v="521"/>
    <d v="2023-05-02T00:00:00"/>
    <x v="1"/>
    <x v="0"/>
    <n v="600.5"/>
    <x v="2"/>
  </r>
  <r>
    <s v="ORD113202"/>
    <x v="1"/>
    <x v="2"/>
    <n v="2722.13"/>
    <n v="0.45"/>
    <n v="1224.9585000000002"/>
    <n v="1497.1714999999999"/>
    <n v="4"/>
    <x v="536"/>
    <d v="2024-01-04T00:00:00"/>
    <x v="1"/>
    <x v="1"/>
    <n v="305.2"/>
    <x v="2"/>
  </r>
  <r>
    <s v="ORD108698"/>
    <x v="2"/>
    <x v="1"/>
    <n v="2723.18"/>
    <n v="0"/>
    <n v="0"/>
    <n v="2723.18"/>
    <n v="4"/>
    <x v="720"/>
    <d v="2023-03-29T00:00:00"/>
    <x v="0"/>
    <x v="1"/>
    <n v="640.04999999999995"/>
    <x v="4"/>
  </r>
  <r>
    <s v="ORD101636"/>
    <x v="1"/>
    <x v="4"/>
    <n v="2723.45"/>
    <n v="0.28000000000000003"/>
    <n v="762.56600000000003"/>
    <n v="1960.8839999999998"/>
    <n v="4"/>
    <x v="64"/>
    <d v="2024-09-01T00:00:00"/>
    <x v="0"/>
    <x v="1"/>
    <n v="772.59"/>
    <x v="0"/>
  </r>
  <r>
    <s v="ORD114109"/>
    <x v="2"/>
    <x v="2"/>
    <n v="2723.45"/>
    <n v="7.0000000000000007E-2"/>
    <n v="190.64150000000001"/>
    <n v="2532.8084999999996"/>
    <n v="4"/>
    <x v="81"/>
    <d v="2024-09-06T00:00:00"/>
    <x v="1"/>
    <x v="2"/>
    <n v="718.44"/>
    <x v="3"/>
  </r>
  <r>
    <s v="ORD102791"/>
    <x v="1"/>
    <x v="3"/>
    <n v="2724.59"/>
    <n v="0.11"/>
    <n v="299.70490000000001"/>
    <n v="2424.8851"/>
    <n v="4"/>
    <x v="635"/>
    <d v="2024-07-16T00:00:00"/>
    <x v="0"/>
    <x v="1"/>
    <n v="779.57"/>
    <x v="2"/>
  </r>
  <r>
    <s v="ORD113872"/>
    <x v="2"/>
    <x v="2"/>
    <n v="2725.99"/>
    <n v="7.0000000000000007E-2"/>
    <n v="190.8193"/>
    <n v="2535.1706999999997"/>
    <n v="4"/>
    <x v="720"/>
    <d v="2023-03-30T00:00:00"/>
    <x v="1"/>
    <x v="0"/>
    <n v="557"/>
    <x v="0"/>
  </r>
  <r>
    <s v="ORD103974"/>
    <x v="2"/>
    <x v="4"/>
    <n v="2726.19"/>
    <n v="0.46"/>
    <n v="1254.0474000000002"/>
    <n v="1472.1425999999999"/>
    <n v="4"/>
    <x v="197"/>
    <d v="2024-04-06T00:00:00"/>
    <x v="0"/>
    <x v="0"/>
    <n v="586.33000000000004"/>
    <x v="4"/>
  </r>
  <r>
    <s v="ORD102891"/>
    <x v="0"/>
    <x v="1"/>
    <n v="2727.1"/>
    <n v="0.3"/>
    <n v="818.13"/>
    <n v="1908.9699999999998"/>
    <n v="4"/>
    <x v="660"/>
    <d v="2023-01-08T00:00:00"/>
    <x v="0"/>
    <x v="1"/>
    <n v="230.54"/>
    <x v="5"/>
  </r>
  <r>
    <s v="ORD115163"/>
    <x v="2"/>
    <x v="2"/>
    <n v="2734.42"/>
    <n v="0.49"/>
    <n v="1339.8658"/>
    <n v="1394.5542"/>
    <n v="4"/>
    <x v="308"/>
    <d v="2024-01-19T00:00:00"/>
    <x v="1"/>
    <x v="0"/>
    <n v="460.11"/>
    <x v="0"/>
  </r>
  <r>
    <s v="ORD105620"/>
    <x v="0"/>
    <x v="0"/>
    <n v="2735.28"/>
    <n v="0.17"/>
    <n v="464.99760000000009"/>
    <n v="2270.2824000000001"/>
    <n v="4"/>
    <x v="612"/>
    <d v="2023-03-02T00:00:00"/>
    <x v="2"/>
    <x v="2"/>
    <n v="203.15"/>
    <x v="3"/>
  </r>
  <r>
    <s v="ORD110934"/>
    <x v="3"/>
    <x v="4"/>
    <n v="2738.75"/>
    <n v="0.18"/>
    <n v="492.97499999999997"/>
    <n v="2245.7750000000001"/>
    <n v="4"/>
    <x v="584"/>
    <d v="2023-09-25T00:00:00"/>
    <x v="2"/>
    <x v="1"/>
    <n v="593.38"/>
    <x v="1"/>
  </r>
  <r>
    <s v="ORD108261"/>
    <x v="3"/>
    <x v="1"/>
    <n v="2739.54"/>
    <n v="0.27"/>
    <n v="739.67580000000009"/>
    <n v="1999.8642"/>
    <n v="4"/>
    <x v="680"/>
    <d v="2023-05-10T00:00:00"/>
    <x v="2"/>
    <x v="0"/>
    <n v="787.84"/>
    <x v="5"/>
  </r>
  <r>
    <s v="ORD106543"/>
    <x v="2"/>
    <x v="1"/>
    <n v="2744.44"/>
    <n v="0.44"/>
    <n v="1207.5536"/>
    <n v="1536.8864000000001"/>
    <n v="4"/>
    <x v="335"/>
    <d v="2024-05-03T00:00:00"/>
    <x v="0"/>
    <x v="0"/>
    <n v="814.96"/>
    <x v="0"/>
  </r>
  <r>
    <s v="ORD102811"/>
    <x v="1"/>
    <x v="0"/>
    <n v="2745.12"/>
    <n v="0.25"/>
    <n v="686.28"/>
    <n v="2058.84"/>
    <n v="4"/>
    <x v="311"/>
    <d v="2023-09-06T00:00:00"/>
    <x v="1"/>
    <x v="1"/>
    <n v="626.46"/>
    <x v="0"/>
  </r>
  <r>
    <s v="ORD109286"/>
    <x v="1"/>
    <x v="0"/>
    <n v="2756.22"/>
    <n v="0.31"/>
    <n v="854.42819999999995"/>
    <n v="1901.7918"/>
    <n v="4"/>
    <x v="676"/>
    <d v="2024-03-02T00:00:00"/>
    <x v="2"/>
    <x v="1"/>
    <n v="190.71"/>
    <x v="2"/>
  </r>
  <r>
    <s v="ORD110860"/>
    <x v="3"/>
    <x v="0"/>
    <n v="2758.52"/>
    <n v="0.49"/>
    <n v="1351.6748"/>
    <n v="1406.8452"/>
    <n v="4"/>
    <x v="246"/>
    <d v="2024-07-29T00:00:00"/>
    <x v="0"/>
    <x v="2"/>
    <n v="400.46"/>
    <x v="0"/>
  </r>
  <r>
    <s v="ORD103288"/>
    <x v="2"/>
    <x v="2"/>
    <n v="2762.12"/>
    <n v="0.28999999999999998"/>
    <n v="801.01479999999992"/>
    <n v="1961.1052"/>
    <n v="4"/>
    <x v="368"/>
    <d v="2024-05-16T00:00:00"/>
    <x v="1"/>
    <x v="0"/>
    <n v="416.14"/>
    <x v="5"/>
  </r>
  <r>
    <s v="ORD111722"/>
    <x v="3"/>
    <x v="0"/>
    <n v="2770.14"/>
    <n v="0.25"/>
    <n v="692.53499999999997"/>
    <n v="2077.605"/>
    <n v="4"/>
    <x v="246"/>
    <d v="2024-07-29T00:00:00"/>
    <x v="2"/>
    <x v="2"/>
    <n v="193.67"/>
    <x v="2"/>
  </r>
  <r>
    <s v="ORD100750"/>
    <x v="3"/>
    <x v="1"/>
    <n v="2773.4"/>
    <n v="0.1"/>
    <n v="277.34000000000003"/>
    <n v="2496.06"/>
    <n v="4"/>
    <x v="291"/>
    <d v="2023-09-17T00:00:00"/>
    <x v="0"/>
    <x v="2"/>
    <n v="414.86"/>
    <x v="4"/>
  </r>
  <r>
    <s v="ORD102524"/>
    <x v="0"/>
    <x v="3"/>
    <n v="2773.91"/>
    <n v="0.26"/>
    <n v="721.21659999999997"/>
    <n v="2052.6934000000001"/>
    <n v="4"/>
    <x v="655"/>
    <d v="2024-11-21T00:00:00"/>
    <x v="1"/>
    <x v="2"/>
    <n v="291.51"/>
    <x v="0"/>
  </r>
  <r>
    <s v="ORD110503"/>
    <x v="0"/>
    <x v="1"/>
    <n v="2776.98"/>
    <n v="0.26"/>
    <n v="722.01480000000004"/>
    <n v="2054.9652000000001"/>
    <n v="4"/>
    <x v="331"/>
    <d v="2023-10-19T00:00:00"/>
    <x v="1"/>
    <x v="0"/>
    <n v="716.13"/>
    <x v="5"/>
  </r>
  <r>
    <s v="ORD102865"/>
    <x v="0"/>
    <x v="2"/>
    <n v="2779.92"/>
    <n v="0.33"/>
    <n v="917.37360000000012"/>
    <n v="1862.5463999999999"/>
    <n v="4"/>
    <x v="180"/>
    <d v="2023-09-24T00:00:00"/>
    <x v="1"/>
    <x v="1"/>
    <n v="678.05"/>
    <x v="2"/>
  </r>
  <r>
    <s v="ORD106536"/>
    <x v="1"/>
    <x v="0"/>
    <n v="2780.02"/>
    <n v="0.32"/>
    <n v="889.60640000000001"/>
    <n v="1890.4135999999999"/>
    <n v="4"/>
    <x v="670"/>
    <d v="2023-07-05T00:00:00"/>
    <x v="0"/>
    <x v="0"/>
    <n v="256.79000000000002"/>
    <x v="5"/>
  </r>
  <r>
    <s v="ORD110366"/>
    <x v="2"/>
    <x v="2"/>
    <n v="2780.92"/>
    <n v="0.1"/>
    <n v="278.09200000000004"/>
    <n v="2502.828"/>
    <n v="4"/>
    <x v="153"/>
    <d v="2023-04-30T00:00:00"/>
    <x v="0"/>
    <x v="1"/>
    <n v="612.13"/>
    <x v="5"/>
  </r>
  <r>
    <s v="ORD113490"/>
    <x v="1"/>
    <x v="3"/>
    <n v="2782.68"/>
    <n v="0.38"/>
    <n v="1057.4184"/>
    <n v="1725.2615999999998"/>
    <n v="4"/>
    <x v="366"/>
    <d v="2024-06-10T00:00:00"/>
    <x v="2"/>
    <x v="0"/>
    <n v="245.77"/>
    <x v="3"/>
  </r>
  <r>
    <s v="ORD114642"/>
    <x v="1"/>
    <x v="3"/>
    <n v="2789.6"/>
    <n v="0.32"/>
    <n v="892.67200000000003"/>
    <n v="1896.9279999999999"/>
    <n v="4"/>
    <x v="96"/>
    <d v="2024-08-14T00:00:00"/>
    <x v="1"/>
    <x v="0"/>
    <n v="167.24"/>
    <x v="0"/>
  </r>
  <r>
    <s v="ORD115266"/>
    <x v="0"/>
    <x v="3"/>
    <n v="2791.26"/>
    <n v="0.11"/>
    <n v="307.03860000000003"/>
    <n v="2484.2214000000004"/>
    <n v="4"/>
    <x v="94"/>
    <d v="2024-03-31T00:00:00"/>
    <x v="2"/>
    <x v="2"/>
    <n v="189.16"/>
    <x v="3"/>
  </r>
  <r>
    <s v="ORD113244"/>
    <x v="2"/>
    <x v="0"/>
    <n v="2803.62"/>
    <n v="0.14000000000000001"/>
    <n v="392.5068"/>
    <n v="2411.1131999999998"/>
    <n v="4"/>
    <x v="157"/>
    <d v="2024-07-26T00:00:00"/>
    <x v="2"/>
    <x v="1"/>
    <n v="544.74"/>
    <x v="5"/>
  </r>
  <r>
    <s v="ORD109959"/>
    <x v="2"/>
    <x v="1"/>
    <n v="2804.9"/>
    <n v="0.38"/>
    <n v="1065.8620000000001"/>
    <n v="1739.038"/>
    <n v="4"/>
    <x v="668"/>
    <d v="2023-03-10T00:00:00"/>
    <x v="1"/>
    <x v="1"/>
    <n v="615.45000000000005"/>
    <x v="4"/>
  </r>
  <r>
    <s v="ORD114476"/>
    <x v="2"/>
    <x v="0"/>
    <n v="2809.01"/>
    <n v="7.0000000000000007E-2"/>
    <n v="196.63070000000005"/>
    <n v="2612.3793000000001"/>
    <n v="4"/>
    <x v="593"/>
    <d v="2023-03-31T00:00:00"/>
    <x v="2"/>
    <x v="2"/>
    <n v="547.15"/>
    <x v="4"/>
  </r>
  <r>
    <s v="ORD115070"/>
    <x v="3"/>
    <x v="4"/>
    <n v="2809.3"/>
    <n v="0.5"/>
    <n v="1404.65"/>
    <n v="1404.65"/>
    <n v="4"/>
    <x v="349"/>
    <d v="2024-07-21T00:00:00"/>
    <x v="2"/>
    <x v="1"/>
    <n v="794.33"/>
    <x v="5"/>
  </r>
  <r>
    <s v="ORD109376"/>
    <x v="1"/>
    <x v="1"/>
    <n v="2811.15"/>
    <n v="0.47"/>
    <n v="1321.2404999999999"/>
    <n v="1489.9095000000002"/>
    <n v="4"/>
    <x v="665"/>
    <d v="2023-10-06T00:00:00"/>
    <x v="2"/>
    <x v="0"/>
    <n v="594.77"/>
    <x v="1"/>
  </r>
  <r>
    <s v="ORD109027"/>
    <x v="3"/>
    <x v="2"/>
    <n v="2815.23"/>
    <n v="0.45"/>
    <n v="1266.8534999999999"/>
    <n v="1548.3765000000001"/>
    <n v="4"/>
    <x v="726"/>
    <d v="2024-05-23T00:00:00"/>
    <x v="1"/>
    <x v="1"/>
    <n v="803.58"/>
    <x v="1"/>
  </r>
  <r>
    <s v="ORD112467"/>
    <x v="0"/>
    <x v="0"/>
    <n v="2819.31"/>
    <n v="0.23"/>
    <n v="648.44130000000007"/>
    <n v="2170.8687"/>
    <n v="4"/>
    <x v="469"/>
    <d v="2023-01-14T00:00:00"/>
    <x v="2"/>
    <x v="2"/>
    <n v="213.09"/>
    <x v="5"/>
  </r>
  <r>
    <s v="ORD113529"/>
    <x v="2"/>
    <x v="4"/>
    <n v="2821.12"/>
    <n v="0.18"/>
    <n v="507.80159999999995"/>
    <n v="2313.3184000000001"/>
    <n v="4"/>
    <x v="399"/>
    <d v="2023-04-28T00:00:00"/>
    <x v="1"/>
    <x v="2"/>
    <n v="282.12"/>
    <x v="2"/>
  </r>
  <r>
    <s v="ORD111039"/>
    <x v="1"/>
    <x v="0"/>
    <n v="2822.44"/>
    <n v="0.15"/>
    <n v="423.36599999999999"/>
    <n v="2399.0740000000001"/>
    <n v="4"/>
    <x v="723"/>
    <d v="2024-06-30T00:00:00"/>
    <x v="1"/>
    <x v="2"/>
    <n v="257.81"/>
    <x v="5"/>
  </r>
  <r>
    <s v="ORD100604"/>
    <x v="0"/>
    <x v="0"/>
    <n v="2822.91"/>
    <n v="0.36"/>
    <n v="1016.2475999999999"/>
    <n v="1806.6623999999999"/>
    <n v="4"/>
    <x v="13"/>
    <d v="2024-12-21T00:00:00"/>
    <x v="1"/>
    <x v="1"/>
    <n v="498.16"/>
    <x v="0"/>
  </r>
  <r>
    <s v="ORD111647"/>
    <x v="3"/>
    <x v="1"/>
    <n v="2831.39"/>
    <n v="0.05"/>
    <n v="141.56950000000001"/>
    <n v="2689.8204999999998"/>
    <n v="4"/>
    <x v="312"/>
    <d v="2023-02-15T00:00:00"/>
    <x v="2"/>
    <x v="1"/>
    <n v="507.72"/>
    <x v="1"/>
  </r>
  <r>
    <s v="ORD108681"/>
    <x v="3"/>
    <x v="1"/>
    <n v="2834.09"/>
    <n v="0.41"/>
    <n v="1161.9768999999999"/>
    <n v="1672.1131000000003"/>
    <n v="4"/>
    <x v="97"/>
    <d v="2024-11-04T00:00:00"/>
    <x v="1"/>
    <x v="0"/>
    <n v="770.98"/>
    <x v="4"/>
  </r>
  <r>
    <s v="ORD109528"/>
    <x v="1"/>
    <x v="4"/>
    <n v="2838.95"/>
    <n v="0.24"/>
    <n v="681.34799999999996"/>
    <n v="2157.6019999999999"/>
    <n v="4"/>
    <x v="695"/>
    <d v="2024-10-11T00:00:00"/>
    <x v="2"/>
    <x v="2"/>
    <n v="264.39999999999998"/>
    <x v="2"/>
  </r>
  <r>
    <s v="ORD110144"/>
    <x v="3"/>
    <x v="0"/>
    <n v="2855.85"/>
    <n v="7.0000000000000007E-2"/>
    <n v="199.90950000000001"/>
    <n v="2655.9404999999997"/>
    <n v="4"/>
    <x v="77"/>
    <d v="2023-09-27T00:00:00"/>
    <x v="0"/>
    <x v="2"/>
    <n v="708.14"/>
    <x v="0"/>
  </r>
  <r>
    <s v="ORD113123"/>
    <x v="1"/>
    <x v="1"/>
    <n v="2856.18"/>
    <n v="0.05"/>
    <n v="142.809"/>
    <n v="2713.3709999999996"/>
    <n v="4"/>
    <x v="52"/>
    <d v="2023-04-18T00:00:00"/>
    <x v="2"/>
    <x v="2"/>
    <n v="497.69"/>
    <x v="1"/>
  </r>
  <r>
    <s v="ORD104503"/>
    <x v="1"/>
    <x v="3"/>
    <n v="2861.21"/>
    <n v="0.03"/>
    <n v="85.836299999999994"/>
    <n v="2775.3737000000001"/>
    <n v="4"/>
    <x v="639"/>
    <d v="2023-08-18T00:00:00"/>
    <x v="2"/>
    <x v="1"/>
    <n v="489.48"/>
    <x v="4"/>
  </r>
  <r>
    <s v="ORD113731"/>
    <x v="0"/>
    <x v="1"/>
    <n v="2866.36"/>
    <n v="0.25"/>
    <n v="716.59"/>
    <n v="2149.77"/>
    <n v="4"/>
    <x v="121"/>
    <d v="2024-11-17T00:00:00"/>
    <x v="1"/>
    <x v="0"/>
    <n v="457.68"/>
    <x v="2"/>
  </r>
  <r>
    <s v="ORD113525"/>
    <x v="1"/>
    <x v="2"/>
    <n v="2866.72"/>
    <n v="0.35"/>
    <n v="1003.3519999999999"/>
    <n v="1863.3679999999999"/>
    <n v="4"/>
    <x v="331"/>
    <d v="2023-10-23T00:00:00"/>
    <x v="2"/>
    <x v="2"/>
    <n v="477.45"/>
    <x v="5"/>
  </r>
  <r>
    <s v="ORD114057"/>
    <x v="3"/>
    <x v="4"/>
    <n v="2868.31"/>
    <n v="0.5"/>
    <n v="1434.155"/>
    <n v="1434.155"/>
    <n v="4"/>
    <x v="143"/>
    <d v="2024-09-16T00:00:00"/>
    <x v="0"/>
    <x v="2"/>
    <n v="169.87"/>
    <x v="5"/>
  </r>
  <r>
    <s v="ORD101321"/>
    <x v="0"/>
    <x v="4"/>
    <n v="2868.63"/>
    <n v="0.2"/>
    <n v="573.726"/>
    <n v="2294.904"/>
    <n v="4"/>
    <x v="392"/>
    <d v="2024-01-12T00:00:00"/>
    <x v="0"/>
    <x v="1"/>
    <n v="732.44"/>
    <x v="4"/>
  </r>
  <r>
    <s v="ORD108771"/>
    <x v="2"/>
    <x v="3"/>
    <n v="2869.3"/>
    <n v="0.37"/>
    <n v="1061.6410000000001"/>
    <n v="1807.6590000000001"/>
    <n v="4"/>
    <x v="723"/>
    <d v="2024-06-29T00:00:00"/>
    <x v="1"/>
    <x v="1"/>
    <n v="464.67"/>
    <x v="0"/>
  </r>
  <r>
    <s v="ORD107482"/>
    <x v="1"/>
    <x v="2"/>
    <n v="2869.97"/>
    <n v="0.33"/>
    <n v="947.09010000000001"/>
    <n v="1922.8798999999999"/>
    <n v="4"/>
    <x v="608"/>
    <d v="2023-01-27T00:00:00"/>
    <x v="2"/>
    <x v="2"/>
    <n v="549.4"/>
    <x v="1"/>
  </r>
  <r>
    <s v="ORD111926"/>
    <x v="3"/>
    <x v="1"/>
    <n v="2871.96"/>
    <n v="0.21"/>
    <n v="603.11159999999995"/>
    <n v="2268.8483999999999"/>
    <n v="4"/>
    <x v="730"/>
    <d v="2024-05-04T00:00:00"/>
    <x v="0"/>
    <x v="2"/>
    <n v="662.48"/>
    <x v="1"/>
  </r>
  <r>
    <s v="ORD107483"/>
    <x v="0"/>
    <x v="4"/>
    <n v="2873.47"/>
    <n v="0.35"/>
    <n v="1005.7144999999998"/>
    <n v="1867.7555"/>
    <n v="4"/>
    <x v="361"/>
    <d v="2023-05-28T00:00:00"/>
    <x v="1"/>
    <x v="0"/>
    <n v="628.79999999999995"/>
    <x v="1"/>
  </r>
  <r>
    <s v="ORD113003"/>
    <x v="0"/>
    <x v="3"/>
    <n v="2875.58"/>
    <n v="0.47"/>
    <n v="1351.5225999999998"/>
    <n v="1524.0574000000001"/>
    <n v="4"/>
    <x v="724"/>
    <d v="2024-08-01T00:00:00"/>
    <x v="2"/>
    <x v="2"/>
    <n v="630.82000000000005"/>
    <x v="5"/>
  </r>
  <r>
    <s v="ORD105088"/>
    <x v="3"/>
    <x v="0"/>
    <n v="2879.66"/>
    <n v="0.09"/>
    <n v="259.1694"/>
    <n v="2620.4906000000001"/>
    <n v="4"/>
    <x v="377"/>
    <d v="2023-06-26T00:00:00"/>
    <x v="2"/>
    <x v="1"/>
    <n v="223.52"/>
    <x v="3"/>
  </r>
  <r>
    <s v="ORD107879"/>
    <x v="0"/>
    <x v="0"/>
    <n v="2890.91"/>
    <n v="0.17"/>
    <n v="491.4547"/>
    <n v="2399.4552999999996"/>
    <n v="4"/>
    <x v="680"/>
    <d v="2023-05-08T00:00:00"/>
    <x v="0"/>
    <x v="1"/>
    <n v="154.71"/>
    <x v="1"/>
  </r>
  <r>
    <s v="ORD110537"/>
    <x v="0"/>
    <x v="1"/>
    <n v="2896.8"/>
    <n v="0.02"/>
    <n v="57.936000000000007"/>
    <n v="2838.864"/>
    <n v="4"/>
    <x v="338"/>
    <d v="2024-08-19T00:00:00"/>
    <x v="2"/>
    <x v="1"/>
    <n v="463.02"/>
    <x v="2"/>
  </r>
  <r>
    <s v="ORD109758"/>
    <x v="0"/>
    <x v="1"/>
    <n v="2901.68"/>
    <n v="0.17"/>
    <n v="493.28559999999999"/>
    <n v="2408.3943999999997"/>
    <n v="4"/>
    <x v="461"/>
    <d v="2023-07-06T00:00:00"/>
    <x v="0"/>
    <x v="1"/>
    <n v="553.79999999999995"/>
    <x v="0"/>
  </r>
  <r>
    <s v="ORD104959"/>
    <x v="3"/>
    <x v="3"/>
    <n v="2902.59"/>
    <n v="0.12"/>
    <n v="348.31080000000003"/>
    <n v="2554.2791999999999"/>
    <n v="4"/>
    <x v="107"/>
    <d v="2024-04-06T00:00:00"/>
    <x v="1"/>
    <x v="0"/>
    <n v="729.36"/>
    <x v="4"/>
  </r>
  <r>
    <s v="ORD109377"/>
    <x v="1"/>
    <x v="2"/>
    <n v="2903.27"/>
    <n v="0.38"/>
    <n v="1103.2426"/>
    <n v="1800.0273999999999"/>
    <n v="4"/>
    <x v="605"/>
    <d v="2024-07-04T00:00:00"/>
    <x v="1"/>
    <x v="0"/>
    <n v="225.03"/>
    <x v="1"/>
  </r>
  <r>
    <s v="ORD100647"/>
    <x v="1"/>
    <x v="4"/>
    <n v="2907.45"/>
    <n v="0.26"/>
    <n v="755.93700000000001"/>
    <n v="2151.5129999999999"/>
    <n v="4"/>
    <x v="168"/>
    <d v="2024-04-14T00:00:00"/>
    <x v="1"/>
    <x v="2"/>
    <n v="545.4"/>
    <x v="5"/>
  </r>
  <r>
    <s v="ORD102390"/>
    <x v="2"/>
    <x v="3"/>
    <n v="2913.2"/>
    <n v="0.48"/>
    <n v="1398.3359999999998"/>
    <n v="1514.864"/>
    <n v="4"/>
    <x v="587"/>
    <d v="2024-11-28T00:00:00"/>
    <x v="1"/>
    <x v="0"/>
    <n v="489.84"/>
    <x v="1"/>
  </r>
  <r>
    <s v="ORD108065"/>
    <x v="1"/>
    <x v="4"/>
    <n v="2915.27"/>
    <n v="0.39"/>
    <n v="1136.9553000000001"/>
    <n v="1778.3146999999999"/>
    <n v="4"/>
    <x v="512"/>
    <d v="2024-07-19T00:00:00"/>
    <x v="2"/>
    <x v="0"/>
    <n v="185.72"/>
    <x v="2"/>
  </r>
  <r>
    <s v="ORD109730"/>
    <x v="3"/>
    <x v="0"/>
    <n v="2916.18"/>
    <n v="0.27"/>
    <n v="787.36860000000001"/>
    <n v="2128.8113999999996"/>
    <n v="4"/>
    <x v="361"/>
    <d v="2023-05-28T00:00:00"/>
    <x v="1"/>
    <x v="1"/>
    <n v="561.13"/>
    <x v="4"/>
  </r>
  <r>
    <s v="ORD109563"/>
    <x v="2"/>
    <x v="3"/>
    <n v="2919.26"/>
    <n v="0.48"/>
    <n v="1401.2447999999999"/>
    <n v="1518.0152000000003"/>
    <n v="4"/>
    <x v="63"/>
    <d v="2024-02-16T00:00:00"/>
    <x v="0"/>
    <x v="1"/>
    <n v="307.93"/>
    <x v="5"/>
  </r>
  <r>
    <s v="ORD103743"/>
    <x v="0"/>
    <x v="1"/>
    <n v="2919.31"/>
    <n v="0.11"/>
    <n v="321.1241"/>
    <n v="2598.1858999999999"/>
    <n v="4"/>
    <x v="349"/>
    <d v="2024-07-23T00:00:00"/>
    <x v="0"/>
    <x v="1"/>
    <n v="790.72"/>
    <x v="0"/>
  </r>
  <r>
    <s v="ORD101718"/>
    <x v="2"/>
    <x v="2"/>
    <n v="2924.08"/>
    <n v="0.06"/>
    <n v="175.44479999999999"/>
    <n v="2748.6351999999997"/>
    <n v="4"/>
    <x v="288"/>
    <d v="2024-09-20T00:00:00"/>
    <x v="1"/>
    <x v="2"/>
    <n v="240.54"/>
    <x v="4"/>
  </r>
  <r>
    <s v="ORD100677"/>
    <x v="3"/>
    <x v="4"/>
    <n v="2930.71"/>
    <n v="0.48"/>
    <n v="1406.7408"/>
    <n v="1523.9692"/>
    <n v="4"/>
    <x v="433"/>
    <d v="2023-04-19T00:00:00"/>
    <x v="0"/>
    <x v="0"/>
    <n v="663.73"/>
    <x v="1"/>
  </r>
  <r>
    <s v="ORD106091"/>
    <x v="3"/>
    <x v="3"/>
    <n v="2930.84"/>
    <n v="0.32"/>
    <n v="937.86880000000008"/>
    <n v="1992.9712"/>
    <n v="4"/>
    <x v="626"/>
    <d v="2024-01-09T00:00:00"/>
    <x v="2"/>
    <x v="2"/>
    <n v="778.39"/>
    <x v="4"/>
  </r>
  <r>
    <s v="ORD110062"/>
    <x v="0"/>
    <x v="2"/>
    <n v="2932.77"/>
    <n v="0.47"/>
    <n v="1378.4018999999998"/>
    <n v="1554.3681000000001"/>
    <n v="4"/>
    <x v="132"/>
    <d v="2024-01-18T00:00:00"/>
    <x v="0"/>
    <x v="0"/>
    <n v="687.81"/>
    <x v="0"/>
  </r>
  <r>
    <s v="ORD114385"/>
    <x v="1"/>
    <x v="4"/>
    <n v="2932.95"/>
    <n v="0.37"/>
    <n v="1085.1914999999999"/>
    <n v="1847.7584999999999"/>
    <n v="4"/>
    <x v="60"/>
    <d v="2023-11-15T00:00:00"/>
    <x v="1"/>
    <x v="0"/>
    <n v="480.15"/>
    <x v="4"/>
  </r>
  <r>
    <s v="ORD105177"/>
    <x v="2"/>
    <x v="3"/>
    <n v="2937.18"/>
    <n v="0.08"/>
    <n v="234.9744"/>
    <n v="2702.2055999999998"/>
    <n v="4"/>
    <x v="547"/>
    <d v="2023-02-10T00:00:00"/>
    <x v="1"/>
    <x v="1"/>
    <n v="397.86"/>
    <x v="0"/>
  </r>
  <r>
    <s v="ORD102901"/>
    <x v="2"/>
    <x v="0"/>
    <n v="2939.73"/>
    <n v="0.14000000000000001"/>
    <n v="411.56220000000002"/>
    <n v="2528.1678000000002"/>
    <n v="4"/>
    <x v="236"/>
    <d v="2023-11-12T00:00:00"/>
    <x v="0"/>
    <x v="2"/>
    <n v="392.2"/>
    <x v="5"/>
  </r>
  <r>
    <s v="ORD100442"/>
    <x v="1"/>
    <x v="1"/>
    <n v="2945.41"/>
    <n v="0.1"/>
    <n v="294.541"/>
    <n v="2650.8689999999997"/>
    <n v="4"/>
    <x v="80"/>
    <d v="2024-09-09T00:00:00"/>
    <x v="2"/>
    <x v="0"/>
    <n v="715.35"/>
    <x v="3"/>
  </r>
  <r>
    <s v="ORD101349"/>
    <x v="1"/>
    <x v="2"/>
    <n v="2946.82"/>
    <n v="0.3"/>
    <n v="884.04600000000005"/>
    <n v="2062.7740000000003"/>
    <n v="4"/>
    <x v="147"/>
    <d v="2024-01-04T00:00:00"/>
    <x v="2"/>
    <x v="0"/>
    <n v="491.43"/>
    <x v="4"/>
  </r>
  <r>
    <s v="ORD111828"/>
    <x v="2"/>
    <x v="3"/>
    <n v="2947.43"/>
    <n v="0.32"/>
    <n v="943.17759999999998"/>
    <n v="2004.2523999999999"/>
    <n v="4"/>
    <x v="266"/>
    <d v="2023-01-09T00:00:00"/>
    <x v="0"/>
    <x v="0"/>
    <n v="550.97"/>
    <x v="2"/>
  </r>
  <r>
    <s v="ORD103799"/>
    <x v="1"/>
    <x v="2"/>
    <n v="2948.96"/>
    <n v="0.15"/>
    <n v="442.34399999999999"/>
    <n v="2506.616"/>
    <n v="4"/>
    <x v="671"/>
    <d v="2024-10-18T00:00:00"/>
    <x v="2"/>
    <x v="1"/>
    <n v="502.82"/>
    <x v="5"/>
  </r>
  <r>
    <s v="ORD106551"/>
    <x v="2"/>
    <x v="3"/>
    <n v="2949.13"/>
    <n v="0.4"/>
    <n v="1179.652"/>
    <n v="1769.4780000000001"/>
    <n v="4"/>
    <x v="729"/>
    <d v="2024-02-18T00:00:00"/>
    <x v="0"/>
    <x v="2"/>
    <n v="834.58"/>
    <x v="5"/>
  </r>
  <r>
    <s v="ORD104041"/>
    <x v="3"/>
    <x v="3"/>
    <n v="2949.43"/>
    <n v="0.1"/>
    <n v="294.94299999999998"/>
    <n v="2654.4870000000001"/>
    <n v="4"/>
    <x v="287"/>
    <d v="2024-07-26T00:00:00"/>
    <x v="0"/>
    <x v="2"/>
    <n v="179.54"/>
    <x v="5"/>
  </r>
  <r>
    <s v="ORD106093"/>
    <x v="1"/>
    <x v="3"/>
    <n v="2954.43"/>
    <n v="0.27"/>
    <n v="797.6961"/>
    <n v="2156.7338999999997"/>
    <n v="4"/>
    <x v="587"/>
    <d v="2024-11-29T00:00:00"/>
    <x v="0"/>
    <x v="0"/>
    <n v="682.58"/>
    <x v="2"/>
  </r>
  <r>
    <s v="ORD100184"/>
    <x v="1"/>
    <x v="1"/>
    <n v="2954.82"/>
    <n v="0.13"/>
    <n v="384.12660000000005"/>
    <n v="2570.6934000000001"/>
    <n v="4"/>
    <x v="503"/>
    <d v="2024-03-11T00:00:00"/>
    <x v="1"/>
    <x v="2"/>
    <n v="227.77"/>
    <x v="3"/>
  </r>
  <r>
    <s v="ORD104857"/>
    <x v="0"/>
    <x v="2"/>
    <n v="2959.54"/>
    <n v="0.03"/>
    <n v="88.786199999999994"/>
    <n v="2870.7538"/>
    <n v="4"/>
    <x v="225"/>
    <d v="2024-07-08T00:00:00"/>
    <x v="2"/>
    <x v="1"/>
    <n v="289.56"/>
    <x v="5"/>
  </r>
  <r>
    <s v="ORD101599"/>
    <x v="1"/>
    <x v="3"/>
    <n v="2961.2"/>
    <n v="0.28000000000000003"/>
    <n v="829.13600000000008"/>
    <n v="2132.0639999999999"/>
    <n v="4"/>
    <x v="527"/>
    <d v="2024-01-30T00:00:00"/>
    <x v="2"/>
    <x v="0"/>
    <n v="858.04"/>
    <x v="2"/>
  </r>
  <r>
    <s v="ORD114425"/>
    <x v="1"/>
    <x v="1"/>
    <n v="2968.89"/>
    <n v="0.28000000000000003"/>
    <n v="831.28920000000005"/>
    <n v="2137.6007999999997"/>
    <n v="4"/>
    <x v="553"/>
    <d v="2023-10-11T00:00:00"/>
    <x v="1"/>
    <x v="2"/>
    <n v="439.87"/>
    <x v="1"/>
  </r>
  <r>
    <s v="ORD101260"/>
    <x v="0"/>
    <x v="3"/>
    <n v="2970.83"/>
    <n v="0.44"/>
    <n v="1307.1651999999999"/>
    <n v="1663.6648"/>
    <n v="4"/>
    <x v="174"/>
    <d v="2024-11-08T00:00:00"/>
    <x v="0"/>
    <x v="1"/>
    <n v="771.25"/>
    <x v="5"/>
  </r>
  <r>
    <s v="ORD104371"/>
    <x v="3"/>
    <x v="3"/>
    <n v="2971.73"/>
    <n v="0.19"/>
    <n v="564.62869999999998"/>
    <n v="2407.1013000000003"/>
    <n v="4"/>
    <x v="620"/>
    <d v="2024-07-08T00:00:00"/>
    <x v="1"/>
    <x v="2"/>
    <n v="836.73"/>
    <x v="3"/>
  </r>
  <r>
    <s v="ORD103593"/>
    <x v="1"/>
    <x v="0"/>
    <n v="2979.76"/>
    <n v="0.41"/>
    <n v="1221.7016000000001"/>
    <n v="1758.0584000000001"/>
    <n v="4"/>
    <x v="530"/>
    <d v="2023-10-31T00:00:00"/>
    <x v="0"/>
    <x v="1"/>
    <n v="732.86"/>
    <x v="3"/>
  </r>
  <r>
    <s v="ORD103977"/>
    <x v="3"/>
    <x v="2"/>
    <n v="2981.41"/>
    <n v="0.04"/>
    <n v="119.2564"/>
    <n v="2862.1535999999996"/>
    <n v="4"/>
    <x v="363"/>
    <d v="2023-12-06T00:00:00"/>
    <x v="0"/>
    <x v="2"/>
    <n v="196.97"/>
    <x v="3"/>
  </r>
  <r>
    <s v="ORD100534"/>
    <x v="0"/>
    <x v="1"/>
    <n v="2983.9"/>
    <n v="0.18"/>
    <n v="537.10199999999998"/>
    <n v="2446.7980000000002"/>
    <n v="4"/>
    <x v="193"/>
    <d v="2023-06-25T00:00:00"/>
    <x v="0"/>
    <x v="0"/>
    <n v="432.16"/>
    <x v="3"/>
  </r>
  <r>
    <s v="ORD107687"/>
    <x v="2"/>
    <x v="1"/>
    <n v="2986.01"/>
    <n v="0.17"/>
    <n v="507.62170000000009"/>
    <n v="2478.3883000000001"/>
    <n v="4"/>
    <x v="627"/>
    <d v="2023-02-06T00:00:00"/>
    <x v="1"/>
    <x v="1"/>
    <n v="753.68"/>
    <x v="1"/>
  </r>
  <r>
    <s v="ORD106254"/>
    <x v="2"/>
    <x v="2"/>
    <n v="2987.13"/>
    <n v="0.15"/>
    <n v="448.06950000000001"/>
    <n v="2539.0605"/>
    <n v="4"/>
    <x v="532"/>
    <d v="2024-01-26T00:00:00"/>
    <x v="2"/>
    <x v="1"/>
    <n v="691.71"/>
    <x v="4"/>
  </r>
  <r>
    <s v="ORD108294"/>
    <x v="3"/>
    <x v="3"/>
    <n v="2987.44"/>
    <n v="0.23"/>
    <n v="687.11120000000005"/>
    <n v="2300.3288000000002"/>
    <n v="4"/>
    <x v="2"/>
    <d v="2023-11-28T00:00:00"/>
    <x v="2"/>
    <x v="1"/>
    <n v="376.09"/>
    <x v="0"/>
  </r>
  <r>
    <s v="ORD103609"/>
    <x v="3"/>
    <x v="0"/>
    <n v="2988.16"/>
    <n v="0.3"/>
    <n v="896.44799999999998"/>
    <n v="2091.712"/>
    <n v="4"/>
    <x v="216"/>
    <d v="2023-04-21T00:00:00"/>
    <x v="1"/>
    <x v="0"/>
    <n v="382.77"/>
    <x v="2"/>
  </r>
  <r>
    <s v="ORD105055"/>
    <x v="2"/>
    <x v="0"/>
    <n v="2990.98"/>
    <n v="0.19"/>
    <n v="568.28620000000001"/>
    <n v="2422.6938"/>
    <n v="4"/>
    <x v="342"/>
    <d v="2023-11-22T00:00:00"/>
    <x v="1"/>
    <x v="0"/>
    <n v="312.86"/>
    <x v="3"/>
  </r>
  <r>
    <s v="ORD112892"/>
    <x v="0"/>
    <x v="0"/>
    <n v="2996.88"/>
    <n v="0.43"/>
    <n v="1288.6584"/>
    <n v="1708.2216000000001"/>
    <n v="4"/>
    <x v="196"/>
    <d v="2024-04-26T00:00:00"/>
    <x v="0"/>
    <x v="0"/>
    <n v="216.21"/>
    <x v="0"/>
  </r>
  <r>
    <s v="ORD109741"/>
    <x v="3"/>
    <x v="3"/>
    <n v="3000.29"/>
    <n v="0.35"/>
    <n v="1050.1015"/>
    <n v="1950.1885"/>
    <n v="4"/>
    <x v="452"/>
    <d v="2023-10-10T00:00:00"/>
    <x v="0"/>
    <x v="2"/>
    <n v="866.36"/>
    <x v="0"/>
  </r>
  <r>
    <s v="ORD102592"/>
    <x v="0"/>
    <x v="3"/>
    <n v="3000.9"/>
    <n v="0.11"/>
    <n v="330.09899999999999"/>
    <n v="2670.8009999999999"/>
    <n v="4"/>
    <x v="311"/>
    <d v="2023-09-07T00:00:00"/>
    <x v="1"/>
    <x v="2"/>
    <n v="790.44"/>
    <x v="5"/>
  </r>
  <r>
    <s v="ORD106356"/>
    <x v="1"/>
    <x v="3"/>
    <n v="3006.92"/>
    <n v="0.39"/>
    <n v="1172.6988000000001"/>
    <n v="1834.2212"/>
    <n v="4"/>
    <x v="286"/>
    <d v="2024-06-24T00:00:00"/>
    <x v="1"/>
    <x v="1"/>
    <n v="472.65"/>
    <x v="2"/>
  </r>
  <r>
    <s v="ORD107388"/>
    <x v="0"/>
    <x v="1"/>
    <n v="3009.31"/>
    <n v="0.23"/>
    <n v="692.1413"/>
    <n v="2317.1687000000002"/>
    <n v="4"/>
    <x v="365"/>
    <d v="2023-07-26T00:00:00"/>
    <x v="0"/>
    <x v="1"/>
    <n v="600.37"/>
    <x v="2"/>
  </r>
  <r>
    <s v="ORD104028"/>
    <x v="3"/>
    <x v="3"/>
    <n v="3010.4"/>
    <n v="0.45"/>
    <n v="1354.68"/>
    <n v="1655.72"/>
    <n v="4"/>
    <x v="179"/>
    <d v="2023-12-07T00:00:00"/>
    <x v="2"/>
    <x v="2"/>
    <n v="887.73"/>
    <x v="2"/>
  </r>
  <r>
    <s v="ORD109860"/>
    <x v="1"/>
    <x v="2"/>
    <n v="3010.68"/>
    <n v="0.32"/>
    <n v="963.41759999999999"/>
    <n v="2047.2623999999998"/>
    <n v="4"/>
    <x v="647"/>
    <d v="2023-03-06T00:00:00"/>
    <x v="2"/>
    <x v="0"/>
    <n v="272.83999999999997"/>
    <x v="4"/>
  </r>
  <r>
    <s v="ORD110094"/>
    <x v="3"/>
    <x v="0"/>
    <n v="3019.39"/>
    <n v="0.37"/>
    <n v="1117.1742999999999"/>
    <n v="1902.2157"/>
    <n v="4"/>
    <x v="238"/>
    <d v="2023-03-18T00:00:00"/>
    <x v="0"/>
    <x v="1"/>
    <n v="669.63"/>
    <x v="1"/>
  </r>
  <r>
    <s v="ORD103235"/>
    <x v="2"/>
    <x v="3"/>
    <n v="3019.98"/>
    <n v="0.24"/>
    <n v="724.79520000000002"/>
    <n v="2295.1848"/>
    <n v="4"/>
    <x v="111"/>
    <d v="2024-12-26T00:00:00"/>
    <x v="1"/>
    <x v="1"/>
    <n v="614.37"/>
    <x v="0"/>
  </r>
  <r>
    <s v="ORD101400"/>
    <x v="0"/>
    <x v="4"/>
    <n v="3022.23"/>
    <n v="0.16"/>
    <n v="483.55680000000001"/>
    <n v="2538.6732000000002"/>
    <n v="4"/>
    <x v="394"/>
    <d v="2024-02-07T00:00:00"/>
    <x v="1"/>
    <x v="1"/>
    <n v="551.17999999999995"/>
    <x v="3"/>
  </r>
  <r>
    <s v="ORD114489"/>
    <x v="1"/>
    <x v="2"/>
    <n v="3023.96"/>
    <n v="0.45"/>
    <n v="1360.7820000000002"/>
    <n v="1663.1779999999999"/>
    <n v="4"/>
    <x v="453"/>
    <d v="2023-04-09T00:00:00"/>
    <x v="2"/>
    <x v="2"/>
    <n v="259.10000000000002"/>
    <x v="3"/>
  </r>
  <r>
    <s v="ORD109514"/>
    <x v="2"/>
    <x v="2"/>
    <n v="3028.45"/>
    <n v="0.27"/>
    <n v="817.68150000000003"/>
    <n v="2210.7684999999997"/>
    <n v="4"/>
    <x v="366"/>
    <d v="2024-06-07T00:00:00"/>
    <x v="1"/>
    <x v="1"/>
    <n v="189.98"/>
    <x v="5"/>
  </r>
  <r>
    <s v="ORD110241"/>
    <x v="3"/>
    <x v="3"/>
    <n v="3029.4"/>
    <n v="0.47"/>
    <n v="1423.818"/>
    <n v="1605.5820000000001"/>
    <n v="4"/>
    <x v="569"/>
    <d v="2024-04-19T00:00:00"/>
    <x v="1"/>
    <x v="1"/>
    <n v="152.46"/>
    <x v="4"/>
  </r>
  <r>
    <s v="ORD107505"/>
    <x v="3"/>
    <x v="1"/>
    <n v="3039.19"/>
    <n v="0.48"/>
    <n v="1458.8111999999999"/>
    <n v="1580.3788000000002"/>
    <n v="4"/>
    <x v="434"/>
    <d v="2024-07-23T00:00:00"/>
    <x v="2"/>
    <x v="1"/>
    <n v="789.35"/>
    <x v="4"/>
  </r>
  <r>
    <s v="ORD107141"/>
    <x v="0"/>
    <x v="3"/>
    <n v="3044.56"/>
    <n v="0.08"/>
    <n v="243.56479999999999"/>
    <n v="2800.9951999999998"/>
    <n v="4"/>
    <x v="140"/>
    <d v="2023-05-11T00:00:00"/>
    <x v="1"/>
    <x v="0"/>
    <n v="680.58"/>
    <x v="2"/>
  </r>
  <r>
    <s v="ORD106959"/>
    <x v="1"/>
    <x v="0"/>
    <n v="3045.59"/>
    <n v="0.45"/>
    <n v="1370.5155000000002"/>
    <n v="1675.0744999999999"/>
    <n v="4"/>
    <x v="728"/>
    <d v="2023-11-01T00:00:00"/>
    <x v="0"/>
    <x v="2"/>
    <n v="610.34"/>
    <x v="5"/>
  </r>
  <r>
    <s v="ORD109872"/>
    <x v="2"/>
    <x v="2"/>
    <n v="3051.44"/>
    <n v="0.44"/>
    <n v="1342.6336000000001"/>
    <n v="1708.8063999999999"/>
    <n v="4"/>
    <x v="541"/>
    <d v="2023-03-13T00:00:00"/>
    <x v="1"/>
    <x v="2"/>
    <n v="417.94"/>
    <x v="2"/>
  </r>
  <r>
    <s v="ORD103845"/>
    <x v="2"/>
    <x v="4"/>
    <n v="3051.75"/>
    <n v="0.1"/>
    <n v="305.17500000000001"/>
    <n v="2746.5749999999998"/>
    <n v="4"/>
    <x v="350"/>
    <d v="2023-06-08T00:00:00"/>
    <x v="2"/>
    <x v="1"/>
    <n v="280.99"/>
    <x v="0"/>
  </r>
  <r>
    <s v="ORD112316"/>
    <x v="0"/>
    <x v="1"/>
    <n v="3054.03"/>
    <n v="0.49"/>
    <n v="1496.4747"/>
    <n v="1557.5553000000002"/>
    <n v="4"/>
    <x v="41"/>
    <d v="2024-12-20T00:00:00"/>
    <x v="0"/>
    <x v="0"/>
    <n v="412.55"/>
    <x v="0"/>
  </r>
  <r>
    <s v="ORD102537"/>
    <x v="2"/>
    <x v="2"/>
    <n v="3056.26"/>
    <n v="0.14000000000000001"/>
    <n v="427.87640000000005"/>
    <n v="2628.3836000000001"/>
    <n v="4"/>
    <x v="452"/>
    <d v="2023-10-16T00:00:00"/>
    <x v="0"/>
    <x v="2"/>
    <n v="240.03"/>
    <x v="0"/>
  </r>
  <r>
    <s v="ORD104064"/>
    <x v="0"/>
    <x v="3"/>
    <n v="3056.71"/>
    <n v="0"/>
    <n v="0"/>
    <n v="3056.71"/>
    <n v="4"/>
    <x v="198"/>
    <d v="2023-10-16T00:00:00"/>
    <x v="0"/>
    <x v="1"/>
    <n v="712.26"/>
    <x v="0"/>
  </r>
  <r>
    <s v="ORD111131"/>
    <x v="2"/>
    <x v="3"/>
    <n v="3057.57"/>
    <n v="0.33"/>
    <n v="1008.9981000000001"/>
    <n v="2048.5718999999999"/>
    <n v="4"/>
    <x v="215"/>
    <d v="2024-09-30T00:00:00"/>
    <x v="2"/>
    <x v="1"/>
    <n v="754.03"/>
    <x v="2"/>
  </r>
  <r>
    <s v="ORD113557"/>
    <x v="2"/>
    <x v="4"/>
    <n v="3058.47"/>
    <n v="0.25"/>
    <n v="764.61749999999995"/>
    <n v="2293.8525"/>
    <n v="4"/>
    <x v="435"/>
    <d v="2024-08-27T00:00:00"/>
    <x v="1"/>
    <x v="2"/>
    <n v="813.18"/>
    <x v="1"/>
  </r>
  <r>
    <s v="ORD101049"/>
    <x v="1"/>
    <x v="1"/>
    <n v="3059.65"/>
    <n v="0.37"/>
    <n v="1132.0705"/>
    <n v="1927.5795000000001"/>
    <n v="4"/>
    <x v="234"/>
    <d v="2023-01-10T00:00:00"/>
    <x v="0"/>
    <x v="0"/>
    <n v="454.93"/>
    <x v="4"/>
  </r>
  <r>
    <s v="ORD106526"/>
    <x v="1"/>
    <x v="2"/>
    <n v="3061.48"/>
    <n v="0.1"/>
    <n v="306.14800000000002"/>
    <n v="2755.3319999999999"/>
    <n v="4"/>
    <x v="69"/>
    <d v="2023-04-02T00:00:00"/>
    <x v="0"/>
    <x v="1"/>
    <n v="492.91"/>
    <x v="4"/>
  </r>
  <r>
    <s v="ORD102024"/>
    <x v="1"/>
    <x v="3"/>
    <n v="3062.36"/>
    <n v="0.16"/>
    <n v="489.97760000000005"/>
    <n v="2572.3824"/>
    <n v="4"/>
    <x v="3"/>
    <d v="2023-03-04T00:00:00"/>
    <x v="1"/>
    <x v="2"/>
    <n v="371.38"/>
    <x v="1"/>
  </r>
  <r>
    <s v="ORD101690"/>
    <x v="2"/>
    <x v="1"/>
    <n v="3067.39"/>
    <n v="0.09"/>
    <n v="276.06509999999997"/>
    <n v="2791.3249000000001"/>
    <n v="4"/>
    <x v="703"/>
    <d v="2023-06-08T00:00:00"/>
    <x v="1"/>
    <x v="1"/>
    <n v="475.46"/>
    <x v="1"/>
  </r>
  <r>
    <s v="ORD100585"/>
    <x v="0"/>
    <x v="2"/>
    <n v="3074.73"/>
    <n v="0.32"/>
    <n v="983.91359999999997"/>
    <n v="2090.8164000000002"/>
    <n v="4"/>
    <x v="344"/>
    <d v="2023-05-05T00:00:00"/>
    <x v="2"/>
    <x v="1"/>
    <n v="819.52"/>
    <x v="5"/>
  </r>
  <r>
    <s v="ORD104866"/>
    <x v="1"/>
    <x v="1"/>
    <n v="3076.42"/>
    <n v="0.28999999999999998"/>
    <n v="892.16179999999997"/>
    <n v="2184.2582000000002"/>
    <n v="4"/>
    <x v="329"/>
    <d v="2023-11-26T00:00:00"/>
    <x v="1"/>
    <x v="0"/>
    <n v="651.89"/>
    <x v="0"/>
  </r>
  <r>
    <s v="ORD108961"/>
    <x v="1"/>
    <x v="2"/>
    <n v="3077.85"/>
    <n v="0.37"/>
    <n v="1138.8045"/>
    <n v="1939.0454999999999"/>
    <n v="4"/>
    <x v="103"/>
    <d v="2023-10-06T00:00:00"/>
    <x v="0"/>
    <x v="1"/>
    <n v="381.36"/>
    <x v="4"/>
  </r>
  <r>
    <s v="ORD104278"/>
    <x v="1"/>
    <x v="2"/>
    <n v="3081.1"/>
    <n v="0.13"/>
    <n v="400.54300000000001"/>
    <n v="2680.5569999999998"/>
    <n v="4"/>
    <x v="134"/>
    <d v="2023-06-15T00:00:00"/>
    <x v="2"/>
    <x v="0"/>
    <n v="748.3"/>
    <x v="0"/>
  </r>
  <r>
    <s v="ORD108684"/>
    <x v="2"/>
    <x v="4"/>
    <n v="3089.42"/>
    <n v="0.46"/>
    <n v="1421.1332"/>
    <n v="1668.2868000000001"/>
    <n v="4"/>
    <x v="435"/>
    <d v="2024-08-26T00:00:00"/>
    <x v="2"/>
    <x v="1"/>
    <n v="594.85"/>
    <x v="5"/>
  </r>
  <r>
    <s v="ORD113009"/>
    <x v="0"/>
    <x v="4"/>
    <n v="3091.52"/>
    <n v="0.41"/>
    <n v="1267.5231999999999"/>
    <n v="1823.9968000000001"/>
    <n v="4"/>
    <x v="186"/>
    <d v="2023-08-08T00:00:00"/>
    <x v="0"/>
    <x v="1"/>
    <n v="169.65"/>
    <x v="5"/>
  </r>
  <r>
    <s v="ORD110137"/>
    <x v="2"/>
    <x v="1"/>
    <n v="3094.84"/>
    <n v="0.3"/>
    <n v="928.452"/>
    <n v="2166.3879999999999"/>
    <n v="4"/>
    <x v="573"/>
    <d v="2023-01-05T00:00:00"/>
    <x v="1"/>
    <x v="2"/>
    <n v="729.04"/>
    <x v="3"/>
  </r>
  <r>
    <s v="ORD102167"/>
    <x v="0"/>
    <x v="0"/>
    <n v="3095.15"/>
    <n v="0.46"/>
    <n v="1423.769"/>
    <n v="1671.3810000000001"/>
    <n v="4"/>
    <x v="384"/>
    <d v="2023-05-29T00:00:00"/>
    <x v="0"/>
    <x v="1"/>
    <n v="296.87"/>
    <x v="0"/>
  </r>
  <r>
    <s v="ORD114794"/>
    <x v="0"/>
    <x v="1"/>
    <n v="3099.11"/>
    <n v="0.42"/>
    <n v="1301.6261999999999"/>
    <n v="1797.4838000000002"/>
    <n v="4"/>
    <x v="724"/>
    <d v="2024-08-01T00:00:00"/>
    <x v="1"/>
    <x v="1"/>
    <n v="585.22"/>
    <x v="3"/>
  </r>
  <r>
    <s v="ORD115233"/>
    <x v="3"/>
    <x v="2"/>
    <n v="3106.9"/>
    <n v="0.4"/>
    <n v="1242.7600000000002"/>
    <n v="1864.1399999999999"/>
    <n v="4"/>
    <x v="648"/>
    <d v="2024-03-30T00:00:00"/>
    <x v="1"/>
    <x v="1"/>
    <n v="589.36"/>
    <x v="2"/>
  </r>
  <r>
    <s v="ORD107981"/>
    <x v="0"/>
    <x v="3"/>
    <n v="3107.82"/>
    <n v="0.08"/>
    <n v="248.62560000000002"/>
    <n v="2859.1944000000003"/>
    <n v="4"/>
    <x v="558"/>
    <d v="2023-02-12T00:00:00"/>
    <x v="2"/>
    <x v="2"/>
    <n v="581.25"/>
    <x v="1"/>
  </r>
  <r>
    <s v="ORD113650"/>
    <x v="2"/>
    <x v="3"/>
    <n v="3109.92"/>
    <n v="0.05"/>
    <n v="155.49600000000001"/>
    <n v="2954.424"/>
    <n v="4"/>
    <x v="62"/>
    <d v="2024-10-19T00:00:00"/>
    <x v="0"/>
    <x v="2"/>
    <n v="363.67"/>
    <x v="2"/>
  </r>
  <r>
    <s v="ORD111249"/>
    <x v="3"/>
    <x v="3"/>
    <n v="3112.38"/>
    <n v="0.23"/>
    <n v="715.84740000000011"/>
    <n v="2396.5326"/>
    <n v="4"/>
    <x v="415"/>
    <d v="2023-06-23T00:00:00"/>
    <x v="2"/>
    <x v="2"/>
    <n v="405.53"/>
    <x v="2"/>
  </r>
  <r>
    <s v="ORD112344"/>
    <x v="3"/>
    <x v="3"/>
    <n v="3114.1"/>
    <n v="0.15"/>
    <n v="467.11499999999995"/>
    <n v="2646.9850000000001"/>
    <n v="4"/>
    <x v="267"/>
    <d v="2023-09-02T00:00:00"/>
    <x v="1"/>
    <x v="1"/>
    <n v="595.59"/>
    <x v="3"/>
  </r>
  <r>
    <s v="ORD102414"/>
    <x v="2"/>
    <x v="0"/>
    <n v="3117.24"/>
    <n v="0.12"/>
    <n v="374.06879999999995"/>
    <n v="2743.1711999999998"/>
    <n v="4"/>
    <x v="19"/>
    <d v="2023-10-27T00:00:00"/>
    <x v="2"/>
    <x v="1"/>
    <n v="887.45"/>
    <x v="4"/>
  </r>
  <r>
    <s v="ORD101614"/>
    <x v="2"/>
    <x v="0"/>
    <n v="3117.6"/>
    <n v="0.49"/>
    <n v="1527.624"/>
    <n v="1589.9759999999999"/>
    <n v="4"/>
    <x v="139"/>
    <d v="2023-02-07T00:00:00"/>
    <x v="1"/>
    <x v="1"/>
    <n v="642.97"/>
    <x v="2"/>
  </r>
  <r>
    <s v="ORD100686"/>
    <x v="2"/>
    <x v="3"/>
    <n v="3117.79"/>
    <n v="0.32"/>
    <n v="997.69280000000003"/>
    <n v="2120.0972000000002"/>
    <n v="4"/>
    <x v="605"/>
    <d v="2024-07-01T00:00:00"/>
    <x v="2"/>
    <x v="0"/>
    <n v="213.17"/>
    <x v="5"/>
  </r>
  <r>
    <s v="ORD109881"/>
    <x v="0"/>
    <x v="2"/>
    <n v="3119.65"/>
    <n v="0.16"/>
    <n v="499.14400000000001"/>
    <n v="2620.5060000000003"/>
    <n v="4"/>
    <x v="45"/>
    <d v="2023-05-29T00:00:00"/>
    <x v="2"/>
    <x v="1"/>
    <n v="218.96"/>
    <x v="0"/>
  </r>
  <r>
    <s v="ORD106661"/>
    <x v="3"/>
    <x v="1"/>
    <n v="3121.23"/>
    <n v="0.17"/>
    <n v="530.60910000000001"/>
    <n v="2590.6208999999999"/>
    <n v="4"/>
    <x v="559"/>
    <d v="2024-12-18T00:00:00"/>
    <x v="1"/>
    <x v="1"/>
    <n v="684.74"/>
    <x v="1"/>
  </r>
  <r>
    <s v="ORD106681"/>
    <x v="2"/>
    <x v="4"/>
    <n v="3124.35"/>
    <n v="7.0000000000000007E-2"/>
    <n v="218.70450000000002"/>
    <n v="2905.6455000000001"/>
    <n v="4"/>
    <x v="114"/>
    <d v="2024-04-01T00:00:00"/>
    <x v="0"/>
    <x v="1"/>
    <n v="787.27"/>
    <x v="4"/>
  </r>
  <r>
    <s v="ORD106769"/>
    <x v="1"/>
    <x v="0"/>
    <n v="3124.78"/>
    <n v="0.46"/>
    <n v="1437.3988000000002"/>
    <n v="1687.3812"/>
    <n v="4"/>
    <x v="144"/>
    <d v="2023-06-01T00:00:00"/>
    <x v="0"/>
    <x v="0"/>
    <n v="422.17"/>
    <x v="2"/>
  </r>
  <r>
    <s v="ORD114470"/>
    <x v="3"/>
    <x v="3"/>
    <n v="3136.81"/>
    <n v="0.23"/>
    <n v="721.46630000000005"/>
    <n v="2415.3436999999999"/>
    <n v="4"/>
    <x v="141"/>
    <d v="2024-02-05T00:00:00"/>
    <x v="1"/>
    <x v="0"/>
    <n v="235.12"/>
    <x v="1"/>
  </r>
  <r>
    <s v="ORD102763"/>
    <x v="1"/>
    <x v="0"/>
    <n v="3141.93"/>
    <n v="0.15"/>
    <n v="471.28949999999998"/>
    <n v="2670.6405"/>
    <n v="4"/>
    <x v="120"/>
    <d v="2023-05-11T00:00:00"/>
    <x v="2"/>
    <x v="2"/>
    <n v="894.55"/>
    <x v="4"/>
  </r>
  <r>
    <s v="ORD104177"/>
    <x v="0"/>
    <x v="1"/>
    <n v="3143.57"/>
    <n v="0.15"/>
    <n v="471.53550000000001"/>
    <n v="2672.0345000000002"/>
    <n v="4"/>
    <x v="162"/>
    <d v="2023-03-12T00:00:00"/>
    <x v="0"/>
    <x v="1"/>
    <n v="664.42"/>
    <x v="4"/>
  </r>
  <r>
    <s v="ORD101648"/>
    <x v="1"/>
    <x v="3"/>
    <n v="3143.61"/>
    <n v="0.44"/>
    <n v="1383.1884"/>
    <n v="1760.4216000000001"/>
    <n v="4"/>
    <x v="638"/>
    <d v="2023-12-22T00:00:00"/>
    <x v="2"/>
    <x v="1"/>
    <n v="396.32"/>
    <x v="2"/>
  </r>
  <r>
    <s v="ORD107630"/>
    <x v="0"/>
    <x v="0"/>
    <n v="3146.85"/>
    <n v="0.46"/>
    <n v="1447.5509999999999"/>
    <n v="1699.299"/>
    <n v="4"/>
    <x v="423"/>
    <d v="2024-03-07T00:00:00"/>
    <x v="1"/>
    <x v="2"/>
    <n v="662.69"/>
    <x v="3"/>
  </r>
  <r>
    <s v="ORD102480"/>
    <x v="1"/>
    <x v="2"/>
    <n v="3147.01"/>
    <n v="0.43"/>
    <n v="1353.2143000000001"/>
    <n v="1793.7957000000001"/>
    <n v="4"/>
    <x v="194"/>
    <d v="2023-02-25T00:00:00"/>
    <x v="1"/>
    <x v="1"/>
    <n v="365.37"/>
    <x v="1"/>
  </r>
  <r>
    <s v="ORD103459"/>
    <x v="3"/>
    <x v="3"/>
    <n v="3149.97"/>
    <n v="0.39"/>
    <n v="1228.4883"/>
    <n v="1921.4816999999998"/>
    <n v="4"/>
    <x v="726"/>
    <d v="2024-05-25T00:00:00"/>
    <x v="0"/>
    <x v="1"/>
    <n v="537.55999999999995"/>
    <x v="0"/>
  </r>
  <r>
    <s v="ORD101604"/>
    <x v="3"/>
    <x v="4"/>
    <n v="3153.16"/>
    <n v="0.44"/>
    <n v="1387.3904"/>
    <n v="1765.7695999999999"/>
    <n v="4"/>
    <x v="161"/>
    <d v="2024-03-20T00:00:00"/>
    <x v="0"/>
    <x v="2"/>
    <n v="774.35"/>
    <x v="1"/>
  </r>
  <r>
    <s v="ORD100204"/>
    <x v="3"/>
    <x v="0"/>
    <n v="3157.7"/>
    <n v="0.47"/>
    <n v="1484.1189999999999"/>
    <n v="1673.5809999999999"/>
    <n v="4"/>
    <x v="22"/>
    <d v="2023-10-04T00:00:00"/>
    <x v="0"/>
    <x v="2"/>
    <n v="788.19"/>
    <x v="2"/>
  </r>
  <r>
    <s v="ORD113255"/>
    <x v="3"/>
    <x v="4"/>
    <n v="3157.81"/>
    <n v="0.44"/>
    <n v="1389.4364"/>
    <n v="1768.3735999999999"/>
    <n v="4"/>
    <x v="692"/>
    <d v="2024-08-13T00:00:00"/>
    <x v="0"/>
    <x v="2"/>
    <n v="419.96"/>
    <x v="4"/>
  </r>
  <r>
    <s v="ORD113369"/>
    <x v="1"/>
    <x v="3"/>
    <n v="3160.22"/>
    <n v="0.04"/>
    <n v="126.4088"/>
    <n v="3033.8111999999996"/>
    <n v="4"/>
    <x v="97"/>
    <d v="2024-11-07T00:00:00"/>
    <x v="1"/>
    <x v="2"/>
    <n v="332.01"/>
    <x v="4"/>
  </r>
  <r>
    <s v="ORD106003"/>
    <x v="3"/>
    <x v="1"/>
    <n v="3164.51"/>
    <n v="0.4"/>
    <n v="1265.8040000000001"/>
    <n v="1898.7060000000001"/>
    <n v="4"/>
    <x v="365"/>
    <d v="2023-07-20T00:00:00"/>
    <x v="0"/>
    <x v="1"/>
    <n v="673.06"/>
    <x v="4"/>
  </r>
  <r>
    <s v="ORD109198"/>
    <x v="0"/>
    <x v="4"/>
    <n v="3164.8"/>
    <n v="0.43"/>
    <n v="1360.864"/>
    <n v="1803.9360000000001"/>
    <n v="4"/>
    <x v="258"/>
    <d v="2024-05-31T00:00:00"/>
    <x v="0"/>
    <x v="2"/>
    <n v="659.11"/>
    <x v="2"/>
  </r>
  <r>
    <s v="ORD111780"/>
    <x v="3"/>
    <x v="1"/>
    <n v="3166.17"/>
    <n v="0"/>
    <n v="0"/>
    <n v="3166.17"/>
    <n v="4"/>
    <x v="248"/>
    <d v="2024-11-14T00:00:00"/>
    <x v="1"/>
    <x v="1"/>
    <n v="788.89"/>
    <x v="1"/>
  </r>
  <r>
    <s v="ORD110023"/>
    <x v="1"/>
    <x v="2"/>
    <n v="3169.69"/>
    <n v="0.06"/>
    <n v="190.1814"/>
    <n v="2979.5086000000001"/>
    <n v="4"/>
    <x v="695"/>
    <d v="2024-10-10T00:00:00"/>
    <x v="1"/>
    <x v="2"/>
    <n v="713.08"/>
    <x v="2"/>
  </r>
  <r>
    <s v="ORD114812"/>
    <x v="3"/>
    <x v="0"/>
    <n v="3171.17"/>
    <n v="0.02"/>
    <n v="63.423400000000001"/>
    <n v="3107.7465999999999"/>
    <n v="4"/>
    <x v="249"/>
    <d v="2023-02-19T00:00:00"/>
    <x v="2"/>
    <x v="0"/>
    <n v="374.46"/>
    <x v="4"/>
  </r>
  <r>
    <s v="ORD114663"/>
    <x v="0"/>
    <x v="4"/>
    <n v="3174.09"/>
    <n v="0.35"/>
    <n v="1110.9314999999999"/>
    <n v="2063.1585000000005"/>
    <n v="4"/>
    <x v="103"/>
    <d v="2023-10-05T00:00:00"/>
    <x v="1"/>
    <x v="1"/>
    <n v="260.16000000000003"/>
    <x v="1"/>
  </r>
  <r>
    <s v="ORD112406"/>
    <x v="2"/>
    <x v="3"/>
    <n v="3175.3"/>
    <n v="0.49"/>
    <n v="1555.8970000000002"/>
    <n v="1619.403"/>
    <n v="4"/>
    <x v="593"/>
    <d v="2023-04-01T00:00:00"/>
    <x v="1"/>
    <x v="1"/>
    <n v="281.36"/>
    <x v="1"/>
  </r>
  <r>
    <s v="ORD105430"/>
    <x v="0"/>
    <x v="2"/>
    <n v="3178.95"/>
    <n v="0.38"/>
    <n v="1208.001"/>
    <n v="1970.9489999999998"/>
    <n v="4"/>
    <x v="487"/>
    <d v="2024-09-03T00:00:00"/>
    <x v="2"/>
    <x v="1"/>
    <n v="648"/>
    <x v="1"/>
  </r>
  <r>
    <s v="ORD100504"/>
    <x v="0"/>
    <x v="0"/>
    <n v="3179.09"/>
    <n v="0.31"/>
    <n v="985.51790000000005"/>
    <n v="2193.5721000000003"/>
    <n v="4"/>
    <x v="211"/>
    <d v="2023-05-21T00:00:00"/>
    <x v="1"/>
    <x v="1"/>
    <n v="320.25"/>
    <x v="1"/>
  </r>
  <r>
    <s v="ORD108579"/>
    <x v="3"/>
    <x v="0"/>
    <n v="3184.41"/>
    <n v="0.27"/>
    <n v="859.79070000000002"/>
    <n v="2324.6192999999998"/>
    <n v="4"/>
    <x v="565"/>
    <d v="2024-06-30T00:00:00"/>
    <x v="1"/>
    <x v="2"/>
    <n v="319.83"/>
    <x v="1"/>
  </r>
  <r>
    <s v="ORD101117"/>
    <x v="1"/>
    <x v="1"/>
    <n v="3190.46"/>
    <n v="0.37"/>
    <n v="1180.4702"/>
    <n v="2009.9898000000001"/>
    <n v="4"/>
    <x v="188"/>
    <d v="2023-09-03T00:00:00"/>
    <x v="2"/>
    <x v="0"/>
    <n v="632.91999999999996"/>
    <x v="1"/>
  </r>
  <r>
    <s v="ORD112596"/>
    <x v="3"/>
    <x v="2"/>
    <n v="3190.96"/>
    <n v="0.26"/>
    <n v="829.64960000000008"/>
    <n v="2361.3103999999998"/>
    <n v="4"/>
    <x v="457"/>
    <d v="2024-06-26T00:00:00"/>
    <x v="2"/>
    <x v="0"/>
    <n v="954.91"/>
    <x v="4"/>
  </r>
  <r>
    <s v="ORD110192"/>
    <x v="1"/>
    <x v="1"/>
    <n v="3191.26"/>
    <n v="0.32"/>
    <n v="1021.2032"/>
    <n v="2170.0568000000003"/>
    <n v="4"/>
    <x v="665"/>
    <d v="2023-10-07T00:00:00"/>
    <x v="1"/>
    <x v="0"/>
    <n v="608.04"/>
    <x v="2"/>
  </r>
  <r>
    <s v="ORD104661"/>
    <x v="0"/>
    <x v="3"/>
    <n v="3196.3"/>
    <n v="0.41"/>
    <n v="1310.4829999999999"/>
    <n v="1885.8170000000002"/>
    <n v="4"/>
    <x v="197"/>
    <d v="2024-04-03T00:00:00"/>
    <x v="2"/>
    <x v="1"/>
    <n v="294.95999999999998"/>
    <x v="5"/>
  </r>
  <r>
    <s v="ORD111735"/>
    <x v="3"/>
    <x v="1"/>
    <n v="3198.74"/>
    <n v="0.08"/>
    <n v="255.89919999999998"/>
    <n v="2942.8407999999999"/>
    <n v="4"/>
    <x v="161"/>
    <d v="2024-03-24T00:00:00"/>
    <x v="0"/>
    <x v="1"/>
    <n v="355.53"/>
    <x v="2"/>
  </r>
  <r>
    <s v="ORD103553"/>
    <x v="2"/>
    <x v="2"/>
    <n v="3201.03"/>
    <n v="0.17"/>
    <n v="544.17510000000004"/>
    <n v="2656.8549000000003"/>
    <n v="4"/>
    <x v="164"/>
    <d v="2023-11-22T00:00:00"/>
    <x v="0"/>
    <x v="0"/>
    <n v="431.8"/>
    <x v="3"/>
  </r>
  <r>
    <s v="ORD101740"/>
    <x v="3"/>
    <x v="4"/>
    <n v="3205.83"/>
    <n v="0.24"/>
    <n v="769.39919999999995"/>
    <n v="2436.4308000000001"/>
    <n v="4"/>
    <x v="129"/>
    <d v="2023-11-19T00:00:00"/>
    <x v="1"/>
    <x v="1"/>
    <n v="268.89999999999998"/>
    <x v="0"/>
  </r>
  <r>
    <s v="ORD111377"/>
    <x v="0"/>
    <x v="0"/>
    <n v="3206.86"/>
    <n v="0.4"/>
    <n v="1282.7440000000001"/>
    <n v="1924.116"/>
    <n v="4"/>
    <x v="32"/>
    <d v="2024-10-29T00:00:00"/>
    <x v="1"/>
    <x v="1"/>
    <n v="622.45000000000005"/>
    <x v="5"/>
  </r>
  <r>
    <s v="ORD106486"/>
    <x v="2"/>
    <x v="3"/>
    <n v="3209.34"/>
    <n v="0.42"/>
    <n v="1347.9228000000001"/>
    <n v="1861.4172000000001"/>
    <n v="4"/>
    <x v="1"/>
    <d v="2023-09-12T00:00:00"/>
    <x v="2"/>
    <x v="0"/>
    <n v="389.54"/>
    <x v="5"/>
  </r>
  <r>
    <s v="ORD112185"/>
    <x v="0"/>
    <x v="3"/>
    <n v="3211.83"/>
    <n v="0.47"/>
    <n v="1509.5600999999999"/>
    <n v="1702.2699"/>
    <n v="4"/>
    <x v="720"/>
    <d v="2023-03-28T00:00:00"/>
    <x v="1"/>
    <x v="2"/>
    <n v="949.5"/>
    <x v="4"/>
  </r>
  <r>
    <s v="ORD104462"/>
    <x v="3"/>
    <x v="1"/>
    <n v="3212.18"/>
    <n v="0.28999999999999998"/>
    <n v="931.53219999999988"/>
    <n v="2280.6477999999997"/>
    <n v="4"/>
    <x v="321"/>
    <d v="2024-02-04T00:00:00"/>
    <x v="2"/>
    <x v="1"/>
    <n v="761.39"/>
    <x v="4"/>
  </r>
  <r>
    <s v="ORD107644"/>
    <x v="0"/>
    <x v="3"/>
    <n v="3215.04"/>
    <n v="0.4"/>
    <n v="1286.0160000000001"/>
    <n v="1929.0239999999999"/>
    <n v="4"/>
    <x v="515"/>
    <d v="2024-06-21T00:00:00"/>
    <x v="2"/>
    <x v="0"/>
    <n v="338.79"/>
    <x v="4"/>
  </r>
  <r>
    <s v="ORD115171"/>
    <x v="1"/>
    <x v="1"/>
    <n v="3215.98"/>
    <n v="0.12"/>
    <n v="385.91759999999999"/>
    <n v="2830.0623999999998"/>
    <n v="4"/>
    <x v="173"/>
    <d v="2024-06-10T00:00:00"/>
    <x v="0"/>
    <x v="2"/>
    <n v="227.02"/>
    <x v="3"/>
  </r>
  <r>
    <s v="ORD100170"/>
    <x v="3"/>
    <x v="2"/>
    <n v="3217.11"/>
    <n v="0.45"/>
    <n v="1447.6995000000002"/>
    <n v="1769.4105"/>
    <n v="4"/>
    <x v="331"/>
    <d v="2023-10-20T00:00:00"/>
    <x v="1"/>
    <x v="2"/>
    <n v="930.19"/>
    <x v="0"/>
  </r>
  <r>
    <s v="ORD111560"/>
    <x v="2"/>
    <x v="2"/>
    <n v="3217.38"/>
    <n v="0.02"/>
    <n v="64.3476"/>
    <n v="3153.0324000000001"/>
    <n v="4"/>
    <x v="730"/>
    <d v="2024-04-29T00:00:00"/>
    <x v="0"/>
    <x v="0"/>
    <n v="874.09"/>
    <x v="3"/>
  </r>
  <r>
    <s v="ORD112966"/>
    <x v="0"/>
    <x v="4"/>
    <n v="3218.35"/>
    <n v="0.34"/>
    <n v="1094.239"/>
    <n v="2124.1109999999999"/>
    <n v="4"/>
    <x v="132"/>
    <d v="2024-01-21T00:00:00"/>
    <x v="2"/>
    <x v="0"/>
    <n v="604.75"/>
    <x v="2"/>
  </r>
  <r>
    <s v="ORD101842"/>
    <x v="3"/>
    <x v="4"/>
    <n v="3224.61"/>
    <n v="0.17"/>
    <n v="548.18370000000004"/>
    <n v="2676.4263000000001"/>
    <n v="4"/>
    <x v="655"/>
    <d v="2024-11-25T00:00:00"/>
    <x v="2"/>
    <x v="1"/>
    <n v="835.1"/>
    <x v="0"/>
  </r>
  <r>
    <s v="ORD108262"/>
    <x v="0"/>
    <x v="0"/>
    <n v="3229.09"/>
    <n v="0.3"/>
    <n v="968.72699999999998"/>
    <n v="2260.3630000000003"/>
    <n v="4"/>
    <x v="457"/>
    <d v="2024-06-30T00:00:00"/>
    <x v="2"/>
    <x v="1"/>
    <n v="591.03"/>
    <x v="2"/>
  </r>
  <r>
    <s v="ORD110947"/>
    <x v="2"/>
    <x v="2"/>
    <n v="3229.75"/>
    <n v="0.39"/>
    <n v="1259.6025"/>
    <n v="1970.1475"/>
    <n v="4"/>
    <x v="213"/>
    <d v="2024-04-14T00:00:00"/>
    <x v="0"/>
    <x v="2"/>
    <n v="590.05999999999995"/>
    <x v="5"/>
  </r>
  <r>
    <s v="ORD106336"/>
    <x v="0"/>
    <x v="0"/>
    <n v="3231.87"/>
    <n v="0.28000000000000003"/>
    <n v="904.92360000000008"/>
    <n v="2326.9463999999998"/>
    <n v="4"/>
    <x v="544"/>
    <d v="2023-11-13T00:00:00"/>
    <x v="1"/>
    <x v="2"/>
    <n v="229.61"/>
    <x v="2"/>
  </r>
  <r>
    <s v="ORD110486"/>
    <x v="3"/>
    <x v="3"/>
    <n v="3235.96"/>
    <n v="0.48"/>
    <n v="1553.2608"/>
    <n v="1682.6992"/>
    <n v="4"/>
    <x v="193"/>
    <d v="2023-06-28T00:00:00"/>
    <x v="0"/>
    <x v="0"/>
    <n v="847.28"/>
    <x v="4"/>
  </r>
  <r>
    <s v="ORD105434"/>
    <x v="0"/>
    <x v="1"/>
    <n v="3249.43"/>
    <n v="0.17"/>
    <n v="552.40309999999999"/>
    <n v="2697.0268999999998"/>
    <n v="4"/>
    <x v="165"/>
    <d v="2024-05-29T00:00:00"/>
    <x v="1"/>
    <x v="2"/>
    <n v="819.13"/>
    <x v="1"/>
  </r>
  <r>
    <s v="ORD111876"/>
    <x v="0"/>
    <x v="4"/>
    <n v="3253.17"/>
    <n v="0.03"/>
    <n v="97.595100000000002"/>
    <n v="3155.5749000000001"/>
    <n v="4"/>
    <x v="118"/>
    <d v="2024-09-27T00:00:00"/>
    <x v="1"/>
    <x v="0"/>
    <n v="706.18"/>
    <x v="3"/>
  </r>
  <r>
    <s v="ORD115332"/>
    <x v="3"/>
    <x v="3"/>
    <n v="3254.59"/>
    <n v="0.24"/>
    <n v="781.10159999999996"/>
    <n v="2473.4884000000002"/>
    <n v="4"/>
    <x v="470"/>
    <d v="2024-12-09T00:00:00"/>
    <x v="0"/>
    <x v="1"/>
    <n v="898.39"/>
    <x v="0"/>
  </r>
  <r>
    <s v="ORD107503"/>
    <x v="3"/>
    <x v="4"/>
    <n v="3257.74"/>
    <n v="0.37"/>
    <n v="1205.3637999999999"/>
    <n v="2052.3761999999997"/>
    <n v="4"/>
    <x v="652"/>
    <d v="2023-08-01T00:00:00"/>
    <x v="2"/>
    <x v="2"/>
    <n v="874.05"/>
    <x v="3"/>
  </r>
  <r>
    <s v="ORD103490"/>
    <x v="0"/>
    <x v="1"/>
    <n v="3259.04"/>
    <n v="0.03"/>
    <n v="97.771199999999993"/>
    <n v="3161.2687999999998"/>
    <n v="4"/>
    <x v="285"/>
    <d v="2024-07-11T00:00:00"/>
    <x v="2"/>
    <x v="1"/>
    <n v="278.87"/>
    <x v="5"/>
  </r>
  <r>
    <s v="ORD109036"/>
    <x v="3"/>
    <x v="1"/>
    <n v="3260.49"/>
    <n v="0.45"/>
    <n v="1467.2204999999999"/>
    <n v="1793.2694999999999"/>
    <n v="4"/>
    <x v="49"/>
    <d v="2024-12-11T00:00:00"/>
    <x v="0"/>
    <x v="2"/>
    <n v="395.2"/>
    <x v="5"/>
  </r>
  <r>
    <s v="ORD115133"/>
    <x v="3"/>
    <x v="0"/>
    <n v="3264.14"/>
    <n v="0.1"/>
    <n v="326.41399999999999"/>
    <n v="2937.7259999999997"/>
    <n v="4"/>
    <x v="376"/>
    <d v="2023-04-14T00:00:00"/>
    <x v="2"/>
    <x v="1"/>
    <n v="748.52"/>
    <x v="3"/>
  </r>
  <r>
    <s v="ORD107587"/>
    <x v="3"/>
    <x v="4"/>
    <n v="3267.91"/>
    <n v="0.12"/>
    <n v="392.14919999999995"/>
    <n v="2875.7608"/>
    <n v="4"/>
    <x v="277"/>
    <d v="2024-07-29T00:00:00"/>
    <x v="0"/>
    <x v="2"/>
    <n v="948.83"/>
    <x v="5"/>
  </r>
  <r>
    <s v="ORD115034"/>
    <x v="3"/>
    <x v="4"/>
    <n v="3270.86"/>
    <n v="0.03"/>
    <n v="98.125799999999998"/>
    <n v="3172.7342000000003"/>
    <n v="4"/>
    <x v="395"/>
    <d v="2023-07-01T00:00:00"/>
    <x v="2"/>
    <x v="2"/>
    <n v="242.53"/>
    <x v="0"/>
  </r>
  <r>
    <s v="ORD108934"/>
    <x v="3"/>
    <x v="2"/>
    <n v="3272.63"/>
    <n v="0.43"/>
    <n v="1407.2309"/>
    <n v="1865.3991000000001"/>
    <n v="4"/>
    <x v="348"/>
    <d v="2023-09-11T00:00:00"/>
    <x v="2"/>
    <x v="2"/>
    <n v="189.85"/>
    <x v="5"/>
  </r>
  <r>
    <s v="ORD113869"/>
    <x v="1"/>
    <x v="4"/>
    <n v="3274.37"/>
    <n v="0.27"/>
    <n v="884.07990000000007"/>
    <n v="2390.2900999999997"/>
    <n v="4"/>
    <x v="549"/>
    <d v="2023-12-05T00:00:00"/>
    <x v="1"/>
    <x v="0"/>
    <n v="745.49"/>
    <x v="0"/>
  </r>
  <r>
    <s v="ORD102117"/>
    <x v="3"/>
    <x v="3"/>
    <n v="3275.89"/>
    <n v="0.24"/>
    <n v="786.21359999999993"/>
    <n v="2489.6763999999998"/>
    <n v="4"/>
    <x v="650"/>
    <d v="2024-06-03T00:00:00"/>
    <x v="2"/>
    <x v="2"/>
    <n v="460.56"/>
    <x v="0"/>
  </r>
  <r>
    <s v="ORD107945"/>
    <x v="0"/>
    <x v="2"/>
    <n v="3278.53"/>
    <n v="0.39"/>
    <n v="1278.6267"/>
    <n v="1999.9033000000002"/>
    <n v="4"/>
    <x v="660"/>
    <d v="2023-01-10T00:00:00"/>
    <x v="2"/>
    <x v="2"/>
    <n v="719.2"/>
    <x v="1"/>
  </r>
  <r>
    <s v="ORD109495"/>
    <x v="1"/>
    <x v="0"/>
    <n v="3282.1"/>
    <n v="0.13"/>
    <n v="426.673"/>
    <n v="2855.4269999999997"/>
    <n v="4"/>
    <x v="536"/>
    <d v="2024-01-05T00:00:00"/>
    <x v="1"/>
    <x v="2"/>
    <n v="487.53"/>
    <x v="5"/>
  </r>
  <r>
    <s v="ORD104627"/>
    <x v="2"/>
    <x v="3"/>
    <n v="3284.34"/>
    <n v="0.31"/>
    <n v="1018.1454"/>
    <n v="2266.1946000000003"/>
    <n v="4"/>
    <x v="526"/>
    <d v="2023-08-01T00:00:00"/>
    <x v="0"/>
    <x v="0"/>
    <n v="626.27"/>
    <x v="4"/>
  </r>
  <r>
    <s v="ORD108549"/>
    <x v="3"/>
    <x v="3"/>
    <n v="3284.41"/>
    <n v="0.43"/>
    <n v="1412.2963"/>
    <n v="1872.1136999999999"/>
    <n v="4"/>
    <x v="56"/>
    <d v="2024-11-14T00:00:00"/>
    <x v="0"/>
    <x v="0"/>
    <n v="521.49"/>
    <x v="0"/>
  </r>
  <r>
    <s v="ORD110744"/>
    <x v="3"/>
    <x v="2"/>
    <n v="3287.2"/>
    <n v="0.26"/>
    <n v="854.67200000000003"/>
    <n v="2432.5279999999998"/>
    <n v="4"/>
    <x v="264"/>
    <d v="2023-11-26T00:00:00"/>
    <x v="1"/>
    <x v="2"/>
    <n v="294.3"/>
    <x v="1"/>
  </r>
  <r>
    <s v="ORD108380"/>
    <x v="1"/>
    <x v="1"/>
    <n v="3291.07"/>
    <n v="0.25"/>
    <n v="822.76750000000004"/>
    <n v="2468.3025000000002"/>
    <n v="4"/>
    <x v="627"/>
    <d v="2023-02-01T00:00:00"/>
    <x v="0"/>
    <x v="0"/>
    <n v="887.33"/>
    <x v="0"/>
  </r>
  <r>
    <s v="ORD107433"/>
    <x v="2"/>
    <x v="3"/>
    <n v="3294.5"/>
    <n v="0.28999999999999998"/>
    <n v="955.40499999999997"/>
    <n v="2339.0950000000003"/>
    <n v="4"/>
    <x v="247"/>
    <d v="2023-07-02T00:00:00"/>
    <x v="0"/>
    <x v="2"/>
    <n v="643.24"/>
    <x v="5"/>
  </r>
  <r>
    <s v="ORD114445"/>
    <x v="3"/>
    <x v="3"/>
    <n v="3296.03"/>
    <n v="0.18"/>
    <n v="593.28539999999998"/>
    <n v="2702.7446"/>
    <n v="4"/>
    <x v="309"/>
    <d v="2023-06-16T00:00:00"/>
    <x v="1"/>
    <x v="1"/>
    <n v="476.79"/>
    <x v="0"/>
  </r>
  <r>
    <s v="ORD104225"/>
    <x v="3"/>
    <x v="4"/>
    <n v="3296.99"/>
    <n v="0.06"/>
    <n v="197.81939999999997"/>
    <n v="3099.1705999999999"/>
    <n v="4"/>
    <x v="261"/>
    <d v="2024-12-06T00:00:00"/>
    <x v="1"/>
    <x v="0"/>
    <n v="573.66999999999996"/>
    <x v="2"/>
  </r>
  <r>
    <s v="ORD109108"/>
    <x v="0"/>
    <x v="1"/>
    <n v="3297.35"/>
    <n v="0.37"/>
    <n v="1220.0194999999999"/>
    <n v="2077.3305"/>
    <n v="4"/>
    <x v="145"/>
    <d v="2023-11-05T00:00:00"/>
    <x v="2"/>
    <x v="2"/>
    <n v="244.64"/>
    <x v="4"/>
  </r>
  <r>
    <s v="ORD110925"/>
    <x v="3"/>
    <x v="4"/>
    <n v="3298.98"/>
    <n v="0.16"/>
    <n v="527.83680000000004"/>
    <n v="2771.1432"/>
    <n v="4"/>
    <x v="449"/>
    <d v="2023-07-14T00:00:00"/>
    <x v="2"/>
    <x v="1"/>
    <n v="495.42"/>
    <x v="4"/>
  </r>
  <r>
    <s v="ORD111405"/>
    <x v="0"/>
    <x v="2"/>
    <n v="3307.84"/>
    <n v="0.48"/>
    <n v="1587.7632000000001"/>
    <n v="1720.0768"/>
    <n v="4"/>
    <x v="627"/>
    <d v="2023-02-06T00:00:00"/>
    <x v="2"/>
    <x v="1"/>
    <n v="242.53"/>
    <x v="3"/>
  </r>
  <r>
    <s v="ORD107273"/>
    <x v="0"/>
    <x v="3"/>
    <n v="3308.94"/>
    <n v="0.27"/>
    <n v="893.41380000000004"/>
    <n v="2415.5262000000002"/>
    <n v="4"/>
    <x v="667"/>
    <d v="2024-10-03T00:00:00"/>
    <x v="0"/>
    <x v="0"/>
    <n v="648.84"/>
    <x v="2"/>
  </r>
  <r>
    <s v="ORD103967"/>
    <x v="3"/>
    <x v="2"/>
    <n v="3310.01"/>
    <n v="0.5"/>
    <n v="1655.0050000000001"/>
    <n v="1655.0050000000001"/>
    <n v="4"/>
    <x v="730"/>
    <d v="2024-05-01T00:00:00"/>
    <x v="1"/>
    <x v="2"/>
    <n v="574.15"/>
    <x v="0"/>
  </r>
  <r>
    <s v="ORD106412"/>
    <x v="0"/>
    <x v="4"/>
    <n v="3321.51"/>
    <n v="0.49"/>
    <n v="1627.5399"/>
    <n v="1693.9701000000002"/>
    <n v="4"/>
    <x v="99"/>
    <d v="2024-03-31T00:00:00"/>
    <x v="0"/>
    <x v="0"/>
    <n v="792.3"/>
    <x v="0"/>
  </r>
  <r>
    <s v="ORD103376"/>
    <x v="2"/>
    <x v="4"/>
    <n v="3322.59"/>
    <n v="0.1"/>
    <n v="332.25900000000001"/>
    <n v="2990.3310000000001"/>
    <n v="4"/>
    <x v="64"/>
    <d v="2024-09-02T00:00:00"/>
    <x v="2"/>
    <x v="1"/>
    <n v="782.41"/>
    <x v="5"/>
  </r>
  <r>
    <s v="ORD106648"/>
    <x v="1"/>
    <x v="2"/>
    <n v="3327.88"/>
    <n v="0.37"/>
    <n v="1231.3156000000001"/>
    <n v="2096.5644000000002"/>
    <n v="4"/>
    <x v="546"/>
    <d v="2024-11-21T00:00:00"/>
    <x v="2"/>
    <x v="0"/>
    <n v="616.32000000000005"/>
    <x v="2"/>
  </r>
  <r>
    <s v="ORD102395"/>
    <x v="3"/>
    <x v="3"/>
    <n v="3328.21"/>
    <n v="0.48"/>
    <n v="1597.5408"/>
    <n v="1730.6692"/>
    <n v="4"/>
    <x v="24"/>
    <d v="2023-04-24T00:00:00"/>
    <x v="1"/>
    <x v="2"/>
    <n v="609.20000000000005"/>
    <x v="4"/>
  </r>
  <r>
    <s v="ORD101927"/>
    <x v="0"/>
    <x v="3"/>
    <n v="3331.25"/>
    <n v="0.48"/>
    <n v="1599"/>
    <n v="1732.25"/>
    <n v="4"/>
    <x v="476"/>
    <d v="2023-02-16T00:00:00"/>
    <x v="0"/>
    <x v="0"/>
    <n v="318.72000000000003"/>
    <x v="0"/>
  </r>
  <r>
    <s v="ORD111266"/>
    <x v="3"/>
    <x v="3"/>
    <n v="3331.49"/>
    <n v="0.01"/>
    <n v="33.314900000000002"/>
    <n v="3298.1750999999999"/>
    <n v="4"/>
    <x v="85"/>
    <d v="2024-08-22T00:00:00"/>
    <x v="1"/>
    <x v="2"/>
    <n v="326.25"/>
    <x v="5"/>
  </r>
  <r>
    <s v="ORD100375"/>
    <x v="3"/>
    <x v="0"/>
    <n v="3332.14"/>
    <n v="0.06"/>
    <n v="199.92839999999998"/>
    <n v="3132.2116000000001"/>
    <n v="4"/>
    <x v="41"/>
    <d v="2024-12-18T00:00:00"/>
    <x v="2"/>
    <x v="0"/>
    <n v="736.04"/>
    <x v="5"/>
  </r>
  <r>
    <s v="ORD102973"/>
    <x v="0"/>
    <x v="3"/>
    <n v="3337.65"/>
    <n v="0.34"/>
    <n v="1134.8010000000002"/>
    <n v="2202.8490000000002"/>
    <n v="4"/>
    <x v="295"/>
    <d v="2024-03-13T00:00:00"/>
    <x v="2"/>
    <x v="2"/>
    <n v="405.82"/>
    <x v="0"/>
  </r>
  <r>
    <s v="ORD107912"/>
    <x v="3"/>
    <x v="4"/>
    <n v="3338.97"/>
    <n v="0.14000000000000001"/>
    <n v="467.45580000000001"/>
    <n v="2871.5141999999996"/>
    <n v="4"/>
    <x v="308"/>
    <d v="2024-01-19T00:00:00"/>
    <x v="0"/>
    <x v="0"/>
    <n v="814.27"/>
    <x v="1"/>
  </r>
  <r>
    <s v="ORD106191"/>
    <x v="2"/>
    <x v="3"/>
    <n v="3341.65"/>
    <n v="0.28000000000000003"/>
    <n v="935.66200000000015"/>
    <n v="2405.9879999999998"/>
    <n v="4"/>
    <x v="98"/>
    <d v="2024-10-29T00:00:00"/>
    <x v="2"/>
    <x v="1"/>
    <n v="755.15"/>
    <x v="2"/>
  </r>
  <r>
    <s v="ORD107866"/>
    <x v="0"/>
    <x v="3"/>
    <n v="3347.17"/>
    <n v="0.39"/>
    <n v="1305.3963000000001"/>
    <n v="2041.7737"/>
    <n v="4"/>
    <x v="382"/>
    <d v="2023-09-30T00:00:00"/>
    <x v="2"/>
    <x v="0"/>
    <n v="663.82"/>
    <x v="2"/>
  </r>
  <r>
    <s v="ORD109930"/>
    <x v="0"/>
    <x v="1"/>
    <n v="3350"/>
    <n v="0.22"/>
    <n v="737"/>
    <n v="2613"/>
    <n v="4"/>
    <x v="528"/>
    <d v="2024-05-04T00:00:00"/>
    <x v="0"/>
    <x v="1"/>
    <n v="572.01"/>
    <x v="1"/>
  </r>
  <r>
    <s v="ORD102433"/>
    <x v="0"/>
    <x v="1"/>
    <n v="3351.53"/>
    <n v="0.1"/>
    <n v="335.15300000000002"/>
    <n v="3016.3770000000004"/>
    <n v="4"/>
    <x v="12"/>
    <d v="2024-11-04T00:00:00"/>
    <x v="1"/>
    <x v="1"/>
    <n v="436.12"/>
    <x v="1"/>
  </r>
  <r>
    <s v="ORD112322"/>
    <x v="3"/>
    <x v="4"/>
    <n v="3352.45"/>
    <n v="7.0000000000000007E-2"/>
    <n v="234.67150000000001"/>
    <n v="3117.7784999999999"/>
    <n v="4"/>
    <x v="95"/>
    <d v="2023-11-13T00:00:00"/>
    <x v="0"/>
    <x v="1"/>
    <n v="758.84"/>
    <x v="5"/>
  </r>
  <r>
    <s v="ORD106808"/>
    <x v="0"/>
    <x v="1"/>
    <n v="3354.59"/>
    <n v="0.22"/>
    <n v="738.00980000000004"/>
    <n v="2616.5802000000003"/>
    <n v="4"/>
    <x v="280"/>
    <d v="2024-03-21T00:00:00"/>
    <x v="1"/>
    <x v="1"/>
    <n v="573.44000000000005"/>
    <x v="4"/>
  </r>
  <r>
    <s v="ORD100898"/>
    <x v="0"/>
    <x v="3"/>
    <n v="3355.53"/>
    <n v="0.05"/>
    <n v="167.77650000000003"/>
    <n v="3187.7535000000003"/>
    <n v="4"/>
    <x v="146"/>
    <d v="2023-12-30T00:00:00"/>
    <x v="2"/>
    <x v="0"/>
    <n v="861.5"/>
    <x v="3"/>
  </r>
  <r>
    <s v="ORD101450"/>
    <x v="3"/>
    <x v="2"/>
    <n v="3359.47"/>
    <n v="0.24"/>
    <n v="806.27279999999996"/>
    <n v="2553.1971999999996"/>
    <n v="4"/>
    <x v="114"/>
    <d v="2024-03-31T00:00:00"/>
    <x v="0"/>
    <x v="0"/>
    <n v="675.69"/>
    <x v="3"/>
  </r>
  <r>
    <s v="ORD110290"/>
    <x v="1"/>
    <x v="1"/>
    <n v="3360.12"/>
    <n v="0.5"/>
    <n v="1680.06"/>
    <n v="1680.06"/>
    <n v="4"/>
    <x v="727"/>
    <d v="2024-03-11T00:00:00"/>
    <x v="0"/>
    <x v="1"/>
    <n v="482.28"/>
    <x v="1"/>
  </r>
  <r>
    <s v="ORD112404"/>
    <x v="2"/>
    <x v="4"/>
    <n v="3363.97"/>
    <n v="0.4"/>
    <n v="1345.588"/>
    <n v="2018.3819999999998"/>
    <n v="4"/>
    <x v="392"/>
    <d v="2024-01-14T00:00:00"/>
    <x v="1"/>
    <x v="1"/>
    <n v="294.07"/>
    <x v="4"/>
  </r>
  <r>
    <s v="ORD101763"/>
    <x v="0"/>
    <x v="3"/>
    <n v="3364.37"/>
    <n v="0.3"/>
    <n v="1009.3109999999999"/>
    <n v="2355.0590000000002"/>
    <n v="4"/>
    <x v="59"/>
    <d v="2023-10-01T00:00:00"/>
    <x v="2"/>
    <x v="1"/>
    <n v="456.25"/>
    <x v="3"/>
  </r>
  <r>
    <s v="ORD103153"/>
    <x v="1"/>
    <x v="0"/>
    <n v="3367.42"/>
    <n v="0.15"/>
    <n v="505.113"/>
    <n v="2862.3070000000002"/>
    <n v="4"/>
    <x v="177"/>
    <d v="2024-01-22T00:00:00"/>
    <x v="0"/>
    <x v="2"/>
    <n v="364.78"/>
    <x v="2"/>
  </r>
  <r>
    <s v="ORD112839"/>
    <x v="2"/>
    <x v="3"/>
    <n v="3368.61"/>
    <n v="0.28999999999999998"/>
    <n v="976.89689999999996"/>
    <n v="2391.7130999999999"/>
    <n v="4"/>
    <x v="288"/>
    <d v="2024-09-22T00:00:00"/>
    <x v="2"/>
    <x v="2"/>
    <n v="770.67"/>
    <x v="5"/>
  </r>
  <r>
    <s v="ORD112134"/>
    <x v="3"/>
    <x v="2"/>
    <n v="3368.76"/>
    <n v="0.41"/>
    <n v="1381.1916000000001"/>
    <n v="1987.5684000000001"/>
    <n v="4"/>
    <x v="2"/>
    <d v="2023-11-24T00:00:00"/>
    <x v="1"/>
    <x v="0"/>
    <n v="168.93"/>
    <x v="2"/>
  </r>
  <r>
    <s v="ORD114002"/>
    <x v="0"/>
    <x v="0"/>
    <n v="3369.88"/>
    <n v="0.45"/>
    <n v="1516.4460000000001"/>
    <n v="1853.434"/>
    <n v="4"/>
    <x v="723"/>
    <d v="2024-06-25T00:00:00"/>
    <x v="0"/>
    <x v="0"/>
    <n v="412.94"/>
    <x v="5"/>
  </r>
  <r>
    <s v="ORD100299"/>
    <x v="3"/>
    <x v="1"/>
    <n v="3372.62"/>
    <n v="0.03"/>
    <n v="101.17859999999999"/>
    <n v="3271.4413999999997"/>
    <n v="4"/>
    <x v="392"/>
    <d v="2024-01-13T00:00:00"/>
    <x v="1"/>
    <x v="2"/>
    <n v="196.2"/>
    <x v="4"/>
  </r>
  <r>
    <s v="ORD115289"/>
    <x v="2"/>
    <x v="2"/>
    <n v="3376.53"/>
    <n v="0.49"/>
    <n v="1654.4997000000001"/>
    <n v="1722.0303000000001"/>
    <n v="4"/>
    <x v="242"/>
    <d v="2024-08-04T00:00:00"/>
    <x v="1"/>
    <x v="0"/>
    <n v="682.98"/>
    <x v="3"/>
  </r>
  <r>
    <s v="ORD114378"/>
    <x v="2"/>
    <x v="4"/>
    <n v="3378.62"/>
    <n v="0.05"/>
    <n v="168.93100000000001"/>
    <n v="3209.6889999999999"/>
    <n v="4"/>
    <x v="190"/>
    <d v="2023-10-31T00:00:00"/>
    <x v="2"/>
    <x v="1"/>
    <n v="896.78"/>
    <x v="4"/>
  </r>
  <r>
    <s v="ORD112365"/>
    <x v="2"/>
    <x v="0"/>
    <n v="3381.04"/>
    <n v="0.24"/>
    <n v="811.44959999999992"/>
    <n v="2569.5904"/>
    <n v="4"/>
    <x v="302"/>
    <d v="2024-12-10T00:00:00"/>
    <x v="2"/>
    <x v="0"/>
    <n v="760.32"/>
    <x v="5"/>
  </r>
  <r>
    <s v="ORD113877"/>
    <x v="2"/>
    <x v="1"/>
    <n v="3382.46"/>
    <n v="0.13"/>
    <n v="439.71980000000002"/>
    <n v="2942.7402000000002"/>
    <n v="4"/>
    <x v="374"/>
    <d v="2023-10-20T00:00:00"/>
    <x v="1"/>
    <x v="0"/>
    <n v="217.54"/>
    <x v="5"/>
  </r>
  <r>
    <s v="ORD107210"/>
    <x v="1"/>
    <x v="4"/>
    <n v="3385.53"/>
    <n v="0.15"/>
    <n v="507.8295"/>
    <n v="2877.7005000000004"/>
    <n v="4"/>
    <x v="377"/>
    <d v="2023-06-27T00:00:00"/>
    <x v="1"/>
    <x v="1"/>
    <n v="682.07"/>
    <x v="0"/>
  </r>
  <r>
    <s v="ORD110316"/>
    <x v="1"/>
    <x v="0"/>
    <n v="3386.15"/>
    <n v="0.48"/>
    <n v="1625.3520000000001"/>
    <n v="1760.798"/>
    <n v="4"/>
    <x v="57"/>
    <d v="2024-02-06T00:00:00"/>
    <x v="2"/>
    <x v="1"/>
    <n v="1005.45"/>
    <x v="5"/>
  </r>
  <r>
    <s v="ORD114955"/>
    <x v="1"/>
    <x v="2"/>
    <n v="3387.8"/>
    <n v="0.49"/>
    <n v="1660.0220000000002"/>
    <n v="1727.778"/>
    <n v="4"/>
    <x v="115"/>
    <d v="2024-03-12T00:00:00"/>
    <x v="2"/>
    <x v="1"/>
    <n v="915.18"/>
    <x v="3"/>
  </r>
  <r>
    <s v="ORD113195"/>
    <x v="3"/>
    <x v="2"/>
    <n v="3388.27"/>
    <n v="0.03"/>
    <n v="101.6481"/>
    <n v="3286.6219000000001"/>
    <n v="4"/>
    <x v="396"/>
    <d v="2024-12-10T00:00:00"/>
    <x v="2"/>
    <x v="2"/>
    <n v="940.16"/>
    <x v="5"/>
  </r>
  <r>
    <s v="ORD111698"/>
    <x v="3"/>
    <x v="1"/>
    <n v="3388.81"/>
    <n v="0.43"/>
    <n v="1457.1883"/>
    <n v="1931.6216999999999"/>
    <n v="4"/>
    <x v="457"/>
    <d v="2024-06-29T00:00:00"/>
    <x v="1"/>
    <x v="1"/>
    <n v="850.9"/>
    <x v="1"/>
  </r>
  <r>
    <s v="ORD113962"/>
    <x v="3"/>
    <x v="1"/>
    <n v="3393.76"/>
    <n v="0.26"/>
    <n v="882.37760000000014"/>
    <n v="2511.3824"/>
    <n v="4"/>
    <x v="407"/>
    <d v="2024-12-04T00:00:00"/>
    <x v="1"/>
    <x v="1"/>
    <n v="983.14"/>
    <x v="4"/>
  </r>
  <r>
    <s v="ORD110954"/>
    <x v="0"/>
    <x v="4"/>
    <n v="3398.38"/>
    <n v="0.41"/>
    <n v="1393.3358000000001"/>
    <n v="2005.0442"/>
    <n v="4"/>
    <x v="114"/>
    <d v="2024-03-31T00:00:00"/>
    <x v="1"/>
    <x v="2"/>
    <n v="1013.44"/>
    <x v="3"/>
  </r>
  <r>
    <s v="ORD101530"/>
    <x v="2"/>
    <x v="2"/>
    <n v="3398.57"/>
    <n v="0.37"/>
    <n v="1257.4709"/>
    <n v="2141.0991000000004"/>
    <n v="4"/>
    <x v="724"/>
    <d v="2024-08-02T00:00:00"/>
    <x v="2"/>
    <x v="1"/>
    <n v="566.91999999999996"/>
    <x v="2"/>
  </r>
  <r>
    <s v="ORD111395"/>
    <x v="1"/>
    <x v="3"/>
    <n v="3399.09"/>
    <n v="0.08"/>
    <n v="271.92720000000003"/>
    <n v="3127.1628000000001"/>
    <n v="4"/>
    <x v="76"/>
    <d v="2024-06-24T00:00:00"/>
    <x v="0"/>
    <x v="0"/>
    <n v="429.47"/>
    <x v="4"/>
  </r>
  <r>
    <s v="ORD115287"/>
    <x v="1"/>
    <x v="0"/>
    <n v="3401.02"/>
    <n v="0.2"/>
    <n v="680.20400000000006"/>
    <n v="2720.8159999999998"/>
    <n v="4"/>
    <x v="290"/>
    <d v="2023-01-24T00:00:00"/>
    <x v="0"/>
    <x v="1"/>
    <n v="920.89"/>
    <x v="3"/>
  </r>
  <r>
    <s v="ORD106572"/>
    <x v="2"/>
    <x v="0"/>
    <n v="3402.17"/>
    <n v="0.28000000000000003"/>
    <n v="952.60760000000016"/>
    <n v="2449.5623999999998"/>
    <n v="4"/>
    <x v="645"/>
    <d v="2024-04-01T00:00:00"/>
    <x v="2"/>
    <x v="0"/>
    <n v="890.58"/>
    <x v="1"/>
  </r>
  <r>
    <s v="ORD104774"/>
    <x v="1"/>
    <x v="3"/>
    <n v="3404.72"/>
    <n v="0.05"/>
    <n v="170.23599999999999"/>
    <n v="3234.4839999999999"/>
    <n v="4"/>
    <x v="554"/>
    <d v="2024-07-05T00:00:00"/>
    <x v="2"/>
    <x v="2"/>
    <n v="322.68"/>
    <x v="3"/>
  </r>
  <r>
    <s v="ORD105660"/>
    <x v="0"/>
    <x v="4"/>
    <n v="3405.59"/>
    <n v="0.13"/>
    <n v="442.72670000000005"/>
    <n v="2962.8633"/>
    <n v="4"/>
    <x v="334"/>
    <d v="2024-09-19T00:00:00"/>
    <x v="1"/>
    <x v="0"/>
    <n v="307.32"/>
    <x v="2"/>
  </r>
  <r>
    <s v="ORD105448"/>
    <x v="2"/>
    <x v="3"/>
    <n v="3410.14"/>
    <n v="0.36"/>
    <n v="1227.6504"/>
    <n v="2182.4895999999999"/>
    <n v="4"/>
    <x v="2"/>
    <d v="2023-11-23T00:00:00"/>
    <x v="2"/>
    <x v="0"/>
    <n v="440.04"/>
    <x v="1"/>
  </r>
  <r>
    <s v="ORD112089"/>
    <x v="1"/>
    <x v="1"/>
    <n v="3411.09"/>
    <n v="0.2"/>
    <n v="682.21800000000007"/>
    <n v="2728.8720000000003"/>
    <n v="4"/>
    <x v="499"/>
    <d v="2023-08-23T00:00:00"/>
    <x v="2"/>
    <x v="2"/>
    <n v="569.34"/>
    <x v="5"/>
  </r>
  <r>
    <s v="ORD108031"/>
    <x v="3"/>
    <x v="0"/>
    <n v="3422.5"/>
    <n v="0.3"/>
    <n v="1026.75"/>
    <n v="2395.75"/>
    <n v="4"/>
    <x v="295"/>
    <d v="2024-03-08T00:00:00"/>
    <x v="1"/>
    <x v="0"/>
    <n v="680.66"/>
    <x v="4"/>
  </r>
  <r>
    <s v="ORD102936"/>
    <x v="3"/>
    <x v="1"/>
    <n v="3430.04"/>
    <n v="0.45"/>
    <n v="1543.518"/>
    <n v="1886.5219999999999"/>
    <n v="4"/>
    <x v="423"/>
    <d v="2024-03-04T00:00:00"/>
    <x v="0"/>
    <x v="0"/>
    <n v="824.69"/>
    <x v="0"/>
  </r>
  <r>
    <s v="ORD108977"/>
    <x v="3"/>
    <x v="1"/>
    <n v="3431.07"/>
    <n v="0.28999999999999998"/>
    <n v="995.01030000000003"/>
    <n v="2436.0597000000002"/>
    <n v="4"/>
    <x v="232"/>
    <d v="2025-01-02T00:00:00"/>
    <x v="0"/>
    <x v="0"/>
    <n v="188.2"/>
    <x v="1"/>
  </r>
  <r>
    <s v="ORD105264"/>
    <x v="2"/>
    <x v="1"/>
    <n v="3431.78"/>
    <n v="0.35"/>
    <n v="1201.123"/>
    <n v="2230.6570000000002"/>
    <n v="4"/>
    <x v="710"/>
    <d v="2023-01-23T00:00:00"/>
    <x v="2"/>
    <x v="1"/>
    <n v="564.26"/>
    <x v="5"/>
  </r>
  <r>
    <s v="ORD112351"/>
    <x v="2"/>
    <x v="4"/>
    <n v="3434.75"/>
    <n v="0.26"/>
    <n v="893.03500000000008"/>
    <n v="2541.7150000000001"/>
    <n v="4"/>
    <x v="89"/>
    <d v="2024-11-15T00:00:00"/>
    <x v="1"/>
    <x v="2"/>
    <n v="611.76"/>
    <x v="4"/>
  </r>
  <r>
    <s v="ORD100997"/>
    <x v="3"/>
    <x v="0"/>
    <n v="3436.88"/>
    <n v="0.37"/>
    <n v="1271.6456000000001"/>
    <n v="2165.2344000000003"/>
    <n v="4"/>
    <x v="392"/>
    <d v="2024-01-08T00:00:00"/>
    <x v="1"/>
    <x v="2"/>
    <n v="568.1"/>
    <x v="0"/>
  </r>
  <r>
    <s v="ORD106912"/>
    <x v="1"/>
    <x v="3"/>
    <n v="3439.23"/>
    <n v="0.03"/>
    <n v="103.1769"/>
    <n v="3336.0531000000001"/>
    <n v="4"/>
    <x v="568"/>
    <d v="2023-07-05T00:00:00"/>
    <x v="2"/>
    <x v="0"/>
    <n v="261.88"/>
    <x v="3"/>
  </r>
  <r>
    <s v="ORD107651"/>
    <x v="2"/>
    <x v="4"/>
    <n v="3441.74"/>
    <n v="0.43"/>
    <n v="1479.9481999999998"/>
    <n v="1961.7918"/>
    <n v="4"/>
    <x v="85"/>
    <d v="2024-08-23T00:00:00"/>
    <x v="2"/>
    <x v="0"/>
    <n v="856.23"/>
    <x v="2"/>
  </r>
  <r>
    <s v="ORD104873"/>
    <x v="3"/>
    <x v="4"/>
    <n v="3441.84"/>
    <n v="0.2"/>
    <n v="688.36800000000005"/>
    <n v="2753.4720000000002"/>
    <n v="4"/>
    <x v="539"/>
    <d v="2024-10-03T00:00:00"/>
    <x v="2"/>
    <x v="0"/>
    <n v="1031.46"/>
    <x v="1"/>
  </r>
  <r>
    <s v="ORD104898"/>
    <x v="2"/>
    <x v="4"/>
    <n v="3444.43"/>
    <n v="0.01"/>
    <n v="34.444299999999998"/>
    <n v="3409.9856999999997"/>
    <n v="4"/>
    <x v="450"/>
    <d v="2023-12-11T00:00:00"/>
    <x v="1"/>
    <x v="2"/>
    <n v="499.31"/>
    <x v="1"/>
  </r>
  <r>
    <s v="ORD100819"/>
    <x v="1"/>
    <x v="3"/>
    <n v="3449.02"/>
    <n v="0.35"/>
    <n v="1207.1569999999999"/>
    <n v="2241.8630000000003"/>
    <n v="4"/>
    <x v="12"/>
    <d v="2024-11-06T00:00:00"/>
    <x v="2"/>
    <x v="1"/>
    <n v="613.9"/>
    <x v="1"/>
  </r>
  <r>
    <s v="ORD108683"/>
    <x v="0"/>
    <x v="1"/>
    <n v="3449.39"/>
    <n v="0.35"/>
    <n v="1207.2864999999999"/>
    <n v="2242.1035000000002"/>
    <n v="4"/>
    <x v="496"/>
    <d v="2023-08-07T00:00:00"/>
    <x v="1"/>
    <x v="0"/>
    <n v="262.61"/>
    <x v="0"/>
  </r>
  <r>
    <s v="ORD111487"/>
    <x v="1"/>
    <x v="1"/>
    <n v="3451.94"/>
    <n v="0.15"/>
    <n v="517.79099999999994"/>
    <n v="2934.1490000000003"/>
    <n v="4"/>
    <x v="21"/>
    <d v="2023-03-25T00:00:00"/>
    <x v="0"/>
    <x v="0"/>
    <n v="588.63"/>
    <x v="5"/>
  </r>
  <r>
    <s v="ORD109987"/>
    <x v="2"/>
    <x v="0"/>
    <n v="3452.7"/>
    <n v="0.06"/>
    <n v="207.16199999999998"/>
    <n v="3245.538"/>
    <n v="4"/>
    <x v="383"/>
    <d v="2024-09-29T00:00:00"/>
    <x v="1"/>
    <x v="0"/>
    <n v="536.03"/>
    <x v="3"/>
  </r>
  <r>
    <s v="ORD100562"/>
    <x v="0"/>
    <x v="2"/>
    <n v="3454.73"/>
    <n v="0.26"/>
    <n v="898.22980000000007"/>
    <n v="2556.5001999999999"/>
    <n v="4"/>
    <x v="103"/>
    <d v="2023-10-04T00:00:00"/>
    <x v="0"/>
    <x v="2"/>
    <n v="912.09"/>
    <x v="3"/>
  </r>
  <r>
    <s v="ORD111861"/>
    <x v="1"/>
    <x v="3"/>
    <n v="3455.2"/>
    <n v="0.25"/>
    <n v="863.8"/>
    <n v="2591.3999999999996"/>
    <n v="4"/>
    <x v="727"/>
    <d v="2024-03-13T00:00:00"/>
    <x v="1"/>
    <x v="0"/>
    <n v="373.6"/>
    <x v="0"/>
  </r>
  <r>
    <s v="ORD104516"/>
    <x v="3"/>
    <x v="0"/>
    <n v="3457.38"/>
    <n v="0.47"/>
    <n v="1624.9685999999999"/>
    <n v="1832.4114000000002"/>
    <n v="4"/>
    <x v="700"/>
    <d v="2023-07-01T00:00:00"/>
    <x v="0"/>
    <x v="0"/>
    <n v="990.05"/>
    <x v="2"/>
  </r>
  <r>
    <s v="ORD111052"/>
    <x v="2"/>
    <x v="1"/>
    <n v="3460.02"/>
    <n v="0.46"/>
    <n v="1591.6092000000001"/>
    <n v="1868.4107999999999"/>
    <n v="4"/>
    <x v="269"/>
    <d v="2024-04-03T00:00:00"/>
    <x v="0"/>
    <x v="1"/>
    <n v="229.7"/>
    <x v="3"/>
  </r>
  <r>
    <s v="ORD105070"/>
    <x v="1"/>
    <x v="0"/>
    <n v="3463.89"/>
    <n v="0.36"/>
    <n v="1247.0003999999999"/>
    <n v="2216.8896"/>
    <n v="4"/>
    <x v="175"/>
    <d v="2023-08-24T00:00:00"/>
    <x v="0"/>
    <x v="2"/>
    <n v="437.74"/>
    <x v="4"/>
  </r>
  <r>
    <s v="ORD109629"/>
    <x v="3"/>
    <x v="0"/>
    <n v="3465.33"/>
    <n v="0.49"/>
    <n v="1698.0117"/>
    <n v="1767.3182999999999"/>
    <n v="4"/>
    <x v="455"/>
    <d v="2023-07-16T00:00:00"/>
    <x v="2"/>
    <x v="0"/>
    <n v="525.21"/>
    <x v="1"/>
  </r>
  <r>
    <s v="ORD110823"/>
    <x v="3"/>
    <x v="4"/>
    <n v="3465.55"/>
    <n v="0.24"/>
    <n v="831.73199999999997"/>
    <n v="2633.8180000000002"/>
    <n v="4"/>
    <x v="582"/>
    <d v="2023-07-31T00:00:00"/>
    <x v="0"/>
    <x v="2"/>
    <n v="937.9"/>
    <x v="2"/>
  </r>
  <r>
    <s v="ORD110335"/>
    <x v="0"/>
    <x v="3"/>
    <n v="3466.95"/>
    <n v="0.43"/>
    <n v="1490.7884999999999"/>
    <n v="1976.1614999999999"/>
    <n v="4"/>
    <x v="557"/>
    <d v="2023-03-10T00:00:00"/>
    <x v="0"/>
    <x v="2"/>
    <n v="773.33"/>
    <x v="4"/>
  </r>
  <r>
    <s v="ORD103980"/>
    <x v="2"/>
    <x v="3"/>
    <n v="3470.19"/>
    <n v="0.04"/>
    <n v="138.80760000000001"/>
    <n v="3331.3824"/>
    <n v="4"/>
    <x v="404"/>
    <d v="2024-07-31T00:00:00"/>
    <x v="2"/>
    <x v="0"/>
    <n v="443.63"/>
    <x v="2"/>
  </r>
  <r>
    <s v="ORD101312"/>
    <x v="1"/>
    <x v="2"/>
    <n v="3472.05"/>
    <n v="0.23"/>
    <n v="798.57150000000013"/>
    <n v="2673.4785000000002"/>
    <n v="4"/>
    <x v="204"/>
    <d v="2023-03-31T00:00:00"/>
    <x v="1"/>
    <x v="2"/>
    <n v="491.42"/>
    <x v="1"/>
  </r>
  <r>
    <s v="ORD108493"/>
    <x v="1"/>
    <x v="1"/>
    <n v="3473"/>
    <n v="0.4"/>
    <n v="1389.2"/>
    <n v="2083.8000000000002"/>
    <n v="4"/>
    <x v="573"/>
    <d v="2023-01-05T00:00:00"/>
    <x v="0"/>
    <x v="2"/>
    <n v="785.38"/>
    <x v="5"/>
  </r>
  <r>
    <s v="ORD109392"/>
    <x v="0"/>
    <x v="3"/>
    <n v="3475.51"/>
    <n v="0.11"/>
    <n v="382.30610000000001"/>
    <n v="3093.2039000000004"/>
    <n v="4"/>
    <x v="515"/>
    <d v="2024-06-21T00:00:00"/>
    <x v="2"/>
    <x v="1"/>
    <n v="423.36"/>
    <x v="4"/>
  </r>
  <r>
    <s v="ORD103079"/>
    <x v="0"/>
    <x v="4"/>
    <n v="3481.14"/>
    <n v="0.21"/>
    <n v="731.0394"/>
    <n v="2750.1005999999998"/>
    <n v="4"/>
    <x v="543"/>
    <d v="2024-10-29T00:00:00"/>
    <x v="2"/>
    <x v="0"/>
    <n v="995.18"/>
    <x v="5"/>
  </r>
  <r>
    <s v="ORD110997"/>
    <x v="2"/>
    <x v="1"/>
    <n v="3481.44"/>
    <n v="0.21"/>
    <n v="731.10239999999999"/>
    <n v="2750.3375999999998"/>
    <n v="4"/>
    <x v="651"/>
    <d v="2024-11-23T00:00:00"/>
    <x v="2"/>
    <x v="0"/>
    <n v="387.86"/>
    <x v="3"/>
  </r>
  <r>
    <s v="ORD108462"/>
    <x v="2"/>
    <x v="0"/>
    <n v="3486.23"/>
    <n v="7.0000000000000007E-2"/>
    <n v="244.03610000000003"/>
    <n v="3242.1939000000002"/>
    <n v="4"/>
    <x v="311"/>
    <d v="2023-09-05T00:00:00"/>
    <x v="2"/>
    <x v="2"/>
    <n v="639.80999999999995"/>
    <x v="1"/>
  </r>
  <r>
    <s v="ORD113160"/>
    <x v="1"/>
    <x v="0"/>
    <n v="3489.15"/>
    <n v="0.1"/>
    <n v="348.91500000000002"/>
    <n v="3140.2350000000001"/>
    <n v="4"/>
    <x v="98"/>
    <d v="2024-10-31T00:00:00"/>
    <x v="0"/>
    <x v="2"/>
    <n v="466.54"/>
    <x v="3"/>
  </r>
  <r>
    <s v="ORD107419"/>
    <x v="1"/>
    <x v="2"/>
    <n v="3491.38"/>
    <n v="0.11"/>
    <n v="384.05180000000001"/>
    <n v="3107.3281999999999"/>
    <n v="4"/>
    <x v="330"/>
    <d v="2023-04-11T00:00:00"/>
    <x v="0"/>
    <x v="1"/>
    <n v="463.68"/>
    <x v="5"/>
  </r>
  <r>
    <s v="ORD101730"/>
    <x v="2"/>
    <x v="2"/>
    <n v="3495.85"/>
    <n v="0.28000000000000003"/>
    <n v="978.83800000000008"/>
    <n v="2517.0119999999997"/>
    <n v="4"/>
    <x v="646"/>
    <d v="2024-03-02T00:00:00"/>
    <x v="0"/>
    <x v="2"/>
    <n v="1009.54"/>
    <x v="1"/>
  </r>
  <r>
    <s v="ORD109116"/>
    <x v="1"/>
    <x v="2"/>
    <n v="3496.79"/>
    <n v="0.05"/>
    <n v="174.83950000000002"/>
    <n v="3321.9504999999999"/>
    <n v="4"/>
    <x v="522"/>
    <d v="2024-10-16T00:00:00"/>
    <x v="1"/>
    <x v="2"/>
    <n v="746.7"/>
    <x v="2"/>
  </r>
  <r>
    <s v="ORD103740"/>
    <x v="0"/>
    <x v="3"/>
    <n v="3498.68"/>
    <n v="0.49"/>
    <n v="1714.3531999999998"/>
    <n v="1784.3268"/>
    <n v="4"/>
    <x v="378"/>
    <d v="2024-04-22T00:00:00"/>
    <x v="2"/>
    <x v="0"/>
    <n v="858.26"/>
    <x v="2"/>
  </r>
  <r>
    <s v="ORD104431"/>
    <x v="3"/>
    <x v="4"/>
    <n v="3505.11"/>
    <n v="0.3"/>
    <n v="1051.5329999999999"/>
    <n v="2453.5770000000002"/>
    <n v="4"/>
    <x v="543"/>
    <d v="2024-10-29T00:00:00"/>
    <x v="2"/>
    <x v="2"/>
    <n v="773.35"/>
    <x v="3"/>
  </r>
  <r>
    <s v="ORD107025"/>
    <x v="3"/>
    <x v="3"/>
    <n v="3515.63"/>
    <n v="0.28999999999999998"/>
    <n v="1019.5327"/>
    <n v="2496.0973000000004"/>
    <n v="4"/>
    <x v="385"/>
    <d v="2024-12-07T00:00:00"/>
    <x v="1"/>
    <x v="0"/>
    <n v="438.45"/>
    <x v="3"/>
  </r>
  <r>
    <s v="ORD108409"/>
    <x v="0"/>
    <x v="0"/>
    <n v="3521.68"/>
    <n v="0.46"/>
    <n v="1619.9728"/>
    <n v="1901.7071999999998"/>
    <n v="4"/>
    <x v="274"/>
    <d v="2024-12-13T00:00:00"/>
    <x v="1"/>
    <x v="0"/>
    <n v="565.15"/>
    <x v="1"/>
  </r>
  <r>
    <s v="ORD113479"/>
    <x v="3"/>
    <x v="0"/>
    <n v="3523.34"/>
    <n v="0.41"/>
    <n v="1444.5694000000001"/>
    <n v="2078.7705999999998"/>
    <n v="4"/>
    <x v="463"/>
    <d v="2023-12-30T00:00:00"/>
    <x v="1"/>
    <x v="1"/>
    <n v="357.23"/>
    <x v="0"/>
  </r>
  <r>
    <s v="ORD103195"/>
    <x v="3"/>
    <x v="3"/>
    <n v="3526.06"/>
    <n v="0.34"/>
    <n v="1198.8604"/>
    <n v="2327.1995999999999"/>
    <n v="4"/>
    <x v="304"/>
    <d v="2024-03-27T00:00:00"/>
    <x v="2"/>
    <x v="2"/>
    <n v="378.13"/>
    <x v="5"/>
  </r>
  <r>
    <s v="ORD106507"/>
    <x v="1"/>
    <x v="4"/>
    <n v="3526.62"/>
    <n v="0.04"/>
    <n v="141.06479999999999"/>
    <n v="3385.5551999999998"/>
    <n v="4"/>
    <x v="213"/>
    <d v="2024-04-19T00:00:00"/>
    <x v="1"/>
    <x v="0"/>
    <n v="662.51"/>
    <x v="2"/>
  </r>
  <r>
    <s v="ORD103990"/>
    <x v="3"/>
    <x v="0"/>
    <n v="3526.91"/>
    <n v="0.06"/>
    <n v="211.6146"/>
    <n v="3315.2954"/>
    <n v="4"/>
    <x v="286"/>
    <d v="2024-06-22T00:00:00"/>
    <x v="0"/>
    <x v="0"/>
    <n v="183.54"/>
    <x v="3"/>
  </r>
  <r>
    <s v="ORD104299"/>
    <x v="3"/>
    <x v="3"/>
    <n v="3529.45"/>
    <n v="0.24"/>
    <n v="847.06799999999987"/>
    <n v="2682.3820000000001"/>
    <n v="4"/>
    <x v="705"/>
    <d v="2023-04-11T00:00:00"/>
    <x v="1"/>
    <x v="1"/>
    <n v="567.59"/>
    <x v="0"/>
  </r>
  <r>
    <s v="ORD114871"/>
    <x v="0"/>
    <x v="1"/>
    <n v="3532.22"/>
    <n v="0.34"/>
    <n v="1200.9548"/>
    <n v="2331.2651999999998"/>
    <n v="4"/>
    <x v="430"/>
    <d v="2024-02-26T00:00:00"/>
    <x v="0"/>
    <x v="0"/>
    <n v="655.62"/>
    <x v="0"/>
  </r>
  <r>
    <s v="ORD113746"/>
    <x v="2"/>
    <x v="3"/>
    <n v="3535.23"/>
    <n v="0.28000000000000003"/>
    <n v="989.86440000000005"/>
    <n v="2545.3656000000001"/>
    <n v="4"/>
    <x v="666"/>
    <d v="2025-01-02T00:00:00"/>
    <x v="0"/>
    <x v="2"/>
    <n v="939.62"/>
    <x v="3"/>
  </r>
  <r>
    <s v="ORD104283"/>
    <x v="2"/>
    <x v="0"/>
    <n v="3535.86"/>
    <n v="0.49"/>
    <n v="1732.5714"/>
    <n v="1803.2886000000001"/>
    <n v="4"/>
    <x v="138"/>
    <d v="2023-05-10T00:00:00"/>
    <x v="0"/>
    <x v="1"/>
    <n v="409.96"/>
    <x v="2"/>
  </r>
  <r>
    <s v="ORD112182"/>
    <x v="2"/>
    <x v="0"/>
    <n v="3539.71"/>
    <n v="0.25"/>
    <n v="884.92750000000001"/>
    <n v="2654.7825000000003"/>
    <n v="4"/>
    <x v="27"/>
    <d v="2024-12-29T00:00:00"/>
    <x v="1"/>
    <x v="1"/>
    <n v="985.82"/>
    <x v="0"/>
  </r>
  <r>
    <s v="ORD102407"/>
    <x v="0"/>
    <x v="4"/>
    <n v="3542.74"/>
    <n v="0.06"/>
    <n v="212.56439999999998"/>
    <n v="3330.1755999999996"/>
    <n v="4"/>
    <x v="491"/>
    <d v="2024-08-19T00:00:00"/>
    <x v="0"/>
    <x v="1"/>
    <n v="279.60000000000002"/>
    <x v="0"/>
  </r>
  <r>
    <s v="ORD106899"/>
    <x v="3"/>
    <x v="4"/>
    <n v="3547.68"/>
    <n v="0.08"/>
    <n v="283.81439999999998"/>
    <n v="3263.8656000000001"/>
    <n v="4"/>
    <x v="281"/>
    <d v="2023-08-25T00:00:00"/>
    <x v="2"/>
    <x v="0"/>
    <n v="661.4"/>
    <x v="1"/>
  </r>
  <r>
    <s v="ORD110431"/>
    <x v="0"/>
    <x v="1"/>
    <n v="3556.74"/>
    <n v="0.02"/>
    <n v="71.134799999999998"/>
    <n v="3485.6052"/>
    <n v="4"/>
    <x v="371"/>
    <d v="2023-02-13T00:00:00"/>
    <x v="0"/>
    <x v="1"/>
    <n v="919.45"/>
    <x v="1"/>
  </r>
  <r>
    <s v="ORD111969"/>
    <x v="1"/>
    <x v="0"/>
    <n v="3558.07"/>
    <n v="0.06"/>
    <n v="213.48420000000002"/>
    <n v="3344.5858000000003"/>
    <n v="4"/>
    <x v="252"/>
    <d v="2023-02-22T00:00:00"/>
    <x v="1"/>
    <x v="0"/>
    <n v="551.1"/>
    <x v="3"/>
  </r>
  <r>
    <s v="ORD114073"/>
    <x v="2"/>
    <x v="4"/>
    <n v="3562.96"/>
    <n v="0.26"/>
    <n v="926.36959999999999"/>
    <n v="2636.5904"/>
    <n v="4"/>
    <x v="28"/>
    <d v="2024-01-07T00:00:00"/>
    <x v="2"/>
    <x v="2"/>
    <n v="735.62"/>
    <x v="0"/>
  </r>
  <r>
    <s v="ORD111152"/>
    <x v="0"/>
    <x v="2"/>
    <n v="3566.65"/>
    <n v="0.27"/>
    <n v="962.99550000000011"/>
    <n v="2603.6545000000001"/>
    <n v="4"/>
    <x v="585"/>
    <d v="2023-03-15T00:00:00"/>
    <x v="2"/>
    <x v="0"/>
    <n v="258.36"/>
    <x v="2"/>
  </r>
  <r>
    <s v="ORD109468"/>
    <x v="1"/>
    <x v="0"/>
    <n v="3571.25"/>
    <n v="0.43"/>
    <n v="1535.6375"/>
    <n v="2035.6125"/>
    <n v="4"/>
    <x v="478"/>
    <d v="2024-02-09T00:00:00"/>
    <x v="1"/>
    <x v="1"/>
    <n v="343.63"/>
    <x v="4"/>
  </r>
  <r>
    <s v="ORD113496"/>
    <x v="0"/>
    <x v="1"/>
    <n v="3572.13"/>
    <n v="0.19"/>
    <n v="678.7047"/>
    <n v="2893.4252999999999"/>
    <n v="4"/>
    <x v="92"/>
    <d v="2023-12-11T00:00:00"/>
    <x v="2"/>
    <x v="0"/>
    <n v="754.82"/>
    <x v="3"/>
  </r>
  <r>
    <s v="ORD109821"/>
    <x v="1"/>
    <x v="3"/>
    <n v="3576.16"/>
    <n v="0.14000000000000001"/>
    <n v="500.66240000000005"/>
    <n v="3075.4975999999997"/>
    <n v="4"/>
    <x v="564"/>
    <d v="2023-05-08T00:00:00"/>
    <x v="1"/>
    <x v="0"/>
    <n v="849.27"/>
    <x v="1"/>
  </r>
  <r>
    <s v="ORD100027"/>
    <x v="2"/>
    <x v="1"/>
    <n v="3578.05"/>
    <n v="0.04"/>
    <n v="143.12200000000001"/>
    <n v="3434.9280000000003"/>
    <n v="4"/>
    <x v="331"/>
    <d v="2023-10-18T00:00:00"/>
    <x v="0"/>
    <x v="1"/>
    <n v="689.74"/>
    <x v="2"/>
  </r>
  <r>
    <s v="ORD111523"/>
    <x v="3"/>
    <x v="1"/>
    <n v="3583.07"/>
    <n v="0.36"/>
    <n v="1289.9051999999999"/>
    <n v="2293.1648000000005"/>
    <n v="4"/>
    <x v="395"/>
    <d v="2023-06-26T00:00:00"/>
    <x v="2"/>
    <x v="2"/>
    <n v="1041.46"/>
    <x v="2"/>
  </r>
  <r>
    <s v="ORD111084"/>
    <x v="1"/>
    <x v="0"/>
    <n v="3584.16"/>
    <n v="0.46"/>
    <n v="1648.7136"/>
    <n v="1935.4463999999998"/>
    <n v="4"/>
    <x v="478"/>
    <d v="2024-02-12T00:00:00"/>
    <x v="1"/>
    <x v="1"/>
    <n v="762.78"/>
    <x v="4"/>
  </r>
  <r>
    <s v="ORD100945"/>
    <x v="0"/>
    <x v="1"/>
    <n v="3584.52"/>
    <n v="0.47"/>
    <n v="1684.7243999999998"/>
    <n v="1899.7956000000001"/>
    <n v="4"/>
    <x v="456"/>
    <d v="2023-04-13T00:00:00"/>
    <x v="1"/>
    <x v="0"/>
    <n v="1051.0999999999999"/>
    <x v="3"/>
  </r>
  <r>
    <s v="ORD105326"/>
    <x v="1"/>
    <x v="4"/>
    <n v="3593.15"/>
    <n v="7.0000000000000007E-2"/>
    <n v="251.52050000000003"/>
    <n v="3341.6295"/>
    <n v="4"/>
    <x v="190"/>
    <d v="2023-11-01T00:00:00"/>
    <x v="2"/>
    <x v="2"/>
    <n v="474.11"/>
    <x v="3"/>
  </r>
  <r>
    <s v="ORD107940"/>
    <x v="0"/>
    <x v="0"/>
    <n v="3593.5"/>
    <n v="0.46"/>
    <n v="1653.01"/>
    <n v="1940.49"/>
    <n v="4"/>
    <x v="580"/>
    <d v="2024-02-09T00:00:00"/>
    <x v="0"/>
    <x v="0"/>
    <n v="322.70999999999998"/>
    <x v="1"/>
  </r>
  <r>
    <s v="ORD100033"/>
    <x v="2"/>
    <x v="1"/>
    <n v="3594.76"/>
    <n v="0.35"/>
    <n v="1258.1659999999999"/>
    <n v="2336.5940000000001"/>
    <n v="4"/>
    <x v="263"/>
    <d v="2023-06-22T00:00:00"/>
    <x v="0"/>
    <x v="2"/>
    <n v="1002.97"/>
    <x v="0"/>
  </r>
  <r>
    <s v="ORD106424"/>
    <x v="1"/>
    <x v="1"/>
    <n v="3595.96"/>
    <n v="0.49"/>
    <n v="1762.0203999999999"/>
    <n v="1833.9396000000002"/>
    <n v="4"/>
    <x v="366"/>
    <d v="2024-06-09T00:00:00"/>
    <x v="0"/>
    <x v="2"/>
    <n v="1018.47"/>
    <x v="1"/>
  </r>
  <r>
    <s v="ORD112162"/>
    <x v="2"/>
    <x v="3"/>
    <n v="3598.28"/>
    <n v="0.23"/>
    <n v="827.60440000000006"/>
    <n v="2770.6756"/>
    <n v="4"/>
    <x v="643"/>
    <d v="2024-06-12T00:00:00"/>
    <x v="0"/>
    <x v="1"/>
    <n v="216.22"/>
    <x v="4"/>
  </r>
  <r>
    <s v="ORD109835"/>
    <x v="2"/>
    <x v="2"/>
    <n v="3598.66"/>
    <n v="0.22"/>
    <n v="791.70519999999999"/>
    <n v="2806.9548"/>
    <n v="4"/>
    <x v="208"/>
    <d v="2024-08-04T00:00:00"/>
    <x v="2"/>
    <x v="0"/>
    <n v="477.43"/>
    <x v="5"/>
  </r>
  <r>
    <s v="ORD109688"/>
    <x v="1"/>
    <x v="0"/>
    <n v="3600.83"/>
    <n v="0.5"/>
    <n v="1800.415"/>
    <n v="1800.415"/>
    <n v="4"/>
    <x v="513"/>
    <d v="2023-08-10T00:00:00"/>
    <x v="0"/>
    <x v="1"/>
    <n v="825.12"/>
    <x v="4"/>
  </r>
  <r>
    <s v="ORD102487"/>
    <x v="2"/>
    <x v="2"/>
    <n v="3602.51"/>
    <n v="0.12"/>
    <n v="432.30119999999999"/>
    <n v="3170.2088000000003"/>
    <n v="4"/>
    <x v="715"/>
    <d v="2023-08-10T00:00:00"/>
    <x v="2"/>
    <x v="2"/>
    <n v="506.4"/>
    <x v="4"/>
  </r>
  <r>
    <s v="ORD102449"/>
    <x v="1"/>
    <x v="4"/>
    <n v="3602.75"/>
    <n v="0.18"/>
    <n v="648.495"/>
    <n v="2954.2550000000001"/>
    <n v="4"/>
    <x v="336"/>
    <d v="2024-05-21T00:00:00"/>
    <x v="1"/>
    <x v="0"/>
    <n v="706.8"/>
    <x v="5"/>
  </r>
  <r>
    <s v="ORD105558"/>
    <x v="3"/>
    <x v="0"/>
    <n v="3603.12"/>
    <n v="0.16"/>
    <n v="576.49919999999997"/>
    <n v="3026.6207999999997"/>
    <n v="4"/>
    <x v="46"/>
    <d v="2024-03-01T00:00:00"/>
    <x v="0"/>
    <x v="2"/>
    <n v="325.64"/>
    <x v="4"/>
  </r>
  <r>
    <s v="ORD112947"/>
    <x v="1"/>
    <x v="1"/>
    <n v="3608.82"/>
    <n v="0.23"/>
    <n v="830.0286000000001"/>
    <n v="2778.7914000000001"/>
    <n v="4"/>
    <x v="700"/>
    <d v="2023-07-03T00:00:00"/>
    <x v="1"/>
    <x v="2"/>
    <n v="804.85"/>
    <x v="2"/>
  </r>
  <r>
    <s v="ORD100986"/>
    <x v="3"/>
    <x v="3"/>
    <n v="3611.21"/>
    <n v="0.38"/>
    <n v="1372.2598"/>
    <n v="2238.9502000000002"/>
    <n v="4"/>
    <x v="300"/>
    <d v="2023-08-14T00:00:00"/>
    <x v="0"/>
    <x v="1"/>
    <n v="435.37"/>
    <x v="3"/>
  </r>
  <r>
    <s v="ORD109572"/>
    <x v="2"/>
    <x v="2"/>
    <n v="3615.79"/>
    <n v="0.36"/>
    <n v="1301.6843999999999"/>
    <n v="2314.1055999999999"/>
    <n v="4"/>
    <x v="398"/>
    <d v="2023-08-01T00:00:00"/>
    <x v="0"/>
    <x v="2"/>
    <n v="307.14"/>
    <x v="2"/>
  </r>
  <r>
    <s v="ORD101351"/>
    <x v="3"/>
    <x v="0"/>
    <n v="3617.31"/>
    <n v="0.28999999999999998"/>
    <n v="1049.0199"/>
    <n v="2568.2901000000002"/>
    <n v="4"/>
    <x v="48"/>
    <d v="2024-05-07T00:00:00"/>
    <x v="1"/>
    <x v="1"/>
    <n v="637.61"/>
    <x v="2"/>
  </r>
  <r>
    <s v="ORD108808"/>
    <x v="0"/>
    <x v="3"/>
    <n v="3618.14"/>
    <n v="0.1"/>
    <n v="361.81400000000002"/>
    <n v="3256.326"/>
    <n v="4"/>
    <x v="509"/>
    <d v="2024-09-26T00:00:00"/>
    <x v="1"/>
    <x v="1"/>
    <n v="974.7"/>
    <x v="2"/>
  </r>
  <r>
    <s v="ORD106827"/>
    <x v="1"/>
    <x v="0"/>
    <n v="3626.03"/>
    <n v="0.3"/>
    <n v="1087.809"/>
    <n v="2538.2210000000005"/>
    <n v="4"/>
    <x v="635"/>
    <d v="2024-07-14T00:00:00"/>
    <x v="1"/>
    <x v="0"/>
    <n v="618.19000000000005"/>
    <x v="3"/>
  </r>
  <r>
    <s v="ORD110414"/>
    <x v="0"/>
    <x v="2"/>
    <n v="3627.89"/>
    <n v="0.08"/>
    <n v="290.2312"/>
    <n v="3337.6587999999997"/>
    <n v="4"/>
    <x v="505"/>
    <d v="2023-11-05T00:00:00"/>
    <x v="0"/>
    <x v="0"/>
    <n v="351.1"/>
    <x v="4"/>
  </r>
  <r>
    <s v="ORD109466"/>
    <x v="1"/>
    <x v="0"/>
    <n v="3630.82"/>
    <n v="0.44"/>
    <n v="1597.5608"/>
    <n v="2033.2592000000002"/>
    <n v="4"/>
    <x v="609"/>
    <d v="2023-10-04T00:00:00"/>
    <x v="1"/>
    <x v="0"/>
    <n v="876.61"/>
    <x v="1"/>
  </r>
  <r>
    <s v="ORD111042"/>
    <x v="1"/>
    <x v="2"/>
    <n v="3634.24"/>
    <n v="0.23"/>
    <n v="835.87519999999995"/>
    <n v="2798.3647999999998"/>
    <n v="4"/>
    <x v="544"/>
    <d v="2023-11-18T00:00:00"/>
    <x v="2"/>
    <x v="1"/>
    <n v="706"/>
    <x v="2"/>
  </r>
  <r>
    <s v="ORD110799"/>
    <x v="1"/>
    <x v="4"/>
    <n v="3636.18"/>
    <n v="0.49"/>
    <n v="1781.7281999999998"/>
    <n v="1854.4518"/>
    <n v="4"/>
    <x v="453"/>
    <d v="2023-04-07T00:00:00"/>
    <x v="0"/>
    <x v="2"/>
    <n v="198.81"/>
    <x v="2"/>
  </r>
  <r>
    <s v="ORD110990"/>
    <x v="1"/>
    <x v="0"/>
    <n v="3636.77"/>
    <n v="0.02"/>
    <n v="72.735399999999998"/>
    <n v="3564.0346"/>
    <n v="4"/>
    <x v="356"/>
    <d v="2024-02-20T00:00:00"/>
    <x v="2"/>
    <x v="0"/>
    <n v="835.97"/>
    <x v="5"/>
  </r>
  <r>
    <s v="ORD103652"/>
    <x v="2"/>
    <x v="2"/>
    <n v="3640.96"/>
    <n v="0.31"/>
    <n v="1128.6976"/>
    <n v="2512.2624000000001"/>
    <n v="4"/>
    <x v="377"/>
    <d v="2023-06-28T00:00:00"/>
    <x v="1"/>
    <x v="1"/>
    <n v="401.51"/>
    <x v="1"/>
  </r>
  <r>
    <s v="ORD114901"/>
    <x v="2"/>
    <x v="4"/>
    <n v="3642.32"/>
    <n v="0.11"/>
    <n v="400.65520000000004"/>
    <n v="3241.6648"/>
    <n v="4"/>
    <x v="596"/>
    <d v="2023-03-15T00:00:00"/>
    <x v="1"/>
    <x v="1"/>
    <n v="418.04"/>
    <x v="0"/>
  </r>
  <r>
    <s v="ORD109431"/>
    <x v="2"/>
    <x v="3"/>
    <n v="3645.48"/>
    <n v="0.49"/>
    <n v="1786.2852"/>
    <n v="1859.1948"/>
    <n v="4"/>
    <x v="337"/>
    <d v="2024-02-14T00:00:00"/>
    <x v="2"/>
    <x v="0"/>
    <n v="774.34"/>
    <x v="3"/>
  </r>
  <r>
    <s v="ORD102698"/>
    <x v="3"/>
    <x v="1"/>
    <n v="3652.4"/>
    <n v="7.0000000000000007E-2"/>
    <n v="255.66800000000003"/>
    <n v="3396.732"/>
    <n v="4"/>
    <x v="222"/>
    <d v="2023-09-18T00:00:00"/>
    <x v="1"/>
    <x v="0"/>
    <n v="376.56"/>
    <x v="5"/>
  </r>
  <r>
    <s v="ORD108267"/>
    <x v="0"/>
    <x v="1"/>
    <n v="3656.88"/>
    <n v="0.09"/>
    <n v="329.11919999999998"/>
    <n v="3327.7608"/>
    <n v="4"/>
    <x v="231"/>
    <d v="2023-07-13T00:00:00"/>
    <x v="1"/>
    <x v="2"/>
    <n v="318.83999999999997"/>
    <x v="3"/>
  </r>
  <r>
    <s v="ORD101783"/>
    <x v="2"/>
    <x v="3"/>
    <n v="3658.94"/>
    <n v="0.32"/>
    <n v="1170.8608000000002"/>
    <n v="2488.0792000000001"/>
    <n v="4"/>
    <x v="364"/>
    <d v="2023-01-27T00:00:00"/>
    <x v="2"/>
    <x v="1"/>
    <n v="271.89"/>
    <x v="2"/>
  </r>
  <r>
    <s v="ORD107082"/>
    <x v="2"/>
    <x v="0"/>
    <n v="3659.19"/>
    <n v="0.22"/>
    <n v="805.02179999999998"/>
    <n v="2854.1682000000001"/>
    <n v="4"/>
    <x v="682"/>
    <d v="2023-04-01T00:00:00"/>
    <x v="0"/>
    <x v="2"/>
    <n v="673.84"/>
    <x v="5"/>
  </r>
  <r>
    <s v="ORD111865"/>
    <x v="3"/>
    <x v="0"/>
    <n v="3660.97"/>
    <n v="0.39"/>
    <n v="1427.7782999999999"/>
    <n v="2233.1916999999999"/>
    <n v="4"/>
    <x v="469"/>
    <d v="2023-01-13T00:00:00"/>
    <x v="0"/>
    <x v="0"/>
    <n v="625.77"/>
    <x v="4"/>
  </r>
  <r>
    <s v="ORD107216"/>
    <x v="1"/>
    <x v="3"/>
    <n v="3661.2"/>
    <n v="0.14000000000000001"/>
    <n v="512.56799999999998"/>
    <n v="3148.6319999999996"/>
    <n v="4"/>
    <x v="375"/>
    <d v="2024-09-21T00:00:00"/>
    <x v="1"/>
    <x v="2"/>
    <n v="550.98"/>
    <x v="4"/>
  </r>
  <r>
    <s v="ORD102528"/>
    <x v="3"/>
    <x v="1"/>
    <n v="3662.01"/>
    <n v="0.49"/>
    <n v="1794.3849"/>
    <n v="1867.6251000000002"/>
    <n v="4"/>
    <x v="221"/>
    <d v="2024-06-04T00:00:00"/>
    <x v="1"/>
    <x v="1"/>
    <n v="823.18"/>
    <x v="3"/>
  </r>
  <r>
    <s v="ORD103474"/>
    <x v="1"/>
    <x v="3"/>
    <n v="3664.61"/>
    <n v="0.02"/>
    <n v="73.292200000000008"/>
    <n v="3591.3178000000003"/>
    <n v="4"/>
    <x v="301"/>
    <d v="2024-06-01T00:00:00"/>
    <x v="1"/>
    <x v="2"/>
    <n v="840.99"/>
    <x v="5"/>
  </r>
  <r>
    <s v="ORD110024"/>
    <x v="1"/>
    <x v="3"/>
    <n v="3667.25"/>
    <n v="0.13"/>
    <n v="476.74250000000001"/>
    <n v="3190.5075000000002"/>
    <n v="4"/>
    <x v="321"/>
    <d v="2024-02-02T00:00:00"/>
    <x v="1"/>
    <x v="0"/>
    <n v="479.88"/>
    <x v="4"/>
  </r>
  <r>
    <s v="ORD115120"/>
    <x v="3"/>
    <x v="4"/>
    <n v="3671.01"/>
    <n v="0.02"/>
    <n v="73.420200000000008"/>
    <n v="3597.5898000000002"/>
    <n v="4"/>
    <x v="376"/>
    <d v="2023-04-12T00:00:00"/>
    <x v="1"/>
    <x v="1"/>
    <n v="553.58000000000004"/>
    <x v="4"/>
  </r>
  <r>
    <s v="ORD107270"/>
    <x v="2"/>
    <x v="3"/>
    <n v="3678.73"/>
    <n v="0.15"/>
    <n v="551.80949999999996"/>
    <n v="3126.9205000000002"/>
    <n v="4"/>
    <x v="573"/>
    <d v="2023-01-05T00:00:00"/>
    <x v="1"/>
    <x v="0"/>
    <n v="959.47"/>
    <x v="5"/>
  </r>
  <r>
    <s v="ORD114565"/>
    <x v="3"/>
    <x v="0"/>
    <n v="3681.43"/>
    <n v="0.36"/>
    <n v="1325.3147999999999"/>
    <n v="2356.1152000000002"/>
    <n v="4"/>
    <x v="456"/>
    <d v="2023-04-13T00:00:00"/>
    <x v="2"/>
    <x v="2"/>
    <n v="789.24"/>
    <x v="5"/>
  </r>
  <r>
    <s v="ORD106941"/>
    <x v="2"/>
    <x v="2"/>
    <n v="3685.7"/>
    <n v="0.16"/>
    <n v="589.71199999999999"/>
    <n v="3095.9879999999998"/>
    <n v="4"/>
    <x v="166"/>
    <d v="2023-11-22T00:00:00"/>
    <x v="2"/>
    <x v="1"/>
    <n v="651.71"/>
    <x v="4"/>
  </r>
  <r>
    <s v="ORD113791"/>
    <x v="0"/>
    <x v="1"/>
    <n v="3688.48"/>
    <n v="0.14000000000000001"/>
    <n v="516.38720000000001"/>
    <n v="3172.0927999999999"/>
    <n v="4"/>
    <x v="473"/>
    <d v="2023-09-07T00:00:00"/>
    <x v="2"/>
    <x v="1"/>
    <n v="290.41000000000003"/>
    <x v="5"/>
  </r>
  <r>
    <s v="ORD107084"/>
    <x v="0"/>
    <x v="4"/>
    <n v="3690.88"/>
    <n v="0.36"/>
    <n v="1328.7167999999999"/>
    <n v="2362.1632"/>
    <n v="4"/>
    <x v="627"/>
    <d v="2023-02-03T00:00:00"/>
    <x v="2"/>
    <x v="2"/>
    <n v="245.92"/>
    <x v="4"/>
  </r>
  <r>
    <s v="ORD107959"/>
    <x v="1"/>
    <x v="2"/>
    <n v="3696.11"/>
    <n v="0.26"/>
    <n v="960.98860000000002"/>
    <n v="2735.1214"/>
    <n v="4"/>
    <x v="480"/>
    <d v="2023-02-23T00:00:00"/>
    <x v="2"/>
    <x v="0"/>
    <n v="315.70999999999998"/>
    <x v="2"/>
  </r>
  <r>
    <s v="ORD108123"/>
    <x v="1"/>
    <x v="0"/>
    <n v="3698.1"/>
    <n v="0.09"/>
    <n v="332.82900000000001"/>
    <n v="3365.2709999999997"/>
    <n v="4"/>
    <x v="72"/>
    <d v="2024-02-08T00:00:00"/>
    <x v="2"/>
    <x v="2"/>
    <n v="185.81"/>
    <x v="5"/>
  </r>
  <r>
    <s v="ORD105212"/>
    <x v="2"/>
    <x v="0"/>
    <n v="3700.55"/>
    <n v="0.02"/>
    <n v="74.01100000000001"/>
    <n v="3626.5390000000002"/>
    <n v="4"/>
    <x v="200"/>
    <d v="2024-06-12T00:00:00"/>
    <x v="0"/>
    <x v="2"/>
    <n v="861.78"/>
    <x v="2"/>
  </r>
  <r>
    <s v="ORD113326"/>
    <x v="3"/>
    <x v="4"/>
    <n v="3703.81"/>
    <n v="0.49"/>
    <n v="1814.8669"/>
    <n v="1888.9431"/>
    <n v="4"/>
    <x v="45"/>
    <d v="2023-05-27T00:00:00"/>
    <x v="0"/>
    <x v="0"/>
    <n v="771.03"/>
    <x v="2"/>
  </r>
  <r>
    <s v="ORD107145"/>
    <x v="1"/>
    <x v="4"/>
    <n v="3706.2"/>
    <n v="0.28000000000000003"/>
    <n v="1037.7360000000001"/>
    <n v="2668.4639999999999"/>
    <n v="4"/>
    <x v="590"/>
    <d v="2023-05-16T00:00:00"/>
    <x v="0"/>
    <x v="0"/>
    <n v="1026.2"/>
    <x v="2"/>
  </r>
  <r>
    <s v="ORD100156"/>
    <x v="0"/>
    <x v="0"/>
    <n v="3706.28"/>
    <n v="0.25"/>
    <n v="926.57"/>
    <n v="2779.71"/>
    <n v="4"/>
    <x v="639"/>
    <d v="2023-08-18T00:00:00"/>
    <x v="1"/>
    <x v="2"/>
    <n v="813.65"/>
    <x v="5"/>
  </r>
  <r>
    <s v="ORD102373"/>
    <x v="3"/>
    <x v="3"/>
    <n v="3707.41"/>
    <n v="0.46"/>
    <n v="1705.4086"/>
    <n v="2002.0013999999999"/>
    <n v="4"/>
    <x v="460"/>
    <d v="2023-05-18T00:00:00"/>
    <x v="0"/>
    <x v="0"/>
    <n v="338.3"/>
    <x v="0"/>
  </r>
  <r>
    <s v="ORD111712"/>
    <x v="3"/>
    <x v="0"/>
    <n v="3708.5"/>
    <n v="0.13"/>
    <n v="482.10500000000002"/>
    <n v="3226.395"/>
    <n v="4"/>
    <x v="672"/>
    <d v="2023-06-19T00:00:00"/>
    <x v="1"/>
    <x v="2"/>
    <n v="384.71"/>
    <x v="4"/>
  </r>
  <r>
    <s v="ORD107386"/>
    <x v="0"/>
    <x v="2"/>
    <n v="3710.12"/>
    <n v="0.43"/>
    <n v="1595.3516"/>
    <n v="2114.7683999999999"/>
    <n v="4"/>
    <x v="49"/>
    <d v="2024-12-11T00:00:00"/>
    <x v="2"/>
    <x v="0"/>
    <n v="769.79"/>
    <x v="3"/>
  </r>
  <r>
    <s v="ORD104418"/>
    <x v="0"/>
    <x v="3"/>
    <n v="3714.65"/>
    <n v="0.1"/>
    <n v="371.46500000000003"/>
    <n v="3343.1849999999999"/>
    <n v="4"/>
    <x v="164"/>
    <d v="2023-11-22T00:00:00"/>
    <x v="0"/>
    <x v="2"/>
    <n v="240.79"/>
    <x v="3"/>
  </r>
  <r>
    <s v="ORD103405"/>
    <x v="0"/>
    <x v="2"/>
    <n v="3714.69"/>
    <n v="0.35"/>
    <n v="1300.1415"/>
    <n v="2414.5484999999999"/>
    <n v="4"/>
    <x v="416"/>
    <d v="2024-05-03T00:00:00"/>
    <x v="2"/>
    <x v="0"/>
    <n v="1059.25"/>
    <x v="2"/>
  </r>
  <r>
    <s v="ORD101065"/>
    <x v="0"/>
    <x v="0"/>
    <n v="3720.94"/>
    <n v="0.06"/>
    <n v="223.25639999999999"/>
    <n v="3497.6836000000003"/>
    <n v="4"/>
    <x v="683"/>
    <d v="2024-07-09T00:00:00"/>
    <x v="0"/>
    <x v="1"/>
    <n v="1005.7"/>
    <x v="2"/>
  </r>
  <r>
    <s v="ORD105595"/>
    <x v="2"/>
    <x v="1"/>
    <n v="3729.41"/>
    <n v="0.11"/>
    <n v="410.23509999999999"/>
    <n v="3319.1749"/>
    <n v="4"/>
    <x v="602"/>
    <d v="2023-05-16T00:00:00"/>
    <x v="0"/>
    <x v="1"/>
    <n v="371.65"/>
    <x v="1"/>
  </r>
  <r>
    <s v="ORD110390"/>
    <x v="1"/>
    <x v="1"/>
    <n v="3730.88"/>
    <n v="0.19"/>
    <n v="708.86720000000003"/>
    <n v="3022.0128"/>
    <n v="4"/>
    <x v="53"/>
    <d v="2023-03-03T00:00:00"/>
    <x v="2"/>
    <x v="1"/>
    <n v="1043.77"/>
    <x v="4"/>
  </r>
  <r>
    <s v="ORD102355"/>
    <x v="0"/>
    <x v="2"/>
    <n v="3732.13"/>
    <n v="0.43"/>
    <n v="1604.8159000000001"/>
    <n v="2127.3141000000001"/>
    <n v="4"/>
    <x v="626"/>
    <d v="2024-01-12T00:00:00"/>
    <x v="1"/>
    <x v="2"/>
    <n v="246.23"/>
    <x v="2"/>
  </r>
  <r>
    <s v="ORD112447"/>
    <x v="0"/>
    <x v="3"/>
    <n v="3733.88"/>
    <n v="0.31"/>
    <n v="1157.5028"/>
    <n v="2576.3771999999999"/>
    <n v="4"/>
    <x v="564"/>
    <d v="2023-05-08T00:00:00"/>
    <x v="1"/>
    <x v="1"/>
    <n v="571.82000000000005"/>
    <x v="1"/>
  </r>
  <r>
    <s v="ORD110602"/>
    <x v="1"/>
    <x v="1"/>
    <n v="3734.7"/>
    <n v="0.16"/>
    <n v="597.55200000000002"/>
    <n v="3137.1479999999997"/>
    <n v="4"/>
    <x v="527"/>
    <d v="2024-01-30T00:00:00"/>
    <x v="0"/>
    <x v="2"/>
    <n v="878.7"/>
    <x v="5"/>
  </r>
  <r>
    <s v="ORD104612"/>
    <x v="1"/>
    <x v="1"/>
    <n v="3734.71"/>
    <n v="0.21"/>
    <n v="784.28909999999996"/>
    <n v="2950.4209000000001"/>
    <n v="4"/>
    <x v="540"/>
    <d v="2024-01-13T00:00:00"/>
    <x v="1"/>
    <x v="0"/>
    <n v="798.16"/>
    <x v="2"/>
  </r>
  <r>
    <s v="ORD106953"/>
    <x v="2"/>
    <x v="4"/>
    <n v="3735.91"/>
    <n v="0.32"/>
    <n v="1195.4911999999999"/>
    <n v="2540.4187999999999"/>
    <n v="4"/>
    <x v="258"/>
    <d v="2024-05-29T00:00:00"/>
    <x v="1"/>
    <x v="0"/>
    <n v="935.45"/>
    <x v="3"/>
  </r>
  <r>
    <s v="ORD104769"/>
    <x v="0"/>
    <x v="0"/>
    <n v="3738.31"/>
    <n v="0.28999999999999998"/>
    <n v="1084.1098999999999"/>
    <n v="2654.2001"/>
    <n v="4"/>
    <x v="143"/>
    <d v="2024-09-17T00:00:00"/>
    <x v="2"/>
    <x v="1"/>
    <n v="1093.93"/>
    <x v="5"/>
  </r>
  <r>
    <s v="ORD114721"/>
    <x v="3"/>
    <x v="3"/>
    <n v="3741.38"/>
    <n v="0.25"/>
    <n v="935.34500000000003"/>
    <n v="2806.0349999999999"/>
    <n v="4"/>
    <x v="72"/>
    <d v="2024-02-10T00:00:00"/>
    <x v="1"/>
    <x v="0"/>
    <n v="637.04999999999995"/>
    <x v="5"/>
  </r>
  <r>
    <s v="ORD103963"/>
    <x v="1"/>
    <x v="3"/>
    <n v="3744.12"/>
    <n v="0.17"/>
    <n v="636.50040000000001"/>
    <n v="3107.6196"/>
    <n v="4"/>
    <x v="454"/>
    <d v="2023-07-22T00:00:00"/>
    <x v="0"/>
    <x v="1"/>
    <n v="487.7"/>
    <x v="2"/>
  </r>
  <r>
    <s v="ORD102294"/>
    <x v="3"/>
    <x v="3"/>
    <n v="3744.41"/>
    <n v="0.25"/>
    <n v="936.10249999999996"/>
    <n v="2808.3074999999999"/>
    <n v="4"/>
    <x v="3"/>
    <d v="2023-03-05T00:00:00"/>
    <x v="0"/>
    <x v="2"/>
    <n v="278.75"/>
    <x v="5"/>
  </r>
  <r>
    <s v="ORD103378"/>
    <x v="2"/>
    <x v="2"/>
    <n v="3745.13"/>
    <n v="0.19"/>
    <n v="711.57470000000001"/>
    <n v="3033.5553"/>
    <n v="4"/>
    <x v="3"/>
    <d v="2023-03-09T00:00:00"/>
    <x v="2"/>
    <x v="1"/>
    <n v="218.95"/>
    <x v="2"/>
  </r>
  <r>
    <s v="ORD107036"/>
    <x v="2"/>
    <x v="1"/>
    <n v="3748.71"/>
    <n v="0.43"/>
    <n v="1611.9453000000001"/>
    <n v="2136.7646999999997"/>
    <n v="4"/>
    <x v="215"/>
    <d v="2024-09-24T00:00:00"/>
    <x v="0"/>
    <x v="2"/>
    <n v="298.87"/>
    <x v="3"/>
  </r>
  <r>
    <s v="ORD103731"/>
    <x v="3"/>
    <x v="4"/>
    <n v="3750.13"/>
    <n v="0.09"/>
    <n v="337.51170000000002"/>
    <n v="3412.6183000000001"/>
    <n v="4"/>
    <x v="179"/>
    <d v="2023-12-10T00:00:00"/>
    <x v="1"/>
    <x v="2"/>
    <n v="452.69"/>
    <x v="5"/>
  </r>
  <r>
    <s v="ORD114435"/>
    <x v="1"/>
    <x v="1"/>
    <n v="3751.82"/>
    <n v="0.15"/>
    <n v="562.77300000000002"/>
    <n v="3189.047"/>
    <n v="4"/>
    <x v="716"/>
    <d v="2023-08-03T00:00:00"/>
    <x v="2"/>
    <x v="2"/>
    <n v="819.4"/>
    <x v="2"/>
  </r>
  <r>
    <s v="ORD101573"/>
    <x v="2"/>
    <x v="0"/>
    <n v="3752.61"/>
    <n v="0.11"/>
    <n v="412.78710000000001"/>
    <n v="3339.8229000000001"/>
    <n v="4"/>
    <x v="335"/>
    <d v="2024-05-08T00:00:00"/>
    <x v="1"/>
    <x v="0"/>
    <n v="838.33"/>
    <x v="2"/>
  </r>
  <r>
    <s v="ORD105397"/>
    <x v="3"/>
    <x v="2"/>
    <n v="3754.13"/>
    <n v="0.05"/>
    <n v="187.70650000000001"/>
    <n v="3566.4234999999999"/>
    <n v="4"/>
    <x v="42"/>
    <d v="2024-02-20T00:00:00"/>
    <x v="0"/>
    <x v="0"/>
    <n v="819.39"/>
    <x v="3"/>
  </r>
  <r>
    <s v="ORD108270"/>
    <x v="0"/>
    <x v="3"/>
    <n v="3754.59"/>
    <n v="0.39"/>
    <n v="1464.2901000000002"/>
    <n v="2290.2999"/>
    <n v="4"/>
    <x v="367"/>
    <d v="2023-04-02T00:00:00"/>
    <x v="2"/>
    <x v="2"/>
    <n v="345.02"/>
    <x v="2"/>
  </r>
  <r>
    <s v="ORD110104"/>
    <x v="3"/>
    <x v="1"/>
    <n v="3756.35"/>
    <n v="0.2"/>
    <n v="751.27"/>
    <n v="3005.08"/>
    <n v="4"/>
    <x v="578"/>
    <d v="2024-04-08T00:00:00"/>
    <x v="1"/>
    <x v="2"/>
    <n v="1096.95"/>
    <x v="2"/>
  </r>
  <r>
    <s v="ORD104313"/>
    <x v="2"/>
    <x v="0"/>
    <n v="3760.47"/>
    <n v="0.11"/>
    <n v="413.65170000000001"/>
    <n v="3346.8182999999999"/>
    <n v="4"/>
    <x v="458"/>
    <d v="2024-01-11T00:00:00"/>
    <x v="0"/>
    <x v="2"/>
    <n v="347.1"/>
    <x v="3"/>
  </r>
  <r>
    <s v="ORD103999"/>
    <x v="2"/>
    <x v="0"/>
    <n v="3761.89"/>
    <n v="0.18"/>
    <n v="677.14019999999994"/>
    <n v="3084.7498000000001"/>
    <n v="4"/>
    <x v="218"/>
    <d v="2024-11-08T00:00:00"/>
    <x v="1"/>
    <x v="0"/>
    <n v="840.46"/>
    <x v="0"/>
  </r>
  <r>
    <s v="ORD105224"/>
    <x v="1"/>
    <x v="3"/>
    <n v="3763.44"/>
    <n v="0.3"/>
    <n v="1129.0319999999999"/>
    <n v="2634.4080000000004"/>
    <n v="4"/>
    <x v="252"/>
    <d v="2023-02-17T00:00:00"/>
    <x v="1"/>
    <x v="0"/>
    <n v="1047.53"/>
    <x v="5"/>
  </r>
  <r>
    <s v="ORD112840"/>
    <x v="2"/>
    <x v="1"/>
    <n v="3764.16"/>
    <n v="0.49"/>
    <n v="1844.4384"/>
    <n v="1919.7215999999999"/>
    <n v="4"/>
    <x v="216"/>
    <d v="2023-04-27T00:00:00"/>
    <x v="2"/>
    <x v="0"/>
    <n v="288.52"/>
    <x v="3"/>
  </r>
  <r>
    <s v="ORD107658"/>
    <x v="2"/>
    <x v="0"/>
    <n v="3765.62"/>
    <n v="0.01"/>
    <n v="37.656199999999998"/>
    <n v="3727.9638"/>
    <n v="4"/>
    <x v="606"/>
    <d v="2024-10-23T00:00:00"/>
    <x v="1"/>
    <x v="0"/>
    <n v="804.96"/>
    <x v="4"/>
  </r>
  <r>
    <s v="ORD101437"/>
    <x v="1"/>
    <x v="4"/>
    <n v="3766.15"/>
    <n v="0.28000000000000003"/>
    <n v="1054.5220000000002"/>
    <n v="2711.6279999999997"/>
    <n v="4"/>
    <x v="221"/>
    <d v="2024-06-02T00:00:00"/>
    <x v="0"/>
    <x v="0"/>
    <n v="1054.2"/>
    <x v="5"/>
  </r>
  <r>
    <s v="ORD101263"/>
    <x v="0"/>
    <x v="1"/>
    <n v="3771.7"/>
    <n v="0.17"/>
    <n v="641.18899999999996"/>
    <n v="3130.511"/>
    <n v="4"/>
    <x v="561"/>
    <d v="2024-02-05T00:00:00"/>
    <x v="1"/>
    <x v="1"/>
    <n v="993.8"/>
    <x v="2"/>
  </r>
  <r>
    <s v="ORD110535"/>
    <x v="1"/>
    <x v="0"/>
    <n v="3772.34"/>
    <n v="0.11"/>
    <n v="414.95740000000001"/>
    <n v="3357.3825999999999"/>
    <n v="4"/>
    <x v="539"/>
    <d v="2024-10-04T00:00:00"/>
    <x v="0"/>
    <x v="1"/>
    <n v="714.96"/>
    <x v="4"/>
  </r>
  <r>
    <s v="ORD100881"/>
    <x v="2"/>
    <x v="2"/>
    <n v="3775.52"/>
    <n v="0.47"/>
    <n v="1774.4943999999998"/>
    <n v="2001.0256000000002"/>
    <n v="4"/>
    <x v="395"/>
    <d v="2023-06-30T00:00:00"/>
    <x v="2"/>
    <x v="2"/>
    <n v="267.91000000000003"/>
    <x v="2"/>
  </r>
  <r>
    <s v="ORD114791"/>
    <x v="3"/>
    <x v="2"/>
    <n v="3776.01"/>
    <n v="0.34"/>
    <n v="1283.8434000000002"/>
    <n v="2492.1666"/>
    <n v="4"/>
    <x v="560"/>
    <d v="2024-05-13T00:00:00"/>
    <x v="0"/>
    <x v="1"/>
    <n v="1009.37"/>
    <x v="3"/>
  </r>
  <r>
    <s v="ORD103650"/>
    <x v="2"/>
    <x v="1"/>
    <n v="3782.67"/>
    <n v="0.23"/>
    <n v="870.0141000000001"/>
    <n v="2912.6558999999997"/>
    <n v="4"/>
    <x v="184"/>
    <d v="2023-08-16T00:00:00"/>
    <x v="1"/>
    <x v="1"/>
    <n v="359.18"/>
    <x v="0"/>
  </r>
  <r>
    <s v="ORD106903"/>
    <x v="0"/>
    <x v="1"/>
    <n v="3790.17"/>
    <n v="0.39"/>
    <n v="1478.1663000000001"/>
    <n v="2312.0037000000002"/>
    <n v="4"/>
    <x v="663"/>
    <d v="2023-08-31T00:00:00"/>
    <x v="2"/>
    <x v="0"/>
    <n v="869.18"/>
    <x v="0"/>
  </r>
  <r>
    <s v="ORD110647"/>
    <x v="1"/>
    <x v="4"/>
    <n v="3791.8"/>
    <n v="0.17"/>
    <n v="644.60600000000011"/>
    <n v="3147.194"/>
    <n v="4"/>
    <x v="462"/>
    <d v="2023-01-31T00:00:00"/>
    <x v="2"/>
    <x v="2"/>
    <n v="716.04"/>
    <x v="3"/>
  </r>
  <r>
    <s v="ORD114019"/>
    <x v="1"/>
    <x v="1"/>
    <n v="3797.01"/>
    <n v="7.0000000000000007E-2"/>
    <n v="265.79070000000002"/>
    <n v="3531.2193000000002"/>
    <n v="4"/>
    <x v="410"/>
    <d v="2023-05-02T00:00:00"/>
    <x v="1"/>
    <x v="2"/>
    <n v="497.08"/>
    <x v="2"/>
  </r>
  <r>
    <s v="ORD100001"/>
    <x v="3"/>
    <x v="3"/>
    <n v="3802.97"/>
    <n v="0.38"/>
    <n v="1445.1286"/>
    <n v="2357.8413999999998"/>
    <n v="4"/>
    <x v="188"/>
    <d v="2023-09-03T00:00:00"/>
    <x v="2"/>
    <x v="1"/>
    <n v="971.41"/>
    <x v="5"/>
  </r>
  <r>
    <s v="ORD111672"/>
    <x v="2"/>
    <x v="3"/>
    <n v="3804.32"/>
    <n v="0.31"/>
    <n v="1179.3392000000001"/>
    <n v="2624.9808000000003"/>
    <n v="4"/>
    <x v="514"/>
    <d v="2024-02-06T00:00:00"/>
    <x v="2"/>
    <x v="2"/>
    <n v="964.6"/>
    <x v="3"/>
  </r>
  <r>
    <s v="ORD113153"/>
    <x v="3"/>
    <x v="1"/>
    <n v="3806.41"/>
    <n v="0.2"/>
    <n v="761.28200000000004"/>
    <n v="3045.1279999999997"/>
    <n v="4"/>
    <x v="162"/>
    <d v="2023-03-12T00:00:00"/>
    <x v="2"/>
    <x v="1"/>
    <n v="1134.25"/>
    <x v="3"/>
  </r>
  <r>
    <s v="ORD111250"/>
    <x v="2"/>
    <x v="4"/>
    <n v="3808.89"/>
    <n v="0.09"/>
    <n v="342.80009999999999"/>
    <n v="3466.0898999999999"/>
    <n v="4"/>
    <x v="721"/>
    <d v="2024-10-06T00:00:00"/>
    <x v="1"/>
    <x v="0"/>
    <n v="820.72"/>
    <x v="4"/>
  </r>
  <r>
    <s v="ORD106074"/>
    <x v="1"/>
    <x v="3"/>
    <n v="3809"/>
    <n v="0.5"/>
    <n v="1904.5"/>
    <n v="1904.5"/>
    <n v="4"/>
    <x v="496"/>
    <d v="2023-08-04T00:00:00"/>
    <x v="0"/>
    <x v="1"/>
    <n v="347.16"/>
    <x v="3"/>
  </r>
  <r>
    <s v="ORD111030"/>
    <x v="2"/>
    <x v="0"/>
    <n v="3809.91"/>
    <n v="0.2"/>
    <n v="761.98199999999997"/>
    <n v="3047.9279999999999"/>
    <n v="4"/>
    <x v="531"/>
    <d v="2023-05-27T00:00:00"/>
    <x v="0"/>
    <x v="1"/>
    <n v="391.37"/>
    <x v="1"/>
  </r>
  <r>
    <s v="ORD111184"/>
    <x v="1"/>
    <x v="0"/>
    <n v="3810.9"/>
    <n v="0.4"/>
    <n v="1524.3600000000001"/>
    <n v="2286.54"/>
    <n v="4"/>
    <x v="23"/>
    <d v="2024-05-24T00:00:00"/>
    <x v="0"/>
    <x v="0"/>
    <n v="530.58000000000004"/>
    <x v="1"/>
  </r>
  <r>
    <s v="ORD102561"/>
    <x v="3"/>
    <x v="3"/>
    <n v="3815.06"/>
    <n v="7.0000000000000007E-2"/>
    <n v="267.05420000000004"/>
    <n v="3548.0057999999999"/>
    <n v="4"/>
    <x v="214"/>
    <d v="2024-09-07T00:00:00"/>
    <x v="1"/>
    <x v="2"/>
    <n v="959.5"/>
    <x v="0"/>
  </r>
  <r>
    <s v="ORD106250"/>
    <x v="2"/>
    <x v="4"/>
    <n v="3817.51"/>
    <n v="0.22"/>
    <n v="839.85220000000004"/>
    <n v="2977.6578"/>
    <n v="4"/>
    <x v="463"/>
    <d v="2024-01-01T00:00:00"/>
    <x v="2"/>
    <x v="2"/>
    <n v="664.4"/>
    <x v="5"/>
  </r>
  <r>
    <s v="ORD112680"/>
    <x v="3"/>
    <x v="0"/>
    <n v="3819.47"/>
    <n v="0.36"/>
    <n v="1375.0092"/>
    <n v="2444.4607999999998"/>
    <n v="4"/>
    <x v="680"/>
    <d v="2023-05-10T00:00:00"/>
    <x v="2"/>
    <x v="0"/>
    <n v="377.77"/>
    <x v="0"/>
  </r>
  <r>
    <s v="ORD108121"/>
    <x v="0"/>
    <x v="2"/>
    <n v="3821.62"/>
    <n v="0.4"/>
    <n v="1528.6480000000001"/>
    <n v="2292.9719999999998"/>
    <n v="4"/>
    <x v="548"/>
    <d v="2024-11-26T00:00:00"/>
    <x v="2"/>
    <x v="0"/>
    <n v="319.35000000000002"/>
    <x v="5"/>
  </r>
  <r>
    <s v="ORD100367"/>
    <x v="2"/>
    <x v="1"/>
    <n v="3823.84"/>
    <n v="7.0000000000000007E-2"/>
    <n v="267.66880000000003"/>
    <n v="3556.1712000000002"/>
    <n v="4"/>
    <x v="681"/>
    <d v="2023-12-16T00:00:00"/>
    <x v="2"/>
    <x v="2"/>
    <n v="664.27"/>
    <x v="5"/>
  </r>
  <r>
    <s v="ORD114783"/>
    <x v="3"/>
    <x v="3"/>
    <n v="3831.81"/>
    <n v="0.23"/>
    <n v="881.31630000000007"/>
    <n v="2950.4937"/>
    <n v="4"/>
    <x v="56"/>
    <d v="2024-11-11T00:00:00"/>
    <x v="0"/>
    <x v="2"/>
    <n v="877.36"/>
    <x v="4"/>
  </r>
  <r>
    <s v="ORD100815"/>
    <x v="1"/>
    <x v="1"/>
    <n v="3833.55"/>
    <n v="0.06"/>
    <n v="230.01300000000001"/>
    <n v="3603.5370000000003"/>
    <n v="4"/>
    <x v="99"/>
    <d v="2024-03-29T00:00:00"/>
    <x v="1"/>
    <x v="1"/>
    <n v="275.10000000000002"/>
    <x v="0"/>
  </r>
  <r>
    <s v="ORD104693"/>
    <x v="2"/>
    <x v="2"/>
    <n v="3835.27"/>
    <n v="0.19"/>
    <n v="728.70130000000006"/>
    <n v="3106.5686999999998"/>
    <n v="4"/>
    <x v="93"/>
    <d v="2023-05-23T00:00:00"/>
    <x v="2"/>
    <x v="1"/>
    <n v="987.01"/>
    <x v="2"/>
  </r>
  <r>
    <s v="ORD110951"/>
    <x v="2"/>
    <x v="3"/>
    <n v="3839.95"/>
    <n v="0.19"/>
    <n v="729.59050000000002"/>
    <n v="3110.3594999999996"/>
    <n v="4"/>
    <x v="336"/>
    <d v="2024-05-21T00:00:00"/>
    <x v="0"/>
    <x v="1"/>
    <n v="736"/>
    <x v="3"/>
  </r>
  <r>
    <s v="ORD100553"/>
    <x v="3"/>
    <x v="2"/>
    <n v="3841.57"/>
    <n v="0.41"/>
    <n v="1575.0436999999999"/>
    <n v="2266.5263000000004"/>
    <n v="4"/>
    <x v="700"/>
    <d v="2023-07-01T00:00:00"/>
    <x v="2"/>
    <x v="0"/>
    <n v="783.56"/>
    <x v="4"/>
  </r>
  <r>
    <s v="ORD115175"/>
    <x v="1"/>
    <x v="3"/>
    <n v="3845.64"/>
    <n v="0.03"/>
    <n v="115.36919999999999"/>
    <n v="3730.2707999999998"/>
    <n v="4"/>
    <x v="584"/>
    <d v="2023-09-30T00:00:00"/>
    <x v="2"/>
    <x v="0"/>
    <n v="883.24"/>
    <x v="2"/>
  </r>
  <r>
    <s v="ORD110654"/>
    <x v="0"/>
    <x v="4"/>
    <n v="3848.45"/>
    <n v="0.23"/>
    <n v="885.14350000000002"/>
    <n v="2963.3064999999997"/>
    <n v="4"/>
    <x v="162"/>
    <d v="2023-03-08T00:00:00"/>
    <x v="1"/>
    <x v="2"/>
    <n v="806.62"/>
    <x v="4"/>
  </r>
  <r>
    <s v="ORD113578"/>
    <x v="2"/>
    <x v="2"/>
    <n v="3855.22"/>
    <n v="0.14000000000000001"/>
    <n v="539.73080000000004"/>
    <n v="3315.4892"/>
    <n v="4"/>
    <x v="678"/>
    <d v="2024-03-10T00:00:00"/>
    <x v="2"/>
    <x v="2"/>
    <n v="726.42"/>
    <x v="4"/>
  </r>
  <r>
    <s v="ORD102208"/>
    <x v="2"/>
    <x v="3"/>
    <n v="3859.14"/>
    <n v="0.47"/>
    <n v="1813.7957999999999"/>
    <n v="2045.3442"/>
    <n v="4"/>
    <x v="22"/>
    <d v="2023-10-03T00:00:00"/>
    <x v="1"/>
    <x v="1"/>
    <n v="926.1"/>
    <x v="4"/>
  </r>
  <r>
    <s v="ORD104380"/>
    <x v="2"/>
    <x v="1"/>
    <n v="3867.42"/>
    <n v="0.09"/>
    <n v="348.06779999999998"/>
    <n v="3519.3522000000003"/>
    <n v="4"/>
    <x v="301"/>
    <d v="2024-05-31T00:00:00"/>
    <x v="2"/>
    <x v="2"/>
    <n v="833.76"/>
    <x v="1"/>
  </r>
  <r>
    <s v="ORD104630"/>
    <x v="1"/>
    <x v="0"/>
    <n v="3869.33"/>
    <n v="0.46"/>
    <n v="1779.8918000000001"/>
    <n v="2089.4381999999996"/>
    <n v="4"/>
    <x v="409"/>
    <d v="2023-08-13T00:00:00"/>
    <x v="1"/>
    <x v="0"/>
    <n v="842.86"/>
    <x v="5"/>
  </r>
  <r>
    <s v="ORD100163"/>
    <x v="3"/>
    <x v="0"/>
    <n v="3871.06"/>
    <n v="0.39"/>
    <n v="1509.7134000000001"/>
    <n v="2361.3465999999999"/>
    <n v="4"/>
    <x v="408"/>
    <d v="2024-04-21T00:00:00"/>
    <x v="0"/>
    <x v="1"/>
    <n v="230.99"/>
    <x v="2"/>
  </r>
  <r>
    <s v="ORD111078"/>
    <x v="1"/>
    <x v="1"/>
    <n v="3875.49"/>
    <n v="0.24"/>
    <n v="930.11759999999992"/>
    <n v="2945.3723999999997"/>
    <n v="4"/>
    <x v="301"/>
    <d v="2024-05-31T00:00:00"/>
    <x v="1"/>
    <x v="0"/>
    <n v="1057.8900000000001"/>
    <x v="1"/>
  </r>
  <r>
    <s v="ORD100558"/>
    <x v="3"/>
    <x v="3"/>
    <n v="3877.49"/>
    <n v="0.26"/>
    <n v="1008.1473999999999"/>
    <n v="2869.3425999999999"/>
    <n v="4"/>
    <x v="329"/>
    <d v="2023-11-27T00:00:00"/>
    <x v="2"/>
    <x v="1"/>
    <n v="466.08"/>
    <x v="3"/>
  </r>
  <r>
    <s v="ORD114382"/>
    <x v="1"/>
    <x v="0"/>
    <n v="3881.94"/>
    <n v="0.35"/>
    <n v="1358.6789999999999"/>
    <n v="2523.2610000000004"/>
    <n v="4"/>
    <x v="680"/>
    <d v="2023-05-10T00:00:00"/>
    <x v="2"/>
    <x v="2"/>
    <n v="337.9"/>
    <x v="4"/>
  </r>
  <r>
    <s v="ORD101156"/>
    <x v="2"/>
    <x v="0"/>
    <n v="3882.9"/>
    <n v="0.02"/>
    <n v="77.658000000000001"/>
    <n v="3805.2420000000002"/>
    <n v="4"/>
    <x v="230"/>
    <d v="2024-04-18T00:00:00"/>
    <x v="0"/>
    <x v="0"/>
    <n v="213.51"/>
    <x v="3"/>
  </r>
  <r>
    <s v="ORD102416"/>
    <x v="2"/>
    <x v="4"/>
    <n v="3883.78"/>
    <n v="0.24"/>
    <n v="932.10720000000003"/>
    <n v="2951.6728000000003"/>
    <n v="4"/>
    <x v="44"/>
    <d v="2023-09-23T00:00:00"/>
    <x v="1"/>
    <x v="2"/>
    <n v="1054.78"/>
    <x v="5"/>
  </r>
  <r>
    <s v="ORD110079"/>
    <x v="3"/>
    <x v="4"/>
    <n v="3883.93"/>
    <n v="0.28999999999999998"/>
    <n v="1126.3396999999998"/>
    <n v="2757.5902999999998"/>
    <n v="4"/>
    <x v="650"/>
    <d v="2024-06-04T00:00:00"/>
    <x v="2"/>
    <x v="2"/>
    <n v="1025.22"/>
    <x v="2"/>
  </r>
  <r>
    <s v="ORD111697"/>
    <x v="2"/>
    <x v="1"/>
    <n v="3890.45"/>
    <n v="0.45"/>
    <n v="1750.7024999999999"/>
    <n v="2139.7474999999999"/>
    <n v="4"/>
    <x v="50"/>
    <d v="2024-08-21T00:00:00"/>
    <x v="0"/>
    <x v="2"/>
    <n v="624.85"/>
    <x v="4"/>
  </r>
  <r>
    <s v="ORD104259"/>
    <x v="0"/>
    <x v="1"/>
    <n v="3897.68"/>
    <n v="0.22"/>
    <n v="857.4896"/>
    <n v="3040.1904"/>
    <n v="4"/>
    <x v="246"/>
    <d v="2024-07-25T00:00:00"/>
    <x v="0"/>
    <x v="0"/>
    <n v="1096.94"/>
    <x v="4"/>
  </r>
  <r>
    <s v="ORD103521"/>
    <x v="1"/>
    <x v="0"/>
    <n v="3897.98"/>
    <n v="0.5"/>
    <n v="1948.99"/>
    <n v="1948.99"/>
    <n v="4"/>
    <x v="445"/>
    <d v="2023-04-11T00:00:00"/>
    <x v="1"/>
    <x v="2"/>
    <n v="683.54"/>
    <x v="5"/>
  </r>
  <r>
    <s v="ORD108467"/>
    <x v="1"/>
    <x v="1"/>
    <n v="3901.98"/>
    <n v="0.37"/>
    <n v="1443.7326"/>
    <n v="2458.2474000000002"/>
    <n v="4"/>
    <x v="405"/>
    <d v="2024-02-07T00:00:00"/>
    <x v="1"/>
    <x v="0"/>
    <n v="735.14"/>
    <x v="5"/>
  </r>
  <r>
    <s v="ORD114087"/>
    <x v="2"/>
    <x v="3"/>
    <n v="3902.4"/>
    <n v="0.05"/>
    <n v="195.12"/>
    <n v="3707.28"/>
    <n v="4"/>
    <x v="267"/>
    <d v="2023-09-06T00:00:00"/>
    <x v="0"/>
    <x v="1"/>
    <n v="615.95000000000005"/>
    <x v="2"/>
  </r>
  <r>
    <s v="ORD100084"/>
    <x v="0"/>
    <x v="2"/>
    <n v="3905.01"/>
    <n v="0.03"/>
    <n v="117.1503"/>
    <n v="3787.8597000000004"/>
    <n v="4"/>
    <x v="434"/>
    <d v="2024-07-25T00:00:00"/>
    <x v="2"/>
    <x v="2"/>
    <n v="754.77"/>
    <x v="5"/>
  </r>
  <r>
    <s v="ORD107693"/>
    <x v="3"/>
    <x v="2"/>
    <n v="3912.86"/>
    <n v="0.44"/>
    <n v="1721.6584"/>
    <n v="2191.2016000000003"/>
    <n v="4"/>
    <x v="591"/>
    <d v="2023-03-25T00:00:00"/>
    <x v="0"/>
    <x v="1"/>
    <n v="396.08"/>
    <x v="5"/>
  </r>
  <r>
    <s v="ORD100934"/>
    <x v="3"/>
    <x v="2"/>
    <n v="3916.6"/>
    <n v="0.46"/>
    <n v="1801.636"/>
    <n v="2114.9639999999999"/>
    <n v="4"/>
    <x v="402"/>
    <d v="2023-08-19T00:00:00"/>
    <x v="0"/>
    <x v="1"/>
    <n v="1119.67"/>
    <x v="5"/>
  </r>
  <r>
    <s v="ORD105950"/>
    <x v="0"/>
    <x v="1"/>
    <n v="3921.94"/>
    <n v="0.38"/>
    <n v="1490.3371999999999"/>
    <n v="2431.6028000000001"/>
    <n v="4"/>
    <x v="496"/>
    <d v="2023-08-06T00:00:00"/>
    <x v="0"/>
    <x v="2"/>
    <n v="711.06"/>
    <x v="3"/>
  </r>
  <r>
    <s v="ORD105207"/>
    <x v="1"/>
    <x v="0"/>
    <n v="3923.12"/>
    <n v="0.33"/>
    <n v="1294.6296"/>
    <n v="2628.4903999999997"/>
    <n v="4"/>
    <x v="473"/>
    <d v="2023-09-05T00:00:00"/>
    <x v="0"/>
    <x v="2"/>
    <n v="957.15"/>
    <x v="3"/>
  </r>
  <r>
    <s v="ORD106913"/>
    <x v="0"/>
    <x v="0"/>
    <n v="3924.87"/>
    <n v="0.25"/>
    <n v="981.21749999999997"/>
    <n v="2943.6525000000001"/>
    <n v="4"/>
    <x v="101"/>
    <d v="2024-01-21T00:00:00"/>
    <x v="0"/>
    <x v="0"/>
    <n v="659.16"/>
    <x v="1"/>
  </r>
  <r>
    <s v="ORD114364"/>
    <x v="1"/>
    <x v="2"/>
    <n v="3928.83"/>
    <n v="0.44"/>
    <n v="1728.6851999999999"/>
    <n v="2200.1448"/>
    <n v="4"/>
    <x v="414"/>
    <d v="2024-02-14T00:00:00"/>
    <x v="2"/>
    <x v="1"/>
    <n v="1057.94"/>
    <x v="0"/>
  </r>
  <r>
    <s v="ORD107050"/>
    <x v="1"/>
    <x v="4"/>
    <n v="3928.89"/>
    <n v="0.24"/>
    <n v="942.93359999999996"/>
    <n v="2985.9564"/>
    <n v="4"/>
    <x v="156"/>
    <d v="2024-05-09T00:00:00"/>
    <x v="2"/>
    <x v="0"/>
    <n v="668.72"/>
    <x v="5"/>
  </r>
  <r>
    <s v="ORD100067"/>
    <x v="1"/>
    <x v="3"/>
    <n v="3932.45"/>
    <n v="0.47"/>
    <n v="1848.2514999999999"/>
    <n v="2084.1985"/>
    <n v="4"/>
    <x v="557"/>
    <d v="2023-03-09T00:00:00"/>
    <x v="0"/>
    <x v="0"/>
    <n v="408.02"/>
    <x v="4"/>
  </r>
  <r>
    <s v="ORD102469"/>
    <x v="3"/>
    <x v="4"/>
    <n v="3936.42"/>
    <n v="0.48"/>
    <n v="1889.4816000000001"/>
    <n v="2046.9384"/>
    <n v="4"/>
    <x v="90"/>
    <d v="2024-09-24T00:00:00"/>
    <x v="2"/>
    <x v="2"/>
    <n v="205.55"/>
    <x v="5"/>
  </r>
  <r>
    <s v="ORD108678"/>
    <x v="1"/>
    <x v="1"/>
    <n v="3944.89"/>
    <n v="0.13"/>
    <n v="512.83569999999997"/>
    <n v="3432.0542999999998"/>
    <n v="4"/>
    <x v="639"/>
    <d v="2023-08-13T00:00:00"/>
    <x v="0"/>
    <x v="1"/>
    <n v="1181.71"/>
    <x v="2"/>
  </r>
  <r>
    <s v="ORD104039"/>
    <x v="0"/>
    <x v="3"/>
    <n v="3945.4"/>
    <n v="0.34"/>
    <n v="1341.4360000000001"/>
    <n v="2603.9639999999999"/>
    <n v="4"/>
    <x v="214"/>
    <d v="2024-09-04T00:00:00"/>
    <x v="1"/>
    <x v="0"/>
    <n v="393.51"/>
    <x v="5"/>
  </r>
  <r>
    <s v="ORD110685"/>
    <x v="2"/>
    <x v="1"/>
    <n v="3945.77"/>
    <n v="7.0000000000000007E-2"/>
    <n v="276.20390000000003"/>
    <n v="3669.5661"/>
    <n v="4"/>
    <x v="346"/>
    <d v="2023-06-06T00:00:00"/>
    <x v="2"/>
    <x v="0"/>
    <n v="1073.4100000000001"/>
    <x v="5"/>
  </r>
  <r>
    <s v="ORD114530"/>
    <x v="2"/>
    <x v="3"/>
    <n v="3948.87"/>
    <n v="0.35"/>
    <n v="1382.1044999999999"/>
    <n v="2566.7655"/>
    <n v="4"/>
    <x v="608"/>
    <d v="2023-01-28T00:00:00"/>
    <x v="2"/>
    <x v="0"/>
    <n v="821.41"/>
    <x v="4"/>
  </r>
  <r>
    <s v="ORD104348"/>
    <x v="3"/>
    <x v="4"/>
    <n v="3950.49"/>
    <n v="0.01"/>
    <n v="39.504899999999999"/>
    <n v="3910.9850999999999"/>
    <n v="4"/>
    <x v="437"/>
    <d v="2023-12-20T00:00:00"/>
    <x v="0"/>
    <x v="0"/>
    <n v="714.76"/>
    <x v="3"/>
  </r>
  <r>
    <s v="ORD102063"/>
    <x v="3"/>
    <x v="3"/>
    <n v="3952.26"/>
    <n v="0.35"/>
    <n v="1383.2909999999999"/>
    <n v="2568.9690000000001"/>
    <n v="4"/>
    <x v="568"/>
    <d v="2023-07-07T00:00:00"/>
    <x v="1"/>
    <x v="2"/>
    <n v="1112.18"/>
    <x v="1"/>
  </r>
  <r>
    <s v="ORD107649"/>
    <x v="1"/>
    <x v="1"/>
    <n v="3955.05"/>
    <n v="0.01"/>
    <n v="39.5505"/>
    <n v="3915.4995000000004"/>
    <n v="4"/>
    <x v="6"/>
    <d v="2023-08-20T00:00:00"/>
    <x v="0"/>
    <x v="1"/>
    <n v="608.95000000000005"/>
    <x v="2"/>
  </r>
  <r>
    <s v="ORD105586"/>
    <x v="0"/>
    <x v="0"/>
    <n v="3955.87"/>
    <n v="0.04"/>
    <n v="158.23480000000001"/>
    <n v="3797.6351999999997"/>
    <n v="4"/>
    <x v="349"/>
    <d v="2024-07-26T00:00:00"/>
    <x v="0"/>
    <x v="1"/>
    <n v="928.04"/>
    <x v="4"/>
  </r>
  <r>
    <s v="ORD103005"/>
    <x v="1"/>
    <x v="3"/>
    <n v="3956.75"/>
    <n v="0.23"/>
    <n v="910.05250000000001"/>
    <n v="3046.6975000000002"/>
    <n v="4"/>
    <x v="663"/>
    <d v="2023-08-29T00:00:00"/>
    <x v="0"/>
    <x v="1"/>
    <n v="682.76"/>
    <x v="3"/>
  </r>
  <r>
    <s v="ORD100447"/>
    <x v="2"/>
    <x v="4"/>
    <n v="3958.54"/>
    <n v="0.17"/>
    <n v="672.95180000000005"/>
    <n v="3285.5882000000001"/>
    <n v="4"/>
    <x v="666"/>
    <d v="2025-01-03T00:00:00"/>
    <x v="2"/>
    <x v="0"/>
    <n v="446.02"/>
    <x v="1"/>
  </r>
  <r>
    <s v="ORD112127"/>
    <x v="0"/>
    <x v="1"/>
    <n v="3959.09"/>
    <n v="0.38"/>
    <n v="1504.4542000000001"/>
    <n v="2454.6358"/>
    <n v="4"/>
    <x v="551"/>
    <d v="2024-02-27T00:00:00"/>
    <x v="2"/>
    <x v="1"/>
    <n v="205.57"/>
    <x v="4"/>
  </r>
  <r>
    <s v="ORD101625"/>
    <x v="0"/>
    <x v="0"/>
    <n v="3960.6"/>
    <n v="0.47"/>
    <n v="1861.4819999999997"/>
    <n v="2099.1180000000004"/>
    <n v="4"/>
    <x v="476"/>
    <d v="2023-02-17T00:00:00"/>
    <x v="2"/>
    <x v="0"/>
    <n v="1035.1500000000001"/>
    <x v="3"/>
  </r>
  <r>
    <s v="ORD105023"/>
    <x v="0"/>
    <x v="1"/>
    <n v="3960.63"/>
    <n v="0.08"/>
    <n v="316.85040000000004"/>
    <n v="3643.7795999999998"/>
    <n v="4"/>
    <x v="638"/>
    <d v="2023-12-19T00:00:00"/>
    <x v="0"/>
    <x v="2"/>
    <n v="578.73"/>
    <x v="1"/>
  </r>
  <r>
    <s v="ORD113893"/>
    <x v="2"/>
    <x v="0"/>
    <n v="3963.34"/>
    <n v="0.12"/>
    <n v="475.60079999999999"/>
    <n v="3487.7392"/>
    <n v="4"/>
    <x v="341"/>
    <d v="2023-06-27T00:00:00"/>
    <x v="2"/>
    <x v="1"/>
    <n v="408.59"/>
    <x v="3"/>
  </r>
  <r>
    <s v="ORD105790"/>
    <x v="1"/>
    <x v="1"/>
    <n v="3968.92"/>
    <n v="0.23"/>
    <n v="912.85160000000008"/>
    <n v="3056.0684000000001"/>
    <n v="4"/>
    <x v="621"/>
    <d v="2024-12-19T00:00:00"/>
    <x v="0"/>
    <x v="0"/>
    <n v="513.57000000000005"/>
    <x v="4"/>
  </r>
  <r>
    <s v="ORD104987"/>
    <x v="0"/>
    <x v="1"/>
    <n v="3969.01"/>
    <n v="0.46"/>
    <n v="1825.7446000000002"/>
    <n v="2143.2654000000002"/>
    <n v="4"/>
    <x v="613"/>
    <d v="2024-04-04T00:00:00"/>
    <x v="0"/>
    <x v="1"/>
    <n v="218.57"/>
    <x v="5"/>
  </r>
  <r>
    <s v="ORD103059"/>
    <x v="3"/>
    <x v="2"/>
    <n v="3971.82"/>
    <n v="0.14000000000000001"/>
    <n v="556.05480000000011"/>
    <n v="3415.7651999999998"/>
    <n v="4"/>
    <x v="650"/>
    <d v="2024-06-03T00:00:00"/>
    <x v="1"/>
    <x v="2"/>
    <n v="748.38"/>
    <x v="4"/>
  </r>
  <r>
    <s v="ORD105282"/>
    <x v="1"/>
    <x v="4"/>
    <n v="3975.46"/>
    <n v="0.05"/>
    <n v="198.77300000000002"/>
    <n v="3776.6869999999999"/>
    <n v="4"/>
    <x v="170"/>
    <d v="2023-02-06T00:00:00"/>
    <x v="1"/>
    <x v="0"/>
    <n v="581.70000000000005"/>
    <x v="3"/>
  </r>
  <r>
    <s v="ORD109192"/>
    <x v="3"/>
    <x v="4"/>
    <n v="3975.8"/>
    <n v="0.34"/>
    <n v="1351.7720000000002"/>
    <n v="2624.0280000000002"/>
    <n v="4"/>
    <x v="294"/>
    <d v="2024-07-26T00:00:00"/>
    <x v="0"/>
    <x v="2"/>
    <n v="787.28"/>
    <x v="5"/>
  </r>
  <r>
    <s v="ORD101554"/>
    <x v="3"/>
    <x v="4"/>
    <n v="3979.11"/>
    <n v="0.41"/>
    <n v="1631.4350999999999"/>
    <n v="2347.6749"/>
    <n v="4"/>
    <x v="114"/>
    <d v="2024-04-01T00:00:00"/>
    <x v="2"/>
    <x v="1"/>
    <n v="1004.14"/>
    <x v="2"/>
  </r>
  <r>
    <s v="ORD101810"/>
    <x v="2"/>
    <x v="4"/>
    <n v="3979.2"/>
    <n v="0.46"/>
    <n v="1830.432"/>
    <n v="2148.768"/>
    <n v="4"/>
    <x v="327"/>
    <d v="2024-08-10T00:00:00"/>
    <x v="2"/>
    <x v="2"/>
    <n v="1126.73"/>
    <x v="4"/>
  </r>
  <r>
    <s v="ORD111412"/>
    <x v="2"/>
    <x v="3"/>
    <n v="3979.48"/>
    <n v="0.39"/>
    <n v="1551.9972"/>
    <n v="2427.4827999999998"/>
    <n v="4"/>
    <x v="399"/>
    <d v="2023-04-25T00:00:00"/>
    <x v="1"/>
    <x v="2"/>
    <n v="799.15"/>
    <x v="2"/>
  </r>
  <r>
    <s v="ORD104510"/>
    <x v="1"/>
    <x v="3"/>
    <n v="3979.63"/>
    <n v="0.04"/>
    <n v="159.18520000000001"/>
    <n v="3820.4448000000002"/>
    <n v="4"/>
    <x v="235"/>
    <d v="2023-09-22T00:00:00"/>
    <x v="2"/>
    <x v="1"/>
    <n v="1169.3"/>
    <x v="2"/>
  </r>
  <r>
    <s v="ORD104540"/>
    <x v="3"/>
    <x v="2"/>
    <n v="3982.05"/>
    <n v="0.35"/>
    <n v="1393.7175"/>
    <n v="2588.3325000000004"/>
    <n v="4"/>
    <x v="510"/>
    <d v="2024-12-04T00:00:00"/>
    <x v="0"/>
    <x v="0"/>
    <n v="276.94"/>
    <x v="3"/>
  </r>
  <r>
    <s v="ORD113044"/>
    <x v="2"/>
    <x v="2"/>
    <n v="3983.9"/>
    <n v="0.11"/>
    <n v="438.22899999999998"/>
    <n v="3545.6710000000003"/>
    <n v="4"/>
    <x v="89"/>
    <d v="2024-11-21T00:00:00"/>
    <x v="2"/>
    <x v="1"/>
    <n v="569.9"/>
    <x v="1"/>
  </r>
  <r>
    <s v="ORD103623"/>
    <x v="3"/>
    <x v="3"/>
    <n v="3985.29"/>
    <n v="0.32"/>
    <n v="1275.2927999999999"/>
    <n v="2709.9971999999998"/>
    <n v="4"/>
    <x v="155"/>
    <d v="2024-06-16T00:00:00"/>
    <x v="1"/>
    <x v="0"/>
    <n v="957.61"/>
    <x v="0"/>
  </r>
  <r>
    <s v="ORD108921"/>
    <x v="2"/>
    <x v="0"/>
    <n v="3987.82"/>
    <n v="0.2"/>
    <n v="797.56400000000008"/>
    <n v="3190.2560000000003"/>
    <n v="4"/>
    <x v="515"/>
    <d v="2024-06-18T00:00:00"/>
    <x v="1"/>
    <x v="1"/>
    <n v="423.09"/>
    <x v="3"/>
  </r>
  <r>
    <s v="ORD113467"/>
    <x v="3"/>
    <x v="0"/>
    <n v="3989.08"/>
    <n v="0.32"/>
    <n v="1276.5056"/>
    <n v="2712.5744"/>
    <n v="4"/>
    <x v="368"/>
    <d v="2024-05-20T00:00:00"/>
    <x v="0"/>
    <x v="1"/>
    <n v="1024.4000000000001"/>
    <x v="5"/>
  </r>
  <r>
    <s v="ORD104925"/>
    <x v="2"/>
    <x v="0"/>
    <n v="3994.78"/>
    <n v="0.04"/>
    <n v="159.7912"/>
    <n v="3834.9888000000001"/>
    <n v="4"/>
    <x v="41"/>
    <d v="2024-12-22T00:00:00"/>
    <x v="2"/>
    <x v="2"/>
    <n v="1142.05"/>
    <x v="2"/>
  </r>
  <r>
    <s v="ORD103505"/>
    <x v="2"/>
    <x v="2"/>
    <n v="3994.95"/>
    <n v="0.49"/>
    <n v="1957.5255"/>
    <n v="2037.4244999999999"/>
    <n v="4"/>
    <x v="715"/>
    <d v="2023-08-13T00:00:00"/>
    <x v="0"/>
    <x v="0"/>
    <n v="974.95"/>
    <x v="5"/>
  </r>
  <r>
    <s v="ORD106991"/>
    <x v="3"/>
    <x v="3"/>
    <n v="3996.01"/>
    <n v="0.12"/>
    <n v="479.52120000000002"/>
    <n v="3516.4888000000001"/>
    <n v="4"/>
    <x v="551"/>
    <d v="2024-02-28T00:00:00"/>
    <x v="1"/>
    <x v="0"/>
    <n v="823.26"/>
    <x v="3"/>
  </r>
  <r>
    <s v="ORD104325"/>
    <x v="1"/>
    <x v="3"/>
    <n v="3998"/>
    <n v="0.15"/>
    <n v="599.69999999999993"/>
    <n v="3398.3"/>
    <n v="4"/>
    <x v="153"/>
    <d v="2023-04-26T00:00:00"/>
    <x v="0"/>
    <x v="2"/>
    <n v="475.45"/>
    <x v="3"/>
  </r>
  <r>
    <s v="ORD102705"/>
    <x v="2"/>
    <x v="2"/>
    <n v="3998.43"/>
    <n v="0.38"/>
    <n v="1519.4033999999999"/>
    <n v="2479.0266000000001"/>
    <n v="4"/>
    <x v="624"/>
    <d v="2024-12-10T00:00:00"/>
    <x v="1"/>
    <x v="0"/>
    <n v="594.01"/>
    <x v="5"/>
  </r>
  <r>
    <s v="ORD102204"/>
    <x v="1"/>
    <x v="2"/>
    <n v="4003.48"/>
    <n v="0.42"/>
    <n v="1681.4615999999999"/>
    <n v="2322.0183999999999"/>
    <n v="4"/>
    <x v="38"/>
    <d v="2024-01-15T00:00:00"/>
    <x v="0"/>
    <x v="2"/>
    <n v="204.51"/>
    <x v="2"/>
  </r>
  <r>
    <s v="ORD110595"/>
    <x v="3"/>
    <x v="2"/>
    <n v="4006.68"/>
    <n v="0.17"/>
    <n v="681.13560000000007"/>
    <n v="3325.5443999999998"/>
    <n v="4"/>
    <x v="614"/>
    <d v="2023-12-03T00:00:00"/>
    <x v="1"/>
    <x v="0"/>
    <n v="957.67"/>
    <x v="4"/>
  </r>
  <r>
    <s v="ORD105810"/>
    <x v="1"/>
    <x v="0"/>
    <n v="4015.36"/>
    <n v="0.28000000000000003"/>
    <n v="1124.3008000000002"/>
    <n v="2891.0591999999997"/>
    <n v="4"/>
    <x v="344"/>
    <d v="2023-05-03T00:00:00"/>
    <x v="1"/>
    <x v="2"/>
    <n v="833.68"/>
    <x v="2"/>
  </r>
  <r>
    <s v="ORD105471"/>
    <x v="3"/>
    <x v="4"/>
    <n v="4017.04"/>
    <n v="0.23"/>
    <n v="923.91920000000005"/>
    <n v="3093.1207999999997"/>
    <n v="4"/>
    <x v="456"/>
    <d v="2023-04-16T00:00:00"/>
    <x v="2"/>
    <x v="0"/>
    <n v="449.07"/>
    <x v="4"/>
  </r>
  <r>
    <s v="ORD108691"/>
    <x v="2"/>
    <x v="0"/>
    <n v="4024.63"/>
    <n v="0.27"/>
    <n v="1086.6501000000001"/>
    <n v="2937.9799000000003"/>
    <n v="4"/>
    <x v="395"/>
    <d v="2023-06-27T00:00:00"/>
    <x v="1"/>
    <x v="2"/>
    <n v="554.1"/>
    <x v="1"/>
  </r>
  <r>
    <s v="ORD103530"/>
    <x v="3"/>
    <x v="4"/>
    <n v="4024.7"/>
    <n v="0.14000000000000001"/>
    <n v="563.45800000000008"/>
    <n v="3461.2419999999997"/>
    <n v="4"/>
    <x v="345"/>
    <d v="2023-06-04T00:00:00"/>
    <x v="1"/>
    <x v="1"/>
    <n v="1170.51"/>
    <x v="5"/>
  </r>
  <r>
    <s v="ORD103193"/>
    <x v="1"/>
    <x v="1"/>
    <n v="4024.91"/>
    <n v="0.06"/>
    <n v="241.49459999999999"/>
    <n v="3783.4153999999999"/>
    <n v="4"/>
    <x v="82"/>
    <d v="2023-11-03T00:00:00"/>
    <x v="2"/>
    <x v="2"/>
    <n v="1144.95"/>
    <x v="4"/>
  </r>
  <r>
    <s v="ORD103561"/>
    <x v="3"/>
    <x v="2"/>
    <n v="4025.98"/>
    <n v="0.27"/>
    <n v="1087.0146"/>
    <n v="2938.9654"/>
    <n v="4"/>
    <x v="400"/>
    <d v="2024-01-07T00:00:00"/>
    <x v="2"/>
    <x v="2"/>
    <n v="454.78"/>
    <x v="1"/>
  </r>
  <r>
    <s v="ORD108390"/>
    <x v="1"/>
    <x v="4"/>
    <n v="4027.56"/>
    <n v="7.0000000000000007E-2"/>
    <n v="281.92920000000004"/>
    <n v="3745.6307999999999"/>
    <n v="4"/>
    <x v="232"/>
    <d v="2024-12-31T00:00:00"/>
    <x v="2"/>
    <x v="2"/>
    <n v="988.18"/>
    <x v="4"/>
  </r>
  <r>
    <s v="ORD114882"/>
    <x v="3"/>
    <x v="4"/>
    <n v="4030.76"/>
    <n v="0.28000000000000003"/>
    <n v="1128.6128000000001"/>
    <n v="2902.1472000000003"/>
    <n v="4"/>
    <x v="82"/>
    <d v="2023-11-05T00:00:00"/>
    <x v="1"/>
    <x v="1"/>
    <n v="1109.02"/>
    <x v="1"/>
  </r>
  <r>
    <s v="ORD106895"/>
    <x v="2"/>
    <x v="0"/>
    <n v="4031.61"/>
    <n v="0.15"/>
    <n v="604.74149999999997"/>
    <n v="3426.8685"/>
    <n v="4"/>
    <x v="75"/>
    <d v="2023-01-29T00:00:00"/>
    <x v="0"/>
    <x v="1"/>
    <n v="756.26"/>
    <x v="0"/>
  </r>
  <r>
    <s v="ORD105201"/>
    <x v="0"/>
    <x v="2"/>
    <n v="4042.09"/>
    <n v="0.1"/>
    <n v="404.20900000000006"/>
    <n v="3637.8810000000003"/>
    <n v="4"/>
    <x v="197"/>
    <d v="2024-04-05T00:00:00"/>
    <x v="1"/>
    <x v="0"/>
    <n v="926.69"/>
    <x v="2"/>
  </r>
  <r>
    <s v="ORD104026"/>
    <x v="1"/>
    <x v="2"/>
    <n v="4048.85"/>
    <n v="0.28000000000000003"/>
    <n v="1133.6780000000001"/>
    <n v="2915.1719999999996"/>
    <n v="4"/>
    <x v="75"/>
    <d v="2023-02-01T00:00:00"/>
    <x v="2"/>
    <x v="2"/>
    <n v="1089.8800000000001"/>
    <x v="2"/>
  </r>
  <r>
    <s v="ORD110518"/>
    <x v="0"/>
    <x v="2"/>
    <n v="4050.36"/>
    <n v="0.17"/>
    <n v="688.5612000000001"/>
    <n v="3361.7988"/>
    <n v="4"/>
    <x v="185"/>
    <d v="2024-07-15T00:00:00"/>
    <x v="1"/>
    <x v="0"/>
    <n v="499.39"/>
    <x v="5"/>
  </r>
  <r>
    <s v="ORD105840"/>
    <x v="2"/>
    <x v="1"/>
    <n v="4050.85"/>
    <n v="0.43"/>
    <n v="1741.8654999999999"/>
    <n v="2308.9845"/>
    <n v="4"/>
    <x v="407"/>
    <d v="2024-12-09T00:00:00"/>
    <x v="1"/>
    <x v="1"/>
    <n v="987.02"/>
    <x v="2"/>
  </r>
  <r>
    <s v="ORD103827"/>
    <x v="0"/>
    <x v="4"/>
    <n v="4070.06"/>
    <n v="0.36"/>
    <n v="1465.2215999999999"/>
    <n v="2604.8384000000001"/>
    <n v="4"/>
    <x v="195"/>
    <d v="2023-02-21T00:00:00"/>
    <x v="0"/>
    <x v="2"/>
    <n v="443.36"/>
    <x v="1"/>
  </r>
  <r>
    <s v="ORD114328"/>
    <x v="1"/>
    <x v="1"/>
    <n v="4071.6"/>
    <n v="0.21"/>
    <n v="855.03599999999994"/>
    <n v="3216.5639999999999"/>
    <n v="4"/>
    <x v="615"/>
    <d v="2023-06-30T00:00:00"/>
    <x v="2"/>
    <x v="0"/>
    <n v="276.85000000000002"/>
    <x v="5"/>
  </r>
  <r>
    <s v="ORD104603"/>
    <x v="3"/>
    <x v="3"/>
    <n v="4071.88"/>
    <n v="0.27"/>
    <n v="1099.4076"/>
    <n v="2972.4724000000001"/>
    <n v="4"/>
    <x v="122"/>
    <d v="2024-09-03T00:00:00"/>
    <x v="0"/>
    <x v="2"/>
    <n v="497.12"/>
    <x v="2"/>
  </r>
  <r>
    <s v="ORD109314"/>
    <x v="1"/>
    <x v="2"/>
    <n v="4078.58"/>
    <n v="0.05"/>
    <n v="203.929"/>
    <n v="3874.6509999999998"/>
    <n v="4"/>
    <x v="346"/>
    <d v="2023-06-02T00:00:00"/>
    <x v="1"/>
    <x v="1"/>
    <n v="882.7"/>
    <x v="0"/>
  </r>
  <r>
    <s v="ORD114105"/>
    <x v="0"/>
    <x v="1"/>
    <n v="4081.54"/>
    <n v="0.43"/>
    <n v="1755.0621999999998"/>
    <n v="2326.4778000000001"/>
    <n v="4"/>
    <x v="193"/>
    <d v="2023-06-27T00:00:00"/>
    <x v="1"/>
    <x v="2"/>
    <n v="208.51"/>
    <x v="2"/>
  </r>
  <r>
    <s v="ORD110610"/>
    <x v="1"/>
    <x v="2"/>
    <n v="4083.37"/>
    <n v="0.32"/>
    <n v="1306.6784"/>
    <n v="2776.6916000000001"/>
    <n v="4"/>
    <x v="326"/>
    <d v="2024-06-21T00:00:00"/>
    <x v="2"/>
    <x v="1"/>
    <n v="505.13"/>
    <x v="5"/>
  </r>
  <r>
    <s v="ORD101775"/>
    <x v="3"/>
    <x v="3"/>
    <n v="4085.97"/>
    <n v="0.38"/>
    <n v="1552.6686"/>
    <n v="2533.3013999999998"/>
    <n v="4"/>
    <x v="89"/>
    <d v="2024-11-17T00:00:00"/>
    <x v="1"/>
    <x v="1"/>
    <n v="600.91"/>
    <x v="4"/>
  </r>
  <r>
    <s v="ORD105857"/>
    <x v="2"/>
    <x v="3"/>
    <n v="4087.76"/>
    <n v="0.09"/>
    <n v="367.89839999999998"/>
    <n v="3719.8616000000002"/>
    <n v="4"/>
    <x v="485"/>
    <d v="2024-07-07T00:00:00"/>
    <x v="2"/>
    <x v="1"/>
    <n v="222.19"/>
    <x v="0"/>
  </r>
  <r>
    <s v="ORD104155"/>
    <x v="3"/>
    <x v="3"/>
    <n v="4088.23"/>
    <n v="0.24"/>
    <n v="981.17520000000002"/>
    <n v="3107.0547999999999"/>
    <n v="4"/>
    <x v="508"/>
    <d v="2024-08-13T00:00:00"/>
    <x v="2"/>
    <x v="0"/>
    <n v="308.86"/>
    <x v="2"/>
  </r>
  <r>
    <s v="ORD114188"/>
    <x v="3"/>
    <x v="2"/>
    <n v="4088.73"/>
    <n v="0.13"/>
    <n v="531.53489999999999"/>
    <n v="3557.1950999999999"/>
    <n v="4"/>
    <x v="1"/>
    <d v="2023-09-14T00:00:00"/>
    <x v="1"/>
    <x v="2"/>
    <n v="1007.04"/>
    <x v="5"/>
  </r>
  <r>
    <s v="ORD105543"/>
    <x v="2"/>
    <x v="4"/>
    <n v="4090.23"/>
    <n v="0.44"/>
    <n v="1799.7012"/>
    <n v="2290.5288"/>
    <n v="4"/>
    <x v="18"/>
    <d v="2024-11-07T00:00:00"/>
    <x v="0"/>
    <x v="2"/>
    <n v="228.16"/>
    <x v="2"/>
  </r>
  <r>
    <s v="ORD112700"/>
    <x v="0"/>
    <x v="0"/>
    <n v="4094.94"/>
    <n v="0.23"/>
    <n v="941.83620000000008"/>
    <n v="3153.1037999999999"/>
    <n v="4"/>
    <x v="522"/>
    <d v="2024-10-15T00:00:00"/>
    <x v="2"/>
    <x v="1"/>
    <n v="318.36"/>
    <x v="3"/>
  </r>
  <r>
    <s v="ORD103932"/>
    <x v="1"/>
    <x v="0"/>
    <n v="4108.1099999999997"/>
    <n v="0.01"/>
    <n v="41.081099999999999"/>
    <n v="4067.0288999999998"/>
    <n v="4"/>
    <x v="182"/>
    <d v="2024-10-28T00:00:00"/>
    <x v="2"/>
    <x v="2"/>
    <n v="655.33000000000004"/>
    <x v="5"/>
  </r>
  <r>
    <s v="ORD102934"/>
    <x v="1"/>
    <x v="4"/>
    <n v="4109.47"/>
    <n v="0.45"/>
    <n v="1849.2615000000001"/>
    <n v="2260.2085000000002"/>
    <n v="4"/>
    <x v="133"/>
    <d v="2024-10-09T00:00:00"/>
    <x v="1"/>
    <x v="0"/>
    <n v="1031.06"/>
    <x v="5"/>
  </r>
  <r>
    <s v="ORD102511"/>
    <x v="1"/>
    <x v="2"/>
    <n v="4112.49"/>
    <n v="0.36"/>
    <n v="1480.4963999999998"/>
    <n v="2631.9935999999998"/>
    <n v="4"/>
    <x v="76"/>
    <d v="2024-06-21T00:00:00"/>
    <x v="0"/>
    <x v="1"/>
    <n v="566.52"/>
    <x v="2"/>
  </r>
  <r>
    <s v="ORD102053"/>
    <x v="3"/>
    <x v="1"/>
    <n v="4114.38"/>
    <n v="0.47"/>
    <n v="1933.7585999999999"/>
    <n v="2180.6214"/>
    <n v="4"/>
    <x v="367"/>
    <d v="2023-04-05T00:00:00"/>
    <x v="1"/>
    <x v="1"/>
    <n v="860.34"/>
    <x v="1"/>
  </r>
  <r>
    <s v="ORD107331"/>
    <x v="1"/>
    <x v="0"/>
    <n v="4115.6499999999996"/>
    <n v="0.24"/>
    <n v="987.75599999999986"/>
    <n v="3127.8939999999998"/>
    <n v="4"/>
    <x v="396"/>
    <d v="2024-12-14T00:00:00"/>
    <x v="1"/>
    <x v="0"/>
    <n v="409.99"/>
    <x v="5"/>
  </r>
  <r>
    <s v="ORD103174"/>
    <x v="0"/>
    <x v="3"/>
    <n v="4115.66"/>
    <n v="0.47"/>
    <n v="1934.3601999999998"/>
    <n v="2181.2997999999998"/>
    <n v="4"/>
    <x v="498"/>
    <d v="2024-09-10T00:00:00"/>
    <x v="1"/>
    <x v="0"/>
    <n v="1213.8"/>
    <x v="1"/>
  </r>
  <r>
    <s v="ORD111704"/>
    <x v="3"/>
    <x v="4"/>
    <n v="4119.4399999999996"/>
    <n v="0.12"/>
    <n v="494.33279999999991"/>
    <n v="3625.1071999999995"/>
    <n v="4"/>
    <x v="190"/>
    <d v="2023-10-27T00:00:00"/>
    <x v="2"/>
    <x v="1"/>
    <n v="956.66"/>
    <x v="4"/>
  </r>
  <r>
    <s v="ORD102926"/>
    <x v="3"/>
    <x v="4"/>
    <n v="4119.7700000000004"/>
    <n v="0.36"/>
    <n v="1483.1172000000001"/>
    <n v="2636.6528000000003"/>
    <n v="4"/>
    <x v="231"/>
    <d v="2023-07-10T00:00:00"/>
    <x v="1"/>
    <x v="1"/>
    <n v="1040.26"/>
    <x v="0"/>
  </r>
  <r>
    <s v="ORD105843"/>
    <x v="3"/>
    <x v="0"/>
    <n v="4123.05"/>
    <n v="0.17"/>
    <n v="700.91850000000011"/>
    <n v="3422.1315"/>
    <n v="4"/>
    <x v="332"/>
    <d v="2024-05-08T00:00:00"/>
    <x v="0"/>
    <x v="0"/>
    <n v="910.32"/>
    <x v="3"/>
  </r>
  <r>
    <s v="ORD102801"/>
    <x v="2"/>
    <x v="3"/>
    <n v="4135.66"/>
    <n v="0.33"/>
    <n v="1364.7678000000001"/>
    <n v="2770.8921999999998"/>
    <n v="4"/>
    <x v="715"/>
    <d v="2023-08-13T00:00:00"/>
    <x v="2"/>
    <x v="2"/>
    <n v="254.68"/>
    <x v="1"/>
  </r>
  <r>
    <s v="ORD109928"/>
    <x v="1"/>
    <x v="1"/>
    <n v="4136.55"/>
    <n v="0.46"/>
    <n v="1902.8130000000001"/>
    <n v="2233.7370000000001"/>
    <n v="4"/>
    <x v="357"/>
    <d v="2023-10-10T00:00:00"/>
    <x v="2"/>
    <x v="1"/>
    <n v="1238.81"/>
    <x v="4"/>
  </r>
  <r>
    <s v="ORD103941"/>
    <x v="2"/>
    <x v="0"/>
    <n v="4138.55"/>
    <n v="0.46"/>
    <n v="1903.7330000000002"/>
    <n v="2234.817"/>
    <n v="4"/>
    <x v="534"/>
    <d v="2024-10-02T00:00:00"/>
    <x v="2"/>
    <x v="1"/>
    <n v="439.56"/>
    <x v="2"/>
  </r>
  <r>
    <s v="ORD100155"/>
    <x v="2"/>
    <x v="2"/>
    <n v="4142.6499999999996"/>
    <n v="0.31"/>
    <n v="1284.2214999999999"/>
    <n v="2858.4285"/>
    <n v="4"/>
    <x v="495"/>
    <d v="2023-07-22T00:00:00"/>
    <x v="1"/>
    <x v="0"/>
    <n v="735.37"/>
    <x v="3"/>
  </r>
  <r>
    <s v="ORD114224"/>
    <x v="2"/>
    <x v="4"/>
    <n v="4151.63"/>
    <n v="0.33"/>
    <n v="1370.0379"/>
    <n v="2781.5920999999998"/>
    <n v="4"/>
    <x v="43"/>
    <d v="2024-12-27T00:00:00"/>
    <x v="0"/>
    <x v="2"/>
    <n v="492.63"/>
    <x v="1"/>
  </r>
  <r>
    <s v="ORD104818"/>
    <x v="1"/>
    <x v="0"/>
    <n v="4156.42"/>
    <n v="0.48"/>
    <n v="1995.0816"/>
    <n v="2161.3384000000001"/>
    <n v="4"/>
    <x v="81"/>
    <d v="2024-09-07T00:00:00"/>
    <x v="1"/>
    <x v="2"/>
    <n v="349.3"/>
    <x v="0"/>
  </r>
  <r>
    <s v="ORD108624"/>
    <x v="1"/>
    <x v="1"/>
    <n v="4157.5"/>
    <n v="0.22"/>
    <n v="914.65"/>
    <n v="3242.85"/>
    <n v="4"/>
    <x v="490"/>
    <d v="2023-09-20T00:00:00"/>
    <x v="2"/>
    <x v="1"/>
    <n v="549.12"/>
    <x v="4"/>
  </r>
  <r>
    <s v="ORD109157"/>
    <x v="3"/>
    <x v="2"/>
    <n v="4160.92"/>
    <n v="0.13"/>
    <n v="540.91960000000006"/>
    <n v="3620.0003999999999"/>
    <n v="4"/>
    <x v="52"/>
    <d v="2023-04-13T00:00:00"/>
    <x v="2"/>
    <x v="1"/>
    <n v="1107.71"/>
    <x v="0"/>
  </r>
  <r>
    <s v="ORD100317"/>
    <x v="1"/>
    <x v="1"/>
    <n v="4163.34"/>
    <n v="0.23"/>
    <n v="957.56820000000005"/>
    <n v="3205.7718"/>
    <n v="4"/>
    <x v="652"/>
    <d v="2023-08-03T00:00:00"/>
    <x v="2"/>
    <x v="1"/>
    <n v="468.81"/>
    <x v="2"/>
  </r>
  <r>
    <s v="ORD106232"/>
    <x v="3"/>
    <x v="1"/>
    <n v="4163.8599999999997"/>
    <n v="0.22"/>
    <n v="916.04919999999993"/>
    <n v="3247.8107999999997"/>
    <n v="4"/>
    <x v="516"/>
    <d v="2023-12-15T00:00:00"/>
    <x v="0"/>
    <x v="1"/>
    <n v="223.19"/>
    <x v="2"/>
  </r>
  <r>
    <s v="ORD100902"/>
    <x v="2"/>
    <x v="1"/>
    <n v="4164.91"/>
    <n v="0.12"/>
    <n v="499.78919999999994"/>
    <n v="3665.1207999999997"/>
    <n v="4"/>
    <x v="88"/>
    <d v="2024-01-14T00:00:00"/>
    <x v="0"/>
    <x v="1"/>
    <n v="307.92"/>
    <x v="3"/>
  </r>
  <r>
    <s v="ORD103895"/>
    <x v="2"/>
    <x v="1"/>
    <n v="4169.3599999999997"/>
    <n v="0.32"/>
    <n v="1334.1951999999999"/>
    <n v="2835.1647999999996"/>
    <n v="4"/>
    <x v="153"/>
    <d v="2023-04-27T00:00:00"/>
    <x v="1"/>
    <x v="1"/>
    <n v="594.54999999999995"/>
    <x v="0"/>
  </r>
  <r>
    <s v="ORD110051"/>
    <x v="0"/>
    <x v="0"/>
    <n v="4169.6099999999997"/>
    <n v="0.16"/>
    <n v="667.13759999999991"/>
    <n v="3502.4723999999997"/>
    <n v="4"/>
    <x v="290"/>
    <d v="2023-01-29T00:00:00"/>
    <x v="0"/>
    <x v="0"/>
    <n v="770.12"/>
    <x v="5"/>
  </r>
  <r>
    <s v="ORD100097"/>
    <x v="3"/>
    <x v="0"/>
    <n v="4172.63"/>
    <n v="0.33"/>
    <n v="1376.9679000000001"/>
    <n v="2795.6621"/>
    <n v="4"/>
    <x v="11"/>
    <d v="2024-06-05T00:00:00"/>
    <x v="1"/>
    <x v="0"/>
    <n v="957.31"/>
    <x v="2"/>
  </r>
  <r>
    <s v="ORD104744"/>
    <x v="2"/>
    <x v="0"/>
    <n v="4178.46"/>
    <n v="0.15"/>
    <n v="626.76900000000001"/>
    <n v="3551.6909999999998"/>
    <n v="4"/>
    <x v="487"/>
    <d v="2024-09-03T00:00:00"/>
    <x v="0"/>
    <x v="1"/>
    <n v="910.24"/>
    <x v="5"/>
  </r>
  <r>
    <s v="ORD113129"/>
    <x v="3"/>
    <x v="2"/>
    <n v="4186.87"/>
    <n v="0.01"/>
    <n v="41.868699999999997"/>
    <n v="4145.0012999999999"/>
    <n v="4"/>
    <x v="161"/>
    <d v="2024-03-20T00:00:00"/>
    <x v="0"/>
    <x v="2"/>
    <n v="254.66"/>
    <x v="2"/>
  </r>
  <r>
    <s v="ORD113695"/>
    <x v="1"/>
    <x v="0"/>
    <n v="4193.29"/>
    <n v="0.15"/>
    <n v="628.99349999999993"/>
    <n v="3564.2964999999999"/>
    <n v="4"/>
    <x v="472"/>
    <d v="2023-02-11T00:00:00"/>
    <x v="1"/>
    <x v="2"/>
    <n v="1054.72"/>
    <x v="2"/>
  </r>
  <r>
    <s v="ORD100994"/>
    <x v="3"/>
    <x v="0"/>
    <n v="4193.43"/>
    <n v="0.09"/>
    <n v="377.40870000000001"/>
    <n v="3816.0213000000003"/>
    <n v="4"/>
    <x v="376"/>
    <d v="2023-04-09T00:00:00"/>
    <x v="1"/>
    <x v="2"/>
    <n v="696.57"/>
    <x v="2"/>
  </r>
  <r>
    <s v="ORD112293"/>
    <x v="2"/>
    <x v="0"/>
    <n v="4197.8599999999997"/>
    <n v="0.36"/>
    <n v="1511.2295999999999"/>
    <n v="2686.6304"/>
    <n v="4"/>
    <x v="268"/>
    <d v="2023-11-19T00:00:00"/>
    <x v="2"/>
    <x v="2"/>
    <n v="720.67"/>
    <x v="1"/>
  </r>
  <r>
    <s v="ORD101051"/>
    <x v="1"/>
    <x v="4"/>
    <n v="4199.53"/>
    <n v="0.33"/>
    <n v="1385.8449000000001"/>
    <n v="2813.6850999999997"/>
    <n v="4"/>
    <x v="405"/>
    <d v="2024-02-03T00:00:00"/>
    <x v="2"/>
    <x v="2"/>
    <n v="529.88"/>
    <x v="0"/>
  </r>
  <r>
    <s v="ORD107182"/>
    <x v="1"/>
    <x v="0"/>
    <n v="4200.34"/>
    <n v="0.49"/>
    <n v="2058.1666"/>
    <n v="2142.1734000000001"/>
    <n v="4"/>
    <x v="218"/>
    <d v="2024-11-09T00:00:00"/>
    <x v="2"/>
    <x v="0"/>
    <n v="515.6"/>
    <x v="4"/>
  </r>
  <r>
    <s v="ORD107221"/>
    <x v="2"/>
    <x v="1"/>
    <n v="4200.41"/>
    <n v="0.27"/>
    <n v="1134.1107"/>
    <n v="3066.2992999999997"/>
    <n v="4"/>
    <x v="465"/>
    <d v="2023-05-22T00:00:00"/>
    <x v="0"/>
    <x v="1"/>
    <n v="539.22"/>
    <x v="5"/>
  </r>
  <r>
    <s v="ORD105880"/>
    <x v="1"/>
    <x v="0"/>
    <n v="4202.43"/>
    <n v="7.0000000000000007E-2"/>
    <n v="294.17010000000005"/>
    <n v="3908.2599"/>
    <n v="4"/>
    <x v="110"/>
    <d v="2024-10-17T00:00:00"/>
    <x v="2"/>
    <x v="1"/>
    <n v="1242.8399999999999"/>
    <x v="0"/>
  </r>
  <r>
    <s v="ORD101961"/>
    <x v="1"/>
    <x v="2"/>
    <n v="4208.83"/>
    <n v="0.1"/>
    <n v="420.88300000000004"/>
    <n v="3787.9470000000001"/>
    <n v="4"/>
    <x v="712"/>
    <d v="2024-02-23T00:00:00"/>
    <x v="1"/>
    <x v="1"/>
    <n v="738.26"/>
    <x v="5"/>
  </r>
  <r>
    <s v="ORD110661"/>
    <x v="3"/>
    <x v="2"/>
    <n v="4210.96"/>
    <n v="0.18"/>
    <n v="757.97280000000001"/>
    <n v="3452.9872"/>
    <n v="4"/>
    <x v="56"/>
    <d v="2024-11-11T00:00:00"/>
    <x v="2"/>
    <x v="1"/>
    <n v="362.25"/>
    <x v="4"/>
  </r>
  <r>
    <s v="ORD111564"/>
    <x v="2"/>
    <x v="0"/>
    <n v="4211.4799999999996"/>
    <n v="7.0000000000000007E-2"/>
    <n v="294.80360000000002"/>
    <n v="3916.6763999999994"/>
    <n v="4"/>
    <x v="627"/>
    <d v="2023-02-05T00:00:00"/>
    <x v="0"/>
    <x v="2"/>
    <n v="585.84"/>
    <x v="3"/>
  </r>
  <r>
    <s v="ORD101996"/>
    <x v="2"/>
    <x v="1"/>
    <n v="4212.26"/>
    <n v="0.34"/>
    <n v="1432.1684000000002"/>
    <n v="2780.0915999999997"/>
    <n v="4"/>
    <x v="684"/>
    <d v="2023-09-01T00:00:00"/>
    <x v="0"/>
    <x v="2"/>
    <n v="508.01"/>
    <x v="4"/>
  </r>
  <r>
    <s v="ORD111946"/>
    <x v="2"/>
    <x v="3"/>
    <n v="4212.6499999999996"/>
    <n v="0.18"/>
    <n v="758.27699999999993"/>
    <n v="3454.3729999999996"/>
    <n v="4"/>
    <x v="58"/>
    <d v="2024-01-20T00:00:00"/>
    <x v="1"/>
    <x v="1"/>
    <n v="1163.5"/>
    <x v="5"/>
  </r>
  <r>
    <s v="ORD109383"/>
    <x v="2"/>
    <x v="3"/>
    <n v="4215.1000000000004"/>
    <n v="0.24"/>
    <n v="1011.624"/>
    <n v="3203.4760000000006"/>
    <n v="4"/>
    <x v="544"/>
    <d v="2023-11-18T00:00:00"/>
    <x v="1"/>
    <x v="0"/>
    <n v="235.06"/>
    <x v="4"/>
  </r>
  <r>
    <s v="ORD103450"/>
    <x v="3"/>
    <x v="0"/>
    <n v="4217.6499999999996"/>
    <n v="0.41"/>
    <n v="1729.2364999999998"/>
    <n v="2488.4134999999997"/>
    <n v="4"/>
    <x v="329"/>
    <d v="2023-11-30T00:00:00"/>
    <x v="0"/>
    <x v="1"/>
    <n v="926.65"/>
    <x v="4"/>
  </r>
  <r>
    <s v="ORD103391"/>
    <x v="1"/>
    <x v="0"/>
    <n v="4218.8"/>
    <n v="0.36"/>
    <n v="1518.768"/>
    <n v="2700.0320000000002"/>
    <n v="4"/>
    <x v="122"/>
    <d v="2024-09-03T00:00:00"/>
    <x v="0"/>
    <x v="0"/>
    <n v="1214.48"/>
    <x v="5"/>
  </r>
  <r>
    <s v="ORD102943"/>
    <x v="0"/>
    <x v="0"/>
    <n v="4219.33"/>
    <n v="0.33"/>
    <n v="1392.3788999999999"/>
    <n v="2826.9511000000002"/>
    <n v="4"/>
    <x v="117"/>
    <d v="2023-03-15T00:00:00"/>
    <x v="0"/>
    <x v="0"/>
    <n v="1216.81"/>
    <x v="3"/>
  </r>
  <r>
    <s v="ORD103858"/>
    <x v="3"/>
    <x v="1"/>
    <n v="4222.6000000000004"/>
    <n v="0.49"/>
    <n v="2069.0740000000001"/>
    <n v="2153.5260000000003"/>
    <n v="4"/>
    <x v="711"/>
    <d v="2024-08-13T00:00:00"/>
    <x v="2"/>
    <x v="1"/>
    <n v="1049.1300000000001"/>
    <x v="1"/>
  </r>
  <r>
    <s v="ORD104456"/>
    <x v="0"/>
    <x v="2"/>
    <n v="4225.1000000000004"/>
    <n v="0.43"/>
    <n v="1816.7930000000001"/>
    <n v="2408.3070000000002"/>
    <n v="4"/>
    <x v="388"/>
    <d v="2023-07-08T00:00:00"/>
    <x v="1"/>
    <x v="1"/>
    <n v="758.82"/>
    <x v="4"/>
  </r>
  <r>
    <s v="ORD109310"/>
    <x v="1"/>
    <x v="4"/>
    <n v="4230.33"/>
    <n v="0.18"/>
    <n v="761.45939999999996"/>
    <n v="3468.8706000000002"/>
    <n v="4"/>
    <x v="303"/>
    <d v="2023-12-26T00:00:00"/>
    <x v="2"/>
    <x v="1"/>
    <n v="896.75"/>
    <x v="2"/>
  </r>
  <r>
    <s v="ORD110571"/>
    <x v="0"/>
    <x v="3"/>
    <n v="4233.03"/>
    <n v="0.48"/>
    <n v="2031.8543999999997"/>
    <n v="2201.1756"/>
    <n v="4"/>
    <x v="305"/>
    <d v="2024-07-21T00:00:00"/>
    <x v="1"/>
    <x v="1"/>
    <n v="437.7"/>
    <x v="0"/>
  </r>
  <r>
    <s v="ORD114185"/>
    <x v="1"/>
    <x v="2"/>
    <n v="4233.25"/>
    <n v="0.01"/>
    <n v="42.332500000000003"/>
    <n v="4190.9174999999996"/>
    <n v="4"/>
    <x v="523"/>
    <d v="2024-04-29T00:00:00"/>
    <x v="1"/>
    <x v="0"/>
    <n v="374.1"/>
    <x v="2"/>
  </r>
  <r>
    <s v="ORD113968"/>
    <x v="2"/>
    <x v="3"/>
    <n v="4234.0600000000004"/>
    <n v="0.02"/>
    <n v="84.681200000000004"/>
    <n v="4149.3788000000004"/>
    <n v="4"/>
    <x v="256"/>
    <d v="2023-08-08T00:00:00"/>
    <x v="1"/>
    <x v="2"/>
    <n v="712.49"/>
    <x v="4"/>
  </r>
  <r>
    <s v="ORD100795"/>
    <x v="0"/>
    <x v="4"/>
    <n v="4242.2700000000004"/>
    <n v="0.03"/>
    <n v="127.2681"/>
    <n v="4115.0019000000002"/>
    <n v="4"/>
    <x v="724"/>
    <d v="2024-08-01T00:00:00"/>
    <x v="1"/>
    <x v="1"/>
    <n v="604.78"/>
    <x v="4"/>
  </r>
  <r>
    <s v="ORD103750"/>
    <x v="0"/>
    <x v="2"/>
    <n v="4242.5600000000004"/>
    <n v="0.48"/>
    <n v="2036.4288000000001"/>
    <n v="2206.1312000000003"/>
    <n v="4"/>
    <x v="669"/>
    <d v="2024-11-06T00:00:00"/>
    <x v="2"/>
    <x v="0"/>
    <n v="879.85"/>
    <x v="4"/>
  </r>
  <r>
    <s v="ORD109347"/>
    <x v="2"/>
    <x v="2"/>
    <n v="4243.6000000000004"/>
    <n v="0.01"/>
    <n v="42.436000000000007"/>
    <n v="4201.1640000000007"/>
    <n v="4"/>
    <x v="228"/>
    <d v="2023-08-15T00:00:00"/>
    <x v="1"/>
    <x v="1"/>
    <n v="424.71"/>
    <x v="1"/>
  </r>
  <r>
    <s v="ORD111097"/>
    <x v="0"/>
    <x v="0"/>
    <n v="4244.3500000000004"/>
    <n v="0.22"/>
    <n v="933.75700000000006"/>
    <n v="3310.5930000000003"/>
    <n v="4"/>
    <x v="135"/>
    <d v="2024-05-08T00:00:00"/>
    <x v="0"/>
    <x v="1"/>
    <n v="800.01"/>
    <x v="3"/>
  </r>
  <r>
    <s v="ORD100715"/>
    <x v="3"/>
    <x v="4"/>
    <n v="4247.08"/>
    <n v="0.3"/>
    <n v="1274.124"/>
    <n v="2972.9560000000001"/>
    <n v="4"/>
    <x v="266"/>
    <d v="2023-01-04T00:00:00"/>
    <x v="1"/>
    <x v="1"/>
    <n v="617.37"/>
    <x v="2"/>
  </r>
  <r>
    <s v="ORD114148"/>
    <x v="2"/>
    <x v="0"/>
    <n v="4259.2700000000004"/>
    <n v="0.16"/>
    <n v="681.48320000000012"/>
    <n v="3577.7868000000003"/>
    <n v="4"/>
    <x v="674"/>
    <d v="2024-12-02T00:00:00"/>
    <x v="0"/>
    <x v="0"/>
    <n v="930.2"/>
    <x v="2"/>
  </r>
  <r>
    <s v="ORD112901"/>
    <x v="2"/>
    <x v="4"/>
    <n v="4261.78"/>
    <n v="0.38"/>
    <n v="1619.4764"/>
    <n v="2642.3035999999997"/>
    <n v="4"/>
    <x v="236"/>
    <d v="2023-11-06T00:00:00"/>
    <x v="2"/>
    <x v="1"/>
    <n v="406.23"/>
    <x v="5"/>
  </r>
  <r>
    <s v="ORD110891"/>
    <x v="1"/>
    <x v="2"/>
    <n v="4262.8"/>
    <n v="0.04"/>
    <n v="170.512"/>
    <n v="4092.288"/>
    <n v="4"/>
    <x v="721"/>
    <d v="2024-10-07T00:00:00"/>
    <x v="2"/>
    <x v="1"/>
    <n v="435.04"/>
    <x v="3"/>
  </r>
  <r>
    <s v="ORD100108"/>
    <x v="2"/>
    <x v="0"/>
    <n v="4263.6099999999997"/>
    <n v="0.28000000000000003"/>
    <n v="1193.8108"/>
    <n v="3069.7991999999995"/>
    <n v="4"/>
    <x v="393"/>
    <d v="2024-03-13T00:00:00"/>
    <x v="2"/>
    <x v="1"/>
    <n v="1092.43"/>
    <x v="1"/>
  </r>
  <r>
    <s v="ORD107784"/>
    <x v="1"/>
    <x v="4"/>
    <n v="4266.08"/>
    <n v="0.14000000000000001"/>
    <n v="597.25120000000004"/>
    <n v="3668.8287999999998"/>
    <n v="4"/>
    <x v="715"/>
    <d v="2023-08-10T00:00:00"/>
    <x v="1"/>
    <x v="0"/>
    <n v="404.27"/>
    <x v="5"/>
  </r>
  <r>
    <s v="ORD104236"/>
    <x v="2"/>
    <x v="0"/>
    <n v="4270.55"/>
    <n v="0.35"/>
    <n v="1494.6924999999999"/>
    <n v="2775.8575000000001"/>
    <n v="4"/>
    <x v="226"/>
    <d v="2023-12-30T00:00:00"/>
    <x v="1"/>
    <x v="0"/>
    <n v="1220.68"/>
    <x v="2"/>
  </r>
  <r>
    <s v="ORD109488"/>
    <x v="3"/>
    <x v="0"/>
    <n v="4270.88"/>
    <n v="0.38"/>
    <n v="1622.9344000000001"/>
    <n v="2647.9456"/>
    <n v="4"/>
    <x v="611"/>
    <d v="2023-07-24T00:00:00"/>
    <x v="0"/>
    <x v="2"/>
    <n v="273.83999999999997"/>
    <x v="2"/>
  </r>
  <r>
    <s v="ORD107350"/>
    <x v="3"/>
    <x v="1"/>
    <n v="4272.88"/>
    <n v="0.36"/>
    <n v="1538.2367999999999"/>
    <n v="2734.6432000000004"/>
    <n v="4"/>
    <x v="613"/>
    <d v="2024-04-04T00:00:00"/>
    <x v="2"/>
    <x v="2"/>
    <n v="888.73"/>
    <x v="4"/>
  </r>
  <r>
    <s v="ORD105807"/>
    <x v="3"/>
    <x v="3"/>
    <n v="4278.6400000000003"/>
    <n v="0.13"/>
    <n v="556.22320000000002"/>
    <n v="3722.4168000000004"/>
    <n v="4"/>
    <x v="454"/>
    <d v="2023-07-21T00:00:00"/>
    <x v="0"/>
    <x v="2"/>
    <n v="887.74"/>
    <x v="4"/>
  </r>
  <r>
    <s v="ORD100220"/>
    <x v="0"/>
    <x v="4"/>
    <n v="4281.67"/>
    <n v="0.47"/>
    <n v="2012.3849"/>
    <n v="2269.2851000000001"/>
    <n v="4"/>
    <x v="370"/>
    <d v="2024-09-12T00:00:00"/>
    <x v="0"/>
    <x v="1"/>
    <n v="909.46"/>
    <x v="3"/>
  </r>
  <r>
    <s v="ORD114632"/>
    <x v="2"/>
    <x v="3"/>
    <n v="4281.93"/>
    <n v="0.31"/>
    <n v="1327.3983000000001"/>
    <n v="2954.5317000000005"/>
    <n v="4"/>
    <x v="71"/>
    <d v="2023-08-16T00:00:00"/>
    <x v="1"/>
    <x v="0"/>
    <n v="292.49"/>
    <x v="0"/>
  </r>
  <r>
    <s v="ORD104117"/>
    <x v="0"/>
    <x v="4"/>
    <n v="4285.67"/>
    <n v="0.36"/>
    <n v="1542.8412000000001"/>
    <n v="2742.8288000000002"/>
    <n v="4"/>
    <x v="656"/>
    <d v="2024-09-13T00:00:00"/>
    <x v="2"/>
    <x v="0"/>
    <n v="573.92999999999995"/>
    <x v="0"/>
  </r>
  <r>
    <s v="ORD110354"/>
    <x v="3"/>
    <x v="0"/>
    <n v="4286.32"/>
    <n v="0.04"/>
    <n v="171.4528"/>
    <n v="4114.8671999999997"/>
    <n v="4"/>
    <x v="236"/>
    <d v="2023-11-10T00:00:00"/>
    <x v="1"/>
    <x v="2"/>
    <n v="1225.3699999999999"/>
    <x v="5"/>
  </r>
  <r>
    <s v="ORD104583"/>
    <x v="3"/>
    <x v="1"/>
    <n v="4298.12"/>
    <n v="0.34"/>
    <n v="1461.3608000000002"/>
    <n v="2836.7591999999995"/>
    <n v="4"/>
    <x v="601"/>
    <d v="2023-06-04T00:00:00"/>
    <x v="2"/>
    <x v="2"/>
    <n v="1077.31"/>
    <x v="4"/>
  </r>
  <r>
    <s v="ORD107194"/>
    <x v="0"/>
    <x v="2"/>
    <n v="4301.78"/>
    <n v="0.2"/>
    <n v="860.35599999999999"/>
    <n v="3441.424"/>
    <n v="4"/>
    <x v="113"/>
    <d v="2024-07-17T00:00:00"/>
    <x v="1"/>
    <x v="0"/>
    <n v="271.99"/>
    <x v="5"/>
  </r>
  <r>
    <s v="ORD114816"/>
    <x v="0"/>
    <x v="3"/>
    <n v="4309.32"/>
    <n v="7.0000000000000007E-2"/>
    <n v="301.6524"/>
    <n v="4007.6675999999998"/>
    <n v="4"/>
    <x v="60"/>
    <d v="2023-11-17T00:00:00"/>
    <x v="0"/>
    <x v="2"/>
    <n v="332.22"/>
    <x v="2"/>
  </r>
  <r>
    <s v="ORD104440"/>
    <x v="2"/>
    <x v="0"/>
    <n v="4311.45"/>
    <n v="0.28000000000000003"/>
    <n v="1207.2060000000001"/>
    <n v="3104.2439999999997"/>
    <n v="4"/>
    <x v="415"/>
    <d v="2023-06-22T00:00:00"/>
    <x v="2"/>
    <x v="1"/>
    <n v="228.07"/>
    <x v="2"/>
  </r>
  <r>
    <s v="ORD101671"/>
    <x v="1"/>
    <x v="0"/>
    <n v="4312.84"/>
    <n v="0.42"/>
    <n v="1811.3928000000001"/>
    <n v="2501.4472000000001"/>
    <n v="4"/>
    <x v="422"/>
    <d v="2023-11-13T00:00:00"/>
    <x v="2"/>
    <x v="1"/>
    <n v="408.31"/>
    <x v="1"/>
  </r>
  <r>
    <s v="ORD108490"/>
    <x v="2"/>
    <x v="4"/>
    <n v="4317.26"/>
    <n v="0.38"/>
    <n v="1640.5588"/>
    <n v="2676.7012000000004"/>
    <n v="4"/>
    <x v="74"/>
    <d v="2024-12-15T00:00:00"/>
    <x v="0"/>
    <x v="2"/>
    <n v="1188.07"/>
    <x v="1"/>
  </r>
  <r>
    <s v="ORD108487"/>
    <x v="2"/>
    <x v="2"/>
    <n v="4322.3100000000004"/>
    <n v="0.26"/>
    <n v="1123.8006"/>
    <n v="3198.5094000000004"/>
    <n v="4"/>
    <x v="611"/>
    <d v="2023-07-29T00:00:00"/>
    <x v="1"/>
    <x v="1"/>
    <n v="1084.79"/>
    <x v="3"/>
  </r>
  <r>
    <s v="ORD101394"/>
    <x v="1"/>
    <x v="0"/>
    <n v="4322.67"/>
    <n v="0.37"/>
    <n v="1599.3878999999999"/>
    <n v="2723.2821000000004"/>
    <n v="4"/>
    <x v="278"/>
    <d v="2024-07-03T00:00:00"/>
    <x v="2"/>
    <x v="2"/>
    <n v="1145.53"/>
    <x v="2"/>
  </r>
  <r>
    <s v="ORD112950"/>
    <x v="2"/>
    <x v="3"/>
    <n v="4325.2700000000004"/>
    <n v="0.12"/>
    <n v="519.03240000000005"/>
    <n v="3806.2376000000004"/>
    <n v="4"/>
    <x v="721"/>
    <d v="2024-10-06T00:00:00"/>
    <x v="2"/>
    <x v="2"/>
    <n v="1136.9000000000001"/>
    <x v="1"/>
  </r>
  <r>
    <s v="ORD103607"/>
    <x v="3"/>
    <x v="0"/>
    <n v="4332.7"/>
    <n v="0.06"/>
    <n v="259.96199999999999"/>
    <n v="4072.7379999999998"/>
    <n v="4"/>
    <x v="99"/>
    <d v="2024-03-28T00:00:00"/>
    <x v="1"/>
    <x v="1"/>
    <n v="544.29"/>
    <x v="0"/>
  </r>
  <r>
    <s v="ORD107195"/>
    <x v="3"/>
    <x v="2"/>
    <n v="4337.21"/>
    <n v="0.03"/>
    <n v="130.1163"/>
    <n v="4207.0937000000004"/>
    <n v="4"/>
    <x v="158"/>
    <d v="2024-10-01T00:00:00"/>
    <x v="0"/>
    <x v="0"/>
    <n v="1212.28"/>
    <x v="3"/>
  </r>
  <r>
    <s v="ORD103697"/>
    <x v="1"/>
    <x v="0"/>
    <n v="4341.74"/>
    <n v="0.31"/>
    <n v="1345.9394"/>
    <n v="2995.8005999999996"/>
    <n v="4"/>
    <x v="646"/>
    <d v="2024-02-28T00:00:00"/>
    <x v="1"/>
    <x v="0"/>
    <n v="671.61"/>
    <x v="1"/>
  </r>
  <r>
    <s v="ORD112177"/>
    <x v="1"/>
    <x v="4"/>
    <n v="4348.09"/>
    <n v="0.47"/>
    <n v="2043.6023"/>
    <n v="2304.4877000000001"/>
    <n v="4"/>
    <x v="538"/>
    <d v="2024-12-06T00:00:00"/>
    <x v="0"/>
    <x v="1"/>
    <n v="463.36"/>
    <x v="5"/>
  </r>
  <r>
    <s v="ORD108870"/>
    <x v="2"/>
    <x v="1"/>
    <n v="4352.82"/>
    <n v="0.28000000000000003"/>
    <n v="1218.7896000000001"/>
    <n v="3134.0303999999996"/>
    <n v="4"/>
    <x v="344"/>
    <d v="2023-05-04T00:00:00"/>
    <x v="1"/>
    <x v="2"/>
    <n v="1171.96"/>
    <x v="4"/>
  </r>
  <r>
    <s v="ORD104323"/>
    <x v="3"/>
    <x v="1"/>
    <n v="4355.84"/>
    <n v="0.02"/>
    <n v="87.116799999999998"/>
    <n v="4268.7232000000004"/>
    <n v="4"/>
    <x v="233"/>
    <d v="2023-05-03T00:00:00"/>
    <x v="2"/>
    <x v="0"/>
    <n v="883.75"/>
    <x v="2"/>
  </r>
  <r>
    <s v="ORD103072"/>
    <x v="0"/>
    <x v="2"/>
    <n v="4355.87"/>
    <n v="0.5"/>
    <n v="2177.9349999999999"/>
    <n v="2177.9349999999999"/>
    <n v="4"/>
    <x v="86"/>
    <d v="2023-01-14T00:00:00"/>
    <x v="1"/>
    <x v="0"/>
    <n v="724.37"/>
    <x v="2"/>
  </r>
  <r>
    <s v="ORD102004"/>
    <x v="3"/>
    <x v="0"/>
    <n v="4356.41"/>
    <n v="0.28000000000000003"/>
    <n v="1219.7948000000001"/>
    <n v="3136.6151999999997"/>
    <n v="4"/>
    <x v="543"/>
    <d v="2024-11-03T00:00:00"/>
    <x v="2"/>
    <x v="2"/>
    <n v="1006.95"/>
    <x v="1"/>
  </r>
  <r>
    <s v="ORD101346"/>
    <x v="0"/>
    <x v="0"/>
    <n v="4360.34"/>
    <n v="0.44"/>
    <n v="1918.5496000000001"/>
    <n v="2441.7903999999999"/>
    <n v="4"/>
    <x v="582"/>
    <d v="2023-07-30T00:00:00"/>
    <x v="0"/>
    <x v="0"/>
    <n v="1069.5"/>
    <x v="5"/>
  </r>
  <r>
    <s v="ORD111685"/>
    <x v="3"/>
    <x v="4"/>
    <n v="4362.08"/>
    <n v="0.43"/>
    <n v="1875.6943999999999"/>
    <n v="2486.3856000000001"/>
    <n v="4"/>
    <x v="521"/>
    <d v="2023-04-29T00:00:00"/>
    <x v="0"/>
    <x v="0"/>
    <n v="1275.1199999999999"/>
    <x v="1"/>
  </r>
  <r>
    <s v="ORD113540"/>
    <x v="3"/>
    <x v="2"/>
    <n v="4367.8599999999997"/>
    <n v="7.0000000000000007E-2"/>
    <n v="305.75020000000001"/>
    <n v="4062.1097999999997"/>
    <n v="4"/>
    <x v="102"/>
    <d v="2023-10-02T00:00:00"/>
    <x v="0"/>
    <x v="0"/>
    <n v="1264.78"/>
    <x v="1"/>
  </r>
  <r>
    <s v="ORD108697"/>
    <x v="0"/>
    <x v="0"/>
    <n v="4369.68"/>
    <n v="0.1"/>
    <n v="436.96800000000007"/>
    <n v="3932.7120000000004"/>
    <n v="4"/>
    <x v="646"/>
    <d v="2024-02-28T00:00:00"/>
    <x v="2"/>
    <x v="2"/>
    <n v="793.04"/>
    <x v="3"/>
  </r>
  <r>
    <s v="ORD114916"/>
    <x v="1"/>
    <x v="2"/>
    <n v="4373.1000000000004"/>
    <n v="0.24"/>
    <n v="1049.5440000000001"/>
    <n v="3323.5560000000005"/>
    <n v="4"/>
    <x v="713"/>
    <d v="2023-05-15T00:00:00"/>
    <x v="0"/>
    <x v="2"/>
    <n v="1156.46"/>
    <x v="5"/>
  </r>
  <r>
    <s v="ORD109846"/>
    <x v="0"/>
    <x v="3"/>
    <n v="4377.58"/>
    <n v="0.39"/>
    <n v="1707.2562"/>
    <n v="2670.3238000000001"/>
    <n v="4"/>
    <x v="568"/>
    <d v="2023-07-02T00:00:00"/>
    <x v="2"/>
    <x v="0"/>
    <n v="463.78"/>
    <x v="5"/>
  </r>
  <r>
    <s v="ORD101366"/>
    <x v="0"/>
    <x v="4"/>
    <n v="4378.13"/>
    <n v="0.46"/>
    <n v="2013.9398000000001"/>
    <n v="2364.1902"/>
    <n v="4"/>
    <x v="671"/>
    <d v="2024-10-15T00:00:00"/>
    <x v="0"/>
    <x v="2"/>
    <n v="428.23"/>
    <x v="0"/>
  </r>
  <r>
    <s v="ORD111920"/>
    <x v="1"/>
    <x v="2"/>
    <n v="4378.46"/>
    <n v="0.46"/>
    <n v="2014.0916000000002"/>
    <n v="2364.3683999999998"/>
    <n v="4"/>
    <x v="438"/>
    <d v="2023-02-04T00:00:00"/>
    <x v="2"/>
    <x v="0"/>
    <n v="717.77"/>
    <x v="3"/>
  </r>
  <r>
    <s v="ORD111403"/>
    <x v="2"/>
    <x v="2"/>
    <n v="4393.41"/>
    <n v="0.46"/>
    <n v="2020.9685999999999"/>
    <n v="2372.4413999999997"/>
    <n v="4"/>
    <x v="385"/>
    <d v="2024-12-06T00:00:00"/>
    <x v="1"/>
    <x v="1"/>
    <n v="231.85"/>
    <x v="4"/>
  </r>
  <r>
    <s v="ORD103068"/>
    <x v="3"/>
    <x v="4"/>
    <n v="4394.25"/>
    <n v="0.28000000000000003"/>
    <n v="1230.3900000000001"/>
    <n v="3163.8599999999997"/>
    <n v="4"/>
    <x v="670"/>
    <d v="2023-07-03T00:00:00"/>
    <x v="1"/>
    <x v="2"/>
    <n v="623.88"/>
    <x v="1"/>
  </r>
  <r>
    <s v="ORD102062"/>
    <x v="0"/>
    <x v="4"/>
    <n v="4401.83"/>
    <n v="0.44"/>
    <n v="1936.8052"/>
    <n v="2465.0248000000001"/>
    <n v="4"/>
    <x v="118"/>
    <d v="2024-10-01T00:00:00"/>
    <x v="1"/>
    <x v="1"/>
    <n v="857.53"/>
    <x v="0"/>
  </r>
  <r>
    <s v="ORD102234"/>
    <x v="1"/>
    <x v="0"/>
    <n v="4405.2299999999996"/>
    <n v="0.42"/>
    <n v="1850.1965999999998"/>
    <n v="2555.0333999999998"/>
    <n v="4"/>
    <x v="478"/>
    <d v="2024-02-11T00:00:00"/>
    <x v="2"/>
    <x v="0"/>
    <n v="647.80999999999995"/>
    <x v="1"/>
  </r>
  <r>
    <s v="ORD102909"/>
    <x v="0"/>
    <x v="1"/>
    <n v="4406.25"/>
    <n v="0.04"/>
    <n v="176.25"/>
    <n v="4230"/>
    <n v="4"/>
    <x v="61"/>
    <d v="2023-07-25T00:00:00"/>
    <x v="2"/>
    <x v="2"/>
    <n v="258.99"/>
    <x v="1"/>
  </r>
  <r>
    <s v="ORD100608"/>
    <x v="3"/>
    <x v="1"/>
    <n v="4406.88"/>
    <n v="0.24"/>
    <n v="1057.6512"/>
    <n v="3349.2287999999999"/>
    <n v="4"/>
    <x v="341"/>
    <d v="2023-06-26T00:00:00"/>
    <x v="1"/>
    <x v="2"/>
    <n v="725.37"/>
    <x v="0"/>
  </r>
  <r>
    <s v="ORD107338"/>
    <x v="2"/>
    <x v="2"/>
    <n v="4410.99"/>
    <n v="0.41"/>
    <n v="1808.5058999999999"/>
    <n v="2602.4840999999997"/>
    <n v="4"/>
    <x v="367"/>
    <d v="2023-04-01T00:00:00"/>
    <x v="2"/>
    <x v="2"/>
    <n v="1279.26"/>
    <x v="2"/>
  </r>
  <r>
    <s v="ORD103939"/>
    <x v="0"/>
    <x v="3"/>
    <n v="4415.3100000000004"/>
    <n v="0.47"/>
    <n v="2075.1957000000002"/>
    <n v="2340.1143000000002"/>
    <n v="4"/>
    <x v="358"/>
    <d v="2023-04-10T00:00:00"/>
    <x v="0"/>
    <x v="2"/>
    <n v="241.33"/>
    <x v="1"/>
  </r>
  <r>
    <s v="ORD115140"/>
    <x v="0"/>
    <x v="4"/>
    <n v="4415.57"/>
    <n v="0.28999999999999998"/>
    <n v="1280.5152999999998"/>
    <n v="3135.0546999999997"/>
    <n v="4"/>
    <x v="467"/>
    <d v="2024-08-16T00:00:00"/>
    <x v="0"/>
    <x v="2"/>
    <n v="1113.6500000000001"/>
    <x v="3"/>
  </r>
  <r>
    <s v="ORD108857"/>
    <x v="2"/>
    <x v="3"/>
    <n v="4417.3"/>
    <n v="0.44"/>
    <n v="1943.6120000000001"/>
    <n v="2473.6880000000001"/>
    <n v="4"/>
    <x v="286"/>
    <d v="2024-06-27T00:00:00"/>
    <x v="2"/>
    <x v="0"/>
    <n v="438.74"/>
    <x v="0"/>
  </r>
  <r>
    <s v="ORD101682"/>
    <x v="1"/>
    <x v="0"/>
    <n v="4417.68"/>
    <n v="0.5"/>
    <n v="2208.84"/>
    <n v="2208.84"/>
    <n v="4"/>
    <x v="170"/>
    <d v="2023-02-04T00:00:00"/>
    <x v="0"/>
    <x v="2"/>
    <n v="497.57"/>
    <x v="5"/>
  </r>
  <r>
    <s v="ORD111939"/>
    <x v="0"/>
    <x v="4"/>
    <n v="4418.66"/>
    <n v="0.37"/>
    <n v="1634.9041999999999"/>
    <n v="2783.7557999999999"/>
    <n v="4"/>
    <x v="520"/>
    <d v="2024-05-24T00:00:00"/>
    <x v="2"/>
    <x v="2"/>
    <n v="1125.6400000000001"/>
    <x v="1"/>
  </r>
  <r>
    <s v="ORD112633"/>
    <x v="1"/>
    <x v="2"/>
    <n v="4423.6000000000004"/>
    <n v="0.35"/>
    <n v="1548.26"/>
    <n v="2875.34"/>
    <n v="4"/>
    <x v="536"/>
    <d v="2024-01-03T00:00:00"/>
    <x v="1"/>
    <x v="1"/>
    <n v="1289.04"/>
    <x v="1"/>
  </r>
  <r>
    <s v="ORD106861"/>
    <x v="3"/>
    <x v="2"/>
    <n v="4426.78"/>
    <n v="0.3"/>
    <n v="1328.0339999999999"/>
    <n v="3098.7460000000001"/>
    <n v="4"/>
    <x v="379"/>
    <d v="2023-03-05T00:00:00"/>
    <x v="2"/>
    <x v="1"/>
    <n v="390.11"/>
    <x v="4"/>
  </r>
  <r>
    <s v="ORD112753"/>
    <x v="1"/>
    <x v="2"/>
    <n v="4426.87"/>
    <n v="0.1"/>
    <n v="442.68700000000001"/>
    <n v="3984.183"/>
    <n v="4"/>
    <x v="103"/>
    <d v="2023-10-07T00:00:00"/>
    <x v="1"/>
    <x v="2"/>
    <n v="1060.68"/>
    <x v="2"/>
  </r>
  <r>
    <s v="ORD115104"/>
    <x v="3"/>
    <x v="4"/>
    <n v="4432.62"/>
    <n v="0.01"/>
    <n v="44.3262"/>
    <n v="4388.2937999999995"/>
    <n v="4"/>
    <x v="376"/>
    <d v="2023-04-11T00:00:00"/>
    <x v="0"/>
    <x v="1"/>
    <n v="902.83"/>
    <x v="3"/>
  </r>
  <r>
    <s v="ORD104260"/>
    <x v="0"/>
    <x v="2"/>
    <n v="4433.88"/>
    <n v="0.11"/>
    <n v="487.72680000000003"/>
    <n v="3946.1532000000002"/>
    <n v="4"/>
    <x v="566"/>
    <d v="2024-10-22T00:00:00"/>
    <x v="0"/>
    <x v="2"/>
    <n v="311.58999999999997"/>
    <x v="2"/>
  </r>
  <r>
    <s v="ORD104780"/>
    <x v="0"/>
    <x v="0"/>
    <n v="4439.7299999999996"/>
    <n v="0.35"/>
    <n v="1553.9054999999998"/>
    <n v="2885.8244999999997"/>
    <n v="4"/>
    <x v="37"/>
    <d v="2024-05-30T00:00:00"/>
    <x v="0"/>
    <x v="1"/>
    <n v="598.15"/>
    <x v="0"/>
  </r>
  <r>
    <s v="ORD113388"/>
    <x v="3"/>
    <x v="2"/>
    <n v="4441.0200000000004"/>
    <n v="0.04"/>
    <n v="177.64080000000001"/>
    <n v="4263.3792000000003"/>
    <n v="4"/>
    <x v="703"/>
    <d v="2023-06-04T00:00:00"/>
    <x v="2"/>
    <x v="0"/>
    <n v="419.23"/>
    <x v="1"/>
  </r>
  <r>
    <s v="ORD111597"/>
    <x v="2"/>
    <x v="3"/>
    <n v="4441.67"/>
    <n v="0.18"/>
    <n v="799.50059999999996"/>
    <n v="3642.1694000000002"/>
    <n v="4"/>
    <x v="328"/>
    <d v="2024-01-31T00:00:00"/>
    <x v="2"/>
    <x v="0"/>
    <n v="1231.3699999999999"/>
    <x v="5"/>
  </r>
  <r>
    <s v="ORD103036"/>
    <x v="1"/>
    <x v="3"/>
    <n v="4441.99"/>
    <n v="0.13"/>
    <n v="577.45870000000002"/>
    <n v="3864.5312999999996"/>
    <n v="4"/>
    <x v="570"/>
    <d v="2024-06-01T00:00:00"/>
    <x v="2"/>
    <x v="0"/>
    <n v="592.30999999999995"/>
    <x v="1"/>
  </r>
  <r>
    <s v="ORD100297"/>
    <x v="0"/>
    <x v="2"/>
    <n v="4444.3999999999996"/>
    <n v="0.14000000000000001"/>
    <n v="622.21600000000001"/>
    <n v="3822.1839999999997"/>
    <n v="4"/>
    <x v="225"/>
    <d v="2024-07-09T00:00:00"/>
    <x v="2"/>
    <x v="1"/>
    <n v="1102.6300000000001"/>
    <x v="4"/>
  </r>
  <r>
    <s v="ORD100833"/>
    <x v="3"/>
    <x v="0"/>
    <n v="4445.1000000000004"/>
    <n v="0.17"/>
    <n v="755.66700000000014"/>
    <n v="3689.433"/>
    <n v="4"/>
    <x v="78"/>
    <d v="2023-02-26T00:00:00"/>
    <x v="1"/>
    <x v="0"/>
    <n v="788.01"/>
    <x v="2"/>
  </r>
  <r>
    <s v="ORD102461"/>
    <x v="2"/>
    <x v="0"/>
    <n v="4445.1400000000003"/>
    <n v="0.13"/>
    <n v="577.86820000000012"/>
    <n v="3867.2718000000004"/>
    <n v="4"/>
    <x v="441"/>
    <d v="2024-03-26T00:00:00"/>
    <x v="2"/>
    <x v="2"/>
    <n v="461.94"/>
    <x v="5"/>
  </r>
  <r>
    <s v="ORD104594"/>
    <x v="0"/>
    <x v="3"/>
    <n v="4445.78"/>
    <n v="0.48"/>
    <n v="2133.9743999999996"/>
    <n v="2311.8056000000001"/>
    <n v="4"/>
    <x v="85"/>
    <d v="2024-08-23T00:00:00"/>
    <x v="0"/>
    <x v="1"/>
    <n v="1070.1400000000001"/>
    <x v="2"/>
  </r>
  <r>
    <s v="ORD110196"/>
    <x v="1"/>
    <x v="4"/>
    <n v="4445.8999999999996"/>
    <n v="0.37"/>
    <n v="1644.9829999999999"/>
    <n v="2800.9169999999995"/>
    <n v="4"/>
    <x v="700"/>
    <d v="2023-07-05T00:00:00"/>
    <x v="1"/>
    <x v="0"/>
    <n v="684.39"/>
    <x v="1"/>
  </r>
  <r>
    <s v="ORD107361"/>
    <x v="0"/>
    <x v="1"/>
    <n v="4446.67"/>
    <n v="0.32"/>
    <n v="1422.9344000000001"/>
    <n v="3023.7356"/>
    <n v="4"/>
    <x v="374"/>
    <d v="2023-10-23T00:00:00"/>
    <x v="1"/>
    <x v="1"/>
    <n v="960.57"/>
    <x v="4"/>
  </r>
  <r>
    <s v="ORD101957"/>
    <x v="0"/>
    <x v="2"/>
    <n v="4451.12"/>
    <n v="0.39"/>
    <n v="1735.9367999999999"/>
    <n v="2715.1831999999999"/>
    <n v="4"/>
    <x v="467"/>
    <d v="2024-08-19T00:00:00"/>
    <x v="0"/>
    <x v="0"/>
    <n v="1043.1500000000001"/>
    <x v="2"/>
  </r>
  <r>
    <s v="ORD101512"/>
    <x v="1"/>
    <x v="1"/>
    <n v="4452.2299999999996"/>
    <n v="0.23"/>
    <n v="1024.0128999999999"/>
    <n v="3428.2170999999998"/>
    <n v="4"/>
    <x v="656"/>
    <d v="2024-09-14T00:00:00"/>
    <x v="0"/>
    <x v="0"/>
    <n v="685.62"/>
    <x v="0"/>
  </r>
  <r>
    <s v="ORD113913"/>
    <x v="0"/>
    <x v="0"/>
    <n v="4453.03"/>
    <n v="0.36"/>
    <n v="1603.0907999999999"/>
    <n v="2849.9391999999998"/>
    <n v="4"/>
    <x v="209"/>
    <d v="2024-03-23T00:00:00"/>
    <x v="2"/>
    <x v="0"/>
    <n v="787.9"/>
    <x v="5"/>
  </r>
  <r>
    <s v="ORD114300"/>
    <x v="3"/>
    <x v="4"/>
    <n v="4453.3900000000003"/>
    <n v="0.13"/>
    <n v="578.94070000000011"/>
    <n v="3874.4493000000002"/>
    <n v="4"/>
    <x v="496"/>
    <d v="2023-08-02T00:00:00"/>
    <x v="0"/>
    <x v="0"/>
    <n v="1009.1"/>
    <x v="0"/>
  </r>
  <r>
    <s v="ORD100282"/>
    <x v="2"/>
    <x v="0"/>
    <n v="4455.97"/>
    <n v="0.08"/>
    <n v="356.47760000000005"/>
    <n v="4099.4924000000001"/>
    <n v="4"/>
    <x v="617"/>
    <d v="2024-10-05T00:00:00"/>
    <x v="1"/>
    <x v="0"/>
    <n v="1118.01"/>
    <x v="2"/>
  </r>
  <r>
    <s v="ORD108181"/>
    <x v="3"/>
    <x v="1"/>
    <n v="4456.88"/>
    <n v="0.17"/>
    <n v="757.66960000000006"/>
    <n v="3699.2103999999999"/>
    <n v="4"/>
    <x v="498"/>
    <d v="2024-09-15T00:00:00"/>
    <x v="2"/>
    <x v="2"/>
    <n v="776.55"/>
    <x v="0"/>
  </r>
  <r>
    <s v="ORD104310"/>
    <x v="1"/>
    <x v="3"/>
    <n v="4457.3999999999996"/>
    <n v="0.34"/>
    <n v="1515.5160000000001"/>
    <n v="2941.8839999999996"/>
    <n v="4"/>
    <x v="37"/>
    <d v="2024-05-30T00:00:00"/>
    <x v="1"/>
    <x v="1"/>
    <n v="642.09"/>
    <x v="3"/>
  </r>
  <r>
    <s v="ORD103478"/>
    <x v="3"/>
    <x v="1"/>
    <n v="4461.8"/>
    <n v="0.17"/>
    <n v="758.50600000000009"/>
    <n v="3703.2939999999999"/>
    <n v="4"/>
    <x v="638"/>
    <d v="2023-12-20T00:00:00"/>
    <x v="0"/>
    <x v="0"/>
    <n v="866.96"/>
    <x v="0"/>
  </r>
  <r>
    <s v="ORD100090"/>
    <x v="3"/>
    <x v="3"/>
    <n v="4468.76"/>
    <n v="0.47"/>
    <n v="2100.3172"/>
    <n v="2368.4428000000003"/>
    <n v="4"/>
    <x v="383"/>
    <d v="2024-09-26T00:00:00"/>
    <x v="2"/>
    <x v="1"/>
    <n v="1325.93"/>
    <x v="2"/>
  </r>
  <r>
    <s v="ORD105105"/>
    <x v="1"/>
    <x v="2"/>
    <n v="4469.38"/>
    <n v="0.48"/>
    <n v="2145.3024"/>
    <n v="2324.0776000000001"/>
    <n v="4"/>
    <x v="201"/>
    <d v="2023-04-15T00:00:00"/>
    <x v="1"/>
    <x v="0"/>
    <n v="872.95"/>
    <x v="3"/>
  </r>
  <r>
    <s v="ORD106878"/>
    <x v="2"/>
    <x v="3"/>
    <n v="4469.51"/>
    <n v="0.32"/>
    <n v="1430.2432000000001"/>
    <n v="3039.2668000000003"/>
    <n v="4"/>
    <x v="80"/>
    <d v="2024-09-12T00:00:00"/>
    <x v="0"/>
    <x v="2"/>
    <n v="684.17"/>
    <x v="4"/>
  </r>
  <r>
    <s v="ORD102715"/>
    <x v="0"/>
    <x v="3"/>
    <n v="4470.25"/>
    <n v="0.34"/>
    <n v="1519.8850000000002"/>
    <n v="2950.3649999999998"/>
    <n v="4"/>
    <x v="120"/>
    <d v="2023-05-08T00:00:00"/>
    <x v="2"/>
    <x v="2"/>
    <n v="748.29"/>
    <x v="3"/>
  </r>
  <r>
    <s v="ORD110750"/>
    <x v="1"/>
    <x v="0"/>
    <n v="4471.74"/>
    <n v="0.34"/>
    <n v="1520.3915999999999"/>
    <n v="2951.3483999999999"/>
    <n v="4"/>
    <x v="12"/>
    <d v="2024-11-08T00:00:00"/>
    <x v="2"/>
    <x v="0"/>
    <n v="257.70999999999998"/>
    <x v="4"/>
  </r>
  <r>
    <s v="ORD103863"/>
    <x v="3"/>
    <x v="2"/>
    <n v="4475.3999999999996"/>
    <n v="0.31"/>
    <n v="1387.3739999999998"/>
    <n v="3088.0259999999998"/>
    <n v="4"/>
    <x v="578"/>
    <d v="2024-04-08T00:00:00"/>
    <x v="2"/>
    <x v="2"/>
    <n v="777.67"/>
    <x v="2"/>
  </r>
  <r>
    <s v="ORD113424"/>
    <x v="2"/>
    <x v="0"/>
    <n v="4476.13"/>
    <n v="0.03"/>
    <n v="134.28389999999999"/>
    <n v="4341.8460999999998"/>
    <n v="4"/>
    <x v="317"/>
    <d v="2023-06-22T00:00:00"/>
    <x v="0"/>
    <x v="1"/>
    <n v="236.36"/>
    <x v="4"/>
  </r>
  <r>
    <s v="ORD110875"/>
    <x v="0"/>
    <x v="3"/>
    <n v="4480.5200000000004"/>
    <n v="0.45"/>
    <n v="2016.2340000000002"/>
    <n v="2464.2860000000001"/>
    <n v="4"/>
    <x v="698"/>
    <d v="2023-11-30T00:00:00"/>
    <x v="2"/>
    <x v="2"/>
    <n v="633.08000000000004"/>
    <x v="4"/>
  </r>
  <r>
    <s v="ORD110322"/>
    <x v="1"/>
    <x v="1"/>
    <n v="4482.8599999999997"/>
    <n v="0.38"/>
    <n v="1703.4867999999999"/>
    <n v="2779.3732"/>
    <n v="4"/>
    <x v="567"/>
    <d v="2024-02-27T00:00:00"/>
    <x v="1"/>
    <x v="1"/>
    <n v="1289.45"/>
    <x v="1"/>
  </r>
  <r>
    <s v="ORD102687"/>
    <x v="2"/>
    <x v="1"/>
    <n v="4485.17"/>
    <n v="0.44"/>
    <n v="1973.4748"/>
    <n v="2511.6952000000001"/>
    <n v="4"/>
    <x v="507"/>
    <d v="2024-11-16T00:00:00"/>
    <x v="1"/>
    <x v="0"/>
    <n v="1342.38"/>
    <x v="2"/>
  </r>
  <r>
    <s v="ORD107893"/>
    <x v="0"/>
    <x v="3"/>
    <n v="4486"/>
    <n v="0.19"/>
    <n v="852.34"/>
    <n v="3633.66"/>
    <n v="4"/>
    <x v="369"/>
    <d v="2023-12-05T00:00:00"/>
    <x v="2"/>
    <x v="0"/>
    <n v="846.62"/>
    <x v="3"/>
  </r>
  <r>
    <s v="ORD111631"/>
    <x v="3"/>
    <x v="4"/>
    <n v="4486.72"/>
    <n v="0.38"/>
    <n v="1704.9536000000001"/>
    <n v="2781.7664000000004"/>
    <n v="4"/>
    <x v="223"/>
    <d v="2024-09-11T00:00:00"/>
    <x v="1"/>
    <x v="2"/>
    <n v="569.54999999999995"/>
    <x v="3"/>
  </r>
  <r>
    <s v="ORD103441"/>
    <x v="1"/>
    <x v="3"/>
    <n v="4495.42"/>
    <n v="0.02"/>
    <n v="89.9084"/>
    <n v="4405.5115999999998"/>
    <n v="4"/>
    <x v="13"/>
    <d v="2024-12-23T00:00:00"/>
    <x v="0"/>
    <x v="1"/>
    <n v="811.8"/>
    <x v="4"/>
  </r>
  <r>
    <s v="ORD114251"/>
    <x v="1"/>
    <x v="2"/>
    <n v="4501.2299999999996"/>
    <n v="0.13"/>
    <n v="585.15989999999999"/>
    <n v="3916.0700999999995"/>
    <n v="4"/>
    <x v="616"/>
    <d v="2023-01-28T00:00:00"/>
    <x v="0"/>
    <x v="1"/>
    <n v="535.91999999999996"/>
    <x v="5"/>
  </r>
  <r>
    <s v="ORD105803"/>
    <x v="1"/>
    <x v="2"/>
    <n v="4501.96"/>
    <n v="0.08"/>
    <n v="360.15680000000003"/>
    <n v="4141.8032000000003"/>
    <n v="4"/>
    <x v="714"/>
    <d v="2024-06-20T00:00:00"/>
    <x v="0"/>
    <x v="1"/>
    <n v="1083.3599999999999"/>
    <x v="0"/>
  </r>
  <r>
    <s v="ORD108222"/>
    <x v="3"/>
    <x v="1"/>
    <n v="4506.53"/>
    <n v="7.0000000000000007E-2"/>
    <n v="315.45710000000003"/>
    <n v="4191.0729000000001"/>
    <n v="4"/>
    <x v="698"/>
    <d v="2023-11-26T00:00:00"/>
    <x v="1"/>
    <x v="2"/>
    <n v="548.67999999999995"/>
    <x v="3"/>
  </r>
  <r>
    <s v="ORD101967"/>
    <x v="3"/>
    <x v="3"/>
    <n v="4509.76"/>
    <n v="0.35"/>
    <n v="1578.4159999999999"/>
    <n v="2931.3440000000001"/>
    <n v="4"/>
    <x v="50"/>
    <d v="2024-08-23T00:00:00"/>
    <x v="1"/>
    <x v="1"/>
    <n v="249.88"/>
    <x v="1"/>
  </r>
  <r>
    <s v="ORD107851"/>
    <x v="1"/>
    <x v="4"/>
    <n v="4510.6899999999996"/>
    <n v="0.24"/>
    <n v="1082.5655999999999"/>
    <n v="3428.1243999999997"/>
    <n v="4"/>
    <x v="371"/>
    <d v="2023-02-16T00:00:00"/>
    <x v="0"/>
    <x v="2"/>
    <n v="1153.4100000000001"/>
    <x v="3"/>
  </r>
  <r>
    <s v="ORD112545"/>
    <x v="1"/>
    <x v="4"/>
    <n v="4512.6499999999996"/>
    <n v="0.25"/>
    <n v="1128.1624999999999"/>
    <n v="3384.4874999999997"/>
    <n v="4"/>
    <x v="710"/>
    <d v="2023-01-21T00:00:00"/>
    <x v="1"/>
    <x v="1"/>
    <n v="440.4"/>
    <x v="1"/>
  </r>
  <r>
    <s v="ORD102719"/>
    <x v="2"/>
    <x v="2"/>
    <n v="4514.38"/>
    <n v="0.35"/>
    <n v="1580.0329999999999"/>
    <n v="2934.3470000000002"/>
    <n v="4"/>
    <x v="166"/>
    <d v="2023-11-20T00:00:00"/>
    <x v="0"/>
    <x v="2"/>
    <n v="645.14"/>
    <x v="3"/>
  </r>
  <r>
    <s v="ORD102921"/>
    <x v="3"/>
    <x v="1"/>
    <n v="4514.3999999999996"/>
    <n v="0.14000000000000001"/>
    <n v="632.01599999999996"/>
    <n v="3882.3839999999996"/>
    <n v="4"/>
    <x v="153"/>
    <d v="2023-04-27T00:00:00"/>
    <x v="1"/>
    <x v="1"/>
    <n v="1143.6500000000001"/>
    <x v="5"/>
  </r>
  <r>
    <s v="ORD107673"/>
    <x v="3"/>
    <x v="4"/>
    <n v="4515.71"/>
    <n v="0.49"/>
    <n v="2212.6979000000001"/>
    <n v="2303.0120999999999"/>
    <n v="4"/>
    <x v="71"/>
    <d v="2023-08-16T00:00:00"/>
    <x v="1"/>
    <x v="0"/>
    <n v="583.58000000000004"/>
    <x v="5"/>
  </r>
  <r>
    <s v="ORD103223"/>
    <x v="0"/>
    <x v="2"/>
    <n v="4516.8"/>
    <n v="0.48"/>
    <n v="2168.0639999999999"/>
    <n v="2348.7360000000003"/>
    <n v="4"/>
    <x v="80"/>
    <d v="2024-09-13T00:00:00"/>
    <x v="0"/>
    <x v="2"/>
    <n v="1068.3499999999999"/>
    <x v="1"/>
  </r>
  <r>
    <s v="ORD106917"/>
    <x v="1"/>
    <x v="1"/>
    <n v="4517.2"/>
    <n v="0.28000000000000003"/>
    <n v="1264.816"/>
    <n v="3252.384"/>
    <n v="4"/>
    <x v="369"/>
    <d v="2023-12-05T00:00:00"/>
    <x v="0"/>
    <x v="1"/>
    <n v="1013.06"/>
    <x v="0"/>
  </r>
  <r>
    <s v="ORD104403"/>
    <x v="0"/>
    <x v="3"/>
    <n v="4517.3999999999996"/>
    <n v="0.26"/>
    <n v="1174.5239999999999"/>
    <n v="3342.8759999999997"/>
    <n v="4"/>
    <x v="202"/>
    <d v="2023-11-02T00:00:00"/>
    <x v="0"/>
    <x v="0"/>
    <n v="1188.69"/>
    <x v="2"/>
  </r>
  <r>
    <s v="ORD114537"/>
    <x v="3"/>
    <x v="2"/>
    <n v="4517.91"/>
    <n v="0.27"/>
    <n v="1219.8357000000001"/>
    <n v="3298.0742999999998"/>
    <n v="4"/>
    <x v="177"/>
    <d v="2024-01-27T00:00:00"/>
    <x v="2"/>
    <x v="2"/>
    <n v="1259.25"/>
    <x v="5"/>
  </r>
  <r>
    <s v="ORD107922"/>
    <x v="2"/>
    <x v="2"/>
    <n v="4522.8500000000004"/>
    <n v="0.12"/>
    <n v="542.74200000000008"/>
    <n v="3980.1080000000002"/>
    <n v="4"/>
    <x v="175"/>
    <d v="2023-08-23T00:00:00"/>
    <x v="0"/>
    <x v="0"/>
    <n v="1245.1300000000001"/>
    <x v="1"/>
  </r>
  <r>
    <s v="ORD100430"/>
    <x v="1"/>
    <x v="3"/>
    <n v="4526.93"/>
    <n v="0.1"/>
    <n v="452.69300000000004"/>
    <n v="4074.2370000000001"/>
    <n v="4"/>
    <x v="22"/>
    <d v="2023-09-29T00:00:00"/>
    <x v="1"/>
    <x v="0"/>
    <n v="558.38"/>
    <x v="5"/>
  </r>
  <r>
    <s v="ORD108059"/>
    <x v="2"/>
    <x v="2"/>
    <n v="4530.1400000000003"/>
    <n v="0.01"/>
    <n v="45.301400000000001"/>
    <n v="4484.8386"/>
    <n v="4"/>
    <x v="98"/>
    <d v="2024-10-31T00:00:00"/>
    <x v="0"/>
    <x v="2"/>
    <n v="972.9"/>
    <x v="3"/>
  </r>
  <r>
    <s v="ORD112731"/>
    <x v="3"/>
    <x v="1"/>
    <n v="4535.6899999999996"/>
    <n v="0.36"/>
    <n v="1632.8483999999999"/>
    <n v="2902.8415999999997"/>
    <n v="4"/>
    <x v="401"/>
    <d v="2024-02-19T00:00:00"/>
    <x v="0"/>
    <x v="2"/>
    <n v="1027.4100000000001"/>
    <x v="4"/>
  </r>
  <r>
    <s v="ORD100101"/>
    <x v="2"/>
    <x v="0"/>
    <n v="4536.76"/>
    <n v="0.09"/>
    <n v="408.30840000000001"/>
    <n v="4128.4516000000003"/>
    <n v="4"/>
    <x v="550"/>
    <d v="2024-12-31T00:00:00"/>
    <x v="1"/>
    <x v="1"/>
    <n v="1077.1099999999999"/>
    <x v="4"/>
  </r>
  <r>
    <s v="ORD101054"/>
    <x v="1"/>
    <x v="2"/>
    <n v="4549.93"/>
    <n v="0.11"/>
    <n v="500.49230000000006"/>
    <n v="4049.4377000000004"/>
    <n v="4"/>
    <x v="391"/>
    <d v="2023-03-12T00:00:00"/>
    <x v="2"/>
    <x v="1"/>
    <n v="876.56"/>
    <x v="4"/>
  </r>
  <r>
    <s v="ORD111416"/>
    <x v="0"/>
    <x v="3"/>
    <n v="4553.96"/>
    <n v="0.1"/>
    <n v="455.39600000000002"/>
    <n v="4098.5640000000003"/>
    <n v="4"/>
    <x v="389"/>
    <d v="2023-12-05T00:00:00"/>
    <x v="2"/>
    <x v="0"/>
    <n v="650.52"/>
    <x v="5"/>
  </r>
  <r>
    <s v="ORD112378"/>
    <x v="2"/>
    <x v="4"/>
    <n v="4554.2"/>
    <n v="0.28000000000000003"/>
    <n v="1275.1760000000002"/>
    <n v="3279.0239999999994"/>
    <n v="4"/>
    <x v="657"/>
    <d v="2024-10-17T00:00:00"/>
    <x v="1"/>
    <x v="0"/>
    <n v="494.76"/>
    <x v="5"/>
  </r>
  <r>
    <s v="ORD103451"/>
    <x v="1"/>
    <x v="0"/>
    <n v="4554.79"/>
    <n v="0.33"/>
    <n v="1503.0807"/>
    <n v="3051.7093"/>
    <n v="4"/>
    <x v="83"/>
    <d v="2023-10-14T00:00:00"/>
    <x v="2"/>
    <x v="0"/>
    <n v="1357.56"/>
    <x v="3"/>
  </r>
  <r>
    <s v="ORD114304"/>
    <x v="0"/>
    <x v="4"/>
    <n v="4557.84"/>
    <n v="0.14000000000000001"/>
    <n v="638.09760000000006"/>
    <n v="3919.7424000000001"/>
    <n v="4"/>
    <x v="708"/>
    <d v="2023-03-30T00:00:00"/>
    <x v="0"/>
    <x v="1"/>
    <n v="644.65"/>
    <x v="1"/>
  </r>
  <r>
    <s v="ORD109367"/>
    <x v="2"/>
    <x v="2"/>
    <n v="4559.7299999999996"/>
    <n v="0.44"/>
    <n v="2006.2811999999999"/>
    <n v="2553.4487999999997"/>
    <n v="4"/>
    <x v="510"/>
    <d v="2024-12-06T00:00:00"/>
    <x v="2"/>
    <x v="1"/>
    <n v="719.15"/>
    <x v="0"/>
  </r>
  <r>
    <s v="ORD112269"/>
    <x v="3"/>
    <x v="0"/>
    <n v="4561.3"/>
    <n v="0.28999999999999998"/>
    <n v="1322.777"/>
    <n v="3238.5230000000001"/>
    <n v="4"/>
    <x v="454"/>
    <d v="2023-07-23T00:00:00"/>
    <x v="0"/>
    <x v="1"/>
    <n v="1118.7"/>
    <x v="3"/>
  </r>
  <r>
    <s v="ORD104913"/>
    <x v="1"/>
    <x v="3"/>
    <n v="4565.08"/>
    <n v="0.01"/>
    <n v="45.650799999999997"/>
    <n v="4519.4291999999996"/>
    <n v="4"/>
    <x v="652"/>
    <d v="2023-08-02T00:00:00"/>
    <x v="2"/>
    <x v="2"/>
    <n v="549.62"/>
    <x v="1"/>
  </r>
  <r>
    <s v="ORD107158"/>
    <x v="0"/>
    <x v="4"/>
    <n v="4572.29"/>
    <n v="0.45"/>
    <n v="2057.5304999999998"/>
    <n v="2514.7595000000001"/>
    <n v="4"/>
    <x v="689"/>
    <d v="2024-12-23T00:00:00"/>
    <x v="2"/>
    <x v="0"/>
    <n v="623.96"/>
    <x v="2"/>
  </r>
  <r>
    <s v="ORD101278"/>
    <x v="1"/>
    <x v="1"/>
    <n v="4572.3"/>
    <n v="0.2"/>
    <n v="914.46"/>
    <n v="3657.84"/>
    <n v="4"/>
    <x v="112"/>
    <d v="2024-06-23T00:00:00"/>
    <x v="0"/>
    <x v="2"/>
    <n v="289.23"/>
    <x v="0"/>
  </r>
  <r>
    <s v="ORD109105"/>
    <x v="1"/>
    <x v="0"/>
    <n v="4574.01"/>
    <n v="0.2"/>
    <n v="914.80200000000013"/>
    <n v="3659.2080000000001"/>
    <n v="4"/>
    <x v="300"/>
    <d v="2023-08-16T00:00:00"/>
    <x v="0"/>
    <x v="2"/>
    <n v="1364.67"/>
    <x v="2"/>
  </r>
  <r>
    <s v="ORD114316"/>
    <x v="3"/>
    <x v="3"/>
    <n v="4577.67"/>
    <n v="0.26"/>
    <n v="1190.1942000000001"/>
    <n v="3387.4758000000002"/>
    <n v="4"/>
    <x v="101"/>
    <d v="2024-01-19T00:00:00"/>
    <x v="0"/>
    <x v="1"/>
    <n v="1087.6600000000001"/>
    <x v="0"/>
  </r>
  <r>
    <s v="ORD105937"/>
    <x v="3"/>
    <x v="1"/>
    <n v="4578.54"/>
    <n v="0.28000000000000003"/>
    <n v="1281.9912000000002"/>
    <n v="3296.5487999999996"/>
    <n v="4"/>
    <x v="113"/>
    <d v="2024-07-20T00:00:00"/>
    <x v="1"/>
    <x v="2"/>
    <n v="1160.26"/>
    <x v="2"/>
  </r>
  <r>
    <s v="ORD101405"/>
    <x v="3"/>
    <x v="4"/>
    <n v="4578.93"/>
    <n v="0.04"/>
    <n v="183.15720000000002"/>
    <n v="4395.7728000000006"/>
    <n v="4"/>
    <x v="654"/>
    <d v="2023-05-21T00:00:00"/>
    <x v="1"/>
    <x v="1"/>
    <n v="928.89"/>
    <x v="5"/>
  </r>
  <r>
    <s v="ORD102259"/>
    <x v="0"/>
    <x v="0"/>
    <n v="4583.08"/>
    <n v="0.06"/>
    <n v="274.98480000000001"/>
    <n v="4308.0951999999997"/>
    <n v="4"/>
    <x v="524"/>
    <d v="2023-06-01T00:00:00"/>
    <x v="0"/>
    <x v="1"/>
    <n v="781.34"/>
    <x v="1"/>
  </r>
  <r>
    <s v="ORD104365"/>
    <x v="1"/>
    <x v="0"/>
    <n v="4587.74"/>
    <n v="0.43"/>
    <n v="1972.7281999999998"/>
    <n v="2615.0118000000002"/>
    <n v="4"/>
    <x v="169"/>
    <d v="2023-10-14T00:00:00"/>
    <x v="0"/>
    <x v="1"/>
    <n v="986.76"/>
    <x v="1"/>
  </r>
  <r>
    <s v="ORD105080"/>
    <x v="3"/>
    <x v="1"/>
    <n v="4596.0600000000004"/>
    <n v="0.45"/>
    <n v="2068.2270000000003"/>
    <n v="2527.8330000000001"/>
    <n v="4"/>
    <x v="627"/>
    <d v="2023-02-02T00:00:00"/>
    <x v="0"/>
    <x v="1"/>
    <n v="1242.81"/>
    <x v="0"/>
  </r>
  <r>
    <s v="ORD113038"/>
    <x v="0"/>
    <x v="0"/>
    <n v="4598.62"/>
    <n v="0.14000000000000001"/>
    <n v="643.80680000000007"/>
    <n v="3954.8131999999996"/>
    <n v="4"/>
    <x v="723"/>
    <d v="2024-06-25T00:00:00"/>
    <x v="1"/>
    <x v="1"/>
    <n v="1330.37"/>
    <x v="1"/>
  </r>
  <r>
    <s v="ORD104589"/>
    <x v="1"/>
    <x v="3"/>
    <n v="4601.59"/>
    <n v="0.49"/>
    <n v="2254.7791000000002"/>
    <n v="2346.8108999999999"/>
    <n v="4"/>
    <x v="101"/>
    <d v="2024-01-18T00:00:00"/>
    <x v="2"/>
    <x v="0"/>
    <n v="1340.79"/>
    <x v="0"/>
  </r>
  <r>
    <s v="ORD103629"/>
    <x v="3"/>
    <x v="2"/>
    <n v="4606.49"/>
    <n v="0.15"/>
    <n v="690.97349999999994"/>
    <n v="3915.5164999999997"/>
    <n v="4"/>
    <x v="631"/>
    <d v="2024-08-30T00:00:00"/>
    <x v="1"/>
    <x v="2"/>
    <n v="948.93"/>
    <x v="3"/>
  </r>
  <r>
    <s v="ORD103940"/>
    <x v="1"/>
    <x v="4"/>
    <n v="4610.53"/>
    <n v="0.18"/>
    <n v="829.89539999999988"/>
    <n v="3780.6345999999999"/>
    <n v="4"/>
    <x v="240"/>
    <d v="2024-01-31T00:00:00"/>
    <x v="1"/>
    <x v="2"/>
    <n v="1008.88"/>
    <x v="1"/>
  </r>
  <r>
    <s v="ORD107512"/>
    <x v="2"/>
    <x v="1"/>
    <n v="4613.16"/>
    <n v="0.28000000000000003"/>
    <n v="1291.6848"/>
    <n v="3321.4751999999999"/>
    <n v="4"/>
    <x v="588"/>
    <d v="2024-04-20T00:00:00"/>
    <x v="2"/>
    <x v="1"/>
    <n v="1252.33"/>
    <x v="3"/>
  </r>
  <r>
    <s v="ORD111309"/>
    <x v="2"/>
    <x v="0"/>
    <n v="4616.09"/>
    <n v="0.27"/>
    <n v="1246.3443000000002"/>
    <n v="3369.7456999999999"/>
    <n v="4"/>
    <x v="157"/>
    <d v="2024-07-26T00:00:00"/>
    <x v="1"/>
    <x v="0"/>
    <n v="660.47"/>
    <x v="5"/>
  </r>
  <r>
    <s v="ORD103548"/>
    <x v="1"/>
    <x v="4"/>
    <n v="4616.54"/>
    <n v="0.26"/>
    <n v="1200.3004000000001"/>
    <n v="3416.2395999999999"/>
    <n v="4"/>
    <x v="90"/>
    <d v="2024-09-28T00:00:00"/>
    <x v="0"/>
    <x v="0"/>
    <n v="1180.75"/>
    <x v="3"/>
  </r>
  <r>
    <s v="ORD103188"/>
    <x v="2"/>
    <x v="1"/>
    <n v="4617.6400000000003"/>
    <n v="0.37"/>
    <n v="1708.5268000000001"/>
    <n v="2909.1132000000002"/>
    <n v="4"/>
    <x v="58"/>
    <d v="2024-01-23T00:00:00"/>
    <x v="0"/>
    <x v="1"/>
    <n v="408.3"/>
    <x v="4"/>
  </r>
  <r>
    <s v="ORD106809"/>
    <x v="0"/>
    <x v="4"/>
    <n v="4617.7700000000004"/>
    <n v="0.11"/>
    <n v="507.95470000000006"/>
    <n v="4109.8153000000002"/>
    <n v="4"/>
    <x v="303"/>
    <d v="2023-12-29T00:00:00"/>
    <x v="2"/>
    <x v="2"/>
    <n v="1111.58"/>
    <x v="1"/>
  </r>
  <r>
    <s v="ORD114069"/>
    <x v="0"/>
    <x v="1"/>
    <n v="4618.51"/>
    <n v="0.09"/>
    <n v="415.66590000000002"/>
    <n v="4202.8441000000003"/>
    <n v="4"/>
    <x v="98"/>
    <d v="2024-10-29T00:00:00"/>
    <x v="1"/>
    <x v="2"/>
    <n v="577.54999999999995"/>
    <x v="1"/>
  </r>
  <r>
    <s v="ORD103143"/>
    <x v="1"/>
    <x v="2"/>
    <n v="4618.87"/>
    <n v="0.49"/>
    <n v="2263.2462999999998"/>
    <n v="2355.6237000000001"/>
    <n v="4"/>
    <x v="476"/>
    <d v="2023-02-16T00:00:00"/>
    <x v="1"/>
    <x v="2"/>
    <n v="1364.1"/>
    <x v="3"/>
  </r>
  <r>
    <s v="ORD107913"/>
    <x v="1"/>
    <x v="0"/>
    <n v="4619.1499999999996"/>
    <n v="0.08"/>
    <n v="369.53199999999998"/>
    <n v="4249.6179999999995"/>
    <n v="4"/>
    <x v="114"/>
    <d v="2024-03-31T00:00:00"/>
    <x v="1"/>
    <x v="2"/>
    <n v="1362.34"/>
    <x v="0"/>
  </r>
  <r>
    <s v="ORD104716"/>
    <x v="3"/>
    <x v="4"/>
    <n v="4619.18"/>
    <n v="0.14000000000000001"/>
    <n v="646.68520000000012"/>
    <n v="3972.4948000000004"/>
    <n v="4"/>
    <x v="667"/>
    <d v="2024-09-29T00:00:00"/>
    <x v="1"/>
    <x v="0"/>
    <n v="358.57"/>
    <x v="4"/>
  </r>
  <r>
    <s v="ORD111417"/>
    <x v="2"/>
    <x v="4"/>
    <n v="4628.2700000000004"/>
    <n v="0.31"/>
    <n v="1434.7637000000002"/>
    <n v="3193.5063"/>
    <n v="4"/>
    <x v="82"/>
    <d v="2023-11-04T00:00:00"/>
    <x v="2"/>
    <x v="0"/>
    <n v="516.41999999999996"/>
    <x v="5"/>
  </r>
  <r>
    <s v="ORD109554"/>
    <x v="1"/>
    <x v="0"/>
    <n v="4629.37"/>
    <n v="0.11"/>
    <n v="509.23070000000001"/>
    <n v="4120.1392999999998"/>
    <n v="4"/>
    <x v="558"/>
    <d v="2023-02-09T00:00:00"/>
    <x v="0"/>
    <x v="0"/>
    <n v="873.38"/>
    <x v="0"/>
  </r>
  <r>
    <s v="ORD101915"/>
    <x v="2"/>
    <x v="0"/>
    <n v="4630.0600000000004"/>
    <n v="0.21"/>
    <n v="972.31260000000009"/>
    <n v="3657.7474000000002"/>
    <n v="4"/>
    <x v="333"/>
    <d v="2023-03-24T00:00:00"/>
    <x v="1"/>
    <x v="1"/>
    <n v="591.25"/>
    <x v="4"/>
  </r>
  <r>
    <s v="ORD107038"/>
    <x v="3"/>
    <x v="1"/>
    <n v="4630.99"/>
    <n v="0.08"/>
    <n v="370.47919999999999"/>
    <n v="4260.5108"/>
    <n v="4"/>
    <x v="284"/>
    <d v="2024-01-27T00:00:00"/>
    <x v="0"/>
    <x v="0"/>
    <n v="727.68"/>
    <x v="1"/>
  </r>
  <r>
    <s v="ORD112790"/>
    <x v="3"/>
    <x v="1"/>
    <n v="4633.38"/>
    <n v="0.22"/>
    <n v="1019.3436"/>
    <n v="3614.0364"/>
    <n v="4"/>
    <x v="589"/>
    <d v="2023-12-02T00:00:00"/>
    <x v="0"/>
    <x v="0"/>
    <n v="268.49"/>
    <x v="4"/>
  </r>
  <r>
    <s v="ORD115124"/>
    <x v="3"/>
    <x v="3"/>
    <n v="4633.78"/>
    <n v="0.01"/>
    <n v="46.337800000000001"/>
    <n v="4587.4421999999995"/>
    <n v="4"/>
    <x v="650"/>
    <d v="2024-06-05T00:00:00"/>
    <x v="0"/>
    <x v="0"/>
    <n v="833.34"/>
    <x v="4"/>
  </r>
  <r>
    <s v="ORD105757"/>
    <x v="3"/>
    <x v="2"/>
    <n v="4636.8599999999997"/>
    <n v="0.48"/>
    <n v="2225.6927999999998"/>
    <n v="2411.1671999999999"/>
    <n v="4"/>
    <x v="681"/>
    <d v="2023-12-20T00:00:00"/>
    <x v="1"/>
    <x v="0"/>
    <n v="701.96"/>
    <x v="5"/>
  </r>
  <r>
    <s v="ORD106040"/>
    <x v="2"/>
    <x v="1"/>
    <n v="4637.3999999999996"/>
    <n v="0.28000000000000003"/>
    <n v="1298.472"/>
    <n v="3338.9279999999999"/>
    <n v="4"/>
    <x v="577"/>
    <d v="2023-05-19T00:00:00"/>
    <x v="0"/>
    <x v="2"/>
    <n v="1088.8399999999999"/>
    <x v="4"/>
  </r>
  <r>
    <s v="ORD108867"/>
    <x v="3"/>
    <x v="1"/>
    <n v="4640.72"/>
    <n v="0.35"/>
    <n v="1624.252"/>
    <n v="3016.4680000000003"/>
    <n v="4"/>
    <x v="730"/>
    <d v="2024-04-30T00:00:00"/>
    <x v="2"/>
    <x v="2"/>
    <n v="997.47"/>
    <x v="5"/>
  </r>
  <r>
    <s v="ORD108370"/>
    <x v="0"/>
    <x v="1"/>
    <n v="4642.38"/>
    <n v="0.32"/>
    <n v="1485.5616"/>
    <n v="3156.8184000000001"/>
    <n v="4"/>
    <x v="509"/>
    <d v="2024-09-25T00:00:00"/>
    <x v="2"/>
    <x v="2"/>
    <n v="447.65"/>
    <x v="5"/>
  </r>
  <r>
    <s v="ORD107742"/>
    <x v="3"/>
    <x v="4"/>
    <n v="4642.66"/>
    <n v="0.38"/>
    <n v="1764.2108000000001"/>
    <n v="2878.4492"/>
    <n v="4"/>
    <x v="576"/>
    <d v="2024-12-23T00:00:00"/>
    <x v="1"/>
    <x v="1"/>
    <n v="1333.58"/>
    <x v="2"/>
  </r>
  <r>
    <s v="ORD110410"/>
    <x v="3"/>
    <x v="2"/>
    <n v="4645.3999999999996"/>
    <n v="0.28999999999999998"/>
    <n v="1347.1659999999997"/>
    <n v="3298.2339999999999"/>
    <n v="4"/>
    <x v="565"/>
    <d v="2024-06-24T00:00:00"/>
    <x v="0"/>
    <x v="1"/>
    <n v="610.87"/>
    <x v="2"/>
  </r>
  <r>
    <s v="ORD105410"/>
    <x v="2"/>
    <x v="1"/>
    <n v="4647.1099999999997"/>
    <n v="0.47"/>
    <n v="2184.1416999999997"/>
    <n v="2462.9683"/>
    <n v="4"/>
    <x v="373"/>
    <d v="2024-04-09T00:00:00"/>
    <x v="0"/>
    <x v="0"/>
    <n v="283.39"/>
    <x v="5"/>
  </r>
  <r>
    <s v="ORD100438"/>
    <x v="0"/>
    <x v="3"/>
    <n v="4648.6000000000004"/>
    <n v="0.5"/>
    <n v="2324.3000000000002"/>
    <n v="2324.3000000000002"/>
    <n v="4"/>
    <x v="498"/>
    <d v="2024-09-15T00:00:00"/>
    <x v="1"/>
    <x v="0"/>
    <n v="411.68"/>
    <x v="1"/>
  </r>
  <r>
    <s v="ORD114292"/>
    <x v="3"/>
    <x v="2"/>
    <n v="4651.34"/>
    <n v="0.2"/>
    <n v="930.26800000000003"/>
    <n v="3721.0720000000001"/>
    <n v="4"/>
    <x v="402"/>
    <d v="2023-08-19T00:00:00"/>
    <x v="2"/>
    <x v="1"/>
    <n v="281.20999999999998"/>
    <x v="3"/>
  </r>
  <r>
    <s v="ORD106540"/>
    <x v="3"/>
    <x v="2"/>
    <n v="4651.8"/>
    <n v="0.11"/>
    <n v="511.69800000000004"/>
    <n v="4140.1019999999999"/>
    <n v="4"/>
    <x v="592"/>
    <d v="2023-12-20T00:00:00"/>
    <x v="2"/>
    <x v="1"/>
    <n v="1387.2"/>
    <x v="1"/>
  </r>
  <r>
    <s v="ORD104107"/>
    <x v="2"/>
    <x v="3"/>
    <n v="4653.82"/>
    <n v="0.4"/>
    <n v="1861.528"/>
    <n v="2792.2919999999995"/>
    <n v="4"/>
    <x v="493"/>
    <d v="2024-03-05T00:00:00"/>
    <x v="2"/>
    <x v="0"/>
    <n v="715.88"/>
    <x v="5"/>
  </r>
  <r>
    <s v="ORD102144"/>
    <x v="1"/>
    <x v="4"/>
    <n v="4656.92"/>
    <n v="0.08"/>
    <n v="372.55360000000002"/>
    <n v="4284.3663999999999"/>
    <n v="4"/>
    <x v="665"/>
    <d v="2023-10-11T00:00:00"/>
    <x v="0"/>
    <x v="1"/>
    <n v="680.8"/>
    <x v="1"/>
  </r>
  <r>
    <s v="ORD109711"/>
    <x v="1"/>
    <x v="2"/>
    <n v="4657.13"/>
    <n v="0.03"/>
    <n v="139.7139"/>
    <n v="4517.4161000000004"/>
    <n v="4"/>
    <x v="540"/>
    <d v="2024-01-12T00:00:00"/>
    <x v="0"/>
    <x v="1"/>
    <n v="364.09"/>
    <x v="4"/>
  </r>
  <r>
    <s v="ORD110589"/>
    <x v="2"/>
    <x v="2"/>
    <n v="4663.71"/>
    <n v="0.08"/>
    <n v="373.09680000000003"/>
    <n v="4290.6131999999998"/>
    <n v="4"/>
    <x v="251"/>
    <d v="2023-10-12T00:00:00"/>
    <x v="1"/>
    <x v="1"/>
    <n v="421.13"/>
    <x v="1"/>
  </r>
  <r>
    <s v="ORD112401"/>
    <x v="0"/>
    <x v="3"/>
    <n v="4668.53"/>
    <n v="0.31"/>
    <n v="1447.2442999999998"/>
    <n v="3221.2856999999999"/>
    <n v="4"/>
    <x v="609"/>
    <d v="2023-10-03T00:00:00"/>
    <x v="0"/>
    <x v="1"/>
    <n v="927.31"/>
    <x v="3"/>
  </r>
  <r>
    <s v="ORD114458"/>
    <x v="2"/>
    <x v="3"/>
    <n v="4670.6000000000004"/>
    <n v="0.25"/>
    <n v="1167.6500000000001"/>
    <n v="3502.9500000000003"/>
    <n v="4"/>
    <x v="47"/>
    <d v="2023-10-20T00:00:00"/>
    <x v="0"/>
    <x v="1"/>
    <n v="286.49"/>
    <x v="5"/>
  </r>
  <r>
    <s v="ORD104170"/>
    <x v="3"/>
    <x v="2"/>
    <n v="4671.55"/>
    <n v="0.14000000000000001"/>
    <n v="654.01700000000005"/>
    <n v="4017.5330000000004"/>
    <n v="4"/>
    <x v="96"/>
    <d v="2024-08-16T00:00:00"/>
    <x v="0"/>
    <x v="2"/>
    <n v="433.68"/>
    <x v="3"/>
  </r>
  <r>
    <s v="ORD104524"/>
    <x v="2"/>
    <x v="0"/>
    <n v="4673.04"/>
    <n v="0.01"/>
    <n v="46.730400000000003"/>
    <n v="4626.3095999999996"/>
    <n v="4"/>
    <x v="46"/>
    <d v="2024-02-28T00:00:00"/>
    <x v="1"/>
    <x v="0"/>
    <n v="506.8"/>
    <x v="5"/>
  </r>
  <r>
    <s v="ORD104658"/>
    <x v="0"/>
    <x v="2"/>
    <n v="4674.58"/>
    <n v="0.06"/>
    <n v="280.47479999999996"/>
    <n v="4394.1052"/>
    <n v="4"/>
    <x v="160"/>
    <d v="2024-07-04T00:00:00"/>
    <x v="2"/>
    <x v="1"/>
    <n v="1312.25"/>
    <x v="2"/>
  </r>
  <r>
    <s v="ORD113783"/>
    <x v="1"/>
    <x v="0"/>
    <n v="4683.2700000000004"/>
    <n v="0.44"/>
    <n v="2060.6388000000002"/>
    <n v="2622.6312000000003"/>
    <n v="4"/>
    <x v="335"/>
    <d v="2024-05-07T00:00:00"/>
    <x v="0"/>
    <x v="0"/>
    <n v="882.62"/>
    <x v="0"/>
  </r>
  <r>
    <s v="ORD108369"/>
    <x v="1"/>
    <x v="4"/>
    <n v="4688.47"/>
    <n v="0.19"/>
    <n v="890.80930000000001"/>
    <n v="3797.6607000000004"/>
    <n v="4"/>
    <x v="8"/>
    <d v="2024-05-16T00:00:00"/>
    <x v="2"/>
    <x v="1"/>
    <n v="1186.58"/>
    <x v="0"/>
  </r>
  <r>
    <s v="ORD105317"/>
    <x v="1"/>
    <x v="4"/>
    <n v="4694.49"/>
    <n v="0.01"/>
    <n v="46.944899999999997"/>
    <n v="4647.5450999999994"/>
    <n v="4"/>
    <x v="0"/>
    <d v="2023-11-13T00:00:00"/>
    <x v="2"/>
    <x v="1"/>
    <n v="1313.26"/>
    <x v="5"/>
  </r>
  <r>
    <s v="ORD107593"/>
    <x v="3"/>
    <x v="3"/>
    <n v="4695.41"/>
    <n v="0.14000000000000001"/>
    <n v="657.3574000000001"/>
    <n v="4038.0526"/>
    <n v="4"/>
    <x v="691"/>
    <d v="2024-04-11T00:00:00"/>
    <x v="1"/>
    <x v="0"/>
    <n v="1102.1099999999999"/>
    <x v="3"/>
  </r>
  <r>
    <s v="ORD112815"/>
    <x v="2"/>
    <x v="1"/>
    <n v="4700.32"/>
    <n v="0.35"/>
    <n v="1645.1119999999999"/>
    <n v="3055.2079999999996"/>
    <n v="4"/>
    <x v="32"/>
    <d v="2024-10-27T00:00:00"/>
    <x v="2"/>
    <x v="1"/>
    <n v="1342.2"/>
    <x v="3"/>
  </r>
  <r>
    <s v="ORD113431"/>
    <x v="2"/>
    <x v="4"/>
    <n v="4700.34"/>
    <n v="0.02"/>
    <n v="94.006799999999998"/>
    <n v="4606.3332"/>
    <n v="4"/>
    <x v="527"/>
    <d v="2024-01-25T00:00:00"/>
    <x v="1"/>
    <x v="0"/>
    <n v="988.33"/>
    <x v="3"/>
  </r>
  <r>
    <s v="ORD115310"/>
    <x v="1"/>
    <x v="4"/>
    <n v="4702.1899999999996"/>
    <n v="0.2"/>
    <n v="940.43799999999999"/>
    <n v="3761.7519999999995"/>
    <n v="4"/>
    <x v="280"/>
    <d v="2024-03-21T00:00:00"/>
    <x v="0"/>
    <x v="1"/>
    <n v="932.55"/>
    <x v="1"/>
  </r>
  <r>
    <s v="ORD110670"/>
    <x v="0"/>
    <x v="0"/>
    <n v="4703.6400000000003"/>
    <n v="0.17"/>
    <n v="799.61880000000008"/>
    <n v="3904.0212000000001"/>
    <n v="4"/>
    <x v="227"/>
    <d v="2023-03-14T00:00:00"/>
    <x v="1"/>
    <x v="2"/>
    <n v="968.7"/>
    <x v="1"/>
  </r>
  <r>
    <s v="ORD105303"/>
    <x v="0"/>
    <x v="1"/>
    <n v="4716.6000000000004"/>
    <n v="0.21"/>
    <n v="990.48599999999999"/>
    <n v="3726.1140000000005"/>
    <n v="4"/>
    <x v="591"/>
    <d v="2023-03-25T00:00:00"/>
    <x v="2"/>
    <x v="0"/>
    <n v="727.3"/>
    <x v="5"/>
  </r>
  <r>
    <s v="ORD114891"/>
    <x v="0"/>
    <x v="3"/>
    <n v="4717.24"/>
    <n v="0.35"/>
    <n v="1651.0339999999999"/>
    <n v="3066.2060000000001"/>
    <n v="4"/>
    <x v="620"/>
    <d v="2024-07-07T00:00:00"/>
    <x v="1"/>
    <x v="2"/>
    <n v="1302.83"/>
    <x v="1"/>
  </r>
  <r>
    <s v="ORD111587"/>
    <x v="3"/>
    <x v="2"/>
    <n v="4718.18"/>
    <n v="0.34"/>
    <n v="1604.1812000000002"/>
    <n v="3113.9988000000003"/>
    <n v="4"/>
    <x v="24"/>
    <d v="2023-04-22T00:00:00"/>
    <x v="2"/>
    <x v="1"/>
    <n v="882.22"/>
    <x v="0"/>
  </r>
  <r>
    <s v="ORD110642"/>
    <x v="1"/>
    <x v="0"/>
    <n v="4718.8500000000004"/>
    <n v="0.02"/>
    <n v="94.37700000000001"/>
    <n v="4624.473"/>
    <n v="4"/>
    <x v="586"/>
    <d v="2024-09-16T00:00:00"/>
    <x v="1"/>
    <x v="2"/>
    <n v="301.39"/>
    <x v="4"/>
  </r>
  <r>
    <s v="ORD102683"/>
    <x v="1"/>
    <x v="3"/>
    <n v="4721.55"/>
    <n v="0.4"/>
    <n v="1888.6200000000001"/>
    <n v="2832.9300000000003"/>
    <n v="4"/>
    <x v="139"/>
    <d v="2023-02-06T00:00:00"/>
    <x v="1"/>
    <x v="1"/>
    <n v="1373.64"/>
    <x v="3"/>
  </r>
  <r>
    <s v="ORD107604"/>
    <x v="2"/>
    <x v="2"/>
    <n v="4724.5200000000004"/>
    <n v="0.11"/>
    <n v="519.69720000000007"/>
    <n v="4204.8227999999999"/>
    <n v="4"/>
    <x v="247"/>
    <d v="2023-07-06T00:00:00"/>
    <x v="0"/>
    <x v="0"/>
    <n v="781.4"/>
    <x v="0"/>
  </r>
  <r>
    <s v="ORD109326"/>
    <x v="1"/>
    <x v="4"/>
    <n v="4725"/>
    <n v="0.26"/>
    <n v="1228.5"/>
    <n v="3496.5"/>
    <n v="4"/>
    <x v="707"/>
    <d v="2023-07-23T00:00:00"/>
    <x v="1"/>
    <x v="0"/>
    <n v="472.39"/>
    <x v="2"/>
  </r>
  <r>
    <s v="ORD107417"/>
    <x v="3"/>
    <x v="2"/>
    <n v="4729.33"/>
    <n v="0.1"/>
    <n v="472.93299999999999"/>
    <n v="4256.3969999999999"/>
    <n v="4"/>
    <x v="351"/>
    <d v="2024-05-28T00:00:00"/>
    <x v="2"/>
    <x v="2"/>
    <n v="577.48"/>
    <x v="4"/>
  </r>
  <r>
    <s v="ORD113670"/>
    <x v="2"/>
    <x v="1"/>
    <n v="4730.8900000000003"/>
    <n v="0.17"/>
    <n v="804.25130000000013"/>
    <n v="3926.6387000000004"/>
    <n v="4"/>
    <x v="293"/>
    <d v="2024-01-12T00:00:00"/>
    <x v="0"/>
    <x v="1"/>
    <n v="1150.6400000000001"/>
    <x v="1"/>
  </r>
  <r>
    <s v="ORD108622"/>
    <x v="0"/>
    <x v="3"/>
    <n v="4736.82"/>
    <n v="0.45"/>
    <n v="2131.569"/>
    <n v="2605.2509999999997"/>
    <n v="4"/>
    <x v="720"/>
    <d v="2023-04-01T00:00:00"/>
    <x v="1"/>
    <x v="0"/>
    <n v="436.57"/>
    <x v="4"/>
  </r>
  <r>
    <s v="ORD101956"/>
    <x v="2"/>
    <x v="2"/>
    <n v="4738.6099999999997"/>
    <n v="0.18"/>
    <n v="852.94979999999987"/>
    <n v="3885.6601999999998"/>
    <n v="4"/>
    <x v="488"/>
    <d v="2024-03-17T00:00:00"/>
    <x v="1"/>
    <x v="2"/>
    <n v="1223.6199999999999"/>
    <x v="5"/>
  </r>
  <r>
    <s v="ORD106152"/>
    <x v="1"/>
    <x v="3"/>
    <n v="4743.71"/>
    <n v="0.08"/>
    <n v="379.49680000000001"/>
    <n v="4364.2132000000001"/>
    <n v="4"/>
    <x v="65"/>
    <d v="2023-06-09T00:00:00"/>
    <x v="2"/>
    <x v="2"/>
    <n v="722.07"/>
    <x v="2"/>
  </r>
  <r>
    <s v="ORD100058"/>
    <x v="0"/>
    <x v="4"/>
    <n v="4744.4799999999996"/>
    <n v="0.37"/>
    <n v="1755.4575999999997"/>
    <n v="2989.0223999999998"/>
    <n v="4"/>
    <x v="583"/>
    <d v="2023-10-08T00:00:00"/>
    <x v="1"/>
    <x v="1"/>
    <n v="1320.22"/>
    <x v="4"/>
  </r>
  <r>
    <s v="ORD100347"/>
    <x v="3"/>
    <x v="1"/>
    <n v="4745.05"/>
    <n v="0.16"/>
    <n v="759.20800000000008"/>
    <n v="3985.8420000000001"/>
    <n v="4"/>
    <x v="260"/>
    <d v="2025-01-04T00:00:00"/>
    <x v="2"/>
    <x v="2"/>
    <n v="347.16"/>
    <x v="3"/>
  </r>
  <r>
    <s v="ORD108260"/>
    <x v="0"/>
    <x v="0"/>
    <n v="4745.8"/>
    <n v="0.28999999999999998"/>
    <n v="1376.2819999999999"/>
    <n v="3369.518"/>
    <n v="4"/>
    <x v="509"/>
    <d v="2024-09-24T00:00:00"/>
    <x v="2"/>
    <x v="0"/>
    <n v="854.7"/>
    <x v="2"/>
  </r>
  <r>
    <s v="ORD104298"/>
    <x v="0"/>
    <x v="2"/>
    <n v="4747.46"/>
    <n v="0.36"/>
    <n v="1709.0855999999999"/>
    <n v="3038.3744000000002"/>
    <n v="4"/>
    <x v="371"/>
    <d v="2023-02-12T00:00:00"/>
    <x v="1"/>
    <x v="2"/>
    <n v="960.39"/>
    <x v="0"/>
  </r>
  <r>
    <s v="ORD112358"/>
    <x v="2"/>
    <x v="2"/>
    <n v="4748.3"/>
    <n v="0.11"/>
    <n v="522.31299999999999"/>
    <n v="4225.9870000000001"/>
    <n v="4"/>
    <x v="272"/>
    <d v="2023-01-19T00:00:00"/>
    <x v="0"/>
    <x v="0"/>
    <n v="462.56"/>
    <x v="4"/>
  </r>
  <r>
    <s v="ORD112785"/>
    <x v="1"/>
    <x v="1"/>
    <n v="4749.17"/>
    <n v="0.06"/>
    <n v="284.9502"/>
    <n v="4464.2197999999999"/>
    <n v="4"/>
    <x v="663"/>
    <d v="2023-08-28T00:00:00"/>
    <x v="2"/>
    <x v="1"/>
    <n v="1122.9000000000001"/>
    <x v="0"/>
  </r>
  <r>
    <s v="ORD105568"/>
    <x v="0"/>
    <x v="3"/>
    <n v="4753.63"/>
    <n v="0.17"/>
    <n v="808.11710000000005"/>
    <n v="3945.5129000000002"/>
    <n v="4"/>
    <x v="406"/>
    <d v="2023-04-29T00:00:00"/>
    <x v="1"/>
    <x v="1"/>
    <n v="268.08999999999997"/>
    <x v="0"/>
  </r>
  <r>
    <s v="ORD109958"/>
    <x v="2"/>
    <x v="3"/>
    <n v="4755.3100000000004"/>
    <n v="0.27"/>
    <n v="1283.9337000000003"/>
    <n v="3471.3762999999999"/>
    <n v="4"/>
    <x v="170"/>
    <d v="2023-02-09T00:00:00"/>
    <x v="0"/>
    <x v="0"/>
    <n v="720.6"/>
    <x v="2"/>
  </r>
  <r>
    <s v="ORD101371"/>
    <x v="0"/>
    <x v="4"/>
    <n v="4761.93"/>
    <n v="0.1"/>
    <n v="476.19300000000004"/>
    <n v="4285.7370000000001"/>
    <n v="4"/>
    <x v="387"/>
    <d v="2024-09-25T00:00:00"/>
    <x v="2"/>
    <x v="2"/>
    <n v="400.65"/>
    <x v="5"/>
  </r>
  <r>
    <s v="ORD102970"/>
    <x v="3"/>
    <x v="4"/>
    <n v="4762.5600000000004"/>
    <n v="0.12"/>
    <n v="571.50720000000001"/>
    <n v="4191.0528000000004"/>
    <n v="4"/>
    <x v="175"/>
    <d v="2023-08-18T00:00:00"/>
    <x v="2"/>
    <x v="0"/>
    <n v="863.56"/>
    <x v="5"/>
  </r>
  <r>
    <s v="ORD103208"/>
    <x v="3"/>
    <x v="0"/>
    <n v="4763.7299999999996"/>
    <n v="0.08"/>
    <n v="381.09839999999997"/>
    <n v="4382.6315999999997"/>
    <n v="4"/>
    <x v="715"/>
    <d v="2023-08-12T00:00:00"/>
    <x v="1"/>
    <x v="0"/>
    <n v="1269.8499999999999"/>
    <x v="2"/>
  </r>
  <r>
    <s v="ORD107320"/>
    <x v="2"/>
    <x v="1"/>
    <n v="4765.5200000000004"/>
    <n v="0.17"/>
    <n v="810.13840000000016"/>
    <n v="3955.3816000000002"/>
    <n v="4"/>
    <x v="237"/>
    <d v="2024-08-01T00:00:00"/>
    <x v="2"/>
    <x v="2"/>
    <n v="247.39"/>
    <x v="1"/>
  </r>
  <r>
    <s v="ORD110097"/>
    <x v="3"/>
    <x v="4"/>
    <n v="4765.5200000000004"/>
    <n v="7.0000000000000007E-2"/>
    <n v="333.58640000000008"/>
    <n v="4431.9336000000003"/>
    <n v="4"/>
    <x v="442"/>
    <d v="2023-10-22T00:00:00"/>
    <x v="0"/>
    <x v="2"/>
    <n v="856.15"/>
    <x v="2"/>
  </r>
  <r>
    <s v="ORD105811"/>
    <x v="1"/>
    <x v="4"/>
    <n v="4770.1499999999996"/>
    <n v="0.37"/>
    <n v="1764.9554999999998"/>
    <n v="3005.1944999999996"/>
    <n v="4"/>
    <x v="308"/>
    <d v="2024-01-19T00:00:00"/>
    <x v="0"/>
    <x v="0"/>
    <n v="546.33000000000004"/>
    <x v="2"/>
  </r>
  <r>
    <s v="ORD101455"/>
    <x v="1"/>
    <x v="4"/>
    <n v="4772.51"/>
    <n v="0.04"/>
    <n v="190.90040000000002"/>
    <n v="4581.6095999999998"/>
    <n v="4"/>
    <x v="251"/>
    <d v="2023-10-15T00:00:00"/>
    <x v="2"/>
    <x v="0"/>
    <n v="1282.32"/>
    <x v="2"/>
  </r>
  <r>
    <s v="ORD112579"/>
    <x v="1"/>
    <x v="1"/>
    <n v="4775.18"/>
    <n v="0.5"/>
    <n v="2387.59"/>
    <n v="2387.59"/>
    <n v="4"/>
    <x v="696"/>
    <d v="2024-11-05T00:00:00"/>
    <x v="0"/>
    <x v="2"/>
    <n v="325.88"/>
    <x v="5"/>
  </r>
  <r>
    <s v="ORD106396"/>
    <x v="1"/>
    <x v="2"/>
    <n v="4777.6000000000004"/>
    <n v="0.43"/>
    <n v="2054.3679999999999"/>
    <n v="2723.2320000000004"/>
    <n v="4"/>
    <x v="106"/>
    <d v="2023-01-22T00:00:00"/>
    <x v="0"/>
    <x v="1"/>
    <n v="363.49"/>
    <x v="5"/>
  </r>
  <r>
    <s v="ORD101296"/>
    <x v="0"/>
    <x v="4"/>
    <n v="4785.22"/>
    <n v="0.03"/>
    <n v="143.5566"/>
    <n v="4641.6634000000004"/>
    <n v="4"/>
    <x v="484"/>
    <d v="2023-03-27T00:00:00"/>
    <x v="0"/>
    <x v="1"/>
    <n v="1290.3399999999999"/>
    <x v="1"/>
  </r>
  <r>
    <s v="ORD109782"/>
    <x v="2"/>
    <x v="1"/>
    <n v="4789.2"/>
    <n v="0.25"/>
    <n v="1197.3"/>
    <n v="3591.8999999999996"/>
    <n v="4"/>
    <x v="609"/>
    <d v="2023-10-08T00:00:00"/>
    <x v="1"/>
    <x v="2"/>
    <n v="373.14"/>
    <x v="4"/>
  </r>
  <r>
    <s v="ORD104651"/>
    <x v="3"/>
    <x v="2"/>
    <n v="4789.38"/>
    <n v="0.38"/>
    <n v="1819.9644000000001"/>
    <n v="2969.4156000000003"/>
    <n v="4"/>
    <x v="152"/>
    <d v="2024-09-07T00:00:00"/>
    <x v="2"/>
    <x v="1"/>
    <n v="268.58"/>
    <x v="3"/>
  </r>
  <r>
    <s v="ORD110779"/>
    <x v="0"/>
    <x v="3"/>
    <n v="4791.7299999999996"/>
    <n v="0.4"/>
    <n v="1916.692"/>
    <n v="2875.0379999999996"/>
    <n v="4"/>
    <x v="541"/>
    <d v="2023-03-16T00:00:00"/>
    <x v="2"/>
    <x v="2"/>
    <n v="404.14"/>
    <x v="3"/>
  </r>
  <r>
    <s v="ORD100885"/>
    <x v="1"/>
    <x v="3"/>
    <n v="4792.75"/>
    <n v="0.42"/>
    <n v="2012.9549999999999"/>
    <n v="2779.7950000000001"/>
    <n v="4"/>
    <x v="603"/>
    <d v="2023-11-07T00:00:00"/>
    <x v="1"/>
    <x v="1"/>
    <n v="1033.5999999999999"/>
    <x v="2"/>
  </r>
  <r>
    <s v="ORD110683"/>
    <x v="3"/>
    <x v="2"/>
    <n v="4794.13"/>
    <n v="0.08"/>
    <n v="383.53040000000004"/>
    <n v="4410.5996000000005"/>
    <n v="4"/>
    <x v="204"/>
    <d v="2023-03-26T00:00:00"/>
    <x v="0"/>
    <x v="1"/>
    <n v="704.72"/>
    <x v="3"/>
  </r>
  <r>
    <s v="ORD110127"/>
    <x v="2"/>
    <x v="3"/>
    <n v="4795.6400000000003"/>
    <n v="0.35"/>
    <n v="1678.4739999999999"/>
    <n v="3117.1660000000002"/>
    <n v="4"/>
    <x v="299"/>
    <d v="2023-06-18T00:00:00"/>
    <x v="1"/>
    <x v="2"/>
    <n v="1008.18"/>
    <x v="5"/>
  </r>
  <r>
    <s v="ORD103762"/>
    <x v="0"/>
    <x v="3"/>
    <n v="4799.33"/>
    <n v="0.14000000000000001"/>
    <n v="671.90620000000001"/>
    <n v="4127.4237999999996"/>
    <n v="4"/>
    <x v="714"/>
    <d v="2024-06-19T00:00:00"/>
    <x v="1"/>
    <x v="2"/>
    <n v="1395.45"/>
    <x v="3"/>
  </r>
  <r>
    <s v="ORD107305"/>
    <x v="2"/>
    <x v="2"/>
    <n v="4805.5200000000004"/>
    <n v="0.4"/>
    <n v="1922.2080000000003"/>
    <n v="2883.3119999999999"/>
    <n v="4"/>
    <x v="664"/>
    <d v="2024-04-22T00:00:00"/>
    <x v="0"/>
    <x v="1"/>
    <n v="862.54"/>
    <x v="5"/>
  </r>
  <r>
    <s v="ORD105952"/>
    <x v="3"/>
    <x v="0"/>
    <n v="4809.9799999999996"/>
    <n v="0.39"/>
    <n v="1875.8922"/>
    <n v="2934.0877999999993"/>
    <n v="4"/>
    <x v="65"/>
    <d v="2023-06-11T00:00:00"/>
    <x v="1"/>
    <x v="2"/>
    <n v="704.21"/>
    <x v="5"/>
  </r>
  <r>
    <s v="ORD107911"/>
    <x v="2"/>
    <x v="4"/>
    <n v="4813.3500000000004"/>
    <n v="0.32"/>
    <n v="1540.2720000000002"/>
    <n v="3273.0780000000004"/>
    <n v="4"/>
    <x v="607"/>
    <d v="2024-01-28T00:00:00"/>
    <x v="2"/>
    <x v="2"/>
    <n v="890.42"/>
    <x v="0"/>
  </r>
  <r>
    <s v="ORD111462"/>
    <x v="2"/>
    <x v="1"/>
    <n v="4816.37"/>
    <n v="0.44"/>
    <n v="2119.2028"/>
    <n v="2697.1671999999999"/>
    <n v="4"/>
    <x v="269"/>
    <d v="2024-04-06T00:00:00"/>
    <x v="2"/>
    <x v="0"/>
    <n v="586.44000000000005"/>
    <x v="0"/>
  </r>
  <r>
    <s v="ORD112221"/>
    <x v="0"/>
    <x v="0"/>
    <n v="4818.72"/>
    <n v="0.28999999999999998"/>
    <n v="1397.4287999999999"/>
    <n v="3421.2912000000006"/>
    <n v="4"/>
    <x v="333"/>
    <d v="2023-03-28T00:00:00"/>
    <x v="2"/>
    <x v="2"/>
    <n v="798.39"/>
    <x v="3"/>
  </r>
  <r>
    <s v="ORD110516"/>
    <x v="3"/>
    <x v="2"/>
    <n v="4820.3999999999996"/>
    <n v="0.15"/>
    <n v="723.06"/>
    <n v="4097.34"/>
    <n v="4"/>
    <x v="637"/>
    <d v="2024-11-23T00:00:00"/>
    <x v="0"/>
    <x v="0"/>
    <n v="977.95"/>
    <x v="1"/>
  </r>
  <r>
    <s v="ORD108593"/>
    <x v="0"/>
    <x v="2"/>
    <n v="4821.18"/>
    <n v="0.46"/>
    <n v="2217.7428000000004"/>
    <n v="2603.4371999999998"/>
    <n v="4"/>
    <x v="332"/>
    <d v="2024-05-08T00:00:00"/>
    <x v="0"/>
    <x v="0"/>
    <n v="1230.5"/>
    <x v="3"/>
  </r>
  <r>
    <s v="ORD113581"/>
    <x v="2"/>
    <x v="3"/>
    <n v="4821.58"/>
    <n v="0.46"/>
    <n v="2217.9268000000002"/>
    <n v="2603.6531999999997"/>
    <n v="4"/>
    <x v="82"/>
    <d v="2023-11-05T00:00:00"/>
    <x v="2"/>
    <x v="2"/>
    <n v="1211.5899999999999"/>
    <x v="2"/>
  </r>
  <r>
    <s v="ORD113466"/>
    <x v="3"/>
    <x v="4"/>
    <n v="4822.68"/>
    <n v="0.28999999999999998"/>
    <n v="1398.5771999999999"/>
    <n v="3424.1028000000006"/>
    <n v="4"/>
    <x v="303"/>
    <d v="2023-12-27T00:00:00"/>
    <x v="2"/>
    <x v="0"/>
    <n v="436.53"/>
    <x v="4"/>
  </r>
  <r>
    <s v="ORD106717"/>
    <x v="0"/>
    <x v="0"/>
    <n v="4824.04"/>
    <n v="0.09"/>
    <n v="434.16359999999997"/>
    <n v="4389.8764000000001"/>
    <n v="4"/>
    <x v="49"/>
    <d v="2024-12-15T00:00:00"/>
    <x v="1"/>
    <x v="1"/>
    <n v="402.1"/>
    <x v="0"/>
  </r>
  <r>
    <s v="ORD104720"/>
    <x v="1"/>
    <x v="2"/>
    <n v="4832.34"/>
    <n v="0.46"/>
    <n v="2222.8764000000001"/>
    <n v="2609.4636"/>
    <n v="4"/>
    <x v="20"/>
    <d v="2023-01-15T00:00:00"/>
    <x v="0"/>
    <x v="0"/>
    <n v="315.42"/>
    <x v="0"/>
  </r>
  <r>
    <s v="ORD104477"/>
    <x v="3"/>
    <x v="3"/>
    <n v="4832.57"/>
    <n v="0.13"/>
    <n v="628.23410000000001"/>
    <n v="4204.3359"/>
    <n v="4"/>
    <x v="42"/>
    <d v="2024-02-18T00:00:00"/>
    <x v="1"/>
    <x v="2"/>
    <n v="1154.53"/>
    <x v="1"/>
  </r>
  <r>
    <s v="ORD105900"/>
    <x v="3"/>
    <x v="2"/>
    <n v="4834.62"/>
    <n v="0.34"/>
    <n v="1643.7708"/>
    <n v="3190.8491999999997"/>
    <n v="4"/>
    <x v="705"/>
    <d v="2023-04-11T00:00:00"/>
    <x v="1"/>
    <x v="2"/>
    <n v="1231.1099999999999"/>
    <x v="2"/>
  </r>
  <r>
    <s v="ORD109224"/>
    <x v="0"/>
    <x v="0"/>
    <n v="4834.9399999999996"/>
    <n v="0.04"/>
    <n v="193.39759999999998"/>
    <n v="4641.5423999999994"/>
    <n v="4"/>
    <x v="506"/>
    <d v="2023-12-07T00:00:00"/>
    <x v="0"/>
    <x v="2"/>
    <n v="1344.93"/>
    <x v="2"/>
  </r>
  <r>
    <s v="ORD102375"/>
    <x v="3"/>
    <x v="3"/>
    <n v="4839.32"/>
    <n v="0.05"/>
    <n v="241.96600000000001"/>
    <n v="4597.3539999999994"/>
    <n v="4"/>
    <x v="358"/>
    <d v="2023-04-05T00:00:00"/>
    <x v="1"/>
    <x v="1"/>
    <n v="844.24"/>
    <x v="1"/>
  </r>
  <r>
    <s v="ORD102981"/>
    <x v="3"/>
    <x v="3"/>
    <n v="4844.0600000000004"/>
    <n v="0.18"/>
    <n v="871.93080000000009"/>
    <n v="3972.1292000000003"/>
    <n v="4"/>
    <x v="291"/>
    <d v="2023-09-22T00:00:00"/>
    <x v="1"/>
    <x v="2"/>
    <n v="706.1"/>
    <x v="5"/>
  </r>
  <r>
    <s v="ORD102707"/>
    <x v="2"/>
    <x v="4"/>
    <n v="4849.42"/>
    <n v="0.09"/>
    <n v="436.44779999999997"/>
    <n v="4412.9722000000002"/>
    <n v="4"/>
    <x v="324"/>
    <d v="2024-07-17T00:00:00"/>
    <x v="0"/>
    <x v="2"/>
    <n v="1232.07"/>
    <x v="4"/>
  </r>
  <r>
    <s v="ORD112234"/>
    <x v="3"/>
    <x v="4"/>
    <n v="4852.1400000000003"/>
    <n v="0.36"/>
    <n v="1746.7704000000001"/>
    <n v="3105.3696"/>
    <n v="4"/>
    <x v="228"/>
    <d v="2023-08-11T00:00:00"/>
    <x v="0"/>
    <x v="1"/>
    <n v="543.08000000000004"/>
    <x v="5"/>
  </r>
  <r>
    <s v="ORD106707"/>
    <x v="0"/>
    <x v="0"/>
    <n v="4855.67"/>
    <n v="0.18"/>
    <n v="874.02059999999994"/>
    <n v="3981.6494000000002"/>
    <n v="4"/>
    <x v="320"/>
    <d v="2023-08-31T00:00:00"/>
    <x v="1"/>
    <x v="2"/>
    <n v="1102.02"/>
    <x v="0"/>
  </r>
  <r>
    <s v="ORD104610"/>
    <x v="1"/>
    <x v="2"/>
    <n v="4857.51"/>
    <n v="0.03"/>
    <n v="145.7253"/>
    <n v="4711.7847000000002"/>
    <n v="4"/>
    <x v="195"/>
    <d v="2023-02-24T00:00:00"/>
    <x v="1"/>
    <x v="1"/>
    <n v="430.46"/>
    <x v="0"/>
  </r>
  <r>
    <s v="ORD101520"/>
    <x v="2"/>
    <x v="1"/>
    <n v="4858.88"/>
    <n v="0.11"/>
    <n v="534.47680000000003"/>
    <n v="4324.4031999999997"/>
    <n v="4"/>
    <x v="310"/>
    <d v="2024-02-14T00:00:00"/>
    <x v="2"/>
    <x v="0"/>
    <n v="1208.18"/>
    <x v="1"/>
  </r>
  <r>
    <s v="ORD114763"/>
    <x v="2"/>
    <x v="4"/>
    <n v="4864.29"/>
    <n v="0.3"/>
    <n v="1459.287"/>
    <n v="3405.0029999999997"/>
    <n v="4"/>
    <x v="148"/>
    <d v="2023-03-19T00:00:00"/>
    <x v="1"/>
    <x v="0"/>
    <n v="835.67"/>
    <x v="5"/>
  </r>
  <r>
    <s v="ORD103377"/>
    <x v="3"/>
    <x v="4"/>
    <n v="4866.46"/>
    <n v="0.41"/>
    <n v="1995.2485999999999"/>
    <n v="2871.2114000000001"/>
    <n v="4"/>
    <x v="488"/>
    <d v="2024-03-12T00:00:00"/>
    <x v="2"/>
    <x v="2"/>
    <n v="393.02"/>
    <x v="4"/>
  </r>
  <r>
    <s v="ORD113559"/>
    <x v="0"/>
    <x v="1"/>
    <n v="4868.95"/>
    <n v="0.03"/>
    <n v="146.0685"/>
    <n v="4722.8814999999995"/>
    <n v="4"/>
    <x v="426"/>
    <d v="2023-12-27T00:00:00"/>
    <x v="1"/>
    <x v="1"/>
    <n v="249.15"/>
    <x v="1"/>
  </r>
  <r>
    <s v="ORD108102"/>
    <x v="0"/>
    <x v="1"/>
    <n v="4872.45"/>
    <n v="0.22"/>
    <n v="1071.9390000000001"/>
    <n v="3800.5109999999995"/>
    <n v="4"/>
    <x v="252"/>
    <d v="2023-02-21T00:00:00"/>
    <x v="2"/>
    <x v="1"/>
    <n v="998.45"/>
    <x v="2"/>
  </r>
  <r>
    <s v="ORD101681"/>
    <x v="2"/>
    <x v="0"/>
    <n v="4875.01"/>
    <n v="0.04"/>
    <n v="195.00040000000001"/>
    <n v="4680.0096000000003"/>
    <n v="4"/>
    <x v="307"/>
    <d v="2023-01-02T00:00:00"/>
    <x v="2"/>
    <x v="0"/>
    <n v="1002.17"/>
    <x v="2"/>
  </r>
  <r>
    <s v="ORD113059"/>
    <x v="1"/>
    <x v="4"/>
    <n v="4876.82"/>
    <n v="0.46"/>
    <n v="2243.3371999999999"/>
    <n v="2633.4827999999998"/>
    <n v="4"/>
    <x v="714"/>
    <d v="2024-06-22T00:00:00"/>
    <x v="0"/>
    <x v="0"/>
    <n v="1022.73"/>
    <x v="2"/>
  </r>
  <r>
    <s v="ORD107442"/>
    <x v="3"/>
    <x v="2"/>
    <n v="4877.8"/>
    <n v="0.33"/>
    <n v="1609.6740000000002"/>
    <n v="3268.1260000000002"/>
    <n v="4"/>
    <x v="181"/>
    <d v="2024-08-18T00:00:00"/>
    <x v="1"/>
    <x v="2"/>
    <n v="786.58"/>
    <x v="1"/>
  </r>
  <r>
    <s v="ORD101044"/>
    <x v="2"/>
    <x v="1"/>
    <n v="4878.38"/>
    <n v="0.4"/>
    <n v="1951.3520000000001"/>
    <n v="2927.0280000000002"/>
    <n v="4"/>
    <x v="182"/>
    <d v="2024-11-03T00:00:00"/>
    <x v="0"/>
    <x v="0"/>
    <n v="1287.6300000000001"/>
    <x v="5"/>
  </r>
  <r>
    <s v="ORD114440"/>
    <x v="1"/>
    <x v="0"/>
    <n v="4880.8999999999996"/>
    <n v="0.47"/>
    <n v="2294.0229999999997"/>
    <n v="2586.877"/>
    <n v="4"/>
    <x v="286"/>
    <d v="2024-06-24T00:00:00"/>
    <x v="1"/>
    <x v="1"/>
    <n v="1270.04"/>
    <x v="0"/>
  </r>
  <r>
    <s v="ORD104153"/>
    <x v="1"/>
    <x v="3"/>
    <n v="4882.2"/>
    <n v="0.39"/>
    <n v="1904.058"/>
    <n v="2978.1419999999998"/>
    <n v="4"/>
    <x v="339"/>
    <d v="2023-02-20T00:00:00"/>
    <x v="1"/>
    <x v="1"/>
    <n v="826.7"/>
    <x v="2"/>
  </r>
  <r>
    <s v="ORD105907"/>
    <x v="2"/>
    <x v="4"/>
    <n v="4882.9799999999996"/>
    <n v="0.34"/>
    <n v="1660.2131999999999"/>
    <n v="3222.7667999999994"/>
    <n v="4"/>
    <x v="620"/>
    <d v="2024-07-11T00:00:00"/>
    <x v="0"/>
    <x v="0"/>
    <n v="1356.52"/>
    <x v="1"/>
  </r>
  <r>
    <s v="ORD108112"/>
    <x v="2"/>
    <x v="1"/>
    <n v="4885.04"/>
    <n v="0.42"/>
    <n v="2051.7167999999997"/>
    <n v="2833.3232000000003"/>
    <n v="4"/>
    <x v="334"/>
    <d v="2024-09-16T00:00:00"/>
    <x v="1"/>
    <x v="2"/>
    <n v="940.89"/>
    <x v="3"/>
  </r>
  <r>
    <s v="ORD108361"/>
    <x v="2"/>
    <x v="0"/>
    <n v="4887.1000000000004"/>
    <n v="0.1"/>
    <n v="488.71000000000004"/>
    <n v="4398.3900000000003"/>
    <n v="4"/>
    <x v="57"/>
    <d v="2024-02-10T00:00:00"/>
    <x v="1"/>
    <x v="2"/>
    <n v="823.34"/>
    <x v="1"/>
  </r>
  <r>
    <s v="ORD108826"/>
    <x v="0"/>
    <x v="4"/>
    <n v="4887.18"/>
    <n v="0.03"/>
    <n v="146.61539999999999"/>
    <n v="4740.5646000000006"/>
    <n v="4"/>
    <x v="628"/>
    <d v="2024-08-02T00:00:00"/>
    <x v="0"/>
    <x v="0"/>
    <n v="330.86"/>
    <x v="5"/>
  </r>
  <r>
    <s v="ORD103872"/>
    <x v="0"/>
    <x v="0"/>
    <n v="4896.2"/>
    <n v="0.38"/>
    <n v="1860.556"/>
    <n v="3035.6439999999998"/>
    <n v="4"/>
    <x v="559"/>
    <d v="2024-12-19T00:00:00"/>
    <x v="1"/>
    <x v="0"/>
    <n v="1304.19"/>
    <x v="1"/>
  </r>
  <r>
    <s v="ORD106008"/>
    <x v="0"/>
    <x v="2"/>
    <n v="4899.37"/>
    <n v="0.36"/>
    <n v="1763.7731999999999"/>
    <n v="3135.5968000000003"/>
    <n v="4"/>
    <x v="138"/>
    <d v="2023-05-06T00:00:00"/>
    <x v="2"/>
    <x v="1"/>
    <n v="706.02"/>
    <x v="2"/>
  </r>
  <r>
    <s v="ORD112337"/>
    <x v="1"/>
    <x v="4"/>
    <n v="4903.3"/>
    <n v="0.34"/>
    <n v="1667.1220000000001"/>
    <n v="3236.1779999999999"/>
    <n v="4"/>
    <x v="545"/>
    <d v="2023-03-02T00:00:00"/>
    <x v="0"/>
    <x v="1"/>
    <n v="349.42"/>
    <x v="4"/>
  </r>
  <r>
    <s v="ORD101735"/>
    <x v="3"/>
    <x v="3"/>
    <n v="4909.29"/>
    <n v="0.11"/>
    <n v="540.02189999999996"/>
    <n v="4369.2681000000002"/>
    <n v="4"/>
    <x v="131"/>
    <d v="2023-12-23T00:00:00"/>
    <x v="0"/>
    <x v="0"/>
    <n v="950.75"/>
    <x v="5"/>
  </r>
  <r>
    <s v="ORD104271"/>
    <x v="2"/>
    <x v="0"/>
    <n v="4912.66"/>
    <n v="0.39"/>
    <n v="1915.9374"/>
    <n v="2996.7226000000001"/>
    <n v="4"/>
    <x v="73"/>
    <d v="2024-11-28T00:00:00"/>
    <x v="1"/>
    <x v="0"/>
    <n v="742.46"/>
    <x v="1"/>
  </r>
  <r>
    <s v="ORD113377"/>
    <x v="0"/>
    <x v="1"/>
    <n v="4929.01"/>
    <n v="0.41"/>
    <n v="2020.8941"/>
    <n v="2908.1159000000002"/>
    <n v="4"/>
    <x v="589"/>
    <d v="2023-11-30T00:00:00"/>
    <x v="0"/>
    <x v="1"/>
    <n v="1059.02"/>
    <x v="5"/>
  </r>
  <r>
    <s v="ORD112682"/>
    <x v="1"/>
    <x v="4"/>
    <n v="4929.2"/>
    <n v="0.46"/>
    <n v="2267.4319999999998"/>
    <n v="2661.768"/>
    <n v="4"/>
    <x v="634"/>
    <d v="2023-10-01T00:00:00"/>
    <x v="2"/>
    <x v="0"/>
    <n v="293.32"/>
    <x v="0"/>
  </r>
  <r>
    <s v="ORD108868"/>
    <x v="0"/>
    <x v="1"/>
    <n v="4931.17"/>
    <n v="0.19"/>
    <n v="936.92230000000006"/>
    <n v="3994.2476999999999"/>
    <n v="4"/>
    <x v="503"/>
    <d v="2024-03-16T00:00:00"/>
    <x v="1"/>
    <x v="0"/>
    <n v="858.93"/>
    <x v="1"/>
  </r>
  <r>
    <s v="ORD109293"/>
    <x v="2"/>
    <x v="4"/>
    <n v="4932.45"/>
    <n v="0.25"/>
    <n v="1233.1125"/>
    <n v="3699.3374999999996"/>
    <n v="4"/>
    <x v="83"/>
    <d v="2023-10-13T00:00:00"/>
    <x v="0"/>
    <x v="2"/>
    <n v="307.02999999999997"/>
    <x v="0"/>
  </r>
  <r>
    <s v="ORD107415"/>
    <x v="1"/>
    <x v="4"/>
    <n v="4941.54"/>
    <n v="0.46"/>
    <n v="2273.1084000000001"/>
    <n v="2668.4315999999999"/>
    <n v="4"/>
    <x v="566"/>
    <d v="2024-10-19T00:00:00"/>
    <x v="2"/>
    <x v="0"/>
    <n v="398.3"/>
    <x v="3"/>
  </r>
  <r>
    <s v="ORD100268"/>
    <x v="0"/>
    <x v="4"/>
    <n v="4942.3599999999997"/>
    <n v="0.02"/>
    <n v="98.847200000000001"/>
    <n v="4843.5127999999995"/>
    <n v="4"/>
    <x v="240"/>
    <d v="2024-02-01T00:00:00"/>
    <x v="2"/>
    <x v="2"/>
    <n v="705.97"/>
    <x v="2"/>
  </r>
  <r>
    <s v="ORD105529"/>
    <x v="1"/>
    <x v="0"/>
    <n v="4946"/>
    <n v="0.2"/>
    <n v="989.2"/>
    <n v="3956.8"/>
    <n v="4"/>
    <x v="532"/>
    <d v="2024-01-23T00:00:00"/>
    <x v="2"/>
    <x v="0"/>
    <n v="786.07"/>
    <x v="3"/>
  </r>
  <r>
    <s v="ORD115261"/>
    <x v="1"/>
    <x v="4"/>
    <n v="4947.2"/>
    <n v="0.49"/>
    <n v="2424.1279999999997"/>
    <n v="2523.0720000000001"/>
    <n v="4"/>
    <x v="330"/>
    <d v="2023-04-10T00:00:00"/>
    <x v="2"/>
    <x v="0"/>
    <n v="1039.8399999999999"/>
    <x v="5"/>
  </r>
  <r>
    <s v="ORD110918"/>
    <x v="0"/>
    <x v="1"/>
    <n v="4950.68"/>
    <n v="0.35"/>
    <n v="1732.7380000000001"/>
    <n v="3217.942"/>
    <n v="4"/>
    <x v="42"/>
    <d v="2024-02-22T00:00:00"/>
    <x v="2"/>
    <x v="0"/>
    <n v="440.4"/>
    <x v="4"/>
  </r>
  <r>
    <s v="ORD115038"/>
    <x v="0"/>
    <x v="1"/>
    <n v="4952.68"/>
    <n v="0.08"/>
    <n v="396.21440000000001"/>
    <n v="4556.4656000000004"/>
    <n v="4"/>
    <x v="133"/>
    <d v="2024-10-10T00:00:00"/>
    <x v="0"/>
    <x v="2"/>
    <n v="423.52"/>
    <x v="4"/>
  </r>
  <r>
    <s v="ORD100273"/>
    <x v="3"/>
    <x v="0"/>
    <n v="4953.24"/>
    <n v="0.24"/>
    <n v="1188.7775999999999"/>
    <n v="3764.4623999999999"/>
    <n v="4"/>
    <x v="10"/>
    <d v="2023-12-13T00:00:00"/>
    <x v="0"/>
    <x v="0"/>
    <n v="627.20000000000005"/>
    <x v="4"/>
  </r>
  <r>
    <s v="ORD107753"/>
    <x v="3"/>
    <x v="3"/>
    <n v="4954.71"/>
    <n v="0.04"/>
    <n v="198.1884"/>
    <n v="4756.5216"/>
    <n v="4"/>
    <x v="110"/>
    <d v="2024-10-22T00:00:00"/>
    <x v="2"/>
    <x v="1"/>
    <n v="1146.94"/>
    <x v="0"/>
  </r>
  <r>
    <s v="ORD113346"/>
    <x v="3"/>
    <x v="4"/>
    <n v="4954.74"/>
    <n v="0.3"/>
    <n v="1486.4219999999998"/>
    <n v="3468.3180000000002"/>
    <n v="4"/>
    <x v="129"/>
    <d v="2023-11-24T00:00:00"/>
    <x v="0"/>
    <x v="2"/>
    <n v="745.93"/>
    <x v="0"/>
  </r>
  <r>
    <s v="ORD114457"/>
    <x v="3"/>
    <x v="4"/>
    <n v="4957.7700000000004"/>
    <n v="0.33"/>
    <n v="1636.0641000000003"/>
    <n v="3321.7058999999999"/>
    <n v="4"/>
    <x v="48"/>
    <d v="2024-05-12T00:00:00"/>
    <x v="1"/>
    <x v="2"/>
    <n v="1004.1"/>
    <x v="0"/>
  </r>
  <r>
    <s v="ORD101717"/>
    <x v="0"/>
    <x v="4"/>
    <n v="4960.1000000000004"/>
    <n v="0.39"/>
    <n v="1934.4390000000003"/>
    <n v="3025.6610000000001"/>
    <n v="4"/>
    <x v="188"/>
    <d v="2023-08-31T00:00:00"/>
    <x v="2"/>
    <x v="1"/>
    <n v="1276.8599999999999"/>
    <x v="4"/>
  </r>
  <r>
    <s v="ORD102792"/>
    <x v="1"/>
    <x v="0"/>
    <n v="4961.7700000000004"/>
    <n v="0.22"/>
    <n v="1091.5894000000001"/>
    <n v="3870.1806000000006"/>
    <n v="4"/>
    <x v="503"/>
    <d v="2024-03-10T00:00:00"/>
    <x v="1"/>
    <x v="1"/>
    <n v="660.51"/>
    <x v="1"/>
  </r>
  <r>
    <s v="ORD107292"/>
    <x v="2"/>
    <x v="1"/>
    <n v="4962.3900000000003"/>
    <n v="0.36"/>
    <n v="1786.4604000000002"/>
    <n v="3175.9296000000004"/>
    <n v="4"/>
    <x v="323"/>
    <d v="2023-09-02T00:00:00"/>
    <x v="2"/>
    <x v="0"/>
    <n v="933.7"/>
    <x v="2"/>
  </r>
  <r>
    <s v="ORD112175"/>
    <x v="1"/>
    <x v="3"/>
    <n v="4965.83"/>
    <n v="0.08"/>
    <n v="397.26639999999998"/>
    <n v="4568.5635999999995"/>
    <n v="4"/>
    <x v="23"/>
    <d v="2024-05-26T00:00:00"/>
    <x v="0"/>
    <x v="0"/>
    <n v="1406.43"/>
    <x v="1"/>
  </r>
  <r>
    <s v="ORD107864"/>
    <x v="0"/>
    <x v="1"/>
    <n v="4967.5600000000004"/>
    <n v="0.19"/>
    <n v="943.83640000000014"/>
    <n v="4023.7236000000003"/>
    <n v="4"/>
    <x v="354"/>
    <d v="2023-08-22T00:00:00"/>
    <x v="0"/>
    <x v="1"/>
    <n v="1019.5"/>
    <x v="0"/>
  </r>
  <r>
    <s v="ORD113131"/>
    <x v="2"/>
    <x v="1"/>
    <n v="4970.46"/>
    <n v="0.1"/>
    <n v="497.04600000000005"/>
    <n v="4473.4139999999998"/>
    <n v="4"/>
    <x v="527"/>
    <d v="2024-01-26T00:00:00"/>
    <x v="1"/>
    <x v="0"/>
    <n v="448.64"/>
    <x v="1"/>
  </r>
  <r>
    <s v="ORD111375"/>
    <x v="3"/>
    <x v="3"/>
    <n v="4971.53"/>
    <n v="0.16"/>
    <n v="795.44479999999999"/>
    <n v="4176.0851999999995"/>
    <n v="4"/>
    <x v="241"/>
    <d v="2024-04-27T00:00:00"/>
    <x v="2"/>
    <x v="1"/>
    <n v="830.62"/>
    <x v="3"/>
  </r>
  <r>
    <s v="ORD102867"/>
    <x v="2"/>
    <x v="4"/>
    <n v="4971.74"/>
    <n v="0.24"/>
    <n v="1193.2175999999999"/>
    <n v="3778.5223999999998"/>
    <n v="4"/>
    <x v="254"/>
    <d v="2024-10-26T00:00:00"/>
    <x v="2"/>
    <x v="0"/>
    <n v="746.97"/>
    <x v="4"/>
  </r>
  <r>
    <s v="ORD115018"/>
    <x v="1"/>
    <x v="0"/>
    <n v="4979.07"/>
    <n v="7.0000000000000007E-2"/>
    <n v="348.53489999999999"/>
    <n v="4630.5351000000001"/>
    <n v="4"/>
    <x v="498"/>
    <d v="2024-09-15T00:00:00"/>
    <x v="1"/>
    <x v="1"/>
    <n v="1364.1"/>
    <x v="1"/>
  </r>
  <r>
    <s v="ORD114350"/>
    <x v="2"/>
    <x v="0"/>
    <n v="4980.0600000000004"/>
    <n v="0.24"/>
    <n v="1195.2144000000001"/>
    <n v="3784.8456000000006"/>
    <n v="4"/>
    <x v="137"/>
    <d v="2023-01-26T00:00:00"/>
    <x v="1"/>
    <x v="1"/>
    <n v="277.10000000000002"/>
    <x v="5"/>
  </r>
  <r>
    <s v="ORD106857"/>
    <x v="1"/>
    <x v="0"/>
    <n v="4984.6899999999996"/>
    <n v="0.39"/>
    <n v="1944.0291"/>
    <n v="3040.6608999999999"/>
    <n v="4"/>
    <x v="472"/>
    <d v="2023-02-09T00:00:00"/>
    <x v="2"/>
    <x v="1"/>
    <n v="415.19"/>
    <x v="0"/>
  </r>
  <r>
    <s v="ORD102994"/>
    <x v="2"/>
    <x v="4"/>
    <n v="4987.1400000000003"/>
    <n v="0.09"/>
    <n v="448.8426"/>
    <n v="4538.2974000000004"/>
    <n v="4"/>
    <x v="324"/>
    <d v="2024-07-18T00:00:00"/>
    <x v="0"/>
    <x v="1"/>
    <n v="354"/>
    <x v="5"/>
  </r>
  <r>
    <s v="ORD103141"/>
    <x v="1"/>
    <x v="1"/>
    <n v="4987.71"/>
    <n v="0.33"/>
    <n v="1645.9443000000001"/>
    <n v="3341.7656999999999"/>
    <n v="4"/>
    <x v="2"/>
    <d v="2023-11-27T00:00:00"/>
    <x v="1"/>
    <x v="0"/>
    <n v="414.98"/>
    <x v="1"/>
  </r>
  <r>
    <s v="ORD110710"/>
    <x v="3"/>
    <x v="1"/>
    <n v="4993.09"/>
    <n v="0.25"/>
    <n v="1248.2725"/>
    <n v="3744.8175000000001"/>
    <n v="4"/>
    <x v="655"/>
    <d v="2024-11-20T00:00:00"/>
    <x v="2"/>
    <x v="0"/>
    <n v="824.62"/>
    <x v="4"/>
  </r>
  <r>
    <s v="ORD109918"/>
    <x v="1"/>
    <x v="0"/>
    <n v="4997.53"/>
    <n v="0.04"/>
    <n v="199.90119999999999"/>
    <n v="4797.6287999999995"/>
    <n v="4"/>
    <x v="642"/>
    <d v="2023-06-19T00:00:00"/>
    <x v="2"/>
    <x v="2"/>
    <n v="1164.75"/>
    <x v="1"/>
  </r>
  <r>
    <s v="ORD109642"/>
    <x v="0"/>
    <x v="0"/>
    <n v="4998"/>
    <n v="0"/>
    <n v="0"/>
    <n v="4998"/>
    <n v="4"/>
    <x v="119"/>
    <d v="2024-05-18T00:00:00"/>
    <x v="2"/>
    <x v="2"/>
    <n v="710.2"/>
    <x v="3"/>
  </r>
  <r>
    <s v="ORD105406"/>
    <x v="1"/>
    <x v="1"/>
    <n v="103.67"/>
    <n v="0.17"/>
    <n v="17.623900000000003"/>
    <n v="86.046099999999996"/>
    <n v="3"/>
    <x v="724"/>
    <d v="2024-08-04T00:00:00"/>
    <x v="0"/>
    <x v="2"/>
    <n v="11.82"/>
    <x v="0"/>
  </r>
  <r>
    <s v="ORD106734"/>
    <x v="1"/>
    <x v="4"/>
    <n v="104.16"/>
    <n v="7.0000000000000007E-2"/>
    <n v="7.2912000000000008"/>
    <n v="96.868799999999993"/>
    <n v="3"/>
    <x v="553"/>
    <d v="2023-10-11T00:00:00"/>
    <x v="0"/>
    <x v="0"/>
    <n v="5.76"/>
    <x v="2"/>
  </r>
  <r>
    <s v="ORD110842"/>
    <x v="2"/>
    <x v="0"/>
    <n v="104.53"/>
    <n v="0.09"/>
    <n v="9.4077000000000002"/>
    <n v="95.122299999999996"/>
    <n v="3"/>
    <x v="539"/>
    <d v="2024-09-29T00:00:00"/>
    <x v="0"/>
    <x v="1"/>
    <n v="7.37"/>
    <x v="5"/>
  </r>
  <r>
    <s v="ORD113929"/>
    <x v="3"/>
    <x v="3"/>
    <n v="106.87"/>
    <n v="0.28999999999999998"/>
    <n v="30.9923"/>
    <n v="75.877700000000004"/>
    <n v="3"/>
    <x v="140"/>
    <d v="2023-05-10T00:00:00"/>
    <x v="2"/>
    <x v="2"/>
    <n v="7.25"/>
    <x v="0"/>
  </r>
  <r>
    <s v="ORD111857"/>
    <x v="1"/>
    <x v="1"/>
    <n v="108.9"/>
    <n v="0.27"/>
    <n v="29.403000000000002"/>
    <n v="79.497"/>
    <n v="3"/>
    <x v="618"/>
    <d v="2024-01-02T00:00:00"/>
    <x v="0"/>
    <x v="2"/>
    <n v="19.77"/>
    <x v="1"/>
  </r>
  <r>
    <s v="ORD108368"/>
    <x v="0"/>
    <x v="2"/>
    <n v="109.32"/>
    <n v="0.01"/>
    <n v="1.0931999999999999"/>
    <n v="108.2268"/>
    <n v="3"/>
    <x v="563"/>
    <d v="2023-07-14T00:00:00"/>
    <x v="1"/>
    <x v="2"/>
    <n v="13.93"/>
    <x v="0"/>
  </r>
  <r>
    <s v="ORD103371"/>
    <x v="1"/>
    <x v="0"/>
    <n v="109.49"/>
    <n v="0.17"/>
    <n v="18.613299999999999"/>
    <n v="90.8767"/>
    <n v="3"/>
    <x v="729"/>
    <d v="2024-02-22T00:00:00"/>
    <x v="2"/>
    <x v="0"/>
    <n v="29.31"/>
    <x v="1"/>
  </r>
  <r>
    <s v="ORD100187"/>
    <x v="0"/>
    <x v="0"/>
    <n v="112.1"/>
    <n v="0.03"/>
    <n v="3.3629999999999995"/>
    <n v="108.73699999999999"/>
    <n v="3"/>
    <x v="721"/>
    <d v="2024-10-08T00:00:00"/>
    <x v="2"/>
    <x v="2"/>
    <n v="27.01"/>
    <x v="0"/>
  </r>
  <r>
    <s v="ORD100315"/>
    <x v="3"/>
    <x v="0"/>
    <n v="120.19"/>
    <n v="0.25"/>
    <n v="30.047499999999999"/>
    <n v="90.142499999999998"/>
    <n v="3"/>
    <x v="380"/>
    <d v="2024-03-19T00:00:00"/>
    <x v="0"/>
    <x v="2"/>
    <n v="24.31"/>
    <x v="3"/>
  </r>
  <r>
    <s v="ORD104921"/>
    <x v="0"/>
    <x v="2"/>
    <n v="122.02"/>
    <n v="0.39"/>
    <n v="47.587800000000001"/>
    <n v="74.432199999999995"/>
    <n v="3"/>
    <x v="595"/>
    <d v="2024-02-11T00:00:00"/>
    <x v="2"/>
    <x v="1"/>
    <n v="12.49"/>
    <x v="2"/>
  </r>
  <r>
    <s v="ORD107251"/>
    <x v="3"/>
    <x v="1"/>
    <n v="123.37"/>
    <n v="0.43"/>
    <n v="53.049100000000003"/>
    <n v="70.320899999999995"/>
    <n v="3"/>
    <x v="391"/>
    <d v="2023-03-12T00:00:00"/>
    <x v="2"/>
    <x v="1"/>
    <n v="33.950000000000003"/>
    <x v="0"/>
  </r>
  <r>
    <s v="ORD112482"/>
    <x v="2"/>
    <x v="2"/>
    <n v="124.05"/>
    <n v="0.22"/>
    <n v="27.291"/>
    <n v="96.759"/>
    <n v="3"/>
    <x v="228"/>
    <d v="2023-08-15T00:00:00"/>
    <x v="1"/>
    <x v="2"/>
    <n v="36.659999999999997"/>
    <x v="0"/>
  </r>
  <r>
    <s v="ORD108021"/>
    <x v="2"/>
    <x v="4"/>
    <n v="126.5"/>
    <n v="0.24"/>
    <n v="30.36"/>
    <n v="96.14"/>
    <n v="3"/>
    <x v="486"/>
    <d v="2023-12-22T00:00:00"/>
    <x v="1"/>
    <x v="0"/>
    <n v="33.43"/>
    <x v="1"/>
  </r>
  <r>
    <s v="ORD114987"/>
    <x v="3"/>
    <x v="3"/>
    <n v="126.94"/>
    <n v="0.21"/>
    <n v="26.657399999999999"/>
    <n v="100.2826"/>
    <n v="3"/>
    <x v="70"/>
    <d v="2024-07-15T00:00:00"/>
    <x v="1"/>
    <x v="2"/>
    <n v="16.190000000000001"/>
    <x v="3"/>
  </r>
  <r>
    <s v="ORD108957"/>
    <x v="2"/>
    <x v="0"/>
    <n v="133.81"/>
    <n v="0.05"/>
    <n v="6.6905000000000001"/>
    <n v="127.1195"/>
    <n v="3"/>
    <x v="65"/>
    <d v="2023-06-11T00:00:00"/>
    <x v="0"/>
    <x v="1"/>
    <n v="23.74"/>
    <x v="1"/>
  </r>
  <r>
    <s v="ORD104035"/>
    <x v="0"/>
    <x v="2"/>
    <n v="137.43"/>
    <n v="7.0000000000000007E-2"/>
    <n v="9.6201000000000008"/>
    <n v="127.8099"/>
    <n v="3"/>
    <x v="523"/>
    <d v="2024-04-30T00:00:00"/>
    <x v="0"/>
    <x v="2"/>
    <n v="38.39"/>
    <x v="1"/>
  </r>
  <r>
    <s v="ORD113819"/>
    <x v="2"/>
    <x v="2"/>
    <n v="139.63"/>
    <n v="0.06"/>
    <n v="8.3777999999999988"/>
    <n v="131.25219999999999"/>
    <n v="3"/>
    <x v="508"/>
    <d v="2024-08-11T00:00:00"/>
    <x v="0"/>
    <x v="1"/>
    <n v="27.17"/>
    <x v="0"/>
  </r>
  <r>
    <s v="ORD102985"/>
    <x v="2"/>
    <x v="1"/>
    <n v="140.63"/>
    <n v="7.0000000000000007E-2"/>
    <n v="9.844100000000001"/>
    <n v="130.7859"/>
    <n v="3"/>
    <x v="98"/>
    <d v="2024-10-25T00:00:00"/>
    <x v="1"/>
    <x v="2"/>
    <n v="7.71"/>
    <x v="4"/>
  </r>
  <r>
    <s v="ORD109011"/>
    <x v="1"/>
    <x v="4"/>
    <n v="141.29"/>
    <n v="0.43"/>
    <n v="60.754699999999993"/>
    <n v="80.535300000000007"/>
    <n v="3"/>
    <x v="369"/>
    <d v="2023-12-08T00:00:00"/>
    <x v="2"/>
    <x v="0"/>
    <n v="18.579999999999998"/>
    <x v="1"/>
  </r>
  <r>
    <s v="ORD110970"/>
    <x v="0"/>
    <x v="0"/>
    <n v="143.41"/>
    <n v="0.25"/>
    <n v="35.852499999999999"/>
    <n v="107.5575"/>
    <n v="3"/>
    <x v="566"/>
    <d v="2024-10-22T00:00:00"/>
    <x v="1"/>
    <x v="0"/>
    <n v="22.22"/>
    <x v="0"/>
  </r>
  <r>
    <s v="ORD112643"/>
    <x v="1"/>
    <x v="4"/>
    <n v="145.83000000000001"/>
    <n v="0.27"/>
    <n v="39.374100000000006"/>
    <n v="106.45590000000001"/>
    <n v="3"/>
    <x v="70"/>
    <d v="2024-07-15T00:00:00"/>
    <x v="1"/>
    <x v="1"/>
    <n v="26.52"/>
    <x v="4"/>
  </r>
  <r>
    <s v="ORD105051"/>
    <x v="0"/>
    <x v="1"/>
    <n v="145.84"/>
    <n v="0.21"/>
    <n v="30.6264"/>
    <n v="115.2136"/>
    <n v="3"/>
    <x v="508"/>
    <d v="2024-08-12T00:00:00"/>
    <x v="2"/>
    <x v="0"/>
    <n v="24.42"/>
    <x v="5"/>
  </r>
  <r>
    <s v="ORD108543"/>
    <x v="1"/>
    <x v="4"/>
    <n v="147.02000000000001"/>
    <n v="0.13"/>
    <n v="19.1126"/>
    <n v="127.90740000000001"/>
    <n v="3"/>
    <x v="258"/>
    <d v="2024-05-29T00:00:00"/>
    <x v="0"/>
    <x v="2"/>
    <n v="32.44"/>
    <x v="2"/>
  </r>
  <r>
    <s v="ORD101247"/>
    <x v="2"/>
    <x v="1"/>
    <n v="148.32"/>
    <n v="0.16"/>
    <n v="23.731199999999998"/>
    <n v="124.58879999999999"/>
    <n v="3"/>
    <x v="258"/>
    <d v="2024-05-31T00:00:00"/>
    <x v="0"/>
    <x v="1"/>
    <n v="35.07"/>
    <x v="3"/>
  </r>
  <r>
    <s v="ORD101248"/>
    <x v="2"/>
    <x v="3"/>
    <n v="149.85"/>
    <n v="0.28000000000000003"/>
    <n v="41.958000000000006"/>
    <n v="107.892"/>
    <n v="3"/>
    <x v="643"/>
    <d v="2024-06-13T00:00:00"/>
    <x v="0"/>
    <x v="0"/>
    <n v="15.11"/>
    <x v="5"/>
  </r>
  <r>
    <s v="ORD108128"/>
    <x v="3"/>
    <x v="1"/>
    <n v="150.91"/>
    <n v="0.01"/>
    <n v="1.5091000000000001"/>
    <n v="149.40090000000001"/>
    <n v="3"/>
    <x v="232"/>
    <d v="2024-12-30T00:00:00"/>
    <x v="1"/>
    <x v="0"/>
    <n v="37.020000000000003"/>
    <x v="3"/>
  </r>
  <r>
    <s v="ORD108192"/>
    <x v="1"/>
    <x v="1"/>
    <n v="150.91"/>
    <n v="0.41"/>
    <n v="61.873099999999994"/>
    <n v="89.036900000000003"/>
    <n v="3"/>
    <x v="618"/>
    <d v="2024-01-01T00:00:00"/>
    <x v="2"/>
    <x v="2"/>
    <n v="24.4"/>
    <x v="4"/>
  </r>
  <r>
    <s v="ORD107612"/>
    <x v="1"/>
    <x v="3"/>
    <n v="152.66999999999999"/>
    <n v="7.0000000000000007E-2"/>
    <n v="10.6869"/>
    <n v="141.98309999999998"/>
    <n v="3"/>
    <x v="329"/>
    <d v="2023-11-28T00:00:00"/>
    <x v="1"/>
    <x v="0"/>
    <n v="23.38"/>
    <x v="0"/>
  </r>
  <r>
    <s v="ORD103265"/>
    <x v="3"/>
    <x v="2"/>
    <n v="154.35"/>
    <n v="0.24"/>
    <n v="37.043999999999997"/>
    <n v="117.306"/>
    <n v="3"/>
    <x v="130"/>
    <d v="2024-12-28T00:00:00"/>
    <x v="0"/>
    <x v="1"/>
    <n v="46.24"/>
    <x v="5"/>
  </r>
  <r>
    <s v="ORD107448"/>
    <x v="3"/>
    <x v="1"/>
    <n v="156.5"/>
    <n v="0.06"/>
    <n v="9.3899999999999988"/>
    <n v="147.11000000000001"/>
    <n v="3"/>
    <x v="713"/>
    <d v="2023-05-12T00:00:00"/>
    <x v="0"/>
    <x v="1"/>
    <n v="44.61"/>
    <x v="0"/>
  </r>
  <r>
    <s v="ORD109892"/>
    <x v="0"/>
    <x v="0"/>
    <n v="160.91"/>
    <n v="0.23"/>
    <n v="37.009300000000003"/>
    <n v="123.9007"/>
    <n v="3"/>
    <x v="498"/>
    <d v="2024-09-13T00:00:00"/>
    <x v="0"/>
    <x v="2"/>
    <n v="45.24"/>
    <x v="0"/>
  </r>
  <r>
    <s v="ORD111608"/>
    <x v="1"/>
    <x v="3"/>
    <n v="162.71"/>
    <n v="0.01"/>
    <n v="1.6271000000000002"/>
    <n v="161.0829"/>
    <n v="3"/>
    <x v="555"/>
    <d v="2023-01-19T00:00:00"/>
    <x v="0"/>
    <x v="2"/>
    <n v="40.65"/>
    <x v="5"/>
  </r>
  <r>
    <s v="ORD110302"/>
    <x v="2"/>
    <x v="4"/>
    <n v="169.21"/>
    <n v="0.49"/>
    <n v="82.912900000000008"/>
    <n v="86.2971"/>
    <n v="3"/>
    <x v="623"/>
    <d v="2025-01-06T00:00:00"/>
    <x v="1"/>
    <x v="1"/>
    <n v="15.3"/>
    <x v="3"/>
  </r>
  <r>
    <s v="ORD100787"/>
    <x v="3"/>
    <x v="2"/>
    <n v="175.76"/>
    <n v="0.06"/>
    <n v="10.545599999999999"/>
    <n v="165.21439999999998"/>
    <n v="3"/>
    <x v="373"/>
    <d v="2024-04-04T00:00:00"/>
    <x v="0"/>
    <x v="1"/>
    <n v="13.75"/>
    <x v="3"/>
  </r>
  <r>
    <s v="ORD100121"/>
    <x v="1"/>
    <x v="0"/>
    <n v="176.35"/>
    <n v="0.13"/>
    <n v="22.9255"/>
    <n v="153.42449999999999"/>
    <n v="3"/>
    <x v="629"/>
    <d v="2023-06-29T00:00:00"/>
    <x v="0"/>
    <x v="0"/>
    <n v="40.409999999999997"/>
    <x v="1"/>
  </r>
  <r>
    <s v="ORD102787"/>
    <x v="1"/>
    <x v="0"/>
    <n v="182.21"/>
    <n v="0.44"/>
    <n v="80.17240000000001"/>
    <n v="102.0376"/>
    <n v="3"/>
    <x v="236"/>
    <d v="2023-11-09T00:00:00"/>
    <x v="2"/>
    <x v="0"/>
    <n v="14.58"/>
    <x v="2"/>
  </r>
  <r>
    <s v="ORD107256"/>
    <x v="2"/>
    <x v="1"/>
    <n v="183.55"/>
    <n v="0.31"/>
    <n v="56.900500000000001"/>
    <n v="126.64950000000002"/>
    <n v="3"/>
    <x v="472"/>
    <d v="2023-02-08T00:00:00"/>
    <x v="1"/>
    <x v="2"/>
    <n v="16.27"/>
    <x v="1"/>
  </r>
  <r>
    <s v="ORD103406"/>
    <x v="2"/>
    <x v="4"/>
    <n v="193.88"/>
    <n v="0.04"/>
    <n v="7.7552000000000003"/>
    <n v="186.12479999999999"/>
    <n v="3"/>
    <x v="71"/>
    <d v="2023-08-18T00:00:00"/>
    <x v="2"/>
    <x v="2"/>
    <n v="19.079999999999998"/>
    <x v="3"/>
  </r>
  <r>
    <s v="ORD104178"/>
    <x v="2"/>
    <x v="4"/>
    <n v="194.84"/>
    <n v="0.23"/>
    <n v="44.813200000000002"/>
    <n v="150.02680000000001"/>
    <n v="3"/>
    <x v="173"/>
    <d v="2024-06-09T00:00:00"/>
    <x v="0"/>
    <x v="0"/>
    <n v="36.68"/>
    <x v="3"/>
  </r>
  <r>
    <s v="ORD102047"/>
    <x v="0"/>
    <x v="1"/>
    <n v="196.81"/>
    <n v="0.19"/>
    <n v="37.393900000000002"/>
    <n v="159.4161"/>
    <n v="3"/>
    <x v="19"/>
    <d v="2023-10-28T00:00:00"/>
    <x v="2"/>
    <x v="2"/>
    <n v="15.1"/>
    <x v="2"/>
  </r>
  <r>
    <s v="ORD101015"/>
    <x v="2"/>
    <x v="4"/>
    <n v="197.95"/>
    <n v="0.12"/>
    <n v="23.753999999999998"/>
    <n v="174.196"/>
    <n v="3"/>
    <x v="310"/>
    <d v="2024-02-18T00:00:00"/>
    <x v="2"/>
    <x v="1"/>
    <n v="38.020000000000003"/>
    <x v="4"/>
  </r>
  <r>
    <s v="ORD114351"/>
    <x v="1"/>
    <x v="2"/>
    <n v="199.53"/>
    <n v="0.15"/>
    <n v="29.929499999999997"/>
    <n v="169.60050000000001"/>
    <n v="3"/>
    <x v="395"/>
    <d v="2023-07-01T00:00:00"/>
    <x v="0"/>
    <x v="1"/>
    <n v="48.59"/>
    <x v="0"/>
  </r>
  <r>
    <s v="ORD105422"/>
    <x v="2"/>
    <x v="3"/>
    <n v="199.76"/>
    <n v="0.37"/>
    <n v="73.911199999999994"/>
    <n v="125.8488"/>
    <n v="3"/>
    <x v="307"/>
    <d v="2023-01-03T00:00:00"/>
    <x v="0"/>
    <x v="0"/>
    <n v="53.15"/>
    <x v="4"/>
  </r>
  <r>
    <s v="ORD111176"/>
    <x v="1"/>
    <x v="0"/>
    <n v="200.42"/>
    <n v="0.48"/>
    <n v="96.201599999999985"/>
    <n v="104.2184"/>
    <n v="3"/>
    <x v="22"/>
    <d v="2023-10-01T00:00:00"/>
    <x v="0"/>
    <x v="2"/>
    <n v="20.16"/>
    <x v="1"/>
  </r>
  <r>
    <s v="ORD105566"/>
    <x v="1"/>
    <x v="3"/>
    <n v="202.39"/>
    <n v="0.28000000000000003"/>
    <n v="56.669200000000004"/>
    <n v="145.7208"/>
    <n v="3"/>
    <x v="76"/>
    <d v="2024-06-25T00:00:00"/>
    <x v="1"/>
    <x v="2"/>
    <n v="59.85"/>
    <x v="3"/>
  </r>
  <r>
    <s v="ORD107253"/>
    <x v="1"/>
    <x v="2"/>
    <n v="209.71"/>
    <n v="0.15"/>
    <n v="31.456499999999998"/>
    <n v="178.2535"/>
    <n v="3"/>
    <x v="665"/>
    <d v="2023-10-06T00:00:00"/>
    <x v="2"/>
    <x v="0"/>
    <n v="43.44"/>
    <x v="4"/>
  </r>
  <r>
    <s v="ORD110187"/>
    <x v="0"/>
    <x v="4"/>
    <n v="210.78"/>
    <n v="0.45"/>
    <n v="94.850999999999999"/>
    <n v="115.929"/>
    <n v="3"/>
    <x v="691"/>
    <d v="2024-04-09T00:00:00"/>
    <x v="2"/>
    <x v="1"/>
    <n v="28.02"/>
    <x v="1"/>
  </r>
  <r>
    <s v="ORD110000"/>
    <x v="0"/>
    <x v="2"/>
    <n v="211.78"/>
    <n v="0.19"/>
    <n v="40.238199999999999"/>
    <n v="171.54179999999999"/>
    <n v="3"/>
    <x v="684"/>
    <d v="2023-08-29T00:00:00"/>
    <x v="1"/>
    <x v="0"/>
    <n v="12.86"/>
    <x v="1"/>
  </r>
  <r>
    <s v="ORD112451"/>
    <x v="1"/>
    <x v="3"/>
    <n v="213.04"/>
    <n v="0.02"/>
    <n v="4.2607999999999997"/>
    <n v="208.7792"/>
    <n v="3"/>
    <x v="67"/>
    <d v="2023-08-10T00:00:00"/>
    <x v="0"/>
    <x v="1"/>
    <n v="23.32"/>
    <x v="3"/>
  </r>
  <r>
    <s v="ORD106705"/>
    <x v="2"/>
    <x v="4"/>
    <n v="214.55"/>
    <n v="0.04"/>
    <n v="8.5820000000000007"/>
    <n v="205.96800000000002"/>
    <n v="3"/>
    <x v="351"/>
    <d v="2024-05-24T00:00:00"/>
    <x v="1"/>
    <x v="1"/>
    <n v="12.93"/>
    <x v="5"/>
  </r>
  <r>
    <s v="ORD109775"/>
    <x v="3"/>
    <x v="1"/>
    <n v="218.65"/>
    <n v="0.32"/>
    <n v="69.968000000000004"/>
    <n v="148.68200000000002"/>
    <n v="3"/>
    <x v="411"/>
    <d v="2023-04-15T00:00:00"/>
    <x v="2"/>
    <x v="0"/>
    <n v="50.94"/>
    <x v="1"/>
  </r>
  <r>
    <s v="ORD106490"/>
    <x v="1"/>
    <x v="0"/>
    <n v="225.78"/>
    <n v="0.16"/>
    <n v="36.1248"/>
    <n v="189.65520000000001"/>
    <n v="3"/>
    <x v="143"/>
    <d v="2024-09-17T00:00:00"/>
    <x v="2"/>
    <x v="2"/>
    <n v="20.77"/>
    <x v="2"/>
  </r>
  <r>
    <s v="ORD105612"/>
    <x v="0"/>
    <x v="3"/>
    <n v="226.36"/>
    <n v="0.12"/>
    <n v="27.1632"/>
    <n v="199.19680000000002"/>
    <n v="3"/>
    <x v="723"/>
    <d v="2024-06-29T00:00:00"/>
    <x v="2"/>
    <x v="2"/>
    <n v="58.24"/>
    <x v="3"/>
  </r>
  <r>
    <s v="ORD111446"/>
    <x v="3"/>
    <x v="1"/>
    <n v="226.57"/>
    <n v="0.25"/>
    <n v="56.642499999999998"/>
    <n v="169.92750000000001"/>
    <n v="3"/>
    <x v="129"/>
    <d v="2023-11-24T00:00:00"/>
    <x v="0"/>
    <x v="2"/>
    <n v="59.94"/>
    <x v="0"/>
  </r>
  <r>
    <s v="ORD112956"/>
    <x v="2"/>
    <x v="4"/>
    <n v="233.35"/>
    <n v="0.31"/>
    <n v="72.338499999999996"/>
    <n v="161.01150000000001"/>
    <n v="3"/>
    <x v="237"/>
    <d v="2024-08-04T00:00:00"/>
    <x v="0"/>
    <x v="1"/>
    <n v="53.89"/>
    <x v="0"/>
  </r>
  <r>
    <s v="ORD112233"/>
    <x v="0"/>
    <x v="3"/>
    <n v="237.41"/>
    <n v="0.14000000000000001"/>
    <n v="33.237400000000001"/>
    <n v="204.17259999999999"/>
    <n v="3"/>
    <x v="138"/>
    <d v="2023-05-05T00:00:00"/>
    <x v="2"/>
    <x v="2"/>
    <n v="30.75"/>
    <x v="1"/>
  </r>
  <r>
    <s v="ORD113947"/>
    <x v="1"/>
    <x v="1"/>
    <n v="242.06"/>
    <n v="0.49"/>
    <n v="118.60939999999999"/>
    <n v="123.45060000000001"/>
    <n v="3"/>
    <x v="10"/>
    <d v="2023-12-16T00:00:00"/>
    <x v="1"/>
    <x v="0"/>
    <n v="22.05"/>
    <x v="5"/>
  </r>
  <r>
    <s v="ORD113826"/>
    <x v="0"/>
    <x v="2"/>
    <n v="243.93"/>
    <n v="0.22"/>
    <n v="53.6646"/>
    <n v="190.2654"/>
    <n v="3"/>
    <x v="700"/>
    <d v="2023-07-07T00:00:00"/>
    <x v="1"/>
    <x v="2"/>
    <n v="26.13"/>
    <x v="3"/>
  </r>
  <r>
    <s v="ORD115027"/>
    <x v="2"/>
    <x v="0"/>
    <n v="244.96"/>
    <n v="0.19"/>
    <n v="46.542400000000001"/>
    <n v="198.41759999999999"/>
    <n v="3"/>
    <x v="676"/>
    <d v="2024-03-04T00:00:00"/>
    <x v="2"/>
    <x v="1"/>
    <n v="60.34"/>
    <x v="1"/>
  </r>
  <r>
    <s v="ORD102958"/>
    <x v="0"/>
    <x v="1"/>
    <n v="250.11"/>
    <n v="0.49"/>
    <n v="122.5539"/>
    <n v="127.55610000000001"/>
    <n v="3"/>
    <x v="193"/>
    <d v="2023-06-25T00:00:00"/>
    <x v="1"/>
    <x v="1"/>
    <n v="39.659999999999997"/>
    <x v="2"/>
  </r>
  <r>
    <s v="ORD108353"/>
    <x v="0"/>
    <x v="1"/>
    <n v="253.11"/>
    <n v="0.31"/>
    <n v="78.464100000000002"/>
    <n v="174.64590000000001"/>
    <n v="3"/>
    <x v="380"/>
    <d v="2024-03-16T00:00:00"/>
    <x v="2"/>
    <x v="2"/>
    <n v="39.97"/>
    <x v="0"/>
  </r>
  <r>
    <s v="ORD110328"/>
    <x v="1"/>
    <x v="3"/>
    <n v="256.36"/>
    <n v="0.42"/>
    <n v="107.6712"/>
    <n v="148.68880000000001"/>
    <n v="3"/>
    <x v="677"/>
    <d v="2024-05-08T00:00:00"/>
    <x v="0"/>
    <x v="2"/>
    <n v="59.44"/>
    <x v="1"/>
  </r>
  <r>
    <s v="ORD110022"/>
    <x v="0"/>
    <x v="0"/>
    <n v="256.73"/>
    <n v="0.05"/>
    <n v="12.836500000000001"/>
    <n v="243.89350000000002"/>
    <n v="3"/>
    <x v="282"/>
    <d v="2023-12-09T00:00:00"/>
    <x v="1"/>
    <x v="2"/>
    <n v="60.11"/>
    <x v="4"/>
  </r>
  <r>
    <s v="ORD106498"/>
    <x v="2"/>
    <x v="3"/>
    <n v="262.67"/>
    <n v="0.28999999999999998"/>
    <n v="76.174300000000002"/>
    <n v="186.4957"/>
    <n v="3"/>
    <x v="611"/>
    <d v="2023-07-27T00:00:00"/>
    <x v="2"/>
    <x v="2"/>
    <n v="23.3"/>
    <x v="2"/>
  </r>
  <r>
    <s v="ORD114036"/>
    <x v="0"/>
    <x v="3"/>
    <n v="263.89"/>
    <n v="0.22"/>
    <n v="58.055799999999998"/>
    <n v="205.83419999999998"/>
    <n v="3"/>
    <x v="206"/>
    <d v="2023-01-17T00:00:00"/>
    <x v="2"/>
    <x v="1"/>
    <n v="34.07"/>
    <x v="0"/>
  </r>
  <r>
    <s v="ORD104572"/>
    <x v="1"/>
    <x v="0"/>
    <n v="265.56"/>
    <n v="0.27"/>
    <n v="71.7012"/>
    <n v="193.8588"/>
    <n v="3"/>
    <x v="619"/>
    <d v="2024-09-16T00:00:00"/>
    <x v="1"/>
    <x v="1"/>
    <n v="33.159999999999997"/>
    <x v="1"/>
  </r>
  <r>
    <s v="ORD109295"/>
    <x v="0"/>
    <x v="2"/>
    <n v="265.79000000000002"/>
    <n v="0.04"/>
    <n v="10.631600000000001"/>
    <n v="255.15840000000003"/>
    <n v="3"/>
    <x v="656"/>
    <d v="2024-09-11T00:00:00"/>
    <x v="1"/>
    <x v="2"/>
    <n v="54.61"/>
    <x v="1"/>
  </r>
  <r>
    <s v="ORD105976"/>
    <x v="0"/>
    <x v="0"/>
    <n v="265.98"/>
    <n v="0.44"/>
    <n v="117.03120000000001"/>
    <n v="148.94880000000001"/>
    <n v="3"/>
    <x v="351"/>
    <d v="2024-05-25T00:00:00"/>
    <x v="2"/>
    <x v="2"/>
    <n v="37.840000000000003"/>
    <x v="4"/>
  </r>
  <r>
    <s v="ORD111216"/>
    <x v="3"/>
    <x v="4"/>
    <n v="266.75"/>
    <n v="0.23"/>
    <n v="61.352499999999999"/>
    <n v="205.39750000000001"/>
    <n v="3"/>
    <x v="574"/>
    <d v="2023-07-08T00:00:00"/>
    <x v="0"/>
    <x v="2"/>
    <n v="76.75"/>
    <x v="5"/>
  </r>
  <r>
    <s v="ORD106421"/>
    <x v="0"/>
    <x v="1"/>
    <n v="269.66000000000003"/>
    <n v="0.34"/>
    <n v="91.684400000000011"/>
    <n v="177.97560000000001"/>
    <n v="3"/>
    <x v="582"/>
    <d v="2023-08-02T00:00:00"/>
    <x v="0"/>
    <x v="1"/>
    <n v="19.5"/>
    <x v="0"/>
  </r>
  <r>
    <s v="ORD111432"/>
    <x v="3"/>
    <x v="4"/>
    <n v="275.44"/>
    <n v="0.25"/>
    <n v="68.86"/>
    <n v="206.57999999999998"/>
    <n v="3"/>
    <x v="432"/>
    <d v="2024-07-07T00:00:00"/>
    <x v="0"/>
    <x v="0"/>
    <n v="57.88"/>
    <x v="2"/>
  </r>
  <r>
    <s v="ORD104604"/>
    <x v="2"/>
    <x v="1"/>
    <n v="277.06"/>
    <n v="0.14000000000000001"/>
    <n v="38.788400000000003"/>
    <n v="238.27160000000001"/>
    <n v="3"/>
    <x v="728"/>
    <d v="2023-10-29T00:00:00"/>
    <x v="0"/>
    <x v="2"/>
    <n v="70.27"/>
    <x v="3"/>
  </r>
  <r>
    <s v="ORD105693"/>
    <x v="1"/>
    <x v="0"/>
    <n v="282.56"/>
    <n v="0.01"/>
    <n v="2.8256000000000001"/>
    <n v="279.73439999999999"/>
    <n v="3"/>
    <x v="315"/>
    <d v="2023-12-01T00:00:00"/>
    <x v="0"/>
    <x v="2"/>
    <n v="76.98"/>
    <x v="5"/>
  </r>
  <r>
    <s v="ORD106202"/>
    <x v="0"/>
    <x v="1"/>
    <n v="283.74"/>
    <n v="0.34"/>
    <n v="96.471600000000009"/>
    <n v="187.26839999999999"/>
    <n v="3"/>
    <x v="688"/>
    <d v="2024-06-19T00:00:00"/>
    <x v="0"/>
    <x v="1"/>
    <n v="49.25"/>
    <x v="0"/>
  </r>
  <r>
    <s v="ORD102596"/>
    <x v="0"/>
    <x v="3"/>
    <n v="287.63"/>
    <n v="0.26"/>
    <n v="74.783799999999999"/>
    <n v="212.84620000000001"/>
    <n v="3"/>
    <x v="513"/>
    <d v="2023-08-08T00:00:00"/>
    <x v="1"/>
    <x v="0"/>
    <n v="24.74"/>
    <x v="2"/>
  </r>
  <r>
    <s v="ORD113007"/>
    <x v="1"/>
    <x v="4"/>
    <n v="289.43"/>
    <n v="0.36"/>
    <n v="104.1948"/>
    <n v="185.23520000000002"/>
    <n v="3"/>
    <x v="191"/>
    <d v="2023-01-12T00:00:00"/>
    <x v="2"/>
    <x v="0"/>
    <n v="37.64"/>
    <x v="1"/>
  </r>
  <r>
    <s v="ORD105205"/>
    <x v="1"/>
    <x v="0"/>
    <n v="292.87"/>
    <n v="0.36"/>
    <n v="105.4332"/>
    <n v="187.43680000000001"/>
    <n v="3"/>
    <x v="167"/>
    <d v="2023-11-02T00:00:00"/>
    <x v="0"/>
    <x v="1"/>
    <n v="47.03"/>
    <x v="1"/>
  </r>
  <r>
    <s v="ORD110147"/>
    <x v="3"/>
    <x v="3"/>
    <n v="296.58999999999997"/>
    <n v="0.09"/>
    <n v="26.693099999999998"/>
    <n v="269.89689999999996"/>
    <n v="3"/>
    <x v="306"/>
    <d v="2024-09-02T00:00:00"/>
    <x v="0"/>
    <x v="2"/>
    <n v="36.409999999999997"/>
    <x v="0"/>
  </r>
  <r>
    <s v="ORD101851"/>
    <x v="1"/>
    <x v="0"/>
    <n v="298.94"/>
    <n v="0.28000000000000003"/>
    <n v="83.70320000000001"/>
    <n v="215.23679999999999"/>
    <n v="3"/>
    <x v="541"/>
    <d v="2023-03-12T00:00:00"/>
    <x v="0"/>
    <x v="1"/>
    <n v="67.41"/>
    <x v="2"/>
  </r>
  <r>
    <s v="ORD104886"/>
    <x v="0"/>
    <x v="2"/>
    <n v="305.13"/>
    <n v="0.06"/>
    <n v="18.3078"/>
    <n v="286.82220000000001"/>
    <n v="3"/>
    <x v="184"/>
    <d v="2023-08-18T00:00:00"/>
    <x v="0"/>
    <x v="1"/>
    <n v="23.21"/>
    <x v="3"/>
  </r>
  <r>
    <s v="ORD107661"/>
    <x v="3"/>
    <x v="1"/>
    <n v="308.02999999999997"/>
    <n v="0.08"/>
    <n v="24.642399999999999"/>
    <n v="283.38759999999996"/>
    <n v="3"/>
    <x v="370"/>
    <d v="2024-09-10T00:00:00"/>
    <x v="0"/>
    <x v="2"/>
    <n v="74.16"/>
    <x v="3"/>
  </r>
  <r>
    <s v="ORD109008"/>
    <x v="2"/>
    <x v="0"/>
    <n v="308.10000000000002"/>
    <n v="0.23"/>
    <n v="70.863000000000014"/>
    <n v="237.23700000000002"/>
    <n v="3"/>
    <x v="476"/>
    <d v="2023-02-18T00:00:00"/>
    <x v="1"/>
    <x v="2"/>
    <n v="64.7"/>
    <x v="5"/>
  </r>
  <r>
    <s v="ORD107396"/>
    <x v="0"/>
    <x v="4"/>
    <n v="309.89999999999998"/>
    <n v="0.35"/>
    <n v="108.46499999999999"/>
    <n v="201.435"/>
    <n v="3"/>
    <x v="85"/>
    <d v="2024-08-24T00:00:00"/>
    <x v="2"/>
    <x v="1"/>
    <n v="48.15"/>
    <x v="1"/>
  </r>
  <r>
    <s v="ORD108195"/>
    <x v="1"/>
    <x v="0"/>
    <n v="315.73"/>
    <n v="0.03"/>
    <n v="9.4718999999999998"/>
    <n v="306.25810000000001"/>
    <n v="3"/>
    <x v="497"/>
    <d v="2023-11-02T00:00:00"/>
    <x v="1"/>
    <x v="0"/>
    <n v="73.010000000000005"/>
    <x v="4"/>
  </r>
  <r>
    <s v="ORD114826"/>
    <x v="1"/>
    <x v="2"/>
    <n v="316.79000000000002"/>
    <n v="0.44"/>
    <n v="139.38760000000002"/>
    <n v="177.4024"/>
    <n v="3"/>
    <x v="556"/>
    <d v="2023-02-13T00:00:00"/>
    <x v="1"/>
    <x v="0"/>
    <n v="33.090000000000003"/>
    <x v="1"/>
  </r>
  <r>
    <s v="ORD110582"/>
    <x v="1"/>
    <x v="3"/>
    <n v="318.61"/>
    <n v="7.0000000000000007E-2"/>
    <n v="22.302700000000002"/>
    <n v="296.3073"/>
    <n v="3"/>
    <x v="677"/>
    <d v="2024-05-07T00:00:00"/>
    <x v="1"/>
    <x v="0"/>
    <n v="79.7"/>
    <x v="4"/>
  </r>
  <r>
    <s v="ORD108393"/>
    <x v="1"/>
    <x v="3"/>
    <n v="323.98"/>
    <n v="0.44"/>
    <n v="142.55120000000002"/>
    <n v="181.4288"/>
    <n v="3"/>
    <x v="34"/>
    <d v="2024-01-05T00:00:00"/>
    <x v="1"/>
    <x v="0"/>
    <n v="23.66"/>
    <x v="5"/>
  </r>
  <r>
    <s v="ORD114469"/>
    <x v="3"/>
    <x v="4"/>
    <n v="331.72"/>
    <n v="0.11"/>
    <n v="36.489200000000004"/>
    <n v="295.23080000000004"/>
    <n v="3"/>
    <x v="474"/>
    <d v="2024-03-04T00:00:00"/>
    <x v="2"/>
    <x v="1"/>
    <n v="72.73"/>
    <x v="5"/>
  </r>
  <r>
    <s v="ORD104087"/>
    <x v="1"/>
    <x v="3"/>
    <n v="336.03"/>
    <n v="0.28000000000000003"/>
    <n v="94.088400000000007"/>
    <n v="241.94159999999997"/>
    <n v="3"/>
    <x v="436"/>
    <d v="2024-10-29T00:00:00"/>
    <x v="0"/>
    <x v="0"/>
    <n v="26.42"/>
    <x v="3"/>
  </r>
  <r>
    <s v="ORD110832"/>
    <x v="1"/>
    <x v="2"/>
    <n v="338.49"/>
    <n v="0.11"/>
    <n v="37.233899999999998"/>
    <n v="301.2561"/>
    <n v="3"/>
    <x v="32"/>
    <d v="2024-10-28T00:00:00"/>
    <x v="1"/>
    <x v="0"/>
    <n v="28.1"/>
    <x v="4"/>
  </r>
  <r>
    <s v="ORD110500"/>
    <x v="3"/>
    <x v="3"/>
    <n v="340.1"/>
    <n v="0.45"/>
    <n v="153.04500000000002"/>
    <n v="187.05500000000001"/>
    <n v="3"/>
    <x v="360"/>
    <d v="2024-12-18T00:00:00"/>
    <x v="0"/>
    <x v="2"/>
    <n v="92.45"/>
    <x v="4"/>
  </r>
  <r>
    <s v="ORD114700"/>
    <x v="1"/>
    <x v="1"/>
    <n v="341.73"/>
    <n v="0.17"/>
    <n v="58.094100000000005"/>
    <n v="283.63589999999999"/>
    <n v="3"/>
    <x v="569"/>
    <d v="2024-04-20T00:00:00"/>
    <x v="0"/>
    <x v="2"/>
    <n v="74.5"/>
    <x v="1"/>
  </r>
  <r>
    <s v="ORD101241"/>
    <x v="3"/>
    <x v="2"/>
    <n v="349.53"/>
    <n v="0.4"/>
    <n v="139.81199999999998"/>
    <n v="209.71799999999999"/>
    <n v="3"/>
    <x v="583"/>
    <d v="2023-10-09T00:00:00"/>
    <x v="2"/>
    <x v="1"/>
    <n v="38.64"/>
    <x v="1"/>
  </r>
  <r>
    <s v="ORD106166"/>
    <x v="2"/>
    <x v="4"/>
    <n v="375.28"/>
    <n v="0.44"/>
    <n v="165.1232"/>
    <n v="210.15679999999998"/>
    <n v="3"/>
    <x v="506"/>
    <d v="2023-12-06T00:00:00"/>
    <x v="0"/>
    <x v="1"/>
    <n v="19.96"/>
    <x v="3"/>
  </r>
  <r>
    <s v="ORD115055"/>
    <x v="1"/>
    <x v="2"/>
    <n v="376.25"/>
    <n v="0.08"/>
    <n v="30.1"/>
    <n v="346.15"/>
    <n v="3"/>
    <x v="326"/>
    <d v="2024-06-19T00:00:00"/>
    <x v="2"/>
    <x v="0"/>
    <n v="65.55"/>
    <x v="0"/>
  </r>
  <r>
    <s v="ORD102591"/>
    <x v="2"/>
    <x v="4"/>
    <n v="377.08"/>
    <n v="0.24"/>
    <n v="90.499199999999988"/>
    <n v="286.58080000000001"/>
    <n v="3"/>
    <x v="447"/>
    <d v="2024-06-06T00:00:00"/>
    <x v="2"/>
    <x v="1"/>
    <n v="96.48"/>
    <x v="2"/>
  </r>
  <r>
    <s v="ORD103206"/>
    <x v="1"/>
    <x v="1"/>
    <n v="384.16"/>
    <n v="0.06"/>
    <n v="23.049600000000002"/>
    <n v="361.11040000000003"/>
    <n v="3"/>
    <x v="225"/>
    <d v="2024-07-13T00:00:00"/>
    <x v="0"/>
    <x v="0"/>
    <n v="71.959999999999994"/>
    <x v="1"/>
  </r>
  <r>
    <s v="ORD102775"/>
    <x v="3"/>
    <x v="3"/>
    <n v="384.88"/>
    <n v="0.09"/>
    <n v="34.639199999999995"/>
    <n v="350.24079999999998"/>
    <n v="3"/>
    <x v="182"/>
    <d v="2024-10-30T00:00:00"/>
    <x v="0"/>
    <x v="0"/>
    <n v="79.77"/>
    <x v="4"/>
  </r>
  <r>
    <s v="ORD110526"/>
    <x v="0"/>
    <x v="2"/>
    <n v="386.05"/>
    <n v="0.41"/>
    <n v="158.28049999999999"/>
    <n v="227.76950000000002"/>
    <n v="3"/>
    <x v="431"/>
    <d v="2024-06-19T00:00:00"/>
    <x v="1"/>
    <x v="1"/>
    <n v="39.840000000000003"/>
    <x v="4"/>
  </r>
  <r>
    <s v="ORD110197"/>
    <x v="1"/>
    <x v="4"/>
    <n v="387.44"/>
    <n v="0.43"/>
    <n v="166.5992"/>
    <n v="220.8408"/>
    <n v="3"/>
    <x v="535"/>
    <d v="2023-10-22T00:00:00"/>
    <x v="2"/>
    <x v="0"/>
    <n v="107.74"/>
    <x v="1"/>
  </r>
  <r>
    <s v="ORD107498"/>
    <x v="0"/>
    <x v="2"/>
    <n v="390.03"/>
    <n v="0.23"/>
    <n v="89.706900000000005"/>
    <n v="300.32309999999995"/>
    <n v="3"/>
    <x v="518"/>
    <d v="2024-11-18T00:00:00"/>
    <x v="0"/>
    <x v="2"/>
    <n v="87.88"/>
    <x v="4"/>
  </r>
  <r>
    <s v="ORD108469"/>
    <x v="1"/>
    <x v="0"/>
    <n v="394.09"/>
    <n v="0.08"/>
    <n v="31.527199999999997"/>
    <n v="362.56279999999998"/>
    <n v="3"/>
    <x v="307"/>
    <d v="2023-01-02T00:00:00"/>
    <x v="0"/>
    <x v="2"/>
    <n v="115.92"/>
    <x v="0"/>
  </r>
  <r>
    <s v="ORD115092"/>
    <x v="3"/>
    <x v="4"/>
    <n v="395.52"/>
    <n v="0.32"/>
    <n v="126.5664"/>
    <n v="268.95359999999999"/>
    <n v="3"/>
    <x v="616"/>
    <d v="2023-01-25T00:00:00"/>
    <x v="0"/>
    <x v="0"/>
    <n v="97.17"/>
    <x v="2"/>
  </r>
  <r>
    <s v="ORD105975"/>
    <x v="1"/>
    <x v="2"/>
    <n v="403.77"/>
    <n v="0.26"/>
    <n v="104.9802"/>
    <n v="298.78980000000001"/>
    <n v="3"/>
    <x v="348"/>
    <d v="2023-09-05T00:00:00"/>
    <x v="1"/>
    <x v="0"/>
    <n v="25.12"/>
    <x v="5"/>
  </r>
  <r>
    <s v="ORD102041"/>
    <x v="0"/>
    <x v="3"/>
    <n v="405.39"/>
    <n v="0.05"/>
    <n v="20.269500000000001"/>
    <n v="385.12049999999999"/>
    <n v="3"/>
    <x v="310"/>
    <d v="2024-02-15T00:00:00"/>
    <x v="2"/>
    <x v="0"/>
    <n v="78.91"/>
    <x v="5"/>
  </r>
  <r>
    <s v="ORD107501"/>
    <x v="3"/>
    <x v="0"/>
    <n v="412.47"/>
    <n v="0.17"/>
    <n v="70.119900000000015"/>
    <n v="342.3501"/>
    <n v="3"/>
    <x v="699"/>
    <d v="2023-01-28T00:00:00"/>
    <x v="0"/>
    <x v="1"/>
    <n v="87.94"/>
    <x v="0"/>
  </r>
  <r>
    <s v="ORD105213"/>
    <x v="2"/>
    <x v="2"/>
    <n v="413.64"/>
    <n v="0.49"/>
    <n v="202.68359999999998"/>
    <n v="210.9564"/>
    <n v="3"/>
    <x v="478"/>
    <d v="2024-02-13T00:00:00"/>
    <x v="2"/>
    <x v="0"/>
    <n v="106.82"/>
    <x v="4"/>
  </r>
  <r>
    <s v="ORD110421"/>
    <x v="2"/>
    <x v="2"/>
    <n v="416.34"/>
    <n v="0.39"/>
    <n v="162.37260000000001"/>
    <n v="253.96739999999997"/>
    <n v="3"/>
    <x v="444"/>
    <d v="2023-04-23T00:00:00"/>
    <x v="2"/>
    <x v="1"/>
    <n v="80.52"/>
    <x v="2"/>
  </r>
  <r>
    <s v="ORD113463"/>
    <x v="0"/>
    <x v="4"/>
    <n v="424.23"/>
    <n v="0.17"/>
    <n v="72.119100000000003"/>
    <n v="352.11090000000002"/>
    <n v="3"/>
    <x v="584"/>
    <d v="2023-09-30T00:00:00"/>
    <x v="1"/>
    <x v="1"/>
    <n v="125.7"/>
    <x v="2"/>
  </r>
  <r>
    <s v="ORD105035"/>
    <x v="2"/>
    <x v="1"/>
    <n v="424.87"/>
    <n v="0.41"/>
    <n v="174.19669999999999"/>
    <n v="250.67330000000001"/>
    <n v="3"/>
    <x v="433"/>
    <d v="2023-04-16T00:00:00"/>
    <x v="0"/>
    <x v="1"/>
    <n v="42.01"/>
    <x v="1"/>
  </r>
  <r>
    <s v="ORD102814"/>
    <x v="3"/>
    <x v="3"/>
    <n v="434.98"/>
    <n v="0.23"/>
    <n v="100.04540000000001"/>
    <n v="334.93459999999999"/>
    <n v="3"/>
    <x v="551"/>
    <d v="2024-02-26T00:00:00"/>
    <x v="1"/>
    <x v="2"/>
    <n v="128.16999999999999"/>
    <x v="3"/>
  </r>
  <r>
    <s v="ORD102711"/>
    <x v="0"/>
    <x v="4"/>
    <n v="435.87"/>
    <n v="0.21"/>
    <n v="91.532699999999991"/>
    <n v="344.33730000000003"/>
    <n v="3"/>
    <x v="370"/>
    <d v="2024-09-09T00:00:00"/>
    <x v="0"/>
    <x v="1"/>
    <n v="74.3"/>
    <x v="4"/>
  </r>
  <r>
    <s v="ORD107402"/>
    <x v="0"/>
    <x v="2"/>
    <n v="461.39"/>
    <n v="0.08"/>
    <n v="36.911200000000001"/>
    <n v="424.47879999999998"/>
    <n v="3"/>
    <x v="460"/>
    <d v="2023-05-15T00:00:00"/>
    <x v="0"/>
    <x v="2"/>
    <n v="59.98"/>
    <x v="3"/>
  </r>
  <r>
    <s v="ORD111810"/>
    <x v="1"/>
    <x v="0"/>
    <n v="478.4"/>
    <n v="0.14000000000000001"/>
    <n v="66.975999999999999"/>
    <n v="411.42399999999998"/>
    <n v="3"/>
    <x v="504"/>
    <d v="2023-03-22T00:00:00"/>
    <x v="2"/>
    <x v="0"/>
    <n v="36.93"/>
    <x v="3"/>
  </r>
  <r>
    <s v="ORD108688"/>
    <x v="2"/>
    <x v="3"/>
    <n v="492.14"/>
    <n v="0.48"/>
    <n v="236.22719999999998"/>
    <n v="255.9128"/>
    <n v="3"/>
    <x v="146"/>
    <d v="2023-12-26T00:00:00"/>
    <x v="2"/>
    <x v="2"/>
    <n v="60.45"/>
    <x v="2"/>
  </r>
  <r>
    <s v="ORD110829"/>
    <x v="0"/>
    <x v="0"/>
    <n v="496.93"/>
    <n v="0.37"/>
    <n v="183.86410000000001"/>
    <n v="313.0659"/>
    <n v="3"/>
    <x v="638"/>
    <d v="2023-12-20T00:00:00"/>
    <x v="0"/>
    <x v="1"/>
    <n v="81.709999999999994"/>
    <x v="0"/>
  </r>
  <r>
    <s v="ORD112609"/>
    <x v="3"/>
    <x v="0"/>
    <n v="497.08"/>
    <n v="0.09"/>
    <n v="44.737199999999994"/>
    <n v="452.34280000000001"/>
    <n v="3"/>
    <x v="124"/>
    <d v="2023-09-26T00:00:00"/>
    <x v="2"/>
    <x v="0"/>
    <n v="63.78"/>
    <x v="5"/>
  </r>
  <r>
    <s v="ORD106574"/>
    <x v="3"/>
    <x v="1"/>
    <n v="497.28"/>
    <n v="0.44"/>
    <n v="218.80319999999998"/>
    <n v="278.47680000000003"/>
    <n v="3"/>
    <x v="388"/>
    <d v="2023-07-04T00:00:00"/>
    <x v="2"/>
    <x v="0"/>
    <n v="85.18"/>
    <x v="4"/>
  </r>
  <r>
    <s v="ORD105124"/>
    <x v="3"/>
    <x v="3"/>
    <n v="498.02"/>
    <n v="0.5"/>
    <n v="249.01"/>
    <n v="249.01"/>
    <n v="3"/>
    <x v="125"/>
    <d v="2023-09-05T00:00:00"/>
    <x v="1"/>
    <x v="0"/>
    <n v="49.74"/>
    <x v="0"/>
  </r>
  <r>
    <s v="ORD113409"/>
    <x v="2"/>
    <x v="0"/>
    <n v="502.92"/>
    <n v="0.27"/>
    <n v="135.78840000000002"/>
    <n v="367.13159999999999"/>
    <n v="3"/>
    <x v="123"/>
    <d v="2023-09-13T00:00:00"/>
    <x v="1"/>
    <x v="2"/>
    <n v="77.650000000000006"/>
    <x v="2"/>
  </r>
  <r>
    <s v="ORD103336"/>
    <x v="2"/>
    <x v="1"/>
    <n v="504.27"/>
    <n v="0.41"/>
    <n v="206.75069999999997"/>
    <n v="297.51930000000004"/>
    <n v="3"/>
    <x v="460"/>
    <d v="2023-05-18T00:00:00"/>
    <x v="0"/>
    <x v="2"/>
    <n v="72.03"/>
    <x v="3"/>
  </r>
  <r>
    <s v="ORD108426"/>
    <x v="2"/>
    <x v="3"/>
    <n v="512.74"/>
    <n v="0.04"/>
    <n v="20.509600000000002"/>
    <n v="492.23040000000003"/>
    <n v="3"/>
    <x v="629"/>
    <d v="2023-06-28T00:00:00"/>
    <x v="0"/>
    <x v="2"/>
    <n v="66.62"/>
    <x v="4"/>
  </r>
  <r>
    <s v="ORD104011"/>
    <x v="0"/>
    <x v="2"/>
    <n v="513.23"/>
    <n v="0.2"/>
    <n v="102.64600000000002"/>
    <n v="410.584"/>
    <n v="3"/>
    <x v="291"/>
    <d v="2023-09-20T00:00:00"/>
    <x v="0"/>
    <x v="1"/>
    <n v="88.21"/>
    <x v="2"/>
  </r>
  <r>
    <s v="ORD113112"/>
    <x v="0"/>
    <x v="3"/>
    <n v="513.41999999999996"/>
    <n v="0.23"/>
    <n v="118.08659999999999"/>
    <n v="395.33339999999998"/>
    <n v="3"/>
    <x v="680"/>
    <d v="2023-05-08T00:00:00"/>
    <x v="0"/>
    <x v="0"/>
    <n v="52.41"/>
    <x v="2"/>
  </r>
  <r>
    <s v="ORD100783"/>
    <x v="3"/>
    <x v="4"/>
    <n v="513.91"/>
    <n v="0.01"/>
    <n v="5.1391"/>
    <n v="508.77089999999998"/>
    <n v="3"/>
    <x v="351"/>
    <d v="2024-05-27T00:00:00"/>
    <x v="0"/>
    <x v="2"/>
    <n v="90.34"/>
    <x v="5"/>
  </r>
  <r>
    <s v="ORD104834"/>
    <x v="0"/>
    <x v="1"/>
    <n v="514.19000000000005"/>
    <n v="0.36"/>
    <n v="185.10840000000002"/>
    <n v="329.08160000000004"/>
    <n v="3"/>
    <x v="11"/>
    <d v="2024-06-07T00:00:00"/>
    <x v="1"/>
    <x v="0"/>
    <n v="79.64"/>
    <x v="1"/>
  </r>
  <r>
    <s v="ORD105882"/>
    <x v="3"/>
    <x v="4"/>
    <n v="520.49"/>
    <n v="0.24"/>
    <n v="124.91759999999999"/>
    <n v="395.57240000000002"/>
    <n v="3"/>
    <x v="32"/>
    <d v="2024-10-24T00:00:00"/>
    <x v="2"/>
    <x v="0"/>
    <n v="154.5"/>
    <x v="4"/>
  </r>
  <r>
    <s v="ORD113417"/>
    <x v="3"/>
    <x v="0"/>
    <n v="520.51"/>
    <n v="0.39"/>
    <n v="202.99889999999999"/>
    <n v="317.5111"/>
    <n v="3"/>
    <x v="117"/>
    <d v="2023-03-13T00:00:00"/>
    <x v="0"/>
    <x v="0"/>
    <n v="140.72999999999999"/>
    <x v="1"/>
  </r>
  <r>
    <s v="ORD112718"/>
    <x v="0"/>
    <x v="2"/>
    <n v="528.36"/>
    <n v="0.43"/>
    <n v="227.19480000000001"/>
    <n v="301.16520000000003"/>
    <n v="3"/>
    <x v="12"/>
    <d v="2024-11-05T00:00:00"/>
    <x v="2"/>
    <x v="2"/>
    <n v="40.1"/>
    <x v="1"/>
  </r>
  <r>
    <s v="ORD112183"/>
    <x v="0"/>
    <x v="3"/>
    <n v="528.65"/>
    <n v="0.48"/>
    <n v="253.75199999999998"/>
    <n v="274.89800000000002"/>
    <n v="3"/>
    <x v="584"/>
    <d v="2023-09-30T00:00:00"/>
    <x v="1"/>
    <x v="1"/>
    <n v="81.56"/>
    <x v="2"/>
  </r>
  <r>
    <s v="ORD101335"/>
    <x v="2"/>
    <x v="0"/>
    <n v="530.54999999999995"/>
    <n v="0.35"/>
    <n v="185.69249999999997"/>
    <n v="344.85749999999996"/>
    <n v="3"/>
    <x v="53"/>
    <d v="2023-03-04T00:00:00"/>
    <x v="2"/>
    <x v="1"/>
    <n v="38.65"/>
    <x v="4"/>
  </r>
  <r>
    <s v="ORD108057"/>
    <x v="0"/>
    <x v="4"/>
    <n v="536.49"/>
    <n v="0.27"/>
    <n v="144.85230000000001"/>
    <n v="391.6377"/>
    <n v="3"/>
    <x v="22"/>
    <d v="2023-10-01T00:00:00"/>
    <x v="1"/>
    <x v="1"/>
    <n v="64.25"/>
    <x v="5"/>
  </r>
  <r>
    <s v="ORD104133"/>
    <x v="3"/>
    <x v="4"/>
    <n v="545.70000000000005"/>
    <n v="0.46"/>
    <n v="251.02200000000002"/>
    <n v="294.678"/>
    <n v="3"/>
    <x v="132"/>
    <d v="2024-01-17T00:00:00"/>
    <x v="2"/>
    <x v="1"/>
    <n v="40.97"/>
    <x v="5"/>
  </r>
  <r>
    <s v="ORD105291"/>
    <x v="2"/>
    <x v="0"/>
    <n v="546.23"/>
    <n v="0.46"/>
    <n v="251.26580000000001"/>
    <n v="294.96420000000001"/>
    <n v="3"/>
    <x v="215"/>
    <d v="2024-09-26T00:00:00"/>
    <x v="2"/>
    <x v="1"/>
    <n v="93.51"/>
    <x v="1"/>
  </r>
  <r>
    <s v="ORD110778"/>
    <x v="2"/>
    <x v="3"/>
    <n v="547.35"/>
    <n v="0.25"/>
    <n v="136.83750000000001"/>
    <n v="410.51250000000005"/>
    <n v="3"/>
    <x v="575"/>
    <d v="2024-07-17T00:00:00"/>
    <x v="0"/>
    <x v="2"/>
    <n v="51.62"/>
    <x v="0"/>
  </r>
  <r>
    <s v="ORD113091"/>
    <x v="1"/>
    <x v="2"/>
    <n v="547.75"/>
    <n v="0.11"/>
    <n v="60.252499999999998"/>
    <n v="487.4975"/>
    <n v="3"/>
    <x v="632"/>
    <d v="2024-10-08T00:00:00"/>
    <x v="0"/>
    <x v="1"/>
    <n v="39.08"/>
    <x v="5"/>
  </r>
  <r>
    <s v="ORD104411"/>
    <x v="2"/>
    <x v="4"/>
    <n v="551.29999999999995"/>
    <n v="0.09"/>
    <n v="49.616999999999997"/>
    <n v="501.68299999999994"/>
    <n v="3"/>
    <x v="195"/>
    <d v="2023-02-26T00:00:00"/>
    <x v="1"/>
    <x v="2"/>
    <n v="103.63"/>
    <x v="1"/>
  </r>
  <r>
    <s v="ORD106390"/>
    <x v="2"/>
    <x v="3"/>
    <n v="558.67999999999995"/>
    <n v="0.33"/>
    <n v="184.36439999999999"/>
    <n v="374.31559999999996"/>
    <n v="3"/>
    <x v="225"/>
    <d v="2024-07-08T00:00:00"/>
    <x v="2"/>
    <x v="0"/>
    <n v="138.58000000000001"/>
    <x v="5"/>
  </r>
  <r>
    <s v="ORD100397"/>
    <x v="2"/>
    <x v="1"/>
    <n v="559.61"/>
    <n v="0.39"/>
    <n v="218.24790000000002"/>
    <n v="341.3621"/>
    <n v="3"/>
    <x v="185"/>
    <d v="2024-07-12T00:00:00"/>
    <x v="0"/>
    <x v="1"/>
    <n v="66.31"/>
    <x v="2"/>
  </r>
  <r>
    <s v="ORD110617"/>
    <x v="1"/>
    <x v="1"/>
    <n v="561.71"/>
    <n v="0.25"/>
    <n v="140.42750000000001"/>
    <n v="421.28250000000003"/>
    <n v="3"/>
    <x v="637"/>
    <d v="2024-11-26T00:00:00"/>
    <x v="1"/>
    <x v="2"/>
    <n v="126.14"/>
    <x v="5"/>
  </r>
  <r>
    <s v="ORD112471"/>
    <x v="0"/>
    <x v="2"/>
    <n v="566.20000000000005"/>
    <n v="0.22"/>
    <n v="124.56400000000001"/>
    <n v="441.63600000000002"/>
    <n v="3"/>
    <x v="648"/>
    <d v="2024-03-31T00:00:00"/>
    <x v="0"/>
    <x v="2"/>
    <n v="139.08000000000001"/>
    <x v="3"/>
  </r>
  <r>
    <s v="ORD108213"/>
    <x v="2"/>
    <x v="1"/>
    <n v="578.28"/>
    <n v="0.34"/>
    <n v="196.61520000000002"/>
    <n v="381.66479999999996"/>
    <n v="3"/>
    <x v="139"/>
    <d v="2023-02-09T00:00:00"/>
    <x v="0"/>
    <x v="2"/>
    <n v="39.119999999999997"/>
    <x v="3"/>
  </r>
  <r>
    <s v="ORD105573"/>
    <x v="1"/>
    <x v="2"/>
    <n v="578.66999999999996"/>
    <n v="0"/>
    <n v="0"/>
    <n v="578.66999999999996"/>
    <n v="3"/>
    <x v="700"/>
    <d v="2023-07-05T00:00:00"/>
    <x v="0"/>
    <x v="0"/>
    <n v="134.36000000000001"/>
    <x v="4"/>
  </r>
  <r>
    <s v="ORD114605"/>
    <x v="1"/>
    <x v="0"/>
    <n v="580.54999999999995"/>
    <n v="0.23"/>
    <n v="133.5265"/>
    <n v="447.02349999999996"/>
    <n v="3"/>
    <x v="250"/>
    <d v="2023-08-24T00:00:00"/>
    <x v="1"/>
    <x v="2"/>
    <n v="30.84"/>
    <x v="2"/>
  </r>
  <r>
    <s v="ORD113233"/>
    <x v="1"/>
    <x v="0"/>
    <n v="582.69000000000005"/>
    <n v="0.12"/>
    <n v="69.922800000000009"/>
    <n v="512.7672"/>
    <n v="3"/>
    <x v="142"/>
    <d v="2023-07-16T00:00:00"/>
    <x v="2"/>
    <x v="2"/>
    <n v="34.97"/>
    <x v="3"/>
  </r>
  <r>
    <s v="ORD115311"/>
    <x v="3"/>
    <x v="4"/>
    <n v="584.73"/>
    <n v="0.49"/>
    <n v="286.51769999999999"/>
    <n v="298.21230000000003"/>
    <n v="3"/>
    <x v="366"/>
    <d v="2024-06-13T00:00:00"/>
    <x v="0"/>
    <x v="2"/>
    <n v="112.57"/>
    <x v="0"/>
  </r>
  <r>
    <s v="ORD103299"/>
    <x v="1"/>
    <x v="4"/>
    <n v="587.66"/>
    <n v="0.28000000000000003"/>
    <n v="164.54480000000001"/>
    <n v="423.11519999999996"/>
    <n v="3"/>
    <x v="659"/>
    <d v="2023-06-01T00:00:00"/>
    <x v="0"/>
    <x v="0"/>
    <n v="108.41"/>
    <x v="1"/>
  </r>
  <r>
    <s v="ORD104180"/>
    <x v="0"/>
    <x v="2"/>
    <n v="590.38"/>
    <n v="0.21"/>
    <n v="123.9798"/>
    <n v="466.40019999999998"/>
    <n v="3"/>
    <x v="119"/>
    <d v="2024-05-17T00:00:00"/>
    <x v="0"/>
    <x v="0"/>
    <n v="175.2"/>
    <x v="3"/>
  </r>
  <r>
    <s v="ORD108008"/>
    <x v="3"/>
    <x v="4"/>
    <n v="594.44000000000005"/>
    <n v="0.4"/>
    <n v="237.77600000000004"/>
    <n v="356.66399999999999"/>
    <n v="3"/>
    <x v="48"/>
    <d v="2024-05-13T00:00:00"/>
    <x v="1"/>
    <x v="2"/>
    <n v="39.5"/>
    <x v="0"/>
  </r>
  <r>
    <s v="ORD113969"/>
    <x v="1"/>
    <x v="4"/>
    <n v="596.77"/>
    <n v="0.08"/>
    <n v="47.741599999999998"/>
    <n v="549.02840000000003"/>
    <n v="3"/>
    <x v="410"/>
    <d v="2023-05-02T00:00:00"/>
    <x v="2"/>
    <x v="0"/>
    <n v="138.49"/>
    <x v="3"/>
  </r>
  <r>
    <s v="ORD104290"/>
    <x v="0"/>
    <x v="4"/>
    <n v="597.35"/>
    <n v="0.05"/>
    <n v="29.867500000000003"/>
    <n v="567.48250000000007"/>
    <n v="3"/>
    <x v="193"/>
    <d v="2023-06-23T00:00:00"/>
    <x v="2"/>
    <x v="2"/>
    <n v="37.61"/>
    <x v="4"/>
  </r>
  <r>
    <s v="ORD108194"/>
    <x v="3"/>
    <x v="3"/>
    <n v="601.36"/>
    <n v="0.15"/>
    <n v="90.203999999999994"/>
    <n v="511.15600000000001"/>
    <n v="3"/>
    <x v="113"/>
    <d v="2024-07-20T00:00:00"/>
    <x v="2"/>
    <x v="1"/>
    <n v="52.43"/>
    <x v="5"/>
  </r>
  <r>
    <s v="ORD109967"/>
    <x v="3"/>
    <x v="4"/>
    <n v="602.02"/>
    <n v="0.31"/>
    <n v="186.62619999999998"/>
    <n v="415.3938"/>
    <n v="3"/>
    <x v="447"/>
    <d v="2024-06-03T00:00:00"/>
    <x v="2"/>
    <x v="2"/>
    <n v="144.4"/>
    <x v="3"/>
  </r>
  <r>
    <s v="ORD100925"/>
    <x v="0"/>
    <x v="1"/>
    <n v="602.1"/>
    <n v="0.17"/>
    <n v="102.35700000000001"/>
    <n v="499.74299999999999"/>
    <n v="3"/>
    <x v="522"/>
    <d v="2024-10-15T00:00:00"/>
    <x v="1"/>
    <x v="1"/>
    <n v="146.18"/>
    <x v="4"/>
  </r>
  <r>
    <s v="ORD105033"/>
    <x v="2"/>
    <x v="3"/>
    <n v="610.53"/>
    <n v="0.37"/>
    <n v="225.89609999999999"/>
    <n v="384.63389999999998"/>
    <n v="3"/>
    <x v="89"/>
    <d v="2024-11-15T00:00:00"/>
    <x v="1"/>
    <x v="2"/>
    <n v="129.19"/>
    <x v="0"/>
  </r>
  <r>
    <s v="ORD111159"/>
    <x v="3"/>
    <x v="4"/>
    <n v="612.57000000000005"/>
    <n v="0.26"/>
    <n v="159.26820000000001"/>
    <n v="453.30180000000007"/>
    <n v="3"/>
    <x v="281"/>
    <d v="2023-08-24T00:00:00"/>
    <x v="1"/>
    <x v="2"/>
    <n v="134.33000000000001"/>
    <x v="0"/>
  </r>
  <r>
    <s v="ORD110648"/>
    <x v="0"/>
    <x v="1"/>
    <n v="616.87"/>
    <n v="0.42"/>
    <n v="259.08539999999999"/>
    <n v="357.78460000000001"/>
    <n v="3"/>
    <x v="259"/>
    <d v="2024-10-12T00:00:00"/>
    <x v="2"/>
    <x v="0"/>
    <n v="163.71"/>
    <x v="3"/>
  </r>
  <r>
    <s v="ORD106371"/>
    <x v="1"/>
    <x v="0"/>
    <n v="620.62"/>
    <n v="0.18"/>
    <n v="111.71159999999999"/>
    <n v="508.90840000000003"/>
    <n v="3"/>
    <x v="547"/>
    <d v="2023-02-09T00:00:00"/>
    <x v="0"/>
    <x v="0"/>
    <n v="41"/>
    <x v="4"/>
  </r>
  <r>
    <s v="ORD106175"/>
    <x v="1"/>
    <x v="3"/>
    <n v="620.72"/>
    <n v="0"/>
    <n v="0"/>
    <n v="620.72"/>
    <n v="3"/>
    <x v="482"/>
    <d v="2023-03-22T00:00:00"/>
    <x v="0"/>
    <x v="1"/>
    <n v="132.25"/>
    <x v="5"/>
  </r>
  <r>
    <s v="ORD102385"/>
    <x v="2"/>
    <x v="3"/>
    <n v="626.88"/>
    <n v="0.39"/>
    <n v="244.48320000000001"/>
    <n v="382.39679999999998"/>
    <n v="3"/>
    <x v="630"/>
    <d v="2023-04-12T00:00:00"/>
    <x v="0"/>
    <x v="1"/>
    <n v="119.99"/>
    <x v="5"/>
  </r>
  <r>
    <s v="ORD111627"/>
    <x v="2"/>
    <x v="0"/>
    <n v="630.87"/>
    <n v="0.22"/>
    <n v="138.79140000000001"/>
    <n v="492.07859999999999"/>
    <n v="3"/>
    <x v="707"/>
    <d v="2023-07-24T00:00:00"/>
    <x v="1"/>
    <x v="2"/>
    <n v="56.31"/>
    <x v="3"/>
  </r>
  <r>
    <s v="ORD108501"/>
    <x v="1"/>
    <x v="0"/>
    <n v="635.26"/>
    <n v="0.37"/>
    <n v="235.0462"/>
    <n v="400.21379999999999"/>
    <n v="3"/>
    <x v="289"/>
    <d v="2024-02-01T00:00:00"/>
    <x v="0"/>
    <x v="1"/>
    <n v="108.6"/>
    <x v="3"/>
  </r>
  <r>
    <s v="ORD102563"/>
    <x v="1"/>
    <x v="4"/>
    <n v="638.34"/>
    <n v="0.13"/>
    <n v="82.984200000000001"/>
    <n v="555.35580000000004"/>
    <n v="3"/>
    <x v="22"/>
    <d v="2023-09-29T00:00:00"/>
    <x v="1"/>
    <x v="0"/>
    <n v="162.16999999999999"/>
    <x v="2"/>
  </r>
  <r>
    <s v="ORD105691"/>
    <x v="1"/>
    <x v="2"/>
    <n v="641.91999999999996"/>
    <n v="0.26"/>
    <n v="166.89920000000001"/>
    <n v="475.02079999999995"/>
    <n v="3"/>
    <x v="384"/>
    <d v="2023-05-28T00:00:00"/>
    <x v="2"/>
    <x v="2"/>
    <n v="102.48"/>
    <x v="3"/>
  </r>
  <r>
    <s v="ORD106301"/>
    <x v="2"/>
    <x v="0"/>
    <n v="643.86"/>
    <n v="0.4"/>
    <n v="257.54400000000004"/>
    <n v="386.31599999999997"/>
    <n v="3"/>
    <x v="188"/>
    <d v="2023-09-04T00:00:00"/>
    <x v="1"/>
    <x v="2"/>
    <n v="121.75"/>
    <x v="5"/>
  </r>
  <r>
    <s v="ORD113555"/>
    <x v="0"/>
    <x v="0"/>
    <n v="646.38"/>
    <n v="0.24"/>
    <n v="155.13120000000001"/>
    <n v="491.24879999999996"/>
    <n v="3"/>
    <x v="609"/>
    <d v="2023-10-08T00:00:00"/>
    <x v="0"/>
    <x v="0"/>
    <n v="142.87"/>
    <x v="1"/>
  </r>
  <r>
    <s v="ORD114102"/>
    <x v="1"/>
    <x v="2"/>
    <n v="650.6"/>
    <n v="0.35"/>
    <n v="227.70999999999998"/>
    <n v="422.89000000000004"/>
    <n v="3"/>
    <x v="512"/>
    <d v="2024-07-17T00:00:00"/>
    <x v="2"/>
    <x v="0"/>
    <n v="80.14"/>
    <x v="1"/>
  </r>
  <r>
    <s v="ORD115026"/>
    <x v="0"/>
    <x v="2"/>
    <n v="654.83000000000004"/>
    <n v="0.23"/>
    <n v="150.61090000000002"/>
    <n v="504.21910000000003"/>
    <n v="3"/>
    <x v="183"/>
    <d v="2023-05-24T00:00:00"/>
    <x v="2"/>
    <x v="0"/>
    <n v="183.37"/>
    <x v="0"/>
  </r>
  <r>
    <s v="ORD108058"/>
    <x v="1"/>
    <x v="4"/>
    <n v="656.03"/>
    <n v="0.03"/>
    <n v="19.680899999999998"/>
    <n v="636.34910000000002"/>
    <n v="3"/>
    <x v="322"/>
    <d v="2023-01-20T00:00:00"/>
    <x v="0"/>
    <x v="2"/>
    <n v="61.74"/>
    <x v="5"/>
  </r>
  <r>
    <s v="ORD113921"/>
    <x v="2"/>
    <x v="0"/>
    <n v="662.3"/>
    <n v="0.09"/>
    <n v="59.606999999999992"/>
    <n v="602.69299999999998"/>
    <n v="3"/>
    <x v="28"/>
    <d v="2024-01-09T00:00:00"/>
    <x v="1"/>
    <x v="1"/>
    <n v="195.58"/>
    <x v="4"/>
  </r>
  <r>
    <s v="ORD107803"/>
    <x v="1"/>
    <x v="1"/>
    <n v="664.62"/>
    <n v="0.44"/>
    <n v="292.43279999999999"/>
    <n v="372.18720000000002"/>
    <n v="3"/>
    <x v="650"/>
    <d v="2024-06-01T00:00:00"/>
    <x v="1"/>
    <x v="2"/>
    <n v="176.04"/>
    <x v="5"/>
  </r>
  <r>
    <s v="ORD100030"/>
    <x v="1"/>
    <x v="0"/>
    <n v="667.46"/>
    <n v="0.17"/>
    <n v="113.46820000000001"/>
    <n v="553.99180000000001"/>
    <n v="3"/>
    <x v="411"/>
    <d v="2023-04-15T00:00:00"/>
    <x v="0"/>
    <x v="1"/>
    <n v="123.49"/>
    <x v="1"/>
  </r>
  <r>
    <s v="ORD109341"/>
    <x v="0"/>
    <x v="4"/>
    <n v="669.02"/>
    <n v="0.28999999999999998"/>
    <n v="194.01579999999998"/>
    <n v="475.00419999999997"/>
    <n v="3"/>
    <x v="247"/>
    <d v="2023-07-01T00:00:00"/>
    <x v="0"/>
    <x v="0"/>
    <n v="153.37"/>
    <x v="0"/>
  </r>
  <r>
    <s v="ORD104052"/>
    <x v="1"/>
    <x v="4"/>
    <n v="669.71"/>
    <n v="0.24"/>
    <n v="160.7304"/>
    <n v="508.9796"/>
    <n v="3"/>
    <x v="263"/>
    <d v="2023-06-24T00:00:00"/>
    <x v="1"/>
    <x v="2"/>
    <n v="180.82"/>
    <x v="5"/>
  </r>
  <r>
    <s v="ORD100796"/>
    <x v="1"/>
    <x v="4"/>
    <n v="671.95"/>
    <n v="0.17"/>
    <n v="114.23150000000001"/>
    <n v="557.71850000000006"/>
    <n v="3"/>
    <x v="552"/>
    <d v="2023-09-13T00:00:00"/>
    <x v="2"/>
    <x v="0"/>
    <n v="183.65"/>
    <x v="1"/>
  </r>
  <r>
    <s v="ORD112117"/>
    <x v="1"/>
    <x v="0"/>
    <n v="674.74"/>
    <n v="0.02"/>
    <n v="13.4948"/>
    <n v="661.24519999999995"/>
    <n v="3"/>
    <x v="90"/>
    <d v="2024-09-28T00:00:00"/>
    <x v="2"/>
    <x v="0"/>
    <n v="141.74"/>
    <x v="5"/>
  </r>
  <r>
    <s v="ORD100063"/>
    <x v="1"/>
    <x v="2"/>
    <n v="676.75"/>
    <n v="0.41"/>
    <n v="277.46749999999997"/>
    <n v="399.28250000000003"/>
    <n v="3"/>
    <x v="626"/>
    <d v="2024-01-10T00:00:00"/>
    <x v="0"/>
    <x v="1"/>
    <n v="36.86"/>
    <x v="2"/>
  </r>
  <r>
    <s v="ORD100078"/>
    <x v="0"/>
    <x v="4"/>
    <n v="680.26"/>
    <n v="0.23"/>
    <n v="156.4598"/>
    <n v="523.80020000000002"/>
    <n v="3"/>
    <x v="37"/>
    <d v="2024-06-01T00:00:00"/>
    <x v="2"/>
    <x v="2"/>
    <n v="151.09"/>
    <x v="4"/>
  </r>
  <r>
    <s v="ORD113349"/>
    <x v="0"/>
    <x v="4"/>
    <n v="691.49"/>
    <n v="0.06"/>
    <n v="41.489399999999996"/>
    <n v="650.00059999999996"/>
    <n v="3"/>
    <x v="215"/>
    <d v="2024-09-29T00:00:00"/>
    <x v="0"/>
    <x v="1"/>
    <n v="124.75"/>
    <x v="1"/>
  </r>
  <r>
    <s v="ORD111283"/>
    <x v="1"/>
    <x v="1"/>
    <n v="694.92"/>
    <n v="7.0000000000000007E-2"/>
    <n v="48.644400000000005"/>
    <n v="646.27559999999994"/>
    <n v="3"/>
    <x v="390"/>
    <d v="2024-11-29T00:00:00"/>
    <x v="2"/>
    <x v="1"/>
    <n v="161.19999999999999"/>
    <x v="0"/>
  </r>
  <r>
    <s v="ORD103033"/>
    <x v="1"/>
    <x v="0"/>
    <n v="697.85"/>
    <n v="0.04"/>
    <n v="27.914000000000001"/>
    <n v="669.93600000000004"/>
    <n v="3"/>
    <x v="317"/>
    <d v="2023-06-22T00:00:00"/>
    <x v="0"/>
    <x v="1"/>
    <n v="92.78"/>
    <x v="1"/>
  </r>
  <r>
    <s v="ORD106063"/>
    <x v="3"/>
    <x v="0"/>
    <n v="697.94"/>
    <n v="0.45"/>
    <n v="314.07300000000004"/>
    <n v="383.86700000000002"/>
    <n v="3"/>
    <x v="293"/>
    <d v="2024-01-07T00:00:00"/>
    <x v="2"/>
    <x v="1"/>
    <n v="91.98"/>
    <x v="0"/>
  </r>
  <r>
    <s v="ORD100744"/>
    <x v="0"/>
    <x v="2"/>
    <n v="697.95"/>
    <n v="0.05"/>
    <n v="34.897500000000001"/>
    <n v="663.05250000000001"/>
    <n v="3"/>
    <x v="462"/>
    <d v="2023-01-26T00:00:00"/>
    <x v="0"/>
    <x v="0"/>
    <n v="102.15"/>
    <x v="1"/>
  </r>
  <r>
    <s v="ORD100628"/>
    <x v="0"/>
    <x v="0"/>
    <n v="702.34"/>
    <n v="0.27"/>
    <n v="189.63180000000003"/>
    <n v="512.70820000000003"/>
    <n v="3"/>
    <x v="480"/>
    <d v="2023-02-22T00:00:00"/>
    <x v="2"/>
    <x v="2"/>
    <n v="197.88"/>
    <x v="3"/>
  </r>
  <r>
    <s v="ORD105270"/>
    <x v="1"/>
    <x v="4"/>
    <n v="704.87"/>
    <n v="0.26"/>
    <n v="183.2662"/>
    <n v="521.60379999999998"/>
    <n v="3"/>
    <x v="430"/>
    <d v="2024-02-22T00:00:00"/>
    <x v="0"/>
    <x v="2"/>
    <n v="154.9"/>
    <x v="5"/>
  </r>
  <r>
    <s v="ORD114844"/>
    <x v="2"/>
    <x v="0"/>
    <n v="707.24"/>
    <n v="0.15"/>
    <n v="106.086"/>
    <n v="601.154"/>
    <n v="3"/>
    <x v="566"/>
    <d v="2024-10-22T00:00:00"/>
    <x v="2"/>
    <x v="2"/>
    <n v="146.66"/>
    <x v="4"/>
  </r>
  <r>
    <s v="ORD103771"/>
    <x v="2"/>
    <x v="2"/>
    <n v="708"/>
    <n v="0.14000000000000001"/>
    <n v="99.12"/>
    <n v="608.88"/>
    <n v="3"/>
    <x v="162"/>
    <d v="2023-03-08T00:00:00"/>
    <x v="1"/>
    <x v="0"/>
    <n v="81.31"/>
    <x v="2"/>
  </r>
  <r>
    <s v="ORD114655"/>
    <x v="0"/>
    <x v="0"/>
    <n v="709.22"/>
    <n v="0.23"/>
    <n v="163.12060000000002"/>
    <n v="546.09940000000006"/>
    <n v="3"/>
    <x v="184"/>
    <d v="2023-08-21T00:00:00"/>
    <x v="1"/>
    <x v="2"/>
    <n v="164.87"/>
    <x v="3"/>
  </r>
  <r>
    <s v="ORD105889"/>
    <x v="1"/>
    <x v="4"/>
    <n v="711.79"/>
    <n v="0.25"/>
    <n v="177.94749999999999"/>
    <n v="533.84249999999997"/>
    <n v="3"/>
    <x v="626"/>
    <d v="2024-01-10T00:00:00"/>
    <x v="2"/>
    <x v="0"/>
    <n v="99.71"/>
    <x v="1"/>
  </r>
  <r>
    <s v="ORD100000"/>
    <x v="0"/>
    <x v="1"/>
    <n v="713.49"/>
    <n v="0.31"/>
    <n v="221.18190000000001"/>
    <n v="492.30809999999997"/>
    <n v="3"/>
    <x v="54"/>
    <d v="2023-04-01T00:00:00"/>
    <x v="1"/>
    <x v="2"/>
    <n v="114.72"/>
    <x v="1"/>
  </r>
  <r>
    <s v="ORD104294"/>
    <x v="1"/>
    <x v="1"/>
    <n v="718.71"/>
    <n v="0.28999999999999998"/>
    <n v="208.42589999999998"/>
    <n v="510.28410000000008"/>
    <n v="3"/>
    <x v="544"/>
    <d v="2023-11-13T00:00:00"/>
    <x v="2"/>
    <x v="1"/>
    <n v="157.85"/>
    <x v="4"/>
  </r>
  <r>
    <s v="ORD113787"/>
    <x v="2"/>
    <x v="1"/>
    <n v="725.15"/>
    <n v="0.5"/>
    <n v="362.57499999999999"/>
    <n v="362.57499999999999"/>
    <n v="3"/>
    <x v="723"/>
    <d v="2024-07-01T00:00:00"/>
    <x v="0"/>
    <x v="2"/>
    <n v="69.23"/>
    <x v="2"/>
  </r>
  <r>
    <s v="ORD103298"/>
    <x v="2"/>
    <x v="2"/>
    <n v="728.26"/>
    <n v="0.23"/>
    <n v="167.49979999999999"/>
    <n v="560.76019999999994"/>
    <n v="3"/>
    <x v="181"/>
    <d v="2024-08-18T00:00:00"/>
    <x v="1"/>
    <x v="2"/>
    <n v="47.53"/>
    <x v="3"/>
  </r>
  <r>
    <s v="ORD101268"/>
    <x v="1"/>
    <x v="3"/>
    <n v="731.37"/>
    <n v="0.44"/>
    <n v="321.80279999999999"/>
    <n v="409.56720000000001"/>
    <n v="3"/>
    <x v="725"/>
    <d v="2024-08-17T00:00:00"/>
    <x v="1"/>
    <x v="2"/>
    <n v="190.13"/>
    <x v="4"/>
  </r>
  <r>
    <s v="ORD112474"/>
    <x v="0"/>
    <x v="2"/>
    <n v="731.88"/>
    <n v="0.05"/>
    <n v="36.594000000000001"/>
    <n v="695.28599999999994"/>
    <n v="3"/>
    <x v="162"/>
    <d v="2023-03-10T00:00:00"/>
    <x v="1"/>
    <x v="2"/>
    <n v="157.22"/>
    <x v="0"/>
  </r>
  <r>
    <s v="ORD106537"/>
    <x v="0"/>
    <x v="1"/>
    <n v="732.44"/>
    <n v="0.18"/>
    <n v="131.83920000000001"/>
    <n v="600.60080000000005"/>
    <n v="3"/>
    <x v="155"/>
    <d v="2024-06-11T00:00:00"/>
    <x v="0"/>
    <x v="0"/>
    <n v="118.62"/>
    <x v="3"/>
  </r>
  <r>
    <s v="ORD113991"/>
    <x v="0"/>
    <x v="1"/>
    <n v="733.44"/>
    <n v="0.4"/>
    <n v="293.37600000000003"/>
    <n v="440.06400000000002"/>
    <n v="3"/>
    <x v="373"/>
    <d v="2024-04-04T00:00:00"/>
    <x v="0"/>
    <x v="0"/>
    <n v="163.16999999999999"/>
    <x v="2"/>
  </r>
  <r>
    <s v="ORD102986"/>
    <x v="2"/>
    <x v="4"/>
    <n v="736.06"/>
    <n v="0.21"/>
    <n v="154.57259999999999"/>
    <n v="581.48739999999998"/>
    <n v="3"/>
    <x v="730"/>
    <d v="2024-05-01T00:00:00"/>
    <x v="0"/>
    <x v="0"/>
    <n v="64.540000000000006"/>
    <x v="1"/>
  </r>
  <r>
    <s v="ORD105064"/>
    <x v="0"/>
    <x v="2"/>
    <n v="739.98"/>
    <n v="0.03"/>
    <n v="22.199400000000001"/>
    <n v="717.78060000000005"/>
    <n v="3"/>
    <x v="576"/>
    <d v="2024-12-22T00:00:00"/>
    <x v="2"/>
    <x v="1"/>
    <n v="129.54"/>
    <x v="5"/>
  </r>
  <r>
    <s v="ORD102099"/>
    <x v="0"/>
    <x v="2"/>
    <n v="745.04"/>
    <n v="0.39"/>
    <n v="290.56560000000002"/>
    <n v="454.47439999999995"/>
    <n v="3"/>
    <x v="332"/>
    <d v="2024-05-14T00:00:00"/>
    <x v="2"/>
    <x v="0"/>
    <n v="76.760000000000005"/>
    <x v="3"/>
  </r>
  <r>
    <s v="ORD103185"/>
    <x v="2"/>
    <x v="2"/>
    <n v="749.47"/>
    <n v="0.47"/>
    <n v="352.2509"/>
    <n v="397.21910000000003"/>
    <n v="3"/>
    <x v="198"/>
    <d v="2023-10-14T00:00:00"/>
    <x v="2"/>
    <x v="0"/>
    <n v="125.18"/>
    <x v="3"/>
  </r>
  <r>
    <s v="ORD107767"/>
    <x v="2"/>
    <x v="1"/>
    <n v="750.02"/>
    <n v="0.17"/>
    <n v="127.5034"/>
    <n v="622.51659999999993"/>
    <n v="3"/>
    <x v="111"/>
    <d v="2024-12-25T00:00:00"/>
    <x v="1"/>
    <x v="2"/>
    <n v="167.4"/>
    <x v="5"/>
  </r>
  <r>
    <s v="ORD103228"/>
    <x v="0"/>
    <x v="1"/>
    <n v="751.3"/>
    <n v="0.25"/>
    <n v="187.82499999999999"/>
    <n v="563.47499999999991"/>
    <n v="3"/>
    <x v="176"/>
    <d v="2023-05-07T00:00:00"/>
    <x v="0"/>
    <x v="2"/>
    <n v="118.85"/>
    <x v="1"/>
  </r>
  <r>
    <s v="ORD108663"/>
    <x v="1"/>
    <x v="3"/>
    <n v="755.45"/>
    <n v="0.14000000000000001"/>
    <n v="105.76300000000002"/>
    <n v="649.68700000000001"/>
    <n v="3"/>
    <x v="267"/>
    <d v="2023-09-05T00:00:00"/>
    <x v="0"/>
    <x v="2"/>
    <n v="95.83"/>
    <x v="4"/>
  </r>
  <r>
    <s v="ORD114135"/>
    <x v="2"/>
    <x v="2"/>
    <n v="758.88"/>
    <n v="0.28000000000000003"/>
    <n v="212.48640000000003"/>
    <n v="546.39359999999999"/>
    <n v="3"/>
    <x v="635"/>
    <d v="2024-07-12T00:00:00"/>
    <x v="1"/>
    <x v="2"/>
    <n v="152.57"/>
    <x v="2"/>
  </r>
  <r>
    <s v="ORD107978"/>
    <x v="3"/>
    <x v="4"/>
    <n v="759.81"/>
    <n v="0.25"/>
    <n v="189.95249999999999"/>
    <n v="569.85749999999996"/>
    <n v="3"/>
    <x v="242"/>
    <d v="2024-08-06T00:00:00"/>
    <x v="2"/>
    <x v="2"/>
    <n v="161.57"/>
    <x v="1"/>
  </r>
  <r>
    <s v="ORD102084"/>
    <x v="1"/>
    <x v="0"/>
    <n v="760.56"/>
    <n v="0.42"/>
    <n v="319.43519999999995"/>
    <n v="441.12479999999999"/>
    <n v="3"/>
    <x v="12"/>
    <d v="2024-11-07T00:00:00"/>
    <x v="2"/>
    <x v="2"/>
    <n v="166.15"/>
    <x v="5"/>
  </r>
  <r>
    <s v="ORD100813"/>
    <x v="3"/>
    <x v="1"/>
    <n v="764.2"/>
    <n v="0.2"/>
    <n v="152.84"/>
    <n v="611.36"/>
    <n v="3"/>
    <x v="377"/>
    <d v="2023-06-26T00:00:00"/>
    <x v="2"/>
    <x v="1"/>
    <n v="79.12"/>
    <x v="4"/>
  </r>
  <r>
    <s v="ORD111075"/>
    <x v="2"/>
    <x v="0"/>
    <n v="764.74"/>
    <n v="0.22"/>
    <n v="168.24280000000002"/>
    <n v="596.49720000000002"/>
    <n v="3"/>
    <x v="713"/>
    <d v="2023-05-12T00:00:00"/>
    <x v="1"/>
    <x v="0"/>
    <n v="141.54"/>
    <x v="1"/>
  </r>
  <r>
    <s v="ORD108572"/>
    <x v="1"/>
    <x v="4"/>
    <n v="765.2"/>
    <n v="0.25"/>
    <n v="191.3"/>
    <n v="573.90000000000009"/>
    <n v="3"/>
    <x v="85"/>
    <d v="2024-08-23T00:00:00"/>
    <x v="0"/>
    <x v="0"/>
    <n v="121.93"/>
    <x v="5"/>
  </r>
  <r>
    <s v="ORD114815"/>
    <x v="3"/>
    <x v="4"/>
    <n v="768.78"/>
    <n v="0.27"/>
    <n v="207.57060000000001"/>
    <n v="561.20939999999996"/>
    <n v="3"/>
    <x v="81"/>
    <d v="2024-09-10T00:00:00"/>
    <x v="0"/>
    <x v="0"/>
    <n v="201.57"/>
    <x v="1"/>
  </r>
  <r>
    <s v="ORD105822"/>
    <x v="0"/>
    <x v="2"/>
    <n v="780.04"/>
    <n v="0.32"/>
    <n v="249.61279999999999"/>
    <n v="530.42719999999997"/>
    <n v="3"/>
    <x v="6"/>
    <d v="2023-08-25T00:00:00"/>
    <x v="2"/>
    <x v="0"/>
    <n v="163.19999999999999"/>
    <x v="5"/>
  </r>
  <r>
    <s v="ORD111096"/>
    <x v="3"/>
    <x v="2"/>
    <n v="782.25"/>
    <n v="0.1"/>
    <n v="78.225000000000009"/>
    <n v="704.02499999999998"/>
    <n v="3"/>
    <x v="70"/>
    <d v="2024-07-18T00:00:00"/>
    <x v="2"/>
    <x v="0"/>
    <n v="39.53"/>
    <x v="1"/>
  </r>
  <r>
    <s v="ORD110810"/>
    <x v="3"/>
    <x v="1"/>
    <n v="788.84"/>
    <n v="0.38"/>
    <n v="299.75920000000002"/>
    <n v="489.08080000000001"/>
    <n v="3"/>
    <x v="225"/>
    <d v="2024-07-12T00:00:00"/>
    <x v="2"/>
    <x v="2"/>
    <n v="167.56"/>
    <x v="4"/>
  </r>
  <r>
    <s v="ORD107188"/>
    <x v="2"/>
    <x v="0"/>
    <n v="789.83"/>
    <n v="0.45"/>
    <n v="355.42350000000005"/>
    <n v="434.40649999999999"/>
    <n v="3"/>
    <x v="348"/>
    <d v="2023-09-08T00:00:00"/>
    <x v="2"/>
    <x v="0"/>
    <n v="89.6"/>
    <x v="1"/>
  </r>
  <r>
    <s v="ORD113748"/>
    <x v="3"/>
    <x v="2"/>
    <n v="790.87"/>
    <n v="0.28999999999999998"/>
    <n v="229.35229999999999"/>
    <n v="561.51769999999999"/>
    <n v="3"/>
    <x v="135"/>
    <d v="2024-05-07T00:00:00"/>
    <x v="2"/>
    <x v="0"/>
    <n v="154.74"/>
    <x v="2"/>
  </r>
  <r>
    <s v="ORD114192"/>
    <x v="2"/>
    <x v="2"/>
    <n v="794.35"/>
    <n v="0"/>
    <n v="0"/>
    <n v="794.35"/>
    <n v="3"/>
    <x v="113"/>
    <d v="2024-07-19T00:00:00"/>
    <x v="1"/>
    <x v="0"/>
    <n v="116.59"/>
    <x v="3"/>
  </r>
  <r>
    <s v="ORD114442"/>
    <x v="2"/>
    <x v="0"/>
    <n v="795.64"/>
    <n v="0.04"/>
    <n v="31.825600000000001"/>
    <n v="763.81439999999998"/>
    <n v="3"/>
    <x v="422"/>
    <d v="2023-11-15T00:00:00"/>
    <x v="1"/>
    <x v="2"/>
    <n v="179.13"/>
    <x v="5"/>
  </r>
  <r>
    <s v="ORD100241"/>
    <x v="0"/>
    <x v="2"/>
    <n v="795.76"/>
    <n v="0.14000000000000001"/>
    <n v="111.4064"/>
    <n v="684.35360000000003"/>
    <n v="3"/>
    <x v="673"/>
    <d v="2023-06-15T00:00:00"/>
    <x v="2"/>
    <x v="0"/>
    <n v="209.28"/>
    <x v="1"/>
  </r>
  <r>
    <s v="ORD112746"/>
    <x v="3"/>
    <x v="2"/>
    <n v="797.08"/>
    <n v="0.31"/>
    <n v="247.09480000000002"/>
    <n v="549.98520000000008"/>
    <n v="3"/>
    <x v="307"/>
    <d v="2023-01-03T00:00:00"/>
    <x v="1"/>
    <x v="2"/>
    <n v="138.51"/>
    <x v="5"/>
  </r>
  <r>
    <s v="ORD101935"/>
    <x v="3"/>
    <x v="1"/>
    <n v="797.97"/>
    <n v="0.41"/>
    <n v="327.16769999999997"/>
    <n v="470.80230000000006"/>
    <n v="3"/>
    <x v="510"/>
    <d v="2024-12-05T00:00:00"/>
    <x v="0"/>
    <x v="0"/>
    <n v="87.17"/>
    <x v="1"/>
  </r>
  <r>
    <s v="ORD108445"/>
    <x v="0"/>
    <x v="4"/>
    <n v="800.33"/>
    <n v="0.04"/>
    <n v="32.013200000000005"/>
    <n v="768.31680000000006"/>
    <n v="3"/>
    <x v="730"/>
    <d v="2024-04-28T00:00:00"/>
    <x v="0"/>
    <x v="0"/>
    <n v="93.93"/>
    <x v="0"/>
  </r>
  <r>
    <s v="ORD113259"/>
    <x v="0"/>
    <x v="2"/>
    <n v="801.2"/>
    <n v="0.02"/>
    <n v="16.024000000000001"/>
    <n v="785.17600000000004"/>
    <n v="3"/>
    <x v="145"/>
    <d v="2023-11-02T00:00:00"/>
    <x v="2"/>
    <x v="2"/>
    <n v="118.58"/>
    <x v="4"/>
  </r>
  <r>
    <s v="ORD105292"/>
    <x v="3"/>
    <x v="4"/>
    <n v="801.72"/>
    <n v="0.3"/>
    <n v="240.51599999999999"/>
    <n v="561.20400000000006"/>
    <n v="3"/>
    <x v="518"/>
    <d v="2024-11-14T00:00:00"/>
    <x v="1"/>
    <x v="0"/>
    <n v="146.37"/>
    <x v="1"/>
  </r>
  <r>
    <s v="ORD109031"/>
    <x v="3"/>
    <x v="1"/>
    <n v="803.19"/>
    <n v="0.41"/>
    <n v="329.30790000000002"/>
    <n v="473.88210000000004"/>
    <n v="3"/>
    <x v="124"/>
    <d v="2023-09-21T00:00:00"/>
    <x v="0"/>
    <x v="0"/>
    <n v="198.47"/>
    <x v="2"/>
  </r>
  <r>
    <s v="ORD101012"/>
    <x v="2"/>
    <x v="0"/>
    <n v="810.81"/>
    <n v="0.28000000000000003"/>
    <n v="227.02680000000001"/>
    <n v="583.78319999999997"/>
    <n v="3"/>
    <x v="634"/>
    <d v="2023-10-01T00:00:00"/>
    <x v="2"/>
    <x v="2"/>
    <n v="220.26"/>
    <x v="3"/>
  </r>
  <r>
    <s v="ORD100314"/>
    <x v="0"/>
    <x v="1"/>
    <n v="813.96"/>
    <n v="0.45"/>
    <n v="366.28200000000004"/>
    <n v="447.678"/>
    <n v="3"/>
    <x v="322"/>
    <d v="2023-01-18T00:00:00"/>
    <x v="0"/>
    <x v="0"/>
    <n v="108.85"/>
    <x v="4"/>
  </r>
  <r>
    <s v="ORD113301"/>
    <x v="0"/>
    <x v="2"/>
    <n v="815.23"/>
    <n v="0.03"/>
    <n v="24.456900000000001"/>
    <n v="790.7731"/>
    <n v="3"/>
    <x v="440"/>
    <d v="2024-11-16T00:00:00"/>
    <x v="1"/>
    <x v="1"/>
    <n v="216.16"/>
    <x v="4"/>
  </r>
  <r>
    <s v="ORD105097"/>
    <x v="0"/>
    <x v="4"/>
    <n v="817.28"/>
    <n v="0.31"/>
    <n v="253.35679999999999"/>
    <n v="563.92319999999995"/>
    <n v="3"/>
    <x v="571"/>
    <d v="2024-07-18T00:00:00"/>
    <x v="1"/>
    <x v="1"/>
    <n v="132.69"/>
    <x v="5"/>
  </r>
  <r>
    <s v="ORD112691"/>
    <x v="0"/>
    <x v="3"/>
    <n v="826.34"/>
    <n v="0.01"/>
    <n v="8.2634000000000007"/>
    <n v="818.07659999999998"/>
    <n v="3"/>
    <x v="109"/>
    <d v="2024-05-25T00:00:00"/>
    <x v="1"/>
    <x v="1"/>
    <n v="132.13"/>
    <x v="1"/>
  </r>
  <r>
    <s v="ORD104249"/>
    <x v="1"/>
    <x v="2"/>
    <n v="827.97"/>
    <n v="0.31"/>
    <n v="256.67070000000001"/>
    <n v="571.29930000000002"/>
    <n v="3"/>
    <x v="261"/>
    <d v="2024-12-05T00:00:00"/>
    <x v="2"/>
    <x v="2"/>
    <n v="195.63"/>
    <x v="2"/>
  </r>
  <r>
    <s v="ORD103773"/>
    <x v="3"/>
    <x v="3"/>
    <n v="828.55"/>
    <n v="0.01"/>
    <n v="8.285499999999999"/>
    <n v="820.2645"/>
    <n v="3"/>
    <x v="414"/>
    <d v="2024-02-15T00:00:00"/>
    <x v="0"/>
    <x v="0"/>
    <n v="52.23"/>
    <x v="0"/>
  </r>
  <r>
    <s v="ORD102427"/>
    <x v="1"/>
    <x v="4"/>
    <n v="830.11"/>
    <n v="0.15"/>
    <n v="124.51649999999999"/>
    <n v="705.59350000000006"/>
    <n v="3"/>
    <x v="140"/>
    <d v="2023-05-12T00:00:00"/>
    <x v="1"/>
    <x v="0"/>
    <n v="213.42"/>
    <x v="3"/>
  </r>
  <r>
    <s v="ORD100491"/>
    <x v="1"/>
    <x v="1"/>
    <n v="831.87"/>
    <n v="0.43"/>
    <n v="357.70409999999998"/>
    <n v="474.16590000000002"/>
    <n v="3"/>
    <x v="523"/>
    <d v="2024-04-26T00:00:00"/>
    <x v="2"/>
    <x v="0"/>
    <n v="99.89"/>
    <x v="3"/>
  </r>
  <r>
    <s v="ORD112660"/>
    <x v="1"/>
    <x v="3"/>
    <n v="833.27"/>
    <n v="0.3"/>
    <n v="249.98099999999999"/>
    <n v="583.28899999999999"/>
    <n v="3"/>
    <x v="16"/>
    <d v="2024-12-08T00:00:00"/>
    <x v="1"/>
    <x v="1"/>
    <n v="193.47"/>
    <x v="2"/>
  </r>
  <r>
    <s v="ORD114550"/>
    <x v="2"/>
    <x v="0"/>
    <n v="835.77"/>
    <n v="0.05"/>
    <n v="41.788499999999999"/>
    <n v="793.98149999999998"/>
    <n v="3"/>
    <x v="337"/>
    <d v="2024-02-13T00:00:00"/>
    <x v="1"/>
    <x v="0"/>
    <n v="215.05"/>
    <x v="2"/>
  </r>
  <r>
    <s v="ORD101271"/>
    <x v="2"/>
    <x v="3"/>
    <n v="837.84"/>
    <n v="0.42"/>
    <n v="351.89280000000002"/>
    <n v="485.94720000000001"/>
    <n v="3"/>
    <x v="255"/>
    <d v="2024-11-08T00:00:00"/>
    <x v="1"/>
    <x v="2"/>
    <n v="75.489999999999995"/>
    <x v="3"/>
  </r>
  <r>
    <s v="ORD105651"/>
    <x v="0"/>
    <x v="0"/>
    <n v="844.09"/>
    <n v="0.14000000000000001"/>
    <n v="118.17260000000002"/>
    <n v="725.91740000000004"/>
    <n v="3"/>
    <x v="292"/>
    <d v="2023-04-25T00:00:00"/>
    <x v="2"/>
    <x v="2"/>
    <n v="250.3"/>
    <x v="2"/>
  </r>
  <r>
    <s v="ORD106778"/>
    <x v="2"/>
    <x v="2"/>
    <n v="847.62"/>
    <n v="7.0000000000000007E-2"/>
    <n v="59.333400000000005"/>
    <n v="788.28660000000002"/>
    <n v="3"/>
    <x v="552"/>
    <d v="2023-09-18T00:00:00"/>
    <x v="1"/>
    <x v="0"/>
    <n v="173.6"/>
    <x v="3"/>
  </r>
  <r>
    <s v="ORD104044"/>
    <x v="0"/>
    <x v="1"/>
    <n v="859.67"/>
    <n v="0.08"/>
    <n v="68.773600000000002"/>
    <n v="790.89639999999997"/>
    <n v="3"/>
    <x v="317"/>
    <d v="2023-06-23T00:00:00"/>
    <x v="1"/>
    <x v="2"/>
    <n v="105.32"/>
    <x v="0"/>
  </r>
  <r>
    <s v="ORD104934"/>
    <x v="3"/>
    <x v="1"/>
    <n v="860.58"/>
    <n v="0.04"/>
    <n v="34.423200000000001"/>
    <n v="826.15680000000009"/>
    <n v="3"/>
    <x v="643"/>
    <d v="2024-06-12T00:00:00"/>
    <x v="2"/>
    <x v="2"/>
    <n v="250.02"/>
    <x v="5"/>
  </r>
  <r>
    <s v="ORD101345"/>
    <x v="0"/>
    <x v="2"/>
    <n v="864.47"/>
    <n v="0.21"/>
    <n v="181.53870000000001"/>
    <n v="682.93129999999996"/>
    <n v="3"/>
    <x v="439"/>
    <d v="2023-10-27T00:00:00"/>
    <x v="0"/>
    <x v="2"/>
    <n v="243.19"/>
    <x v="0"/>
  </r>
  <r>
    <s v="ORD102812"/>
    <x v="1"/>
    <x v="4"/>
    <n v="868.58"/>
    <n v="0.49"/>
    <n v="425.60419999999999"/>
    <n v="442.97580000000005"/>
    <n v="3"/>
    <x v="191"/>
    <d v="2023-01-12T00:00:00"/>
    <x v="0"/>
    <x v="1"/>
    <n v="142.25"/>
    <x v="2"/>
  </r>
  <r>
    <s v="ORD114151"/>
    <x v="3"/>
    <x v="2"/>
    <n v="869.07"/>
    <n v="0.08"/>
    <n v="69.525600000000011"/>
    <n v="799.5444"/>
    <n v="3"/>
    <x v="91"/>
    <d v="2024-06-15T00:00:00"/>
    <x v="0"/>
    <x v="0"/>
    <n v="124.6"/>
    <x v="4"/>
  </r>
  <r>
    <s v="ORD110134"/>
    <x v="3"/>
    <x v="4"/>
    <n v="869.69"/>
    <n v="0.12"/>
    <n v="104.36280000000001"/>
    <n v="765.32720000000006"/>
    <n v="3"/>
    <x v="65"/>
    <d v="2023-06-09T00:00:00"/>
    <x v="1"/>
    <x v="0"/>
    <n v="95.52"/>
    <x v="0"/>
  </r>
  <r>
    <s v="ORD106468"/>
    <x v="2"/>
    <x v="0"/>
    <n v="870.43"/>
    <n v="0.3"/>
    <n v="261.12899999999996"/>
    <n v="609.30099999999993"/>
    <n v="3"/>
    <x v="608"/>
    <d v="2023-01-26T00:00:00"/>
    <x v="0"/>
    <x v="2"/>
    <n v="237.29"/>
    <x v="0"/>
  </r>
  <r>
    <s v="ORD103039"/>
    <x v="0"/>
    <x v="4"/>
    <n v="871.06"/>
    <n v="0.47"/>
    <n v="409.39819999999997"/>
    <n v="461.66179999999997"/>
    <n v="3"/>
    <x v="58"/>
    <d v="2024-01-20T00:00:00"/>
    <x v="1"/>
    <x v="2"/>
    <n v="255.82"/>
    <x v="0"/>
  </r>
  <r>
    <s v="ORD102315"/>
    <x v="1"/>
    <x v="4"/>
    <n v="876.88"/>
    <n v="0.47"/>
    <n v="412.1336"/>
    <n v="464.74639999999999"/>
    <n v="3"/>
    <x v="471"/>
    <d v="2023-12-31T00:00:00"/>
    <x v="0"/>
    <x v="0"/>
    <n v="96.21"/>
    <x v="4"/>
  </r>
  <r>
    <s v="ORD110066"/>
    <x v="3"/>
    <x v="4"/>
    <n v="879.86"/>
    <n v="0.2"/>
    <n v="175.97200000000001"/>
    <n v="703.88800000000003"/>
    <n v="3"/>
    <x v="261"/>
    <d v="2024-12-06T00:00:00"/>
    <x v="0"/>
    <x v="1"/>
    <n v="242.48"/>
    <x v="0"/>
  </r>
  <r>
    <s v="ORD108026"/>
    <x v="1"/>
    <x v="1"/>
    <n v="882.62"/>
    <n v="0.35"/>
    <n v="308.91699999999997"/>
    <n v="573.70299999999997"/>
    <n v="3"/>
    <x v="523"/>
    <d v="2024-04-29T00:00:00"/>
    <x v="1"/>
    <x v="0"/>
    <n v="176.49"/>
    <x v="4"/>
  </r>
  <r>
    <s v="ORD105467"/>
    <x v="3"/>
    <x v="4"/>
    <n v="901.32"/>
    <n v="7.0000000000000007E-2"/>
    <n v="63.092400000000012"/>
    <n v="838.22760000000005"/>
    <n v="3"/>
    <x v="15"/>
    <d v="2023-08-29T00:00:00"/>
    <x v="0"/>
    <x v="1"/>
    <n v="132.80000000000001"/>
    <x v="0"/>
  </r>
  <r>
    <s v="ORD102143"/>
    <x v="1"/>
    <x v="4"/>
    <n v="902.21"/>
    <n v="0.46"/>
    <n v="415.01660000000004"/>
    <n v="487.1934"/>
    <n v="3"/>
    <x v="50"/>
    <d v="2024-08-26T00:00:00"/>
    <x v="1"/>
    <x v="1"/>
    <n v="260.48"/>
    <x v="5"/>
  </r>
  <r>
    <s v="ORD112709"/>
    <x v="2"/>
    <x v="3"/>
    <n v="902.42"/>
    <n v="0.5"/>
    <n v="451.21"/>
    <n v="451.21"/>
    <n v="3"/>
    <x v="491"/>
    <d v="2024-08-21T00:00:00"/>
    <x v="2"/>
    <x v="1"/>
    <n v="129.79"/>
    <x v="3"/>
  </r>
  <r>
    <s v="ORD112443"/>
    <x v="3"/>
    <x v="4"/>
    <n v="904.44"/>
    <n v="0.06"/>
    <n v="54.266400000000004"/>
    <n v="850.17360000000008"/>
    <n v="3"/>
    <x v="344"/>
    <d v="2023-04-30T00:00:00"/>
    <x v="0"/>
    <x v="2"/>
    <n v="65.73"/>
    <x v="5"/>
  </r>
  <r>
    <s v="ORD112604"/>
    <x v="0"/>
    <x v="1"/>
    <n v="905.87"/>
    <n v="0.21"/>
    <n v="190.23269999999999"/>
    <n v="715.63729999999998"/>
    <n v="3"/>
    <x v="295"/>
    <d v="2024-03-09T00:00:00"/>
    <x v="0"/>
    <x v="1"/>
    <n v="75.66"/>
    <x v="5"/>
  </r>
  <r>
    <s v="ORD109456"/>
    <x v="2"/>
    <x v="2"/>
    <n v="911.54"/>
    <n v="0.39"/>
    <n v="355.50060000000002"/>
    <n v="556.03939999999989"/>
    <n v="3"/>
    <x v="80"/>
    <d v="2024-09-15T00:00:00"/>
    <x v="2"/>
    <x v="1"/>
    <n v="176.65"/>
    <x v="4"/>
  </r>
  <r>
    <s v="ORD112310"/>
    <x v="0"/>
    <x v="1"/>
    <n v="913.3"/>
    <n v="0.35"/>
    <n v="319.65499999999997"/>
    <n v="593.64499999999998"/>
    <n v="3"/>
    <x v="407"/>
    <d v="2024-12-04T00:00:00"/>
    <x v="1"/>
    <x v="0"/>
    <n v="197.56"/>
    <x v="0"/>
  </r>
  <r>
    <s v="ORD102201"/>
    <x v="2"/>
    <x v="2"/>
    <n v="914.29"/>
    <n v="0.22"/>
    <n v="201.1438"/>
    <n v="713.14619999999991"/>
    <n v="3"/>
    <x v="81"/>
    <d v="2024-09-09T00:00:00"/>
    <x v="0"/>
    <x v="0"/>
    <n v="209.39"/>
    <x v="2"/>
  </r>
  <r>
    <s v="ORD107135"/>
    <x v="3"/>
    <x v="3"/>
    <n v="914.29"/>
    <n v="0.37"/>
    <n v="338.28729999999996"/>
    <n v="576.0027"/>
    <n v="3"/>
    <x v="525"/>
    <d v="2024-07-13T00:00:00"/>
    <x v="1"/>
    <x v="1"/>
    <n v="150.19"/>
    <x v="3"/>
  </r>
  <r>
    <s v="ORD106594"/>
    <x v="1"/>
    <x v="3"/>
    <n v="914.39"/>
    <n v="0.22"/>
    <n v="201.16579999999999"/>
    <n v="713.2242"/>
    <n v="3"/>
    <x v="687"/>
    <d v="2024-04-03T00:00:00"/>
    <x v="2"/>
    <x v="0"/>
    <n v="121.42"/>
    <x v="2"/>
  </r>
  <r>
    <s v="ORD114285"/>
    <x v="0"/>
    <x v="3"/>
    <n v="916.99"/>
    <n v="0.46"/>
    <n v="421.81540000000001"/>
    <n v="495.1746"/>
    <n v="3"/>
    <x v="587"/>
    <d v="2024-12-01T00:00:00"/>
    <x v="2"/>
    <x v="0"/>
    <n v="47.32"/>
    <x v="2"/>
  </r>
  <r>
    <s v="ORD110623"/>
    <x v="3"/>
    <x v="0"/>
    <n v="917.26"/>
    <n v="0.41"/>
    <n v="376.07659999999998"/>
    <n v="541.18340000000001"/>
    <n v="3"/>
    <x v="486"/>
    <d v="2023-12-19T00:00:00"/>
    <x v="2"/>
    <x v="1"/>
    <n v="206.73"/>
    <x v="3"/>
  </r>
  <r>
    <s v="ORD102030"/>
    <x v="0"/>
    <x v="1"/>
    <n v="922.98"/>
    <n v="0.4"/>
    <n v="369.19200000000001"/>
    <n v="553.78800000000001"/>
    <n v="3"/>
    <x v="346"/>
    <d v="2023-06-02T00:00:00"/>
    <x v="0"/>
    <x v="2"/>
    <n v="177.3"/>
    <x v="1"/>
  </r>
  <r>
    <s v="ORD101334"/>
    <x v="3"/>
    <x v="1"/>
    <n v="926.41"/>
    <n v="0.04"/>
    <n v="37.056399999999996"/>
    <n v="889.35359999999991"/>
    <n v="3"/>
    <x v="565"/>
    <d v="2024-06-28T00:00:00"/>
    <x v="1"/>
    <x v="2"/>
    <n v="78.930000000000007"/>
    <x v="5"/>
  </r>
  <r>
    <s v="ORD113013"/>
    <x v="3"/>
    <x v="0"/>
    <n v="929.34"/>
    <n v="0.45"/>
    <n v="418.20300000000003"/>
    <n v="511.137"/>
    <n v="3"/>
    <x v="354"/>
    <d v="2023-08-22T00:00:00"/>
    <x v="2"/>
    <x v="0"/>
    <n v="270.52"/>
    <x v="1"/>
  </r>
  <r>
    <s v="ORD108087"/>
    <x v="0"/>
    <x v="1"/>
    <n v="929.49"/>
    <n v="0.02"/>
    <n v="18.5898"/>
    <n v="910.90020000000004"/>
    <n v="3"/>
    <x v="360"/>
    <d v="2024-12-18T00:00:00"/>
    <x v="0"/>
    <x v="0"/>
    <n v="164.16"/>
    <x v="1"/>
  </r>
  <r>
    <s v="ORD106118"/>
    <x v="2"/>
    <x v="4"/>
    <n v="932.13"/>
    <n v="0.34"/>
    <n v="316.92420000000004"/>
    <n v="615.20579999999995"/>
    <n v="3"/>
    <x v="213"/>
    <d v="2024-04-14T00:00:00"/>
    <x v="1"/>
    <x v="1"/>
    <n v="173.52"/>
    <x v="0"/>
  </r>
  <r>
    <s v="ORD107227"/>
    <x v="2"/>
    <x v="1"/>
    <n v="932.76"/>
    <n v="0.22"/>
    <n v="205.2072"/>
    <n v="727.55279999999993"/>
    <n v="3"/>
    <x v="436"/>
    <d v="2024-10-30T00:00:00"/>
    <x v="1"/>
    <x v="2"/>
    <n v="162.74"/>
    <x v="3"/>
  </r>
  <r>
    <s v="ORD114306"/>
    <x v="2"/>
    <x v="1"/>
    <n v="934.21"/>
    <n v="0.2"/>
    <n v="186.84200000000001"/>
    <n v="747.36800000000005"/>
    <n v="3"/>
    <x v="367"/>
    <d v="2023-04-02T00:00:00"/>
    <x v="2"/>
    <x v="2"/>
    <n v="229.92"/>
    <x v="0"/>
  </r>
  <r>
    <s v="ORD112638"/>
    <x v="2"/>
    <x v="3"/>
    <n v="936.2"/>
    <n v="0.4"/>
    <n v="374.48"/>
    <n v="561.72"/>
    <n v="3"/>
    <x v="435"/>
    <d v="2024-08-26T00:00:00"/>
    <x v="0"/>
    <x v="1"/>
    <n v="229.02"/>
    <x v="0"/>
  </r>
  <r>
    <s v="ORD112792"/>
    <x v="2"/>
    <x v="1"/>
    <n v="937.26"/>
    <n v="0.47"/>
    <n v="440.51219999999995"/>
    <n v="496.74780000000004"/>
    <n v="3"/>
    <x v="42"/>
    <d v="2024-02-19T00:00:00"/>
    <x v="0"/>
    <x v="1"/>
    <n v="191.68"/>
    <x v="4"/>
  </r>
  <r>
    <s v="ORD106876"/>
    <x v="3"/>
    <x v="2"/>
    <n v="940.05"/>
    <n v="0.15"/>
    <n v="141.00749999999999"/>
    <n v="799.04250000000002"/>
    <n v="3"/>
    <x v="267"/>
    <d v="2023-09-04T00:00:00"/>
    <x v="2"/>
    <x v="1"/>
    <n v="97.63"/>
    <x v="5"/>
  </r>
  <r>
    <s v="ORD102314"/>
    <x v="0"/>
    <x v="2"/>
    <n v="940.9"/>
    <n v="0.4"/>
    <n v="376.36"/>
    <n v="564.54"/>
    <n v="3"/>
    <x v="393"/>
    <d v="2024-03-14T00:00:00"/>
    <x v="1"/>
    <x v="1"/>
    <n v="48.78"/>
    <x v="4"/>
  </r>
  <r>
    <s v="ORD100859"/>
    <x v="0"/>
    <x v="3"/>
    <n v="942.03"/>
    <n v="7.0000000000000007E-2"/>
    <n v="65.942100000000011"/>
    <n v="876.08789999999999"/>
    <n v="3"/>
    <x v="595"/>
    <d v="2024-02-11T00:00:00"/>
    <x v="2"/>
    <x v="2"/>
    <n v="227.56"/>
    <x v="1"/>
  </r>
  <r>
    <s v="ORD105420"/>
    <x v="1"/>
    <x v="1"/>
    <n v="946.02"/>
    <n v="0.2"/>
    <n v="189.20400000000001"/>
    <n v="756.81600000000003"/>
    <n v="3"/>
    <x v="514"/>
    <d v="2024-02-08T00:00:00"/>
    <x v="1"/>
    <x v="0"/>
    <n v="173.71"/>
    <x v="4"/>
  </r>
  <r>
    <s v="ORD114427"/>
    <x v="2"/>
    <x v="0"/>
    <n v="952.08"/>
    <n v="0.23"/>
    <n v="218.97840000000002"/>
    <n v="733.10159999999996"/>
    <n v="3"/>
    <x v="93"/>
    <d v="2023-05-27T00:00:00"/>
    <x v="0"/>
    <x v="1"/>
    <n v="53.32"/>
    <x v="0"/>
  </r>
  <r>
    <s v="ORD113933"/>
    <x v="2"/>
    <x v="0"/>
    <n v="952.13"/>
    <n v="0.46"/>
    <n v="437.97980000000001"/>
    <n v="514.15020000000004"/>
    <n v="3"/>
    <x v="617"/>
    <d v="2024-10-01T00:00:00"/>
    <x v="1"/>
    <x v="2"/>
    <n v="225.23"/>
    <x v="0"/>
  </r>
  <r>
    <s v="ORD108131"/>
    <x v="0"/>
    <x v="0"/>
    <n v="952.23"/>
    <n v="0.33"/>
    <n v="314.23590000000002"/>
    <n v="637.9941"/>
    <n v="3"/>
    <x v="435"/>
    <d v="2024-08-30T00:00:00"/>
    <x v="2"/>
    <x v="0"/>
    <n v="247.47"/>
    <x v="4"/>
  </r>
  <r>
    <s v="ORD109911"/>
    <x v="0"/>
    <x v="3"/>
    <n v="952.81"/>
    <n v="0.01"/>
    <n v="9.5281000000000002"/>
    <n v="943.28189999999995"/>
    <n v="3"/>
    <x v="284"/>
    <d v="2024-01-26T00:00:00"/>
    <x v="2"/>
    <x v="2"/>
    <n v="143.27000000000001"/>
    <x v="0"/>
  </r>
  <r>
    <s v="ORD110772"/>
    <x v="2"/>
    <x v="1"/>
    <n v="956.21"/>
    <n v="0.48"/>
    <n v="458.98079999999999"/>
    <n v="497.22920000000005"/>
    <n v="3"/>
    <x v="599"/>
    <d v="2024-05-20T00:00:00"/>
    <x v="2"/>
    <x v="0"/>
    <n v="131.47"/>
    <x v="0"/>
  </r>
  <r>
    <s v="ORD101432"/>
    <x v="2"/>
    <x v="3"/>
    <n v="958.83"/>
    <n v="0.04"/>
    <n v="38.353200000000001"/>
    <n v="920.47680000000003"/>
    <n v="3"/>
    <x v="267"/>
    <d v="2023-09-03T00:00:00"/>
    <x v="2"/>
    <x v="2"/>
    <n v="276.08"/>
    <x v="1"/>
  </r>
  <r>
    <s v="ORD105322"/>
    <x v="3"/>
    <x v="4"/>
    <n v="959.39"/>
    <n v="0.13"/>
    <n v="124.72070000000001"/>
    <n v="834.66930000000002"/>
    <n v="3"/>
    <x v="494"/>
    <d v="2024-11-02T00:00:00"/>
    <x v="1"/>
    <x v="2"/>
    <n v="151.75"/>
    <x v="0"/>
  </r>
  <r>
    <s v="ORD112279"/>
    <x v="0"/>
    <x v="2"/>
    <n v="961.35"/>
    <n v="0.01"/>
    <n v="9.6135000000000002"/>
    <n v="951.73649999999998"/>
    <n v="3"/>
    <x v="558"/>
    <d v="2023-02-10T00:00:00"/>
    <x v="0"/>
    <x v="0"/>
    <n v="231.47"/>
    <x v="3"/>
  </r>
  <r>
    <s v="ORD103591"/>
    <x v="0"/>
    <x v="0"/>
    <n v="970.65"/>
    <n v="0.26"/>
    <n v="252.369"/>
    <n v="718.28099999999995"/>
    <n v="3"/>
    <x v="685"/>
    <d v="2023-11-20T00:00:00"/>
    <x v="0"/>
    <x v="1"/>
    <n v="275.25"/>
    <x v="0"/>
  </r>
  <r>
    <s v="ORD115207"/>
    <x v="0"/>
    <x v="4"/>
    <n v="976.72"/>
    <n v="0.49"/>
    <n v="478.59280000000001"/>
    <n v="498.12720000000002"/>
    <n v="3"/>
    <x v="400"/>
    <d v="2024-01-06T00:00:00"/>
    <x v="1"/>
    <x v="2"/>
    <n v="126.16"/>
    <x v="1"/>
  </r>
  <r>
    <s v="ORD104725"/>
    <x v="0"/>
    <x v="3"/>
    <n v="978.03"/>
    <n v="0.35"/>
    <n v="342.31049999999999"/>
    <n v="635.71949999999993"/>
    <n v="3"/>
    <x v="595"/>
    <d v="2024-02-10T00:00:00"/>
    <x v="1"/>
    <x v="2"/>
    <n v="179.55"/>
    <x v="1"/>
  </r>
  <r>
    <s v="ORD113242"/>
    <x v="1"/>
    <x v="0"/>
    <n v="978.21"/>
    <n v="0.48"/>
    <n v="469.54079999999999"/>
    <n v="508.66920000000005"/>
    <n v="3"/>
    <x v="553"/>
    <d v="2023-10-10T00:00:00"/>
    <x v="0"/>
    <x v="2"/>
    <n v="117.5"/>
    <x v="2"/>
  </r>
  <r>
    <s v="ORD110344"/>
    <x v="1"/>
    <x v="1"/>
    <n v="980.74"/>
    <n v="0.34"/>
    <n v="333.45160000000004"/>
    <n v="647.28839999999991"/>
    <n v="3"/>
    <x v="562"/>
    <d v="2024-03-29T00:00:00"/>
    <x v="2"/>
    <x v="2"/>
    <n v="271.83999999999997"/>
    <x v="2"/>
  </r>
  <r>
    <s v="ORD104967"/>
    <x v="0"/>
    <x v="4"/>
    <n v="987.21"/>
    <n v="0.45"/>
    <n v="444.24450000000002"/>
    <n v="542.96550000000002"/>
    <n v="3"/>
    <x v="382"/>
    <d v="2023-10-03T00:00:00"/>
    <x v="2"/>
    <x v="2"/>
    <n v="267.81"/>
    <x v="3"/>
  </r>
  <r>
    <s v="ORD101962"/>
    <x v="2"/>
    <x v="1"/>
    <n v="988.46"/>
    <n v="0.42"/>
    <n v="415.15320000000003"/>
    <n v="573.30680000000007"/>
    <n v="3"/>
    <x v="28"/>
    <d v="2024-01-05T00:00:00"/>
    <x v="2"/>
    <x v="2"/>
    <n v="202.37"/>
    <x v="3"/>
  </r>
  <r>
    <s v="ORD100720"/>
    <x v="2"/>
    <x v="1"/>
    <n v="988.8"/>
    <n v="0.2"/>
    <n v="197.76"/>
    <n v="791.04"/>
    <n v="3"/>
    <x v="419"/>
    <d v="2023-08-15T00:00:00"/>
    <x v="2"/>
    <x v="0"/>
    <n v="262.39999999999998"/>
    <x v="5"/>
  </r>
  <r>
    <s v="ORD110148"/>
    <x v="3"/>
    <x v="1"/>
    <n v="991.92"/>
    <n v="0.3"/>
    <n v="297.57599999999996"/>
    <n v="694.34400000000005"/>
    <n v="3"/>
    <x v="210"/>
    <d v="2024-05-11T00:00:00"/>
    <x v="0"/>
    <x v="2"/>
    <n v="160.54"/>
    <x v="5"/>
  </r>
  <r>
    <s v="ORD112483"/>
    <x v="2"/>
    <x v="2"/>
    <n v="998.14"/>
    <n v="0.08"/>
    <n v="79.851200000000006"/>
    <n v="918.28880000000004"/>
    <n v="3"/>
    <x v="678"/>
    <d v="2024-03-10T00:00:00"/>
    <x v="1"/>
    <x v="2"/>
    <n v="95.02"/>
    <x v="3"/>
  </r>
  <r>
    <s v="ORD113976"/>
    <x v="3"/>
    <x v="4"/>
    <n v="1000.52"/>
    <n v="0.3"/>
    <n v="300.15600000000001"/>
    <n v="700.36400000000003"/>
    <n v="3"/>
    <x v="33"/>
    <d v="2023-04-16T00:00:00"/>
    <x v="2"/>
    <x v="1"/>
    <n v="219.68"/>
    <x v="1"/>
  </r>
  <r>
    <s v="ORD114532"/>
    <x v="0"/>
    <x v="0"/>
    <n v="1001.49"/>
    <n v="0.45"/>
    <n v="450.6705"/>
    <n v="550.81950000000006"/>
    <n v="3"/>
    <x v="443"/>
    <d v="2024-02-15T00:00:00"/>
    <x v="2"/>
    <x v="2"/>
    <n v="188.13"/>
    <x v="5"/>
  </r>
  <r>
    <s v="ORD108897"/>
    <x v="3"/>
    <x v="3"/>
    <n v="1001.83"/>
    <n v="0.01"/>
    <n v="10.0183"/>
    <n v="991.81170000000009"/>
    <n v="3"/>
    <x v="215"/>
    <d v="2024-09-24T00:00:00"/>
    <x v="2"/>
    <x v="1"/>
    <n v="90.5"/>
    <x v="4"/>
  </r>
  <r>
    <s v="ORD107359"/>
    <x v="0"/>
    <x v="1"/>
    <n v="1010.51"/>
    <n v="0.35"/>
    <n v="353.67849999999999"/>
    <n v="656.83150000000001"/>
    <n v="3"/>
    <x v="478"/>
    <d v="2024-02-09T00:00:00"/>
    <x v="1"/>
    <x v="1"/>
    <n v="287.39"/>
    <x v="3"/>
  </r>
  <r>
    <s v="ORD100522"/>
    <x v="2"/>
    <x v="0"/>
    <n v="1012.54"/>
    <n v="0.13"/>
    <n v="131.6302"/>
    <n v="880.9097999999999"/>
    <n v="3"/>
    <x v="352"/>
    <d v="2024-04-25T00:00:00"/>
    <x v="2"/>
    <x v="0"/>
    <n v="217.49"/>
    <x v="5"/>
  </r>
  <r>
    <s v="ORD110321"/>
    <x v="1"/>
    <x v="0"/>
    <n v="1012.63"/>
    <n v="0.26"/>
    <n v="263.28379999999999"/>
    <n v="749.34619999999995"/>
    <n v="3"/>
    <x v="69"/>
    <d v="2023-03-29T00:00:00"/>
    <x v="0"/>
    <x v="0"/>
    <n v="67.97"/>
    <x v="3"/>
  </r>
  <r>
    <s v="ORD103819"/>
    <x v="0"/>
    <x v="4"/>
    <n v="1015.25"/>
    <n v="0.24"/>
    <n v="243.66"/>
    <n v="771.59"/>
    <n v="3"/>
    <x v="168"/>
    <d v="2024-04-14T00:00:00"/>
    <x v="2"/>
    <x v="2"/>
    <n v="224.71"/>
    <x v="1"/>
  </r>
  <r>
    <s v="ORD112786"/>
    <x v="2"/>
    <x v="4"/>
    <n v="1016.39"/>
    <n v="0.17"/>
    <n v="172.78630000000001"/>
    <n v="843.6037"/>
    <n v="3"/>
    <x v="579"/>
    <d v="2024-09-20T00:00:00"/>
    <x v="2"/>
    <x v="0"/>
    <n v="61.06"/>
    <x v="1"/>
  </r>
  <r>
    <s v="ORD106690"/>
    <x v="1"/>
    <x v="4"/>
    <n v="1016.79"/>
    <n v="0.05"/>
    <n v="50.839500000000001"/>
    <n v="965.95049999999992"/>
    <n v="3"/>
    <x v="182"/>
    <d v="2024-10-28T00:00:00"/>
    <x v="1"/>
    <x v="1"/>
    <n v="263.62"/>
    <x v="0"/>
  </r>
  <r>
    <s v="ORD106764"/>
    <x v="1"/>
    <x v="4"/>
    <n v="1016.79"/>
    <n v="0.37"/>
    <n v="376.21229999999997"/>
    <n v="640.57770000000005"/>
    <n v="3"/>
    <x v="335"/>
    <d v="2024-05-03T00:00:00"/>
    <x v="2"/>
    <x v="0"/>
    <n v="237.56"/>
    <x v="5"/>
  </r>
  <r>
    <s v="ORD112762"/>
    <x v="3"/>
    <x v="2"/>
    <n v="1020.44"/>
    <n v="0.42"/>
    <n v="428.58480000000003"/>
    <n v="591.85519999999997"/>
    <n v="3"/>
    <x v="629"/>
    <d v="2023-07-04T00:00:00"/>
    <x v="2"/>
    <x v="1"/>
    <n v="131.91999999999999"/>
    <x v="0"/>
  </r>
  <r>
    <s v="ORD101605"/>
    <x v="0"/>
    <x v="4"/>
    <n v="1021.17"/>
    <n v="0.31"/>
    <n v="316.56270000000001"/>
    <n v="704.6072999999999"/>
    <n v="3"/>
    <x v="176"/>
    <d v="2023-05-09T00:00:00"/>
    <x v="1"/>
    <x v="1"/>
    <n v="165.33"/>
    <x v="1"/>
  </r>
  <r>
    <s v="ORD107000"/>
    <x v="3"/>
    <x v="3"/>
    <n v="1022.38"/>
    <n v="0.24"/>
    <n v="245.37119999999999"/>
    <n v="777.00880000000006"/>
    <n v="3"/>
    <x v="573"/>
    <d v="2023-01-06T00:00:00"/>
    <x v="1"/>
    <x v="2"/>
    <n v="135.5"/>
    <x v="5"/>
  </r>
  <r>
    <s v="ORD110434"/>
    <x v="0"/>
    <x v="3"/>
    <n v="1022.5"/>
    <n v="0.48"/>
    <n v="490.79999999999995"/>
    <n v="531.70000000000005"/>
    <n v="3"/>
    <x v="389"/>
    <d v="2023-12-07T00:00:00"/>
    <x v="0"/>
    <x v="2"/>
    <n v="164.61"/>
    <x v="0"/>
  </r>
  <r>
    <s v="ORD112768"/>
    <x v="0"/>
    <x v="1"/>
    <n v="1028.2"/>
    <n v="0.31"/>
    <n v="318.74200000000002"/>
    <n v="709.45800000000008"/>
    <n v="3"/>
    <x v="453"/>
    <d v="2023-04-07T00:00:00"/>
    <x v="2"/>
    <x v="1"/>
    <n v="102.51"/>
    <x v="0"/>
  </r>
  <r>
    <s v="ORD112648"/>
    <x v="2"/>
    <x v="4"/>
    <n v="1028.57"/>
    <n v="0.47"/>
    <n v="483.42789999999997"/>
    <n v="545.14210000000003"/>
    <n v="3"/>
    <x v="671"/>
    <d v="2024-10-18T00:00:00"/>
    <x v="0"/>
    <x v="1"/>
    <n v="66.510000000000005"/>
    <x v="4"/>
  </r>
  <r>
    <s v="ORD113659"/>
    <x v="3"/>
    <x v="3"/>
    <n v="1029.08"/>
    <n v="0.47"/>
    <n v="483.66759999999994"/>
    <n v="545.41239999999993"/>
    <n v="3"/>
    <x v="65"/>
    <d v="2023-06-09T00:00:00"/>
    <x v="1"/>
    <x v="0"/>
    <n v="252.29"/>
    <x v="1"/>
  </r>
  <r>
    <s v="ORD103189"/>
    <x v="2"/>
    <x v="4"/>
    <n v="1031.1600000000001"/>
    <n v="0.11"/>
    <n v="113.42760000000001"/>
    <n v="917.7324000000001"/>
    <n v="3"/>
    <x v="174"/>
    <d v="2024-11-13T00:00:00"/>
    <x v="0"/>
    <x v="1"/>
    <n v="263.38"/>
    <x v="3"/>
  </r>
  <r>
    <s v="ORD103956"/>
    <x v="0"/>
    <x v="3"/>
    <n v="1031.24"/>
    <n v="0.34"/>
    <n v="350.6216"/>
    <n v="680.61840000000007"/>
    <n v="3"/>
    <x v="422"/>
    <d v="2023-11-16T00:00:00"/>
    <x v="1"/>
    <x v="0"/>
    <n v="145.29"/>
    <x v="3"/>
  </r>
  <r>
    <s v="ORD101110"/>
    <x v="1"/>
    <x v="1"/>
    <n v="1034.67"/>
    <n v="0.12"/>
    <n v="124.16040000000001"/>
    <n v="910.50960000000009"/>
    <n v="3"/>
    <x v="274"/>
    <d v="2024-12-16T00:00:00"/>
    <x v="0"/>
    <x v="2"/>
    <n v="203.01"/>
    <x v="0"/>
  </r>
  <r>
    <s v="ORD111534"/>
    <x v="3"/>
    <x v="4"/>
    <n v="1042.55"/>
    <n v="0.22"/>
    <n v="229.36099999999999"/>
    <n v="813.18899999999996"/>
    <n v="3"/>
    <x v="479"/>
    <d v="2023-02-15T00:00:00"/>
    <x v="0"/>
    <x v="0"/>
    <n v="244.79"/>
    <x v="5"/>
  </r>
  <r>
    <s v="ORD104237"/>
    <x v="0"/>
    <x v="4"/>
    <n v="1043.33"/>
    <n v="0.41"/>
    <n v="427.76529999999997"/>
    <n v="615.5646999999999"/>
    <n v="3"/>
    <x v="111"/>
    <d v="2024-12-30T00:00:00"/>
    <x v="1"/>
    <x v="2"/>
    <n v="204.77"/>
    <x v="4"/>
  </r>
  <r>
    <s v="ORD100557"/>
    <x v="2"/>
    <x v="3"/>
    <n v="1043.5"/>
    <n v="0.3"/>
    <n v="313.05"/>
    <n v="730.45"/>
    <n v="3"/>
    <x v="318"/>
    <d v="2024-06-28T00:00:00"/>
    <x v="2"/>
    <x v="0"/>
    <n v="80.56"/>
    <x v="2"/>
  </r>
  <r>
    <s v="ORD109684"/>
    <x v="2"/>
    <x v="4"/>
    <n v="1044.53"/>
    <n v="0.31"/>
    <n v="323.80430000000001"/>
    <n v="720.72569999999996"/>
    <n v="3"/>
    <x v="296"/>
    <d v="2024-06-12T00:00:00"/>
    <x v="1"/>
    <x v="0"/>
    <n v="137.69999999999999"/>
    <x v="5"/>
  </r>
  <r>
    <s v="ORD100389"/>
    <x v="1"/>
    <x v="4"/>
    <n v="1046.47"/>
    <n v="0.22"/>
    <n v="230.2234"/>
    <n v="816.24660000000006"/>
    <n v="3"/>
    <x v="139"/>
    <d v="2023-02-05T00:00:00"/>
    <x v="2"/>
    <x v="0"/>
    <n v="233.82"/>
    <x v="0"/>
  </r>
  <r>
    <s v="ORD102486"/>
    <x v="2"/>
    <x v="4"/>
    <n v="1053.52"/>
    <n v="0.04"/>
    <n v="42.140799999999999"/>
    <n v="1011.3792"/>
    <n v="3"/>
    <x v="615"/>
    <d v="2023-07-02T00:00:00"/>
    <x v="0"/>
    <x v="1"/>
    <n v="303.97000000000003"/>
    <x v="4"/>
  </r>
  <r>
    <s v="ORD106700"/>
    <x v="0"/>
    <x v="2"/>
    <n v="1053.56"/>
    <n v="0.16"/>
    <n v="168.56960000000001"/>
    <n v="884.99039999999991"/>
    <n v="3"/>
    <x v="290"/>
    <d v="2023-01-28T00:00:00"/>
    <x v="2"/>
    <x v="1"/>
    <n v="228.42"/>
    <x v="3"/>
  </r>
  <r>
    <s v="ORD103813"/>
    <x v="1"/>
    <x v="4"/>
    <n v="1053.67"/>
    <n v="0.21"/>
    <n v="221.27070000000001"/>
    <n v="832.39930000000004"/>
    <n v="3"/>
    <x v="549"/>
    <d v="2023-12-08T00:00:00"/>
    <x v="2"/>
    <x v="2"/>
    <n v="144.30000000000001"/>
    <x v="3"/>
  </r>
  <r>
    <s v="ORD104621"/>
    <x v="0"/>
    <x v="4"/>
    <n v="1054.69"/>
    <n v="0.19"/>
    <n v="200.39110000000002"/>
    <n v="854.2989"/>
    <n v="3"/>
    <x v="708"/>
    <d v="2023-04-05T00:00:00"/>
    <x v="1"/>
    <x v="2"/>
    <n v="96.15"/>
    <x v="1"/>
  </r>
  <r>
    <s v="ORD106915"/>
    <x v="0"/>
    <x v="1"/>
    <n v="1055.8"/>
    <n v="0.09"/>
    <n v="95.021999999999991"/>
    <n v="960.77800000000002"/>
    <n v="3"/>
    <x v="428"/>
    <d v="2023-03-29T00:00:00"/>
    <x v="1"/>
    <x v="2"/>
    <n v="95.9"/>
    <x v="1"/>
  </r>
  <r>
    <s v="ORD107853"/>
    <x v="3"/>
    <x v="2"/>
    <n v="1060.32"/>
    <n v="0.13"/>
    <n v="137.8416"/>
    <n v="922.47839999999997"/>
    <n v="3"/>
    <x v="601"/>
    <d v="2023-06-07T00:00:00"/>
    <x v="0"/>
    <x v="1"/>
    <n v="67.28"/>
    <x v="5"/>
  </r>
  <r>
    <s v="ORD103694"/>
    <x v="3"/>
    <x v="3"/>
    <n v="1063.03"/>
    <n v="0.1"/>
    <n v="106.303"/>
    <n v="956.72699999999998"/>
    <n v="3"/>
    <x v="621"/>
    <d v="2024-12-19T00:00:00"/>
    <x v="2"/>
    <x v="2"/>
    <n v="135.6"/>
    <x v="4"/>
  </r>
  <r>
    <s v="ORD111032"/>
    <x v="2"/>
    <x v="4"/>
    <n v="1066.98"/>
    <n v="0.47"/>
    <n v="501.48059999999998"/>
    <n v="565.49940000000004"/>
    <n v="3"/>
    <x v="473"/>
    <d v="2023-09-04T00:00:00"/>
    <x v="0"/>
    <x v="1"/>
    <n v="225.37"/>
    <x v="5"/>
  </r>
  <r>
    <s v="ORD100052"/>
    <x v="0"/>
    <x v="2"/>
    <n v="1083.3"/>
    <n v="0.23"/>
    <n v="249.15899999999999"/>
    <n v="834.14099999999996"/>
    <n v="3"/>
    <x v="95"/>
    <d v="2023-11-10T00:00:00"/>
    <x v="1"/>
    <x v="0"/>
    <n v="114.25"/>
    <x v="2"/>
  </r>
  <r>
    <s v="ORD110530"/>
    <x v="1"/>
    <x v="4"/>
    <n v="1084.78"/>
    <n v="0.41"/>
    <n v="444.75979999999998"/>
    <n v="640.02019999999993"/>
    <n v="3"/>
    <x v="560"/>
    <d v="2024-05-12T00:00:00"/>
    <x v="2"/>
    <x v="1"/>
    <n v="154.78"/>
    <x v="1"/>
  </r>
  <r>
    <s v="ORD102366"/>
    <x v="2"/>
    <x v="3"/>
    <n v="1096.79"/>
    <n v="0.39"/>
    <n v="427.74810000000002"/>
    <n v="669.04189999999994"/>
    <n v="3"/>
    <x v="37"/>
    <d v="2024-06-03T00:00:00"/>
    <x v="2"/>
    <x v="0"/>
    <n v="325.02"/>
    <x v="3"/>
  </r>
  <r>
    <s v="ORD103986"/>
    <x v="3"/>
    <x v="2"/>
    <n v="1098.3"/>
    <n v="0.11"/>
    <n v="120.813"/>
    <n v="977.48699999999997"/>
    <n v="3"/>
    <x v="389"/>
    <d v="2023-12-11T00:00:00"/>
    <x v="2"/>
    <x v="1"/>
    <n v="287.17"/>
    <x v="2"/>
  </r>
  <r>
    <s v="ORD105804"/>
    <x v="1"/>
    <x v="2"/>
    <n v="1099.1400000000001"/>
    <n v="0.26"/>
    <n v="285.77640000000002"/>
    <n v="813.36360000000013"/>
    <n v="3"/>
    <x v="56"/>
    <d v="2024-11-16T00:00:00"/>
    <x v="1"/>
    <x v="0"/>
    <n v="203.21"/>
    <x v="2"/>
  </r>
  <r>
    <s v="ORD109110"/>
    <x v="3"/>
    <x v="4"/>
    <n v="1099.56"/>
    <n v="0.45"/>
    <n v="494.80199999999996"/>
    <n v="604.75800000000004"/>
    <n v="3"/>
    <x v="6"/>
    <d v="2023-08-24T00:00:00"/>
    <x v="2"/>
    <x v="1"/>
    <n v="192.21"/>
    <x v="5"/>
  </r>
  <r>
    <s v="ORD100408"/>
    <x v="3"/>
    <x v="2"/>
    <n v="1104.31"/>
    <n v="0.03"/>
    <n v="33.129300000000001"/>
    <n v="1071.1806999999999"/>
    <n v="3"/>
    <x v="73"/>
    <d v="2024-11-27T00:00:00"/>
    <x v="2"/>
    <x v="1"/>
    <n v="160.11000000000001"/>
    <x v="4"/>
  </r>
  <r>
    <s v="ORD105246"/>
    <x v="1"/>
    <x v="4"/>
    <n v="1105.75"/>
    <n v="0.34"/>
    <n v="375.95500000000004"/>
    <n v="729.79499999999996"/>
    <n v="3"/>
    <x v="443"/>
    <d v="2024-02-16T00:00:00"/>
    <x v="0"/>
    <x v="0"/>
    <n v="162.35"/>
    <x v="2"/>
  </r>
  <r>
    <s v="ORD108483"/>
    <x v="3"/>
    <x v="4"/>
    <n v="1110.8599999999999"/>
    <n v="0.17"/>
    <n v="188.84620000000001"/>
    <n v="922.01379999999995"/>
    <n v="3"/>
    <x v="76"/>
    <d v="2024-06-20T00:00:00"/>
    <x v="1"/>
    <x v="1"/>
    <n v="275.87"/>
    <x v="3"/>
  </r>
  <r>
    <s v="ORD105255"/>
    <x v="0"/>
    <x v="2"/>
    <n v="1111.71"/>
    <n v="0.4"/>
    <n v="444.68400000000003"/>
    <n v="667.02600000000007"/>
    <n v="3"/>
    <x v="50"/>
    <d v="2024-08-20T00:00:00"/>
    <x v="1"/>
    <x v="0"/>
    <n v="201.24"/>
    <x v="0"/>
  </r>
  <r>
    <s v="ORD101493"/>
    <x v="2"/>
    <x v="4"/>
    <n v="1119.22"/>
    <n v="0.08"/>
    <n v="89.537599999999998"/>
    <n v="1029.6824000000001"/>
    <n v="3"/>
    <x v="110"/>
    <d v="2024-10-17T00:00:00"/>
    <x v="0"/>
    <x v="0"/>
    <n v="96.03"/>
    <x v="0"/>
  </r>
  <r>
    <s v="ORD104914"/>
    <x v="0"/>
    <x v="1"/>
    <n v="1119.8800000000001"/>
    <n v="0.22"/>
    <n v="246.37360000000004"/>
    <n v="873.5064000000001"/>
    <n v="3"/>
    <x v="100"/>
    <d v="2024-07-13T00:00:00"/>
    <x v="1"/>
    <x v="1"/>
    <n v="106.31"/>
    <x v="2"/>
  </r>
  <r>
    <s v="ORD112759"/>
    <x v="2"/>
    <x v="0"/>
    <n v="1125.25"/>
    <n v="0.45"/>
    <n v="506.36250000000001"/>
    <n v="618.88750000000005"/>
    <n v="3"/>
    <x v="354"/>
    <d v="2023-08-25T00:00:00"/>
    <x v="2"/>
    <x v="2"/>
    <n v="81.94"/>
    <x v="1"/>
  </r>
  <r>
    <s v="ORD101183"/>
    <x v="3"/>
    <x v="0"/>
    <n v="1126.04"/>
    <n v="0.01"/>
    <n v="11.260400000000001"/>
    <n v="1114.7796000000001"/>
    <n v="3"/>
    <x v="434"/>
    <d v="2024-07-24T00:00:00"/>
    <x v="2"/>
    <x v="1"/>
    <n v="318.36"/>
    <x v="4"/>
  </r>
  <r>
    <s v="ORD107722"/>
    <x v="1"/>
    <x v="2"/>
    <n v="1126.6500000000001"/>
    <n v="0.12"/>
    <n v="135.19800000000001"/>
    <n v="991.45200000000011"/>
    <n v="3"/>
    <x v="315"/>
    <d v="2023-12-04T00:00:00"/>
    <x v="1"/>
    <x v="1"/>
    <n v="195.66"/>
    <x v="4"/>
  </r>
  <r>
    <s v="ORD112130"/>
    <x v="0"/>
    <x v="2"/>
    <n v="1126.9100000000001"/>
    <n v="0.44"/>
    <n v="495.84040000000005"/>
    <n v="631.06960000000004"/>
    <n v="3"/>
    <x v="4"/>
    <d v="2023-12-20T00:00:00"/>
    <x v="0"/>
    <x v="1"/>
    <n v="192.55"/>
    <x v="1"/>
  </r>
  <r>
    <s v="ORD109173"/>
    <x v="0"/>
    <x v="0"/>
    <n v="1129.78"/>
    <n v="0.18"/>
    <n v="203.3604"/>
    <n v="926.41959999999995"/>
    <n v="3"/>
    <x v="176"/>
    <d v="2023-05-11T00:00:00"/>
    <x v="2"/>
    <x v="1"/>
    <n v="219.42"/>
    <x v="5"/>
  </r>
  <r>
    <s v="ORD114731"/>
    <x v="1"/>
    <x v="4"/>
    <n v="1143.78"/>
    <n v="0.17"/>
    <n v="194.4426"/>
    <n v="949.3374"/>
    <n v="3"/>
    <x v="505"/>
    <d v="2023-11-06T00:00:00"/>
    <x v="0"/>
    <x v="2"/>
    <n v="144.19999999999999"/>
    <x v="5"/>
  </r>
  <r>
    <s v="ORD103945"/>
    <x v="2"/>
    <x v="4"/>
    <n v="1146.22"/>
    <n v="0.41"/>
    <n v="469.9502"/>
    <n v="676.26980000000003"/>
    <n v="3"/>
    <x v="508"/>
    <d v="2024-08-13T00:00:00"/>
    <x v="1"/>
    <x v="1"/>
    <n v="190.7"/>
    <x v="3"/>
  </r>
  <r>
    <s v="ORD105711"/>
    <x v="0"/>
    <x v="2"/>
    <n v="1148.99"/>
    <n v="0.11"/>
    <n v="126.38890000000001"/>
    <n v="1022.6011"/>
    <n v="3"/>
    <x v="711"/>
    <d v="2024-08-13T00:00:00"/>
    <x v="0"/>
    <x v="2"/>
    <n v="59.68"/>
    <x v="0"/>
  </r>
  <r>
    <s v="ORD111154"/>
    <x v="0"/>
    <x v="2"/>
    <n v="1157.4000000000001"/>
    <n v="0.32"/>
    <n v="370.36800000000005"/>
    <n v="787.03200000000004"/>
    <n v="3"/>
    <x v="450"/>
    <d v="2023-12-09T00:00:00"/>
    <x v="2"/>
    <x v="0"/>
    <n v="239.57"/>
    <x v="0"/>
  </r>
  <r>
    <s v="ORD105464"/>
    <x v="2"/>
    <x v="3"/>
    <n v="1157.8900000000001"/>
    <n v="0.47"/>
    <n v="544.20830000000001"/>
    <n v="613.68170000000009"/>
    <n v="3"/>
    <x v="509"/>
    <d v="2024-09-26T00:00:00"/>
    <x v="1"/>
    <x v="2"/>
    <n v="205.03"/>
    <x v="4"/>
  </r>
  <r>
    <s v="ORD112045"/>
    <x v="1"/>
    <x v="2"/>
    <n v="1160.78"/>
    <n v="0.08"/>
    <n v="92.862399999999994"/>
    <n v="1067.9176"/>
    <n v="3"/>
    <x v="244"/>
    <d v="2023-07-05T00:00:00"/>
    <x v="2"/>
    <x v="2"/>
    <n v="183.51"/>
    <x v="4"/>
  </r>
  <r>
    <s v="ORD108211"/>
    <x v="1"/>
    <x v="3"/>
    <n v="1167.42"/>
    <n v="0.18"/>
    <n v="210.13560000000001"/>
    <n v="957.28440000000001"/>
    <n v="3"/>
    <x v="325"/>
    <d v="2023-12-29T00:00:00"/>
    <x v="1"/>
    <x v="1"/>
    <n v="207"/>
    <x v="2"/>
  </r>
  <r>
    <s v="ORD113380"/>
    <x v="0"/>
    <x v="4"/>
    <n v="1169.69"/>
    <n v="0.45"/>
    <n v="526.3605"/>
    <n v="643.32950000000005"/>
    <n v="3"/>
    <x v="658"/>
    <d v="2023-01-08T00:00:00"/>
    <x v="2"/>
    <x v="1"/>
    <n v="139.56"/>
    <x v="1"/>
  </r>
  <r>
    <s v="ORD101306"/>
    <x v="3"/>
    <x v="3"/>
    <n v="1174.49"/>
    <n v="0.49"/>
    <n v="575.50009999999997"/>
    <n v="598.98990000000003"/>
    <n v="3"/>
    <x v="494"/>
    <d v="2024-11-04T00:00:00"/>
    <x v="1"/>
    <x v="1"/>
    <n v="222.6"/>
    <x v="0"/>
  </r>
  <r>
    <s v="ORD107608"/>
    <x v="1"/>
    <x v="0"/>
    <n v="1176.56"/>
    <n v="0.42"/>
    <n v="494.15519999999998"/>
    <n v="682.40480000000002"/>
    <n v="3"/>
    <x v="577"/>
    <d v="2023-05-18T00:00:00"/>
    <x v="0"/>
    <x v="1"/>
    <n v="104.26"/>
    <x v="1"/>
  </r>
  <r>
    <s v="ORD111359"/>
    <x v="3"/>
    <x v="1"/>
    <n v="1177.6199999999999"/>
    <n v="0.44"/>
    <n v="518.15279999999996"/>
    <n v="659.46719999999993"/>
    <n v="3"/>
    <x v="80"/>
    <d v="2024-09-14T00:00:00"/>
    <x v="1"/>
    <x v="1"/>
    <n v="350.96"/>
    <x v="4"/>
  </r>
  <r>
    <s v="ORD107306"/>
    <x v="1"/>
    <x v="1"/>
    <n v="1183.42"/>
    <n v="0.05"/>
    <n v="59.171000000000006"/>
    <n v="1124.249"/>
    <n v="3"/>
    <x v="70"/>
    <d v="2024-07-16T00:00:00"/>
    <x v="1"/>
    <x v="0"/>
    <n v="266.58999999999997"/>
    <x v="2"/>
  </r>
  <r>
    <s v="ORD115282"/>
    <x v="3"/>
    <x v="2"/>
    <n v="1184.44"/>
    <n v="0.22"/>
    <n v="260.57679999999999"/>
    <n v="923.86320000000001"/>
    <n v="3"/>
    <x v="342"/>
    <d v="2023-11-22T00:00:00"/>
    <x v="1"/>
    <x v="0"/>
    <n v="269.74"/>
    <x v="5"/>
  </r>
  <r>
    <s v="ORD110308"/>
    <x v="3"/>
    <x v="1"/>
    <n v="1185.2"/>
    <n v="0.04"/>
    <n v="47.408000000000001"/>
    <n v="1137.7920000000001"/>
    <n v="3"/>
    <x v="497"/>
    <d v="2023-11-02T00:00:00"/>
    <x v="2"/>
    <x v="1"/>
    <n v="103.41"/>
    <x v="1"/>
  </r>
  <r>
    <s v="ORD101213"/>
    <x v="2"/>
    <x v="4"/>
    <n v="1201"/>
    <n v="0.44"/>
    <n v="528.44000000000005"/>
    <n v="672.56"/>
    <n v="3"/>
    <x v="227"/>
    <d v="2023-03-20T00:00:00"/>
    <x v="2"/>
    <x v="0"/>
    <n v="109.81"/>
    <x v="0"/>
  </r>
  <r>
    <s v="ORD115059"/>
    <x v="3"/>
    <x v="4"/>
    <n v="1211.27"/>
    <n v="0.42"/>
    <n v="508.73339999999996"/>
    <n v="702.53660000000002"/>
    <n v="3"/>
    <x v="359"/>
    <d v="2024-01-15T00:00:00"/>
    <x v="0"/>
    <x v="1"/>
    <n v="121.89"/>
    <x v="4"/>
  </r>
  <r>
    <s v="ORD108983"/>
    <x v="1"/>
    <x v="0"/>
    <n v="1212.23"/>
    <n v="0.2"/>
    <n v="242.44600000000003"/>
    <n v="969.78399999999999"/>
    <n v="3"/>
    <x v="177"/>
    <d v="2024-01-21T00:00:00"/>
    <x v="1"/>
    <x v="1"/>
    <n v="102.99"/>
    <x v="1"/>
  </r>
  <r>
    <s v="ORD104782"/>
    <x v="3"/>
    <x v="3"/>
    <n v="1213.08"/>
    <n v="0.15"/>
    <n v="181.96199999999999"/>
    <n v="1031.1179999999999"/>
    <n v="3"/>
    <x v="342"/>
    <d v="2023-11-26T00:00:00"/>
    <x v="0"/>
    <x v="0"/>
    <n v="322.48"/>
    <x v="1"/>
  </r>
  <r>
    <s v="ORD102417"/>
    <x v="2"/>
    <x v="2"/>
    <n v="1214.93"/>
    <n v="0.19"/>
    <n v="230.83670000000001"/>
    <n v="984.0933"/>
    <n v="3"/>
    <x v="396"/>
    <d v="2024-12-13T00:00:00"/>
    <x v="1"/>
    <x v="2"/>
    <n v="138.87"/>
    <x v="0"/>
  </r>
  <r>
    <s v="ORD102016"/>
    <x v="1"/>
    <x v="4"/>
    <n v="1216.68"/>
    <n v="0.01"/>
    <n v="12.1668"/>
    <n v="1204.5132000000001"/>
    <n v="3"/>
    <x v="677"/>
    <d v="2024-05-12T00:00:00"/>
    <x v="1"/>
    <x v="2"/>
    <n v="313.89999999999998"/>
    <x v="0"/>
  </r>
  <r>
    <s v="ORD104893"/>
    <x v="1"/>
    <x v="2"/>
    <n v="1218.79"/>
    <n v="0.34"/>
    <n v="414.3886"/>
    <n v="804.40139999999997"/>
    <n v="3"/>
    <x v="210"/>
    <d v="2024-05-12T00:00:00"/>
    <x v="1"/>
    <x v="1"/>
    <n v="347.51"/>
    <x v="3"/>
  </r>
  <r>
    <s v="ORD112662"/>
    <x v="0"/>
    <x v="3"/>
    <n v="1219.31"/>
    <n v="0.27"/>
    <n v="329.21370000000002"/>
    <n v="890.09629999999993"/>
    <n v="3"/>
    <x v="126"/>
    <d v="2023-07-30T00:00:00"/>
    <x v="0"/>
    <x v="2"/>
    <n v="245.84"/>
    <x v="2"/>
  </r>
  <r>
    <s v="ORD112295"/>
    <x v="2"/>
    <x v="4"/>
    <n v="1220.6400000000001"/>
    <n v="0.02"/>
    <n v="24.412800000000004"/>
    <n v="1196.2272"/>
    <n v="3"/>
    <x v="308"/>
    <d v="2024-01-21T00:00:00"/>
    <x v="1"/>
    <x v="1"/>
    <n v="322.18"/>
    <x v="0"/>
  </r>
  <r>
    <s v="ORD111073"/>
    <x v="2"/>
    <x v="1"/>
    <n v="1224.6300000000001"/>
    <n v="0.28999999999999998"/>
    <n v="355.14269999999999"/>
    <n v="869.48730000000012"/>
    <n v="3"/>
    <x v="360"/>
    <d v="2024-12-22T00:00:00"/>
    <x v="1"/>
    <x v="0"/>
    <n v="159.63999999999999"/>
    <x v="3"/>
  </r>
  <r>
    <s v="ORD113594"/>
    <x v="3"/>
    <x v="3"/>
    <n v="1225.9000000000001"/>
    <n v="0.4"/>
    <n v="490.36000000000007"/>
    <n v="735.54"/>
    <n v="3"/>
    <x v="407"/>
    <d v="2024-12-05T00:00:00"/>
    <x v="2"/>
    <x v="2"/>
    <n v="165.83"/>
    <x v="2"/>
  </r>
  <r>
    <s v="ORD100236"/>
    <x v="2"/>
    <x v="1"/>
    <n v="1227.8599999999999"/>
    <n v="0.16"/>
    <n v="196.45759999999999"/>
    <n v="1031.4023999999999"/>
    <n v="3"/>
    <x v="645"/>
    <d v="2024-03-30T00:00:00"/>
    <x v="2"/>
    <x v="2"/>
    <n v="99.39"/>
    <x v="0"/>
  </r>
  <r>
    <s v="ORD102621"/>
    <x v="0"/>
    <x v="1"/>
    <n v="1232.17"/>
    <n v="0.01"/>
    <n v="12.321700000000002"/>
    <n v="1219.8483000000001"/>
    <n v="3"/>
    <x v="125"/>
    <d v="2023-09-05T00:00:00"/>
    <x v="1"/>
    <x v="0"/>
    <n v="336.95"/>
    <x v="5"/>
  </r>
  <r>
    <s v="ORD108745"/>
    <x v="3"/>
    <x v="4"/>
    <n v="1248.01"/>
    <n v="0.23"/>
    <n v="287.04230000000001"/>
    <n v="960.96769999999992"/>
    <n v="3"/>
    <x v="394"/>
    <d v="2024-02-12T00:00:00"/>
    <x v="1"/>
    <x v="2"/>
    <n v="311.83999999999997"/>
    <x v="4"/>
  </r>
  <r>
    <s v="ORD104490"/>
    <x v="0"/>
    <x v="3"/>
    <n v="1252.2"/>
    <n v="0.49"/>
    <n v="613.57799999999997"/>
    <n v="638.62200000000007"/>
    <n v="3"/>
    <x v="226"/>
    <d v="2023-12-27T00:00:00"/>
    <x v="0"/>
    <x v="0"/>
    <n v="355.35"/>
    <x v="4"/>
  </r>
  <r>
    <s v="ORD106112"/>
    <x v="0"/>
    <x v="1"/>
    <n v="1262.3800000000001"/>
    <n v="0.28000000000000003"/>
    <n v="353.46640000000008"/>
    <n v="908.91360000000009"/>
    <n v="3"/>
    <x v="675"/>
    <d v="2023-06-10T00:00:00"/>
    <x v="1"/>
    <x v="0"/>
    <n v="304.93"/>
    <x v="3"/>
  </r>
  <r>
    <s v="ORD102232"/>
    <x v="2"/>
    <x v="3"/>
    <n v="1264.79"/>
    <n v="0.28000000000000003"/>
    <n v="354.14120000000003"/>
    <n v="910.64879999999994"/>
    <n v="3"/>
    <x v="509"/>
    <d v="2024-09-21T00:00:00"/>
    <x v="2"/>
    <x v="2"/>
    <n v="138.22999999999999"/>
    <x v="5"/>
  </r>
  <r>
    <s v="ORD100439"/>
    <x v="0"/>
    <x v="4"/>
    <n v="1265.8900000000001"/>
    <n v="0.32"/>
    <n v="405.08480000000003"/>
    <n v="860.80520000000001"/>
    <n v="3"/>
    <x v="378"/>
    <d v="2024-04-28T00:00:00"/>
    <x v="2"/>
    <x v="0"/>
    <n v="225.89"/>
    <x v="4"/>
  </r>
  <r>
    <s v="ORD115017"/>
    <x v="1"/>
    <x v="1"/>
    <n v="1266.42"/>
    <n v="0.42"/>
    <n v="531.89639999999997"/>
    <n v="734.5236000000001"/>
    <n v="3"/>
    <x v="489"/>
    <d v="2024-09-04T00:00:00"/>
    <x v="1"/>
    <x v="2"/>
    <n v="349.79"/>
    <x v="5"/>
  </r>
  <r>
    <s v="ORD107295"/>
    <x v="0"/>
    <x v="4"/>
    <n v="1270.8399999999999"/>
    <n v="0.12"/>
    <n v="152.5008"/>
    <n v="1118.3391999999999"/>
    <n v="3"/>
    <x v="399"/>
    <d v="2023-04-26T00:00:00"/>
    <x v="2"/>
    <x v="1"/>
    <n v="281.55"/>
    <x v="2"/>
  </r>
  <r>
    <s v="ORD106302"/>
    <x v="0"/>
    <x v="4"/>
    <n v="1274.3399999999999"/>
    <n v="0.01"/>
    <n v="12.743399999999999"/>
    <n v="1261.5965999999999"/>
    <n v="3"/>
    <x v="591"/>
    <d v="2023-03-26T00:00:00"/>
    <x v="0"/>
    <x v="0"/>
    <n v="81.260000000000005"/>
    <x v="0"/>
  </r>
  <r>
    <s v="ORD114699"/>
    <x v="0"/>
    <x v="1"/>
    <n v="1275.1300000000001"/>
    <n v="0.05"/>
    <n v="63.75650000000001"/>
    <n v="1211.3735000000001"/>
    <n v="3"/>
    <x v="81"/>
    <d v="2024-09-08T00:00:00"/>
    <x v="2"/>
    <x v="0"/>
    <n v="94.53"/>
    <x v="3"/>
  </r>
  <r>
    <s v="ORD108142"/>
    <x v="2"/>
    <x v="2"/>
    <n v="1279.3599999999999"/>
    <n v="0.32"/>
    <n v="409.39519999999999"/>
    <n v="869.96479999999997"/>
    <n v="3"/>
    <x v="334"/>
    <d v="2024-09-19T00:00:00"/>
    <x v="0"/>
    <x v="0"/>
    <n v="233.99"/>
    <x v="4"/>
  </r>
  <r>
    <s v="ORD101167"/>
    <x v="2"/>
    <x v="4"/>
    <n v="1279.6300000000001"/>
    <n v="0.26"/>
    <n v="332.70380000000006"/>
    <n v="946.92620000000011"/>
    <n v="3"/>
    <x v="678"/>
    <d v="2024-03-11T00:00:00"/>
    <x v="2"/>
    <x v="2"/>
    <n v="116.87"/>
    <x v="4"/>
  </r>
  <r>
    <s v="ORD101522"/>
    <x v="1"/>
    <x v="3"/>
    <n v="1279.6500000000001"/>
    <n v="0.44"/>
    <n v="563.04600000000005"/>
    <n v="716.60400000000004"/>
    <n v="3"/>
    <x v="75"/>
    <d v="2023-02-01T00:00:00"/>
    <x v="2"/>
    <x v="1"/>
    <n v="228.57"/>
    <x v="0"/>
  </r>
  <r>
    <s v="ORD110146"/>
    <x v="2"/>
    <x v="4"/>
    <n v="1283.8900000000001"/>
    <n v="0.45"/>
    <n v="577.7505000000001"/>
    <n v="706.1395"/>
    <n v="3"/>
    <x v="20"/>
    <d v="2023-01-18T00:00:00"/>
    <x v="0"/>
    <x v="1"/>
    <n v="204.47"/>
    <x v="5"/>
  </r>
  <r>
    <s v="ORD113645"/>
    <x v="2"/>
    <x v="4"/>
    <n v="1288.6199999999999"/>
    <n v="0.45"/>
    <n v="579.87900000000002"/>
    <n v="708.74099999999987"/>
    <n v="3"/>
    <x v="490"/>
    <d v="2023-09-23T00:00:00"/>
    <x v="1"/>
    <x v="1"/>
    <n v="125.56"/>
    <x v="2"/>
  </r>
  <r>
    <s v="ORD113503"/>
    <x v="3"/>
    <x v="0"/>
    <n v="1294.3900000000001"/>
    <n v="0.43"/>
    <n v="556.58770000000004"/>
    <n v="737.80230000000006"/>
    <n v="3"/>
    <x v="46"/>
    <d v="2024-03-04T00:00:00"/>
    <x v="2"/>
    <x v="0"/>
    <n v="95.04"/>
    <x v="4"/>
  </r>
  <r>
    <s v="ORD110722"/>
    <x v="1"/>
    <x v="0"/>
    <n v="1298.76"/>
    <n v="0.21"/>
    <n v="272.7396"/>
    <n v="1026.0203999999999"/>
    <n v="3"/>
    <x v="49"/>
    <d v="2024-12-12T00:00:00"/>
    <x v="1"/>
    <x v="2"/>
    <n v="362.5"/>
    <x v="2"/>
  </r>
  <r>
    <s v="ORD107650"/>
    <x v="1"/>
    <x v="0"/>
    <n v="1301.3800000000001"/>
    <n v="0.31"/>
    <n v="403.42780000000005"/>
    <n v="897.95220000000006"/>
    <n v="3"/>
    <x v="15"/>
    <d v="2023-09-01T00:00:00"/>
    <x v="2"/>
    <x v="0"/>
    <n v="340.75"/>
    <x v="0"/>
  </r>
  <r>
    <s v="ORD100521"/>
    <x v="0"/>
    <x v="2"/>
    <n v="1305.04"/>
    <n v="0.05"/>
    <n v="65.251999999999995"/>
    <n v="1239.788"/>
    <n v="3"/>
    <x v="240"/>
    <d v="2024-01-27T00:00:00"/>
    <x v="1"/>
    <x v="2"/>
    <n v="190.64"/>
    <x v="4"/>
  </r>
  <r>
    <s v="ORD105279"/>
    <x v="1"/>
    <x v="0"/>
    <n v="1305.69"/>
    <n v="0.42"/>
    <n v="548.38980000000004"/>
    <n v="757.30020000000002"/>
    <n v="3"/>
    <x v="299"/>
    <d v="2023-06-19T00:00:00"/>
    <x v="0"/>
    <x v="0"/>
    <n v="200.05"/>
    <x v="5"/>
  </r>
  <r>
    <s v="ORD106491"/>
    <x v="1"/>
    <x v="3"/>
    <n v="1306.51"/>
    <n v="0.22"/>
    <n v="287.43220000000002"/>
    <n v="1019.0778"/>
    <n v="3"/>
    <x v="469"/>
    <d v="2023-01-10T00:00:00"/>
    <x v="0"/>
    <x v="0"/>
    <n v="125.92"/>
    <x v="5"/>
  </r>
  <r>
    <s v="ORD109715"/>
    <x v="1"/>
    <x v="4"/>
    <n v="1310.9"/>
    <n v="0.19"/>
    <n v="249.07100000000003"/>
    <n v="1061.8290000000002"/>
    <n v="3"/>
    <x v="238"/>
    <d v="2023-03-18T00:00:00"/>
    <x v="2"/>
    <x v="0"/>
    <n v="67.78"/>
    <x v="2"/>
  </r>
  <r>
    <s v="ORD114599"/>
    <x v="1"/>
    <x v="0"/>
    <n v="1311.33"/>
    <n v="0.28000000000000003"/>
    <n v="367.17240000000004"/>
    <n v="944.15759999999989"/>
    <n v="3"/>
    <x v="412"/>
    <d v="2023-09-02T00:00:00"/>
    <x v="0"/>
    <x v="2"/>
    <n v="135.38999999999999"/>
    <x v="5"/>
  </r>
  <r>
    <s v="ORD108561"/>
    <x v="3"/>
    <x v="0"/>
    <n v="1319.53"/>
    <n v="0.19"/>
    <n v="250.7107"/>
    <n v="1068.8192999999999"/>
    <n v="3"/>
    <x v="68"/>
    <d v="2024-02-28T00:00:00"/>
    <x v="0"/>
    <x v="2"/>
    <n v="211.51"/>
    <x v="1"/>
  </r>
  <r>
    <s v="ORD107101"/>
    <x v="2"/>
    <x v="3"/>
    <n v="1321.64"/>
    <n v="0.02"/>
    <n v="26.432800000000004"/>
    <n v="1295.2072000000001"/>
    <n v="3"/>
    <x v="234"/>
    <d v="2023-01-06T00:00:00"/>
    <x v="0"/>
    <x v="0"/>
    <n v="337.95"/>
    <x v="2"/>
  </r>
  <r>
    <s v="ORD108753"/>
    <x v="3"/>
    <x v="4"/>
    <n v="1325.39"/>
    <n v="0.03"/>
    <n v="39.761700000000005"/>
    <n v="1285.6283000000001"/>
    <n v="3"/>
    <x v="54"/>
    <d v="2023-04-01T00:00:00"/>
    <x v="1"/>
    <x v="0"/>
    <n v="153.02000000000001"/>
    <x v="4"/>
  </r>
  <r>
    <s v="ORD106420"/>
    <x v="1"/>
    <x v="0"/>
    <n v="1326.06"/>
    <n v="0.06"/>
    <n v="79.563599999999994"/>
    <n v="1246.4964"/>
    <n v="3"/>
    <x v="449"/>
    <d v="2023-07-12T00:00:00"/>
    <x v="1"/>
    <x v="1"/>
    <n v="212.04"/>
    <x v="3"/>
  </r>
  <r>
    <s v="ORD111794"/>
    <x v="2"/>
    <x v="2"/>
    <n v="1328.57"/>
    <n v="0.43"/>
    <n v="571.28509999999994"/>
    <n v="757.28489999999999"/>
    <n v="3"/>
    <x v="129"/>
    <d v="2023-11-20T00:00:00"/>
    <x v="1"/>
    <x v="0"/>
    <n v="144.47999999999999"/>
    <x v="1"/>
  </r>
  <r>
    <s v="ORD110631"/>
    <x v="2"/>
    <x v="0"/>
    <n v="1328.87"/>
    <n v="0.01"/>
    <n v="13.288699999999999"/>
    <n v="1315.5812999999998"/>
    <n v="3"/>
    <x v="675"/>
    <d v="2023-06-13T00:00:00"/>
    <x v="2"/>
    <x v="2"/>
    <n v="97.24"/>
    <x v="3"/>
  </r>
  <r>
    <s v="ORD105386"/>
    <x v="0"/>
    <x v="0"/>
    <n v="1330.77"/>
    <n v="0.46"/>
    <n v="612.15420000000006"/>
    <n v="718.61579999999992"/>
    <n v="3"/>
    <x v="499"/>
    <d v="2023-08-18T00:00:00"/>
    <x v="2"/>
    <x v="2"/>
    <n v="207.51"/>
    <x v="3"/>
  </r>
  <r>
    <s v="ORD102152"/>
    <x v="1"/>
    <x v="1"/>
    <n v="1331.42"/>
    <n v="0.12"/>
    <n v="159.7704"/>
    <n v="1171.6496000000002"/>
    <n v="3"/>
    <x v="414"/>
    <d v="2024-02-12T00:00:00"/>
    <x v="1"/>
    <x v="0"/>
    <n v="155.22999999999999"/>
    <x v="5"/>
  </r>
  <r>
    <s v="ORD115041"/>
    <x v="2"/>
    <x v="4"/>
    <n v="1333.88"/>
    <n v="0.26"/>
    <n v="346.80880000000002"/>
    <n v="987.07120000000009"/>
    <n v="3"/>
    <x v="384"/>
    <d v="2023-06-01T00:00:00"/>
    <x v="0"/>
    <x v="1"/>
    <n v="264.38"/>
    <x v="2"/>
  </r>
  <r>
    <s v="ORD108422"/>
    <x v="3"/>
    <x v="2"/>
    <n v="1340.33"/>
    <n v="0.28000000000000003"/>
    <n v="375.29240000000004"/>
    <n v="965.03759999999988"/>
    <n v="3"/>
    <x v="138"/>
    <d v="2023-05-08T00:00:00"/>
    <x v="0"/>
    <x v="2"/>
    <n v="398.22"/>
    <x v="4"/>
  </r>
  <r>
    <s v="ORD107044"/>
    <x v="2"/>
    <x v="3"/>
    <n v="1344.42"/>
    <n v="0.47"/>
    <n v="631.87739999999997"/>
    <n v="712.54260000000011"/>
    <n v="3"/>
    <x v="110"/>
    <d v="2024-10-22T00:00:00"/>
    <x v="2"/>
    <x v="1"/>
    <n v="316.19"/>
    <x v="4"/>
  </r>
  <r>
    <s v="ORD102714"/>
    <x v="2"/>
    <x v="1"/>
    <n v="1346.24"/>
    <n v="0.25"/>
    <n v="336.56"/>
    <n v="1009.6800000000001"/>
    <n v="3"/>
    <x v="192"/>
    <d v="2023-05-27T00:00:00"/>
    <x v="2"/>
    <x v="1"/>
    <n v="321.17"/>
    <x v="2"/>
  </r>
  <r>
    <s v="ORD110202"/>
    <x v="2"/>
    <x v="1"/>
    <n v="1347.32"/>
    <n v="0.48"/>
    <n v="646.71359999999993"/>
    <n v="700.60640000000001"/>
    <n v="3"/>
    <x v="616"/>
    <d v="2023-01-24T00:00:00"/>
    <x v="0"/>
    <x v="0"/>
    <n v="164.02"/>
    <x v="5"/>
  </r>
  <r>
    <s v="ORD111922"/>
    <x v="2"/>
    <x v="4"/>
    <n v="1350.09"/>
    <n v="0.27"/>
    <n v="364.52429999999998"/>
    <n v="985.56569999999988"/>
    <n v="3"/>
    <x v="424"/>
    <d v="2023-07-19T00:00:00"/>
    <x v="2"/>
    <x v="0"/>
    <n v="206"/>
    <x v="2"/>
  </r>
  <r>
    <s v="ORD112894"/>
    <x v="3"/>
    <x v="3"/>
    <n v="1351.41"/>
    <n v="0.28999999999999998"/>
    <n v="391.90890000000002"/>
    <n v="959.50110000000006"/>
    <n v="3"/>
    <x v="74"/>
    <d v="2024-12-18T00:00:00"/>
    <x v="0"/>
    <x v="2"/>
    <n v="159.85"/>
    <x v="5"/>
  </r>
  <r>
    <s v="ORD100977"/>
    <x v="3"/>
    <x v="4"/>
    <n v="1352.94"/>
    <n v="0.04"/>
    <n v="54.117600000000003"/>
    <n v="1298.8224"/>
    <n v="3"/>
    <x v="26"/>
    <d v="2023-04-30T00:00:00"/>
    <x v="1"/>
    <x v="0"/>
    <n v="397.77"/>
    <x v="0"/>
  </r>
  <r>
    <s v="ORD107137"/>
    <x v="1"/>
    <x v="2"/>
    <n v="1353.59"/>
    <n v="0.25"/>
    <n v="338.39749999999998"/>
    <n v="1015.1924999999999"/>
    <n v="3"/>
    <x v="461"/>
    <d v="2023-07-11T00:00:00"/>
    <x v="1"/>
    <x v="0"/>
    <n v="327.91"/>
    <x v="1"/>
  </r>
  <r>
    <s v="ORD105356"/>
    <x v="2"/>
    <x v="2"/>
    <n v="1353.66"/>
    <n v="0.14000000000000001"/>
    <n v="189.51240000000004"/>
    <n v="1164.1476"/>
    <n v="3"/>
    <x v="438"/>
    <d v="2023-02-02T00:00:00"/>
    <x v="2"/>
    <x v="0"/>
    <n v="160.19"/>
    <x v="3"/>
  </r>
  <r>
    <s v="ORD100584"/>
    <x v="2"/>
    <x v="0"/>
    <n v="1359.05"/>
    <n v="0.33"/>
    <n v="448.48649999999998"/>
    <n v="910.56349999999998"/>
    <n v="3"/>
    <x v="200"/>
    <d v="2024-06-07T00:00:00"/>
    <x v="0"/>
    <x v="1"/>
    <n v="220.3"/>
    <x v="0"/>
  </r>
  <r>
    <s v="ORD110826"/>
    <x v="2"/>
    <x v="2"/>
    <n v="1363.35"/>
    <n v="0.25"/>
    <n v="340.83749999999998"/>
    <n v="1022.5124999999999"/>
    <n v="3"/>
    <x v="261"/>
    <d v="2024-12-02T00:00:00"/>
    <x v="0"/>
    <x v="1"/>
    <n v="297.76"/>
    <x v="4"/>
  </r>
  <r>
    <s v="ORD113757"/>
    <x v="2"/>
    <x v="1"/>
    <n v="1367.54"/>
    <n v="0.24"/>
    <n v="328.20959999999997"/>
    <n v="1039.3304000000001"/>
    <n v="3"/>
    <x v="81"/>
    <d v="2024-09-09T00:00:00"/>
    <x v="2"/>
    <x v="1"/>
    <n v="185.19"/>
    <x v="0"/>
  </r>
  <r>
    <s v="ORD112455"/>
    <x v="2"/>
    <x v="4"/>
    <n v="1367.62"/>
    <n v="0.45"/>
    <n v="615.42899999999997"/>
    <n v="752.19099999999992"/>
    <n v="3"/>
    <x v="465"/>
    <d v="2023-05-22T00:00:00"/>
    <x v="1"/>
    <x v="0"/>
    <n v="199.95"/>
    <x v="0"/>
  </r>
  <r>
    <s v="ORD114343"/>
    <x v="0"/>
    <x v="3"/>
    <n v="1369.98"/>
    <n v="0.21"/>
    <n v="287.69580000000002"/>
    <n v="1082.2842000000001"/>
    <n v="3"/>
    <x v="514"/>
    <d v="2024-02-06T00:00:00"/>
    <x v="1"/>
    <x v="1"/>
    <n v="386.62"/>
    <x v="0"/>
  </r>
  <r>
    <s v="ORD114428"/>
    <x v="2"/>
    <x v="3"/>
    <n v="1379.32"/>
    <n v="0.2"/>
    <n v="275.86399999999998"/>
    <n v="1103.4559999999999"/>
    <n v="3"/>
    <x v="24"/>
    <d v="2023-04-23T00:00:00"/>
    <x v="2"/>
    <x v="1"/>
    <n v="368.37"/>
    <x v="0"/>
  </r>
  <r>
    <s v="ORD104975"/>
    <x v="2"/>
    <x v="2"/>
    <n v="1380.68"/>
    <n v="0.04"/>
    <n v="55.227200000000003"/>
    <n v="1325.4528"/>
    <n v="3"/>
    <x v="334"/>
    <d v="2024-09-21T00:00:00"/>
    <x v="1"/>
    <x v="0"/>
    <n v="129.68"/>
    <x v="1"/>
  </r>
  <r>
    <s v="ORD113546"/>
    <x v="2"/>
    <x v="1"/>
    <n v="1382.22"/>
    <n v="0.42"/>
    <n v="580.53239999999994"/>
    <n v="801.68760000000009"/>
    <n v="3"/>
    <x v="619"/>
    <d v="2024-09-13T00:00:00"/>
    <x v="0"/>
    <x v="2"/>
    <n v="294.44"/>
    <x v="4"/>
  </r>
  <r>
    <s v="ORD108695"/>
    <x v="2"/>
    <x v="0"/>
    <n v="1383.35"/>
    <n v="0.03"/>
    <n v="41.500499999999995"/>
    <n v="1341.8494999999998"/>
    <n v="3"/>
    <x v="490"/>
    <d v="2023-09-17T00:00:00"/>
    <x v="2"/>
    <x v="1"/>
    <n v="119.36"/>
    <x v="1"/>
  </r>
  <r>
    <s v="ORD114238"/>
    <x v="3"/>
    <x v="0"/>
    <n v="1387.64"/>
    <n v="0.1"/>
    <n v="138.76400000000001"/>
    <n v="1248.8760000000002"/>
    <n v="3"/>
    <x v="244"/>
    <d v="2023-07-10T00:00:00"/>
    <x v="1"/>
    <x v="1"/>
    <n v="76.39"/>
    <x v="0"/>
  </r>
  <r>
    <s v="ORD104080"/>
    <x v="0"/>
    <x v="1"/>
    <n v="1390.87"/>
    <n v="0.06"/>
    <n v="83.452199999999991"/>
    <n v="1307.4177999999999"/>
    <n v="3"/>
    <x v="247"/>
    <d v="2023-07-02T00:00:00"/>
    <x v="0"/>
    <x v="0"/>
    <n v="151.78"/>
    <x v="3"/>
  </r>
  <r>
    <s v="ORD106528"/>
    <x v="1"/>
    <x v="4"/>
    <n v="1392.83"/>
    <n v="0.49"/>
    <n v="682.48669999999993"/>
    <n v="710.3433"/>
    <n v="3"/>
    <x v="504"/>
    <d v="2023-03-19T00:00:00"/>
    <x v="1"/>
    <x v="1"/>
    <n v="154.47999999999999"/>
    <x v="1"/>
  </r>
  <r>
    <s v="ORD100602"/>
    <x v="3"/>
    <x v="1"/>
    <n v="1394.52"/>
    <n v="0.46"/>
    <n v="641.47919999999999"/>
    <n v="753.04079999999999"/>
    <n v="3"/>
    <x v="447"/>
    <d v="2024-06-08T00:00:00"/>
    <x v="2"/>
    <x v="0"/>
    <n v="110.89"/>
    <x v="2"/>
  </r>
  <r>
    <s v="ORD114749"/>
    <x v="1"/>
    <x v="1"/>
    <n v="1395.24"/>
    <n v="7.0000000000000007E-2"/>
    <n v="97.666800000000009"/>
    <n v="1297.5732"/>
    <n v="3"/>
    <x v="637"/>
    <d v="2024-11-25T00:00:00"/>
    <x v="2"/>
    <x v="2"/>
    <n v="356.49"/>
    <x v="4"/>
  </r>
  <r>
    <s v="ORD109145"/>
    <x v="3"/>
    <x v="2"/>
    <n v="1397.71"/>
    <n v="0.26"/>
    <n v="363.40460000000002"/>
    <n v="1034.3054"/>
    <n v="3"/>
    <x v="439"/>
    <d v="2023-10-24T00:00:00"/>
    <x v="0"/>
    <x v="1"/>
    <n v="244.99"/>
    <x v="5"/>
  </r>
  <r>
    <s v="ORD101944"/>
    <x v="1"/>
    <x v="1"/>
    <n v="1403.87"/>
    <n v="0.38"/>
    <n v="533.47059999999999"/>
    <n v="870.3993999999999"/>
    <n v="3"/>
    <x v="533"/>
    <d v="2024-10-23T00:00:00"/>
    <x v="0"/>
    <x v="0"/>
    <n v="168.78"/>
    <x v="5"/>
  </r>
  <r>
    <s v="ORD101701"/>
    <x v="2"/>
    <x v="0"/>
    <n v="1405.34"/>
    <n v="0.03"/>
    <n v="42.160199999999996"/>
    <n v="1363.1797999999999"/>
    <n v="3"/>
    <x v="629"/>
    <d v="2023-06-30T00:00:00"/>
    <x v="0"/>
    <x v="0"/>
    <n v="73.77"/>
    <x v="2"/>
  </r>
  <r>
    <s v="ORD105127"/>
    <x v="2"/>
    <x v="4"/>
    <n v="1407.11"/>
    <n v="0.13"/>
    <n v="182.92429999999999"/>
    <n v="1224.1857"/>
    <n v="3"/>
    <x v="61"/>
    <d v="2023-07-24T00:00:00"/>
    <x v="0"/>
    <x v="1"/>
    <n v="401.29"/>
    <x v="3"/>
  </r>
  <r>
    <s v="ORD109517"/>
    <x v="3"/>
    <x v="0"/>
    <n v="1408.23"/>
    <n v="0.11"/>
    <n v="154.90530000000001"/>
    <n v="1253.3247000000001"/>
    <n v="3"/>
    <x v="353"/>
    <d v="2024-04-05T00:00:00"/>
    <x v="1"/>
    <x v="2"/>
    <n v="354.89"/>
    <x v="4"/>
  </r>
  <r>
    <s v="ORD112819"/>
    <x v="3"/>
    <x v="2"/>
    <n v="1410.41"/>
    <n v="0.28999999999999998"/>
    <n v="409.01889999999997"/>
    <n v="1001.3911000000001"/>
    <n v="3"/>
    <x v="294"/>
    <d v="2024-08-01T00:00:00"/>
    <x v="0"/>
    <x v="2"/>
    <n v="373.39"/>
    <x v="3"/>
  </r>
  <r>
    <s v="ORD104810"/>
    <x v="1"/>
    <x v="2"/>
    <n v="1420.57"/>
    <n v="0.21"/>
    <n v="298.31969999999995"/>
    <n v="1122.2502999999999"/>
    <n v="3"/>
    <x v="717"/>
    <d v="2024-09-08T00:00:00"/>
    <x v="1"/>
    <x v="0"/>
    <n v="350.71"/>
    <x v="4"/>
  </r>
  <r>
    <s v="ORD108736"/>
    <x v="0"/>
    <x v="0"/>
    <n v="1421.47"/>
    <n v="0.5"/>
    <n v="710.73500000000001"/>
    <n v="710.73500000000001"/>
    <n v="3"/>
    <x v="144"/>
    <d v="2023-06-05T00:00:00"/>
    <x v="1"/>
    <x v="0"/>
    <n v="373.54"/>
    <x v="2"/>
  </r>
  <r>
    <s v="ORD107788"/>
    <x v="3"/>
    <x v="4"/>
    <n v="1424.76"/>
    <n v="0.14000000000000001"/>
    <n v="199.46640000000002"/>
    <n v="1225.2936"/>
    <n v="3"/>
    <x v="252"/>
    <d v="2023-02-21T00:00:00"/>
    <x v="0"/>
    <x v="2"/>
    <n v="180.03"/>
    <x v="1"/>
  </r>
  <r>
    <s v="ORD102413"/>
    <x v="0"/>
    <x v="3"/>
    <n v="1439.25"/>
    <n v="0.14000000000000001"/>
    <n v="201.49500000000003"/>
    <n v="1237.7549999999999"/>
    <n v="3"/>
    <x v="13"/>
    <d v="2024-12-21T00:00:00"/>
    <x v="2"/>
    <x v="0"/>
    <n v="219.31"/>
    <x v="4"/>
  </r>
  <r>
    <s v="ORD110626"/>
    <x v="3"/>
    <x v="4"/>
    <n v="1441.34"/>
    <n v="0.48"/>
    <n v="691.84319999999991"/>
    <n v="749.49680000000001"/>
    <n v="3"/>
    <x v="626"/>
    <d v="2024-01-12T00:00:00"/>
    <x v="1"/>
    <x v="1"/>
    <n v="124.85"/>
    <x v="0"/>
  </r>
  <r>
    <s v="ORD101094"/>
    <x v="2"/>
    <x v="2"/>
    <n v="1442.45"/>
    <n v="0.17"/>
    <n v="245.21650000000002"/>
    <n v="1197.2335"/>
    <n v="3"/>
    <x v="56"/>
    <d v="2024-11-10T00:00:00"/>
    <x v="0"/>
    <x v="2"/>
    <n v="194.37"/>
    <x v="0"/>
  </r>
  <r>
    <s v="ORD107263"/>
    <x v="3"/>
    <x v="3"/>
    <n v="1444.42"/>
    <n v="0.11"/>
    <n v="158.8862"/>
    <n v="1285.5338000000002"/>
    <n v="3"/>
    <x v="444"/>
    <d v="2023-04-24T00:00:00"/>
    <x v="0"/>
    <x v="2"/>
    <n v="162.05000000000001"/>
    <x v="4"/>
  </r>
  <r>
    <s v="ORD115179"/>
    <x v="3"/>
    <x v="1"/>
    <n v="1445.14"/>
    <n v="0.37"/>
    <n v="534.70180000000005"/>
    <n v="910.43820000000005"/>
    <n v="3"/>
    <x v="703"/>
    <d v="2023-06-04T00:00:00"/>
    <x v="1"/>
    <x v="2"/>
    <n v="122.03"/>
    <x v="5"/>
  </r>
  <r>
    <s v="ORD103848"/>
    <x v="1"/>
    <x v="4"/>
    <n v="1447.7"/>
    <n v="0.34"/>
    <n v="492.21800000000007"/>
    <n v="955.48199999999997"/>
    <n v="3"/>
    <x v="472"/>
    <d v="2023-02-08T00:00:00"/>
    <x v="1"/>
    <x v="2"/>
    <n v="164.07"/>
    <x v="3"/>
  </r>
  <r>
    <s v="ORD106488"/>
    <x v="0"/>
    <x v="2"/>
    <n v="1447.74"/>
    <n v="0.24"/>
    <n v="347.45760000000001"/>
    <n v="1100.2824000000001"/>
    <n v="3"/>
    <x v="337"/>
    <d v="2024-02-14T00:00:00"/>
    <x v="1"/>
    <x v="0"/>
    <n v="73.44"/>
    <x v="2"/>
  </r>
  <r>
    <s v="ORD107534"/>
    <x v="2"/>
    <x v="0"/>
    <n v="1448.03"/>
    <n v="0.11"/>
    <n v="159.2833"/>
    <n v="1288.7466999999999"/>
    <n v="3"/>
    <x v="546"/>
    <d v="2024-11-17T00:00:00"/>
    <x v="2"/>
    <x v="1"/>
    <n v="139.85"/>
    <x v="1"/>
  </r>
  <r>
    <s v="ORD105686"/>
    <x v="1"/>
    <x v="3"/>
    <n v="1451.2"/>
    <n v="0.3"/>
    <n v="435.36"/>
    <n v="1015.84"/>
    <n v="3"/>
    <x v="311"/>
    <d v="2023-09-04T00:00:00"/>
    <x v="2"/>
    <x v="0"/>
    <n v="336.85"/>
    <x v="3"/>
  </r>
  <r>
    <s v="ORD101959"/>
    <x v="0"/>
    <x v="3"/>
    <n v="1453.43"/>
    <n v="0.38"/>
    <n v="552.30340000000001"/>
    <n v="901.12660000000005"/>
    <n v="3"/>
    <x v="63"/>
    <d v="2024-02-15T00:00:00"/>
    <x v="2"/>
    <x v="0"/>
    <n v="223.46"/>
    <x v="5"/>
  </r>
  <r>
    <s v="ORD112634"/>
    <x v="1"/>
    <x v="4"/>
    <n v="1456.75"/>
    <n v="0.31"/>
    <n v="451.59249999999997"/>
    <n v="1005.1575"/>
    <n v="3"/>
    <x v="643"/>
    <d v="2024-06-12T00:00:00"/>
    <x v="1"/>
    <x v="1"/>
    <n v="183.84"/>
    <x v="3"/>
  </r>
  <r>
    <s v="ORD111854"/>
    <x v="0"/>
    <x v="1"/>
    <n v="1458.08"/>
    <n v="0.18"/>
    <n v="262.45439999999996"/>
    <n v="1195.6255999999998"/>
    <n v="3"/>
    <x v="359"/>
    <d v="2024-01-19T00:00:00"/>
    <x v="2"/>
    <x v="2"/>
    <n v="431.38"/>
    <x v="4"/>
  </r>
  <r>
    <s v="ORD100284"/>
    <x v="2"/>
    <x v="4"/>
    <n v="1460.15"/>
    <n v="0.21"/>
    <n v="306.63150000000002"/>
    <n v="1153.5185000000001"/>
    <n v="3"/>
    <x v="28"/>
    <d v="2024-01-11T00:00:00"/>
    <x v="0"/>
    <x v="1"/>
    <n v="362.96"/>
    <x v="3"/>
  </r>
  <r>
    <s v="ORD113926"/>
    <x v="0"/>
    <x v="3"/>
    <n v="1460.87"/>
    <n v="0.2"/>
    <n v="292.17399999999998"/>
    <n v="1168.6959999999999"/>
    <n v="3"/>
    <x v="553"/>
    <d v="2023-10-08T00:00:00"/>
    <x v="2"/>
    <x v="0"/>
    <n v="430.49"/>
    <x v="0"/>
  </r>
  <r>
    <s v="ORD107058"/>
    <x v="3"/>
    <x v="3"/>
    <n v="1467.95"/>
    <n v="0.08"/>
    <n v="117.43600000000001"/>
    <n v="1350.5140000000001"/>
    <n v="3"/>
    <x v="347"/>
    <d v="2023-04-04T00:00:00"/>
    <x v="0"/>
    <x v="2"/>
    <n v="94.43"/>
    <x v="4"/>
  </r>
  <r>
    <s v="ORD109533"/>
    <x v="2"/>
    <x v="3"/>
    <n v="1470.07"/>
    <n v="0.25"/>
    <n v="367.51749999999998"/>
    <n v="1102.5525"/>
    <n v="3"/>
    <x v="650"/>
    <d v="2024-06-06T00:00:00"/>
    <x v="2"/>
    <x v="0"/>
    <n v="133.6"/>
    <x v="2"/>
  </r>
  <r>
    <s v="ORD105991"/>
    <x v="1"/>
    <x v="4"/>
    <n v="1470.96"/>
    <n v="0.17"/>
    <n v="250.06320000000002"/>
    <n v="1220.8968"/>
    <n v="3"/>
    <x v="75"/>
    <d v="2023-01-31T00:00:00"/>
    <x v="2"/>
    <x v="2"/>
    <n v="137.81"/>
    <x v="1"/>
  </r>
  <r>
    <s v="ORD105026"/>
    <x v="1"/>
    <x v="2"/>
    <n v="1472.76"/>
    <n v="0.38"/>
    <n v="559.64880000000005"/>
    <n v="913.11119999999994"/>
    <n v="3"/>
    <x v="680"/>
    <d v="2023-05-09T00:00:00"/>
    <x v="2"/>
    <x v="2"/>
    <n v="296.01"/>
    <x v="1"/>
  </r>
  <r>
    <s v="ORD102513"/>
    <x v="3"/>
    <x v="1"/>
    <n v="1472.91"/>
    <n v="0.2"/>
    <n v="294.58200000000005"/>
    <n v="1178.328"/>
    <n v="3"/>
    <x v="350"/>
    <d v="2023-06-05T00:00:00"/>
    <x v="2"/>
    <x v="1"/>
    <n v="210.34"/>
    <x v="0"/>
  </r>
  <r>
    <s v="ORD101630"/>
    <x v="0"/>
    <x v="2"/>
    <n v="1474.73"/>
    <n v="0.15"/>
    <n v="221.20949999999999"/>
    <n v="1253.5205000000001"/>
    <n v="3"/>
    <x v="433"/>
    <d v="2023-04-20T00:00:00"/>
    <x v="1"/>
    <x v="2"/>
    <n v="218.39"/>
    <x v="1"/>
  </r>
  <r>
    <s v="ORD114320"/>
    <x v="2"/>
    <x v="4"/>
    <n v="1480.59"/>
    <n v="0.43"/>
    <n v="636.65369999999996"/>
    <n v="843.93629999999996"/>
    <n v="3"/>
    <x v="56"/>
    <d v="2024-11-11T00:00:00"/>
    <x v="1"/>
    <x v="1"/>
    <n v="155.97"/>
    <x v="3"/>
  </r>
  <r>
    <s v="ORD114675"/>
    <x v="3"/>
    <x v="2"/>
    <n v="1482.02"/>
    <n v="0.38"/>
    <n v="563.16759999999999"/>
    <n v="918.85239999999999"/>
    <n v="3"/>
    <x v="607"/>
    <d v="2024-01-24T00:00:00"/>
    <x v="0"/>
    <x v="0"/>
    <n v="309.16000000000003"/>
    <x v="5"/>
  </r>
  <r>
    <s v="ORD103050"/>
    <x v="3"/>
    <x v="3"/>
    <n v="1482.29"/>
    <n v="0.42"/>
    <n v="622.56179999999995"/>
    <n v="859.72820000000002"/>
    <n v="3"/>
    <x v="507"/>
    <d v="2024-11-12T00:00:00"/>
    <x v="1"/>
    <x v="1"/>
    <n v="156.30000000000001"/>
    <x v="4"/>
  </r>
  <r>
    <s v="ORD104010"/>
    <x v="2"/>
    <x v="2"/>
    <n v="1483.29"/>
    <n v="0.42"/>
    <n v="622.98179999999991"/>
    <n v="860.30820000000006"/>
    <n v="3"/>
    <x v="627"/>
    <d v="2023-02-01T00:00:00"/>
    <x v="1"/>
    <x v="2"/>
    <n v="399.88"/>
    <x v="2"/>
  </r>
  <r>
    <s v="ORD105219"/>
    <x v="3"/>
    <x v="0"/>
    <n v="1486.39"/>
    <n v="0.28000000000000003"/>
    <n v="416.18920000000008"/>
    <n v="1070.2008000000001"/>
    <n v="3"/>
    <x v="158"/>
    <d v="2024-09-30T00:00:00"/>
    <x v="1"/>
    <x v="1"/>
    <n v="161.79"/>
    <x v="1"/>
  </r>
  <r>
    <s v="ORD110600"/>
    <x v="3"/>
    <x v="2"/>
    <n v="1487.36"/>
    <n v="0.5"/>
    <n v="743.68"/>
    <n v="743.68"/>
    <n v="3"/>
    <x v="506"/>
    <d v="2023-12-04T00:00:00"/>
    <x v="2"/>
    <x v="0"/>
    <n v="166.72"/>
    <x v="0"/>
  </r>
  <r>
    <s v="ORD101340"/>
    <x v="0"/>
    <x v="0"/>
    <n v="1489.6"/>
    <n v="0.28000000000000003"/>
    <n v="417.08800000000002"/>
    <n v="1072.5119999999999"/>
    <n v="3"/>
    <x v="514"/>
    <d v="2024-02-09T00:00:00"/>
    <x v="2"/>
    <x v="2"/>
    <n v="327.74"/>
    <x v="2"/>
  </r>
  <r>
    <s v="ORD106061"/>
    <x v="0"/>
    <x v="4"/>
    <n v="1491.65"/>
    <n v="0.25"/>
    <n v="372.91250000000002"/>
    <n v="1118.7375000000002"/>
    <n v="3"/>
    <x v="557"/>
    <d v="2023-03-04T00:00:00"/>
    <x v="2"/>
    <x v="1"/>
    <n v="400.18"/>
    <x v="5"/>
  </r>
  <r>
    <s v="ORD103538"/>
    <x v="3"/>
    <x v="2"/>
    <n v="1494.03"/>
    <n v="0.36"/>
    <n v="537.85079999999994"/>
    <n v="956.17920000000004"/>
    <n v="3"/>
    <x v="540"/>
    <d v="2024-01-14T00:00:00"/>
    <x v="0"/>
    <x v="2"/>
    <n v="78.36"/>
    <x v="0"/>
  </r>
  <r>
    <s v="ORD113227"/>
    <x v="1"/>
    <x v="4"/>
    <n v="1494.81"/>
    <n v="0.44"/>
    <n v="657.71640000000002"/>
    <n v="837.09359999999992"/>
    <n v="3"/>
    <x v="168"/>
    <d v="2024-04-16T00:00:00"/>
    <x v="1"/>
    <x v="2"/>
    <n v="416.89"/>
    <x v="1"/>
  </r>
  <r>
    <s v="ORD107226"/>
    <x v="0"/>
    <x v="3"/>
    <n v="1498.6"/>
    <n v="0.42"/>
    <n v="629.41199999999992"/>
    <n v="869.18799999999999"/>
    <n v="3"/>
    <x v="357"/>
    <d v="2023-10-11T00:00:00"/>
    <x v="1"/>
    <x v="0"/>
    <n v="93.94"/>
    <x v="0"/>
  </r>
  <r>
    <s v="ORD112941"/>
    <x v="3"/>
    <x v="2"/>
    <n v="1509.11"/>
    <n v="0.28000000000000003"/>
    <n v="422.55080000000004"/>
    <n v="1086.5591999999999"/>
    <n v="3"/>
    <x v="645"/>
    <d v="2024-04-03T00:00:00"/>
    <x v="2"/>
    <x v="0"/>
    <n v="257.73"/>
    <x v="5"/>
  </r>
  <r>
    <s v="ORD101692"/>
    <x v="3"/>
    <x v="1"/>
    <n v="1515.2"/>
    <n v="0.32"/>
    <n v="484.86400000000003"/>
    <n v="1030.336"/>
    <n v="3"/>
    <x v="541"/>
    <d v="2023-03-13T00:00:00"/>
    <x v="1"/>
    <x v="2"/>
    <n v="415.87"/>
    <x v="3"/>
  </r>
  <r>
    <s v="ORD102978"/>
    <x v="1"/>
    <x v="0"/>
    <n v="1518.79"/>
    <n v="0.14000000000000001"/>
    <n v="212.63060000000002"/>
    <n v="1306.1594"/>
    <n v="3"/>
    <x v="414"/>
    <d v="2024-02-14T00:00:00"/>
    <x v="2"/>
    <x v="0"/>
    <n v="420.82"/>
    <x v="4"/>
  </r>
  <r>
    <s v="ORD106762"/>
    <x v="3"/>
    <x v="0"/>
    <n v="1523.39"/>
    <n v="0.36"/>
    <n v="548.42039999999997"/>
    <n v="974.96960000000013"/>
    <n v="3"/>
    <x v="302"/>
    <d v="2024-12-12T00:00:00"/>
    <x v="0"/>
    <x v="2"/>
    <n v="302.45"/>
    <x v="3"/>
  </r>
  <r>
    <s v="ORD110272"/>
    <x v="2"/>
    <x v="2"/>
    <n v="1530.13"/>
    <n v="0.3"/>
    <n v="459.03900000000004"/>
    <n v="1071.0910000000001"/>
    <n v="3"/>
    <x v="278"/>
    <d v="2024-07-01T00:00:00"/>
    <x v="2"/>
    <x v="2"/>
    <n v="215.15"/>
    <x v="4"/>
  </r>
  <r>
    <s v="ORD100688"/>
    <x v="0"/>
    <x v="4"/>
    <n v="1530.84"/>
    <n v="7.0000000000000007E-2"/>
    <n v="107.1588"/>
    <n v="1423.6812"/>
    <n v="3"/>
    <x v="46"/>
    <d v="2024-03-02T00:00:00"/>
    <x v="2"/>
    <x v="0"/>
    <n v="351.38"/>
    <x v="2"/>
  </r>
  <r>
    <s v="ORD106483"/>
    <x v="1"/>
    <x v="3"/>
    <n v="1536.4"/>
    <n v="0.18"/>
    <n v="276.55200000000002"/>
    <n v="1259.848"/>
    <n v="3"/>
    <x v="303"/>
    <d v="2023-12-25T00:00:00"/>
    <x v="1"/>
    <x v="1"/>
    <n v="252.27"/>
    <x v="4"/>
  </r>
  <r>
    <s v="ORD115321"/>
    <x v="0"/>
    <x v="3"/>
    <n v="1539.96"/>
    <n v="0.36"/>
    <n v="554.38559999999995"/>
    <n v="985.57440000000008"/>
    <n v="3"/>
    <x v="525"/>
    <d v="2024-07-16T00:00:00"/>
    <x v="2"/>
    <x v="2"/>
    <n v="95.11"/>
    <x v="4"/>
  </r>
  <r>
    <s v="ORD102928"/>
    <x v="2"/>
    <x v="3"/>
    <n v="1543.87"/>
    <n v="0.18"/>
    <n v="277.89659999999998"/>
    <n v="1265.9733999999999"/>
    <n v="3"/>
    <x v="417"/>
    <d v="2023-10-24T00:00:00"/>
    <x v="1"/>
    <x v="2"/>
    <n v="445.99"/>
    <x v="1"/>
  </r>
  <r>
    <s v="ORD105272"/>
    <x v="1"/>
    <x v="2"/>
    <n v="1544.16"/>
    <n v="0.48"/>
    <n v="741.19680000000005"/>
    <n v="802.96320000000003"/>
    <n v="3"/>
    <x v="700"/>
    <d v="2023-07-03T00:00:00"/>
    <x v="2"/>
    <x v="2"/>
    <n v="358.76"/>
    <x v="0"/>
  </r>
  <r>
    <s v="ORD103498"/>
    <x v="2"/>
    <x v="4"/>
    <n v="1545.68"/>
    <n v="0.42"/>
    <n v="649.18560000000002"/>
    <n v="896.49440000000004"/>
    <n v="3"/>
    <x v="626"/>
    <d v="2024-01-09T00:00:00"/>
    <x v="1"/>
    <x v="0"/>
    <n v="284.29000000000002"/>
    <x v="3"/>
  </r>
  <r>
    <s v="ORD100427"/>
    <x v="3"/>
    <x v="2"/>
    <n v="1547.99"/>
    <n v="0.32"/>
    <n v="495.35680000000002"/>
    <n v="1052.6332"/>
    <n v="3"/>
    <x v="222"/>
    <d v="2023-09-15T00:00:00"/>
    <x v="1"/>
    <x v="0"/>
    <n v="162.33000000000001"/>
    <x v="0"/>
  </r>
  <r>
    <s v="ORD102690"/>
    <x v="3"/>
    <x v="3"/>
    <n v="1549.35"/>
    <n v="0.49"/>
    <n v="759.18149999999991"/>
    <n v="790.16849999999999"/>
    <n v="3"/>
    <x v="357"/>
    <d v="2023-10-11T00:00:00"/>
    <x v="2"/>
    <x v="2"/>
    <n v="417.19"/>
    <x v="1"/>
  </r>
  <r>
    <s v="ORD100497"/>
    <x v="3"/>
    <x v="0"/>
    <n v="1550.13"/>
    <n v="0.02"/>
    <n v="31.002600000000005"/>
    <n v="1519.1274000000001"/>
    <n v="3"/>
    <x v="267"/>
    <d v="2023-09-03T00:00:00"/>
    <x v="1"/>
    <x v="2"/>
    <n v="343.75"/>
    <x v="1"/>
  </r>
  <r>
    <s v="ORD113833"/>
    <x v="3"/>
    <x v="2"/>
    <n v="1558.98"/>
    <n v="7.0000000000000007E-2"/>
    <n v="109.12860000000001"/>
    <n v="1449.8514"/>
    <n v="3"/>
    <x v="119"/>
    <d v="2024-05-22T00:00:00"/>
    <x v="2"/>
    <x v="1"/>
    <n v="329.52"/>
    <x v="1"/>
  </r>
  <r>
    <s v="ORD109527"/>
    <x v="2"/>
    <x v="4"/>
    <n v="1565.37"/>
    <n v="0.2"/>
    <n v="313.07400000000001"/>
    <n v="1252.2959999999998"/>
    <n v="3"/>
    <x v="317"/>
    <d v="2023-06-28T00:00:00"/>
    <x v="0"/>
    <x v="0"/>
    <n v="370.18"/>
    <x v="0"/>
  </r>
  <r>
    <s v="ORD106629"/>
    <x v="2"/>
    <x v="3"/>
    <n v="1571.13"/>
    <n v="0.03"/>
    <n v="47.133900000000004"/>
    <n v="1523.9961000000001"/>
    <n v="3"/>
    <x v="644"/>
    <d v="2023-03-15T00:00:00"/>
    <x v="0"/>
    <x v="2"/>
    <n v="277.60000000000002"/>
    <x v="4"/>
  </r>
  <r>
    <s v="ORD106270"/>
    <x v="2"/>
    <x v="1"/>
    <n v="1574.56"/>
    <n v="0.02"/>
    <n v="31.491199999999999"/>
    <n v="1543.0688"/>
    <n v="3"/>
    <x v="87"/>
    <d v="2023-01-07T00:00:00"/>
    <x v="0"/>
    <x v="1"/>
    <n v="90.59"/>
    <x v="4"/>
  </r>
  <r>
    <s v="ORD106368"/>
    <x v="3"/>
    <x v="4"/>
    <n v="1575.64"/>
    <n v="0.12"/>
    <n v="189.07679999999999"/>
    <n v="1386.5632000000001"/>
    <n v="3"/>
    <x v="601"/>
    <d v="2023-06-05T00:00:00"/>
    <x v="2"/>
    <x v="1"/>
    <n v="301.77999999999997"/>
    <x v="0"/>
  </r>
  <r>
    <s v="ORD100603"/>
    <x v="2"/>
    <x v="3"/>
    <n v="1584.54"/>
    <n v="0.11"/>
    <n v="174.29939999999999"/>
    <n v="1410.2406000000001"/>
    <n v="3"/>
    <x v="62"/>
    <d v="2024-10-19T00:00:00"/>
    <x v="1"/>
    <x v="2"/>
    <n v="202.71"/>
    <x v="0"/>
  </r>
  <r>
    <s v="ORD110471"/>
    <x v="1"/>
    <x v="3"/>
    <n v="1585.07"/>
    <n v="0.06"/>
    <n v="95.104199999999992"/>
    <n v="1489.9657999999999"/>
    <n v="3"/>
    <x v="142"/>
    <d v="2023-07-18T00:00:00"/>
    <x v="2"/>
    <x v="2"/>
    <n v="179.04"/>
    <x v="4"/>
  </r>
  <r>
    <s v="ORD111800"/>
    <x v="0"/>
    <x v="2"/>
    <n v="1596.12"/>
    <n v="0.13"/>
    <n v="207.4956"/>
    <n v="1388.6243999999999"/>
    <n v="3"/>
    <x v="377"/>
    <d v="2023-06-24T00:00:00"/>
    <x v="0"/>
    <x v="0"/>
    <n v="294.52999999999997"/>
    <x v="1"/>
  </r>
  <r>
    <s v="ORD109931"/>
    <x v="0"/>
    <x v="1"/>
    <n v="1596.32"/>
    <n v="0.01"/>
    <n v="15.963200000000001"/>
    <n v="1580.3568"/>
    <n v="3"/>
    <x v="23"/>
    <d v="2024-05-26T00:00:00"/>
    <x v="2"/>
    <x v="0"/>
    <n v="201.71"/>
    <x v="5"/>
  </r>
  <r>
    <s v="ORD107310"/>
    <x v="1"/>
    <x v="1"/>
    <n v="1597.51"/>
    <n v="0.48"/>
    <n v="766.8048"/>
    <n v="830.70519999999999"/>
    <n v="3"/>
    <x v="302"/>
    <d v="2024-12-07T00:00:00"/>
    <x v="0"/>
    <x v="2"/>
    <n v="464.22"/>
    <x v="1"/>
  </r>
  <r>
    <s v="ORD105441"/>
    <x v="3"/>
    <x v="1"/>
    <n v="1601.1"/>
    <n v="7.0000000000000007E-2"/>
    <n v="112.077"/>
    <n v="1489.0229999999999"/>
    <n v="3"/>
    <x v="521"/>
    <d v="2023-04-30T00:00:00"/>
    <x v="1"/>
    <x v="1"/>
    <n v="261.32"/>
    <x v="3"/>
  </r>
  <r>
    <s v="ORD109714"/>
    <x v="1"/>
    <x v="0"/>
    <n v="1602.12"/>
    <n v="7.0000000000000007E-2"/>
    <n v="112.14840000000001"/>
    <n v="1489.9715999999999"/>
    <n v="3"/>
    <x v="366"/>
    <d v="2024-06-13T00:00:00"/>
    <x v="0"/>
    <x v="1"/>
    <n v="398.02"/>
    <x v="2"/>
  </r>
  <r>
    <s v="ORD109943"/>
    <x v="2"/>
    <x v="3"/>
    <n v="1602.15"/>
    <n v="0.41"/>
    <n v="656.88149999999996"/>
    <n v="945.26850000000013"/>
    <n v="3"/>
    <x v="420"/>
    <d v="2024-08-26T00:00:00"/>
    <x v="0"/>
    <x v="0"/>
    <n v="118.86"/>
    <x v="4"/>
  </r>
  <r>
    <s v="ORD105606"/>
    <x v="0"/>
    <x v="4"/>
    <n v="1602.66"/>
    <n v="0.44"/>
    <n v="705.17040000000009"/>
    <n v="897.4896"/>
    <n v="3"/>
    <x v="238"/>
    <d v="2023-03-17T00:00:00"/>
    <x v="0"/>
    <x v="2"/>
    <n v="167.49"/>
    <x v="3"/>
  </r>
  <r>
    <s v="ORD103853"/>
    <x v="0"/>
    <x v="3"/>
    <n v="1606.29"/>
    <n v="0.05"/>
    <n v="80.31450000000001"/>
    <n v="1525.9755"/>
    <n v="3"/>
    <x v="452"/>
    <d v="2023-10-15T00:00:00"/>
    <x v="1"/>
    <x v="0"/>
    <n v="414.91"/>
    <x v="5"/>
  </r>
  <r>
    <s v="ORD111344"/>
    <x v="1"/>
    <x v="3"/>
    <n v="1606.57"/>
    <n v="0.01"/>
    <n v="16.0657"/>
    <n v="1590.5042999999998"/>
    <n v="3"/>
    <x v="621"/>
    <d v="2024-12-14T00:00:00"/>
    <x v="2"/>
    <x v="2"/>
    <n v="170.69"/>
    <x v="3"/>
  </r>
  <r>
    <s v="ORD106264"/>
    <x v="0"/>
    <x v="3"/>
    <n v="1610.49"/>
    <n v="0.13"/>
    <n v="209.36369999999999"/>
    <n v="1401.1262999999999"/>
    <n v="3"/>
    <x v="721"/>
    <d v="2024-10-06T00:00:00"/>
    <x v="2"/>
    <x v="1"/>
    <n v="270.58"/>
    <x v="0"/>
  </r>
  <r>
    <s v="ORD108277"/>
    <x v="0"/>
    <x v="3"/>
    <n v="1612.28"/>
    <n v="0.26"/>
    <n v="419.19280000000003"/>
    <n v="1193.0871999999999"/>
    <n v="3"/>
    <x v="653"/>
    <d v="2024-03-17T00:00:00"/>
    <x v="0"/>
    <x v="1"/>
    <n v="397.31"/>
    <x v="0"/>
  </r>
  <r>
    <s v="ORD112457"/>
    <x v="3"/>
    <x v="0"/>
    <n v="1614.03"/>
    <n v="0.1"/>
    <n v="161.40300000000002"/>
    <n v="1452.627"/>
    <n v="3"/>
    <x v="597"/>
    <d v="2023-04-20T00:00:00"/>
    <x v="0"/>
    <x v="1"/>
    <n v="252"/>
    <x v="3"/>
  </r>
  <r>
    <s v="ORD100152"/>
    <x v="1"/>
    <x v="3"/>
    <n v="1615.04"/>
    <n v="0.05"/>
    <n v="80.75200000000001"/>
    <n v="1534.288"/>
    <n v="3"/>
    <x v="356"/>
    <d v="2024-02-20T00:00:00"/>
    <x v="2"/>
    <x v="2"/>
    <n v="253.65"/>
    <x v="2"/>
  </r>
  <r>
    <s v="ORD111641"/>
    <x v="1"/>
    <x v="4"/>
    <n v="1616.39"/>
    <n v="0.45"/>
    <n v="727.3755000000001"/>
    <n v="889.0145"/>
    <n v="3"/>
    <x v="452"/>
    <d v="2023-10-12T00:00:00"/>
    <x v="0"/>
    <x v="0"/>
    <n v="159.31"/>
    <x v="3"/>
  </r>
  <r>
    <s v="ORD113545"/>
    <x v="3"/>
    <x v="0"/>
    <n v="1621.01"/>
    <n v="0.11"/>
    <n v="178.31110000000001"/>
    <n v="1442.6988999999999"/>
    <n v="3"/>
    <x v="647"/>
    <d v="2023-03-02T00:00:00"/>
    <x v="2"/>
    <x v="1"/>
    <n v="275.12"/>
    <x v="4"/>
  </r>
  <r>
    <s v="ORD108734"/>
    <x v="1"/>
    <x v="3"/>
    <n v="1621.86"/>
    <n v="0.43"/>
    <n v="697.39979999999991"/>
    <n v="924.46019999999999"/>
    <n v="3"/>
    <x v="377"/>
    <d v="2023-06-28T00:00:00"/>
    <x v="0"/>
    <x v="0"/>
    <n v="470.71"/>
    <x v="2"/>
  </r>
  <r>
    <s v="ORD101376"/>
    <x v="3"/>
    <x v="2"/>
    <n v="1622.87"/>
    <n v="0.44"/>
    <n v="714.06279999999992"/>
    <n v="908.80719999999997"/>
    <n v="3"/>
    <x v="354"/>
    <d v="2023-08-20T00:00:00"/>
    <x v="0"/>
    <x v="0"/>
    <n v="217.21"/>
    <x v="4"/>
  </r>
  <r>
    <s v="ORD112937"/>
    <x v="1"/>
    <x v="3"/>
    <n v="1624.61"/>
    <n v="0.16"/>
    <n v="259.93759999999997"/>
    <n v="1364.6723999999999"/>
    <n v="3"/>
    <x v="253"/>
    <d v="2023-09-10T00:00:00"/>
    <x v="2"/>
    <x v="1"/>
    <n v="119.29"/>
    <x v="2"/>
  </r>
  <r>
    <s v="ORD113724"/>
    <x v="0"/>
    <x v="4"/>
    <n v="1626.56"/>
    <n v="0.12"/>
    <n v="195.18719999999999"/>
    <n v="1431.3727999999999"/>
    <n v="3"/>
    <x v="415"/>
    <d v="2023-06-17T00:00:00"/>
    <x v="1"/>
    <x v="0"/>
    <n v="313.36"/>
    <x v="0"/>
  </r>
  <r>
    <s v="ORD113162"/>
    <x v="1"/>
    <x v="1"/>
    <n v="1627.65"/>
    <n v="0.13"/>
    <n v="211.59450000000001"/>
    <n v="1416.0555000000002"/>
    <n v="3"/>
    <x v="558"/>
    <d v="2023-02-07T00:00:00"/>
    <x v="0"/>
    <x v="0"/>
    <n v="172.24"/>
    <x v="0"/>
  </r>
  <r>
    <s v="ORD101256"/>
    <x v="2"/>
    <x v="2"/>
    <n v="1629.72"/>
    <n v="0.36"/>
    <n v="586.69920000000002"/>
    <n v="1043.0208"/>
    <n v="3"/>
    <x v="121"/>
    <d v="2024-11-15T00:00:00"/>
    <x v="1"/>
    <x v="2"/>
    <n v="82.37"/>
    <x v="5"/>
  </r>
  <r>
    <s v="ORD108418"/>
    <x v="0"/>
    <x v="0"/>
    <n v="1629.72"/>
    <n v="0.46"/>
    <n v="749.6712"/>
    <n v="880.04880000000003"/>
    <n v="3"/>
    <x v="244"/>
    <d v="2023-07-05T00:00:00"/>
    <x v="0"/>
    <x v="2"/>
    <n v="251.15"/>
    <x v="5"/>
  </r>
  <r>
    <s v="ORD108141"/>
    <x v="0"/>
    <x v="3"/>
    <n v="1632.43"/>
    <n v="0.25"/>
    <n v="408.10750000000002"/>
    <n v="1224.3225"/>
    <n v="3"/>
    <x v="310"/>
    <d v="2024-02-13T00:00:00"/>
    <x v="0"/>
    <x v="1"/>
    <n v="83.45"/>
    <x v="1"/>
  </r>
  <r>
    <s v="ORD105243"/>
    <x v="0"/>
    <x v="3"/>
    <n v="1636.84"/>
    <n v="0.34"/>
    <n v="556.52560000000005"/>
    <n v="1080.3143999999998"/>
    <n v="3"/>
    <x v="728"/>
    <d v="2023-10-27T00:00:00"/>
    <x v="1"/>
    <x v="2"/>
    <n v="270.33"/>
    <x v="5"/>
  </r>
  <r>
    <s v="ORD103797"/>
    <x v="3"/>
    <x v="4"/>
    <n v="1641.04"/>
    <n v="0.48"/>
    <n v="787.69919999999991"/>
    <n v="853.34080000000006"/>
    <n v="3"/>
    <x v="690"/>
    <d v="2024-03-03T00:00:00"/>
    <x v="2"/>
    <x v="1"/>
    <n v="344.58"/>
    <x v="3"/>
  </r>
  <r>
    <s v="ORD100656"/>
    <x v="0"/>
    <x v="0"/>
    <n v="1642.27"/>
    <n v="0.26"/>
    <n v="426.99020000000002"/>
    <n v="1215.2798"/>
    <n v="3"/>
    <x v="700"/>
    <d v="2023-07-03T00:00:00"/>
    <x v="1"/>
    <x v="1"/>
    <n v="145.9"/>
    <x v="0"/>
  </r>
  <r>
    <s v="ORD100949"/>
    <x v="1"/>
    <x v="2"/>
    <n v="1643.6"/>
    <n v="0.18"/>
    <n v="295.84799999999996"/>
    <n v="1347.752"/>
    <n v="3"/>
    <x v="33"/>
    <d v="2023-04-19T00:00:00"/>
    <x v="2"/>
    <x v="2"/>
    <n v="220.65"/>
    <x v="3"/>
  </r>
  <r>
    <s v="ORD110045"/>
    <x v="0"/>
    <x v="2"/>
    <n v="1645.72"/>
    <n v="0.23"/>
    <n v="378.51560000000001"/>
    <n v="1267.2044000000001"/>
    <n v="3"/>
    <x v="271"/>
    <d v="2024-10-03T00:00:00"/>
    <x v="0"/>
    <x v="1"/>
    <n v="277.42"/>
    <x v="2"/>
  </r>
  <r>
    <s v="ORD102071"/>
    <x v="0"/>
    <x v="1"/>
    <n v="1647.26"/>
    <n v="0.11"/>
    <n v="181.1986"/>
    <n v="1466.0614"/>
    <n v="3"/>
    <x v="478"/>
    <d v="2024-02-12T00:00:00"/>
    <x v="1"/>
    <x v="1"/>
    <n v="147.63999999999999"/>
    <x v="0"/>
  </r>
  <r>
    <s v="ORD111659"/>
    <x v="0"/>
    <x v="0"/>
    <n v="1650.55"/>
    <n v="0.1"/>
    <n v="165.05500000000001"/>
    <n v="1485.4949999999999"/>
    <n v="3"/>
    <x v="636"/>
    <d v="2023-12-26T00:00:00"/>
    <x v="0"/>
    <x v="2"/>
    <n v="289.07"/>
    <x v="0"/>
  </r>
  <r>
    <s v="ORD104272"/>
    <x v="2"/>
    <x v="1"/>
    <n v="1651.86"/>
    <n v="0.15"/>
    <n v="247.77899999999997"/>
    <n v="1404.0809999999999"/>
    <n v="3"/>
    <x v="503"/>
    <d v="2024-03-15T00:00:00"/>
    <x v="1"/>
    <x v="0"/>
    <n v="275"/>
    <x v="1"/>
  </r>
  <r>
    <s v="ORD112698"/>
    <x v="1"/>
    <x v="0"/>
    <n v="1654.26"/>
    <n v="0.24"/>
    <n v="397.0224"/>
    <n v="1257.2375999999999"/>
    <n v="3"/>
    <x v="48"/>
    <d v="2024-05-12T00:00:00"/>
    <x v="2"/>
    <x v="1"/>
    <n v="407.86"/>
    <x v="0"/>
  </r>
  <r>
    <s v="ORD109120"/>
    <x v="2"/>
    <x v="1"/>
    <n v="1655.14"/>
    <n v="0.15"/>
    <n v="248.27100000000002"/>
    <n v="1406.8690000000001"/>
    <n v="3"/>
    <x v="405"/>
    <d v="2024-02-06T00:00:00"/>
    <x v="1"/>
    <x v="1"/>
    <n v="201.02"/>
    <x v="5"/>
  </r>
  <r>
    <s v="ORD113444"/>
    <x v="0"/>
    <x v="4"/>
    <n v="1657.62"/>
    <n v="0.17"/>
    <n v="281.79540000000003"/>
    <n v="1375.8245999999999"/>
    <n v="3"/>
    <x v="118"/>
    <d v="2024-10-01T00:00:00"/>
    <x v="0"/>
    <x v="2"/>
    <n v="379.97"/>
    <x v="3"/>
  </r>
  <r>
    <s v="ORD106036"/>
    <x v="2"/>
    <x v="2"/>
    <n v="1660.13"/>
    <n v="0.3"/>
    <n v="498.03899999999999"/>
    <n v="1162.0910000000001"/>
    <n v="3"/>
    <x v="232"/>
    <d v="2025-01-03T00:00:00"/>
    <x v="0"/>
    <x v="2"/>
    <n v="422.94"/>
    <x v="0"/>
  </r>
  <r>
    <s v="ORD105110"/>
    <x v="1"/>
    <x v="2"/>
    <n v="1663.1"/>
    <n v="0.33"/>
    <n v="548.82299999999998"/>
    <n v="1114.277"/>
    <n v="3"/>
    <x v="98"/>
    <d v="2024-10-29T00:00:00"/>
    <x v="0"/>
    <x v="2"/>
    <n v="223.93"/>
    <x v="5"/>
  </r>
  <r>
    <s v="ORD111401"/>
    <x v="1"/>
    <x v="3"/>
    <n v="1663.79"/>
    <n v="0.06"/>
    <n v="99.827399999999997"/>
    <n v="1563.9626000000001"/>
    <n v="3"/>
    <x v="321"/>
    <d v="2024-02-01T00:00:00"/>
    <x v="0"/>
    <x v="0"/>
    <n v="153.44"/>
    <x v="4"/>
  </r>
  <r>
    <s v="ORD103440"/>
    <x v="0"/>
    <x v="1"/>
    <n v="1669.03"/>
    <n v="0.09"/>
    <n v="150.21269999999998"/>
    <n v="1518.8172999999999"/>
    <n v="3"/>
    <x v="151"/>
    <d v="2023-07-29T00:00:00"/>
    <x v="0"/>
    <x v="1"/>
    <n v="309.91000000000003"/>
    <x v="1"/>
  </r>
  <r>
    <s v="ORD106961"/>
    <x v="2"/>
    <x v="4"/>
    <n v="1669.07"/>
    <n v="0.49"/>
    <n v="817.84429999999998"/>
    <n v="851.22569999999996"/>
    <n v="3"/>
    <x v="219"/>
    <d v="2024-04-13T00:00:00"/>
    <x v="2"/>
    <x v="2"/>
    <n v="88.6"/>
    <x v="4"/>
  </r>
  <r>
    <s v="ORD115215"/>
    <x v="0"/>
    <x v="3"/>
    <n v="1670.5"/>
    <n v="0.13"/>
    <n v="217.16500000000002"/>
    <n v="1453.335"/>
    <n v="3"/>
    <x v="676"/>
    <d v="2024-03-06T00:00:00"/>
    <x v="2"/>
    <x v="1"/>
    <n v="422.13"/>
    <x v="3"/>
  </r>
  <r>
    <s v="ORD111062"/>
    <x v="2"/>
    <x v="0"/>
    <n v="1672.52"/>
    <n v="0.19"/>
    <n v="317.77879999999999"/>
    <n v="1354.7411999999999"/>
    <n v="3"/>
    <x v="476"/>
    <d v="2023-02-15T00:00:00"/>
    <x v="1"/>
    <x v="1"/>
    <n v="185.59"/>
    <x v="5"/>
  </r>
  <r>
    <s v="ORD115253"/>
    <x v="1"/>
    <x v="3"/>
    <n v="1673.15"/>
    <n v="0.37"/>
    <n v="619.06550000000004"/>
    <n v="1054.0844999999999"/>
    <n v="3"/>
    <x v="645"/>
    <d v="2024-03-31T00:00:00"/>
    <x v="2"/>
    <x v="0"/>
    <n v="149.34"/>
    <x v="3"/>
  </r>
  <r>
    <s v="ORD104387"/>
    <x v="0"/>
    <x v="3"/>
    <n v="1673.58"/>
    <n v="0.45"/>
    <n v="753.11099999999999"/>
    <n v="920.46899999999994"/>
    <n v="3"/>
    <x v="51"/>
    <d v="2023-12-16T00:00:00"/>
    <x v="1"/>
    <x v="1"/>
    <n v="136.19999999999999"/>
    <x v="3"/>
  </r>
  <r>
    <s v="ORD107601"/>
    <x v="3"/>
    <x v="4"/>
    <n v="1674.4"/>
    <n v="0.22"/>
    <n v="368.36799999999999"/>
    <n v="1306.0320000000002"/>
    <n v="3"/>
    <x v="440"/>
    <d v="2024-11-20T00:00:00"/>
    <x v="1"/>
    <x v="2"/>
    <n v="334.73"/>
    <x v="1"/>
  </r>
  <r>
    <s v="ORD100424"/>
    <x v="3"/>
    <x v="2"/>
    <n v="1674.93"/>
    <n v="0.48"/>
    <n v="803.96640000000002"/>
    <n v="870.96360000000004"/>
    <n v="3"/>
    <x v="383"/>
    <d v="2024-09-30T00:00:00"/>
    <x v="0"/>
    <x v="0"/>
    <n v="84.32"/>
    <x v="1"/>
  </r>
  <r>
    <s v="ORD107267"/>
    <x v="1"/>
    <x v="3"/>
    <n v="1676.68"/>
    <n v="7.0000000000000007E-2"/>
    <n v="117.36760000000001"/>
    <n v="1559.3124"/>
    <n v="3"/>
    <x v="13"/>
    <d v="2024-12-26T00:00:00"/>
    <x v="1"/>
    <x v="1"/>
    <n v="278.36"/>
    <x v="1"/>
  </r>
  <r>
    <s v="ORD106100"/>
    <x v="2"/>
    <x v="2"/>
    <n v="1678.99"/>
    <n v="0.02"/>
    <n v="33.579799999999999"/>
    <n v="1645.4102"/>
    <n v="3"/>
    <x v="448"/>
    <d v="2023-04-07T00:00:00"/>
    <x v="2"/>
    <x v="1"/>
    <n v="174.18"/>
    <x v="2"/>
  </r>
  <r>
    <s v="ORD113900"/>
    <x v="2"/>
    <x v="1"/>
    <n v="1681.15"/>
    <n v="0.23"/>
    <n v="386.66450000000003"/>
    <n v="1294.4855"/>
    <n v="3"/>
    <x v="663"/>
    <d v="2023-09-03T00:00:00"/>
    <x v="0"/>
    <x v="1"/>
    <n v="113.37"/>
    <x v="1"/>
  </r>
  <r>
    <s v="ORD106550"/>
    <x v="1"/>
    <x v="1"/>
    <n v="1685.92"/>
    <n v="0.12"/>
    <n v="202.31039999999999"/>
    <n v="1483.6096"/>
    <n v="3"/>
    <x v="68"/>
    <d v="2024-02-27T00:00:00"/>
    <x v="0"/>
    <x v="2"/>
    <n v="495.19"/>
    <x v="3"/>
  </r>
  <r>
    <s v="ORD109607"/>
    <x v="1"/>
    <x v="0"/>
    <n v="1693.3"/>
    <n v="0.28999999999999998"/>
    <n v="491.05699999999996"/>
    <n v="1202.2429999999999"/>
    <n v="3"/>
    <x v="33"/>
    <d v="2023-04-16T00:00:00"/>
    <x v="0"/>
    <x v="2"/>
    <n v="251.67"/>
    <x v="4"/>
  </r>
  <r>
    <s v="ORD106531"/>
    <x v="0"/>
    <x v="2"/>
    <n v="1695.26"/>
    <n v="0.08"/>
    <n v="135.6208"/>
    <n v="1559.6392000000001"/>
    <n v="3"/>
    <x v="531"/>
    <d v="2023-05-21T00:00:00"/>
    <x v="1"/>
    <x v="0"/>
    <n v="416.31"/>
    <x v="1"/>
  </r>
  <r>
    <s v="ORD111765"/>
    <x v="1"/>
    <x v="4"/>
    <n v="1696.55"/>
    <n v="0.49"/>
    <n v="831.30949999999996"/>
    <n v="865.2405"/>
    <n v="3"/>
    <x v="378"/>
    <d v="2024-04-22T00:00:00"/>
    <x v="0"/>
    <x v="2"/>
    <n v="98.15"/>
    <x v="0"/>
  </r>
  <r>
    <s v="ORD104345"/>
    <x v="2"/>
    <x v="3"/>
    <n v="1696.59"/>
    <n v="0.05"/>
    <n v="84.829499999999996"/>
    <n v="1611.7604999999999"/>
    <n v="3"/>
    <x v="486"/>
    <d v="2023-12-22T00:00:00"/>
    <x v="2"/>
    <x v="0"/>
    <n v="98.26"/>
    <x v="0"/>
  </r>
  <r>
    <s v="ORD109271"/>
    <x v="3"/>
    <x v="1"/>
    <n v="1700.76"/>
    <n v="0.39"/>
    <n v="663.29640000000006"/>
    <n v="1037.4636"/>
    <n v="3"/>
    <x v="593"/>
    <d v="2023-03-31T00:00:00"/>
    <x v="1"/>
    <x v="2"/>
    <n v="250.61"/>
    <x v="3"/>
  </r>
  <r>
    <s v="ORD105191"/>
    <x v="3"/>
    <x v="2"/>
    <n v="1701.56"/>
    <n v="0.03"/>
    <n v="51.046799999999998"/>
    <n v="1650.5131999999999"/>
    <n v="3"/>
    <x v="545"/>
    <d v="2023-03-03T00:00:00"/>
    <x v="2"/>
    <x v="0"/>
    <n v="444.67"/>
    <x v="5"/>
  </r>
  <r>
    <s v="ORD109960"/>
    <x v="1"/>
    <x v="3"/>
    <n v="1701.67"/>
    <n v="0.14000000000000001"/>
    <n v="238.23380000000003"/>
    <n v="1463.4362000000001"/>
    <n v="3"/>
    <x v="317"/>
    <d v="2023-06-24T00:00:00"/>
    <x v="0"/>
    <x v="0"/>
    <n v="356.84"/>
    <x v="4"/>
  </r>
  <r>
    <s v="ORD109085"/>
    <x v="2"/>
    <x v="1"/>
    <n v="1701.94"/>
    <n v="0.49"/>
    <n v="833.95060000000001"/>
    <n v="867.98940000000005"/>
    <n v="3"/>
    <x v="129"/>
    <d v="2023-11-25T00:00:00"/>
    <x v="0"/>
    <x v="1"/>
    <n v="228.03"/>
    <x v="2"/>
  </r>
  <r>
    <s v="ORD115151"/>
    <x v="3"/>
    <x v="3"/>
    <n v="1705.03"/>
    <n v="0.42"/>
    <n v="716.11259999999993"/>
    <n v="988.91740000000004"/>
    <n v="3"/>
    <x v="13"/>
    <d v="2024-12-27T00:00:00"/>
    <x v="2"/>
    <x v="0"/>
    <n v="105.35"/>
    <x v="1"/>
  </r>
  <r>
    <s v="ORD113212"/>
    <x v="0"/>
    <x v="4"/>
    <n v="1709.89"/>
    <n v="0.37"/>
    <n v="632.65930000000003"/>
    <n v="1077.2307000000001"/>
    <n v="3"/>
    <x v="181"/>
    <d v="2024-08-17T00:00:00"/>
    <x v="0"/>
    <x v="1"/>
    <n v="183.17"/>
    <x v="5"/>
  </r>
  <r>
    <s v="ORD107623"/>
    <x v="2"/>
    <x v="2"/>
    <n v="1709.96"/>
    <n v="0.08"/>
    <n v="136.79680000000002"/>
    <n v="1573.1632"/>
    <n v="3"/>
    <x v="693"/>
    <d v="2023-07-16T00:00:00"/>
    <x v="0"/>
    <x v="0"/>
    <n v="337.43"/>
    <x v="1"/>
  </r>
  <r>
    <s v="ORD112148"/>
    <x v="0"/>
    <x v="0"/>
    <n v="1710.71"/>
    <n v="0.22"/>
    <n v="376.3562"/>
    <n v="1334.3538000000001"/>
    <n v="3"/>
    <x v="46"/>
    <d v="2024-03-01T00:00:00"/>
    <x v="0"/>
    <x v="2"/>
    <n v="231.17"/>
    <x v="4"/>
  </r>
  <r>
    <s v="ORD107628"/>
    <x v="1"/>
    <x v="0"/>
    <n v="1712.49"/>
    <n v="0.45"/>
    <n v="770.62049999999999"/>
    <n v="941.86950000000002"/>
    <n v="3"/>
    <x v="661"/>
    <d v="2023-10-25T00:00:00"/>
    <x v="0"/>
    <x v="2"/>
    <n v="498.02"/>
    <x v="3"/>
  </r>
  <r>
    <s v="ORD105599"/>
    <x v="3"/>
    <x v="2"/>
    <n v="1714.78"/>
    <n v="0.24"/>
    <n v="411.54719999999998"/>
    <n v="1303.2328"/>
    <n v="3"/>
    <x v="222"/>
    <d v="2023-09-15T00:00:00"/>
    <x v="2"/>
    <x v="2"/>
    <n v="351.57"/>
    <x v="2"/>
  </r>
  <r>
    <s v="ORD113699"/>
    <x v="3"/>
    <x v="4"/>
    <n v="1718.91"/>
    <n v="0.48"/>
    <n v="825.07680000000005"/>
    <n v="893.83320000000003"/>
    <n v="3"/>
    <x v="474"/>
    <d v="2024-03-02T00:00:00"/>
    <x v="1"/>
    <x v="0"/>
    <n v="148.31"/>
    <x v="3"/>
  </r>
  <r>
    <s v="ORD112050"/>
    <x v="3"/>
    <x v="1"/>
    <n v="1719.75"/>
    <n v="0.18"/>
    <n v="309.55500000000001"/>
    <n v="1410.1949999999999"/>
    <n v="3"/>
    <x v="668"/>
    <d v="2023-03-08T00:00:00"/>
    <x v="2"/>
    <x v="0"/>
    <n v="408.31"/>
    <x v="3"/>
  </r>
  <r>
    <s v="ORD100277"/>
    <x v="2"/>
    <x v="2"/>
    <n v="1721.79"/>
    <n v="0.12"/>
    <n v="206.61479999999997"/>
    <n v="1515.1751999999999"/>
    <n v="3"/>
    <x v="373"/>
    <d v="2024-04-04T00:00:00"/>
    <x v="1"/>
    <x v="1"/>
    <n v="436.28"/>
    <x v="4"/>
  </r>
  <r>
    <s v="ORD111453"/>
    <x v="1"/>
    <x v="1"/>
    <n v="1726.25"/>
    <n v="0.27"/>
    <n v="466.08750000000003"/>
    <n v="1260.1624999999999"/>
    <n v="3"/>
    <x v="196"/>
    <d v="2024-04-26T00:00:00"/>
    <x v="1"/>
    <x v="0"/>
    <n v="113.84"/>
    <x v="5"/>
  </r>
  <r>
    <s v="ORD101308"/>
    <x v="1"/>
    <x v="3"/>
    <n v="1727.82"/>
    <n v="0.16"/>
    <n v="276.45119999999997"/>
    <n v="1451.3688"/>
    <n v="3"/>
    <x v="617"/>
    <d v="2024-09-30T00:00:00"/>
    <x v="1"/>
    <x v="2"/>
    <n v="261.97000000000003"/>
    <x v="4"/>
  </r>
  <r>
    <s v="ORD100883"/>
    <x v="3"/>
    <x v="4"/>
    <n v="1727.97"/>
    <n v="0.48"/>
    <n v="829.42560000000003"/>
    <n v="898.5444"/>
    <n v="3"/>
    <x v="208"/>
    <d v="2024-08-04T00:00:00"/>
    <x v="0"/>
    <x v="1"/>
    <n v="320.94"/>
    <x v="0"/>
  </r>
  <r>
    <s v="ORD100891"/>
    <x v="0"/>
    <x v="0"/>
    <n v="1728.47"/>
    <n v="0.18"/>
    <n v="311.12459999999999"/>
    <n v="1417.3454000000002"/>
    <n v="3"/>
    <x v="676"/>
    <d v="2024-02-29T00:00:00"/>
    <x v="1"/>
    <x v="2"/>
    <n v="114.39"/>
    <x v="3"/>
  </r>
  <r>
    <s v="ORD114704"/>
    <x v="3"/>
    <x v="0"/>
    <n v="1731.63"/>
    <n v="0.05"/>
    <n v="86.581500000000005"/>
    <n v="1645.0485000000001"/>
    <n v="3"/>
    <x v="34"/>
    <d v="2024-01-07T00:00:00"/>
    <x v="0"/>
    <x v="0"/>
    <n v="374.3"/>
    <x v="4"/>
  </r>
  <r>
    <s v="ORD112775"/>
    <x v="0"/>
    <x v="0"/>
    <n v="1731.79"/>
    <n v="0.43"/>
    <n v="744.66969999999992"/>
    <n v="987.12030000000004"/>
    <n v="3"/>
    <x v="36"/>
    <d v="2024-06-26T00:00:00"/>
    <x v="1"/>
    <x v="2"/>
    <n v="100.61"/>
    <x v="5"/>
  </r>
  <r>
    <s v="ORD112684"/>
    <x v="0"/>
    <x v="4"/>
    <n v="1732.05"/>
    <n v="0.19"/>
    <n v="329.08949999999999"/>
    <n v="1402.9604999999999"/>
    <n v="3"/>
    <x v="407"/>
    <d v="2024-12-06T00:00:00"/>
    <x v="1"/>
    <x v="2"/>
    <n v="375.33"/>
    <x v="3"/>
  </r>
  <r>
    <s v="ORD100099"/>
    <x v="1"/>
    <x v="0"/>
    <n v="1734.23"/>
    <n v="0.26"/>
    <n v="450.89980000000003"/>
    <n v="1283.3301999999999"/>
    <n v="3"/>
    <x v="593"/>
    <d v="2023-03-27T00:00:00"/>
    <x v="0"/>
    <x v="1"/>
    <n v="186.24"/>
    <x v="5"/>
  </r>
  <r>
    <s v="ORD107697"/>
    <x v="2"/>
    <x v="2"/>
    <n v="1736.59"/>
    <n v="0.12"/>
    <n v="208.39079999999998"/>
    <n v="1528.1992"/>
    <n v="3"/>
    <x v="487"/>
    <d v="2024-08-29T00:00:00"/>
    <x v="0"/>
    <x v="2"/>
    <n v="475.46"/>
    <x v="3"/>
  </r>
  <r>
    <s v="ORD109972"/>
    <x v="0"/>
    <x v="4"/>
    <n v="1740.68"/>
    <n v="0.12"/>
    <n v="208.88159999999999"/>
    <n v="1531.7984000000001"/>
    <n v="3"/>
    <x v="485"/>
    <d v="2024-07-10T00:00:00"/>
    <x v="0"/>
    <x v="0"/>
    <n v="146.86000000000001"/>
    <x v="0"/>
  </r>
  <r>
    <s v="ORD106830"/>
    <x v="0"/>
    <x v="3"/>
    <n v="1742.58"/>
    <n v="0.46"/>
    <n v="801.58680000000004"/>
    <n v="940.99319999999989"/>
    <n v="3"/>
    <x v="676"/>
    <d v="2024-03-06T00:00:00"/>
    <x v="2"/>
    <x v="2"/>
    <n v="406.77"/>
    <x v="5"/>
  </r>
  <r>
    <s v="ORD108204"/>
    <x v="3"/>
    <x v="3"/>
    <n v="1747.51"/>
    <n v="0.4"/>
    <n v="699.00400000000002"/>
    <n v="1048.5059999999999"/>
    <n v="3"/>
    <x v="396"/>
    <d v="2024-12-11T00:00:00"/>
    <x v="1"/>
    <x v="2"/>
    <n v="298.37"/>
    <x v="3"/>
  </r>
  <r>
    <s v="ORD101575"/>
    <x v="0"/>
    <x v="0"/>
    <n v="1751.46"/>
    <n v="0.3"/>
    <n v="525.43799999999999"/>
    <n v="1226.0219999999999"/>
    <n v="3"/>
    <x v="42"/>
    <d v="2024-02-23T00:00:00"/>
    <x v="0"/>
    <x v="2"/>
    <n v="177.17"/>
    <x v="1"/>
  </r>
  <r>
    <s v="ORD100974"/>
    <x v="3"/>
    <x v="2"/>
    <n v="1752.13"/>
    <n v="0.25"/>
    <n v="438.03250000000003"/>
    <n v="1314.0975000000001"/>
    <n v="3"/>
    <x v="27"/>
    <d v="2024-12-29T00:00:00"/>
    <x v="0"/>
    <x v="0"/>
    <n v="176.22"/>
    <x v="5"/>
  </r>
  <r>
    <s v="ORD101257"/>
    <x v="0"/>
    <x v="3"/>
    <n v="1752.22"/>
    <n v="0.28000000000000003"/>
    <n v="490.62160000000006"/>
    <n v="1261.5983999999999"/>
    <n v="3"/>
    <x v="214"/>
    <d v="2024-09-06T00:00:00"/>
    <x v="2"/>
    <x v="1"/>
    <n v="497.84"/>
    <x v="5"/>
  </r>
  <r>
    <s v="ORD112418"/>
    <x v="3"/>
    <x v="4"/>
    <n v="1755.71"/>
    <n v="0.17"/>
    <n v="298.47070000000002"/>
    <n v="1457.2393"/>
    <n v="3"/>
    <x v="700"/>
    <d v="2023-07-04T00:00:00"/>
    <x v="2"/>
    <x v="1"/>
    <n v="490.28"/>
    <x v="0"/>
  </r>
  <r>
    <s v="ORD111592"/>
    <x v="2"/>
    <x v="1"/>
    <n v="1756.75"/>
    <n v="0.37"/>
    <n v="649.99749999999995"/>
    <n v="1106.7525000000001"/>
    <n v="3"/>
    <x v="251"/>
    <d v="2023-10-15T00:00:00"/>
    <x v="0"/>
    <x v="0"/>
    <n v="454.89"/>
    <x v="2"/>
  </r>
  <r>
    <s v="ORD112120"/>
    <x v="2"/>
    <x v="1"/>
    <n v="1756.9"/>
    <n v="0.15"/>
    <n v="263.53500000000003"/>
    <n v="1493.365"/>
    <n v="3"/>
    <x v="543"/>
    <d v="2024-10-31T00:00:00"/>
    <x v="1"/>
    <x v="2"/>
    <n v="454.83"/>
    <x v="5"/>
  </r>
  <r>
    <s v="ORD100032"/>
    <x v="3"/>
    <x v="1"/>
    <n v="1759.9"/>
    <n v="0.26"/>
    <n v="457.57400000000001"/>
    <n v="1302.326"/>
    <n v="3"/>
    <x v="658"/>
    <d v="2023-01-13T00:00:00"/>
    <x v="2"/>
    <x v="0"/>
    <n v="178.58"/>
    <x v="0"/>
  </r>
  <r>
    <s v="ORD114533"/>
    <x v="0"/>
    <x v="4"/>
    <n v="1773.46"/>
    <n v="0.01"/>
    <n v="17.7346"/>
    <n v="1755.7254"/>
    <n v="3"/>
    <x v="613"/>
    <d v="2024-04-05T00:00:00"/>
    <x v="0"/>
    <x v="2"/>
    <n v="440.97"/>
    <x v="0"/>
  </r>
  <r>
    <s v="ORD105048"/>
    <x v="2"/>
    <x v="4"/>
    <n v="1774.69"/>
    <n v="0.19"/>
    <n v="337.19110000000001"/>
    <n v="1437.4989"/>
    <n v="3"/>
    <x v="211"/>
    <d v="2023-05-19T00:00:00"/>
    <x v="2"/>
    <x v="2"/>
    <n v="250.2"/>
    <x v="0"/>
  </r>
  <r>
    <s v="ORD115157"/>
    <x v="0"/>
    <x v="2"/>
    <n v="1774.95"/>
    <n v="0.5"/>
    <n v="887.47500000000002"/>
    <n v="887.47500000000002"/>
    <n v="3"/>
    <x v="260"/>
    <d v="2025-01-03T00:00:00"/>
    <x v="2"/>
    <x v="0"/>
    <n v="331.05"/>
    <x v="5"/>
  </r>
  <r>
    <s v="ORD111151"/>
    <x v="0"/>
    <x v="0"/>
    <n v="1777.83"/>
    <n v="0.33"/>
    <n v="586.68389999999999"/>
    <n v="1191.1460999999999"/>
    <n v="3"/>
    <x v="92"/>
    <d v="2023-12-09T00:00:00"/>
    <x v="2"/>
    <x v="2"/>
    <n v="236.05"/>
    <x v="0"/>
  </r>
  <r>
    <s v="ORD115072"/>
    <x v="0"/>
    <x v="2"/>
    <n v="1783.42"/>
    <n v="0.05"/>
    <n v="89.171000000000006"/>
    <n v="1694.249"/>
    <n v="3"/>
    <x v="25"/>
    <d v="2023-01-09T00:00:00"/>
    <x v="2"/>
    <x v="2"/>
    <n v="236.7"/>
    <x v="3"/>
  </r>
  <r>
    <s v="ORD114189"/>
    <x v="2"/>
    <x v="1"/>
    <n v="1786.16"/>
    <n v="0.47"/>
    <n v="839.49519999999995"/>
    <n v="946.66480000000013"/>
    <n v="3"/>
    <x v="363"/>
    <d v="2023-12-02T00:00:00"/>
    <x v="2"/>
    <x v="0"/>
    <n v="243.92"/>
    <x v="1"/>
  </r>
  <r>
    <s v="ORD104977"/>
    <x v="0"/>
    <x v="0"/>
    <n v="1788.61"/>
    <n v="0.22"/>
    <n v="393.49419999999998"/>
    <n v="1395.1158"/>
    <n v="3"/>
    <x v="165"/>
    <d v="2024-05-27T00:00:00"/>
    <x v="0"/>
    <x v="2"/>
    <n v="362.64"/>
    <x v="3"/>
  </r>
  <r>
    <s v="ORD114413"/>
    <x v="0"/>
    <x v="0"/>
    <n v="1794.8"/>
    <n v="0.48"/>
    <n v="861.50399999999991"/>
    <n v="933.29600000000005"/>
    <n v="3"/>
    <x v="350"/>
    <d v="2023-06-06T00:00:00"/>
    <x v="2"/>
    <x v="0"/>
    <n v="531.66"/>
    <x v="2"/>
  </r>
  <r>
    <s v="ORD114078"/>
    <x v="3"/>
    <x v="0"/>
    <n v="1802.6"/>
    <n v="0.2"/>
    <n v="360.52"/>
    <n v="1442.08"/>
    <n v="3"/>
    <x v="266"/>
    <d v="2023-01-10T00:00:00"/>
    <x v="0"/>
    <x v="1"/>
    <n v="219.5"/>
    <x v="5"/>
  </r>
  <r>
    <s v="ORD105701"/>
    <x v="1"/>
    <x v="4"/>
    <n v="1807.59"/>
    <n v="0.09"/>
    <n v="162.6831"/>
    <n v="1644.9069"/>
    <n v="3"/>
    <x v="691"/>
    <d v="2024-04-12T00:00:00"/>
    <x v="2"/>
    <x v="1"/>
    <n v="255.7"/>
    <x v="3"/>
  </r>
  <r>
    <s v="ORD107400"/>
    <x v="1"/>
    <x v="4"/>
    <n v="1809.56"/>
    <n v="0.01"/>
    <n v="18.095600000000001"/>
    <n v="1791.4643999999998"/>
    <n v="3"/>
    <x v="427"/>
    <d v="2023-07-13T00:00:00"/>
    <x v="1"/>
    <x v="0"/>
    <n v="210.35"/>
    <x v="0"/>
  </r>
  <r>
    <s v="ORD111331"/>
    <x v="2"/>
    <x v="0"/>
    <n v="1812.02"/>
    <n v="0.33"/>
    <n v="597.96659999999997"/>
    <n v="1214.0534"/>
    <n v="3"/>
    <x v="344"/>
    <d v="2023-05-04T00:00:00"/>
    <x v="0"/>
    <x v="1"/>
    <n v="468.68"/>
    <x v="4"/>
  </r>
  <r>
    <s v="ORD105172"/>
    <x v="3"/>
    <x v="1"/>
    <n v="1812.42"/>
    <n v="0.12"/>
    <n v="217.49039999999999"/>
    <n v="1594.9296000000002"/>
    <n v="3"/>
    <x v="141"/>
    <d v="2024-02-05T00:00:00"/>
    <x v="2"/>
    <x v="1"/>
    <n v="131.81"/>
    <x v="4"/>
  </r>
  <r>
    <s v="ORD112811"/>
    <x v="3"/>
    <x v="4"/>
    <n v="1814.89"/>
    <n v="0.34"/>
    <n v="617.06260000000009"/>
    <n v="1197.8274000000001"/>
    <n v="3"/>
    <x v="194"/>
    <d v="2023-02-25T00:00:00"/>
    <x v="0"/>
    <x v="2"/>
    <n v="385.44"/>
    <x v="5"/>
  </r>
  <r>
    <s v="ORD110827"/>
    <x v="0"/>
    <x v="0"/>
    <n v="1822.16"/>
    <n v="0.48"/>
    <n v="874.63679999999999"/>
    <n v="947.52320000000009"/>
    <n v="3"/>
    <x v="148"/>
    <d v="2023-03-24T00:00:00"/>
    <x v="2"/>
    <x v="0"/>
    <n v="492.57"/>
    <x v="0"/>
  </r>
  <r>
    <s v="ORD113345"/>
    <x v="0"/>
    <x v="3"/>
    <n v="1822.71"/>
    <n v="0.1"/>
    <n v="182.27100000000002"/>
    <n v="1640.4390000000001"/>
    <n v="3"/>
    <x v="626"/>
    <d v="2024-01-12T00:00:00"/>
    <x v="0"/>
    <x v="2"/>
    <n v="106.71"/>
    <x v="2"/>
  </r>
  <r>
    <s v="ORD110158"/>
    <x v="0"/>
    <x v="3"/>
    <n v="1828.27"/>
    <n v="0.05"/>
    <n v="91.413499999999999"/>
    <n v="1736.8564999999999"/>
    <n v="3"/>
    <x v="167"/>
    <d v="2023-10-30T00:00:00"/>
    <x v="1"/>
    <x v="0"/>
    <n v="378.22"/>
    <x v="5"/>
  </r>
  <r>
    <s v="ORD100524"/>
    <x v="2"/>
    <x v="1"/>
    <n v="1830.63"/>
    <n v="0.04"/>
    <n v="73.225200000000001"/>
    <n v="1757.4048"/>
    <n v="3"/>
    <x v="15"/>
    <d v="2023-08-26T00:00:00"/>
    <x v="2"/>
    <x v="1"/>
    <n v="204.95"/>
    <x v="3"/>
  </r>
  <r>
    <s v="ORD111963"/>
    <x v="0"/>
    <x v="1"/>
    <n v="1834.9"/>
    <n v="0.35"/>
    <n v="642.21500000000003"/>
    <n v="1192.6849999999999"/>
    <n v="3"/>
    <x v="335"/>
    <d v="2024-05-07T00:00:00"/>
    <x v="1"/>
    <x v="1"/>
    <n v="219.36"/>
    <x v="5"/>
  </r>
  <r>
    <s v="ORD100498"/>
    <x v="1"/>
    <x v="0"/>
    <n v="1838.93"/>
    <n v="0.35"/>
    <n v="643.62549999999999"/>
    <n v="1195.3045000000002"/>
    <n v="3"/>
    <x v="50"/>
    <d v="2024-08-21T00:00:00"/>
    <x v="0"/>
    <x v="0"/>
    <n v="323.37"/>
    <x v="5"/>
  </r>
  <r>
    <s v="ORD100723"/>
    <x v="1"/>
    <x v="3"/>
    <n v="1844.11"/>
    <n v="0.18"/>
    <n v="331.93979999999999"/>
    <n v="1512.1702"/>
    <n v="3"/>
    <x v="525"/>
    <d v="2024-07-15T00:00:00"/>
    <x v="0"/>
    <x v="0"/>
    <n v="477.42"/>
    <x v="5"/>
  </r>
  <r>
    <s v="ORD106438"/>
    <x v="2"/>
    <x v="1"/>
    <n v="1849.87"/>
    <n v="0.44"/>
    <n v="813.94279999999992"/>
    <n v="1035.9272000000001"/>
    <n v="3"/>
    <x v="69"/>
    <d v="2023-03-31T00:00:00"/>
    <x v="2"/>
    <x v="1"/>
    <n v="181.84"/>
    <x v="3"/>
  </r>
  <r>
    <s v="ORD102310"/>
    <x v="2"/>
    <x v="0"/>
    <n v="1850.67"/>
    <n v="0"/>
    <n v="0"/>
    <n v="1850.67"/>
    <n v="3"/>
    <x v="425"/>
    <d v="2023-02-01T00:00:00"/>
    <x v="0"/>
    <x v="2"/>
    <n v="262.24"/>
    <x v="0"/>
  </r>
  <r>
    <s v="ORD109080"/>
    <x v="2"/>
    <x v="2"/>
    <n v="1851.14"/>
    <n v="0.31"/>
    <n v="573.85340000000008"/>
    <n v="1277.2865999999999"/>
    <n v="3"/>
    <x v="458"/>
    <d v="2024-01-08T00:00:00"/>
    <x v="1"/>
    <x v="1"/>
    <n v="281.12"/>
    <x v="2"/>
  </r>
  <r>
    <s v="ORD109146"/>
    <x v="3"/>
    <x v="4"/>
    <n v="1859.1"/>
    <n v="0.16"/>
    <n v="297.45600000000002"/>
    <n v="1561.6439999999998"/>
    <n v="3"/>
    <x v="683"/>
    <d v="2024-07-09T00:00:00"/>
    <x v="2"/>
    <x v="1"/>
    <n v="366.37"/>
    <x v="1"/>
  </r>
  <r>
    <s v="ORD107714"/>
    <x v="3"/>
    <x v="0"/>
    <n v="1861.85"/>
    <n v="0.42"/>
    <n v="781.97699999999998"/>
    <n v="1079.873"/>
    <n v="3"/>
    <x v="78"/>
    <d v="2023-02-23T00:00:00"/>
    <x v="0"/>
    <x v="2"/>
    <n v="249.87"/>
    <x v="1"/>
  </r>
  <r>
    <s v="ORD101440"/>
    <x v="1"/>
    <x v="2"/>
    <n v="1863.07"/>
    <n v="0.1"/>
    <n v="186.30700000000002"/>
    <n v="1676.7629999999999"/>
    <n v="3"/>
    <x v="391"/>
    <d v="2023-03-10T00:00:00"/>
    <x v="0"/>
    <x v="2"/>
    <n v="466.39"/>
    <x v="1"/>
  </r>
  <r>
    <s v="ORD103748"/>
    <x v="1"/>
    <x v="2"/>
    <n v="1875.9"/>
    <n v="0.48"/>
    <n v="900.43200000000002"/>
    <n v="975.46800000000007"/>
    <n v="3"/>
    <x v="121"/>
    <d v="2024-11-13T00:00:00"/>
    <x v="0"/>
    <x v="0"/>
    <n v="550.55999999999995"/>
    <x v="5"/>
  </r>
  <r>
    <s v="ORD101667"/>
    <x v="1"/>
    <x v="3"/>
    <n v="1888.37"/>
    <n v="0.03"/>
    <n v="56.651099999999992"/>
    <n v="1831.7188999999998"/>
    <n v="3"/>
    <x v="70"/>
    <d v="2024-07-19T00:00:00"/>
    <x v="1"/>
    <x v="2"/>
    <n v="412.55"/>
    <x v="5"/>
  </r>
  <r>
    <s v="ORD106561"/>
    <x v="1"/>
    <x v="1"/>
    <n v="1890.13"/>
    <n v="0.19"/>
    <n v="359.12470000000002"/>
    <n v="1531.0053"/>
    <n v="3"/>
    <x v="203"/>
    <d v="2023-08-06T00:00:00"/>
    <x v="1"/>
    <x v="0"/>
    <n v="347.84"/>
    <x v="4"/>
  </r>
  <r>
    <s v="ORD106669"/>
    <x v="2"/>
    <x v="2"/>
    <n v="1892.23"/>
    <n v="0.2"/>
    <n v="378.44600000000003"/>
    <n v="1513.7840000000001"/>
    <n v="3"/>
    <x v="348"/>
    <d v="2023-09-10T00:00:00"/>
    <x v="0"/>
    <x v="1"/>
    <n v="420.98"/>
    <x v="2"/>
  </r>
  <r>
    <s v="ORD114540"/>
    <x v="1"/>
    <x v="2"/>
    <n v="1894.2"/>
    <n v="0.08"/>
    <n v="151.536"/>
    <n v="1742.664"/>
    <n v="3"/>
    <x v="425"/>
    <d v="2023-02-07T00:00:00"/>
    <x v="2"/>
    <x v="1"/>
    <n v="227.45"/>
    <x v="2"/>
  </r>
  <r>
    <s v="ORD108500"/>
    <x v="2"/>
    <x v="4"/>
    <n v="1894.98"/>
    <n v="0.31"/>
    <n v="587.44380000000001"/>
    <n v="1307.5362"/>
    <n v="3"/>
    <x v="245"/>
    <d v="2023-07-19T00:00:00"/>
    <x v="2"/>
    <x v="2"/>
    <n v="222.16"/>
    <x v="3"/>
  </r>
  <r>
    <s v="ORD102028"/>
    <x v="2"/>
    <x v="4"/>
    <n v="1895.98"/>
    <n v="0.28999999999999998"/>
    <n v="549.83420000000001"/>
    <n v="1346.1458"/>
    <n v="3"/>
    <x v="61"/>
    <d v="2023-07-24T00:00:00"/>
    <x v="1"/>
    <x v="2"/>
    <n v="407.97"/>
    <x v="4"/>
  </r>
  <r>
    <s v="ORD108656"/>
    <x v="1"/>
    <x v="2"/>
    <n v="1896.27"/>
    <n v="0.09"/>
    <n v="170.6643"/>
    <n v="1725.6057000000001"/>
    <n v="3"/>
    <x v="440"/>
    <d v="2024-11-18T00:00:00"/>
    <x v="1"/>
    <x v="0"/>
    <n v="523.96"/>
    <x v="4"/>
  </r>
  <r>
    <s v="ORD114937"/>
    <x v="0"/>
    <x v="1"/>
    <n v="1900.51"/>
    <n v="0.2"/>
    <n v="380.10200000000003"/>
    <n v="1520.4079999999999"/>
    <n v="3"/>
    <x v="494"/>
    <d v="2024-11-04T00:00:00"/>
    <x v="1"/>
    <x v="0"/>
    <n v="177.2"/>
    <x v="3"/>
  </r>
  <r>
    <s v="ORD101441"/>
    <x v="2"/>
    <x v="2"/>
    <n v="1900.88"/>
    <n v="0.3"/>
    <n v="570.26400000000001"/>
    <n v="1330.616"/>
    <n v="3"/>
    <x v="623"/>
    <d v="2025-01-01T00:00:00"/>
    <x v="0"/>
    <x v="2"/>
    <n v="327.47000000000003"/>
    <x v="3"/>
  </r>
  <r>
    <s v="ORD100851"/>
    <x v="2"/>
    <x v="3"/>
    <n v="1904.96"/>
    <n v="0.48"/>
    <n v="914.38080000000002"/>
    <n v="990.57920000000001"/>
    <n v="3"/>
    <x v="669"/>
    <d v="2024-11-07T00:00:00"/>
    <x v="0"/>
    <x v="2"/>
    <n v="540.46"/>
    <x v="0"/>
  </r>
  <r>
    <s v="ORD103003"/>
    <x v="3"/>
    <x v="0"/>
    <n v="1909.35"/>
    <n v="0.42"/>
    <n v="801.92699999999991"/>
    <n v="1107.423"/>
    <n v="3"/>
    <x v="292"/>
    <d v="2023-04-25T00:00:00"/>
    <x v="1"/>
    <x v="0"/>
    <n v="545.09"/>
    <x v="2"/>
  </r>
  <r>
    <s v="ORD106703"/>
    <x v="2"/>
    <x v="1"/>
    <n v="1909.94"/>
    <n v="0.02"/>
    <n v="38.198799999999999"/>
    <n v="1871.7412000000002"/>
    <n v="3"/>
    <x v="363"/>
    <d v="2023-12-05T00:00:00"/>
    <x v="0"/>
    <x v="1"/>
    <n v="256.83999999999997"/>
    <x v="2"/>
  </r>
  <r>
    <s v="ORD113641"/>
    <x v="3"/>
    <x v="1"/>
    <n v="1917.1"/>
    <n v="0.48"/>
    <n v="920.20799999999997"/>
    <n v="996.89199999999994"/>
    <n v="3"/>
    <x v="109"/>
    <d v="2024-05-27T00:00:00"/>
    <x v="0"/>
    <x v="0"/>
    <n v="537.09"/>
    <x v="1"/>
  </r>
  <r>
    <s v="ORD104069"/>
    <x v="3"/>
    <x v="1"/>
    <n v="1920.06"/>
    <n v="0.06"/>
    <n v="115.20359999999999"/>
    <n v="1804.8563999999999"/>
    <n v="3"/>
    <x v="420"/>
    <d v="2024-08-24T00:00:00"/>
    <x v="0"/>
    <x v="1"/>
    <n v="179.66"/>
    <x v="0"/>
  </r>
  <r>
    <s v="ORD112756"/>
    <x v="3"/>
    <x v="0"/>
    <n v="1920.5"/>
    <n v="0.08"/>
    <n v="153.64000000000001"/>
    <n v="1766.86"/>
    <n v="3"/>
    <x v="595"/>
    <d v="2024-02-13T00:00:00"/>
    <x v="2"/>
    <x v="2"/>
    <n v="130.68"/>
    <x v="2"/>
  </r>
  <r>
    <s v="ORD100779"/>
    <x v="0"/>
    <x v="1"/>
    <n v="1927.63"/>
    <n v="0.1"/>
    <n v="192.76300000000003"/>
    <n v="1734.8670000000002"/>
    <n v="3"/>
    <x v="682"/>
    <d v="2023-03-30T00:00:00"/>
    <x v="1"/>
    <x v="0"/>
    <n v="131.41999999999999"/>
    <x v="4"/>
  </r>
  <r>
    <s v="ORD115218"/>
    <x v="0"/>
    <x v="3"/>
    <n v="1928.55"/>
    <n v="0.18"/>
    <n v="347.13899999999995"/>
    <n v="1581.4110000000001"/>
    <n v="3"/>
    <x v="193"/>
    <d v="2023-06-27T00:00:00"/>
    <x v="2"/>
    <x v="0"/>
    <n v="311.64999999999998"/>
    <x v="4"/>
  </r>
  <r>
    <s v="ORD101620"/>
    <x v="1"/>
    <x v="4"/>
    <n v="1933.89"/>
    <n v="0.1"/>
    <n v="193.38900000000001"/>
    <n v="1740.5010000000002"/>
    <n v="3"/>
    <x v="686"/>
    <d v="2023-09-23T00:00:00"/>
    <x v="2"/>
    <x v="0"/>
    <n v="322.52999999999997"/>
    <x v="0"/>
  </r>
  <r>
    <s v="ORD114008"/>
    <x v="1"/>
    <x v="4"/>
    <n v="1934.42"/>
    <n v="0.06"/>
    <n v="116.0652"/>
    <n v="1818.3548000000001"/>
    <n v="3"/>
    <x v="357"/>
    <d v="2023-10-11T00:00:00"/>
    <x v="1"/>
    <x v="1"/>
    <n v="325.33999999999997"/>
    <x v="4"/>
  </r>
  <r>
    <s v="ORD101179"/>
    <x v="0"/>
    <x v="4"/>
    <n v="1935.71"/>
    <n v="0.15"/>
    <n v="290.35649999999998"/>
    <n v="1645.3535000000002"/>
    <n v="3"/>
    <x v="168"/>
    <d v="2024-04-18T00:00:00"/>
    <x v="0"/>
    <x v="0"/>
    <n v="311.42"/>
    <x v="3"/>
  </r>
  <r>
    <s v="ORD102539"/>
    <x v="0"/>
    <x v="1"/>
    <n v="1937.06"/>
    <n v="0.4"/>
    <n v="774.82400000000007"/>
    <n v="1162.2359999999999"/>
    <n v="3"/>
    <x v="645"/>
    <d v="2024-03-31T00:00:00"/>
    <x v="2"/>
    <x v="1"/>
    <n v="392.25"/>
    <x v="2"/>
  </r>
  <r>
    <s v="ORD100966"/>
    <x v="1"/>
    <x v="1"/>
    <n v="1939.34"/>
    <n v="0.14000000000000001"/>
    <n v="271.50760000000002"/>
    <n v="1667.8323999999998"/>
    <n v="3"/>
    <x v="148"/>
    <d v="2023-03-18T00:00:00"/>
    <x v="1"/>
    <x v="1"/>
    <n v="323.39"/>
    <x v="2"/>
  </r>
  <r>
    <s v="ORD110257"/>
    <x v="0"/>
    <x v="4"/>
    <n v="1941.27"/>
    <n v="0.38"/>
    <n v="737.68259999999998"/>
    <n v="1203.5873999999999"/>
    <n v="3"/>
    <x v="287"/>
    <d v="2024-07-26T00:00:00"/>
    <x v="0"/>
    <x v="1"/>
    <n v="121.64"/>
    <x v="2"/>
  </r>
  <r>
    <s v="ORD114356"/>
    <x v="3"/>
    <x v="0"/>
    <n v="1945.96"/>
    <n v="0.24"/>
    <n v="467.03039999999999"/>
    <n v="1478.9295999999999"/>
    <n v="3"/>
    <x v="557"/>
    <d v="2023-03-10T00:00:00"/>
    <x v="1"/>
    <x v="2"/>
    <n v="328.07"/>
    <x v="1"/>
  </r>
  <r>
    <s v="ORD105878"/>
    <x v="2"/>
    <x v="3"/>
    <n v="1947.85"/>
    <n v="0.31"/>
    <n v="603.83349999999996"/>
    <n v="1344.0165"/>
    <n v="3"/>
    <x v="553"/>
    <d v="2023-10-08T00:00:00"/>
    <x v="0"/>
    <x v="2"/>
    <n v="571.97"/>
    <x v="0"/>
  </r>
  <r>
    <s v="ORD108364"/>
    <x v="2"/>
    <x v="3"/>
    <n v="1948.15"/>
    <n v="0.13"/>
    <n v="253.25950000000003"/>
    <n v="1694.8905"/>
    <n v="3"/>
    <x v="635"/>
    <d v="2024-07-13T00:00:00"/>
    <x v="2"/>
    <x v="1"/>
    <n v="437.28"/>
    <x v="0"/>
  </r>
  <r>
    <s v="ORD114842"/>
    <x v="1"/>
    <x v="0"/>
    <n v="1948.93"/>
    <n v="0.15"/>
    <n v="292.33949999999999"/>
    <n v="1656.5905"/>
    <n v="3"/>
    <x v="357"/>
    <d v="2023-10-11T00:00:00"/>
    <x v="1"/>
    <x v="2"/>
    <n v="181.06"/>
    <x v="4"/>
  </r>
  <r>
    <s v="ORD103486"/>
    <x v="2"/>
    <x v="1"/>
    <n v="1956.17"/>
    <n v="0.15"/>
    <n v="293.4255"/>
    <n v="1662.7445"/>
    <n v="3"/>
    <x v="333"/>
    <d v="2023-03-28T00:00:00"/>
    <x v="2"/>
    <x v="2"/>
    <n v="556.17999999999995"/>
    <x v="0"/>
  </r>
  <r>
    <s v="ORD112763"/>
    <x v="0"/>
    <x v="2"/>
    <n v="1956.2"/>
    <n v="0.32"/>
    <n v="625.98400000000004"/>
    <n v="1330.2159999999999"/>
    <n v="3"/>
    <x v="376"/>
    <d v="2023-04-13T00:00:00"/>
    <x v="0"/>
    <x v="2"/>
    <n v="560.02"/>
    <x v="4"/>
  </r>
  <r>
    <s v="ORD108106"/>
    <x v="0"/>
    <x v="3"/>
    <n v="1956.95"/>
    <n v="0.27"/>
    <n v="528.37650000000008"/>
    <n v="1428.5735"/>
    <n v="3"/>
    <x v="353"/>
    <d v="2024-04-06T00:00:00"/>
    <x v="1"/>
    <x v="0"/>
    <n v="279.13"/>
    <x v="5"/>
  </r>
  <r>
    <s v="ORD112138"/>
    <x v="2"/>
    <x v="0"/>
    <n v="1957.91"/>
    <n v="0.01"/>
    <n v="19.5791"/>
    <n v="1938.3309000000002"/>
    <n v="3"/>
    <x v="440"/>
    <d v="2024-11-22T00:00:00"/>
    <x v="1"/>
    <x v="1"/>
    <n v="312.57"/>
    <x v="1"/>
  </r>
  <r>
    <s v="ORD112164"/>
    <x v="3"/>
    <x v="0"/>
    <n v="1961.91"/>
    <n v="0.05"/>
    <n v="98.095500000000015"/>
    <n v="1863.8145"/>
    <n v="3"/>
    <x v="169"/>
    <d v="2023-10-14T00:00:00"/>
    <x v="1"/>
    <x v="1"/>
    <n v="529.28"/>
    <x v="1"/>
  </r>
  <r>
    <s v="ORD105939"/>
    <x v="1"/>
    <x v="0"/>
    <n v="1968.03"/>
    <n v="0.33"/>
    <n v="649.44990000000007"/>
    <n v="1318.5800999999999"/>
    <n v="3"/>
    <x v="317"/>
    <d v="2023-06-24T00:00:00"/>
    <x v="2"/>
    <x v="1"/>
    <n v="520.62"/>
    <x v="2"/>
  </r>
  <r>
    <s v="ORD107332"/>
    <x v="2"/>
    <x v="2"/>
    <n v="1974.34"/>
    <n v="0.36"/>
    <n v="710.76239999999996"/>
    <n v="1263.5776000000001"/>
    <n v="3"/>
    <x v="231"/>
    <d v="2023-07-12T00:00:00"/>
    <x v="2"/>
    <x v="1"/>
    <n v="416.84"/>
    <x v="4"/>
  </r>
  <r>
    <s v="ORD105553"/>
    <x v="0"/>
    <x v="4"/>
    <n v="1980.44"/>
    <n v="0.16"/>
    <n v="316.87040000000002"/>
    <n v="1663.5696"/>
    <n v="3"/>
    <x v="350"/>
    <d v="2023-06-11T00:00:00"/>
    <x v="1"/>
    <x v="2"/>
    <n v="505.72"/>
    <x v="0"/>
  </r>
  <r>
    <s v="ORD107280"/>
    <x v="2"/>
    <x v="2"/>
    <n v="1981.53"/>
    <n v="0.2"/>
    <n v="396.30600000000004"/>
    <n v="1585.2239999999999"/>
    <n v="3"/>
    <x v="704"/>
    <d v="2023-02-21T00:00:00"/>
    <x v="1"/>
    <x v="0"/>
    <n v="568.05999999999995"/>
    <x v="5"/>
  </r>
  <r>
    <s v="ORD100279"/>
    <x v="2"/>
    <x v="1"/>
    <n v="1983.21"/>
    <n v="0.38"/>
    <n v="753.61980000000005"/>
    <n v="1229.5902000000001"/>
    <n v="3"/>
    <x v="421"/>
    <d v="2024-08-01T00:00:00"/>
    <x v="2"/>
    <x v="0"/>
    <n v="400.98"/>
    <x v="5"/>
  </r>
  <r>
    <s v="ORD105591"/>
    <x v="0"/>
    <x v="3"/>
    <n v="1985.84"/>
    <n v="0.34"/>
    <n v="675.18560000000002"/>
    <n v="1310.6543999999999"/>
    <n v="3"/>
    <x v="323"/>
    <d v="2023-09-06T00:00:00"/>
    <x v="0"/>
    <x v="2"/>
    <n v="562.19000000000005"/>
    <x v="3"/>
  </r>
  <r>
    <s v="ORD111699"/>
    <x v="2"/>
    <x v="3"/>
    <n v="1986.11"/>
    <n v="0.43"/>
    <n v="854.02729999999997"/>
    <n v="1132.0826999999999"/>
    <n v="3"/>
    <x v="132"/>
    <d v="2024-01-21T00:00:00"/>
    <x v="1"/>
    <x v="2"/>
    <n v="209.96"/>
    <x v="2"/>
  </r>
  <r>
    <s v="ORD110912"/>
    <x v="0"/>
    <x v="1"/>
    <n v="1987.64"/>
    <n v="0.15"/>
    <n v="298.14600000000002"/>
    <n v="1689.4940000000001"/>
    <n v="3"/>
    <x v="537"/>
    <d v="2024-09-06T00:00:00"/>
    <x v="2"/>
    <x v="0"/>
    <n v="357.87"/>
    <x v="4"/>
  </r>
  <r>
    <s v="ORD101570"/>
    <x v="2"/>
    <x v="1"/>
    <n v="1987.77"/>
    <n v="0.28999999999999998"/>
    <n v="576.4532999999999"/>
    <n v="1411.3167000000001"/>
    <n v="3"/>
    <x v="173"/>
    <d v="2024-06-09T00:00:00"/>
    <x v="2"/>
    <x v="1"/>
    <n v="183.44"/>
    <x v="0"/>
  </r>
  <r>
    <s v="ORD106331"/>
    <x v="3"/>
    <x v="2"/>
    <n v="1988.85"/>
    <n v="0.19"/>
    <n v="377.88149999999996"/>
    <n v="1610.9684999999999"/>
    <n v="3"/>
    <x v="137"/>
    <d v="2023-01-25T00:00:00"/>
    <x v="2"/>
    <x v="0"/>
    <n v="235.12"/>
    <x v="0"/>
  </r>
  <r>
    <s v="ORD100962"/>
    <x v="2"/>
    <x v="4"/>
    <n v="1988.87"/>
    <n v="0.44"/>
    <n v="875.1028"/>
    <n v="1113.7671999999998"/>
    <n v="3"/>
    <x v="410"/>
    <d v="2023-05-01T00:00:00"/>
    <x v="0"/>
    <x v="2"/>
    <n v="261.55"/>
    <x v="5"/>
  </r>
  <r>
    <s v="ORD111549"/>
    <x v="0"/>
    <x v="1"/>
    <n v="1999.13"/>
    <n v="0.05"/>
    <n v="99.956500000000005"/>
    <n v="1899.1735000000001"/>
    <n v="3"/>
    <x v="227"/>
    <d v="2023-03-17T00:00:00"/>
    <x v="1"/>
    <x v="0"/>
    <n v="293.89999999999998"/>
    <x v="2"/>
  </r>
  <r>
    <s v="ORD112620"/>
    <x v="1"/>
    <x v="1"/>
    <n v="2002.52"/>
    <n v="0.24"/>
    <n v="480.60479999999995"/>
    <n v="1521.9151999999999"/>
    <n v="3"/>
    <x v="200"/>
    <d v="2024-06-09T00:00:00"/>
    <x v="0"/>
    <x v="2"/>
    <n v="591.85"/>
    <x v="0"/>
  </r>
  <r>
    <s v="ORD112264"/>
    <x v="2"/>
    <x v="3"/>
    <n v="2004.73"/>
    <n v="0.19"/>
    <n v="380.89870000000002"/>
    <n v="1623.8313000000001"/>
    <n v="3"/>
    <x v="480"/>
    <d v="2023-02-25T00:00:00"/>
    <x v="1"/>
    <x v="1"/>
    <n v="444.03"/>
    <x v="3"/>
  </r>
  <r>
    <s v="ORD102306"/>
    <x v="2"/>
    <x v="2"/>
    <n v="2008.31"/>
    <n v="0.34"/>
    <n v="682.82540000000006"/>
    <n v="1325.4845999999998"/>
    <n v="3"/>
    <x v="547"/>
    <d v="2023-02-10T00:00:00"/>
    <x v="0"/>
    <x v="0"/>
    <n v="529.29"/>
    <x v="0"/>
  </r>
  <r>
    <s v="ORD102159"/>
    <x v="1"/>
    <x v="3"/>
    <n v="2008.78"/>
    <n v="0.01"/>
    <n v="20.087800000000001"/>
    <n v="1988.6922"/>
    <n v="3"/>
    <x v="295"/>
    <d v="2024-03-14T00:00:00"/>
    <x v="2"/>
    <x v="2"/>
    <n v="179.47"/>
    <x v="0"/>
  </r>
  <r>
    <s v="ORD113193"/>
    <x v="3"/>
    <x v="3"/>
    <n v="2010.61"/>
    <n v="0.22"/>
    <n v="442.33419999999995"/>
    <n v="1568.2757999999999"/>
    <n v="3"/>
    <x v="421"/>
    <d v="2024-08-01T00:00:00"/>
    <x v="2"/>
    <x v="2"/>
    <n v="250.24"/>
    <x v="5"/>
  </r>
  <r>
    <s v="ORD102005"/>
    <x v="0"/>
    <x v="2"/>
    <n v="2012.98"/>
    <n v="0"/>
    <n v="0"/>
    <n v="2012.98"/>
    <n v="3"/>
    <x v="686"/>
    <d v="2023-09-23T00:00:00"/>
    <x v="0"/>
    <x v="0"/>
    <n v="393.48"/>
    <x v="3"/>
  </r>
  <r>
    <s v="ORD104084"/>
    <x v="1"/>
    <x v="4"/>
    <n v="2018.34"/>
    <n v="0.15"/>
    <n v="302.75099999999998"/>
    <n v="1715.5889999999999"/>
    <n v="3"/>
    <x v="141"/>
    <d v="2024-02-04T00:00:00"/>
    <x v="2"/>
    <x v="0"/>
    <n v="387.38"/>
    <x v="2"/>
  </r>
  <r>
    <s v="ORD115301"/>
    <x v="2"/>
    <x v="0"/>
    <n v="2023"/>
    <n v="0.17"/>
    <n v="343.91"/>
    <n v="1679.09"/>
    <n v="3"/>
    <x v="50"/>
    <d v="2024-08-23T00:00:00"/>
    <x v="2"/>
    <x v="1"/>
    <n v="588.64"/>
    <x v="0"/>
  </r>
  <r>
    <s v="ORD105506"/>
    <x v="1"/>
    <x v="2"/>
    <n v="2026.06"/>
    <n v="0.32"/>
    <n v="648.33920000000001"/>
    <n v="1377.7208000000001"/>
    <n v="3"/>
    <x v="642"/>
    <d v="2023-06-13T00:00:00"/>
    <x v="0"/>
    <x v="0"/>
    <n v="535.41999999999996"/>
    <x v="5"/>
  </r>
  <r>
    <s v="ORD103409"/>
    <x v="1"/>
    <x v="2"/>
    <n v="2031.53"/>
    <n v="0.31"/>
    <n v="629.77430000000004"/>
    <n v="1401.7556999999999"/>
    <n v="3"/>
    <x v="329"/>
    <d v="2023-11-28T00:00:00"/>
    <x v="0"/>
    <x v="1"/>
    <n v="318.64999999999998"/>
    <x v="3"/>
  </r>
  <r>
    <s v="ORD112181"/>
    <x v="3"/>
    <x v="0"/>
    <n v="2036.37"/>
    <n v="0.28000000000000003"/>
    <n v="570.18360000000007"/>
    <n v="1466.1863999999998"/>
    <n v="3"/>
    <x v="492"/>
    <d v="2024-12-26T00:00:00"/>
    <x v="1"/>
    <x v="1"/>
    <n v="325.02"/>
    <x v="5"/>
  </r>
  <r>
    <s v="ORD105496"/>
    <x v="1"/>
    <x v="3"/>
    <n v="2039.35"/>
    <n v="0.32"/>
    <n v="652.59199999999998"/>
    <n v="1386.7579999999998"/>
    <n v="3"/>
    <x v="566"/>
    <d v="2024-10-18T00:00:00"/>
    <x v="0"/>
    <x v="1"/>
    <n v="184.86"/>
    <x v="2"/>
  </r>
  <r>
    <s v="ORD100924"/>
    <x v="1"/>
    <x v="2"/>
    <n v="2045.63"/>
    <n v="0.08"/>
    <n v="163.65040000000002"/>
    <n v="1881.9796000000001"/>
    <n v="3"/>
    <x v="636"/>
    <d v="2023-12-26T00:00:00"/>
    <x v="2"/>
    <x v="1"/>
    <n v="548.23"/>
    <x v="2"/>
  </r>
  <r>
    <s v="ORD102910"/>
    <x v="3"/>
    <x v="1"/>
    <n v="2047.04"/>
    <n v="0.46"/>
    <n v="941.63840000000005"/>
    <n v="1105.4015999999999"/>
    <n v="3"/>
    <x v="514"/>
    <d v="2024-02-12T00:00:00"/>
    <x v="0"/>
    <x v="2"/>
    <n v="323.32"/>
    <x v="5"/>
  </r>
  <r>
    <s v="ORD114674"/>
    <x v="0"/>
    <x v="3"/>
    <n v="2047.26"/>
    <n v="0.26"/>
    <n v="532.2876"/>
    <n v="1514.9724000000001"/>
    <n v="3"/>
    <x v="55"/>
    <d v="2023-10-26T00:00:00"/>
    <x v="1"/>
    <x v="1"/>
    <n v="207.14"/>
    <x v="4"/>
  </r>
  <r>
    <s v="ORD114291"/>
    <x v="0"/>
    <x v="2"/>
    <n v="2047.88"/>
    <n v="0.43"/>
    <n v="880.58839999999998"/>
    <n v="1167.2916"/>
    <n v="3"/>
    <x v="279"/>
    <d v="2023-04-27T00:00:00"/>
    <x v="1"/>
    <x v="2"/>
    <n v="448.53"/>
    <x v="3"/>
  </r>
  <r>
    <s v="ORD112683"/>
    <x v="3"/>
    <x v="4"/>
    <n v="2048.3000000000002"/>
    <n v="7.0000000000000007E-2"/>
    <n v="143.38100000000003"/>
    <n v="1904.9190000000001"/>
    <n v="3"/>
    <x v="568"/>
    <d v="2023-07-05T00:00:00"/>
    <x v="1"/>
    <x v="0"/>
    <n v="334.52"/>
    <x v="3"/>
  </r>
  <r>
    <s v="ORD109394"/>
    <x v="1"/>
    <x v="4"/>
    <n v="2052.33"/>
    <n v="0.24"/>
    <n v="492.55919999999998"/>
    <n v="1559.7708"/>
    <n v="3"/>
    <x v="310"/>
    <d v="2024-02-14T00:00:00"/>
    <x v="2"/>
    <x v="1"/>
    <n v="528.96"/>
    <x v="2"/>
  </r>
  <r>
    <s v="ORD100358"/>
    <x v="1"/>
    <x v="4"/>
    <n v="2052.59"/>
    <n v="0.28000000000000003"/>
    <n v="574.72520000000009"/>
    <n v="1477.8648000000001"/>
    <n v="3"/>
    <x v="314"/>
    <d v="2024-04-17T00:00:00"/>
    <x v="2"/>
    <x v="2"/>
    <n v="315.05"/>
    <x v="1"/>
  </r>
  <r>
    <s v="ORD105214"/>
    <x v="3"/>
    <x v="2"/>
    <n v="2053.66"/>
    <n v="0.48"/>
    <n v="985.75679999999988"/>
    <n v="1067.9032"/>
    <n v="3"/>
    <x v="719"/>
    <d v="2023-10-03T00:00:00"/>
    <x v="0"/>
    <x v="2"/>
    <n v="538.48"/>
    <x v="0"/>
  </r>
  <r>
    <s v="ORD109847"/>
    <x v="3"/>
    <x v="0"/>
    <n v="2053.96"/>
    <n v="0.28999999999999998"/>
    <n v="595.64839999999992"/>
    <n v="1458.3116"/>
    <n v="3"/>
    <x v="601"/>
    <d v="2023-06-02T00:00:00"/>
    <x v="0"/>
    <x v="0"/>
    <n v="112.4"/>
    <x v="1"/>
  </r>
  <r>
    <s v="ORD107881"/>
    <x v="2"/>
    <x v="1"/>
    <n v="2057.9"/>
    <n v="0.08"/>
    <n v="164.63200000000001"/>
    <n v="1893.268"/>
    <n v="3"/>
    <x v="35"/>
    <d v="2023-02-10T00:00:00"/>
    <x v="2"/>
    <x v="2"/>
    <n v="371.63"/>
    <x v="5"/>
  </r>
  <r>
    <s v="ORD114676"/>
    <x v="0"/>
    <x v="2"/>
    <n v="2062.2800000000002"/>
    <n v="0.32"/>
    <n v="659.92960000000005"/>
    <n v="1402.3504000000003"/>
    <n v="3"/>
    <x v="483"/>
    <d v="2024-11-04T00:00:00"/>
    <x v="1"/>
    <x v="1"/>
    <n v="490.12"/>
    <x v="5"/>
  </r>
  <r>
    <s v="ORD103515"/>
    <x v="1"/>
    <x v="1"/>
    <n v="2063.08"/>
    <n v="0.39"/>
    <n v="804.60119999999995"/>
    <n v="1258.4787999999999"/>
    <n v="3"/>
    <x v="494"/>
    <d v="2024-11-06T00:00:00"/>
    <x v="1"/>
    <x v="2"/>
    <n v="153.96"/>
    <x v="1"/>
  </r>
  <r>
    <s v="ORD106983"/>
    <x v="3"/>
    <x v="3"/>
    <n v="2063.64"/>
    <n v="0.37"/>
    <n v="763.54679999999996"/>
    <n v="1300.0931999999998"/>
    <n v="3"/>
    <x v="699"/>
    <d v="2023-01-26T00:00:00"/>
    <x v="1"/>
    <x v="1"/>
    <n v="444.13"/>
    <x v="1"/>
  </r>
  <r>
    <s v="ORD100325"/>
    <x v="2"/>
    <x v="4"/>
    <n v="2066.15"/>
    <n v="0.08"/>
    <n v="165.292"/>
    <n v="1900.8580000000002"/>
    <n v="3"/>
    <x v="135"/>
    <d v="2024-05-08T00:00:00"/>
    <x v="0"/>
    <x v="0"/>
    <n v="117.23"/>
    <x v="3"/>
  </r>
  <r>
    <s v="ORD112110"/>
    <x v="0"/>
    <x v="4"/>
    <n v="2071.79"/>
    <n v="0.08"/>
    <n v="165.7432"/>
    <n v="1906.0468000000001"/>
    <n v="3"/>
    <x v="219"/>
    <d v="2024-04-09T00:00:00"/>
    <x v="1"/>
    <x v="0"/>
    <n v="343.65"/>
    <x v="4"/>
  </r>
  <r>
    <s v="ORD103028"/>
    <x v="0"/>
    <x v="3"/>
    <n v="2074.7399999999998"/>
    <n v="0.16"/>
    <n v="331.95839999999998"/>
    <n v="1742.7815999999998"/>
    <n v="3"/>
    <x v="130"/>
    <d v="2024-12-22T00:00:00"/>
    <x v="1"/>
    <x v="2"/>
    <n v="517.5"/>
    <x v="0"/>
  </r>
  <r>
    <s v="ORD108269"/>
    <x v="0"/>
    <x v="2"/>
    <n v="2074.9699999999998"/>
    <n v="0.17"/>
    <n v="352.74489999999997"/>
    <n v="1722.2250999999999"/>
    <n v="3"/>
    <x v="349"/>
    <d v="2024-07-26T00:00:00"/>
    <x v="1"/>
    <x v="2"/>
    <n v="603.42999999999995"/>
    <x v="0"/>
  </r>
  <r>
    <s v="ORD110185"/>
    <x v="0"/>
    <x v="1"/>
    <n v="2076.75"/>
    <n v="0.12"/>
    <n v="249.20999999999998"/>
    <n v="1827.54"/>
    <n v="3"/>
    <x v="358"/>
    <d v="2023-04-07T00:00:00"/>
    <x v="2"/>
    <x v="1"/>
    <n v="306.68"/>
    <x v="2"/>
  </r>
  <r>
    <s v="ORD108274"/>
    <x v="3"/>
    <x v="2"/>
    <n v="2076.96"/>
    <n v="0.4"/>
    <n v="830.78400000000011"/>
    <n v="1246.1759999999999"/>
    <n v="3"/>
    <x v="122"/>
    <d v="2024-08-29T00:00:00"/>
    <x v="2"/>
    <x v="1"/>
    <n v="214.89"/>
    <x v="5"/>
  </r>
  <r>
    <s v="ORD113992"/>
    <x v="1"/>
    <x v="2"/>
    <n v="2081.02"/>
    <n v="0.17"/>
    <n v="353.77340000000004"/>
    <n v="1727.2465999999999"/>
    <n v="3"/>
    <x v="615"/>
    <d v="2023-07-03T00:00:00"/>
    <x v="1"/>
    <x v="0"/>
    <n v="145.01"/>
    <x v="5"/>
  </r>
  <r>
    <s v="ORD100739"/>
    <x v="3"/>
    <x v="2"/>
    <n v="2081.15"/>
    <n v="0.23"/>
    <n v="478.66450000000003"/>
    <n v="1602.4855"/>
    <n v="3"/>
    <x v="487"/>
    <d v="2024-08-28T00:00:00"/>
    <x v="0"/>
    <x v="2"/>
    <n v="602.87"/>
    <x v="4"/>
  </r>
  <r>
    <s v="ORD108457"/>
    <x v="3"/>
    <x v="2"/>
    <n v="2081.48"/>
    <n v="0.3"/>
    <n v="624.44399999999996"/>
    <n v="1457.0360000000001"/>
    <n v="3"/>
    <x v="501"/>
    <d v="2024-03-21T00:00:00"/>
    <x v="1"/>
    <x v="1"/>
    <n v="363.21"/>
    <x v="5"/>
  </r>
  <r>
    <s v="ORD107947"/>
    <x v="0"/>
    <x v="1"/>
    <n v="2087.96"/>
    <n v="0.39"/>
    <n v="814.30439999999999"/>
    <n v="1273.6556"/>
    <n v="3"/>
    <x v="157"/>
    <d v="2024-07-28T00:00:00"/>
    <x v="1"/>
    <x v="2"/>
    <n v="449.19"/>
    <x v="3"/>
  </r>
  <r>
    <s v="ORD100210"/>
    <x v="0"/>
    <x v="1"/>
    <n v="2096.88"/>
    <n v="0.22"/>
    <n v="461.31360000000001"/>
    <n v="1635.5664000000002"/>
    <n v="3"/>
    <x v="172"/>
    <d v="2023-07-13T00:00:00"/>
    <x v="2"/>
    <x v="1"/>
    <n v="478.55"/>
    <x v="5"/>
  </r>
  <r>
    <s v="ORD105546"/>
    <x v="2"/>
    <x v="2"/>
    <n v="2097.6"/>
    <n v="0.43"/>
    <n v="901.96799999999996"/>
    <n v="1195.6320000000001"/>
    <n v="3"/>
    <x v="444"/>
    <d v="2023-04-24T00:00:00"/>
    <x v="2"/>
    <x v="0"/>
    <n v="117.76"/>
    <x v="1"/>
  </r>
  <r>
    <s v="ORD106410"/>
    <x v="1"/>
    <x v="1"/>
    <n v="2100.42"/>
    <n v="0.22"/>
    <n v="462.0924"/>
    <n v="1638.3276000000001"/>
    <n v="3"/>
    <x v="711"/>
    <d v="2024-08-12T00:00:00"/>
    <x v="1"/>
    <x v="2"/>
    <n v="169.97"/>
    <x v="0"/>
  </r>
  <r>
    <s v="ORD107086"/>
    <x v="3"/>
    <x v="1"/>
    <n v="2105.12"/>
    <n v="0.44"/>
    <n v="926.25279999999998"/>
    <n v="1178.8671999999999"/>
    <n v="3"/>
    <x v="719"/>
    <d v="2023-10-04T00:00:00"/>
    <x v="0"/>
    <x v="0"/>
    <n v="451.25"/>
    <x v="5"/>
  </r>
  <r>
    <s v="ORD103707"/>
    <x v="3"/>
    <x v="3"/>
    <n v="2110.6999999999998"/>
    <n v="0.42"/>
    <n v="886.49399999999991"/>
    <n v="1224.2059999999999"/>
    <n v="3"/>
    <x v="384"/>
    <d v="2023-05-30T00:00:00"/>
    <x v="1"/>
    <x v="2"/>
    <n v="367.68"/>
    <x v="0"/>
  </r>
  <r>
    <s v="ORD102119"/>
    <x v="3"/>
    <x v="3"/>
    <n v="2110.85"/>
    <n v="0.18"/>
    <n v="379.95299999999997"/>
    <n v="1730.8969999999999"/>
    <n v="3"/>
    <x v="317"/>
    <d v="2023-06-27T00:00:00"/>
    <x v="1"/>
    <x v="1"/>
    <n v="480.91"/>
    <x v="4"/>
  </r>
  <r>
    <s v="ORD104923"/>
    <x v="2"/>
    <x v="3"/>
    <n v="2113.67"/>
    <n v="0.31"/>
    <n v="655.23770000000002"/>
    <n v="1458.4322999999999"/>
    <n v="3"/>
    <x v="685"/>
    <d v="2023-11-20T00:00:00"/>
    <x v="0"/>
    <x v="1"/>
    <n v="567.98"/>
    <x v="4"/>
  </r>
  <r>
    <s v="ORD106064"/>
    <x v="2"/>
    <x v="1"/>
    <n v="2124.88"/>
    <n v="0.39"/>
    <n v="828.70320000000004"/>
    <n v="1296.1768000000002"/>
    <n v="3"/>
    <x v="657"/>
    <d v="2024-10-21T00:00:00"/>
    <x v="1"/>
    <x v="2"/>
    <n v="508.33"/>
    <x v="2"/>
  </r>
  <r>
    <s v="ORD100161"/>
    <x v="1"/>
    <x v="0"/>
    <n v="2125.5300000000002"/>
    <n v="0.49"/>
    <n v="1041.5097000000001"/>
    <n v="1084.0203000000001"/>
    <n v="3"/>
    <x v="713"/>
    <d v="2023-05-12T00:00:00"/>
    <x v="0"/>
    <x v="1"/>
    <n v="292.08"/>
    <x v="4"/>
  </r>
  <r>
    <s v="ORD108546"/>
    <x v="2"/>
    <x v="4"/>
    <n v="2126.06"/>
    <n v="0.17"/>
    <n v="361.43020000000001"/>
    <n v="1764.6297999999999"/>
    <n v="3"/>
    <x v="370"/>
    <d v="2024-09-12T00:00:00"/>
    <x v="1"/>
    <x v="0"/>
    <n v="226.88"/>
    <x v="2"/>
  </r>
  <r>
    <s v="ORD105351"/>
    <x v="0"/>
    <x v="2"/>
    <n v="2130.56"/>
    <n v="0.42"/>
    <n v="894.83519999999999"/>
    <n v="1235.7248"/>
    <n v="3"/>
    <x v="411"/>
    <d v="2023-04-11T00:00:00"/>
    <x v="2"/>
    <x v="1"/>
    <n v="275.98"/>
    <x v="1"/>
  </r>
  <r>
    <s v="ORD100610"/>
    <x v="1"/>
    <x v="1"/>
    <n v="2135.21"/>
    <n v="0.15"/>
    <n v="320.28149999999999"/>
    <n v="1814.9285"/>
    <n v="3"/>
    <x v="133"/>
    <d v="2024-10-10T00:00:00"/>
    <x v="1"/>
    <x v="0"/>
    <n v="460.05"/>
    <x v="5"/>
  </r>
  <r>
    <s v="ORD108730"/>
    <x v="0"/>
    <x v="0"/>
    <n v="2136.92"/>
    <n v="0.12"/>
    <n v="256.43040000000002"/>
    <n v="1880.4896000000001"/>
    <n v="3"/>
    <x v="571"/>
    <d v="2024-07-24T00:00:00"/>
    <x v="1"/>
    <x v="1"/>
    <n v="274.7"/>
    <x v="4"/>
  </r>
  <r>
    <s v="ORD102712"/>
    <x v="2"/>
    <x v="0"/>
    <n v="2139.8000000000002"/>
    <n v="0.13"/>
    <n v="278.17400000000004"/>
    <n v="1861.6260000000002"/>
    <n v="3"/>
    <x v="330"/>
    <d v="2023-04-09T00:00:00"/>
    <x v="1"/>
    <x v="2"/>
    <n v="251.47"/>
    <x v="1"/>
  </r>
  <r>
    <s v="ORD111663"/>
    <x v="1"/>
    <x v="4"/>
    <n v="2142.44"/>
    <n v="0.12"/>
    <n v="257.09280000000001"/>
    <n v="1885.3472000000002"/>
    <n v="3"/>
    <x v="36"/>
    <d v="2024-06-25T00:00:00"/>
    <x v="1"/>
    <x v="0"/>
    <n v="159.11000000000001"/>
    <x v="4"/>
  </r>
  <r>
    <s v="ORD113231"/>
    <x v="1"/>
    <x v="0"/>
    <n v="2143.06"/>
    <n v="0.17"/>
    <n v="364.3202"/>
    <n v="1778.7397999999998"/>
    <n v="3"/>
    <x v="610"/>
    <d v="2023-09-17T00:00:00"/>
    <x v="0"/>
    <x v="0"/>
    <n v="408.11"/>
    <x v="4"/>
  </r>
  <r>
    <s v="ORD113928"/>
    <x v="0"/>
    <x v="4"/>
    <n v="2145.66"/>
    <n v="0.28000000000000003"/>
    <n v="600.78480000000002"/>
    <n v="1544.8751999999999"/>
    <n v="3"/>
    <x v="28"/>
    <d v="2024-01-10T00:00:00"/>
    <x v="1"/>
    <x v="1"/>
    <n v="143.46"/>
    <x v="4"/>
  </r>
  <r>
    <s v="ORD107352"/>
    <x v="2"/>
    <x v="0"/>
    <n v="2150.85"/>
    <n v="0.04"/>
    <n v="86.033999999999992"/>
    <n v="2064.8159999999998"/>
    <n v="3"/>
    <x v="421"/>
    <d v="2024-07-31T00:00:00"/>
    <x v="0"/>
    <x v="1"/>
    <n v="390.04"/>
    <x v="2"/>
  </r>
  <r>
    <s v="ORD112203"/>
    <x v="0"/>
    <x v="0"/>
    <n v="2152.86"/>
    <n v="0.17"/>
    <n v="365.98620000000005"/>
    <n v="1786.8738000000001"/>
    <n v="3"/>
    <x v="329"/>
    <d v="2023-12-02T00:00:00"/>
    <x v="2"/>
    <x v="0"/>
    <n v="294.92"/>
    <x v="5"/>
  </r>
  <r>
    <s v="ORD111471"/>
    <x v="3"/>
    <x v="3"/>
    <n v="2153.9699999999998"/>
    <n v="0.11"/>
    <n v="236.93669999999997"/>
    <n v="1917.0332999999998"/>
    <n v="3"/>
    <x v="202"/>
    <d v="2023-11-04T00:00:00"/>
    <x v="2"/>
    <x v="1"/>
    <n v="261.89999999999998"/>
    <x v="3"/>
  </r>
  <r>
    <s v="ORD107718"/>
    <x v="3"/>
    <x v="3"/>
    <n v="2157.44"/>
    <n v="7.0000000000000007E-2"/>
    <n v="151.02080000000001"/>
    <n v="2006.4192"/>
    <n v="3"/>
    <x v="129"/>
    <d v="2023-11-20T00:00:00"/>
    <x v="0"/>
    <x v="2"/>
    <n v="366.43"/>
    <x v="5"/>
  </r>
  <r>
    <s v="ORD104370"/>
    <x v="2"/>
    <x v="4"/>
    <n v="2164.0500000000002"/>
    <n v="0.24"/>
    <n v="519.37200000000007"/>
    <n v="1644.6780000000001"/>
    <n v="3"/>
    <x v="188"/>
    <d v="2023-09-02T00:00:00"/>
    <x v="0"/>
    <x v="2"/>
    <n v="464.77"/>
    <x v="4"/>
  </r>
  <r>
    <s v="ORD113600"/>
    <x v="1"/>
    <x v="3"/>
    <n v="2166.16"/>
    <n v="0.42"/>
    <n v="909.78719999999987"/>
    <n v="1256.3728000000001"/>
    <n v="3"/>
    <x v="275"/>
    <d v="2024-12-17T00:00:00"/>
    <x v="1"/>
    <x v="2"/>
    <n v="542.70000000000005"/>
    <x v="2"/>
  </r>
  <r>
    <s v="ORD109373"/>
    <x v="3"/>
    <x v="0"/>
    <n v="2167.08"/>
    <n v="0.24"/>
    <n v="520.0992"/>
    <n v="1646.9807999999998"/>
    <n v="3"/>
    <x v="237"/>
    <d v="2024-08-03T00:00:00"/>
    <x v="2"/>
    <x v="0"/>
    <n v="458.2"/>
    <x v="1"/>
  </r>
  <r>
    <s v="ORD112046"/>
    <x v="2"/>
    <x v="0"/>
    <n v="2169.91"/>
    <n v="0.3"/>
    <n v="650.97299999999996"/>
    <n v="1518.9369999999999"/>
    <n v="3"/>
    <x v="624"/>
    <d v="2024-12-11T00:00:00"/>
    <x v="1"/>
    <x v="1"/>
    <n v="131.66999999999999"/>
    <x v="4"/>
  </r>
  <r>
    <s v="ORD102172"/>
    <x v="1"/>
    <x v="4"/>
    <n v="2170.7800000000002"/>
    <n v="0.36"/>
    <n v="781.48080000000004"/>
    <n v="1389.2992000000002"/>
    <n v="3"/>
    <x v="690"/>
    <d v="2024-03-05T00:00:00"/>
    <x v="1"/>
    <x v="2"/>
    <n v="604.61"/>
    <x v="1"/>
  </r>
  <r>
    <s v="ORD101126"/>
    <x v="3"/>
    <x v="1"/>
    <n v="2172.9899999999998"/>
    <n v="0.33"/>
    <n v="717.08669999999995"/>
    <n v="1455.9032999999999"/>
    <n v="3"/>
    <x v="89"/>
    <d v="2024-11-20T00:00:00"/>
    <x v="0"/>
    <x v="2"/>
    <n v="248.76"/>
    <x v="2"/>
  </r>
  <r>
    <s v="ORD114453"/>
    <x v="2"/>
    <x v="0"/>
    <n v="2176.2800000000002"/>
    <n v="0.16"/>
    <n v="348.20480000000003"/>
    <n v="1828.0752000000002"/>
    <n v="3"/>
    <x v="335"/>
    <d v="2024-05-06T00:00:00"/>
    <x v="2"/>
    <x v="2"/>
    <n v="301.02"/>
    <x v="5"/>
  </r>
  <r>
    <s v="ORD102505"/>
    <x v="0"/>
    <x v="3"/>
    <n v="2177.75"/>
    <n v="0.28000000000000003"/>
    <n v="609.7700000000001"/>
    <n v="1567.98"/>
    <n v="3"/>
    <x v="615"/>
    <d v="2023-06-29T00:00:00"/>
    <x v="2"/>
    <x v="1"/>
    <n v="608.55999999999995"/>
    <x v="4"/>
  </r>
  <r>
    <s v="ORD112068"/>
    <x v="0"/>
    <x v="4"/>
    <n v="2179.69"/>
    <n v="0.28999999999999998"/>
    <n v="632.11009999999999"/>
    <n v="1547.5799000000002"/>
    <n v="3"/>
    <x v="338"/>
    <d v="2024-08-14T00:00:00"/>
    <x v="0"/>
    <x v="1"/>
    <n v="510.21"/>
    <x v="3"/>
  </r>
  <r>
    <s v="ORD111936"/>
    <x v="3"/>
    <x v="2"/>
    <n v="2182.11"/>
    <n v="0.04"/>
    <n v="87.284400000000005"/>
    <n v="2094.8256000000001"/>
    <n v="3"/>
    <x v="103"/>
    <d v="2023-10-09T00:00:00"/>
    <x v="0"/>
    <x v="2"/>
    <n v="168.89"/>
    <x v="2"/>
  </r>
  <r>
    <s v="ORD104100"/>
    <x v="2"/>
    <x v="3"/>
    <n v="2182.73"/>
    <n v="0.27"/>
    <n v="589.33710000000008"/>
    <n v="1593.3928999999998"/>
    <n v="3"/>
    <x v="416"/>
    <d v="2024-05-07T00:00:00"/>
    <x v="2"/>
    <x v="2"/>
    <n v="428.43"/>
    <x v="5"/>
  </r>
  <r>
    <s v="ORD112179"/>
    <x v="2"/>
    <x v="4"/>
    <n v="2184.38"/>
    <n v="0.4"/>
    <n v="873.75200000000007"/>
    <n v="1310.6280000000002"/>
    <n v="3"/>
    <x v="215"/>
    <d v="2024-09-25T00:00:00"/>
    <x v="1"/>
    <x v="0"/>
    <n v="494.39"/>
    <x v="1"/>
  </r>
  <r>
    <s v="ORD103769"/>
    <x v="3"/>
    <x v="0"/>
    <n v="2187.62"/>
    <n v="0.33"/>
    <n v="721.91459999999995"/>
    <n v="1465.7053999999998"/>
    <n v="3"/>
    <x v="588"/>
    <d v="2024-04-23T00:00:00"/>
    <x v="0"/>
    <x v="0"/>
    <n v="254.6"/>
    <x v="0"/>
  </r>
  <r>
    <s v="ORD105858"/>
    <x v="1"/>
    <x v="3"/>
    <n v="2189.81"/>
    <n v="0.25"/>
    <n v="547.45249999999999"/>
    <n v="1642.3575000000001"/>
    <n v="3"/>
    <x v="150"/>
    <d v="2024-08-02T00:00:00"/>
    <x v="2"/>
    <x v="0"/>
    <n v="417.54"/>
    <x v="5"/>
  </r>
  <r>
    <s v="ORD106749"/>
    <x v="0"/>
    <x v="1"/>
    <n v="2191.9299999999998"/>
    <n v="0.1"/>
    <n v="219.19299999999998"/>
    <n v="1972.7369999999999"/>
    <n v="3"/>
    <x v="248"/>
    <d v="2024-11-15T00:00:00"/>
    <x v="2"/>
    <x v="0"/>
    <n v="365.81"/>
    <x v="4"/>
  </r>
  <r>
    <s v="ORD111885"/>
    <x v="3"/>
    <x v="3"/>
    <n v="2195.21"/>
    <n v="0.12"/>
    <n v="263.42520000000002"/>
    <n v="1931.7847999999999"/>
    <n v="3"/>
    <x v="371"/>
    <d v="2023-02-17T00:00:00"/>
    <x v="2"/>
    <x v="0"/>
    <n v="393.51"/>
    <x v="0"/>
  </r>
  <r>
    <s v="ORD112741"/>
    <x v="1"/>
    <x v="2"/>
    <n v="2198.61"/>
    <n v="0.38"/>
    <n v="835.47180000000003"/>
    <n v="1363.1382000000001"/>
    <n v="3"/>
    <x v="400"/>
    <d v="2024-01-04T00:00:00"/>
    <x v="0"/>
    <x v="1"/>
    <n v="393.69"/>
    <x v="5"/>
  </r>
  <r>
    <s v="ORD103682"/>
    <x v="0"/>
    <x v="0"/>
    <n v="2199.31"/>
    <n v="0.35"/>
    <n v="769.75849999999991"/>
    <n v="1429.5515"/>
    <n v="3"/>
    <x v="533"/>
    <d v="2024-10-24T00:00:00"/>
    <x v="2"/>
    <x v="1"/>
    <n v="407.36"/>
    <x v="5"/>
  </r>
  <r>
    <s v="ORD109298"/>
    <x v="2"/>
    <x v="0"/>
    <n v="2201.23"/>
    <n v="0.43"/>
    <n v="946.52890000000002"/>
    <n v="1254.7011"/>
    <n v="3"/>
    <x v="671"/>
    <d v="2024-10-16T00:00:00"/>
    <x v="0"/>
    <x v="1"/>
    <n v="565.4"/>
    <x v="1"/>
  </r>
  <r>
    <s v="ORD104016"/>
    <x v="3"/>
    <x v="4"/>
    <n v="2201.3000000000002"/>
    <n v="0.47"/>
    <n v="1034.6110000000001"/>
    <n v="1166.6890000000001"/>
    <n v="3"/>
    <x v="287"/>
    <d v="2024-07-26T00:00:00"/>
    <x v="1"/>
    <x v="1"/>
    <n v="347.45"/>
    <x v="5"/>
  </r>
  <r>
    <s v="ORD108757"/>
    <x v="0"/>
    <x v="4"/>
    <n v="2209.6"/>
    <n v="0.25"/>
    <n v="552.4"/>
    <n v="1657.1999999999998"/>
    <n v="3"/>
    <x v="479"/>
    <d v="2023-02-14T00:00:00"/>
    <x v="1"/>
    <x v="1"/>
    <n v="462.55"/>
    <x v="2"/>
  </r>
  <r>
    <s v="ORD100824"/>
    <x v="3"/>
    <x v="3"/>
    <n v="2210.91"/>
    <n v="0.15"/>
    <n v="331.63649999999996"/>
    <n v="1879.2734999999998"/>
    <n v="3"/>
    <x v="365"/>
    <d v="2023-07-21T00:00:00"/>
    <x v="1"/>
    <x v="2"/>
    <n v="631.17999999999995"/>
    <x v="4"/>
  </r>
  <r>
    <s v="ORD104662"/>
    <x v="0"/>
    <x v="0"/>
    <n v="2211.98"/>
    <n v="0.05"/>
    <n v="110.599"/>
    <n v="2101.3809999999999"/>
    <n v="3"/>
    <x v="638"/>
    <d v="2023-12-24T00:00:00"/>
    <x v="2"/>
    <x v="0"/>
    <n v="454.77"/>
    <x v="4"/>
  </r>
  <r>
    <s v="ORD111724"/>
    <x v="2"/>
    <x v="0"/>
    <n v="2213.5500000000002"/>
    <n v="0.43"/>
    <n v="951.82650000000001"/>
    <n v="1261.7235000000001"/>
    <n v="3"/>
    <x v="264"/>
    <d v="2023-11-27T00:00:00"/>
    <x v="2"/>
    <x v="1"/>
    <n v="512.5"/>
    <x v="4"/>
  </r>
  <r>
    <s v="ORD103975"/>
    <x v="0"/>
    <x v="2"/>
    <n v="2213.6999999999998"/>
    <n v="0.27"/>
    <n v="597.69899999999996"/>
    <n v="1616.0009999999997"/>
    <n v="3"/>
    <x v="169"/>
    <d v="2023-10-17T00:00:00"/>
    <x v="1"/>
    <x v="0"/>
    <n v="253.03"/>
    <x v="2"/>
  </r>
  <r>
    <s v="ORD102948"/>
    <x v="2"/>
    <x v="4"/>
    <n v="2222.5700000000002"/>
    <n v="0.42"/>
    <n v="933.47940000000006"/>
    <n v="1289.0906"/>
    <n v="3"/>
    <x v="687"/>
    <d v="2024-04-01T00:00:00"/>
    <x v="1"/>
    <x v="2"/>
    <n v="344.82"/>
    <x v="4"/>
  </r>
  <r>
    <s v="ORD113035"/>
    <x v="0"/>
    <x v="2"/>
    <n v="2223.0300000000002"/>
    <n v="0.19"/>
    <n v="422.37570000000005"/>
    <n v="1800.6543000000001"/>
    <n v="3"/>
    <x v="260"/>
    <d v="2025-01-02T00:00:00"/>
    <x v="0"/>
    <x v="0"/>
    <n v="313.74"/>
    <x v="2"/>
  </r>
  <r>
    <s v="ORD107224"/>
    <x v="2"/>
    <x v="4"/>
    <n v="2225.52"/>
    <n v="0.4"/>
    <n v="890.20800000000008"/>
    <n v="1335.3119999999999"/>
    <n v="3"/>
    <x v="101"/>
    <d v="2024-01-22T00:00:00"/>
    <x v="0"/>
    <x v="2"/>
    <n v="221.81"/>
    <x v="5"/>
  </r>
  <r>
    <s v="ORD112864"/>
    <x v="3"/>
    <x v="2"/>
    <n v="2226.9499999999998"/>
    <n v="0.23"/>
    <n v="512.19849999999997"/>
    <n v="1714.7514999999999"/>
    <n v="3"/>
    <x v="281"/>
    <d v="2023-08-27T00:00:00"/>
    <x v="0"/>
    <x v="2"/>
    <n v="115.14"/>
    <x v="4"/>
  </r>
  <r>
    <s v="ORD112044"/>
    <x v="0"/>
    <x v="2"/>
    <n v="2229.73"/>
    <n v="0.4"/>
    <n v="891.89200000000005"/>
    <n v="1337.838"/>
    <n v="3"/>
    <x v="326"/>
    <d v="2024-06-21T00:00:00"/>
    <x v="1"/>
    <x v="2"/>
    <n v="473.42"/>
    <x v="5"/>
  </r>
  <r>
    <s v="ORD112737"/>
    <x v="1"/>
    <x v="0"/>
    <n v="2234.67"/>
    <n v="0.35"/>
    <n v="782.1345"/>
    <n v="1452.5355"/>
    <n v="3"/>
    <x v="705"/>
    <d v="2023-04-14T00:00:00"/>
    <x v="0"/>
    <x v="0"/>
    <n v="390.09"/>
    <x v="2"/>
  </r>
  <r>
    <s v="ORD103628"/>
    <x v="3"/>
    <x v="2"/>
    <n v="2234.7199999999998"/>
    <n v="0.42"/>
    <n v="938.58239999999989"/>
    <n v="1296.1376"/>
    <n v="3"/>
    <x v="503"/>
    <d v="2024-03-16T00:00:00"/>
    <x v="0"/>
    <x v="0"/>
    <n v="584.91999999999996"/>
    <x v="4"/>
  </r>
  <r>
    <s v="ORD103144"/>
    <x v="0"/>
    <x v="1"/>
    <n v="2235.41"/>
    <n v="0.38"/>
    <n v="849.45579999999995"/>
    <n v="1385.9541999999999"/>
    <n v="3"/>
    <x v="363"/>
    <d v="2023-12-02T00:00:00"/>
    <x v="0"/>
    <x v="1"/>
    <n v="466.37"/>
    <x v="5"/>
  </r>
  <r>
    <s v="ORD103992"/>
    <x v="3"/>
    <x v="4"/>
    <n v="2241.21"/>
    <n v="0.47"/>
    <n v="1053.3687"/>
    <n v="1187.8413"/>
    <n v="3"/>
    <x v="582"/>
    <d v="2023-07-31T00:00:00"/>
    <x v="1"/>
    <x v="0"/>
    <n v="124.52"/>
    <x v="4"/>
  </r>
  <r>
    <s v="ORD107321"/>
    <x v="3"/>
    <x v="1"/>
    <n v="2241.9299999999998"/>
    <n v="0.49"/>
    <n v="1098.5456999999999"/>
    <n v="1143.3842999999999"/>
    <n v="3"/>
    <x v="195"/>
    <d v="2023-02-23T00:00:00"/>
    <x v="1"/>
    <x v="2"/>
    <n v="446.31"/>
    <x v="2"/>
  </r>
  <r>
    <s v="ORD102944"/>
    <x v="3"/>
    <x v="3"/>
    <n v="2247.5500000000002"/>
    <n v="0.05"/>
    <n v="112.37750000000001"/>
    <n v="2135.1725000000001"/>
    <n v="3"/>
    <x v="619"/>
    <d v="2024-09-16T00:00:00"/>
    <x v="1"/>
    <x v="0"/>
    <n v="667.97"/>
    <x v="5"/>
  </r>
  <r>
    <s v="ORD101964"/>
    <x v="1"/>
    <x v="1"/>
    <n v="2250.7600000000002"/>
    <n v="0.38"/>
    <n v="855.28880000000004"/>
    <n v="1395.4712000000002"/>
    <n v="3"/>
    <x v="46"/>
    <d v="2024-02-28T00:00:00"/>
    <x v="1"/>
    <x v="0"/>
    <n v="524.45000000000005"/>
    <x v="3"/>
  </r>
  <r>
    <s v="ORD100296"/>
    <x v="2"/>
    <x v="0"/>
    <n v="2251.11"/>
    <n v="0.47"/>
    <n v="1058.0217"/>
    <n v="1193.0883000000001"/>
    <n v="3"/>
    <x v="10"/>
    <d v="2023-12-18T00:00:00"/>
    <x v="0"/>
    <x v="2"/>
    <n v="519.6"/>
    <x v="4"/>
  </r>
  <r>
    <s v="ORD113931"/>
    <x v="0"/>
    <x v="3"/>
    <n v="2252.71"/>
    <n v="0.26"/>
    <n v="585.70460000000003"/>
    <n v="1667.0054"/>
    <n v="3"/>
    <x v="570"/>
    <d v="2024-06-01T00:00:00"/>
    <x v="1"/>
    <x v="0"/>
    <n v="656.92"/>
    <x v="4"/>
  </r>
  <r>
    <s v="ORD112435"/>
    <x v="0"/>
    <x v="3"/>
    <n v="2253.44"/>
    <n v="0.49"/>
    <n v="1104.1856"/>
    <n v="1149.2544"/>
    <n v="3"/>
    <x v="3"/>
    <d v="2023-03-08T00:00:00"/>
    <x v="2"/>
    <x v="0"/>
    <n v="570.48"/>
    <x v="5"/>
  </r>
  <r>
    <s v="ORD104238"/>
    <x v="3"/>
    <x v="1"/>
    <n v="2253.84"/>
    <n v="0.05"/>
    <n v="112.69200000000001"/>
    <n v="2141.1480000000001"/>
    <n v="3"/>
    <x v="196"/>
    <d v="2024-04-28T00:00:00"/>
    <x v="1"/>
    <x v="2"/>
    <n v="432.47"/>
    <x v="3"/>
  </r>
  <r>
    <s v="ORD104916"/>
    <x v="0"/>
    <x v="3"/>
    <n v="2256.41"/>
    <n v="0"/>
    <n v="0"/>
    <n v="2256.41"/>
    <n v="3"/>
    <x v="530"/>
    <d v="2023-11-01T00:00:00"/>
    <x v="2"/>
    <x v="2"/>
    <n v="374.26"/>
    <x v="2"/>
  </r>
  <r>
    <s v="ORD112919"/>
    <x v="1"/>
    <x v="2"/>
    <n v="2257.98"/>
    <n v="0.28999999999999998"/>
    <n v="654.81419999999991"/>
    <n v="1603.1658000000002"/>
    <n v="3"/>
    <x v="411"/>
    <d v="2023-04-14T00:00:00"/>
    <x v="0"/>
    <x v="2"/>
    <n v="455.07"/>
    <x v="0"/>
  </r>
  <r>
    <s v="ORD108848"/>
    <x v="3"/>
    <x v="3"/>
    <n v="2263.5700000000002"/>
    <n v="0.14000000000000001"/>
    <n v="316.89980000000003"/>
    <n v="1946.6702"/>
    <n v="3"/>
    <x v="447"/>
    <d v="2024-06-07T00:00:00"/>
    <x v="2"/>
    <x v="2"/>
    <n v="541.14"/>
    <x v="0"/>
  </r>
  <r>
    <s v="ORD102165"/>
    <x v="0"/>
    <x v="2"/>
    <n v="2267.59"/>
    <n v="0.42"/>
    <n v="952.38779999999997"/>
    <n v="1315.2022000000002"/>
    <n v="3"/>
    <x v="464"/>
    <d v="2023-11-13T00:00:00"/>
    <x v="2"/>
    <x v="0"/>
    <n v="199.3"/>
    <x v="1"/>
  </r>
  <r>
    <s v="ORD106709"/>
    <x v="3"/>
    <x v="2"/>
    <n v="2267.92"/>
    <n v="0.04"/>
    <n v="90.716800000000006"/>
    <n v="2177.2031999999999"/>
    <n v="3"/>
    <x v="391"/>
    <d v="2023-03-12T00:00:00"/>
    <x v="1"/>
    <x v="0"/>
    <n v="137.94"/>
    <x v="1"/>
  </r>
  <r>
    <s v="ORD109303"/>
    <x v="1"/>
    <x v="0"/>
    <n v="2269.4499999999998"/>
    <n v="0.11"/>
    <n v="249.63949999999997"/>
    <n v="2019.8104999999998"/>
    <n v="3"/>
    <x v="354"/>
    <d v="2023-08-24T00:00:00"/>
    <x v="0"/>
    <x v="1"/>
    <n v="671.41"/>
    <x v="0"/>
  </r>
  <r>
    <s v="ORD106844"/>
    <x v="3"/>
    <x v="4"/>
    <n v="2272.7199999999998"/>
    <n v="0.47"/>
    <n v="1068.1783999999998"/>
    <n v="1204.5416"/>
    <n v="3"/>
    <x v="15"/>
    <d v="2023-09-01T00:00:00"/>
    <x v="0"/>
    <x v="2"/>
    <n v="422.59"/>
    <x v="0"/>
  </r>
  <r>
    <s v="ORD108016"/>
    <x v="3"/>
    <x v="2"/>
    <n v="2274.19"/>
    <n v="0.01"/>
    <n v="22.741900000000001"/>
    <n v="2251.4481000000001"/>
    <n v="3"/>
    <x v="201"/>
    <d v="2023-04-18T00:00:00"/>
    <x v="0"/>
    <x v="1"/>
    <n v="211.43"/>
    <x v="5"/>
  </r>
  <r>
    <s v="ORD108924"/>
    <x v="2"/>
    <x v="2"/>
    <n v="2274.35"/>
    <n v="7.0000000000000007E-2"/>
    <n v="159.2045"/>
    <n v="2115.1455000000001"/>
    <n v="3"/>
    <x v="223"/>
    <d v="2024-09-06T00:00:00"/>
    <x v="1"/>
    <x v="0"/>
    <n v="429.56"/>
    <x v="4"/>
  </r>
  <r>
    <s v="ORD109876"/>
    <x v="1"/>
    <x v="0"/>
    <n v="2275.58"/>
    <n v="0.23"/>
    <n v="523.38340000000005"/>
    <n v="1752.1965999999998"/>
    <n v="3"/>
    <x v="2"/>
    <d v="2023-11-22T00:00:00"/>
    <x v="2"/>
    <x v="0"/>
    <n v="236.58"/>
    <x v="1"/>
  </r>
  <r>
    <s v="ORD104870"/>
    <x v="3"/>
    <x v="2"/>
    <n v="2282.88"/>
    <n v="0.47"/>
    <n v="1072.9536000000001"/>
    <n v="1209.9264000000001"/>
    <n v="3"/>
    <x v="315"/>
    <d v="2023-11-29T00:00:00"/>
    <x v="2"/>
    <x v="0"/>
    <n v="280.69"/>
    <x v="4"/>
  </r>
  <r>
    <s v="ORD115155"/>
    <x v="0"/>
    <x v="4"/>
    <n v="2284.0500000000002"/>
    <n v="7.0000000000000007E-2"/>
    <n v="159.88350000000003"/>
    <n v="2124.1665000000003"/>
    <n v="3"/>
    <x v="235"/>
    <d v="2023-09-25T00:00:00"/>
    <x v="0"/>
    <x v="1"/>
    <n v="564.51"/>
    <x v="3"/>
  </r>
  <r>
    <s v="ORD101539"/>
    <x v="1"/>
    <x v="2"/>
    <n v="2289.83"/>
    <n v="0.28000000000000003"/>
    <n v="641.15240000000006"/>
    <n v="1648.6776"/>
    <n v="3"/>
    <x v="515"/>
    <d v="2024-06-23T00:00:00"/>
    <x v="1"/>
    <x v="0"/>
    <n v="374.31"/>
    <x v="3"/>
  </r>
  <r>
    <s v="ORD107972"/>
    <x v="3"/>
    <x v="3"/>
    <n v="2292.9499999999998"/>
    <n v="0.33"/>
    <n v="756.67349999999999"/>
    <n v="1536.2764999999999"/>
    <n v="3"/>
    <x v="617"/>
    <d v="2024-09-30T00:00:00"/>
    <x v="1"/>
    <x v="1"/>
    <n v="499.67"/>
    <x v="2"/>
  </r>
  <r>
    <s v="ORD113576"/>
    <x v="3"/>
    <x v="3"/>
    <n v="2294.2600000000002"/>
    <n v="0.03"/>
    <n v="68.827800000000011"/>
    <n v="2225.4322000000002"/>
    <n v="3"/>
    <x v="600"/>
    <d v="2024-03-26T00:00:00"/>
    <x v="0"/>
    <x v="2"/>
    <n v="324.89999999999998"/>
    <x v="2"/>
  </r>
  <r>
    <s v="ORD104326"/>
    <x v="1"/>
    <x v="1"/>
    <n v="2296.61"/>
    <n v="7.0000000000000007E-2"/>
    <n v="160.76270000000002"/>
    <n v="2135.8472999999999"/>
    <n v="3"/>
    <x v="111"/>
    <d v="2024-12-27T00:00:00"/>
    <x v="2"/>
    <x v="0"/>
    <n v="472.67"/>
    <x v="1"/>
  </r>
  <r>
    <s v="ORD106395"/>
    <x v="1"/>
    <x v="2"/>
    <n v="2296.73"/>
    <n v="0.39"/>
    <n v="895.72469999999998"/>
    <n v="1401.0053"/>
    <n v="3"/>
    <x v="550"/>
    <d v="2025-01-05T00:00:00"/>
    <x v="0"/>
    <x v="1"/>
    <n v="211.29"/>
    <x v="0"/>
  </r>
  <r>
    <s v="ORD111174"/>
    <x v="3"/>
    <x v="0"/>
    <n v="2300.38"/>
    <n v="0.32"/>
    <n v="736.12160000000006"/>
    <n v="1564.2584000000002"/>
    <n v="3"/>
    <x v="717"/>
    <d v="2024-09-07T00:00:00"/>
    <x v="1"/>
    <x v="2"/>
    <n v="582.47"/>
    <x v="0"/>
  </r>
  <r>
    <s v="ORD110830"/>
    <x v="3"/>
    <x v="2"/>
    <n v="2302.9"/>
    <n v="0.26"/>
    <n v="598.75400000000002"/>
    <n v="1704.1460000000002"/>
    <n v="3"/>
    <x v="605"/>
    <d v="2024-07-02T00:00:00"/>
    <x v="2"/>
    <x v="1"/>
    <n v="270.92"/>
    <x v="2"/>
  </r>
  <r>
    <s v="ORD109329"/>
    <x v="0"/>
    <x v="1"/>
    <n v="2305.2600000000002"/>
    <n v="0.11"/>
    <n v="253.57860000000002"/>
    <n v="2051.6814000000004"/>
    <n v="3"/>
    <x v="196"/>
    <d v="2024-04-26T00:00:00"/>
    <x v="0"/>
    <x v="2"/>
    <n v="431.8"/>
    <x v="4"/>
  </r>
  <r>
    <s v="ORD114098"/>
    <x v="1"/>
    <x v="2"/>
    <n v="2308.42"/>
    <n v="0"/>
    <n v="0"/>
    <n v="2308.42"/>
    <n v="3"/>
    <x v="687"/>
    <d v="2024-03-31T00:00:00"/>
    <x v="0"/>
    <x v="0"/>
    <n v="417.81"/>
    <x v="0"/>
  </r>
  <r>
    <s v="ORD109573"/>
    <x v="0"/>
    <x v="2"/>
    <n v="2308.9299999999998"/>
    <n v="0.17"/>
    <n v="392.5181"/>
    <n v="1916.4118999999998"/>
    <n v="3"/>
    <x v="325"/>
    <d v="2024-01-04T00:00:00"/>
    <x v="2"/>
    <x v="0"/>
    <n v="467.4"/>
    <x v="3"/>
  </r>
  <r>
    <s v="ORD103756"/>
    <x v="0"/>
    <x v="0"/>
    <n v="2313.23"/>
    <n v="0.14000000000000001"/>
    <n v="323.85220000000004"/>
    <n v="1989.3778"/>
    <n v="3"/>
    <x v="551"/>
    <d v="2024-02-27T00:00:00"/>
    <x v="2"/>
    <x v="2"/>
    <n v="549.11"/>
    <x v="1"/>
  </r>
  <r>
    <s v="ORD101675"/>
    <x v="1"/>
    <x v="0"/>
    <n v="2313.88"/>
    <n v="0.34"/>
    <n v="786.71920000000011"/>
    <n v="1527.1608000000001"/>
    <n v="3"/>
    <x v="419"/>
    <d v="2023-08-11T00:00:00"/>
    <x v="2"/>
    <x v="2"/>
    <n v="295.31"/>
    <x v="2"/>
  </r>
  <r>
    <s v="ORD109663"/>
    <x v="1"/>
    <x v="0"/>
    <n v="2316.25"/>
    <n v="0.28999999999999998"/>
    <n v="671.71249999999998"/>
    <n v="1644.5374999999999"/>
    <n v="3"/>
    <x v="685"/>
    <d v="2023-11-16T00:00:00"/>
    <x v="1"/>
    <x v="0"/>
    <n v="278.99"/>
    <x v="5"/>
  </r>
  <r>
    <s v="ORD115058"/>
    <x v="0"/>
    <x v="3"/>
    <n v="2318.59"/>
    <n v="0.16"/>
    <n v="370.9744"/>
    <n v="1947.6156000000001"/>
    <n v="3"/>
    <x v="297"/>
    <d v="2024-05-15T00:00:00"/>
    <x v="2"/>
    <x v="1"/>
    <n v="422.97"/>
    <x v="1"/>
  </r>
  <r>
    <s v="ORD105198"/>
    <x v="2"/>
    <x v="0"/>
    <n v="2318.86"/>
    <n v="0.47"/>
    <n v="1089.8642"/>
    <n v="1228.9958000000001"/>
    <n v="3"/>
    <x v="206"/>
    <d v="2023-01-13T00:00:00"/>
    <x v="1"/>
    <x v="1"/>
    <n v="333.48"/>
    <x v="3"/>
  </r>
  <r>
    <s v="ORD104759"/>
    <x v="3"/>
    <x v="3"/>
    <n v="2319.6"/>
    <n v="0.49"/>
    <n v="1136.604"/>
    <n v="1182.9959999999999"/>
    <n v="3"/>
    <x v="150"/>
    <d v="2024-08-06T00:00:00"/>
    <x v="1"/>
    <x v="0"/>
    <n v="595.55999999999995"/>
    <x v="0"/>
  </r>
  <r>
    <s v="ORD112126"/>
    <x v="1"/>
    <x v="4"/>
    <n v="2320.08"/>
    <n v="0.42"/>
    <n v="974.43359999999996"/>
    <n v="1345.6464000000001"/>
    <n v="3"/>
    <x v="279"/>
    <d v="2023-05-02T00:00:00"/>
    <x v="2"/>
    <x v="2"/>
    <n v="549.53"/>
    <x v="4"/>
  </r>
  <r>
    <s v="ORD100341"/>
    <x v="3"/>
    <x v="2"/>
    <n v="2320.5500000000002"/>
    <n v="0.08"/>
    <n v="185.64400000000001"/>
    <n v="2134.9059999999999"/>
    <n v="3"/>
    <x v="671"/>
    <d v="2024-10-18T00:00:00"/>
    <x v="2"/>
    <x v="0"/>
    <n v="581.83000000000004"/>
    <x v="4"/>
  </r>
  <r>
    <s v="ORD104053"/>
    <x v="1"/>
    <x v="2"/>
    <n v="2328"/>
    <n v="0.49"/>
    <n v="1140.72"/>
    <n v="1187.28"/>
    <n v="3"/>
    <x v="560"/>
    <d v="2024-05-14T00:00:00"/>
    <x v="0"/>
    <x v="0"/>
    <n v="433.38"/>
    <x v="3"/>
  </r>
  <r>
    <s v="ORD109406"/>
    <x v="3"/>
    <x v="4"/>
    <n v="2328.34"/>
    <n v="0.36"/>
    <n v="838.20240000000001"/>
    <n v="1490.1376"/>
    <n v="3"/>
    <x v="445"/>
    <d v="2023-04-07T00:00:00"/>
    <x v="0"/>
    <x v="1"/>
    <n v="675.87"/>
    <x v="2"/>
  </r>
  <r>
    <s v="ORD114317"/>
    <x v="1"/>
    <x v="2"/>
    <n v="2329.46"/>
    <n v="0.44"/>
    <n v="1024.9624000000001"/>
    <n v="1304.4975999999999"/>
    <n v="3"/>
    <x v="250"/>
    <d v="2023-08-28T00:00:00"/>
    <x v="0"/>
    <x v="1"/>
    <n v="649.32000000000005"/>
    <x v="2"/>
  </r>
  <r>
    <s v="ORD114798"/>
    <x v="1"/>
    <x v="0"/>
    <n v="2331.9"/>
    <n v="0.42"/>
    <n v="979.39800000000002"/>
    <n v="1352.502"/>
    <n v="3"/>
    <x v="516"/>
    <d v="2023-12-15T00:00:00"/>
    <x v="0"/>
    <x v="1"/>
    <n v="693.31"/>
    <x v="1"/>
  </r>
  <r>
    <s v="ORD112463"/>
    <x v="1"/>
    <x v="4"/>
    <n v="2332.5100000000002"/>
    <n v="0.03"/>
    <n v="69.975300000000004"/>
    <n v="2262.5347000000002"/>
    <n v="3"/>
    <x v="650"/>
    <d v="2024-06-02T00:00:00"/>
    <x v="0"/>
    <x v="1"/>
    <n v="542.25"/>
    <x v="0"/>
  </r>
  <r>
    <s v="ORD106573"/>
    <x v="1"/>
    <x v="2"/>
    <n v="2336.63"/>
    <n v="0.35"/>
    <n v="817.82050000000004"/>
    <n v="1518.8095000000001"/>
    <n v="3"/>
    <x v="286"/>
    <d v="2024-06-23T00:00:00"/>
    <x v="1"/>
    <x v="0"/>
    <n v="461.34"/>
    <x v="2"/>
  </r>
  <r>
    <s v="ORD101185"/>
    <x v="3"/>
    <x v="0"/>
    <n v="2336.79"/>
    <n v="0.28000000000000003"/>
    <n v="654.30120000000011"/>
    <n v="1682.4887999999999"/>
    <n v="3"/>
    <x v="397"/>
    <d v="2024-05-31T00:00:00"/>
    <x v="1"/>
    <x v="1"/>
    <n v="183.99"/>
    <x v="5"/>
  </r>
  <r>
    <s v="ORD107147"/>
    <x v="3"/>
    <x v="4"/>
    <n v="2342.54"/>
    <n v="0.28999999999999998"/>
    <n v="679.33659999999998"/>
    <n v="1663.2033999999999"/>
    <n v="3"/>
    <x v="61"/>
    <d v="2023-07-23T00:00:00"/>
    <x v="0"/>
    <x v="1"/>
    <n v="407.05"/>
    <x v="1"/>
  </r>
  <r>
    <s v="ORD105698"/>
    <x v="0"/>
    <x v="3"/>
    <n v="2346.2199999999998"/>
    <n v="0.35"/>
    <n v="821.17699999999991"/>
    <n v="1525.0429999999999"/>
    <n v="3"/>
    <x v="702"/>
    <d v="2024-05-04T00:00:00"/>
    <x v="2"/>
    <x v="1"/>
    <n v="155.33000000000001"/>
    <x v="1"/>
  </r>
  <r>
    <s v="ORD104145"/>
    <x v="3"/>
    <x v="1"/>
    <n v="2349.41"/>
    <n v="0.32"/>
    <n v="751.81119999999999"/>
    <n v="1597.5987999999998"/>
    <n v="3"/>
    <x v="81"/>
    <d v="2024-09-12T00:00:00"/>
    <x v="1"/>
    <x v="2"/>
    <n v="347.07"/>
    <x v="1"/>
  </r>
  <r>
    <s v="ORD112905"/>
    <x v="2"/>
    <x v="4"/>
    <n v="2351.7399999999998"/>
    <n v="0.08"/>
    <n v="188.13919999999999"/>
    <n v="2163.6007999999997"/>
    <n v="3"/>
    <x v="450"/>
    <d v="2023-12-12T00:00:00"/>
    <x v="2"/>
    <x v="2"/>
    <n v="294.76"/>
    <x v="1"/>
  </r>
  <r>
    <s v="ORD102583"/>
    <x v="2"/>
    <x v="2"/>
    <n v="2352.89"/>
    <n v="0.42"/>
    <n v="988.21379999999988"/>
    <n v="1364.6761999999999"/>
    <n v="3"/>
    <x v="181"/>
    <d v="2024-08-19T00:00:00"/>
    <x v="0"/>
    <x v="1"/>
    <n v="281.79000000000002"/>
    <x v="0"/>
  </r>
  <r>
    <s v="ORD108777"/>
    <x v="0"/>
    <x v="0"/>
    <n v="2356.0300000000002"/>
    <n v="0.28999999999999998"/>
    <n v="683.24869999999999"/>
    <n v="1672.7813000000001"/>
    <n v="3"/>
    <x v="189"/>
    <d v="2023-05-23T00:00:00"/>
    <x v="2"/>
    <x v="2"/>
    <n v="681.69"/>
    <x v="5"/>
  </r>
  <r>
    <s v="ORD114136"/>
    <x v="0"/>
    <x v="0"/>
    <n v="2359.86"/>
    <n v="0.25"/>
    <n v="589.96500000000003"/>
    <n v="1769.895"/>
    <n v="3"/>
    <x v="276"/>
    <d v="2024-04-11T00:00:00"/>
    <x v="2"/>
    <x v="0"/>
    <n v="626.55999999999995"/>
    <x v="4"/>
  </r>
  <r>
    <s v="ORD114989"/>
    <x v="3"/>
    <x v="0"/>
    <n v="2360.81"/>
    <n v="0.31"/>
    <n v="731.85109999999997"/>
    <n v="1628.9589000000001"/>
    <n v="3"/>
    <x v="218"/>
    <d v="2024-11-05T00:00:00"/>
    <x v="1"/>
    <x v="1"/>
    <n v="478.55"/>
    <x v="2"/>
  </r>
  <r>
    <s v="ORD108226"/>
    <x v="2"/>
    <x v="3"/>
    <n v="2363.04"/>
    <n v="0.13"/>
    <n v="307.1952"/>
    <n v="2055.8447999999999"/>
    <n v="3"/>
    <x v="505"/>
    <d v="2023-11-06T00:00:00"/>
    <x v="0"/>
    <x v="2"/>
    <n v="647.85"/>
    <x v="3"/>
  </r>
  <r>
    <s v="ORD104570"/>
    <x v="3"/>
    <x v="0"/>
    <n v="2363.67"/>
    <n v="0.39"/>
    <n v="921.83130000000006"/>
    <n v="1441.8387"/>
    <n v="3"/>
    <x v="261"/>
    <d v="2024-12-02T00:00:00"/>
    <x v="1"/>
    <x v="2"/>
    <n v="340.05"/>
    <x v="1"/>
  </r>
  <r>
    <s v="ORD101209"/>
    <x v="1"/>
    <x v="3"/>
    <n v="2370.46"/>
    <n v="0.24"/>
    <n v="568.91039999999998"/>
    <n v="1801.5496000000001"/>
    <n v="3"/>
    <x v="527"/>
    <d v="2024-01-26T00:00:00"/>
    <x v="0"/>
    <x v="2"/>
    <n v="581.35"/>
    <x v="1"/>
  </r>
  <r>
    <s v="ORD109219"/>
    <x v="2"/>
    <x v="3"/>
    <n v="2375.86"/>
    <n v="0.28000000000000003"/>
    <n v="665.24080000000015"/>
    <n v="1710.6192000000001"/>
    <n v="3"/>
    <x v="368"/>
    <d v="2024-05-18T00:00:00"/>
    <x v="1"/>
    <x v="0"/>
    <n v="675.39"/>
    <x v="3"/>
  </r>
  <r>
    <s v="ORD107259"/>
    <x v="3"/>
    <x v="0"/>
    <n v="2377.0300000000002"/>
    <n v="0.39"/>
    <n v="927.04170000000011"/>
    <n v="1449.9883"/>
    <n v="3"/>
    <x v="690"/>
    <d v="2024-03-05T00:00:00"/>
    <x v="1"/>
    <x v="1"/>
    <n v="274.64"/>
    <x v="5"/>
  </r>
  <r>
    <s v="ORD112619"/>
    <x v="0"/>
    <x v="1"/>
    <n v="2385.79"/>
    <n v="0.12"/>
    <n v="286.29480000000001"/>
    <n v="2099.4951999999998"/>
    <n v="3"/>
    <x v="97"/>
    <d v="2024-11-10T00:00:00"/>
    <x v="0"/>
    <x v="1"/>
    <n v="410.84"/>
    <x v="4"/>
  </r>
  <r>
    <s v="ORD112958"/>
    <x v="1"/>
    <x v="2"/>
    <n v="2389.7199999999998"/>
    <n v="0.12"/>
    <n v="286.76639999999998"/>
    <n v="2102.9535999999998"/>
    <n v="3"/>
    <x v="537"/>
    <d v="2024-09-04T00:00:00"/>
    <x v="2"/>
    <x v="0"/>
    <n v="655.27"/>
    <x v="5"/>
  </r>
  <r>
    <s v="ORD104671"/>
    <x v="1"/>
    <x v="3"/>
    <n v="2390.4499999999998"/>
    <n v="0.11"/>
    <n v="262.9495"/>
    <n v="2127.5004999999996"/>
    <n v="3"/>
    <x v="511"/>
    <d v="2024-10-18T00:00:00"/>
    <x v="0"/>
    <x v="1"/>
    <n v="259.2"/>
    <x v="3"/>
  </r>
  <r>
    <s v="ORD107757"/>
    <x v="0"/>
    <x v="3"/>
    <n v="2390.6"/>
    <n v="7.0000000000000007E-2"/>
    <n v="167.34200000000001"/>
    <n v="2223.2579999999998"/>
    <n v="3"/>
    <x v="594"/>
    <d v="2024-08-23T00:00:00"/>
    <x v="2"/>
    <x v="2"/>
    <n v="582.59"/>
    <x v="0"/>
  </r>
  <r>
    <s v="ORD114972"/>
    <x v="1"/>
    <x v="0"/>
    <n v="2391.63"/>
    <n v="0.3"/>
    <n v="717.48900000000003"/>
    <n v="1674.1410000000001"/>
    <n v="3"/>
    <x v="546"/>
    <d v="2024-11-21T00:00:00"/>
    <x v="0"/>
    <x v="1"/>
    <n v="664.13"/>
    <x v="1"/>
  </r>
  <r>
    <s v="ORD109353"/>
    <x v="0"/>
    <x v="1"/>
    <n v="2399.09"/>
    <n v="0.36"/>
    <n v="863.67240000000004"/>
    <n v="1535.4176000000002"/>
    <n v="3"/>
    <x v="472"/>
    <d v="2023-02-08T00:00:00"/>
    <x v="2"/>
    <x v="0"/>
    <n v="575.26"/>
    <x v="3"/>
  </r>
  <r>
    <s v="ORD115342"/>
    <x v="1"/>
    <x v="3"/>
    <n v="2400.38"/>
    <n v="0.12"/>
    <n v="288.04559999999998"/>
    <n v="2112.3344000000002"/>
    <n v="3"/>
    <x v="350"/>
    <d v="2023-06-06T00:00:00"/>
    <x v="1"/>
    <x v="1"/>
    <n v="231.2"/>
    <x v="1"/>
  </r>
  <r>
    <s v="ORD113051"/>
    <x v="1"/>
    <x v="3"/>
    <n v="2413.66"/>
    <n v="0.17"/>
    <n v="410.32220000000001"/>
    <n v="2003.3377999999998"/>
    <n v="3"/>
    <x v="519"/>
    <d v="2024-10-27T00:00:00"/>
    <x v="1"/>
    <x v="1"/>
    <n v="298.98"/>
    <x v="4"/>
  </r>
  <r>
    <s v="ORD111654"/>
    <x v="0"/>
    <x v="4"/>
    <n v="2413.9299999999998"/>
    <n v="0.48"/>
    <n v="1158.6863999999998"/>
    <n v="1255.2436"/>
    <n v="3"/>
    <x v="62"/>
    <d v="2024-10-18T00:00:00"/>
    <x v="0"/>
    <x v="0"/>
    <n v="594.12"/>
    <x v="0"/>
  </r>
  <r>
    <s v="ORD100051"/>
    <x v="2"/>
    <x v="4"/>
    <n v="2414.7600000000002"/>
    <n v="0.43"/>
    <n v="1038.3468"/>
    <n v="1376.4132000000002"/>
    <n v="3"/>
    <x v="14"/>
    <d v="2023-02-04T00:00:00"/>
    <x v="2"/>
    <x v="0"/>
    <n v="687.58"/>
    <x v="5"/>
  </r>
  <r>
    <s v="ORD112071"/>
    <x v="3"/>
    <x v="2"/>
    <n v="2415.38"/>
    <n v="0.13"/>
    <n v="313.99940000000004"/>
    <n v="2101.3806"/>
    <n v="3"/>
    <x v="307"/>
    <d v="2023-01-02T00:00:00"/>
    <x v="1"/>
    <x v="0"/>
    <n v="510.53"/>
    <x v="4"/>
  </r>
  <r>
    <s v="ORD111826"/>
    <x v="2"/>
    <x v="2"/>
    <n v="2421.2800000000002"/>
    <n v="0.12"/>
    <n v="290.55360000000002"/>
    <n v="2130.7264"/>
    <n v="3"/>
    <x v="431"/>
    <d v="2024-06-16T00:00:00"/>
    <x v="2"/>
    <x v="1"/>
    <n v="370.66"/>
    <x v="1"/>
  </r>
  <r>
    <s v="ORD110124"/>
    <x v="0"/>
    <x v="1"/>
    <n v="2423.7600000000002"/>
    <n v="0.31"/>
    <n v="751.36560000000009"/>
    <n v="1672.3944000000001"/>
    <n v="3"/>
    <x v="470"/>
    <d v="2024-12-14T00:00:00"/>
    <x v="0"/>
    <x v="2"/>
    <n v="221.06"/>
    <x v="4"/>
  </r>
  <r>
    <s v="ORD111469"/>
    <x v="3"/>
    <x v="0"/>
    <n v="2428.09"/>
    <n v="0.28000000000000003"/>
    <n v="679.86520000000007"/>
    <n v="1748.2248"/>
    <n v="3"/>
    <x v="390"/>
    <d v="2024-12-01T00:00:00"/>
    <x v="1"/>
    <x v="0"/>
    <n v="555.26"/>
    <x v="5"/>
  </r>
  <r>
    <s v="ORD107225"/>
    <x v="3"/>
    <x v="3"/>
    <n v="2431.0100000000002"/>
    <n v="0.21"/>
    <n v="510.51210000000003"/>
    <n v="1920.4979000000003"/>
    <n v="3"/>
    <x v="173"/>
    <d v="2024-06-07T00:00:00"/>
    <x v="0"/>
    <x v="0"/>
    <n v="429.17"/>
    <x v="1"/>
  </r>
  <r>
    <s v="ORD101784"/>
    <x v="0"/>
    <x v="2"/>
    <n v="2433.9"/>
    <n v="0.3"/>
    <n v="730.17"/>
    <n v="1703.73"/>
    <n v="3"/>
    <x v="628"/>
    <d v="2024-08-02T00:00:00"/>
    <x v="1"/>
    <x v="0"/>
    <n v="636.38"/>
    <x v="2"/>
  </r>
  <r>
    <s v="ORD115337"/>
    <x v="1"/>
    <x v="0"/>
    <n v="2435.06"/>
    <n v="0.18"/>
    <n v="438.31079999999997"/>
    <n v="1996.7492"/>
    <n v="3"/>
    <x v="157"/>
    <d v="2024-07-29T00:00:00"/>
    <x v="1"/>
    <x v="2"/>
    <n v="335.86"/>
    <x v="2"/>
  </r>
  <r>
    <s v="ORD111888"/>
    <x v="3"/>
    <x v="4"/>
    <n v="2440.5500000000002"/>
    <n v="0.18"/>
    <n v="439.29900000000004"/>
    <n v="2001.2510000000002"/>
    <n v="3"/>
    <x v="151"/>
    <d v="2023-07-24T00:00:00"/>
    <x v="0"/>
    <x v="0"/>
    <n v="718.41"/>
    <x v="2"/>
  </r>
  <r>
    <s v="ORD109627"/>
    <x v="3"/>
    <x v="2"/>
    <n v="2443.11"/>
    <n v="0.14000000000000001"/>
    <n v="342.03540000000004"/>
    <n v="2101.0745999999999"/>
    <n v="3"/>
    <x v="171"/>
    <d v="2024-03-01T00:00:00"/>
    <x v="2"/>
    <x v="2"/>
    <n v="287.56"/>
    <x v="3"/>
  </r>
  <r>
    <s v="ORD103277"/>
    <x v="3"/>
    <x v="1"/>
    <n v="2458.13"/>
    <n v="0.11"/>
    <n v="270.39429999999999"/>
    <n v="2187.7357000000002"/>
    <n v="3"/>
    <x v="719"/>
    <d v="2023-10-03T00:00:00"/>
    <x v="0"/>
    <x v="0"/>
    <n v="391.55"/>
    <x v="2"/>
  </r>
  <r>
    <s v="ORD106919"/>
    <x v="2"/>
    <x v="4"/>
    <n v="2461.15"/>
    <n v="0.14000000000000001"/>
    <n v="344.56100000000004"/>
    <n v="2116.5889999999999"/>
    <n v="3"/>
    <x v="546"/>
    <d v="2024-11-23T00:00:00"/>
    <x v="2"/>
    <x v="2"/>
    <n v="596.25"/>
    <x v="4"/>
  </r>
  <r>
    <s v="ORD110072"/>
    <x v="2"/>
    <x v="2"/>
    <n v="2466.08"/>
    <n v="0.09"/>
    <n v="221.94719999999998"/>
    <n v="2244.1327999999999"/>
    <n v="3"/>
    <x v="652"/>
    <d v="2023-08-04T00:00:00"/>
    <x v="2"/>
    <x v="2"/>
    <n v="460.58"/>
    <x v="4"/>
  </r>
  <r>
    <s v="ORD103091"/>
    <x v="2"/>
    <x v="2"/>
    <n v="2477"/>
    <n v="0.39"/>
    <n v="966.03000000000009"/>
    <n v="1510.9699999999998"/>
    <n v="3"/>
    <x v="339"/>
    <d v="2023-02-25T00:00:00"/>
    <x v="1"/>
    <x v="2"/>
    <n v="403.54"/>
    <x v="4"/>
  </r>
  <r>
    <s v="ORD110502"/>
    <x v="3"/>
    <x v="0"/>
    <n v="2477.06"/>
    <n v="0.21"/>
    <n v="520.18259999999998"/>
    <n v="1956.8773999999999"/>
    <n v="3"/>
    <x v="47"/>
    <d v="2023-10-17T00:00:00"/>
    <x v="2"/>
    <x v="0"/>
    <n v="420.12"/>
    <x v="1"/>
  </r>
  <r>
    <s v="ORD110806"/>
    <x v="1"/>
    <x v="4"/>
    <n v="2479.1799999999998"/>
    <n v="0.17"/>
    <n v="421.4606"/>
    <n v="2057.7194"/>
    <n v="3"/>
    <x v="386"/>
    <d v="2024-01-16T00:00:00"/>
    <x v="0"/>
    <x v="2"/>
    <n v="446.03"/>
    <x v="3"/>
  </r>
  <r>
    <s v="ORD114618"/>
    <x v="2"/>
    <x v="0"/>
    <n v="2484.2399999999998"/>
    <n v="0.27"/>
    <n v="670.74479999999994"/>
    <n v="1813.4951999999998"/>
    <n v="3"/>
    <x v="698"/>
    <d v="2023-11-27T00:00:00"/>
    <x v="2"/>
    <x v="1"/>
    <n v="333.11"/>
    <x v="4"/>
  </r>
  <r>
    <s v="ORD107823"/>
    <x v="2"/>
    <x v="4"/>
    <n v="2484.91"/>
    <n v="0.24"/>
    <n v="596.37839999999994"/>
    <n v="1888.5315999999998"/>
    <n v="3"/>
    <x v="122"/>
    <d v="2024-08-30T00:00:00"/>
    <x v="2"/>
    <x v="1"/>
    <n v="352.99"/>
    <x v="4"/>
  </r>
  <r>
    <s v="ORD108359"/>
    <x v="1"/>
    <x v="3"/>
    <n v="2487.98"/>
    <n v="0.1"/>
    <n v="248.798"/>
    <n v="2239.1819999999998"/>
    <n v="3"/>
    <x v="60"/>
    <d v="2023-11-20T00:00:00"/>
    <x v="0"/>
    <x v="2"/>
    <n v="612.76"/>
    <x v="2"/>
  </r>
  <r>
    <s v="ORD101816"/>
    <x v="2"/>
    <x v="0"/>
    <n v="2488.59"/>
    <n v="0.25"/>
    <n v="622.14750000000004"/>
    <n v="1866.4425000000001"/>
    <n v="3"/>
    <x v="40"/>
    <d v="2024-04-10T00:00:00"/>
    <x v="1"/>
    <x v="2"/>
    <n v="163.38999999999999"/>
    <x v="0"/>
  </r>
  <r>
    <s v="ORD113768"/>
    <x v="2"/>
    <x v="2"/>
    <n v="2489.23"/>
    <n v="0.12"/>
    <n v="298.70760000000001"/>
    <n v="2190.5223999999998"/>
    <n v="3"/>
    <x v="360"/>
    <d v="2024-12-17T00:00:00"/>
    <x v="0"/>
    <x v="2"/>
    <n v="296.52999999999997"/>
    <x v="2"/>
  </r>
  <r>
    <s v="ORD104958"/>
    <x v="1"/>
    <x v="1"/>
    <n v="2491.67"/>
    <n v="0.3"/>
    <n v="747.50099999999998"/>
    <n v="1744.1690000000001"/>
    <n v="3"/>
    <x v="273"/>
    <d v="2024-04-19T00:00:00"/>
    <x v="1"/>
    <x v="1"/>
    <n v="426.57"/>
    <x v="2"/>
  </r>
  <r>
    <s v="ORD114204"/>
    <x v="3"/>
    <x v="2"/>
    <n v="2492.08"/>
    <n v="0.39"/>
    <n v="971.91120000000001"/>
    <n v="1520.1687999999999"/>
    <n v="3"/>
    <x v="149"/>
    <d v="2023-07-16T00:00:00"/>
    <x v="0"/>
    <x v="1"/>
    <n v="126.82"/>
    <x v="1"/>
  </r>
  <r>
    <s v="ORD112087"/>
    <x v="2"/>
    <x v="3"/>
    <n v="2497.9899999999998"/>
    <n v="0.13"/>
    <n v="324.73869999999999"/>
    <n v="2173.2512999999999"/>
    <n v="3"/>
    <x v="633"/>
    <d v="2023-11-15T00:00:00"/>
    <x v="1"/>
    <x v="2"/>
    <n v="134.13999999999999"/>
    <x v="0"/>
  </r>
  <r>
    <s v="ORD100762"/>
    <x v="1"/>
    <x v="1"/>
    <n v="2501.5"/>
    <n v="0.21"/>
    <n v="525.31499999999994"/>
    <n v="1976.1849999999999"/>
    <n v="3"/>
    <x v="406"/>
    <d v="2023-05-02T00:00:00"/>
    <x v="2"/>
    <x v="2"/>
    <n v="532.25"/>
    <x v="3"/>
  </r>
  <r>
    <s v="ORD106763"/>
    <x v="3"/>
    <x v="2"/>
    <n v="2503.3000000000002"/>
    <n v="0.36"/>
    <n v="901.18799999999999"/>
    <n v="1602.1120000000001"/>
    <n v="3"/>
    <x v="276"/>
    <d v="2024-04-13T00:00:00"/>
    <x v="0"/>
    <x v="2"/>
    <n v="432.46"/>
    <x v="5"/>
  </r>
  <r>
    <s v="ORD107031"/>
    <x v="1"/>
    <x v="0"/>
    <n v="2503.71"/>
    <n v="0.21"/>
    <n v="525.77909999999997"/>
    <n v="1977.9309000000001"/>
    <n v="3"/>
    <x v="495"/>
    <d v="2023-07-22T00:00:00"/>
    <x v="1"/>
    <x v="2"/>
    <n v="516.04999999999995"/>
    <x v="1"/>
  </r>
  <r>
    <s v="ORD106266"/>
    <x v="1"/>
    <x v="1"/>
    <n v="2509.46"/>
    <n v="0.13"/>
    <n v="326.22980000000001"/>
    <n v="2183.2302"/>
    <n v="3"/>
    <x v="703"/>
    <d v="2023-06-06T00:00:00"/>
    <x v="2"/>
    <x v="2"/>
    <n v="526.16"/>
    <x v="1"/>
  </r>
  <r>
    <s v="ORD109485"/>
    <x v="3"/>
    <x v="4"/>
    <n v="2511.62"/>
    <n v="0.11"/>
    <n v="276.27819999999997"/>
    <n v="2235.3418000000001"/>
    <n v="3"/>
    <x v="47"/>
    <d v="2023-10-17T00:00:00"/>
    <x v="1"/>
    <x v="1"/>
    <n v="624.51"/>
    <x v="5"/>
  </r>
  <r>
    <s v="ORD113681"/>
    <x v="2"/>
    <x v="2"/>
    <n v="2516.59"/>
    <n v="0.28999999999999998"/>
    <n v="729.81110000000001"/>
    <n v="1786.7789000000002"/>
    <n v="3"/>
    <x v="637"/>
    <d v="2024-11-21T00:00:00"/>
    <x v="1"/>
    <x v="2"/>
    <n v="603.51"/>
    <x v="2"/>
  </r>
  <r>
    <s v="ORD114502"/>
    <x v="1"/>
    <x v="2"/>
    <n v="2524.4299999999998"/>
    <n v="0.13"/>
    <n v="328.17590000000001"/>
    <n v="2196.2540999999997"/>
    <n v="3"/>
    <x v="605"/>
    <d v="2024-07-05T00:00:00"/>
    <x v="2"/>
    <x v="2"/>
    <n v="518.9"/>
    <x v="0"/>
  </r>
  <r>
    <s v="ORD111108"/>
    <x v="0"/>
    <x v="1"/>
    <n v="2526.9299999999998"/>
    <n v="0.02"/>
    <n v="50.538599999999995"/>
    <n v="2476.3914"/>
    <n v="3"/>
    <x v="425"/>
    <d v="2023-02-03T00:00:00"/>
    <x v="0"/>
    <x v="0"/>
    <n v="575.25"/>
    <x v="2"/>
  </r>
  <r>
    <s v="ORD113024"/>
    <x v="3"/>
    <x v="1"/>
    <n v="2529.09"/>
    <n v="0.14000000000000001"/>
    <n v="354.07260000000008"/>
    <n v="2175.0174000000002"/>
    <n v="3"/>
    <x v="286"/>
    <d v="2024-06-26T00:00:00"/>
    <x v="2"/>
    <x v="0"/>
    <n v="192.07"/>
    <x v="0"/>
  </r>
  <r>
    <s v="ORD103151"/>
    <x v="2"/>
    <x v="4"/>
    <n v="2531.2199999999998"/>
    <n v="0.25"/>
    <n v="632.80499999999995"/>
    <n v="1898.415"/>
    <n v="3"/>
    <x v="170"/>
    <d v="2023-02-10T00:00:00"/>
    <x v="2"/>
    <x v="2"/>
    <n v="639.85"/>
    <x v="3"/>
  </r>
  <r>
    <s v="ORD101429"/>
    <x v="0"/>
    <x v="3"/>
    <n v="2538.34"/>
    <n v="0.17"/>
    <n v="431.51780000000008"/>
    <n v="2106.8222000000001"/>
    <n v="3"/>
    <x v="645"/>
    <d v="2024-04-02T00:00:00"/>
    <x v="1"/>
    <x v="0"/>
    <n v="301.02999999999997"/>
    <x v="3"/>
  </r>
  <r>
    <s v="ORD110974"/>
    <x v="1"/>
    <x v="3"/>
    <n v="2541.88"/>
    <n v="0.18"/>
    <n v="457.53840000000002"/>
    <n v="2084.3416000000002"/>
    <n v="3"/>
    <x v="471"/>
    <d v="2024-01-03T00:00:00"/>
    <x v="0"/>
    <x v="0"/>
    <n v="534.51"/>
    <x v="2"/>
  </r>
  <r>
    <s v="ORD102599"/>
    <x v="0"/>
    <x v="2"/>
    <n v="2543.71"/>
    <n v="0.45"/>
    <n v="1144.6695"/>
    <n v="1399.0405000000001"/>
    <n v="3"/>
    <x v="663"/>
    <d v="2023-08-29T00:00:00"/>
    <x v="0"/>
    <x v="0"/>
    <n v="706.15"/>
    <x v="1"/>
  </r>
  <r>
    <s v="ORD115131"/>
    <x v="0"/>
    <x v="3"/>
    <n v="2543.9699999999998"/>
    <n v="0.2"/>
    <n v="508.79399999999998"/>
    <n v="2035.1759999999999"/>
    <n v="3"/>
    <x v="63"/>
    <d v="2024-02-19T00:00:00"/>
    <x v="1"/>
    <x v="0"/>
    <n v="204.15"/>
    <x v="0"/>
  </r>
  <r>
    <s v="ORD110010"/>
    <x v="0"/>
    <x v="3"/>
    <n v="2549.12"/>
    <n v="0.05"/>
    <n v="127.456"/>
    <n v="2421.6639999999998"/>
    <n v="3"/>
    <x v="633"/>
    <d v="2023-11-10T00:00:00"/>
    <x v="0"/>
    <x v="1"/>
    <n v="397.21"/>
    <x v="1"/>
  </r>
  <r>
    <s v="ORD107269"/>
    <x v="3"/>
    <x v="4"/>
    <n v="2552.1999999999998"/>
    <n v="0.06"/>
    <n v="153.13199999999998"/>
    <n v="2399.0679999999998"/>
    <n v="3"/>
    <x v="537"/>
    <d v="2024-08-31T00:00:00"/>
    <x v="2"/>
    <x v="2"/>
    <n v="252.53"/>
    <x v="0"/>
  </r>
  <r>
    <s v="ORD106500"/>
    <x v="3"/>
    <x v="0"/>
    <n v="2557.31"/>
    <n v="0.2"/>
    <n v="511.46199999999999"/>
    <n v="2045.848"/>
    <n v="3"/>
    <x v="306"/>
    <d v="2024-09-02T00:00:00"/>
    <x v="1"/>
    <x v="0"/>
    <n v="739.69"/>
    <x v="3"/>
  </r>
  <r>
    <s v="ORD114853"/>
    <x v="3"/>
    <x v="2"/>
    <n v="2563.61"/>
    <n v="0.27"/>
    <n v="692.17470000000003"/>
    <n v="1871.4353000000001"/>
    <n v="3"/>
    <x v="378"/>
    <d v="2024-04-24T00:00:00"/>
    <x v="1"/>
    <x v="1"/>
    <n v="606.08000000000004"/>
    <x v="1"/>
  </r>
  <r>
    <s v="ORD109206"/>
    <x v="3"/>
    <x v="3"/>
    <n v="2565.31"/>
    <n v="0.25"/>
    <n v="641.32749999999999"/>
    <n v="1923.9825000000001"/>
    <n v="3"/>
    <x v="528"/>
    <d v="2024-05-04T00:00:00"/>
    <x v="2"/>
    <x v="1"/>
    <n v="670.28"/>
    <x v="0"/>
  </r>
  <r>
    <s v="ORD112738"/>
    <x v="3"/>
    <x v="2"/>
    <n v="2570.81"/>
    <n v="0.3"/>
    <n v="771.24299999999994"/>
    <n v="1799.567"/>
    <n v="3"/>
    <x v="439"/>
    <d v="2023-10-23T00:00:00"/>
    <x v="2"/>
    <x v="1"/>
    <n v="395.59"/>
    <x v="1"/>
  </r>
  <r>
    <s v="ORD113000"/>
    <x v="2"/>
    <x v="4"/>
    <n v="2571.14"/>
    <n v="0.48"/>
    <n v="1234.1471999999999"/>
    <n v="1336.9928"/>
    <n v="3"/>
    <x v="643"/>
    <d v="2024-06-14T00:00:00"/>
    <x v="0"/>
    <x v="2"/>
    <n v="453.76"/>
    <x v="0"/>
  </r>
  <r>
    <s v="ORD107336"/>
    <x v="0"/>
    <x v="1"/>
    <n v="2575.3000000000002"/>
    <n v="0.42"/>
    <n v="1081.626"/>
    <n v="1493.6740000000002"/>
    <n v="3"/>
    <x v="497"/>
    <d v="2023-11-06T00:00:00"/>
    <x v="0"/>
    <x v="1"/>
    <n v="661.85"/>
    <x v="3"/>
  </r>
  <r>
    <s v="ORD110018"/>
    <x v="3"/>
    <x v="3"/>
    <n v="2583.2600000000002"/>
    <n v="0.49"/>
    <n v="1265.7974000000002"/>
    <n v="1317.4626000000001"/>
    <n v="3"/>
    <x v="530"/>
    <d v="2023-11-05T00:00:00"/>
    <x v="0"/>
    <x v="1"/>
    <n v="190.68"/>
    <x v="1"/>
  </r>
  <r>
    <s v="ORD106278"/>
    <x v="0"/>
    <x v="1"/>
    <n v="2584.91"/>
    <n v="0.32"/>
    <n v="827.1712"/>
    <n v="1757.7387999999999"/>
    <n v="3"/>
    <x v="467"/>
    <d v="2024-08-14T00:00:00"/>
    <x v="1"/>
    <x v="1"/>
    <n v="584.35"/>
    <x v="5"/>
  </r>
  <r>
    <s v="ORD109492"/>
    <x v="2"/>
    <x v="2"/>
    <n v="2585.56"/>
    <n v="0.43"/>
    <n v="1111.7908"/>
    <n v="1473.7692"/>
    <n v="3"/>
    <x v="494"/>
    <d v="2024-11-05T00:00:00"/>
    <x v="0"/>
    <x v="0"/>
    <n v="533.24"/>
    <x v="3"/>
  </r>
  <r>
    <s v="ORD106425"/>
    <x v="3"/>
    <x v="0"/>
    <n v="2586.91"/>
    <n v="0.31"/>
    <n v="801.94209999999998"/>
    <n v="1784.9678999999999"/>
    <n v="3"/>
    <x v="573"/>
    <d v="2023-01-06T00:00:00"/>
    <x v="2"/>
    <x v="2"/>
    <n v="580.91"/>
    <x v="4"/>
  </r>
  <r>
    <s v="ORD107551"/>
    <x v="1"/>
    <x v="2"/>
    <n v="2593.83"/>
    <n v="0.43"/>
    <n v="1115.3469"/>
    <n v="1478.4830999999999"/>
    <n v="3"/>
    <x v="606"/>
    <d v="2024-10-24T00:00:00"/>
    <x v="2"/>
    <x v="1"/>
    <n v="412.7"/>
    <x v="4"/>
  </r>
  <r>
    <s v="ORD101498"/>
    <x v="0"/>
    <x v="1"/>
    <n v="2599.5100000000002"/>
    <n v="0.37"/>
    <n v="961.81870000000004"/>
    <n v="1637.6913000000002"/>
    <n v="3"/>
    <x v="495"/>
    <d v="2023-07-23T00:00:00"/>
    <x v="2"/>
    <x v="1"/>
    <n v="405.05"/>
    <x v="1"/>
  </r>
  <r>
    <s v="ORD103664"/>
    <x v="1"/>
    <x v="0"/>
    <n v="2607.52"/>
    <n v="0.1"/>
    <n v="260.75200000000001"/>
    <n v="2346.768"/>
    <n v="3"/>
    <x v="224"/>
    <d v="2024-08-29T00:00:00"/>
    <x v="0"/>
    <x v="0"/>
    <n v="591.97"/>
    <x v="0"/>
  </r>
  <r>
    <s v="ORD104692"/>
    <x v="1"/>
    <x v="2"/>
    <n v="2608.7600000000002"/>
    <n v="0.39"/>
    <n v="1017.4164000000001"/>
    <n v="1591.3436000000002"/>
    <n v="3"/>
    <x v="475"/>
    <d v="2024-11-16T00:00:00"/>
    <x v="2"/>
    <x v="0"/>
    <n v="609"/>
    <x v="0"/>
  </r>
  <r>
    <s v="ORD101856"/>
    <x v="1"/>
    <x v="4"/>
    <n v="2615.36"/>
    <n v="0.49"/>
    <n v="1281.5264"/>
    <n v="1333.8336000000002"/>
    <n v="3"/>
    <x v="510"/>
    <d v="2024-12-03T00:00:00"/>
    <x v="2"/>
    <x v="2"/>
    <n v="413.56"/>
    <x v="3"/>
  </r>
  <r>
    <s v="ORD105319"/>
    <x v="2"/>
    <x v="0"/>
    <n v="2631.15"/>
    <n v="0.18"/>
    <n v="473.60699999999997"/>
    <n v="2157.5430000000001"/>
    <n v="3"/>
    <x v="131"/>
    <d v="2023-12-20T00:00:00"/>
    <x v="2"/>
    <x v="0"/>
    <n v="242.98"/>
    <x v="3"/>
  </r>
  <r>
    <s v="ORD112542"/>
    <x v="1"/>
    <x v="1"/>
    <n v="2632.18"/>
    <n v="0.31"/>
    <n v="815.97579999999994"/>
    <n v="1816.2041999999999"/>
    <n v="3"/>
    <x v="176"/>
    <d v="2023-05-11T00:00:00"/>
    <x v="1"/>
    <x v="0"/>
    <n v="635.65"/>
    <x v="1"/>
  </r>
  <r>
    <s v="ORD115270"/>
    <x v="0"/>
    <x v="0"/>
    <n v="2641.65"/>
    <n v="0.01"/>
    <n v="26.416500000000003"/>
    <n v="2615.2335000000003"/>
    <n v="3"/>
    <x v="511"/>
    <d v="2024-10-18T00:00:00"/>
    <x v="1"/>
    <x v="2"/>
    <n v="551.98"/>
    <x v="1"/>
  </r>
  <r>
    <s v="ORD102222"/>
    <x v="2"/>
    <x v="0"/>
    <n v="2643.63"/>
    <n v="0.39"/>
    <n v="1031.0157000000002"/>
    <n v="1612.6143"/>
    <n v="3"/>
    <x v="57"/>
    <d v="2024-02-09T00:00:00"/>
    <x v="0"/>
    <x v="0"/>
    <n v="226.97"/>
    <x v="3"/>
  </r>
  <r>
    <s v="ORD103148"/>
    <x v="0"/>
    <x v="0"/>
    <n v="2643.95"/>
    <n v="0.26"/>
    <n v="687.42700000000002"/>
    <n v="1956.5229999999997"/>
    <n v="3"/>
    <x v="94"/>
    <d v="2024-03-31T00:00:00"/>
    <x v="0"/>
    <x v="2"/>
    <n v="679.66"/>
    <x v="4"/>
  </r>
  <r>
    <s v="ORD110275"/>
    <x v="0"/>
    <x v="4"/>
    <n v="2644.35"/>
    <n v="0.01"/>
    <n v="26.4435"/>
    <n v="2617.9065000000001"/>
    <n v="3"/>
    <x v="730"/>
    <d v="2024-04-29T00:00:00"/>
    <x v="1"/>
    <x v="2"/>
    <n v="370.24"/>
    <x v="0"/>
  </r>
  <r>
    <s v="ORD107134"/>
    <x v="0"/>
    <x v="4"/>
    <n v="2645.46"/>
    <n v="0.21"/>
    <n v="555.54660000000001"/>
    <n v="2089.9133999999999"/>
    <n v="3"/>
    <x v="394"/>
    <d v="2024-02-13T00:00:00"/>
    <x v="2"/>
    <x v="1"/>
    <n v="480.1"/>
    <x v="4"/>
  </r>
  <r>
    <s v="ORD108941"/>
    <x v="1"/>
    <x v="3"/>
    <n v="2649.55"/>
    <n v="0.43"/>
    <n v="1139.3065000000001"/>
    <n v="1510.2435"/>
    <n v="3"/>
    <x v="473"/>
    <d v="2023-09-02T00:00:00"/>
    <x v="2"/>
    <x v="1"/>
    <n v="179.3"/>
    <x v="3"/>
  </r>
  <r>
    <s v="ORD113920"/>
    <x v="0"/>
    <x v="4"/>
    <n v="2653.47"/>
    <n v="0.48"/>
    <n v="1273.6655999999998"/>
    <n v="1379.8044"/>
    <n v="3"/>
    <x v="185"/>
    <d v="2024-07-11T00:00:00"/>
    <x v="0"/>
    <x v="2"/>
    <n v="397.55"/>
    <x v="3"/>
  </r>
  <r>
    <s v="ORD107973"/>
    <x v="3"/>
    <x v="2"/>
    <n v="2658.53"/>
    <n v="0.04"/>
    <n v="106.34120000000001"/>
    <n v="2552.1888000000004"/>
    <n v="3"/>
    <x v="177"/>
    <d v="2024-01-22T00:00:00"/>
    <x v="1"/>
    <x v="0"/>
    <n v="788.81"/>
    <x v="5"/>
  </r>
  <r>
    <s v="ORD107773"/>
    <x v="0"/>
    <x v="3"/>
    <n v="2659.11"/>
    <n v="0.43"/>
    <n v="1143.4173000000001"/>
    <n v="1515.6927000000001"/>
    <n v="3"/>
    <x v="301"/>
    <d v="2024-06-01T00:00:00"/>
    <x v="1"/>
    <x v="1"/>
    <n v="349.58"/>
    <x v="2"/>
  </r>
  <r>
    <s v="ORD108557"/>
    <x v="3"/>
    <x v="3"/>
    <n v="2659.76"/>
    <n v="0.27"/>
    <n v="718.13520000000005"/>
    <n v="1941.6248000000001"/>
    <n v="3"/>
    <x v="198"/>
    <d v="2023-10-18T00:00:00"/>
    <x v="0"/>
    <x v="0"/>
    <n v="266.08999999999997"/>
    <x v="4"/>
  </r>
  <r>
    <s v="ORD114902"/>
    <x v="1"/>
    <x v="0"/>
    <n v="2661.82"/>
    <n v="0.17"/>
    <n v="452.50940000000008"/>
    <n v="2209.3106000000002"/>
    <n v="3"/>
    <x v="439"/>
    <d v="2023-10-23T00:00:00"/>
    <x v="0"/>
    <x v="2"/>
    <n v="493.08"/>
    <x v="3"/>
  </r>
  <r>
    <s v="ORD104626"/>
    <x v="0"/>
    <x v="2"/>
    <n v="2662.25"/>
    <n v="0.42"/>
    <n v="1118.145"/>
    <n v="1544.105"/>
    <n v="3"/>
    <x v="265"/>
    <d v="2023-10-17T00:00:00"/>
    <x v="2"/>
    <x v="2"/>
    <n v="391.83"/>
    <x v="4"/>
  </r>
  <r>
    <s v="ORD110689"/>
    <x v="0"/>
    <x v="0"/>
    <n v="2669.01"/>
    <n v="0.36"/>
    <n v="960.84360000000004"/>
    <n v="1708.1664000000001"/>
    <n v="3"/>
    <x v="133"/>
    <d v="2024-10-05T00:00:00"/>
    <x v="1"/>
    <x v="1"/>
    <n v="697.32"/>
    <x v="4"/>
  </r>
  <r>
    <s v="ORD112576"/>
    <x v="1"/>
    <x v="2"/>
    <n v="2670.06"/>
    <n v="0.36"/>
    <n v="961.22159999999997"/>
    <n v="1708.8384000000001"/>
    <n v="3"/>
    <x v="27"/>
    <d v="2024-12-31T00:00:00"/>
    <x v="1"/>
    <x v="2"/>
    <n v="506.22"/>
    <x v="4"/>
  </r>
  <r>
    <s v="ORD114187"/>
    <x v="0"/>
    <x v="2"/>
    <n v="2670.07"/>
    <n v="0.13"/>
    <n v="347.10910000000001"/>
    <n v="2322.9609"/>
    <n v="3"/>
    <x v="373"/>
    <d v="2024-04-09T00:00:00"/>
    <x v="0"/>
    <x v="2"/>
    <n v="609.05999999999995"/>
    <x v="1"/>
  </r>
  <r>
    <s v="ORD109908"/>
    <x v="2"/>
    <x v="0"/>
    <n v="2671.22"/>
    <n v="0.17"/>
    <n v="454.10739999999998"/>
    <n v="2217.1125999999999"/>
    <n v="3"/>
    <x v="53"/>
    <d v="2023-03-06T00:00:00"/>
    <x v="1"/>
    <x v="2"/>
    <n v="753.79"/>
    <x v="2"/>
  </r>
  <r>
    <s v="ORD106719"/>
    <x v="2"/>
    <x v="4"/>
    <n v="2674.76"/>
    <n v="0.48"/>
    <n v="1283.8848"/>
    <n v="1390.8752000000002"/>
    <n v="3"/>
    <x v="462"/>
    <d v="2023-01-30T00:00:00"/>
    <x v="0"/>
    <x v="0"/>
    <n v="277.24"/>
    <x v="3"/>
  </r>
  <r>
    <s v="ORD110739"/>
    <x v="0"/>
    <x v="0"/>
    <n v="2675.11"/>
    <n v="0.04"/>
    <n v="107.0044"/>
    <n v="2568.1056000000003"/>
    <n v="3"/>
    <x v="697"/>
    <d v="2024-05-19T00:00:00"/>
    <x v="1"/>
    <x v="2"/>
    <n v="723.87"/>
    <x v="5"/>
  </r>
  <r>
    <s v="ORD110629"/>
    <x v="3"/>
    <x v="1"/>
    <n v="2686.72"/>
    <n v="0.43"/>
    <n v="1155.2895999999998"/>
    <n v="1531.4304"/>
    <n v="3"/>
    <x v="332"/>
    <d v="2024-05-08T00:00:00"/>
    <x v="2"/>
    <x v="0"/>
    <n v="577.74"/>
    <x v="5"/>
  </r>
  <r>
    <s v="ORD100631"/>
    <x v="3"/>
    <x v="1"/>
    <n v="2689.49"/>
    <n v="0.17"/>
    <n v="457.2133"/>
    <n v="2232.2766999999999"/>
    <n v="3"/>
    <x v="96"/>
    <d v="2024-08-13T00:00:00"/>
    <x v="2"/>
    <x v="2"/>
    <n v="344.48"/>
    <x v="2"/>
  </r>
  <r>
    <s v="ORD114682"/>
    <x v="3"/>
    <x v="4"/>
    <n v="2690"/>
    <n v="0.26"/>
    <n v="699.4"/>
    <n v="1990.6"/>
    <n v="3"/>
    <x v="621"/>
    <d v="2024-12-16T00:00:00"/>
    <x v="1"/>
    <x v="2"/>
    <n v="258.95999999999998"/>
    <x v="2"/>
  </r>
  <r>
    <s v="ORD109064"/>
    <x v="0"/>
    <x v="2"/>
    <n v="2691.66"/>
    <n v="0.31"/>
    <n v="834.41459999999995"/>
    <n v="1857.2453999999998"/>
    <n v="3"/>
    <x v="549"/>
    <d v="2023-12-09T00:00:00"/>
    <x v="2"/>
    <x v="0"/>
    <n v="550.99"/>
    <x v="2"/>
  </r>
  <r>
    <s v="ORD106675"/>
    <x v="0"/>
    <x v="0"/>
    <n v="2692.22"/>
    <n v="0.49"/>
    <n v="1319.1877999999999"/>
    <n v="1373.0321999999999"/>
    <n v="3"/>
    <x v="592"/>
    <d v="2023-12-20T00:00:00"/>
    <x v="1"/>
    <x v="0"/>
    <n v="196.45"/>
    <x v="1"/>
  </r>
  <r>
    <s v="ORD113325"/>
    <x v="1"/>
    <x v="1"/>
    <n v="2694.51"/>
    <n v="0.1"/>
    <n v="269.45100000000002"/>
    <n v="2425.0590000000002"/>
    <n v="3"/>
    <x v="541"/>
    <d v="2023-03-16T00:00:00"/>
    <x v="0"/>
    <x v="0"/>
    <n v="490.71"/>
    <x v="3"/>
  </r>
  <r>
    <s v="ORD110424"/>
    <x v="0"/>
    <x v="4"/>
    <n v="2695.7"/>
    <n v="0.32"/>
    <n v="862.62399999999991"/>
    <n v="1833.076"/>
    <n v="3"/>
    <x v="453"/>
    <d v="2023-04-09T00:00:00"/>
    <x v="2"/>
    <x v="1"/>
    <n v="263.69"/>
    <x v="1"/>
  </r>
  <r>
    <s v="ORD100693"/>
    <x v="3"/>
    <x v="2"/>
    <n v="2698.44"/>
    <n v="0.13"/>
    <n v="350.79720000000003"/>
    <n v="2347.6428000000001"/>
    <n v="3"/>
    <x v="412"/>
    <d v="2023-09-01T00:00:00"/>
    <x v="2"/>
    <x v="1"/>
    <n v="681.62"/>
    <x v="3"/>
  </r>
  <r>
    <s v="ORD107706"/>
    <x v="0"/>
    <x v="0"/>
    <n v="2706.51"/>
    <n v="0.31"/>
    <n v="839.01810000000012"/>
    <n v="1867.4919"/>
    <n v="3"/>
    <x v="283"/>
    <d v="2023-03-03T00:00:00"/>
    <x v="0"/>
    <x v="2"/>
    <n v="290.16000000000003"/>
    <x v="3"/>
  </r>
  <r>
    <s v="ORD111593"/>
    <x v="1"/>
    <x v="1"/>
    <n v="2707.5"/>
    <n v="0.1"/>
    <n v="270.75"/>
    <n v="2436.75"/>
    <n v="3"/>
    <x v="710"/>
    <d v="2023-01-22T00:00:00"/>
    <x v="1"/>
    <x v="1"/>
    <n v="170.28"/>
    <x v="3"/>
  </r>
  <r>
    <s v="ORD108010"/>
    <x v="2"/>
    <x v="0"/>
    <n v="2712.09"/>
    <n v="0.47"/>
    <n v="1274.6822999999999"/>
    <n v="1437.4077000000002"/>
    <n v="3"/>
    <x v="503"/>
    <d v="2024-03-15T00:00:00"/>
    <x v="0"/>
    <x v="0"/>
    <n v="205.36"/>
    <x v="4"/>
  </r>
  <r>
    <s v="ORD113105"/>
    <x v="1"/>
    <x v="2"/>
    <n v="2718.99"/>
    <n v="0.49"/>
    <n v="1332.3050999999998"/>
    <n v="1386.6849"/>
    <n v="3"/>
    <x v="614"/>
    <d v="2023-12-05T00:00:00"/>
    <x v="1"/>
    <x v="0"/>
    <n v="565.34"/>
    <x v="1"/>
  </r>
  <r>
    <s v="ORD113072"/>
    <x v="2"/>
    <x v="1"/>
    <n v="2730.37"/>
    <n v="0.36"/>
    <n v="982.93319999999994"/>
    <n v="1747.4367999999999"/>
    <n v="3"/>
    <x v="172"/>
    <d v="2023-07-16T00:00:00"/>
    <x v="1"/>
    <x v="1"/>
    <n v="167.67"/>
    <x v="1"/>
  </r>
  <r>
    <s v="ORD111961"/>
    <x v="2"/>
    <x v="0"/>
    <n v="2736.24"/>
    <n v="0.39"/>
    <n v="1067.1335999999999"/>
    <n v="1669.1063999999999"/>
    <n v="3"/>
    <x v="722"/>
    <d v="2023-06-20T00:00:00"/>
    <x v="2"/>
    <x v="2"/>
    <n v="278.10000000000002"/>
    <x v="5"/>
  </r>
  <r>
    <s v="ORD104246"/>
    <x v="0"/>
    <x v="1"/>
    <n v="2740.86"/>
    <n v="0.31"/>
    <n v="849.66660000000002"/>
    <n v="1891.1934000000001"/>
    <n v="3"/>
    <x v="676"/>
    <d v="2024-03-02T00:00:00"/>
    <x v="1"/>
    <x v="0"/>
    <n v="533.87"/>
    <x v="1"/>
  </r>
  <r>
    <s v="ORD101746"/>
    <x v="3"/>
    <x v="0"/>
    <n v="2743.11"/>
    <n v="0.25"/>
    <n v="685.77750000000003"/>
    <n v="2057.3325"/>
    <n v="3"/>
    <x v="422"/>
    <d v="2023-11-11T00:00:00"/>
    <x v="0"/>
    <x v="1"/>
    <n v="640.45000000000005"/>
    <x v="1"/>
  </r>
  <r>
    <s v="ORD105626"/>
    <x v="0"/>
    <x v="0"/>
    <n v="2747.8"/>
    <n v="0.41"/>
    <n v="1126.598"/>
    <n v="1621.2020000000002"/>
    <n v="3"/>
    <x v="2"/>
    <d v="2023-11-28T00:00:00"/>
    <x v="1"/>
    <x v="2"/>
    <n v="302.33999999999997"/>
    <x v="0"/>
  </r>
  <r>
    <s v="ORD103069"/>
    <x v="2"/>
    <x v="2"/>
    <n v="2748.84"/>
    <n v="0.46"/>
    <n v="1264.4664"/>
    <n v="1484.3736000000001"/>
    <n v="3"/>
    <x v="455"/>
    <d v="2023-07-13T00:00:00"/>
    <x v="0"/>
    <x v="1"/>
    <n v="438.13"/>
    <x v="5"/>
  </r>
  <r>
    <s v="ORD114275"/>
    <x v="0"/>
    <x v="1"/>
    <n v="2751.89"/>
    <n v="0.36"/>
    <n v="990.68039999999996"/>
    <n v="1761.2095999999999"/>
    <n v="3"/>
    <x v="591"/>
    <d v="2023-03-21T00:00:00"/>
    <x v="0"/>
    <x v="0"/>
    <n v="566.01"/>
    <x v="5"/>
  </r>
  <r>
    <s v="ORD111519"/>
    <x v="1"/>
    <x v="1"/>
    <n v="2752.49"/>
    <n v="0.03"/>
    <n v="82.574699999999993"/>
    <n v="2669.9152999999997"/>
    <n v="3"/>
    <x v="380"/>
    <d v="2024-03-20T00:00:00"/>
    <x v="0"/>
    <x v="0"/>
    <n v="643.76"/>
    <x v="2"/>
  </r>
  <r>
    <s v="ORD100679"/>
    <x v="2"/>
    <x v="3"/>
    <n v="2754.66"/>
    <n v="0.35"/>
    <n v="964.13099999999986"/>
    <n v="1790.529"/>
    <n v="3"/>
    <x v="507"/>
    <d v="2024-11-11T00:00:00"/>
    <x v="1"/>
    <x v="1"/>
    <n v="271.88"/>
    <x v="0"/>
  </r>
  <r>
    <s v="ORD103504"/>
    <x v="1"/>
    <x v="0"/>
    <n v="2757.82"/>
    <n v="0.48"/>
    <n v="1323.7536"/>
    <n v="1434.0664000000002"/>
    <n v="3"/>
    <x v="32"/>
    <d v="2024-10-26T00:00:00"/>
    <x v="1"/>
    <x v="1"/>
    <n v="624.78"/>
    <x v="3"/>
  </r>
  <r>
    <s v="ORD110837"/>
    <x v="2"/>
    <x v="4"/>
    <n v="2763.09"/>
    <n v="0.12"/>
    <n v="331.57080000000002"/>
    <n v="2431.5192000000002"/>
    <n v="3"/>
    <x v="141"/>
    <d v="2024-02-05T00:00:00"/>
    <x v="2"/>
    <x v="2"/>
    <n v="340.12"/>
    <x v="4"/>
  </r>
  <r>
    <s v="ORD104727"/>
    <x v="0"/>
    <x v="1"/>
    <n v="2764.92"/>
    <n v="0.44"/>
    <n v="1216.5648000000001"/>
    <n v="1548.3552"/>
    <n v="3"/>
    <x v="493"/>
    <d v="2024-03-05T00:00:00"/>
    <x v="1"/>
    <x v="1"/>
    <n v="573.97"/>
    <x v="1"/>
  </r>
  <r>
    <s v="ORD114049"/>
    <x v="0"/>
    <x v="3"/>
    <n v="2764.97"/>
    <n v="0.21"/>
    <n v="580.64369999999997"/>
    <n v="2184.3262999999997"/>
    <n v="3"/>
    <x v="439"/>
    <d v="2023-10-22T00:00:00"/>
    <x v="2"/>
    <x v="1"/>
    <n v="690.26"/>
    <x v="4"/>
  </r>
  <r>
    <s v="ORD114691"/>
    <x v="0"/>
    <x v="4"/>
    <n v="2768.09"/>
    <n v="0.02"/>
    <n v="55.361800000000002"/>
    <n v="2712.7282"/>
    <n v="3"/>
    <x v="612"/>
    <d v="2023-03-04T00:00:00"/>
    <x v="0"/>
    <x v="0"/>
    <n v="219.45"/>
    <x v="1"/>
  </r>
  <r>
    <s v="ORD100146"/>
    <x v="0"/>
    <x v="1"/>
    <n v="2768.12"/>
    <n v="0.28999999999999998"/>
    <n v="802.75479999999993"/>
    <n v="1965.3652"/>
    <n v="3"/>
    <x v="669"/>
    <d v="2024-11-04T00:00:00"/>
    <x v="2"/>
    <x v="1"/>
    <n v="609.51"/>
    <x v="5"/>
  </r>
  <r>
    <s v="ORD105165"/>
    <x v="3"/>
    <x v="0"/>
    <n v="2769.46"/>
    <n v="0.2"/>
    <n v="553.89200000000005"/>
    <n v="2215.5680000000002"/>
    <n v="3"/>
    <x v="443"/>
    <d v="2024-02-19T00:00:00"/>
    <x v="0"/>
    <x v="2"/>
    <n v="222.46"/>
    <x v="2"/>
  </r>
  <r>
    <s v="ORD114587"/>
    <x v="1"/>
    <x v="4"/>
    <n v="2776.47"/>
    <n v="0.08"/>
    <n v="222.11759999999998"/>
    <n v="2554.3523999999998"/>
    <n v="3"/>
    <x v="134"/>
    <d v="2023-06-10T00:00:00"/>
    <x v="1"/>
    <x v="2"/>
    <n v="198.49"/>
    <x v="2"/>
  </r>
  <r>
    <s v="ORD109637"/>
    <x v="0"/>
    <x v="0"/>
    <n v="2781.53"/>
    <n v="0.01"/>
    <n v="27.815300000000004"/>
    <n v="2753.7147"/>
    <n v="3"/>
    <x v="438"/>
    <d v="2023-02-06T00:00:00"/>
    <x v="0"/>
    <x v="1"/>
    <n v="520.16999999999996"/>
    <x v="1"/>
  </r>
  <r>
    <s v="ORD111559"/>
    <x v="0"/>
    <x v="3"/>
    <n v="2783.45"/>
    <n v="0.34"/>
    <n v="946.37300000000005"/>
    <n v="1837.0769999999998"/>
    <n v="3"/>
    <x v="653"/>
    <d v="2024-03-22T00:00:00"/>
    <x v="0"/>
    <x v="0"/>
    <n v="608.77"/>
    <x v="1"/>
  </r>
  <r>
    <s v="ORD105554"/>
    <x v="2"/>
    <x v="0"/>
    <n v="2783.66"/>
    <n v="0.17"/>
    <n v="473.22219999999999"/>
    <n v="2310.4377999999997"/>
    <n v="3"/>
    <x v="529"/>
    <d v="2024-05-08T00:00:00"/>
    <x v="1"/>
    <x v="0"/>
    <n v="719.48"/>
    <x v="0"/>
  </r>
  <r>
    <s v="ORD101885"/>
    <x v="2"/>
    <x v="1"/>
    <n v="2789.92"/>
    <n v="0.4"/>
    <n v="1115.9680000000001"/>
    <n v="1673.952"/>
    <n v="3"/>
    <x v="432"/>
    <d v="2024-07-08T00:00:00"/>
    <x v="2"/>
    <x v="2"/>
    <n v="151.43"/>
    <x v="5"/>
  </r>
  <r>
    <s v="ORD106542"/>
    <x v="1"/>
    <x v="4"/>
    <n v="2793.52"/>
    <n v="0.38"/>
    <n v="1061.5376000000001"/>
    <n v="1731.9823999999999"/>
    <n v="3"/>
    <x v="6"/>
    <d v="2023-08-23T00:00:00"/>
    <x v="1"/>
    <x v="2"/>
    <n v="710.68"/>
    <x v="2"/>
  </r>
  <r>
    <s v="ORD105013"/>
    <x v="1"/>
    <x v="3"/>
    <n v="2793.57"/>
    <n v="0.32"/>
    <n v="893.94240000000002"/>
    <n v="1899.6276000000003"/>
    <n v="3"/>
    <x v="611"/>
    <d v="2023-07-26T00:00:00"/>
    <x v="0"/>
    <x v="0"/>
    <n v="589.38"/>
    <x v="2"/>
  </r>
  <r>
    <s v="ORD101875"/>
    <x v="3"/>
    <x v="0"/>
    <n v="2803.99"/>
    <n v="0.08"/>
    <n v="224.3192"/>
    <n v="2579.6707999999999"/>
    <n v="3"/>
    <x v="348"/>
    <d v="2023-09-09T00:00:00"/>
    <x v="1"/>
    <x v="1"/>
    <n v="729.11"/>
    <x v="5"/>
  </r>
  <r>
    <s v="ORD108669"/>
    <x v="3"/>
    <x v="1"/>
    <n v="2815.52"/>
    <n v="0.09"/>
    <n v="253.39679999999998"/>
    <n v="2562.1232"/>
    <n v="3"/>
    <x v="130"/>
    <d v="2024-12-25T00:00:00"/>
    <x v="2"/>
    <x v="1"/>
    <n v="273.63"/>
    <x v="1"/>
  </r>
  <r>
    <s v="ORD106718"/>
    <x v="2"/>
    <x v="4"/>
    <n v="2822.8"/>
    <n v="0.36"/>
    <n v="1016.2080000000001"/>
    <n v="1806.5920000000001"/>
    <n v="3"/>
    <x v="454"/>
    <d v="2023-07-23T00:00:00"/>
    <x v="0"/>
    <x v="1"/>
    <n v="707.76"/>
    <x v="0"/>
  </r>
  <r>
    <s v="ORD108168"/>
    <x v="2"/>
    <x v="3"/>
    <n v="2826.55"/>
    <n v="0.06"/>
    <n v="169.59300000000002"/>
    <n v="2656.9570000000003"/>
    <n v="3"/>
    <x v="227"/>
    <d v="2023-03-17T00:00:00"/>
    <x v="0"/>
    <x v="1"/>
    <n v="374.63"/>
    <x v="5"/>
  </r>
  <r>
    <s v="ORD112273"/>
    <x v="2"/>
    <x v="2"/>
    <n v="2830.38"/>
    <n v="0.39"/>
    <n v="1103.8482000000001"/>
    <n v="1726.5318"/>
    <n v="3"/>
    <x v="628"/>
    <d v="2024-08-08T00:00:00"/>
    <x v="2"/>
    <x v="0"/>
    <n v="508.34"/>
    <x v="2"/>
  </r>
  <r>
    <s v="ORD114544"/>
    <x v="2"/>
    <x v="2"/>
    <n v="2830.76"/>
    <n v="0.22"/>
    <n v="622.7672"/>
    <n v="2207.9928"/>
    <n v="3"/>
    <x v="241"/>
    <d v="2024-04-24T00:00:00"/>
    <x v="2"/>
    <x v="0"/>
    <n v="617.48"/>
    <x v="5"/>
  </r>
  <r>
    <s v="ORD100372"/>
    <x v="2"/>
    <x v="3"/>
    <n v="2836.4"/>
    <n v="0.16"/>
    <n v="453.82400000000001"/>
    <n v="2382.576"/>
    <n v="3"/>
    <x v="495"/>
    <d v="2023-07-25T00:00:00"/>
    <x v="0"/>
    <x v="0"/>
    <n v="455.08"/>
    <x v="0"/>
  </r>
  <r>
    <s v="ORD104552"/>
    <x v="0"/>
    <x v="4"/>
    <n v="2845.49"/>
    <n v="0.13"/>
    <n v="369.91370000000001"/>
    <n v="2475.5762999999997"/>
    <n v="3"/>
    <x v="92"/>
    <d v="2023-12-14T00:00:00"/>
    <x v="0"/>
    <x v="1"/>
    <n v="726.79"/>
    <x v="4"/>
  </r>
  <r>
    <s v="ORD104458"/>
    <x v="0"/>
    <x v="4"/>
    <n v="2845.63"/>
    <n v="0.34"/>
    <n v="967.51420000000007"/>
    <n v="1878.1158"/>
    <n v="3"/>
    <x v="622"/>
    <d v="2024-09-27T00:00:00"/>
    <x v="2"/>
    <x v="1"/>
    <n v="813.7"/>
    <x v="5"/>
  </r>
  <r>
    <s v="ORD110252"/>
    <x v="2"/>
    <x v="3"/>
    <n v="2845.89"/>
    <n v="0.21"/>
    <n v="597.63689999999997"/>
    <n v="2248.2530999999999"/>
    <n v="3"/>
    <x v="467"/>
    <d v="2024-08-19T00:00:00"/>
    <x v="1"/>
    <x v="2"/>
    <n v="827"/>
    <x v="3"/>
  </r>
  <r>
    <s v="ORD112154"/>
    <x v="2"/>
    <x v="1"/>
    <n v="2847.68"/>
    <n v="0.05"/>
    <n v="142.38399999999999"/>
    <n v="2705.2959999999998"/>
    <n v="3"/>
    <x v="600"/>
    <d v="2024-03-26T00:00:00"/>
    <x v="1"/>
    <x v="0"/>
    <n v="302.99"/>
    <x v="2"/>
  </r>
  <r>
    <s v="ORD102495"/>
    <x v="3"/>
    <x v="1"/>
    <n v="2854.2"/>
    <n v="0.48"/>
    <n v="1370.0159999999998"/>
    <n v="1484.184"/>
    <n v="3"/>
    <x v="469"/>
    <d v="2023-01-13T00:00:00"/>
    <x v="0"/>
    <x v="0"/>
    <n v="144.11000000000001"/>
    <x v="0"/>
  </r>
  <r>
    <s v="ORD109390"/>
    <x v="1"/>
    <x v="3"/>
    <n v="2861.33"/>
    <n v="0.27"/>
    <n v="772.55910000000006"/>
    <n v="2088.7709"/>
    <n v="3"/>
    <x v="64"/>
    <d v="2024-09-07T00:00:00"/>
    <x v="0"/>
    <x v="0"/>
    <n v="453.8"/>
    <x v="5"/>
  </r>
  <r>
    <s v="ORD109744"/>
    <x v="2"/>
    <x v="0"/>
    <n v="2863.43"/>
    <n v="0.1"/>
    <n v="286.34300000000002"/>
    <n v="2577.087"/>
    <n v="3"/>
    <x v="228"/>
    <d v="2023-08-14T00:00:00"/>
    <x v="1"/>
    <x v="1"/>
    <n v="310.35000000000002"/>
    <x v="0"/>
  </r>
  <r>
    <s v="ORD104257"/>
    <x v="2"/>
    <x v="2"/>
    <n v="2864.15"/>
    <n v="0.25"/>
    <n v="716.03750000000002"/>
    <n v="2148.1125000000002"/>
    <n v="3"/>
    <x v="466"/>
    <d v="2024-02-17T00:00:00"/>
    <x v="1"/>
    <x v="1"/>
    <n v="301.02999999999997"/>
    <x v="4"/>
  </r>
  <r>
    <s v="ORD110217"/>
    <x v="1"/>
    <x v="2"/>
    <n v="2867.17"/>
    <n v="0.06"/>
    <n v="172.03020000000001"/>
    <n v="2695.1397999999999"/>
    <n v="3"/>
    <x v="81"/>
    <d v="2024-09-06T00:00:00"/>
    <x v="2"/>
    <x v="0"/>
    <n v="834.7"/>
    <x v="2"/>
  </r>
  <r>
    <s v="ORD104126"/>
    <x v="2"/>
    <x v="1"/>
    <n v="2867.6"/>
    <n v="0.28999999999999998"/>
    <n v="831.60399999999993"/>
    <n v="2035.9960000000001"/>
    <n v="3"/>
    <x v="191"/>
    <d v="2023-01-11T00:00:00"/>
    <x v="2"/>
    <x v="0"/>
    <n v="472.22"/>
    <x v="2"/>
  </r>
  <r>
    <s v="ORD108735"/>
    <x v="0"/>
    <x v="3"/>
    <n v="2869.1"/>
    <n v="0.48"/>
    <n v="1377.1679999999999"/>
    <n v="1491.932"/>
    <n v="3"/>
    <x v="451"/>
    <d v="2024-06-30T00:00:00"/>
    <x v="0"/>
    <x v="1"/>
    <n v="546.41"/>
    <x v="3"/>
  </r>
  <r>
    <s v="ORD105414"/>
    <x v="2"/>
    <x v="1"/>
    <n v="2873.71"/>
    <n v="0.34"/>
    <n v="977.06140000000005"/>
    <n v="1896.6486"/>
    <n v="3"/>
    <x v="416"/>
    <d v="2024-05-05T00:00:00"/>
    <x v="1"/>
    <x v="2"/>
    <n v="558.91"/>
    <x v="2"/>
  </r>
  <r>
    <s v="ORD114525"/>
    <x v="2"/>
    <x v="2"/>
    <n v="2877.51"/>
    <n v="0.02"/>
    <n v="57.550200000000004"/>
    <n v="2819.9598000000001"/>
    <n v="3"/>
    <x v="586"/>
    <d v="2024-09-20T00:00:00"/>
    <x v="1"/>
    <x v="1"/>
    <n v="441.73"/>
    <x v="1"/>
  </r>
  <r>
    <s v="ORD113832"/>
    <x v="3"/>
    <x v="3"/>
    <n v="2881.17"/>
    <n v="0.39"/>
    <n v="1123.6563000000001"/>
    <n v="1757.5137"/>
    <n v="3"/>
    <x v="164"/>
    <d v="2023-11-25T00:00:00"/>
    <x v="1"/>
    <x v="2"/>
    <n v="231.53"/>
    <x v="5"/>
  </r>
  <r>
    <s v="ORD114716"/>
    <x v="2"/>
    <x v="1"/>
    <n v="2884.68"/>
    <n v="0.21"/>
    <n v="605.78279999999995"/>
    <n v="2278.8971999999999"/>
    <n v="3"/>
    <x v="648"/>
    <d v="2024-04-01T00:00:00"/>
    <x v="2"/>
    <x v="1"/>
    <n v="355.14"/>
    <x v="1"/>
  </r>
  <r>
    <s v="ORD109963"/>
    <x v="1"/>
    <x v="4"/>
    <n v="2886.33"/>
    <n v="0.4"/>
    <n v="1154.5319999999999"/>
    <n v="1731.798"/>
    <n v="3"/>
    <x v="660"/>
    <d v="2023-01-10T00:00:00"/>
    <x v="1"/>
    <x v="0"/>
    <n v="295.74"/>
    <x v="5"/>
  </r>
  <r>
    <s v="ORD113363"/>
    <x v="0"/>
    <x v="4"/>
    <n v="2890.48"/>
    <n v="0.39"/>
    <n v="1127.2872"/>
    <n v="1763.1928"/>
    <n v="3"/>
    <x v="580"/>
    <d v="2024-02-09T00:00:00"/>
    <x v="0"/>
    <x v="0"/>
    <n v="187.2"/>
    <x v="1"/>
  </r>
  <r>
    <s v="ORD102679"/>
    <x v="0"/>
    <x v="0"/>
    <n v="2892.55"/>
    <n v="0.02"/>
    <n v="57.851000000000006"/>
    <n v="2834.6990000000001"/>
    <n v="3"/>
    <x v="279"/>
    <d v="2023-04-29T00:00:00"/>
    <x v="0"/>
    <x v="1"/>
    <n v="760.11"/>
    <x v="5"/>
  </r>
  <r>
    <s v="ORD111391"/>
    <x v="3"/>
    <x v="4"/>
    <n v="2894.12"/>
    <n v="0.44"/>
    <n v="1273.4128000000001"/>
    <n v="1620.7071999999998"/>
    <n v="3"/>
    <x v="386"/>
    <d v="2024-01-18T00:00:00"/>
    <x v="1"/>
    <x v="1"/>
    <n v="688.53"/>
    <x v="4"/>
  </r>
  <r>
    <s v="ORD101186"/>
    <x v="3"/>
    <x v="0"/>
    <n v="2894.92"/>
    <n v="0.34"/>
    <n v="984.27280000000007"/>
    <n v="1910.6471999999999"/>
    <n v="3"/>
    <x v="279"/>
    <d v="2023-05-01T00:00:00"/>
    <x v="2"/>
    <x v="0"/>
    <n v="277.08999999999997"/>
    <x v="4"/>
  </r>
  <r>
    <s v="ORD105670"/>
    <x v="0"/>
    <x v="0"/>
    <n v="2895.78"/>
    <n v="0.32"/>
    <n v="926.64960000000008"/>
    <n v="1969.1304"/>
    <n v="3"/>
    <x v="277"/>
    <d v="2024-07-24T00:00:00"/>
    <x v="2"/>
    <x v="0"/>
    <n v="171.5"/>
    <x v="2"/>
  </r>
  <r>
    <s v="ORD108891"/>
    <x v="2"/>
    <x v="3"/>
    <n v="2899.77"/>
    <n v="0.05"/>
    <n v="144.98850000000002"/>
    <n v="2754.7815000000001"/>
    <n v="3"/>
    <x v="723"/>
    <d v="2024-06-30T00:00:00"/>
    <x v="1"/>
    <x v="2"/>
    <n v="537.30999999999995"/>
    <x v="5"/>
  </r>
  <r>
    <s v="ORD111069"/>
    <x v="3"/>
    <x v="4"/>
    <n v="2904.14"/>
    <n v="0.26"/>
    <n v="755.07640000000004"/>
    <n v="2149.0636"/>
    <n v="3"/>
    <x v="363"/>
    <d v="2023-12-06T00:00:00"/>
    <x v="2"/>
    <x v="0"/>
    <n v="662.63"/>
    <x v="0"/>
  </r>
  <r>
    <s v="ORD102996"/>
    <x v="0"/>
    <x v="3"/>
    <n v="2904.31"/>
    <n v="0.1"/>
    <n v="290.43099999999998"/>
    <n v="2613.8789999999999"/>
    <n v="3"/>
    <x v="252"/>
    <d v="2023-02-22T00:00:00"/>
    <x v="2"/>
    <x v="1"/>
    <n v="678.96"/>
    <x v="4"/>
  </r>
  <r>
    <s v="ORD102630"/>
    <x v="0"/>
    <x v="2"/>
    <n v="2905.4"/>
    <n v="0.24"/>
    <n v="697.29600000000005"/>
    <n v="2208.1040000000003"/>
    <n v="3"/>
    <x v="411"/>
    <d v="2023-04-13T00:00:00"/>
    <x v="1"/>
    <x v="0"/>
    <n v="154.05000000000001"/>
    <x v="0"/>
  </r>
  <r>
    <s v="ORD101454"/>
    <x v="1"/>
    <x v="2"/>
    <n v="2905.86"/>
    <n v="0.25"/>
    <n v="726.46500000000003"/>
    <n v="2179.395"/>
    <n v="3"/>
    <x v="72"/>
    <d v="2024-02-10T00:00:00"/>
    <x v="0"/>
    <x v="0"/>
    <n v="217.68"/>
    <x v="5"/>
  </r>
  <r>
    <s v="ORD115340"/>
    <x v="1"/>
    <x v="1"/>
    <n v="2910.33"/>
    <n v="0.18"/>
    <n v="523.85939999999994"/>
    <n v="2386.4706000000001"/>
    <n v="3"/>
    <x v="82"/>
    <d v="2023-11-03T00:00:00"/>
    <x v="0"/>
    <x v="1"/>
    <n v="868.91"/>
    <x v="1"/>
  </r>
  <r>
    <s v="ORD109020"/>
    <x v="0"/>
    <x v="4"/>
    <n v="2917.63"/>
    <n v="0.36"/>
    <n v="1050.3468"/>
    <n v="1867.2832000000001"/>
    <n v="3"/>
    <x v="210"/>
    <d v="2024-05-14T00:00:00"/>
    <x v="2"/>
    <x v="0"/>
    <n v="476.9"/>
    <x v="2"/>
  </r>
  <r>
    <s v="ORD101055"/>
    <x v="1"/>
    <x v="4"/>
    <n v="2919.41"/>
    <n v="0.46"/>
    <n v="1342.9286"/>
    <n v="1576.4813999999999"/>
    <n v="3"/>
    <x v="624"/>
    <d v="2024-12-10T00:00:00"/>
    <x v="0"/>
    <x v="1"/>
    <n v="754.78"/>
    <x v="1"/>
  </r>
  <r>
    <s v="ORD103901"/>
    <x v="0"/>
    <x v="4"/>
    <n v="2922.17"/>
    <n v="0.36"/>
    <n v="1051.9811999999999"/>
    <n v="1870.1888000000001"/>
    <n v="3"/>
    <x v="73"/>
    <d v="2024-11-30T00:00:00"/>
    <x v="0"/>
    <x v="2"/>
    <n v="708.61"/>
    <x v="0"/>
  </r>
  <r>
    <s v="ORD112881"/>
    <x v="2"/>
    <x v="2"/>
    <n v="2929.91"/>
    <n v="0.19"/>
    <n v="556.68290000000002"/>
    <n v="2373.2271000000001"/>
    <n v="3"/>
    <x v="709"/>
    <d v="2023-11-02T00:00:00"/>
    <x v="1"/>
    <x v="2"/>
    <n v="154.84"/>
    <x v="0"/>
  </r>
  <r>
    <s v="ORD102701"/>
    <x v="0"/>
    <x v="2"/>
    <n v="2932.65"/>
    <n v="0"/>
    <n v="0"/>
    <n v="2932.65"/>
    <n v="3"/>
    <x v="444"/>
    <d v="2023-04-21T00:00:00"/>
    <x v="1"/>
    <x v="1"/>
    <n v="795.21"/>
    <x v="1"/>
  </r>
  <r>
    <s v="ORD108946"/>
    <x v="0"/>
    <x v="2"/>
    <n v="2936.69"/>
    <n v="0.23"/>
    <n v="675.43870000000004"/>
    <n v="2261.2512999999999"/>
    <n v="3"/>
    <x v="711"/>
    <d v="2024-08-10T00:00:00"/>
    <x v="2"/>
    <x v="0"/>
    <n v="571.63"/>
    <x v="2"/>
  </r>
  <r>
    <s v="ORD102038"/>
    <x v="2"/>
    <x v="1"/>
    <n v="2937.79"/>
    <n v="0.42"/>
    <n v="1233.8717999999999"/>
    <n v="1703.9182000000001"/>
    <n v="3"/>
    <x v="430"/>
    <d v="2024-02-25T00:00:00"/>
    <x v="0"/>
    <x v="1"/>
    <n v="645.48"/>
    <x v="3"/>
  </r>
  <r>
    <s v="ORD108103"/>
    <x v="3"/>
    <x v="4"/>
    <n v="2938.99"/>
    <n v="0.19"/>
    <n v="558.40809999999999"/>
    <n v="2380.5818999999997"/>
    <n v="3"/>
    <x v="718"/>
    <d v="2024-08-11T00:00:00"/>
    <x v="2"/>
    <x v="2"/>
    <n v="373.34"/>
    <x v="5"/>
  </r>
  <r>
    <s v="ORD100511"/>
    <x v="2"/>
    <x v="2"/>
    <n v="2939.22"/>
    <n v="0.15"/>
    <n v="440.88299999999998"/>
    <n v="2498.337"/>
    <n v="3"/>
    <x v="457"/>
    <d v="2024-07-01T00:00:00"/>
    <x v="0"/>
    <x v="0"/>
    <n v="846.42"/>
    <x v="4"/>
  </r>
  <r>
    <s v="ORD114412"/>
    <x v="0"/>
    <x v="4"/>
    <n v="2939.69"/>
    <n v="0.47"/>
    <n v="1381.6542999999999"/>
    <n v="1558.0357000000001"/>
    <n v="3"/>
    <x v="297"/>
    <d v="2024-05-17T00:00:00"/>
    <x v="0"/>
    <x v="0"/>
    <n v="661.36"/>
    <x v="4"/>
  </r>
  <r>
    <s v="ORD111475"/>
    <x v="1"/>
    <x v="1"/>
    <n v="2943.2"/>
    <n v="0.09"/>
    <n v="264.88799999999998"/>
    <n v="2678.3119999999999"/>
    <n v="3"/>
    <x v="321"/>
    <d v="2024-02-02T00:00:00"/>
    <x v="1"/>
    <x v="0"/>
    <n v="197.67"/>
    <x v="2"/>
  </r>
  <r>
    <s v="ORD111341"/>
    <x v="3"/>
    <x v="2"/>
    <n v="2945.87"/>
    <n v="0.24"/>
    <n v="707.00879999999995"/>
    <n v="2238.8611999999998"/>
    <n v="3"/>
    <x v="592"/>
    <d v="2023-12-21T00:00:00"/>
    <x v="1"/>
    <x v="1"/>
    <n v="409.71"/>
    <x v="0"/>
  </r>
  <r>
    <s v="ORD114687"/>
    <x v="1"/>
    <x v="0"/>
    <n v="2949.03"/>
    <n v="0.33"/>
    <n v="973.17990000000009"/>
    <n v="1975.8501000000001"/>
    <n v="3"/>
    <x v="693"/>
    <d v="2023-07-11T00:00:00"/>
    <x v="2"/>
    <x v="1"/>
    <n v="540.22"/>
    <x v="1"/>
  </r>
  <r>
    <s v="ORD106134"/>
    <x v="0"/>
    <x v="4"/>
    <n v="2952.57"/>
    <n v="0.35"/>
    <n v="1033.3995"/>
    <n v="1919.1705000000002"/>
    <n v="3"/>
    <x v="331"/>
    <d v="2023-10-20T00:00:00"/>
    <x v="1"/>
    <x v="1"/>
    <n v="697.04"/>
    <x v="1"/>
  </r>
  <r>
    <s v="ORD106616"/>
    <x v="2"/>
    <x v="2"/>
    <n v="2955.16"/>
    <n v="0.34"/>
    <n v="1004.7544"/>
    <n v="1950.4055999999998"/>
    <n v="3"/>
    <x v="342"/>
    <d v="2023-11-23T00:00:00"/>
    <x v="2"/>
    <x v="0"/>
    <n v="418.9"/>
    <x v="0"/>
  </r>
  <r>
    <s v="ORD107764"/>
    <x v="1"/>
    <x v="4"/>
    <n v="2958.1"/>
    <n v="0.12"/>
    <n v="354.97199999999998"/>
    <n v="2603.1279999999997"/>
    <n v="3"/>
    <x v="527"/>
    <d v="2024-01-31T00:00:00"/>
    <x v="2"/>
    <x v="0"/>
    <n v="770.75"/>
    <x v="0"/>
  </r>
  <r>
    <s v="ORD101619"/>
    <x v="1"/>
    <x v="0"/>
    <n v="2959.13"/>
    <n v="0.41"/>
    <n v="1213.2432999999999"/>
    <n v="1745.8867000000002"/>
    <n v="3"/>
    <x v="555"/>
    <d v="2023-01-15T00:00:00"/>
    <x v="0"/>
    <x v="1"/>
    <n v="702.47"/>
    <x v="3"/>
  </r>
  <r>
    <s v="ORD112602"/>
    <x v="3"/>
    <x v="1"/>
    <n v="2962.12"/>
    <n v="0.26"/>
    <n v="770.15120000000002"/>
    <n v="2191.9687999999996"/>
    <n v="3"/>
    <x v="694"/>
    <d v="2024-10-14T00:00:00"/>
    <x v="1"/>
    <x v="2"/>
    <n v="784.53"/>
    <x v="0"/>
  </r>
  <r>
    <s v="ORD103814"/>
    <x v="1"/>
    <x v="0"/>
    <n v="2963.33"/>
    <n v="0.28000000000000003"/>
    <n v="829.7324000000001"/>
    <n v="2133.5976000000001"/>
    <n v="3"/>
    <x v="670"/>
    <d v="2023-07-03T00:00:00"/>
    <x v="2"/>
    <x v="1"/>
    <n v="603.66"/>
    <x v="5"/>
  </r>
  <r>
    <s v="ORD104877"/>
    <x v="1"/>
    <x v="1"/>
    <n v="2964.1"/>
    <n v="0.04"/>
    <n v="118.56399999999999"/>
    <n v="2845.5360000000001"/>
    <n v="3"/>
    <x v="110"/>
    <d v="2024-10-22T00:00:00"/>
    <x v="2"/>
    <x v="0"/>
    <n v="513.95000000000005"/>
    <x v="2"/>
  </r>
  <r>
    <s v="ORD108236"/>
    <x v="3"/>
    <x v="3"/>
    <n v="2969.37"/>
    <n v="0.05"/>
    <n v="148.46850000000001"/>
    <n v="2820.9014999999999"/>
    <n v="3"/>
    <x v="336"/>
    <d v="2024-05-19T00:00:00"/>
    <x v="2"/>
    <x v="0"/>
    <n v="381.38"/>
    <x v="0"/>
  </r>
  <r>
    <s v="ORD105927"/>
    <x v="1"/>
    <x v="1"/>
    <n v="2970.08"/>
    <n v="0.32"/>
    <n v="950.42560000000003"/>
    <n v="2019.6543999999999"/>
    <n v="3"/>
    <x v="208"/>
    <d v="2024-08-05T00:00:00"/>
    <x v="2"/>
    <x v="1"/>
    <n v="830.27"/>
    <x v="0"/>
  </r>
  <r>
    <s v="ORD106788"/>
    <x v="1"/>
    <x v="1"/>
    <n v="2980.76"/>
    <n v="0.05"/>
    <n v="149.03800000000001"/>
    <n v="2831.7220000000002"/>
    <n v="3"/>
    <x v="250"/>
    <d v="2023-08-27T00:00:00"/>
    <x v="0"/>
    <x v="0"/>
    <n v="819.66"/>
    <x v="4"/>
  </r>
  <r>
    <s v="ORD105945"/>
    <x v="3"/>
    <x v="1"/>
    <n v="2980.88"/>
    <n v="0.31"/>
    <n v="924.07280000000003"/>
    <n v="2056.8072000000002"/>
    <n v="3"/>
    <x v="277"/>
    <d v="2024-07-25T00:00:00"/>
    <x v="0"/>
    <x v="0"/>
    <n v="726.44"/>
    <x v="2"/>
  </r>
  <r>
    <s v="ORD108415"/>
    <x v="1"/>
    <x v="4"/>
    <n v="2981.75"/>
    <n v="0.05"/>
    <n v="149.08750000000001"/>
    <n v="2832.6624999999999"/>
    <n v="3"/>
    <x v="407"/>
    <d v="2024-12-04T00:00:00"/>
    <x v="0"/>
    <x v="1"/>
    <n v="266.99"/>
    <x v="3"/>
  </r>
  <r>
    <s v="ORD113865"/>
    <x v="2"/>
    <x v="2"/>
    <n v="2984.59"/>
    <n v="0.38"/>
    <n v="1134.1442"/>
    <n v="1850.4458000000002"/>
    <n v="3"/>
    <x v="40"/>
    <d v="2024-04-09T00:00:00"/>
    <x v="2"/>
    <x v="1"/>
    <n v="647.88"/>
    <x v="2"/>
  </r>
  <r>
    <s v="ORD104332"/>
    <x v="0"/>
    <x v="2"/>
    <n v="2989.45"/>
    <n v="0.4"/>
    <n v="1195.78"/>
    <n v="1793.6699999999998"/>
    <n v="3"/>
    <x v="140"/>
    <d v="2023-05-11T00:00:00"/>
    <x v="0"/>
    <x v="1"/>
    <n v="581.29999999999995"/>
    <x v="5"/>
  </r>
  <r>
    <s v="ORD113816"/>
    <x v="0"/>
    <x v="2"/>
    <n v="2989.8"/>
    <n v="0.47"/>
    <n v="1405.2059999999999"/>
    <n v="1584.5940000000003"/>
    <n v="3"/>
    <x v="34"/>
    <d v="2024-01-07T00:00:00"/>
    <x v="0"/>
    <x v="2"/>
    <n v="751.54"/>
    <x v="2"/>
  </r>
  <r>
    <s v="ORD109442"/>
    <x v="1"/>
    <x v="1"/>
    <n v="2993.82"/>
    <n v="0.46"/>
    <n v="1377.1572000000001"/>
    <n v="1616.6628000000001"/>
    <n v="3"/>
    <x v="716"/>
    <d v="2023-08-01T00:00:00"/>
    <x v="1"/>
    <x v="2"/>
    <n v="519.5"/>
    <x v="1"/>
  </r>
  <r>
    <s v="ORD114551"/>
    <x v="1"/>
    <x v="3"/>
    <n v="2997.73"/>
    <n v="0.4"/>
    <n v="1199.0920000000001"/>
    <n v="1798.6379999999999"/>
    <n v="3"/>
    <x v="641"/>
    <d v="2023-11-28T00:00:00"/>
    <x v="0"/>
    <x v="2"/>
    <n v="727.37"/>
    <x v="5"/>
  </r>
  <r>
    <s v="ORD102309"/>
    <x v="0"/>
    <x v="4"/>
    <n v="2999.58"/>
    <n v="0.4"/>
    <n v="1199.8320000000001"/>
    <n v="1799.7479999999998"/>
    <n v="3"/>
    <x v="621"/>
    <d v="2024-12-17T00:00:00"/>
    <x v="0"/>
    <x v="2"/>
    <n v="698.4"/>
    <x v="4"/>
  </r>
  <r>
    <s v="ORD114127"/>
    <x v="1"/>
    <x v="4"/>
    <n v="3000.1"/>
    <n v="0.13"/>
    <n v="390.01299999999998"/>
    <n v="2610.087"/>
    <n v="3"/>
    <x v="362"/>
    <d v="2023-10-08T00:00:00"/>
    <x v="0"/>
    <x v="2"/>
    <n v="525.62"/>
    <x v="3"/>
  </r>
  <r>
    <s v="ORD102872"/>
    <x v="1"/>
    <x v="4"/>
    <n v="3000.49"/>
    <n v="0.5"/>
    <n v="1500.2449999999999"/>
    <n v="1500.2449999999999"/>
    <n v="3"/>
    <x v="409"/>
    <d v="2023-08-19T00:00:00"/>
    <x v="2"/>
    <x v="0"/>
    <n v="677.67"/>
    <x v="5"/>
  </r>
  <r>
    <s v="ORD100529"/>
    <x v="2"/>
    <x v="2"/>
    <n v="3000.92"/>
    <n v="0.46"/>
    <n v="1380.4232000000002"/>
    <n v="1620.4967999999999"/>
    <n v="3"/>
    <x v="635"/>
    <d v="2024-07-12T00:00:00"/>
    <x v="1"/>
    <x v="1"/>
    <n v="368.6"/>
    <x v="1"/>
  </r>
  <r>
    <s v="ORD107107"/>
    <x v="3"/>
    <x v="4"/>
    <n v="3003.39"/>
    <n v="0.13"/>
    <n v="390.44069999999999"/>
    <n v="2612.9492999999998"/>
    <n v="3"/>
    <x v="120"/>
    <d v="2023-05-11T00:00:00"/>
    <x v="1"/>
    <x v="2"/>
    <n v="391.49"/>
    <x v="5"/>
  </r>
  <r>
    <s v="ORD104983"/>
    <x v="2"/>
    <x v="0"/>
    <n v="3007.36"/>
    <n v="0.44"/>
    <n v="1323.2384"/>
    <n v="1684.1216000000002"/>
    <n v="3"/>
    <x v="142"/>
    <d v="2023-07-19T00:00:00"/>
    <x v="2"/>
    <x v="0"/>
    <n v="476.69"/>
    <x v="1"/>
  </r>
  <r>
    <s v="ORD111761"/>
    <x v="1"/>
    <x v="1"/>
    <n v="3007.9"/>
    <n v="0.04"/>
    <n v="120.316"/>
    <n v="2887.5840000000003"/>
    <n v="3"/>
    <x v="445"/>
    <d v="2023-04-10T00:00:00"/>
    <x v="0"/>
    <x v="0"/>
    <n v="498.63"/>
    <x v="3"/>
  </r>
  <r>
    <s v="ORD100228"/>
    <x v="1"/>
    <x v="2"/>
    <n v="3009.77"/>
    <n v="0.2"/>
    <n v="601.95400000000006"/>
    <n v="2407.8159999999998"/>
    <n v="3"/>
    <x v="565"/>
    <d v="2024-06-29T00:00:00"/>
    <x v="1"/>
    <x v="0"/>
    <n v="385.71"/>
    <x v="3"/>
  </r>
  <r>
    <s v="ORD101859"/>
    <x v="1"/>
    <x v="0"/>
    <n v="3011.91"/>
    <n v="0.39"/>
    <n v="1174.6449"/>
    <n v="1837.2650999999998"/>
    <n v="3"/>
    <x v="509"/>
    <d v="2024-09-25T00:00:00"/>
    <x v="2"/>
    <x v="1"/>
    <n v="348.8"/>
    <x v="0"/>
  </r>
  <r>
    <s v="ORD112617"/>
    <x v="0"/>
    <x v="3"/>
    <n v="3012.46"/>
    <n v="0.17"/>
    <n v="512.1182"/>
    <n v="2500.3418000000001"/>
    <n v="3"/>
    <x v="207"/>
    <d v="2023-06-16T00:00:00"/>
    <x v="1"/>
    <x v="1"/>
    <n v="351.38"/>
    <x v="4"/>
  </r>
  <r>
    <s v="ORD108551"/>
    <x v="2"/>
    <x v="1"/>
    <n v="3016.91"/>
    <n v="0.38"/>
    <n v="1146.4258"/>
    <n v="1870.4841999999999"/>
    <n v="3"/>
    <x v="486"/>
    <d v="2023-12-23T00:00:00"/>
    <x v="2"/>
    <x v="1"/>
    <n v="159.46"/>
    <x v="2"/>
  </r>
  <r>
    <s v="ORD111890"/>
    <x v="3"/>
    <x v="3"/>
    <n v="3021.71"/>
    <n v="0.27"/>
    <n v="815.86170000000004"/>
    <n v="2205.8483000000001"/>
    <n v="3"/>
    <x v="80"/>
    <d v="2024-09-09T00:00:00"/>
    <x v="2"/>
    <x v="2"/>
    <n v="596.65"/>
    <x v="2"/>
  </r>
  <r>
    <s v="ORD111160"/>
    <x v="0"/>
    <x v="1"/>
    <n v="3025.64"/>
    <n v="0.25"/>
    <n v="756.41"/>
    <n v="2269.23"/>
    <n v="3"/>
    <x v="600"/>
    <d v="2024-03-24T00:00:00"/>
    <x v="1"/>
    <x v="0"/>
    <n v="626.67999999999995"/>
    <x v="1"/>
  </r>
  <r>
    <s v="ORD110604"/>
    <x v="2"/>
    <x v="3"/>
    <n v="3025.86"/>
    <n v="0.37"/>
    <n v="1119.5681999999999"/>
    <n v="1906.2918000000002"/>
    <n v="3"/>
    <x v="595"/>
    <d v="2024-02-11T00:00:00"/>
    <x v="2"/>
    <x v="2"/>
    <n v="822"/>
    <x v="3"/>
  </r>
  <r>
    <s v="ORD109242"/>
    <x v="2"/>
    <x v="0"/>
    <n v="3031.03"/>
    <n v="0.49"/>
    <n v="1485.2047"/>
    <n v="1545.8253000000002"/>
    <n v="3"/>
    <x v="271"/>
    <d v="2024-10-04T00:00:00"/>
    <x v="2"/>
    <x v="0"/>
    <n v="402.59"/>
    <x v="4"/>
  </r>
  <r>
    <s v="ORD113937"/>
    <x v="0"/>
    <x v="0"/>
    <n v="3031.27"/>
    <n v="0.09"/>
    <n v="272.8143"/>
    <n v="2758.4557"/>
    <n v="3"/>
    <x v="356"/>
    <d v="2024-02-25T00:00:00"/>
    <x v="0"/>
    <x v="1"/>
    <n v="901.53"/>
    <x v="3"/>
  </r>
  <r>
    <s v="ORD113048"/>
    <x v="1"/>
    <x v="2"/>
    <n v="3031.47"/>
    <n v="0.31"/>
    <n v="939.75569999999993"/>
    <n v="2091.7142999999996"/>
    <n v="3"/>
    <x v="437"/>
    <d v="2023-12-16T00:00:00"/>
    <x v="2"/>
    <x v="0"/>
    <n v="732.04"/>
    <x v="2"/>
  </r>
  <r>
    <s v="ORD105582"/>
    <x v="2"/>
    <x v="4"/>
    <n v="3032.04"/>
    <n v="0.28999999999999998"/>
    <n v="879.2915999999999"/>
    <n v="2152.7483999999999"/>
    <n v="3"/>
    <x v="322"/>
    <d v="2023-01-18T00:00:00"/>
    <x v="1"/>
    <x v="2"/>
    <n v="667.52"/>
    <x v="4"/>
  </r>
  <r>
    <s v="ORD103791"/>
    <x v="2"/>
    <x v="2"/>
    <n v="3034.62"/>
    <n v="0.3"/>
    <n v="910.38599999999997"/>
    <n v="2124.2339999999999"/>
    <n v="3"/>
    <x v="369"/>
    <d v="2023-12-04T00:00:00"/>
    <x v="1"/>
    <x v="2"/>
    <n v="852.6"/>
    <x v="2"/>
  </r>
  <r>
    <s v="ORD101397"/>
    <x v="0"/>
    <x v="1"/>
    <n v="3037.23"/>
    <n v="0.35"/>
    <n v="1063.0304999999998"/>
    <n v="1974.1995000000002"/>
    <n v="3"/>
    <x v="589"/>
    <d v="2023-12-02T00:00:00"/>
    <x v="1"/>
    <x v="0"/>
    <n v="338.43"/>
    <x v="1"/>
  </r>
  <r>
    <s v="ORD100047"/>
    <x v="0"/>
    <x v="2"/>
    <n v="3038.02"/>
    <n v="0.19"/>
    <n v="577.22379999999998"/>
    <n v="2460.7961999999998"/>
    <n v="3"/>
    <x v="337"/>
    <d v="2024-02-19T00:00:00"/>
    <x v="2"/>
    <x v="0"/>
    <n v="249.34"/>
    <x v="3"/>
  </r>
  <r>
    <s v="ORD101738"/>
    <x v="0"/>
    <x v="3"/>
    <n v="3040.99"/>
    <n v="0.11"/>
    <n v="334.50889999999998"/>
    <n v="2706.4811"/>
    <n v="3"/>
    <x v="179"/>
    <d v="2023-12-11T00:00:00"/>
    <x v="2"/>
    <x v="2"/>
    <n v="794.81"/>
    <x v="2"/>
  </r>
  <r>
    <s v="ORD105100"/>
    <x v="0"/>
    <x v="4"/>
    <n v="3043.16"/>
    <n v="0.18"/>
    <n v="547.76879999999994"/>
    <n v="2495.3912"/>
    <n v="3"/>
    <x v="381"/>
    <d v="2023-11-15T00:00:00"/>
    <x v="0"/>
    <x v="0"/>
    <n v="493.07"/>
    <x v="5"/>
  </r>
  <r>
    <s v="ORD109968"/>
    <x v="3"/>
    <x v="3"/>
    <n v="3044.43"/>
    <n v="0.22"/>
    <n v="669.77459999999996"/>
    <n v="2374.6553999999996"/>
    <n v="3"/>
    <x v="188"/>
    <d v="2023-08-30T00:00:00"/>
    <x v="1"/>
    <x v="2"/>
    <n v="552.09"/>
    <x v="1"/>
  </r>
  <r>
    <s v="ORD103112"/>
    <x v="2"/>
    <x v="3"/>
    <n v="3047.19"/>
    <n v="0.03"/>
    <n v="91.415700000000001"/>
    <n v="2955.7743"/>
    <n v="3"/>
    <x v="597"/>
    <d v="2023-04-24T00:00:00"/>
    <x v="0"/>
    <x v="2"/>
    <n v="196.64"/>
    <x v="3"/>
  </r>
  <r>
    <s v="ORD110550"/>
    <x v="0"/>
    <x v="1"/>
    <n v="3051.64"/>
    <n v="0.33"/>
    <n v="1007.0412"/>
    <n v="2044.5987999999998"/>
    <n v="3"/>
    <x v="534"/>
    <d v="2024-10-02T00:00:00"/>
    <x v="1"/>
    <x v="1"/>
    <n v="375.21"/>
    <x v="1"/>
  </r>
  <r>
    <s v="ORD104965"/>
    <x v="2"/>
    <x v="0"/>
    <n v="3051.98"/>
    <n v="0.45"/>
    <n v="1373.3910000000001"/>
    <n v="1678.5889999999999"/>
    <n v="3"/>
    <x v="470"/>
    <d v="2024-12-09T00:00:00"/>
    <x v="1"/>
    <x v="1"/>
    <n v="544.79"/>
    <x v="5"/>
  </r>
  <r>
    <s v="ORD112105"/>
    <x v="1"/>
    <x v="3"/>
    <n v="3054.79"/>
    <n v="0.39"/>
    <n v="1191.3680999999999"/>
    <n v="1863.4219000000001"/>
    <n v="3"/>
    <x v="319"/>
    <d v="2024-03-07T00:00:00"/>
    <x v="2"/>
    <x v="0"/>
    <n v="683.57"/>
    <x v="5"/>
  </r>
  <r>
    <s v="ORD100176"/>
    <x v="0"/>
    <x v="0"/>
    <n v="3057.15"/>
    <n v="0.33"/>
    <n v="1008.8595"/>
    <n v="2048.2905000000001"/>
    <n v="3"/>
    <x v="680"/>
    <d v="2023-05-04T00:00:00"/>
    <x v="2"/>
    <x v="2"/>
    <n v="814"/>
    <x v="5"/>
  </r>
  <r>
    <s v="ORD111883"/>
    <x v="1"/>
    <x v="0"/>
    <n v="3057.52"/>
    <n v="0.37"/>
    <n v="1131.2824000000001"/>
    <n v="1926.2375999999999"/>
    <n v="3"/>
    <x v="232"/>
    <d v="2024-12-31T00:00:00"/>
    <x v="1"/>
    <x v="0"/>
    <n v="874.58"/>
    <x v="3"/>
  </r>
  <r>
    <s v="ORD104861"/>
    <x v="2"/>
    <x v="3"/>
    <n v="3057.78"/>
    <n v="0.46"/>
    <n v="1406.5788000000002"/>
    <n v="1651.2012"/>
    <n v="3"/>
    <x v="519"/>
    <d v="2024-10-25T00:00:00"/>
    <x v="0"/>
    <x v="2"/>
    <n v="219.35"/>
    <x v="0"/>
  </r>
  <r>
    <s v="ORD104476"/>
    <x v="0"/>
    <x v="4"/>
    <n v="3061.05"/>
    <n v="0.12"/>
    <n v="367.32600000000002"/>
    <n v="2693.7240000000002"/>
    <n v="3"/>
    <x v="577"/>
    <d v="2023-05-18T00:00:00"/>
    <x v="2"/>
    <x v="0"/>
    <n v="637.01"/>
    <x v="2"/>
  </r>
  <r>
    <s v="ORD100434"/>
    <x v="3"/>
    <x v="3"/>
    <n v="3062.54"/>
    <n v="0.28000000000000003"/>
    <n v="857.51120000000003"/>
    <n v="2205.0288"/>
    <n v="3"/>
    <x v="722"/>
    <d v="2023-06-25T00:00:00"/>
    <x v="0"/>
    <x v="0"/>
    <n v="628.74"/>
    <x v="5"/>
  </r>
  <r>
    <s v="ORD107311"/>
    <x v="3"/>
    <x v="2"/>
    <n v="3065.56"/>
    <n v="0.5"/>
    <n v="1532.78"/>
    <n v="1532.78"/>
    <n v="3"/>
    <x v="567"/>
    <d v="2024-02-29T00:00:00"/>
    <x v="2"/>
    <x v="0"/>
    <n v="914.79"/>
    <x v="5"/>
  </r>
  <r>
    <s v="ORD113257"/>
    <x v="2"/>
    <x v="3"/>
    <n v="3074"/>
    <n v="0.31"/>
    <n v="952.93999999999994"/>
    <n v="2121.06"/>
    <n v="3"/>
    <x v="724"/>
    <d v="2024-07-31T00:00:00"/>
    <x v="2"/>
    <x v="0"/>
    <n v="850.97"/>
    <x v="1"/>
  </r>
  <r>
    <s v="ORD104655"/>
    <x v="1"/>
    <x v="4"/>
    <n v="3076.45"/>
    <n v="0.14000000000000001"/>
    <n v="430.70300000000003"/>
    <n v="2645.7469999999998"/>
    <n v="3"/>
    <x v="97"/>
    <d v="2024-11-06T00:00:00"/>
    <x v="2"/>
    <x v="2"/>
    <n v="572.11"/>
    <x v="2"/>
  </r>
  <r>
    <s v="ORD104543"/>
    <x v="3"/>
    <x v="2"/>
    <n v="3076.73"/>
    <n v="0.15"/>
    <n v="461.5095"/>
    <n v="2615.2204999999999"/>
    <n v="3"/>
    <x v="192"/>
    <d v="2023-05-26T00:00:00"/>
    <x v="0"/>
    <x v="2"/>
    <n v="155.86000000000001"/>
    <x v="0"/>
  </r>
  <r>
    <s v="ORD113036"/>
    <x v="0"/>
    <x v="3"/>
    <n v="3079.15"/>
    <n v="0.37"/>
    <n v="1139.2855"/>
    <n v="1939.8645000000001"/>
    <n v="3"/>
    <x v="214"/>
    <d v="2024-09-04T00:00:00"/>
    <x v="1"/>
    <x v="0"/>
    <n v="438.68"/>
    <x v="4"/>
  </r>
  <r>
    <s v="ORD112108"/>
    <x v="0"/>
    <x v="4"/>
    <n v="3083.47"/>
    <n v="0.13"/>
    <n v="400.85109999999997"/>
    <n v="2682.6188999999999"/>
    <n v="3"/>
    <x v="376"/>
    <d v="2023-04-12T00:00:00"/>
    <x v="0"/>
    <x v="0"/>
    <n v="212.88"/>
    <x v="4"/>
  </r>
  <r>
    <s v="ORD106585"/>
    <x v="0"/>
    <x v="2"/>
    <n v="3088.09"/>
    <n v="0.49"/>
    <n v="1513.1641"/>
    <n v="1574.9259000000002"/>
    <n v="3"/>
    <x v="481"/>
    <d v="2024-06-12T00:00:00"/>
    <x v="1"/>
    <x v="0"/>
    <n v="546.26"/>
    <x v="2"/>
  </r>
  <r>
    <s v="ORD106373"/>
    <x v="1"/>
    <x v="4"/>
    <n v="3088.95"/>
    <n v="0.1"/>
    <n v="308.89499999999998"/>
    <n v="2780.0549999999998"/>
    <n v="3"/>
    <x v="582"/>
    <d v="2023-07-30T00:00:00"/>
    <x v="1"/>
    <x v="2"/>
    <n v="576.19000000000005"/>
    <x v="0"/>
  </r>
  <r>
    <s v="ORD105955"/>
    <x v="2"/>
    <x v="3"/>
    <n v="3092.47"/>
    <n v="0.27"/>
    <n v="834.96690000000001"/>
    <n v="2257.5030999999999"/>
    <n v="3"/>
    <x v="239"/>
    <d v="2023-08-27T00:00:00"/>
    <x v="2"/>
    <x v="1"/>
    <n v="278.01"/>
    <x v="5"/>
  </r>
  <r>
    <s v="ORD102408"/>
    <x v="0"/>
    <x v="3"/>
    <n v="3107.02"/>
    <n v="0.01"/>
    <n v="31.0702"/>
    <n v="3075.9497999999999"/>
    <n v="3"/>
    <x v="478"/>
    <d v="2024-02-10T00:00:00"/>
    <x v="0"/>
    <x v="0"/>
    <n v="552.65"/>
    <x v="3"/>
  </r>
  <r>
    <s v="ORD100060"/>
    <x v="0"/>
    <x v="4"/>
    <n v="3111.76"/>
    <n v="0.08"/>
    <n v="248.94080000000002"/>
    <n v="2862.8192000000004"/>
    <n v="3"/>
    <x v="713"/>
    <d v="2023-05-11T00:00:00"/>
    <x v="2"/>
    <x v="1"/>
    <n v="835.81"/>
    <x v="4"/>
  </r>
  <r>
    <s v="ORD109592"/>
    <x v="1"/>
    <x v="4"/>
    <n v="3112.4"/>
    <n v="0.3"/>
    <n v="933.72"/>
    <n v="2178.6800000000003"/>
    <n v="3"/>
    <x v="649"/>
    <d v="2023-05-21T00:00:00"/>
    <x v="2"/>
    <x v="0"/>
    <n v="567.22"/>
    <x v="0"/>
  </r>
  <r>
    <s v="ORD113022"/>
    <x v="3"/>
    <x v="3"/>
    <n v="3115.27"/>
    <n v="0.41"/>
    <n v="1277.2606999999998"/>
    <n v="1838.0093000000002"/>
    <n v="3"/>
    <x v="305"/>
    <d v="2024-07-25T00:00:00"/>
    <x v="1"/>
    <x v="1"/>
    <n v="754.25"/>
    <x v="5"/>
  </r>
  <r>
    <s v="ORD110896"/>
    <x v="3"/>
    <x v="1"/>
    <n v="3119.11"/>
    <n v="0.23"/>
    <n v="717.39530000000002"/>
    <n v="2401.7147"/>
    <n v="3"/>
    <x v="355"/>
    <d v="2023-12-11T00:00:00"/>
    <x v="0"/>
    <x v="0"/>
    <n v="377.96"/>
    <x v="0"/>
  </r>
  <r>
    <s v="ORD106313"/>
    <x v="0"/>
    <x v="2"/>
    <n v="3122.14"/>
    <n v="0.26"/>
    <n v="811.75639999999999"/>
    <n v="2310.3836000000001"/>
    <n v="3"/>
    <x v="353"/>
    <d v="2024-04-06T00:00:00"/>
    <x v="2"/>
    <x v="1"/>
    <n v="442.6"/>
    <x v="4"/>
  </r>
  <r>
    <s v="ORD102116"/>
    <x v="1"/>
    <x v="3"/>
    <n v="3124.6"/>
    <n v="0.02"/>
    <n v="62.491999999999997"/>
    <n v="3062.1079999999997"/>
    <n v="3"/>
    <x v="373"/>
    <d v="2024-04-09T00:00:00"/>
    <x v="1"/>
    <x v="1"/>
    <n v="747.48"/>
    <x v="1"/>
  </r>
  <r>
    <s v="ORD103677"/>
    <x v="2"/>
    <x v="1"/>
    <n v="3124.66"/>
    <n v="0.34"/>
    <n v="1062.3843999999999"/>
    <n v="2062.2755999999999"/>
    <n v="3"/>
    <x v="156"/>
    <d v="2024-05-10T00:00:00"/>
    <x v="0"/>
    <x v="0"/>
    <n v="569.65"/>
    <x v="2"/>
  </r>
  <r>
    <s v="ORD110374"/>
    <x v="2"/>
    <x v="0"/>
    <n v="3124.73"/>
    <n v="0.42"/>
    <n v="1312.3866"/>
    <n v="1812.3434"/>
    <n v="3"/>
    <x v="123"/>
    <d v="2023-09-12T00:00:00"/>
    <x v="1"/>
    <x v="2"/>
    <n v="886.83"/>
    <x v="1"/>
  </r>
  <r>
    <s v="ORD114461"/>
    <x v="1"/>
    <x v="1"/>
    <n v="3125.88"/>
    <n v="0.33"/>
    <n v="1031.5404000000001"/>
    <n v="2094.3396000000002"/>
    <n v="3"/>
    <x v="115"/>
    <d v="2024-03-16T00:00:00"/>
    <x v="1"/>
    <x v="1"/>
    <n v="278.70999999999998"/>
    <x v="0"/>
  </r>
  <r>
    <s v="ORD101084"/>
    <x v="2"/>
    <x v="4"/>
    <n v="3127.18"/>
    <n v="0.39"/>
    <n v="1219.6002000000001"/>
    <n v="1907.5797999999998"/>
    <n v="3"/>
    <x v="54"/>
    <d v="2023-04-06T00:00:00"/>
    <x v="1"/>
    <x v="0"/>
    <n v="210.46"/>
    <x v="3"/>
  </r>
  <r>
    <s v="ORD103373"/>
    <x v="0"/>
    <x v="4"/>
    <n v="3131.34"/>
    <n v="0.27"/>
    <n v="845.46180000000004"/>
    <n v="2285.8782000000001"/>
    <n v="3"/>
    <x v="475"/>
    <d v="2024-11-13T00:00:00"/>
    <x v="1"/>
    <x v="0"/>
    <n v="654.29"/>
    <x v="1"/>
  </r>
  <r>
    <s v="ORD106343"/>
    <x v="2"/>
    <x v="4"/>
    <n v="3140.71"/>
    <n v="0.16"/>
    <n v="502.5136"/>
    <n v="2638.1963999999998"/>
    <n v="3"/>
    <x v="45"/>
    <d v="2023-05-28T00:00:00"/>
    <x v="2"/>
    <x v="2"/>
    <n v="168.73"/>
    <x v="3"/>
  </r>
  <r>
    <s v="ORD109553"/>
    <x v="3"/>
    <x v="1"/>
    <n v="3142.59"/>
    <n v="0.14000000000000001"/>
    <n v="439.96260000000007"/>
    <n v="2702.6274000000003"/>
    <n v="3"/>
    <x v="205"/>
    <d v="2024-05-03T00:00:00"/>
    <x v="0"/>
    <x v="2"/>
    <n v="839.43"/>
    <x v="5"/>
  </r>
  <r>
    <s v="ORD112472"/>
    <x v="3"/>
    <x v="2"/>
    <n v="3147.81"/>
    <n v="0.41"/>
    <n v="1290.6020999999998"/>
    <n v="1857.2079000000001"/>
    <n v="3"/>
    <x v="418"/>
    <d v="2024-05-23T00:00:00"/>
    <x v="1"/>
    <x v="2"/>
    <n v="660.66"/>
    <x v="1"/>
  </r>
  <r>
    <s v="ORD114543"/>
    <x v="3"/>
    <x v="4"/>
    <n v="3148.82"/>
    <n v="0.41"/>
    <n v="1291.0162"/>
    <n v="1857.8038000000001"/>
    <n v="3"/>
    <x v="61"/>
    <d v="2023-07-23T00:00:00"/>
    <x v="1"/>
    <x v="0"/>
    <n v="254.99"/>
    <x v="0"/>
  </r>
  <r>
    <s v="ORD114315"/>
    <x v="2"/>
    <x v="4"/>
    <n v="3150.17"/>
    <n v="0.34"/>
    <n v="1071.0578"/>
    <n v="2079.1122"/>
    <n v="3"/>
    <x v="563"/>
    <d v="2023-07-20T00:00:00"/>
    <x v="1"/>
    <x v="1"/>
    <n v="917.46"/>
    <x v="4"/>
  </r>
  <r>
    <s v="ORD101618"/>
    <x v="2"/>
    <x v="0"/>
    <n v="3152.58"/>
    <n v="0.02"/>
    <n v="63.051600000000001"/>
    <n v="3089.5284000000001"/>
    <n v="3"/>
    <x v="146"/>
    <d v="2023-12-29T00:00:00"/>
    <x v="2"/>
    <x v="2"/>
    <n v="604.79"/>
    <x v="4"/>
  </r>
  <r>
    <s v="ORD105220"/>
    <x v="2"/>
    <x v="0"/>
    <n v="3154.73"/>
    <n v="0.03"/>
    <n v="94.641899999999993"/>
    <n v="3060.0880999999999"/>
    <n v="3"/>
    <x v="336"/>
    <d v="2024-05-24T00:00:00"/>
    <x v="0"/>
    <x v="0"/>
    <n v="340.46"/>
    <x v="0"/>
  </r>
  <r>
    <s v="ORD115263"/>
    <x v="3"/>
    <x v="2"/>
    <n v="3155.86"/>
    <n v="0.48"/>
    <n v="1514.8127999999999"/>
    <n v="1641.0472000000002"/>
    <n v="3"/>
    <x v="265"/>
    <d v="2023-10-15T00:00:00"/>
    <x v="2"/>
    <x v="0"/>
    <n v="639.04999999999995"/>
    <x v="0"/>
  </r>
  <r>
    <s v="ORD109403"/>
    <x v="1"/>
    <x v="0"/>
    <n v="3156.73"/>
    <n v="0.25"/>
    <n v="789.1825"/>
    <n v="2367.5475000000001"/>
    <n v="3"/>
    <x v="330"/>
    <d v="2023-04-07T00:00:00"/>
    <x v="0"/>
    <x v="1"/>
    <n v="596.5"/>
    <x v="5"/>
  </r>
  <r>
    <s v="ORD101491"/>
    <x v="0"/>
    <x v="4"/>
    <n v="3160.25"/>
    <n v="0.28999999999999998"/>
    <n v="916.47249999999997"/>
    <n v="2243.7775000000001"/>
    <n v="3"/>
    <x v="541"/>
    <d v="2023-03-17T00:00:00"/>
    <x v="0"/>
    <x v="0"/>
    <n v="266.33999999999997"/>
    <x v="1"/>
  </r>
  <r>
    <s v="ORD104619"/>
    <x v="0"/>
    <x v="1"/>
    <n v="3162.35"/>
    <n v="0.34"/>
    <n v="1075.1990000000001"/>
    <n v="2087.1509999999998"/>
    <n v="3"/>
    <x v="193"/>
    <d v="2023-06-26T00:00:00"/>
    <x v="2"/>
    <x v="1"/>
    <n v="519.32000000000005"/>
    <x v="0"/>
  </r>
  <r>
    <s v="ORD106688"/>
    <x v="2"/>
    <x v="3"/>
    <n v="3165.97"/>
    <n v="0.35"/>
    <n v="1108.0894999999998"/>
    <n v="2057.8805000000002"/>
    <n v="3"/>
    <x v="520"/>
    <d v="2024-05-18T00:00:00"/>
    <x v="2"/>
    <x v="0"/>
    <n v="173.58"/>
    <x v="1"/>
  </r>
  <r>
    <s v="ORD113655"/>
    <x v="3"/>
    <x v="0"/>
    <n v="3173.57"/>
    <n v="0.02"/>
    <n v="63.471400000000003"/>
    <n v="3110.0986000000003"/>
    <n v="3"/>
    <x v="486"/>
    <d v="2023-12-20T00:00:00"/>
    <x v="2"/>
    <x v="0"/>
    <n v="679.14"/>
    <x v="4"/>
  </r>
  <r>
    <s v="ORD101595"/>
    <x v="3"/>
    <x v="1"/>
    <n v="3176.57"/>
    <n v="0.22"/>
    <n v="698.84540000000004"/>
    <n v="2477.7246"/>
    <n v="3"/>
    <x v="524"/>
    <d v="2023-06-02T00:00:00"/>
    <x v="1"/>
    <x v="1"/>
    <n v="603.6"/>
    <x v="4"/>
  </r>
  <r>
    <s v="ORD102452"/>
    <x v="2"/>
    <x v="3"/>
    <n v="3181.17"/>
    <n v="0.3"/>
    <n v="954.351"/>
    <n v="2226.819"/>
    <n v="3"/>
    <x v="728"/>
    <d v="2023-10-31T00:00:00"/>
    <x v="1"/>
    <x v="0"/>
    <n v="781.72"/>
    <x v="2"/>
  </r>
  <r>
    <s v="ORD101934"/>
    <x v="0"/>
    <x v="1"/>
    <n v="3182.25"/>
    <n v="0.05"/>
    <n v="159.11250000000001"/>
    <n v="3023.1374999999998"/>
    <n v="3"/>
    <x v="569"/>
    <d v="2024-04-21T00:00:00"/>
    <x v="0"/>
    <x v="0"/>
    <n v="639.77"/>
    <x v="4"/>
  </r>
  <r>
    <s v="ORD106404"/>
    <x v="2"/>
    <x v="2"/>
    <n v="3186.09"/>
    <n v="0.27"/>
    <n v="860.24430000000007"/>
    <n v="2325.8456999999999"/>
    <n v="3"/>
    <x v="238"/>
    <d v="2023-03-16T00:00:00"/>
    <x v="0"/>
    <x v="1"/>
    <n v="463.62"/>
    <x v="4"/>
  </r>
  <r>
    <s v="ORD108613"/>
    <x v="2"/>
    <x v="4"/>
    <n v="3189.5"/>
    <n v="0.21"/>
    <n v="669.79499999999996"/>
    <n v="2519.7049999999999"/>
    <n v="3"/>
    <x v="295"/>
    <d v="2024-03-14T00:00:00"/>
    <x v="0"/>
    <x v="0"/>
    <n v="753.46"/>
    <x v="2"/>
  </r>
  <r>
    <s v="ORD100689"/>
    <x v="2"/>
    <x v="4"/>
    <n v="3190.97"/>
    <n v="0.15"/>
    <n v="478.64549999999997"/>
    <n v="2712.3244999999997"/>
    <n v="3"/>
    <x v="550"/>
    <d v="2025-01-06T00:00:00"/>
    <x v="0"/>
    <x v="2"/>
    <n v="512.83000000000004"/>
    <x v="1"/>
  </r>
  <r>
    <s v="ORD108751"/>
    <x v="0"/>
    <x v="1"/>
    <n v="3198.49"/>
    <n v="0.28999999999999998"/>
    <n v="927.56209999999987"/>
    <n v="2270.9278999999997"/>
    <n v="3"/>
    <x v="227"/>
    <d v="2023-03-16T00:00:00"/>
    <x v="2"/>
    <x v="0"/>
    <n v="416.99"/>
    <x v="4"/>
  </r>
  <r>
    <s v="ORD107148"/>
    <x v="1"/>
    <x v="1"/>
    <n v="3199.6"/>
    <n v="0.44"/>
    <n v="1407.8240000000001"/>
    <n v="1791.7759999999998"/>
    <n v="3"/>
    <x v="504"/>
    <d v="2023-03-23T00:00:00"/>
    <x v="1"/>
    <x v="0"/>
    <n v="935.08"/>
    <x v="0"/>
  </r>
  <r>
    <s v="ORD107642"/>
    <x v="3"/>
    <x v="1"/>
    <n v="3202"/>
    <n v="0.45"/>
    <n v="1440.9"/>
    <n v="1761.1"/>
    <n v="3"/>
    <x v="495"/>
    <d v="2023-07-23T00:00:00"/>
    <x v="1"/>
    <x v="0"/>
    <n v="625.74"/>
    <x v="2"/>
  </r>
  <r>
    <s v="ORD111985"/>
    <x v="3"/>
    <x v="1"/>
    <n v="3204.24"/>
    <n v="0.27"/>
    <n v="865.14480000000003"/>
    <n v="2339.0951999999997"/>
    <n v="3"/>
    <x v="723"/>
    <d v="2024-06-25T00:00:00"/>
    <x v="0"/>
    <x v="2"/>
    <n v="904.49"/>
    <x v="0"/>
  </r>
  <r>
    <s v="ORD102833"/>
    <x v="1"/>
    <x v="4"/>
    <n v="3206.83"/>
    <n v="0.08"/>
    <n v="256.54640000000001"/>
    <n v="2950.2835999999998"/>
    <n v="3"/>
    <x v="485"/>
    <d v="2024-07-09T00:00:00"/>
    <x v="0"/>
    <x v="2"/>
    <n v="745"/>
    <x v="3"/>
  </r>
  <r>
    <s v="ORD102839"/>
    <x v="0"/>
    <x v="3"/>
    <n v="3206.97"/>
    <n v="0.22"/>
    <n v="705.53339999999992"/>
    <n v="2501.4366"/>
    <n v="3"/>
    <x v="186"/>
    <d v="2023-08-07T00:00:00"/>
    <x v="2"/>
    <x v="2"/>
    <n v="526.25"/>
    <x v="1"/>
  </r>
  <r>
    <s v="ORD110483"/>
    <x v="0"/>
    <x v="1"/>
    <n v="3207.3"/>
    <n v="0.14000000000000001"/>
    <n v="449.02200000000005"/>
    <n v="2758.2780000000002"/>
    <n v="3"/>
    <x v="409"/>
    <d v="2023-08-13T00:00:00"/>
    <x v="2"/>
    <x v="1"/>
    <n v="237.26"/>
    <x v="3"/>
  </r>
  <r>
    <s v="ORD102506"/>
    <x v="1"/>
    <x v="4"/>
    <n v="3211.24"/>
    <n v="0.33"/>
    <n v="1059.7092"/>
    <n v="2151.5307999999995"/>
    <n v="3"/>
    <x v="2"/>
    <d v="2023-11-26T00:00:00"/>
    <x v="1"/>
    <x v="2"/>
    <n v="513.1"/>
    <x v="5"/>
  </r>
  <r>
    <s v="ORD103594"/>
    <x v="1"/>
    <x v="4"/>
    <n v="3213.9"/>
    <n v="0.03"/>
    <n v="96.417000000000002"/>
    <n v="3117.4830000000002"/>
    <n v="3"/>
    <x v="440"/>
    <d v="2024-11-19T00:00:00"/>
    <x v="0"/>
    <x v="2"/>
    <n v="399.66"/>
    <x v="2"/>
  </r>
  <r>
    <s v="ORD113732"/>
    <x v="1"/>
    <x v="4"/>
    <n v="3216.7"/>
    <n v="0.21"/>
    <n v="675.50699999999995"/>
    <n v="2541.1929999999998"/>
    <n v="3"/>
    <x v="473"/>
    <d v="2023-09-04T00:00:00"/>
    <x v="1"/>
    <x v="1"/>
    <n v="560.69000000000005"/>
    <x v="5"/>
  </r>
  <r>
    <s v="ORD108276"/>
    <x v="1"/>
    <x v="2"/>
    <n v="3221.24"/>
    <n v="0.15"/>
    <n v="483.18599999999992"/>
    <n v="2738.0540000000001"/>
    <n v="3"/>
    <x v="706"/>
    <d v="2024-04-25T00:00:00"/>
    <x v="0"/>
    <x v="1"/>
    <n v="834.8"/>
    <x v="0"/>
  </r>
  <r>
    <s v="ORD108567"/>
    <x v="3"/>
    <x v="1"/>
    <n v="3222.66"/>
    <n v="0.19"/>
    <n v="612.30539999999996"/>
    <n v="2610.3545999999997"/>
    <n v="3"/>
    <x v="656"/>
    <d v="2024-09-12T00:00:00"/>
    <x v="1"/>
    <x v="2"/>
    <n v="847.68"/>
    <x v="3"/>
  </r>
  <r>
    <s v="ORD107077"/>
    <x v="1"/>
    <x v="3"/>
    <n v="3222.87"/>
    <n v="0.39"/>
    <n v="1256.9193"/>
    <n v="1965.9506999999999"/>
    <n v="3"/>
    <x v="0"/>
    <d v="2023-11-16T00:00:00"/>
    <x v="0"/>
    <x v="0"/>
    <n v="580.96"/>
    <x v="3"/>
  </r>
  <r>
    <s v="ORD109556"/>
    <x v="1"/>
    <x v="4"/>
    <n v="3224.73"/>
    <n v="0.3"/>
    <n v="967.41899999999998"/>
    <n v="2257.3110000000001"/>
    <n v="3"/>
    <x v="255"/>
    <d v="2024-11-10T00:00:00"/>
    <x v="1"/>
    <x v="0"/>
    <n v="682.64"/>
    <x v="2"/>
  </r>
  <r>
    <s v="ORD107525"/>
    <x v="3"/>
    <x v="3"/>
    <n v="3233.35"/>
    <n v="0.1"/>
    <n v="323.33500000000004"/>
    <n v="2910.0149999999999"/>
    <n v="3"/>
    <x v="482"/>
    <d v="2023-03-26T00:00:00"/>
    <x v="2"/>
    <x v="1"/>
    <n v="282.39"/>
    <x v="4"/>
  </r>
  <r>
    <s v="ORD101653"/>
    <x v="0"/>
    <x v="4"/>
    <n v="3233.93"/>
    <n v="0.05"/>
    <n v="161.69650000000001"/>
    <n v="3072.2334999999998"/>
    <n v="3"/>
    <x v="492"/>
    <d v="2024-12-26T00:00:00"/>
    <x v="0"/>
    <x v="0"/>
    <n v="232.06"/>
    <x v="3"/>
  </r>
  <r>
    <s v="ORD112797"/>
    <x v="3"/>
    <x v="2"/>
    <n v="3234.77"/>
    <n v="0.5"/>
    <n v="1617.385"/>
    <n v="1617.385"/>
    <n v="3"/>
    <x v="75"/>
    <d v="2023-01-28T00:00:00"/>
    <x v="1"/>
    <x v="2"/>
    <n v="371.82"/>
    <x v="1"/>
  </r>
  <r>
    <s v="ORD104460"/>
    <x v="2"/>
    <x v="1"/>
    <n v="3234.79"/>
    <n v="0.25"/>
    <n v="808.69749999999999"/>
    <n v="2426.0924999999997"/>
    <n v="3"/>
    <x v="494"/>
    <d v="2024-11-03T00:00:00"/>
    <x v="2"/>
    <x v="0"/>
    <n v="522.28"/>
    <x v="5"/>
  </r>
  <r>
    <s v="ORD108914"/>
    <x v="2"/>
    <x v="0"/>
    <n v="3236.02"/>
    <n v="0.13"/>
    <n v="420.68260000000004"/>
    <n v="2815.3373999999999"/>
    <n v="3"/>
    <x v="557"/>
    <d v="2023-03-09T00:00:00"/>
    <x v="0"/>
    <x v="1"/>
    <n v="456.14"/>
    <x v="5"/>
  </r>
  <r>
    <s v="ORD105188"/>
    <x v="1"/>
    <x v="4"/>
    <n v="3237.4"/>
    <n v="0.1"/>
    <n v="323.74"/>
    <n v="2913.66"/>
    <n v="3"/>
    <x v="182"/>
    <d v="2024-10-30T00:00:00"/>
    <x v="2"/>
    <x v="0"/>
    <n v="408.56"/>
    <x v="0"/>
  </r>
  <r>
    <s v="ORD111871"/>
    <x v="0"/>
    <x v="2"/>
    <n v="3237.46"/>
    <n v="0.44"/>
    <n v="1424.4824000000001"/>
    <n v="1812.9775999999999"/>
    <n v="3"/>
    <x v="190"/>
    <d v="2023-10-31T00:00:00"/>
    <x v="0"/>
    <x v="0"/>
    <n v="469.47"/>
    <x v="3"/>
  </r>
  <r>
    <s v="ORD105242"/>
    <x v="0"/>
    <x v="1"/>
    <n v="3239.2"/>
    <n v="0.02"/>
    <n v="64.783999999999992"/>
    <n v="3174.4159999999997"/>
    <n v="3"/>
    <x v="340"/>
    <d v="2024-10-14T00:00:00"/>
    <x v="2"/>
    <x v="2"/>
    <n v="935.26"/>
    <x v="1"/>
  </r>
  <r>
    <s v="ORD111185"/>
    <x v="0"/>
    <x v="3"/>
    <n v="3240.86"/>
    <n v="0.34"/>
    <n v="1101.8924000000002"/>
    <n v="2138.9675999999999"/>
    <n v="3"/>
    <x v="193"/>
    <d v="2023-06-23T00:00:00"/>
    <x v="1"/>
    <x v="1"/>
    <n v="293.06"/>
    <x v="3"/>
  </r>
  <r>
    <s v="ORD103042"/>
    <x v="1"/>
    <x v="0"/>
    <n v="3241.23"/>
    <n v="0.14000000000000001"/>
    <n v="453.77220000000005"/>
    <n v="2787.4578000000001"/>
    <n v="3"/>
    <x v="176"/>
    <d v="2023-05-07T00:00:00"/>
    <x v="0"/>
    <x v="0"/>
    <n v="640.85"/>
    <x v="0"/>
  </r>
  <r>
    <s v="ORD103057"/>
    <x v="3"/>
    <x v="3"/>
    <n v="3242.46"/>
    <n v="0.12"/>
    <n v="389.09519999999998"/>
    <n v="2853.3648000000003"/>
    <n v="3"/>
    <x v="705"/>
    <d v="2023-04-11T00:00:00"/>
    <x v="1"/>
    <x v="1"/>
    <n v="291.02999999999997"/>
    <x v="5"/>
  </r>
  <r>
    <s v="ORD101823"/>
    <x v="3"/>
    <x v="2"/>
    <n v="3242.57"/>
    <n v="0.41"/>
    <n v="1329.4537"/>
    <n v="1913.1163000000001"/>
    <n v="3"/>
    <x v="437"/>
    <d v="2023-12-18T00:00:00"/>
    <x v="2"/>
    <x v="2"/>
    <n v="613.13"/>
    <x v="5"/>
  </r>
  <r>
    <s v="ORD109418"/>
    <x v="2"/>
    <x v="0"/>
    <n v="3243.61"/>
    <n v="0.46"/>
    <n v="1492.0606"/>
    <n v="1751.5494000000001"/>
    <n v="3"/>
    <x v="59"/>
    <d v="2023-09-28T00:00:00"/>
    <x v="0"/>
    <x v="2"/>
    <n v="856.62"/>
    <x v="5"/>
  </r>
  <r>
    <s v="ORD104541"/>
    <x v="3"/>
    <x v="2"/>
    <n v="3245.6"/>
    <n v="0.28000000000000003"/>
    <n v="908.76800000000003"/>
    <n v="2336.8319999999999"/>
    <n v="3"/>
    <x v="268"/>
    <d v="2023-11-21T00:00:00"/>
    <x v="2"/>
    <x v="2"/>
    <n v="666.22"/>
    <x v="5"/>
  </r>
  <r>
    <s v="ORD108706"/>
    <x v="3"/>
    <x v="4"/>
    <n v="3252.15"/>
    <n v="0.5"/>
    <n v="1626.075"/>
    <n v="1626.075"/>
    <n v="3"/>
    <x v="518"/>
    <d v="2024-11-18T00:00:00"/>
    <x v="1"/>
    <x v="1"/>
    <n v="874.68"/>
    <x v="2"/>
  </r>
  <r>
    <s v="ORD102035"/>
    <x v="2"/>
    <x v="0"/>
    <n v="3252.98"/>
    <n v="0.15"/>
    <n v="487.947"/>
    <n v="2765.0329999999999"/>
    <n v="3"/>
    <x v="554"/>
    <d v="2024-07-03T00:00:00"/>
    <x v="0"/>
    <x v="2"/>
    <n v="206.73"/>
    <x v="2"/>
  </r>
  <r>
    <s v="ORD106085"/>
    <x v="3"/>
    <x v="4"/>
    <n v="3254.98"/>
    <n v="0.38"/>
    <n v="1236.8924"/>
    <n v="2018.0876000000001"/>
    <n v="3"/>
    <x v="7"/>
    <d v="2024-11-23T00:00:00"/>
    <x v="1"/>
    <x v="2"/>
    <n v="599.98"/>
    <x v="2"/>
  </r>
  <r>
    <s v="ORD115249"/>
    <x v="2"/>
    <x v="4"/>
    <n v="3255.52"/>
    <n v="0.17"/>
    <n v="553.4384"/>
    <n v="2702.0816"/>
    <n v="3"/>
    <x v="97"/>
    <d v="2024-11-09T00:00:00"/>
    <x v="2"/>
    <x v="0"/>
    <n v="849.36"/>
    <x v="3"/>
  </r>
  <r>
    <s v="ORD107398"/>
    <x v="3"/>
    <x v="1"/>
    <n v="3256.69"/>
    <n v="0.32"/>
    <n v="1042.1408000000001"/>
    <n v="2214.5491999999999"/>
    <n v="3"/>
    <x v="54"/>
    <d v="2023-04-04T00:00:00"/>
    <x v="1"/>
    <x v="0"/>
    <n v="647.04999999999995"/>
    <x v="5"/>
  </r>
  <r>
    <s v="ORD101343"/>
    <x v="1"/>
    <x v="4"/>
    <n v="3270.64"/>
    <n v="0.46"/>
    <n v="1504.4944"/>
    <n v="1766.1455999999998"/>
    <n v="3"/>
    <x v="207"/>
    <d v="2023-06-20T00:00:00"/>
    <x v="1"/>
    <x v="2"/>
    <n v="904.53"/>
    <x v="4"/>
  </r>
  <r>
    <s v="ORD109223"/>
    <x v="3"/>
    <x v="0"/>
    <n v="3270.71"/>
    <n v="0.17"/>
    <n v="556.02070000000003"/>
    <n v="2714.6893"/>
    <n v="3"/>
    <x v="282"/>
    <d v="2023-12-09T00:00:00"/>
    <x v="2"/>
    <x v="1"/>
    <n v="438.24"/>
    <x v="1"/>
  </r>
  <r>
    <s v="ORD106469"/>
    <x v="0"/>
    <x v="1"/>
    <n v="3273.25"/>
    <n v="0.36"/>
    <n v="1178.3699999999999"/>
    <n v="2094.88"/>
    <n v="3"/>
    <x v="534"/>
    <d v="2024-10-07T00:00:00"/>
    <x v="0"/>
    <x v="1"/>
    <n v="187.85"/>
    <x v="5"/>
  </r>
  <r>
    <s v="ORD108151"/>
    <x v="2"/>
    <x v="2"/>
    <n v="3273.66"/>
    <n v="0.08"/>
    <n v="261.89279999999997"/>
    <n v="3011.7671999999998"/>
    <n v="3"/>
    <x v="525"/>
    <d v="2024-07-15T00:00:00"/>
    <x v="1"/>
    <x v="1"/>
    <n v="835.39"/>
    <x v="5"/>
  </r>
  <r>
    <s v="ORD100062"/>
    <x v="1"/>
    <x v="3"/>
    <n v="3275.6"/>
    <n v="0.22"/>
    <n v="720.63199999999995"/>
    <n v="2554.9679999999998"/>
    <n v="3"/>
    <x v="604"/>
    <d v="2023-03-15T00:00:00"/>
    <x v="1"/>
    <x v="0"/>
    <n v="922.83"/>
    <x v="3"/>
  </r>
  <r>
    <s v="ORD112969"/>
    <x v="3"/>
    <x v="0"/>
    <n v="3277.68"/>
    <n v="0.28999999999999998"/>
    <n v="950.52719999999988"/>
    <n v="2327.1527999999998"/>
    <n v="3"/>
    <x v="603"/>
    <d v="2023-11-08T00:00:00"/>
    <x v="0"/>
    <x v="1"/>
    <n v="911.09"/>
    <x v="4"/>
  </r>
  <r>
    <s v="ORD111033"/>
    <x v="3"/>
    <x v="1"/>
    <n v="3279.84"/>
    <n v="0.12"/>
    <n v="393.58080000000001"/>
    <n v="2886.2592"/>
    <n v="3"/>
    <x v="371"/>
    <d v="2023-02-15T00:00:00"/>
    <x v="2"/>
    <x v="2"/>
    <n v="288.63"/>
    <x v="1"/>
  </r>
  <r>
    <s v="ORD107384"/>
    <x v="1"/>
    <x v="3"/>
    <n v="3280.13"/>
    <n v="0.36"/>
    <n v="1180.8468"/>
    <n v="2099.2831999999999"/>
    <n v="3"/>
    <x v="472"/>
    <d v="2023-02-07T00:00:00"/>
    <x v="2"/>
    <x v="0"/>
    <n v="816.5"/>
    <x v="0"/>
  </r>
  <r>
    <s v="ORD103348"/>
    <x v="3"/>
    <x v="3"/>
    <n v="3280.28"/>
    <n v="0.21"/>
    <n v="688.85879999999997"/>
    <n v="2591.4212000000002"/>
    <n v="3"/>
    <x v="338"/>
    <d v="2024-08-17T00:00:00"/>
    <x v="0"/>
    <x v="1"/>
    <n v="681.86"/>
    <x v="4"/>
  </r>
  <r>
    <s v="ORD105323"/>
    <x v="2"/>
    <x v="2"/>
    <n v="3282.25"/>
    <n v="0.21"/>
    <n v="689.27249999999992"/>
    <n v="2592.9775"/>
    <n v="3"/>
    <x v="12"/>
    <d v="2024-11-06T00:00:00"/>
    <x v="1"/>
    <x v="2"/>
    <n v="682.77"/>
    <x v="5"/>
  </r>
  <r>
    <s v="ORD107283"/>
    <x v="1"/>
    <x v="1"/>
    <n v="3282.45"/>
    <n v="0.32"/>
    <n v="1050.384"/>
    <n v="2232.0659999999998"/>
    <n v="3"/>
    <x v="408"/>
    <d v="2024-04-17T00:00:00"/>
    <x v="2"/>
    <x v="2"/>
    <n v="231.81"/>
    <x v="1"/>
  </r>
  <r>
    <s v="ORD105108"/>
    <x v="2"/>
    <x v="2"/>
    <n v="3292.59"/>
    <n v="0.48"/>
    <n v="1580.4431999999999"/>
    <n v="1712.1468000000002"/>
    <n v="3"/>
    <x v="109"/>
    <d v="2024-05-22T00:00:00"/>
    <x v="2"/>
    <x v="2"/>
    <n v="675.98"/>
    <x v="4"/>
  </r>
  <r>
    <s v="ORD104565"/>
    <x v="2"/>
    <x v="2"/>
    <n v="3293.63"/>
    <n v="0"/>
    <n v="0"/>
    <n v="3293.63"/>
    <n v="3"/>
    <x v="9"/>
    <d v="2024-10-02T00:00:00"/>
    <x v="2"/>
    <x v="1"/>
    <n v="867.82"/>
    <x v="3"/>
  </r>
  <r>
    <s v="ORD106706"/>
    <x v="3"/>
    <x v="2"/>
    <n v="3299.33"/>
    <n v="0.37"/>
    <n v="1220.7520999999999"/>
    <n v="2078.5779000000002"/>
    <n v="3"/>
    <x v="198"/>
    <d v="2023-10-13T00:00:00"/>
    <x v="2"/>
    <x v="1"/>
    <n v="982.17"/>
    <x v="1"/>
  </r>
  <r>
    <s v="ORD115077"/>
    <x v="1"/>
    <x v="4"/>
    <n v="3301.32"/>
    <n v="0.17"/>
    <n v="561.22440000000006"/>
    <n v="2740.0956000000001"/>
    <n v="3"/>
    <x v="331"/>
    <d v="2023-10-18T00:00:00"/>
    <x v="1"/>
    <x v="1"/>
    <n v="519.79999999999995"/>
    <x v="0"/>
  </r>
  <r>
    <s v="ORD112985"/>
    <x v="0"/>
    <x v="0"/>
    <n v="3303.14"/>
    <n v="0.02"/>
    <n v="66.062799999999996"/>
    <n v="3237.0771999999997"/>
    <n v="3"/>
    <x v="331"/>
    <d v="2023-10-23T00:00:00"/>
    <x v="0"/>
    <x v="1"/>
    <n v="982.88"/>
    <x v="0"/>
  </r>
  <r>
    <s v="ORD111067"/>
    <x v="0"/>
    <x v="3"/>
    <n v="3303.18"/>
    <n v="0.23"/>
    <n v="759.73140000000001"/>
    <n v="2543.4485999999997"/>
    <n v="3"/>
    <x v="16"/>
    <d v="2024-12-05T00:00:00"/>
    <x v="2"/>
    <x v="2"/>
    <n v="186.34"/>
    <x v="1"/>
  </r>
  <r>
    <s v="ORD110006"/>
    <x v="2"/>
    <x v="1"/>
    <n v="3306.71"/>
    <n v="0.06"/>
    <n v="198.40260000000001"/>
    <n v="3108.3074000000001"/>
    <n v="3"/>
    <x v="652"/>
    <d v="2023-08-03T00:00:00"/>
    <x v="2"/>
    <x v="1"/>
    <n v="594.77"/>
    <x v="0"/>
  </r>
  <r>
    <s v="ORD102512"/>
    <x v="2"/>
    <x v="4"/>
    <n v="3308.76"/>
    <n v="0.26"/>
    <n v="860.27760000000012"/>
    <n v="2448.4823999999999"/>
    <n v="3"/>
    <x v="663"/>
    <d v="2023-08-29T00:00:00"/>
    <x v="2"/>
    <x v="0"/>
    <n v="349.18"/>
    <x v="5"/>
  </r>
  <r>
    <s v="ORD112674"/>
    <x v="3"/>
    <x v="4"/>
    <n v="3314.73"/>
    <n v="0.43"/>
    <n v="1425.3339000000001"/>
    <n v="1889.3960999999999"/>
    <n v="3"/>
    <x v="273"/>
    <d v="2024-04-20T00:00:00"/>
    <x v="0"/>
    <x v="0"/>
    <n v="673.87"/>
    <x v="0"/>
  </r>
  <r>
    <s v="ORD103326"/>
    <x v="0"/>
    <x v="0"/>
    <n v="3314.75"/>
    <n v="0.08"/>
    <n v="265.18"/>
    <n v="3049.57"/>
    <n v="3"/>
    <x v="251"/>
    <d v="2023-10-10T00:00:00"/>
    <x v="2"/>
    <x v="2"/>
    <n v="547.47"/>
    <x v="5"/>
  </r>
  <r>
    <s v="ORD109640"/>
    <x v="0"/>
    <x v="0"/>
    <n v="3324.15"/>
    <n v="0.21"/>
    <n v="698.07150000000001"/>
    <n v="2626.0785000000001"/>
    <n v="3"/>
    <x v="375"/>
    <d v="2024-09-22T00:00:00"/>
    <x v="0"/>
    <x v="0"/>
    <n v="394.73"/>
    <x v="3"/>
  </r>
  <r>
    <s v="ORD100431"/>
    <x v="2"/>
    <x v="3"/>
    <n v="3330.58"/>
    <n v="0.19"/>
    <n v="632.81020000000001"/>
    <n v="2697.7698"/>
    <n v="3"/>
    <x v="414"/>
    <d v="2024-02-12T00:00:00"/>
    <x v="0"/>
    <x v="2"/>
    <n v="728.97"/>
    <x v="0"/>
  </r>
  <r>
    <s v="ORD110233"/>
    <x v="2"/>
    <x v="4"/>
    <n v="3344.65"/>
    <n v="0.22"/>
    <n v="735.82299999999998"/>
    <n v="2608.8270000000002"/>
    <n v="3"/>
    <x v="156"/>
    <d v="2024-05-09T00:00:00"/>
    <x v="2"/>
    <x v="1"/>
    <n v="284.14999999999998"/>
    <x v="0"/>
  </r>
  <r>
    <s v="ORD106909"/>
    <x v="0"/>
    <x v="0"/>
    <n v="3345.06"/>
    <n v="0.27"/>
    <n v="903.1662"/>
    <n v="2441.8937999999998"/>
    <n v="3"/>
    <x v="535"/>
    <d v="2023-10-22T00:00:00"/>
    <x v="2"/>
    <x v="2"/>
    <n v="622.75"/>
    <x v="2"/>
  </r>
  <r>
    <s v="ORD111282"/>
    <x v="2"/>
    <x v="0"/>
    <n v="3346.24"/>
    <n v="0.21"/>
    <n v="702.71039999999994"/>
    <n v="2643.5295999999998"/>
    <n v="3"/>
    <x v="686"/>
    <d v="2023-09-27T00:00:00"/>
    <x v="2"/>
    <x v="1"/>
    <n v="844.73"/>
    <x v="3"/>
  </r>
  <r>
    <s v="ORD114313"/>
    <x v="2"/>
    <x v="1"/>
    <n v="3348.5"/>
    <n v="0.11"/>
    <n v="368.33499999999998"/>
    <n v="2980.165"/>
    <n v="3"/>
    <x v="182"/>
    <d v="2024-10-28T00:00:00"/>
    <x v="1"/>
    <x v="1"/>
    <n v="541.24"/>
    <x v="0"/>
  </r>
  <r>
    <s v="ORD110509"/>
    <x v="2"/>
    <x v="4"/>
    <n v="3351.37"/>
    <n v="0.01"/>
    <n v="33.5137"/>
    <n v="3317.8562999999999"/>
    <n v="3"/>
    <x v="724"/>
    <d v="2024-08-02T00:00:00"/>
    <x v="1"/>
    <x v="0"/>
    <n v="844.65"/>
    <x v="5"/>
  </r>
  <r>
    <s v="ORD101803"/>
    <x v="3"/>
    <x v="1"/>
    <n v="3353.99"/>
    <n v="0.23"/>
    <n v="771.41769999999997"/>
    <n v="2582.5722999999998"/>
    <n v="3"/>
    <x v="181"/>
    <d v="2024-08-17T00:00:00"/>
    <x v="0"/>
    <x v="1"/>
    <n v="549.48"/>
    <x v="1"/>
  </r>
  <r>
    <s v="ORD107363"/>
    <x v="0"/>
    <x v="1"/>
    <n v="3354.52"/>
    <n v="0.36"/>
    <n v="1207.6271999999999"/>
    <n v="2146.8928000000001"/>
    <n v="3"/>
    <x v="497"/>
    <d v="2023-11-03T00:00:00"/>
    <x v="2"/>
    <x v="1"/>
    <n v="776.06"/>
    <x v="2"/>
  </r>
  <r>
    <s v="ORD101589"/>
    <x v="3"/>
    <x v="2"/>
    <n v="3360.42"/>
    <n v="0.18"/>
    <n v="604.87559999999996"/>
    <n v="2755.5444000000002"/>
    <n v="3"/>
    <x v="38"/>
    <d v="2024-01-17T00:00:00"/>
    <x v="2"/>
    <x v="1"/>
    <n v="671.61"/>
    <x v="3"/>
  </r>
  <r>
    <s v="ORD104656"/>
    <x v="0"/>
    <x v="2"/>
    <n v="3362.25"/>
    <n v="0.02"/>
    <n v="67.245000000000005"/>
    <n v="3295.0050000000001"/>
    <n v="3"/>
    <x v="673"/>
    <d v="2023-06-12T00:00:00"/>
    <x v="2"/>
    <x v="1"/>
    <n v="869.88"/>
    <x v="4"/>
  </r>
  <r>
    <s v="ORD113901"/>
    <x v="1"/>
    <x v="2"/>
    <n v="3368"/>
    <n v="0.15"/>
    <n v="505.2"/>
    <n v="2862.8"/>
    <n v="3"/>
    <x v="384"/>
    <d v="2023-05-27T00:00:00"/>
    <x v="0"/>
    <x v="2"/>
    <n v="680.31"/>
    <x v="2"/>
  </r>
  <r>
    <s v="ORD114217"/>
    <x v="1"/>
    <x v="2"/>
    <n v="3372.21"/>
    <n v="0.42"/>
    <n v="1416.3281999999999"/>
    <n v="1955.8818000000001"/>
    <n v="3"/>
    <x v="352"/>
    <d v="2024-04-25T00:00:00"/>
    <x v="2"/>
    <x v="1"/>
    <n v="615.97"/>
    <x v="3"/>
  </r>
  <r>
    <s v="ORD110691"/>
    <x v="1"/>
    <x v="1"/>
    <n v="3383.23"/>
    <n v="0.28999999999999998"/>
    <n v="981.13669999999991"/>
    <n v="2402.0933"/>
    <n v="3"/>
    <x v="363"/>
    <d v="2023-11-30T00:00:00"/>
    <x v="2"/>
    <x v="0"/>
    <n v="219.27"/>
    <x v="5"/>
  </r>
  <r>
    <s v="ORD107949"/>
    <x v="3"/>
    <x v="3"/>
    <n v="3387.22"/>
    <n v="0.26"/>
    <n v="880.67719999999997"/>
    <n v="2506.5427999999997"/>
    <n v="3"/>
    <x v="410"/>
    <d v="2023-05-01T00:00:00"/>
    <x v="1"/>
    <x v="1"/>
    <n v="987.3"/>
    <x v="0"/>
  </r>
  <r>
    <s v="ORD112280"/>
    <x v="0"/>
    <x v="4"/>
    <n v="3388.01"/>
    <n v="0.35"/>
    <n v="1185.8035"/>
    <n v="2202.2065000000002"/>
    <n v="3"/>
    <x v="493"/>
    <d v="2024-03-04T00:00:00"/>
    <x v="0"/>
    <x v="2"/>
    <n v="934.55"/>
    <x v="3"/>
  </r>
  <r>
    <s v="ORD108351"/>
    <x v="3"/>
    <x v="4"/>
    <n v="3388.61"/>
    <n v="0.19"/>
    <n v="643.83590000000004"/>
    <n v="2744.7741000000001"/>
    <n v="3"/>
    <x v="205"/>
    <d v="2024-05-03T00:00:00"/>
    <x v="2"/>
    <x v="0"/>
    <n v="429.12"/>
    <x v="4"/>
  </r>
  <r>
    <s v="ORD109998"/>
    <x v="2"/>
    <x v="4"/>
    <n v="3396.3"/>
    <n v="0.32"/>
    <n v="1086.816"/>
    <n v="2309.4840000000004"/>
    <n v="3"/>
    <x v="210"/>
    <d v="2024-05-16T00:00:00"/>
    <x v="0"/>
    <x v="1"/>
    <n v="478.99"/>
    <x v="2"/>
  </r>
  <r>
    <s v="ORD112452"/>
    <x v="2"/>
    <x v="3"/>
    <n v="3397.4"/>
    <n v="0.35"/>
    <n v="1189.0899999999999"/>
    <n v="2208.3100000000004"/>
    <n v="3"/>
    <x v="105"/>
    <d v="2023-12-27T00:00:00"/>
    <x v="2"/>
    <x v="0"/>
    <n v="846.44"/>
    <x v="1"/>
  </r>
  <r>
    <s v="ORD112574"/>
    <x v="2"/>
    <x v="1"/>
    <n v="3397.42"/>
    <n v="0.02"/>
    <n v="67.948400000000007"/>
    <n v="3329.4715999999999"/>
    <n v="3"/>
    <x v="428"/>
    <d v="2023-03-26T00:00:00"/>
    <x v="0"/>
    <x v="2"/>
    <n v="216.59"/>
    <x v="0"/>
  </r>
  <r>
    <s v="ORD104500"/>
    <x v="1"/>
    <x v="3"/>
    <n v="3404.71"/>
    <n v="0.3"/>
    <n v="1021.413"/>
    <n v="2383.297"/>
    <n v="3"/>
    <x v="485"/>
    <d v="2024-07-08T00:00:00"/>
    <x v="2"/>
    <x v="1"/>
    <n v="443.84"/>
    <x v="5"/>
  </r>
  <r>
    <s v="ORD105475"/>
    <x v="0"/>
    <x v="4"/>
    <n v="3409.07"/>
    <n v="0.14000000000000001"/>
    <n v="477.26980000000009"/>
    <n v="2931.8002000000001"/>
    <n v="3"/>
    <x v="439"/>
    <d v="2023-10-28T00:00:00"/>
    <x v="0"/>
    <x v="1"/>
    <n v="974.17"/>
    <x v="2"/>
  </r>
  <r>
    <s v="ORD100785"/>
    <x v="1"/>
    <x v="3"/>
    <n v="3409.46"/>
    <n v="0.38"/>
    <n v="1295.5948000000001"/>
    <n v="2113.8652000000002"/>
    <n v="3"/>
    <x v="677"/>
    <d v="2024-05-11T00:00:00"/>
    <x v="0"/>
    <x v="0"/>
    <n v="367.7"/>
    <x v="1"/>
  </r>
  <r>
    <s v="ORD113413"/>
    <x v="3"/>
    <x v="0"/>
    <n v="3413.34"/>
    <n v="0.42"/>
    <n v="1433.6028000000001"/>
    <n v="1979.7372"/>
    <n v="3"/>
    <x v="273"/>
    <d v="2024-04-24T00:00:00"/>
    <x v="2"/>
    <x v="0"/>
    <n v="414.15"/>
    <x v="1"/>
  </r>
  <r>
    <s v="ORD114923"/>
    <x v="1"/>
    <x v="2"/>
    <n v="3415.61"/>
    <n v="0.11"/>
    <n v="375.71710000000002"/>
    <n v="3039.8929000000003"/>
    <n v="3"/>
    <x v="655"/>
    <d v="2024-11-22T00:00:00"/>
    <x v="0"/>
    <x v="1"/>
    <n v="402.83"/>
    <x v="3"/>
  </r>
  <r>
    <s v="ORD111156"/>
    <x v="1"/>
    <x v="2"/>
    <n v="3418.91"/>
    <n v="0.14000000000000001"/>
    <n v="478.6474"/>
    <n v="2940.2626"/>
    <n v="3"/>
    <x v="69"/>
    <d v="2023-03-30T00:00:00"/>
    <x v="0"/>
    <x v="2"/>
    <n v="626.64"/>
    <x v="3"/>
  </r>
  <r>
    <s v="ORD108846"/>
    <x v="3"/>
    <x v="0"/>
    <n v="3428.51"/>
    <n v="0.32"/>
    <n v="1097.1232"/>
    <n v="2331.3868000000002"/>
    <n v="3"/>
    <x v="145"/>
    <d v="2023-11-04T00:00:00"/>
    <x v="1"/>
    <x v="2"/>
    <n v="790.5"/>
    <x v="2"/>
  </r>
  <r>
    <s v="ORD112488"/>
    <x v="3"/>
    <x v="4"/>
    <n v="3429.22"/>
    <n v="0.33"/>
    <n v="1131.6425999999999"/>
    <n v="2297.5774000000001"/>
    <n v="3"/>
    <x v="381"/>
    <d v="2023-11-17T00:00:00"/>
    <x v="1"/>
    <x v="1"/>
    <n v="769.46"/>
    <x v="0"/>
  </r>
  <r>
    <s v="ORD111077"/>
    <x v="1"/>
    <x v="4"/>
    <n v="3432.14"/>
    <n v="0.1"/>
    <n v="343.214"/>
    <n v="3088.9259999999999"/>
    <n v="3"/>
    <x v="29"/>
    <d v="2023-02-18T00:00:00"/>
    <x v="1"/>
    <x v="1"/>
    <n v="271.55"/>
    <x v="0"/>
  </r>
  <r>
    <s v="ORD112104"/>
    <x v="2"/>
    <x v="0"/>
    <n v="3448.73"/>
    <n v="0.32"/>
    <n v="1103.5935999999999"/>
    <n v="2345.1364000000003"/>
    <n v="3"/>
    <x v="650"/>
    <d v="2024-06-02T00:00:00"/>
    <x v="0"/>
    <x v="0"/>
    <n v="568.5"/>
    <x v="0"/>
  </r>
  <r>
    <s v="ORD104625"/>
    <x v="3"/>
    <x v="0"/>
    <n v="3448.87"/>
    <n v="0.17"/>
    <n v="586.30790000000002"/>
    <n v="2862.5621000000001"/>
    <n v="3"/>
    <x v="523"/>
    <d v="2024-04-29T00:00:00"/>
    <x v="2"/>
    <x v="2"/>
    <n v="859.51"/>
    <x v="2"/>
  </r>
  <r>
    <s v="ORD100541"/>
    <x v="2"/>
    <x v="1"/>
    <n v="3452.41"/>
    <n v="0.32"/>
    <n v="1104.7711999999999"/>
    <n v="2347.6387999999997"/>
    <n v="3"/>
    <x v="203"/>
    <d v="2023-08-01T00:00:00"/>
    <x v="1"/>
    <x v="1"/>
    <n v="871.42"/>
    <x v="3"/>
  </r>
  <r>
    <s v="ORD107684"/>
    <x v="1"/>
    <x v="4"/>
    <n v="3453.75"/>
    <n v="0.46"/>
    <n v="1588.7250000000001"/>
    <n v="1865.0249999999999"/>
    <n v="3"/>
    <x v="435"/>
    <d v="2024-08-26T00:00:00"/>
    <x v="0"/>
    <x v="2"/>
    <n v="788.11"/>
    <x v="1"/>
  </r>
  <r>
    <s v="ORD108659"/>
    <x v="1"/>
    <x v="0"/>
    <n v="3462.59"/>
    <n v="0.06"/>
    <n v="207.75540000000001"/>
    <n v="3254.8346000000001"/>
    <n v="3"/>
    <x v="635"/>
    <d v="2024-07-14T00:00:00"/>
    <x v="1"/>
    <x v="1"/>
    <n v="747.34"/>
    <x v="4"/>
  </r>
  <r>
    <s v="ORD109134"/>
    <x v="0"/>
    <x v="2"/>
    <n v="3466.58"/>
    <n v="0.28999999999999998"/>
    <n v="1005.3081999999999"/>
    <n v="2461.2718"/>
    <n v="3"/>
    <x v="225"/>
    <d v="2024-07-10T00:00:00"/>
    <x v="2"/>
    <x v="0"/>
    <n v="332.11"/>
    <x v="5"/>
  </r>
  <r>
    <s v="ORD100801"/>
    <x v="2"/>
    <x v="4"/>
    <n v="3467.32"/>
    <n v="0.43"/>
    <n v="1490.9476"/>
    <n v="1976.3724000000002"/>
    <n v="3"/>
    <x v="59"/>
    <d v="2023-09-27T00:00:00"/>
    <x v="1"/>
    <x v="0"/>
    <n v="205.13"/>
    <x v="3"/>
  </r>
  <r>
    <s v="ORD109216"/>
    <x v="2"/>
    <x v="1"/>
    <n v="3468.34"/>
    <n v="0.4"/>
    <n v="1387.3360000000002"/>
    <n v="2081.0039999999999"/>
    <n v="3"/>
    <x v="658"/>
    <d v="2023-01-11T00:00:00"/>
    <x v="0"/>
    <x v="1"/>
    <n v="255.03"/>
    <x v="5"/>
  </r>
  <r>
    <s v="ORD105367"/>
    <x v="2"/>
    <x v="4"/>
    <n v="3472.71"/>
    <n v="0.24"/>
    <n v="833.45039999999995"/>
    <n v="2639.2596000000003"/>
    <n v="3"/>
    <x v="278"/>
    <d v="2024-07-02T00:00:00"/>
    <x v="0"/>
    <x v="1"/>
    <n v="322.70999999999998"/>
    <x v="2"/>
  </r>
  <r>
    <s v="ORD111948"/>
    <x v="1"/>
    <x v="0"/>
    <n v="3474.38"/>
    <n v="0.13"/>
    <n v="451.66940000000005"/>
    <n v="3022.7105999999999"/>
    <n v="3"/>
    <x v="489"/>
    <d v="2024-09-03T00:00:00"/>
    <x v="1"/>
    <x v="1"/>
    <n v="844.65"/>
    <x v="1"/>
  </r>
  <r>
    <s v="ORD109069"/>
    <x v="1"/>
    <x v="1"/>
    <n v="3477.62"/>
    <n v="0.33"/>
    <n v="1147.6146000000001"/>
    <n v="2330.0054"/>
    <n v="3"/>
    <x v="478"/>
    <d v="2024-02-15T00:00:00"/>
    <x v="2"/>
    <x v="2"/>
    <n v="767.5"/>
    <x v="5"/>
  </r>
  <r>
    <s v="ORD108668"/>
    <x v="1"/>
    <x v="3"/>
    <n v="3478.07"/>
    <n v="0.28999999999999998"/>
    <n v="1008.6403"/>
    <n v="2469.4297000000001"/>
    <n v="3"/>
    <x v="367"/>
    <d v="2023-04-01T00:00:00"/>
    <x v="0"/>
    <x v="0"/>
    <n v="839.83"/>
    <x v="3"/>
  </r>
  <r>
    <s v="ORD100548"/>
    <x v="2"/>
    <x v="2"/>
    <n v="3483.11"/>
    <n v="0.01"/>
    <n v="34.831099999999999"/>
    <n v="3448.2789000000002"/>
    <n v="3"/>
    <x v="86"/>
    <d v="2023-01-14T00:00:00"/>
    <x v="1"/>
    <x v="1"/>
    <n v="855.4"/>
    <x v="0"/>
  </r>
  <r>
    <s v="ORD107502"/>
    <x v="0"/>
    <x v="0"/>
    <n v="3483.82"/>
    <n v="0.08"/>
    <n v="278.7056"/>
    <n v="3205.1144000000004"/>
    <n v="3"/>
    <x v="238"/>
    <d v="2023-03-22T00:00:00"/>
    <x v="2"/>
    <x v="2"/>
    <n v="335.37"/>
    <x v="4"/>
  </r>
  <r>
    <s v="ORD106108"/>
    <x v="2"/>
    <x v="0"/>
    <n v="3489.63"/>
    <n v="0.23"/>
    <n v="802.61490000000003"/>
    <n v="2687.0151000000001"/>
    <n v="3"/>
    <x v="669"/>
    <d v="2024-11-02T00:00:00"/>
    <x v="1"/>
    <x v="0"/>
    <n v="731.63"/>
    <x v="0"/>
  </r>
  <r>
    <s v="ORD104466"/>
    <x v="3"/>
    <x v="2"/>
    <n v="3491.91"/>
    <n v="0.25"/>
    <n v="872.97749999999996"/>
    <n v="2618.9324999999999"/>
    <n v="3"/>
    <x v="615"/>
    <d v="2023-06-27T00:00:00"/>
    <x v="0"/>
    <x v="1"/>
    <n v="648.72"/>
    <x v="5"/>
  </r>
  <r>
    <s v="ORD100041"/>
    <x v="0"/>
    <x v="4"/>
    <n v="3492.47"/>
    <n v="0.44"/>
    <n v="1536.6867999999999"/>
    <n v="1955.7831999999999"/>
    <n v="3"/>
    <x v="627"/>
    <d v="2023-01-31T00:00:00"/>
    <x v="1"/>
    <x v="1"/>
    <n v="765.08"/>
    <x v="2"/>
  </r>
  <r>
    <s v="ORD111215"/>
    <x v="1"/>
    <x v="2"/>
    <n v="3498.06"/>
    <n v="0.32"/>
    <n v="1119.3792000000001"/>
    <n v="2378.6808000000001"/>
    <n v="3"/>
    <x v="199"/>
    <d v="2024-11-29T00:00:00"/>
    <x v="0"/>
    <x v="1"/>
    <n v="935.85"/>
    <x v="4"/>
  </r>
  <r>
    <s v="ORD102391"/>
    <x v="2"/>
    <x v="3"/>
    <n v="3498.64"/>
    <n v="0.11"/>
    <n v="384.85039999999998"/>
    <n v="3113.7896000000001"/>
    <n v="3"/>
    <x v="575"/>
    <d v="2024-07-19T00:00:00"/>
    <x v="2"/>
    <x v="2"/>
    <n v="419.42"/>
    <x v="0"/>
  </r>
  <r>
    <s v="ORD101469"/>
    <x v="1"/>
    <x v="4"/>
    <n v="3512.84"/>
    <n v="0.24"/>
    <n v="843.08159999999998"/>
    <n v="2669.7584000000002"/>
    <n v="3"/>
    <x v="377"/>
    <d v="2023-06-29T00:00:00"/>
    <x v="0"/>
    <x v="1"/>
    <n v="268.11"/>
    <x v="5"/>
  </r>
  <r>
    <s v="ORD110281"/>
    <x v="3"/>
    <x v="4"/>
    <n v="3516.71"/>
    <n v="0.24"/>
    <n v="844.0104"/>
    <n v="2672.6995999999999"/>
    <n v="3"/>
    <x v="124"/>
    <d v="2023-09-24T00:00:00"/>
    <x v="0"/>
    <x v="2"/>
    <n v="755.24"/>
    <x v="2"/>
  </r>
  <r>
    <s v="ORD114524"/>
    <x v="2"/>
    <x v="1"/>
    <n v="3517.32"/>
    <n v="0.37"/>
    <n v="1301.4084"/>
    <n v="2215.9116000000004"/>
    <n v="3"/>
    <x v="87"/>
    <d v="2023-01-09T00:00:00"/>
    <x v="2"/>
    <x v="1"/>
    <n v="898.27"/>
    <x v="1"/>
  </r>
  <r>
    <s v="ORD107110"/>
    <x v="0"/>
    <x v="4"/>
    <n v="3519.87"/>
    <n v="0.14000000000000001"/>
    <n v="492.78180000000003"/>
    <n v="3027.0881999999997"/>
    <n v="3"/>
    <x v="8"/>
    <d v="2024-05-13T00:00:00"/>
    <x v="0"/>
    <x v="2"/>
    <n v="514.99"/>
    <x v="5"/>
  </r>
  <r>
    <s v="ORD113661"/>
    <x v="2"/>
    <x v="4"/>
    <n v="3521.04"/>
    <n v="0.33"/>
    <n v="1161.9431999999999"/>
    <n v="2359.0968000000003"/>
    <n v="3"/>
    <x v="699"/>
    <d v="2023-01-26T00:00:00"/>
    <x v="0"/>
    <x v="1"/>
    <n v="856.37"/>
    <x v="3"/>
  </r>
  <r>
    <s v="ORD106329"/>
    <x v="0"/>
    <x v="3"/>
    <n v="3543"/>
    <n v="0.38"/>
    <n v="1346.34"/>
    <n v="2196.66"/>
    <n v="3"/>
    <x v="643"/>
    <d v="2024-06-17T00:00:00"/>
    <x v="0"/>
    <x v="2"/>
    <n v="950.92"/>
    <x v="2"/>
  </r>
  <r>
    <s v="ORD101237"/>
    <x v="3"/>
    <x v="0"/>
    <n v="3543.54"/>
    <n v="0.11"/>
    <n v="389.7894"/>
    <n v="3153.7505999999998"/>
    <n v="3"/>
    <x v="409"/>
    <d v="2023-08-18T00:00:00"/>
    <x v="0"/>
    <x v="2"/>
    <n v="705.64"/>
    <x v="2"/>
  </r>
  <r>
    <s v="ORD112261"/>
    <x v="1"/>
    <x v="3"/>
    <n v="3543.85"/>
    <n v="0.49"/>
    <n v="1736.4865"/>
    <n v="1807.3634999999999"/>
    <n v="3"/>
    <x v="70"/>
    <d v="2024-07-16T00:00:00"/>
    <x v="0"/>
    <x v="1"/>
    <n v="231.93"/>
    <x v="3"/>
  </r>
  <r>
    <s v="ORD113803"/>
    <x v="3"/>
    <x v="1"/>
    <n v="3551.68"/>
    <n v="0.5"/>
    <n v="1775.84"/>
    <n v="1775.84"/>
    <n v="3"/>
    <x v="167"/>
    <d v="2023-11-03T00:00:00"/>
    <x v="2"/>
    <x v="2"/>
    <n v="317.5"/>
    <x v="5"/>
  </r>
  <r>
    <s v="ORD103383"/>
    <x v="0"/>
    <x v="3"/>
    <n v="3559"/>
    <n v="0.32"/>
    <n v="1138.8800000000001"/>
    <n v="2420.12"/>
    <n v="3"/>
    <x v="103"/>
    <d v="2023-10-04T00:00:00"/>
    <x v="0"/>
    <x v="1"/>
    <n v="264.02999999999997"/>
    <x v="1"/>
  </r>
  <r>
    <s v="ORD102463"/>
    <x v="2"/>
    <x v="4"/>
    <n v="3560.01"/>
    <n v="0.14000000000000001"/>
    <n v="498.40140000000008"/>
    <n v="3061.6086"/>
    <n v="3"/>
    <x v="690"/>
    <d v="2024-03-04T00:00:00"/>
    <x v="1"/>
    <x v="1"/>
    <n v="884.02"/>
    <x v="5"/>
  </r>
  <r>
    <s v="ORD108596"/>
    <x v="0"/>
    <x v="4"/>
    <n v="3560.11"/>
    <n v="0.09"/>
    <n v="320.40989999999999"/>
    <n v="3239.7001"/>
    <n v="3"/>
    <x v="552"/>
    <d v="2023-09-14T00:00:00"/>
    <x v="0"/>
    <x v="1"/>
    <n v="726.48"/>
    <x v="5"/>
  </r>
  <r>
    <s v="ORD114851"/>
    <x v="0"/>
    <x v="3"/>
    <n v="3564.29"/>
    <n v="0.14000000000000001"/>
    <n v="499.00060000000002"/>
    <n v="3065.2894000000001"/>
    <n v="3"/>
    <x v="323"/>
    <d v="2023-09-01T00:00:00"/>
    <x v="2"/>
    <x v="2"/>
    <n v="800.1"/>
    <x v="2"/>
  </r>
  <r>
    <s v="ORD114059"/>
    <x v="0"/>
    <x v="4"/>
    <n v="3569.91"/>
    <n v="0.28000000000000003"/>
    <n v="999.5748000000001"/>
    <n v="2570.3351999999995"/>
    <n v="3"/>
    <x v="537"/>
    <d v="2024-09-04T00:00:00"/>
    <x v="2"/>
    <x v="2"/>
    <n v="201.45"/>
    <x v="5"/>
  </r>
  <r>
    <s v="ORD106493"/>
    <x v="2"/>
    <x v="3"/>
    <n v="3571.03"/>
    <n v="0.38"/>
    <n v="1356.9914000000001"/>
    <n v="2214.0385999999999"/>
    <n v="3"/>
    <x v="190"/>
    <d v="2023-11-02T00:00:00"/>
    <x v="1"/>
    <x v="1"/>
    <n v="453.02"/>
    <x v="3"/>
  </r>
  <r>
    <s v="ORD101537"/>
    <x v="2"/>
    <x v="1"/>
    <n v="3572.78"/>
    <n v="0.11"/>
    <n v="393.00580000000002"/>
    <n v="3179.7742000000003"/>
    <n v="3"/>
    <x v="88"/>
    <d v="2024-01-14T00:00:00"/>
    <x v="1"/>
    <x v="1"/>
    <n v="832.26"/>
    <x v="4"/>
  </r>
  <r>
    <s v="ORD103807"/>
    <x v="3"/>
    <x v="3"/>
    <n v="3574.7"/>
    <n v="7.0000000000000007E-2"/>
    <n v="250.22900000000001"/>
    <n v="3324.471"/>
    <n v="3"/>
    <x v="365"/>
    <d v="2023-07-26T00:00:00"/>
    <x v="0"/>
    <x v="1"/>
    <n v="901.87"/>
    <x v="3"/>
  </r>
  <r>
    <s v="ORD103495"/>
    <x v="1"/>
    <x v="3"/>
    <n v="3575.51"/>
    <n v="0.21"/>
    <n v="750.85710000000006"/>
    <n v="2824.6529"/>
    <n v="3"/>
    <x v="173"/>
    <d v="2024-06-05T00:00:00"/>
    <x v="2"/>
    <x v="0"/>
    <n v="379.59"/>
    <x v="3"/>
  </r>
  <r>
    <s v="ORD100967"/>
    <x v="2"/>
    <x v="4"/>
    <n v="3577.7"/>
    <n v="0.2"/>
    <n v="715.54"/>
    <n v="2862.16"/>
    <n v="3"/>
    <x v="133"/>
    <d v="2024-10-07T00:00:00"/>
    <x v="2"/>
    <x v="1"/>
    <n v="850.04"/>
    <x v="3"/>
  </r>
  <r>
    <s v="ORD103145"/>
    <x v="3"/>
    <x v="3"/>
    <n v="3580.38"/>
    <n v="0.49"/>
    <n v="1754.3861999999999"/>
    <n v="1825.9938000000002"/>
    <n v="3"/>
    <x v="414"/>
    <d v="2024-02-15T00:00:00"/>
    <x v="1"/>
    <x v="0"/>
    <n v="889.49"/>
    <x v="1"/>
  </r>
  <r>
    <s v="ORD100979"/>
    <x v="2"/>
    <x v="2"/>
    <n v="3581.14"/>
    <n v="0.05"/>
    <n v="179.05700000000002"/>
    <n v="3402.0829999999996"/>
    <n v="3"/>
    <x v="296"/>
    <d v="2024-06-14T00:00:00"/>
    <x v="1"/>
    <x v="0"/>
    <n v="959.12"/>
    <x v="2"/>
  </r>
  <r>
    <s v="ORD103620"/>
    <x v="2"/>
    <x v="1"/>
    <n v="3588.48"/>
    <n v="0.47"/>
    <n v="1686.5855999999999"/>
    <n v="1901.8944000000001"/>
    <n v="3"/>
    <x v="33"/>
    <d v="2023-04-19T00:00:00"/>
    <x v="0"/>
    <x v="2"/>
    <n v="423.29"/>
    <x v="4"/>
  </r>
  <r>
    <s v="ORD104353"/>
    <x v="3"/>
    <x v="0"/>
    <n v="3595.57"/>
    <n v="0.45"/>
    <n v="1618.0065000000002"/>
    <n v="1977.5635"/>
    <n v="3"/>
    <x v="505"/>
    <d v="2023-11-06T00:00:00"/>
    <x v="2"/>
    <x v="2"/>
    <n v="895.72"/>
    <x v="0"/>
  </r>
  <r>
    <s v="ORD112265"/>
    <x v="0"/>
    <x v="0"/>
    <n v="3598.64"/>
    <n v="0.46"/>
    <n v="1655.3743999999999"/>
    <n v="1943.2655999999999"/>
    <n v="3"/>
    <x v="148"/>
    <d v="2023-03-23T00:00:00"/>
    <x v="1"/>
    <x v="2"/>
    <n v="635.5"/>
    <x v="2"/>
  </r>
  <r>
    <s v="ORD100526"/>
    <x v="0"/>
    <x v="3"/>
    <n v="3601.78"/>
    <n v="0.26"/>
    <n v="936.46280000000013"/>
    <n v="2665.3172"/>
    <n v="3"/>
    <x v="107"/>
    <d v="2024-04-05T00:00:00"/>
    <x v="0"/>
    <x v="0"/>
    <n v="635.33000000000004"/>
    <x v="0"/>
  </r>
  <r>
    <s v="ORD108838"/>
    <x v="2"/>
    <x v="0"/>
    <n v="3603.25"/>
    <n v="0.01"/>
    <n v="36.032499999999999"/>
    <n v="3567.2175000000002"/>
    <n v="3"/>
    <x v="415"/>
    <d v="2023-06-22T00:00:00"/>
    <x v="1"/>
    <x v="0"/>
    <n v="320.58999999999997"/>
    <x v="1"/>
  </r>
  <r>
    <s v="ORD110418"/>
    <x v="2"/>
    <x v="4"/>
    <n v="3604.5"/>
    <n v="0.2"/>
    <n v="720.90000000000009"/>
    <n v="2883.6"/>
    <n v="3"/>
    <x v="418"/>
    <d v="2024-05-20T00:00:00"/>
    <x v="2"/>
    <x v="1"/>
    <n v="829.97"/>
    <x v="5"/>
  </r>
  <r>
    <s v="ORD102212"/>
    <x v="2"/>
    <x v="0"/>
    <n v="3604.95"/>
    <n v="0.39"/>
    <n v="1405.9304999999999"/>
    <n v="2199.0194999999999"/>
    <n v="3"/>
    <x v="71"/>
    <d v="2023-08-18T00:00:00"/>
    <x v="0"/>
    <x v="1"/>
    <n v="457.85"/>
    <x v="4"/>
  </r>
  <r>
    <s v="ORD113485"/>
    <x v="0"/>
    <x v="0"/>
    <n v="3604.95"/>
    <n v="0.13"/>
    <n v="468.64350000000002"/>
    <n v="3136.3064999999997"/>
    <n v="3"/>
    <x v="705"/>
    <d v="2023-04-09T00:00:00"/>
    <x v="2"/>
    <x v="0"/>
    <n v="282.01"/>
    <x v="2"/>
  </r>
  <r>
    <s v="ORD105739"/>
    <x v="0"/>
    <x v="1"/>
    <n v="3605.77"/>
    <n v="0.33"/>
    <n v="1189.9041"/>
    <n v="2415.8658999999998"/>
    <n v="3"/>
    <x v="551"/>
    <d v="2024-02-28T00:00:00"/>
    <x v="0"/>
    <x v="1"/>
    <n v="1065.77"/>
    <x v="5"/>
  </r>
  <r>
    <s v="ORD102199"/>
    <x v="1"/>
    <x v="4"/>
    <n v="3607.31"/>
    <n v="0.2"/>
    <n v="721.46199999999999"/>
    <n v="2885.848"/>
    <n v="3"/>
    <x v="438"/>
    <d v="2023-02-02T00:00:00"/>
    <x v="0"/>
    <x v="0"/>
    <n v="196.17"/>
    <x v="5"/>
  </r>
  <r>
    <s v="ORD102289"/>
    <x v="1"/>
    <x v="4"/>
    <n v="3613.11"/>
    <n v="0.08"/>
    <n v="289.04880000000003"/>
    <n v="3324.0612000000001"/>
    <n v="3"/>
    <x v="169"/>
    <d v="2023-10-14T00:00:00"/>
    <x v="1"/>
    <x v="0"/>
    <n v="616.02"/>
    <x v="2"/>
  </r>
  <r>
    <s v="ORD113690"/>
    <x v="0"/>
    <x v="4"/>
    <n v="3622.9"/>
    <n v="0.22"/>
    <n v="797.03800000000001"/>
    <n v="2825.8620000000001"/>
    <n v="3"/>
    <x v="529"/>
    <d v="2024-05-07T00:00:00"/>
    <x v="2"/>
    <x v="0"/>
    <n v="906.87"/>
    <x v="0"/>
  </r>
  <r>
    <s v="ORD106820"/>
    <x v="1"/>
    <x v="1"/>
    <n v="3629.47"/>
    <n v="0.28000000000000003"/>
    <n v="1016.2516000000001"/>
    <n v="2613.2183999999997"/>
    <n v="3"/>
    <x v="388"/>
    <d v="2023-07-04T00:00:00"/>
    <x v="2"/>
    <x v="0"/>
    <n v="432.17"/>
    <x v="5"/>
  </r>
  <r>
    <s v="ORD105667"/>
    <x v="2"/>
    <x v="0"/>
    <n v="3632.72"/>
    <n v="0.02"/>
    <n v="72.654399999999995"/>
    <n v="3560.0655999999999"/>
    <n v="3"/>
    <x v="71"/>
    <d v="2023-08-15T00:00:00"/>
    <x v="1"/>
    <x v="0"/>
    <n v="353.78"/>
    <x v="5"/>
  </r>
  <r>
    <s v="ORD104037"/>
    <x v="3"/>
    <x v="2"/>
    <n v="3634.51"/>
    <n v="0.33"/>
    <n v="1199.3883000000001"/>
    <n v="2435.1217000000001"/>
    <n v="3"/>
    <x v="20"/>
    <d v="2023-01-20T00:00:00"/>
    <x v="2"/>
    <x v="1"/>
    <n v="567.05999999999995"/>
    <x v="2"/>
  </r>
  <r>
    <s v="ORD112895"/>
    <x v="1"/>
    <x v="2"/>
    <n v="3635.2"/>
    <n v="0.49"/>
    <n v="1781.2479999999998"/>
    <n v="1853.952"/>
    <n v="3"/>
    <x v="150"/>
    <d v="2024-08-05T00:00:00"/>
    <x v="0"/>
    <x v="0"/>
    <n v="775.09"/>
    <x v="2"/>
  </r>
  <r>
    <s v="ORD113743"/>
    <x v="0"/>
    <x v="1"/>
    <n v="3636.59"/>
    <n v="0.21"/>
    <n v="763.68389999999999"/>
    <n v="2872.9061000000002"/>
    <n v="3"/>
    <x v="362"/>
    <d v="2023-10-08T00:00:00"/>
    <x v="0"/>
    <x v="2"/>
    <n v="889.14"/>
    <x v="2"/>
  </r>
  <r>
    <s v="ORD113194"/>
    <x v="3"/>
    <x v="4"/>
    <n v="3640.6"/>
    <n v="0.09"/>
    <n v="327.654"/>
    <n v="3312.9459999999999"/>
    <n v="3"/>
    <x v="33"/>
    <d v="2023-04-18T00:00:00"/>
    <x v="1"/>
    <x v="1"/>
    <n v="1019.1"/>
    <x v="5"/>
  </r>
  <r>
    <s v="ORD115335"/>
    <x v="2"/>
    <x v="1"/>
    <n v="3652.31"/>
    <n v="0.49"/>
    <n v="1789.6318999999999"/>
    <n v="1862.6781000000001"/>
    <n v="3"/>
    <x v="500"/>
    <d v="2023-11-29T00:00:00"/>
    <x v="2"/>
    <x v="1"/>
    <n v="209.43"/>
    <x v="0"/>
  </r>
  <r>
    <s v="ORD108675"/>
    <x v="2"/>
    <x v="1"/>
    <n v="3653.31"/>
    <n v="0.37"/>
    <n v="1351.7247"/>
    <n v="2301.5852999999997"/>
    <n v="3"/>
    <x v="114"/>
    <d v="2024-03-28T00:00:00"/>
    <x v="0"/>
    <x v="1"/>
    <n v="535.26"/>
    <x v="3"/>
  </r>
  <r>
    <s v="ORD113948"/>
    <x v="2"/>
    <x v="4"/>
    <n v="3655.71"/>
    <n v="0.08"/>
    <n v="292.45679999999999"/>
    <n v="3363.2532000000001"/>
    <n v="3"/>
    <x v="199"/>
    <d v="2024-12-03T00:00:00"/>
    <x v="2"/>
    <x v="0"/>
    <n v="401.78"/>
    <x v="5"/>
  </r>
  <r>
    <s v="ORD104208"/>
    <x v="3"/>
    <x v="2"/>
    <n v="3655.97"/>
    <n v="0.14000000000000001"/>
    <n v="511.83580000000001"/>
    <n v="3144.1342"/>
    <n v="3"/>
    <x v="708"/>
    <d v="2023-04-02T00:00:00"/>
    <x v="1"/>
    <x v="2"/>
    <n v="193.1"/>
    <x v="0"/>
  </r>
  <r>
    <s v="ORD101077"/>
    <x v="1"/>
    <x v="3"/>
    <n v="3660.52"/>
    <n v="0.41"/>
    <n v="1500.8131999999998"/>
    <n v="2159.7067999999999"/>
    <n v="3"/>
    <x v="557"/>
    <d v="2023-03-05T00:00:00"/>
    <x v="2"/>
    <x v="2"/>
    <n v="1021.88"/>
    <x v="1"/>
  </r>
  <r>
    <s v="ORD107063"/>
    <x v="0"/>
    <x v="1"/>
    <n v="3666.71"/>
    <n v="0.05"/>
    <n v="183.33550000000002"/>
    <n v="3483.3744999999999"/>
    <n v="3"/>
    <x v="561"/>
    <d v="2024-02-02T00:00:00"/>
    <x v="1"/>
    <x v="1"/>
    <n v="859.33"/>
    <x v="4"/>
  </r>
  <r>
    <s v="ORD103800"/>
    <x v="3"/>
    <x v="1"/>
    <n v="3673.67"/>
    <n v="0.35"/>
    <n v="1285.7845"/>
    <n v="2387.8855000000003"/>
    <n v="3"/>
    <x v="254"/>
    <d v="2024-11-01T00:00:00"/>
    <x v="2"/>
    <x v="0"/>
    <n v="898.48"/>
    <x v="4"/>
  </r>
  <r>
    <s v="ORD100357"/>
    <x v="3"/>
    <x v="2"/>
    <n v="3678.5"/>
    <n v="0.11"/>
    <n v="404.63499999999999"/>
    <n v="3273.8649999999998"/>
    <n v="3"/>
    <x v="580"/>
    <d v="2024-02-07T00:00:00"/>
    <x v="2"/>
    <x v="2"/>
    <n v="743.04"/>
    <x v="2"/>
  </r>
  <r>
    <s v="ORD105851"/>
    <x v="0"/>
    <x v="3"/>
    <n v="3679.19"/>
    <n v="0.46"/>
    <n v="1692.4274"/>
    <n v="1986.7626"/>
    <n v="3"/>
    <x v="290"/>
    <d v="2023-01-25T00:00:00"/>
    <x v="2"/>
    <x v="0"/>
    <n v="562.65"/>
    <x v="4"/>
  </r>
  <r>
    <s v="ORD105497"/>
    <x v="3"/>
    <x v="1"/>
    <n v="3683.74"/>
    <n v="0.23"/>
    <n v="847.26019999999994"/>
    <n v="2836.4798000000001"/>
    <n v="3"/>
    <x v="8"/>
    <d v="2024-05-14T00:00:00"/>
    <x v="2"/>
    <x v="0"/>
    <n v="715.78"/>
    <x v="3"/>
  </r>
  <r>
    <s v="ORD105649"/>
    <x v="3"/>
    <x v="2"/>
    <n v="3689.01"/>
    <n v="0.38"/>
    <n v="1401.8238000000001"/>
    <n v="2287.1862000000001"/>
    <n v="3"/>
    <x v="475"/>
    <d v="2024-11-18T00:00:00"/>
    <x v="2"/>
    <x v="0"/>
    <n v="1012.83"/>
    <x v="0"/>
  </r>
  <r>
    <s v="ORD105061"/>
    <x v="2"/>
    <x v="3"/>
    <n v="3689.33"/>
    <n v="0.24"/>
    <n v="885.43919999999991"/>
    <n v="2803.8908000000001"/>
    <n v="3"/>
    <x v="104"/>
    <d v="2024-08-12T00:00:00"/>
    <x v="0"/>
    <x v="0"/>
    <n v="770.18"/>
    <x v="3"/>
  </r>
  <r>
    <s v="ORD113897"/>
    <x v="0"/>
    <x v="1"/>
    <n v="3690.54"/>
    <n v="0.02"/>
    <n v="73.8108"/>
    <n v="3616.7291999999998"/>
    <n v="3"/>
    <x v="400"/>
    <d v="2024-01-05T00:00:00"/>
    <x v="2"/>
    <x v="0"/>
    <n v="788.63"/>
    <x v="2"/>
  </r>
  <r>
    <s v="ORD100657"/>
    <x v="0"/>
    <x v="0"/>
    <n v="3693.47"/>
    <n v="0.08"/>
    <n v="295.4776"/>
    <n v="3397.9923999999996"/>
    <n v="3"/>
    <x v="558"/>
    <d v="2023-02-10T00:00:00"/>
    <x v="2"/>
    <x v="0"/>
    <n v="310.36"/>
    <x v="0"/>
  </r>
  <r>
    <s v="ORD105953"/>
    <x v="0"/>
    <x v="0"/>
    <n v="3694.93"/>
    <n v="0.32"/>
    <n v="1182.3776"/>
    <n v="2512.5523999999996"/>
    <n v="3"/>
    <x v="96"/>
    <d v="2024-08-13T00:00:00"/>
    <x v="1"/>
    <x v="2"/>
    <n v="274.64999999999998"/>
    <x v="3"/>
  </r>
  <r>
    <s v="ORD111563"/>
    <x v="2"/>
    <x v="1"/>
    <n v="3697.09"/>
    <n v="0.17"/>
    <n v="628.50530000000003"/>
    <n v="3068.5847000000003"/>
    <n v="3"/>
    <x v="685"/>
    <d v="2023-11-21T00:00:00"/>
    <x v="2"/>
    <x v="1"/>
    <n v="1009.75"/>
    <x v="3"/>
  </r>
  <r>
    <s v="ORD105204"/>
    <x v="3"/>
    <x v="1"/>
    <n v="3700.79"/>
    <n v="0.27"/>
    <n v="999.2133"/>
    <n v="2701.5767000000001"/>
    <n v="3"/>
    <x v="4"/>
    <d v="2023-12-20T00:00:00"/>
    <x v="2"/>
    <x v="1"/>
    <n v="827.91"/>
    <x v="0"/>
  </r>
  <r>
    <s v="ORD103778"/>
    <x v="1"/>
    <x v="3"/>
    <n v="3702.37"/>
    <n v="0.04"/>
    <n v="148.09479999999999"/>
    <n v="3554.2752"/>
    <n v="3"/>
    <x v="594"/>
    <d v="2024-08-25T00:00:00"/>
    <x v="0"/>
    <x v="0"/>
    <n v="844.87"/>
    <x v="1"/>
  </r>
  <r>
    <s v="ORD107342"/>
    <x v="0"/>
    <x v="0"/>
    <n v="3708.03"/>
    <n v="0.19"/>
    <n v="704.52570000000003"/>
    <n v="3003.5043000000001"/>
    <n v="3"/>
    <x v="415"/>
    <d v="2023-06-22T00:00:00"/>
    <x v="2"/>
    <x v="0"/>
    <n v="604.80999999999995"/>
    <x v="2"/>
  </r>
  <r>
    <s v="ORD112929"/>
    <x v="3"/>
    <x v="0"/>
    <n v="3710.16"/>
    <n v="0.12"/>
    <n v="445.21919999999994"/>
    <n v="3264.9407999999999"/>
    <n v="3"/>
    <x v="284"/>
    <d v="2024-01-29T00:00:00"/>
    <x v="0"/>
    <x v="1"/>
    <n v="931.65"/>
    <x v="0"/>
  </r>
  <r>
    <s v="ORD108742"/>
    <x v="0"/>
    <x v="2"/>
    <n v="3719.92"/>
    <n v="0.47"/>
    <n v="1748.3624"/>
    <n v="1971.5576000000001"/>
    <n v="3"/>
    <x v="594"/>
    <d v="2024-08-26T00:00:00"/>
    <x v="0"/>
    <x v="2"/>
    <n v="1108.6199999999999"/>
    <x v="1"/>
  </r>
  <r>
    <s v="ORD109045"/>
    <x v="3"/>
    <x v="2"/>
    <n v="3724.61"/>
    <n v="7.0000000000000007E-2"/>
    <n v="260.72270000000003"/>
    <n v="3463.8873000000003"/>
    <n v="3"/>
    <x v="593"/>
    <d v="2023-04-01T00:00:00"/>
    <x v="1"/>
    <x v="1"/>
    <n v="896.32"/>
    <x v="0"/>
  </r>
  <r>
    <s v="ORD110853"/>
    <x v="1"/>
    <x v="2"/>
    <n v="3725.54"/>
    <n v="0.15"/>
    <n v="558.83100000000002"/>
    <n v="3166.7089999999998"/>
    <n v="3"/>
    <x v="262"/>
    <d v="2023-06-06T00:00:00"/>
    <x v="2"/>
    <x v="2"/>
    <n v="953.8"/>
    <x v="0"/>
  </r>
  <r>
    <s v="ORD101846"/>
    <x v="3"/>
    <x v="3"/>
    <n v="3727.93"/>
    <n v="0.23"/>
    <n v="857.4239"/>
    <n v="2870.5060999999996"/>
    <n v="3"/>
    <x v="122"/>
    <d v="2024-09-03T00:00:00"/>
    <x v="2"/>
    <x v="0"/>
    <n v="416.29"/>
    <x v="0"/>
  </r>
  <r>
    <s v="ORD106054"/>
    <x v="1"/>
    <x v="4"/>
    <n v="3732.09"/>
    <n v="0.28000000000000003"/>
    <n v="1044.9852000000001"/>
    <n v="2687.1048000000001"/>
    <n v="3"/>
    <x v="717"/>
    <d v="2024-09-13T00:00:00"/>
    <x v="2"/>
    <x v="1"/>
    <n v="1075.8"/>
    <x v="4"/>
  </r>
  <r>
    <s v="ORD114822"/>
    <x v="0"/>
    <x v="0"/>
    <n v="3733.95"/>
    <n v="0.44"/>
    <n v="1642.9379999999999"/>
    <n v="2091.0119999999997"/>
    <n v="3"/>
    <x v="80"/>
    <d v="2024-09-10T00:00:00"/>
    <x v="0"/>
    <x v="0"/>
    <n v="852.35"/>
    <x v="1"/>
  </r>
  <r>
    <s v="ORD109498"/>
    <x v="2"/>
    <x v="3"/>
    <n v="3741.93"/>
    <n v="0.25"/>
    <n v="935.48249999999996"/>
    <n v="2806.4474999999998"/>
    <n v="3"/>
    <x v="441"/>
    <d v="2024-03-21T00:00:00"/>
    <x v="0"/>
    <x v="1"/>
    <n v="375.41"/>
    <x v="3"/>
  </r>
  <r>
    <s v="ORD104946"/>
    <x v="0"/>
    <x v="4"/>
    <n v="3744.01"/>
    <n v="0.45"/>
    <n v="1684.8045000000002"/>
    <n v="2059.2055"/>
    <n v="3"/>
    <x v="212"/>
    <d v="2023-05-16T00:00:00"/>
    <x v="2"/>
    <x v="1"/>
    <n v="374.25"/>
    <x v="5"/>
  </r>
  <r>
    <s v="ORD111603"/>
    <x v="2"/>
    <x v="4"/>
    <n v="3745.37"/>
    <n v="0.3"/>
    <n v="1123.6109999999999"/>
    <n v="2621.759"/>
    <n v="3"/>
    <x v="606"/>
    <d v="2024-10-25T00:00:00"/>
    <x v="1"/>
    <x v="2"/>
    <n v="443.26"/>
    <x v="4"/>
  </r>
  <r>
    <s v="ORD108869"/>
    <x v="1"/>
    <x v="1"/>
    <n v="3750.18"/>
    <n v="0.31"/>
    <n v="1162.5557999999999"/>
    <n v="2587.6242000000002"/>
    <n v="3"/>
    <x v="612"/>
    <d v="2023-03-01T00:00:00"/>
    <x v="2"/>
    <x v="1"/>
    <n v="228.69"/>
    <x v="1"/>
  </r>
  <r>
    <s v="ORD112389"/>
    <x v="2"/>
    <x v="0"/>
    <n v="3752.09"/>
    <n v="0.21"/>
    <n v="787.93889999999999"/>
    <n v="2964.1511"/>
    <n v="3"/>
    <x v="720"/>
    <d v="2023-04-01T00:00:00"/>
    <x v="2"/>
    <x v="0"/>
    <n v="229.42"/>
    <x v="4"/>
  </r>
  <r>
    <s v="ORD111284"/>
    <x v="1"/>
    <x v="1"/>
    <n v="3760.34"/>
    <n v="0.17"/>
    <n v="639.25780000000009"/>
    <n v="3121.0821999999998"/>
    <n v="3"/>
    <x v="200"/>
    <d v="2024-06-06T00:00:00"/>
    <x v="1"/>
    <x v="0"/>
    <n v="628.92999999999995"/>
    <x v="5"/>
  </r>
  <r>
    <s v="ORD104717"/>
    <x v="2"/>
    <x v="2"/>
    <n v="3769.25"/>
    <n v="0.01"/>
    <n v="37.692500000000003"/>
    <n v="3731.5574999999999"/>
    <n v="3"/>
    <x v="346"/>
    <d v="2023-06-04T00:00:00"/>
    <x v="1"/>
    <x v="1"/>
    <n v="319.05"/>
    <x v="5"/>
  </r>
  <r>
    <s v="ORD100481"/>
    <x v="2"/>
    <x v="2"/>
    <n v="3771.68"/>
    <n v="0.16"/>
    <n v="603.46879999999999"/>
    <n v="3168.2111999999997"/>
    <n v="3"/>
    <x v="100"/>
    <d v="2024-07-12T00:00:00"/>
    <x v="2"/>
    <x v="2"/>
    <n v="778.64"/>
    <x v="3"/>
  </r>
  <r>
    <s v="ORD106666"/>
    <x v="1"/>
    <x v="2"/>
    <n v="3773.74"/>
    <n v="0.16"/>
    <n v="603.79840000000002"/>
    <n v="3169.9415999999997"/>
    <n v="3"/>
    <x v="317"/>
    <d v="2023-06-23T00:00:00"/>
    <x v="0"/>
    <x v="1"/>
    <n v="527.46"/>
    <x v="4"/>
  </r>
  <r>
    <s v="ORD105616"/>
    <x v="3"/>
    <x v="4"/>
    <n v="3774.11"/>
    <n v="0.08"/>
    <n v="301.92880000000002"/>
    <n v="3472.1812"/>
    <n v="3"/>
    <x v="420"/>
    <d v="2024-08-28T00:00:00"/>
    <x v="2"/>
    <x v="0"/>
    <n v="928.88"/>
    <x v="2"/>
  </r>
  <r>
    <s v="ORD112290"/>
    <x v="0"/>
    <x v="2"/>
    <n v="3774.54"/>
    <n v="0.13"/>
    <n v="490.6902"/>
    <n v="3283.8498"/>
    <n v="3"/>
    <x v="619"/>
    <d v="2024-09-17T00:00:00"/>
    <x v="2"/>
    <x v="0"/>
    <n v="819.16"/>
    <x v="0"/>
  </r>
  <r>
    <s v="ORD114006"/>
    <x v="0"/>
    <x v="3"/>
    <n v="3774.98"/>
    <n v="0.09"/>
    <n v="339.7482"/>
    <n v="3435.2318"/>
    <n v="3"/>
    <x v="68"/>
    <d v="2024-02-26T00:00:00"/>
    <x v="1"/>
    <x v="1"/>
    <n v="320.11"/>
    <x v="4"/>
  </r>
  <r>
    <s v="ORD107157"/>
    <x v="1"/>
    <x v="0"/>
    <n v="3778.15"/>
    <n v="0.45"/>
    <n v="1700.1675"/>
    <n v="2077.9825000000001"/>
    <n v="3"/>
    <x v="455"/>
    <d v="2023-07-12T00:00:00"/>
    <x v="2"/>
    <x v="1"/>
    <n v="506.77"/>
    <x v="4"/>
  </r>
  <r>
    <s v="ORD102377"/>
    <x v="3"/>
    <x v="3"/>
    <n v="3778.72"/>
    <n v="0.06"/>
    <n v="226.72319999999999"/>
    <n v="3551.9967999999999"/>
    <n v="3"/>
    <x v="689"/>
    <d v="2024-12-26T00:00:00"/>
    <x v="2"/>
    <x v="1"/>
    <n v="925.29"/>
    <x v="1"/>
  </r>
  <r>
    <s v="ORD106444"/>
    <x v="1"/>
    <x v="0"/>
    <n v="3781.95"/>
    <n v="0.1"/>
    <n v="378.19499999999999"/>
    <n v="3403.7549999999997"/>
    <n v="3"/>
    <x v="75"/>
    <d v="2023-02-01T00:00:00"/>
    <x v="0"/>
    <x v="2"/>
    <n v="744.24"/>
    <x v="3"/>
  </r>
  <r>
    <s v="ORD101269"/>
    <x v="2"/>
    <x v="1"/>
    <n v="3788.63"/>
    <n v="0.27"/>
    <n v="1022.9301000000002"/>
    <n v="2765.6999000000001"/>
    <n v="3"/>
    <x v="552"/>
    <d v="2023-09-14T00:00:00"/>
    <x v="0"/>
    <x v="0"/>
    <n v="1119.8499999999999"/>
    <x v="3"/>
  </r>
  <r>
    <s v="ORD110034"/>
    <x v="1"/>
    <x v="2"/>
    <n v="3802.38"/>
    <n v="0.05"/>
    <n v="190.11900000000003"/>
    <n v="3612.261"/>
    <n v="3"/>
    <x v="193"/>
    <d v="2023-06-23T00:00:00"/>
    <x v="2"/>
    <x v="0"/>
    <n v="351.85"/>
    <x v="3"/>
  </r>
  <r>
    <s v="ORD105211"/>
    <x v="1"/>
    <x v="3"/>
    <n v="3806.41"/>
    <n v="0.25"/>
    <n v="951.60249999999996"/>
    <n v="2854.8074999999999"/>
    <n v="3"/>
    <x v="155"/>
    <d v="2024-06-16T00:00:00"/>
    <x v="2"/>
    <x v="0"/>
    <n v="688.47"/>
    <x v="0"/>
  </r>
  <r>
    <s v="ORD105265"/>
    <x v="0"/>
    <x v="1"/>
    <n v="3808.56"/>
    <n v="0.46"/>
    <n v="1751.9376"/>
    <n v="2056.6224000000002"/>
    <n v="3"/>
    <x v="566"/>
    <d v="2024-10-17T00:00:00"/>
    <x v="2"/>
    <x v="2"/>
    <n v="272.22000000000003"/>
    <x v="1"/>
  </r>
  <r>
    <s v="ORD105549"/>
    <x v="2"/>
    <x v="4"/>
    <n v="3811.33"/>
    <n v="0.08"/>
    <n v="304.90640000000002"/>
    <n v="3506.4236000000001"/>
    <n v="3"/>
    <x v="132"/>
    <d v="2024-01-17T00:00:00"/>
    <x v="0"/>
    <x v="1"/>
    <n v="411.31"/>
    <x v="1"/>
  </r>
  <r>
    <s v="ORD103481"/>
    <x v="0"/>
    <x v="2"/>
    <n v="3814.12"/>
    <n v="0.47"/>
    <n v="1792.6363999999999"/>
    <n v="2021.4836"/>
    <n v="3"/>
    <x v="371"/>
    <d v="2023-02-17T00:00:00"/>
    <x v="0"/>
    <x v="2"/>
    <n v="782.1"/>
    <x v="4"/>
  </r>
  <r>
    <s v="ORD100137"/>
    <x v="1"/>
    <x v="2"/>
    <n v="3818.9"/>
    <n v="0.08"/>
    <n v="305.512"/>
    <n v="3513.3879999999999"/>
    <n v="3"/>
    <x v="75"/>
    <d v="2023-01-30T00:00:00"/>
    <x v="1"/>
    <x v="0"/>
    <n v="497.78"/>
    <x v="3"/>
  </r>
  <r>
    <s v="ORD114646"/>
    <x v="1"/>
    <x v="3"/>
    <n v="3819.52"/>
    <n v="0.18"/>
    <n v="687.5136"/>
    <n v="3132.0064000000002"/>
    <n v="3"/>
    <x v="550"/>
    <d v="2025-01-03T00:00:00"/>
    <x v="2"/>
    <x v="1"/>
    <n v="983.88"/>
    <x v="0"/>
  </r>
  <r>
    <s v="ORD108568"/>
    <x v="1"/>
    <x v="1"/>
    <n v="3819.81"/>
    <n v="0.33"/>
    <n v="1260.5373"/>
    <n v="2559.2727"/>
    <n v="3"/>
    <x v="436"/>
    <d v="2024-10-24T00:00:00"/>
    <x v="2"/>
    <x v="0"/>
    <n v="500.58"/>
    <x v="3"/>
  </r>
  <r>
    <s v="ORD101380"/>
    <x v="2"/>
    <x v="0"/>
    <n v="3821.12"/>
    <n v="0.36"/>
    <n v="1375.6032"/>
    <n v="2445.5167999999999"/>
    <n v="3"/>
    <x v="717"/>
    <d v="2024-09-07T00:00:00"/>
    <x v="2"/>
    <x v="0"/>
    <n v="873.75"/>
    <x v="1"/>
  </r>
  <r>
    <s v="ORD109683"/>
    <x v="0"/>
    <x v="2"/>
    <n v="3823"/>
    <n v="0.04"/>
    <n v="152.92000000000002"/>
    <n v="3670.08"/>
    <n v="3"/>
    <x v="431"/>
    <d v="2024-06-15T00:00:00"/>
    <x v="1"/>
    <x v="2"/>
    <n v="1059.21"/>
    <x v="1"/>
  </r>
  <r>
    <s v="ORD105741"/>
    <x v="0"/>
    <x v="0"/>
    <n v="3823.67"/>
    <n v="0.35"/>
    <n v="1338.2845"/>
    <n v="2485.3855000000003"/>
    <n v="3"/>
    <x v="502"/>
    <d v="2024-11-25T00:00:00"/>
    <x v="1"/>
    <x v="2"/>
    <n v="490.32"/>
    <x v="4"/>
  </r>
  <r>
    <s v="ORD108979"/>
    <x v="0"/>
    <x v="2"/>
    <n v="3829.25"/>
    <n v="0.2"/>
    <n v="765.85"/>
    <n v="3063.4"/>
    <n v="3"/>
    <x v="59"/>
    <d v="2023-09-26T00:00:00"/>
    <x v="2"/>
    <x v="1"/>
    <n v="656.12"/>
    <x v="0"/>
  </r>
  <r>
    <s v="ORD101672"/>
    <x v="3"/>
    <x v="3"/>
    <n v="3830.41"/>
    <n v="0.49"/>
    <n v="1876.9008999999999"/>
    <n v="1953.5091"/>
    <n v="3"/>
    <x v="582"/>
    <d v="2023-07-31T00:00:00"/>
    <x v="0"/>
    <x v="0"/>
    <n v="560.66"/>
    <x v="0"/>
  </r>
  <r>
    <s v="ORD113614"/>
    <x v="2"/>
    <x v="3"/>
    <n v="3831.73"/>
    <n v="0.41"/>
    <n v="1571.0092999999999"/>
    <n v="2260.7206999999999"/>
    <n v="3"/>
    <x v="136"/>
    <d v="2024-11-28T00:00:00"/>
    <x v="0"/>
    <x v="0"/>
    <n v="677.89"/>
    <x v="2"/>
  </r>
  <r>
    <s v="ORD106775"/>
    <x v="3"/>
    <x v="0"/>
    <n v="3835.19"/>
    <n v="0.39"/>
    <n v="1495.7241000000001"/>
    <n v="2339.4659000000001"/>
    <n v="3"/>
    <x v="600"/>
    <d v="2024-03-27T00:00:00"/>
    <x v="0"/>
    <x v="1"/>
    <n v="463.7"/>
    <x v="4"/>
  </r>
  <r>
    <s v="ORD100551"/>
    <x v="3"/>
    <x v="0"/>
    <n v="3835.73"/>
    <n v="0.19"/>
    <n v="728.78870000000006"/>
    <n v="3106.9413"/>
    <n v="3"/>
    <x v="155"/>
    <d v="2024-06-15T00:00:00"/>
    <x v="0"/>
    <x v="0"/>
    <n v="740.59"/>
    <x v="2"/>
  </r>
  <r>
    <s v="ORD107755"/>
    <x v="2"/>
    <x v="3"/>
    <n v="3835.96"/>
    <n v="0.25"/>
    <n v="958.99"/>
    <n v="2876.9700000000003"/>
    <n v="3"/>
    <x v="328"/>
    <d v="2024-01-27T00:00:00"/>
    <x v="1"/>
    <x v="2"/>
    <n v="686.83"/>
    <x v="1"/>
  </r>
  <r>
    <s v="ORD111355"/>
    <x v="0"/>
    <x v="4"/>
    <n v="3836.65"/>
    <n v="0.34"/>
    <n v="1304.461"/>
    <n v="2532.1890000000003"/>
    <n v="3"/>
    <x v="561"/>
    <d v="2024-01-30T00:00:00"/>
    <x v="0"/>
    <x v="0"/>
    <n v="488.67"/>
    <x v="3"/>
  </r>
  <r>
    <s v="ORD113256"/>
    <x v="2"/>
    <x v="4"/>
    <n v="3837.91"/>
    <n v="0.01"/>
    <n v="38.379100000000001"/>
    <n v="3799.5308999999997"/>
    <n v="3"/>
    <x v="180"/>
    <d v="2023-09-23T00:00:00"/>
    <x v="0"/>
    <x v="1"/>
    <n v="1117.8399999999999"/>
    <x v="4"/>
  </r>
  <r>
    <s v="ORD111489"/>
    <x v="2"/>
    <x v="4"/>
    <n v="3839.07"/>
    <n v="0.16"/>
    <n v="614.25120000000004"/>
    <n v="3224.8188"/>
    <n v="3"/>
    <x v="481"/>
    <d v="2024-06-11T00:00:00"/>
    <x v="1"/>
    <x v="2"/>
    <n v="266.10000000000002"/>
    <x v="5"/>
  </r>
  <r>
    <s v="ORD111869"/>
    <x v="2"/>
    <x v="0"/>
    <n v="3840.33"/>
    <n v="0.06"/>
    <n v="230.41979999999998"/>
    <n v="3609.9101999999998"/>
    <n v="3"/>
    <x v="443"/>
    <d v="2024-02-18T00:00:00"/>
    <x v="1"/>
    <x v="0"/>
    <n v="645.16"/>
    <x v="2"/>
  </r>
  <r>
    <s v="ORD112477"/>
    <x v="0"/>
    <x v="0"/>
    <n v="3840.74"/>
    <n v="0.18"/>
    <n v="691.33319999999992"/>
    <n v="3149.4067999999997"/>
    <n v="3"/>
    <x v="176"/>
    <d v="2023-05-10T00:00:00"/>
    <x v="0"/>
    <x v="1"/>
    <n v="368.12"/>
    <x v="3"/>
  </r>
  <r>
    <s v="ORD108720"/>
    <x v="3"/>
    <x v="2"/>
    <n v="3843.14"/>
    <n v="0.18"/>
    <n v="691.76519999999994"/>
    <n v="3151.3748000000001"/>
    <n v="3"/>
    <x v="488"/>
    <d v="2024-03-16T00:00:00"/>
    <x v="1"/>
    <x v="0"/>
    <n v="241.79"/>
    <x v="2"/>
  </r>
  <r>
    <s v="ORD102964"/>
    <x v="2"/>
    <x v="2"/>
    <n v="3843.61"/>
    <n v="0.31"/>
    <n v="1191.5191"/>
    <n v="2652.0909000000001"/>
    <n v="3"/>
    <x v="312"/>
    <d v="2023-02-14T00:00:00"/>
    <x v="2"/>
    <x v="2"/>
    <n v="357.48"/>
    <x v="0"/>
  </r>
  <r>
    <s v="ORD101841"/>
    <x v="2"/>
    <x v="4"/>
    <n v="3846.67"/>
    <n v="0.38"/>
    <n v="1461.7346"/>
    <n v="2384.9354000000003"/>
    <n v="3"/>
    <x v="714"/>
    <d v="2024-06-20T00:00:00"/>
    <x v="2"/>
    <x v="0"/>
    <n v="961.26"/>
    <x v="1"/>
  </r>
  <r>
    <s v="ORD105970"/>
    <x v="1"/>
    <x v="3"/>
    <n v="3851.03"/>
    <n v="0.28999999999999998"/>
    <n v="1116.7987000000001"/>
    <n v="2734.2313000000004"/>
    <n v="3"/>
    <x v="686"/>
    <d v="2023-09-22T00:00:00"/>
    <x v="1"/>
    <x v="0"/>
    <n v="939.53"/>
    <x v="2"/>
  </r>
  <r>
    <s v="ORD102642"/>
    <x v="1"/>
    <x v="3"/>
    <n v="3852.16"/>
    <n v="0.44"/>
    <n v="1694.9503999999999"/>
    <n v="2157.2096000000001"/>
    <n v="3"/>
    <x v="79"/>
    <d v="2024-09-18T00:00:00"/>
    <x v="2"/>
    <x v="0"/>
    <n v="630.08000000000004"/>
    <x v="3"/>
  </r>
  <r>
    <s v="ORD112503"/>
    <x v="0"/>
    <x v="3"/>
    <n v="3852.46"/>
    <n v="0.17"/>
    <n v="654.91820000000007"/>
    <n v="3197.5418"/>
    <n v="3"/>
    <x v="326"/>
    <d v="2024-06-19T00:00:00"/>
    <x v="0"/>
    <x v="1"/>
    <n v="1130.8800000000001"/>
    <x v="1"/>
  </r>
  <r>
    <s v="ORD101758"/>
    <x v="0"/>
    <x v="4"/>
    <n v="3857.47"/>
    <n v="0.45"/>
    <n v="1735.8615"/>
    <n v="2121.6084999999998"/>
    <n v="3"/>
    <x v="67"/>
    <d v="2023-08-07T00:00:00"/>
    <x v="0"/>
    <x v="2"/>
    <n v="1037.6400000000001"/>
    <x v="3"/>
  </r>
  <r>
    <s v="ORD104519"/>
    <x v="2"/>
    <x v="1"/>
    <n v="3865.17"/>
    <n v="0.19"/>
    <n v="734.38229999999999"/>
    <n v="3130.7876999999999"/>
    <n v="3"/>
    <x v="471"/>
    <d v="2023-12-30T00:00:00"/>
    <x v="0"/>
    <x v="2"/>
    <n v="1125.97"/>
    <x v="5"/>
  </r>
  <r>
    <s v="ORD110941"/>
    <x v="3"/>
    <x v="3"/>
    <n v="3868.1"/>
    <n v="0.12"/>
    <n v="464.17199999999997"/>
    <n v="3403.9279999999999"/>
    <n v="3"/>
    <x v="570"/>
    <d v="2024-05-31T00:00:00"/>
    <x v="1"/>
    <x v="1"/>
    <n v="924.07"/>
    <x v="4"/>
  </r>
  <r>
    <s v="ORD110577"/>
    <x v="1"/>
    <x v="0"/>
    <n v="3868.26"/>
    <n v="0.42"/>
    <n v="1624.6692"/>
    <n v="2243.5907999999999"/>
    <n v="3"/>
    <x v="200"/>
    <d v="2024-06-11T00:00:00"/>
    <x v="2"/>
    <x v="0"/>
    <n v="729.88"/>
    <x v="3"/>
  </r>
  <r>
    <s v="ORD100365"/>
    <x v="0"/>
    <x v="3"/>
    <n v="3868.91"/>
    <n v="0.46"/>
    <n v="1779.6985999999999"/>
    <n v="2089.2114000000001"/>
    <n v="3"/>
    <x v="583"/>
    <d v="2023-10-07T00:00:00"/>
    <x v="0"/>
    <x v="2"/>
    <n v="482.97"/>
    <x v="1"/>
  </r>
  <r>
    <s v="ORD113664"/>
    <x v="1"/>
    <x v="2"/>
    <n v="3876.34"/>
    <n v="0.46"/>
    <n v="1783.1164000000001"/>
    <n v="2093.2236000000003"/>
    <n v="3"/>
    <x v="575"/>
    <d v="2024-07-21T00:00:00"/>
    <x v="1"/>
    <x v="1"/>
    <n v="1073.3499999999999"/>
    <x v="0"/>
  </r>
  <r>
    <s v="ORD107946"/>
    <x v="0"/>
    <x v="0"/>
    <n v="3880.02"/>
    <n v="0.2"/>
    <n v="776.00400000000002"/>
    <n v="3104.0160000000001"/>
    <n v="3"/>
    <x v="382"/>
    <d v="2023-09-29T00:00:00"/>
    <x v="2"/>
    <x v="2"/>
    <n v="727.5"/>
    <x v="0"/>
  </r>
  <r>
    <s v="ORD110675"/>
    <x v="1"/>
    <x v="1"/>
    <n v="3887.03"/>
    <n v="0.05"/>
    <n v="194.35150000000002"/>
    <n v="3692.6785"/>
    <n v="3"/>
    <x v="342"/>
    <d v="2023-11-26T00:00:00"/>
    <x v="1"/>
    <x v="0"/>
    <n v="1093.0999999999999"/>
    <x v="5"/>
  </r>
  <r>
    <s v="ORD112049"/>
    <x v="2"/>
    <x v="3"/>
    <n v="3887.93"/>
    <n v="0.36"/>
    <n v="1399.6547999999998"/>
    <n v="2488.2752"/>
    <n v="3"/>
    <x v="56"/>
    <d v="2024-11-11T00:00:00"/>
    <x v="1"/>
    <x v="0"/>
    <n v="279.58999999999997"/>
    <x v="4"/>
  </r>
  <r>
    <s v="ORD106124"/>
    <x v="3"/>
    <x v="2"/>
    <n v="3890.15"/>
    <n v="0.05"/>
    <n v="194.50750000000002"/>
    <n v="3695.6424999999999"/>
    <n v="3"/>
    <x v="566"/>
    <d v="2024-10-20T00:00:00"/>
    <x v="1"/>
    <x v="0"/>
    <n v="598.87"/>
    <x v="5"/>
  </r>
  <r>
    <s v="ORD103408"/>
    <x v="2"/>
    <x v="0"/>
    <n v="3891.79"/>
    <n v="0.25"/>
    <n v="972.94749999999999"/>
    <n v="2918.8424999999997"/>
    <n v="3"/>
    <x v="454"/>
    <d v="2023-07-17T00:00:00"/>
    <x v="2"/>
    <x v="2"/>
    <n v="1119.33"/>
    <x v="1"/>
  </r>
  <r>
    <s v="ORD113571"/>
    <x v="0"/>
    <x v="1"/>
    <n v="3891.96"/>
    <n v="0.28999999999999998"/>
    <n v="1128.6684"/>
    <n v="2763.2916"/>
    <n v="3"/>
    <x v="317"/>
    <d v="2023-06-25T00:00:00"/>
    <x v="0"/>
    <x v="1"/>
    <n v="598.89"/>
    <x v="0"/>
  </r>
  <r>
    <s v="ORD102984"/>
    <x v="3"/>
    <x v="3"/>
    <n v="3892.56"/>
    <n v="0.19"/>
    <n v="739.58640000000003"/>
    <n v="3152.9735999999998"/>
    <n v="3"/>
    <x v="448"/>
    <d v="2023-04-07T00:00:00"/>
    <x v="2"/>
    <x v="2"/>
    <n v="554.09"/>
    <x v="1"/>
  </r>
  <r>
    <s v="ORD101348"/>
    <x v="3"/>
    <x v="2"/>
    <n v="3892.7"/>
    <n v="0.44"/>
    <n v="1712.788"/>
    <n v="2179.9119999999998"/>
    <n v="3"/>
    <x v="505"/>
    <d v="2023-11-04T00:00:00"/>
    <x v="1"/>
    <x v="2"/>
    <n v="219.41"/>
    <x v="1"/>
  </r>
  <r>
    <s v="ORD110454"/>
    <x v="2"/>
    <x v="0"/>
    <n v="3893.56"/>
    <n v="0.28999999999999998"/>
    <n v="1129.1324"/>
    <n v="2764.4276"/>
    <n v="3"/>
    <x v="257"/>
    <d v="2024-10-24T00:00:00"/>
    <x v="2"/>
    <x v="0"/>
    <n v="551.23"/>
    <x v="3"/>
  </r>
  <r>
    <s v="ORD109107"/>
    <x v="1"/>
    <x v="4"/>
    <n v="3902.15"/>
    <n v="0.05"/>
    <n v="195.10750000000002"/>
    <n v="3707.0425"/>
    <n v="3"/>
    <x v="439"/>
    <d v="2023-10-23T00:00:00"/>
    <x v="2"/>
    <x v="2"/>
    <n v="1131.83"/>
    <x v="1"/>
  </r>
  <r>
    <s v="ORD113879"/>
    <x v="1"/>
    <x v="4"/>
    <n v="3905.91"/>
    <n v="0.41"/>
    <n v="1601.4230999999997"/>
    <n v="2304.4868999999999"/>
    <n v="3"/>
    <x v="44"/>
    <d v="2023-09-23T00:00:00"/>
    <x v="1"/>
    <x v="1"/>
    <n v="753.13"/>
    <x v="0"/>
  </r>
  <r>
    <s v="ORD114388"/>
    <x v="0"/>
    <x v="4"/>
    <n v="3908.48"/>
    <n v="0.48"/>
    <n v="1876.0703999999998"/>
    <n v="2032.4096000000002"/>
    <n v="3"/>
    <x v="670"/>
    <d v="2023-07-02T00:00:00"/>
    <x v="1"/>
    <x v="0"/>
    <n v="613.71"/>
    <x v="0"/>
  </r>
  <r>
    <s v="ORD102767"/>
    <x v="0"/>
    <x v="4"/>
    <n v="3908.97"/>
    <n v="0.34"/>
    <n v="1329.0498"/>
    <n v="2579.9201999999996"/>
    <n v="3"/>
    <x v="589"/>
    <d v="2023-12-03T00:00:00"/>
    <x v="1"/>
    <x v="0"/>
    <n v="1157.28"/>
    <x v="4"/>
  </r>
  <r>
    <s v="ORD107151"/>
    <x v="2"/>
    <x v="4"/>
    <n v="3913.42"/>
    <n v="0.14000000000000001"/>
    <n v="547.87880000000007"/>
    <n v="3365.5412000000001"/>
    <n v="3"/>
    <x v="547"/>
    <d v="2023-02-12T00:00:00"/>
    <x v="1"/>
    <x v="1"/>
    <n v="502.93"/>
    <x v="0"/>
  </r>
  <r>
    <s v="ORD114152"/>
    <x v="3"/>
    <x v="1"/>
    <n v="3920.31"/>
    <n v="0.19"/>
    <n v="744.85889999999995"/>
    <n v="3175.4511000000002"/>
    <n v="3"/>
    <x v="535"/>
    <d v="2023-10-21T00:00:00"/>
    <x v="2"/>
    <x v="0"/>
    <n v="963.85"/>
    <x v="0"/>
  </r>
  <r>
    <s v="ORD112977"/>
    <x v="3"/>
    <x v="3"/>
    <n v="3939.51"/>
    <n v="0.17"/>
    <n v="669.71670000000006"/>
    <n v="3269.7933000000003"/>
    <n v="3"/>
    <x v="48"/>
    <d v="2024-05-12T00:00:00"/>
    <x v="0"/>
    <x v="1"/>
    <n v="632.24"/>
    <x v="3"/>
  </r>
  <r>
    <s v="ORD100370"/>
    <x v="3"/>
    <x v="1"/>
    <n v="3939.68"/>
    <n v="0.15"/>
    <n v="590.952"/>
    <n v="3348.7280000000001"/>
    <n v="3"/>
    <x v="469"/>
    <d v="2023-01-16T00:00:00"/>
    <x v="1"/>
    <x v="2"/>
    <n v="1039.42"/>
    <x v="4"/>
  </r>
  <r>
    <s v="ORD110764"/>
    <x v="0"/>
    <x v="2"/>
    <n v="3948.12"/>
    <n v="0.1"/>
    <n v="394.81200000000001"/>
    <n v="3553.308"/>
    <n v="3"/>
    <x v="315"/>
    <d v="2023-12-04T00:00:00"/>
    <x v="0"/>
    <x v="0"/>
    <n v="638.12"/>
    <x v="1"/>
  </r>
  <r>
    <s v="ORD106603"/>
    <x v="1"/>
    <x v="1"/>
    <n v="3956.28"/>
    <n v="0.34"/>
    <n v="1345.1352000000002"/>
    <n v="2611.1448"/>
    <n v="3"/>
    <x v="633"/>
    <d v="2023-11-13T00:00:00"/>
    <x v="0"/>
    <x v="2"/>
    <n v="1132.6099999999999"/>
    <x v="4"/>
  </r>
  <r>
    <s v="ORD113506"/>
    <x v="0"/>
    <x v="0"/>
    <n v="3957.96"/>
    <n v="0.16"/>
    <n v="633.27359999999999"/>
    <n v="3324.6864"/>
    <n v="3"/>
    <x v="197"/>
    <d v="2024-04-04T00:00:00"/>
    <x v="2"/>
    <x v="2"/>
    <n v="1181.1199999999999"/>
    <x v="4"/>
  </r>
  <r>
    <s v="ORD108237"/>
    <x v="2"/>
    <x v="1"/>
    <n v="3970.45"/>
    <n v="0.28999999999999998"/>
    <n v="1151.4304999999999"/>
    <n v="2819.0194999999999"/>
    <n v="3"/>
    <x v="270"/>
    <d v="2023-08-25T00:00:00"/>
    <x v="1"/>
    <x v="0"/>
    <n v="1099.56"/>
    <x v="5"/>
  </r>
  <r>
    <s v="ORD100381"/>
    <x v="2"/>
    <x v="4"/>
    <n v="3973.36"/>
    <n v="0.38"/>
    <n v="1509.8768"/>
    <n v="2463.4832000000001"/>
    <n v="3"/>
    <x v="302"/>
    <d v="2024-12-11T00:00:00"/>
    <x v="1"/>
    <x v="2"/>
    <n v="944.78"/>
    <x v="1"/>
  </r>
  <r>
    <s v="ORD106593"/>
    <x v="1"/>
    <x v="0"/>
    <n v="3974.68"/>
    <n v="0.3"/>
    <n v="1192.404"/>
    <n v="2782.2759999999998"/>
    <n v="3"/>
    <x v="502"/>
    <d v="2024-11-29T00:00:00"/>
    <x v="1"/>
    <x v="1"/>
    <n v="705.77"/>
    <x v="3"/>
  </r>
  <r>
    <s v="ORD100445"/>
    <x v="0"/>
    <x v="2"/>
    <n v="3975.2"/>
    <n v="0.35"/>
    <n v="1391.32"/>
    <n v="2583.88"/>
    <n v="3"/>
    <x v="462"/>
    <d v="2023-01-26T00:00:00"/>
    <x v="2"/>
    <x v="2"/>
    <n v="537.94000000000005"/>
    <x v="1"/>
  </r>
  <r>
    <s v="ORD112926"/>
    <x v="2"/>
    <x v="4"/>
    <n v="3976.61"/>
    <n v="0.13"/>
    <n v="516.95929999999998"/>
    <n v="3459.6507000000001"/>
    <n v="3"/>
    <x v="705"/>
    <d v="2023-04-11T00:00:00"/>
    <x v="1"/>
    <x v="0"/>
    <n v="1187.8699999999999"/>
    <x v="2"/>
  </r>
  <r>
    <s v="ORD111457"/>
    <x v="3"/>
    <x v="3"/>
    <n v="3976.68"/>
    <n v="0.32"/>
    <n v="1272.5375999999999"/>
    <n v="2704.1423999999997"/>
    <n v="3"/>
    <x v="248"/>
    <d v="2024-11-13T00:00:00"/>
    <x v="1"/>
    <x v="1"/>
    <n v="949.93"/>
    <x v="0"/>
  </r>
  <r>
    <s v="ORD101307"/>
    <x v="3"/>
    <x v="0"/>
    <n v="3982.53"/>
    <n v="0.21"/>
    <n v="836.33130000000006"/>
    <n v="3146.1986999999999"/>
    <n v="3"/>
    <x v="176"/>
    <d v="2023-05-11T00:00:00"/>
    <x v="1"/>
    <x v="2"/>
    <n v="588.91999999999996"/>
    <x v="2"/>
  </r>
  <r>
    <s v="ORD110378"/>
    <x v="3"/>
    <x v="3"/>
    <n v="3988.51"/>
    <n v="0.02"/>
    <n v="79.770200000000003"/>
    <n v="3908.7398000000003"/>
    <n v="3"/>
    <x v="578"/>
    <d v="2024-04-11T00:00:00"/>
    <x v="2"/>
    <x v="1"/>
    <n v="396.06"/>
    <x v="1"/>
  </r>
  <r>
    <s v="ORD103831"/>
    <x v="2"/>
    <x v="0"/>
    <n v="3989.11"/>
    <n v="0.18"/>
    <n v="718.03980000000001"/>
    <n v="3271.0702000000001"/>
    <n v="3"/>
    <x v="65"/>
    <d v="2023-06-15T00:00:00"/>
    <x v="2"/>
    <x v="0"/>
    <n v="1125.32"/>
    <x v="1"/>
  </r>
  <r>
    <s v="ORD103270"/>
    <x v="1"/>
    <x v="3"/>
    <n v="3992.56"/>
    <n v="0.1"/>
    <n v="399.25600000000003"/>
    <n v="3593.3040000000001"/>
    <n v="3"/>
    <x v="700"/>
    <d v="2023-07-07T00:00:00"/>
    <x v="2"/>
    <x v="2"/>
    <n v="1059.1300000000001"/>
    <x v="0"/>
  </r>
  <r>
    <s v="ORD104542"/>
    <x v="2"/>
    <x v="1"/>
    <n v="3993.47"/>
    <n v="0.25"/>
    <n v="998.36749999999995"/>
    <n v="2995.1025"/>
    <n v="3"/>
    <x v="308"/>
    <d v="2024-01-23T00:00:00"/>
    <x v="1"/>
    <x v="2"/>
    <n v="606.45000000000005"/>
    <x v="2"/>
  </r>
  <r>
    <s v="ORD102662"/>
    <x v="2"/>
    <x v="4"/>
    <n v="3995.18"/>
    <n v="0.06"/>
    <n v="239.71079999999998"/>
    <n v="3755.4692"/>
    <n v="3"/>
    <x v="468"/>
    <d v="2023-12-31T00:00:00"/>
    <x v="0"/>
    <x v="1"/>
    <n v="277.70999999999998"/>
    <x v="4"/>
  </r>
  <r>
    <s v="ORD105636"/>
    <x v="2"/>
    <x v="3"/>
    <n v="3995.76"/>
    <n v="0.01"/>
    <n v="39.957600000000006"/>
    <n v="3955.8024"/>
    <n v="3"/>
    <x v="198"/>
    <d v="2023-10-13T00:00:00"/>
    <x v="2"/>
    <x v="0"/>
    <n v="892.67"/>
    <x v="5"/>
  </r>
  <r>
    <s v="ORD106292"/>
    <x v="2"/>
    <x v="4"/>
    <n v="4008.85"/>
    <n v="0.39"/>
    <n v="1563.4515000000001"/>
    <n v="2445.3984999999998"/>
    <n v="3"/>
    <x v="600"/>
    <d v="2024-03-24T00:00:00"/>
    <x v="1"/>
    <x v="1"/>
    <n v="489.44"/>
    <x v="5"/>
  </r>
  <r>
    <s v="ORD104908"/>
    <x v="3"/>
    <x v="3"/>
    <n v="4010.28"/>
    <n v="0.47"/>
    <n v="1884.8316"/>
    <n v="2125.4484000000002"/>
    <n v="3"/>
    <x v="217"/>
    <d v="2023-09-30T00:00:00"/>
    <x v="1"/>
    <x v="0"/>
    <n v="423.97"/>
    <x v="2"/>
  </r>
  <r>
    <s v="ORD100590"/>
    <x v="1"/>
    <x v="4"/>
    <n v="4011.92"/>
    <n v="0.47"/>
    <n v="1885.6024"/>
    <n v="2126.3176000000003"/>
    <n v="3"/>
    <x v="377"/>
    <d v="2023-06-26T00:00:00"/>
    <x v="0"/>
    <x v="0"/>
    <n v="763.18"/>
    <x v="3"/>
  </r>
  <r>
    <s v="ORD105528"/>
    <x v="2"/>
    <x v="2"/>
    <n v="4015.01"/>
    <n v="0.23"/>
    <n v="923.45230000000004"/>
    <n v="3091.5577000000003"/>
    <n v="3"/>
    <x v="668"/>
    <d v="2023-03-14T00:00:00"/>
    <x v="2"/>
    <x v="1"/>
    <n v="1050.74"/>
    <x v="2"/>
  </r>
  <r>
    <s v="ORD110166"/>
    <x v="3"/>
    <x v="2"/>
    <n v="4016.27"/>
    <n v="0.24"/>
    <n v="963.90479999999991"/>
    <n v="3052.3652000000002"/>
    <n v="3"/>
    <x v="78"/>
    <d v="2023-02-27T00:00:00"/>
    <x v="0"/>
    <x v="0"/>
    <n v="208.52"/>
    <x v="2"/>
  </r>
  <r>
    <s v="ORD111600"/>
    <x v="2"/>
    <x v="4"/>
    <n v="4016.81"/>
    <n v="0.47"/>
    <n v="1887.9006999999999"/>
    <n v="2128.9093000000003"/>
    <n v="3"/>
    <x v="67"/>
    <d v="2023-08-10T00:00:00"/>
    <x v="2"/>
    <x v="1"/>
    <n v="351.44"/>
    <x v="4"/>
  </r>
  <r>
    <s v="ORD111594"/>
    <x v="0"/>
    <x v="4"/>
    <n v="4017.61"/>
    <n v="0.48"/>
    <n v="1928.4528"/>
    <n v="2089.1572000000001"/>
    <n v="3"/>
    <x v="604"/>
    <d v="2023-03-21T00:00:00"/>
    <x v="0"/>
    <x v="0"/>
    <n v="567.72"/>
    <x v="3"/>
  </r>
  <r>
    <s v="ORD114171"/>
    <x v="1"/>
    <x v="4"/>
    <n v="4018.67"/>
    <n v="0.43"/>
    <n v="1728.0281"/>
    <n v="2290.6419000000001"/>
    <n v="3"/>
    <x v="273"/>
    <d v="2024-04-19T00:00:00"/>
    <x v="0"/>
    <x v="0"/>
    <n v="1025.8599999999999"/>
    <x v="1"/>
  </r>
  <r>
    <s v="ORD101246"/>
    <x v="2"/>
    <x v="2"/>
    <n v="4019.31"/>
    <n v="0.35"/>
    <n v="1406.7584999999999"/>
    <n v="2612.5515"/>
    <n v="3"/>
    <x v="158"/>
    <d v="2024-10-02T00:00:00"/>
    <x v="2"/>
    <x v="1"/>
    <n v="496.17"/>
    <x v="1"/>
  </r>
  <r>
    <s v="ORD102065"/>
    <x v="3"/>
    <x v="1"/>
    <n v="4021.26"/>
    <n v="0.44"/>
    <n v="1769.3544000000002"/>
    <n v="2251.9056"/>
    <n v="3"/>
    <x v="216"/>
    <d v="2023-04-26T00:00:00"/>
    <x v="0"/>
    <x v="1"/>
    <n v="1066.1300000000001"/>
    <x v="1"/>
  </r>
  <r>
    <s v="ORD108530"/>
    <x v="3"/>
    <x v="4"/>
    <n v="4022.51"/>
    <n v="0.08"/>
    <n v="321.80080000000004"/>
    <n v="3700.7092000000002"/>
    <n v="3"/>
    <x v="123"/>
    <d v="2023-09-14T00:00:00"/>
    <x v="2"/>
    <x v="2"/>
    <n v="628.29"/>
    <x v="3"/>
  </r>
  <r>
    <s v="ORD107399"/>
    <x v="0"/>
    <x v="4"/>
    <n v="4029.59"/>
    <n v="0.08"/>
    <n v="322.36720000000003"/>
    <n v="3707.2228"/>
    <n v="3"/>
    <x v="619"/>
    <d v="2024-09-12T00:00:00"/>
    <x v="1"/>
    <x v="1"/>
    <n v="841.58"/>
    <x v="3"/>
  </r>
  <r>
    <s v="ORD110283"/>
    <x v="0"/>
    <x v="1"/>
    <n v="4033.43"/>
    <n v="0.48"/>
    <n v="1936.0463999999999"/>
    <n v="2097.3836000000001"/>
    <n v="3"/>
    <x v="72"/>
    <d v="2024-02-05T00:00:00"/>
    <x v="2"/>
    <x v="2"/>
    <n v="1092.94"/>
    <x v="5"/>
  </r>
  <r>
    <s v="ORD112982"/>
    <x v="2"/>
    <x v="0"/>
    <n v="4034.25"/>
    <n v="0.37"/>
    <n v="1492.6724999999999"/>
    <n v="2541.5775000000003"/>
    <n v="3"/>
    <x v="58"/>
    <d v="2024-01-20T00:00:00"/>
    <x v="1"/>
    <x v="0"/>
    <n v="1113.57"/>
    <x v="5"/>
  </r>
  <r>
    <s v="ORD109419"/>
    <x v="3"/>
    <x v="2"/>
    <n v="4036.8"/>
    <n v="0.42"/>
    <n v="1695.4559999999999"/>
    <n v="2341.3440000000001"/>
    <n v="3"/>
    <x v="71"/>
    <d v="2023-08-16T00:00:00"/>
    <x v="0"/>
    <x v="1"/>
    <n v="1094.58"/>
    <x v="5"/>
  </r>
  <r>
    <s v="ORD113616"/>
    <x v="1"/>
    <x v="4"/>
    <n v="4041.1"/>
    <n v="0.28999999999999998"/>
    <n v="1171.9189999999999"/>
    <n v="2869.181"/>
    <n v="3"/>
    <x v="229"/>
    <d v="2023-07-30T00:00:00"/>
    <x v="1"/>
    <x v="0"/>
    <n v="271.31"/>
    <x v="3"/>
  </r>
  <r>
    <s v="ORD104188"/>
    <x v="3"/>
    <x v="1"/>
    <n v="4041.76"/>
    <n v="0.06"/>
    <n v="242.50560000000002"/>
    <n v="3799.2544000000003"/>
    <n v="3"/>
    <x v="75"/>
    <d v="2023-01-30T00:00:00"/>
    <x v="0"/>
    <x v="1"/>
    <n v="419.63"/>
    <x v="1"/>
  </r>
  <r>
    <s v="ORD104127"/>
    <x v="0"/>
    <x v="1"/>
    <n v="4043.58"/>
    <n v="0.27"/>
    <n v="1091.7666000000002"/>
    <n v="2951.8134"/>
    <n v="3"/>
    <x v="256"/>
    <d v="2023-08-11T00:00:00"/>
    <x v="2"/>
    <x v="2"/>
    <n v="1127.02"/>
    <x v="4"/>
  </r>
  <r>
    <s v="ORD107312"/>
    <x v="0"/>
    <x v="3"/>
    <n v="4047.48"/>
    <n v="0.39"/>
    <n v="1578.5172"/>
    <n v="2468.9628000000002"/>
    <n v="3"/>
    <x v="11"/>
    <d v="2024-06-05T00:00:00"/>
    <x v="1"/>
    <x v="1"/>
    <n v="636.73"/>
    <x v="1"/>
  </r>
  <r>
    <s v="ORD110858"/>
    <x v="0"/>
    <x v="3"/>
    <n v="4049.54"/>
    <n v="0.23"/>
    <n v="931.39420000000007"/>
    <n v="3118.1457999999998"/>
    <n v="3"/>
    <x v="420"/>
    <d v="2024-08-26T00:00:00"/>
    <x v="0"/>
    <x v="1"/>
    <n v="1002.45"/>
    <x v="5"/>
  </r>
  <r>
    <s v="ORD107902"/>
    <x v="1"/>
    <x v="1"/>
    <n v="4049.92"/>
    <n v="0.19"/>
    <n v="769.48480000000006"/>
    <n v="3280.4351999999999"/>
    <n v="3"/>
    <x v="356"/>
    <d v="2024-02-20T00:00:00"/>
    <x v="2"/>
    <x v="0"/>
    <n v="850.55"/>
    <x v="3"/>
  </r>
  <r>
    <s v="ORD101104"/>
    <x v="2"/>
    <x v="2"/>
    <n v="4050.13"/>
    <n v="0.46"/>
    <n v="1863.0598000000002"/>
    <n v="2187.0702000000001"/>
    <n v="3"/>
    <x v="502"/>
    <d v="2024-11-29T00:00:00"/>
    <x v="0"/>
    <x v="1"/>
    <n v="1074.8599999999999"/>
    <x v="0"/>
  </r>
  <r>
    <s v="ORD102137"/>
    <x v="3"/>
    <x v="3"/>
    <n v="4052.09"/>
    <n v="0.03"/>
    <n v="121.56270000000001"/>
    <n v="3930.5273000000002"/>
    <n v="3"/>
    <x v="419"/>
    <d v="2023-08-11T00:00:00"/>
    <x v="2"/>
    <x v="2"/>
    <n v="1048.56"/>
    <x v="4"/>
  </r>
  <r>
    <s v="ORD104828"/>
    <x v="0"/>
    <x v="2"/>
    <n v="4054.19"/>
    <n v="0.02"/>
    <n v="81.083799999999997"/>
    <n v="3973.1062000000002"/>
    <n v="3"/>
    <x v="365"/>
    <d v="2023-07-25T00:00:00"/>
    <x v="0"/>
    <x v="0"/>
    <n v="591.96"/>
    <x v="3"/>
  </r>
  <r>
    <s v="ORD103529"/>
    <x v="2"/>
    <x v="0"/>
    <n v="4055.61"/>
    <n v="0.46"/>
    <n v="1865.5806000000002"/>
    <n v="2190.0293999999999"/>
    <n v="3"/>
    <x v="552"/>
    <d v="2023-09-18T00:00:00"/>
    <x v="0"/>
    <x v="2"/>
    <n v="797.86"/>
    <x v="0"/>
  </r>
  <r>
    <s v="ORD111708"/>
    <x v="1"/>
    <x v="1"/>
    <n v="4073.33"/>
    <n v="0.06"/>
    <n v="244.3998"/>
    <n v="3828.9301999999998"/>
    <n v="3"/>
    <x v="156"/>
    <d v="2024-05-10T00:00:00"/>
    <x v="1"/>
    <x v="0"/>
    <n v="897.84"/>
    <x v="5"/>
  </r>
  <r>
    <s v="ORD101121"/>
    <x v="0"/>
    <x v="2"/>
    <n v="4075.56"/>
    <n v="0.03"/>
    <n v="122.26679999999999"/>
    <n v="3953.2932000000001"/>
    <n v="3"/>
    <x v="151"/>
    <d v="2023-07-29T00:00:00"/>
    <x v="0"/>
    <x v="0"/>
    <n v="929.27"/>
    <x v="5"/>
  </r>
  <r>
    <s v="ORD108158"/>
    <x v="1"/>
    <x v="3"/>
    <n v="4077.13"/>
    <n v="0.32"/>
    <n v="1304.6816000000001"/>
    <n v="2772.4484000000002"/>
    <n v="3"/>
    <x v="31"/>
    <d v="2023-05-09T00:00:00"/>
    <x v="2"/>
    <x v="1"/>
    <n v="428.39"/>
    <x v="1"/>
  </r>
  <r>
    <s v="ORD109399"/>
    <x v="0"/>
    <x v="3"/>
    <n v="4078.78"/>
    <n v="0.15"/>
    <n v="611.81700000000001"/>
    <n v="3466.9630000000002"/>
    <n v="3"/>
    <x v="57"/>
    <d v="2024-02-09T00:00:00"/>
    <x v="1"/>
    <x v="1"/>
    <n v="1023.91"/>
    <x v="3"/>
  </r>
  <r>
    <s v="ORD109056"/>
    <x v="1"/>
    <x v="1"/>
    <n v="4081.59"/>
    <n v="0.35"/>
    <n v="1428.5564999999999"/>
    <n v="2653.0335000000005"/>
    <n v="3"/>
    <x v="647"/>
    <d v="2023-03-01T00:00:00"/>
    <x v="0"/>
    <x v="0"/>
    <n v="447.83"/>
    <x v="3"/>
  </r>
  <r>
    <s v="ORD104954"/>
    <x v="0"/>
    <x v="3"/>
    <n v="4084.24"/>
    <n v="0.02"/>
    <n v="81.684799999999996"/>
    <n v="4002.5551999999998"/>
    <n v="3"/>
    <x v="491"/>
    <d v="2024-08-23T00:00:00"/>
    <x v="2"/>
    <x v="1"/>
    <n v="1212.25"/>
    <x v="4"/>
  </r>
  <r>
    <s v="ORD100770"/>
    <x v="1"/>
    <x v="0"/>
    <n v="4086.91"/>
    <n v="0.04"/>
    <n v="163.47639999999998"/>
    <n v="3923.4335999999998"/>
    <n v="3"/>
    <x v="104"/>
    <d v="2024-08-14T00:00:00"/>
    <x v="0"/>
    <x v="1"/>
    <n v="391.48"/>
    <x v="5"/>
  </r>
  <r>
    <s v="ORD112042"/>
    <x v="1"/>
    <x v="0"/>
    <n v="4088.32"/>
    <n v="0.23"/>
    <n v="940.31360000000006"/>
    <n v="3148.0064000000002"/>
    <n v="3"/>
    <x v="10"/>
    <d v="2023-12-13T00:00:00"/>
    <x v="1"/>
    <x v="1"/>
    <n v="1145.52"/>
    <x v="2"/>
  </r>
  <r>
    <s v="ORD102085"/>
    <x v="1"/>
    <x v="0"/>
    <n v="4093.29"/>
    <n v="0.2"/>
    <n v="818.65800000000002"/>
    <n v="3274.6320000000001"/>
    <n v="3"/>
    <x v="425"/>
    <d v="2023-02-06T00:00:00"/>
    <x v="2"/>
    <x v="0"/>
    <n v="594.20000000000005"/>
    <x v="5"/>
  </r>
  <r>
    <s v="ORD100864"/>
    <x v="3"/>
    <x v="2"/>
    <n v="4112.6400000000003"/>
    <n v="0.49"/>
    <n v="2015.1936000000001"/>
    <n v="2097.4464000000003"/>
    <n v="3"/>
    <x v="101"/>
    <d v="2024-01-20T00:00:00"/>
    <x v="0"/>
    <x v="2"/>
    <n v="352.23"/>
    <x v="3"/>
  </r>
  <r>
    <s v="ORD104826"/>
    <x v="3"/>
    <x v="1"/>
    <n v="4113.71"/>
    <n v="0.5"/>
    <n v="2056.855"/>
    <n v="2056.855"/>
    <n v="3"/>
    <x v="604"/>
    <d v="2023-03-17T00:00:00"/>
    <x v="2"/>
    <x v="0"/>
    <n v="301.36"/>
    <x v="5"/>
  </r>
  <r>
    <s v="ORD107431"/>
    <x v="3"/>
    <x v="2"/>
    <n v="4121.41"/>
    <n v="0.04"/>
    <n v="164.85640000000001"/>
    <n v="3956.5535999999997"/>
    <n v="3"/>
    <x v="730"/>
    <d v="2024-05-03T00:00:00"/>
    <x v="2"/>
    <x v="0"/>
    <n v="259.27999999999997"/>
    <x v="4"/>
  </r>
  <r>
    <s v="ORD110367"/>
    <x v="2"/>
    <x v="0"/>
    <n v="4123.5200000000004"/>
    <n v="0.35"/>
    <n v="1443.232"/>
    <n v="2680.2880000000005"/>
    <n v="3"/>
    <x v="355"/>
    <d v="2023-12-11T00:00:00"/>
    <x v="1"/>
    <x v="2"/>
    <n v="528.48"/>
    <x v="3"/>
  </r>
  <r>
    <s v="ORD103381"/>
    <x v="3"/>
    <x v="0"/>
    <n v="4125.1099999999997"/>
    <n v="0.46"/>
    <n v="1897.5506"/>
    <n v="2227.5593999999996"/>
    <n v="3"/>
    <x v="149"/>
    <d v="2023-07-22T00:00:00"/>
    <x v="0"/>
    <x v="1"/>
    <n v="1178.52"/>
    <x v="3"/>
  </r>
  <r>
    <s v="ORD112925"/>
    <x v="0"/>
    <x v="4"/>
    <n v="4128.5200000000004"/>
    <n v="0.49"/>
    <n v="2022.9748000000002"/>
    <n v="2105.5452000000005"/>
    <n v="3"/>
    <x v="318"/>
    <d v="2024-06-27T00:00:00"/>
    <x v="2"/>
    <x v="2"/>
    <n v="773.55"/>
    <x v="5"/>
  </r>
  <r>
    <s v="ORD111202"/>
    <x v="3"/>
    <x v="2"/>
    <n v="4129.26"/>
    <n v="0.36"/>
    <n v="1486.5336"/>
    <n v="2642.7264000000005"/>
    <n v="3"/>
    <x v="120"/>
    <d v="2023-05-08T00:00:00"/>
    <x v="1"/>
    <x v="0"/>
    <n v="537.64"/>
    <x v="3"/>
  </r>
  <r>
    <s v="ORD109949"/>
    <x v="2"/>
    <x v="0"/>
    <n v="4133.33"/>
    <n v="0.44"/>
    <n v="1818.6651999999999"/>
    <n v="2314.6648"/>
    <n v="3"/>
    <x v="47"/>
    <d v="2023-10-18T00:00:00"/>
    <x v="1"/>
    <x v="0"/>
    <n v="861.49"/>
    <x v="0"/>
  </r>
  <r>
    <s v="ORD106328"/>
    <x v="1"/>
    <x v="4"/>
    <n v="4139.8100000000004"/>
    <n v="0.44"/>
    <n v="1821.5164000000002"/>
    <n v="2318.2936"/>
    <n v="3"/>
    <x v="264"/>
    <d v="2023-11-26T00:00:00"/>
    <x v="1"/>
    <x v="0"/>
    <n v="756.13"/>
    <x v="4"/>
  </r>
  <r>
    <s v="ORD109066"/>
    <x v="2"/>
    <x v="2"/>
    <n v="4140.2"/>
    <n v="7.0000000000000007E-2"/>
    <n v="289.81400000000002"/>
    <n v="3850.386"/>
    <n v="3"/>
    <x v="605"/>
    <d v="2024-07-03T00:00:00"/>
    <x v="2"/>
    <x v="2"/>
    <n v="503.07"/>
    <x v="3"/>
  </r>
  <r>
    <s v="ORD103608"/>
    <x v="0"/>
    <x v="3"/>
    <n v="4141.95"/>
    <n v="0.38"/>
    <n v="1573.941"/>
    <n v="2568.009"/>
    <n v="3"/>
    <x v="512"/>
    <d v="2024-07-20T00:00:00"/>
    <x v="0"/>
    <x v="2"/>
    <n v="257.76"/>
    <x v="3"/>
  </r>
  <r>
    <s v="ORD108606"/>
    <x v="0"/>
    <x v="0"/>
    <n v="4148.62"/>
    <n v="0.44"/>
    <n v="1825.3927999999999"/>
    <n v="2323.2272000000003"/>
    <n v="3"/>
    <x v="71"/>
    <d v="2023-08-15T00:00:00"/>
    <x v="0"/>
    <x v="0"/>
    <n v="991.79"/>
    <x v="0"/>
  </r>
  <r>
    <s v="ORD104340"/>
    <x v="3"/>
    <x v="1"/>
    <n v="4156.03"/>
    <n v="0.24"/>
    <n v="997.44719999999995"/>
    <n v="3158.5827999999997"/>
    <n v="3"/>
    <x v="235"/>
    <d v="2023-09-21T00:00:00"/>
    <x v="0"/>
    <x v="0"/>
    <n v="245.5"/>
    <x v="1"/>
  </r>
  <r>
    <s v="ORD105259"/>
    <x v="3"/>
    <x v="2"/>
    <n v="4157.29"/>
    <n v="0.23"/>
    <n v="956.17669999999998"/>
    <n v="3201.1133"/>
    <n v="3"/>
    <x v="626"/>
    <d v="2024-01-10T00:00:00"/>
    <x v="2"/>
    <x v="2"/>
    <n v="241.29"/>
    <x v="4"/>
  </r>
  <r>
    <s v="ORD101772"/>
    <x v="1"/>
    <x v="2"/>
    <n v="4157.9399999999996"/>
    <n v="0.31"/>
    <n v="1288.9613999999999"/>
    <n v="2868.9785999999995"/>
    <n v="3"/>
    <x v="289"/>
    <d v="2024-02-03T00:00:00"/>
    <x v="2"/>
    <x v="2"/>
    <n v="1217.8399999999999"/>
    <x v="2"/>
  </r>
  <r>
    <s v="ORD103012"/>
    <x v="1"/>
    <x v="0"/>
    <n v="4159.1499999999996"/>
    <n v="0.28999999999999998"/>
    <n v="1206.1534999999999"/>
    <n v="2952.9964999999997"/>
    <n v="3"/>
    <x v="662"/>
    <d v="2023-06-08T00:00:00"/>
    <x v="0"/>
    <x v="2"/>
    <n v="923.08"/>
    <x v="0"/>
  </r>
  <r>
    <s v="ORD104405"/>
    <x v="1"/>
    <x v="1"/>
    <n v="4166.97"/>
    <n v="0.39"/>
    <n v="1625.1183000000001"/>
    <n v="2541.8517000000002"/>
    <n v="3"/>
    <x v="567"/>
    <d v="2024-02-24T00:00:00"/>
    <x v="2"/>
    <x v="1"/>
    <n v="690"/>
    <x v="4"/>
  </r>
  <r>
    <s v="ORD100458"/>
    <x v="0"/>
    <x v="3"/>
    <n v="4168.1000000000004"/>
    <n v="0.23"/>
    <n v="958.66300000000012"/>
    <n v="3209.4370000000004"/>
    <n v="3"/>
    <x v="169"/>
    <d v="2023-10-18T00:00:00"/>
    <x v="0"/>
    <x v="2"/>
    <n v="857.48"/>
    <x v="3"/>
  </r>
  <r>
    <s v="ORD107277"/>
    <x v="3"/>
    <x v="0"/>
    <n v="4175.8900000000003"/>
    <n v="0.27"/>
    <n v="1127.4903000000002"/>
    <n v="3048.3996999999999"/>
    <n v="3"/>
    <x v="229"/>
    <d v="2023-08-01T00:00:00"/>
    <x v="0"/>
    <x v="2"/>
    <n v="806.75"/>
    <x v="4"/>
  </r>
  <r>
    <s v="ORD112728"/>
    <x v="1"/>
    <x v="0"/>
    <n v="4185.09"/>
    <n v="0.06"/>
    <n v="251.1054"/>
    <n v="3933.9846000000002"/>
    <n v="3"/>
    <x v="239"/>
    <d v="2023-08-25T00:00:00"/>
    <x v="2"/>
    <x v="2"/>
    <n v="301.33"/>
    <x v="1"/>
  </r>
  <r>
    <s v="ORD108556"/>
    <x v="1"/>
    <x v="1"/>
    <n v="4187.93"/>
    <n v="0.11"/>
    <n v="460.67230000000001"/>
    <n v="3727.2577000000001"/>
    <n v="3"/>
    <x v="366"/>
    <d v="2024-06-08T00:00:00"/>
    <x v="2"/>
    <x v="2"/>
    <n v="783.93"/>
    <x v="1"/>
  </r>
  <r>
    <s v="ORD111459"/>
    <x v="3"/>
    <x v="2"/>
    <n v="4189.71"/>
    <n v="0.35"/>
    <n v="1466.3985"/>
    <n v="2723.3114999999998"/>
    <n v="3"/>
    <x v="14"/>
    <d v="2023-02-05T00:00:00"/>
    <x v="2"/>
    <x v="1"/>
    <n v="890.22"/>
    <x v="4"/>
  </r>
  <r>
    <s v="ORD106741"/>
    <x v="0"/>
    <x v="3"/>
    <n v="4195.5200000000004"/>
    <n v="0.04"/>
    <n v="167.82080000000002"/>
    <n v="4027.6992000000005"/>
    <n v="3"/>
    <x v="652"/>
    <d v="2023-08-04T00:00:00"/>
    <x v="2"/>
    <x v="0"/>
    <n v="1147.83"/>
    <x v="2"/>
  </r>
  <r>
    <s v="ORD103834"/>
    <x v="0"/>
    <x v="1"/>
    <n v="4198.96"/>
    <n v="0.46"/>
    <n v="1931.5216"/>
    <n v="2267.4384"/>
    <n v="3"/>
    <x v="406"/>
    <d v="2023-05-04T00:00:00"/>
    <x v="1"/>
    <x v="2"/>
    <n v="936.86"/>
    <x v="3"/>
  </r>
  <r>
    <s v="ORD108198"/>
    <x v="3"/>
    <x v="2"/>
    <n v="4209.24"/>
    <n v="0.01"/>
    <n v="42.092399999999998"/>
    <n v="4167.1476000000002"/>
    <n v="3"/>
    <x v="559"/>
    <d v="2024-12-21T00:00:00"/>
    <x v="2"/>
    <x v="1"/>
    <n v="917.14"/>
    <x v="1"/>
  </r>
  <r>
    <s v="ORD114714"/>
    <x v="1"/>
    <x v="2"/>
    <n v="4209.68"/>
    <n v="0.05"/>
    <n v="210.48400000000004"/>
    <n v="3999.1960000000004"/>
    <n v="3"/>
    <x v="141"/>
    <d v="2024-02-02T00:00:00"/>
    <x v="0"/>
    <x v="1"/>
    <n v="1044.49"/>
    <x v="0"/>
  </r>
  <r>
    <s v="ORD103936"/>
    <x v="2"/>
    <x v="3"/>
    <n v="4210.68"/>
    <n v="0.33"/>
    <n v="1389.5244000000002"/>
    <n v="2821.1556"/>
    <n v="3"/>
    <x v="601"/>
    <d v="2023-06-03T00:00:00"/>
    <x v="1"/>
    <x v="1"/>
    <n v="1022.24"/>
    <x v="4"/>
  </r>
  <r>
    <s v="ORD112796"/>
    <x v="0"/>
    <x v="3"/>
    <n v="4211.28"/>
    <n v="0.35"/>
    <n v="1473.9479999999999"/>
    <n v="2737.3319999999999"/>
    <n v="3"/>
    <x v="475"/>
    <d v="2024-11-16T00:00:00"/>
    <x v="2"/>
    <x v="1"/>
    <n v="1236.5899999999999"/>
    <x v="3"/>
  </r>
  <r>
    <s v="ORD103392"/>
    <x v="2"/>
    <x v="0"/>
    <n v="4215.55"/>
    <n v="0.26"/>
    <n v="1096.0430000000001"/>
    <n v="3119.5070000000001"/>
    <n v="3"/>
    <x v="537"/>
    <d v="2024-09-05T00:00:00"/>
    <x v="2"/>
    <x v="2"/>
    <n v="707.94"/>
    <x v="0"/>
  </r>
  <r>
    <s v="ORD102947"/>
    <x v="2"/>
    <x v="1"/>
    <n v="4215.96"/>
    <n v="0.17"/>
    <n v="716.71320000000003"/>
    <n v="3499.2467999999999"/>
    <n v="3"/>
    <x v="321"/>
    <d v="2024-01-31T00:00:00"/>
    <x v="2"/>
    <x v="2"/>
    <n v="961.81"/>
    <x v="4"/>
  </r>
  <r>
    <s v="ORD102960"/>
    <x v="0"/>
    <x v="4"/>
    <n v="4222.74"/>
    <n v="0.25"/>
    <n v="1055.6849999999999"/>
    <n v="3167.0549999999998"/>
    <n v="3"/>
    <x v="204"/>
    <d v="2023-03-30T00:00:00"/>
    <x v="2"/>
    <x v="2"/>
    <n v="484.12"/>
    <x v="4"/>
  </r>
  <r>
    <s v="ORD105166"/>
    <x v="2"/>
    <x v="3"/>
    <n v="4226.0200000000004"/>
    <n v="0.08"/>
    <n v="338.08160000000004"/>
    <n v="3887.9384000000005"/>
    <n v="3"/>
    <x v="557"/>
    <d v="2023-03-08T00:00:00"/>
    <x v="0"/>
    <x v="2"/>
    <n v="574.88"/>
    <x v="0"/>
  </r>
  <r>
    <s v="ORD106880"/>
    <x v="0"/>
    <x v="3"/>
    <n v="4226.13"/>
    <n v="0.18"/>
    <n v="760.70339999999999"/>
    <n v="3465.4266000000002"/>
    <n v="3"/>
    <x v="75"/>
    <d v="2023-02-02T00:00:00"/>
    <x v="0"/>
    <x v="0"/>
    <n v="598.64"/>
    <x v="0"/>
  </r>
  <r>
    <s v="ORD111723"/>
    <x v="2"/>
    <x v="4"/>
    <n v="4227.37"/>
    <n v="0.49"/>
    <n v="2071.4112999999998"/>
    <n v="2155.9587000000001"/>
    <n v="3"/>
    <x v="280"/>
    <d v="2024-03-22T00:00:00"/>
    <x v="0"/>
    <x v="0"/>
    <n v="941.83"/>
    <x v="0"/>
  </r>
  <r>
    <s v="ORD114647"/>
    <x v="0"/>
    <x v="0"/>
    <n v="4232.54"/>
    <n v="0.47"/>
    <n v="1989.2937999999999"/>
    <n v="2243.2462"/>
    <n v="3"/>
    <x v="205"/>
    <d v="2024-05-03T00:00:00"/>
    <x v="2"/>
    <x v="1"/>
    <n v="1202.58"/>
    <x v="2"/>
  </r>
  <r>
    <s v="ORD106530"/>
    <x v="1"/>
    <x v="0"/>
    <n v="4234.49"/>
    <n v="0.3"/>
    <n v="1270.347"/>
    <n v="2964.143"/>
    <n v="3"/>
    <x v="214"/>
    <d v="2024-09-07T00:00:00"/>
    <x v="0"/>
    <x v="2"/>
    <n v="748.39"/>
    <x v="1"/>
  </r>
  <r>
    <s v="ORD110581"/>
    <x v="2"/>
    <x v="0"/>
    <n v="4234.7"/>
    <n v="0.46"/>
    <n v="1947.962"/>
    <n v="2286.7379999999998"/>
    <n v="3"/>
    <x v="594"/>
    <d v="2024-08-26T00:00:00"/>
    <x v="0"/>
    <x v="1"/>
    <n v="593.44000000000005"/>
    <x v="3"/>
  </r>
  <r>
    <s v="ORD107238"/>
    <x v="2"/>
    <x v="1"/>
    <n v="4235.3599999999997"/>
    <n v="0.36"/>
    <n v="1524.7295999999999"/>
    <n v="2710.6304"/>
    <n v="3"/>
    <x v="520"/>
    <d v="2024-05-19T00:00:00"/>
    <x v="0"/>
    <x v="0"/>
    <n v="1072.3"/>
    <x v="3"/>
  </r>
  <r>
    <s v="ORD101886"/>
    <x v="2"/>
    <x v="4"/>
    <n v="4238.57"/>
    <n v="0.48"/>
    <n v="2034.5135999999998"/>
    <n v="2204.0563999999999"/>
    <n v="3"/>
    <x v="19"/>
    <d v="2023-10-29T00:00:00"/>
    <x v="1"/>
    <x v="1"/>
    <n v="802.26"/>
    <x v="1"/>
  </r>
  <r>
    <s v="ORD102149"/>
    <x v="0"/>
    <x v="1"/>
    <n v="4242.03"/>
    <n v="0.36"/>
    <n v="1527.1307999999999"/>
    <n v="2714.8991999999998"/>
    <n v="3"/>
    <x v="348"/>
    <d v="2023-09-09T00:00:00"/>
    <x v="1"/>
    <x v="2"/>
    <n v="917.4"/>
    <x v="4"/>
  </r>
  <r>
    <s v="ORD114357"/>
    <x v="3"/>
    <x v="3"/>
    <n v="4243.25"/>
    <n v="0.13"/>
    <n v="551.62250000000006"/>
    <n v="3691.6275000000001"/>
    <n v="3"/>
    <x v="670"/>
    <d v="2023-07-03T00:00:00"/>
    <x v="2"/>
    <x v="1"/>
    <n v="746.83"/>
    <x v="5"/>
  </r>
  <r>
    <s v="ORD110168"/>
    <x v="0"/>
    <x v="2"/>
    <n v="4249.5200000000004"/>
    <n v="0.44"/>
    <n v="1869.7888000000003"/>
    <n v="2379.7312000000002"/>
    <n v="3"/>
    <x v="75"/>
    <d v="2023-02-01T00:00:00"/>
    <x v="0"/>
    <x v="1"/>
    <n v="870.98"/>
    <x v="0"/>
  </r>
  <r>
    <s v="ORD101452"/>
    <x v="3"/>
    <x v="0"/>
    <n v="4251.57"/>
    <n v="0.21"/>
    <n v="892.82969999999989"/>
    <n v="3358.7402999999999"/>
    <n v="3"/>
    <x v="563"/>
    <d v="2023-07-16T00:00:00"/>
    <x v="0"/>
    <x v="1"/>
    <n v="1091.73"/>
    <x v="1"/>
  </r>
  <r>
    <s v="ORD114806"/>
    <x v="2"/>
    <x v="4"/>
    <n v="4254.42"/>
    <n v="0.22"/>
    <n v="935.97239999999999"/>
    <n v="3318.4476"/>
    <n v="3"/>
    <x v="707"/>
    <d v="2023-07-21T00:00:00"/>
    <x v="0"/>
    <x v="2"/>
    <n v="963.4"/>
    <x v="1"/>
  </r>
  <r>
    <s v="ORD107020"/>
    <x v="3"/>
    <x v="1"/>
    <n v="4254.5"/>
    <n v="0.17"/>
    <n v="723.2650000000001"/>
    <n v="3531.2349999999997"/>
    <n v="3"/>
    <x v="100"/>
    <d v="2024-07-10T00:00:00"/>
    <x v="1"/>
    <x v="0"/>
    <n v="310.81"/>
    <x v="3"/>
  </r>
  <r>
    <s v="ORD108959"/>
    <x v="0"/>
    <x v="2"/>
    <n v="4254.91"/>
    <n v="0.27"/>
    <n v="1148.8257000000001"/>
    <n v="3106.0842999999995"/>
    <n v="3"/>
    <x v="647"/>
    <d v="2023-03-04T00:00:00"/>
    <x v="0"/>
    <x v="2"/>
    <n v="441.67"/>
    <x v="1"/>
  </r>
  <r>
    <s v="ORD103330"/>
    <x v="1"/>
    <x v="3"/>
    <n v="4255.13"/>
    <n v="0.08"/>
    <n v="340.41040000000004"/>
    <n v="3914.7195999999999"/>
    <n v="3"/>
    <x v="659"/>
    <d v="2023-05-31T00:00:00"/>
    <x v="1"/>
    <x v="2"/>
    <n v="409.78"/>
    <x v="0"/>
  </r>
  <r>
    <s v="ORD107382"/>
    <x v="2"/>
    <x v="3"/>
    <n v="4257.24"/>
    <n v="0.23"/>
    <n v="979.16520000000003"/>
    <n v="3278.0747999999999"/>
    <n v="3"/>
    <x v="508"/>
    <d v="2024-08-09T00:00:00"/>
    <x v="1"/>
    <x v="0"/>
    <n v="335.62"/>
    <x v="3"/>
  </r>
  <r>
    <s v="ORD112900"/>
    <x v="2"/>
    <x v="1"/>
    <n v="4263.33"/>
    <n v="0.34"/>
    <n v="1449.5322000000001"/>
    <n v="2813.7977999999998"/>
    <n v="3"/>
    <x v="501"/>
    <d v="2024-03-19T00:00:00"/>
    <x v="1"/>
    <x v="0"/>
    <n v="1203.24"/>
    <x v="1"/>
  </r>
  <r>
    <s v="ORD106783"/>
    <x v="2"/>
    <x v="1"/>
    <n v="4264.41"/>
    <n v="0.38"/>
    <n v="1620.4757999999999"/>
    <n v="2643.9341999999997"/>
    <n v="3"/>
    <x v="425"/>
    <d v="2023-02-03T00:00:00"/>
    <x v="0"/>
    <x v="0"/>
    <n v="1161.8800000000001"/>
    <x v="3"/>
  </r>
  <r>
    <s v="ORD102913"/>
    <x v="3"/>
    <x v="0"/>
    <n v="4265.9399999999996"/>
    <n v="0.1"/>
    <n v="426.59399999999999"/>
    <n v="3839.3459999999995"/>
    <n v="3"/>
    <x v="455"/>
    <d v="2023-07-17T00:00:00"/>
    <x v="1"/>
    <x v="0"/>
    <n v="579.54"/>
    <x v="0"/>
  </r>
  <r>
    <s v="ORD109946"/>
    <x v="1"/>
    <x v="3"/>
    <n v="4281.29"/>
    <n v="0.03"/>
    <n v="128.43869999999998"/>
    <n v="4152.8513000000003"/>
    <n v="3"/>
    <x v="220"/>
    <d v="2023-03-11T00:00:00"/>
    <x v="2"/>
    <x v="1"/>
    <n v="1151.52"/>
    <x v="4"/>
  </r>
  <r>
    <s v="ORD109014"/>
    <x v="1"/>
    <x v="0"/>
    <n v="4302.04"/>
    <n v="0.15"/>
    <n v="645.30599999999993"/>
    <n v="3656.7339999999999"/>
    <n v="3"/>
    <x v="534"/>
    <d v="2024-10-08T00:00:00"/>
    <x v="0"/>
    <x v="1"/>
    <n v="409.05"/>
    <x v="1"/>
  </r>
  <r>
    <s v="ORD102769"/>
    <x v="1"/>
    <x v="2"/>
    <n v="4304.04"/>
    <n v="0.3"/>
    <n v="1291.212"/>
    <n v="3012.828"/>
    <n v="3"/>
    <x v="207"/>
    <d v="2023-06-19T00:00:00"/>
    <x v="2"/>
    <x v="1"/>
    <n v="775.25"/>
    <x v="2"/>
  </r>
  <r>
    <s v="ORD112860"/>
    <x v="2"/>
    <x v="1"/>
    <n v="4305.88"/>
    <n v="0.26"/>
    <n v="1119.5288"/>
    <n v="3186.3512000000001"/>
    <n v="3"/>
    <x v="598"/>
    <d v="2024-10-30T00:00:00"/>
    <x v="1"/>
    <x v="1"/>
    <n v="983.25"/>
    <x v="1"/>
  </r>
  <r>
    <s v="ORD105687"/>
    <x v="0"/>
    <x v="1"/>
    <n v="4308.34"/>
    <n v="0.43"/>
    <n v="1852.5862"/>
    <n v="2455.7538000000004"/>
    <n v="3"/>
    <x v="207"/>
    <d v="2023-06-16T00:00:00"/>
    <x v="2"/>
    <x v="0"/>
    <n v="959.42"/>
    <x v="3"/>
  </r>
  <r>
    <s v="ORD110119"/>
    <x v="2"/>
    <x v="2"/>
    <n v="4313.5600000000004"/>
    <n v="0.02"/>
    <n v="86.271200000000007"/>
    <n v="4227.2888000000003"/>
    <n v="3"/>
    <x v="45"/>
    <d v="2023-05-29T00:00:00"/>
    <x v="1"/>
    <x v="0"/>
    <n v="1048.31"/>
    <x v="0"/>
  </r>
  <r>
    <s v="ORD109004"/>
    <x v="1"/>
    <x v="4"/>
    <n v="4317.6499999999996"/>
    <n v="0.14000000000000001"/>
    <n v="604.471"/>
    <n v="3713.1789999999996"/>
    <n v="3"/>
    <x v="102"/>
    <d v="2023-10-03T00:00:00"/>
    <x v="2"/>
    <x v="2"/>
    <n v="882.86"/>
    <x v="3"/>
  </r>
  <r>
    <s v="ORD107326"/>
    <x v="3"/>
    <x v="3"/>
    <n v="4318.08"/>
    <n v="0.31"/>
    <n v="1338.6048000000001"/>
    <n v="2979.4751999999999"/>
    <n v="3"/>
    <x v="415"/>
    <d v="2023-06-23T00:00:00"/>
    <x v="1"/>
    <x v="1"/>
    <n v="480.67"/>
    <x v="2"/>
  </r>
  <r>
    <s v="ORD104906"/>
    <x v="0"/>
    <x v="0"/>
    <n v="4318.2299999999996"/>
    <n v="0.27"/>
    <n v="1165.9221"/>
    <n v="3152.3078999999998"/>
    <n v="3"/>
    <x v="713"/>
    <d v="2023-05-09T00:00:00"/>
    <x v="1"/>
    <x v="1"/>
    <n v="457.67"/>
    <x v="3"/>
  </r>
  <r>
    <s v="ORD114222"/>
    <x v="0"/>
    <x v="3"/>
    <n v="4319.37"/>
    <n v="0.31"/>
    <n v="1339.0047"/>
    <n v="2980.3652999999999"/>
    <n v="3"/>
    <x v="122"/>
    <d v="2024-09-01T00:00:00"/>
    <x v="0"/>
    <x v="0"/>
    <n v="278.58"/>
    <x v="0"/>
  </r>
  <r>
    <s v="ORD106380"/>
    <x v="0"/>
    <x v="3"/>
    <n v="4319.79"/>
    <n v="0.14000000000000001"/>
    <n v="604.77060000000006"/>
    <n v="3715.0194000000001"/>
    <n v="3"/>
    <x v="119"/>
    <d v="2024-05-21T00:00:00"/>
    <x v="0"/>
    <x v="1"/>
    <n v="865.02"/>
    <x v="3"/>
  </r>
  <r>
    <s v="ORD110361"/>
    <x v="3"/>
    <x v="0"/>
    <n v="4321.22"/>
    <n v="0.17"/>
    <n v="734.6074000000001"/>
    <n v="3586.6126000000004"/>
    <n v="3"/>
    <x v="244"/>
    <d v="2023-07-08T00:00:00"/>
    <x v="1"/>
    <x v="1"/>
    <n v="1066.71"/>
    <x v="0"/>
  </r>
  <r>
    <s v="ORD105094"/>
    <x v="3"/>
    <x v="3"/>
    <n v="4324.1499999999996"/>
    <n v="0.38"/>
    <n v="1643.1769999999999"/>
    <n v="2680.973"/>
    <n v="3"/>
    <x v="203"/>
    <d v="2023-08-06T00:00:00"/>
    <x v="1"/>
    <x v="2"/>
    <n v="310.89"/>
    <x v="3"/>
  </r>
  <r>
    <s v="ORD100120"/>
    <x v="3"/>
    <x v="1"/>
    <n v="4324.6899999999996"/>
    <n v="0"/>
    <n v="0"/>
    <n v="4324.6899999999996"/>
    <n v="3"/>
    <x v="150"/>
    <d v="2024-08-03T00:00:00"/>
    <x v="2"/>
    <x v="2"/>
    <n v="558.65"/>
    <x v="3"/>
  </r>
  <r>
    <s v="ORD101339"/>
    <x v="2"/>
    <x v="4"/>
    <n v="4326.76"/>
    <n v="0.26"/>
    <n v="1124.9576000000002"/>
    <n v="3201.8024"/>
    <n v="3"/>
    <x v="485"/>
    <d v="2024-07-08T00:00:00"/>
    <x v="0"/>
    <x v="1"/>
    <n v="643.65"/>
    <x v="3"/>
  </r>
  <r>
    <s v="ORD106510"/>
    <x v="3"/>
    <x v="4"/>
    <n v="4327.84"/>
    <n v="0.4"/>
    <n v="1731.1360000000002"/>
    <n v="2596.7039999999997"/>
    <n v="3"/>
    <x v="621"/>
    <d v="2024-12-16T00:00:00"/>
    <x v="1"/>
    <x v="1"/>
    <n v="1091.9100000000001"/>
    <x v="1"/>
  </r>
  <r>
    <s v="ORD113175"/>
    <x v="1"/>
    <x v="0"/>
    <n v="4333.6400000000003"/>
    <n v="7.0000000000000007E-2"/>
    <n v="303.35480000000007"/>
    <n v="4030.2852000000003"/>
    <n v="3"/>
    <x v="61"/>
    <d v="2023-07-24T00:00:00"/>
    <x v="2"/>
    <x v="2"/>
    <n v="1173.01"/>
    <x v="5"/>
  </r>
  <r>
    <s v="ORD110562"/>
    <x v="2"/>
    <x v="1"/>
    <n v="4335.09"/>
    <n v="0.46"/>
    <n v="1994.1414000000002"/>
    <n v="2340.9485999999997"/>
    <n v="3"/>
    <x v="480"/>
    <d v="2023-02-19T00:00:00"/>
    <x v="0"/>
    <x v="2"/>
    <n v="542.89"/>
    <x v="5"/>
  </r>
  <r>
    <s v="ORD112600"/>
    <x v="0"/>
    <x v="3"/>
    <n v="4341.38"/>
    <n v="0.48"/>
    <n v="2083.8624"/>
    <n v="2257.5176000000001"/>
    <n v="3"/>
    <x v="107"/>
    <d v="2024-03-31T00:00:00"/>
    <x v="0"/>
    <x v="1"/>
    <n v="937.21"/>
    <x v="0"/>
  </r>
  <r>
    <s v="ORD109039"/>
    <x v="1"/>
    <x v="0"/>
    <n v="4343.09"/>
    <n v="0.28000000000000003"/>
    <n v="1216.0652000000002"/>
    <n v="3127.0248000000001"/>
    <n v="3"/>
    <x v="125"/>
    <d v="2023-09-07T00:00:00"/>
    <x v="2"/>
    <x v="2"/>
    <n v="858.21"/>
    <x v="2"/>
  </r>
  <r>
    <s v="ORD115291"/>
    <x v="1"/>
    <x v="4"/>
    <n v="4344.0200000000004"/>
    <n v="0.45"/>
    <n v="1954.8090000000002"/>
    <n v="2389.2110000000002"/>
    <n v="3"/>
    <x v="472"/>
    <d v="2023-02-07T00:00:00"/>
    <x v="0"/>
    <x v="0"/>
    <n v="502.98"/>
    <x v="4"/>
  </r>
  <r>
    <s v="ORD102102"/>
    <x v="1"/>
    <x v="0"/>
    <n v="4345.0600000000004"/>
    <n v="0.17"/>
    <n v="738.66020000000015"/>
    <n v="3606.3998000000001"/>
    <n v="3"/>
    <x v="21"/>
    <d v="2023-03-24T00:00:00"/>
    <x v="0"/>
    <x v="2"/>
    <n v="391.68"/>
    <x v="2"/>
  </r>
  <r>
    <s v="ORD102759"/>
    <x v="0"/>
    <x v="3"/>
    <n v="4346.8599999999997"/>
    <n v="0.28000000000000003"/>
    <n v="1217.1207999999999"/>
    <n v="3129.7392"/>
    <n v="3"/>
    <x v="46"/>
    <d v="2024-02-27T00:00:00"/>
    <x v="0"/>
    <x v="1"/>
    <n v="1029.75"/>
    <x v="3"/>
  </r>
  <r>
    <s v="ORD103203"/>
    <x v="1"/>
    <x v="2"/>
    <n v="4353.8100000000004"/>
    <n v="0.25"/>
    <n v="1088.4525000000001"/>
    <n v="3265.3575000000001"/>
    <n v="3"/>
    <x v="332"/>
    <d v="2024-05-11T00:00:00"/>
    <x v="0"/>
    <x v="2"/>
    <n v="357.25"/>
    <x v="5"/>
  </r>
  <r>
    <s v="ORD102850"/>
    <x v="3"/>
    <x v="2"/>
    <n v="4360.28"/>
    <n v="0.05"/>
    <n v="218.01400000000001"/>
    <n v="4142.2659999999996"/>
    <n v="3"/>
    <x v="403"/>
    <d v="2024-04-11T00:00:00"/>
    <x v="1"/>
    <x v="1"/>
    <n v="833.26"/>
    <x v="2"/>
  </r>
  <r>
    <s v="ORD113327"/>
    <x v="1"/>
    <x v="1"/>
    <n v="4363.5600000000004"/>
    <n v="0.04"/>
    <n v="174.54240000000001"/>
    <n v="4189.0176000000001"/>
    <n v="3"/>
    <x v="312"/>
    <d v="2023-02-16T00:00:00"/>
    <x v="2"/>
    <x v="1"/>
    <n v="951.93"/>
    <x v="2"/>
  </r>
  <r>
    <s v="ORD108002"/>
    <x v="3"/>
    <x v="2"/>
    <n v="4364.6000000000004"/>
    <n v="0.06"/>
    <n v="261.87600000000003"/>
    <n v="4102.7240000000002"/>
    <n v="3"/>
    <x v="646"/>
    <d v="2024-02-27T00:00:00"/>
    <x v="0"/>
    <x v="2"/>
    <n v="911.8"/>
    <x v="4"/>
  </r>
  <r>
    <s v="ORD103029"/>
    <x v="0"/>
    <x v="4"/>
    <n v="4368.79"/>
    <n v="0.4"/>
    <n v="1747.5160000000001"/>
    <n v="2621.2739999999999"/>
    <n v="3"/>
    <x v="616"/>
    <d v="2023-01-24T00:00:00"/>
    <x v="2"/>
    <x v="0"/>
    <n v="1265.5"/>
    <x v="3"/>
  </r>
  <r>
    <s v="ORD106154"/>
    <x v="2"/>
    <x v="3"/>
    <n v="4368.96"/>
    <n v="0.15"/>
    <n v="655.34399999999994"/>
    <n v="3713.616"/>
    <n v="3"/>
    <x v="287"/>
    <d v="2024-07-23T00:00:00"/>
    <x v="1"/>
    <x v="2"/>
    <n v="234.74"/>
    <x v="1"/>
  </r>
  <r>
    <s v="ORD107575"/>
    <x v="1"/>
    <x v="1"/>
    <n v="4371.12"/>
    <n v="7.0000000000000007E-2"/>
    <n v="305.97840000000002"/>
    <n v="4065.1415999999999"/>
    <n v="3"/>
    <x v="586"/>
    <d v="2024-09-21T00:00:00"/>
    <x v="1"/>
    <x v="1"/>
    <n v="1041.22"/>
    <x v="5"/>
  </r>
  <r>
    <s v="ORD108153"/>
    <x v="3"/>
    <x v="4"/>
    <n v="4377.24"/>
    <n v="0.24"/>
    <n v="1050.5375999999999"/>
    <n v="3326.7024000000001"/>
    <n v="3"/>
    <x v="572"/>
    <d v="2024-03-09T00:00:00"/>
    <x v="0"/>
    <x v="1"/>
    <n v="489.67"/>
    <x v="4"/>
  </r>
  <r>
    <s v="ORD112186"/>
    <x v="1"/>
    <x v="3"/>
    <n v="4380.24"/>
    <n v="0.35"/>
    <n v="1533.0839999999998"/>
    <n v="2847.1559999999999"/>
    <n v="3"/>
    <x v="635"/>
    <d v="2024-07-14T00:00:00"/>
    <x v="0"/>
    <x v="1"/>
    <n v="1237.5"/>
    <x v="5"/>
  </r>
  <r>
    <s v="ORD114042"/>
    <x v="1"/>
    <x v="1"/>
    <n v="4382.3"/>
    <n v="0.43"/>
    <n v="1884.3890000000001"/>
    <n v="2497.9110000000001"/>
    <n v="3"/>
    <x v="59"/>
    <d v="2023-09-25T00:00:00"/>
    <x v="1"/>
    <x v="2"/>
    <n v="512.4"/>
    <x v="3"/>
  </r>
  <r>
    <s v="ORD107173"/>
    <x v="0"/>
    <x v="1"/>
    <n v="4383.24"/>
    <n v="0.05"/>
    <n v="219.16200000000001"/>
    <n v="4164.0779999999995"/>
    <n v="3"/>
    <x v="80"/>
    <d v="2024-09-14T00:00:00"/>
    <x v="0"/>
    <x v="0"/>
    <n v="1046.8599999999999"/>
    <x v="4"/>
  </r>
  <r>
    <s v="ORD111880"/>
    <x v="3"/>
    <x v="1"/>
    <n v="4384.63"/>
    <n v="0.39"/>
    <n v="1710.0057000000002"/>
    <n v="2674.6242999999999"/>
    <n v="3"/>
    <x v="175"/>
    <d v="2023-08-24T00:00:00"/>
    <x v="2"/>
    <x v="1"/>
    <n v="948.87"/>
    <x v="3"/>
  </r>
  <r>
    <s v="ORD104628"/>
    <x v="0"/>
    <x v="3"/>
    <n v="4394.58"/>
    <n v="0.34"/>
    <n v="1494.1572000000001"/>
    <n v="2900.4227999999998"/>
    <n v="3"/>
    <x v="459"/>
    <d v="2024-01-17T00:00:00"/>
    <x v="1"/>
    <x v="2"/>
    <n v="233.68"/>
    <x v="3"/>
  </r>
  <r>
    <s v="ORD109139"/>
    <x v="3"/>
    <x v="3"/>
    <n v="4396.04"/>
    <n v="0.37"/>
    <n v="1626.5347999999999"/>
    <n v="2769.5052000000001"/>
    <n v="3"/>
    <x v="69"/>
    <d v="2023-04-02T00:00:00"/>
    <x v="0"/>
    <x v="2"/>
    <n v="1305.29"/>
    <x v="2"/>
  </r>
  <r>
    <s v="ORD106625"/>
    <x v="3"/>
    <x v="3"/>
    <n v="4397"/>
    <n v="0.19"/>
    <n v="835.43000000000006"/>
    <n v="3561.5699999999997"/>
    <n v="3"/>
    <x v="191"/>
    <d v="2023-01-15T00:00:00"/>
    <x v="1"/>
    <x v="0"/>
    <n v="442.05"/>
    <x v="5"/>
  </r>
  <r>
    <s v="ORD112608"/>
    <x v="2"/>
    <x v="0"/>
    <n v="4401.42"/>
    <n v="0.49"/>
    <n v="2156.6958"/>
    <n v="2244.7242000000001"/>
    <n v="3"/>
    <x v="2"/>
    <d v="2023-11-23T00:00:00"/>
    <x v="1"/>
    <x v="1"/>
    <n v="281.01"/>
    <x v="1"/>
  </r>
  <r>
    <s v="ORD106673"/>
    <x v="3"/>
    <x v="4"/>
    <n v="4409.8900000000003"/>
    <n v="0.18"/>
    <n v="793.78020000000004"/>
    <n v="3616.1098000000002"/>
    <n v="3"/>
    <x v="207"/>
    <d v="2023-06-17T00:00:00"/>
    <x v="1"/>
    <x v="1"/>
    <n v="1088.2"/>
    <x v="2"/>
  </r>
  <r>
    <s v="ORD100474"/>
    <x v="0"/>
    <x v="1"/>
    <n v="4412.28"/>
    <n v="0.05"/>
    <n v="220.614"/>
    <n v="4191.6660000000002"/>
    <n v="3"/>
    <x v="404"/>
    <d v="2024-08-01T00:00:00"/>
    <x v="2"/>
    <x v="0"/>
    <n v="921.96"/>
    <x v="4"/>
  </r>
  <r>
    <s v="ORD100455"/>
    <x v="0"/>
    <x v="0"/>
    <n v="4418.8500000000004"/>
    <n v="0.42"/>
    <n v="1855.9170000000001"/>
    <n v="2562.933"/>
    <n v="3"/>
    <x v="520"/>
    <d v="2024-05-23T00:00:00"/>
    <x v="0"/>
    <x v="2"/>
    <n v="482.71"/>
    <x v="1"/>
  </r>
  <r>
    <s v="ORD100429"/>
    <x v="3"/>
    <x v="2"/>
    <n v="4419.3500000000004"/>
    <n v="0.37"/>
    <n v="1635.1595000000002"/>
    <n v="2784.1905000000002"/>
    <n v="3"/>
    <x v="437"/>
    <d v="2023-12-16T00:00:00"/>
    <x v="2"/>
    <x v="0"/>
    <n v="872.99"/>
    <x v="5"/>
  </r>
  <r>
    <s v="ORD113248"/>
    <x v="3"/>
    <x v="1"/>
    <n v="4422.1400000000003"/>
    <n v="0.24"/>
    <n v="1061.3136"/>
    <n v="3360.8264000000004"/>
    <n v="3"/>
    <x v="279"/>
    <d v="2023-05-02T00:00:00"/>
    <x v="2"/>
    <x v="1"/>
    <n v="907.83"/>
    <x v="5"/>
  </r>
  <r>
    <s v="ORD109274"/>
    <x v="3"/>
    <x v="0"/>
    <n v="4423.28"/>
    <n v="0.31"/>
    <n v="1371.2167999999999"/>
    <n v="3052.0631999999996"/>
    <n v="3"/>
    <x v="435"/>
    <d v="2024-08-24T00:00:00"/>
    <x v="2"/>
    <x v="2"/>
    <n v="428.65"/>
    <x v="5"/>
  </r>
  <r>
    <s v="ORD102856"/>
    <x v="2"/>
    <x v="0"/>
    <n v="4427.6099999999997"/>
    <n v="0.19"/>
    <n v="841.24589999999989"/>
    <n v="3586.3640999999998"/>
    <n v="3"/>
    <x v="14"/>
    <d v="2023-02-05T00:00:00"/>
    <x v="2"/>
    <x v="0"/>
    <n v="780.9"/>
    <x v="0"/>
  </r>
  <r>
    <s v="ORD105944"/>
    <x v="3"/>
    <x v="0"/>
    <n v="4429.08"/>
    <n v="0.42"/>
    <n v="1860.2135999999998"/>
    <n v="2568.8663999999999"/>
    <n v="3"/>
    <x v="80"/>
    <d v="2024-09-14T00:00:00"/>
    <x v="2"/>
    <x v="2"/>
    <n v="1114.5"/>
    <x v="3"/>
  </r>
  <r>
    <s v="ORD108170"/>
    <x v="1"/>
    <x v="4"/>
    <n v="4436.84"/>
    <n v="0.28999999999999998"/>
    <n v="1286.6835999999998"/>
    <n v="3150.1564000000003"/>
    <n v="3"/>
    <x v="55"/>
    <d v="2023-10-22T00:00:00"/>
    <x v="1"/>
    <x v="1"/>
    <n v="506.45"/>
    <x v="5"/>
  </r>
  <r>
    <s v="ORD103544"/>
    <x v="1"/>
    <x v="2"/>
    <n v="4437.3100000000004"/>
    <n v="0.04"/>
    <n v="177.49240000000003"/>
    <n v="4259.8176000000003"/>
    <n v="3"/>
    <x v="660"/>
    <d v="2023-01-08T00:00:00"/>
    <x v="0"/>
    <x v="0"/>
    <n v="675.11"/>
    <x v="0"/>
  </r>
  <r>
    <s v="ORD115030"/>
    <x v="2"/>
    <x v="0"/>
    <n v="4438.8500000000004"/>
    <n v="0.46"/>
    <n v="2041.8710000000003"/>
    <n v="2396.9790000000003"/>
    <n v="3"/>
    <x v="599"/>
    <d v="2024-05-15T00:00:00"/>
    <x v="1"/>
    <x v="0"/>
    <n v="1194.5899999999999"/>
    <x v="1"/>
  </r>
  <r>
    <s v="ORD106852"/>
    <x v="0"/>
    <x v="3"/>
    <n v="4441.49"/>
    <n v="0.24"/>
    <n v="1065.9576"/>
    <n v="3375.5324000000001"/>
    <n v="3"/>
    <x v="726"/>
    <d v="2024-05-28T00:00:00"/>
    <x v="1"/>
    <x v="0"/>
    <n v="592.54"/>
    <x v="0"/>
  </r>
  <r>
    <s v="ORD108844"/>
    <x v="3"/>
    <x v="4"/>
    <n v="4445.6400000000003"/>
    <n v="0.39"/>
    <n v="1733.7996000000003"/>
    <n v="2711.8404"/>
    <n v="3"/>
    <x v="259"/>
    <d v="2024-10-08T00:00:00"/>
    <x v="1"/>
    <x v="0"/>
    <n v="703.52"/>
    <x v="0"/>
  </r>
  <r>
    <s v="ORD113848"/>
    <x v="3"/>
    <x v="2"/>
    <n v="4454.26"/>
    <n v="0.21"/>
    <n v="935.39459999999997"/>
    <n v="3518.8654000000001"/>
    <n v="3"/>
    <x v="282"/>
    <d v="2023-12-13T00:00:00"/>
    <x v="0"/>
    <x v="0"/>
    <n v="1003.68"/>
    <x v="1"/>
  </r>
  <r>
    <s v="ORD108003"/>
    <x v="1"/>
    <x v="2"/>
    <n v="4455.2299999999996"/>
    <n v="0.35"/>
    <n v="1559.3304999999998"/>
    <n v="2895.8994999999995"/>
    <n v="3"/>
    <x v="671"/>
    <d v="2024-10-14T00:00:00"/>
    <x v="0"/>
    <x v="2"/>
    <n v="612.02"/>
    <x v="4"/>
  </r>
  <r>
    <s v="ORD106381"/>
    <x v="2"/>
    <x v="0"/>
    <n v="4455.3500000000004"/>
    <n v="0.04"/>
    <n v="178.21400000000003"/>
    <n v="4277.1360000000004"/>
    <n v="3"/>
    <x v="379"/>
    <d v="2023-03-05T00:00:00"/>
    <x v="2"/>
    <x v="1"/>
    <n v="670.67"/>
    <x v="1"/>
  </r>
  <r>
    <s v="ORD102602"/>
    <x v="2"/>
    <x v="3"/>
    <n v="4455.6000000000004"/>
    <n v="0.41"/>
    <n v="1826.796"/>
    <n v="2628.8040000000001"/>
    <n v="3"/>
    <x v="87"/>
    <d v="2023-01-06T00:00:00"/>
    <x v="0"/>
    <x v="2"/>
    <n v="853.45"/>
    <x v="0"/>
  </r>
  <r>
    <s v="ORD110100"/>
    <x v="2"/>
    <x v="3"/>
    <n v="4457.29"/>
    <n v="0.47"/>
    <n v="2094.9263000000001"/>
    <n v="2362.3636999999999"/>
    <n v="3"/>
    <x v="15"/>
    <d v="2023-08-27T00:00:00"/>
    <x v="2"/>
    <x v="0"/>
    <n v="508.02"/>
    <x v="2"/>
  </r>
  <r>
    <s v="ORD100506"/>
    <x v="3"/>
    <x v="3"/>
    <n v="4457.46"/>
    <n v="0.06"/>
    <n v="267.44759999999997"/>
    <n v="4190.0123999999996"/>
    <n v="3"/>
    <x v="331"/>
    <d v="2023-10-23T00:00:00"/>
    <x v="0"/>
    <x v="0"/>
    <n v="699.51"/>
    <x v="0"/>
  </r>
  <r>
    <s v="ORD106937"/>
    <x v="2"/>
    <x v="0"/>
    <n v="4458.49"/>
    <n v="0.04"/>
    <n v="178.33959999999999"/>
    <n v="4280.1503999999995"/>
    <n v="3"/>
    <x v="545"/>
    <d v="2023-03-04T00:00:00"/>
    <x v="2"/>
    <x v="0"/>
    <n v="914.3"/>
    <x v="1"/>
  </r>
  <r>
    <s v="ORD103024"/>
    <x v="0"/>
    <x v="2"/>
    <n v="4458.91"/>
    <n v="0.14000000000000001"/>
    <n v="624.24740000000008"/>
    <n v="3834.6625999999997"/>
    <n v="3"/>
    <x v="164"/>
    <d v="2023-11-20T00:00:00"/>
    <x v="2"/>
    <x v="2"/>
    <n v="432.3"/>
    <x v="4"/>
  </r>
  <r>
    <s v="ORD101932"/>
    <x v="1"/>
    <x v="1"/>
    <n v="4459.08"/>
    <n v="0.37"/>
    <n v="1649.8596"/>
    <n v="2809.2204000000002"/>
    <n v="3"/>
    <x v="550"/>
    <d v="2025-01-02T00:00:00"/>
    <x v="1"/>
    <x v="0"/>
    <n v="627.32000000000005"/>
    <x v="5"/>
  </r>
  <r>
    <s v="ORD112348"/>
    <x v="2"/>
    <x v="4"/>
    <n v="4460.57"/>
    <n v="0.47"/>
    <n v="2096.4678999999996"/>
    <n v="2364.1021000000001"/>
    <n v="3"/>
    <x v="661"/>
    <d v="2023-10-29T00:00:00"/>
    <x v="0"/>
    <x v="0"/>
    <n v="790.9"/>
    <x v="5"/>
  </r>
  <r>
    <s v="ORD110096"/>
    <x v="0"/>
    <x v="3"/>
    <n v="4461.49"/>
    <n v="0.19"/>
    <n v="847.68309999999997"/>
    <n v="3613.8068999999996"/>
    <n v="3"/>
    <x v="666"/>
    <d v="2024-12-30T00:00:00"/>
    <x v="2"/>
    <x v="0"/>
    <n v="950.63"/>
    <x v="5"/>
  </r>
  <r>
    <s v="ORD100854"/>
    <x v="0"/>
    <x v="3"/>
    <n v="4464.1400000000003"/>
    <n v="0.13"/>
    <n v="580.33820000000003"/>
    <n v="3883.8018000000002"/>
    <n v="3"/>
    <x v="685"/>
    <d v="2023-11-18T00:00:00"/>
    <x v="1"/>
    <x v="0"/>
    <n v="269.14999999999998"/>
    <x v="1"/>
  </r>
  <r>
    <s v="ORD111835"/>
    <x v="0"/>
    <x v="1"/>
    <n v="4464.17"/>
    <n v="0.46"/>
    <n v="2053.5182"/>
    <n v="2410.6518000000001"/>
    <n v="3"/>
    <x v="353"/>
    <d v="2024-04-09T00:00:00"/>
    <x v="2"/>
    <x v="2"/>
    <n v="930.99"/>
    <x v="5"/>
  </r>
  <r>
    <s v="ORD114800"/>
    <x v="2"/>
    <x v="3"/>
    <n v="4465.28"/>
    <n v="0.19"/>
    <n v="848.40319999999997"/>
    <n v="3616.8768"/>
    <n v="3"/>
    <x v="360"/>
    <d v="2024-12-19T00:00:00"/>
    <x v="0"/>
    <x v="2"/>
    <n v="934.81"/>
    <x v="0"/>
  </r>
  <r>
    <s v="ORD110542"/>
    <x v="2"/>
    <x v="0"/>
    <n v="4471.32"/>
    <n v="0.39"/>
    <n v="1743.8147999999999"/>
    <n v="2727.5051999999996"/>
    <n v="3"/>
    <x v="419"/>
    <d v="2023-08-15T00:00:00"/>
    <x v="2"/>
    <x v="1"/>
    <n v="1262.54"/>
    <x v="3"/>
  </r>
  <r>
    <s v="ORD115325"/>
    <x v="1"/>
    <x v="0"/>
    <n v="4476.03"/>
    <n v="0.17"/>
    <n v="760.92510000000004"/>
    <n v="3715.1048999999998"/>
    <n v="3"/>
    <x v="58"/>
    <d v="2024-01-22T00:00:00"/>
    <x v="1"/>
    <x v="0"/>
    <n v="1286.3399999999999"/>
    <x v="3"/>
  </r>
  <r>
    <s v="ORD114584"/>
    <x v="1"/>
    <x v="4"/>
    <n v="4476.24"/>
    <n v="0.23"/>
    <n v="1029.5352"/>
    <n v="3446.7047999999995"/>
    <n v="3"/>
    <x v="702"/>
    <d v="2024-05-05T00:00:00"/>
    <x v="2"/>
    <x v="1"/>
    <n v="445.89"/>
    <x v="0"/>
  </r>
  <r>
    <s v="ORD104535"/>
    <x v="0"/>
    <x v="3"/>
    <n v="4482.3999999999996"/>
    <n v="0.48"/>
    <n v="2151.5519999999997"/>
    <n v="2330.848"/>
    <n v="3"/>
    <x v="302"/>
    <d v="2024-12-09T00:00:00"/>
    <x v="0"/>
    <x v="0"/>
    <n v="690.7"/>
    <x v="2"/>
  </r>
  <r>
    <s v="ORD101106"/>
    <x v="1"/>
    <x v="4"/>
    <n v="4485.05"/>
    <n v="0.06"/>
    <n v="269.10300000000001"/>
    <n v="4215.9470000000001"/>
    <n v="3"/>
    <x v="134"/>
    <d v="2023-06-13T00:00:00"/>
    <x v="1"/>
    <x v="1"/>
    <n v="621.91"/>
    <x v="2"/>
  </r>
  <r>
    <s v="ORD100022"/>
    <x v="2"/>
    <x v="4"/>
    <n v="4487.7700000000004"/>
    <n v="0.24"/>
    <n v="1077.0648000000001"/>
    <n v="3410.7052000000003"/>
    <n v="3"/>
    <x v="623"/>
    <d v="2025-01-02T00:00:00"/>
    <x v="2"/>
    <x v="1"/>
    <n v="931.37"/>
    <x v="1"/>
  </r>
  <r>
    <s v="ORD112870"/>
    <x v="0"/>
    <x v="1"/>
    <n v="4490.03"/>
    <n v="0.41"/>
    <n v="1840.9122999999997"/>
    <n v="2649.1176999999998"/>
    <n v="3"/>
    <x v="255"/>
    <d v="2024-11-08T00:00:00"/>
    <x v="0"/>
    <x v="1"/>
    <n v="986.52"/>
    <x v="0"/>
  </r>
  <r>
    <s v="ORD101583"/>
    <x v="3"/>
    <x v="3"/>
    <n v="4493.29"/>
    <n v="0.13"/>
    <n v="584.1277"/>
    <n v="3909.1623"/>
    <n v="3"/>
    <x v="261"/>
    <d v="2024-12-08T00:00:00"/>
    <x v="2"/>
    <x v="2"/>
    <n v="687.15"/>
    <x v="0"/>
  </r>
  <r>
    <s v="ORD107244"/>
    <x v="2"/>
    <x v="2"/>
    <n v="4496.16"/>
    <n v="0.3"/>
    <n v="1348.848"/>
    <n v="3147.3119999999999"/>
    <n v="3"/>
    <x v="107"/>
    <d v="2024-04-01T00:00:00"/>
    <x v="1"/>
    <x v="1"/>
    <n v="1200.3499999999999"/>
    <x v="5"/>
  </r>
  <r>
    <s v="ORD112218"/>
    <x v="1"/>
    <x v="0"/>
    <n v="4505.62"/>
    <n v="0.02"/>
    <n v="90.112399999999994"/>
    <n v="4415.5075999999999"/>
    <n v="3"/>
    <x v="583"/>
    <d v="2023-10-07T00:00:00"/>
    <x v="0"/>
    <x v="2"/>
    <n v="449.21"/>
    <x v="1"/>
  </r>
  <r>
    <s v="ORD103861"/>
    <x v="2"/>
    <x v="3"/>
    <n v="4510.51"/>
    <n v="0.47"/>
    <n v="2119.9396999999999"/>
    <n v="2390.5703000000003"/>
    <n v="3"/>
    <x v="434"/>
    <d v="2024-07-19T00:00:00"/>
    <x v="2"/>
    <x v="0"/>
    <n v="1041.8900000000001"/>
    <x v="4"/>
  </r>
  <r>
    <s v="ORD109674"/>
    <x v="1"/>
    <x v="0"/>
    <n v="4510.7299999999996"/>
    <n v="0.09"/>
    <n v="405.96569999999997"/>
    <n v="4104.7642999999998"/>
    <n v="3"/>
    <x v="252"/>
    <d v="2023-02-19T00:00:00"/>
    <x v="0"/>
    <x v="2"/>
    <n v="852.23"/>
    <x v="3"/>
  </r>
  <r>
    <s v="ORD112100"/>
    <x v="1"/>
    <x v="0"/>
    <n v="4511.4799999999996"/>
    <n v="0.27"/>
    <n v="1218.0996"/>
    <n v="3293.3803999999996"/>
    <n v="3"/>
    <x v="304"/>
    <d v="2024-03-29T00:00:00"/>
    <x v="1"/>
    <x v="2"/>
    <n v="575.37"/>
    <x v="2"/>
  </r>
  <r>
    <s v="ORD101821"/>
    <x v="0"/>
    <x v="2"/>
    <n v="4511.66"/>
    <n v="0.32"/>
    <n v="1443.7311999999999"/>
    <n v="3067.9287999999997"/>
    <n v="3"/>
    <x v="94"/>
    <d v="2024-03-25T00:00:00"/>
    <x v="2"/>
    <x v="2"/>
    <n v="1100.25"/>
    <x v="3"/>
  </r>
  <r>
    <s v="ORD112816"/>
    <x v="1"/>
    <x v="1"/>
    <n v="4518"/>
    <n v="0.45"/>
    <n v="2033.1000000000001"/>
    <n v="2484.8999999999996"/>
    <n v="3"/>
    <x v="225"/>
    <d v="2024-07-09T00:00:00"/>
    <x v="1"/>
    <x v="2"/>
    <n v="1330.88"/>
    <x v="3"/>
  </r>
  <r>
    <s v="ORD110056"/>
    <x v="2"/>
    <x v="3"/>
    <n v="4520.4799999999996"/>
    <n v="0.31"/>
    <n v="1401.3487999999998"/>
    <n v="3119.1311999999998"/>
    <n v="3"/>
    <x v="222"/>
    <d v="2023-09-15T00:00:00"/>
    <x v="1"/>
    <x v="2"/>
    <n v="1302.6099999999999"/>
    <x v="3"/>
  </r>
  <r>
    <s v="ORD102379"/>
    <x v="3"/>
    <x v="1"/>
    <n v="4523.2"/>
    <n v="0.16"/>
    <n v="723.71199999999999"/>
    <n v="3799.4879999999998"/>
    <n v="3"/>
    <x v="322"/>
    <d v="2023-01-18T00:00:00"/>
    <x v="0"/>
    <x v="1"/>
    <n v="497.79"/>
    <x v="5"/>
  </r>
  <r>
    <s v="ORD104409"/>
    <x v="2"/>
    <x v="0"/>
    <n v="4527.3599999999997"/>
    <n v="0.45"/>
    <n v="2037.3119999999999"/>
    <n v="2490.0479999999998"/>
    <n v="3"/>
    <x v="454"/>
    <d v="2023-07-18T00:00:00"/>
    <x v="2"/>
    <x v="1"/>
    <n v="557.55999999999995"/>
    <x v="1"/>
  </r>
  <r>
    <s v="ORD100811"/>
    <x v="0"/>
    <x v="2"/>
    <n v="4530.5600000000004"/>
    <n v="0.43"/>
    <n v="1948.1408000000001"/>
    <n v="2582.4192000000003"/>
    <n v="3"/>
    <x v="487"/>
    <d v="2024-09-03T00:00:00"/>
    <x v="1"/>
    <x v="1"/>
    <n v="420.98"/>
    <x v="5"/>
  </r>
  <r>
    <s v="ORD115212"/>
    <x v="3"/>
    <x v="1"/>
    <n v="4533.3999999999996"/>
    <n v="0.03"/>
    <n v="136.00199999999998"/>
    <n v="4397.3979999999992"/>
    <n v="3"/>
    <x v="439"/>
    <d v="2023-10-24T00:00:00"/>
    <x v="2"/>
    <x v="0"/>
    <n v="1053.58"/>
    <x v="2"/>
  </r>
  <r>
    <s v="ORD112291"/>
    <x v="2"/>
    <x v="3"/>
    <n v="4533.55"/>
    <n v="0.42"/>
    <n v="1904.0909999999999"/>
    <n v="2629.4590000000003"/>
    <n v="3"/>
    <x v="117"/>
    <d v="2023-03-10T00:00:00"/>
    <x v="0"/>
    <x v="0"/>
    <n v="1112.23"/>
    <x v="3"/>
  </r>
  <r>
    <s v="ORD108037"/>
    <x v="1"/>
    <x v="0"/>
    <n v="4537.6099999999997"/>
    <n v="0.3"/>
    <n v="1361.2829999999999"/>
    <n v="3176.3269999999998"/>
    <n v="3"/>
    <x v="496"/>
    <d v="2023-08-03T00:00:00"/>
    <x v="1"/>
    <x v="2"/>
    <n v="1234.43"/>
    <x v="0"/>
  </r>
  <r>
    <s v="ORD100976"/>
    <x v="3"/>
    <x v="4"/>
    <n v="4537.8500000000004"/>
    <n v="0.22"/>
    <n v="998.32700000000011"/>
    <n v="3539.5230000000001"/>
    <n v="3"/>
    <x v="92"/>
    <d v="2023-12-13T00:00:00"/>
    <x v="2"/>
    <x v="2"/>
    <n v="1053.92"/>
    <x v="1"/>
  </r>
  <r>
    <s v="ORD101632"/>
    <x v="3"/>
    <x v="0"/>
    <n v="4538.62"/>
    <n v="0.2"/>
    <n v="907.72400000000005"/>
    <n v="3630.8959999999997"/>
    <n v="3"/>
    <x v="333"/>
    <d v="2023-03-28T00:00:00"/>
    <x v="1"/>
    <x v="2"/>
    <n v="838.44"/>
    <x v="4"/>
  </r>
  <r>
    <s v="ORD109371"/>
    <x v="1"/>
    <x v="4"/>
    <n v="4538.75"/>
    <n v="0.18"/>
    <n v="816.97500000000002"/>
    <n v="3721.7750000000001"/>
    <n v="3"/>
    <x v="441"/>
    <d v="2024-03-26T00:00:00"/>
    <x v="0"/>
    <x v="1"/>
    <n v="610.41"/>
    <x v="2"/>
  </r>
  <r>
    <s v="ORD106674"/>
    <x v="0"/>
    <x v="2"/>
    <n v="4539.6899999999996"/>
    <n v="0.16"/>
    <n v="726.35039999999992"/>
    <n v="3813.3395999999998"/>
    <n v="3"/>
    <x v="1"/>
    <d v="2023-09-11T00:00:00"/>
    <x v="1"/>
    <x v="2"/>
    <n v="480.36"/>
    <x v="3"/>
  </r>
  <r>
    <s v="ORD113958"/>
    <x v="1"/>
    <x v="3"/>
    <n v="4542.4799999999996"/>
    <n v="0.09"/>
    <n v="408.82319999999993"/>
    <n v="4133.6567999999997"/>
    <n v="3"/>
    <x v="574"/>
    <d v="2023-07-06T00:00:00"/>
    <x v="1"/>
    <x v="1"/>
    <n v="1358.4"/>
    <x v="5"/>
  </r>
  <r>
    <s v="ORD100719"/>
    <x v="3"/>
    <x v="4"/>
    <n v="4542.6099999999997"/>
    <n v="0.18"/>
    <n v="817.6697999999999"/>
    <n v="3724.9402"/>
    <n v="3"/>
    <x v="309"/>
    <d v="2023-06-17T00:00:00"/>
    <x v="1"/>
    <x v="0"/>
    <n v="1345.54"/>
    <x v="2"/>
  </r>
  <r>
    <s v="ORD103493"/>
    <x v="2"/>
    <x v="1"/>
    <n v="4547.09"/>
    <n v="0.35"/>
    <n v="1591.4814999999999"/>
    <n v="2955.6085000000003"/>
    <n v="3"/>
    <x v="274"/>
    <d v="2024-12-12T00:00:00"/>
    <x v="0"/>
    <x v="0"/>
    <n v="957.96"/>
    <x v="2"/>
  </r>
  <r>
    <s v="ORD108492"/>
    <x v="0"/>
    <x v="4"/>
    <n v="4548.26"/>
    <n v="0.15"/>
    <n v="682.23900000000003"/>
    <n v="3866.0210000000002"/>
    <n v="3"/>
    <x v="109"/>
    <d v="2024-05-22T00:00:00"/>
    <x v="2"/>
    <x v="1"/>
    <n v="1224.1500000000001"/>
    <x v="2"/>
  </r>
  <r>
    <s v="ORD113549"/>
    <x v="0"/>
    <x v="4"/>
    <n v="4548.68"/>
    <n v="0.37"/>
    <n v="1683.0116"/>
    <n v="2865.6684000000005"/>
    <n v="3"/>
    <x v="440"/>
    <d v="2024-11-21T00:00:00"/>
    <x v="0"/>
    <x v="1"/>
    <n v="603.04999999999995"/>
    <x v="5"/>
  </r>
  <r>
    <s v="ORD113691"/>
    <x v="0"/>
    <x v="2"/>
    <n v="4554.32"/>
    <n v="0.4"/>
    <n v="1821.7280000000001"/>
    <n v="2732.5919999999996"/>
    <n v="3"/>
    <x v="354"/>
    <d v="2023-08-19T00:00:00"/>
    <x v="2"/>
    <x v="1"/>
    <n v="747.51"/>
    <x v="4"/>
  </r>
  <r>
    <s v="ORD110540"/>
    <x v="2"/>
    <x v="4"/>
    <n v="4558.32"/>
    <n v="0.36"/>
    <n v="1640.9951999999998"/>
    <n v="2917.3247999999999"/>
    <n v="3"/>
    <x v="0"/>
    <d v="2023-11-15T00:00:00"/>
    <x v="1"/>
    <x v="2"/>
    <n v="700.71"/>
    <x v="4"/>
  </r>
  <r>
    <s v="ORD110088"/>
    <x v="0"/>
    <x v="0"/>
    <n v="4559.05"/>
    <n v="7.0000000000000007E-2"/>
    <n v="319.13350000000003"/>
    <n v="4239.9165000000003"/>
    <n v="3"/>
    <x v="446"/>
    <d v="2023-04-23T00:00:00"/>
    <x v="0"/>
    <x v="2"/>
    <n v="1301.74"/>
    <x v="3"/>
  </r>
  <r>
    <s v="ORD102211"/>
    <x v="0"/>
    <x v="2"/>
    <n v="4562.5"/>
    <n v="0.3"/>
    <n v="1368.75"/>
    <n v="3193.75"/>
    <n v="3"/>
    <x v="375"/>
    <d v="2024-09-23T00:00:00"/>
    <x v="1"/>
    <x v="0"/>
    <n v="1364.11"/>
    <x v="0"/>
  </r>
  <r>
    <s v="ORD104410"/>
    <x v="2"/>
    <x v="0"/>
    <n v="4563.87"/>
    <n v="0.19"/>
    <n v="867.13530000000003"/>
    <n v="3696.7347"/>
    <n v="3"/>
    <x v="59"/>
    <d v="2023-09-25T00:00:00"/>
    <x v="0"/>
    <x v="1"/>
    <n v="272.87"/>
    <x v="0"/>
  </r>
  <r>
    <s v="ORD109044"/>
    <x v="1"/>
    <x v="3"/>
    <n v="4564.6000000000004"/>
    <n v="0.32"/>
    <n v="1460.6720000000003"/>
    <n v="3103.9279999999999"/>
    <n v="3"/>
    <x v="553"/>
    <d v="2023-10-08T00:00:00"/>
    <x v="2"/>
    <x v="2"/>
    <n v="862.89"/>
    <x v="2"/>
  </r>
  <r>
    <s v="ORD111821"/>
    <x v="1"/>
    <x v="2"/>
    <n v="4566.82"/>
    <n v="0.16"/>
    <n v="730.69119999999998"/>
    <n v="3836.1287999999995"/>
    <n v="3"/>
    <x v="644"/>
    <d v="2023-03-12T00:00:00"/>
    <x v="1"/>
    <x v="2"/>
    <n v="1207.3699999999999"/>
    <x v="2"/>
  </r>
  <r>
    <s v="ORD114384"/>
    <x v="2"/>
    <x v="3"/>
    <n v="4568.46"/>
    <n v="0.18"/>
    <n v="822.32280000000003"/>
    <n v="3746.1372000000001"/>
    <n v="3"/>
    <x v="61"/>
    <d v="2023-07-19T00:00:00"/>
    <x v="0"/>
    <x v="1"/>
    <n v="325.55"/>
    <x v="2"/>
  </r>
  <r>
    <s v="ORD108728"/>
    <x v="2"/>
    <x v="4"/>
    <n v="4569.05"/>
    <n v="0.06"/>
    <n v="274.14300000000003"/>
    <n v="4294.9070000000002"/>
    <n v="3"/>
    <x v="650"/>
    <d v="2024-06-01T00:00:00"/>
    <x v="1"/>
    <x v="0"/>
    <n v="650.84"/>
    <x v="3"/>
  </r>
  <r>
    <s v="ORD106016"/>
    <x v="3"/>
    <x v="1"/>
    <n v="4570.6400000000003"/>
    <n v="0.35"/>
    <n v="1599.7239999999999"/>
    <n v="2970.9160000000002"/>
    <n v="3"/>
    <x v="624"/>
    <d v="2024-12-11T00:00:00"/>
    <x v="1"/>
    <x v="1"/>
    <n v="718.54"/>
    <x v="0"/>
  </r>
  <r>
    <s v="ORD109678"/>
    <x v="2"/>
    <x v="1"/>
    <n v="4574.5600000000004"/>
    <n v="0.36"/>
    <n v="1646.8416"/>
    <n v="2927.7184000000007"/>
    <n v="3"/>
    <x v="440"/>
    <d v="2024-11-18T00:00:00"/>
    <x v="1"/>
    <x v="0"/>
    <n v="1278.79"/>
    <x v="1"/>
  </r>
  <r>
    <s v="ORD114096"/>
    <x v="1"/>
    <x v="4"/>
    <n v="4582.95"/>
    <n v="0.22"/>
    <n v="1008.2489999999999"/>
    <n v="3574.701"/>
    <n v="3"/>
    <x v="469"/>
    <d v="2023-01-10T00:00:00"/>
    <x v="2"/>
    <x v="0"/>
    <n v="398.79"/>
    <x v="0"/>
  </r>
  <r>
    <s v="ORD106147"/>
    <x v="0"/>
    <x v="0"/>
    <n v="4585.41"/>
    <n v="0.4"/>
    <n v="1834.164"/>
    <n v="2751.2460000000001"/>
    <n v="3"/>
    <x v="61"/>
    <d v="2023-07-19T00:00:00"/>
    <x v="1"/>
    <x v="2"/>
    <n v="562.66999999999996"/>
    <x v="5"/>
  </r>
  <r>
    <s v="ORD106810"/>
    <x v="3"/>
    <x v="4"/>
    <n v="4587.12"/>
    <n v="0.14000000000000001"/>
    <n v="642.19680000000005"/>
    <n v="3944.9231999999997"/>
    <n v="3"/>
    <x v="24"/>
    <d v="2023-04-25T00:00:00"/>
    <x v="0"/>
    <x v="0"/>
    <n v="399.88"/>
    <x v="5"/>
  </r>
  <r>
    <s v="ORD102456"/>
    <x v="0"/>
    <x v="3"/>
    <n v="4593.42"/>
    <n v="0.19"/>
    <n v="872.74980000000005"/>
    <n v="3720.6702"/>
    <n v="3"/>
    <x v="159"/>
    <d v="2024-02-28T00:00:00"/>
    <x v="0"/>
    <x v="0"/>
    <n v="1219.75"/>
    <x v="4"/>
  </r>
  <r>
    <s v="ORD101401"/>
    <x v="0"/>
    <x v="4"/>
    <n v="4596.7"/>
    <n v="0.21"/>
    <n v="965.3069999999999"/>
    <n v="3631.393"/>
    <n v="3"/>
    <x v="527"/>
    <d v="2024-01-25T00:00:00"/>
    <x v="0"/>
    <x v="2"/>
    <n v="527.46"/>
    <x v="0"/>
  </r>
  <r>
    <s v="ORD102747"/>
    <x v="1"/>
    <x v="4"/>
    <n v="4597.01"/>
    <n v="0.25"/>
    <n v="1149.2525000000001"/>
    <n v="3447.7575000000002"/>
    <n v="3"/>
    <x v="327"/>
    <d v="2024-08-11T00:00:00"/>
    <x v="2"/>
    <x v="2"/>
    <n v="1148.42"/>
    <x v="2"/>
  </r>
  <r>
    <s v="ORD110261"/>
    <x v="2"/>
    <x v="3"/>
    <n v="4597.32"/>
    <n v="0.47"/>
    <n v="2160.7403999999997"/>
    <n v="2436.5796"/>
    <n v="3"/>
    <x v="207"/>
    <d v="2023-06-18T00:00:00"/>
    <x v="2"/>
    <x v="0"/>
    <n v="940.55"/>
    <x v="0"/>
  </r>
  <r>
    <s v="ORD105729"/>
    <x v="3"/>
    <x v="1"/>
    <n v="4597.53"/>
    <n v="0.17"/>
    <n v="781.58010000000002"/>
    <n v="3815.9498999999996"/>
    <n v="3"/>
    <x v="539"/>
    <d v="2024-10-01T00:00:00"/>
    <x v="1"/>
    <x v="2"/>
    <n v="485.55"/>
    <x v="5"/>
  </r>
  <r>
    <s v="ORD102313"/>
    <x v="1"/>
    <x v="3"/>
    <n v="4598.01"/>
    <n v="0.15"/>
    <n v="689.70150000000001"/>
    <n v="3908.3085000000001"/>
    <n v="3"/>
    <x v="209"/>
    <d v="2024-03-23T00:00:00"/>
    <x v="1"/>
    <x v="2"/>
    <n v="1169.8900000000001"/>
    <x v="3"/>
  </r>
  <r>
    <s v="ORD102081"/>
    <x v="3"/>
    <x v="2"/>
    <n v="4599.38"/>
    <n v="0.18"/>
    <n v="827.88839999999993"/>
    <n v="3771.4916000000003"/>
    <n v="3"/>
    <x v="42"/>
    <d v="2024-02-23T00:00:00"/>
    <x v="1"/>
    <x v="2"/>
    <n v="819.36"/>
    <x v="1"/>
  </r>
  <r>
    <s v="ORD110703"/>
    <x v="2"/>
    <x v="0"/>
    <n v="4601.3"/>
    <n v="0.24"/>
    <n v="1104.3119999999999"/>
    <n v="3496.9880000000003"/>
    <n v="3"/>
    <x v="44"/>
    <d v="2023-09-23T00:00:00"/>
    <x v="2"/>
    <x v="2"/>
    <n v="705.57"/>
    <x v="2"/>
  </r>
  <r>
    <s v="ORD113229"/>
    <x v="2"/>
    <x v="1"/>
    <n v="4602.46"/>
    <n v="0.27"/>
    <n v="1242.6642000000002"/>
    <n v="3359.7957999999999"/>
    <n v="3"/>
    <x v="410"/>
    <d v="2023-05-03T00:00:00"/>
    <x v="1"/>
    <x v="2"/>
    <n v="521.4"/>
    <x v="1"/>
  </r>
  <r>
    <s v="ORD105174"/>
    <x v="3"/>
    <x v="1"/>
    <n v="4606.91"/>
    <n v="0.21"/>
    <n v="967.45109999999988"/>
    <n v="3639.4589000000001"/>
    <n v="3"/>
    <x v="213"/>
    <d v="2024-04-18T00:00:00"/>
    <x v="2"/>
    <x v="0"/>
    <n v="850.12"/>
    <x v="2"/>
  </r>
  <r>
    <s v="ORD111421"/>
    <x v="3"/>
    <x v="2"/>
    <n v="4608.9399999999996"/>
    <n v="0.33"/>
    <n v="1520.9502"/>
    <n v="3087.9897999999994"/>
    <n v="3"/>
    <x v="486"/>
    <d v="2023-12-25T00:00:00"/>
    <x v="2"/>
    <x v="1"/>
    <n v="295.87"/>
    <x v="4"/>
  </r>
  <r>
    <s v="ORD100229"/>
    <x v="1"/>
    <x v="1"/>
    <n v="4609.2"/>
    <n v="0.4"/>
    <n v="1843.68"/>
    <n v="2765.5199999999995"/>
    <n v="3"/>
    <x v="716"/>
    <d v="2023-08-06T00:00:00"/>
    <x v="2"/>
    <x v="1"/>
    <n v="244.12"/>
    <x v="3"/>
  </r>
  <r>
    <s v="ORD113677"/>
    <x v="0"/>
    <x v="4"/>
    <n v="4609.42"/>
    <n v="0.15"/>
    <n v="691.41300000000001"/>
    <n v="3918.0070000000001"/>
    <n v="3"/>
    <x v="610"/>
    <d v="2023-09-16T00:00:00"/>
    <x v="0"/>
    <x v="0"/>
    <n v="827.81"/>
    <x v="4"/>
  </r>
  <r>
    <s v="ORD106888"/>
    <x v="3"/>
    <x v="2"/>
    <n v="4610.12"/>
    <n v="0.28000000000000003"/>
    <n v="1290.8336000000002"/>
    <n v="3319.2864"/>
    <n v="3"/>
    <x v="424"/>
    <d v="2023-07-16T00:00:00"/>
    <x v="1"/>
    <x v="2"/>
    <n v="569.72"/>
    <x v="1"/>
  </r>
  <r>
    <s v="ORD109710"/>
    <x v="0"/>
    <x v="4"/>
    <n v="4615.9799999999996"/>
    <n v="0.34"/>
    <n v="1569.4331999999999"/>
    <n v="3046.5467999999996"/>
    <n v="3"/>
    <x v="174"/>
    <d v="2024-11-11T00:00:00"/>
    <x v="0"/>
    <x v="1"/>
    <n v="1084.45"/>
    <x v="2"/>
  </r>
  <r>
    <s v="ORD110505"/>
    <x v="1"/>
    <x v="4"/>
    <n v="4618.9799999999996"/>
    <n v="0.31"/>
    <n v="1431.8837999999998"/>
    <n v="3187.0962"/>
    <n v="3"/>
    <x v="401"/>
    <d v="2024-02-21T00:00:00"/>
    <x v="1"/>
    <x v="1"/>
    <n v="791.05"/>
    <x v="4"/>
  </r>
  <r>
    <s v="ORD106704"/>
    <x v="3"/>
    <x v="3"/>
    <n v="4632.72"/>
    <n v="0.18"/>
    <n v="833.88959999999997"/>
    <n v="3798.8304000000003"/>
    <n v="3"/>
    <x v="480"/>
    <d v="2023-02-19T00:00:00"/>
    <x v="0"/>
    <x v="0"/>
    <n v="811"/>
    <x v="5"/>
  </r>
  <r>
    <s v="ORD107793"/>
    <x v="0"/>
    <x v="1"/>
    <n v="4634.92"/>
    <n v="0.04"/>
    <n v="185.39680000000001"/>
    <n v="4449.5231999999996"/>
    <n v="3"/>
    <x v="116"/>
    <d v="2024-03-26T00:00:00"/>
    <x v="0"/>
    <x v="1"/>
    <n v="1230.32"/>
    <x v="2"/>
  </r>
  <r>
    <s v="ORD106599"/>
    <x v="2"/>
    <x v="4"/>
    <n v="4639.1499999999996"/>
    <n v="0.05"/>
    <n v="231.95749999999998"/>
    <n v="4407.1924999999992"/>
    <n v="3"/>
    <x v="97"/>
    <d v="2024-11-10T00:00:00"/>
    <x v="1"/>
    <x v="0"/>
    <n v="962.35"/>
    <x v="3"/>
  </r>
  <r>
    <s v="ORD114701"/>
    <x v="2"/>
    <x v="3"/>
    <n v="4639.68"/>
    <n v="0.49"/>
    <n v="2273.4432000000002"/>
    <n v="2366.2368000000001"/>
    <n v="3"/>
    <x v="471"/>
    <d v="2024-01-02T00:00:00"/>
    <x v="0"/>
    <x v="1"/>
    <n v="1085.1199999999999"/>
    <x v="0"/>
  </r>
  <r>
    <s v="ORD108600"/>
    <x v="1"/>
    <x v="4"/>
    <n v="4644.0200000000004"/>
    <n v="0.02"/>
    <n v="92.880400000000009"/>
    <n v="4551.1396000000004"/>
    <n v="3"/>
    <x v="172"/>
    <d v="2023-07-14T00:00:00"/>
    <x v="2"/>
    <x v="0"/>
    <n v="938.68"/>
    <x v="5"/>
  </r>
  <r>
    <s v="ORD104929"/>
    <x v="0"/>
    <x v="0"/>
    <n v="4649.53"/>
    <n v="0.49"/>
    <n v="2278.2696999999998"/>
    <n v="2371.2602999999999"/>
    <n v="3"/>
    <x v="128"/>
    <d v="2024-09-01T00:00:00"/>
    <x v="0"/>
    <x v="0"/>
    <n v="1330.27"/>
    <x v="3"/>
  </r>
  <r>
    <s v="ORD106986"/>
    <x v="3"/>
    <x v="0"/>
    <n v="4656.05"/>
    <n v="0.2"/>
    <n v="931.21"/>
    <n v="3724.84"/>
    <n v="3"/>
    <x v="689"/>
    <d v="2024-12-22T00:00:00"/>
    <x v="2"/>
    <x v="2"/>
    <n v="407.98"/>
    <x v="4"/>
  </r>
  <r>
    <s v="ORD110727"/>
    <x v="1"/>
    <x v="0"/>
    <n v="4657.84"/>
    <n v="0.28000000000000003"/>
    <n v="1304.1952000000001"/>
    <n v="3353.6448"/>
    <n v="3"/>
    <x v="299"/>
    <d v="2023-06-16T00:00:00"/>
    <x v="1"/>
    <x v="1"/>
    <n v="1102.45"/>
    <x v="2"/>
  </r>
  <r>
    <s v="ORD108932"/>
    <x v="2"/>
    <x v="4"/>
    <n v="4657.93"/>
    <n v="0.03"/>
    <n v="139.7379"/>
    <n v="4518.1921000000002"/>
    <n v="3"/>
    <x v="446"/>
    <d v="2023-04-24T00:00:00"/>
    <x v="2"/>
    <x v="0"/>
    <n v="668.15"/>
    <x v="0"/>
  </r>
  <r>
    <s v="ORD102336"/>
    <x v="0"/>
    <x v="1"/>
    <n v="4659.17"/>
    <n v="0.36"/>
    <n v="1677.3011999999999"/>
    <n v="2981.8688000000002"/>
    <n v="3"/>
    <x v="425"/>
    <d v="2023-02-02T00:00:00"/>
    <x v="2"/>
    <x v="2"/>
    <n v="1123.83"/>
    <x v="4"/>
  </r>
  <r>
    <s v="ORD108904"/>
    <x v="0"/>
    <x v="2"/>
    <n v="4660.67"/>
    <n v="0.17"/>
    <n v="792.3139000000001"/>
    <n v="3868.3561"/>
    <n v="3"/>
    <x v="98"/>
    <d v="2024-10-28T00:00:00"/>
    <x v="2"/>
    <x v="2"/>
    <n v="680.29"/>
    <x v="5"/>
  </r>
  <r>
    <s v="ORD111646"/>
    <x v="3"/>
    <x v="4"/>
    <n v="4661.79"/>
    <n v="0.08"/>
    <n v="372.94319999999999"/>
    <n v="4288.8468000000003"/>
    <n v="3"/>
    <x v="199"/>
    <d v="2024-12-03T00:00:00"/>
    <x v="2"/>
    <x v="1"/>
    <n v="764.78"/>
    <x v="3"/>
  </r>
  <r>
    <s v="ORD110226"/>
    <x v="3"/>
    <x v="1"/>
    <n v="4661.8500000000004"/>
    <n v="0.18"/>
    <n v="839.13300000000004"/>
    <n v="3822.7170000000006"/>
    <n v="3"/>
    <x v="305"/>
    <d v="2024-07-23T00:00:00"/>
    <x v="2"/>
    <x v="2"/>
    <n v="998.93"/>
    <x v="0"/>
  </r>
  <r>
    <s v="ORD104660"/>
    <x v="1"/>
    <x v="4"/>
    <n v="4662.63"/>
    <n v="7.0000000000000007E-2"/>
    <n v="326.38410000000005"/>
    <n v="4336.2458999999999"/>
    <n v="3"/>
    <x v="601"/>
    <d v="2023-06-06T00:00:00"/>
    <x v="2"/>
    <x v="0"/>
    <n v="860.13"/>
    <x v="4"/>
  </r>
  <r>
    <s v="ORD114437"/>
    <x v="0"/>
    <x v="0"/>
    <n v="4665.54"/>
    <n v="0.37"/>
    <n v="1726.2498000000001"/>
    <n v="2939.2901999999999"/>
    <n v="3"/>
    <x v="51"/>
    <d v="2023-12-19T00:00:00"/>
    <x v="0"/>
    <x v="2"/>
    <n v="1195.2"/>
    <x v="5"/>
  </r>
  <r>
    <s v="ORD113636"/>
    <x v="1"/>
    <x v="4"/>
    <n v="4670.45"/>
    <n v="0.33"/>
    <n v="1541.2484999999999"/>
    <n v="3129.2015000000001"/>
    <n v="3"/>
    <x v="45"/>
    <d v="2023-05-26T00:00:00"/>
    <x v="1"/>
    <x v="2"/>
    <n v="1074.8800000000001"/>
    <x v="3"/>
  </r>
  <r>
    <s v="ORD100591"/>
    <x v="3"/>
    <x v="1"/>
    <n v="4673.5200000000004"/>
    <n v="0.19"/>
    <n v="887.9688000000001"/>
    <n v="3785.5512000000003"/>
    <n v="3"/>
    <x v="40"/>
    <d v="2024-04-10T00:00:00"/>
    <x v="2"/>
    <x v="2"/>
    <n v="652.91"/>
    <x v="2"/>
  </r>
  <r>
    <s v="ORD113379"/>
    <x v="2"/>
    <x v="4"/>
    <n v="4673.8599999999997"/>
    <n v="0.46"/>
    <n v="2149.9755999999998"/>
    <n v="2523.8843999999999"/>
    <n v="3"/>
    <x v="607"/>
    <d v="2024-01-29T00:00:00"/>
    <x v="2"/>
    <x v="0"/>
    <n v="1251.56"/>
    <x v="4"/>
  </r>
  <r>
    <s v="ORD110922"/>
    <x v="1"/>
    <x v="0"/>
    <n v="4674.12"/>
    <n v="0.12"/>
    <n v="560.89440000000002"/>
    <n v="4113.2255999999998"/>
    <n v="3"/>
    <x v="65"/>
    <d v="2023-06-13T00:00:00"/>
    <x v="1"/>
    <x v="0"/>
    <n v="843.12"/>
    <x v="0"/>
  </r>
  <r>
    <s v="ORD113155"/>
    <x v="1"/>
    <x v="1"/>
    <n v="4691.74"/>
    <n v="0.08"/>
    <n v="375.33920000000001"/>
    <n v="4316.4007999999994"/>
    <n v="3"/>
    <x v="506"/>
    <d v="2023-12-07T00:00:00"/>
    <x v="0"/>
    <x v="1"/>
    <n v="570.76"/>
    <x v="1"/>
  </r>
  <r>
    <s v="ORD113235"/>
    <x v="0"/>
    <x v="3"/>
    <n v="4692.3999999999996"/>
    <n v="0.18"/>
    <n v="844.63199999999995"/>
    <n v="3847.7679999999996"/>
    <n v="3"/>
    <x v="460"/>
    <d v="2023-05-14T00:00:00"/>
    <x v="2"/>
    <x v="2"/>
    <n v="710.72"/>
    <x v="5"/>
  </r>
  <r>
    <s v="ORD114381"/>
    <x v="0"/>
    <x v="0"/>
    <n v="4694.6099999999997"/>
    <n v="0.39"/>
    <n v="1830.8978999999999"/>
    <n v="2863.7120999999997"/>
    <n v="3"/>
    <x v="478"/>
    <d v="2024-02-15T00:00:00"/>
    <x v="1"/>
    <x v="2"/>
    <n v="1185.18"/>
    <x v="3"/>
  </r>
  <r>
    <s v="ORD104301"/>
    <x v="2"/>
    <x v="3"/>
    <n v="4701.38"/>
    <n v="0.35"/>
    <n v="1645.4829999999999"/>
    <n v="3055.8969999999999"/>
    <n v="3"/>
    <x v="355"/>
    <d v="2023-12-15T00:00:00"/>
    <x v="2"/>
    <x v="1"/>
    <n v="1151.97"/>
    <x v="2"/>
  </r>
  <r>
    <s v="ORD100328"/>
    <x v="3"/>
    <x v="0"/>
    <n v="4708.3999999999996"/>
    <n v="0.34"/>
    <n v="1600.856"/>
    <n v="3107.5439999999999"/>
    <n v="3"/>
    <x v="208"/>
    <d v="2024-08-07T00:00:00"/>
    <x v="0"/>
    <x v="2"/>
    <n v="1155.56"/>
    <x v="5"/>
  </r>
  <r>
    <s v="ORD101540"/>
    <x v="0"/>
    <x v="0"/>
    <n v="4714.5"/>
    <n v="0"/>
    <n v="0"/>
    <n v="4714.5"/>
    <n v="3"/>
    <x v="665"/>
    <d v="2023-10-10T00:00:00"/>
    <x v="2"/>
    <x v="0"/>
    <n v="597.09"/>
    <x v="1"/>
  </r>
  <r>
    <s v="ORD102993"/>
    <x v="2"/>
    <x v="1"/>
    <n v="4718.01"/>
    <n v="0.15"/>
    <n v="707.70150000000001"/>
    <n v="4010.3085000000001"/>
    <n v="3"/>
    <x v="240"/>
    <d v="2024-01-28T00:00:00"/>
    <x v="0"/>
    <x v="1"/>
    <n v="1069.82"/>
    <x v="4"/>
  </r>
  <r>
    <s v="ORD112795"/>
    <x v="3"/>
    <x v="3"/>
    <n v="4721.16"/>
    <n v="0.24"/>
    <n v="1133.0783999999999"/>
    <n v="3588.0816"/>
    <n v="3"/>
    <x v="422"/>
    <d v="2023-11-10T00:00:00"/>
    <x v="1"/>
    <x v="1"/>
    <n v="391.94"/>
    <x v="2"/>
  </r>
  <r>
    <s v="ORD102098"/>
    <x v="2"/>
    <x v="3"/>
    <n v="4730.2700000000004"/>
    <n v="0.09"/>
    <n v="425.72430000000003"/>
    <n v="4304.5457000000006"/>
    <n v="3"/>
    <x v="168"/>
    <d v="2024-04-16T00:00:00"/>
    <x v="1"/>
    <x v="0"/>
    <n v="429.77"/>
    <x v="1"/>
  </r>
  <r>
    <s v="ORD113895"/>
    <x v="2"/>
    <x v="2"/>
    <n v="4734.1400000000003"/>
    <n v="0.2"/>
    <n v="946.82800000000009"/>
    <n v="3787.3120000000004"/>
    <n v="3"/>
    <x v="132"/>
    <d v="2024-01-17T00:00:00"/>
    <x v="1"/>
    <x v="1"/>
    <n v="795.26"/>
    <x v="1"/>
  </r>
  <r>
    <s v="ORD111932"/>
    <x v="0"/>
    <x v="2"/>
    <n v="4735.13"/>
    <n v="0.49"/>
    <n v="2320.2136999999998"/>
    <n v="2414.9163000000003"/>
    <n v="3"/>
    <x v="325"/>
    <d v="2024-01-02T00:00:00"/>
    <x v="1"/>
    <x v="2"/>
    <n v="446.94"/>
    <x v="5"/>
  </r>
  <r>
    <s v="ORD111940"/>
    <x v="3"/>
    <x v="3"/>
    <n v="4735.6400000000003"/>
    <n v="0.42"/>
    <n v="1988.9688000000001"/>
    <n v="2746.6712000000002"/>
    <n v="3"/>
    <x v="328"/>
    <d v="2024-02-01T00:00:00"/>
    <x v="0"/>
    <x v="2"/>
    <n v="1408.22"/>
    <x v="3"/>
  </r>
  <r>
    <s v="ORD105069"/>
    <x v="3"/>
    <x v="0"/>
    <n v="4736.8"/>
    <n v="0.39"/>
    <n v="1847.3520000000001"/>
    <n v="2889.4480000000003"/>
    <n v="3"/>
    <x v="633"/>
    <d v="2023-11-15T00:00:00"/>
    <x v="1"/>
    <x v="0"/>
    <n v="1318.46"/>
    <x v="3"/>
  </r>
  <r>
    <s v="ORD115204"/>
    <x v="1"/>
    <x v="2"/>
    <n v="4737.93"/>
    <n v="0.33"/>
    <n v="1563.5169000000001"/>
    <n v="3174.4131000000002"/>
    <n v="3"/>
    <x v="404"/>
    <d v="2024-07-30T00:00:00"/>
    <x v="1"/>
    <x v="0"/>
    <n v="617.26"/>
    <x v="2"/>
  </r>
  <r>
    <s v="ORD110277"/>
    <x v="0"/>
    <x v="4"/>
    <n v="4738.6000000000004"/>
    <n v="0.3"/>
    <n v="1421.5800000000002"/>
    <n v="3317.0200000000004"/>
    <n v="3"/>
    <x v="546"/>
    <d v="2024-11-19T00:00:00"/>
    <x v="0"/>
    <x v="0"/>
    <n v="730.16"/>
    <x v="5"/>
  </r>
  <r>
    <s v="ORD101369"/>
    <x v="2"/>
    <x v="1"/>
    <n v="4746.4399999999996"/>
    <n v="0.4"/>
    <n v="1898.576"/>
    <n v="2847.8639999999996"/>
    <n v="3"/>
    <x v="326"/>
    <d v="2024-06-21T00:00:00"/>
    <x v="0"/>
    <x v="1"/>
    <n v="722.41"/>
    <x v="4"/>
  </r>
  <r>
    <s v="ORD111123"/>
    <x v="2"/>
    <x v="0"/>
    <n v="4749.46"/>
    <n v="0.33"/>
    <n v="1567.3218000000002"/>
    <n v="3182.1381999999999"/>
    <n v="3"/>
    <x v="587"/>
    <d v="2024-11-28T00:00:00"/>
    <x v="1"/>
    <x v="2"/>
    <n v="241.16"/>
    <x v="4"/>
  </r>
  <r>
    <s v="ORD103509"/>
    <x v="1"/>
    <x v="3"/>
    <n v="4754.2299999999996"/>
    <n v="0.19"/>
    <n v="903.30369999999994"/>
    <n v="3850.9262999999996"/>
    <n v="3"/>
    <x v="400"/>
    <d v="2024-01-10T00:00:00"/>
    <x v="2"/>
    <x v="0"/>
    <n v="1419.14"/>
    <x v="3"/>
  </r>
  <r>
    <s v="ORD103928"/>
    <x v="1"/>
    <x v="2"/>
    <n v="4755.51"/>
    <n v="0.15"/>
    <n v="713.32650000000001"/>
    <n v="4042.1835000000001"/>
    <n v="3"/>
    <x v="294"/>
    <d v="2024-08-01T00:00:00"/>
    <x v="1"/>
    <x v="2"/>
    <n v="1086.06"/>
    <x v="3"/>
  </r>
  <r>
    <s v="ORD101549"/>
    <x v="3"/>
    <x v="2"/>
    <n v="4755.93"/>
    <n v="0.15"/>
    <n v="713.3895"/>
    <n v="4042.5405000000001"/>
    <n v="3"/>
    <x v="711"/>
    <d v="2024-08-09T00:00:00"/>
    <x v="0"/>
    <x v="1"/>
    <n v="434.89"/>
    <x v="0"/>
  </r>
  <r>
    <s v="ORD106859"/>
    <x v="0"/>
    <x v="3"/>
    <n v="4763.8599999999997"/>
    <n v="0.3"/>
    <n v="1429.1579999999999"/>
    <n v="3334.7019999999998"/>
    <n v="3"/>
    <x v="387"/>
    <d v="2024-09-22T00:00:00"/>
    <x v="0"/>
    <x v="2"/>
    <n v="640.07000000000005"/>
    <x v="3"/>
  </r>
  <r>
    <s v="ORD100369"/>
    <x v="0"/>
    <x v="4"/>
    <n v="4768.22"/>
    <n v="0.05"/>
    <n v="238.41100000000003"/>
    <n v="4529.8090000000002"/>
    <n v="3"/>
    <x v="318"/>
    <d v="2024-07-02T00:00:00"/>
    <x v="1"/>
    <x v="0"/>
    <n v="354.91"/>
    <x v="5"/>
  </r>
  <r>
    <s v="ORD102861"/>
    <x v="3"/>
    <x v="0"/>
    <n v="4770.99"/>
    <n v="0.19"/>
    <n v="906.48809999999992"/>
    <n v="3864.5018999999998"/>
    <n v="3"/>
    <x v="193"/>
    <d v="2023-06-24T00:00:00"/>
    <x v="2"/>
    <x v="0"/>
    <n v="624.07000000000005"/>
    <x v="5"/>
  </r>
  <r>
    <s v="ORD100680"/>
    <x v="3"/>
    <x v="4"/>
    <n v="4771.67"/>
    <n v="0.19"/>
    <n v="906.6173"/>
    <n v="3865.0527000000002"/>
    <n v="3"/>
    <x v="635"/>
    <d v="2024-07-13T00:00:00"/>
    <x v="0"/>
    <x v="2"/>
    <n v="316.42"/>
    <x v="5"/>
  </r>
  <r>
    <s v="ORD113086"/>
    <x v="3"/>
    <x v="1"/>
    <n v="4771.97"/>
    <n v="0.34"/>
    <n v="1622.4698000000003"/>
    <n v="3149.5001999999999"/>
    <n v="3"/>
    <x v="550"/>
    <d v="2024-12-31T00:00:00"/>
    <x v="0"/>
    <x v="2"/>
    <n v="1236.68"/>
    <x v="5"/>
  </r>
  <r>
    <s v="ORD112995"/>
    <x v="0"/>
    <x v="1"/>
    <n v="4779.5"/>
    <n v="0.1"/>
    <n v="477.95000000000005"/>
    <n v="4301.55"/>
    <n v="3"/>
    <x v="637"/>
    <d v="2024-11-21T00:00:00"/>
    <x v="0"/>
    <x v="2"/>
    <n v="1384.21"/>
    <x v="5"/>
  </r>
  <r>
    <s v="ORD110834"/>
    <x v="1"/>
    <x v="1"/>
    <n v="4780.0200000000004"/>
    <n v="0.26"/>
    <n v="1242.8052000000002"/>
    <n v="3537.2148000000002"/>
    <n v="3"/>
    <x v="464"/>
    <d v="2023-11-08T00:00:00"/>
    <x v="2"/>
    <x v="0"/>
    <n v="1018.42"/>
    <x v="3"/>
  </r>
  <r>
    <s v="ORD107354"/>
    <x v="1"/>
    <x v="0"/>
    <n v="4783.6000000000004"/>
    <n v="0.45"/>
    <n v="2152.6200000000003"/>
    <n v="2630.98"/>
    <n v="3"/>
    <x v="441"/>
    <d v="2024-03-26T00:00:00"/>
    <x v="1"/>
    <x v="2"/>
    <n v="1290.9100000000001"/>
    <x v="0"/>
  </r>
  <r>
    <s v="ORD104668"/>
    <x v="2"/>
    <x v="1"/>
    <n v="4785.5600000000004"/>
    <n v="0"/>
    <n v="0"/>
    <n v="4785.5600000000004"/>
    <n v="3"/>
    <x v="4"/>
    <d v="2023-12-20T00:00:00"/>
    <x v="1"/>
    <x v="1"/>
    <n v="304.76"/>
    <x v="3"/>
  </r>
  <r>
    <s v="ORD110007"/>
    <x v="3"/>
    <x v="3"/>
    <n v="4786.1000000000004"/>
    <n v="0.06"/>
    <n v="287.166"/>
    <n v="4498.9340000000002"/>
    <n v="3"/>
    <x v="656"/>
    <d v="2024-09-11T00:00:00"/>
    <x v="0"/>
    <x v="1"/>
    <n v="816.85"/>
    <x v="1"/>
  </r>
  <r>
    <s v="ORD102046"/>
    <x v="2"/>
    <x v="4"/>
    <n v="4786.2700000000004"/>
    <n v="0.2"/>
    <n v="957.25400000000013"/>
    <n v="3829.0160000000005"/>
    <n v="3"/>
    <x v="56"/>
    <d v="2024-11-11T00:00:00"/>
    <x v="0"/>
    <x v="0"/>
    <n v="385.14"/>
    <x v="4"/>
  </r>
  <r>
    <s v="ORD106053"/>
    <x v="1"/>
    <x v="4"/>
    <n v="4787.84"/>
    <n v="0.06"/>
    <n v="287.2704"/>
    <n v="4500.5695999999998"/>
    <n v="3"/>
    <x v="530"/>
    <d v="2023-11-01T00:00:00"/>
    <x v="2"/>
    <x v="1"/>
    <n v="313.58"/>
    <x v="1"/>
  </r>
  <r>
    <s v="ORD111903"/>
    <x v="2"/>
    <x v="3"/>
    <n v="4787.95"/>
    <n v="0.27"/>
    <n v="1292.7465"/>
    <n v="3495.2034999999996"/>
    <n v="3"/>
    <x v="267"/>
    <d v="2023-09-05T00:00:00"/>
    <x v="2"/>
    <x v="1"/>
    <n v="533.79999999999995"/>
    <x v="0"/>
  </r>
  <r>
    <s v="ORD111365"/>
    <x v="1"/>
    <x v="2"/>
    <n v="4788.68"/>
    <n v="0.28999999999999998"/>
    <n v="1388.7172"/>
    <n v="3399.9628000000002"/>
    <n v="3"/>
    <x v="24"/>
    <d v="2023-04-24T00:00:00"/>
    <x v="0"/>
    <x v="1"/>
    <n v="1205.82"/>
    <x v="1"/>
  </r>
  <r>
    <s v="ORD105961"/>
    <x v="0"/>
    <x v="3"/>
    <n v="4795.12"/>
    <n v="0.3"/>
    <n v="1438.5359999999998"/>
    <n v="3356.5839999999998"/>
    <n v="3"/>
    <x v="142"/>
    <d v="2023-07-14T00:00:00"/>
    <x v="0"/>
    <x v="2"/>
    <n v="1051.42"/>
    <x v="4"/>
  </r>
  <r>
    <s v="ORD115202"/>
    <x v="2"/>
    <x v="1"/>
    <n v="4800.88"/>
    <n v="0.21"/>
    <n v="1008.1848"/>
    <n v="3792.6952000000001"/>
    <n v="3"/>
    <x v="675"/>
    <d v="2023-06-10T00:00:00"/>
    <x v="2"/>
    <x v="0"/>
    <n v="544.61"/>
    <x v="5"/>
  </r>
  <r>
    <s v="ORD104140"/>
    <x v="2"/>
    <x v="3"/>
    <n v="4802.3500000000004"/>
    <n v="0.21"/>
    <n v="1008.4935"/>
    <n v="3793.8565000000003"/>
    <n v="3"/>
    <x v="621"/>
    <d v="2024-12-20T00:00:00"/>
    <x v="2"/>
    <x v="0"/>
    <n v="580.87"/>
    <x v="4"/>
  </r>
  <r>
    <s v="ORD101071"/>
    <x v="2"/>
    <x v="4"/>
    <n v="4812.58"/>
    <n v="0.33"/>
    <n v="1588.1514"/>
    <n v="3224.4286000000002"/>
    <n v="3"/>
    <x v="83"/>
    <d v="2023-10-11T00:00:00"/>
    <x v="0"/>
    <x v="2"/>
    <n v="286.76"/>
    <x v="0"/>
  </r>
  <r>
    <s v="ORD102736"/>
    <x v="0"/>
    <x v="4"/>
    <n v="4812.78"/>
    <n v="0.26"/>
    <n v="1251.3227999999999"/>
    <n v="3561.4571999999998"/>
    <n v="3"/>
    <x v="56"/>
    <d v="2024-11-16T00:00:00"/>
    <x v="2"/>
    <x v="2"/>
    <n v="1124.8900000000001"/>
    <x v="1"/>
  </r>
  <r>
    <s v="ORD101928"/>
    <x v="3"/>
    <x v="0"/>
    <n v="4813.3599999999997"/>
    <n v="0.27"/>
    <n v="1299.6071999999999"/>
    <n v="3513.7527999999998"/>
    <n v="3"/>
    <x v="291"/>
    <d v="2023-09-17T00:00:00"/>
    <x v="1"/>
    <x v="0"/>
    <n v="748.84"/>
    <x v="2"/>
  </r>
  <r>
    <s v="ORD115110"/>
    <x v="1"/>
    <x v="1"/>
    <n v="4813.49"/>
    <n v="0.19"/>
    <n v="914.56309999999996"/>
    <n v="3898.9268999999999"/>
    <n v="3"/>
    <x v="722"/>
    <d v="2023-06-24T00:00:00"/>
    <x v="2"/>
    <x v="2"/>
    <n v="856.77"/>
    <x v="2"/>
  </r>
  <r>
    <s v="ORD105702"/>
    <x v="2"/>
    <x v="2"/>
    <n v="4816.01"/>
    <n v="0.19"/>
    <n v="915.04190000000006"/>
    <n v="3900.9681"/>
    <n v="3"/>
    <x v="688"/>
    <d v="2024-06-13T00:00:00"/>
    <x v="0"/>
    <x v="0"/>
    <n v="663.94"/>
    <x v="5"/>
  </r>
  <r>
    <s v="ORD113331"/>
    <x v="3"/>
    <x v="3"/>
    <n v="4817.96"/>
    <n v="0.14000000000000001"/>
    <n v="674.51440000000002"/>
    <n v="4143.4456"/>
    <n v="3"/>
    <x v="220"/>
    <d v="2023-03-08T00:00:00"/>
    <x v="0"/>
    <x v="0"/>
    <n v="1385.27"/>
    <x v="1"/>
  </r>
  <r>
    <s v="ORD101097"/>
    <x v="2"/>
    <x v="3"/>
    <n v="4827.9799999999996"/>
    <n v="0.28999999999999998"/>
    <n v="1400.1141999999998"/>
    <n v="3427.8657999999996"/>
    <n v="3"/>
    <x v="544"/>
    <d v="2023-11-14T00:00:00"/>
    <x v="0"/>
    <x v="1"/>
    <n v="1420.71"/>
    <x v="2"/>
  </r>
  <r>
    <s v="ORD104732"/>
    <x v="1"/>
    <x v="3"/>
    <n v="4830.76"/>
    <n v="0.19"/>
    <n v="917.84440000000006"/>
    <n v="3912.9156000000003"/>
    <n v="3"/>
    <x v="178"/>
    <d v="2023-01-26T00:00:00"/>
    <x v="0"/>
    <x v="2"/>
    <n v="1124.81"/>
    <x v="1"/>
  </r>
  <r>
    <s v="ORD108982"/>
    <x v="1"/>
    <x v="2"/>
    <n v="4833.78"/>
    <n v="0.31"/>
    <n v="1498.4717999999998"/>
    <n v="3335.3081999999999"/>
    <n v="3"/>
    <x v="17"/>
    <d v="2024-05-06T00:00:00"/>
    <x v="2"/>
    <x v="2"/>
    <n v="1231.4100000000001"/>
    <x v="0"/>
  </r>
  <r>
    <s v="ORD106431"/>
    <x v="1"/>
    <x v="1"/>
    <n v="4834.42"/>
    <n v="0.39"/>
    <n v="1885.4238"/>
    <n v="2948.9962"/>
    <n v="3"/>
    <x v="460"/>
    <d v="2023-05-15T00:00:00"/>
    <x v="0"/>
    <x v="2"/>
    <n v="885.38"/>
    <x v="1"/>
  </r>
  <r>
    <s v="ORD107136"/>
    <x v="3"/>
    <x v="4"/>
    <n v="4852.83"/>
    <n v="0.44"/>
    <n v="2135.2451999999998"/>
    <n v="2717.5848000000001"/>
    <n v="3"/>
    <x v="334"/>
    <d v="2024-09-17T00:00:00"/>
    <x v="0"/>
    <x v="0"/>
    <n v="305.14"/>
    <x v="1"/>
  </r>
  <r>
    <s v="ORD110210"/>
    <x v="1"/>
    <x v="0"/>
    <n v="4853.49"/>
    <n v="0.43"/>
    <n v="2087.0007000000001"/>
    <n v="2766.4892999999997"/>
    <n v="3"/>
    <x v="664"/>
    <d v="2024-04-22T00:00:00"/>
    <x v="2"/>
    <x v="2"/>
    <n v="784.27"/>
    <x v="5"/>
  </r>
  <r>
    <s v="ORD101288"/>
    <x v="3"/>
    <x v="4"/>
    <n v="4855.3900000000003"/>
    <n v="0.35"/>
    <n v="1699.3865000000001"/>
    <n v="3156.0035000000003"/>
    <n v="3"/>
    <x v="356"/>
    <d v="2024-02-23T00:00:00"/>
    <x v="1"/>
    <x v="2"/>
    <n v="372.97"/>
    <x v="4"/>
  </r>
  <r>
    <s v="ORD108234"/>
    <x v="3"/>
    <x v="4"/>
    <n v="4859.88"/>
    <n v="0.19"/>
    <n v="923.37720000000002"/>
    <n v="3936.5028000000002"/>
    <n v="3"/>
    <x v="693"/>
    <d v="2023-07-14T00:00:00"/>
    <x v="1"/>
    <x v="2"/>
    <n v="684.66"/>
    <x v="1"/>
  </r>
  <r>
    <s v="ORD108970"/>
    <x v="0"/>
    <x v="3"/>
    <n v="4861.33"/>
    <n v="0.38"/>
    <n v="1847.3054"/>
    <n v="3014.0245999999997"/>
    <n v="3"/>
    <x v="355"/>
    <d v="2023-12-11T00:00:00"/>
    <x v="0"/>
    <x v="0"/>
    <n v="610.70000000000005"/>
    <x v="1"/>
  </r>
  <r>
    <s v="ORD101487"/>
    <x v="1"/>
    <x v="3"/>
    <n v="4861.41"/>
    <n v="0.13"/>
    <n v="631.98329999999999"/>
    <n v="4229.4267"/>
    <n v="3"/>
    <x v="518"/>
    <d v="2024-11-16T00:00:00"/>
    <x v="2"/>
    <x v="1"/>
    <n v="412.69"/>
    <x v="0"/>
  </r>
  <r>
    <s v="ORD110284"/>
    <x v="3"/>
    <x v="0"/>
    <n v="4861.6099999999997"/>
    <n v="0.04"/>
    <n v="194.46439999999998"/>
    <n v="4667.1455999999998"/>
    <n v="3"/>
    <x v="505"/>
    <d v="2023-11-08T00:00:00"/>
    <x v="2"/>
    <x v="0"/>
    <n v="994.87"/>
    <x v="3"/>
  </r>
  <r>
    <s v="ORD104689"/>
    <x v="2"/>
    <x v="3"/>
    <n v="4864.3599999999997"/>
    <n v="0.28000000000000003"/>
    <n v="1362.0208"/>
    <n v="3502.3391999999994"/>
    <n v="3"/>
    <x v="387"/>
    <d v="2024-09-23T00:00:00"/>
    <x v="2"/>
    <x v="0"/>
    <n v="1411.6"/>
    <x v="1"/>
  </r>
  <r>
    <s v="ORD100987"/>
    <x v="3"/>
    <x v="0"/>
    <n v="4867.4799999999996"/>
    <n v="0.41"/>
    <n v="1995.6667999999997"/>
    <n v="2871.8131999999996"/>
    <n v="3"/>
    <x v="377"/>
    <d v="2023-06-30T00:00:00"/>
    <x v="2"/>
    <x v="0"/>
    <n v="679.11"/>
    <x v="4"/>
  </r>
  <r>
    <s v="ORD115141"/>
    <x v="3"/>
    <x v="1"/>
    <n v="4870.9399999999996"/>
    <n v="0.35"/>
    <n v="1704.8289999999997"/>
    <n v="3166.1109999999999"/>
    <n v="3"/>
    <x v="414"/>
    <d v="2024-02-10T00:00:00"/>
    <x v="0"/>
    <x v="0"/>
    <n v="861.29"/>
    <x v="0"/>
  </r>
  <r>
    <s v="ORD102440"/>
    <x v="1"/>
    <x v="4"/>
    <n v="4873.21"/>
    <n v="0.1"/>
    <n v="487.32100000000003"/>
    <n v="4385.8890000000001"/>
    <n v="3"/>
    <x v="299"/>
    <d v="2023-06-20T00:00:00"/>
    <x v="1"/>
    <x v="0"/>
    <n v="1233.2"/>
    <x v="1"/>
  </r>
  <r>
    <s v="ORD103442"/>
    <x v="1"/>
    <x v="1"/>
    <n v="4873.8500000000004"/>
    <n v="0.23"/>
    <n v="1120.9855000000002"/>
    <n v="3752.8645000000001"/>
    <n v="3"/>
    <x v="325"/>
    <d v="2023-12-30T00:00:00"/>
    <x v="2"/>
    <x v="1"/>
    <n v="834.54"/>
    <x v="0"/>
  </r>
  <r>
    <s v="ORD101024"/>
    <x v="3"/>
    <x v="4"/>
    <n v="4874.47"/>
    <n v="0.11"/>
    <n v="536.19170000000008"/>
    <n v="4338.2782999999999"/>
    <n v="3"/>
    <x v="194"/>
    <d v="2023-02-26T00:00:00"/>
    <x v="0"/>
    <x v="2"/>
    <n v="1194.79"/>
    <x v="3"/>
  </r>
  <r>
    <s v="ORD114197"/>
    <x v="0"/>
    <x v="2"/>
    <n v="4878.1899999999996"/>
    <n v="0.14000000000000001"/>
    <n v="682.94659999999999"/>
    <n v="4195.2433999999994"/>
    <n v="3"/>
    <x v="464"/>
    <d v="2023-11-14T00:00:00"/>
    <x v="0"/>
    <x v="0"/>
    <n v="932.1"/>
    <x v="3"/>
  </r>
  <r>
    <s v="ORD101696"/>
    <x v="1"/>
    <x v="2"/>
    <n v="4879.37"/>
    <n v="0.04"/>
    <n v="195.1748"/>
    <n v="4684.1952000000001"/>
    <n v="3"/>
    <x v="438"/>
    <d v="2023-02-03T00:00:00"/>
    <x v="2"/>
    <x v="2"/>
    <n v="880.8"/>
    <x v="3"/>
  </r>
  <r>
    <s v="ORD114028"/>
    <x v="0"/>
    <x v="0"/>
    <n v="4892.8599999999997"/>
    <n v="0.21"/>
    <n v="1027.5005999999998"/>
    <n v="3865.3593999999998"/>
    <n v="3"/>
    <x v="309"/>
    <d v="2023-06-18T00:00:00"/>
    <x v="2"/>
    <x v="2"/>
    <n v="968.63"/>
    <x v="0"/>
  </r>
  <r>
    <s v="ORD110671"/>
    <x v="2"/>
    <x v="2"/>
    <n v="4892.91"/>
    <n v="0.43"/>
    <n v="2103.9512999999997"/>
    <n v="2788.9587000000001"/>
    <n v="3"/>
    <x v="203"/>
    <d v="2023-08-02T00:00:00"/>
    <x v="1"/>
    <x v="0"/>
    <n v="1232.33"/>
    <x v="5"/>
  </r>
  <r>
    <s v="ORD105258"/>
    <x v="1"/>
    <x v="1"/>
    <n v="4894.26"/>
    <n v="0.39"/>
    <n v="1908.7614000000001"/>
    <n v="2985.4985999999999"/>
    <n v="3"/>
    <x v="465"/>
    <d v="2023-05-17T00:00:00"/>
    <x v="1"/>
    <x v="0"/>
    <n v="1210.49"/>
    <x v="3"/>
  </r>
  <r>
    <s v="ORD107552"/>
    <x v="3"/>
    <x v="3"/>
    <n v="4897.75"/>
    <n v="0.4"/>
    <n v="1959.1000000000001"/>
    <n v="2938.6499999999996"/>
    <n v="3"/>
    <x v="543"/>
    <d v="2024-11-03T00:00:00"/>
    <x v="2"/>
    <x v="2"/>
    <n v="540.96"/>
    <x v="2"/>
  </r>
  <r>
    <s v="ORD107865"/>
    <x v="1"/>
    <x v="3"/>
    <n v="4900.38"/>
    <n v="0.43"/>
    <n v="2107.1633999999999"/>
    <n v="2793.2166000000002"/>
    <n v="3"/>
    <x v="89"/>
    <d v="2024-11-17T00:00:00"/>
    <x v="0"/>
    <x v="2"/>
    <n v="338.93"/>
    <x v="3"/>
  </r>
  <r>
    <s v="ORD113224"/>
    <x v="1"/>
    <x v="2"/>
    <n v="4904.37"/>
    <n v="0.44"/>
    <n v="2157.9227999999998"/>
    <n v="2746.4472000000001"/>
    <n v="3"/>
    <x v="78"/>
    <d v="2023-02-25T00:00:00"/>
    <x v="0"/>
    <x v="0"/>
    <n v="1267.2"/>
    <x v="3"/>
  </r>
  <r>
    <s v="ORD104649"/>
    <x v="2"/>
    <x v="0"/>
    <n v="4904.3900000000003"/>
    <n v="0.48"/>
    <n v="2354.1071999999999"/>
    <n v="2550.2828000000004"/>
    <n v="3"/>
    <x v="544"/>
    <d v="2023-11-12T00:00:00"/>
    <x v="0"/>
    <x v="2"/>
    <n v="553.65"/>
    <x v="0"/>
  </r>
  <r>
    <s v="ORD111616"/>
    <x v="2"/>
    <x v="0"/>
    <n v="4907.66"/>
    <n v="0.35"/>
    <n v="1717.6809999999998"/>
    <n v="3189.9790000000003"/>
    <n v="3"/>
    <x v="530"/>
    <d v="2023-11-01T00:00:00"/>
    <x v="2"/>
    <x v="1"/>
    <n v="1061.8699999999999"/>
    <x v="0"/>
  </r>
  <r>
    <s v="ORD112169"/>
    <x v="2"/>
    <x v="3"/>
    <n v="4908.16"/>
    <n v="0.2"/>
    <n v="981.63200000000006"/>
    <n v="3926.5279999999998"/>
    <n v="3"/>
    <x v="343"/>
    <d v="2023-06-11T00:00:00"/>
    <x v="1"/>
    <x v="0"/>
    <n v="452.96"/>
    <x v="5"/>
  </r>
  <r>
    <s v="ORD101442"/>
    <x v="3"/>
    <x v="3"/>
    <n v="4908.8"/>
    <n v="0.13"/>
    <n v="638.14400000000001"/>
    <n v="4270.6559999999999"/>
    <n v="3"/>
    <x v="192"/>
    <d v="2023-05-24T00:00:00"/>
    <x v="1"/>
    <x v="2"/>
    <n v="908.76"/>
    <x v="5"/>
  </r>
  <r>
    <s v="ORD103507"/>
    <x v="1"/>
    <x v="1"/>
    <n v="4912.17"/>
    <n v="0.35"/>
    <n v="1719.2594999999999"/>
    <n v="3192.9105"/>
    <n v="3"/>
    <x v="413"/>
    <d v="2023-09-11T00:00:00"/>
    <x v="0"/>
    <x v="2"/>
    <n v="1067.6400000000001"/>
    <x v="1"/>
  </r>
  <r>
    <s v="ORD111816"/>
    <x v="0"/>
    <x v="2"/>
    <n v="4913.87"/>
    <n v="0.48"/>
    <n v="2358.6576"/>
    <n v="2555.2123999999999"/>
    <n v="3"/>
    <x v="94"/>
    <d v="2024-03-27T00:00:00"/>
    <x v="0"/>
    <x v="1"/>
    <n v="1214.25"/>
    <x v="4"/>
  </r>
  <r>
    <s v="ORD102615"/>
    <x v="3"/>
    <x v="1"/>
    <n v="4915.91"/>
    <n v="0.21"/>
    <n v="1032.3410999999999"/>
    <n v="3883.5689000000002"/>
    <n v="3"/>
    <x v="424"/>
    <d v="2023-07-20T00:00:00"/>
    <x v="1"/>
    <x v="2"/>
    <n v="961.96"/>
    <x v="2"/>
  </r>
  <r>
    <s v="ORD108831"/>
    <x v="1"/>
    <x v="2"/>
    <n v="4916.07"/>
    <n v="0.13"/>
    <n v="639.08910000000003"/>
    <n v="4276.9808999999996"/>
    <n v="3"/>
    <x v="542"/>
    <d v="2024-12-23T00:00:00"/>
    <x v="1"/>
    <x v="0"/>
    <n v="939.56"/>
    <x v="3"/>
  </r>
  <r>
    <s v="ORD105866"/>
    <x v="0"/>
    <x v="1"/>
    <n v="4919.41"/>
    <n v="0.32"/>
    <n v="1574.2112"/>
    <n v="3345.1988000000001"/>
    <n v="3"/>
    <x v="47"/>
    <d v="2023-10-17T00:00:00"/>
    <x v="0"/>
    <x v="1"/>
    <n v="1111.4000000000001"/>
    <x v="3"/>
  </r>
  <r>
    <s v="ORD106519"/>
    <x v="0"/>
    <x v="0"/>
    <n v="4921.8100000000004"/>
    <n v="0.03"/>
    <n v="147.65430000000001"/>
    <n v="4774.1557000000003"/>
    <n v="3"/>
    <x v="555"/>
    <d v="2023-01-19T00:00:00"/>
    <x v="0"/>
    <x v="1"/>
    <n v="371.21"/>
    <x v="5"/>
  </r>
  <r>
    <s v="ORD110988"/>
    <x v="0"/>
    <x v="0"/>
    <n v="4929.53"/>
    <n v="0.32"/>
    <n v="1577.4495999999999"/>
    <n v="3352.0803999999998"/>
    <n v="3"/>
    <x v="682"/>
    <d v="2023-03-30T00:00:00"/>
    <x v="1"/>
    <x v="0"/>
    <n v="1075.03"/>
    <x v="3"/>
  </r>
  <r>
    <s v="ORD109591"/>
    <x v="0"/>
    <x v="2"/>
    <n v="4934.6000000000004"/>
    <n v="0.2"/>
    <n v="986.92000000000007"/>
    <n v="3947.6800000000003"/>
    <n v="3"/>
    <x v="263"/>
    <d v="2023-06-21T00:00:00"/>
    <x v="2"/>
    <x v="2"/>
    <n v="1031.49"/>
    <x v="2"/>
  </r>
  <r>
    <s v="ORD113591"/>
    <x v="3"/>
    <x v="1"/>
    <n v="4934.8500000000004"/>
    <n v="0.01"/>
    <n v="49.348500000000001"/>
    <n v="4885.5015000000003"/>
    <n v="3"/>
    <x v="206"/>
    <d v="2023-01-13T00:00:00"/>
    <x v="1"/>
    <x v="1"/>
    <n v="719.78"/>
    <x v="1"/>
  </r>
  <r>
    <s v="ORD112002"/>
    <x v="0"/>
    <x v="3"/>
    <n v="4935.42"/>
    <n v="0.09"/>
    <n v="444.18779999999998"/>
    <n v="4491.2322000000004"/>
    <n v="3"/>
    <x v="283"/>
    <d v="2023-02-26T00:00:00"/>
    <x v="0"/>
    <x v="0"/>
    <n v="538.44000000000005"/>
    <x v="1"/>
  </r>
  <r>
    <s v="ORD114952"/>
    <x v="2"/>
    <x v="2"/>
    <n v="4941.9799999999996"/>
    <n v="0.28999999999999998"/>
    <n v="1433.1741999999997"/>
    <n v="3508.8058000000001"/>
    <n v="3"/>
    <x v="55"/>
    <d v="2023-10-22T00:00:00"/>
    <x v="0"/>
    <x v="1"/>
    <n v="992.58"/>
    <x v="0"/>
  </r>
  <r>
    <s v="ORD110791"/>
    <x v="3"/>
    <x v="1"/>
    <n v="4946.99"/>
    <n v="0.02"/>
    <n v="98.939799999999991"/>
    <n v="4848.0501999999997"/>
    <n v="3"/>
    <x v="7"/>
    <d v="2024-11-25T00:00:00"/>
    <x v="0"/>
    <x v="1"/>
    <n v="806.71"/>
    <x v="4"/>
  </r>
  <r>
    <s v="ORD113135"/>
    <x v="2"/>
    <x v="0"/>
    <n v="4947.75"/>
    <n v="0.37"/>
    <n v="1830.6675"/>
    <n v="3117.0825"/>
    <n v="3"/>
    <x v="536"/>
    <d v="2024-01-06T00:00:00"/>
    <x v="0"/>
    <x v="0"/>
    <n v="869.41"/>
    <x v="0"/>
  </r>
  <r>
    <s v="ORD107929"/>
    <x v="1"/>
    <x v="1"/>
    <n v="4950.18"/>
    <n v="7.0000000000000007E-2"/>
    <n v="346.51260000000008"/>
    <n v="4603.6674000000003"/>
    <n v="3"/>
    <x v="332"/>
    <d v="2024-05-14T00:00:00"/>
    <x v="1"/>
    <x v="2"/>
    <n v="1203.8900000000001"/>
    <x v="5"/>
  </r>
  <r>
    <s v="ORD113043"/>
    <x v="1"/>
    <x v="1"/>
    <n v="4951.9399999999996"/>
    <n v="0.04"/>
    <n v="198.07759999999999"/>
    <n v="4753.8624"/>
    <n v="3"/>
    <x v="444"/>
    <d v="2023-04-18T00:00:00"/>
    <x v="0"/>
    <x v="1"/>
    <n v="957"/>
    <x v="2"/>
  </r>
  <r>
    <s v="ORD113357"/>
    <x v="2"/>
    <x v="3"/>
    <n v="4955.1499999999996"/>
    <n v="0.19"/>
    <n v="941.47849999999994"/>
    <n v="4013.6714999999995"/>
    <n v="3"/>
    <x v="68"/>
    <d v="2024-02-28T00:00:00"/>
    <x v="1"/>
    <x v="0"/>
    <n v="1317.87"/>
    <x v="3"/>
  </r>
  <r>
    <s v="ORD103681"/>
    <x v="3"/>
    <x v="0"/>
    <n v="4958.74"/>
    <n v="0.21"/>
    <n v="1041.3353999999999"/>
    <n v="3917.4045999999998"/>
    <n v="3"/>
    <x v="619"/>
    <d v="2024-09-16T00:00:00"/>
    <x v="2"/>
    <x v="0"/>
    <n v="1181.5899999999999"/>
    <x v="4"/>
  </r>
  <r>
    <s v="ORD107738"/>
    <x v="3"/>
    <x v="2"/>
    <n v="4960.7700000000004"/>
    <n v="0.14000000000000001"/>
    <n v="694.50780000000009"/>
    <n v="4266.2622000000001"/>
    <n v="3"/>
    <x v="513"/>
    <d v="2023-08-12T00:00:00"/>
    <x v="2"/>
    <x v="0"/>
    <n v="1014.89"/>
    <x v="2"/>
  </r>
  <r>
    <s v="ORD105653"/>
    <x v="3"/>
    <x v="2"/>
    <n v="4965.1000000000004"/>
    <n v="0.41"/>
    <n v="2035.691"/>
    <n v="2929.4090000000006"/>
    <n v="3"/>
    <x v="389"/>
    <d v="2023-12-09T00:00:00"/>
    <x v="0"/>
    <x v="2"/>
    <n v="1482.39"/>
    <x v="0"/>
  </r>
  <r>
    <s v="ORD113973"/>
    <x v="1"/>
    <x v="2"/>
    <n v="4966.24"/>
    <n v="0.17"/>
    <n v="844.26080000000002"/>
    <n v="4121.9791999999998"/>
    <n v="3"/>
    <x v="386"/>
    <d v="2024-01-13T00:00:00"/>
    <x v="0"/>
    <x v="1"/>
    <n v="1428.56"/>
    <x v="0"/>
  </r>
  <r>
    <s v="ORD103494"/>
    <x v="0"/>
    <x v="3"/>
    <n v="4967"/>
    <n v="0.5"/>
    <n v="2483.5"/>
    <n v="2483.5"/>
    <n v="3"/>
    <x v="144"/>
    <d v="2023-06-04T00:00:00"/>
    <x v="2"/>
    <x v="2"/>
    <n v="894.46"/>
    <x v="0"/>
  </r>
  <r>
    <s v="ORD105162"/>
    <x v="1"/>
    <x v="3"/>
    <n v="4967.83"/>
    <n v="0.13"/>
    <n v="645.81790000000001"/>
    <n v="4322.0120999999999"/>
    <n v="3"/>
    <x v="234"/>
    <d v="2023-01-11T00:00:00"/>
    <x v="1"/>
    <x v="2"/>
    <n v="758.23"/>
    <x v="2"/>
  </r>
  <r>
    <s v="ORD100914"/>
    <x v="3"/>
    <x v="0"/>
    <n v="4969.63"/>
    <n v="0.24"/>
    <n v="1192.7112"/>
    <n v="3776.9188000000004"/>
    <n v="3"/>
    <x v="170"/>
    <d v="2023-02-07T00:00:00"/>
    <x v="2"/>
    <x v="2"/>
    <n v="1190.8399999999999"/>
    <x v="4"/>
  </r>
  <r>
    <s v="ORD100019"/>
    <x v="0"/>
    <x v="0"/>
    <n v="4974.32"/>
    <n v="0.48"/>
    <n v="2387.6735999999996"/>
    <n v="2586.6464000000001"/>
    <n v="3"/>
    <x v="233"/>
    <d v="2023-05-05T00:00:00"/>
    <x v="2"/>
    <x v="1"/>
    <n v="727.29"/>
    <x v="0"/>
  </r>
  <r>
    <s v="ORD110747"/>
    <x v="3"/>
    <x v="3"/>
    <n v="4977.58"/>
    <n v="0.19"/>
    <n v="945.74019999999996"/>
    <n v="4031.8397999999997"/>
    <n v="3"/>
    <x v="191"/>
    <d v="2023-01-15T00:00:00"/>
    <x v="1"/>
    <x v="2"/>
    <n v="515.17999999999995"/>
    <x v="0"/>
  </r>
  <r>
    <s v="ORD110231"/>
    <x v="2"/>
    <x v="4"/>
    <n v="4977.9799999999996"/>
    <n v="0.22"/>
    <n v="1095.1555999999998"/>
    <n v="3882.8243999999995"/>
    <n v="3"/>
    <x v="163"/>
    <d v="2024-07-29T00:00:00"/>
    <x v="2"/>
    <x v="2"/>
    <n v="474.15"/>
    <x v="5"/>
  </r>
  <r>
    <s v="ORD108488"/>
    <x v="0"/>
    <x v="0"/>
    <n v="4978.3999999999996"/>
    <n v="0.34"/>
    <n v="1692.6559999999999"/>
    <n v="3285.7439999999997"/>
    <n v="3"/>
    <x v="722"/>
    <d v="2023-06-22T00:00:00"/>
    <x v="2"/>
    <x v="2"/>
    <n v="759.93"/>
    <x v="2"/>
  </r>
  <r>
    <s v="ORD102503"/>
    <x v="2"/>
    <x v="1"/>
    <n v="4980"/>
    <n v="0.3"/>
    <n v="1494"/>
    <n v="3486"/>
    <n v="3"/>
    <x v="86"/>
    <d v="2023-01-16T00:00:00"/>
    <x v="1"/>
    <x v="2"/>
    <n v="368.42"/>
    <x v="2"/>
  </r>
  <r>
    <s v="ORD108221"/>
    <x v="0"/>
    <x v="4"/>
    <n v="4983.41"/>
    <n v="0.05"/>
    <n v="249.1705"/>
    <n v="4734.2394999999997"/>
    <n v="3"/>
    <x v="74"/>
    <d v="2024-12-16T00:00:00"/>
    <x v="1"/>
    <x v="0"/>
    <n v="893.36"/>
    <x v="3"/>
  </r>
  <r>
    <s v="ORD115108"/>
    <x v="0"/>
    <x v="0"/>
    <n v="4984.22"/>
    <n v="0.08"/>
    <n v="398.73760000000004"/>
    <n v="4585.4823999999999"/>
    <n v="3"/>
    <x v="304"/>
    <d v="2024-03-26T00:00:00"/>
    <x v="0"/>
    <x v="1"/>
    <n v="456.36"/>
    <x v="5"/>
  </r>
  <r>
    <s v="ORD115000"/>
    <x v="3"/>
    <x v="0"/>
    <n v="4984.2700000000004"/>
    <n v="0.33"/>
    <n v="1644.8091000000002"/>
    <n v="3339.4609"/>
    <n v="3"/>
    <x v="476"/>
    <d v="2023-02-18T00:00:00"/>
    <x v="2"/>
    <x v="2"/>
    <n v="491.67"/>
    <x v="1"/>
  </r>
  <r>
    <s v="ORD115344"/>
    <x v="2"/>
    <x v="0"/>
    <n v="4984.32"/>
    <n v="0.21"/>
    <n v="1046.7071999999998"/>
    <n v="3937.6127999999999"/>
    <n v="3"/>
    <x v="129"/>
    <d v="2023-11-19T00:00:00"/>
    <x v="0"/>
    <x v="1"/>
    <n v="909.1"/>
    <x v="4"/>
  </r>
  <r>
    <s v="ORD114595"/>
    <x v="0"/>
    <x v="4"/>
    <n v="4984.6000000000004"/>
    <n v="0.15"/>
    <n v="747.69"/>
    <n v="4236.91"/>
    <n v="3"/>
    <x v="40"/>
    <d v="2024-04-11T00:00:00"/>
    <x v="2"/>
    <x v="0"/>
    <n v="583.55999999999995"/>
    <x v="3"/>
  </r>
  <r>
    <s v="ORD104595"/>
    <x v="3"/>
    <x v="1"/>
    <n v="4984.84"/>
    <n v="0.28000000000000003"/>
    <n v="1395.7552000000003"/>
    <n v="3589.0847999999996"/>
    <n v="3"/>
    <x v="693"/>
    <d v="2023-07-11T00:00:00"/>
    <x v="1"/>
    <x v="1"/>
    <n v="1235.99"/>
    <x v="4"/>
  </r>
  <r>
    <s v="ORD108407"/>
    <x v="2"/>
    <x v="4"/>
    <n v="4985.99"/>
    <n v="0.03"/>
    <n v="149.57969999999997"/>
    <n v="4836.4102999999996"/>
    <n v="3"/>
    <x v="107"/>
    <d v="2024-03-31T00:00:00"/>
    <x v="0"/>
    <x v="0"/>
    <n v="1094.6500000000001"/>
    <x v="1"/>
  </r>
  <r>
    <s v="ORD100687"/>
    <x v="1"/>
    <x v="2"/>
    <n v="4987.05"/>
    <n v="0.41"/>
    <n v="2044.6904999999999"/>
    <n v="2942.3595000000005"/>
    <n v="3"/>
    <x v="37"/>
    <d v="2024-06-03T00:00:00"/>
    <x v="2"/>
    <x v="0"/>
    <n v="342.37"/>
    <x v="4"/>
  </r>
  <r>
    <s v="ORD107299"/>
    <x v="1"/>
    <x v="3"/>
    <n v="4987.45"/>
    <n v="0.46"/>
    <n v="2294.2269999999999"/>
    <n v="2693.223"/>
    <n v="3"/>
    <x v="721"/>
    <d v="2024-10-11T00:00:00"/>
    <x v="0"/>
    <x v="0"/>
    <n v="500.96"/>
    <x v="4"/>
  </r>
  <r>
    <s v="ORD101546"/>
    <x v="3"/>
    <x v="3"/>
    <n v="4989.55"/>
    <n v="0.1"/>
    <n v="498.95500000000004"/>
    <n v="4490.5950000000003"/>
    <n v="3"/>
    <x v="35"/>
    <d v="2023-02-12T00:00:00"/>
    <x v="1"/>
    <x v="1"/>
    <n v="420.84"/>
    <x v="3"/>
  </r>
  <r>
    <s v="ORD100821"/>
    <x v="3"/>
    <x v="3"/>
    <n v="4990.03"/>
    <n v="0.2"/>
    <n v="998.00599999999997"/>
    <n v="3992.0239999999999"/>
    <n v="3"/>
    <x v="23"/>
    <d v="2024-05-28T00:00:00"/>
    <x v="0"/>
    <x v="2"/>
    <n v="654.53"/>
    <x v="1"/>
  </r>
  <r>
    <s v="ORD105663"/>
    <x v="1"/>
    <x v="2"/>
    <n v="4994.63"/>
    <n v="0.27"/>
    <n v="1348.5501000000002"/>
    <n v="3646.0798999999997"/>
    <n v="3"/>
    <x v="256"/>
    <d v="2023-08-07T00:00:00"/>
    <x v="0"/>
    <x v="0"/>
    <n v="362.15"/>
    <x v="1"/>
  </r>
  <r>
    <s v="ORD106638"/>
    <x v="1"/>
    <x v="4"/>
    <n v="4998.2299999999996"/>
    <n v="0.19"/>
    <n v="949.66369999999995"/>
    <n v="4048.5662999999995"/>
    <n v="3"/>
    <x v="430"/>
    <d v="2024-02-23T00:00:00"/>
    <x v="0"/>
    <x v="1"/>
    <n v="501.19"/>
    <x v="0"/>
  </r>
  <r>
    <s v="ORD103554"/>
    <x v="3"/>
    <x v="4"/>
    <n v="4998.8900000000003"/>
    <n v="0.36"/>
    <n v="1799.6004"/>
    <n v="3199.2896000000001"/>
    <n v="3"/>
    <x v="270"/>
    <d v="2023-08-25T00:00:00"/>
    <x v="2"/>
    <x v="2"/>
    <n v="1262.83"/>
    <x v="0"/>
  </r>
  <r>
    <s v="ORD105846"/>
    <x v="2"/>
    <x v="0"/>
    <n v="4999.47"/>
    <n v="0.06"/>
    <n v="299.96820000000002"/>
    <n v="4699.5018"/>
    <n v="3"/>
    <x v="88"/>
    <d v="2024-01-19T00:00:00"/>
    <x v="2"/>
    <x v="0"/>
    <n v="777.94"/>
    <x v="0"/>
  </r>
  <r>
    <s v="ORD106770"/>
    <x v="1"/>
    <x v="1"/>
    <n v="100.1"/>
    <n v="0.04"/>
    <n v="4.0039999999999996"/>
    <n v="96.095999999999989"/>
    <n v="2"/>
    <x v="163"/>
    <d v="2024-07-31T00:00:00"/>
    <x v="0"/>
    <x v="0"/>
    <n v="26.23"/>
    <x v="1"/>
  </r>
  <r>
    <s v="ORD112159"/>
    <x v="0"/>
    <x v="4"/>
    <n v="100.71"/>
    <n v="0.28000000000000003"/>
    <n v="28.198800000000002"/>
    <n v="72.511199999999988"/>
    <n v="2"/>
    <x v="551"/>
    <d v="2024-02-26T00:00:00"/>
    <x v="2"/>
    <x v="1"/>
    <n v="18.29"/>
    <x v="0"/>
  </r>
  <r>
    <s v="ORD112209"/>
    <x v="3"/>
    <x v="0"/>
    <n v="105.72"/>
    <n v="0.47"/>
    <n v="49.688399999999994"/>
    <n v="56.031600000000005"/>
    <n v="2"/>
    <x v="138"/>
    <d v="2023-05-05T00:00:00"/>
    <x v="0"/>
    <x v="1"/>
    <n v="19.98"/>
    <x v="0"/>
  </r>
  <r>
    <s v="ORD114867"/>
    <x v="0"/>
    <x v="3"/>
    <n v="106.97"/>
    <n v="0.36"/>
    <n v="38.5092"/>
    <n v="68.460800000000006"/>
    <n v="2"/>
    <x v="664"/>
    <d v="2024-04-20T00:00:00"/>
    <x v="0"/>
    <x v="0"/>
    <n v="30.71"/>
    <x v="4"/>
  </r>
  <r>
    <s v="ORD110363"/>
    <x v="0"/>
    <x v="3"/>
    <n v="107.87"/>
    <n v="0.36"/>
    <n v="38.833199999999998"/>
    <n v="69.036799999999999"/>
    <n v="2"/>
    <x v="89"/>
    <d v="2024-11-17T00:00:00"/>
    <x v="2"/>
    <x v="1"/>
    <n v="18.5"/>
    <x v="4"/>
  </r>
  <r>
    <s v="ORD105715"/>
    <x v="1"/>
    <x v="3"/>
    <n v="108.2"/>
    <n v="0.19"/>
    <n v="20.558"/>
    <n v="87.641999999999996"/>
    <n v="2"/>
    <x v="604"/>
    <d v="2023-03-21T00:00:00"/>
    <x v="0"/>
    <x v="0"/>
    <n v="31.87"/>
    <x v="2"/>
  </r>
  <r>
    <s v="ORD114606"/>
    <x v="1"/>
    <x v="4"/>
    <n v="109.78"/>
    <n v="0.04"/>
    <n v="4.3912000000000004"/>
    <n v="105.3888"/>
    <n v="2"/>
    <x v="287"/>
    <d v="2024-07-24T00:00:00"/>
    <x v="1"/>
    <x v="0"/>
    <n v="19.47"/>
    <x v="1"/>
  </r>
  <r>
    <s v="ORD105789"/>
    <x v="2"/>
    <x v="0"/>
    <n v="121.01"/>
    <n v="0.04"/>
    <n v="4.8404000000000007"/>
    <n v="116.1696"/>
    <n v="2"/>
    <x v="211"/>
    <d v="2023-05-21T00:00:00"/>
    <x v="1"/>
    <x v="1"/>
    <n v="20.36"/>
    <x v="0"/>
  </r>
  <r>
    <s v="ORD110741"/>
    <x v="1"/>
    <x v="1"/>
    <n v="121.13"/>
    <n v="0.28000000000000003"/>
    <n v="33.916400000000003"/>
    <n v="87.213599999999985"/>
    <n v="2"/>
    <x v="152"/>
    <d v="2024-09-07T00:00:00"/>
    <x v="2"/>
    <x v="1"/>
    <n v="28.55"/>
    <x v="2"/>
  </r>
  <r>
    <s v="ORD107720"/>
    <x v="3"/>
    <x v="4"/>
    <n v="124.38"/>
    <n v="0.35"/>
    <n v="43.532999999999994"/>
    <n v="80.847000000000008"/>
    <n v="2"/>
    <x v="223"/>
    <d v="2024-09-10T00:00:00"/>
    <x v="2"/>
    <x v="2"/>
    <n v="35.92"/>
    <x v="3"/>
  </r>
  <r>
    <s v="ORD105650"/>
    <x v="2"/>
    <x v="4"/>
    <n v="126.3"/>
    <n v="0.41"/>
    <n v="51.782999999999994"/>
    <n v="74.516999999999996"/>
    <n v="2"/>
    <x v="55"/>
    <d v="2023-10-24T00:00:00"/>
    <x v="2"/>
    <x v="1"/>
    <n v="9.08"/>
    <x v="2"/>
  </r>
  <r>
    <s v="ORD100868"/>
    <x v="0"/>
    <x v="0"/>
    <n v="127.66"/>
    <n v="0.38"/>
    <n v="48.510799999999996"/>
    <n v="79.149200000000008"/>
    <n v="2"/>
    <x v="688"/>
    <d v="2024-06-15T00:00:00"/>
    <x v="1"/>
    <x v="1"/>
    <n v="36.08"/>
    <x v="4"/>
  </r>
  <r>
    <s v="ORD109349"/>
    <x v="2"/>
    <x v="3"/>
    <n v="128.24"/>
    <n v="0.05"/>
    <n v="6.4120000000000008"/>
    <n v="121.828"/>
    <n v="2"/>
    <x v="65"/>
    <d v="2023-06-09T00:00:00"/>
    <x v="0"/>
    <x v="1"/>
    <n v="19.440000000000001"/>
    <x v="5"/>
  </r>
  <r>
    <s v="ORD111889"/>
    <x v="3"/>
    <x v="0"/>
    <n v="130.16"/>
    <n v="0.15"/>
    <n v="19.523999999999997"/>
    <n v="110.636"/>
    <n v="2"/>
    <x v="59"/>
    <d v="2023-10-01T00:00:00"/>
    <x v="2"/>
    <x v="1"/>
    <n v="34.78"/>
    <x v="2"/>
  </r>
  <r>
    <s v="ORD112114"/>
    <x v="0"/>
    <x v="1"/>
    <n v="131.25"/>
    <n v="0.4"/>
    <n v="52.5"/>
    <n v="78.75"/>
    <n v="2"/>
    <x v="226"/>
    <d v="2023-12-28T00:00:00"/>
    <x v="0"/>
    <x v="1"/>
    <n v="14.16"/>
    <x v="0"/>
  </r>
  <r>
    <s v="ORD111749"/>
    <x v="1"/>
    <x v="3"/>
    <n v="134.16"/>
    <n v="0.14000000000000001"/>
    <n v="18.782400000000003"/>
    <n v="115.3776"/>
    <n v="2"/>
    <x v="621"/>
    <d v="2024-12-18T00:00:00"/>
    <x v="0"/>
    <x v="2"/>
    <n v="30.51"/>
    <x v="3"/>
  </r>
  <r>
    <s v="ORD103876"/>
    <x v="1"/>
    <x v="3"/>
    <n v="136.27000000000001"/>
    <n v="0.04"/>
    <n v="5.4508000000000001"/>
    <n v="130.81920000000002"/>
    <n v="2"/>
    <x v="99"/>
    <d v="2024-04-02T00:00:00"/>
    <x v="0"/>
    <x v="2"/>
    <n v="14.91"/>
    <x v="3"/>
  </r>
  <r>
    <s v="ORD110835"/>
    <x v="0"/>
    <x v="0"/>
    <n v="145.76"/>
    <n v="0.1"/>
    <n v="14.576000000000001"/>
    <n v="131.184"/>
    <n v="2"/>
    <x v="558"/>
    <d v="2023-02-06T00:00:00"/>
    <x v="2"/>
    <x v="2"/>
    <n v="29.52"/>
    <x v="3"/>
  </r>
  <r>
    <s v="ORD111524"/>
    <x v="2"/>
    <x v="3"/>
    <n v="150.81"/>
    <n v="0.24"/>
    <n v="36.194400000000002"/>
    <n v="114.6156"/>
    <n v="2"/>
    <x v="398"/>
    <d v="2023-07-30T00:00:00"/>
    <x v="1"/>
    <x v="2"/>
    <n v="42.5"/>
    <x v="4"/>
  </r>
  <r>
    <s v="ORD110268"/>
    <x v="3"/>
    <x v="2"/>
    <n v="154.24"/>
    <n v="0.4"/>
    <n v="61.696000000000005"/>
    <n v="92.544000000000011"/>
    <n v="2"/>
    <x v="543"/>
    <d v="2024-11-02T00:00:00"/>
    <x v="0"/>
    <x v="2"/>
    <n v="16.329999999999998"/>
    <x v="1"/>
  </r>
  <r>
    <s v="ORD114346"/>
    <x v="0"/>
    <x v="2"/>
    <n v="155.43"/>
    <n v="0.22"/>
    <n v="34.194600000000001"/>
    <n v="121.2354"/>
    <n v="2"/>
    <x v="7"/>
    <d v="2024-11-25T00:00:00"/>
    <x v="2"/>
    <x v="2"/>
    <n v="39.22"/>
    <x v="1"/>
  </r>
  <r>
    <s v="ORD103979"/>
    <x v="3"/>
    <x v="1"/>
    <n v="157.59"/>
    <n v="0.14000000000000001"/>
    <n v="22.062600000000003"/>
    <n v="135.5274"/>
    <n v="2"/>
    <x v="237"/>
    <d v="2024-08-03T00:00:00"/>
    <x v="0"/>
    <x v="1"/>
    <n v="23.15"/>
    <x v="0"/>
  </r>
  <r>
    <s v="ORD115051"/>
    <x v="2"/>
    <x v="2"/>
    <n v="158.9"/>
    <n v="0.09"/>
    <n v="14.301"/>
    <n v="144.59900000000002"/>
    <n v="2"/>
    <x v="514"/>
    <d v="2024-02-11T00:00:00"/>
    <x v="0"/>
    <x v="0"/>
    <n v="41.4"/>
    <x v="5"/>
  </r>
  <r>
    <s v="ORD113767"/>
    <x v="2"/>
    <x v="2"/>
    <n v="160.19999999999999"/>
    <n v="0"/>
    <n v="0"/>
    <n v="160.19999999999999"/>
    <n v="2"/>
    <x v="393"/>
    <d v="2024-03-17T00:00:00"/>
    <x v="1"/>
    <x v="1"/>
    <n v="10.25"/>
    <x v="0"/>
  </r>
  <r>
    <s v="ORD115039"/>
    <x v="3"/>
    <x v="1"/>
    <n v="161.01"/>
    <n v="0.06"/>
    <n v="9.6605999999999987"/>
    <n v="151.3494"/>
    <n v="2"/>
    <x v="486"/>
    <d v="2023-12-20T00:00:00"/>
    <x v="1"/>
    <x v="1"/>
    <n v="11.06"/>
    <x v="4"/>
  </r>
  <r>
    <s v="ORD114918"/>
    <x v="0"/>
    <x v="2"/>
    <n v="161.54"/>
    <n v="0.35"/>
    <n v="56.538999999999994"/>
    <n v="105.001"/>
    <n v="2"/>
    <x v="148"/>
    <d v="2023-03-24T00:00:00"/>
    <x v="0"/>
    <x v="0"/>
    <n v="40.81"/>
    <x v="4"/>
  </r>
  <r>
    <s v="ORD100700"/>
    <x v="2"/>
    <x v="4"/>
    <n v="162.59"/>
    <n v="0.24"/>
    <n v="39.021599999999999"/>
    <n v="123.5684"/>
    <n v="2"/>
    <x v="34"/>
    <d v="2024-01-07T00:00:00"/>
    <x v="1"/>
    <x v="2"/>
    <n v="8.86"/>
    <x v="5"/>
  </r>
  <r>
    <s v="ORD101079"/>
    <x v="1"/>
    <x v="1"/>
    <n v="165.36"/>
    <n v="0.15"/>
    <n v="24.804000000000002"/>
    <n v="140.55600000000001"/>
    <n v="2"/>
    <x v="531"/>
    <d v="2023-05-23T00:00:00"/>
    <x v="2"/>
    <x v="0"/>
    <n v="17.64"/>
    <x v="2"/>
  </r>
  <r>
    <s v="ORD103950"/>
    <x v="1"/>
    <x v="1"/>
    <n v="165.49"/>
    <n v="0.37"/>
    <n v="61.231300000000005"/>
    <n v="104.2587"/>
    <n v="2"/>
    <x v="40"/>
    <d v="2024-04-08T00:00:00"/>
    <x v="1"/>
    <x v="1"/>
    <n v="30.17"/>
    <x v="5"/>
  </r>
  <r>
    <s v="ORD114182"/>
    <x v="3"/>
    <x v="3"/>
    <n v="165.88"/>
    <n v="0.22"/>
    <n v="36.493600000000001"/>
    <n v="129.38639999999998"/>
    <n v="2"/>
    <x v="608"/>
    <d v="2023-01-25T00:00:00"/>
    <x v="1"/>
    <x v="1"/>
    <n v="14.91"/>
    <x v="5"/>
  </r>
  <r>
    <s v="ORD105779"/>
    <x v="0"/>
    <x v="3"/>
    <n v="166.25"/>
    <n v="0.45"/>
    <n v="74.8125"/>
    <n v="91.4375"/>
    <n v="2"/>
    <x v="708"/>
    <d v="2023-04-03T00:00:00"/>
    <x v="2"/>
    <x v="0"/>
    <n v="39.6"/>
    <x v="1"/>
  </r>
  <r>
    <s v="ORD101301"/>
    <x v="3"/>
    <x v="0"/>
    <n v="166.45"/>
    <n v="0"/>
    <n v="0"/>
    <n v="166.45"/>
    <n v="2"/>
    <x v="300"/>
    <d v="2023-08-10T00:00:00"/>
    <x v="2"/>
    <x v="2"/>
    <n v="43.59"/>
    <x v="4"/>
  </r>
  <r>
    <s v="ORD102376"/>
    <x v="0"/>
    <x v="1"/>
    <n v="170.99"/>
    <n v="0.01"/>
    <n v="1.7099000000000002"/>
    <n v="169.2801"/>
    <n v="2"/>
    <x v="358"/>
    <d v="2023-04-10T00:00:00"/>
    <x v="1"/>
    <x v="0"/>
    <n v="14.88"/>
    <x v="2"/>
  </r>
  <r>
    <s v="ORD100706"/>
    <x v="3"/>
    <x v="0"/>
    <n v="174.31"/>
    <n v="0.21"/>
    <n v="36.6051"/>
    <n v="137.70490000000001"/>
    <n v="2"/>
    <x v="368"/>
    <d v="2024-05-20T00:00:00"/>
    <x v="0"/>
    <x v="1"/>
    <n v="32.42"/>
    <x v="1"/>
  </r>
  <r>
    <s v="ORD115025"/>
    <x v="3"/>
    <x v="1"/>
    <n v="176.5"/>
    <n v="0.11"/>
    <n v="19.414999999999999"/>
    <n v="157.08500000000001"/>
    <n v="2"/>
    <x v="105"/>
    <d v="2023-12-21T00:00:00"/>
    <x v="2"/>
    <x v="2"/>
    <n v="31.84"/>
    <x v="1"/>
  </r>
  <r>
    <s v="ORD108703"/>
    <x v="1"/>
    <x v="4"/>
    <n v="183.91"/>
    <n v="0.13"/>
    <n v="23.908300000000001"/>
    <n v="160.0017"/>
    <n v="2"/>
    <x v="20"/>
    <d v="2023-01-16T00:00:00"/>
    <x v="1"/>
    <x v="1"/>
    <n v="14.21"/>
    <x v="1"/>
  </r>
  <r>
    <s v="ORD114912"/>
    <x v="3"/>
    <x v="2"/>
    <n v="191.77"/>
    <n v="0.12"/>
    <n v="23.0124"/>
    <n v="168.75760000000002"/>
    <n v="2"/>
    <x v="417"/>
    <d v="2023-10-27T00:00:00"/>
    <x v="0"/>
    <x v="0"/>
    <n v="57.52"/>
    <x v="1"/>
  </r>
  <r>
    <s v="ORD100717"/>
    <x v="3"/>
    <x v="4"/>
    <n v="199.22"/>
    <n v="0.15"/>
    <n v="29.882999999999999"/>
    <n v="169.33699999999999"/>
    <n v="2"/>
    <x v="93"/>
    <d v="2023-05-25T00:00:00"/>
    <x v="0"/>
    <x v="1"/>
    <n v="16.399999999999999"/>
    <x v="1"/>
  </r>
  <r>
    <s v="ORD103575"/>
    <x v="1"/>
    <x v="2"/>
    <n v="200.85"/>
    <n v="0.14000000000000001"/>
    <n v="28.119000000000003"/>
    <n v="172.73099999999999"/>
    <n v="2"/>
    <x v="632"/>
    <d v="2024-10-12T00:00:00"/>
    <x v="0"/>
    <x v="0"/>
    <n v="47.37"/>
    <x v="5"/>
  </r>
  <r>
    <s v="ORD102739"/>
    <x v="2"/>
    <x v="0"/>
    <n v="213.62"/>
    <n v="0.17"/>
    <n v="36.315400000000004"/>
    <n v="177.30459999999999"/>
    <n v="2"/>
    <x v="623"/>
    <d v="2025-01-05T00:00:00"/>
    <x v="1"/>
    <x v="2"/>
    <n v="49.84"/>
    <x v="4"/>
  </r>
  <r>
    <s v="ORD112372"/>
    <x v="2"/>
    <x v="1"/>
    <n v="217.12"/>
    <n v="0.27"/>
    <n v="58.622400000000006"/>
    <n v="158.49760000000001"/>
    <n v="2"/>
    <x v="390"/>
    <d v="2024-12-03T00:00:00"/>
    <x v="1"/>
    <x v="2"/>
    <n v="21.22"/>
    <x v="5"/>
  </r>
  <r>
    <s v="ORD115302"/>
    <x v="1"/>
    <x v="0"/>
    <n v="218.09"/>
    <n v="0.02"/>
    <n v="4.3618000000000006"/>
    <n v="213.72820000000002"/>
    <n v="2"/>
    <x v="304"/>
    <d v="2024-03-29T00:00:00"/>
    <x v="0"/>
    <x v="1"/>
    <n v="33.46"/>
    <x v="1"/>
  </r>
  <r>
    <s v="ORD100860"/>
    <x v="3"/>
    <x v="4"/>
    <n v="224.51"/>
    <n v="0.3"/>
    <n v="67.352999999999994"/>
    <n v="157.15699999999998"/>
    <n v="2"/>
    <x v="692"/>
    <d v="2024-08-11T00:00:00"/>
    <x v="2"/>
    <x v="2"/>
    <n v="63.48"/>
    <x v="0"/>
  </r>
  <r>
    <s v="ORD101848"/>
    <x v="1"/>
    <x v="3"/>
    <n v="225.95"/>
    <n v="0.47"/>
    <n v="106.19649999999999"/>
    <n v="119.7535"/>
    <n v="2"/>
    <x v="33"/>
    <d v="2023-04-22T00:00:00"/>
    <x v="2"/>
    <x v="1"/>
    <n v="63.72"/>
    <x v="1"/>
  </r>
  <r>
    <s v="ORD109415"/>
    <x v="1"/>
    <x v="4"/>
    <n v="226.19"/>
    <n v="0.37"/>
    <n v="83.690299999999993"/>
    <n v="142.49970000000002"/>
    <n v="2"/>
    <x v="391"/>
    <d v="2023-03-10T00:00:00"/>
    <x v="1"/>
    <x v="2"/>
    <n v="51.88"/>
    <x v="5"/>
  </r>
  <r>
    <s v="ORD112121"/>
    <x v="1"/>
    <x v="1"/>
    <n v="230.68"/>
    <n v="0.48"/>
    <n v="110.7264"/>
    <n v="119.95360000000001"/>
    <n v="2"/>
    <x v="535"/>
    <d v="2023-10-21T00:00:00"/>
    <x v="1"/>
    <x v="0"/>
    <n v="30.36"/>
    <x v="1"/>
  </r>
  <r>
    <s v="ORD108581"/>
    <x v="3"/>
    <x v="1"/>
    <n v="232.64"/>
    <n v="0.22"/>
    <n v="51.180799999999998"/>
    <n v="181.45919999999998"/>
    <n v="2"/>
    <x v="652"/>
    <d v="2023-07-30T00:00:00"/>
    <x v="0"/>
    <x v="2"/>
    <n v="62.45"/>
    <x v="3"/>
  </r>
  <r>
    <s v="ORD112688"/>
    <x v="3"/>
    <x v="2"/>
    <n v="234.04"/>
    <n v="0.05"/>
    <n v="11.702"/>
    <n v="222.33799999999999"/>
    <n v="2"/>
    <x v="327"/>
    <d v="2024-08-09T00:00:00"/>
    <x v="0"/>
    <x v="0"/>
    <n v="58.96"/>
    <x v="3"/>
  </r>
  <r>
    <s v="ORD113437"/>
    <x v="3"/>
    <x v="4"/>
    <n v="240.72"/>
    <n v="0.18"/>
    <n v="43.329599999999999"/>
    <n v="197.3904"/>
    <n v="2"/>
    <x v="331"/>
    <d v="2023-10-17T00:00:00"/>
    <x v="2"/>
    <x v="2"/>
    <n v="40.46"/>
    <x v="2"/>
  </r>
  <r>
    <s v="ORD111177"/>
    <x v="0"/>
    <x v="2"/>
    <n v="241.95"/>
    <n v="0.43"/>
    <n v="104.0385"/>
    <n v="137.91149999999999"/>
    <n v="2"/>
    <x v="114"/>
    <d v="2024-04-01T00:00:00"/>
    <x v="0"/>
    <x v="1"/>
    <n v="39.299999999999997"/>
    <x v="5"/>
  </r>
  <r>
    <s v="ORD103728"/>
    <x v="0"/>
    <x v="0"/>
    <n v="243.89"/>
    <n v="0.44"/>
    <n v="107.3116"/>
    <n v="136.57839999999999"/>
    <n v="2"/>
    <x v="66"/>
    <d v="2023-04-18T00:00:00"/>
    <x v="2"/>
    <x v="1"/>
    <n v="25.08"/>
    <x v="5"/>
  </r>
  <r>
    <s v="ORD107654"/>
    <x v="2"/>
    <x v="0"/>
    <n v="244.61"/>
    <n v="0.41"/>
    <n v="100.2901"/>
    <n v="144.31990000000002"/>
    <n v="2"/>
    <x v="562"/>
    <d v="2024-03-25T00:00:00"/>
    <x v="2"/>
    <x v="2"/>
    <n v="21.35"/>
    <x v="1"/>
  </r>
  <r>
    <s v="ORD102784"/>
    <x v="2"/>
    <x v="4"/>
    <n v="257.26"/>
    <n v="0.38"/>
    <n v="97.758799999999994"/>
    <n v="159.50119999999998"/>
    <n v="2"/>
    <x v="218"/>
    <d v="2024-11-10T00:00:00"/>
    <x v="2"/>
    <x v="0"/>
    <n v="23.05"/>
    <x v="1"/>
  </r>
  <r>
    <s v="ORD110558"/>
    <x v="1"/>
    <x v="3"/>
    <n v="257.85000000000002"/>
    <n v="0.42"/>
    <n v="108.29700000000001"/>
    <n v="149.553"/>
    <n v="2"/>
    <x v="351"/>
    <d v="2024-05-30T00:00:00"/>
    <x v="1"/>
    <x v="2"/>
    <n v="25.56"/>
    <x v="4"/>
  </r>
  <r>
    <s v="ORD112434"/>
    <x v="0"/>
    <x v="4"/>
    <n v="258.94"/>
    <n v="0.34"/>
    <n v="88.039600000000007"/>
    <n v="170.90039999999999"/>
    <n v="2"/>
    <x v="631"/>
    <d v="2024-09-04T00:00:00"/>
    <x v="0"/>
    <x v="2"/>
    <n v="22.73"/>
    <x v="4"/>
  </r>
  <r>
    <s v="ORD101678"/>
    <x v="2"/>
    <x v="1"/>
    <n v="261.38"/>
    <n v="0.26"/>
    <n v="67.958799999999997"/>
    <n v="193.4212"/>
    <n v="2"/>
    <x v="371"/>
    <d v="2023-02-15T00:00:00"/>
    <x v="0"/>
    <x v="2"/>
    <n v="63.5"/>
    <x v="3"/>
  </r>
  <r>
    <s v="ORD108667"/>
    <x v="0"/>
    <x v="0"/>
    <n v="263.32"/>
    <n v="0.41"/>
    <n v="107.96119999999999"/>
    <n v="155.3588"/>
    <n v="2"/>
    <x v="565"/>
    <d v="2024-06-27T00:00:00"/>
    <x v="0"/>
    <x v="1"/>
    <n v="34.35"/>
    <x v="5"/>
  </r>
  <r>
    <s v="ORD104227"/>
    <x v="3"/>
    <x v="2"/>
    <n v="264.02999999999997"/>
    <n v="0.34"/>
    <n v="89.770200000000003"/>
    <n v="174.25979999999998"/>
    <n v="2"/>
    <x v="658"/>
    <d v="2023-01-13T00:00:00"/>
    <x v="1"/>
    <x v="0"/>
    <n v="19.53"/>
    <x v="4"/>
  </r>
  <r>
    <s v="ORD107443"/>
    <x v="1"/>
    <x v="3"/>
    <n v="264.18"/>
    <n v="0.2"/>
    <n v="52.836000000000006"/>
    <n v="211.34399999999999"/>
    <n v="2"/>
    <x v="176"/>
    <d v="2023-05-11T00:00:00"/>
    <x v="2"/>
    <x v="0"/>
    <n v="19.149999999999999"/>
    <x v="5"/>
  </r>
  <r>
    <s v="ORD109904"/>
    <x v="2"/>
    <x v="1"/>
    <n v="264.22000000000003"/>
    <n v="0.18"/>
    <n v="47.559600000000003"/>
    <n v="216.66040000000004"/>
    <n v="2"/>
    <x v="81"/>
    <d v="2024-09-12T00:00:00"/>
    <x v="0"/>
    <x v="0"/>
    <n v="50.22"/>
    <x v="3"/>
  </r>
  <r>
    <s v="ORD114124"/>
    <x v="3"/>
    <x v="0"/>
    <n v="264.32"/>
    <n v="0.49"/>
    <n v="129.51679999999999"/>
    <n v="134.8032"/>
    <n v="2"/>
    <x v="163"/>
    <d v="2024-08-04T00:00:00"/>
    <x v="2"/>
    <x v="2"/>
    <n v="72.17"/>
    <x v="5"/>
  </r>
  <r>
    <s v="ORD110998"/>
    <x v="2"/>
    <x v="2"/>
    <n v="265.08"/>
    <n v="0.22"/>
    <n v="58.317599999999999"/>
    <n v="206.76239999999999"/>
    <n v="2"/>
    <x v="694"/>
    <d v="2024-10-16T00:00:00"/>
    <x v="0"/>
    <x v="1"/>
    <n v="69.5"/>
    <x v="4"/>
  </r>
  <r>
    <s v="ORD100675"/>
    <x v="1"/>
    <x v="0"/>
    <n v="266.68"/>
    <n v="0.22"/>
    <n v="58.669600000000003"/>
    <n v="208.0104"/>
    <n v="2"/>
    <x v="335"/>
    <d v="2024-05-04T00:00:00"/>
    <x v="1"/>
    <x v="0"/>
    <n v="70.44"/>
    <x v="3"/>
  </r>
  <r>
    <s v="ORD113258"/>
    <x v="0"/>
    <x v="1"/>
    <n v="268.14999999999998"/>
    <n v="0.41"/>
    <n v="109.94149999999999"/>
    <n v="158.20849999999999"/>
    <n v="2"/>
    <x v="511"/>
    <d v="2024-10-20T00:00:00"/>
    <x v="1"/>
    <x v="1"/>
    <n v="16.82"/>
    <x v="4"/>
  </r>
  <r>
    <s v="ORD102346"/>
    <x v="0"/>
    <x v="3"/>
    <n v="274.60000000000002"/>
    <n v="0.47"/>
    <n v="129.06200000000001"/>
    <n v="145.53800000000001"/>
    <n v="2"/>
    <x v="552"/>
    <d v="2023-09-15T00:00:00"/>
    <x v="2"/>
    <x v="2"/>
    <n v="16.78"/>
    <x v="2"/>
  </r>
  <r>
    <s v="ORD100143"/>
    <x v="3"/>
    <x v="4"/>
    <n v="277.85000000000002"/>
    <n v="0.16"/>
    <n v="44.456000000000003"/>
    <n v="233.39400000000001"/>
    <n v="2"/>
    <x v="567"/>
    <d v="2024-02-27T00:00:00"/>
    <x v="0"/>
    <x v="2"/>
    <n v="46.23"/>
    <x v="2"/>
  </r>
  <r>
    <s v="ORD111293"/>
    <x v="1"/>
    <x v="0"/>
    <n v="281.8"/>
    <n v="0.28999999999999998"/>
    <n v="81.721999999999994"/>
    <n v="200.07800000000003"/>
    <n v="2"/>
    <x v="713"/>
    <d v="2023-05-12T00:00:00"/>
    <x v="2"/>
    <x v="2"/>
    <n v="76.290000000000006"/>
    <x v="2"/>
  </r>
  <r>
    <s v="ORD102830"/>
    <x v="3"/>
    <x v="4"/>
    <n v="281.83"/>
    <n v="0.11"/>
    <n v="31.001299999999997"/>
    <n v="250.8287"/>
    <n v="2"/>
    <x v="239"/>
    <d v="2023-08-26T00:00:00"/>
    <x v="1"/>
    <x v="2"/>
    <n v="55.71"/>
    <x v="2"/>
  </r>
  <r>
    <s v="ORD113278"/>
    <x v="3"/>
    <x v="0"/>
    <n v="284.83"/>
    <n v="0.42"/>
    <n v="119.62859999999999"/>
    <n v="165.20139999999998"/>
    <n v="2"/>
    <x v="134"/>
    <d v="2023-06-15T00:00:00"/>
    <x v="1"/>
    <x v="1"/>
    <n v="15.47"/>
    <x v="2"/>
  </r>
  <r>
    <s v="ORD103117"/>
    <x v="2"/>
    <x v="2"/>
    <n v="289.48"/>
    <n v="0.31"/>
    <n v="89.738800000000012"/>
    <n v="199.74119999999999"/>
    <n v="2"/>
    <x v="186"/>
    <d v="2023-08-07T00:00:00"/>
    <x v="0"/>
    <x v="2"/>
    <n v="38.29"/>
    <x v="5"/>
  </r>
  <r>
    <s v="ORD107133"/>
    <x v="2"/>
    <x v="3"/>
    <n v="290.45"/>
    <n v="0.17"/>
    <n v="49.3765"/>
    <n v="241.0735"/>
    <n v="2"/>
    <x v="69"/>
    <d v="2023-03-31T00:00:00"/>
    <x v="2"/>
    <x v="0"/>
    <n v="68.540000000000006"/>
    <x v="2"/>
  </r>
  <r>
    <s v="ORD109494"/>
    <x v="3"/>
    <x v="0"/>
    <n v="292.56"/>
    <n v="0.18"/>
    <n v="52.660800000000002"/>
    <n v="239.89920000000001"/>
    <n v="2"/>
    <x v="181"/>
    <d v="2024-08-18T00:00:00"/>
    <x v="0"/>
    <x v="1"/>
    <n v="38.21"/>
    <x v="4"/>
  </r>
  <r>
    <s v="ORD106697"/>
    <x v="1"/>
    <x v="3"/>
    <n v="294.63"/>
    <n v="0.26"/>
    <n v="76.603800000000007"/>
    <n v="218.02619999999999"/>
    <n v="2"/>
    <x v="730"/>
    <d v="2024-05-04T00:00:00"/>
    <x v="2"/>
    <x v="0"/>
    <n v="46.39"/>
    <x v="0"/>
  </r>
  <r>
    <s v="ORD112627"/>
    <x v="1"/>
    <x v="4"/>
    <n v="295.02999999999997"/>
    <n v="0.26"/>
    <n v="76.707799999999992"/>
    <n v="218.32219999999998"/>
    <n v="2"/>
    <x v="215"/>
    <d v="2024-09-28T00:00:00"/>
    <x v="2"/>
    <x v="1"/>
    <n v="59.33"/>
    <x v="3"/>
  </r>
  <r>
    <s v="ORD110569"/>
    <x v="2"/>
    <x v="1"/>
    <n v="306.64"/>
    <n v="0.37"/>
    <n v="113.45679999999999"/>
    <n v="193.1832"/>
    <n v="2"/>
    <x v="465"/>
    <d v="2023-05-22T00:00:00"/>
    <x v="2"/>
    <x v="0"/>
    <n v="74.77"/>
    <x v="3"/>
  </r>
  <r>
    <s v="ORD110825"/>
    <x v="1"/>
    <x v="1"/>
    <n v="308.29000000000002"/>
    <n v="0.4"/>
    <n v="123.31600000000002"/>
    <n v="184.97399999999999"/>
    <n v="2"/>
    <x v="83"/>
    <d v="2023-10-17T00:00:00"/>
    <x v="1"/>
    <x v="1"/>
    <n v="81.34"/>
    <x v="5"/>
  </r>
  <r>
    <s v="ORD106619"/>
    <x v="3"/>
    <x v="4"/>
    <n v="310.33999999999997"/>
    <n v="0.49"/>
    <n v="152.06659999999999"/>
    <n v="158.27339999999998"/>
    <n v="2"/>
    <x v="202"/>
    <d v="2023-11-05T00:00:00"/>
    <x v="1"/>
    <x v="0"/>
    <n v="19.52"/>
    <x v="0"/>
  </r>
  <r>
    <s v="ORD111269"/>
    <x v="1"/>
    <x v="1"/>
    <n v="314.99"/>
    <n v="0.33"/>
    <n v="103.94670000000001"/>
    <n v="211.04329999999999"/>
    <n v="2"/>
    <x v="693"/>
    <d v="2023-07-13T00:00:00"/>
    <x v="1"/>
    <x v="1"/>
    <n v="87.79"/>
    <x v="5"/>
  </r>
  <r>
    <s v="ORD105671"/>
    <x v="2"/>
    <x v="0"/>
    <n v="316.47000000000003"/>
    <n v="0.41"/>
    <n v="129.7527"/>
    <n v="186.71730000000002"/>
    <n v="2"/>
    <x v="569"/>
    <d v="2024-04-23T00:00:00"/>
    <x v="2"/>
    <x v="1"/>
    <n v="51.9"/>
    <x v="0"/>
  </r>
  <r>
    <s v="ORD103908"/>
    <x v="0"/>
    <x v="2"/>
    <n v="317.45"/>
    <n v="0.3"/>
    <n v="95.234999999999999"/>
    <n v="222.21499999999997"/>
    <n v="2"/>
    <x v="435"/>
    <d v="2024-08-30T00:00:00"/>
    <x v="1"/>
    <x v="0"/>
    <n v="93.95"/>
    <x v="0"/>
  </r>
  <r>
    <s v="ORD100542"/>
    <x v="0"/>
    <x v="3"/>
    <n v="317.83999999999997"/>
    <n v="0.41"/>
    <n v="130.31439999999998"/>
    <n v="187.5256"/>
    <n v="2"/>
    <x v="211"/>
    <d v="2023-05-19T00:00:00"/>
    <x v="2"/>
    <x v="1"/>
    <n v="81.11"/>
    <x v="3"/>
  </r>
  <r>
    <s v="ORD102198"/>
    <x v="2"/>
    <x v="0"/>
    <n v="319.29000000000002"/>
    <n v="0.18"/>
    <n v="57.472200000000001"/>
    <n v="261.81780000000003"/>
    <n v="2"/>
    <x v="278"/>
    <d v="2024-07-06T00:00:00"/>
    <x v="0"/>
    <x v="1"/>
    <n v="51.94"/>
    <x v="4"/>
  </r>
  <r>
    <s v="ORD113955"/>
    <x v="3"/>
    <x v="1"/>
    <n v="319.61"/>
    <n v="0"/>
    <n v="0"/>
    <n v="319.61"/>
    <n v="2"/>
    <x v="726"/>
    <d v="2024-05-24T00:00:00"/>
    <x v="0"/>
    <x v="0"/>
    <n v="29"/>
    <x v="0"/>
  </r>
  <r>
    <s v="ORD110964"/>
    <x v="2"/>
    <x v="3"/>
    <n v="331.46"/>
    <n v="0.37"/>
    <n v="122.64019999999999"/>
    <n v="208.81979999999999"/>
    <n v="2"/>
    <x v="311"/>
    <d v="2023-09-09T00:00:00"/>
    <x v="0"/>
    <x v="0"/>
    <n v="71.39"/>
    <x v="0"/>
  </r>
  <r>
    <s v="ORD106441"/>
    <x v="2"/>
    <x v="0"/>
    <n v="333.84"/>
    <n v="0.47"/>
    <n v="156.90479999999997"/>
    <n v="176.93520000000001"/>
    <n v="2"/>
    <x v="94"/>
    <d v="2024-03-30T00:00:00"/>
    <x v="2"/>
    <x v="0"/>
    <n v="73.03"/>
    <x v="3"/>
  </r>
  <r>
    <s v="ORD113021"/>
    <x v="3"/>
    <x v="0"/>
    <n v="334.96"/>
    <n v="0.2"/>
    <n v="66.992000000000004"/>
    <n v="267.96799999999996"/>
    <n v="2"/>
    <x v="579"/>
    <d v="2024-09-18T00:00:00"/>
    <x v="1"/>
    <x v="2"/>
    <n v="78.92"/>
    <x v="3"/>
  </r>
  <r>
    <s v="ORD103113"/>
    <x v="3"/>
    <x v="1"/>
    <n v="339.28"/>
    <n v="0.13"/>
    <n v="44.106400000000001"/>
    <n v="295.17359999999996"/>
    <n v="2"/>
    <x v="163"/>
    <d v="2024-08-01T00:00:00"/>
    <x v="0"/>
    <x v="2"/>
    <n v="82.26"/>
    <x v="3"/>
  </r>
  <r>
    <s v="ORD102223"/>
    <x v="1"/>
    <x v="0"/>
    <n v="344.81"/>
    <n v="0.16"/>
    <n v="55.169600000000003"/>
    <n v="289.6404"/>
    <n v="2"/>
    <x v="392"/>
    <d v="2024-01-13T00:00:00"/>
    <x v="1"/>
    <x v="1"/>
    <n v="23.26"/>
    <x v="5"/>
  </r>
  <r>
    <s v="ORD101114"/>
    <x v="0"/>
    <x v="2"/>
    <n v="349.66"/>
    <n v="0.22"/>
    <n v="76.925200000000004"/>
    <n v="272.73480000000001"/>
    <n v="2"/>
    <x v="353"/>
    <d v="2024-04-05T00:00:00"/>
    <x v="1"/>
    <x v="0"/>
    <n v="76.150000000000006"/>
    <x v="4"/>
  </r>
  <r>
    <s v="ORD110309"/>
    <x v="0"/>
    <x v="0"/>
    <n v="350.09"/>
    <n v="0.49"/>
    <n v="171.54409999999999"/>
    <n v="178.54589999999999"/>
    <n v="2"/>
    <x v="695"/>
    <d v="2024-10-10T00:00:00"/>
    <x v="0"/>
    <x v="1"/>
    <n v="93.84"/>
    <x v="4"/>
  </r>
  <r>
    <s v="ORD106654"/>
    <x v="2"/>
    <x v="0"/>
    <n v="354.52"/>
    <n v="0.28000000000000003"/>
    <n v="99.265600000000006"/>
    <n v="255.25439999999998"/>
    <n v="2"/>
    <x v="698"/>
    <d v="2023-11-25T00:00:00"/>
    <x v="2"/>
    <x v="0"/>
    <n v="46.35"/>
    <x v="0"/>
  </r>
  <r>
    <s v="ORD113518"/>
    <x v="3"/>
    <x v="0"/>
    <n v="362.05"/>
    <n v="0.26"/>
    <n v="94.13300000000001"/>
    <n v="267.91700000000003"/>
    <n v="2"/>
    <x v="4"/>
    <d v="2023-12-23T00:00:00"/>
    <x v="2"/>
    <x v="0"/>
    <n v="92.83"/>
    <x v="0"/>
  </r>
  <r>
    <s v="ORD103136"/>
    <x v="3"/>
    <x v="1"/>
    <n v="364.34"/>
    <n v="0.42"/>
    <n v="153.02279999999999"/>
    <n v="211.31719999999999"/>
    <n v="2"/>
    <x v="269"/>
    <d v="2024-04-04T00:00:00"/>
    <x v="1"/>
    <x v="1"/>
    <n v="77.83"/>
    <x v="1"/>
  </r>
  <r>
    <s v="ORD108990"/>
    <x v="3"/>
    <x v="2"/>
    <n v="364.61"/>
    <n v="0.34"/>
    <n v="123.96740000000001"/>
    <n v="240.64260000000002"/>
    <n v="2"/>
    <x v="575"/>
    <d v="2024-07-20T00:00:00"/>
    <x v="1"/>
    <x v="0"/>
    <n v="56.78"/>
    <x v="4"/>
  </r>
  <r>
    <s v="ORD108523"/>
    <x v="1"/>
    <x v="0"/>
    <n v="366.57"/>
    <n v="0.5"/>
    <n v="183.285"/>
    <n v="183.285"/>
    <n v="2"/>
    <x v="689"/>
    <d v="2024-12-22T00:00:00"/>
    <x v="2"/>
    <x v="2"/>
    <n v="45.05"/>
    <x v="5"/>
  </r>
  <r>
    <s v="ORD110128"/>
    <x v="2"/>
    <x v="2"/>
    <n v="369.61"/>
    <n v="0.08"/>
    <n v="29.568800000000003"/>
    <n v="340.0412"/>
    <n v="2"/>
    <x v="390"/>
    <d v="2024-11-29T00:00:00"/>
    <x v="0"/>
    <x v="0"/>
    <n v="79.06"/>
    <x v="2"/>
  </r>
  <r>
    <s v="ORD107113"/>
    <x v="3"/>
    <x v="4"/>
    <n v="370.62"/>
    <n v="0.08"/>
    <n v="29.6496"/>
    <n v="340.97039999999998"/>
    <n v="2"/>
    <x v="436"/>
    <d v="2024-10-30T00:00:00"/>
    <x v="1"/>
    <x v="2"/>
    <n v="105.7"/>
    <x v="1"/>
  </r>
  <r>
    <s v="ORD112626"/>
    <x v="3"/>
    <x v="3"/>
    <n v="371.81"/>
    <n v="0.19"/>
    <n v="70.643900000000002"/>
    <n v="301.16610000000003"/>
    <n v="2"/>
    <x v="39"/>
    <d v="2023-06-23T00:00:00"/>
    <x v="0"/>
    <x v="2"/>
    <n v="73.37"/>
    <x v="3"/>
  </r>
  <r>
    <s v="ORD112548"/>
    <x v="2"/>
    <x v="1"/>
    <n v="378.57"/>
    <n v="0.44"/>
    <n v="166.57079999999999"/>
    <n v="211.9992"/>
    <n v="2"/>
    <x v="329"/>
    <d v="2023-11-26T00:00:00"/>
    <x v="1"/>
    <x v="1"/>
    <n v="102.94"/>
    <x v="4"/>
  </r>
  <r>
    <s v="ORD114344"/>
    <x v="0"/>
    <x v="0"/>
    <n v="379.65"/>
    <n v="0.33"/>
    <n v="125.28449999999999"/>
    <n v="254.3655"/>
    <n v="2"/>
    <x v="323"/>
    <d v="2023-09-03T00:00:00"/>
    <x v="2"/>
    <x v="1"/>
    <n v="46.54"/>
    <x v="1"/>
  </r>
  <r>
    <s v="ORD106099"/>
    <x v="0"/>
    <x v="1"/>
    <n v="381.55"/>
    <n v="0.47"/>
    <n v="179.32849999999999"/>
    <n v="202.22150000000002"/>
    <n v="2"/>
    <x v="334"/>
    <d v="2024-09-18T00:00:00"/>
    <x v="1"/>
    <x v="2"/>
    <n v="88.24"/>
    <x v="5"/>
  </r>
  <r>
    <s v="ORD107840"/>
    <x v="2"/>
    <x v="3"/>
    <n v="385.43"/>
    <n v="0.15"/>
    <n v="57.814499999999995"/>
    <n v="327.6155"/>
    <n v="2"/>
    <x v="589"/>
    <d v="2023-11-29T00:00:00"/>
    <x v="2"/>
    <x v="1"/>
    <n v="41.11"/>
    <x v="3"/>
  </r>
  <r>
    <s v="ORD104304"/>
    <x v="1"/>
    <x v="3"/>
    <n v="387.34"/>
    <n v="0.2"/>
    <n v="77.468000000000004"/>
    <n v="309.87199999999996"/>
    <n v="2"/>
    <x v="563"/>
    <d v="2023-07-17T00:00:00"/>
    <x v="0"/>
    <x v="1"/>
    <n v="44.18"/>
    <x v="2"/>
  </r>
  <r>
    <s v="ORD106598"/>
    <x v="1"/>
    <x v="2"/>
    <n v="391.56"/>
    <n v="0.3"/>
    <n v="117.46799999999999"/>
    <n v="274.09199999999998"/>
    <n v="2"/>
    <x v="234"/>
    <d v="2023-01-12T00:00:00"/>
    <x v="0"/>
    <x v="1"/>
    <n v="29.54"/>
    <x v="1"/>
  </r>
  <r>
    <s v="ORD104261"/>
    <x v="3"/>
    <x v="2"/>
    <n v="392.62"/>
    <n v="0.11"/>
    <n v="43.188200000000002"/>
    <n v="349.43180000000001"/>
    <n v="2"/>
    <x v="437"/>
    <d v="2023-12-19T00:00:00"/>
    <x v="1"/>
    <x v="0"/>
    <n v="69.11"/>
    <x v="2"/>
  </r>
  <r>
    <s v="ORD113932"/>
    <x v="2"/>
    <x v="4"/>
    <n v="394.58"/>
    <n v="0.17"/>
    <n v="67.078600000000009"/>
    <n v="327.50139999999999"/>
    <n v="2"/>
    <x v="136"/>
    <d v="2024-11-25T00:00:00"/>
    <x v="2"/>
    <x v="0"/>
    <n v="102.21"/>
    <x v="0"/>
  </r>
  <r>
    <s v="ORD103832"/>
    <x v="3"/>
    <x v="4"/>
    <n v="397.97"/>
    <n v="0.03"/>
    <n v="11.9391"/>
    <n v="386.03090000000003"/>
    <n v="2"/>
    <x v="411"/>
    <d v="2023-04-12T00:00:00"/>
    <x v="2"/>
    <x v="2"/>
    <n v="60.73"/>
    <x v="2"/>
  </r>
  <r>
    <s v="ORD107168"/>
    <x v="2"/>
    <x v="3"/>
    <n v="401"/>
    <n v="0.17"/>
    <n v="68.17"/>
    <n v="332.83"/>
    <n v="2"/>
    <x v="366"/>
    <d v="2024-06-13T00:00:00"/>
    <x v="0"/>
    <x v="0"/>
    <n v="72.290000000000006"/>
    <x v="1"/>
  </r>
  <r>
    <s v="ORD108809"/>
    <x v="2"/>
    <x v="0"/>
    <n v="404.03"/>
    <n v="0.13"/>
    <n v="52.523899999999998"/>
    <n v="351.50609999999995"/>
    <n v="2"/>
    <x v="473"/>
    <d v="2023-09-05T00:00:00"/>
    <x v="0"/>
    <x v="2"/>
    <n v="118.29"/>
    <x v="4"/>
  </r>
  <r>
    <s v="ORD110219"/>
    <x v="2"/>
    <x v="0"/>
    <n v="407.02"/>
    <n v="0.09"/>
    <n v="36.631799999999998"/>
    <n v="370.38819999999998"/>
    <n v="2"/>
    <x v="91"/>
    <d v="2024-06-10T00:00:00"/>
    <x v="1"/>
    <x v="1"/>
    <n v="37.94"/>
    <x v="4"/>
  </r>
  <r>
    <s v="ORD112598"/>
    <x v="2"/>
    <x v="4"/>
    <n v="409.96"/>
    <n v="0.45"/>
    <n v="184.482"/>
    <n v="225.47799999999998"/>
    <n v="2"/>
    <x v="451"/>
    <d v="2024-07-04T00:00:00"/>
    <x v="1"/>
    <x v="1"/>
    <n v="62.3"/>
    <x v="2"/>
  </r>
  <r>
    <s v="ORD112817"/>
    <x v="1"/>
    <x v="4"/>
    <n v="413.09"/>
    <n v="0.14000000000000001"/>
    <n v="57.832599999999999"/>
    <n v="355.25739999999996"/>
    <n v="2"/>
    <x v="714"/>
    <d v="2024-06-16T00:00:00"/>
    <x v="1"/>
    <x v="0"/>
    <n v="26.32"/>
    <x v="1"/>
  </r>
  <r>
    <s v="ORD110036"/>
    <x v="0"/>
    <x v="0"/>
    <n v="416.73"/>
    <n v="0.38"/>
    <n v="158.35740000000001"/>
    <n v="258.37260000000003"/>
    <n v="2"/>
    <x v="724"/>
    <d v="2024-08-02T00:00:00"/>
    <x v="0"/>
    <x v="1"/>
    <n v="92.19"/>
    <x v="4"/>
  </r>
  <r>
    <s v="ORD107260"/>
    <x v="1"/>
    <x v="2"/>
    <n v="420.48"/>
    <n v="0.23"/>
    <n v="96.710400000000007"/>
    <n v="323.76960000000003"/>
    <n v="2"/>
    <x v="315"/>
    <d v="2023-12-03T00:00:00"/>
    <x v="2"/>
    <x v="2"/>
    <n v="50.4"/>
    <x v="4"/>
  </r>
  <r>
    <s v="ORD100359"/>
    <x v="0"/>
    <x v="2"/>
    <n v="425"/>
    <n v="0.33"/>
    <n v="140.25"/>
    <n v="284.75"/>
    <n v="2"/>
    <x v="443"/>
    <d v="2024-02-21T00:00:00"/>
    <x v="0"/>
    <x v="1"/>
    <n v="88.73"/>
    <x v="1"/>
  </r>
  <r>
    <s v="ORD110375"/>
    <x v="0"/>
    <x v="0"/>
    <n v="425.66"/>
    <n v="0.04"/>
    <n v="17.026400000000002"/>
    <n v="408.6336"/>
    <n v="2"/>
    <x v="656"/>
    <d v="2024-09-15T00:00:00"/>
    <x v="1"/>
    <x v="2"/>
    <n v="30.77"/>
    <x v="2"/>
  </r>
  <r>
    <s v="ORD103108"/>
    <x v="1"/>
    <x v="4"/>
    <n v="427.66"/>
    <n v="0"/>
    <n v="0"/>
    <n v="427.66"/>
    <n v="2"/>
    <x v="119"/>
    <d v="2024-05-17T00:00:00"/>
    <x v="0"/>
    <x v="0"/>
    <n v="99.62"/>
    <x v="2"/>
  </r>
  <r>
    <s v="ORD103476"/>
    <x v="0"/>
    <x v="1"/>
    <n v="428.06"/>
    <n v="0.06"/>
    <n v="25.683599999999998"/>
    <n v="402.37639999999999"/>
    <n v="2"/>
    <x v="556"/>
    <d v="2023-02-13T00:00:00"/>
    <x v="2"/>
    <x v="0"/>
    <n v="96.66"/>
    <x v="3"/>
  </r>
  <r>
    <s v="ORD110042"/>
    <x v="0"/>
    <x v="2"/>
    <n v="428.56"/>
    <n v="0.05"/>
    <n v="21.428000000000001"/>
    <n v="407.13200000000001"/>
    <n v="2"/>
    <x v="400"/>
    <d v="2024-01-10T00:00:00"/>
    <x v="0"/>
    <x v="0"/>
    <n v="57.74"/>
    <x v="3"/>
  </r>
  <r>
    <s v="ORD101425"/>
    <x v="2"/>
    <x v="1"/>
    <n v="434.42"/>
    <n v="0.33"/>
    <n v="143.35860000000002"/>
    <n v="291.06139999999999"/>
    <n v="2"/>
    <x v="335"/>
    <d v="2024-05-06T00:00:00"/>
    <x v="0"/>
    <x v="1"/>
    <n v="61.89"/>
    <x v="1"/>
  </r>
  <r>
    <s v="ORD101056"/>
    <x v="3"/>
    <x v="0"/>
    <n v="441.24"/>
    <n v="0.18"/>
    <n v="79.423199999999994"/>
    <n v="361.8168"/>
    <n v="2"/>
    <x v="723"/>
    <d v="2024-07-01T00:00:00"/>
    <x v="0"/>
    <x v="2"/>
    <n v="82.41"/>
    <x v="2"/>
  </r>
  <r>
    <s v="ORD111792"/>
    <x v="2"/>
    <x v="4"/>
    <n v="442.1"/>
    <n v="0.1"/>
    <n v="44.210000000000008"/>
    <n v="397.89"/>
    <n v="2"/>
    <x v="361"/>
    <d v="2023-05-29T00:00:00"/>
    <x v="1"/>
    <x v="2"/>
    <n v="38.47"/>
    <x v="4"/>
  </r>
  <r>
    <s v="ORD107820"/>
    <x v="0"/>
    <x v="1"/>
    <n v="447.45"/>
    <n v="0.36"/>
    <n v="161.08199999999999"/>
    <n v="286.36799999999999"/>
    <n v="2"/>
    <x v="226"/>
    <d v="2023-12-29T00:00:00"/>
    <x v="1"/>
    <x v="2"/>
    <n v="131.05000000000001"/>
    <x v="5"/>
  </r>
  <r>
    <s v="ORD103011"/>
    <x v="3"/>
    <x v="1"/>
    <n v="448.87"/>
    <n v="0.12"/>
    <n v="53.864399999999996"/>
    <n v="395.00560000000002"/>
    <n v="2"/>
    <x v="86"/>
    <d v="2023-01-18T00:00:00"/>
    <x v="1"/>
    <x v="1"/>
    <n v="130.37"/>
    <x v="5"/>
  </r>
  <r>
    <s v="ORD103906"/>
    <x v="0"/>
    <x v="3"/>
    <n v="451.1"/>
    <n v="0.2"/>
    <n v="90.220000000000013"/>
    <n v="360.88"/>
    <n v="2"/>
    <x v="305"/>
    <d v="2024-07-26T00:00:00"/>
    <x v="1"/>
    <x v="2"/>
    <n v="119.42"/>
    <x v="4"/>
  </r>
  <r>
    <s v="ORD102332"/>
    <x v="2"/>
    <x v="4"/>
    <n v="465.3"/>
    <n v="0.09"/>
    <n v="41.877000000000002"/>
    <n v="423.423"/>
    <n v="2"/>
    <x v="473"/>
    <d v="2023-09-04T00:00:00"/>
    <x v="1"/>
    <x v="0"/>
    <n v="27.68"/>
    <x v="2"/>
  </r>
  <r>
    <s v="ORD100416"/>
    <x v="1"/>
    <x v="0"/>
    <n v="465.41"/>
    <n v="0.42"/>
    <n v="195.47220000000002"/>
    <n v="269.93780000000004"/>
    <n v="2"/>
    <x v="160"/>
    <d v="2024-07-03T00:00:00"/>
    <x v="0"/>
    <x v="1"/>
    <n v="124.67"/>
    <x v="2"/>
  </r>
  <r>
    <s v="ORD109939"/>
    <x v="3"/>
    <x v="4"/>
    <n v="465.59"/>
    <n v="0.43"/>
    <n v="200.2037"/>
    <n v="265.38630000000001"/>
    <n v="2"/>
    <x v="690"/>
    <d v="2024-03-04T00:00:00"/>
    <x v="0"/>
    <x v="1"/>
    <n v="37.18"/>
    <x v="0"/>
  </r>
  <r>
    <s v="ORD100028"/>
    <x v="3"/>
    <x v="2"/>
    <n v="468.13"/>
    <n v="0.17"/>
    <n v="79.582100000000011"/>
    <n v="388.54789999999997"/>
    <n v="2"/>
    <x v="329"/>
    <d v="2023-12-01T00:00:00"/>
    <x v="1"/>
    <x v="2"/>
    <n v="43.58"/>
    <x v="5"/>
  </r>
  <r>
    <s v="ORD112807"/>
    <x v="3"/>
    <x v="0"/>
    <n v="472.4"/>
    <n v="0.32"/>
    <n v="151.16800000000001"/>
    <n v="321.23199999999997"/>
    <n v="2"/>
    <x v="303"/>
    <d v="2023-12-24T00:00:00"/>
    <x v="1"/>
    <x v="0"/>
    <n v="57.7"/>
    <x v="5"/>
  </r>
  <r>
    <s v="ORD102570"/>
    <x v="2"/>
    <x v="2"/>
    <n v="474.8"/>
    <n v="0.08"/>
    <n v="37.984000000000002"/>
    <n v="436.81600000000003"/>
    <n v="2"/>
    <x v="237"/>
    <d v="2024-08-04T00:00:00"/>
    <x v="1"/>
    <x v="1"/>
    <n v="80.42"/>
    <x v="0"/>
  </r>
  <r>
    <s v="ORD114734"/>
    <x v="1"/>
    <x v="4"/>
    <n v="476.34"/>
    <n v="0.2"/>
    <n v="95.268000000000001"/>
    <n v="381.072"/>
    <n v="2"/>
    <x v="375"/>
    <d v="2024-09-25T00:00:00"/>
    <x v="0"/>
    <x v="1"/>
    <n v="87.45"/>
    <x v="4"/>
  </r>
  <r>
    <s v="ORD114033"/>
    <x v="1"/>
    <x v="0"/>
    <n v="482.77"/>
    <n v="0.31"/>
    <n v="149.65869999999998"/>
    <n v="333.11130000000003"/>
    <n v="2"/>
    <x v="141"/>
    <d v="2024-02-01T00:00:00"/>
    <x v="2"/>
    <x v="2"/>
    <n v="47.75"/>
    <x v="3"/>
  </r>
  <r>
    <s v="ORD107049"/>
    <x v="0"/>
    <x v="3"/>
    <n v="483.41"/>
    <n v="0.04"/>
    <n v="19.336400000000001"/>
    <n v="464.0736"/>
    <n v="2"/>
    <x v="577"/>
    <d v="2023-05-16T00:00:00"/>
    <x v="0"/>
    <x v="1"/>
    <n v="141.52000000000001"/>
    <x v="2"/>
  </r>
  <r>
    <s v="ORD104036"/>
    <x v="2"/>
    <x v="4"/>
    <n v="483.79"/>
    <n v="0.19"/>
    <n v="91.920100000000005"/>
    <n v="391.86990000000003"/>
    <n v="2"/>
    <x v="274"/>
    <d v="2024-12-11T00:00:00"/>
    <x v="2"/>
    <x v="1"/>
    <n v="91.58"/>
    <x v="5"/>
  </r>
  <r>
    <s v="ORD109489"/>
    <x v="2"/>
    <x v="2"/>
    <n v="483.94"/>
    <n v="0.39"/>
    <n v="188.73660000000001"/>
    <n v="295.20339999999999"/>
    <n v="2"/>
    <x v="279"/>
    <d v="2023-04-26T00:00:00"/>
    <x v="0"/>
    <x v="2"/>
    <n v="54.85"/>
    <x v="5"/>
  </r>
  <r>
    <s v="ORD108099"/>
    <x v="0"/>
    <x v="3"/>
    <n v="486.05"/>
    <n v="0.26"/>
    <n v="126.373"/>
    <n v="359.67700000000002"/>
    <n v="2"/>
    <x v="249"/>
    <d v="2023-02-23T00:00:00"/>
    <x v="0"/>
    <x v="2"/>
    <n v="136.29"/>
    <x v="1"/>
  </r>
  <r>
    <s v="ORD112735"/>
    <x v="3"/>
    <x v="2"/>
    <n v="500.17"/>
    <n v="0.43"/>
    <n v="215.07310000000001"/>
    <n v="285.09690000000001"/>
    <n v="2"/>
    <x v="250"/>
    <d v="2023-08-30T00:00:00"/>
    <x v="2"/>
    <x v="2"/>
    <n v="80.930000000000007"/>
    <x v="1"/>
  </r>
  <r>
    <s v="ORD114062"/>
    <x v="2"/>
    <x v="0"/>
    <n v="501.67"/>
    <n v="0.41"/>
    <n v="205.68469999999999"/>
    <n v="295.98530000000005"/>
    <n v="2"/>
    <x v="685"/>
    <d v="2023-11-19T00:00:00"/>
    <x v="2"/>
    <x v="1"/>
    <n v="141.04"/>
    <x v="4"/>
  </r>
  <r>
    <s v="ORD110568"/>
    <x v="2"/>
    <x v="0"/>
    <n v="501.89"/>
    <n v="0.17"/>
    <n v="85.321300000000008"/>
    <n v="416.56869999999998"/>
    <n v="2"/>
    <x v="442"/>
    <d v="2023-10-23T00:00:00"/>
    <x v="2"/>
    <x v="2"/>
    <n v="25.95"/>
    <x v="5"/>
  </r>
  <r>
    <s v="ORD111725"/>
    <x v="1"/>
    <x v="2"/>
    <n v="507.32"/>
    <n v="0.1"/>
    <n v="50.731999999999999"/>
    <n v="456.58799999999997"/>
    <n v="2"/>
    <x v="661"/>
    <d v="2023-10-28T00:00:00"/>
    <x v="2"/>
    <x v="2"/>
    <n v="66.83"/>
    <x v="4"/>
  </r>
  <r>
    <s v="ORD108927"/>
    <x v="3"/>
    <x v="2"/>
    <n v="509.13"/>
    <n v="0.17"/>
    <n v="86.55210000000001"/>
    <n v="422.5779"/>
    <n v="2"/>
    <x v="104"/>
    <d v="2024-08-14T00:00:00"/>
    <x v="0"/>
    <x v="1"/>
    <n v="114.63"/>
    <x v="1"/>
  </r>
  <r>
    <s v="ORD113085"/>
    <x v="1"/>
    <x v="1"/>
    <n v="511.17"/>
    <n v="0.43"/>
    <n v="219.8031"/>
    <n v="291.36689999999999"/>
    <n v="2"/>
    <x v="204"/>
    <d v="2023-03-31T00:00:00"/>
    <x v="0"/>
    <x v="0"/>
    <n v="93.37"/>
    <x v="2"/>
  </r>
  <r>
    <s v="ORD101027"/>
    <x v="0"/>
    <x v="3"/>
    <n v="515.37"/>
    <n v="0.47"/>
    <n v="242.22389999999999"/>
    <n v="273.14610000000005"/>
    <n v="2"/>
    <x v="528"/>
    <d v="2024-05-03T00:00:00"/>
    <x v="2"/>
    <x v="2"/>
    <n v="57.11"/>
    <x v="0"/>
  </r>
  <r>
    <s v="ORD115213"/>
    <x v="0"/>
    <x v="3"/>
    <n v="516.79"/>
    <n v="0.36"/>
    <n v="186.04439999999997"/>
    <n v="330.74559999999997"/>
    <n v="2"/>
    <x v="686"/>
    <d v="2023-09-23T00:00:00"/>
    <x v="2"/>
    <x v="1"/>
    <n v="56.37"/>
    <x v="3"/>
  </r>
  <r>
    <s v="ORD114248"/>
    <x v="2"/>
    <x v="2"/>
    <n v="517.76"/>
    <n v="0.36"/>
    <n v="186.39359999999999"/>
    <n v="331.3664"/>
    <n v="2"/>
    <x v="577"/>
    <d v="2023-05-21T00:00:00"/>
    <x v="1"/>
    <x v="0"/>
    <n v="107.82"/>
    <x v="2"/>
  </r>
  <r>
    <s v="ORD112244"/>
    <x v="0"/>
    <x v="2"/>
    <n v="522.03"/>
    <n v="0.2"/>
    <n v="104.40600000000001"/>
    <n v="417.62399999999997"/>
    <n v="2"/>
    <x v="321"/>
    <d v="2024-02-04T00:00:00"/>
    <x v="0"/>
    <x v="1"/>
    <n v="90.64"/>
    <x v="3"/>
  </r>
  <r>
    <s v="ORD100363"/>
    <x v="2"/>
    <x v="3"/>
    <n v="524.01"/>
    <n v="7.0000000000000007E-2"/>
    <n v="36.680700000000002"/>
    <n v="487.32929999999999"/>
    <n v="2"/>
    <x v="519"/>
    <d v="2024-10-21T00:00:00"/>
    <x v="2"/>
    <x v="0"/>
    <n v="156.33000000000001"/>
    <x v="3"/>
  </r>
  <r>
    <s v="ORD114405"/>
    <x v="2"/>
    <x v="1"/>
    <n v="524.91"/>
    <n v="0.24"/>
    <n v="125.97839999999999"/>
    <n v="398.9316"/>
    <n v="2"/>
    <x v="523"/>
    <d v="2024-04-29T00:00:00"/>
    <x v="0"/>
    <x v="0"/>
    <n v="118.78"/>
    <x v="2"/>
  </r>
  <r>
    <s v="ORD105844"/>
    <x v="0"/>
    <x v="3"/>
    <n v="525.64"/>
    <n v="0.24"/>
    <n v="126.1536"/>
    <n v="399.4864"/>
    <n v="2"/>
    <x v="317"/>
    <d v="2023-06-28T00:00:00"/>
    <x v="1"/>
    <x v="2"/>
    <n v="83.27"/>
    <x v="4"/>
  </r>
  <r>
    <s v="ORD113726"/>
    <x v="2"/>
    <x v="1"/>
    <n v="530.99"/>
    <n v="0.24"/>
    <n v="127.4376"/>
    <n v="403.55240000000003"/>
    <n v="2"/>
    <x v="78"/>
    <d v="2023-02-25T00:00:00"/>
    <x v="0"/>
    <x v="0"/>
    <n v="84.57"/>
    <x v="4"/>
  </r>
  <r>
    <s v="ORD110538"/>
    <x v="2"/>
    <x v="4"/>
    <n v="534.85"/>
    <n v="0.49"/>
    <n v="262.07650000000001"/>
    <n v="272.77350000000001"/>
    <n v="2"/>
    <x v="572"/>
    <d v="2024-03-07T00:00:00"/>
    <x v="1"/>
    <x v="2"/>
    <n v="152.34"/>
    <x v="5"/>
  </r>
  <r>
    <s v="ORD112478"/>
    <x v="0"/>
    <x v="0"/>
    <n v="536.66999999999996"/>
    <n v="0.23"/>
    <n v="123.4341"/>
    <n v="413.23589999999996"/>
    <n v="2"/>
    <x v="36"/>
    <d v="2024-06-22T00:00:00"/>
    <x v="1"/>
    <x v="0"/>
    <n v="117.08"/>
    <x v="0"/>
  </r>
  <r>
    <s v="ORD106047"/>
    <x v="0"/>
    <x v="0"/>
    <n v="538.66"/>
    <n v="0.35"/>
    <n v="188.53099999999998"/>
    <n v="350.12900000000002"/>
    <n v="2"/>
    <x v="707"/>
    <d v="2023-07-22T00:00:00"/>
    <x v="1"/>
    <x v="0"/>
    <n v="32.270000000000003"/>
    <x v="0"/>
  </r>
  <r>
    <s v="ORD106977"/>
    <x v="1"/>
    <x v="3"/>
    <n v="541.46"/>
    <n v="0.43"/>
    <n v="232.82780000000002"/>
    <n v="308.63220000000001"/>
    <n v="2"/>
    <x v="565"/>
    <d v="2024-06-28T00:00:00"/>
    <x v="0"/>
    <x v="2"/>
    <n v="72.25"/>
    <x v="4"/>
  </r>
  <r>
    <s v="ORD102423"/>
    <x v="1"/>
    <x v="4"/>
    <n v="542.83000000000004"/>
    <n v="0.36"/>
    <n v="195.4188"/>
    <n v="347.41120000000001"/>
    <n v="2"/>
    <x v="344"/>
    <d v="2023-05-03T00:00:00"/>
    <x v="2"/>
    <x v="2"/>
    <n v="116.27"/>
    <x v="2"/>
  </r>
  <r>
    <s v="ORD114688"/>
    <x v="1"/>
    <x v="3"/>
    <n v="545.78"/>
    <n v="0.14000000000000001"/>
    <n v="76.409199999999998"/>
    <n v="469.37079999999997"/>
    <n v="2"/>
    <x v="598"/>
    <d v="2024-10-28T00:00:00"/>
    <x v="2"/>
    <x v="1"/>
    <n v="108.31"/>
    <x v="0"/>
  </r>
  <r>
    <s v="ORD108511"/>
    <x v="3"/>
    <x v="4"/>
    <n v="550.41999999999996"/>
    <n v="0.31"/>
    <n v="170.63019999999997"/>
    <n v="379.78980000000001"/>
    <n v="2"/>
    <x v="601"/>
    <d v="2023-06-03T00:00:00"/>
    <x v="2"/>
    <x v="0"/>
    <n v="79.180000000000007"/>
    <x v="0"/>
  </r>
  <r>
    <s v="ORD110445"/>
    <x v="3"/>
    <x v="0"/>
    <n v="551.37"/>
    <n v="0.28000000000000003"/>
    <n v="154.38360000000003"/>
    <n v="396.9864"/>
    <n v="2"/>
    <x v="358"/>
    <d v="2023-04-11T00:00:00"/>
    <x v="2"/>
    <x v="1"/>
    <n v="80.290000000000006"/>
    <x v="4"/>
  </r>
  <r>
    <s v="ORD110352"/>
    <x v="3"/>
    <x v="0"/>
    <n v="551.6"/>
    <n v="0.03"/>
    <n v="16.548000000000002"/>
    <n v="535.05200000000002"/>
    <n v="2"/>
    <x v="228"/>
    <d v="2023-08-15T00:00:00"/>
    <x v="1"/>
    <x v="1"/>
    <n v="32.49"/>
    <x v="2"/>
  </r>
  <r>
    <s v="ORD112784"/>
    <x v="0"/>
    <x v="1"/>
    <n v="566.91999999999996"/>
    <n v="0.35"/>
    <n v="198.42199999999997"/>
    <n v="368.49799999999999"/>
    <n v="2"/>
    <x v="78"/>
    <d v="2023-02-25T00:00:00"/>
    <x v="2"/>
    <x v="2"/>
    <n v="129.65"/>
    <x v="2"/>
  </r>
  <r>
    <s v="ORD113146"/>
    <x v="3"/>
    <x v="4"/>
    <n v="575.01"/>
    <n v="0"/>
    <n v="0"/>
    <n v="575.01"/>
    <n v="2"/>
    <x v="698"/>
    <d v="2023-11-25T00:00:00"/>
    <x v="1"/>
    <x v="1"/>
    <n v="44.01"/>
    <x v="3"/>
  </r>
  <r>
    <s v="ORD101043"/>
    <x v="1"/>
    <x v="0"/>
    <n v="575.86"/>
    <n v="0.09"/>
    <n v="51.827399999999997"/>
    <n v="524.0326"/>
    <n v="2"/>
    <x v="320"/>
    <d v="2023-08-25T00:00:00"/>
    <x v="2"/>
    <x v="0"/>
    <n v="112.81"/>
    <x v="2"/>
  </r>
  <r>
    <s v="ORD108382"/>
    <x v="3"/>
    <x v="1"/>
    <n v="577.1"/>
    <n v="0.18"/>
    <n v="103.878"/>
    <n v="473.22200000000004"/>
    <n v="2"/>
    <x v="458"/>
    <d v="2024-01-13T00:00:00"/>
    <x v="2"/>
    <x v="0"/>
    <n v="132.38999999999999"/>
    <x v="2"/>
  </r>
  <r>
    <s v="ORD101941"/>
    <x v="3"/>
    <x v="0"/>
    <n v="578.96"/>
    <n v="0.41"/>
    <n v="237.37360000000001"/>
    <n v="341.58640000000003"/>
    <n v="2"/>
    <x v="261"/>
    <d v="2024-12-02T00:00:00"/>
    <x v="1"/>
    <x v="0"/>
    <n v="90.21"/>
    <x v="4"/>
  </r>
  <r>
    <s v="ORD111190"/>
    <x v="2"/>
    <x v="1"/>
    <n v="580.08000000000004"/>
    <n v="0.42"/>
    <n v="243.6336"/>
    <n v="336.44640000000004"/>
    <n v="2"/>
    <x v="392"/>
    <d v="2024-01-09T00:00:00"/>
    <x v="2"/>
    <x v="1"/>
    <n v="168.97"/>
    <x v="5"/>
  </r>
  <r>
    <s v="ORD100776"/>
    <x v="1"/>
    <x v="0"/>
    <n v="587.70000000000005"/>
    <n v="0.49"/>
    <n v="287.97300000000001"/>
    <n v="299.72700000000003"/>
    <n v="2"/>
    <x v="519"/>
    <d v="2024-10-25T00:00:00"/>
    <x v="0"/>
    <x v="2"/>
    <n v="40.65"/>
    <x v="0"/>
  </r>
  <r>
    <s v="ORD113284"/>
    <x v="0"/>
    <x v="2"/>
    <n v="588.97"/>
    <n v="0.18"/>
    <n v="106.0146"/>
    <n v="482.95540000000005"/>
    <n v="2"/>
    <x v="621"/>
    <d v="2024-12-15T00:00:00"/>
    <x v="0"/>
    <x v="2"/>
    <n v="42.25"/>
    <x v="5"/>
  </r>
  <r>
    <s v="ORD108504"/>
    <x v="0"/>
    <x v="4"/>
    <n v="589.63"/>
    <n v="0.47"/>
    <n v="277.12610000000001"/>
    <n v="312.50389999999999"/>
    <n v="2"/>
    <x v="78"/>
    <d v="2023-02-22T00:00:00"/>
    <x v="0"/>
    <x v="0"/>
    <n v="148.63999999999999"/>
    <x v="0"/>
  </r>
  <r>
    <s v="ORD110076"/>
    <x v="1"/>
    <x v="1"/>
    <n v="591.62"/>
    <n v="0.13"/>
    <n v="76.910600000000002"/>
    <n v="514.70939999999996"/>
    <n v="2"/>
    <x v="256"/>
    <d v="2023-08-06T00:00:00"/>
    <x v="1"/>
    <x v="2"/>
    <n v="63.89"/>
    <x v="3"/>
  </r>
  <r>
    <s v="ORD109612"/>
    <x v="1"/>
    <x v="2"/>
    <n v="593.45000000000005"/>
    <n v="0.36"/>
    <n v="213.642"/>
    <n v="379.80800000000005"/>
    <n v="2"/>
    <x v="664"/>
    <d v="2024-04-25T00:00:00"/>
    <x v="0"/>
    <x v="2"/>
    <n v="173.85"/>
    <x v="3"/>
  </r>
  <r>
    <s v="ORD114169"/>
    <x v="0"/>
    <x v="4"/>
    <n v="594.30999999999995"/>
    <n v="0.03"/>
    <n v="17.829299999999996"/>
    <n v="576.48069999999996"/>
    <n v="2"/>
    <x v="35"/>
    <d v="2023-02-12T00:00:00"/>
    <x v="0"/>
    <x v="1"/>
    <n v="61.21"/>
    <x v="5"/>
  </r>
  <r>
    <s v="ORD101486"/>
    <x v="0"/>
    <x v="3"/>
    <n v="594.49"/>
    <n v="0.28999999999999998"/>
    <n v="172.40209999999999"/>
    <n v="422.08789999999999"/>
    <n v="2"/>
    <x v="612"/>
    <d v="2023-03-02T00:00:00"/>
    <x v="1"/>
    <x v="2"/>
    <n v="90.32"/>
    <x v="4"/>
  </r>
  <r>
    <s v="ORD105022"/>
    <x v="2"/>
    <x v="2"/>
    <n v="596.83000000000004"/>
    <n v="0.37"/>
    <n v="220.8271"/>
    <n v="376.00290000000007"/>
    <n v="2"/>
    <x v="570"/>
    <d v="2024-06-03T00:00:00"/>
    <x v="0"/>
    <x v="2"/>
    <n v="129.21"/>
    <x v="5"/>
  </r>
  <r>
    <s v="ORD105751"/>
    <x v="3"/>
    <x v="3"/>
    <n v="599.30999999999995"/>
    <n v="0.26"/>
    <n v="155.82059999999998"/>
    <n v="443.48939999999993"/>
    <n v="2"/>
    <x v="653"/>
    <d v="2024-03-18T00:00:00"/>
    <x v="0"/>
    <x v="2"/>
    <n v="134.91"/>
    <x v="4"/>
  </r>
  <r>
    <s v="ORD111713"/>
    <x v="0"/>
    <x v="2"/>
    <n v="599.57000000000005"/>
    <n v="0.33"/>
    <n v="197.85810000000004"/>
    <n v="401.71190000000001"/>
    <n v="2"/>
    <x v="496"/>
    <d v="2023-08-08T00:00:00"/>
    <x v="2"/>
    <x v="1"/>
    <n v="93.71"/>
    <x v="2"/>
  </r>
  <r>
    <s v="ORD115320"/>
    <x v="0"/>
    <x v="3"/>
    <n v="600.07000000000005"/>
    <n v="0.36"/>
    <n v="216.02520000000001"/>
    <n v="384.04480000000001"/>
    <n v="2"/>
    <x v="685"/>
    <d v="2023-11-20T00:00:00"/>
    <x v="0"/>
    <x v="2"/>
    <n v="179.59"/>
    <x v="3"/>
  </r>
  <r>
    <s v="ORD103411"/>
    <x v="0"/>
    <x v="2"/>
    <n v="604.15"/>
    <n v="0.13"/>
    <n v="78.539500000000004"/>
    <n v="525.6105"/>
    <n v="2"/>
    <x v="304"/>
    <d v="2024-03-29T00:00:00"/>
    <x v="1"/>
    <x v="0"/>
    <n v="78.64"/>
    <x v="0"/>
  </r>
  <r>
    <s v="ORD102494"/>
    <x v="1"/>
    <x v="4"/>
    <n v="604.77"/>
    <n v="0.05"/>
    <n v="30.238500000000002"/>
    <n v="574.53149999999994"/>
    <n v="2"/>
    <x v="353"/>
    <d v="2024-04-08T00:00:00"/>
    <x v="0"/>
    <x v="2"/>
    <n v="125.47"/>
    <x v="0"/>
  </r>
  <r>
    <s v="ORD111770"/>
    <x v="1"/>
    <x v="4"/>
    <n v="605.58000000000004"/>
    <n v="0.3"/>
    <n v="181.67400000000001"/>
    <n v="423.90600000000006"/>
    <n v="2"/>
    <x v="643"/>
    <d v="2024-06-18T00:00:00"/>
    <x v="1"/>
    <x v="2"/>
    <n v="163.88"/>
    <x v="4"/>
  </r>
  <r>
    <s v="ORD106005"/>
    <x v="2"/>
    <x v="2"/>
    <n v="609.78"/>
    <n v="0.21"/>
    <n v="128.0538"/>
    <n v="481.72619999999995"/>
    <n v="2"/>
    <x v="239"/>
    <d v="2023-08-29T00:00:00"/>
    <x v="0"/>
    <x v="0"/>
    <n v="128.36000000000001"/>
    <x v="4"/>
  </r>
  <r>
    <s v="ORD102802"/>
    <x v="3"/>
    <x v="3"/>
    <n v="610.21"/>
    <n v="0.32"/>
    <n v="195.2672"/>
    <n v="414.94280000000003"/>
    <n v="2"/>
    <x v="127"/>
    <d v="2023-11-21T00:00:00"/>
    <x v="0"/>
    <x v="1"/>
    <n v="128.78"/>
    <x v="1"/>
  </r>
  <r>
    <s v="ORD115096"/>
    <x v="2"/>
    <x v="1"/>
    <n v="610.89"/>
    <n v="0.28000000000000003"/>
    <n v="171.04920000000001"/>
    <n v="439.84079999999994"/>
    <n v="2"/>
    <x v="447"/>
    <d v="2024-06-03T00:00:00"/>
    <x v="0"/>
    <x v="2"/>
    <n v="71.510000000000005"/>
    <x v="5"/>
  </r>
  <r>
    <s v="ORD101626"/>
    <x v="1"/>
    <x v="2"/>
    <n v="612.16999999999996"/>
    <n v="0.22"/>
    <n v="134.67740000000001"/>
    <n v="477.49259999999992"/>
    <n v="2"/>
    <x v="645"/>
    <d v="2024-03-31T00:00:00"/>
    <x v="2"/>
    <x v="2"/>
    <n v="85.64"/>
    <x v="3"/>
  </r>
  <r>
    <s v="ORD107228"/>
    <x v="0"/>
    <x v="2"/>
    <n v="613.98"/>
    <n v="7.0000000000000007E-2"/>
    <n v="42.978600000000007"/>
    <n v="571.00139999999999"/>
    <n v="2"/>
    <x v="394"/>
    <d v="2024-02-09T00:00:00"/>
    <x v="2"/>
    <x v="2"/>
    <n v="145.53"/>
    <x v="5"/>
  </r>
  <r>
    <s v="ORD113291"/>
    <x v="1"/>
    <x v="1"/>
    <n v="617.12"/>
    <n v="0.19"/>
    <n v="117.25280000000001"/>
    <n v="499.86720000000003"/>
    <n v="2"/>
    <x v="265"/>
    <d v="2023-10-15T00:00:00"/>
    <x v="0"/>
    <x v="2"/>
    <n v="45.36"/>
    <x v="5"/>
  </r>
  <r>
    <s v="ORD113205"/>
    <x v="3"/>
    <x v="0"/>
    <n v="618.32000000000005"/>
    <n v="0.15"/>
    <n v="92.748000000000005"/>
    <n v="525.572"/>
    <n v="2"/>
    <x v="145"/>
    <d v="2023-11-02T00:00:00"/>
    <x v="2"/>
    <x v="1"/>
    <n v="173.07"/>
    <x v="0"/>
  </r>
  <r>
    <s v="ORD111353"/>
    <x v="1"/>
    <x v="1"/>
    <n v="619.35"/>
    <n v="0.3"/>
    <n v="185.80500000000001"/>
    <n v="433.54500000000002"/>
    <n v="2"/>
    <x v="564"/>
    <d v="2023-05-04T00:00:00"/>
    <x v="0"/>
    <x v="1"/>
    <n v="73.239999999999995"/>
    <x v="2"/>
  </r>
  <r>
    <s v="ORD112304"/>
    <x v="1"/>
    <x v="2"/>
    <n v="620.5"/>
    <n v="0.16"/>
    <n v="99.28"/>
    <n v="521.22"/>
    <n v="2"/>
    <x v="233"/>
    <d v="2023-05-05T00:00:00"/>
    <x v="2"/>
    <x v="0"/>
    <n v="171.92"/>
    <x v="1"/>
  </r>
  <r>
    <s v="ORD114318"/>
    <x v="1"/>
    <x v="1"/>
    <n v="622.89"/>
    <n v="0.47"/>
    <n v="292.75829999999996"/>
    <n v="330.13170000000002"/>
    <n v="2"/>
    <x v="298"/>
    <d v="2023-03-01T00:00:00"/>
    <x v="0"/>
    <x v="1"/>
    <n v="152.21"/>
    <x v="4"/>
  </r>
  <r>
    <s v="ORD104367"/>
    <x v="1"/>
    <x v="2"/>
    <n v="625.04999999999995"/>
    <n v="0.21"/>
    <n v="131.26049999999998"/>
    <n v="493.78949999999998"/>
    <n v="2"/>
    <x v="602"/>
    <d v="2023-05-13T00:00:00"/>
    <x v="1"/>
    <x v="2"/>
    <n v="72.19"/>
    <x v="1"/>
  </r>
  <r>
    <s v="ORD109550"/>
    <x v="3"/>
    <x v="3"/>
    <n v="632.58000000000004"/>
    <n v="0.42"/>
    <n v="265.68360000000001"/>
    <n v="366.89640000000003"/>
    <n v="2"/>
    <x v="141"/>
    <d v="2024-02-03T00:00:00"/>
    <x v="0"/>
    <x v="1"/>
    <n v="132.38999999999999"/>
    <x v="3"/>
  </r>
  <r>
    <s v="ORD113953"/>
    <x v="2"/>
    <x v="0"/>
    <n v="634.25"/>
    <n v="0.2"/>
    <n v="126.85000000000001"/>
    <n v="507.4"/>
    <n v="2"/>
    <x v="525"/>
    <d v="2024-07-14T00:00:00"/>
    <x v="2"/>
    <x v="1"/>
    <n v="57.91"/>
    <x v="4"/>
  </r>
  <r>
    <s v="ORD101482"/>
    <x v="2"/>
    <x v="2"/>
    <n v="634.65"/>
    <n v="0.4"/>
    <n v="253.86"/>
    <n v="380.78999999999996"/>
    <n v="2"/>
    <x v="546"/>
    <d v="2024-11-23T00:00:00"/>
    <x v="0"/>
    <x v="2"/>
    <n v="95.49"/>
    <x v="1"/>
  </r>
  <r>
    <s v="ORD109811"/>
    <x v="2"/>
    <x v="1"/>
    <n v="635.57000000000005"/>
    <n v="7.0000000000000007E-2"/>
    <n v="44.489900000000006"/>
    <n v="591.08010000000002"/>
    <n v="2"/>
    <x v="118"/>
    <d v="2024-10-01T00:00:00"/>
    <x v="1"/>
    <x v="2"/>
    <n v="110.82"/>
    <x v="2"/>
  </r>
  <r>
    <s v="ORD114419"/>
    <x v="0"/>
    <x v="0"/>
    <n v="647.55999999999995"/>
    <n v="0.31"/>
    <n v="200.74359999999999"/>
    <n v="446.81639999999993"/>
    <n v="2"/>
    <x v="433"/>
    <d v="2023-04-17T00:00:00"/>
    <x v="1"/>
    <x v="1"/>
    <n v="171.28"/>
    <x v="5"/>
  </r>
  <r>
    <s v="ORD107403"/>
    <x v="3"/>
    <x v="3"/>
    <n v="647.82000000000005"/>
    <n v="0.05"/>
    <n v="32.391000000000005"/>
    <n v="615.42900000000009"/>
    <n v="2"/>
    <x v="436"/>
    <d v="2024-10-27T00:00:00"/>
    <x v="2"/>
    <x v="0"/>
    <n v="148.32"/>
    <x v="3"/>
  </r>
  <r>
    <s v="ORD115172"/>
    <x v="3"/>
    <x v="3"/>
    <n v="651.09"/>
    <n v="0.47"/>
    <n v="306.01229999999998"/>
    <n v="345.07770000000005"/>
    <n v="2"/>
    <x v="43"/>
    <d v="2024-12-30T00:00:00"/>
    <x v="2"/>
    <x v="0"/>
    <n v="146.85"/>
    <x v="5"/>
  </r>
  <r>
    <s v="ORD105082"/>
    <x v="0"/>
    <x v="1"/>
    <n v="655.92"/>
    <n v="0.23"/>
    <n v="150.86160000000001"/>
    <n v="505.05839999999995"/>
    <n v="2"/>
    <x v="348"/>
    <d v="2023-09-10T00:00:00"/>
    <x v="2"/>
    <x v="0"/>
    <n v="171.44"/>
    <x v="5"/>
  </r>
  <r>
    <s v="ORD113077"/>
    <x v="2"/>
    <x v="1"/>
    <n v="664.57"/>
    <n v="0.38"/>
    <n v="252.53660000000002"/>
    <n v="412.03340000000003"/>
    <n v="2"/>
    <x v="276"/>
    <d v="2024-04-12T00:00:00"/>
    <x v="1"/>
    <x v="1"/>
    <n v="175.72"/>
    <x v="4"/>
  </r>
  <r>
    <s v="ORD107389"/>
    <x v="3"/>
    <x v="4"/>
    <n v="666.8"/>
    <n v="0.38"/>
    <n v="253.38399999999999"/>
    <n v="413.41599999999994"/>
    <n v="2"/>
    <x v="442"/>
    <d v="2023-10-18T00:00:00"/>
    <x v="1"/>
    <x v="0"/>
    <n v="105.62"/>
    <x v="4"/>
  </r>
  <r>
    <s v="ORD106413"/>
    <x v="3"/>
    <x v="0"/>
    <n v="670.2"/>
    <n v="0.27"/>
    <n v="180.95400000000004"/>
    <n v="489.24599999999998"/>
    <n v="2"/>
    <x v="563"/>
    <d v="2023-07-17T00:00:00"/>
    <x v="1"/>
    <x v="0"/>
    <n v="75.53"/>
    <x v="0"/>
  </r>
  <r>
    <s v="ORD113537"/>
    <x v="3"/>
    <x v="1"/>
    <n v="673.24"/>
    <n v="0.32"/>
    <n v="215.43680000000001"/>
    <n v="457.8032"/>
    <n v="2"/>
    <x v="249"/>
    <d v="2023-02-18T00:00:00"/>
    <x v="1"/>
    <x v="0"/>
    <n v="185.18"/>
    <x v="4"/>
  </r>
  <r>
    <s v="ORD109804"/>
    <x v="2"/>
    <x v="3"/>
    <n v="676.89"/>
    <n v="0.46"/>
    <n v="311.36939999999998"/>
    <n v="365.5206"/>
    <n v="2"/>
    <x v="300"/>
    <d v="2023-08-11T00:00:00"/>
    <x v="0"/>
    <x v="2"/>
    <n v="102.65"/>
    <x v="4"/>
  </r>
  <r>
    <s v="ORD102465"/>
    <x v="0"/>
    <x v="4"/>
    <n v="681.96"/>
    <n v="0.22"/>
    <n v="150.03120000000001"/>
    <n v="531.92880000000002"/>
    <n v="2"/>
    <x v="274"/>
    <d v="2024-12-13T00:00:00"/>
    <x v="2"/>
    <x v="0"/>
    <n v="83.43"/>
    <x v="1"/>
  </r>
  <r>
    <s v="ORD103965"/>
    <x v="3"/>
    <x v="3"/>
    <n v="682.42"/>
    <n v="0.35"/>
    <n v="238.84699999999998"/>
    <n v="443.57299999999998"/>
    <n v="2"/>
    <x v="89"/>
    <d v="2024-11-17T00:00:00"/>
    <x v="2"/>
    <x v="0"/>
    <n v="73.67"/>
    <x v="4"/>
  </r>
  <r>
    <s v="ORD114367"/>
    <x v="3"/>
    <x v="2"/>
    <n v="684.14"/>
    <n v="0.44"/>
    <n v="301.02159999999998"/>
    <n v="383.11840000000001"/>
    <n v="2"/>
    <x v="554"/>
    <d v="2024-07-02T00:00:00"/>
    <x v="2"/>
    <x v="1"/>
    <n v="36.29"/>
    <x v="4"/>
  </r>
  <r>
    <s v="ORD108945"/>
    <x v="2"/>
    <x v="2"/>
    <n v="684.29"/>
    <n v="0.41"/>
    <n v="280.55889999999999"/>
    <n v="403.73109999999997"/>
    <n v="2"/>
    <x v="450"/>
    <d v="2023-12-09T00:00:00"/>
    <x v="1"/>
    <x v="0"/>
    <n v="101.16"/>
    <x v="0"/>
  </r>
  <r>
    <s v="ORD110487"/>
    <x v="1"/>
    <x v="2"/>
    <n v="685.19"/>
    <n v="0.16"/>
    <n v="109.63040000000001"/>
    <n v="575.55960000000005"/>
    <n v="2"/>
    <x v="254"/>
    <d v="2024-10-30T00:00:00"/>
    <x v="1"/>
    <x v="0"/>
    <n v="177.11"/>
    <x v="4"/>
  </r>
  <r>
    <s v="ORD113556"/>
    <x v="2"/>
    <x v="2"/>
    <n v="689.44"/>
    <n v="0.37"/>
    <n v="255.09280000000001"/>
    <n v="434.34720000000004"/>
    <n v="2"/>
    <x v="45"/>
    <d v="2023-06-01T00:00:00"/>
    <x v="0"/>
    <x v="0"/>
    <n v="57.51"/>
    <x v="4"/>
  </r>
  <r>
    <s v="ORD102516"/>
    <x v="0"/>
    <x v="3"/>
    <n v="689.95"/>
    <n v="0.28000000000000003"/>
    <n v="193.18600000000004"/>
    <n v="496.76400000000001"/>
    <n v="2"/>
    <x v="569"/>
    <d v="2024-04-20T00:00:00"/>
    <x v="0"/>
    <x v="2"/>
    <n v="94.63"/>
    <x v="2"/>
  </r>
  <r>
    <s v="ORD103687"/>
    <x v="2"/>
    <x v="2"/>
    <n v="699.86"/>
    <n v="0.34"/>
    <n v="237.95240000000001"/>
    <n v="461.9076"/>
    <n v="2"/>
    <x v="11"/>
    <d v="2024-06-02T00:00:00"/>
    <x v="2"/>
    <x v="2"/>
    <n v="155.93"/>
    <x v="5"/>
  </r>
  <r>
    <s v="ORD105462"/>
    <x v="0"/>
    <x v="0"/>
    <n v="699.89"/>
    <n v="0.47"/>
    <n v="328.94829999999996"/>
    <n v="370.94170000000003"/>
    <n v="2"/>
    <x v="416"/>
    <d v="2024-05-09T00:00:00"/>
    <x v="1"/>
    <x v="1"/>
    <n v="149.41"/>
    <x v="5"/>
  </r>
  <r>
    <s v="ORD100840"/>
    <x v="0"/>
    <x v="4"/>
    <n v="713.13"/>
    <n v="0.17"/>
    <n v="121.2321"/>
    <n v="591.89789999999994"/>
    <n v="2"/>
    <x v="273"/>
    <d v="2024-04-19T00:00:00"/>
    <x v="0"/>
    <x v="2"/>
    <n v="80.319999999999993"/>
    <x v="4"/>
  </r>
  <r>
    <s v="ORD103997"/>
    <x v="2"/>
    <x v="1"/>
    <n v="723.6"/>
    <n v="0.37"/>
    <n v="267.73200000000003"/>
    <n v="455.86799999999999"/>
    <n v="2"/>
    <x v="296"/>
    <d v="2024-06-13T00:00:00"/>
    <x v="1"/>
    <x v="0"/>
    <n v="54.74"/>
    <x v="1"/>
  </r>
  <r>
    <s v="ORD106089"/>
    <x v="2"/>
    <x v="3"/>
    <n v="730.8"/>
    <n v="0.37"/>
    <n v="270.39599999999996"/>
    <n v="460.404"/>
    <n v="2"/>
    <x v="380"/>
    <d v="2024-03-17T00:00:00"/>
    <x v="0"/>
    <x v="0"/>
    <n v="169.21"/>
    <x v="1"/>
  </r>
  <r>
    <s v="ORD114213"/>
    <x v="1"/>
    <x v="3"/>
    <n v="736.72"/>
    <n v="0.09"/>
    <n v="66.3048"/>
    <n v="670.41520000000003"/>
    <n v="2"/>
    <x v="718"/>
    <d v="2024-08-11T00:00:00"/>
    <x v="1"/>
    <x v="1"/>
    <n v="145.32"/>
    <x v="3"/>
  </r>
  <r>
    <s v="ORD102477"/>
    <x v="3"/>
    <x v="4"/>
    <n v="738.71"/>
    <n v="0.24"/>
    <n v="177.29040000000001"/>
    <n v="561.41960000000006"/>
    <n v="2"/>
    <x v="323"/>
    <d v="2023-09-01T00:00:00"/>
    <x v="1"/>
    <x v="0"/>
    <n v="204.22"/>
    <x v="1"/>
  </r>
  <r>
    <s v="ORD111209"/>
    <x v="3"/>
    <x v="0"/>
    <n v="738.78"/>
    <n v="0.08"/>
    <n v="59.102399999999996"/>
    <n v="679.67759999999998"/>
    <n v="2"/>
    <x v="665"/>
    <d v="2023-10-09T00:00:00"/>
    <x v="1"/>
    <x v="1"/>
    <n v="162.57"/>
    <x v="1"/>
  </r>
  <r>
    <s v="ORD112582"/>
    <x v="0"/>
    <x v="1"/>
    <n v="740.06"/>
    <n v="0.22"/>
    <n v="162.81319999999999"/>
    <n v="577.24679999999989"/>
    <n v="2"/>
    <x v="727"/>
    <d v="2024-03-08T00:00:00"/>
    <x v="1"/>
    <x v="0"/>
    <n v="161.72999999999999"/>
    <x v="2"/>
  </r>
  <r>
    <s v="ORD102097"/>
    <x v="2"/>
    <x v="0"/>
    <n v="746.42"/>
    <n v="0.33"/>
    <n v="246.3186"/>
    <n v="500.10139999999996"/>
    <n v="2"/>
    <x v="51"/>
    <d v="2023-12-18T00:00:00"/>
    <x v="0"/>
    <x v="0"/>
    <n v="87.65"/>
    <x v="3"/>
  </r>
  <r>
    <s v="ORD112466"/>
    <x v="0"/>
    <x v="3"/>
    <n v="750.38"/>
    <n v="0.05"/>
    <n v="37.518999999999998"/>
    <n v="712.86099999999999"/>
    <n v="2"/>
    <x v="706"/>
    <d v="2024-04-26T00:00:00"/>
    <x v="2"/>
    <x v="2"/>
    <n v="156.06"/>
    <x v="2"/>
  </r>
  <r>
    <s v="ORD107456"/>
    <x v="3"/>
    <x v="4"/>
    <n v="762.34"/>
    <n v="0.01"/>
    <n v="7.6234000000000002"/>
    <n v="754.71660000000008"/>
    <n v="2"/>
    <x v="643"/>
    <d v="2024-06-12T00:00:00"/>
    <x v="1"/>
    <x v="1"/>
    <n v="123.78"/>
    <x v="0"/>
  </r>
  <r>
    <s v="ORD107370"/>
    <x v="1"/>
    <x v="2"/>
    <n v="764.48"/>
    <n v="0.32"/>
    <n v="244.6336"/>
    <n v="519.84640000000002"/>
    <n v="2"/>
    <x v="557"/>
    <d v="2023-03-10T00:00:00"/>
    <x v="0"/>
    <x v="2"/>
    <n v="193.42"/>
    <x v="0"/>
  </r>
  <r>
    <s v="ORD100280"/>
    <x v="3"/>
    <x v="2"/>
    <n v="767.49"/>
    <n v="0.1"/>
    <n v="76.749000000000009"/>
    <n v="690.74099999999999"/>
    <n v="2"/>
    <x v="183"/>
    <d v="2023-05-27T00:00:00"/>
    <x v="0"/>
    <x v="1"/>
    <n v="139.09"/>
    <x v="3"/>
  </r>
  <r>
    <s v="ORD101913"/>
    <x v="2"/>
    <x v="2"/>
    <n v="776.96"/>
    <n v="0.01"/>
    <n v="7.7696000000000005"/>
    <n v="769.19040000000007"/>
    <n v="2"/>
    <x v="517"/>
    <d v="2024-08-12T00:00:00"/>
    <x v="1"/>
    <x v="2"/>
    <n v="99.32"/>
    <x v="3"/>
  </r>
  <r>
    <s v="ORD107741"/>
    <x v="2"/>
    <x v="4"/>
    <n v="777.33"/>
    <n v="0.17"/>
    <n v="132.14610000000002"/>
    <n v="645.18389999999999"/>
    <n v="2"/>
    <x v="333"/>
    <d v="2023-03-27T00:00:00"/>
    <x v="2"/>
    <x v="0"/>
    <n v="217.56"/>
    <x v="4"/>
  </r>
  <r>
    <s v="ORD111248"/>
    <x v="3"/>
    <x v="1"/>
    <n v="777.48"/>
    <n v="0"/>
    <n v="0"/>
    <n v="777.48"/>
    <n v="2"/>
    <x v="218"/>
    <d v="2024-11-07T00:00:00"/>
    <x v="2"/>
    <x v="0"/>
    <n v="79.52"/>
    <x v="5"/>
  </r>
  <r>
    <s v="ORD108062"/>
    <x v="1"/>
    <x v="0"/>
    <n v="780.68"/>
    <n v="0.02"/>
    <n v="15.6136"/>
    <n v="765.06639999999993"/>
    <n v="2"/>
    <x v="208"/>
    <d v="2024-08-06T00:00:00"/>
    <x v="2"/>
    <x v="2"/>
    <n v="88.3"/>
    <x v="4"/>
  </r>
  <r>
    <s v="ORD101163"/>
    <x v="2"/>
    <x v="1"/>
    <n v="781.18"/>
    <n v="0.33"/>
    <n v="257.7894"/>
    <n v="523.39059999999995"/>
    <n v="2"/>
    <x v="544"/>
    <d v="2023-11-16T00:00:00"/>
    <x v="2"/>
    <x v="1"/>
    <n v="205.48"/>
    <x v="5"/>
  </r>
  <r>
    <s v="ORD101336"/>
    <x v="0"/>
    <x v="2"/>
    <n v="783.05"/>
    <n v="0.25"/>
    <n v="195.76249999999999"/>
    <n v="587.28749999999991"/>
    <n v="2"/>
    <x v="190"/>
    <d v="2023-10-28T00:00:00"/>
    <x v="2"/>
    <x v="0"/>
    <n v="157.58000000000001"/>
    <x v="0"/>
  </r>
  <r>
    <s v="ORD101039"/>
    <x v="0"/>
    <x v="2"/>
    <n v="784.1"/>
    <n v="0"/>
    <n v="0"/>
    <n v="784.1"/>
    <n v="2"/>
    <x v="368"/>
    <d v="2024-05-19T00:00:00"/>
    <x v="1"/>
    <x v="1"/>
    <n v="86.21"/>
    <x v="3"/>
  </r>
  <r>
    <s v="ORD113418"/>
    <x v="3"/>
    <x v="2"/>
    <n v="794.46"/>
    <n v="0.45"/>
    <n v="357.50700000000001"/>
    <n v="436.95300000000003"/>
    <n v="2"/>
    <x v="172"/>
    <d v="2023-07-11T00:00:00"/>
    <x v="0"/>
    <x v="0"/>
    <n v="167.72"/>
    <x v="5"/>
  </r>
  <r>
    <s v="ORD110318"/>
    <x v="0"/>
    <x v="4"/>
    <n v="797.27"/>
    <n v="0.46"/>
    <n v="366.74420000000003"/>
    <n v="430.52579999999995"/>
    <n v="2"/>
    <x v="157"/>
    <d v="2024-07-31T00:00:00"/>
    <x v="1"/>
    <x v="0"/>
    <n v="46.15"/>
    <x v="4"/>
  </r>
  <r>
    <s v="ORD100154"/>
    <x v="1"/>
    <x v="1"/>
    <n v="804.72"/>
    <n v="0.41"/>
    <n v="329.93520000000001"/>
    <n v="474.78480000000002"/>
    <n v="2"/>
    <x v="714"/>
    <d v="2024-06-17T00:00:00"/>
    <x v="2"/>
    <x v="2"/>
    <n v="182.68"/>
    <x v="3"/>
  </r>
  <r>
    <s v="ORD101193"/>
    <x v="3"/>
    <x v="3"/>
    <n v="806.98"/>
    <n v="0.16"/>
    <n v="129.11680000000001"/>
    <n v="677.86320000000001"/>
    <n v="2"/>
    <x v="208"/>
    <d v="2024-08-08T00:00:00"/>
    <x v="0"/>
    <x v="2"/>
    <n v="55.3"/>
    <x v="5"/>
  </r>
  <r>
    <s v="ORD104764"/>
    <x v="0"/>
    <x v="2"/>
    <n v="807.59"/>
    <n v="0.49"/>
    <n v="395.71910000000003"/>
    <n v="411.87090000000001"/>
    <n v="2"/>
    <x v="674"/>
    <d v="2024-12-03T00:00:00"/>
    <x v="1"/>
    <x v="1"/>
    <n v="187.6"/>
    <x v="5"/>
  </r>
  <r>
    <s v="ORD109628"/>
    <x v="1"/>
    <x v="3"/>
    <n v="811.46"/>
    <n v="0.49"/>
    <n v="397.61540000000002"/>
    <n v="413.84460000000001"/>
    <n v="2"/>
    <x v="38"/>
    <d v="2024-01-15T00:00:00"/>
    <x v="0"/>
    <x v="1"/>
    <n v="237.47"/>
    <x v="0"/>
  </r>
  <r>
    <s v="ORD106484"/>
    <x v="0"/>
    <x v="4"/>
    <n v="824.01"/>
    <n v="0.27"/>
    <n v="222.48270000000002"/>
    <n v="601.52729999999997"/>
    <n v="2"/>
    <x v="630"/>
    <d v="2023-04-11T00:00:00"/>
    <x v="1"/>
    <x v="2"/>
    <n v="145.83000000000001"/>
    <x v="5"/>
  </r>
  <r>
    <s v="ORD107675"/>
    <x v="1"/>
    <x v="3"/>
    <n v="824.04"/>
    <n v="0.25"/>
    <n v="206.01"/>
    <n v="618.03"/>
    <n v="2"/>
    <x v="650"/>
    <d v="2024-06-01T00:00:00"/>
    <x v="2"/>
    <x v="0"/>
    <n v="67.400000000000006"/>
    <x v="5"/>
  </r>
  <r>
    <s v="ORD111332"/>
    <x v="2"/>
    <x v="1"/>
    <n v="830.35"/>
    <n v="0.3"/>
    <n v="249.10499999999999"/>
    <n v="581.245"/>
    <n v="2"/>
    <x v="196"/>
    <d v="2024-05-01T00:00:00"/>
    <x v="2"/>
    <x v="2"/>
    <n v="116.15"/>
    <x v="5"/>
  </r>
  <r>
    <s v="ORD101322"/>
    <x v="1"/>
    <x v="4"/>
    <n v="831.58"/>
    <n v="0.36"/>
    <n v="299.36880000000002"/>
    <n v="532.21119999999996"/>
    <n v="2"/>
    <x v="209"/>
    <d v="2024-03-25T00:00:00"/>
    <x v="0"/>
    <x v="2"/>
    <n v="103.73"/>
    <x v="4"/>
  </r>
  <r>
    <s v="ORD105672"/>
    <x v="0"/>
    <x v="1"/>
    <n v="832.86"/>
    <n v="0.24"/>
    <n v="199.88640000000001"/>
    <n v="632.97360000000003"/>
    <n v="2"/>
    <x v="583"/>
    <d v="2023-10-06T00:00:00"/>
    <x v="2"/>
    <x v="0"/>
    <n v="129.03"/>
    <x v="1"/>
  </r>
  <r>
    <s v="ORD109470"/>
    <x v="3"/>
    <x v="0"/>
    <n v="836.35"/>
    <n v="0.03"/>
    <n v="25.090499999999999"/>
    <n v="811.2595"/>
    <n v="2"/>
    <x v="450"/>
    <d v="2023-12-09T00:00:00"/>
    <x v="1"/>
    <x v="0"/>
    <n v="188.36"/>
    <x v="3"/>
  </r>
  <r>
    <s v="ORD103683"/>
    <x v="2"/>
    <x v="3"/>
    <n v="836.45"/>
    <n v="0.26"/>
    <n v="217.47700000000003"/>
    <n v="618.97299999999996"/>
    <n v="2"/>
    <x v="578"/>
    <d v="2024-04-08T00:00:00"/>
    <x v="2"/>
    <x v="1"/>
    <n v="85.68"/>
    <x v="1"/>
  </r>
  <r>
    <s v="ORD114834"/>
    <x v="1"/>
    <x v="0"/>
    <n v="838.55"/>
    <n v="0.06"/>
    <n v="50.312999999999995"/>
    <n v="788.23699999999997"/>
    <n v="2"/>
    <x v="90"/>
    <d v="2024-09-22T00:00:00"/>
    <x v="1"/>
    <x v="0"/>
    <n v="120.05"/>
    <x v="1"/>
  </r>
  <r>
    <s v="ORD111531"/>
    <x v="1"/>
    <x v="2"/>
    <n v="839.13"/>
    <n v="0.45"/>
    <n v="377.60849999999999"/>
    <n v="461.5215"/>
    <n v="2"/>
    <x v="211"/>
    <d v="2023-05-25T00:00:00"/>
    <x v="1"/>
    <x v="0"/>
    <n v="159.37"/>
    <x v="0"/>
  </r>
  <r>
    <s v="ORD112837"/>
    <x v="0"/>
    <x v="2"/>
    <n v="841.73"/>
    <n v="0.18"/>
    <n v="151.51140000000001"/>
    <n v="690.21860000000004"/>
    <n v="2"/>
    <x v="515"/>
    <d v="2024-06-19T00:00:00"/>
    <x v="1"/>
    <x v="0"/>
    <n v="250.27"/>
    <x v="2"/>
  </r>
  <r>
    <s v="ORD109980"/>
    <x v="3"/>
    <x v="1"/>
    <n v="842.67"/>
    <n v="0.4"/>
    <n v="337.06799999999998"/>
    <n v="505.60199999999998"/>
    <n v="2"/>
    <x v="339"/>
    <d v="2023-02-25T00:00:00"/>
    <x v="1"/>
    <x v="2"/>
    <n v="188.3"/>
    <x v="5"/>
  </r>
  <r>
    <s v="ORD100207"/>
    <x v="3"/>
    <x v="2"/>
    <n v="844.24"/>
    <n v="0"/>
    <n v="0"/>
    <n v="844.24"/>
    <n v="2"/>
    <x v="349"/>
    <d v="2024-07-25T00:00:00"/>
    <x v="2"/>
    <x v="1"/>
    <n v="47.74"/>
    <x v="4"/>
  </r>
  <r>
    <s v="ORD108631"/>
    <x v="2"/>
    <x v="0"/>
    <n v="845.26"/>
    <n v="0.2"/>
    <n v="169.05200000000002"/>
    <n v="676.20799999999997"/>
    <n v="2"/>
    <x v="693"/>
    <d v="2023-07-14T00:00:00"/>
    <x v="0"/>
    <x v="1"/>
    <n v="116.93"/>
    <x v="4"/>
  </r>
  <r>
    <s v="ORD111191"/>
    <x v="1"/>
    <x v="2"/>
    <n v="849.68"/>
    <n v="0.14000000000000001"/>
    <n v="118.9552"/>
    <n v="730.72479999999996"/>
    <n v="2"/>
    <x v="651"/>
    <d v="2024-11-20T00:00:00"/>
    <x v="1"/>
    <x v="1"/>
    <n v="82.2"/>
    <x v="3"/>
  </r>
  <r>
    <s v="ORD106975"/>
    <x v="3"/>
    <x v="3"/>
    <n v="849.88"/>
    <n v="0.26"/>
    <n v="220.96880000000002"/>
    <n v="628.91120000000001"/>
    <n v="2"/>
    <x v="542"/>
    <d v="2024-12-23T00:00:00"/>
    <x v="0"/>
    <x v="1"/>
    <n v="99.14"/>
    <x v="3"/>
  </r>
  <r>
    <s v="ORD107776"/>
    <x v="1"/>
    <x v="2"/>
    <n v="850.48"/>
    <n v="0.23"/>
    <n v="195.6104"/>
    <n v="654.86959999999999"/>
    <n v="2"/>
    <x v="390"/>
    <d v="2024-12-01T00:00:00"/>
    <x v="1"/>
    <x v="1"/>
    <n v="145.84"/>
    <x v="0"/>
  </r>
  <r>
    <s v="ORD103318"/>
    <x v="0"/>
    <x v="1"/>
    <n v="857.6"/>
    <n v="0.24"/>
    <n v="205.82399999999998"/>
    <n v="651.77600000000007"/>
    <n v="2"/>
    <x v="542"/>
    <d v="2024-12-17T00:00:00"/>
    <x v="2"/>
    <x v="0"/>
    <n v="107.96"/>
    <x v="4"/>
  </r>
  <r>
    <s v="ORD103914"/>
    <x v="1"/>
    <x v="2"/>
    <n v="864.58"/>
    <n v="0.23"/>
    <n v="198.85340000000002"/>
    <n v="665.72659999999996"/>
    <n v="2"/>
    <x v="151"/>
    <d v="2023-07-27T00:00:00"/>
    <x v="0"/>
    <x v="1"/>
    <n v="146.33000000000001"/>
    <x v="3"/>
  </r>
  <r>
    <s v="ORD114403"/>
    <x v="0"/>
    <x v="2"/>
    <n v="865.16"/>
    <n v="0.27"/>
    <n v="233.5932"/>
    <n v="631.56679999999994"/>
    <n v="2"/>
    <x v="479"/>
    <d v="2023-02-19T00:00:00"/>
    <x v="0"/>
    <x v="0"/>
    <n v="208.93"/>
    <x v="0"/>
  </r>
  <r>
    <s v="ORD113191"/>
    <x v="0"/>
    <x v="3"/>
    <n v="868.17"/>
    <n v="0.31"/>
    <n v="269.1327"/>
    <n v="599.03729999999996"/>
    <n v="2"/>
    <x v="706"/>
    <d v="2024-04-26T00:00:00"/>
    <x v="2"/>
    <x v="2"/>
    <n v="161.75"/>
    <x v="4"/>
  </r>
  <r>
    <s v="ORD104849"/>
    <x v="2"/>
    <x v="4"/>
    <n v="868.4"/>
    <n v="0.21"/>
    <n v="182.36399999999998"/>
    <n v="686.03600000000006"/>
    <n v="2"/>
    <x v="564"/>
    <d v="2023-05-03T00:00:00"/>
    <x v="0"/>
    <x v="1"/>
    <n v="249.56"/>
    <x v="3"/>
  </r>
  <r>
    <s v="ORD109874"/>
    <x v="1"/>
    <x v="0"/>
    <n v="869.28"/>
    <n v="0.47"/>
    <n v="408.56159999999994"/>
    <n v="460.71840000000003"/>
    <n v="2"/>
    <x v="703"/>
    <d v="2023-06-10T00:00:00"/>
    <x v="2"/>
    <x v="1"/>
    <n v="59.09"/>
    <x v="0"/>
  </r>
  <r>
    <s v="ORD107600"/>
    <x v="0"/>
    <x v="4"/>
    <n v="870.45"/>
    <n v="0.01"/>
    <n v="8.7045000000000012"/>
    <n v="861.74549999999999"/>
    <n v="2"/>
    <x v="452"/>
    <d v="2023-10-10T00:00:00"/>
    <x v="1"/>
    <x v="2"/>
    <n v="57.1"/>
    <x v="1"/>
  </r>
  <r>
    <s v="ORD100552"/>
    <x v="1"/>
    <x v="3"/>
    <n v="871.14"/>
    <n v="0.15"/>
    <n v="130.67099999999999"/>
    <n v="740.46900000000005"/>
    <n v="2"/>
    <x v="650"/>
    <d v="2024-06-06T00:00:00"/>
    <x v="1"/>
    <x v="0"/>
    <n v="122.99"/>
    <x v="5"/>
  </r>
  <r>
    <s v="ORD107175"/>
    <x v="3"/>
    <x v="1"/>
    <n v="873.64"/>
    <n v="0.06"/>
    <n v="52.418399999999998"/>
    <n v="821.22159999999997"/>
    <n v="2"/>
    <x v="251"/>
    <d v="2023-10-12T00:00:00"/>
    <x v="2"/>
    <x v="0"/>
    <n v="63.53"/>
    <x v="5"/>
  </r>
  <r>
    <s v="ORD111247"/>
    <x v="3"/>
    <x v="1"/>
    <n v="877.46"/>
    <n v="0.3"/>
    <n v="263.238"/>
    <n v="614.22199999999998"/>
    <n v="2"/>
    <x v="285"/>
    <d v="2024-07-11T00:00:00"/>
    <x v="0"/>
    <x v="1"/>
    <n v="185.03"/>
    <x v="5"/>
  </r>
  <r>
    <s v="ORD110907"/>
    <x v="3"/>
    <x v="2"/>
    <n v="880.39"/>
    <n v="0.16"/>
    <n v="140.86240000000001"/>
    <n v="739.52760000000001"/>
    <n v="2"/>
    <x v="368"/>
    <d v="2024-05-15T00:00:00"/>
    <x v="2"/>
    <x v="1"/>
    <n v="170.4"/>
    <x v="1"/>
  </r>
  <r>
    <s v="ORD114409"/>
    <x v="0"/>
    <x v="1"/>
    <n v="882.66"/>
    <n v="0.19"/>
    <n v="167.7054"/>
    <n v="714.95460000000003"/>
    <n v="2"/>
    <x v="263"/>
    <d v="2023-06-22T00:00:00"/>
    <x v="1"/>
    <x v="1"/>
    <n v="136.34"/>
    <x v="0"/>
  </r>
  <r>
    <s v="ORD109559"/>
    <x v="3"/>
    <x v="2"/>
    <n v="882.87"/>
    <n v="0.24"/>
    <n v="211.8888"/>
    <n v="670.98119999999994"/>
    <n v="2"/>
    <x v="569"/>
    <d v="2024-04-22T00:00:00"/>
    <x v="2"/>
    <x v="1"/>
    <n v="138.53"/>
    <x v="5"/>
  </r>
  <r>
    <s v="ORD104162"/>
    <x v="1"/>
    <x v="2"/>
    <n v="883.65"/>
    <n v="0.15"/>
    <n v="132.54749999999999"/>
    <n v="751.10249999999996"/>
    <n v="2"/>
    <x v="29"/>
    <d v="2023-02-12T00:00:00"/>
    <x v="1"/>
    <x v="1"/>
    <n v="143.63"/>
    <x v="3"/>
  </r>
  <r>
    <s v="ORD102054"/>
    <x v="0"/>
    <x v="0"/>
    <n v="887.43"/>
    <n v="7.0000000000000007E-2"/>
    <n v="62.120100000000001"/>
    <n v="825.30989999999997"/>
    <n v="2"/>
    <x v="599"/>
    <d v="2024-05-18T00:00:00"/>
    <x v="1"/>
    <x v="2"/>
    <n v="221.32"/>
    <x v="3"/>
  </r>
  <r>
    <s v="ORD103878"/>
    <x v="2"/>
    <x v="4"/>
    <n v="889.95"/>
    <n v="0.31"/>
    <n v="275.8845"/>
    <n v="614.06550000000004"/>
    <n v="2"/>
    <x v="580"/>
    <d v="2024-02-09T00:00:00"/>
    <x v="1"/>
    <x v="2"/>
    <n v="236.12"/>
    <x v="3"/>
  </r>
  <r>
    <s v="ORD111112"/>
    <x v="0"/>
    <x v="2"/>
    <n v="892.52"/>
    <n v="0.39"/>
    <n v="348.08280000000002"/>
    <n v="544.43719999999996"/>
    <n v="2"/>
    <x v="387"/>
    <d v="2024-09-20T00:00:00"/>
    <x v="0"/>
    <x v="1"/>
    <n v="137.49"/>
    <x v="5"/>
  </r>
  <r>
    <s v="ORD106084"/>
    <x v="1"/>
    <x v="1"/>
    <n v="893.09"/>
    <n v="0.14000000000000001"/>
    <n v="125.03260000000002"/>
    <n v="768.05740000000003"/>
    <n v="2"/>
    <x v="556"/>
    <d v="2023-02-07T00:00:00"/>
    <x v="0"/>
    <x v="0"/>
    <n v="140.34"/>
    <x v="2"/>
  </r>
  <r>
    <s v="ORD104002"/>
    <x v="0"/>
    <x v="3"/>
    <n v="896.18"/>
    <n v="0.35"/>
    <n v="313.66299999999995"/>
    <n v="582.51700000000005"/>
    <n v="2"/>
    <x v="65"/>
    <d v="2023-06-10T00:00:00"/>
    <x v="0"/>
    <x v="1"/>
    <n v="243"/>
    <x v="1"/>
  </r>
  <r>
    <s v="ORD108342"/>
    <x v="0"/>
    <x v="4"/>
    <n v="907.24"/>
    <n v="0.37"/>
    <n v="335.67880000000002"/>
    <n v="571.56119999999999"/>
    <n v="2"/>
    <x v="127"/>
    <d v="2023-11-16T00:00:00"/>
    <x v="1"/>
    <x v="2"/>
    <n v="260.86"/>
    <x v="5"/>
  </r>
  <r>
    <s v="ORD114010"/>
    <x v="1"/>
    <x v="2"/>
    <n v="912.93"/>
    <n v="0.39"/>
    <n v="356.04269999999997"/>
    <n v="556.88729999999998"/>
    <n v="2"/>
    <x v="720"/>
    <d v="2023-04-03T00:00:00"/>
    <x v="2"/>
    <x v="2"/>
    <n v="193.72"/>
    <x v="1"/>
  </r>
  <r>
    <s v="ORD107786"/>
    <x v="1"/>
    <x v="0"/>
    <n v="913.57"/>
    <n v="0.19"/>
    <n v="173.57830000000001"/>
    <n v="739.99170000000004"/>
    <n v="2"/>
    <x v="221"/>
    <d v="2024-06-07T00:00:00"/>
    <x v="0"/>
    <x v="1"/>
    <n v="64.67"/>
    <x v="5"/>
  </r>
  <r>
    <s v="ORD111732"/>
    <x v="0"/>
    <x v="1"/>
    <n v="914.52"/>
    <n v="0.44"/>
    <n v="402.3888"/>
    <n v="512.13120000000004"/>
    <n v="2"/>
    <x v="79"/>
    <d v="2024-09-17T00:00:00"/>
    <x v="2"/>
    <x v="0"/>
    <n v="143.74"/>
    <x v="4"/>
  </r>
  <r>
    <s v="ORD101407"/>
    <x v="1"/>
    <x v="2"/>
    <n v="916.89"/>
    <n v="0.04"/>
    <n v="36.675600000000003"/>
    <n v="880.21439999999996"/>
    <n v="2"/>
    <x v="496"/>
    <d v="2023-08-07T00:00:00"/>
    <x v="0"/>
    <x v="2"/>
    <n v="121.93"/>
    <x v="0"/>
  </r>
  <r>
    <s v="ORD114539"/>
    <x v="2"/>
    <x v="0"/>
    <n v="921.23"/>
    <n v="0.08"/>
    <n v="73.698400000000007"/>
    <n v="847.53160000000003"/>
    <n v="2"/>
    <x v="604"/>
    <d v="2023-03-18T00:00:00"/>
    <x v="1"/>
    <x v="0"/>
    <n v="184.65"/>
    <x v="4"/>
  </r>
  <r>
    <s v="ORD110452"/>
    <x v="0"/>
    <x v="2"/>
    <n v="926.43"/>
    <n v="0.31"/>
    <n v="287.19329999999997"/>
    <n v="639.23669999999993"/>
    <n v="2"/>
    <x v="404"/>
    <d v="2024-07-29T00:00:00"/>
    <x v="2"/>
    <x v="0"/>
    <n v="216"/>
    <x v="4"/>
  </r>
  <r>
    <s v="ORD115003"/>
    <x v="1"/>
    <x v="3"/>
    <n v="929.22"/>
    <n v="0.3"/>
    <n v="278.76600000000002"/>
    <n v="650.45399999999995"/>
    <n v="2"/>
    <x v="512"/>
    <d v="2024-07-21T00:00:00"/>
    <x v="1"/>
    <x v="2"/>
    <n v="253.34"/>
    <x v="5"/>
  </r>
  <r>
    <s v="ORD106658"/>
    <x v="1"/>
    <x v="4"/>
    <n v="933.66"/>
    <n v="0.16"/>
    <n v="149.38560000000001"/>
    <n v="784.27440000000001"/>
    <n v="2"/>
    <x v="163"/>
    <d v="2024-07-29T00:00:00"/>
    <x v="0"/>
    <x v="2"/>
    <n v="200.61"/>
    <x v="3"/>
  </r>
  <r>
    <s v="ORD114278"/>
    <x v="1"/>
    <x v="2"/>
    <n v="942.04"/>
    <n v="0.25"/>
    <n v="235.51"/>
    <n v="706.53"/>
    <n v="2"/>
    <x v="725"/>
    <d v="2024-08-17T00:00:00"/>
    <x v="1"/>
    <x v="0"/>
    <n v="136.11000000000001"/>
    <x v="2"/>
  </r>
  <r>
    <s v="ORD114481"/>
    <x v="2"/>
    <x v="0"/>
    <n v="946.84"/>
    <n v="0.2"/>
    <n v="189.36800000000002"/>
    <n v="757.47199999999998"/>
    <n v="2"/>
    <x v="311"/>
    <d v="2023-09-06T00:00:00"/>
    <x v="2"/>
    <x v="1"/>
    <n v="161.06"/>
    <x v="5"/>
  </r>
  <r>
    <s v="ORD101205"/>
    <x v="2"/>
    <x v="2"/>
    <n v="946.99"/>
    <n v="0.1"/>
    <n v="94.699000000000012"/>
    <n v="852.29099999999994"/>
    <n v="2"/>
    <x v="428"/>
    <d v="2023-03-24T00:00:00"/>
    <x v="2"/>
    <x v="1"/>
    <n v="214.57"/>
    <x v="5"/>
  </r>
  <r>
    <s v="ORD115161"/>
    <x v="0"/>
    <x v="2"/>
    <n v="947.74"/>
    <n v="0.48"/>
    <n v="454.91519999999997"/>
    <n v="492.82480000000004"/>
    <n v="2"/>
    <x v="214"/>
    <d v="2024-09-07T00:00:00"/>
    <x v="1"/>
    <x v="1"/>
    <n v="197.91"/>
    <x v="2"/>
  </r>
  <r>
    <s v="ORD114574"/>
    <x v="3"/>
    <x v="4"/>
    <n v="955.09"/>
    <n v="0.42"/>
    <n v="401.13779999999997"/>
    <n v="553.95220000000006"/>
    <n v="2"/>
    <x v="600"/>
    <d v="2024-03-24T00:00:00"/>
    <x v="1"/>
    <x v="2"/>
    <n v="146.88999999999999"/>
    <x v="1"/>
  </r>
  <r>
    <s v="ORD104745"/>
    <x v="0"/>
    <x v="3"/>
    <n v="958.35"/>
    <n v="0.05"/>
    <n v="47.917500000000004"/>
    <n v="910.4325"/>
    <n v="2"/>
    <x v="244"/>
    <d v="2023-07-07T00:00:00"/>
    <x v="1"/>
    <x v="0"/>
    <n v="252.73"/>
    <x v="4"/>
  </r>
  <r>
    <s v="ORD111955"/>
    <x v="2"/>
    <x v="2"/>
    <n v="964.24"/>
    <n v="0.17"/>
    <n v="163.92080000000001"/>
    <n v="800.31920000000002"/>
    <n v="2"/>
    <x v="54"/>
    <d v="2023-04-02T00:00:00"/>
    <x v="0"/>
    <x v="1"/>
    <n v="199.07"/>
    <x v="4"/>
  </r>
  <r>
    <s v="ORD109480"/>
    <x v="3"/>
    <x v="1"/>
    <n v="964.71"/>
    <n v="0.11"/>
    <n v="106.1181"/>
    <n v="858.59190000000001"/>
    <n v="2"/>
    <x v="693"/>
    <d v="2023-07-12T00:00:00"/>
    <x v="1"/>
    <x v="0"/>
    <n v="135.06"/>
    <x v="4"/>
  </r>
  <r>
    <s v="ORD106183"/>
    <x v="2"/>
    <x v="2"/>
    <n v="966.49"/>
    <n v="0.15"/>
    <n v="144.9735"/>
    <n v="821.51649999999995"/>
    <n v="2"/>
    <x v="53"/>
    <d v="2023-03-01T00:00:00"/>
    <x v="1"/>
    <x v="0"/>
    <n v="149.01"/>
    <x v="3"/>
  </r>
  <r>
    <s v="ORD109708"/>
    <x v="0"/>
    <x v="4"/>
    <n v="966.87"/>
    <n v="0.11"/>
    <n v="106.3557"/>
    <n v="860.51430000000005"/>
    <n v="2"/>
    <x v="689"/>
    <d v="2024-12-22T00:00:00"/>
    <x v="1"/>
    <x v="0"/>
    <n v="258.91000000000003"/>
    <x v="5"/>
  </r>
  <r>
    <s v="ORD109078"/>
    <x v="0"/>
    <x v="3"/>
    <n v="967.76"/>
    <n v="0.23"/>
    <n v="222.5848"/>
    <n v="745.17520000000002"/>
    <n v="2"/>
    <x v="613"/>
    <d v="2024-04-08T00:00:00"/>
    <x v="2"/>
    <x v="1"/>
    <n v="125.62"/>
    <x v="3"/>
  </r>
  <r>
    <s v="ORD114417"/>
    <x v="3"/>
    <x v="2"/>
    <n v="968.55"/>
    <n v="0.1"/>
    <n v="96.855000000000004"/>
    <n v="871.69499999999994"/>
    <n v="2"/>
    <x v="656"/>
    <d v="2024-09-15T00:00:00"/>
    <x v="2"/>
    <x v="2"/>
    <n v="242.99"/>
    <x v="5"/>
  </r>
  <r>
    <s v="ORD101656"/>
    <x v="2"/>
    <x v="2"/>
    <n v="970.79"/>
    <n v="0.34"/>
    <n v="330.0686"/>
    <n v="640.7213999999999"/>
    <n v="2"/>
    <x v="222"/>
    <d v="2023-09-19T00:00:00"/>
    <x v="0"/>
    <x v="1"/>
    <n v="219.95"/>
    <x v="2"/>
  </r>
  <r>
    <s v="ORD101531"/>
    <x v="2"/>
    <x v="3"/>
    <n v="972.83"/>
    <n v="0.27"/>
    <n v="262.66410000000002"/>
    <n v="710.16589999999997"/>
    <n v="2"/>
    <x v="689"/>
    <d v="2024-12-26T00:00:00"/>
    <x v="2"/>
    <x v="2"/>
    <n v="142.35"/>
    <x v="3"/>
  </r>
  <r>
    <s v="ORD108096"/>
    <x v="3"/>
    <x v="2"/>
    <n v="977.26"/>
    <n v="0.28999999999999998"/>
    <n v="283.40539999999999"/>
    <n v="693.8546"/>
    <n v="2"/>
    <x v="442"/>
    <d v="2023-10-19T00:00:00"/>
    <x v="1"/>
    <x v="0"/>
    <n v="98.3"/>
    <x v="4"/>
  </r>
  <r>
    <s v="ORD110983"/>
    <x v="2"/>
    <x v="3"/>
    <n v="979.63"/>
    <n v="0.39"/>
    <n v="382.0557"/>
    <n v="597.57429999999999"/>
    <n v="2"/>
    <x v="217"/>
    <d v="2023-09-29T00:00:00"/>
    <x v="2"/>
    <x v="1"/>
    <n v="59.22"/>
    <x v="2"/>
  </r>
  <r>
    <s v="ORD110259"/>
    <x v="3"/>
    <x v="0"/>
    <n v="979.65"/>
    <n v="0.44"/>
    <n v="431.04599999999999"/>
    <n v="548.60400000000004"/>
    <n v="2"/>
    <x v="189"/>
    <d v="2023-05-21T00:00:00"/>
    <x v="2"/>
    <x v="1"/>
    <n v="190.04"/>
    <x v="4"/>
  </r>
  <r>
    <s v="ORD100208"/>
    <x v="2"/>
    <x v="4"/>
    <n v="980.25"/>
    <n v="0.22"/>
    <n v="215.655"/>
    <n v="764.59500000000003"/>
    <n v="2"/>
    <x v="188"/>
    <d v="2023-08-31T00:00:00"/>
    <x v="0"/>
    <x v="1"/>
    <n v="70.55"/>
    <x v="5"/>
  </r>
  <r>
    <s v="ORD110787"/>
    <x v="0"/>
    <x v="2"/>
    <n v="981.87"/>
    <n v="0.09"/>
    <n v="88.368299999999991"/>
    <n v="893.50170000000003"/>
    <n v="2"/>
    <x v="67"/>
    <d v="2023-08-12T00:00:00"/>
    <x v="1"/>
    <x v="1"/>
    <n v="118.9"/>
    <x v="4"/>
  </r>
  <r>
    <s v="ORD109127"/>
    <x v="0"/>
    <x v="3"/>
    <n v="983.79"/>
    <n v="0.28000000000000003"/>
    <n v="275.46120000000002"/>
    <n v="708.3288"/>
    <n v="2"/>
    <x v="615"/>
    <d v="2023-06-30T00:00:00"/>
    <x v="1"/>
    <x v="2"/>
    <n v="84.12"/>
    <x v="3"/>
  </r>
  <r>
    <s v="ORD114673"/>
    <x v="3"/>
    <x v="4"/>
    <n v="984.57"/>
    <n v="0.01"/>
    <n v="9.8457000000000008"/>
    <n v="974.72430000000008"/>
    <n v="2"/>
    <x v="453"/>
    <d v="2023-04-03T00:00:00"/>
    <x v="1"/>
    <x v="2"/>
    <n v="269.17"/>
    <x v="1"/>
  </r>
  <r>
    <s v="ORD109896"/>
    <x v="3"/>
    <x v="0"/>
    <n v="986.75"/>
    <n v="0.39"/>
    <n v="384.83250000000004"/>
    <n v="601.91750000000002"/>
    <n v="2"/>
    <x v="24"/>
    <d v="2023-04-23T00:00:00"/>
    <x v="2"/>
    <x v="1"/>
    <n v="212.3"/>
    <x v="3"/>
  </r>
  <r>
    <s v="ORD106613"/>
    <x v="3"/>
    <x v="0"/>
    <n v="989.19"/>
    <n v="0.25"/>
    <n v="247.29750000000001"/>
    <n v="741.89250000000004"/>
    <n v="2"/>
    <x v="28"/>
    <d v="2024-01-09T00:00:00"/>
    <x v="0"/>
    <x v="2"/>
    <n v="182.46"/>
    <x v="0"/>
  </r>
  <r>
    <s v="ORD108634"/>
    <x v="3"/>
    <x v="4"/>
    <n v="993.75"/>
    <n v="0.17"/>
    <n v="168.9375"/>
    <n v="824.8125"/>
    <n v="2"/>
    <x v="638"/>
    <d v="2023-12-21T00:00:00"/>
    <x v="0"/>
    <x v="0"/>
    <n v="127.47"/>
    <x v="1"/>
  </r>
  <r>
    <s v="ORD102704"/>
    <x v="3"/>
    <x v="3"/>
    <n v="993.81"/>
    <n v="0.3"/>
    <n v="298.14299999999997"/>
    <n v="695.66699999999992"/>
    <n v="2"/>
    <x v="400"/>
    <d v="2024-01-05T00:00:00"/>
    <x v="0"/>
    <x v="2"/>
    <n v="231.01"/>
    <x v="0"/>
  </r>
  <r>
    <s v="ORD105876"/>
    <x v="0"/>
    <x v="1"/>
    <n v="996.18"/>
    <n v="0.05"/>
    <n v="49.808999999999997"/>
    <n v="946.37099999999998"/>
    <n v="2"/>
    <x v="250"/>
    <d v="2023-08-29T00:00:00"/>
    <x v="1"/>
    <x v="1"/>
    <n v="104.44"/>
    <x v="3"/>
  </r>
  <r>
    <s v="ORD114361"/>
    <x v="3"/>
    <x v="4"/>
    <n v="1003.17"/>
    <n v="0.41"/>
    <n v="411.29969999999997"/>
    <n v="591.87030000000004"/>
    <n v="2"/>
    <x v="376"/>
    <d v="2023-04-14T00:00:00"/>
    <x v="1"/>
    <x v="1"/>
    <n v="58.98"/>
    <x v="2"/>
  </r>
  <r>
    <s v="ORD106520"/>
    <x v="0"/>
    <x v="2"/>
    <n v="1003.88"/>
    <n v="0.41"/>
    <n v="411.5908"/>
    <n v="592.28919999999994"/>
    <n v="2"/>
    <x v="651"/>
    <d v="2024-11-21T00:00:00"/>
    <x v="2"/>
    <x v="1"/>
    <n v="186.78"/>
    <x v="0"/>
  </r>
  <r>
    <s v="ORD101634"/>
    <x v="1"/>
    <x v="2"/>
    <n v="1005.4"/>
    <n v="0.28999999999999998"/>
    <n v="291.56599999999997"/>
    <n v="713.83400000000006"/>
    <n v="2"/>
    <x v="72"/>
    <d v="2024-02-04T00:00:00"/>
    <x v="2"/>
    <x v="0"/>
    <n v="61.89"/>
    <x v="2"/>
  </r>
  <r>
    <s v="ORD110517"/>
    <x v="3"/>
    <x v="2"/>
    <n v="1006.51"/>
    <n v="0.1"/>
    <n v="100.65100000000001"/>
    <n v="905.85899999999992"/>
    <n v="2"/>
    <x v="423"/>
    <d v="2024-03-04T00:00:00"/>
    <x v="1"/>
    <x v="1"/>
    <n v="156.1"/>
    <x v="1"/>
  </r>
  <r>
    <s v="ORD114808"/>
    <x v="1"/>
    <x v="3"/>
    <n v="1007.19"/>
    <n v="0.06"/>
    <n v="60.431400000000004"/>
    <n v="946.7586"/>
    <n v="2"/>
    <x v="444"/>
    <d v="2023-04-19T00:00:00"/>
    <x v="2"/>
    <x v="0"/>
    <n v="276.76"/>
    <x v="4"/>
  </r>
  <r>
    <s v="ORD109739"/>
    <x v="1"/>
    <x v="0"/>
    <n v="1007.85"/>
    <n v="0.26"/>
    <n v="262.041"/>
    <n v="745.80899999999997"/>
    <n v="2"/>
    <x v="111"/>
    <d v="2024-12-30T00:00:00"/>
    <x v="2"/>
    <x v="2"/>
    <n v="159.87"/>
    <x v="4"/>
  </r>
  <r>
    <s v="ORD102828"/>
    <x v="0"/>
    <x v="0"/>
    <n v="1012.49"/>
    <n v="0.4"/>
    <n v="404.99600000000004"/>
    <n v="607.49399999999991"/>
    <n v="2"/>
    <x v="677"/>
    <d v="2024-05-10T00:00:00"/>
    <x v="2"/>
    <x v="1"/>
    <n v="69.02"/>
    <x v="4"/>
  </r>
  <r>
    <s v="ORD105054"/>
    <x v="1"/>
    <x v="0"/>
    <n v="1012.91"/>
    <n v="0.12"/>
    <n v="121.54919999999998"/>
    <n v="891.36079999999993"/>
    <n v="2"/>
    <x v="428"/>
    <d v="2023-03-27T00:00:00"/>
    <x v="2"/>
    <x v="0"/>
    <n v="243.41"/>
    <x v="1"/>
  </r>
  <r>
    <s v="ORD110938"/>
    <x v="0"/>
    <x v="2"/>
    <n v="1012.97"/>
    <n v="0.14000000000000001"/>
    <n v="141.81580000000002"/>
    <n v="871.15419999999995"/>
    <n v="2"/>
    <x v="329"/>
    <d v="2023-12-02T00:00:00"/>
    <x v="1"/>
    <x v="2"/>
    <n v="106.99"/>
    <x v="5"/>
  </r>
  <r>
    <s v="ORD101940"/>
    <x v="0"/>
    <x v="2"/>
    <n v="1018.75"/>
    <n v="0.18"/>
    <n v="183.375"/>
    <n v="835.375"/>
    <n v="2"/>
    <x v="15"/>
    <d v="2023-08-31T00:00:00"/>
    <x v="2"/>
    <x v="2"/>
    <n v="167.29"/>
    <x v="4"/>
  </r>
  <r>
    <s v="ORD113304"/>
    <x v="3"/>
    <x v="4"/>
    <n v="1025.0899999999999"/>
    <n v="0.19"/>
    <n v="194.7671"/>
    <n v="830.32289999999989"/>
    <n v="2"/>
    <x v="454"/>
    <d v="2023-07-21T00:00:00"/>
    <x v="2"/>
    <x v="2"/>
    <n v="250.75"/>
    <x v="0"/>
  </r>
  <r>
    <s v="ORD108314"/>
    <x v="3"/>
    <x v="4"/>
    <n v="1028.0999999999999"/>
    <n v="0.05"/>
    <n v="51.405000000000001"/>
    <n v="976.69499999999994"/>
    <n v="2"/>
    <x v="15"/>
    <d v="2023-09-01T00:00:00"/>
    <x v="0"/>
    <x v="2"/>
    <n v="248.71"/>
    <x v="0"/>
  </r>
  <r>
    <s v="ORD104544"/>
    <x v="1"/>
    <x v="1"/>
    <n v="1030.21"/>
    <n v="0.15"/>
    <n v="154.53149999999999"/>
    <n v="875.67849999999999"/>
    <n v="2"/>
    <x v="357"/>
    <d v="2023-10-07T00:00:00"/>
    <x v="0"/>
    <x v="0"/>
    <n v="165"/>
    <x v="0"/>
  </r>
  <r>
    <s v="ORD102020"/>
    <x v="0"/>
    <x v="2"/>
    <n v="1031.0899999999999"/>
    <n v="0.16"/>
    <n v="164.9744"/>
    <n v="866.11559999999986"/>
    <n v="2"/>
    <x v="304"/>
    <d v="2024-03-29T00:00:00"/>
    <x v="2"/>
    <x v="2"/>
    <n v="241.54"/>
    <x v="3"/>
  </r>
  <r>
    <s v="ORD104807"/>
    <x v="1"/>
    <x v="0"/>
    <n v="1032.8800000000001"/>
    <n v="0.46"/>
    <n v="475.12480000000005"/>
    <n v="557.75520000000006"/>
    <n v="2"/>
    <x v="112"/>
    <d v="2024-06-27T00:00:00"/>
    <x v="2"/>
    <x v="2"/>
    <n v="167.95"/>
    <x v="3"/>
  </r>
  <r>
    <s v="ORD107665"/>
    <x v="1"/>
    <x v="1"/>
    <n v="1034.52"/>
    <n v="0.33"/>
    <n v="341.39159999999998"/>
    <n v="693.12840000000006"/>
    <n v="2"/>
    <x v="463"/>
    <d v="2024-01-02T00:00:00"/>
    <x v="1"/>
    <x v="1"/>
    <n v="243.78"/>
    <x v="2"/>
  </r>
  <r>
    <s v="ORD101418"/>
    <x v="1"/>
    <x v="4"/>
    <n v="1037.56"/>
    <n v="0.47"/>
    <n v="487.65319999999997"/>
    <n v="549.90679999999998"/>
    <n v="2"/>
    <x v="716"/>
    <d v="2023-07-31T00:00:00"/>
    <x v="0"/>
    <x v="1"/>
    <n v="105.72"/>
    <x v="5"/>
  </r>
  <r>
    <s v="ORD100098"/>
    <x v="2"/>
    <x v="2"/>
    <n v="1038.57"/>
    <n v="0.49"/>
    <n v="508.89929999999998"/>
    <n v="529.6706999999999"/>
    <n v="2"/>
    <x v="581"/>
    <d v="2023-09-16T00:00:00"/>
    <x v="0"/>
    <x v="1"/>
    <n v="180.83"/>
    <x v="4"/>
  </r>
  <r>
    <s v="ORD107801"/>
    <x v="3"/>
    <x v="3"/>
    <n v="1045.97"/>
    <n v="0.4"/>
    <n v="418.38800000000003"/>
    <n v="627.58199999999999"/>
    <n v="2"/>
    <x v="113"/>
    <d v="2024-07-17T00:00:00"/>
    <x v="1"/>
    <x v="0"/>
    <n v="251.5"/>
    <x v="3"/>
  </r>
  <r>
    <s v="ORD103175"/>
    <x v="2"/>
    <x v="4"/>
    <n v="1047.81"/>
    <n v="0.37"/>
    <n v="387.68969999999996"/>
    <n v="660.12030000000004"/>
    <n v="2"/>
    <x v="108"/>
    <d v="2023-10-20T00:00:00"/>
    <x v="1"/>
    <x v="1"/>
    <n v="128.88"/>
    <x v="0"/>
  </r>
  <r>
    <s v="ORD111638"/>
    <x v="2"/>
    <x v="0"/>
    <n v="1050.9000000000001"/>
    <n v="0.44"/>
    <n v="462.39600000000002"/>
    <n v="588.50400000000013"/>
    <n v="2"/>
    <x v="527"/>
    <d v="2024-01-27T00:00:00"/>
    <x v="1"/>
    <x v="2"/>
    <n v="281.57"/>
    <x v="5"/>
  </r>
  <r>
    <s v="ORD105797"/>
    <x v="1"/>
    <x v="3"/>
    <n v="1053.54"/>
    <n v="0.02"/>
    <n v="21.070799999999998"/>
    <n v="1032.4692"/>
    <n v="2"/>
    <x v="558"/>
    <d v="2023-02-06T00:00:00"/>
    <x v="2"/>
    <x v="2"/>
    <n v="136.91"/>
    <x v="5"/>
  </r>
  <r>
    <s v="ORD114158"/>
    <x v="1"/>
    <x v="3"/>
    <n v="1055.3399999999999"/>
    <n v="0.3"/>
    <n v="316.60199999999998"/>
    <n v="738.73799999999994"/>
    <n v="2"/>
    <x v="594"/>
    <d v="2024-08-24T00:00:00"/>
    <x v="2"/>
    <x v="1"/>
    <n v="102.09"/>
    <x v="4"/>
  </r>
  <r>
    <s v="ORD100674"/>
    <x v="3"/>
    <x v="1"/>
    <n v="1056.21"/>
    <n v="0.27"/>
    <n v="285.17670000000004"/>
    <n v="771.03330000000005"/>
    <n v="2"/>
    <x v="487"/>
    <d v="2024-09-03T00:00:00"/>
    <x v="1"/>
    <x v="1"/>
    <n v="233.46"/>
    <x v="5"/>
  </r>
  <r>
    <s v="ORD114953"/>
    <x v="3"/>
    <x v="1"/>
    <n v="1059.22"/>
    <n v="0.44"/>
    <n v="466.05680000000001"/>
    <n v="593.16319999999996"/>
    <n v="2"/>
    <x v="228"/>
    <d v="2023-08-13T00:00:00"/>
    <x v="0"/>
    <x v="1"/>
    <n v="216.81"/>
    <x v="1"/>
  </r>
  <r>
    <s v="ORD101734"/>
    <x v="1"/>
    <x v="1"/>
    <n v="1061.54"/>
    <n v="0.24"/>
    <n v="254.76959999999997"/>
    <n v="806.7704"/>
    <n v="2"/>
    <x v="349"/>
    <d v="2024-07-24T00:00:00"/>
    <x v="2"/>
    <x v="1"/>
    <n v="195.54"/>
    <x v="1"/>
  </r>
  <r>
    <s v="ORD109179"/>
    <x v="2"/>
    <x v="4"/>
    <n v="1065.29"/>
    <n v="0.45"/>
    <n v="479.38049999999998"/>
    <n v="585.90949999999998"/>
    <n v="2"/>
    <x v="400"/>
    <d v="2024-01-05T00:00:00"/>
    <x v="2"/>
    <x v="2"/>
    <n v="191.22"/>
    <x v="4"/>
  </r>
  <r>
    <s v="ORD105446"/>
    <x v="3"/>
    <x v="2"/>
    <n v="1068.93"/>
    <n v="0.22"/>
    <n v="235.16460000000001"/>
    <n v="833.7654"/>
    <n v="2"/>
    <x v="556"/>
    <d v="2023-02-09T00:00:00"/>
    <x v="2"/>
    <x v="1"/>
    <n v="61.24"/>
    <x v="2"/>
  </r>
  <r>
    <s v="ORD104679"/>
    <x v="3"/>
    <x v="3"/>
    <n v="1069.3900000000001"/>
    <n v="0.18"/>
    <n v="192.49020000000002"/>
    <n v="876.89980000000014"/>
    <n v="2"/>
    <x v="181"/>
    <d v="2024-08-21T00:00:00"/>
    <x v="2"/>
    <x v="1"/>
    <n v="212.7"/>
    <x v="3"/>
  </r>
  <r>
    <s v="ORD111706"/>
    <x v="1"/>
    <x v="3"/>
    <n v="1070.24"/>
    <n v="0.31"/>
    <n v="331.77440000000001"/>
    <n v="738.46559999999999"/>
    <n v="2"/>
    <x v="314"/>
    <d v="2024-04-16T00:00:00"/>
    <x v="1"/>
    <x v="1"/>
    <n v="119.17"/>
    <x v="5"/>
  </r>
  <r>
    <s v="ORD113982"/>
    <x v="0"/>
    <x v="0"/>
    <n v="1070.3699999999999"/>
    <n v="0.27"/>
    <n v="288.99989999999997"/>
    <n v="781.37009999999987"/>
    <n v="2"/>
    <x v="498"/>
    <d v="2024-09-10T00:00:00"/>
    <x v="1"/>
    <x v="0"/>
    <n v="107.86"/>
    <x v="3"/>
  </r>
  <r>
    <s v="ORD104221"/>
    <x v="3"/>
    <x v="4"/>
    <n v="1072.69"/>
    <n v="0.02"/>
    <n v="21.453800000000001"/>
    <n v="1051.2362000000001"/>
    <n v="2"/>
    <x v="186"/>
    <d v="2023-08-03T00:00:00"/>
    <x v="0"/>
    <x v="0"/>
    <n v="291.47000000000003"/>
    <x v="0"/>
  </r>
  <r>
    <s v="ORD105443"/>
    <x v="0"/>
    <x v="0"/>
    <n v="1076.73"/>
    <n v="7.0000000000000007E-2"/>
    <n v="75.371100000000013"/>
    <n v="1001.3588999999999"/>
    <n v="2"/>
    <x v="67"/>
    <d v="2023-08-08T00:00:00"/>
    <x v="1"/>
    <x v="1"/>
    <n v="168.56"/>
    <x v="5"/>
  </r>
  <r>
    <s v="ORD107827"/>
    <x v="3"/>
    <x v="0"/>
    <n v="1086.3800000000001"/>
    <n v="0.49"/>
    <n v="532.32620000000009"/>
    <n v="554.05380000000002"/>
    <n v="2"/>
    <x v="591"/>
    <d v="2023-03-23T00:00:00"/>
    <x v="2"/>
    <x v="2"/>
    <n v="273.36"/>
    <x v="0"/>
  </r>
  <r>
    <s v="ORD103524"/>
    <x v="0"/>
    <x v="3"/>
    <n v="1087.75"/>
    <n v="0.03"/>
    <n v="32.6325"/>
    <n v="1055.1175000000001"/>
    <n v="2"/>
    <x v="442"/>
    <d v="2023-10-18T00:00:00"/>
    <x v="1"/>
    <x v="1"/>
    <n v="204.97"/>
    <x v="0"/>
  </r>
  <r>
    <s v="ORD111847"/>
    <x v="0"/>
    <x v="3"/>
    <n v="1090.76"/>
    <n v="0.37"/>
    <n v="403.58119999999997"/>
    <n v="687.17880000000002"/>
    <n v="2"/>
    <x v="124"/>
    <d v="2023-09-25T00:00:00"/>
    <x v="1"/>
    <x v="1"/>
    <n v="100.3"/>
    <x v="3"/>
  </r>
  <r>
    <s v="ORD114514"/>
    <x v="0"/>
    <x v="1"/>
    <n v="1091.82"/>
    <n v="0.09"/>
    <n v="98.263799999999989"/>
    <n v="993.55619999999999"/>
    <n v="2"/>
    <x v="459"/>
    <d v="2024-01-13T00:00:00"/>
    <x v="2"/>
    <x v="2"/>
    <n v="100.02"/>
    <x v="4"/>
  </r>
  <r>
    <s v="ORD110681"/>
    <x v="0"/>
    <x v="2"/>
    <n v="1092.21"/>
    <n v="0.31"/>
    <n v="338.58510000000001"/>
    <n v="753.62490000000003"/>
    <n v="2"/>
    <x v="461"/>
    <d v="2023-07-06T00:00:00"/>
    <x v="1"/>
    <x v="2"/>
    <n v="176.56"/>
    <x v="2"/>
  </r>
  <r>
    <s v="ORD102756"/>
    <x v="1"/>
    <x v="4"/>
    <n v="1094.56"/>
    <n v="0.15"/>
    <n v="164.184"/>
    <n v="930.37599999999998"/>
    <n v="2"/>
    <x v="36"/>
    <d v="2024-06-23T00:00:00"/>
    <x v="2"/>
    <x v="2"/>
    <n v="227.49"/>
    <x v="5"/>
  </r>
  <r>
    <s v="ORD100777"/>
    <x v="3"/>
    <x v="1"/>
    <n v="1104.5899999999999"/>
    <n v="7.0000000000000007E-2"/>
    <n v="77.321300000000008"/>
    <n v="1027.2686999999999"/>
    <n v="2"/>
    <x v="308"/>
    <d v="2024-01-19T00:00:00"/>
    <x v="2"/>
    <x v="0"/>
    <n v="98.29"/>
    <x v="5"/>
  </r>
  <r>
    <s v="ORD102806"/>
    <x v="1"/>
    <x v="1"/>
    <n v="1107.99"/>
    <n v="0.19"/>
    <n v="210.5181"/>
    <n v="897.47190000000001"/>
    <n v="2"/>
    <x v="557"/>
    <d v="2023-03-09T00:00:00"/>
    <x v="0"/>
    <x v="0"/>
    <n v="132.34"/>
    <x v="3"/>
  </r>
  <r>
    <s v="ORD114178"/>
    <x v="1"/>
    <x v="1"/>
    <n v="1108.3399999999999"/>
    <n v="0.01"/>
    <n v="11.083399999999999"/>
    <n v="1097.2565999999999"/>
    <n v="2"/>
    <x v="640"/>
    <d v="2024-08-16T00:00:00"/>
    <x v="0"/>
    <x v="0"/>
    <n v="267.25"/>
    <x v="0"/>
  </r>
  <r>
    <s v="ORD113782"/>
    <x v="0"/>
    <x v="4"/>
    <n v="1113.6099999999999"/>
    <n v="0.2"/>
    <n v="222.72199999999998"/>
    <n v="890.88799999999992"/>
    <n v="2"/>
    <x v="655"/>
    <d v="2024-11-22T00:00:00"/>
    <x v="0"/>
    <x v="1"/>
    <n v="252.24"/>
    <x v="1"/>
  </r>
  <r>
    <s v="ORD113142"/>
    <x v="3"/>
    <x v="3"/>
    <n v="1117.97"/>
    <n v="0.03"/>
    <n v="33.539099999999998"/>
    <n v="1084.4309000000001"/>
    <n v="2"/>
    <x v="491"/>
    <d v="2024-08-19T00:00:00"/>
    <x v="2"/>
    <x v="0"/>
    <n v="86.87"/>
    <x v="0"/>
  </r>
  <r>
    <s v="ORD100749"/>
    <x v="2"/>
    <x v="4"/>
    <n v="1119.3599999999999"/>
    <n v="0.15"/>
    <n v="167.90399999999997"/>
    <n v="951.4559999999999"/>
    <n v="2"/>
    <x v="451"/>
    <d v="2024-06-28T00:00:00"/>
    <x v="1"/>
    <x v="2"/>
    <n v="197.37"/>
    <x v="2"/>
  </r>
  <r>
    <s v="ORD105164"/>
    <x v="0"/>
    <x v="4"/>
    <n v="1119.73"/>
    <n v="0.05"/>
    <n v="55.986500000000007"/>
    <n v="1063.7435"/>
    <n v="2"/>
    <x v="350"/>
    <d v="2023-06-07T00:00:00"/>
    <x v="0"/>
    <x v="0"/>
    <n v="181.48"/>
    <x v="4"/>
  </r>
  <r>
    <s v="ORD100135"/>
    <x v="1"/>
    <x v="3"/>
    <n v="1120.8800000000001"/>
    <n v="0.27"/>
    <n v="302.63760000000008"/>
    <n v="818.24240000000009"/>
    <n v="2"/>
    <x v="686"/>
    <d v="2023-09-26T00:00:00"/>
    <x v="2"/>
    <x v="1"/>
    <n v="201.73"/>
    <x v="0"/>
  </r>
  <r>
    <s v="ORD101581"/>
    <x v="2"/>
    <x v="4"/>
    <n v="1121.1500000000001"/>
    <n v="0.12"/>
    <n v="134.53800000000001"/>
    <n v="986.61200000000008"/>
    <n v="2"/>
    <x v="547"/>
    <d v="2023-02-14T00:00:00"/>
    <x v="1"/>
    <x v="0"/>
    <n v="67.72"/>
    <x v="0"/>
  </r>
  <r>
    <s v="ORD115073"/>
    <x v="3"/>
    <x v="1"/>
    <n v="1130.01"/>
    <n v="0.33"/>
    <n v="372.9033"/>
    <n v="757.10670000000005"/>
    <n v="2"/>
    <x v="502"/>
    <d v="2024-11-29T00:00:00"/>
    <x v="2"/>
    <x v="2"/>
    <n v="315.66000000000003"/>
    <x v="2"/>
  </r>
  <r>
    <s v="ORD104434"/>
    <x v="3"/>
    <x v="1"/>
    <n v="1130.6400000000001"/>
    <n v="0.22"/>
    <n v="248.74080000000004"/>
    <n v="881.89920000000006"/>
    <n v="2"/>
    <x v="184"/>
    <d v="2023-08-15T00:00:00"/>
    <x v="2"/>
    <x v="0"/>
    <n v="96.88"/>
    <x v="3"/>
  </r>
  <r>
    <s v="ORD113324"/>
    <x v="2"/>
    <x v="2"/>
    <n v="1131.18"/>
    <n v="0.23"/>
    <n v="260.17140000000001"/>
    <n v="871.00860000000011"/>
    <n v="2"/>
    <x v="295"/>
    <d v="2024-03-10T00:00:00"/>
    <x v="0"/>
    <x v="2"/>
    <n v="249.71"/>
    <x v="1"/>
  </r>
  <r>
    <s v="ORD101078"/>
    <x v="2"/>
    <x v="0"/>
    <n v="1146.43"/>
    <n v="0.26"/>
    <n v="298.07180000000005"/>
    <n v="848.35820000000001"/>
    <n v="2"/>
    <x v="57"/>
    <d v="2024-02-07T00:00:00"/>
    <x v="2"/>
    <x v="1"/>
    <n v="144.41"/>
    <x v="0"/>
  </r>
  <r>
    <s v="ORD108787"/>
    <x v="2"/>
    <x v="0"/>
    <n v="1146.5"/>
    <n v="0.08"/>
    <n v="91.72"/>
    <n v="1054.78"/>
    <n v="2"/>
    <x v="522"/>
    <d v="2024-10-17T00:00:00"/>
    <x v="1"/>
    <x v="0"/>
    <n v="219.44"/>
    <x v="2"/>
  </r>
  <r>
    <s v="ORD103576"/>
    <x v="3"/>
    <x v="1"/>
    <n v="1148.6099999999999"/>
    <n v="0.48"/>
    <n v="551.33279999999991"/>
    <n v="597.27719999999999"/>
    <n v="2"/>
    <x v="407"/>
    <d v="2024-12-07T00:00:00"/>
    <x v="1"/>
    <x v="0"/>
    <n v="252.98"/>
    <x v="3"/>
  </r>
  <r>
    <s v="ORD114625"/>
    <x v="0"/>
    <x v="2"/>
    <n v="1149.99"/>
    <n v="0.47"/>
    <n v="540.49529999999993"/>
    <n v="609.49470000000008"/>
    <n v="2"/>
    <x v="485"/>
    <d v="2024-07-07T00:00:00"/>
    <x v="1"/>
    <x v="2"/>
    <n v="310.27999999999997"/>
    <x v="2"/>
  </r>
  <r>
    <s v="ORD107091"/>
    <x v="3"/>
    <x v="0"/>
    <n v="1152.6500000000001"/>
    <n v="0.4"/>
    <n v="461.06000000000006"/>
    <n v="691.59"/>
    <n v="2"/>
    <x v="529"/>
    <d v="2024-05-09T00:00:00"/>
    <x v="2"/>
    <x v="0"/>
    <n v="220.77"/>
    <x v="2"/>
  </r>
  <r>
    <s v="ORD115274"/>
    <x v="1"/>
    <x v="4"/>
    <n v="1155.3900000000001"/>
    <n v="0.49"/>
    <n v="566.14110000000005"/>
    <n v="589.24890000000005"/>
    <n v="2"/>
    <x v="127"/>
    <d v="2023-11-20T00:00:00"/>
    <x v="0"/>
    <x v="0"/>
    <n v="340.18"/>
    <x v="5"/>
  </r>
  <r>
    <s v="ORD101673"/>
    <x v="1"/>
    <x v="0"/>
    <n v="1159.6600000000001"/>
    <n v="0.04"/>
    <n v="46.386400000000002"/>
    <n v="1113.2736"/>
    <n v="2"/>
    <x v="410"/>
    <d v="2023-05-06T00:00:00"/>
    <x v="1"/>
    <x v="1"/>
    <n v="344.37"/>
    <x v="4"/>
  </r>
  <r>
    <s v="ORD101128"/>
    <x v="2"/>
    <x v="4"/>
    <n v="1160.6500000000001"/>
    <n v="0.35"/>
    <n v="406.22750000000002"/>
    <n v="754.42250000000013"/>
    <n v="2"/>
    <x v="106"/>
    <d v="2023-01-19T00:00:00"/>
    <x v="1"/>
    <x v="0"/>
    <n v="299.02"/>
    <x v="4"/>
  </r>
  <r>
    <s v="ORD106105"/>
    <x v="2"/>
    <x v="1"/>
    <n v="1163.99"/>
    <n v="0.33"/>
    <n v="384.11670000000004"/>
    <n v="779.87329999999997"/>
    <n v="2"/>
    <x v="616"/>
    <d v="2023-01-30T00:00:00"/>
    <x v="1"/>
    <x v="2"/>
    <n v="76.36"/>
    <x v="4"/>
  </r>
  <r>
    <s v="ORD110844"/>
    <x v="3"/>
    <x v="3"/>
    <n v="1166.5899999999999"/>
    <n v="0.15"/>
    <n v="174.98849999999999"/>
    <n v="991.60149999999999"/>
    <n v="2"/>
    <x v="663"/>
    <d v="2023-09-03T00:00:00"/>
    <x v="0"/>
    <x v="1"/>
    <n v="349.28"/>
    <x v="3"/>
  </r>
  <r>
    <s v="ORD112149"/>
    <x v="1"/>
    <x v="0"/>
    <n v="1168.42"/>
    <n v="0.33"/>
    <n v="385.57860000000005"/>
    <n v="782.84140000000002"/>
    <n v="2"/>
    <x v="525"/>
    <d v="2024-07-16T00:00:00"/>
    <x v="0"/>
    <x v="1"/>
    <n v="106.56"/>
    <x v="3"/>
  </r>
  <r>
    <s v="ORD101908"/>
    <x v="2"/>
    <x v="3"/>
    <n v="1168.49"/>
    <n v="0.42"/>
    <n v="490.76580000000001"/>
    <n v="677.7242"/>
    <n v="2"/>
    <x v="615"/>
    <d v="2023-07-01T00:00:00"/>
    <x v="2"/>
    <x v="1"/>
    <n v="59.61"/>
    <x v="3"/>
  </r>
  <r>
    <s v="ORD103565"/>
    <x v="3"/>
    <x v="0"/>
    <n v="1172.44"/>
    <n v="0.18"/>
    <n v="211.03919999999999"/>
    <n v="961.40080000000012"/>
    <n v="2"/>
    <x v="625"/>
    <d v="2023-09-12T00:00:00"/>
    <x v="1"/>
    <x v="0"/>
    <n v="76.12"/>
    <x v="0"/>
  </r>
  <r>
    <s v="ORD105047"/>
    <x v="3"/>
    <x v="2"/>
    <n v="1174.4100000000001"/>
    <n v="0.09"/>
    <n v="105.6969"/>
    <n v="1068.7131000000002"/>
    <n v="2"/>
    <x v="228"/>
    <d v="2023-08-14T00:00:00"/>
    <x v="0"/>
    <x v="1"/>
    <n v="283.98"/>
    <x v="2"/>
  </r>
  <r>
    <s v="ORD104852"/>
    <x v="1"/>
    <x v="4"/>
    <n v="1176.82"/>
    <n v="0.46"/>
    <n v="541.33719999999994"/>
    <n v="635.4828"/>
    <n v="2"/>
    <x v="525"/>
    <d v="2024-07-14T00:00:00"/>
    <x v="2"/>
    <x v="2"/>
    <n v="275.49"/>
    <x v="0"/>
  </r>
  <r>
    <s v="ORD112601"/>
    <x v="3"/>
    <x v="3"/>
    <n v="1177.3699999999999"/>
    <n v="0.36"/>
    <n v="423.85319999999996"/>
    <n v="753.51679999999988"/>
    <n v="2"/>
    <x v="214"/>
    <d v="2024-09-08T00:00:00"/>
    <x v="1"/>
    <x v="0"/>
    <n v="233.79"/>
    <x v="0"/>
  </r>
  <r>
    <s v="ORD108520"/>
    <x v="0"/>
    <x v="0"/>
    <n v="1179.58"/>
    <n v="0.49"/>
    <n v="577.99419999999998"/>
    <n v="601.58579999999995"/>
    <n v="2"/>
    <x v="212"/>
    <d v="2023-05-12T00:00:00"/>
    <x v="2"/>
    <x v="0"/>
    <n v="197.26"/>
    <x v="2"/>
  </r>
  <r>
    <s v="ORD111730"/>
    <x v="0"/>
    <x v="4"/>
    <n v="1196.08"/>
    <n v="0.09"/>
    <n v="107.64719999999998"/>
    <n v="1088.4328"/>
    <n v="2"/>
    <x v="296"/>
    <d v="2024-06-12T00:00:00"/>
    <x v="0"/>
    <x v="1"/>
    <n v="230.31"/>
    <x v="2"/>
  </r>
  <r>
    <s v="ORD102372"/>
    <x v="3"/>
    <x v="3"/>
    <n v="1196.67"/>
    <n v="0.26"/>
    <n v="311.13420000000002"/>
    <n v="885.53580000000011"/>
    <n v="2"/>
    <x v="47"/>
    <d v="2023-10-20T00:00:00"/>
    <x v="0"/>
    <x v="0"/>
    <n v="224.03"/>
    <x v="4"/>
  </r>
  <r>
    <s v="ORD111855"/>
    <x v="3"/>
    <x v="4"/>
    <n v="1199.06"/>
    <n v="0.22"/>
    <n v="263.79320000000001"/>
    <n v="935.26679999999988"/>
    <n v="2"/>
    <x v="132"/>
    <d v="2024-01-19T00:00:00"/>
    <x v="1"/>
    <x v="1"/>
    <n v="223.51"/>
    <x v="2"/>
  </r>
  <r>
    <s v="ORD111736"/>
    <x v="0"/>
    <x v="4"/>
    <n v="1201.51"/>
    <n v="0.4"/>
    <n v="480.60400000000004"/>
    <n v="720.90599999999995"/>
    <n v="2"/>
    <x v="355"/>
    <d v="2023-12-10T00:00:00"/>
    <x v="1"/>
    <x v="2"/>
    <n v="177.56"/>
    <x v="4"/>
  </r>
  <r>
    <s v="ORD113116"/>
    <x v="1"/>
    <x v="1"/>
    <n v="1202.8900000000001"/>
    <n v="0.14000000000000001"/>
    <n v="168.40460000000002"/>
    <n v="1034.4854"/>
    <n v="2"/>
    <x v="415"/>
    <d v="2023-06-22T00:00:00"/>
    <x v="2"/>
    <x v="2"/>
    <n v="177.63"/>
    <x v="3"/>
  </r>
  <r>
    <s v="ORD108022"/>
    <x v="1"/>
    <x v="1"/>
    <n v="1208.69"/>
    <n v="0.4"/>
    <n v="483.47600000000006"/>
    <n v="725.21399999999994"/>
    <n v="2"/>
    <x v="121"/>
    <d v="2024-11-15T00:00:00"/>
    <x v="2"/>
    <x v="2"/>
    <n v="323.51"/>
    <x v="5"/>
  </r>
  <r>
    <s v="ORD113912"/>
    <x v="3"/>
    <x v="1"/>
    <n v="1210.55"/>
    <n v="0.37"/>
    <n v="447.90349999999995"/>
    <n v="762.64650000000006"/>
    <n v="2"/>
    <x v="236"/>
    <d v="2023-11-08T00:00:00"/>
    <x v="2"/>
    <x v="2"/>
    <n v="120.02"/>
    <x v="1"/>
  </r>
  <r>
    <s v="ORD102935"/>
    <x v="1"/>
    <x v="2"/>
    <n v="1216.8699999999999"/>
    <n v="0.22"/>
    <n v="267.71139999999997"/>
    <n v="949.15859999999998"/>
    <n v="2"/>
    <x v="272"/>
    <d v="2023-01-16T00:00:00"/>
    <x v="2"/>
    <x v="2"/>
    <n v="144.83000000000001"/>
    <x v="2"/>
  </r>
  <r>
    <s v="ORD105551"/>
    <x v="0"/>
    <x v="0"/>
    <n v="1219.69"/>
    <n v="0.13"/>
    <n v="158.55970000000002"/>
    <n v="1061.1303"/>
    <n v="2"/>
    <x v="79"/>
    <d v="2024-09-18T00:00:00"/>
    <x v="2"/>
    <x v="2"/>
    <n v="92.74"/>
    <x v="3"/>
  </r>
  <r>
    <s v="ORD110372"/>
    <x v="3"/>
    <x v="3"/>
    <n v="1221.2"/>
    <n v="0.05"/>
    <n v="61.06"/>
    <n v="1160.1400000000001"/>
    <n v="2"/>
    <x v="677"/>
    <d v="2024-05-09T00:00:00"/>
    <x v="1"/>
    <x v="2"/>
    <n v="353.01"/>
    <x v="4"/>
  </r>
  <r>
    <s v="ORD105816"/>
    <x v="2"/>
    <x v="1"/>
    <n v="1224.73"/>
    <n v="0.17"/>
    <n v="208.20410000000001"/>
    <n v="1016.5259"/>
    <n v="2"/>
    <x v="623"/>
    <d v="2025-01-07T00:00:00"/>
    <x v="2"/>
    <x v="2"/>
    <n v="314.19"/>
    <x v="4"/>
  </r>
  <r>
    <s v="ORD105331"/>
    <x v="1"/>
    <x v="3"/>
    <n v="1226.98"/>
    <n v="0.13"/>
    <n v="159.50740000000002"/>
    <n v="1067.4726000000001"/>
    <n v="2"/>
    <x v="266"/>
    <d v="2023-01-04T00:00:00"/>
    <x v="1"/>
    <x v="2"/>
    <n v="161.02000000000001"/>
    <x v="4"/>
  </r>
  <r>
    <s v="ORD105587"/>
    <x v="1"/>
    <x v="2"/>
    <n v="1229.95"/>
    <n v="0.17"/>
    <n v="209.09150000000002"/>
    <n v="1020.8585"/>
    <n v="2"/>
    <x v="293"/>
    <d v="2024-01-08T00:00:00"/>
    <x v="2"/>
    <x v="0"/>
    <n v="360.61"/>
    <x v="2"/>
  </r>
  <r>
    <s v="ORD103584"/>
    <x v="1"/>
    <x v="2"/>
    <n v="1230.04"/>
    <n v="0.49"/>
    <n v="602.71960000000001"/>
    <n v="627.32039999999995"/>
    <n v="2"/>
    <x v="344"/>
    <d v="2023-05-02T00:00:00"/>
    <x v="2"/>
    <x v="0"/>
    <n v="364.15"/>
    <x v="2"/>
  </r>
  <r>
    <s v="ORD107964"/>
    <x v="1"/>
    <x v="1"/>
    <n v="1236.17"/>
    <n v="0.44"/>
    <n v="543.91480000000001"/>
    <n v="692.25520000000006"/>
    <n v="2"/>
    <x v="41"/>
    <d v="2024-12-18T00:00:00"/>
    <x v="2"/>
    <x v="1"/>
    <n v="174.77"/>
    <x v="4"/>
  </r>
  <r>
    <s v="ORD113504"/>
    <x v="1"/>
    <x v="3"/>
    <n v="1238.24"/>
    <n v="0.1"/>
    <n v="123.82400000000001"/>
    <n v="1114.4159999999999"/>
    <n v="2"/>
    <x v="386"/>
    <d v="2024-01-13T00:00:00"/>
    <x v="0"/>
    <x v="1"/>
    <n v="238"/>
    <x v="5"/>
  </r>
  <r>
    <s v="ORD112410"/>
    <x v="1"/>
    <x v="2"/>
    <n v="1238.44"/>
    <n v="0.34"/>
    <n v="421.06960000000004"/>
    <n v="817.37040000000002"/>
    <n v="2"/>
    <x v="575"/>
    <d v="2024-07-21T00:00:00"/>
    <x v="0"/>
    <x v="2"/>
    <n v="212.95"/>
    <x v="2"/>
  </r>
  <r>
    <s v="ORD105695"/>
    <x v="1"/>
    <x v="3"/>
    <n v="1240.43"/>
    <n v="0.39"/>
    <n v="483.76770000000005"/>
    <n v="756.66229999999996"/>
    <n v="2"/>
    <x v="539"/>
    <d v="2024-09-29T00:00:00"/>
    <x v="1"/>
    <x v="1"/>
    <n v="370.57"/>
    <x v="3"/>
  </r>
  <r>
    <s v="ORD108136"/>
    <x v="0"/>
    <x v="1"/>
    <n v="1245.1500000000001"/>
    <n v="0.37"/>
    <n v="460.70550000000003"/>
    <n v="784.44450000000006"/>
    <n v="2"/>
    <x v="114"/>
    <d v="2024-04-01T00:00:00"/>
    <x v="0"/>
    <x v="2"/>
    <n v="116.52"/>
    <x v="5"/>
  </r>
  <r>
    <s v="ORD113095"/>
    <x v="2"/>
    <x v="2"/>
    <n v="1245.3499999999999"/>
    <n v="0.44"/>
    <n v="547.95399999999995"/>
    <n v="697.39599999999996"/>
    <n v="2"/>
    <x v="333"/>
    <d v="2023-03-28T00:00:00"/>
    <x v="2"/>
    <x v="1"/>
    <n v="336.56"/>
    <x v="3"/>
  </r>
  <r>
    <s v="ORD102339"/>
    <x v="1"/>
    <x v="1"/>
    <n v="1248.07"/>
    <n v="0.27"/>
    <n v="336.97890000000001"/>
    <n v="911.09109999999987"/>
    <n v="2"/>
    <x v="205"/>
    <d v="2024-05-01T00:00:00"/>
    <x v="1"/>
    <x v="0"/>
    <n v="158.19"/>
    <x v="1"/>
  </r>
  <r>
    <s v="ORD101694"/>
    <x v="1"/>
    <x v="1"/>
    <n v="1249.74"/>
    <n v="0.06"/>
    <n v="74.984399999999994"/>
    <n v="1174.7556"/>
    <n v="2"/>
    <x v="489"/>
    <d v="2024-09-08T00:00:00"/>
    <x v="0"/>
    <x v="0"/>
    <n v="134.96"/>
    <x v="0"/>
  </r>
  <r>
    <s v="ORD113689"/>
    <x v="2"/>
    <x v="0"/>
    <n v="1250.17"/>
    <n v="0.23"/>
    <n v="287.53910000000002"/>
    <n v="962.63090000000011"/>
    <n v="2"/>
    <x v="622"/>
    <d v="2024-09-24T00:00:00"/>
    <x v="2"/>
    <x v="1"/>
    <n v="227.29"/>
    <x v="1"/>
  </r>
  <r>
    <s v="ORD106960"/>
    <x v="1"/>
    <x v="0"/>
    <n v="1256.3800000000001"/>
    <n v="0.37"/>
    <n v="464.86060000000003"/>
    <n v="791.51940000000013"/>
    <n v="2"/>
    <x v="413"/>
    <d v="2023-09-09T00:00:00"/>
    <x v="1"/>
    <x v="0"/>
    <n v="83.6"/>
    <x v="0"/>
  </r>
  <r>
    <s v="ORD102272"/>
    <x v="1"/>
    <x v="4"/>
    <n v="1269.26"/>
    <n v="0.03"/>
    <n v="38.077799999999996"/>
    <n v="1231.1822"/>
    <n v="2"/>
    <x v="705"/>
    <d v="2023-04-13T00:00:00"/>
    <x v="0"/>
    <x v="0"/>
    <n v="380.4"/>
    <x v="3"/>
  </r>
  <r>
    <s v="ORD100413"/>
    <x v="1"/>
    <x v="4"/>
    <n v="1271.8"/>
    <n v="0.37"/>
    <n v="470.56599999999997"/>
    <n v="801.23399999999992"/>
    <n v="2"/>
    <x v="222"/>
    <d v="2023-09-15T00:00:00"/>
    <x v="0"/>
    <x v="1"/>
    <n v="369.36"/>
    <x v="5"/>
  </r>
  <r>
    <s v="ORD106870"/>
    <x v="0"/>
    <x v="0"/>
    <n v="1273.3699999999999"/>
    <n v="0.15"/>
    <n v="191.00549999999998"/>
    <n v="1082.3644999999999"/>
    <n v="2"/>
    <x v="320"/>
    <d v="2023-08-26T00:00:00"/>
    <x v="1"/>
    <x v="1"/>
    <n v="375.37"/>
    <x v="1"/>
  </r>
  <r>
    <s v="ORD109404"/>
    <x v="2"/>
    <x v="0"/>
    <n v="1274.53"/>
    <n v="0.37"/>
    <n v="471.5761"/>
    <n v="802.95389999999998"/>
    <n v="2"/>
    <x v="533"/>
    <d v="2024-10-22T00:00:00"/>
    <x v="0"/>
    <x v="1"/>
    <n v="352.06"/>
    <x v="3"/>
  </r>
  <r>
    <s v="ORD111820"/>
    <x v="2"/>
    <x v="3"/>
    <n v="1274.78"/>
    <n v="0.27"/>
    <n v="344.19060000000002"/>
    <n v="930.58939999999996"/>
    <n v="2"/>
    <x v="390"/>
    <d v="2024-12-02T00:00:00"/>
    <x v="2"/>
    <x v="2"/>
    <n v="164.33"/>
    <x v="1"/>
  </r>
  <r>
    <s v="ORD113873"/>
    <x v="3"/>
    <x v="0"/>
    <n v="1274.93"/>
    <n v="0.17"/>
    <n v="216.73810000000003"/>
    <n v="1058.1919"/>
    <n v="2"/>
    <x v="189"/>
    <d v="2023-05-23T00:00:00"/>
    <x v="0"/>
    <x v="1"/>
    <n v="217.15"/>
    <x v="5"/>
  </r>
  <r>
    <s v="ORD103888"/>
    <x v="0"/>
    <x v="1"/>
    <n v="1276.31"/>
    <n v="0.39"/>
    <n v="497.76089999999999"/>
    <n v="778.54909999999995"/>
    <n v="2"/>
    <x v="387"/>
    <d v="2024-09-23T00:00:00"/>
    <x v="2"/>
    <x v="2"/>
    <n v="315.61"/>
    <x v="4"/>
  </r>
  <r>
    <s v="ORD102760"/>
    <x v="2"/>
    <x v="1"/>
    <n v="1281.93"/>
    <n v="0.4"/>
    <n v="512.77200000000005"/>
    <n v="769.15800000000002"/>
    <n v="2"/>
    <x v="372"/>
    <d v="2024-06-22T00:00:00"/>
    <x v="2"/>
    <x v="0"/>
    <n v="199.03"/>
    <x v="4"/>
  </r>
  <r>
    <s v="ORD107481"/>
    <x v="3"/>
    <x v="1"/>
    <n v="1281.98"/>
    <n v="0.08"/>
    <n v="102.55840000000001"/>
    <n v="1179.4216000000001"/>
    <n v="2"/>
    <x v="627"/>
    <d v="2023-02-05T00:00:00"/>
    <x v="0"/>
    <x v="0"/>
    <n v="80.58"/>
    <x v="5"/>
  </r>
  <r>
    <s v="ORD112828"/>
    <x v="1"/>
    <x v="1"/>
    <n v="1288.68"/>
    <n v="0.26"/>
    <n v="335.05680000000001"/>
    <n v="953.6232"/>
    <n v="2"/>
    <x v="449"/>
    <d v="2023-07-13T00:00:00"/>
    <x v="2"/>
    <x v="1"/>
    <n v="315.36"/>
    <x v="3"/>
  </r>
  <r>
    <s v="ORD106516"/>
    <x v="1"/>
    <x v="1"/>
    <n v="1290.78"/>
    <n v="0.49"/>
    <n v="632.48219999999992"/>
    <n v="658.29780000000005"/>
    <n v="2"/>
    <x v="242"/>
    <d v="2024-08-07T00:00:00"/>
    <x v="0"/>
    <x v="1"/>
    <n v="313.43"/>
    <x v="0"/>
  </r>
  <r>
    <s v="ORD101377"/>
    <x v="1"/>
    <x v="1"/>
    <n v="1291.01"/>
    <n v="0.02"/>
    <n v="25.8202"/>
    <n v="1265.1898000000001"/>
    <n v="2"/>
    <x v="543"/>
    <d v="2024-10-30T00:00:00"/>
    <x v="2"/>
    <x v="0"/>
    <n v="266"/>
    <x v="5"/>
  </r>
  <r>
    <s v="ORD112965"/>
    <x v="3"/>
    <x v="2"/>
    <n v="1291.2"/>
    <n v="0.35"/>
    <n v="451.91999999999996"/>
    <n v="839.28000000000009"/>
    <n v="2"/>
    <x v="52"/>
    <d v="2023-04-16T00:00:00"/>
    <x v="1"/>
    <x v="2"/>
    <n v="299.08999999999997"/>
    <x v="0"/>
  </r>
  <r>
    <s v="ORD100117"/>
    <x v="2"/>
    <x v="0"/>
    <n v="1293.3800000000001"/>
    <n v="0.25"/>
    <n v="323.34500000000003"/>
    <n v="970.03500000000008"/>
    <n v="2"/>
    <x v="191"/>
    <d v="2023-01-12T00:00:00"/>
    <x v="2"/>
    <x v="1"/>
    <n v="289.92"/>
    <x v="3"/>
  </r>
  <r>
    <s v="ORD115062"/>
    <x v="0"/>
    <x v="1"/>
    <n v="1301.17"/>
    <n v="0.03"/>
    <n v="39.0351"/>
    <n v="1262.1349"/>
    <n v="2"/>
    <x v="129"/>
    <d v="2023-11-23T00:00:00"/>
    <x v="1"/>
    <x v="0"/>
    <n v="84.25"/>
    <x v="1"/>
  </r>
  <r>
    <s v="ORD110200"/>
    <x v="0"/>
    <x v="1"/>
    <n v="1301.49"/>
    <n v="0.01"/>
    <n v="13.014900000000001"/>
    <n v="1288.4751000000001"/>
    <n v="2"/>
    <x v="229"/>
    <d v="2023-08-02T00:00:00"/>
    <x v="0"/>
    <x v="2"/>
    <n v="205.31"/>
    <x v="0"/>
  </r>
  <r>
    <s v="ORD114570"/>
    <x v="2"/>
    <x v="1"/>
    <n v="1303.78"/>
    <n v="0.23"/>
    <n v="299.86939999999998"/>
    <n v="1003.9105999999999"/>
    <n v="2"/>
    <x v="648"/>
    <d v="2024-03-28T00:00:00"/>
    <x v="0"/>
    <x v="2"/>
    <n v="216.6"/>
    <x v="4"/>
  </r>
  <r>
    <s v="ORD109141"/>
    <x v="1"/>
    <x v="0"/>
    <n v="1306.48"/>
    <n v="0.2"/>
    <n v="261.29599999999999"/>
    <n v="1045.184"/>
    <n v="2"/>
    <x v="633"/>
    <d v="2023-11-15T00:00:00"/>
    <x v="2"/>
    <x v="2"/>
    <n v="109.48"/>
    <x v="4"/>
  </r>
  <r>
    <s v="ORD101368"/>
    <x v="1"/>
    <x v="2"/>
    <n v="1307.81"/>
    <n v="0.38"/>
    <n v="496.96780000000001"/>
    <n v="810.84219999999993"/>
    <n v="2"/>
    <x v="130"/>
    <d v="2024-12-23T00:00:00"/>
    <x v="0"/>
    <x v="1"/>
    <n v="374.7"/>
    <x v="2"/>
  </r>
  <r>
    <s v="ORD107104"/>
    <x v="2"/>
    <x v="1"/>
    <n v="1308.55"/>
    <n v="0.46"/>
    <n v="601.93299999999999"/>
    <n v="706.61699999999996"/>
    <n v="2"/>
    <x v="50"/>
    <d v="2024-08-24T00:00:00"/>
    <x v="1"/>
    <x v="0"/>
    <n v="83.11"/>
    <x v="2"/>
  </r>
  <r>
    <s v="ORD109024"/>
    <x v="3"/>
    <x v="0"/>
    <n v="1308.9000000000001"/>
    <n v="0.37"/>
    <n v="484.29300000000001"/>
    <n v="824.60700000000008"/>
    <n v="2"/>
    <x v="505"/>
    <d v="2023-11-05T00:00:00"/>
    <x v="1"/>
    <x v="0"/>
    <n v="112.74"/>
    <x v="2"/>
  </r>
  <r>
    <s v="ORD101318"/>
    <x v="2"/>
    <x v="0"/>
    <n v="1314.08"/>
    <n v="0.3"/>
    <n v="394.22399999999999"/>
    <n v="919.85599999999999"/>
    <n v="2"/>
    <x v="45"/>
    <d v="2023-05-28T00:00:00"/>
    <x v="2"/>
    <x v="0"/>
    <n v="244.4"/>
    <x v="5"/>
  </r>
  <r>
    <s v="ORD107262"/>
    <x v="2"/>
    <x v="2"/>
    <n v="1315.5"/>
    <n v="0.2"/>
    <n v="263.10000000000002"/>
    <n v="1052.4000000000001"/>
    <n v="2"/>
    <x v="197"/>
    <d v="2024-04-07T00:00:00"/>
    <x v="0"/>
    <x v="1"/>
    <n v="91.27"/>
    <x v="5"/>
  </r>
  <r>
    <s v="ORD114039"/>
    <x v="1"/>
    <x v="1"/>
    <n v="1321.92"/>
    <n v="0.25"/>
    <n v="330.48"/>
    <n v="991.44"/>
    <n v="2"/>
    <x v="195"/>
    <d v="2023-02-27T00:00:00"/>
    <x v="2"/>
    <x v="1"/>
    <n v="340.68"/>
    <x v="0"/>
  </r>
  <r>
    <s v="ORD109839"/>
    <x v="3"/>
    <x v="4"/>
    <n v="1322.21"/>
    <n v="0.13"/>
    <n v="171.88730000000001"/>
    <n v="1150.3226999999999"/>
    <n v="2"/>
    <x v="600"/>
    <d v="2024-03-26T00:00:00"/>
    <x v="1"/>
    <x v="1"/>
    <n v="386.98"/>
    <x v="1"/>
  </r>
  <r>
    <s v="ORD105714"/>
    <x v="1"/>
    <x v="2"/>
    <n v="1322.55"/>
    <n v="0.43"/>
    <n v="568.69650000000001"/>
    <n v="753.85349999999994"/>
    <n v="2"/>
    <x v="349"/>
    <d v="2024-07-26T00:00:00"/>
    <x v="0"/>
    <x v="2"/>
    <n v="91.25"/>
    <x v="0"/>
  </r>
  <r>
    <s v="ORD111657"/>
    <x v="2"/>
    <x v="2"/>
    <n v="1324.19"/>
    <n v="0.43"/>
    <n v="569.40170000000001"/>
    <n v="754.78830000000005"/>
    <n v="2"/>
    <x v="245"/>
    <d v="2023-07-20T00:00:00"/>
    <x v="0"/>
    <x v="2"/>
    <n v="349.51"/>
    <x v="1"/>
  </r>
  <r>
    <s v="ORD102187"/>
    <x v="2"/>
    <x v="2"/>
    <n v="1332.5"/>
    <n v="0.03"/>
    <n v="39.975000000000001"/>
    <n v="1292.5250000000001"/>
    <n v="2"/>
    <x v="571"/>
    <d v="2024-07-21T00:00:00"/>
    <x v="0"/>
    <x v="0"/>
    <n v="130.47999999999999"/>
    <x v="2"/>
  </r>
  <r>
    <s v="ORD109435"/>
    <x v="1"/>
    <x v="1"/>
    <n v="1338.73"/>
    <n v="0.19"/>
    <n v="254.3587"/>
    <n v="1084.3713"/>
    <n v="2"/>
    <x v="9"/>
    <d v="2024-10-06T00:00:00"/>
    <x v="1"/>
    <x v="2"/>
    <n v="259.14999999999998"/>
    <x v="4"/>
  </r>
  <r>
    <s v="ORD101745"/>
    <x v="2"/>
    <x v="1"/>
    <n v="1339.31"/>
    <n v="0.03"/>
    <n v="40.179299999999998"/>
    <n v="1299.1306999999999"/>
    <n v="2"/>
    <x v="170"/>
    <d v="2023-02-07T00:00:00"/>
    <x v="0"/>
    <x v="0"/>
    <n v="362.69"/>
    <x v="2"/>
  </r>
  <r>
    <s v="ORD110608"/>
    <x v="1"/>
    <x v="4"/>
    <n v="1342.82"/>
    <n v="0.13"/>
    <n v="174.56659999999999"/>
    <n v="1168.2534000000001"/>
    <n v="2"/>
    <x v="167"/>
    <d v="2023-10-29T00:00:00"/>
    <x v="1"/>
    <x v="2"/>
    <n v="216.33"/>
    <x v="5"/>
  </r>
  <r>
    <s v="ORD111013"/>
    <x v="3"/>
    <x v="3"/>
    <n v="1345.01"/>
    <n v="0.05"/>
    <n v="67.250500000000002"/>
    <n v="1277.7594999999999"/>
    <n v="2"/>
    <x v="207"/>
    <d v="2023-06-20T00:00:00"/>
    <x v="1"/>
    <x v="1"/>
    <n v="400.31"/>
    <x v="5"/>
  </r>
  <r>
    <s v="ORD103904"/>
    <x v="0"/>
    <x v="3"/>
    <n v="1350.36"/>
    <n v="0.04"/>
    <n v="54.014399999999995"/>
    <n v="1296.3455999999999"/>
    <n v="2"/>
    <x v="71"/>
    <d v="2023-08-17T00:00:00"/>
    <x v="1"/>
    <x v="2"/>
    <n v="163.16"/>
    <x v="0"/>
  </r>
  <r>
    <s v="ORD108164"/>
    <x v="1"/>
    <x v="1"/>
    <n v="1351.98"/>
    <n v="0.23"/>
    <n v="310.9554"/>
    <n v="1041.0246"/>
    <n v="2"/>
    <x v="680"/>
    <d v="2023-05-07T00:00:00"/>
    <x v="0"/>
    <x v="2"/>
    <n v="110.9"/>
    <x v="2"/>
  </r>
  <r>
    <s v="ORD105250"/>
    <x v="3"/>
    <x v="1"/>
    <n v="1362.58"/>
    <n v="0.18"/>
    <n v="245.26439999999997"/>
    <n v="1117.3155999999999"/>
    <n v="2"/>
    <x v="515"/>
    <d v="2024-06-23T00:00:00"/>
    <x v="0"/>
    <x v="2"/>
    <n v="216.76"/>
    <x v="1"/>
  </r>
  <r>
    <s v="ORD104001"/>
    <x v="0"/>
    <x v="0"/>
    <n v="1363.1"/>
    <n v="0.4"/>
    <n v="545.24"/>
    <n v="817.8599999999999"/>
    <n v="2"/>
    <x v="662"/>
    <d v="2023-06-09T00:00:00"/>
    <x v="2"/>
    <x v="0"/>
    <n v="79.25"/>
    <x v="4"/>
  </r>
  <r>
    <s v="ORD113572"/>
    <x v="1"/>
    <x v="2"/>
    <n v="1363.16"/>
    <n v="0.09"/>
    <n v="122.6844"/>
    <n v="1240.4756"/>
    <n v="2"/>
    <x v="693"/>
    <d v="2023-07-14T00:00:00"/>
    <x v="2"/>
    <x v="0"/>
    <n v="215.52"/>
    <x v="1"/>
  </r>
  <r>
    <s v="ORD111729"/>
    <x v="1"/>
    <x v="4"/>
    <n v="1364.44"/>
    <n v="0.23"/>
    <n v="313.82120000000003"/>
    <n v="1050.6188"/>
    <n v="2"/>
    <x v="119"/>
    <d v="2024-05-19T00:00:00"/>
    <x v="2"/>
    <x v="1"/>
    <n v="201.35"/>
    <x v="2"/>
  </r>
  <r>
    <s v="ORD101794"/>
    <x v="3"/>
    <x v="2"/>
    <n v="1376.48"/>
    <n v="7.0000000000000007E-2"/>
    <n v="96.353600000000014"/>
    <n v="1280.1264000000001"/>
    <n v="2"/>
    <x v="449"/>
    <d v="2023-07-13T00:00:00"/>
    <x v="1"/>
    <x v="1"/>
    <n v="394.51"/>
    <x v="5"/>
  </r>
  <r>
    <s v="ORD108616"/>
    <x v="2"/>
    <x v="4"/>
    <n v="1376.71"/>
    <n v="0"/>
    <n v="0"/>
    <n v="1376.71"/>
    <n v="2"/>
    <x v="156"/>
    <d v="2024-05-12T00:00:00"/>
    <x v="1"/>
    <x v="1"/>
    <n v="162.12"/>
    <x v="2"/>
  </r>
  <r>
    <s v="ORD100013"/>
    <x v="0"/>
    <x v="1"/>
    <n v="1377.47"/>
    <n v="0.27"/>
    <n v="371.91690000000006"/>
    <n v="1005.5531"/>
    <n v="2"/>
    <x v="524"/>
    <d v="2023-05-29T00:00:00"/>
    <x v="1"/>
    <x v="0"/>
    <n v="255.49"/>
    <x v="0"/>
  </r>
  <r>
    <s v="ORD106728"/>
    <x v="2"/>
    <x v="4"/>
    <n v="1379.97"/>
    <n v="0.04"/>
    <n v="55.198800000000006"/>
    <n v="1324.7712000000001"/>
    <n v="2"/>
    <x v="246"/>
    <d v="2024-07-29T00:00:00"/>
    <x v="2"/>
    <x v="0"/>
    <n v="245.71"/>
    <x v="4"/>
  </r>
  <r>
    <s v="ORD108937"/>
    <x v="2"/>
    <x v="2"/>
    <n v="1383.37"/>
    <n v="0.09"/>
    <n v="124.50329999999998"/>
    <n v="1258.8666999999998"/>
    <n v="2"/>
    <x v="276"/>
    <d v="2024-04-11T00:00:00"/>
    <x v="1"/>
    <x v="1"/>
    <n v="135.44"/>
    <x v="4"/>
  </r>
  <r>
    <s v="ORD107822"/>
    <x v="0"/>
    <x v="1"/>
    <n v="1383.95"/>
    <n v="0.48"/>
    <n v="664.29600000000005"/>
    <n v="719.654"/>
    <n v="2"/>
    <x v="329"/>
    <d v="2023-12-01T00:00:00"/>
    <x v="0"/>
    <x v="1"/>
    <n v="179.85"/>
    <x v="1"/>
  </r>
  <r>
    <s v="ORD111786"/>
    <x v="2"/>
    <x v="4"/>
    <n v="1388.89"/>
    <n v="0.2"/>
    <n v="277.77800000000002"/>
    <n v="1111.1120000000001"/>
    <n v="2"/>
    <x v="662"/>
    <d v="2023-06-06T00:00:00"/>
    <x v="2"/>
    <x v="2"/>
    <n v="210.66"/>
    <x v="5"/>
  </r>
  <r>
    <s v="ORD111338"/>
    <x v="1"/>
    <x v="2"/>
    <n v="1391.37"/>
    <n v="0.27"/>
    <n v="375.66989999999998"/>
    <n v="1015.7000999999999"/>
    <n v="2"/>
    <x v="714"/>
    <d v="2024-06-18T00:00:00"/>
    <x v="2"/>
    <x v="1"/>
    <n v="164.29"/>
    <x v="2"/>
  </r>
  <r>
    <s v="ORD108477"/>
    <x v="2"/>
    <x v="2"/>
    <n v="1395.22"/>
    <n v="0.12"/>
    <n v="167.4264"/>
    <n v="1227.7936"/>
    <n v="2"/>
    <x v="658"/>
    <d v="2023-01-13T00:00:00"/>
    <x v="0"/>
    <x v="2"/>
    <n v="316.10000000000002"/>
    <x v="4"/>
  </r>
  <r>
    <s v="ORD107812"/>
    <x v="3"/>
    <x v="2"/>
    <n v="1398.39"/>
    <n v="0.24"/>
    <n v="335.61360000000002"/>
    <n v="1062.7764000000002"/>
    <n v="2"/>
    <x v="677"/>
    <d v="2024-05-07T00:00:00"/>
    <x v="0"/>
    <x v="0"/>
    <n v="354.53"/>
    <x v="3"/>
  </r>
  <r>
    <s v="ORD107768"/>
    <x v="3"/>
    <x v="3"/>
    <n v="1400.82"/>
    <n v="0.28000000000000003"/>
    <n v="392.2296"/>
    <n v="1008.5903999999999"/>
    <n v="2"/>
    <x v="159"/>
    <d v="2024-02-25T00:00:00"/>
    <x v="2"/>
    <x v="2"/>
    <n v="266.47000000000003"/>
    <x v="2"/>
  </r>
  <r>
    <s v="ORD101197"/>
    <x v="0"/>
    <x v="3"/>
    <n v="1402.12"/>
    <n v="0.03"/>
    <n v="42.063599999999994"/>
    <n v="1360.0563999999999"/>
    <n v="2"/>
    <x v="623"/>
    <d v="2025-01-01T00:00:00"/>
    <x v="1"/>
    <x v="1"/>
    <n v="198.89"/>
    <x v="2"/>
  </r>
  <r>
    <s v="ORD101098"/>
    <x v="2"/>
    <x v="2"/>
    <n v="1404.52"/>
    <n v="0.04"/>
    <n v="56.180799999999998"/>
    <n v="1348.3391999999999"/>
    <n v="2"/>
    <x v="334"/>
    <d v="2024-09-21T00:00:00"/>
    <x v="0"/>
    <x v="1"/>
    <n v="395.86"/>
    <x v="1"/>
  </r>
  <r>
    <s v="ORD104517"/>
    <x v="2"/>
    <x v="3"/>
    <n v="1411.19"/>
    <n v="0.33"/>
    <n v="465.69270000000006"/>
    <n v="945.4973"/>
    <n v="2"/>
    <x v="540"/>
    <d v="2024-01-14T00:00:00"/>
    <x v="1"/>
    <x v="1"/>
    <n v="293.57"/>
    <x v="5"/>
  </r>
  <r>
    <s v="ORD114521"/>
    <x v="0"/>
    <x v="2"/>
    <n v="1415.71"/>
    <n v="0.34"/>
    <n v="481.34140000000002"/>
    <n v="934.36860000000001"/>
    <n v="2"/>
    <x v="335"/>
    <d v="2024-05-03T00:00:00"/>
    <x v="0"/>
    <x v="0"/>
    <n v="210.93"/>
    <x v="0"/>
  </r>
  <r>
    <s v="ORD104031"/>
    <x v="0"/>
    <x v="3"/>
    <n v="1419.66"/>
    <n v="0.38"/>
    <n v="539.47080000000005"/>
    <n v="880.18920000000003"/>
    <n v="2"/>
    <x v="187"/>
    <d v="2025-01-02T00:00:00"/>
    <x v="2"/>
    <x v="1"/>
    <n v="143.84"/>
    <x v="4"/>
  </r>
  <r>
    <s v="ORD106389"/>
    <x v="1"/>
    <x v="2"/>
    <n v="1420.24"/>
    <n v="0.04"/>
    <n v="56.809600000000003"/>
    <n v="1363.4304"/>
    <n v="2"/>
    <x v="255"/>
    <d v="2024-11-08T00:00:00"/>
    <x v="0"/>
    <x v="0"/>
    <n v="346.37"/>
    <x v="3"/>
  </r>
  <r>
    <s v="ORD110843"/>
    <x v="3"/>
    <x v="4"/>
    <n v="1423.62"/>
    <n v="0.13"/>
    <n v="185.07059999999998"/>
    <n v="1238.5493999999999"/>
    <n v="2"/>
    <x v="46"/>
    <d v="2024-03-04T00:00:00"/>
    <x v="1"/>
    <x v="0"/>
    <n v="286.5"/>
    <x v="3"/>
  </r>
  <r>
    <s v="ORD100698"/>
    <x v="2"/>
    <x v="4"/>
    <n v="1423.95"/>
    <n v="0.22"/>
    <n v="313.26900000000001"/>
    <n v="1110.681"/>
    <n v="2"/>
    <x v="474"/>
    <d v="2024-03-04T00:00:00"/>
    <x v="2"/>
    <x v="2"/>
    <n v="277.58999999999997"/>
    <x v="5"/>
  </r>
  <r>
    <s v="ORD104623"/>
    <x v="0"/>
    <x v="4"/>
    <n v="1426.18"/>
    <n v="0.18"/>
    <n v="256.7124"/>
    <n v="1169.4675999999999"/>
    <n v="2"/>
    <x v="552"/>
    <d v="2023-09-15T00:00:00"/>
    <x v="1"/>
    <x v="0"/>
    <n v="398.38"/>
    <x v="1"/>
  </r>
  <r>
    <s v="ORD106436"/>
    <x v="2"/>
    <x v="1"/>
    <n v="1426.81"/>
    <n v="0.33"/>
    <n v="470.84730000000002"/>
    <n v="955.96269999999993"/>
    <n v="2"/>
    <x v="481"/>
    <d v="2024-06-15T00:00:00"/>
    <x v="0"/>
    <x v="2"/>
    <n v="288.02999999999997"/>
    <x v="4"/>
  </r>
  <r>
    <s v="ORD108345"/>
    <x v="0"/>
    <x v="0"/>
    <n v="1429.28"/>
    <n v="0.25"/>
    <n v="357.32"/>
    <n v="1071.96"/>
    <n v="2"/>
    <x v="580"/>
    <d v="2024-02-07T00:00:00"/>
    <x v="1"/>
    <x v="1"/>
    <n v="208.22"/>
    <x v="4"/>
  </r>
  <r>
    <s v="ORD105720"/>
    <x v="2"/>
    <x v="3"/>
    <n v="1429.86"/>
    <n v="0.43"/>
    <n v="614.83979999999997"/>
    <n v="815.02019999999993"/>
    <n v="2"/>
    <x v="694"/>
    <d v="2024-10-10T00:00:00"/>
    <x v="2"/>
    <x v="0"/>
    <n v="357.55"/>
    <x v="5"/>
  </r>
  <r>
    <s v="ORD104905"/>
    <x v="3"/>
    <x v="0"/>
    <n v="1432.33"/>
    <n v="0.2"/>
    <n v="286.46600000000001"/>
    <n v="1145.864"/>
    <n v="2"/>
    <x v="384"/>
    <d v="2023-05-28T00:00:00"/>
    <x v="1"/>
    <x v="0"/>
    <n v="379.49"/>
    <x v="3"/>
  </r>
  <r>
    <s v="ORD110083"/>
    <x v="2"/>
    <x v="2"/>
    <n v="1433.59"/>
    <n v="0.25"/>
    <n v="358.39749999999998"/>
    <n v="1075.1924999999999"/>
    <n v="2"/>
    <x v="69"/>
    <d v="2023-03-29T00:00:00"/>
    <x v="1"/>
    <x v="2"/>
    <n v="83.78"/>
    <x v="0"/>
  </r>
  <r>
    <s v="ORD104761"/>
    <x v="0"/>
    <x v="1"/>
    <n v="1436.33"/>
    <n v="0.22"/>
    <n v="315.99259999999998"/>
    <n v="1120.3373999999999"/>
    <n v="2"/>
    <x v="400"/>
    <d v="2024-01-07T00:00:00"/>
    <x v="0"/>
    <x v="2"/>
    <n v="93.3"/>
    <x v="4"/>
  </r>
  <r>
    <s v="ORD113342"/>
    <x v="2"/>
    <x v="2"/>
    <n v="1439.23"/>
    <n v="0.08"/>
    <n v="115.1384"/>
    <n v="1324.0916"/>
    <n v="2"/>
    <x v="148"/>
    <d v="2023-03-21T00:00:00"/>
    <x v="0"/>
    <x v="0"/>
    <n v="142.66"/>
    <x v="5"/>
  </r>
  <r>
    <s v="ORD106747"/>
    <x v="1"/>
    <x v="1"/>
    <n v="1442.71"/>
    <n v="0.25"/>
    <n v="360.67750000000001"/>
    <n v="1082.0325"/>
    <n v="2"/>
    <x v="555"/>
    <d v="2023-01-17T00:00:00"/>
    <x v="2"/>
    <x v="1"/>
    <n v="175.91"/>
    <x v="4"/>
  </r>
  <r>
    <s v="ORD113618"/>
    <x v="0"/>
    <x v="2"/>
    <n v="1444.8"/>
    <n v="0.45"/>
    <n v="650.16"/>
    <n v="794.64"/>
    <n v="2"/>
    <x v="563"/>
    <d v="2023-07-16T00:00:00"/>
    <x v="2"/>
    <x v="2"/>
    <n v="306.24"/>
    <x v="1"/>
  </r>
  <r>
    <s v="ORD106178"/>
    <x v="1"/>
    <x v="1"/>
    <n v="1447.93"/>
    <n v="0.04"/>
    <n v="57.917200000000001"/>
    <n v="1390.0128"/>
    <n v="2"/>
    <x v="357"/>
    <d v="2023-10-07T00:00:00"/>
    <x v="0"/>
    <x v="2"/>
    <n v="412.64"/>
    <x v="0"/>
  </r>
  <r>
    <s v="ORD113905"/>
    <x v="3"/>
    <x v="2"/>
    <n v="1449.59"/>
    <n v="0.39"/>
    <n v="565.34010000000001"/>
    <n v="884.24989999999991"/>
    <n v="2"/>
    <x v="461"/>
    <d v="2023-07-08T00:00:00"/>
    <x v="0"/>
    <x v="1"/>
    <n v="93.36"/>
    <x v="1"/>
  </r>
  <r>
    <s v="ORD102115"/>
    <x v="2"/>
    <x v="1"/>
    <n v="1453.01"/>
    <n v="0.32"/>
    <n v="464.96320000000003"/>
    <n v="988.04679999999996"/>
    <n v="2"/>
    <x v="130"/>
    <d v="2024-12-27T00:00:00"/>
    <x v="2"/>
    <x v="2"/>
    <n v="174.45"/>
    <x v="1"/>
  </r>
  <r>
    <s v="ORD101092"/>
    <x v="3"/>
    <x v="2"/>
    <n v="1453.31"/>
    <n v="0.43"/>
    <n v="624.92329999999993"/>
    <n v="828.38670000000002"/>
    <n v="2"/>
    <x v="325"/>
    <d v="2024-01-02T00:00:00"/>
    <x v="1"/>
    <x v="0"/>
    <n v="210.13"/>
    <x v="2"/>
  </r>
  <r>
    <s v="ORD102961"/>
    <x v="1"/>
    <x v="1"/>
    <n v="1457.6"/>
    <n v="0.39"/>
    <n v="568.46399999999994"/>
    <n v="889.13599999999997"/>
    <n v="2"/>
    <x v="579"/>
    <d v="2024-09-24T00:00:00"/>
    <x v="0"/>
    <x v="2"/>
    <n v="121.44"/>
    <x v="0"/>
  </r>
  <r>
    <s v="ORD100007"/>
    <x v="1"/>
    <x v="4"/>
    <n v="1462.95"/>
    <n v="0.23"/>
    <n v="336.4785"/>
    <n v="1126.4715000000001"/>
    <n v="2"/>
    <x v="211"/>
    <d v="2023-05-20T00:00:00"/>
    <x v="2"/>
    <x v="2"/>
    <n v="91.68"/>
    <x v="4"/>
  </r>
  <r>
    <s v="ORD114230"/>
    <x v="3"/>
    <x v="3"/>
    <n v="1469.4"/>
    <n v="0.38"/>
    <n v="558.37200000000007"/>
    <n v="911.02800000000002"/>
    <n v="2"/>
    <x v="87"/>
    <d v="2023-01-04T00:00:00"/>
    <x v="2"/>
    <x v="1"/>
    <n v="124.19"/>
    <x v="2"/>
  </r>
  <r>
    <s v="ORD101265"/>
    <x v="0"/>
    <x v="4"/>
    <n v="1475.41"/>
    <n v="0.03"/>
    <n v="44.262300000000003"/>
    <n v="1431.1477"/>
    <n v="2"/>
    <x v="0"/>
    <d v="2023-11-14T00:00:00"/>
    <x v="0"/>
    <x v="2"/>
    <n v="300.70999999999998"/>
    <x v="0"/>
  </r>
  <r>
    <s v="ORD104888"/>
    <x v="0"/>
    <x v="4"/>
    <n v="1478.93"/>
    <n v="0.44"/>
    <n v="650.72919999999999"/>
    <n v="828.20080000000007"/>
    <n v="2"/>
    <x v="469"/>
    <d v="2023-01-13T00:00:00"/>
    <x v="0"/>
    <x v="0"/>
    <n v="90.83"/>
    <x v="2"/>
  </r>
  <r>
    <s v="ORD114307"/>
    <x v="2"/>
    <x v="4"/>
    <n v="1479.2"/>
    <n v="0.44"/>
    <n v="650.84800000000007"/>
    <n v="828.35199999999998"/>
    <n v="2"/>
    <x v="251"/>
    <d v="2023-10-15T00:00:00"/>
    <x v="0"/>
    <x v="2"/>
    <n v="103.5"/>
    <x v="4"/>
  </r>
  <r>
    <s v="ORD100786"/>
    <x v="0"/>
    <x v="4"/>
    <n v="1480.45"/>
    <n v="0.09"/>
    <n v="133.2405"/>
    <n v="1347.2094999999999"/>
    <n v="2"/>
    <x v="584"/>
    <d v="2023-09-24T00:00:00"/>
    <x v="0"/>
    <x v="2"/>
    <n v="313.39999999999998"/>
    <x v="0"/>
  </r>
  <r>
    <s v="ORD107860"/>
    <x v="1"/>
    <x v="4"/>
    <n v="1480.48"/>
    <n v="0.46"/>
    <n v="681.02080000000001"/>
    <n v="799.45920000000001"/>
    <n v="2"/>
    <x v="158"/>
    <d v="2024-10-03T00:00:00"/>
    <x v="2"/>
    <x v="0"/>
    <n v="226.8"/>
    <x v="4"/>
  </r>
  <r>
    <s v="ORD101304"/>
    <x v="2"/>
    <x v="1"/>
    <n v="1485.55"/>
    <n v="0.27"/>
    <n v="401.0985"/>
    <n v="1084.4514999999999"/>
    <n v="2"/>
    <x v="582"/>
    <d v="2023-07-29T00:00:00"/>
    <x v="0"/>
    <x v="2"/>
    <n v="350.63"/>
    <x v="1"/>
  </r>
  <r>
    <s v="ORD112259"/>
    <x v="0"/>
    <x v="3"/>
    <n v="1488.48"/>
    <n v="0.41"/>
    <n v="610.27679999999998"/>
    <n v="878.20320000000004"/>
    <n v="2"/>
    <x v="655"/>
    <d v="2024-11-24T00:00:00"/>
    <x v="1"/>
    <x v="2"/>
    <n v="216.06"/>
    <x v="4"/>
  </r>
  <r>
    <s v="ORD105638"/>
    <x v="1"/>
    <x v="0"/>
    <n v="1488.87"/>
    <n v="0.14000000000000001"/>
    <n v="208.4418"/>
    <n v="1280.4281999999998"/>
    <n v="2"/>
    <x v="231"/>
    <d v="2023-07-14T00:00:00"/>
    <x v="0"/>
    <x v="0"/>
    <n v="255.03"/>
    <x v="2"/>
  </r>
  <r>
    <s v="ORD104708"/>
    <x v="3"/>
    <x v="0"/>
    <n v="1490.94"/>
    <n v="0.11"/>
    <n v="164.0034"/>
    <n v="1326.9366"/>
    <n v="2"/>
    <x v="187"/>
    <d v="2024-12-27T00:00:00"/>
    <x v="0"/>
    <x v="1"/>
    <n v="389.58"/>
    <x v="3"/>
  </r>
  <r>
    <s v="ORD111199"/>
    <x v="0"/>
    <x v="1"/>
    <n v="1493.51"/>
    <n v="0.09"/>
    <n v="134.41589999999999"/>
    <n v="1359.0941"/>
    <n v="2"/>
    <x v="241"/>
    <d v="2024-04-21T00:00:00"/>
    <x v="2"/>
    <x v="2"/>
    <n v="91.02"/>
    <x v="2"/>
  </r>
  <r>
    <s v="ORD109650"/>
    <x v="0"/>
    <x v="1"/>
    <n v="1495.43"/>
    <n v="0.33"/>
    <n v="493.49190000000004"/>
    <n v="1001.9381000000001"/>
    <n v="2"/>
    <x v="150"/>
    <d v="2024-08-03T00:00:00"/>
    <x v="0"/>
    <x v="1"/>
    <n v="361.92"/>
    <x v="2"/>
  </r>
  <r>
    <s v="ORD110479"/>
    <x v="0"/>
    <x v="1"/>
    <n v="1498.77"/>
    <n v="0.45"/>
    <n v="674.44650000000001"/>
    <n v="824.32349999999997"/>
    <n v="2"/>
    <x v="610"/>
    <d v="2023-09-18T00:00:00"/>
    <x v="0"/>
    <x v="2"/>
    <n v="276.36"/>
    <x v="2"/>
  </r>
  <r>
    <s v="ORD114692"/>
    <x v="1"/>
    <x v="3"/>
    <n v="1503.34"/>
    <n v="0.43"/>
    <n v="646.43619999999999"/>
    <n v="856.90379999999993"/>
    <n v="2"/>
    <x v="153"/>
    <d v="2023-04-27T00:00:00"/>
    <x v="2"/>
    <x v="1"/>
    <n v="371.26"/>
    <x v="0"/>
  </r>
  <r>
    <s v="ORD102798"/>
    <x v="1"/>
    <x v="0"/>
    <n v="1505.59"/>
    <n v="0.47"/>
    <n v="707.62729999999988"/>
    <n v="797.96270000000004"/>
    <n v="2"/>
    <x v="431"/>
    <d v="2024-06-18T00:00:00"/>
    <x v="2"/>
    <x v="1"/>
    <n v="451.22"/>
    <x v="0"/>
  </r>
  <r>
    <s v="ORD113989"/>
    <x v="3"/>
    <x v="0"/>
    <n v="1509.44"/>
    <n v="0.45"/>
    <n v="679.24800000000005"/>
    <n v="830.19200000000001"/>
    <n v="2"/>
    <x v="357"/>
    <d v="2023-10-11T00:00:00"/>
    <x v="0"/>
    <x v="1"/>
    <n v="391.37"/>
    <x v="0"/>
  </r>
  <r>
    <s v="ORD104996"/>
    <x v="2"/>
    <x v="2"/>
    <n v="1512.48"/>
    <n v="0.31"/>
    <n v="468.86880000000002"/>
    <n v="1043.6112000000001"/>
    <n v="2"/>
    <x v="84"/>
    <d v="2024-06-07T00:00:00"/>
    <x v="2"/>
    <x v="0"/>
    <n v="147.13999999999999"/>
    <x v="3"/>
  </r>
  <r>
    <s v="ORD113894"/>
    <x v="1"/>
    <x v="3"/>
    <n v="1516.46"/>
    <n v="0.1"/>
    <n v="151.64600000000002"/>
    <n v="1364.8140000000001"/>
    <n v="2"/>
    <x v="256"/>
    <d v="2023-08-11T00:00:00"/>
    <x v="2"/>
    <x v="2"/>
    <n v="120.63"/>
    <x v="3"/>
  </r>
  <r>
    <s v="ORD101818"/>
    <x v="2"/>
    <x v="2"/>
    <n v="1518.93"/>
    <n v="0.28999999999999998"/>
    <n v="440.48969999999997"/>
    <n v="1078.4403000000002"/>
    <n v="2"/>
    <x v="214"/>
    <d v="2024-09-08T00:00:00"/>
    <x v="2"/>
    <x v="1"/>
    <n v="152.58000000000001"/>
    <x v="2"/>
  </r>
  <r>
    <s v="ORD109269"/>
    <x v="0"/>
    <x v="4"/>
    <n v="1518.93"/>
    <n v="0.37"/>
    <n v="562.00409999999999"/>
    <n v="956.92590000000007"/>
    <n v="2"/>
    <x v="327"/>
    <d v="2024-08-06T00:00:00"/>
    <x v="1"/>
    <x v="2"/>
    <n v="242.18"/>
    <x v="2"/>
  </r>
  <r>
    <s v="ORD112693"/>
    <x v="1"/>
    <x v="1"/>
    <n v="1519.64"/>
    <n v="0.39"/>
    <n v="592.65960000000007"/>
    <n v="926.98040000000003"/>
    <n v="2"/>
    <x v="525"/>
    <d v="2024-07-13T00:00:00"/>
    <x v="2"/>
    <x v="0"/>
    <n v="174.9"/>
    <x v="4"/>
  </r>
  <r>
    <s v="ORD106503"/>
    <x v="3"/>
    <x v="1"/>
    <n v="1520.6"/>
    <n v="0.13"/>
    <n v="197.678"/>
    <n v="1322.922"/>
    <n v="2"/>
    <x v="652"/>
    <d v="2023-07-31T00:00:00"/>
    <x v="1"/>
    <x v="2"/>
    <n v="178.54"/>
    <x v="0"/>
  </r>
  <r>
    <s v="ORD108088"/>
    <x v="3"/>
    <x v="1"/>
    <n v="1522.92"/>
    <n v="0.36"/>
    <n v="548.25120000000004"/>
    <n v="974.66880000000003"/>
    <n v="2"/>
    <x v="285"/>
    <d v="2024-07-16T00:00:00"/>
    <x v="2"/>
    <x v="2"/>
    <n v="305.27999999999997"/>
    <x v="1"/>
  </r>
  <r>
    <s v="ORD109947"/>
    <x v="2"/>
    <x v="1"/>
    <n v="1530.22"/>
    <n v="0.41"/>
    <n v="627.39019999999994"/>
    <n v="902.82980000000009"/>
    <n v="2"/>
    <x v="459"/>
    <d v="2024-01-14T00:00:00"/>
    <x v="2"/>
    <x v="2"/>
    <n v="394.37"/>
    <x v="3"/>
  </r>
  <r>
    <s v="ORD114616"/>
    <x v="3"/>
    <x v="4"/>
    <n v="1532.24"/>
    <n v="0.13"/>
    <n v="199.19120000000001"/>
    <n v="1333.0488"/>
    <n v="2"/>
    <x v="47"/>
    <d v="2023-10-15T00:00:00"/>
    <x v="2"/>
    <x v="1"/>
    <n v="96.9"/>
    <x v="1"/>
  </r>
  <r>
    <s v="ORD105190"/>
    <x v="0"/>
    <x v="1"/>
    <n v="1532.47"/>
    <n v="0.23"/>
    <n v="352.46810000000005"/>
    <n v="1180.0019"/>
    <n v="2"/>
    <x v="485"/>
    <d v="2024-07-07T00:00:00"/>
    <x v="1"/>
    <x v="0"/>
    <n v="89.91"/>
    <x v="2"/>
  </r>
  <r>
    <s v="ORD110714"/>
    <x v="2"/>
    <x v="3"/>
    <n v="1537.21"/>
    <n v="0.03"/>
    <n v="46.116300000000003"/>
    <n v="1491.0937000000001"/>
    <n v="2"/>
    <x v="509"/>
    <d v="2024-09-22T00:00:00"/>
    <x v="2"/>
    <x v="0"/>
    <n v="267.08999999999997"/>
    <x v="3"/>
  </r>
  <r>
    <s v="ORD113770"/>
    <x v="0"/>
    <x v="2"/>
    <n v="1537.28"/>
    <n v="0.26"/>
    <n v="399.69280000000003"/>
    <n v="1137.5871999999999"/>
    <n v="2"/>
    <x v="522"/>
    <d v="2024-10-11T00:00:00"/>
    <x v="1"/>
    <x v="2"/>
    <n v="229.84"/>
    <x v="4"/>
  </r>
  <r>
    <s v="ORD104577"/>
    <x v="0"/>
    <x v="4"/>
    <n v="1538.37"/>
    <n v="0.18"/>
    <n v="276.90659999999997"/>
    <n v="1261.4633999999999"/>
    <n v="2"/>
    <x v="50"/>
    <d v="2024-08-24T00:00:00"/>
    <x v="1"/>
    <x v="2"/>
    <n v="130.31"/>
    <x v="0"/>
  </r>
  <r>
    <s v="ORD101715"/>
    <x v="3"/>
    <x v="3"/>
    <n v="1541.79"/>
    <n v="0.48"/>
    <n v="740.05919999999992"/>
    <n v="801.73080000000004"/>
    <n v="2"/>
    <x v="483"/>
    <d v="2024-11-03T00:00:00"/>
    <x v="1"/>
    <x v="2"/>
    <n v="187.59"/>
    <x v="2"/>
  </r>
  <r>
    <s v="ORD108847"/>
    <x v="3"/>
    <x v="3"/>
    <n v="1541.86"/>
    <n v="0.18"/>
    <n v="277.53479999999996"/>
    <n v="1264.3252"/>
    <n v="2"/>
    <x v="183"/>
    <d v="2023-05-29T00:00:00"/>
    <x v="2"/>
    <x v="2"/>
    <n v="194.81"/>
    <x v="2"/>
  </r>
  <r>
    <s v="ORD103816"/>
    <x v="0"/>
    <x v="3"/>
    <n v="1542.67"/>
    <n v="0.28999999999999998"/>
    <n v="447.37430000000001"/>
    <n v="1095.2957000000001"/>
    <n v="2"/>
    <x v="503"/>
    <d v="2024-03-12T00:00:00"/>
    <x v="1"/>
    <x v="1"/>
    <n v="209.75"/>
    <x v="3"/>
  </r>
  <r>
    <s v="ORD100581"/>
    <x v="1"/>
    <x v="2"/>
    <n v="1543.01"/>
    <n v="0.23"/>
    <n v="354.89230000000003"/>
    <n v="1188.1177"/>
    <n v="2"/>
    <x v="347"/>
    <d v="2023-04-06T00:00:00"/>
    <x v="2"/>
    <x v="0"/>
    <n v="253.95"/>
    <x v="1"/>
  </r>
  <r>
    <s v="ORD107662"/>
    <x v="1"/>
    <x v="3"/>
    <n v="1549.13"/>
    <n v="0.08"/>
    <n v="123.93040000000001"/>
    <n v="1425.1996000000001"/>
    <n v="2"/>
    <x v="35"/>
    <d v="2023-02-11T00:00:00"/>
    <x v="0"/>
    <x v="2"/>
    <n v="366.21"/>
    <x v="5"/>
  </r>
  <r>
    <s v="ORD106497"/>
    <x v="1"/>
    <x v="0"/>
    <n v="1552.56"/>
    <n v="0.17"/>
    <n v="263.93520000000001"/>
    <n v="1288.6248000000001"/>
    <n v="2"/>
    <x v="355"/>
    <d v="2023-12-12T00:00:00"/>
    <x v="2"/>
    <x v="2"/>
    <n v="352.3"/>
    <x v="0"/>
  </r>
  <r>
    <s v="ORD101590"/>
    <x v="3"/>
    <x v="2"/>
    <n v="1555.94"/>
    <n v="0.28999999999999998"/>
    <n v="451.2226"/>
    <n v="1104.7174"/>
    <n v="2"/>
    <x v="407"/>
    <d v="2024-12-08T00:00:00"/>
    <x v="2"/>
    <x v="2"/>
    <n v="109.94"/>
    <x v="5"/>
  </r>
  <r>
    <s v="ORD103200"/>
    <x v="0"/>
    <x v="1"/>
    <n v="1557.27"/>
    <n v="0.25"/>
    <n v="389.3175"/>
    <n v="1167.9524999999999"/>
    <n v="2"/>
    <x v="183"/>
    <d v="2023-05-27T00:00:00"/>
    <x v="2"/>
    <x v="0"/>
    <n v="188.71"/>
    <x v="4"/>
  </r>
  <r>
    <s v="ORD100678"/>
    <x v="2"/>
    <x v="4"/>
    <n v="1557.84"/>
    <n v="0.02"/>
    <n v="31.1568"/>
    <n v="1526.6831999999999"/>
    <n v="2"/>
    <x v="260"/>
    <d v="2025-01-01T00:00:00"/>
    <x v="2"/>
    <x v="0"/>
    <n v="222.15"/>
    <x v="5"/>
  </r>
  <r>
    <s v="ORD114864"/>
    <x v="1"/>
    <x v="3"/>
    <n v="1563.01"/>
    <n v="0.2"/>
    <n v="312.60200000000003"/>
    <n v="1250.4079999999999"/>
    <n v="2"/>
    <x v="528"/>
    <d v="2024-05-02T00:00:00"/>
    <x v="2"/>
    <x v="2"/>
    <n v="449.35"/>
    <x v="4"/>
  </r>
  <r>
    <s v="ORD104598"/>
    <x v="2"/>
    <x v="0"/>
    <n v="1565.16"/>
    <n v="0.14000000000000001"/>
    <n v="219.12240000000003"/>
    <n v="1346.0376000000001"/>
    <n v="2"/>
    <x v="172"/>
    <d v="2023-07-17T00:00:00"/>
    <x v="1"/>
    <x v="0"/>
    <n v="443.13"/>
    <x v="2"/>
  </r>
  <r>
    <s v="ORD104181"/>
    <x v="1"/>
    <x v="2"/>
    <n v="1571.27"/>
    <n v="0.42"/>
    <n v="659.93340000000001"/>
    <n v="911.33659999999998"/>
    <n v="2"/>
    <x v="626"/>
    <d v="2024-01-10T00:00:00"/>
    <x v="0"/>
    <x v="2"/>
    <n v="105.24"/>
    <x v="5"/>
  </r>
  <r>
    <s v="ORD114560"/>
    <x v="2"/>
    <x v="3"/>
    <n v="1572.93"/>
    <n v="0.33"/>
    <n v="519.06690000000003"/>
    <n v="1053.8631"/>
    <n v="2"/>
    <x v="442"/>
    <d v="2023-10-20T00:00:00"/>
    <x v="2"/>
    <x v="2"/>
    <n v="226.7"/>
    <x v="2"/>
  </r>
  <r>
    <s v="ORD115156"/>
    <x v="3"/>
    <x v="1"/>
    <n v="1579.56"/>
    <n v="0.39"/>
    <n v="616.02840000000003"/>
    <n v="963.53159999999991"/>
    <n v="2"/>
    <x v="119"/>
    <d v="2024-05-18T00:00:00"/>
    <x v="1"/>
    <x v="1"/>
    <n v="471.53"/>
    <x v="3"/>
  </r>
  <r>
    <s v="ORD114620"/>
    <x v="2"/>
    <x v="2"/>
    <n v="1580.06"/>
    <n v="0.43"/>
    <n v="679.42579999999998"/>
    <n v="900.63419999999996"/>
    <n v="2"/>
    <x v="453"/>
    <d v="2023-04-06T00:00:00"/>
    <x v="0"/>
    <x v="2"/>
    <n v="334.57"/>
    <x v="1"/>
  </r>
  <r>
    <s v="ORD108814"/>
    <x v="2"/>
    <x v="2"/>
    <n v="1580.57"/>
    <n v="0.22"/>
    <n v="347.72539999999998"/>
    <n v="1232.8445999999999"/>
    <n v="2"/>
    <x v="168"/>
    <d v="2024-04-16T00:00:00"/>
    <x v="1"/>
    <x v="1"/>
    <n v="273.98"/>
    <x v="2"/>
  </r>
  <r>
    <s v="ORD111070"/>
    <x v="2"/>
    <x v="2"/>
    <n v="1580.6"/>
    <n v="0.42"/>
    <n v="663.85199999999998"/>
    <n v="916.74799999999993"/>
    <n v="2"/>
    <x v="363"/>
    <d v="2023-12-05T00:00:00"/>
    <x v="1"/>
    <x v="1"/>
    <n v="464.96"/>
    <x v="3"/>
  </r>
  <r>
    <s v="ORD102877"/>
    <x v="3"/>
    <x v="1"/>
    <n v="1584.49"/>
    <n v="0.18"/>
    <n v="285.20819999999998"/>
    <n v="1299.2818"/>
    <n v="2"/>
    <x v="654"/>
    <d v="2023-05-19T00:00:00"/>
    <x v="0"/>
    <x v="1"/>
    <n v="176.47"/>
    <x v="2"/>
  </r>
  <r>
    <s v="ORD110136"/>
    <x v="0"/>
    <x v="0"/>
    <n v="1585.82"/>
    <n v="0.12"/>
    <n v="190.29839999999999"/>
    <n v="1395.5216"/>
    <n v="2"/>
    <x v="533"/>
    <d v="2024-10-19T00:00:00"/>
    <x v="2"/>
    <x v="0"/>
    <n v="367.31"/>
    <x v="5"/>
  </r>
  <r>
    <s v="ORD115248"/>
    <x v="1"/>
    <x v="0"/>
    <n v="1588.48"/>
    <n v="0.05"/>
    <n v="79.424000000000007"/>
    <n v="1509.056"/>
    <n v="2"/>
    <x v="104"/>
    <d v="2024-08-15T00:00:00"/>
    <x v="2"/>
    <x v="1"/>
    <n v="400.98"/>
    <x v="0"/>
  </r>
  <r>
    <s v="ORD102285"/>
    <x v="3"/>
    <x v="4"/>
    <n v="1595.18"/>
    <n v="0.38"/>
    <n v="606.16840000000002"/>
    <n v="989.01160000000004"/>
    <n v="2"/>
    <x v="264"/>
    <d v="2023-11-25T00:00:00"/>
    <x v="0"/>
    <x v="1"/>
    <n v="474.41"/>
    <x v="2"/>
  </r>
  <r>
    <s v="ORD112913"/>
    <x v="1"/>
    <x v="2"/>
    <n v="1599.57"/>
    <n v="0.1"/>
    <n v="159.95699999999999"/>
    <n v="1439.6129999999998"/>
    <n v="2"/>
    <x v="145"/>
    <d v="2023-11-02T00:00:00"/>
    <x v="1"/>
    <x v="1"/>
    <n v="301.52999999999997"/>
    <x v="0"/>
  </r>
  <r>
    <s v="ORD101305"/>
    <x v="0"/>
    <x v="2"/>
    <n v="1604.21"/>
    <n v="0.04"/>
    <n v="64.168400000000005"/>
    <n v="1540.0416"/>
    <n v="2"/>
    <x v="693"/>
    <d v="2023-07-16T00:00:00"/>
    <x v="2"/>
    <x v="2"/>
    <n v="400.48"/>
    <x v="1"/>
  </r>
  <r>
    <s v="ORD112253"/>
    <x v="2"/>
    <x v="0"/>
    <n v="1605.99"/>
    <n v="0.13"/>
    <n v="208.77870000000001"/>
    <n v="1397.2112999999999"/>
    <n v="2"/>
    <x v="181"/>
    <d v="2024-08-17T00:00:00"/>
    <x v="0"/>
    <x v="1"/>
    <n v="469.69"/>
    <x v="4"/>
  </r>
  <r>
    <s v="ORD113705"/>
    <x v="0"/>
    <x v="0"/>
    <n v="1608.85"/>
    <n v="0.37"/>
    <n v="595.27449999999999"/>
    <n v="1013.5754999999999"/>
    <n v="2"/>
    <x v="281"/>
    <d v="2023-08-26T00:00:00"/>
    <x v="0"/>
    <x v="0"/>
    <n v="399.38"/>
    <x v="5"/>
  </r>
  <r>
    <s v="ORD112492"/>
    <x v="3"/>
    <x v="0"/>
    <n v="1614.29"/>
    <n v="0.18"/>
    <n v="290.57220000000001"/>
    <n v="1323.7177999999999"/>
    <n v="2"/>
    <x v="641"/>
    <d v="2023-12-03T00:00:00"/>
    <x v="0"/>
    <x v="2"/>
    <n v="467.34"/>
    <x v="3"/>
  </r>
  <r>
    <s v="ORD112003"/>
    <x v="1"/>
    <x v="4"/>
    <n v="1622.25"/>
    <n v="0.19"/>
    <n v="308.22750000000002"/>
    <n v="1314.0225"/>
    <n v="2"/>
    <x v="412"/>
    <d v="2023-08-31T00:00:00"/>
    <x v="1"/>
    <x v="2"/>
    <n v="226.6"/>
    <x v="3"/>
  </r>
  <r>
    <s v="ORD107638"/>
    <x v="2"/>
    <x v="0"/>
    <n v="1622.61"/>
    <n v="0.26"/>
    <n v="421.87860000000001"/>
    <n v="1200.7313999999999"/>
    <n v="2"/>
    <x v="378"/>
    <d v="2024-04-24T00:00:00"/>
    <x v="2"/>
    <x v="1"/>
    <n v="194.26"/>
    <x v="0"/>
  </r>
  <r>
    <s v="ORD113875"/>
    <x v="2"/>
    <x v="4"/>
    <n v="1622.92"/>
    <n v="0.25"/>
    <n v="405.73"/>
    <n v="1217.19"/>
    <n v="2"/>
    <x v="621"/>
    <d v="2024-12-18T00:00:00"/>
    <x v="2"/>
    <x v="0"/>
    <n v="279.81"/>
    <x v="0"/>
  </r>
  <r>
    <s v="ORD100681"/>
    <x v="1"/>
    <x v="3"/>
    <n v="1627.68"/>
    <n v="0.34"/>
    <n v="553.41120000000001"/>
    <n v="1074.2688000000001"/>
    <n v="2"/>
    <x v="179"/>
    <d v="2023-12-09T00:00:00"/>
    <x v="2"/>
    <x v="2"/>
    <n v="441.32"/>
    <x v="0"/>
  </r>
  <r>
    <s v="ORD108539"/>
    <x v="0"/>
    <x v="0"/>
    <n v="1628.35"/>
    <n v="0.08"/>
    <n v="130.268"/>
    <n v="1498.0819999999999"/>
    <n v="2"/>
    <x v="423"/>
    <d v="2024-03-07T00:00:00"/>
    <x v="1"/>
    <x v="1"/>
    <n v="149.26"/>
    <x v="1"/>
  </r>
  <r>
    <s v="ORD101852"/>
    <x v="2"/>
    <x v="2"/>
    <n v="1629.44"/>
    <n v="0.2"/>
    <n v="325.88800000000003"/>
    <n v="1303.5520000000001"/>
    <n v="2"/>
    <x v="220"/>
    <d v="2023-03-07T00:00:00"/>
    <x v="0"/>
    <x v="0"/>
    <n v="318.25"/>
    <x v="2"/>
  </r>
  <r>
    <s v="ORD110033"/>
    <x v="3"/>
    <x v="4"/>
    <n v="1630.58"/>
    <n v="0.28000000000000003"/>
    <n v="456.56240000000003"/>
    <n v="1174.0175999999999"/>
    <n v="2"/>
    <x v="528"/>
    <d v="2024-04-29T00:00:00"/>
    <x v="0"/>
    <x v="2"/>
    <n v="145.93"/>
    <x v="2"/>
  </r>
  <r>
    <s v="ORD105375"/>
    <x v="0"/>
    <x v="2"/>
    <n v="1631.4"/>
    <n v="0.45"/>
    <n v="734.13000000000011"/>
    <n v="897.27"/>
    <n v="2"/>
    <x v="616"/>
    <d v="2023-01-27T00:00:00"/>
    <x v="0"/>
    <x v="0"/>
    <n v="204.79"/>
    <x v="1"/>
  </r>
  <r>
    <s v="ORD111104"/>
    <x v="0"/>
    <x v="4"/>
    <n v="1634.43"/>
    <n v="0.11"/>
    <n v="179.78730000000002"/>
    <n v="1454.6427000000001"/>
    <n v="2"/>
    <x v="445"/>
    <d v="2023-04-07T00:00:00"/>
    <x v="1"/>
    <x v="2"/>
    <n v="403.65"/>
    <x v="1"/>
  </r>
  <r>
    <s v="ORD102844"/>
    <x v="2"/>
    <x v="3"/>
    <n v="1635.08"/>
    <n v="0.3"/>
    <n v="490.52399999999994"/>
    <n v="1144.556"/>
    <n v="2"/>
    <x v="716"/>
    <d v="2023-08-06T00:00:00"/>
    <x v="1"/>
    <x v="1"/>
    <n v="350.67"/>
    <x v="3"/>
  </r>
  <r>
    <s v="ORD108233"/>
    <x v="2"/>
    <x v="0"/>
    <n v="1655.21"/>
    <n v="0.11"/>
    <n v="182.07310000000001"/>
    <n v="1473.1369"/>
    <n v="2"/>
    <x v="542"/>
    <d v="2024-12-23T00:00:00"/>
    <x v="0"/>
    <x v="2"/>
    <n v="449.25"/>
    <x v="2"/>
  </r>
  <r>
    <s v="ORD112097"/>
    <x v="1"/>
    <x v="0"/>
    <n v="1656.77"/>
    <n v="0.14000000000000001"/>
    <n v="231.94780000000003"/>
    <n v="1424.8222000000001"/>
    <n v="2"/>
    <x v="43"/>
    <d v="2024-12-27T00:00:00"/>
    <x v="2"/>
    <x v="2"/>
    <n v="388.94"/>
    <x v="3"/>
  </r>
  <r>
    <s v="ORD109564"/>
    <x v="0"/>
    <x v="1"/>
    <n v="1658.87"/>
    <n v="0.27"/>
    <n v="447.89490000000001"/>
    <n v="1210.9750999999999"/>
    <n v="2"/>
    <x v="307"/>
    <d v="2023-01-07T00:00:00"/>
    <x v="0"/>
    <x v="1"/>
    <n v="333.15"/>
    <x v="5"/>
  </r>
  <r>
    <s v="ORD103394"/>
    <x v="1"/>
    <x v="0"/>
    <n v="1659.6"/>
    <n v="0.44"/>
    <n v="730.22399999999993"/>
    <n v="929.37599999999998"/>
    <n v="2"/>
    <x v="689"/>
    <d v="2024-12-25T00:00:00"/>
    <x v="2"/>
    <x v="1"/>
    <n v="272.76"/>
    <x v="2"/>
  </r>
  <r>
    <s v="ORD105009"/>
    <x v="0"/>
    <x v="4"/>
    <n v="1662.11"/>
    <n v="0.01"/>
    <n v="16.621099999999998"/>
    <n v="1645.4888999999998"/>
    <n v="2"/>
    <x v="114"/>
    <d v="2024-03-30T00:00:00"/>
    <x v="2"/>
    <x v="2"/>
    <n v="230.64"/>
    <x v="4"/>
  </r>
  <r>
    <s v="ORD101624"/>
    <x v="2"/>
    <x v="1"/>
    <n v="1667.52"/>
    <n v="0.28999999999999998"/>
    <n v="483.58079999999995"/>
    <n v="1183.9392"/>
    <n v="2"/>
    <x v="174"/>
    <d v="2024-11-11T00:00:00"/>
    <x v="2"/>
    <x v="2"/>
    <n v="327.84"/>
    <x v="2"/>
  </r>
  <r>
    <s v="ORD106423"/>
    <x v="0"/>
    <x v="1"/>
    <n v="1668.22"/>
    <n v="0.4"/>
    <n v="667.28800000000001"/>
    <n v="1000.932"/>
    <n v="2"/>
    <x v="445"/>
    <d v="2023-04-13T00:00:00"/>
    <x v="0"/>
    <x v="0"/>
    <n v="83.93"/>
    <x v="1"/>
  </r>
  <r>
    <s v="ORD109582"/>
    <x v="0"/>
    <x v="4"/>
    <n v="1670.08"/>
    <n v="0.19"/>
    <n v="317.3152"/>
    <n v="1352.7647999999999"/>
    <n v="2"/>
    <x v="694"/>
    <d v="2024-10-15T00:00:00"/>
    <x v="2"/>
    <x v="0"/>
    <n v="96.49"/>
    <x v="5"/>
  </r>
  <r>
    <s v="ORD108105"/>
    <x v="0"/>
    <x v="0"/>
    <n v="1677.67"/>
    <n v="0.28999999999999998"/>
    <n v="486.52429999999998"/>
    <n v="1191.1457"/>
    <n v="2"/>
    <x v="339"/>
    <d v="2023-02-20T00:00:00"/>
    <x v="0"/>
    <x v="1"/>
    <n v="461.37"/>
    <x v="3"/>
  </r>
  <r>
    <s v="ORD112668"/>
    <x v="2"/>
    <x v="1"/>
    <n v="1678.87"/>
    <n v="0.15"/>
    <n v="251.83049999999997"/>
    <n v="1427.0394999999999"/>
    <n v="2"/>
    <x v="533"/>
    <d v="2024-10-23T00:00:00"/>
    <x v="2"/>
    <x v="1"/>
    <n v="433.11"/>
    <x v="1"/>
  </r>
  <r>
    <s v="ORD103988"/>
    <x v="0"/>
    <x v="1"/>
    <n v="1679.45"/>
    <n v="0.17"/>
    <n v="285.50650000000002"/>
    <n v="1393.9435000000001"/>
    <n v="2"/>
    <x v="271"/>
    <d v="2024-10-07T00:00:00"/>
    <x v="2"/>
    <x v="2"/>
    <n v="282.56"/>
    <x v="4"/>
  </r>
  <r>
    <s v="ORD112213"/>
    <x v="3"/>
    <x v="4"/>
    <n v="1680.4"/>
    <n v="0.12"/>
    <n v="201.648"/>
    <n v="1478.7520000000002"/>
    <n v="2"/>
    <x v="708"/>
    <d v="2023-04-05T00:00:00"/>
    <x v="2"/>
    <x v="1"/>
    <n v="499.95"/>
    <x v="4"/>
  </r>
  <r>
    <s v="ORD115138"/>
    <x v="2"/>
    <x v="1"/>
    <n v="1686.6"/>
    <n v="0.3"/>
    <n v="505.97999999999996"/>
    <n v="1180.6199999999999"/>
    <n v="2"/>
    <x v="633"/>
    <d v="2023-11-12T00:00:00"/>
    <x v="2"/>
    <x v="0"/>
    <n v="323.07"/>
    <x v="0"/>
  </r>
  <r>
    <s v="ORD107152"/>
    <x v="0"/>
    <x v="1"/>
    <n v="1687.33"/>
    <n v="0.39"/>
    <n v="658.05870000000004"/>
    <n v="1029.2712999999999"/>
    <n v="2"/>
    <x v="535"/>
    <d v="2023-10-24T00:00:00"/>
    <x v="0"/>
    <x v="1"/>
    <n v="276.92"/>
    <x v="3"/>
  </r>
  <r>
    <s v="ORD103871"/>
    <x v="0"/>
    <x v="1"/>
    <n v="1688"/>
    <n v="0.24"/>
    <n v="405.12"/>
    <n v="1282.8800000000001"/>
    <n v="2"/>
    <x v="567"/>
    <d v="2024-02-29T00:00:00"/>
    <x v="0"/>
    <x v="1"/>
    <n v="241.1"/>
    <x v="0"/>
  </r>
  <r>
    <s v="ORD110724"/>
    <x v="0"/>
    <x v="3"/>
    <n v="1691.8"/>
    <n v="0.04"/>
    <n v="67.671999999999997"/>
    <n v="1624.1279999999999"/>
    <n v="2"/>
    <x v="376"/>
    <d v="2023-04-09T00:00:00"/>
    <x v="0"/>
    <x v="0"/>
    <n v="366.05"/>
    <x v="5"/>
  </r>
  <r>
    <s v="ORD109386"/>
    <x v="2"/>
    <x v="2"/>
    <n v="1695.14"/>
    <n v="0.31"/>
    <n v="525.49340000000007"/>
    <n v="1169.6466"/>
    <n v="2"/>
    <x v="496"/>
    <d v="2023-08-06T00:00:00"/>
    <x v="2"/>
    <x v="2"/>
    <n v="162.06"/>
    <x v="3"/>
  </r>
  <r>
    <s v="ORD103533"/>
    <x v="2"/>
    <x v="2"/>
    <n v="1696.82"/>
    <n v="0.18"/>
    <n v="305.42759999999998"/>
    <n v="1391.3924"/>
    <n v="2"/>
    <x v="633"/>
    <d v="2023-11-12T00:00:00"/>
    <x v="0"/>
    <x v="1"/>
    <n v="254.3"/>
    <x v="4"/>
  </r>
  <r>
    <s v="ORD106916"/>
    <x v="0"/>
    <x v="1"/>
    <n v="1698.45"/>
    <n v="0.19"/>
    <n v="322.70550000000003"/>
    <n v="1375.7445"/>
    <n v="2"/>
    <x v="215"/>
    <d v="2024-09-27T00:00:00"/>
    <x v="1"/>
    <x v="0"/>
    <n v="281.17"/>
    <x v="0"/>
  </r>
  <r>
    <s v="ORD109268"/>
    <x v="2"/>
    <x v="0"/>
    <n v="1706.02"/>
    <n v="0.33"/>
    <n v="562.98660000000007"/>
    <n v="1143.0333999999998"/>
    <n v="2"/>
    <x v="571"/>
    <d v="2024-07-22T00:00:00"/>
    <x v="2"/>
    <x v="0"/>
    <n v="317.45999999999998"/>
    <x v="4"/>
  </r>
  <r>
    <s v="ORD106487"/>
    <x v="3"/>
    <x v="0"/>
    <n v="1706.98"/>
    <n v="0.04"/>
    <n v="68.279200000000003"/>
    <n v="1638.7008000000001"/>
    <n v="2"/>
    <x v="19"/>
    <d v="2023-10-26T00:00:00"/>
    <x v="0"/>
    <x v="2"/>
    <n v="414.36"/>
    <x v="0"/>
  </r>
  <r>
    <s v="ORD104115"/>
    <x v="0"/>
    <x v="4"/>
    <n v="1707.19"/>
    <n v="0.4"/>
    <n v="682.87600000000009"/>
    <n v="1024.3139999999999"/>
    <n v="2"/>
    <x v="372"/>
    <d v="2024-06-21T00:00:00"/>
    <x v="1"/>
    <x v="1"/>
    <n v="185.37"/>
    <x v="4"/>
  </r>
  <r>
    <s v="ORD108145"/>
    <x v="2"/>
    <x v="4"/>
    <n v="1707.99"/>
    <n v="0.2"/>
    <n v="341.59800000000001"/>
    <n v="1366.3920000000001"/>
    <n v="2"/>
    <x v="566"/>
    <d v="2024-10-18T00:00:00"/>
    <x v="1"/>
    <x v="0"/>
    <n v="218.95"/>
    <x v="4"/>
  </r>
  <r>
    <s v="ORD114613"/>
    <x v="0"/>
    <x v="4"/>
    <n v="1709.56"/>
    <n v="0.08"/>
    <n v="136.76480000000001"/>
    <n v="1572.7952"/>
    <n v="2"/>
    <x v="490"/>
    <d v="2023-09-18T00:00:00"/>
    <x v="2"/>
    <x v="1"/>
    <n v="253.98"/>
    <x v="1"/>
  </r>
  <r>
    <s v="ORD108406"/>
    <x v="2"/>
    <x v="3"/>
    <n v="1711"/>
    <n v="0.32"/>
    <n v="547.52"/>
    <n v="1163.48"/>
    <n v="2"/>
    <x v="115"/>
    <d v="2024-03-12T00:00:00"/>
    <x v="2"/>
    <x v="2"/>
    <n v="280.47000000000003"/>
    <x v="5"/>
  </r>
  <r>
    <s v="ORD100376"/>
    <x v="3"/>
    <x v="0"/>
    <n v="1717.63"/>
    <n v="0.24"/>
    <n v="412.2312"/>
    <n v="1305.3988000000002"/>
    <n v="2"/>
    <x v="112"/>
    <d v="2024-06-26T00:00:00"/>
    <x v="1"/>
    <x v="2"/>
    <n v="119.18"/>
    <x v="1"/>
  </r>
  <r>
    <s v="ORD106434"/>
    <x v="3"/>
    <x v="4"/>
    <n v="1718.68"/>
    <n v="0.44"/>
    <n v="756.2192"/>
    <n v="962.46080000000006"/>
    <n v="2"/>
    <x v="616"/>
    <d v="2023-01-26T00:00:00"/>
    <x v="1"/>
    <x v="2"/>
    <n v="372.17"/>
    <x v="2"/>
  </r>
  <r>
    <s v="ORD107942"/>
    <x v="2"/>
    <x v="2"/>
    <n v="1726.2"/>
    <n v="0.22"/>
    <n v="379.76400000000001"/>
    <n v="1346.4360000000001"/>
    <n v="2"/>
    <x v="584"/>
    <d v="2023-09-30T00:00:00"/>
    <x v="0"/>
    <x v="1"/>
    <n v="396.81"/>
    <x v="1"/>
  </r>
  <r>
    <s v="ORD114893"/>
    <x v="1"/>
    <x v="2"/>
    <n v="1733.07"/>
    <n v="0.15"/>
    <n v="259.96049999999997"/>
    <n v="1473.1095"/>
    <n v="2"/>
    <x v="659"/>
    <d v="2023-06-02T00:00:00"/>
    <x v="1"/>
    <x v="1"/>
    <n v="97.28"/>
    <x v="5"/>
  </r>
  <r>
    <s v="ORD114960"/>
    <x v="2"/>
    <x v="1"/>
    <n v="1733.11"/>
    <n v="7.0000000000000007E-2"/>
    <n v="121.3177"/>
    <n v="1611.7922999999998"/>
    <n v="2"/>
    <x v="16"/>
    <d v="2024-12-10T00:00:00"/>
    <x v="2"/>
    <x v="1"/>
    <n v="261.18"/>
    <x v="1"/>
  </r>
  <r>
    <s v="ORD111676"/>
    <x v="2"/>
    <x v="0"/>
    <n v="1738.46"/>
    <n v="0.43"/>
    <n v="747.53779999999995"/>
    <n v="990.92220000000009"/>
    <n v="2"/>
    <x v="649"/>
    <d v="2023-05-22T00:00:00"/>
    <x v="0"/>
    <x v="2"/>
    <n v="351.91"/>
    <x v="5"/>
  </r>
  <r>
    <s v="ORD114707"/>
    <x v="1"/>
    <x v="3"/>
    <n v="1743.61"/>
    <n v="0.1"/>
    <n v="174.36099999999999"/>
    <n v="1569.2489999999998"/>
    <n v="2"/>
    <x v="451"/>
    <d v="2024-06-29T00:00:00"/>
    <x v="1"/>
    <x v="2"/>
    <n v="305.95"/>
    <x v="0"/>
  </r>
  <r>
    <s v="ORD112954"/>
    <x v="3"/>
    <x v="1"/>
    <n v="1745.77"/>
    <n v="0.23"/>
    <n v="401.52710000000002"/>
    <n v="1344.2429"/>
    <n v="2"/>
    <x v="95"/>
    <d v="2023-11-10T00:00:00"/>
    <x v="1"/>
    <x v="0"/>
    <n v="165.5"/>
    <x v="4"/>
  </r>
  <r>
    <s v="ORD113218"/>
    <x v="0"/>
    <x v="4"/>
    <n v="1745.91"/>
    <n v="0.22"/>
    <n v="384.10020000000003"/>
    <n v="1361.8098"/>
    <n v="2"/>
    <x v="625"/>
    <d v="2023-09-15T00:00:00"/>
    <x v="0"/>
    <x v="0"/>
    <n v="333.38"/>
    <x v="5"/>
  </r>
  <r>
    <s v="ORD101099"/>
    <x v="0"/>
    <x v="0"/>
    <n v="1746.24"/>
    <n v="0.45"/>
    <n v="785.80799999999999"/>
    <n v="960.43200000000002"/>
    <n v="2"/>
    <x v="398"/>
    <d v="2023-07-27T00:00:00"/>
    <x v="1"/>
    <x v="1"/>
    <n v="305.87"/>
    <x v="3"/>
  </r>
  <r>
    <s v="ORD114694"/>
    <x v="2"/>
    <x v="3"/>
    <n v="1746.4"/>
    <n v="0.24"/>
    <n v="419.13600000000002"/>
    <n v="1327.2640000000001"/>
    <n v="2"/>
    <x v="216"/>
    <d v="2023-04-25T00:00:00"/>
    <x v="0"/>
    <x v="0"/>
    <n v="200.17"/>
    <x v="4"/>
  </r>
  <r>
    <s v="ORD108157"/>
    <x v="3"/>
    <x v="2"/>
    <n v="1748.56"/>
    <n v="0.49"/>
    <n v="856.7944"/>
    <n v="891.76559999999995"/>
    <n v="2"/>
    <x v="537"/>
    <d v="2024-09-05T00:00:00"/>
    <x v="1"/>
    <x v="2"/>
    <n v="402"/>
    <x v="5"/>
  </r>
  <r>
    <s v="ORD104055"/>
    <x v="1"/>
    <x v="2"/>
    <n v="1748.59"/>
    <n v="0.1"/>
    <n v="174.85900000000001"/>
    <n v="1573.731"/>
    <n v="2"/>
    <x v="424"/>
    <d v="2023-07-17T00:00:00"/>
    <x v="1"/>
    <x v="1"/>
    <n v="462.42"/>
    <x v="5"/>
  </r>
  <r>
    <s v="ORD108429"/>
    <x v="2"/>
    <x v="3"/>
    <n v="1748.87"/>
    <n v="0.01"/>
    <n v="17.488699999999998"/>
    <n v="1731.3812999999998"/>
    <n v="2"/>
    <x v="642"/>
    <d v="2023-06-16T00:00:00"/>
    <x v="0"/>
    <x v="0"/>
    <n v="201.91"/>
    <x v="3"/>
  </r>
  <r>
    <s v="ORD112382"/>
    <x v="3"/>
    <x v="1"/>
    <n v="1750.44"/>
    <n v="0.17"/>
    <n v="297.57480000000004"/>
    <n v="1452.8652"/>
    <n v="2"/>
    <x v="120"/>
    <d v="2023-05-11T00:00:00"/>
    <x v="2"/>
    <x v="0"/>
    <n v="142.55000000000001"/>
    <x v="5"/>
  </r>
  <r>
    <s v="ORD103101"/>
    <x v="1"/>
    <x v="0"/>
    <n v="1750.46"/>
    <n v="0.3"/>
    <n v="525.13800000000003"/>
    <n v="1225.3220000000001"/>
    <n v="2"/>
    <x v="392"/>
    <d v="2024-01-09T00:00:00"/>
    <x v="0"/>
    <x v="1"/>
    <n v="296.94"/>
    <x v="5"/>
  </r>
  <r>
    <s v="ORD105503"/>
    <x v="0"/>
    <x v="4"/>
    <n v="1757.18"/>
    <n v="0.09"/>
    <n v="158.14619999999999"/>
    <n v="1599.0338000000002"/>
    <n v="2"/>
    <x v="49"/>
    <d v="2024-12-13T00:00:00"/>
    <x v="1"/>
    <x v="2"/>
    <n v="110.58"/>
    <x v="4"/>
  </r>
  <r>
    <s v="ORD109246"/>
    <x v="3"/>
    <x v="4"/>
    <n v="1757.66"/>
    <n v="0.43"/>
    <n v="755.79380000000003"/>
    <n v="1001.8662"/>
    <n v="2"/>
    <x v="195"/>
    <d v="2023-02-27T00:00:00"/>
    <x v="2"/>
    <x v="0"/>
    <n v="195.52"/>
    <x v="5"/>
  </r>
  <r>
    <s v="ORD101011"/>
    <x v="1"/>
    <x v="3"/>
    <n v="1763.99"/>
    <n v="0.48"/>
    <n v="846.71519999999998"/>
    <n v="917.27480000000003"/>
    <n v="2"/>
    <x v="161"/>
    <d v="2024-03-24T00:00:00"/>
    <x v="0"/>
    <x v="1"/>
    <n v="303"/>
    <x v="4"/>
  </r>
  <r>
    <s v="ORD114869"/>
    <x v="1"/>
    <x v="4"/>
    <n v="1765.73"/>
    <n v="0.2"/>
    <n v="353.14600000000002"/>
    <n v="1412.5840000000001"/>
    <n v="2"/>
    <x v="408"/>
    <d v="2024-04-20T00:00:00"/>
    <x v="1"/>
    <x v="2"/>
    <n v="377.81"/>
    <x v="3"/>
  </r>
  <r>
    <s v="ORD102816"/>
    <x v="3"/>
    <x v="1"/>
    <n v="1767.49"/>
    <n v="0.46"/>
    <n v="813.04540000000009"/>
    <n v="954.44459999999992"/>
    <n v="2"/>
    <x v="567"/>
    <d v="2024-02-29T00:00:00"/>
    <x v="2"/>
    <x v="2"/>
    <n v="240.63"/>
    <x v="2"/>
  </r>
  <r>
    <s v="ORD110514"/>
    <x v="0"/>
    <x v="4"/>
    <n v="1774.01"/>
    <n v="0.49"/>
    <n v="869.26490000000001"/>
    <n v="904.74509999999998"/>
    <n v="2"/>
    <x v="378"/>
    <d v="2024-04-28T00:00:00"/>
    <x v="2"/>
    <x v="2"/>
    <n v="131.21"/>
    <x v="4"/>
  </r>
  <r>
    <s v="ORD100799"/>
    <x v="0"/>
    <x v="3"/>
    <n v="1774.54"/>
    <n v="0.32"/>
    <n v="567.8528"/>
    <n v="1206.6871999999998"/>
    <n v="2"/>
    <x v="123"/>
    <d v="2023-09-08T00:00:00"/>
    <x v="0"/>
    <x v="1"/>
    <n v="516.63"/>
    <x v="1"/>
  </r>
  <r>
    <s v="ORD105767"/>
    <x v="0"/>
    <x v="1"/>
    <n v="1785.01"/>
    <n v="0.37"/>
    <n v="660.45370000000003"/>
    <n v="1124.5563"/>
    <n v="2"/>
    <x v="204"/>
    <d v="2023-03-31T00:00:00"/>
    <x v="1"/>
    <x v="2"/>
    <n v="288.83"/>
    <x v="1"/>
  </r>
  <r>
    <s v="ORD113460"/>
    <x v="3"/>
    <x v="2"/>
    <n v="1785.25"/>
    <n v="0.19"/>
    <n v="339.19749999999999"/>
    <n v="1446.0525"/>
    <n v="2"/>
    <x v="537"/>
    <d v="2024-09-05T00:00:00"/>
    <x v="0"/>
    <x v="0"/>
    <n v="373.36"/>
    <x v="0"/>
  </r>
  <r>
    <s v="ORD103131"/>
    <x v="0"/>
    <x v="1"/>
    <n v="1788.26"/>
    <n v="0.5"/>
    <n v="894.13"/>
    <n v="894.13"/>
    <n v="2"/>
    <x v="284"/>
    <d v="2024-01-28T00:00:00"/>
    <x v="0"/>
    <x v="2"/>
    <n v="254.01"/>
    <x v="4"/>
  </r>
  <r>
    <s v="ORD111009"/>
    <x v="2"/>
    <x v="1"/>
    <n v="1790.09"/>
    <n v="0.2"/>
    <n v="358.01800000000003"/>
    <n v="1432.0719999999999"/>
    <n v="2"/>
    <x v="571"/>
    <d v="2024-07-22T00:00:00"/>
    <x v="1"/>
    <x v="1"/>
    <n v="506.54"/>
    <x v="3"/>
  </r>
  <r>
    <s v="ORD111187"/>
    <x v="3"/>
    <x v="3"/>
    <n v="1798.08"/>
    <n v="0.13"/>
    <n v="233.75039999999998"/>
    <n v="1564.3296"/>
    <n v="2"/>
    <x v="550"/>
    <d v="2025-01-05T00:00:00"/>
    <x v="0"/>
    <x v="0"/>
    <n v="359.69"/>
    <x v="5"/>
  </r>
  <r>
    <s v="ORD106437"/>
    <x v="1"/>
    <x v="4"/>
    <n v="1809.03"/>
    <n v="0.25"/>
    <n v="452.25749999999999"/>
    <n v="1356.7725"/>
    <n v="2"/>
    <x v="502"/>
    <d v="2024-11-26T00:00:00"/>
    <x v="2"/>
    <x v="0"/>
    <n v="405.46"/>
    <x v="1"/>
  </r>
  <r>
    <s v="ORD106172"/>
    <x v="3"/>
    <x v="1"/>
    <n v="1810.1"/>
    <n v="0.14000000000000001"/>
    <n v="253.41400000000002"/>
    <n v="1556.6859999999999"/>
    <n v="2"/>
    <x v="350"/>
    <d v="2023-06-11T00:00:00"/>
    <x v="0"/>
    <x v="1"/>
    <n v="288.94"/>
    <x v="1"/>
  </r>
  <r>
    <s v="ORD110859"/>
    <x v="0"/>
    <x v="3"/>
    <n v="1814.36"/>
    <n v="0.4"/>
    <n v="725.74400000000003"/>
    <n v="1088.616"/>
    <n v="2"/>
    <x v="302"/>
    <d v="2024-12-13T00:00:00"/>
    <x v="0"/>
    <x v="1"/>
    <n v="520.07000000000005"/>
    <x v="2"/>
  </r>
  <r>
    <s v="ORD108705"/>
    <x v="0"/>
    <x v="1"/>
    <n v="1815.99"/>
    <n v="0.27"/>
    <n v="490.31730000000005"/>
    <n v="1325.6727000000001"/>
    <n v="2"/>
    <x v="459"/>
    <d v="2024-01-17T00:00:00"/>
    <x v="2"/>
    <x v="2"/>
    <n v="427.45"/>
    <x v="0"/>
  </r>
  <r>
    <s v="ORD100667"/>
    <x v="3"/>
    <x v="3"/>
    <n v="1817.5"/>
    <n v="0.04"/>
    <n v="72.7"/>
    <n v="1744.8"/>
    <n v="2"/>
    <x v="65"/>
    <d v="2023-06-09T00:00:00"/>
    <x v="1"/>
    <x v="2"/>
    <n v="429"/>
    <x v="5"/>
  </r>
  <r>
    <s v="ORD108245"/>
    <x v="1"/>
    <x v="4"/>
    <n v="1819.24"/>
    <n v="0.16"/>
    <n v="291.07839999999999"/>
    <n v="1528.1615999999999"/>
    <n v="2"/>
    <x v="73"/>
    <d v="2024-11-27T00:00:00"/>
    <x v="0"/>
    <x v="1"/>
    <n v="147.22"/>
    <x v="3"/>
  </r>
  <r>
    <s v="ORD111422"/>
    <x v="3"/>
    <x v="2"/>
    <n v="1822.38"/>
    <n v="0.4"/>
    <n v="728.95200000000011"/>
    <n v="1093.4279999999999"/>
    <n v="2"/>
    <x v="464"/>
    <d v="2023-11-09T00:00:00"/>
    <x v="0"/>
    <x v="1"/>
    <n v="119.85"/>
    <x v="2"/>
  </r>
  <r>
    <s v="ORD112370"/>
    <x v="1"/>
    <x v="3"/>
    <n v="1822.48"/>
    <n v="0.05"/>
    <n v="91.124000000000009"/>
    <n v="1731.356"/>
    <n v="2"/>
    <x v="365"/>
    <d v="2023-07-22T00:00:00"/>
    <x v="1"/>
    <x v="0"/>
    <n v="281.83"/>
    <x v="0"/>
  </r>
  <r>
    <s v="ORD101181"/>
    <x v="3"/>
    <x v="3"/>
    <n v="1825.17"/>
    <n v="0.22"/>
    <n v="401.53739999999999"/>
    <n v="1423.6326000000001"/>
    <n v="2"/>
    <x v="634"/>
    <d v="2023-10-03T00:00:00"/>
    <x v="2"/>
    <x v="2"/>
    <n v="391.72"/>
    <x v="3"/>
  </r>
  <r>
    <s v="ORD104796"/>
    <x v="3"/>
    <x v="3"/>
    <n v="1826.78"/>
    <n v="7.0000000000000007E-2"/>
    <n v="127.87460000000002"/>
    <n v="1698.9053999999999"/>
    <n v="2"/>
    <x v="387"/>
    <d v="2024-09-22T00:00:00"/>
    <x v="0"/>
    <x v="0"/>
    <n v="137.99"/>
    <x v="5"/>
  </r>
  <r>
    <s v="ORD111965"/>
    <x v="3"/>
    <x v="0"/>
    <n v="1828.46"/>
    <n v="0.27"/>
    <n v="493.68420000000003"/>
    <n v="1334.7757999999999"/>
    <n v="2"/>
    <x v="4"/>
    <d v="2023-12-24T00:00:00"/>
    <x v="0"/>
    <x v="2"/>
    <n v="254.01"/>
    <x v="4"/>
  </r>
  <r>
    <s v="ORD103037"/>
    <x v="3"/>
    <x v="0"/>
    <n v="1833"/>
    <n v="0.28999999999999998"/>
    <n v="531.56999999999994"/>
    <n v="1301.43"/>
    <n v="2"/>
    <x v="587"/>
    <d v="2024-11-28T00:00:00"/>
    <x v="1"/>
    <x v="0"/>
    <n v="111.16"/>
    <x v="5"/>
  </r>
  <r>
    <s v="ORD112623"/>
    <x v="2"/>
    <x v="1"/>
    <n v="1837.73"/>
    <n v="0.06"/>
    <n v="110.2638"/>
    <n v="1727.4662000000001"/>
    <n v="2"/>
    <x v="551"/>
    <d v="2024-02-26T00:00:00"/>
    <x v="2"/>
    <x v="1"/>
    <n v="487.43"/>
    <x v="5"/>
  </r>
  <r>
    <s v="ORD112469"/>
    <x v="2"/>
    <x v="2"/>
    <n v="1847.38"/>
    <n v="0.03"/>
    <n v="55.421399999999998"/>
    <n v="1791.9586000000002"/>
    <n v="2"/>
    <x v="473"/>
    <d v="2023-09-03T00:00:00"/>
    <x v="2"/>
    <x v="2"/>
    <n v="416.12"/>
    <x v="2"/>
  </r>
  <r>
    <s v="ORD111145"/>
    <x v="0"/>
    <x v="0"/>
    <n v="1850.71"/>
    <n v="0.24"/>
    <n v="444.17039999999997"/>
    <n v="1406.5396000000001"/>
    <n v="2"/>
    <x v="231"/>
    <d v="2023-07-09T00:00:00"/>
    <x v="2"/>
    <x v="0"/>
    <n v="387.05"/>
    <x v="0"/>
  </r>
  <r>
    <s v="ORD100993"/>
    <x v="3"/>
    <x v="1"/>
    <n v="1851.49"/>
    <n v="0.09"/>
    <n v="166.63409999999999"/>
    <n v="1684.8559"/>
    <n v="2"/>
    <x v="700"/>
    <d v="2023-07-07T00:00:00"/>
    <x v="2"/>
    <x v="2"/>
    <n v="209.15"/>
    <x v="4"/>
  </r>
  <r>
    <s v="ORD108305"/>
    <x v="0"/>
    <x v="3"/>
    <n v="1853.98"/>
    <n v="0.44"/>
    <n v="815.75120000000004"/>
    <n v="1038.2287999999999"/>
    <n v="2"/>
    <x v="332"/>
    <d v="2024-05-12T00:00:00"/>
    <x v="2"/>
    <x v="2"/>
    <n v="449.26"/>
    <x v="4"/>
  </r>
  <r>
    <s v="ORD104369"/>
    <x v="3"/>
    <x v="1"/>
    <n v="1854.47"/>
    <n v="0.31"/>
    <n v="574.88570000000004"/>
    <n v="1279.5843"/>
    <n v="2"/>
    <x v="572"/>
    <d v="2024-03-09T00:00:00"/>
    <x v="1"/>
    <x v="2"/>
    <n v="275.44"/>
    <x v="0"/>
  </r>
  <r>
    <s v="ORD109114"/>
    <x v="2"/>
    <x v="2"/>
    <n v="1858.25"/>
    <n v="0.1"/>
    <n v="185.82500000000002"/>
    <n v="1672.425"/>
    <n v="2"/>
    <x v="154"/>
    <d v="2023-02-01T00:00:00"/>
    <x v="2"/>
    <x v="1"/>
    <n v="500.68"/>
    <x v="2"/>
  </r>
  <r>
    <s v="ORD109330"/>
    <x v="3"/>
    <x v="4"/>
    <n v="1862.67"/>
    <n v="0.36"/>
    <n v="670.56119999999999"/>
    <n v="1192.1088"/>
    <n v="2"/>
    <x v="363"/>
    <d v="2023-11-30T00:00:00"/>
    <x v="1"/>
    <x v="0"/>
    <n v="239.16"/>
    <x v="3"/>
  </r>
  <r>
    <s v="ORD115016"/>
    <x v="2"/>
    <x v="3"/>
    <n v="1870.06"/>
    <n v="0.36"/>
    <n v="673.22159999999997"/>
    <n v="1196.8384000000001"/>
    <n v="2"/>
    <x v="372"/>
    <d v="2024-06-22T00:00:00"/>
    <x v="0"/>
    <x v="1"/>
    <n v="189.37"/>
    <x v="5"/>
  </r>
  <r>
    <s v="ORD102669"/>
    <x v="0"/>
    <x v="0"/>
    <n v="1872.22"/>
    <n v="0.25"/>
    <n v="468.05500000000001"/>
    <n v="1404.165"/>
    <n v="2"/>
    <x v="334"/>
    <d v="2024-09-20T00:00:00"/>
    <x v="2"/>
    <x v="0"/>
    <n v="176.98"/>
    <x v="5"/>
  </r>
  <r>
    <s v="ORD102420"/>
    <x v="1"/>
    <x v="0"/>
    <n v="1875.73"/>
    <n v="7.0000000000000007E-2"/>
    <n v="131.30110000000002"/>
    <n v="1744.4288999999999"/>
    <n v="2"/>
    <x v="51"/>
    <d v="2023-12-15T00:00:00"/>
    <x v="0"/>
    <x v="2"/>
    <n v="537.25"/>
    <x v="0"/>
  </r>
  <r>
    <s v="ORD109161"/>
    <x v="1"/>
    <x v="1"/>
    <n v="1876.18"/>
    <n v="0.37"/>
    <n v="694.1866"/>
    <n v="1181.9934000000001"/>
    <n v="2"/>
    <x v="322"/>
    <d v="2023-01-18T00:00:00"/>
    <x v="0"/>
    <x v="1"/>
    <n v="475.61"/>
    <x v="3"/>
  </r>
  <r>
    <s v="ORD102240"/>
    <x v="1"/>
    <x v="4"/>
    <n v="1881.97"/>
    <n v="0.1"/>
    <n v="188.197"/>
    <n v="1693.7730000000001"/>
    <n v="2"/>
    <x v="661"/>
    <d v="2023-10-26T00:00:00"/>
    <x v="0"/>
    <x v="2"/>
    <n v="531.89"/>
    <x v="0"/>
  </r>
  <r>
    <s v="ORD114260"/>
    <x v="0"/>
    <x v="3"/>
    <n v="1885.02"/>
    <n v="0.34"/>
    <n v="640.90680000000009"/>
    <n v="1244.1131999999998"/>
    <n v="2"/>
    <x v="588"/>
    <d v="2024-04-18T00:00:00"/>
    <x v="1"/>
    <x v="2"/>
    <n v="504.24"/>
    <x v="2"/>
  </r>
  <r>
    <s v="ORD108632"/>
    <x v="2"/>
    <x v="2"/>
    <n v="1887.21"/>
    <n v="0.12"/>
    <n v="226.46520000000001"/>
    <n v="1660.7447999999999"/>
    <n v="2"/>
    <x v="691"/>
    <d v="2024-04-10T00:00:00"/>
    <x v="2"/>
    <x v="2"/>
    <n v="373.38"/>
    <x v="4"/>
  </r>
  <r>
    <s v="ORD104550"/>
    <x v="2"/>
    <x v="4"/>
    <n v="1894.9"/>
    <n v="0.44"/>
    <n v="833.75600000000009"/>
    <n v="1061.144"/>
    <n v="2"/>
    <x v="568"/>
    <d v="2023-07-07T00:00:00"/>
    <x v="1"/>
    <x v="2"/>
    <n v="544.39"/>
    <x v="5"/>
  </r>
  <r>
    <s v="ORD105419"/>
    <x v="1"/>
    <x v="0"/>
    <n v="1896.45"/>
    <n v="0.43"/>
    <n v="815.47350000000006"/>
    <n v="1080.9765"/>
    <n v="2"/>
    <x v="399"/>
    <d v="2023-04-27T00:00:00"/>
    <x v="2"/>
    <x v="1"/>
    <n v="454.85"/>
    <x v="2"/>
  </r>
  <r>
    <s v="ORD101475"/>
    <x v="3"/>
    <x v="2"/>
    <n v="1896.7"/>
    <n v="0.12"/>
    <n v="227.60399999999998"/>
    <n v="1669.096"/>
    <n v="2"/>
    <x v="64"/>
    <d v="2024-09-01T00:00:00"/>
    <x v="0"/>
    <x v="0"/>
    <n v="406.41"/>
    <x v="5"/>
  </r>
  <r>
    <s v="ORD100259"/>
    <x v="0"/>
    <x v="2"/>
    <n v="1897.67"/>
    <n v="0.14000000000000001"/>
    <n v="265.67380000000003"/>
    <n v="1631.9962"/>
    <n v="2"/>
    <x v="154"/>
    <d v="2023-02-02T00:00:00"/>
    <x v="0"/>
    <x v="2"/>
    <n v="106.36"/>
    <x v="4"/>
  </r>
  <r>
    <s v="ORD100150"/>
    <x v="0"/>
    <x v="0"/>
    <n v="1898.45"/>
    <n v="0.03"/>
    <n v="56.953499999999998"/>
    <n v="1841.4965"/>
    <n v="2"/>
    <x v="612"/>
    <d v="2023-03-02T00:00:00"/>
    <x v="2"/>
    <x v="1"/>
    <n v="408.16"/>
    <x v="5"/>
  </r>
  <r>
    <s v="ORD108004"/>
    <x v="0"/>
    <x v="3"/>
    <n v="1899.49"/>
    <n v="0.17"/>
    <n v="322.91330000000005"/>
    <n v="1576.5767000000001"/>
    <n v="2"/>
    <x v="21"/>
    <d v="2023-03-19T00:00:00"/>
    <x v="1"/>
    <x v="2"/>
    <n v="116.58"/>
    <x v="1"/>
  </r>
  <r>
    <s v="ORD104813"/>
    <x v="3"/>
    <x v="3"/>
    <n v="1899.5"/>
    <n v="0.21"/>
    <n v="398.89499999999998"/>
    <n v="1500.605"/>
    <n v="2"/>
    <x v="173"/>
    <d v="2024-06-04T00:00:00"/>
    <x v="1"/>
    <x v="0"/>
    <n v="385.19"/>
    <x v="0"/>
  </r>
  <r>
    <s v="ORD101413"/>
    <x v="3"/>
    <x v="3"/>
    <n v="1900.55"/>
    <n v="0.48"/>
    <n v="912.2639999999999"/>
    <n v="988.28600000000006"/>
    <n v="2"/>
    <x v="554"/>
    <d v="2024-07-08T00:00:00"/>
    <x v="1"/>
    <x v="1"/>
    <n v="295.14"/>
    <x v="2"/>
  </r>
  <r>
    <s v="ORD103528"/>
    <x v="3"/>
    <x v="0"/>
    <n v="1907.75"/>
    <n v="0.48"/>
    <n v="915.71999999999991"/>
    <n v="992.03000000000009"/>
    <n v="2"/>
    <x v="296"/>
    <d v="2024-06-09T00:00:00"/>
    <x v="0"/>
    <x v="1"/>
    <n v="511.86"/>
    <x v="4"/>
  </r>
  <r>
    <s v="ORD102269"/>
    <x v="3"/>
    <x v="0"/>
    <n v="1908.89"/>
    <n v="0.4"/>
    <n v="763.55600000000004"/>
    <n v="1145.3340000000001"/>
    <n v="2"/>
    <x v="467"/>
    <d v="2024-08-18T00:00:00"/>
    <x v="2"/>
    <x v="2"/>
    <n v="224.05"/>
    <x v="2"/>
  </r>
  <r>
    <s v="ORD108127"/>
    <x v="2"/>
    <x v="1"/>
    <n v="1910.8"/>
    <n v="0.36"/>
    <n v="687.88799999999992"/>
    <n v="1222.912"/>
    <n v="2"/>
    <x v="698"/>
    <d v="2023-11-30T00:00:00"/>
    <x v="0"/>
    <x v="2"/>
    <n v="522.48"/>
    <x v="4"/>
  </r>
  <r>
    <s v="ORD106448"/>
    <x v="0"/>
    <x v="1"/>
    <n v="1913.13"/>
    <n v="0.18"/>
    <n v="344.36340000000001"/>
    <n v="1568.7666000000002"/>
    <n v="2"/>
    <x v="48"/>
    <d v="2024-05-08T00:00:00"/>
    <x v="0"/>
    <x v="1"/>
    <n v="338.69"/>
    <x v="3"/>
  </r>
  <r>
    <s v="ORD102130"/>
    <x v="1"/>
    <x v="4"/>
    <n v="1913.6"/>
    <n v="0.16"/>
    <n v="306.17599999999999"/>
    <n v="1607.424"/>
    <n v="2"/>
    <x v="432"/>
    <d v="2024-07-06T00:00:00"/>
    <x v="1"/>
    <x v="1"/>
    <n v="243.87"/>
    <x v="2"/>
  </r>
  <r>
    <s v="ORD108617"/>
    <x v="3"/>
    <x v="3"/>
    <n v="1914.64"/>
    <n v="0.43"/>
    <n v="823.29520000000002"/>
    <n v="1091.3448000000001"/>
    <n v="2"/>
    <x v="606"/>
    <d v="2024-10-21T00:00:00"/>
    <x v="2"/>
    <x v="2"/>
    <n v="400.79"/>
    <x v="1"/>
  </r>
  <r>
    <s v="ORD114161"/>
    <x v="3"/>
    <x v="4"/>
    <n v="1914.72"/>
    <n v="0.2"/>
    <n v="382.94400000000002"/>
    <n v="1531.7760000000001"/>
    <n v="2"/>
    <x v="569"/>
    <d v="2024-04-22T00:00:00"/>
    <x v="2"/>
    <x v="2"/>
    <n v="480.02"/>
    <x v="3"/>
  </r>
  <r>
    <s v="ORD108922"/>
    <x v="0"/>
    <x v="4"/>
    <n v="1921.5"/>
    <n v="0"/>
    <n v="0"/>
    <n v="1921.5"/>
    <n v="2"/>
    <x v="332"/>
    <d v="2024-05-08T00:00:00"/>
    <x v="1"/>
    <x v="0"/>
    <n v="356.73"/>
    <x v="1"/>
  </r>
  <r>
    <s v="ORD104883"/>
    <x v="1"/>
    <x v="3"/>
    <n v="1931.59"/>
    <n v="0.42"/>
    <n v="811.26779999999997"/>
    <n v="1120.3222000000001"/>
    <n v="2"/>
    <x v="586"/>
    <d v="2024-09-17T00:00:00"/>
    <x v="2"/>
    <x v="0"/>
    <n v="169.82"/>
    <x v="2"/>
  </r>
  <r>
    <s v="ORD103854"/>
    <x v="3"/>
    <x v="4"/>
    <n v="1938.28"/>
    <n v="0.4"/>
    <n v="775.31200000000001"/>
    <n v="1162.9679999999998"/>
    <n v="2"/>
    <x v="526"/>
    <d v="2023-07-31T00:00:00"/>
    <x v="2"/>
    <x v="1"/>
    <n v="391.43"/>
    <x v="2"/>
  </r>
  <r>
    <s v="ORD104448"/>
    <x v="3"/>
    <x v="1"/>
    <n v="1941.03"/>
    <n v="0.3"/>
    <n v="582.30899999999997"/>
    <n v="1358.721"/>
    <n v="2"/>
    <x v="657"/>
    <d v="2024-10-20T00:00:00"/>
    <x v="2"/>
    <x v="2"/>
    <n v="253.58"/>
    <x v="1"/>
  </r>
  <r>
    <s v="ORD103701"/>
    <x v="2"/>
    <x v="2"/>
    <n v="1942.93"/>
    <n v="0.28999999999999998"/>
    <n v="563.44970000000001"/>
    <n v="1379.4803000000002"/>
    <n v="2"/>
    <x v="345"/>
    <d v="2023-06-02T00:00:00"/>
    <x v="2"/>
    <x v="1"/>
    <n v="492.69"/>
    <x v="5"/>
  </r>
  <r>
    <s v="ORD104920"/>
    <x v="1"/>
    <x v="4"/>
    <n v="1945.71"/>
    <n v="0.32"/>
    <n v="622.62720000000002"/>
    <n v="1323.0828000000001"/>
    <n v="2"/>
    <x v="17"/>
    <d v="2024-05-03T00:00:00"/>
    <x v="2"/>
    <x v="2"/>
    <n v="451.43"/>
    <x v="2"/>
  </r>
  <r>
    <s v="ORD111470"/>
    <x v="3"/>
    <x v="2"/>
    <n v="1950.49"/>
    <n v="0.34"/>
    <n v="663.16660000000002"/>
    <n v="1287.3234"/>
    <n v="2"/>
    <x v="655"/>
    <d v="2024-11-24T00:00:00"/>
    <x v="0"/>
    <x v="1"/>
    <n v="569.28"/>
    <x v="0"/>
  </r>
  <r>
    <s v="ORD110140"/>
    <x v="1"/>
    <x v="0"/>
    <n v="1950.95"/>
    <n v="0.09"/>
    <n v="175.5855"/>
    <n v="1775.3645000000001"/>
    <n v="2"/>
    <x v="660"/>
    <d v="2023-01-09T00:00:00"/>
    <x v="1"/>
    <x v="2"/>
    <n v="315.66000000000003"/>
    <x v="0"/>
  </r>
  <r>
    <s v="ORD104061"/>
    <x v="1"/>
    <x v="3"/>
    <n v="1953.21"/>
    <n v="0.25"/>
    <n v="488.30250000000001"/>
    <n v="1464.9075"/>
    <n v="2"/>
    <x v="488"/>
    <d v="2024-03-14T00:00:00"/>
    <x v="0"/>
    <x v="2"/>
    <n v="297.2"/>
    <x v="4"/>
  </r>
  <r>
    <s v="ORD105321"/>
    <x v="2"/>
    <x v="1"/>
    <n v="1957.75"/>
    <n v="0.45"/>
    <n v="880.98750000000007"/>
    <n v="1076.7624999999998"/>
    <n v="2"/>
    <x v="248"/>
    <d v="2024-11-10T00:00:00"/>
    <x v="2"/>
    <x v="2"/>
    <n v="494.55"/>
    <x v="0"/>
  </r>
  <r>
    <s v="ORD105330"/>
    <x v="2"/>
    <x v="3"/>
    <n v="1960.29"/>
    <n v="0.41"/>
    <n v="803.71889999999996"/>
    <n v="1156.5711000000001"/>
    <n v="2"/>
    <x v="2"/>
    <d v="2023-11-28T00:00:00"/>
    <x v="1"/>
    <x v="2"/>
    <n v="240.18"/>
    <x v="3"/>
  </r>
  <r>
    <s v="ORD112997"/>
    <x v="2"/>
    <x v="4"/>
    <n v="1964.58"/>
    <n v="0.05"/>
    <n v="98.228999999999999"/>
    <n v="1866.3509999999999"/>
    <n v="2"/>
    <x v="275"/>
    <d v="2024-12-18T00:00:00"/>
    <x v="2"/>
    <x v="1"/>
    <n v="123.11"/>
    <x v="4"/>
  </r>
  <r>
    <s v="ORD100225"/>
    <x v="2"/>
    <x v="0"/>
    <n v="1967.83"/>
    <n v="0.19"/>
    <n v="373.8877"/>
    <n v="1593.9422999999999"/>
    <n v="2"/>
    <x v="10"/>
    <d v="2023-12-13T00:00:00"/>
    <x v="2"/>
    <x v="1"/>
    <n v="150.44999999999999"/>
    <x v="3"/>
  </r>
  <r>
    <s v="ORD100702"/>
    <x v="1"/>
    <x v="4"/>
    <n v="1968.05"/>
    <n v="0.04"/>
    <n v="78.721999999999994"/>
    <n v="1889.328"/>
    <n v="2"/>
    <x v="593"/>
    <d v="2023-04-01T00:00:00"/>
    <x v="1"/>
    <x v="2"/>
    <n v="391.21"/>
    <x v="3"/>
  </r>
  <r>
    <s v="ORD107463"/>
    <x v="1"/>
    <x v="0"/>
    <n v="1968.25"/>
    <n v="0.31"/>
    <n v="610.15750000000003"/>
    <n v="1358.0925"/>
    <n v="2"/>
    <x v="40"/>
    <d v="2024-04-11T00:00:00"/>
    <x v="1"/>
    <x v="1"/>
    <n v="313.82"/>
    <x v="5"/>
  </r>
  <r>
    <s v="ORD112383"/>
    <x v="2"/>
    <x v="4"/>
    <n v="1969.2"/>
    <n v="0.4"/>
    <n v="787.68000000000006"/>
    <n v="1181.52"/>
    <n v="2"/>
    <x v="407"/>
    <d v="2024-12-09T00:00:00"/>
    <x v="0"/>
    <x v="1"/>
    <n v="109.8"/>
    <x v="3"/>
  </r>
  <r>
    <s v="ORD114180"/>
    <x v="3"/>
    <x v="3"/>
    <n v="1969.9"/>
    <n v="0.2"/>
    <n v="393.98"/>
    <n v="1575.92"/>
    <n v="2"/>
    <x v="132"/>
    <d v="2024-01-20T00:00:00"/>
    <x v="2"/>
    <x v="2"/>
    <n v="416.39"/>
    <x v="1"/>
  </r>
  <r>
    <s v="ORD101129"/>
    <x v="2"/>
    <x v="3"/>
    <n v="1974.32"/>
    <n v="0.33"/>
    <n v="651.52560000000005"/>
    <n v="1322.7943999999998"/>
    <n v="2"/>
    <x v="257"/>
    <d v="2024-10-27T00:00:00"/>
    <x v="1"/>
    <x v="0"/>
    <n v="529.09"/>
    <x v="5"/>
  </r>
  <r>
    <s v="ORD112924"/>
    <x v="1"/>
    <x v="4"/>
    <n v="1975.33"/>
    <n v="0.3"/>
    <n v="592.59899999999993"/>
    <n v="1382.731"/>
    <n v="2"/>
    <x v="89"/>
    <d v="2024-11-21T00:00:00"/>
    <x v="0"/>
    <x v="2"/>
    <n v="592.5"/>
    <x v="3"/>
  </r>
  <r>
    <s v="ORD103340"/>
    <x v="0"/>
    <x v="1"/>
    <n v="1976.54"/>
    <n v="0.49"/>
    <n v="968.50459999999998"/>
    <n v="1008.0354"/>
    <n v="2"/>
    <x v="177"/>
    <d v="2024-01-23T00:00:00"/>
    <x v="0"/>
    <x v="2"/>
    <n v="398.94"/>
    <x v="1"/>
  </r>
  <r>
    <s v="ORD102950"/>
    <x v="2"/>
    <x v="2"/>
    <n v="1977.13"/>
    <n v="0.3"/>
    <n v="593.13900000000001"/>
    <n v="1383.991"/>
    <n v="2"/>
    <x v="90"/>
    <d v="2024-09-28T00:00:00"/>
    <x v="1"/>
    <x v="1"/>
    <n v="188.65"/>
    <x v="4"/>
  </r>
  <r>
    <s v="ORD107683"/>
    <x v="0"/>
    <x v="4"/>
    <n v="1988.79"/>
    <n v="0.15"/>
    <n v="298.31849999999997"/>
    <n v="1690.4715000000001"/>
    <n v="2"/>
    <x v="501"/>
    <d v="2024-03-21T00:00:00"/>
    <x v="0"/>
    <x v="2"/>
    <n v="569.75"/>
    <x v="0"/>
  </r>
  <r>
    <s v="ORD102421"/>
    <x v="0"/>
    <x v="3"/>
    <n v="1990.52"/>
    <n v="0.49"/>
    <n v="975.35479999999995"/>
    <n v="1015.1652"/>
    <n v="2"/>
    <x v="12"/>
    <d v="2024-11-05T00:00:00"/>
    <x v="1"/>
    <x v="1"/>
    <n v="535.28"/>
    <x v="4"/>
  </r>
  <r>
    <s v="ORD100196"/>
    <x v="2"/>
    <x v="1"/>
    <n v="1993.89"/>
    <n v="0.17"/>
    <n v="338.96130000000005"/>
    <n v="1654.9286999999999"/>
    <n v="2"/>
    <x v="123"/>
    <d v="2023-09-13T00:00:00"/>
    <x v="1"/>
    <x v="2"/>
    <n v="508.95"/>
    <x v="0"/>
  </r>
  <r>
    <s v="ORD105923"/>
    <x v="2"/>
    <x v="2"/>
    <n v="2004.47"/>
    <n v="0.49"/>
    <n v="982.19029999999998"/>
    <n v="1022.2797"/>
    <n v="2"/>
    <x v="724"/>
    <d v="2024-08-04T00:00:00"/>
    <x v="1"/>
    <x v="2"/>
    <n v="360.43"/>
    <x v="0"/>
  </r>
  <r>
    <s v="ORD109901"/>
    <x v="1"/>
    <x v="1"/>
    <n v="2008.3"/>
    <n v="0.03"/>
    <n v="60.248999999999995"/>
    <n v="1948.0509999999999"/>
    <n v="2"/>
    <x v="673"/>
    <d v="2023-06-17T00:00:00"/>
    <x v="2"/>
    <x v="1"/>
    <n v="367.08"/>
    <x v="1"/>
  </r>
  <r>
    <s v="ORD106248"/>
    <x v="0"/>
    <x v="2"/>
    <n v="2011.56"/>
    <n v="0.18"/>
    <n v="362.08079999999995"/>
    <n v="1649.4792"/>
    <n v="2"/>
    <x v="87"/>
    <d v="2023-01-07T00:00:00"/>
    <x v="2"/>
    <x v="2"/>
    <n v="556.96"/>
    <x v="2"/>
  </r>
  <r>
    <s v="ORD111830"/>
    <x v="0"/>
    <x v="1"/>
    <n v="2011.75"/>
    <n v="0"/>
    <n v="0"/>
    <n v="2011.75"/>
    <n v="2"/>
    <x v="246"/>
    <d v="2024-07-25T00:00:00"/>
    <x v="1"/>
    <x v="1"/>
    <n v="414.9"/>
    <x v="3"/>
  </r>
  <r>
    <s v="ORD101880"/>
    <x v="2"/>
    <x v="2"/>
    <n v="2012.96"/>
    <n v="0.2"/>
    <n v="402.59200000000004"/>
    <n v="1610.3679999999999"/>
    <n v="2"/>
    <x v="562"/>
    <d v="2024-03-25T00:00:00"/>
    <x v="2"/>
    <x v="0"/>
    <n v="383.09"/>
    <x v="2"/>
  </r>
  <r>
    <s v="ORD105971"/>
    <x v="3"/>
    <x v="3"/>
    <n v="2018.65"/>
    <n v="0.49"/>
    <n v="989.13850000000002"/>
    <n v="1029.5115000000001"/>
    <n v="2"/>
    <x v="413"/>
    <d v="2023-09-07T00:00:00"/>
    <x v="0"/>
    <x v="1"/>
    <n v="272.82"/>
    <x v="5"/>
  </r>
  <r>
    <s v="ORD109238"/>
    <x v="1"/>
    <x v="2"/>
    <n v="2020.89"/>
    <n v="0.14000000000000001"/>
    <n v="282.92460000000005"/>
    <n v="1737.9654"/>
    <n v="2"/>
    <x v="137"/>
    <d v="2023-01-24T00:00:00"/>
    <x v="2"/>
    <x v="2"/>
    <n v="599.51"/>
    <x v="1"/>
  </r>
  <r>
    <s v="ORD103127"/>
    <x v="3"/>
    <x v="2"/>
    <n v="2028.01"/>
    <n v="0.31"/>
    <n v="628.68309999999997"/>
    <n v="1399.3269"/>
    <n v="2"/>
    <x v="12"/>
    <d v="2024-11-08T00:00:00"/>
    <x v="2"/>
    <x v="2"/>
    <n v="531.78"/>
    <x v="5"/>
  </r>
  <r>
    <s v="ORD111763"/>
    <x v="2"/>
    <x v="0"/>
    <n v="2029.53"/>
    <n v="0.25"/>
    <n v="507.38249999999999"/>
    <n v="1522.1475"/>
    <n v="2"/>
    <x v="300"/>
    <d v="2023-08-14T00:00:00"/>
    <x v="1"/>
    <x v="2"/>
    <n v="277.52"/>
    <x v="2"/>
  </r>
  <r>
    <s v="ORD103843"/>
    <x v="2"/>
    <x v="0"/>
    <n v="2039.83"/>
    <n v="7.0000000000000007E-2"/>
    <n v="142.78810000000001"/>
    <n v="1897.0418999999999"/>
    <n v="2"/>
    <x v="164"/>
    <d v="2023-11-21T00:00:00"/>
    <x v="0"/>
    <x v="1"/>
    <n v="341.43"/>
    <x v="1"/>
  </r>
  <r>
    <s v="ORD105081"/>
    <x v="1"/>
    <x v="0"/>
    <n v="2042.18"/>
    <n v="0.15"/>
    <n v="306.327"/>
    <n v="1735.8530000000001"/>
    <n v="2"/>
    <x v="591"/>
    <d v="2023-03-25T00:00:00"/>
    <x v="2"/>
    <x v="0"/>
    <n v="467.29"/>
    <x v="0"/>
  </r>
  <r>
    <s v="ORD106300"/>
    <x v="1"/>
    <x v="3"/>
    <n v="2044.6"/>
    <n v="0.46"/>
    <n v="940.51599999999996"/>
    <n v="1104.0839999999998"/>
    <n v="2"/>
    <x v="41"/>
    <d v="2024-12-18T00:00:00"/>
    <x v="1"/>
    <x v="0"/>
    <n v="499.76"/>
    <x v="3"/>
  </r>
  <r>
    <s v="ORD113347"/>
    <x v="3"/>
    <x v="2"/>
    <n v="2045.64"/>
    <n v="0.38"/>
    <n v="777.34320000000002"/>
    <n v="1268.2968000000001"/>
    <n v="2"/>
    <x v="329"/>
    <d v="2023-11-28T00:00:00"/>
    <x v="0"/>
    <x v="2"/>
    <n v="314.24"/>
    <x v="2"/>
  </r>
  <r>
    <s v="ORD101706"/>
    <x v="0"/>
    <x v="2"/>
    <n v="2052.4499999999998"/>
    <n v="0.22"/>
    <n v="451.53899999999999"/>
    <n v="1600.9109999999998"/>
    <n v="2"/>
    <x v="95"/>
    <d v="2023-11-08T00:00:00"/>
    <x v="2"/>
    <x v="0"/>
    <n v="420.51"/>
    <x v="4"/>
  </r>
  <r>
    <s v="ORD102900"/>
    <x v="2"/>
    <x v="0"/>
    <n v="2053.14"/>
    <n v="0.05"/>
    <n v="102.657"/>
    <n v="1950.4829999999999"/>
    <n v="2"/>
    <x v="638"/>
    <d v="2023-12-20T00:00:00"/>
    <x v="0"/>
    <x v="0"/>
    <n v="123.56"/>
    <x v="3"/>
  </r>
  <r>
    <s v="ORD111079"/>
    <x v="3"/>
    <x v="1"/>
    <n v="2054.5"/>
    <n v="0.36"/>
    <n v="739.62"/>
    <n v="1314.88"/>
    <n v="2"/>
    <x v="391"/>
    <d v="2023-03-09T00:00:00"/>
    <x v="1"/>
    <x v="2"/>
    <n v="514.36"/>
    <x v="2"/>
  </r>
  <r>
    <s v="ORD114494"/>
    <x v="0"/>
    <x v="1"/>
    <n v="2056.2199999999998"/>
    <n v="0.32"/>
    <n v="657.99039999999991"/>
    <n v="1398.2295999999999"/>
    <n v="2"/>
    <x v="714"/>
    <d v="2024-06-20T00:00:00"/>
    <x v="2"/>
    <x v="1"/>
    <n v="462.17"/>
    <x v="3"/>
  </r>
  <r>
    <s v="ORD102163"/>
    <x v="3"/>
    <x v="2"/>
    <n v="2057.62"/>
    <n v="0.42"/>
    <n v="864.20039999999995"/>
    <n v="1193.4195999999999"/>
    <n v="2"/>
    <x v="643"/>
    <d v="2024-06-13T00:00:00"/>
    <x v="2"/>
    <x v="1"/>
    <n v="112.06"/>
    <x v="0"/>
  </r>
  <r>
    <s v="ORD109599"/>
    <x v="0"/>
    <x v="2"/>
    <n v="2065.7600000000002"/>
    <n v="0.41"/>
    <n v="846.96160000000009"/>
    <n v="1218.7984000000001"/>
    <n v="2"/>
    <x v="443"/>
    <d v="2024-02-21T00:00:00"/>
    <x v="1"/>
    <x v="1"/>
    <n v="424.34"/>
    <x v="1"/>
  </r>
  <r>
    <s v="ORD106885"/>
    <x v="1"/>
    <x v="0"/>
    <n v="2068.2600000000002"/>
    <n v="0.49"/>
    <n v="1013.4474000000001"/>
    <n v="1054.8126000000002"/>
    <n v="2"/>
    <x v="263"/>
    <d v="2023-06-24T00:00:00"/>
    <x v="0"/>
    <x v="1"/>
    <n v="371.52"/>
    <x v="5"/>
  </r>
  <r>
    <s v="ORD106385"/>
    <x v="1"/>
    <x v="2"/>
    <n v="2070.14"/>
    <n v="0.47"/>
    <n v="972.96579999999983"/>
    <n v="1097.1741999999999"/>
    <n v="2"/>
    <x v="382"/>
    <d v="2023-09-27T00:00:00"/>
    <x v="0"/>
    <x v="1"/>
    <n v="213.97"/>
    <x v="1"/>
  </r>
  <r>
    <s v="ORD106281"/>
    <x v="1"/>
    <x v="0"/>
    <n v="2070.44"/>
    <n v="0.2"/>
    <n v="414.08800000000002"/>
    <n v="1656.3520000000001"/>
    <n v="2"/>
    <x v="250"/>
    <d v="2023-08-24T00:00:00"/>
    <x v="0"/>
    <x v="1"/>
    <n v="577.73"/>
    <x v="0"/>
  </r>
  <r>
    <s v="ORD112079"/>
    <x v="3"/>
    <x v="0"/>
    <n v="2074"/>
    <n v="0.18"/>
    <n v="373.32"/>
    <n v="1700.68"/>
    <n v="2"/>
    <x v="629"/>
    <d v="2023-07-01T00:00:00"/>
    <x v="1"/>
    <x v="0"/>
    <n v="223.75"/>
    <x v="1"/>
  </r>
  <r>
    <s v="ORD105898"/>
    <x v="1"/>
    <x v="3"/>
    <n v="2083.06"/>
    <n v="0.09"/>
    <n v="187.47539999999998"/>
    <n v="1895.5845999999999"/>
    <n v="2"/>
    <x v="451"/>
    <d v="2024-07-03T00:00:00"/>
    <x v="0"/>
    <x v="1"/>
    <n v="207.32"/>
    <x v="0"/>
  </r>
  <r>
    <s v="ORD101781"/>
    <x v="3"/>
    <x v="1"/>
    <n v="2084.46"/>
    <n v="7.0000000000000007E-2"/>
    <n v="145.91220000000001"/>
    <n v="1938.5478000000001"/>
    <n v="2"/>
    <x v="503"/>
    <d v="2024-03-14T00:00:00"/>
    <x v="1"/>
    <x v="2"/>
    <n v="168.01"/>
    <x v="1"/>
  </r>
  <r>
    <s v="ORD105352"/>
    <x v="0"/>
    <x v="1"/>
    <n v="2085.7199999999998"/>
    <n v="0.48"/>
    <n v="1001.1455999999998"/>
    <n v="1084.5744"/>
    <n v="2"/>
    <x v="242"/>
    <d v="2024-08-09T00:00:00"/>
    <x v="2"/>
    <x v="2"/>
    <n v="436.31"/>
    <x v="1"/>
  </r>
  <r>
    <s v="ORD111640"/>
    <x v="2"/>
    <x v="4"/>
    <n v="2086.8000000000002"/>
    <n v="0.37"/>
    <n v="772.1160000000001"/>
    <n v="1314.6840000000002"/>
    <n v="2"/>
    <x v="487"/>
    <d v="2024-08-28T00:00:00"/>
    <x v="1"/>
    <x v="2"/>
    <n v="462.98"/>
    <x v="4"/>
  </r>
  <r>
    <s v="ORD112754"/>
    <x v="0"/>
    <x v="2"/>
    <n v="2087.08"/>
    <n v="0.18"/>
    <n v="375.67439999999999"/>
    <n v="1711.4056"/>
    <n v="2"/>
    <x v="335"/>
    <d v="2024-05-06T00:00:00"/>
    <x v="0"/>
    <x v="0"/>
    <n v="163.21"/>
    <x v="2"/>
  </r>
  <r>
    <s v="ORD110809"/>
    <x v="2"/>
    <x v="1"/>
    <n v="2093.5"/>
    <n v="0.48"/>
    <n v="1004.88"/>
    <n v="1088.6199999999999"/>
    <n v="2"/>
    <x v="180"/>
    <d v="2023-09-18T00:00:00"/>
    <x v="0"/>
    <x v="2"/>
    <n v="505.3"/>
    <x v="0"/>
  </r>
  <r>
    <s v="ORD114340"/>
    <x v="1"/>
    <x v="0"/>
    <n v="2096.8200000000002"/>
    <n v="0.43"/>
    <n v="901.63260000000002"/>
    <n v="1195.1874000000003"/>
    <n v="2"/>
    <x v="92"/>
    <d v="2023-12-10T00:00:00"/>
    <x v="1"/>
    <x v="1"/>
    <n v="317.41000000000003"/>
    <x v="5"/>
  </r>
  <r>
    <s v="ORD111843"/>
    <x v="1"/>
    <x v="2"/>
    <n v="2097.69"/>
    <n v="0.11"/>
    <n v="230.74590000000001"/>
    <n v="1866.9441000000002"/>
    <n v="2"/>
    <x v="124"/>
    <d v="2023-09-25T00:00:00"/>
    <x v="1"/>
    <x v="1"/>
    <n v="420.43"/>
    <x v="2"/>
  </r>
  <r>
    <s v="ORD101169"/>
    <x v="0"/>
    <x v="4"/>
    <n v="2106.5300000000002"/>
    <n v="0.28000000000000003"/>
    <n v="589.8284000000001"/>
    <n v="1516.7016000000001"/>
    <n v="2"/>
    <x v="320"/>
    <d v="2023-08-25T00:00:00"/>
    <x v="1"/>
    <x v="1"/>
    <n v="412.01"/>
    <x v="4"/>
  </r>
  <r>
    <s v="ORD100818"/>
    <x v="3"/>
    <x v="3"/>
    <n v="2115.4499999999998"/>
    <n v="0.13"/>
    <n v="275.00849999999997"/>
    <n v="1840.4414999999999"/>
    <n v="2"/>
    <x v="601"/>
    <d v="2023-06-04T00:00:00"/>
    <x v="0"/>
    <x v="0"/>
    <n v="583.54"/>
    <x v="5"/>
  </r>
  <r>
    <s v="ORD107178"/>
    <x v="1"/>
    <x v="3"/>
    <n v="2121.13"/>
    <n v="0.23"/>
    <n v="487.85990000000004"/>
    <n v="1633.2701000000002"/>
    <n v="2"/>
    <x v="513"/>
    <d v="2023-08-08T00:00:00"/>
    <x v="1"/>
    <x v="1"/>
    <n v="566.82000000000005"/>
    <x v="4"/>
  </r>
  <r>
    <s v="ORD107271"/>
    <x v="3"/>
    <x v="3"/>
    <n v="2127.33"/>
    <n v="0.39"/>
    <n v="829.65869999999995"/>
    <n v="1297.6713"/>
    <n v="2"/>
    <x v="427"/>
    <d v="2023-07-08T00:00:00"/>
    <x v="1"/>
    <x v="2"/>
    <n v="140.29"/>
    <x v="3"/>
  </r>
  <r>
    <s v="ORD106860"/>
    <x v="1"/>
    <x v="0"/>
    <n v="2132.5"/>
    <n v="0.16"/>
    <n v="341.2"/>
    <n v="1791.3"/>
    <n v="2"/>
    <x v="235"/>
    <d v="2023-09-21T00:00:00"/>
    <x v="1"/>
    <x v="1"/>
    <n v="521.70000000000005"/>
    <x v="5"/>
  </r>
  <r>
    <s v="ORD112437"/>
    <x v="2"/>
    <x v="1"/>
    <n v="2133.3000000000002"/>
    <n v="0.49"/>
    <n v="1045.317"/>
    <n v="1087.9830000000002"/>
    <n v="2"/>
    <x v="462"/>
    <d v="2023-01-25T00:00:00"/>
    <x v="2"/>
    <x v="2"/>
    <n v="448.65"/>
    <x v="5"/>
  </r>
  <r>
    <s v="ORD107294"/>
    <x v="2"/>
    <x v="2"/>
    <n v="2135.71"/>
    <n v="0.24"/>
    <n v="512.57039999999995"/>
    <n v="1623.1396"/>
    <n v="2"/>
    <x v="496"/>
    <d v="2023-08-08T00:00:00"/>
    <x v="0"/>
    <x v="1"/>
    <n v="126.95"/>
    <x v="5"/>
  </r>
  <r>
    <s v="ORD106050"/>
    <x v="0"/>
    <x v="1"/>
    <n v="2136.4"/>
    <n v="0.04"/>
    <n v="85.456000000000003"/>
    <n v="2050.944"/>
    <n v="2"/>
    <x v="533"/>
    <d v="2024-10-23T00:00:00"/>
    <x v="2"/>
    <x v="1"/>
    <n v="511.96"/>
    <x v="1"/>
  </r>
  <r>
    <s v="ORD112083"/>
    <x v="0"/>
    <x v="3"/>
    <n v="2140.44"/>
    <n v="0.34"/>
    <n v="727.7496000000001"/>
    <n v="1412.6904"/>
    <n v="2"/>
    <x v="21"/>
    <d v="2023-03-23T00:00:00"/>
    <x v="2"/>
    <x v="1"/>
    <n v="282.57"/>
    <x v="2"/>
  </r>
  <r>
    <s v="ORD102498"/>
    <x v="0"/>
    <x v="3"/>
    <n v="2146.92"/>
    <n v="0.47"/>
    <n v="1009.0523999999999"/>
    <n v="1137.8676"/>
    <n v="2"/>
    <x v="231"/>
    <d v="2023-07-14T00:00:00"/>
    <x v="0"/>
    <x v="1"/>
    <n v="121.8"/>
    <x v="1"/>
  </r>
  <r>
    <s v="ORD102709"/>
    <x v="3"/>
    <x v="4"/>
    <n v="2148.73"/>
    <n v="0.16"/>
    <n v="343.79680000000002"/>
    <n v="1804.9331999999999"/>
    <n v="2"/>
    <x v="303"/>
    <d v="2023-12-24T00:00:00"/>
    <x v="1"/>
    <x v="1"/>
    <n v="439.91"/>
    <x v="3"/>
  </r>
  <r>
    <s v="ORD110919"/>
    <x v="0"/>
    <x v="4"/>
    <n v="2151.4699999999998"/>
    <n v="0.03"/>
    <n v="64.544099999999986"/>
    <n v="2086.9258999999997"/>
    <n v="2"/>
    <x v="425"/>
    <d v="2023-02-03T00:00:00"/>
    <x v="1"/>
    <x v="1"/>
    <n v="109.03"/>
    <x v="1"/>
  </r>
  <r>
    <s v="ORD114581"/>
    <x v="3"/>
    <x v="3"/>
    <n v="2153.16"/>
    <n v="0.39"/>
    <n v="839.73239999999998"/>
    <n v="1313.4276"/>
    <n v="2"/>
    <x v="214"/>
    <d v="2024-09-06T00:00:00"/>
    <x v="0"/>
    <x v="1"/>
    <n v="175.98"/>
    <x v="4"/>
  </r>
  <r>
    <s v="ORD106137"/>
    <x v="0"/>
    <x v="1"/>
    <n v="2153.5700000000002"/>
    <n v="0.12"/>
    <n v="258.42840000000001"/>
    <n v="1895.1416000000002"/>
    <n v="2"/>
    <x v="323"/>
    <d v="2023-09-03T00:00:00"/>
    <x v="0"/>
    <x v="2"/>
    <n v="191.66"/>
    <x v="5"/>
  </r>
  <r>
    <s v="ORD109460"/>
    <x v="2"/>
    <x v="3"/>
    <n v="2156.9299999999998"/>
    <n v="0.23"/>
    <n v="496.09389999999996"/>
    <n v="1660.8361"/>
    <n v="2"/>
    <x v="534"/>
    <d v="2024-10-02T00:00:00"/>
    <x v="2"/>
    <x v="0"/>
    <n v="430.41"/>
    <x v="3"/>
  </r>
  <r>
    <s v="ORD110288"/>
    <x v="3"/>
    <x v="3"/>
    <n v="2158.54"/>
    <n v="0.09"/>
    <n v="194.26859999999999"/>
    <n v="1964.2714000000001"/>
    <n v="2"/>
    <x v="427"/>
    <d v="2023-07-09T00:00:00"/>
    <x v="2"/>
    <x v="1"/>
    <n v="148.02000000000001"/>
    <x v="4"/>
  </r>
  <r>
    <s v="ORD112487"/>
    <x v="1"/>
    <x v="4"/>
    <n v="2160.9499999999998"/>
    <n v="0.32"/>
    <n v="691.50399999999991"/>
    <n v="1469.4459999999999"/>
    <n v="2"/>
    <x v="599"/>
    <d v="2024-05-17T00:00:00"/>
    <x v="1"/>
    <x v="1"/>
    <n v="596.1"/>
    <x v="0"/>
  </r>
  <r>
    <s v="ORD112902"/>
    <x v="0"/>
    <x v="0"/>
    <n v="2162.5100000000002"/>
    <n v="0.44"/>
    <n v="951.50440000000015"/>
    <n v="1211.0056"/>
    <n v="2"/>
    <x v="249"/>
    <d v="2023-02-21T00:00:00"/>
    <x v="1"/>
    <x v="2"/>
    <n v="523.97"/>
    <x v="0"/>
  </r>
  <r>
    <s v="ORD112001"/>
    <x v="1"/>
    <x v="2"/>
    <n v="2171.33"/>
    <n v="0.44"/>
    <n v="955.38519999999994"/>
    <n v="1215.9448"/>
    <n v="2"/>
    <x v="270"/>
    <d v="2023-08-27T00:00:00"/>
    <x v="1"/>
    <x v="1"/>
    <n v="204.36"/>
    <x v="1"/>
  </r>
  <r>
    <s v="ORD112509"/>
    <x v="3"/>
    <x v="4"/>
    <n v="2173.17"/>
    <n v="0.38"/>
    <n v="825.80460000000005"/>
    <n v="1347.3654000000001"/>
    <n v="2"/>
    <x v="343"/>
    <d v="2023-06-11T00:00:00"/>
    <x v="2"/>
    <x v="2"/>
    <n v="283.75"/>
    <x v="0"/>
  </r>
  <r>
    <s v="ORD107583"/>
    <x v="0"/>
    <x v="2"/>
    <n v="2174.9499999999998"/>
    <n v="0.48"/>
    <n v="1043.9759999999999"/>
    <n v="1130.9739999999999"/>
    <n v="2"/>
    <x v="61"/>
    <d v="2023-07-24T00:00:00"/>
    <x v="2"/>
    <x v="2"/>
    <n v="443.35"/>
    <x v="3"/>
  </r>
  <r>
    <s v="ORD113445"/>
    <x v="2"/>
    <x v="2"/>
    <n v="2175.89"/>
    <n v="0.21"/>
    <n v="456.93689999999998"/>
    <n v="1718.9530999999999"/>
    <n v="2"/>
    <x v="373"/>
    <d v="2024-04-09T00:00:00"/>
    <x v="1"/>
    <x v="2"/>
    <n v="363.21"/>
    <x v="4"/>
  </r>
  <r>
    <s v="ORD105523"/>
    <x v="3"/>
    <x v="1"/>
    <n v="2183.38"/>
    <n v="0.49"/>
    <n v="1069.8561999999999"/>
    <n v="1113.5238000000002"/>
    <n v="2"/>
    <x v="364"/>
    <d v="2023-01-28T00:00:00"/>
    <x v="2"/>
    <x v="0"/>
    <n v="359.99"/>
    <x v="2"/>
  </r>
  <r>
    <s v="ORD110716"/>
    <x v="1"/>
    <x v="0"/>
    <n v="2184.02"/>
    <n v="0.3"/>
    <n v="655.20600000000002"/>
    <n v="1528.8139999999999"/>
    <n v="2"/>
    <x v="610"/>
    <d v="2023-09-16T00:00:00"/>
    <x v="1"/>
    <x v="2"/>
    <n v="537.45000000000005"/>
    <x v="5"/>
  </r>
  <r>
    <s v="ORD101854"/>
    <x v="3"/>
    <x v="2"/>
    <n v="2187.9499999999998"/>
    <n v="0.12"/>
    <n v="262.55399999999997"/>
    <n v="1925.3959999999997"/>
    <n v="2"/>
    <x v="58"/>
    <d v="2024-01-22T00:00:00"/>
    <x v="0"/>
    <x v="0"/>
    <n v="258.05"/>
    <x v="2"/>
  </r>
  <r>
    <s v="ORD115242"/>
    <x v="1"/>
    <x v="3"/>
    <n v="2189.75"/>
    <n v="0.35"/>
    <n v="766.41249999999991"/>
    <n v="1423.3375000000001"/>
    <n v="2"/>
    <x v="231"/>
    <d v="2023-07-14T00:00:00"/>
    <x v="0"/>
    <x v="0"/>
    <n v="358.26"/>
    <x v="3"/>
  </r>
  <r>
    <s v="ORD109184"/>
    <x v="2"/>
    <x v="1"/>
    <n v="2194.3200000000002"/>
    <n v="0.47"/>
    <n v="1031.3304000000001"/>
    <n v="1162.9896000000001"/>
    <n v="2"/>
    <x v="320"/>
    <d v="2023-08-25T00:00:00"/>
    <x v="1"/>
    <x v="0"/>
    <n v="488.55"/>
    <x v="1"/>
  </r>
  <r>
    <s v="ORD102405"/>
    <x v="1"/>
    <x v="4"/>
    <n v="2195.86"/>
    <n v="0.22"/>
    <n v="483.08920000000001"/>
    <n v="1712.7708000000002"/>
    <n v="2"/>
    <x v="508"/>
    <d v="2024-08-10T00:00:00"/>
    <x v="2"/>
    <x v="0"/>
    <n v="292.93"/>
    <x v="3"/>
  </r>
  <r>
    <s v="ORD103922"/>
    <x v="2"/>
    <x v="1"/>
    <n v="2196.1"/>
    <n v="0.11"/>
    <n v="241.571"/>
    <n v="1954.529"/>
    <n v="2"/>
    <x v="210"/>
    <d v="2024-05-11T00:00:00"/>
    <x v="2"/>
    <x v="1"/>
    <n v="590.92999999999995"/>
    <x v="2"/>
  </r>
  <r>
    <s v="ORD106635"/>
    <x v="0"/>
    <x v="3"/>
    <n v="2197.6"/>
    <n v="0.21"/>
    <n v="461.49599999999998"/>
    <n v="1736.1039999999998"/>
    <n v="2"/>
    <x v="188"/>
    <d v="2023-09-01T00:00:00"/>
    <x v="1"/>
    <x v="1"/>
    <n v="127.96"/>
    <x v="3"/>
  </r>
  <r>
    <s v="ORD101462"/>
    <x v="1"/>
    <x v="4"/>
    <n v="2197.6999999999998"/>
    <n v="0.09"/>
    <n v="197.79299999999998"/>
    <n v="1999.9069999999999"/>
    <n v="2"/>
    <x v="119"/>
    <d v="2024-05-17T00:00:00"/>
    <x v="0"/>
    <x v="0"/>
    <n v="388.32"/>
    <x v="3"/>
  </r>
  <r>
    <s v="ORD104054"/>
    <x v="2"/>
    <x v="3"/>
    <n v="2200.5100000000002"/>
    <n v="0.14000000000000001"/>
    <n v="308.07140000000004"/>
    <n v="1892.4386000000002"/>
    <n v="2"/>
    <x v="468"/>
    <d v="2024-01-03T00:00:00"/>
    <x v="1"/>
    <x v="1"/>
    <n v="277.63"/>
    <x v="2"/>
  </r>
  <r>
    <s v="ORD112776"/>
    <x v="1"/>
    <x v="3"/>
    <n v="2203.2399999999998"/>
    <n v="0.34"/>
    <n v="749.10159999999996"/>
    <n v="1454.1383999999998"/>
    <n v="2"/>
    <x v="577"/>
    <d v="2023-05-22T00:00:00"/>
    <x v="1"/>
    <x v="2"/>
    <n v="208.39"/>
    <x v="2"/>
  </r>
  <r>
    <s v="ORD102388"/>
    <x v="0"/>
    <x v="2"/>
    <n v="2204.75"/>
    <n v="0.08"/>
    <n v="176.38"/>
    <n v="2028.37"/>
    <n v="2"/>
    <x v="700"/>
    <d v="2023-07-05T00:00:00"/>
    <x v="0"/>
    <x v="1"/>
    <n v="445.35"/>
    <x v="1"/>
  </r>
  <r>
    <s v="ORD108662"/>
    <x v="2"/>
    <x v="4"/>
    <n v="2212.6999999999998"/>
    <n v="0.42"/>
    <n v="929.33399999999983"/>
    <n v="1283.366"/>
    <n v="2"/>
    <x v="28"/>
    <d v="2024-01-09T00:00:00"/>
    <x v="2"/>
    <x v="2"/>
    <n v="172.99"/>
    <x v="4"/>
  </r>
  <r>
    <s v="ORD104575"/>
    <x v="1"/>
    <x v="3"/>
    <n v="2212.8000000000002"/>
    <n v="0.03"/>
    <n v="66.384"/>
    <n v="2146.4160000000002"/>
    <n v="2"/>
    <x v="44"/>
    <d v="2023-09-22T00:00:00"/>
    <x v="1"/>
    <x v="0"/>
    <n v="648.15"/>
    <x v="2"/>
  </r>
  <r>
    <s v="ORD113354"/>
    <x v="3"/>
    <x v="0"/>
    <n v="2218.11"/>
    <n v="0.24"/>
    <n v="532.34640000000002"/>
    <n v="1685.7636000000002"/>
    <n v="2"/>
    <x v="213"/>
    <d v="2024-04-16T00:00:00"/>
    <x v="2"/>
    <x v="1"/>
    <n v="292.77999999999997"/>
    <x v="2"/>
  </r>
  <r>
    <s v="ORD106318"/>
    <x v="2"/>
    <x v="0"/>
    <n v="2219.9"/>
    <n v="0.43"/>
    <n v="954.55700000000002"/>
    <n v="1265.3430000000001"/>
    <n v="2"/>
    <x v="515"/>
    <d v="2024-06-24T00:00:00"/>
    <x v="1"/>
    <x v="2"/>
    <n v="454.28"/>
    <x v="3"/>
  </r>
  <r>
    <s v="ORD102753"/>
    <x v="2"/>
    <x v="1"/>
    <n v="2225.23"/>
    <n v="0.05"/>
    <n v="111.26150000000001"/>
    <n v="2113.9684999999999"/>
    <n v="2"/>
    <x v="205"/>
    <d v="2024-04-29T00:00:00"/>
    <x v="1"/>
    <x v="1"/>
    <n v="224.73"/>
    <x v="3"/>
  </r>
  <r>
    <s v="ORD102303"/>
    <x v="1"/>
    <x v="2"/>
    <n v="2238.5300000000002"/>
    <n v="0.24"/>
    <n v="537.24720000000002"/>
    <n v="1701.2828000000002"/>
    <n v="2"/>
    <x v="693"/>
    <d v="2023-07-14T00:00:00"/>
    <x v="2"/>
    <x v="1"/>
    <n v="520.96"/>
    <x v="2"/>
  </r>
  <r>
    <s v="ORD110377"/>
    <x v="2"/>
    <x v="1"/>
    <n v="2240.6799999999998"/>
    <n v="0.46"/>
    <n v="1030.7128"/>
    <n v="1209.9671999999998"/>
    <n v="2"/>
    <x v="369"/>
    <d v="2023-12-05T00:00:00"/>
    <x v="0"/>
    <x v="2"/>
    <n v="358.33"/>
    <x v="3"/>
  </r>
  <r>
    <s v="ORD108485"/>
    <x v="0"/>
    <x v="2"/>
    <n v="2243.9499999999998"/>
    <n v="0.39"/>
    <n v="875.14049999999997"/>
    <n v="1368.8094999999998"/>
    <n v="2"/>
    <x v="683"/>
    <d v="2024-07-08T00:00:00"/>
    <x v="1"/>
    <x v="2"/>
    <n v="338.48"/>
    <x v="3"/>
  </r>
  <r>
    <s v="ORD110955"/>
    <x v="0"/>
    <x v="1"/>
    <n v="2246.4499999999998"/>
    <n v="0.33"/>
    <n v="741.32849999999996"/>
    <n v="1505.1214999999997"/>
    <n v="2"/>
    <x v="549"/>
    <d v="2023-12-08T00:00:00"/>
    <x v="2"/>
    <x v="0"/>
    <n v="564.53"/>
    <x v="0"/>
  </r>
  <r>
    <s v="ORD114879"/>
    <x v="1"/>
    <x v="1"/>
    <n v="2257.31"/>
    <n v="0.24"/>
    <n v="541.75439999999992"/>
    <n v="1715.5556000000001"/>
    <n v="2"/>
    <x v="454"/>
    <d v="2023-07-20T00:00:00"/>
    <x v="2"/>
    <x v="0"/>
    <n v="125.22"/>
    <x v="4"/>
  </r>
  <r>
    <s v="ORD111580"/>
    <x v="3"/>
    <x v="2"/>
    <n v="2258.12"/>
    <n v="0.44"/>
    <n v="993.57279999999992"/>
    <n v="1264.5472"/>
    <n v="2"/>
    <x v="339"/>
    <d v="2023-02-22T00:00:00"/>
    <x v="1"/>
    <x v="0"/>
    <n v="411.86"/>
    <x v="1"/>
  </r>
  <r>
    <s v="ORD104137"/>
    <x v="2"/>
    <x v="0"/>
    <n v="2262.25"/>
    <n v="0.09"/>
    <n v="203.60249999999999"/>
    <n v="2058.6475"/>
    <n v="2"/>
    <x v="703"/>
    <d v="2023-06-10T00:00:00"/>
    <x v="0"/>
    <x v="0"/>
    <n v="340.47"/>
    <x v="4"/>
  </r>
  <r>
    <s v="ORD106782"/>
    <x v="3"/>
    <x v="3"/>
    <n v="2265.37"/>
    <n v="7.0000000000000007E-2"/>
    <n v="158.57590000000002"/>
    <n v="2106.7941000000001"/>
    <n v="2"/>
    <x v="559"/>
    <d v="2024-12-18T00:00:00"/>
    <x v="2"/>
    <x v="1"/>
    <n v="367.58"/>
    <x v="5"/>
  </r>
  <r>
    <s v="ORD110462"/>
    <x v="2"/>
    <x v="4"/>
    <n v="2266.13"/>
    <n v="7.0000000000000007E-2"/>
    <n v="158.62910000000002"/>
    <n v="2107.5009"/>
    <n v="2"/>
    <x v="283"/>
    <d v="2023-02-26T00:00:00"/>
    <x v="1"/>
    <x v="1"/>
    <n v="449.79"/>
    <x v="2"/>
  </r>
  <r>
    <s v="ORD102095"/>
    <x v="0"/>
    <x v="1"/>
    <n v="2266.1799999999998"/>
    <n v="0.17"/>
    <n v="385.25060000000002"/>
    <n v="1880.9293999999998"/>
    <n v="2"/>
    <x v="16"/>
    <d v="2024-12-09T00:00:00"/>
    <x v="2"/>
    <x v="2"/>
    <n v="273.98"/>
    <x v="0"/>
  </r>
  <r>
    <s v="ORD110520"/>
    <x v="0"/>
    <x v="0"/>
    <n v="2274.42"/>
    <n v="0.41"/>
    <n v="932.51220000000001"/>
    <n v="1341.9078"/>
    <n v="2"/>
    <x v="247"/>
    <d v="2023-07-06T00:00:00"/>
    <x v="1"/>
    <x v="2"/>
    <n v="354.17"/>
    <x v="4"/>
  </r>
  <r>
    <s v="ORD109240"/>
    <x v="0"/>
    <x v="0"/>
    <n v="2279.19"/>
    <n v="0.05"/>
    <n v="113.95950000000001"/>
    <n v="2165.2305000000001"/>
    <n v="2"/>
    <x v="461"/>
    <d v="2023-07-07T00:00:00"/>
    <x v="0"/>
    <x v="2"/>
    <n v="430.66"/>
    <x v="2"/>
  </r>
  <r>
    <s v="ORD111947"/>
    <x v="1"/>
    <x v="0"/>
    <n v="2283.38"/>
    <n v="0.18"/>
    <n v="411.00839999999999"/>
    <n v="1872.3716000000002"/>
    <n v="2"/>
    <x v="443"/>
    <d v="2024-02-19T00:00:00"/>
    <x v="0"/>
    <x v="1"/>
    <n v="396.83"/>
    <x v="0"/>
  </r>
  <r>
    <s v="ORD112419"/>
    <x v="3"/>
    <x v="2"/>
    <n v="2283.69"/>
    <n v="0.18"/>
    <n v="411.06419999999997"/>
    <n v="1872.6258"/>
    <n v="2"/>
    <x v="672"/>
    <d v="2023-06-16T00:00:00"/>
    <x v="1"/>
    <x v="2"/>
    <n v="191.47"/>
    <x v="2"/>
  </r>
  <r>
    <s v="ORD105483"/>
    <x v="2"/>
    <x v="1"/>
    <n v="2284.58"/>
    <n v="0.09"/>
    <n v="205.61219999999997"/>
    <n v="2078.9677999999999"/>
    <n v="2"/>
    <x v="373"/>
    <d v="2024-04-08T00:00:00"/>
    <x v="2"/>
    <x v="1"/>
    <n v="188.84"/>
    <x v="3"/>
  </r>
  <r>
    <s v="ORD104808"/>
    <x v="2"/>
    <x v="0"/>
    <n v="2286.6"/>
    <n v="0.4"/>
    <n v="914.64"/>
    <n v="1371.96"/>
    <n v="2"/>
    <x v="5"/>
    <d v="2024-10-09T00:00:00"/>
    <x v="0"/>
    <x v="0"/>
    <n v="410.35"/>
    <x v="4"/>
  </r>
  <r>
    <s v="ORD111895"/>
    <x v="2"/>
    <x v="2"/>
    <n v="2290.94"/>
    <n v="0.23"/>
    <n v="526.9162"/>
    <n v="1764.0237999999999"/>
    <n v="2"/>
    <x v="301"/>
    <d v="2024-06-01T00:00:00"/>
    <x v="2"/>
    <x v="1"/>
    <n v="410.65"/>
    <x v="1"/>
  </r>
  <r>
    <s v="ORD100729"/>
    <x v="3"/>
    <x v="4"/>
    <n v="2291.36"/>
    <n v="0.05"/>
    <n v="114.56800000000001"/>
    <n v="2176.7919999999999"/>
    <n v="2"/>
    <x v="531"/>
    <d v="2023-05-21T00:00:00"/>
    <x v="0"/>
    <x v="2"/>
    <n v="480.25"/>
    <x v="5"/>
  </r>
  <r>
    <s v="ORD106907"/>
    <x v="3"/>
    <x v="3"/>
    <n v="2292.9499999999998"/>
    <n v="0.21"/>
    <n v="481.51949999999994"/>
    <n v="1811.4304999999999"/>
    <n v="2"/>
    <x v="624"/>
    <d v="2024-12-11T00:00:00"/>
    <x v="0"/>
    <x v="2"/>
    <n v="381.42"/>
    <x v="2"/>
  </r>
  <r>
    <s v="ORD106862"/>
    <x v="1"/>
    <x v="4"/>
    <n v="2296.35"/>
    <n v="0.31"/>
    <n v="711.86849999999993"/>
    <n v="1584.4814999999999"/>
    <n v="2"/>
    <x v="411"/>
    <d v="2023-04-13T00:00:00"/>
    <x v="2"/>
    <x v="2"/>
    <n v="526.42999999999995"/>
    <x v="2"/>
  </r>
  <r>
    <s v="ORD110276"/>
    <x v="1"/>
    <x v="0"/>
    <n v="2303.14"/>
    <n v="0.48"/>
    <n v="1105.5072"/>
    <n v="1197.6327999999999"/>
    <n v="2"/>
    <x v="339"/>
    <d v="2023-02-21T00:00:00"/>
    <x v="1"/>
    <x v="0"/>
    <n v="164.53"/>
    <x v="4"/>
  </r>
  <r>
    <s v="ORD115136"/>
    <x v="2"/>
    <x v="3"/>
    <n v="2306.5100000000002"/>
    <n v="0.34"/>
    <n v="784.21340000000009"/>
    <n v="1522.2966000000001"/>
    <n v="2"/>
    <x v="131"/>
    <d v="2023-12-22T00:00:00"/>
    <x v="2"/>
    <x v="1"/>
    <n v="319.94"/>
    <x v="5"/>
  </r>
  <r>
    <s v="ORD106430"/>
    <x v="0"/>
    <x v="3"/>
    <n v="2314.06"/>
    <n v="0.02"/>
    <n v="46.281199999999998"/>
    <n v="2267.7788"/>
    <n v="2"/>
    <x v="251"/>
    <d v="2023-10-15T00:00:00"/>
    <x v="1"/>
    <x v="0"/>
    <n v="462.53"/>
    <x v="4"/>
  </r>
  <r>
    <s v="ORD100327"/>
    <x v="0"/>
    <x v="2"/>
    <n v="2314.4"/>
    <n v="0.21"/>
    <n v="486.024"/>
    <n v="1828.3760000000002"/>
    <n v="2"/>
    <x v="115"/>
    <d v="2024-03-16T00:00:00"/>
    <x v="1"/>
    <x v="2"/>
    <n v="653.86"/>
    <x v="1"/>
  </r>
  <r>
    <s v="ORD110162"/>
    <x v="1"/>
    <x v="2"/>
    <n v="2322.62"/>
    <n v="0.05"/>
    <n v="116.131"/>
    <n v="2206.489"/>
    <n v="2"/>
    <x v="329"/>
    <d v="2023-11-27T00:00:00"/>
    <x v="1"/>
    <x v="1"/>
    <n v="263.08"/>
    <x v="5"/>
  </r>
  <r>
    <s v="ORD104075"/>
    <x v="1"/>
    <x v="0"/>
    <n v="2326.5700000000002"/>
    <n v="0.04"/>
    <n v="93.06280000000001"/>
    <n v="2233.5072"/>
    <n v="2"/>
    <x v="128"/>
    <d v="2024-08-30T00:00:00"/>
    <x v="0"/>
    <x v="1"/>
    <n v="574.11"/>
    <x v="0"/>
  </r>
  <r>
    <s v="ORD115297"/>
    <x v="3"/>
    <x v="1"/>
    <n v="2330.67"/>
    <n v="0.4"/>
    <n v="932.26800000000003"/>
    <n v="1398.402"/>
    <n v="2"/>
    <x v="140"/>
    <d v="2023-05-12T00:00:00"/>
    <x v="2"/>
    <x v="2"/>
    <n v="299.63"/>
    <x v="3"/>
  </r>
  <r>
    <s v="ORD113028"/>
    <x v="0"/>
    <x v="0"/>
    <n v="2341.31"/>
    <n v="0.03"/>
    <n v="70.2393"/>
    <n v="2271.0706999999998"/>
    <n v="2"/>
    <x v="205"/>
    <d v="2024-04-28T00:00:00"/>
    <x v="2"/>
    <x v="1"/>
    <n v="436.17"/>
    <x v="3"/>
  </r>
  <r>
    <s v="ORD102275"/>
    <x v="1"/>
    <x v="3"/>
    <n v="2346.94"/>
    <n v="0.3"/>
    <n v="704.08199999999999"/>
    <n v="1642.8580000000002"/>
    <n v="2"/>
    <x v="223"/>
    <d v="2024-09-07T00:00:00"/>
    <x v="1"/>
    <x v="0"/>
    <n v="190.68"/>
    <x v="0"/>
  </r>
  <r>
    <s v="ORD102022"/>
    <x v="2"/>
    <x v="4"/>
    <n v="2347.75"/>
    <n v="0.02"/>
    <n v="46.954999999999998"/>
    <n v="2300.7950000000001"/>
    <n v="2"/>
    <x v="347"/>
    <d v="2023-04-05T00:00:00"/>
    <x v="1"/>
    <x v="2"/>
    <n v="691.15"/>
    <x v="5"/>
  </r>
  <r>
    <s v="ORD100621"/>
    <x v="2"/>
    <x v="2"/>
    <n v="2352.66"/>
    <n v="0.16"/>
    <n v="376.42559999999997"/>
    <n v="1976.2343999999998"/>
    <n v="2"/>
    <x v="577"/>
    <d v="2023-05-16T00:00:00"/>
    <x v="0"/>
    <x v="0"/>
    <n v="485.4"/>
    <x v="5"/>
  </r>
  <r>
    <s v="ORD112476"/>
    <x v="0"/>
    <x v="1"/>
    <n v="2353"/>
    <n v="0.25"/>
    <n v="588.25"/>
    <n v="1764.75"/>
    <n v="2"/>
    <x v="623"/>
    <d v="2025-01-06T00:00:00"/>
    <x v="0"/>
    <x v="0"/>
    <n v="439.74"/>
    <x v="5"/>
  </r>
  <r>
    <s v="ORD102327"/>
    <x v="0"/>
    <x v="2"/>
    <n v="2361.3200000000002"/>
    <n v="0.28000000000000003"/>
    <n v="661.16960000000006"/>
    <n v="1700.1504"/>
    <n v="2"/>
    <x v="293"/>
    <d v="2024-01-06T00:00:00"/>
    <x v="2"/>
    <x v="1"/>
    <n v="233.02"/>
    <x v="5"/>
  </r>
  <r>
    <s v="ORD101290"/>
    <x v="1"/>
    <x v="1"/>
    <n v="2361.9"/>
    <n v="0.28000000000000003"/>
    <n v="661.33200000000011"/>
    <n v="1700.568"/>
    <n v="2"/>
    <x v="57"/>
    <d v="2024-02-10T00:00:00"/>
    <x v="0"/>
    <x v="2"/>
    <n v="639.57000000000005"/>
    <x v="3"/>
  </r>
  <r>
    <s v="ORD102723"/>
    <x v="0"/>
    <x v="0"/>
    <n v="2366.09"/>
    <n v="0.35"/>
    <n v="828.13149999999996"/>
    <n v="1537.9585000000002"/>
    <n v="2"/>
    <x v="64"/>
    <d v="2024-09-05T00:00:00"/>
    <x v="2"/>
    <x v="0"/>
    <n v="489.58"/>
    <x v="4"/>
  </r>
  <r>
    <s v="ORD110239"/>
    <x v="3"/>
    <x v="0"/>
    <n v="2366.1999999999998"/>
    <n v="0.06"/>
    <n v="141.97199999999998"/>
    <n v="2224.2280000000001"/>
    <n v="2"/>
    <x v="331"/>
    <d v="2023-10-19T00:00:00"/>
    <x v="1"/>
    <x v="1"/>
    <n v="254.98"/>
    <x v="5"/>
  </r>
  <r>
    <s v="ORD112524"/>
    <x v="0"/>
    <x v="1"/>
    <n v="2366.48"/>
    <n v="0.42"/>
    <n v="993.92160000000001"/>
    <n v="1372.5583999999999"/>
    <n v="2"/>
    <x v="681"/>
    <d v="2023-12-18T00:00:00"/>
    <x v="1"/>
    <x v="2"/>
    <n v="222.4"/>
    <x v="0"/>
  </r>
  <r>
    <s v="ORD107240"/>
    <x v="1"/>
    <x v="1"/>
    <n v="2366.89"/>
    <n v="0.34"/>
    <n v="804.74260000000004"/>
    <n v="1562.1473999999998"/>
    <n v="2"/>
    <x v="698"/>
    <d v="2023-11-27T00:00:00"/>
    <x v="1"/>
    <x v="2"/>
    <n v="285.23"/>
    <x v="5"/>
  </r>
  <r>
    <s v="ORD110449"/>
    <x v="0"/>
    <x v="1"/>
    <n v="2368.6999999999998"/>
    <n v="0.37"/>
    <n v="876.41899999999987"/>
    <n v="1492.2809999999999"/>
    <n v="2"/>
    <x v="537"/>
    <d v="2024-09-04T00:00:00"/>
    <x v="1"/>
    <x v="2"/>
    <n v="436.78"/>
    <x v="2"/>
  </r>
  <r>
    <s v="ORD104760"/>
    <x v="0"/>
    <x v="3"/>
    <n v="2371.12"/>
    <n v="0.02"/>
    <n v="47.422399999999996"/>
    <n v="2323.6976"/>
    <n v="2"/>
    <x v="381"/>
    <d v="2023-11-19T00:00:00"/>
    <x v="1"/>
    <x v="2"/>
    <n v="210.45"/>
    <x v="0"/>
  </r>
  <r>
    <s v="ORD100791"/>
    <x v="3"/>
    <x v="3"/>
    <n v="2380.0300000000002"/>
    <n v="0.48"/>
    <n v="1142.4144000000001"/>
    <n v="1237.6156000000001"/>
    <n v="2"/>
    <x v="577"/>
    <d v="2023-05-17T00:00:00"/>
    <x v="0"/>
    <x v="1"/>
    <n v="624.72"/>
    <x v="0"/>
  </r>
  <r>
    <s v="ORD101170"/>
    <x v="3"/>
    <x v="1"/>
    <n v="2383.15"/>
    <n v="0.21"/>
    <n v="500.4615"/>
    <n v="1882.6885000000002"/>
    <n v="2"/>
    <x v="565"/>
    <d v="2024-06-28T00:00:00"/>
    <x v="1"/>
    <x v="1"/>
    <n v="411.63"/>
    <x v="4"/>
  </r>
  <r>
    <s v="ORD115057"/>
    <x v="2"/>
    <x v="4"/>
    <n v="2385.9699999999998"/>
    <n v="0.33"/>
    <n v="787.37009999999998"/>
    <n v="1598.5998999999997"/>
    <n v="2"/>
    <x v="594"/>
    <d v="2024-08-22T00:00:00"/>
    <x v="2"/>
    <x v="1"/>
    <n v="280.61"/>
    <x v="3"/>
  </r>
  <r>
    <s v="ORD105635"/>
    <x v="1"/>
    <x v="3"/>
    <n v="2386.6999999999998"/>
    <n v="0.46"/>
    <n v="1097.8820000000001"/>
    <n v="1288.8179999999998"/>
    <n v="2"/>
    <x v="612"/>
    <d v="2023-03-02T00:00:00"/>
    <x v="0"/>
    <x v="0"/>
    <n v="699.26"/>
    <x v="5"/>
  </r>
  <r>
    <s v="ORD100561"/>
    <x v="0"/>
    <x v="0"/>
    <n v="2397.7800000000002"/>
    <n v="0.35"/>
    <n v="839.22300000000007"/>
    <n v="1558.5570000000002"/>
    <n v="2"/>
    <x v="212"/>
    <d v="2023-05-13T00:00:00"/>
    <x v="2"/>
    <x v="0"/>
    <n v="299.91000000000003"/>
    <x v="3"/>
  </r>
  <r>
    <s v="ORD111709"/>
    <x v="0"/>
    <x v="4"/>
    <n v="2398.39"/>
    <n v="0.04"/>
    <n v="95.935599999999994"/>
    <n v="2302.4544000000001"/>
    <n v="2"/>
    <x v="279"/>
    <d v="2023-04-30T00:00:00"/>
    <x v="0"/>
    <x v="1"/>
    <n v="516.83000000000004"/>
    <x v="3"/>
  </r>
  <r>
    <s v="ORD111610"/>
    <x v="2"/>
    <x v="2"/>
    <n v="2400.08"/>
    <n v="0.28000000000000003"/>
    <n v="672.02240000000006"/>
    <n v="1728.0575999999999"/>
    <n v="2"/>
    <x v="587"/>
    <d v="2024-11-28T00:00:00"/>
    <x v="1"/>
    <x v="1"/>
    <n v="578.98"/>
    <x v="0"/>
  </r>
  <r>
    <s v="ORD104108"/>
    <x v="3"/>
    <x v="1"/>
    <n v="2400.4"/>
    <n v="0.28999999999999998"/>
    <n v="696.11599999999999"/>
    <n v="1704.2840000000001"/>
    <n v="2"/>
    <x v="439"/>
    <d v="2023-10-24T00:00:00"/>
    <x v="1"/>
    <x v="1"/>
    <n v="246.24"/>
    <x v="1"/>
  </r>
  <r>
    <s v="ORD109029"/>
    <x v="3"/>
    <x v="2"/>
    <n v="2403.39"/>
    <n v="0.09"/>
    <n v="216.30509999999998"/>
    <n v="2187.0848999999998"/>
    <n v="2"/>
    <x v="262"/>
    <d v="2023-06-07T00:00:00"/>
    <x v="0"/>
    <x v="2"/>
    <n v="506.3"/>
    <x v="1"/>
  </r>
  <r>
    <s v="ORD111991"/>
    <x v="1"/>
    <x v="4"/>
    <n v="2405.85"/>
    <n v="0.3"/>
    <n v="721.755"/>
    <n v="1684.0949999999998"/>
    <n v="2"/>
    <x v="401"/>
    <d v="2024-02-22T00:00:00"/>
    <x v="2"/>
    <x v="1"/>
    <n v="199.74"/>
    <x v="0"/>
  </r>
  <r>
    <s v="ORD112075"/>
    <x v="2"/>
    <x v="2"/>
    <n v="2406.38"/>
    <n v="0.46"/>
    <n v="1106.9348"/>
    <n v="1299.4452000000001"/>
    <n v="2"/>
    <x v="539"/>
    <d v="2024-10-01T00:00:00"/>
    <x v="0"/>
    <x v="2"/>
    <n v="206.75"/>
    <x v="1"/>
  </r>
  <r>
    <s v="ORD114839"/>
    <x v="3"/>
    <x v="4"/>
    <n v="2408.02"/>
    <n v="0"/>
    <n v="0"/>
    <n v="2408.02"/>
    <n v="2"/>
    <x v="339"/>
    <d v="2023-02-25T00:00:00"/>
    <x v="1"/>
    <x v="1"/>
    <n v="355.4"/>
    <x v="1"/>
  </r>
  <r>
    <s v="ORD100478"/>
    <x v="1"/>
    <x v="0"/>
    <n v="2408.4499999999998"/>
    <n v="0.31"/>
    <n v="746.6194999999999"/>
    <n v="1661.8305"/>
    <n v="2"/>
    <x v="606"/>
    <d v="2024-10-21T00:00:00"/>
    <x v="1"/>
    <x v="0"/>
    <n v="485.96"/>
    <x v="5"/>
  </r>
  <r>
    <s v="ORD101791"/>
    <x v="2"/>
    <x v="4"/>
    <n v="2408.5300000000002"/>
    <n v="0.12"/>
    <n v="289.02359999999999"/>
    <n v="2119.5064000000002"/>
    <n v="2"/>
    <x v="315"/>
    <d v="2023-12-03T00:00:00"/>
    <x v="1"/>
    <x v="1"/>
    <n v="456.03"/>
    <x v="5"/>
  </r>
  <r>
    <s v="ORD106877"/>
    <x v="0"/>
    <x v="4"/>
    <n v="2408.64"/>
    <n v="0.4"/>
    <n v="963.45600000000002"/>
    <n v="1445.1839999999997"/>
    <n v="2"/>
    <x v="278"/>
    <d v="2024-07-02T00:00:00"/>
    <x v="1"/>
    <x v="0"/>
    <n v="650.54"/>
    <x v="4"/>
  </r>
  <r>
    <s v="ORD114095"/>
    <x v="2"/>
    <x v="1"/>
    <n v="2411.7399999999998"/>
    <n v="0.31"/>
    <n v="747.63939999999991"/>
    <n v="1664.1005999999998"/>
    <n v="2"/>
    <x v="620"/>
    <d v="2024-07-06T00:00:00"/>
    <x v="2"/>
    <x v="2"/>
    <n v="536.14"/>
    <x v="3"/>
  </r>
  <r>
    <s v="ORD112258"/>
    <x v="0"/>
    <x v="1"/>
    <n v="2413.0300000000002"/>
    <n v="0.24"/>
    <n v="579.12720000000002"/>
    <n v="1833.9028000000003"/>
    <n v="2"/>
    <x v="476"/>
    <d v="2023-02-18T00:00:00"/>
    <x v="1"/>
    <x v="2"/>
    <n v="626.38"/>
    <x v="0"/>
  </r>
  <r>
    <s v="ORD109414"/>
    <x v="0"/>
    <x v="2"/>
    <n v="2413.5300000000002"/>
    <n v="0.33"/>
    <n v="796.46490000000006"/>
    <n v="1617.0651000000003"/>
    <n v="2"/>
    <x v="622"/>
    <d v="2024-09-25T00:00:00"/>
    <x v="2"/>
    <x v="2"/>
    <n v="463.34"/>
    <x v="4"/>
  </r>
  <r>
    <s v="ORD114593"/>
    <x v="0"/>
    <x v="4"/>
    <n v="2413.6"/>
    <n v="0.26"/>
    <n v="627.53599999999994"/>
    <n v="1786.0639999999999"/>
    <n v="2"/>
    <x v="321"/>
    <d v="2024-02-05T00:00:00"/>
    <x v="1"/>
    <x v="2"/>
    <n v="198.32"/>
    <x v="1"/>
  </r>
  <r>
    <s v="ORD100832"/>
    <x v="0"/>
    <x v="2"/>
    <n v="2423.6799999999998"/>
    <n v="7.0000000000000007E-2"/>
    <n v="169.6576"/>
    <n v="2254.0223999999998"/>
    <n v="2"/>
    <x v="164"/>
    <d v="2023-11-26T00:00:00"/>
    <x v="2"/>
    <x v="2"/>
    <n v="322.33999999999997"/>
    <x v="5"/>
  </r>
  <r>
    <s v="ORD105777"/>
    <x v="0"/>
    <x v="0"/>
    <n v="2426.3000000000002"/>
    <n v="0.24"/>
    <n v="582.31200000000001"/>
    <n v="1843.9880000000003"/>
    <n v="2"/>
    <x v="226"/>
    <d v="2023-12-28T00:00:00"/>
    <x v="2"/>
    <x v="1"/>
    <n v="209.43"/>
    <x v="1"/>
  </r>
  <r>
    <s v="ORD106452"/>
    <x v="2"/>
    <x v="2"/>
    <n v="2434.38"/>
    <n v="0.18"/>
    <n v="438.1884"/>
    <n v="1996.1916000000001"/>
    <n v="2"/>
    <x v="407"/>
    <d v="2024-12-03T00:00:00"/>
    <x v="2"/>
    <x v="2"/>
    <n v="266.24"/>
    <x v="5"/>
  </r>
  <r>
    <s v="ORD104251"/>
    <x v="2"/>
    <x v="4"/>
    <n v="2435.6999999999998"/>
    <n v="0.32"/>
    <n v="779.42399999999998"/>
    <n v="1656.2759999999998"/>
    <n v="2"/>
    <x v="348"/>
    <d v="2023-09-07T00:00:00"/>
    <x v="2"/>
    <x v="2"/>
    <n v="653.45000000000005"/>
    <x v="0"/>
  </r>
  <r>
    <s v="ORD110092"/>
    <x v="1"/>
    <x v="3"/>
    <n v="2438.0700000000002"/>
    <n v="0.25"/>
    <n v="609.51750000000004"/>
    <n v="1828.5525000000002"/>
    <n v="2"/>
    <x v="620"/>
    <d v="2024-07-06T00:00:00"/>
    <x v="0"/>
    <x v="1"/>
    <n v="507.52"/>
    <x v="0"/>
  </r>
  <r>
    <s v="ORD108025"/>
    <x v="2"/>
    <x v="1"/>
    <n v="2438.29"/>
    <n v="0.22"/>
    <n v="536.42380000000003"/>
    <n v="1901.8661999999999"/>
    <n v="2"/>
    <x v="11"/>
    <d v="2024-06-08T00:00:00"/>
    <x v="0"/>
    <x v="0"/>
    <n v="429.61"/>
    <x v="3"/>
  </r>
  <r>
    <s v="ORD113817"/>
    <x v="1"/>
    <x v="4"/>
    <n v="2444.73"/>
    <n v="0.33"/>
    <n v="806.76089999999999"/>
    <n v="1637.9691"/>
    <n v="2"/>
    <x v="444"/>
    <d v="2023-04-24T00:00:00"/>
    <x v="0"/>
    <x v="2"/>
    <n v="635.70000000000005"/>
    <x v="2"/>
  </r>
  <r>
    <s v="ORD107183"/>
    <x v="2"/>
    <x v="3"/>
    <n v="2449.21"/>
    <n v="0.23"/>
    <n v="563.31830000000002"/>
    <n v="1885.8917000000001"/>
    <n v="2"/>
    <x v="199"/>
    <d v="2024-12-02T00:00:00"/>
    <x v="0"/>
    <x v="2"/>
    <n v="550.55999999999995"/>
    <x v="3"/>
  </r>
  <r>
    <s v="ORD112555"/>
    <x v="1"/>
    <x v="0"/>
    <n v="2449.31"/>
    <n v="0.37"/>
    <n v="906.24469999999997"/>
    <n v="1543.0653"/>
    <n v="2"/>
    <x v="720"/>
    <d v="2023-03-31T00:00:00"/>
    <x v="2"/>
    <x v="2"/>
    <n v="636.47"/>
    <x v="0"/>
  </r>
  <r>
    <s v="ORD101649"/>
    <x v="2"/>
    <x v="4"/>
    <n v="2449.9899999999998"/>
    <n v="0.43"/>
    <n v="1053.4956999999999"/>
    <n v="1396.4942999999998"/>
    <n v="2"/>
    <x v="154"/>
    <d v="2023-02-02T00:00:00"/>
    <x v="2"/>
    <x v="2"/>
    <n v="254.02"/>
    <x v="3"/>
  </r>
  <r>
    <s v="ORD112766"/>
    <x v="0"/>
    <x v="1"/>
    <n v="2450.5"/>
    <n v="0.24"/>
    <n v="588.12"/>
    <n v="1862.38"/>
    <n v="2"/>
    <x v="615"/>
    <d v="2023-07-02T00:00:00"/>
    <x v="1"/>
    <x v="0"/>
    <n v="589.54"/>
    <x v="2"/>
  </r>
  <r>
    <s v="ORD111513"/>
    <x v="1"/>
    <x v="4"/>
    <n v="2458.87"/>
    <n v="0.17"/>
    <n v="418.00790000000001"/>
    <n v="2040.8620999999998"/>
    <n v="2"/>
    <x v="412"/>
    <d v="2023-09-02T00:00:00"/>
    <x v="0"/>
    <x v="1"/>
    <n v="507.21"/>
    <x v="2"/>
  </r>
  <r>
    <s v="ORD100272"/>
    <x v="3"/>
    <x v="4"/>
    <n v="2459.09"/>
    <n v="0.19"/>
    <n v="467.22710000000001"/>
    <n v="1991.8629000000001"/>
    <n v="2"/>
    <x v="107"/>
    <d v="2024-04-06T00:00:00"/>
    <x v="0"/>
    <x v="0"/>
    <n v="399.72"/>
    <x v="2"/>
  </r>
  <r>
    <s v="ORD108657"/>
    <x v="3"/>
    <x v="2"/>
    <n v="2459.8200000000002"/>
    <n v="0.08"/>
    <n v="196.78560000000002"/>
    <n v="2263.0344"/>
    <n v="2"/>
    <x v="74"/>
    <d v="2024-12-16T00:00:00"/>
    <x v="2"/>
    <x v="2"/>
    <n v="355.34"/>
    <x v="2"/>
  </r>
  <r>
    <s v="ORD112898"/>
    <x v="2"/>
    <x v="4"/>
    <n v="2460.1"/>
    <n v="0.26"/>
    <n v="639.62599999999998"/>
    <n v="1820.4739999999999"/>
    <n v="2"/>
    <x v="432"/>
    <d v="2024-07-06T00:00:00"/>
    <x v="2"/>
    <x v="0"/>
    <n v="398.29"/>
    <x v="1"/>
  </r>
  <r>
    <s v="ORD115252"/>
    <x v="3"/>
    <x v="4"/>
    <n v="2463.9899999999998"/>
    <n v="0.3"/>
    <n v="739.19699999999989"/>
    <n v="1724.7929999999999"/>
    <n v="2"/>
    <x v="549"/>
    <d v="2023-12-09T00:00:00"/>
    <x v="2"/>
    <x v="2"/>
    <n v="233.4"/>
    <x v="3"/>
  </r>
  <r>
    <s v="ORD110207"/>
    <x v="2"/>
    <x v="3"/>
    <n v="2464.33"/>
    <n v="0.26"/>
    <n v="640.72580000000005"/>
    <n v="1823.6041999999998"/>
    <n v="2"/>
    <x v="487"/>
    <d v="2024-08-28T00:00:00"/>
    <x v="0"/>
    <x v="0"/>
    <n v="184.64"/>
    <x v="5"/>
  </r>
  <r>
    <s v="ORD110323"/>
    <x v="0"/>
    <x v="3"/>
    <n v="2465.85"/>
    <n v="0.03"/>
    <n v="73.975499999999997"/>
    <n v="2391.8744999999999"/>
    <n v="2"/>
    <x v="379"/>
    <d v="2023-03-03T00:00:00"/>
    <x v="0"/>
    <x v="0"/>
    <n v="309.2"/>
    <x v="0"/>
  </r>
  <r>
    <s v="ORD112993"/>
    <x v="0"/>
    <x v="0"/>
    <n v="2466.65"/>
    <n v="0.45"/>
    <n v="1109.9925000000001"/>
    <n v="1356.6575"/>
    <n v="2"/>
    <x v="27"/>
    <d v="2025-01-01T00:00:00"/>
    <x v="0"/>
    <x v="0"/>
    <n v="260.72000000000003"/>
    <x v="3"/>
  </r>
  <r>
    <s v="ORD110417"/>
    <x v="1"/>
    <x v="0"/>
    <n v="2468.15"/>
    <n v="0.47"/>
    <n v="1160.0305000000001"/>
    <n v="1308.1195"/>
    <n v="2"/>
    <x v="78"/>
    <d v="2023-02-23T00:00:00"/>
    <x v="2"/>
    <x v="2"/>
    <n v="150.54"/>
    <x v="0"/>
  </r>
  <r>
    <s v="ORD100555"/>
    <x v="3"/>
    <x v="3"/>
    <n v="2468.2199999999998"/>
    <n v="0.42"/>
    <n v="1036.6523999999999"/>
    <n v="1431.5675999999999"/>
    <n v="2"/>
    <x v="525"/>
    <d v="2024-07-13T00:00:00"/>
    <x v="0"/>
    <x v="1"/>
    <n v="182"/>
    <x v="1"/>
  </r>
  <r>
    <s v="ORD101674"/>
    <x v="1"/>
    <x v="0"/>
    <n v="2470.58"/>
    <n v="0.12"/>
    <n v="296.46959999999996"/>
    <n v="2174.1104"/>
    <n v="2"/>
    <x v="613"/>
    <d v="2024-04-06T00:00:00"/>
    <x v="0"/>
    <x v="1"/>
    <n v="281.95999999999998"/>
    <x v="4"/>
  </r>
  <r>
    <s v="ORD100773"/>
    <x v="3"/>
    <x v="0"/>
    <n v="2475.75"/>
    <n v="0.35"/>
    <n v="866.51249999999993"/>
    <n v="1609.2375000000002"/>
    <n v="2"/>
    <x v="37"/>
    <d v="2024-06-02T00:00:00"/>
    <x v="1"/>
    <x v="2"/>
    <n v="433.34"/>
    <x v="0"/>
  </r>
  <r>
    <s v="ORD110394"/>
    <x v="1"/>
    <x v="3"/>
    <n v="2479.19"/>
    <n v="0.28999999999999998"/>
    <n v="718.96510000000001"/>
    <n v="1760.2249000000002"/>
    <n v="2"/>
    <x v="554"/>
    <d v="2024-07-02T00:00:00"/>
    <x v="0"/>
    <x v="1"/>
    <n v="650.23"/>
    <x v="3"/>
  </r>
  <r>
    <s v="ORD101279"/>
    <x v="3"/>
    <x v="3"/>
    <n v="2485.5300000000002"/>
    <n v="0.01"/>
    <n v="24.855300000000003"/>
    <n v="2460.6747"/>
    <n v="2"/>
    <x v="197"/>
    <d v="2024-04-08T00:00:00"/>
    <x v="0"/>
    <x v="1"/>
    <n v="479.97"/>
    <x v="5"/>
  </r>
  <r>
    <s v="ORD101948"/>
    <x v="3"/>
    <x v="1"/>
    <n v="2488.63"/>
    <n v="0.11"/>
    <n v="273.74930000000001"/>
    <n v="2214.8807000000002"/>
    <n v="2"/>
    <x v="687"/>
    <d v="2024-04-05T00:00:00"/>
    <x v="0"/>
    <x v="0"/>
    <n v="305.52999999999997"/>
    <x v="4"/>
  </r>
  <r>
    <s v="ORD114951"/>
    <x v="3"/>
    <x v="4"/>
    <n v="2494.52"/>
    <n v="0.23"/>
    <n v="573.7396"/>
    <n v="1920.7804000000001"/>
    <n v="2"/>
    <x v="346"/>
    <d v="2023-06-01T00:00:00"/>
    <x v="1"/>
    <x v="1"/>
    <n v="560.35"/>
    <x v="4"/>
  </r>
  <r>
    <s v="ORD103564"/>
    <x v="1"/>
    <x v="2"/>
    <n v="2496.56"/>
    <n v="0.46"/>
    <n v="1148.4176"/>
    <n v="1348.1424"/>
    <n v="2"/>
    <x v="679"/>
    <d v="2023-08-06T00:00:00"/>
    <x v="2"/>
    <x v="1"/>
    <n v="542.82000000000005"/>
    <x v="0"/>
  </r>
  <r>
    <s v="ORD114475"/>
    <x v="2"/>
    <x v="0"/>
    <n v="2499.67"/>
    <n v="0.16"/>
    <n v="399.94720000000001"/>
    <n v="2099.7228"/>
    <n v="2"/>
    <x v="354"/>
    <d v="2023-08-25T00:00:00"/>
    <x v="2"/>
    <x v="0"/>
    <n v="732.97"/>
    <x v="4"/>
  </r>
  <r>
    <s v="ORD103287"/>
    <x v="2"/>
    <x v="3"/>
    <n v="2500.59"/>
    <n v="0.33"/>
    <n v="825.19470000000013"/>
    <n v="1675.3953000000001"/>
    <n v="2"/>
    <x v="692"/>
    <d v="2024-08-10T00:00:00"/>
    <x v="0"/>
    <x v="1"/>
    <n v="672.95"/>
    <x v="3"/>
  </r>
  <r>
    <s v="ORD115060"/>
    <x v="0"/>
    <x v="4"/>
    <n v="2501.23"/>
    <n v="0.11"/>
    <n v="275.13530000000003"/>
    <n v="2226.0947000000001"/>
    <n v="2"/>
    <x v="428"/>
    <d v="2023-03-26T00:00:00"/>
    <x v="2"/>
    <x v="2"/>
    <n v="175.25"/>
    <x v="5"/>
  </r>
  <r>
    <s v="ORD108108"/>
    <x v="3"/>
    <x v="2"/>
    <n v="2502.13"/>
    <n v="0.21"/>
    <n v="525.44730000000004"/>
    <n v="1976.6827000000001"/>
    <n v="2"/>
    <x v="35"/>
    <d v="2023-02-16T00:00:00"/>
    <x v="0"/>
    <x v="2"/>
    <n v="587.80999999999995"/>
    <x v="0"/>
  </r>
  <r>
    <s v="ORD108337"/>
    <x v="3"/>
    <x v="0"/>
    <n v="2506.59"/>
    <n v="0.28000000000000003"/>
    <n v="701.84520000000009"/>
    <n v="1804.7447999999999"/>
    <n v="2"/>
    <x v="693"/>
    <d v="2023-07-14T00:00:00"/>
    <x v="0"/>
    <x v="1"/>
    <n v="745.74"/>
    <x v="3"/>
  </r>
  <r>
    <s v="ORD105149"/>
    <x v="1"/>
    <x v="2"/>
    <n v="2507.02"/>
    <n v="0.28999999999999998"/>
    <n v="727.03579999999999"/>
    <n v="1779.9841999999999"/>
    <n v="2"/>
    <x v="418"/>
    <d v="2024-05-26T00:00:00"/>
    <x v="1"/>
    <x v="1"/>
    <n v="591.89"/>
    <x v="1"/>
  </r>
  <r>
    <s v="ORD104472"/>
    <x v="1"/>
    <x v="3"/>
    <n v="2507.62"/>
    <n v="0.38"/>
    <n v="952.89559999999994"/>
    <n v="1554.7244000000001"/>
    <n v="2"/>
    <x v="602"/>
    <d v="2023-05-12T00:00:00"/>
    <x v="1"/>
    <x v="2"/>
    <n v="552.83000000000004"/>
    <x v="2"/>
  </r>
  <r>
    <s v="ORD104032"/>
    <x v="0"/>
    <x v="2"/>
    <n v="2509.37"/>
    <n v="0.14000000000000001"/>
    <n v="351.31180000000001"/>
    <n v="2158.0581999999999"/>
    <n v="2"/>
    <x v="458"/>
    <d v="2024-01-09T00:00:00"/>
    <x v="2"/>
    <x v="1"/>
    <n v="141.83000000000001"/>
    <x v="3"/>
  </r>
  <r>
    <s v="ORD101953"/>
    <x v="3"/>
    <x v="3"/>
    <n v="2511.4699999999998"/>
    <n v="0.46"/>
    <n v="1155.2762"/>
    <n v="1356.1937999999998"/>
    <n v="2"/>
    <x v="604"/>
    <d v="2023-03-17T00:00:00"/>
    <x v="2"/>
    <x v="1"/>
    <n v="455.84"/>
    <x v="0"/>
  </r>
  <r>
    <s v="ORD109339"/>
    <x v="1"/>
    <x v="4"/>
    <n v="2517.64"/>
    <n v="0.23"/>
    <n v="579.05719999999997"/>
    <n v="1938.5827999999999"/>
    <n v="2"/>
    <x v="204"/>
    <d v="2023-03-27T00:00:00"/>
    <x v="1"/>
    <x v="2"/>
    <n v="595.66"/>
    <x v="5"/>
  </r>
  <r>
    <s v="ORD115334"/>
    <x v="2"/>
    <x v="3"/>
    <n v="2523.56"/>
    <n v="0.22"/>
    <n v="555.18319999999994"/>
    <n v="1968.3768"/>
    <n v="2"/>
    <x v="546"/>
    <d v="2024-11-22T00:00:00"/>
    <x v="1"/>
    <x v="0"/>
    <n v="211.38"/>
    <x v="5"/>
  </r>
  <r>
    <s v="ORD113126"/>
    <x v="0"/>
    <x v="3"/>
    <n v="2526.23"/>
    <n v="0.37"/>
    <n v="934.70510000000002"/>
    <n v="1591.5248999999999"/>
    <n v="2"/>
    <x v="403"/>
    <d v="2024-04-10T00:00:00"/>
    <x v="2"/>
    <x v="1"/>
    <n v="231.61"/>
    <x v="4"/>
  </r>
  <r>
    <s v="ORD114210"/>
    <x v="0"/>
    <x v="3"/>
    <n v="2529.89"/>
    <n v="0.3"/>
    <n v="758.96699999999998"/>
    <n v="1770.9229999999998"/>
    <n v="2"/>
    <x v="553"/>
    <d v="2023-10-09T00:00:00"/>
    <x v="0"/>
    <x v="0"/>
    <n v="647.57000000000005"/>
    <x v="3"/>
  </r>
  <r>
    <s v="ORD111036"/>
    <x v="1"/>
    <x v="2"/>
    <n v="2530.87"/>
    <n v="0.06"/>
    <n v="151.85219999999998"/>
    <n v="2379.0178000000001"/>
    <n v="2"/>
    <x v="195"/>
    <d v="2023-02-24T00:00:00"/>
    <x v="2"/>
    <x v="1"/>
    <n v="575.64"/>
    <x v="4"/>
  </r>
  <r>
    <s v="ORD110561"/>
    <x v="3"/>
    <x v="1"/>
    <n v="2531.5"/>
    <n v="0.49"/>
    <n v="1240.4349999999999"/>
    <n v="1291.0650000000001"/>
    <n v="2"/>
    <x v="256"/>
    <d v="2023-08-06T00:00:00"/>
    <x v="1"/>
    <x v="0"/>
    <n v="663.92"/>
    <x v="4"/>
  </r>
  <r>
    <s v="ORD104364"/>
    <x v="0"/>
    <x v="4"/>
    <n v="2531.75"/>
    <n v="0.11"/>
    <n v="278.49250000000001"/>
    <n v="2253.2575000000002"/>
    <n v="2"/>
    <x v="9"/>
    <d v="2024-10-05T00:00:00"/>
    <x v="0"/>
    <x v="1"/>
    <n v="408.95"/>
    <x v="0"/>
  </r>
  <r>
    <s v="ORD102639"/>
    <x v="3"/>
    <x v="4"/>
    <n v="2534.4"/>
    <n v="0.33"/>
    <n v="836.35200000000009"/>
    <n v="1698.048"/>
    <n v="2"/>
    <x v="596"/>
    <d v="2023-03-17T00:00:00"/>
    <x v="2"/>
    <x v="0"/>
    <n v="467.77"/>
    <x v="0"/>
  </r>
  <r>
    <s v="ORD110768"/>
    <x v="2"/>
    <x v="4"/>
    <n v="2535.4"/>
    <n v="0.04"/>
    <n v="101.41600000000001"/>
    <n v="2433.9839999999999"/>
    <n v="2"/>
    <x v="401"/>
    <d v="2024-02-21T00:00:00"/>
    <x v="0"/>
    <x v="2"/>
    <n v="476.01"/>
    <x v="4"/>
  </r>
  <r>
    <s v="ORD101115"/>
    <x v="0"/>
    <x v="3"/>
    <n v="2538.7600000000002"/>
    <n v="0.17"/>
    <n v="431.58920000000006"/>
    <n v="2107.1708000000003"/>
    <n v="2"/>
    <x v="673"/>
    <d v="2023-06-14T00:00:00"/>
    <x v="1"/>
    <x v="1"/>
    <n v="461.71"/>
    <x v="4"/>
  </r>
  <r>
    <s v="ORD106855"/>
    <x v="1"/>
    <x v="1"/>
    <n v="2538.86"/>
    <n v="0.11"/>
    <n v="279.27460000000002"/>
    <n v="2259.5853999999999"/>
    <n v="2"/>
    <x v="125"/>
    <d v="2023-09-04T00:00:00"/>
    <x v="1"/>
    <x v="0"/>
    <n v="257.83999999999997"/>
    <x v="1"/>
  </r>
  <r>
    <s v="ORD103657"/>
    <x v="3"/>
    <x v="3"/>
    <n v="2539.69"/>
    <n v="0.18"/>
    <n v="457.14420000000001"/>
    <n v="2082.5457999999999"/>
    <n v="2"/>
    <x v="243"/>
    <d v="2024-01-28T00:00:00"/>
    <x v="2"/>
    <x v="0"/>
    <n v="364.17"/>
    <x v="3"/>
  </r>
  <r>
    <s v="ORD111703"/>
    <x v="0"/>
    <x v="2"/>
    <n v="2550.7199999999998"/>
    <n v="0.24"/>
    <n v="612.17279999999994"/>
    <n v="1938.5472"/>
    <n v="2"/>
    <x v="148"/>
    <d v="2023-03-22T00:00:00"/>
    <x v="2"/>
    <x v="0"/>
    <n v="242.41"/>
    <x v="3"/>
  </r>
  <r>
    <s v="ORD102300"/>
    <x v="1"/>
    <x v="1"/>
    <n v="2556.89"/>
    <n v="0.03"/>
    <n v="76.706699999999998"/>
    <n v="2480.1832999999997"/>
    <n v="2"/>
    <x v="286"/>
    <d v="2024-06-24T00:00:00"/>
    <x v="0"/>
    <x v="2"/>
    <n v="262.63"/>
    <x v="3"/>
  </r>
  <r>
    <s v="ORD103877"/>
    <x v="0"/>
    <x v="2"/>
    <n v="2556.9499999999998"/>
    <n v="0.3"/>
    <n v="767.08499999999992"/>
    <n v="1789.8649999999998"/>
    <n v="2"/>
    <x v="146"/>
    <d v="2024-01-01T00:00:00"/>
    <x v="1"/>
    <x v="1"/>
    <n v="199.86"/>
    <x v="2"/>
  </r>
  <r>
    <s v="ORD114134"/>
    <x v="2"/>
    <x v="4"/>
    <n v="2558.67"/>
    <n v="0.06"/>
    <n v="153.52019999999999"/>
    <n v="2405.1498000000001"/>
    <n v="2"/>
    <x v="564"/>
    <d v="2023-05-04T00:00:00"/>
    <x v="2"/>
    <x v="0"/>
    <n v="453.66"/>
    <x v="0"/>
  </r>
  <r>
    <s v="ORD106608"/>
    <x v="0"/>
    <x v="3"/>
    <n v="2559.21"/>
    <n v="0.1"/>
    <n v="255.92100000000002"/>
    <n v="2303.2890000000002"/>
    <n v="2"/>
    <x v="494"/>
    <d v="2024-11-04T00:00:00"/>
    <x v="1"/>
    <x v="2"/>
    <n v="551.4"/>
    <x v="0"/>
  </r>
  <r>
    <s v="ORD111556"/>
    <x v="3"/>
    <x v="4"/>
    <n v="2561.35"/>
    <n v="0.19"/>
    <n v="486.65649999999999"/>
    <n v="2074.6934999999999"/>
    <n v="2"/>
    <x v="157"/>
    <d v="2024-07-29T00:00:00"/>
    <x v="0"/>
    <x v="0"/>
    <n v="741.25"/>
    <x v="3"/>
  </r>
  <r>
    <s v="ORD102677"/>
    <x v="2"/>
    <x v="3"/>
    <n v="2561.59"/>
    <n v="0.1"/>
    <n v="256.15900000000005"/>
    <n v="2305.431"/>
    <n v="2"/>
    <x v="371"/>
    <d v="2023-02-16T00:00:00"/>
    <x v="1"/>
    <x v="2"/>
    <n v="688.96"/>
    <x v="5"/>
  </r>
  <r>
    <s v="ORD100288"/>
    <x v="1"/>
    <x v="0"/>
    <n v="2564.92"/>
    <n v="0.26"/>
    <n v="666.87920000000008"/>
    <n v="1898.0408"/>
    <n v="2"/>
    <x v="143"/>
    <d v="2024-09-20T00:00:00"/>
    <x v="0"/>
    <x v="1"/>
    <n v="367.39"/>
    <x v="3"/>
  </r>
  <r>
    <s v="ORD113096"/>
    <x v="2"/>
    <x v="0"/>
    <n v="2568.37"/>
    <n v="0.37"/>
    <n v="950.29689999999994"/>
    <n v="1618.0731000000001"/>
    <n v="2"/>
    <x v="282"/>
    <d v="2023-12-13T00:00:00"/>
    <x v="0"/>
    <x v="0"/>
    <n v="662.62"/>
    <x v="2"/>
  </r>
  <r>
    <s v="ORD101731"/>
    <x v="0"/>
    <x v="3"/>
    <n v="2569.9"/>
    <n v="0.48"/>
    <n v="1233.5519999999999"/>
    <n v="1336.3480000000002"/>
    <n v="2"/>
    <x v="655"/>
    <d v="2024-11-21T00:00:00"/>
    <x v="0"/>
    <x v="0"/>
    <n v="632.26"/>
    <x v="4"/>
  </r>
  <r>
    <s v="ORD101503"/>
    <x v="0"/>
    <x v="3"/>
    <n v="2572.75"/>
    <n v="0.23"/>
    <n v="591.73250000000007"/>
    <n v="1981.0174999999999"/>
    <n v="2"/>
    <x v="176"/>
    <d v="2023-05-12T00:00:00"/>
    <x v="0"/>
    <x v="2"/>
    <n v="558.12"/>
    <x v="2"/>
  </r>
  <r>
    <s v="ORD103886"/>
    <x v="2"/>
    <x v="1"/>
    <n v="2577.4899999999998"/>
    <n v="0.23"/>
    <n v="592.82269999999994"/>
    <n v="1984.6672999999998"/>
    <n v="2"/>
    <x v="90"/>
    <d v="2024-09-23T00:00:00"/>
    <x v="1"/>
    <x v="2"/>
    <n v="644.08000000000004"/>
    <x v="2"/>
  </r>
  <r>
    <s v="ORD114999"/>
    <x v="0"/>
    <x v="4"/>
    <n v="2577.66"/>
    <n v="0.5"/>
    <n v="1288.83"/>
    <n v="1288.83"/>
    <n v="2"/>
    <x v="107"/>
    <d v="2024-04-04T00:00:00"/>
    <x v="0"/>
    <x v="2"/>
    <n v="557.34"/>
    <x v="1"/>
  </r>
  <r>
    <s v="ORD101514"/>
    <x v="3"/>
    <x v="2"/>
    <n v="2587.1"/>
    <n v="0.26"/>
    <n v="672.64599999999996"/>
    <n v="1914.454"/>
    <n v="2"/>
    <x v="363"/>
    <d v="2023-12-02T00:00:00"/>
    <x v="2"/>
    <x v="2"/>
    <n v="638.66"/>
    <x v="1"/>
  </r>
  <r>
    <s v="ORD113703"/>
    <x v="0"/>
    <x v="1"/>
    <n v="2595.9899999999998"/>
    <n v="0.1"/>
    <n v="259.59899999999999"/>
    <n v="2336.3909999999996"/>
    <n v="2"/>
    <x v="668"/>
    <d v="2023-03-08T00:00:00"/>
    <x v="2"/>
    <x v="2"/>
    <n v="557.79999999999995"/>
    <x v="0"/>
  </r>
  <r>
    <s v="ORD101651"/>
    <x v="2"/>
    <x v="1"/>
    <n v="2600.7600000000002"/>
    <n v="0.06"/>
    <n v="156.04560000000001"/>
    <n v="2444.7144000000003"/>
    <n v="2"/>
    <x v="516"/>
    <d v="2023-12-12T00:00:00"/>
    <x v="0"/>
    <x v="2"/>
    <n v="734.68"/>
    <x v="3"/>
  </r>
  <r>
    <s v="ORD100224"/>
    <x v="2"/>
    <x v="2"/>
    <n v="2601.09"/>
    <n v="0.11"/>
    <n v="286.11990000000003"/>
    <n v="2314.9701"/>
    <n v="2"/>
    <x v="403"/>
    <d v="2024-04-11T00:00:00"/>
    <x v="0"/>
    <x v="1"/>
    <n v="385.44"/>
    <x v="0"/>
  </r>
  <r>
    <s v="ORD113514"/>
    <x v="0"/>
    <x v="0"/>
    <n v="2604.1999999999998"/>
    <n v="0.22"/>
    <n v="572.92399999999998"/>
    <n v="2031.2759999999998"/>
    <n v="2"/>
    <x v="241"/>
    <d v="2024-04-25T00:00:00"/>
    <x v="0"/>
    <x v="0"/>
    <n v="642.14"/>
    <x v="1"/>
  </r>
  <r>
    <s v="ORD106056"/>
    <x v="2"/>
    <x v="1"/>
    <n v="2605.2199999999998"/>
    <n v="0.34"/>
    <n v="885.77480000000003"/>
    <n v="1719.4451999999997"/>
    <n v="2"/>
    <x v="378"/>
    <d v="2024-04-25T00:00:00"/>
    <x v="0"/>
    <x v="1"/>
    <n v="599.46"/>
    <x v="0"/>
  </r>
  <r>
    <s v="ORD100550"/>
    <x v="1"/>
    <x v="1"/>
    <n v="2607.46"/>
    <n v="0.11"/>
    <n v="286.82060000000001"/>
    <n v="2320.6394"/>
    <n v="2"/>
    <x v="151"/>
    <d v="2023-07-29T00:00:00"/>
    <x v="1"/>
    <x v="2"/>
    <n v="270.02"/>
    <x v="0"/>
  </r>
  <r>
    <s v="ORD112251"/>
    <x v="0"/>
    <x v="1"/>
    <n v="2607.46"/>
    <n v="0.34"/>
    <n v="886.53640000000007"/>
    <n v="1720.9236000000001"/>
    <n v="2"/>
    <x v="286"/>
    <d v="2024-06-22T00:00:00"/>
    <x v="1"/>
    <x v="0"/>
    <n v="145.08000000000001"/>
    <x v="1"/>
  </r>
  <r>
    <s v="ORD109952"/>
    <x v="2"/>
    <x v="2"/>
    <n v="2608.7800000000002"/>
    <n v="0.04"/>
    <n v="104.35120000000001"/>
    <n v="2504.4288000000001"/>
    <n v="2"/>
    <x v="73"/>
    <d v="2024-11-29T00:00:00"/>
    <x v="0"/>
    <x v="2"/>
    <n v="376.38"/>
    <x v="0"/>
  </r>
  <r>
    <s v="ORD113419"/>
    <x v="1"/>
    <x v="3"/>
    <n v="2611.62"/>
    <n v="0.13"/>
    <n v="339.51060000000001"/>
    <n v="2272.1093999999998"/>
    <n v="2"/>
    <x v="293"/>
    <d v="2024-01-11T00:00:00"/>
    <x v="2"/>
    <x v="0"/>
    <n v="363.63"/>
    <x v="0"/>
  </r>
  <r>
    <s v="ORD109436"/>
    <x v="1"/>
    <x v="1"/>
    <n v="2612.79"/>
    <n v="0.26"/>
    <n v="679.32540000000006"/>
    <n v="1933.4645999999998"/>
    <n v="2"/>
    <x v="327"/>
    <d v="2024-08-07T00:00:00"/>
    <x v="1"/>
    <x v="0"/>
    <n v="496.59"/>
    <x v="3"/>
  </r>
  <r>
    <s v="ORD107737"/>
    <x v="1"/>
    <x v="4"/>
    <n v="2621.23"/>
    <n v="0.36"/>
    <n v="943.64279999999997"/>
    <n v="1677.5871999999999"/>
    <n v="2"/>
    <x v="277"/>
    <d v="2024-07-29T00:00:00"/>
    <x v="0"/>
    <x v="1"/>
    <n v="397.71"/>
    <x v="2"/>
  </r>
  <r>
    <s v="ORD106659"/>
    <x v="0"/>
    <x v="3"/>
    <n v="2622.91"/>
    <n v="0.37"/>
    <n v="970.47669999999994"/>
    <n v="1652.4332999999999"/>
    <n v="2"/>
    <x v="386"/>
    <d v="2024-01-12T00:00:00"/>
    <x v="1"/>
    <x v="0"/>
    <n v="613.96"/>
    <x v="0"/>
  </r>
  <r>
    <s v="ORD102823"/>
    <x v="3"/>
    <x v="0"/>
    <n v="2628.1"/>
    <n v="0.27"/>
    <n v="709.58699999999999"/>
    <n v="1918.5129999999999"/>
    <n v="2"/>
    <x v="88"/>
    <d v="2024-01-16T00:00:00"/>
    <x v="1"/>
    <x v="2"/>
    <n v="179.2"/>
    <x v="2"/>
  </r>
  <r>
    <s v="ORD102703"/>
    <x v="1"/>
    <x v="0"/>
    <n v="2631.92"/>
    <n v="0.1"/>
    <n v="263.19200000000001"/>
    <n v="2368.7280000000001"/>
    <n v="2"/>
    <x v="288"/>
    <d v="2024-09-22T00:00:00"/>
    <x v="1"/>
    <x v="1"/>
    <n v="714.77"/>
    <x v="1"/>
  </r>
  <r>
    <s v="ORD111504"/>
    <x v="0"/>
    <x v="4"/>
    <n v="2634.91"/>
    <n v="0.49"/>
    <n v="1291.1058999999998"/>
    <n v="1343.8041000000001"/>
    <n v="2"/>
    <x v="525"/>
    <d v="2024-07-12T00:00:00"/>
    <x v="2"/>
    <x v="0"/>
    <n v="179.29"/>
    <x v="2"/>
  </r>
  <r>
    <s v="ORD101329"/>
    <x v="1"/>
    <x v="3"/>
    <n v="2636.23"/>
    <n v="0.05"/>
    <n v="131.8115"/>
    <n v="2504.4185000000002"/>
    <n v="2"/>
    <x v="375"/>
    <d v="2024-09-23T00:00:00"/>
    <x v="0"/>
    <x v="2"/>
    <n v="747.91"/>
    <x v="1"/>
  </r>
  <r>
    <s v="ORD104991"/>
    <x v="0"/>
    <x v="1"/>
    <n v="2636.79"/>
    <n v="0.26"/>
    <n v="685.56540000000007"/>
    <n v="1951.2246"/>
    <n v="2"/>
    <x v="139"/>
    <d v="2023-02-08T00:00:00"/>
    <x v="0"/>
    <x v="2"/>
    <n v="547.33000000000004"/>
    <x v="4"/>
  </r>
  <r>
    <s v="ORD112967"/>
    <x v="0"/>
    <x v="3"/>
    <n v="2642.4"/>
    <n v="0.49"/>
    <n v="1294.7760000000001"/>
    <n v="1347.624"/>
    <n v="2"/>
    <x v="226"/>
    <d v="2023-12-29T00:00:00"/>
    <x v="1"/>
    <x v="2"/>
    <n v="474.77"/>
    <x v="1"/>
  </r>
  <r>
    <s v="ORD112794"/>
    <x v="3"/>
    <x v="1"/>
    <n v="2645.65"/>
    <n v="0.14000000000000001"/>
    <n v="370.39100000000008"/>
    <n v="2275.259"/>
    <n v="2"/>
    <x v="296"/>
    <d v="2024-06-08T00:00:00"/>
    <x v="1"/>
    <x v="1"/>
    <n v="728.04"/>
    <x v="4"/>
  </r>
  <r>
    <s v="ORD102976"/>
    <x v="3"/>
    <x v="3"/>
    <n v="2649.02"/>
    <n v="0.25"/>
    <n v="662.255"/>
    <n v="1986.7649999999999"/>
    <n v="2"/>
    <x v="518"/>
    <d v="2024-11-17T00:00:00"/>
    <x v="2"/>
    <x v="2"/>
    <n v="642.6"/>
    <x v="0"/>
  </r>
  <r>
    <s v="ORD108125"/>
    <x v="0"/>
    <x v="1"/>
    <n v="2652.52"/>
    <n v="7.0000000000000007E-2"/>
    <n v="185.67640000000003"/>
    <n v="2466.8436000000002"/>
    <n v="2"/>
    <x v="509"/>
    <d v="2024-09-25T00:00:00"/>
    <x v="1"/>
    <x v="2"/>
    <n v="677.69"/>
    <x v="5"/>
  </r>
  <r>
    <s v="ORD102136"/>
    <x v="2"/>
    <x v="0"/>
    <n v="2654.03"/>
    <n v="0.33"/>
    <n v="875.82990000000007"/>
    <n v="1778.2001"/>
    <n v="2"/>
    <x v="435"/>
    <d v="2024-08-24T00:00:00"/>
    <x v="1"/>
    <x v="1"/>
    <n v="293.12"/>
    <x v="4"/>
  </r>
  <r>
    <s v="ORD105329"/>
    <x v="1"/>
    <x v="0"/>
    <n v="2664.67"/>
    <n v="0.05"/>
    <n v="133.23350000000002"/>
    <n v="2531.4365000000003"/>
    <n v="2"/>
    <x v="90"/>
    <d v="2024-09-22T00:00:00"/>
    <x v="1"/>
    <x v="2"/>
    <n v="292.81"/>
    <x v="4"/>
  </r>
  <r>
    <s v="ORD106416"/>
    <x v="1"/>
    <x v="2"/>
    <n v="2668.38"/>
    <n v="0.35"/>
    <n v="933.93299999999999"/>
    <n v="1734.4470000000001"/>
    <n v="2"/>
    <x v="543"/>
    <d v="2024-10-29T00:00:00"/>
    <x v="0"/>
    <x v="1"/>
    <n v="193.19"/>
    <x v="2"/>
  </r>
  <r>
    <s v="ORD112288"/>
    <x v="1"/>
    <x v="2"/>
    <n v="2669.1"/>
    <n v="0.08"/>
    <n v="213.52799999999999"/>
    <n v="2455.5720000000001"/>
    <n v="2"/>
    <x v="507"/>
    <d v="2024-11-14T00:00:00"/>
    <x v="2"/>
    <x v="0"/>
    <n v="462.37"/>
    <x v="0"/>
  </r>
  <r>
    <s v="ORD107555"/>
    <x v="3"/>
    <x v="2"/>
    <n v="2669.56"/>
    <n v="0.08"/>
    <n v="213.56479999999999"/>
    <n v="2455.9951999999998"/>
    <n v="2"/>
    <x v="183"/>
    <d v="2023-05-25T00:00:00"/>
    <x v="0"/>
    <x v="1"/>
    <n v="507.13"/>
    <x v="4"/>
  </r>
  <r>
    <s v="ORD113141"/>
    <x v="0"/>
    <x v="2"/>
    <n v="2671.42"/>
    <n v="0.25"/>
    <n v="667.85500000000002"/>
    <n v="2003.5650000000001"/>
    <n v="2"/>
    <x v="505"/>
    <d v="2023-11-09T00:00:00"/>
    <x v="1"/>
    <x v="1"/>
    <n v="741.08"/>
    <x v="2"/>
  </r>
  <r>
    <s v="ORD104116"/>
    <x v="1"/>
    <x v="2"/>
    <n v="2674.11"/>
    <n v="0.06"/>
    <n v="160.44659999999999"/>
    <n v="2513.6634000000004"/>
    <n v="2"/>
    <x v="729"/>
    <d v="2024-02-23T00:00:00"/>
    <x v="1"/>
    <x v="0"/>
    <n v="425.64"/>
    <x v="5"/>
  </r>
  <r>
    <s v="ORD113647"/>
    <x v="2"/>
    <x v="1"/>
    <n v="2676.58"/>
    <n v="0.18"/>
    <n v="481.78439999999995"/>
    <n v="2194.7955999999999"/>
    <n v="2"/>
    <x v="633"/>
    <d v="2023-11-15T00:00:00"/>
    <x v="0"/>
    <x v="2"/>
    <n v="283.77"/>
    <x v="0"/>
  </r>
  <r>
    <s v="ORD111217"/>
    <x v="3"/>
    <x v="2"/>
    <n v="2689.31"/>
    <n v="0.3"/>
    <n v="806.79300000000001"/>
    <n v="1882.5169999999998"/>
    <n v="2"/>
    <x v="414"/>
    <d v="2024-02-16T00:00:00"/>
    <x v="2"/>
    <x v="1"/>
    <n v="412.03"/>
    <x v="1"/>
  </r>
  <r>
    <s v="ORD107241"/>
    <x v="0"/>
    <x v="0"/>
    <n v="2689.54"/>
    <n v="0.28999999999999998"/>
    <n v="779.96659999999997"/>
    <n v="1909.5734"/>
    <n v="2"/>
    <x v="615"/>
    <d v="2023-06-27T00:00:00"/>
    <x v="1"/>
    <x v="0"/>
    <n v="690.83"/>
    <x v="1"/>
  </r>
  <r>
    <s v="ORD111768"/>
    <x v="2"/>
    <x v="1"/>
    <n v="2691.96"/>
    <n v="0.09"/>
    <n v="242.2764"/>
    <n v="2449.6835999999998"/>
    <n v="2"/>
    <x v="38"/>
    <d v="2024-01-18T00:00:00"/>
    <x v="1"/>
    <x v="1"/>
    <n v="733.36"/>
    <x v="3"/>
  </r>
  <r>
    <s v="ORD109334"/>
    <x v="3"/>
    <x v="3"/>
    <n v="2692.63"/>
    <n v="0.37"/>
    <n v="996.2731"/>
    <n v="1696.3569000000002"/>
    <n v="2"/>
    <x v="251"/>
    <d v="2023-10-14T00:00:00"/>
    <x v="1"/>
    <x v="2"/>
    <n v="270.19"/>
    <x v="5"/>
  </r>
  <r>
    <s v="ORD105788"/>
    <x v="0"/>
    <x v="1"/>
    <n v="2694.83"/>
    <n v="0.11"/>
    <n v="296.43130000000002"/>
    <n v="2398.3986999999997"/>
    <n v="2"/>
    <x v="113"/>
    <d v="2024-07-16T00:00:00"/>
    <x v="2"/>
    <x v="1"/>
    <n v="666.52"/>
    <x v="1"/>
  </r>
  <r>
    <s v="ORD113651"/>
    <x v="2"/>
    <x v="3"/>
    <n v="2695.27"/>
    <n v="0.4"/>
    <n v="1078.1079999999999"/>
    <n v="1617.162"/>
    <n v="2"/>
    <x v="437"/>
    <d v="2023-12-22T00:00:00"/>
    <x v="2"/>
    <x v="1"/>
    <n v="589.14"/>
    <x v="5"/>
  </r>
  <r>
    <s v="ORD111074"/>
    <x v="3"/>
    <x v="2"/>
    <n v="2697.51"/>
    <n v="0.31"/>
    <n v="836.22810000000004"/>
    <n v="1861.2819000000002"/>
    <n v="2"/>
    <x v="258"/>
    <d v="2024-05-29T00:00:00"/>
    <x v="0"/>
    <x v="0"/>
    <n v="685"/>
    <x v="5"/>
  </r>
  <r>
    <s v="ORD105381"/>
    <x v="3"/>
    <x v="3"/>
    <n v="2703.94"/>
    <n v="0.35"/>
    <n v="946.37899999999991"/>
    <n v="1757.5610000000001"/>
    <n v="2"/>
    <x v="500"/>
    <d v="2023-11-25T00:00:00"/>
    <x v="1"/>
    <x v="0"/>
    <n v="328.04"/>
    <x v="1"/>
  </r>
  <r>
    <s v="ORD110989"/>
    <x v="3"/>
    <x v="1"/>
    <n v="2704.57"/>
    <n v="0.39"/>
    <n v="1054.7823000000001"/>
    <n v="1649.7877000000001"/>
    <n v="2"/>
    <x v="565"/>
    <d v="2024-06-30T00:00:00"/>
    <x v="2"/>
    <x v="1"/>
    <n v="291.93"/>
    <x v="4"/>
  </r>
  <r>
    <s v="ORD113625"/>
    <x v="0"/>
    <x v="3"/>
    <n v="2705.57"/>
    <n v="0.4"/>
    <n v="1082.2280000000001"/>
    <n v="1623.3420000000001"/>
    <n v="2"/>
    <x v="205"/>
    <d v="2024-04-29T00:00:00"/>
    <x v="0"/>
    <x v="2"/>
    <n v="541.53"/>
    <x v="3"/>
  </r>
  <r>
    <s v="ORD105041"/>
    <x v="2"/>
    <x v="3"/>
    <n v="2708.17"/>
    <n v="0.46"/>
    <n v="1245.7582"/>
    <n v="1462.4118000000001"/>
    <n v="2"/>
    <x v="449"/>
    <d v="2023-07-09T00:00:00"/>
    <x v="2"/>
    <x v="1"/>
    <n v="237.27"/>
    <x v="3"/>
  </r>
  <r>
    <s v="ORD110987"/>
    <x v="0"/>
    <x v="0"/>
    <n v="2713.26"/>
    <n v="0.39"/>
    <n v="1058.1714000000002"/>
    <n v="1655.0886"/>
    <n v="2"/>
    <x v="484"/>
    <d v="2023-03-28T00:00:00"/>
    <x v="1"/>
    <x v="1"/>
    <n v="471.68"/>
    <x v="4"/>
  </r>
  <r>
    <s v="ORD104891"/>
    <x v="2"/>
    <x v="0"/>
    <n v="2716.08"/>
    <n v="0.16"/>
    <n v="434.57279999999997"/>
    <n v="2281.5072"/>
    <n v="2"/>
    <x v="258"/>
    <d v="2024-05-31T00:00:00"/>
    <x v="1"/>
    <x v="0"/>
    <n v="673.16"/>
    <x v="3"/>
  </r>
  <r>
    <s v="ORD113336"/>
    <x v="2"/>
    <x v="2"/>
    <n v="2716.67"/>
    <n v="0.19"/>
    <n v="516.16730000000007"/>
    <n v="2200.5027"/>
    <n v="2"/>
    <x v="154"/>
    <d v="2023-02-01T00:00:00"/>
    <x v="1"/>
    <x v="0"/>
    <n v="631.85"/>
    <x v="4"/>
  </r>
  <r>
    <s v="ORD103770"/>
    <x v="2"/>
    <x v="2"/>
    <n v="2717.19"/>
    <n v="0.12"/>
    <n v="326.06279999999998"/>
    <n v="2391.1271999999999"/>
    <n v="2"/>
    <x v="548"/>
    <d v="2024-11-30T00:00:00"/>
    <x v="2"/>
    <x v="2"/>
    <n v="688.09"/>
    <x v="1"/>
  </r>
  <r>
    <s v="ORD112885"/>
    <x v="3"/>
    <x v="2"/>
    <n v="2720.25"/>
    <n v="0.27"/>
    <n v="734.46750000000009"/>
    <n v="1985.7824999999998"/>
    <n v="2"/>
    <x v="373"/>
    <d v="2024-04-07T00:00:00"/>
    <x v="2"/>
    <x v="0"/>
    <n v="382.86"/>
    <x v="0"/>
  </r>
  <r>
    <s v="ORD115341"/>
    <x v="3"/>
    <x v="1"/>
    <n v="2723.39"/>
    <n v="0.26"/>
    <n v="708.08140000000003"/>
    <n v="2015.3085999999998"/>
    <n v="2"/>
    <x v="151"/>
    <d v="2023-07-25T00:00:00"/>
    <x v="0"/>
    <x v="1"/>
    <n v="353.12"/>
    <x v="1"/>
  </r>
  <r>
    <s v="ORD104563"/>
    <x v="1"/>
    <x v="3"/>
    <n v="2726.61"/>
    <n v="0.47"/>
    <n v="1281.5066999999999"/>
    <n v="1445.1033000000002"/>
    <n v="2"/>
    <x v="548"/>
    <d v="2024-11-27T00:00:00"/>
    <x v="2"/>
    <x v="1"/>
    <n v="590.91"/>
    <x v="1"/>
  </r>
  <r>
    <s v="ORD113714"/>
    <x v="2"/>
    <x v="4"/>
    <n v="2729.03"/>
    <n v="0.23"/>
    <n v="627.67690000000005"/>
    <n v="2101.3531000000003"/>
    <n v="2"/>
    <x v="554"/>
    <d v="2024-07-04T00:00:00"/>
    <x v="1"/>
    <x v="1"/>
    <n v="646.99"/>
    <x v="5"/>
  </r>
  <r>
    <s v="ORD113977"/>
    <x v="2"/>
    <x v="1"/>
    <n v="2734.64"/>
    <n v="0.17"/>
    <n v="464.8888"/>
    <n v="2269.7511999999997"/>
    <n v="2"/>
    <x v="232"/>
    <d v="2025-01-04T00:00:00"/>
    <x v="0"/>
    <x v="2"/>
    <n v="152.24"/>
    <x v="4"/>
  </r>
  <r>
    <s v="ORD111201"/>
    <x v="2"/>
    <x v="1"/>
    <n v="2735.46"/>
    <n v="0.39"/>
    <n v="1066.8294000000001"/>
    <n v="1668.6306"/>
    <n v="2"/>
    <x v="255"/>
    <d v="2024-11-10T00:00:00"/>
    <x v="0"/>
    <x v="0"/>
    <n v="752.61"/>
    <x v="5"/>
  </r>
  <r>
    <s v="ORD110330"/>
    <x v="0"/>
    <x v="2"/>
    <n v="2736.86"/>
    <n v="0.19"/>
    <n v="520.00340000000006"/>
    <n v="2216.8566000000001"/>
    <n v="2"/>
    <x v="395"/>
    <d v="2023-07-01T00:00:00"/>
    <x v="1"/>
    <x v="2"/>
    <n v="735.72"/>
    <x v="0"/>
  </r>
  <r>
    <s v="ORD111966"/>
    <x v="0"/>
    <x v="3"/>
    <n v="2737.9"/>
    <n v="0.12"/>
    <n v="328.548"/>
    <n v="2409.3519999999999"/>
    <n v="2"/>
    <x v="466"/>
    <d v="2024-02-11T00:00:00"/>
    <x v="1"/>
    <x v="0"/>
    <n v="291.41000000000003"/>
    <x v="3"/>
  </r>
  <r>
    <s v="ORD106031"/>
    <x v="1"/>
    <x v="4"/>
    <n v="2739.35"/>
    <n v="0.25"/>
    <n v="684.83749999999998"/>
    <n v="2054.5124999999998"/>
    <n v="2"/>
    <x v="145"/>
    <d v="2023-11-06T00:00:00"/>
    <x v="2"/>
    <x v="0"/>
    <n v="474"/>
    <x v="3"/>
  </r>
  <r>
    <s v="ORD114055"/>
    <x v="3"/>
    <x v="4"/>
    <n v="2739.87"/>
    <n v="0.02"/>
    <n v="54.797399999999996"/>
    <n v="2685.0726"/>
    <n v="2"/>
    <x v="493"/>
    <d v="2024-03-01T00:00:00"/>
    <x v="1"/>
    <x v="0"/>
    <n v="531.75"/>
    <x v="5"/>
  </r>
  <r>
    <s v="ORD108292"/>
    <x v="1"/>
    <x v="0"/>
    <n v="2742.89"/>
    <n v="0.32"/>
    <n v="877.72479999999996"/>
    <n v="1865.1651999999999"/>
    <n v="2"/>
    <x v="30"/>
    <d v="2024-06-24T00:00:00"/>
    <x v="0"/>
    <x v="0"/>
    <n v="748.07"/>
    <x v="0"/>
  </r>
  <r>
    <s v="ORD115084"/>
    <x v="2"/>
    <x v="1"/>
    <n v="2743.8"/>
    <n v="0.22"/>
    <n v="603.63600000000008"/>
    <n v="2140.1640000000002"/>
    <n v="2"/>
    <x v="591"/>
    <d v="2023-03-26T00:00:00"/>
    <x v="2"/>
    <x v="1"/>
    <n v="351.61"/>
    <x v="0"/>
  </r>
  <r>
    <s v="ORD110953"/>
    <x v="3"/>
    <x v="4"/>
    <n v="2749.12"/>
    <n v="7.0000000000000007E-2"/>
    <n v="192.4384"/>
    <n v="2556.6815999999999"/>
    <n v="2"/>
    <x v="181"/>
    <d v="2024-08-21T00:00:00"/>
    <x v="2"/>
    <x v="0"/>
    <n v="435.84"/>
    <x v="5"/>
  </r>
  <r>
    <s v="ORD114811"/>
    <x v="0"/>
    <x v="1"/>
    <n v="2753.03"/>
    <n v="0.15"/>
    <n v="412.9545"/>
    <n v="2340.0755000000004"/>
    <n v="2"/>
    <x v="126"/>
    <d v="2023-07-28T00:00:00"/>
    <x v="2"/>
    <x v="2"/>
    <n v="789.35"/>
    <x v="3"/>
  </r>
  <r>
    <s v="ORD111265"/>
    <x v="3"/>
    <x v="4"/>
    <n v="2753.62"/>
    <n v="0.16"/>
    <n v="440.57920000000001"/>
    <n v="2313.0407999999998"/>
    <n v="2"/>
    <x v="667"/>
    <d v="2024-09-30T00:00:00"/>
    <x v="1"/>
    <x v="2"/>
    <n v="488.17"/>
    <x v="1"/>
  </r>
  <r>
    <s v="ORD111990"/>
    <x v="2"/>
    <x v="0"/>
    <n v="2757.66"/>
    <n v="0.21"/>
    <n v="579.10859999999991"/>
    <n v="2178.5513999999998"/>
    <n v="2"/>
    <x v="662"/>
    <d v="2023-06-10T00:00:00"/>
    <x v="2"/>
    <x v="2"/>
    <n v="411.57"/>
    <x v="4"/>
  </r>
  <r>
    <s v="ORD107510"/>
    <x v="1"/>
    <x v="1"/>
    <n v="2758.39"/>
    <n v="0.42"/>
    <n v="1158.5237999999999"/>
    <n v="1599.8661999999999"/>
    <n v="2"/>
    <x v="91"/>
    <d v="2024-06-15T00:00:00"/>
    <x v="1"/>
    <x v="0"/>
    <n v="362.47"/>
    <x v="0"/>
  </r>
  <r>
    <s v="ORD113384"/>
    <x v="0"/>
    <x v="2"/>
    <n v="2762.88"/>
    <n v="0.34"/>
    <n v="939.37920000000008"/>
    <n v="1823.5008"/>
    <n v="2"/>
    <x v="499"/>
    <d v="2023-08-17T00:00:00"/>
    <x v="2"/>
    <x v="2"/>
    <n v="181.64"/>
    <x v="0"/>
  </r>
  <r>
    <s v="ORD101726"/>
    <x v="3"/>
    <x v="1"/>
    <n v="2764.51"/>
    <n v="0.24"/>
    <n v="663.48239999999998"/>
    <n v="2101.0276000000003"/>
    <n v="2"/>
    <x v="206"/>
    <d v="2023-01-13T00:00:00"/>
    <x v="2"/>
    <x v="2"/>
    <n v="797.61"/>
    <x v="4"/>
  </r>
  <r>
    <s v="ORD112249"/>
    <x v="1"/>
    <x v="3"/>
    <n v="2765.36"/>
    <n v="0.25"/>
    <n v="691.34"/>
    <n v="2074.02"/>
    <n v="2"/>
    <x v="472"/>
    <d v="2023-02-11T00:00:00"/>
    <x v="0"/>
    <x v="2"/>
    <n v="485.07"/>
    <x v="5"/>
  </r>
  <r>
    <s v="ORD105225"/>
    <x v="3"/>
    <x v="3"/>
    <n v="2774.45"/>
    <n v="0.47"/>
    <n v="1303.9914999999999"/>
    <n v="1470.4585"/>
    <n v="2"/>
    <x v="600"/>
    <d v="2024-03-24T00:00:00"/>
    <x v="0"/>
    <x v="0"/>
    <n v="615.14"/>
    <x v="4"/>
  </r>
  <r>
    <s v="ORD103086"/>
    <x v="2"/>
    <x v="1"/>
    <n v="2774.57"/>
    <n v="0.16"/>
    <n v="443.93120000000005"/>
    <n v="2330.6388000000002"/>
    <n v="2"/>
    <x v="635"/>
    <d v="2024-07-17T00:00:00"/>
    <x v="2"/>
    <x v="0"/>
    <n v="706.75"/>
    <x v="3"/>
  </r>
  <r>
    <s v="ORD108302"/>
    <x v="1"/>
    <x v="4"/>
    <n v="2775.93"/>
    <n v="0.12"/>
    <n v="333.11159999999995"/>
    <n v="2442.8184000000001"/>
    <n v="2"/>
    <x v="395"/>
    <d v="2023-07-02T00:00:00"/>
    <x v="1"/>
    <x v="2"/>
    <n v="396.54"/>
    <x v="1"/>
  </r>
  <r>
    <s v="ORD110093"/>
    <x v="2"/>
    <x v="0"/>
    <n v="2777.59"/>
    <n v="0.49"/>
    <n v="1361.0191"/>
    <n v="1416.5709000000002"/>
    <n v="2"/>
    <x v="552"/>
    <d v="2023-09-14T00:00:00"/>
    <x v="0"/>
    <x v="2"/>
    <n v="309.93"/>
    <x v="5"/>
  </r>
  <r>
    <s v="ORD113876"/>
    <x v="2"/>
    <x v="3"/>
    <n v="2782.54"/>
    <n v="0.42"/>
    <n v="1168.6668"/>
    <n v="1613.8732"/>
    <n v="2"/>
    <x v="352"/>
    <d v="2024-05-01T00:00:00"/>
    <x v="0"/>
    <x v="1"/>
    <n v="394.34"/>
    <x v="1"/>
  </r>
  <r>
    <s v="ORD103281"/>
    <x v="1"/>
    <x v="4"/>
    <n v="2785.63"/>
    <n v="0.28999999999999998"/>
    <n v="807.83269999999993"/>
    <n v="1977.7973000000002"/>
    <n v="2"/>
    <x v="467"/>
    <d v="2024-08-16T00:00:00"/>
    <x v="1"/>
    <x v="0"/>
    <n v="665.45"/>
    <x v="4"/>
  </r>
  <r>
    <s v="ORD114615"/>
    <x v="2"/>
    <x v="4"/>
    <n v="2786.18"/>
    <n v="0.38"/>
    <n v="1058.7483999999999"/>
    <n v="1727.4315999999999"/>
    <n v="2"/>
    <x v="494"/>
    <d v="2024-11-03T00:00:00"/>
    <x v="1"/>
    <x v="0"/>
    <n v="794.74"/>
    <x v="1"/>
  </r>
  <r>
    <s v="ORD109769"/>
    <x v="2"/>
    <x v="4"/>
    <n v="2786.94"/>
    <n v="7.0000000000000007E-2"/>
    <n v="195.08580000000003"/>
    <n v="2591.8542000000002"/>
    <n v="2"/>
    <x v="662"/>
    <d v="2023-06-09T00:00:00"/>
    <x v="0"/>
    <x v="2"/>
    <n v="756.24"/>
    <x v="3"/>
  </r>
  <r>
    <s v="ORD111057"/>
    <x v="0"/>
    <x v="4"/>
    <n v="2793.26"/>
    <n v="0.46"/>
    <n v="1284.8996000000002"/>
    <n v="1508.3604"/>
    <n v="2"/>
    <x v="218"/>
    <d v="2024-11-10T00:00:00"/>
    <x v="1"/>
    <x v="0"/>
    <n v="685.7"/>
    <x v="3"/>
  </r>
  <r>
    <s v="ORD108049"/>
    <x v="3"/>
    <x v="3"/>
    <n v="2799.79"/>
    <n v="0.15"/>
    <n v="419.96850000000001"/>
    <n v="2379.8215"/>
    <n v="2"/>
    <x v="523"/>
    <d v="2024-04-28T00:00:00"/>
    <x v="2"/>
    <x v="2"/>
    <n v="213.02"/>
    <x v="3"/>
  </r>
  <r>
    <s v="ORD113741"/>
    <x v="1"/>
    <x v="2"/>
    <n v="2802.28"/>
    <n v="0.02"/>
    <n v="56.045600000000007"/>
    <n v="2746.2344000000003"/>
    <n v="2"/>
    <x v="88"/>
    <d v="2024-01-15T00:00:00"/>
    <x v="1"/>
    <x v="0"/>
    <n v="812.8"/>
    <x v="4"/>
  </r>
  <r>
    <s v="ORD100391"/>
    <x v="0"/>
    <x v="1"/>
    <n v="2803.77"/>
    <n v="0.36"/>
    <n v="1009.3571999999999"/>
    <n v="1794.4128000000001"/>
    <n v="2"/>
    <x v="306"/>
    <d v="2024-08-29T00:00:00"/>
    <x v="1"/>
    <x v="1"/>
    <n v="632.89"/>
    <x v="5"/>
  </r>
  <r>
    <s v="ORD104909"/>
    <x v="0"/>
    <x v="3"/>
    <n v="2804.64"/>
    <n v="0.14000000000000001"/>
    <n v="392.64960000000002"/>
    <n v="2411.9903999999997"/>
    <n v="2"/>
    <x v="147"/>
    <d v="2024-01-03T00:00:00"/>
    <x v="0"/>
    <x v="0"/>
    <n v="323.54000000000002"/>
    <x v="1"/>
  </r>
  <r>
    <s v="ORD112946"/>
    <x v="0"/>
    <x v="4"/>
    <n v="2808.19"/>
    <n v="0.28999999999999998"/>
    <n v="814.37509999999997"/>
    <n v="1993.8149000000001"/>
    <n v="2"/>
    <x v="310"/>
    <d v="2024-02-12T00:00:00"/>
    <x v="1"/>
    <x v="2"/>
    <n v="334.54"/>
    <x v="0"/>
  </r>
  <r>
    <s v="ORD110549"/>
    <x v="3"/>
    <x v="2"/>
    <n v="2810.92"/>
    <n v="0.03"/>
    <n v="84.327600000000004"/>
    <n v="2726.5924"/>
    <n v="2"/>
    <x v="641"/>
    <d v="2023-12-03T00:00:00"/>
    <x v="1"/>
    <x v="2"/>
    <n v="243.61"/>
    <x v="3"/>
  </r>
  <r>
    <s v="ORD103746"/>
    <x v="3"/>
    <x v="2"/>
    <n v="2811.1"/>
    <n v="0.11"/>
    <n v="309.221"/>
    <n v="2501.8789999999999"/>
    <n v="2"/>
    <x v="440"/>
    <d v="2024-11-17T00:00:00"/>
    <x v="1"/>
    <x v="1"/>
    <n v="299.05"/>
    <x v="1"/>
  </r>
  <r>
    <s v="ORD105593"/>
    <x v="2"/>
    <x v="0"/>
    <n v="2811.22"/>
    <n v="0.28000000000000003"/>
    <n v="787.14160000000004"/>
    <n v="2024.0783999999999"/>
    <n v="2"/>
    <x v="188"/>
    <d v="2023-08-29T00:00:00"/>
    <x v="0"/>
    <x v="2"/>
    <n v="395.05"/>
    <x v="2"/>
  </r>
  <r>
    <s v="ORD112675"/>
    <x v="2"/>
    <x v="1"/>
    <n v="2812.83"/>
    <n v="0.09"/>
    <n v="253.15469999999999"/>
    <n v="2559.6752999999999"/>
    <n v="2"/>
    <x v="700"/>
    <d v="2023-07-03T00:00:00"/>
    <x v="2"/>
    <x v="0"/>
    <n v="838.62"/>
    <x v="5"/>
  </r>
  <r>
    <s v="ORD110759"/>
    <x v="1"/>
    <x v="3"/>
    <n v="2813.07"/>
    <n v="0.27"/>
    <n v="759.52890000000014"/>
    <n v="2053.5410999999999"/>
    <n v="2"/>
    <x v="191"/>
    <d v="2023-01-16T00:00:00"/>
    <x v="2"/>
    <x v="1"/>
    <n v="566.6"/>
    <x v="0"/>
  </r>
  <r>
    <s v="ORD106872"/>
    <x v="3"/>
    <x v="1"/>
    <n v="2815.75"/>
    <n v="0.19"/>
    <n v="534.99249999999995"/>
    <n v="2280.7575000000002"/>
    <n v="2"/>
    <x v="14"/>
    <d v="2023-02-05T00:00:00"/>
    <x v="0"/>
    <x v="2"/>
    <n v="716.38"/>
    <x v="3"/>
  </r>
  <r>
    <s v="ORD113642"/>
    <x v="2"/>
    <x v="2"/>
    <n v="2818.26"/>
    <n v="0.12"/>
    <n v="338.19120000000004"/>
    <n v="2480.0688"/>
    <n v="2"/>
    <x v="210"/>
    <d v="2024-05-14T00:00:00"/>
    <x v="0"/>
    <x v="0"/>
    <n v="659.29"/>
    <x v="1"/>
  </r>
  <r>
    <s v="ORD107239"/>
    <x v="3"/>
    <x v="3"/>
    <n v="2820.96"/>
    <n v="0.16"/>
    <n v="451.35360000000003"/>
    <n v="2369.6064000000001"/>
    <n v="2"/>
    <x v="629"/>
    <d v="2023-06-28T00:00:00"/>
    <x v="2"/>
    <x v="0"/>
    <n v="388.09"/>
    <x v="5"/>
  </r>
  <r>
    <s v="ORD103741"/>
    <x v="2"/>
    <x v="3"/>
    <n v="2827.93"/>
    <n v="0.4"/>
    <n v="1131.172"/>
    <n v="1696.7579999999998"/>
    <n v="2"/>
    <x v="507"/>
    <d v="2024-11-12T00:00:00"/>
    <x v="0"/>
    <x v="0"/>
    <n v="833.42"/>
    <x v="3"/>
  </r>
  <r>
    <s v="ORD102824"/>
    <x v="2"/>
    <x v="0"/>
    <n v="2837.62"/>
    <n v="0.3"/>
    <n v="851.28599999999994"/>
    <n v="1986.3339999999998"/>
    <n v="2"/>
    <x v="629"/>
    <d v="2023-07-04T00:00:00"/>
    <x v="0"/>
    <x v="2"/>
    <n v="416.41"/>
    <x v="2"/>
  </r>
  <r>
    <s v="ORD113292"/>
    <x v="3"/>
    <x v="4"/>
    <n v="2839.53"/>
    <n v="0.11"/>
    <n v="312.34830000000005"/>
    <n v="2527.1817000000001"/>
    <n v="2"/>
    <x v="663"/>
    <d v="2023-08-29T00:00:00"/>
    <x v="1"/>
    <x v="1"/>
    <n v="461.55"/>
    <x v="4"/>
  </r>
  <r>
    <s v="ORD104192"/>
    <x v="3"/>
    <x v="0"/>
    <n v="2840.09"/>
    <n v="0.21"/>
    <n v="596.41890000000001"/>
    <n v="2243.6711"/>
    <n v="2"/>
    <x v="206"/>
    <d v="2023-01-18T00:00:00"/>
    <x v="0"/>
    <x v="0"/>
    <n v="462.42"/>
    <x v="2"/>
  </r>
  <r>
    <s v="ORD106384"/>
    <x v="3"/>
    <x v="0"/>
    <n v="2846.52"/>
    <n v="0.26"/>
    <n v="740.09519999999998"/>
    <n v="2106.4247999999998"/>
    <n v="2"/>
    <x v="679"/>
    <d v="2023-08-05T00:00:00"/>
    <x v="1"/>
    <x v="1"/>
    <n v="364.82"/>
    <x v="3"/>
  </r>
  <r>
    <s v="ORD103252"/>
    <x v="1"/>
    <x v="4"/>
    <n v="2847.62"/>
    <n v="0.38"/>
    <n v="1082.0955999999999"/>
    <n v="1765.5244"/>
    <n v="2"/>
    <x v="466"/>
    <d v="2024-02-12T00:00:00"/>
    <x v="2"/>
    <x v="2"/>
    <n v="848.43"/>
    <x v="0"/>
  </r>
  <r>
    <s v="ORD109131"/>
    <x v="2"/>
    <x v="1"/>
    <n v="2850.28"/>
    <n v="0.08"/>
    <n v="228.02240000000003"/>
    <n v="2622.2576000000004"/>
    <n v="2"/>
    <x v="247"/>
    <d v="2023-07-04T00:00:00"/>
    <x v="2"/>
    <x v="1"/>
    <n v="204.76"/>
    <x v="3"/>
  </r>
  <r>
    <s v="ORD100036"/>
    <x v="3"/>
    <x v="2"/>
    <n v="2850.59"/>
    <n v="0.26"/>
    <n v="741.15340000000003"/>
    <n v="2109.4366"/>
    <n v="2"/>
    <x v="451"/>
    <d v="2024-07-01T00:00:00"/>
    <x v="2"/>
    <x v="1"/>
    <n v="528.38"/>
    <x v="3"/>
  </r>
  <r>
    <s v="ORD101571"/>
    <x v="3"/>
    <x v="4"/>
    <n v="2854.97"/>
    <n v="0.48"/>
    <n v="1370.3855999999998"/>
    <n v="1484.5844"/>
    <n v="2"/>
    <x v="186"/>
    <d v="2023-08-06T00:00:00"/>
    <x v="0"/>
    <x v="0"/>
    <n v="815.09"/>
    <x v="2"/>
  </r>
  <r>
    <s v="ORD105354"/>
    <x v="1"/>
    <x v="0"/>
    <n v="2855.52"/>
    <n v="7.0000000000000007E-2"/>
    <n v="199.88640000000001"/>
    <n v="2655.6336000000001"/>
    <n v="2"/>
    <x v="323"/>
    <d v="2023-09-06T00:00:00"/>
    <x v="1"/>
    <x v="1"/>
    <n v="310.95999999999998"/>
    <x v="3"/>
  </r>
  <r>
    <s v="ORD114432"/>
    <x v="0"/>
    <x v="4"/>
    <n v="2857.25"/>
    <n v="0.06"/>
    <n v="171.435"/>
    <n v="2685.8150000000001"/>
    <n v="2"/>
    <x v="428"/>
    <d v="2023-03-26T00:00:00"/>
    <x v="0"/>
    <x v="2"/>
    <n v="290.92"/>
    <x v="2"/>
  </r>
  <r>
    <s v="ORD100944"/>
    <x v="1"/>
    <x v="1"/>
    <n v="2859.25"/>
    <n v="0.4"/>
    <n v="1143.7"/>
    <n v="1715.55"/>
    <n v="2"/>
    <x v="115"/>
    <d v="2024-03-17T00:00:00"/>
    <x v="1"/>
    <x v="2"/>
    <n v="304.06"/>
    <x v="0"/>
  </r>
  <r>
    <s v="ORD112650"/>
    <x v="2"/>
    <x v="1"/>
    <n v="2861.99"/>
    <n v="0.11"/>
    <n v="314.81889999999999"/>
    <n v="2547.1710999999996"/>
    <n v="2"/>
    <x v="84"/>
    <d v="2024-06-11T00:00:00"/>
    <x v="1"/>
    <x v="1"/>
    <n v="612.22"/>
    <x v="2"/>
  </r>
  <r>
    <s v="ORD100305"/>
    <x v="1"/>
    <x v="4"/>
    <n v="2862.71"/>
    <n v="0.17"/>
    <n v="486.66070000000002"/>
    <n v="2376.0493000000001"/>
    <n v="2"/>
    <x v="136"/>
    <d v="2024-11-27T00:00:00"/>
    <x v="0"/>
    <x v="0"/>
    <n v="491.84"/>
    <x v="1"/>
  </r>
  <r>
    <s v="ORD104592"/>
    <x v="2"/>
    <x v="0"/>
    <n v="2863.13"/>
    <n v="0.04"/>
    <n v="114.52520000000001"/>
    <n v="2748.6048000000001"/>
    <n v="2"/>
    <x v="262"/>
    <d v="2023-06-03T00:00:00"/>
    <x v="2"/>
    <x v="1"/>
    <n v="621.30999999999995"/>
    <x v="4"/>
  </r>
  <r>
    <s v="ORD108300"/>
    <x v="0"/>
    <x v="4"/>
    <n v="2869.83"/>
    <n v="0.26"/>
    <n v="746.1558"/>
    <n v="2123.6741999999999"/>
    <n v="2"/>
    <x v="591"/>
    <d v="2023-03-26T00:00:00"/>
    <x v="0"/>
    <x v="0"/>
    <n v="771.8"/>
    <x v="4"/>
  </r>
  <r>
    <s v="ORD106695"/>
    <x v="3"/>
    <x v="2"/>
    <n v="2870.54"/>
    <n v="0.14000000000000001"/>
    <n v="401.87560000000002"/>
    <n v="2468.6644000000001"/>
    <n v="2"/>
    <x v="154"/>
    <d v="2023-02-01T00:00:00"/>
    <x v="1"/>
    <x v="0"/>
    <n v="156.83000000000001"/>
    <x v="2"/>
  </r>
  <r>
    <s v="ORD107914"/>
    <x v="2"/>
    <x v="0"/>
    <n v="2873.45"/>
    <n v="0.46"/>
    <n v="1321.787"/>
    <n v="1551.6629999999998"/>
    <n v="2"/>
    <x v="675"/>
    <d v="2023-06-14T00:00:00"/>
    <x v="2"/>
    <x v="1"/>
    <n v="766.22"/>
    <x v="5"/>
  </r>
  <r>
    <s v="ORD101315"/>
    <x v="3"/>
    <x v="2"/>
    <n v="2875.31"/>
    <n v="0.18"/>
    <n v="517.55579999999998"/>
    <n v="2357.7541999999999"/>
    <n v="2"/>
    <x v="374"/>
    <d v="2023-10-24T00:00:00"/>
    <x v="0"/>
    <x v="0"/>
    <n v="555.05999999999995"/>
    <x v="2"/>
  </r>
  <r>
    <s v="ORD103532"/>
    <x v="3"/>
    <x v="2"/>
    <n v="2878.48"/>
    <n v="0.43"/>
    <n v="1237.7464"/>
    <n v="1640.7336"/>
    <n v="2"/>
    <x v="254"/>
    <d v="2024-10-29T00:00:00"/>
    <x v="0"/>
    <x v="0"/>
    <n v="250.91"/>
    <x v="4"/>
  </r>
  <r>
    <s v="ORD102251"/>
    <x v="0"/>
    <x v="4"/>
    <n v="2881.89"/>
    <n v="0.18"/>
    <n v="518.74019999999996"/>
    <n v="2363.1498000000001"/>
    <n v="2"/>
    <x v="22"/>
    <d v="2023-10-01T00:00:00"/>
    <x v="0"/>
    <x v="1"/>
    <n v="762.87"/>
    <x v="1"/>
  </r>
  <r>
    <s v="ORD106046"/>
    <x v="1"/>
    <x v="4"/>
    <n v="2882.78"/>
    <n v="0.43"/>
    <n v="1239.5954000000002"/>
    <n v="1643.1846"/>
    <n v="2"/>
    <x v="305"/>
    <d v="2024-07-21T00:00:00"/>
    <x v="2"/>
    <x v="2"/>
    <n v="510.68"/>
    <x v="2"/>
  </r>
  <r>
    <s v="ORD103552"/>
    <x v="1"/>
    <x v="4"/>
    <n v="2883.36"/>
    <n v="0.13"/>
    <n v="374.83680000000004"/>
    <n v="2508.5232000000001"/>
    <n v="2"/>
    <x v="224"/>
    <d v="2024-08-29T00:00:00"/>
    <x v="0"/>
    <x v="1"/>
    <n v="575.29999999999995"/>
    <x v="2"/>
  </r>
  <r>
    <s v="ORD106378"/>
    <x v="1"/>
    <x v="0"/>
    <n v="2885.09"/>
    <n v="0.32"/>
    <n v="923.22880000000009"/>
    <n v="1961.8612000000001"/>
    <n v="2"/>
    <x v="242"/>
    <d v="2024-08-08T00:00:00"/>
    <x v="2"/>
    <x v="1"/>
    <n v="539.26"/>
    <x v="0"/>
  </r>
  <r>
    <s v="ORD110986"/>
    <x v="1"/>
    <x v="3"/>
    <n v="2887.61"/>
    <n v="0.2"/>
    <n v="577.52200000000005"/>
    <n v="2310.0880000000002"/>
    <n v="2"/>
    <x v="713"/>
    <d v="2023-05-10T00:00:00"/>
    <x v="2"/>
    <x v="0"/>
    <n v="635.25"/>
    <x v="3"/>
  </r>
  <r>
    <s v="ORD108072"/>
    <x v="0"/>
    <x v="0"/>
    <n v="2888.78"/>
    <n v="0.14000000000000001"/>
    <n v="404.42920000000009"/>
    <n v="2484.3508000000002"/>
    <n v="2"/>
    <x v="703"/>
    <d v="2023-06-04T00:00:00"/>
    <x v="1"/>
    <x v="0"/>
    <n v="413.5"/>
    <x v="1"/>
  </r>
  <r>
    <s v="ORD105853"/>
    <x v="3"/>
    <x v="0"/>
    <n v="2894.12"/>
    <n v="0.21"/>
    <n v="607.76519999999994"/>
    <n v="2286.3548000000001"/>
    <n v="2"/>
    <x v="21"/>
    <d v="2023-03-20T00:00:00"/>
    <x v="1"/>
    <x v="2"/>
    <n v="457.42"/>
    <x v="3"/>
  </r>
  <r>
    <s v="ORD105217"/>
    <x v="1"/>
    <x v="1"/>
    <n v="2895.38"/>
    <n v="0.22"/>
    <n v="636.98360000000002"/>
    <n v="2258.3964000000001"/>
    <n v="2"/>
    <x v="496"/>
    <d v="2023-08-04T00:00:00"/>
    <x v="1"/>
    <x v="1"/>
    <n v="258.68"/>
    <x v="4"/>
  </r>
  <r>
    <s v="ORD110065"/>
    <x v="0"/>
    <x v="2"/>
    <n v="2895.63"/>
    <n v="0.27"/>
    <n v="781.82010000000002"/>
    <n v="2113.8099000000002"/>
    <n v="2"/>
    <x v="11"/>
    <d v="2024-06-08T00:00:00"/>
    <x v="0"/>
    <x v="2"/>
    <n v="595.01"/>
    <x v="3"/>
  </r>
  <r>
    <s v="ORD103488"/>
    <x v="2"/>
    <x v="1"/>
    <n v="2900.48"/>
    <n v="0.3"/>
    <n v="870.14400000000001"/>
    <n v="2030.336"/>
    <n v="2"/>
    <x v="608"/>
    <d v="2023-01-26T00:00:00"/>
    <x v="0"/>
    <x v="2"/>
    <n v="212.89"/>
    <x v="1"/>
  </r>
  <r>
    <s v="ORD113750"/>
    <x v="1"/>
    <x v="2"/>
    <n v="2905.04"/>
    <n v="0.02"/>
    <n v="58.1008"/>
    <n v="2846.9391999999998"/>
    <n v="2"/>
    <x v="472"/>
    <d v="2023-02-05T00:00:00"/>
    <x v="0"/>
    <x v="0"/>
    <n v="717.96"/>
    <x v="0"/>
  </r>
  <r>
    <s v="ORD114312"/>
    <x v="0"/>
    <x v="3"/>
    <n v="2907.59"/>
    <n v="0.24"/>
    <n v="697.82159999999999"/>
    <n v="2209.7683999999999"/>
    <n v="2"/>
    <x v="429"/>
    <d v="2023-09-18T00:00:00"/>
    <x v="2"/>
    <x v="1"/>
    <n v="551.01"/>
    <x v="2"/>
  </r>
  <r>
    <s v="ORD113887"/>
    <x v="0"/>
    <x v="2"/>
    <n v="2911.9"/>
    <n v="0.28000000000000003"/>
    <n v="815.33200000000011"/>
    <n v="2096.5680000000002"/>
    <n v="2"/>
    <x v="189"/>
    <d v="2023-05-23T00:00:00"/>
    <x v="1"/>
    <x v="1"/>
    <n v="761.73"/>
    <x v="0"/>
  </r>
  <r>
    <s v="ORD110914"/>
    <x v="3"/>
    <x v="2"/>
    <n v="2918.74"/>
    <n v="7.0000000000000007E-2"/>
    <n v="204.31180000000001"/>
    <n v="2714.4281999999998"/>
    <n v="2"/>
    <x v="150"/>
    <d v="2024-08-04T00:00:00"/>
    <x v="1"/>
    <x v="2"/>
    <n v="257.61"/>
    <x v="4"/>
  </r>
  <r>
    <s v="ORD100074"/>
    <x v="1"/>
    <x v="1"/>
    <n v="2919.35"/>
    <n v="0.34"/>
    <n v="992.57900000000006"/>
    <n v="1926.7709999999997"/>
    <n v="2"/>
    <x v="730"/>
    <d v="2024-04-28T00:00:00"/>
    <x v="1"/>
    <x v="1"/>
    <n v="163.35"/>
    <x v="3"/>
  </r>
  <r>
    <s v="ORD109555"/>
    <x v="2"/>
    <x v="3"/>
    <n v="2919.98"/>
    <n v="0.03"/>
    <n v="87.599400000000003"/>
    <n v="2832.3806"/>
    <n v="2"/>
    <x v="243"/>
    <d v="2024-02-02T00:00:00"/>
    <x v="0"/>
    <x v="1"/>
    <n v="451.52"/>
    <x v="4"/>
  </r>
  <r>
    <s v="ORD105345"/>
    <x v="2"/>
    <x v="2"/>
    <n v="2921.16"/>
    <n v="0.32"/>
    <n v="934.77120000000002"/>
    <n v="1986.3887999999997"/>
    <n v="2"/>
    <x v="466"/>
    <d v="2024-02-13T00:00:00"/>
    <x v="0"/>
    <x v="0"/>
    <n v="489"/>
    <x v="2"/>
  </r>
  <r>
    <s v="ORD103173"/>
    <x v="2"/>
    <x v="1"/>
    <n v="2928.67"/>
    <n v="0.38"/>
    <n v="1112.8946000000001"/>
    <n v="1815.7754"/>
    <n v="2"/>
    <x v="620"/>
    <d v="2024-07-08T00:00:00"/>
    <x v="1"/>
    <x v="0"/>
    <n v="210.05"/>
    <x v="3"/>
  </r>
  <r>
    <s v="ORD114438"/>
    <x v="0"/>
    <x v="0"/>
    <n v="2932.74"/>
    <n v="0.42"/>
    <n v="1231.7507999999998"/>
    <n v="1700.9892"/>
    <n v="2"/>
    <x v="377"/>
    <d v="2023-06-29T00:00:00"/>
    <x v="1"/>
    <x v="2"/>
    <n v="300.98"/>
    <x v="3"/>
  </r>
  <r>
    <s v="ORD112428"/>
    <x v="1"/>
    <x v="3"/>
    <n v="2933.06"/>
    <n v="0.21"/>
    <n v="615.94259999999997"/>
    <n v="2317.1174000000001"/>
    <n v="2"/>
    <x v="41"/>
    <d v="2024-12-22T00:00:00"/>
    <x v="2"/>
    <x v="0"/>
    <n v="505.64"/>
    <x v="4"/>
  </r>
  <r>
    <s v="ORD104781"/>
    <x v="2"/>
    <x v="2"/>
    <n v="2937.47"/>
    <n v="0.09"/>
    <n v="264.3723"/>
    <n v="2673.0976999999998"/>
    <n v="2"/>
    <x v="657"/>
    <d v="2024-10-17T00:00:00"/>
    <x v="2"/>
    <x v="1"/>
    <n v="517.07000000000005"/>
    <x v="2"/>
  </r>
  <r>
    <s v="ORD106627"/>
    <x v="2"/>
    <x v="1"/>
    <n v="2938.37"/>
    <n v="0.48"/>
    <n v="1410.4176"/>
    <n v="1527.9523999999999"/>
    <n v="2"/>
    <x v="30"/>
    <d v="2024-06-19T00:00:00"/>
    <x v="2"/>
    <x v="2"/>
    <n v="582.61"/>
    <x v="2"/>
  </r>
  <r>
    <s v="ORD110924"/>
    <x v="3"/>
    <x v="3"/>
    <n v="2947.97"/>
    <n v="0.08"/>
    <n v="235.83759999999998"/>
    <n v="2712.1324"/>
    <n v="2"/>
    <x v="323"/>
    <d v="2023-09-04T00:00:00"/>
    <x v="0"/>
    <x v="2"/>
    <n v="670.13"/>
    <x v="4"/>
  </r>
  <r>
    <s v="ORD101081"/>
    <x v="1"/>
    <x v="4"/>
    <n v="2949.78"/>
    <n v="0.16"/>
    <n v="471.96480000000003"/>
    <n v="2477.8152"/>
    <n v="2"/>
    <x v="67"/>
    <d v="2023-08-12T00:00:00"/>
    <x v="2"/>
    <x v="1"/>
    <n v="388.27"/>
    <x v="2"/>
  </r>
  <r>
    <s v="ORD101289"/>
    <x v="1"/>
    <x v="1"/>
    <n v="2957.49"/>
    <n v="0.27"/>
    <n v="798.52229999999997"/>
    <n v="2158.9676999999997"/>
    <n v="2"/>
    <x v="166"/>
    <d v="2023-11-23T00:00:00"/>
    <x v="1"/>
    <x v="2"/>
    <n v="264.88"/>
    <x v="2"/>
  </r>
  <r>
    <s v="ORD113250"/>
    <x v="3"/>
    <x v="1"/>
    <n v="2961.1"/>
    <n v="0.31"/>
    <n v="917.94099999999992"/>
    <n v="2043.1590000000001"/>
    <n v="2"/>
    <x v="48"/>
    <d v="2024-05-09T00:00:00"/>
    <x v="0"/>
    <x v="1"/>
    <n v="205.46"/>
    <x v="1"/>
  </r>
  <r>
    <s v="ORD104273"/>
    <x v="2"/>
    <x v="3"/>
    <n v="2963.74"/>
    <n v="0.24"/>
    <n v="711.29759999999987"/>
    <n v="2252.4423999999999"/>
    <n v="2"/>
    <x v="680"/>
    <d v="2023-05-05T00:00:00"/>
    <x v="0"/>
    <x v="2"/>
    <n v="888.69"/>
    <x v="3"/>
  </r>
  <r>
    <s v="ORD111533"/>
    <x v="3"/>
    <x v="3"/>
    <n v="2964.03"/>
    <n v="0.35"/>
    <n v="1037.4105"/>
    <n v="1926.6195000000002"/>
    <n v="2"/>
    <x v="418"/>
    <d v="2024-05-25T00:00:00"/>
    <x v="2"/>
    <x v="1"/>
    <n v="726.29"/>
    <x v="4"/>
  </r>
  <r>
    <s v="ORD110037"/>
    <x v="2"/>
    <x v="3"/>
    <n v="2967.12"/>
    <n v="0"/>
    <n v="0"/>
    <n v="2967.12"/>
    <n v="2"/>
    <x v="583"/>
    <d v="2023-10-04T00:00:00"/>
    <x v="0"/>
    <x v="0"/>
    <n v="457.63"/>
    <x v="4"/>
  </r>
  <r>
    <s v="ORD105505"/>
    <x v="1"/>
    <x v="0"/>
    <n v="2973.69"/>
    <n v="0.26"/>
    <n v="773.15940000000001"/>
    <n v="2200.5306"/>
    <n v="2"/>
    <x v="627"/>
    <d v="2023-02-05T00:00:00"/>
    <x v="1"/>
    <x v="0"/>
    <n v="583.02"/>
    <x v="4"/>
  </r>
  <r>
    <s v="ORD107762"/>
    <x v="0"/>
    <x v="0"/>
    <n v="2973.89"/>
    <n v="0.34"/>
    <n v="1011.1226"/>
    <n v="1962.7673999999997"/>
    <n v="2"/>
    <x v="368"/>
    <d v="2024-05-14T00:00:00"/>
    <x v="2"/>
    <x v="1"/>
    <n v="664.73"/>
    <x v="0"/>
  </r>
  <r>
    <s v="ORD102485"/>
    <x v="0"/>
    <x v="3"/>
    <n v="2975.76"/>
    <n v="0.11"/>
    <n v="327.33360000000005"/>
    <n v="2648.4264000000003"/>
    <n v="2"/>
    <x v="121"/>
    <d v="2024-11-19T00:00:00"/>
    <x v="0"/>
    <x v="0"/>
    <n v="298.64"/>
    <x v="3"/>
  </r>
  <r>
    <s v="ORD115343"/>
    <x v="0"/>
    <x v="4"/>
    <n v="2978.52"/>
    <n v="0.08"/>
    <n v="238.2816"/>
    <n v="2740.2384000000002"/>
    <n v="2"/>
    <x v="430"/>
    <d v="2024-02-27T00:00:00"/>
    <x v="2"/>
    <x v="1"/>
    <n v="786.85"/>
    <x v="5"/>
  </r>
  <r>
    <s v="ORD108845"/>
    <x v="2"/>
    <x v="0"/>
    <n v="2986.18"/>
    <n v="0.04"/>
    <n v="119.4472"/>
    <n v="2866.7327999999998"/>
    <n v="2"/>
    <x v="545"/>
    <d v="2023-03-03T00:00:00"/>
    <x v="1"/>
    <x v="1"/>
    <n v="777.41"/>
    <x v="1"/>
  </r>
  <r>
    <s v="ORD100633"/>
    <x v="1"/>
    <x v="4"/>
    <n v="2988.21"/>
    <n v="0.47"/>
    <n v="1404.4586999999999"/>
    <n v="1583.7513000000001"/>
    <n v="2"/>
    <x v="407"/>
    <d v="2024-12-08T00:00:00"/>
    <x v="1"/>
    <x v="2"/>
    <n v="324.54000000000002"/>
    <x v="3"/>
  </r>
  <r>
    <s v="ORD109672"/>
    <x v="2"/>
    <x v="1"/>
    <n v="2988.42"/>
    <n v="0.37"/>
    <n v="1105.7154"/>
    <n v="1882.7046"/>
    <n v="2"/>
    <x v="290"/>
    <d v="2023-01-27T00:00:00"/>
    <x v="2"/>
    <x v="2"/>
    <n v="212.96"/>
    <x v="0"/>
  </r>
  <r>
    <s v="ORD111858"/>
    <x v="2"/>
    <x v="0"/>
    <n v="2989.96"/>
    <n v="0.38"/>
    <n v="1136.1848"/>
    <n v="1853.7752"/>
    <n v="2"/>
    <x v="47"/>
    <d v="2023-10-15T00:00:00"/>
    <x v="0"/>
    <x v="0"/>
    <n v="797.72"/>
    <x v="3"/>
  </r>
  <r>
    <s v="ORD103815"/>
    <x v="3"/>
    <x v="3"/>
    <n v="2992.55"/>
    <n v="0.08"/>
    <n v="239.40400000000002"/>
    <n v="2753.1460000000002"/>
    <n v="2"/>
    <x v="254"/>
    <d v="2024-10-29T00:00:00"/>
    <x v="1"/>
    <x v="2"/>
    <n v="478.87"/>
    <x v="1"/>
  </r>
  <r>
    <s v="ORD106461"/>
    <x v="2"/>
    <x v="3"/>
    <n v="2997.59"/>
    <n v="0.49"/>
    <n v="1468.8190999999999"/>
    <n v="1528.7709000000002"/>
    <n v="2"/>
    <x v="139"/>
    <d v="2023-02-03T00:00:00"/>
    <x v="2"/>
    <x v="1"/>
    <n v="470.15"/>
    <x v="1"/>
  </r>
  <r>
    <s v="ORD113107"/>
    <x v="0"/>
    <x v="4"/>
    <n v="2997.65"/>
    <n v="0.16"/>
    <n v="479.62400000000002"/>
    <n v="2518.0259999999998"/>
    <n v="2"/>
    <x v="114"/>
    <d v="2024-03-30T00:00:00"/>
    <x v="2"/>
    <x v="0"/>
    <n v="863.33"/>
    <x v="4"/>
  </r>
  <r>
    <s v="ORD108766"/>
    <x v="1"/>
    <x v="4"/>
    <n v="2999.02"/>
    <n v="0.42"/>
    <n v="1259.5883999999999"/>
    <n v="1739.4316000000001"/>
    <n v="2"/>
    <x v="23"/>
    <d v="2024-05-23T00:00:00"/>
    <x v="1"/>
    <x v="1"/>
    <n v="352.23"/>
    <x v="0"/>
  </r>
  <r>
    <s v="ORD112624"/>
    <x v="3"/>
    <x v="1"/>
    <n v="3000.75"/>
    <n v="0.37"/>
    <n v="1110.2774999999999"/>
    <n v="1890.4725000000001"/>
    <n v="2"/>
    <x v="198"/>
    <d v="2023-10-14T00:00:00"/>
    <x v="0"/>
    <x v="0"/>
    <n v="871.53"/>
    <x v="2"/>
  </r>
  <r>
    <s v="ORD113586"/>
    <x v="1"/>
    <x v="0"/>
    <n v="3002.16"/>
    <n v="0.32"/>
    <n v="960.69119999999998"/>
    <n v="2041.4687999999999"/>
    <n v="2"/>
    <x v="526"/>
    <d v="2023-07-30T00:00:00"/>
    <x v="0"/>
    <x v="2"/>
    <n v="615.95000000000005"/>
    <x v="3"/>
  </r>
  <r>
    <s v="ORD102671"/>
    <x v="3"/>
    <x v="0"/>
    <n v="3004.78"/>
    <n v="0.12"/>
    <n v="360.5736"/>
    <n v="2644.2064"/>
    <n v="2"/>
    <x v="269"/>
    <d v="2024-04-04T00:00:00"/>
    <x v="0"/>
    <x v="1"/>
    <n v="685.57"/>
    <x v="2"/>
  </r>
  <r>
    <s v="ORD105728"/>
    <x v="0"/>
    <x v="0"/>
    <n v="3007.31"/>
    <n v="0.36"/>
    <n v="1082.6315999999999"/>
    <n v="1924.6784"/>
    <n v="2"/>
    <x v="335"/>
    <d v="2024-05-02T00:00:00"/>
    <x v="1"/>
    <x v="1"/>
    <n v="499.32"/>
    <x v="5"/>
  </r>
  <r>
    <s v="ORD113120"/>
    <x v="1"/>
    <x v="2"/>
    <n v="3009.59"/>
    <n v="0.06"/>
    <n v="180.5754"/>
    <n v="2829.0146"/>
    <n v="2"/>
    <x v="514"/>
    <d v="2024-02-11T00:00:00"/>
    <x v="1"/>
    <x v="2"/>
    <n v="678.34"/>
    <x v="2"/>
  </r>
  <r>
    <s v="ORD103198"/>
    <x v="1"/>
    <x v="1"/>
    <n v="3010.95"/>
    <n v="0.02"/>
    <n v="60.218999999999994"/>
    <n v="2950.7309999999998"/>
    <n v="2"/>
    <x v="269"/>
    <d v="2024-04-04T00:00:00"/>
    <x v="2"/>
    <x v="2"/>
    <n v="570.27"/>
    <x v="4"/>
  </r>
  <r>
    <s v="ORD110847"/>
    <x v="2"/>
    <x v="2"/>
    <n v="3013.78"/>
    <n v="0.01"/>
    <n v="30.137800000000002"/>
    <n v="2983.6422000000002"/>
    <n v="2"/>
    <x v="72"/>
    <d v="2024-02-10T00:00:00"/>
    <x v="0"/>
    <x v="0"/>
    <n v="492.48"/>
    <x v="0"/>
  </r>
  <r>
    <s v="ORD100641"/>
    <x v="2"/>
    <x v="2"/>
    <n v="3021.42"/>
    <n v="0.42"/>
    <n v="1268.9964"/>
    <n v="1752.4236000000001"/>
    <n v="2"/>
    <x v="498"/>
    <d v="2024-09-16T00:00:00"/>
    <x v="0"/>
    <x v="0"/>
    <n v="623.37"/>
    <x v="2"/>
  </r>
  <r>
    <s v="ORD106750"/>
    <x v="3"/>
    <x v="3"/>
    <n v="3022.79"/>
    <n v="0.39"/>
    <n v="1178.8881000000001"/>
    <n v="1843.9018999999998"/>
    <n v="2"/>
    <x v="292"/>
    <d v="2023-04-29T00:00:00"/>
    <x v="2"/>
    <x v="2"/>
    <n v="490.56"/>
    <x v="3"/>
  </r>
  <r>
    <s v="ORD109012"/>
    <x v="2"/>
    <x v="2"/>
    <n v="3024.25"/>
    <n v="0.25"/>
    <n v="756.0625"/>
    <n v="2268.1875"/>
    <n v="2"/>
    <x v="546"/>
    <d v="2024-11-19T00:00:00"/>
    <x v="1"/>
    <x v="1"/>
    <n v="719.59"/>
    <x v="5"/>
  </r>
  <r>
    <s v="ORD109094"/>
    <x v="0"/>
    <x v="3"/>
    <n v="3024.3"/>
    <n v="0.24"/>
    <n v="725.83199999999999"/>
    <n v="2298.4680000000003"/>
    <n v="2"/>
    <x v="164"/>
    <d v="2023-11-25T00:00:00"/>
    <x v="0"/>
    <x v="0"/>
    <n v="359.53"/>
    <x v="4"/>
  </r>
  <r>
    <s v="ORD106963"/>
    <x v="1"/>
    <x v="2"/>
    <n v="3025.57"/>
    <n v="0.25"/>
    <n v="756.39250000000004"/>
    <n v="2269.1775000000002"/>
    <n v="2"/>
    <x v="662"/>
    <d v="2023-06-07T00:00:00"/>
    <x v="1"/>
    <x v="2"/>
    <n v="857.95"/>
    <x v="5"/>
  </r>
  <r>
    <s v="ORD102988"/>
    <x v="0"/>
    <x v="2"/>
    <n v="3026.28"/>
    <n v="0.02"/>
    <n v="60.525600000000004"/>
    <n v="2965.7544000000003"/>
    <n v="2"/>
    <x v="168"/>
    <d v="2024-04-16T00:00:00"/>
    <x v="2"/>
    <x v="2"/>
    <n v="644.80999999999995"/>
    <x v="4"/>
  </r>
  <r>
    <s v="ORD106096"/>
    <x v="3"/>
    <x v="2"/>
    <n v="3032.11"/>
    <n v="0.44"/>
    <n v="1334.1284000000001"/>
    <n v="1697.9816000000001"/>
    <n v="2"/>
    <x v="572"/>
    <d v="2024-03-06T00:00:00"/>
    <x v="1"/>
    <x v="2"/>
    <n v="312.33"/>
    <x v="0"/>
  </r>
  <r>
    <s v="ORD106837"/>
    <x v="2"/>
    <x v="0"/>
    <n v="3032.62"/>
    <n v="0.45"/>
    <n v="1364.6790000000001"/>
    <n v="1667.9409999999998"/>
    <n v="2"/>
    <x v="68"/>
    <d v="2024-02-27T00:00:00"/>
    <x v="0"/>
    <x v="1"/>
    <n v="281.31"/>
    <x v="0"/>
  </r>
  <r>
    <s v="ORD100105"/>
    <x v="2"/>
    <x v="0"/>
    <n v="3033.06"/>
    <n v="0.08"/>
    <n v="242.6448"/>
    <n v="2790.4151999999999"/>
    <n v="2"/>
    <x v="338"/>
    <d v="2024-08-13T00:00:00"/>
    <x v="1"/>
    <x v="1"/>
    <n v="587.57000000000005"/>
    <x v="4"/>
  </r>
  <r>
    <s v="ORD111045"/>
    <x v="1"/>
    <x v="1"/>
    <n v="3035.91"/>
    <n v="0.31"/>
    <n v="941.13209999999992"/>
    <n v="2094.7779"/>
    <n v="2"/>
    <x v="522"/>
    <d v="2024-10-17T00:00:00"/>
    <x v="1"/>
    <x v="2"/>
    <n v="872.94"/>
    <x v="1"/>
  </r>
  <r>
    <s v="ORD100319"/>
    <x v="2"/>
    <x v="3"/>
    <n v="3036.94"/>
    <n v="0.08"/>
    <n v="242.95520000000002"/>
    <n v="2793.9848000000002"/>
    <n v="2"/>
    <x v="265"/>
    <d v="2023-10-15T00:00:00"/>
    <x v="2"/>
    <x v="2"/>
    <n v="697.79"/>
    <x v="3"/>
  </r>
  <r>
    <s v="ORD102613"/>
    <x v="3"/>
    <x v="3"/>
    <n v="3038.22"/>
    <n v="0.36"/>
    <n v="1093.7592"/>
    <n v="1944.4607999999998"/>
    <n v="2"/>
    <x v="565"/>
    <d v="2024-06-26T00:00:00"/>
    <x v="1"/>
    <x v="0"/>
    <n v="455.18"/>
    <x v="2"/>
  </r>
  <r>
    <s v="ORD100324"/>
    <x v="2"/>
    <x v="2"/>
    <n v="3047.3"/>
    <n v="0.48"/>
    <n v="1462.704"/>
    <n v="1584.5960000000002"/>
    <n v="2"/>
    <x v="265"/>
    <d v="2023-10-16T00:00:00"/>
    <x v="0"/>
    <x v="0"/>
    <n v="797.25"/>
    <x v="0"/>
  </r>
  <r>
    <s v="ORD100956"/>
    <x v="3"/>
    <x v="3"/>
    <n v="3053.54"/>
    <n v="0.15"/>
    <n v="458.03100000000001"/>
    <n v="2595.509"/>
    <n v="2"/>
    <x v="119"/>
    <d v="2024-05-18T00:00:00"/>
    <x v="0"/>
    <x v="1"/>
    <n v="815.03"/>
    <x v="3"/>
  </r>
  <r>
    <s v="ORD105917"/>
    <x v="2"/>
    <x v="0"/>
    <n v="3055.39"/>
    <n v="0.31"/>
    <n v="947.17089999999996"/>
    <n v="2108.2190999999998"/>
    <n v="2"/>
    <x v="622"/>
    <d v="2024-09-27T00:00:00"/>
    <x v="0"/>
    <x v="1"/>
    <n v="683.12"/>
    <x v="1"/>
  </r>
  <r>
    <s v="ORD109893"/>
    <x v="2"/>
    <x v="0"/>
    <n v="3060.06"/>
    <n v="0.28000000000000003"/>
    <n v="856.81680000000006"/>
    <n v="2203.2431999999999"/>
    <n v="2"/>
    <x v="204"/>
    <d v="2023-03-28T00:00:00"/>
    <x v="1"/>
    <x v="0"/>
    <n v="350.77"/>
    <x v="3"/>
  </r>
  <r>
    <s v="ORD100691"/>
    <x v="2"/>
    <x v="2"/>
    <n v="3061.2"/>
    <n v="0.39"/>
    <n v="1193.8679999999999"/>
    <n v="1867.3319999999999"/>
    <n v="2"/>
    <x v="552"/>
    <d v="2023-09-12T00:00:00"/>
    <x v="1"/>
    <x v="0"/>
    <n v="308.05"/>
    <x v="0"/>
  </r>
  <r>
    <s v="ORD113265"/>
    <x v="1"/>
    <x v="0"/>
    <n v="3065.11"/>
    <n v="0.34"/>
    <n v="1042.1374000000001"/>
    <n v="2022.9726000000001"/>
    <n v="2"/>
    <x v="84"/>
    <d v="2024-06-05T00:00:00"/>
    <x v="0"/>
    <x v="2"/>
    <n v="741.13"/>
    <x v="3"/>
  </r>
  <r>
    <s v="ORD114658"/>
    <x v="2"/>
    <x v="3"/>
    <n v="3070.12"/>
    <n v="0.31"/>
    <n v="951.73719999999992"/>
    <n v="2118.3827999999999"/>
    <n v="2"/>
    <x v="466"/>
    <d v="2024-02-14T00:00:00"/>
    <x v="2"/>
    <x v="2"/>
    <n v="783.74"/>
    <x v="0"/>
  </r>
  <r>
    <s v="ORD109696"/>
    <x v="0"/>
    <x v="4"/>
    <n v="3071.2"/>
    <n v="0.42"/>
    <n v="1289.9039999999998"/>
    <n v="1781.296"/>
    <n v="2"/>
    <x v="360"/>
    <d v="2024-12-21T00:00:00"/>
    <x v="0"/>
    <x v="2"/>
    <n v="600.4"/>
    <x v="0"/>
  </r>
  <r>
    <s v="ORD100245"/>
    <x v="2"/>
    <x v="3"/>
    <n v="3074.3"/>
    <n v="0.28999999999999998"/>
    <n v="891.54700000000003"/>
    <n v="2182.7530000000002"/>
    <n v="2"/>
    <x v="237"/>
    <d v="2024-08-04T00:00:00"/>
    <x v="2"/>
    <x v="0"/>
    <n v="656.86"/>
    <x v="1"/>
  </r>
  <r>
    <s v="ORD110814"/>
    <x v="1"/>
    <x v="0"/>
    <n v="3076.68"/>
    <n v="0.09"/>
    <n v="276.90119999999996"/>
    <n v="2799.7788"/>
    <n v="2"/>
    <x v="527"/>
    <d v="2024-01-29T00:00:00"/>
    <x v="2"/>
    <x v="2"/>
    <n v="219.61"/>
    <x v="3"/>
  </r>
  <r>
    <s v="ORD109200"/>
    <x v="0"/>
    <x v="3"/>
    <n v="3078.41"/>
    <n v="0.18"/>
    <n v="554.11379999999997"/>
    <n v="2524.2961999999998"/>
    <n v="2"/>
    <x v="330"/>
    <d v="2023-04-08T00:00:00"/>
    <x v="1"/>
    <x v="1"/>
    <n v="556.53"/>
    <x v="5"/>
  </r>
  <r>
    <s v="ORD106776"/>
    <x v="3"/>
    <x v="1"/>
    <n v="3083.77"/>
    <n v="0.05"/>
    <n v="154.1885"/>
    <n v="2929.5814999999998"/>
    <n v="2"/>
    <x v="217"/>
    <d v="2023-10-01T00:00:00"/>
    <x v="2"/>
    <x v="0"/>
    <n v="582.34"/>
    <x v="4"/>
  </r>
  <r>
    <s v="ORD108316"/>
    <x v="0"/>
    <x v="0"/>
    <n v="3086.5"/>
    <n v="0.5"/>
    <n v="1543.25"/>
    <n v="1543.25"/>
    <n v="2"/>
    <x v="489"/>
    <d v="2024-09-09T00:00:00"/>
    <x v="2"/>
    <x v="1"/>
    <n v="677.05"/>
    <x v="3"/>
  </r>
  <r>
    <s v="ORD110892"/>
    <x v="3"/>
    <x v="1"/>
    <n v="3092.02"/>
    <n v="0.23"/>
    <n v="711.16460000000006"/>
    <n v="2380.8553999999999"/>
    <n v="2"/>
    <x v="177"/>
    <d v="2024-01-25T00:00:00"/>
    <x v="2"/>
    <x v="2"/>
    <n v="887.58"/>
    <x v="4"/>
  </r>
  <r>
    <s v="ORD103245"/>
    <x v="2"/>
    <x v="1"/>
    <n v="3097.19"/>
    <n v="0.22"/>
    <n v="681.3818"/>
    <n v="2415.8081999999999"/>
    <n v="2"/>
    <x v="692"/>
    <d v="2024-08-13T00:00:00"/>
    <x v="0"/>
    <x v="2"/>
    <n v="563.96"/>
    <x v="3"/>
  </r>
  <r>
    <s v="ORD109955"/>
    <x v="3"/>
    <x v="2"/>
    <n v="3111.16"/>
    <n v="0.03"/>
    <n v="93.334799999999987"/>
    <n v="3017.8251999999998"/>
    <n v="2"/>
    <x v="213"/>
    <d v="2024-04-20T00:00:00"/>
    <x v="1"/>
    <x v="2"/>
    <n v="800.21"/>
    <x v="4"/>
  </r>
  <r>
    <s v="ORD101557"/>
    <x v="0"/>
    <x v="3"/>
    <n v="3111.19"/>
    <n v="0.28999999999999998"/>
    <n v="902.24509999999998"/>
    <n v="2208.9449"/>
    <n v="2"/>
    <x v="215"/>
    <d v="2024-09-28T00:00:00"/>
    <x v="1"/>
    <x v="2"/>
    <n v="638.37"/>
    <x v="3"/>
  </r>
  <r>
    <s v="ORD108819"/>
    <x v="3"/>
    <x v="4"/>
    <n v="3113.6"/>
    <n v="0.08"/>
    <n v="249.08799999999999"/>
    <n v="2864.5119999999997"/>
    <n v="2"/>
    <x v="401"/>
    <d v="2024-02-16T00:00:00"/>
    <x v="2"/>
    <x v="1"/>
    <n v="579.62"/>
    <x v="3"/>
  </r>
  <r>
    <s v="ORD105557"/>
    <x v="3"/>
    <x v="0"/>
    <n v="3114.43"/>
    <n v="0.08"/>
    <n v="249.15439999999998"/>
    <n v="2865.2755999999999"/>
    <n v="2"/>
    <x v="597"/>
    <d v="2023-04-26T00:00:00"/>
    <x v="2"/>
    <x v="1"/>
    <n v="868.8"/>
    <x v="1"/>
  </r>
  <r>
    <s v="ORD106834"/>
    <x v="3"/>
    <x v="4"/>
    <n v="3119.8"/>
    <n v="0.1"/>
    <n v="311.98"/>
    <n v="2807.82"/>
    <n v="2"/>
    <x v="45"/>
    <d v="2023-05-26T00:00:00"/>
    <x v="1"/>
    <x v="0"/>
    <n v="856.42"/>
    <x v="3"/>
  </r>
  <r>
    <s v="ORD112137"/>
    <x v="2"/>
    <x v="1"/>
    <n v="3120.45"/>
    <n v="7.0000000000000007E-2"/>
    <n v="218.4315"/>
    <n v="2902.0184999999997"/>
    <n v="2"/>
    <x v="70"/>
    <d v="2024-07-17T00:00:00"/>
    <x v="2"/>
    <x v="2"/>
    <n v="304.87"/>
    <x v="2"/>
  </r>
  <r>
    <s v="ORD112267"/>
    <x v="3"/>
    <x v="1"/>
    <n v="3121.41"/>
    <n v="0.12"/>
    <n v="374.56919999999997"/>
    <n v="2746.8407999999999"/>
    <n v="2"/>
    <x v="612"/>
    <d v="2023-02-26T00:00:00"/>
    <x v="0"/>
    <x v="1"/>
    <n v="673.39"/>
    <x v="0"/>
  </r>
  <r>
    <s v="ORD113412"/>
    <x v="1"/>
    <x v="0"/>
    <n v="3121.96"/>
    <n v="0.08"/>
    <n v="249.7568"/>
    <n v="2872.2031999999999"/>
    <n v="2"/>
    <x v="468"/>
    <d v="2024-01-01T00:00:00"/>
    <x v="2"/>
    <x v="1"/>
    <n v="540.45000000000005"/>
    <x v="3"/>
  </r>
  <r>
    <s v="ORD113954"/>
    <x v="1"/>
    <x v="3"/>
    <n v="3123.26"/>
    <n v="0.12"/>
    <n v="374.7912"/>
    <n v="2748.4688000000001"/>
    <n v="2"/>
    <x v="126"/>
    <d v="2023-07-28T00:00:00"/>
    <x v="1"/>
    <x v="0"/>
    <n v="297.8"/>
    <x v="5"/>
  </r>
  <r>
    <s v="ORD100405"/>
    <x v="3"/>
    <x v="2"/>
    <n v="3129.74"/>
    <n v="0.09"/>
    <n v="281.67659999999995"/>
    <n v="2848.0634"/>
    <n v="2"/>
    <x v="177"/>
    <d v="2024-01-22T00:00:00"/>
    <x v="2"/>
    <x v="1"/>
    <n v="398.59"/>
    <x v="0"/>
  </r>
  <r>
    <s v="ORD102771"/>
    <x v="1"/>
    <x v="2"/>
    <n v="3131.82"/>
    <n v="0.18"/>
    <n v="563.72760000000005"/>
    <n v="2568.0924"/>
    <n v="2"/>
    <x v="397"/>
    <d v="2024-05-29T00:00:00"/>
    <x v="1"/>
    <x v="1"/>
    <n v="290.35000000000002"/>
    <x v="2"/>
  </r>
  <r>
    <s v="ORD112266"/>
    <x v="2"/>
    <x v="3"/>
    <n v="3133.28"/>
    <n v="0.43"/>
    <n v="1347.3104000000001"/>
    <n v="1785.9696000000001"/>
    <n v="2"/>
    <x v="278"/>
    <d v="2024-06-30T00:00:00"/>
    <x v="0"/>
    <x v="2"/>
    <n v="816.98"/>
    <x v="0"/>
  </r>
  <r>
    <s v="ORD109289"/>
    <x v="1"/>
    <x v="2"/>
    <n v="3142.22"/>
    <n v="0.35"/>
    <n v="1099.7769999999998"/>
    <n v="2042.443"/>
    <n v="2"/>
    <x v="468"/>
    <d v="2024-01-05T00:00:00"/>
    <x v="0"/>
    <x v="2"/>
    <n v="291.82"/>
    <x v="5"/>
  </r>
  <r>
    <s v="ORD105202"/>
    <x v="0"/>
    <x v="0"/>
    <n v="3143.85"/>
    <n v="0.21"/>
    <n v="660.20849999999996"/>
    <n v="2483.6414999999997"/>
    <n v="2"/>
    <x v="139"/>
    <d v="2023-02-04T00:00:00"/>
    <x v="2"/>
    <x v="2"/>
    <n v="856.93"/>
    <x v="0"/>
  </r>
  <r>
    <s v="ORD110406"/>
    <x v="3"/>
    <x v="3"/>
    <n v="3144.73"/>
    <n v="0.3"/>
    <n v="943.41899999999998"/>
    <n v="2201.3110000000001"/>
    <n v="2"/>
    <x v="181"/>
    <d v="2024-08-19T00:00:00"/>
    <x v="0"/>
    <x v="2"/>
    <n v="664.33"/>
    <x v="1"/>
  </r>
  <r>
    <s v="ORD104508"/>
    <x v="3"/>
    <x v="1"/>
    <n v="3155.84"/>
    <n v="0.02"/>
    <n v="63.116800000000005"/>
    <n v="3092.7232000000004"/>
    <n v="2"/>
    <x v="663"/>
    <d v="2023-08-30T00:00:00"/>
    <x v="1"/>
    <x v="2"/>
    <n v="359.12"/>
    <x v="1"/>
  </r>
  <r>
    <s v="ORD112278"/>
    <x v="2"/>
    <x v="0"/>
    <n v="3155.88"/>
    <n v="0.15"/>
    <n v="473.38200000000001"/>
    <n v="2682.498"/>
    <n v="2"/>
    <x v="653"/>
    <d v="2024-03-18T00:00:00"/>
    <x v="1"/>
    <x v="0"/>
    <n v="742.17"/>
    <x v="5"/>
  </r>
  <r>
    <s v="ORD113140"/>
    <x v="0"/>
    <x v="1"/>
    <n v="3156.85"/>
    <n v="0.28000000000000003"/>
    <n v="883.91800000000001"/>
    <n v="2272.9319999999998"/>
    <n v="2"/>
    <x v="721"/>
    <d v="2024-10-09T00:00:00"/>
    <x v="1"/>
    <x v="0"/>
    <n v="250.73"/>
    <x v="4"/>
  </r>
  <r>
    <s v="ORD108929"/>
    <x v="0"/>
    <x v="3"/>
    <n v="3158.04"/>
    <n v="0.31"/>
    <n v="978.99239999999998"/>
    <n v="2179.0475999999999"/>
    <n v="2"/>
    <x v="510"/>
    <d v="2024-12-02T00:00:00"/>
    <x v="0"/>
    <x v="2"/>
    <n v="635.6"/>
    <x v="4"/>
  </r>
  <r>
    <s v="ORD112603"/>
    <x v="0"/>
    <x v="4"/>
    <n v="3160.89"/>
    <n v="7.0000000000000007E-2"/>
    <n v="221.26230000000001"/>
    <n v="2939.6277"/>
    <n v="2"/>
    <x v="690"/>
    <d v="2024-03-08T00:00:00"/>
    <x v="2"/>
    <x v="0"/>
    <n v="722.12"/>
    <x v="0"/>
  </r>
  <r>
    <s v="ORD109988"/>
    <x v="2"/>
    <x v="2"/>
    <n v="3164.06"/>
    <n v="0.23"/>
    <n v="727.73379999999997"/>
    <n v="2436.3262"/>
    <n v="2"/>
    <x v="248"/>
    <d v="2024-11-11T00:00:00"/>
    <x v="1"/>
    <x v="1"/>
    <n v="419.44"/>
    <x v="4"/>
  </r>
  <r>
    <s v="ORD101942"/>
    <x v="2"/>
    <x v="4"/>
    <n v="3164.42"/>
    <n v="0.03"/>
    <n v="94.932599999999994"/>
    <n v="3069.4874"/>
    <n v="2"/>
    <x v="714"/>
    <d v="2024-06-20T00:00:00"/>
    <x v="2"/>
    <x v="2"/>
    <n v="469.39"/>
    <x v="0"/>
  </r>
  <r>
    <s v="ORD107472"/>
    <x v="2"/>
    <x v="2"/>
    <n v="3166.56"/>
    <n v="0.08"/>
    <n v="253.32480000000001"/>
    <n v="2913.2352000000001"/>
    <n v="2"/>
    <x v="622"/>
    <d v="2024-09-29T00:00:00"/>
    <x v="1"/>
    <x v="1"/>
    <n v="656.39"/>
    <x v="2"/>
  </r>
  <r>
    <s v="ORD112199"/>
    <x v="0"/>
    <x v="0"/>
    <n v="3177.6"/>
    <n v="0.18"/>
    <n v="571.96799999999996"/>
    <n v="2605.6320000000001"/>
    <n v="2"/>
    <x v="73"/>
    <d v="2024-12-02T00:00:00"/>
    <x v="0"/>
    <x v="2"/>
    <n v="500.5"/>
    <x v="1"/>
  </r>
  <r>
    <s v="ORD103645"/>
    <x v="3"/>
    <x v="1"/>
    <n v="3185.34"/>
    <n v="0.12"/>
    <n v="382.24079999999998"/>
    <n v="2803.0992000000001"/>
    <n v="2"/>
    <x v="698"/>
    <d v="2023-11-27T00:00:00"/>
    <x v="1"/>
    <x v="0"/>
    <n v="693.67"/>
    <x v="4"/>
  </r>
  <r>
    <s v="ORD111306"/>
    <x v="3"/>
    <x v="3"/>
    <n v="3187.6"/>
    <n v="0.44"/>
    <n v="1402.5439999999999"/>
    <n v="1785.056"/>
    <n v="2"/>
    <x v="729"/>
    <d v="2024-02-17T00:00:00"/>
    <x v="1"/>
    <x v="1"/>
    <n v="945.26"/>
    <x v="1"/>
  </r>
  <r>
    <s v="ORD100568"/>
    <x v="0"/>
    <x v="0"/>
    <n v="3194.23"/>
    <n v="0.15"/>
    <n v="479.1345"/>
    <n v="2715.0954999999999"/>
    <n v="2"/>
    <x v="236"/>
    <d v="2023-11-07T00:00:00"/>
    <x v="0"/>
    <x v="2"/>
    <n v="898.74"/>
    <x v="0"/>
  </r>
  <r>
    <s v="ORD113302"/>
    <x v="2"/>
    <x v="4"/>
    <n v="3195.37"/>
    <n v="0.42"/>
    <n v="1342.0554"/>
    <n v="1853.3145999999999"/>
    <n v="2"/>
    <x v="401"/>
    <d v="2024-02-20T00:00:00"/>
    <x v="2"/>
    <x v="2"/>
    <n v="455.44"/>
    <x v="1"/>
  </r>
  <r>
    <s v="ORD113450"/>
    <x v="2"/>
    <x v="3"/>
    <n v="3195.8"/>
    <n v="0.05"/>
    <n v="159.79000000000002"/>
    <n v="3036.01"/>
    <n v="2"/>
    <x v="139"/>
    <d v="2023-02-05T00:00:00"/>
    <x v="0"/>
    <x v="0"/>
    <n v="545.54"/>
    <x v="3"/>
  </r>
  <r>
    <s v="ORD113620"/>
    <x v="1"/>
    <x v="4"/>
    <n v="3196.7"/>
    <n v="7.0000000000000007E-2"/>
    <n v="223.76900000000001"/>
    <n v="2972.9309999999996"/>
    <n v="2"/>
    <x v="411"/>
    <d v="2023-04-16T00:00:00"/>
    <x v="2"/>
    <x v="1"/>
    <n v="396.72"/>
    <x v="3"/>
  </r>
  <r>
    <s v="ORD100221"/>
    <x v="0"/>
    <x v="1"/>
    <n v="3198.17"/>
    <n v="0.27"/>
    <n v="863.50590000000011"/>
    <n v="2334.6641"/>
    <n v="2"/>
    <x v="277"/>
    <d v="2024-07-27T00:00:00"/>
    <x v="2"/>
    <x v="2"/>
    <n v="930.63"/>
    <x v="1"/>
  </r>
  <r>
    <s v="ORD113438"/>
    <x v="1"/>
    <x v="4"/>
    <n v="3200.06"/>
    <n v="0.46"/>
    <n v="1472.0276000000001"/>
    <n v="1728.0323999999998"/>
    <n v="2"/>
    <x v="256"/>
    <d v="2023-08-10T00:00:00"/>
    <x v="0"/>
    <x v="2"/>
    <n v="882.56"/>
    <x v="0"/>
  </r>
  <r>
    <s v="ORD110171"/>
    <x v="1"/>
    <x v="4"/>
    <n v="3200.17"/>
    <n v="0.31"/>
    <n v="992.05269999999996"/>
    <n v="2208.1172999999999"/>
    <n v="2"/>
    <x v="440"/>
    <d v="2024-11-22T00:00:00"/>
    <x v="2"/>
    <x v="0"/>
    <n v="547.04"/>
    <x v="4"/>
  </r>
  <r>
    <s v="ORD112835"/>
    <x v="0"/>
    <x v="1"/>
    <n v="3201.23"/>
    <n v="0.03"/>
    <n v="96.036900000000003"/>
    <n v="3105.1931"/>
    <n v="2"/>
    <x v="220"/>
    <d v="2023-03-09T00:00:00"/>
    <x v="0"/>
    <x v="1"/>
    <n v="491.65"/>
    <x v="2"/>
  </r>
  <r>
    <s v="ORD102290"/>
    <x v="2"/>
    <x v="1"/>
    <n v="3210.31"/>
    <n v="7.0000000000000007E-2"/>
    <n v="224.72170000000003"/>
    <n v="2985.5882999999999"/>
    <n v="2"/>
    <x v="183"/>
    <d v="2023-05-29T00:00:00"/>
    <x v="2"/>
    <x v="1"/>
    <n v="192.76"/>
    <x v="0"/>
  </r>
  <r>
    <s v="ORD114866"/>
    <x v="0"/>
    <x v="1"/>
    <n v="3211.05"/>
    <n v="0.36"/>
    <n v="1155.9780000000001"/>
    <n v="2055.0720000000001"/>
    <n v="2"/>
    <x v="234"/>
    <d v="2023-01-11T00:00:00"/>
    <x v="1"/>
    <x v="0"/>
    <n v="688.34"/>
    <x v="3"/>
  </r>
  <r>
    <s v="ORD113422"/>
    <x v="1"/>
    <x v="1"/>
    <n v="3211.88"/>
    <n v="0.21"/>
    <n v="674.49480000000005"/>
    <n v="2537.3852000000002"/>
    <n v="2"/>
    <x v="268"/>
    <d v="2023-11-20T00:00:00"/>
    <x v="0"/>
    <x v="1"/>
    <n v="402.53"/>
    <x v="0"/>
  </r>
  <r>
    <s v="ORD111565"/>
    <x v="2"/>
    <x v="0"/>
    <n v="3212.61"/>
    <n v="0.06"/>
    <n v="192.75659999999999"/>
    <n v="3019.8534"/>
    <n v="2"/>
    <x v="3"/>
    <d v="2023-03-09T00:00:00"/>
    <x v="1"/>
    <x v="0"/>
    <n v="827.99"/>
    <x v="4"/>
  </r>
  <r>
    <s v="ORD107362"/>
    <x v="0"/>
    <x v="0"/>
    <n v="3214.55"/>
    <n v="0"/>
    <n v="0"/>
    <n v="3214.55"/>
    <n v="2"/>
    <x v="407"/>
    <d v="2024-12-03T00:00:00"/>
    <x v="1"/>
    <x v="0"/>
    <n v="360.5"/>
    <x v="0"/>
  </r>
  <r>
    <s v="ORD110365"/>
    <x v="2"/>
    <x v="2"/>
    <n v="3214.75"/>
    <n v="0.17"/>
    <n v="546.50750000000005"/>
    <n v="2668.2424999999998"/>
    <n v="2"/>
    <x v="187"/>
    <d v="2024-12-28T00:00:00"/>
    <x v="2"/>
    <x v="2"/>
    <n v="473.57"/>
    <x v="1"/>
  </r>
  <r>
    <s v="ORD111953"/>
    <x v="0"/>
    <x v="2"/>
    <n v="3215.91"/>
    <n v="0.23"/>
    <n v="739.65930000000003"/>
    <n v="2476.2506999999996"/>
    <n v="2"/>
    <x v="232"/>
    <d v="2025-01-04T00:00:00"/>
    <x v="2"/>
    <x v="2"/>
    <n v="328.33"/>
    <x v="1"/>
  </r>
  <r>
    <s v="ORD109010"/>
    <x v="1"/>
    <x v="3"/>
    <n v="3216.31"/>
    <n v="0.26"/>
    <n v="836.24059999999997"/>
    <n v="2380.0693999999999"/>
    <n v="2"/>
    <x v="531"/>
    <d v="2023-05-24T00:00:00"/>
    <x v="1"/>
    <x v="1"/>
    <n v="187.1"/>
    <x v="2"/>
  </r>
  <r>
    <s v="ORD105768"/>
    <x v="3"/>
    <x v="2"/>
    <n v="3220.4"/>
    <n v="0.22"/>
    <n v="708.48800000000006"/>
    <n v="2511.9120000000003"/>
    <n v="2"/>
    <x v="600"/>
    <d v="2024-03-25T00:00:00"/>
    <x v="0"/>
    <x v="0"/>
    <n v="789.27"/>
    <x v="3"/>
  </r>
  <r>
    <s v="ORD108512"/>
    <x v="1"/>
    <x v="4"/>
    <n v="3221.47"/>
    <n v="0.4"/>
    <n v="1288.588"/>
    <n v="1932.8819999999998"/>
    <n v="2"/>
    <x v="395"/>
    <d v="2023-06-30T00:00:00"/>
    <x v="1"/>
    <x v="0"/>
    <n v="486.63"/>
    <x v="0"/>
  </r>
  <r>
    <s v="ORD109232"/>
    <x v="3"/>
    <x v="0"/>
    <n v="3227.26"/>
    <n v="0.42"/>
    <n v="1355.4492"/>
    <n v="1871.8108000000002"/>
    <n v="2"/>
    <x v="554"/>
    <d v="2024-07-04T00:00:00"/>
    <x v="2"/>
    <x v="0"/>
    <n v="726.2"/>
    <x v="1"/>
  </r>
  <r>
    <s v="ORD106186"/>
    <x v="1"/>
    <x v="0"/>
    <n v="3228.33"/>
    <n v="0.34"/>
    <n v="1097.6322"/>
    <n v="2130.6977999999999"/>
    <n v="2"/>
    <x v="522"/>
    <d v="2024-10-11T00:00:00"/>
    <x v="2"/>
    <x v="0"/>
    <n v="213.41"/>
    <x v="2"/>
  </r>
  <r>
    <s v="ORD110969"/>
    <x v="0"/>
    <x v="3"/>
    <n v="3238.26"/>
    <n v="0.03"/>
    <n v="97.147800000000004"/>
    <n v="3141.1122"/>
    <n v="2"/>
    <x v="616"/>
    <d v="2023-01-27T00:00:00"/>
    <x v="2"/>
    <x v="0"/>
    <n v="427.62"/>
    <x v="0"/>
  </r>
  <r>
    <s v="ORD106552"/>
    <x v="3"/>
    <x v="0"/>
    <n v="3239.69"/>
    <n v="0.41"/>
    <n v="1328.2728999999999"/>
    <n v="1911.4171000000001"/>
    <n v="2"/>
    <x v="53"/>
    <d v="2023-03-03T00:00:00"/>
    <x v="0"/>
    <x v="0"/>
    <n v="475.13"/>
    <x v="5"/>
  </r>
  <r>
    <s v="ORD103080"/>
    <x v="0"/>
    <x v="3"/>
    <n v="3247.43"/>
    <n v="0.38"/>
    <n v="1234.0234"/>
    <n v="2013.4065999999998"/>
    <n v="2"/>
    <x v="94"/>
    <d v="2024-03-26T00:00:00"/>
    <x v="0"/>
    <x v="1"/>
    <n v="601.41999999999996"/>
    <x v="2"/>
  </r>
  <r>
    <s v="ORD108381"/>
    <x v="0"/>
    <x v="3"/>
    <n v="3249.21"/>
    <n v="0"/>
    <n v="0"/>
    <n v="3249.21"/>
    <n v="2"/>
    <x v="300"/>
    <d v="2023-08-16T00:00:00"/>
    <x v="2"/>
    <x v="0"/>
    <n v="458.87"/>
    <x v="3"/>
  </r>
  <r>
    <s v="ORD113509"/>
    <x v="3"/>
    <x v="0"/>
    <n v="3253.4"/>
    <n v="0.22"/>
    <n v="715.74800000000005"/>
    <n v="2537.652"/>
    <n v="2"/>
    <x v="77"/>
    <d v="2023-09-24T00:00:00"/>
    <x v="1"/>
    <x v="2"/>
    <n v="456.72"/>
    <x v="0"/>
  </r>
  <r>
    <s v="ORD112332"/>
    <x v="1"/>
    <x v="3"/>
    <n v="3262.69"/>
    <n v="0.33"/>
    <n v="1076.6877000000002"/>
    <n v="2186.0023000000001"/>
    <n v="2"/>
    <x v="18"/>
    <d v="2024-11-09T00:00:00"/>
    <x v="2"/>
    <x v="1"/>
    <n v="624.1"/>
    <x v="4"/>
  </r>
  <r>
    <s v="ORD105522"/>
    <x v="1"/>
    <x v="2"/>
    <n v="3271.31"/>
    <n v="0.03"/>
    <n v="98.139299999999992"/>
    <n v="3173.1707000000001"/>
    <n v="2"/>
    <x v="535"/>
    <d v="2023-10-22T00:00:00"/>
    <x v="1"/>
    <x v="1"/>
    <n v="372.38"/>
    <x v="2"/>
  </r>
  <r>
    <s v="ORD104163"/>
    <x v="3"/>
    <x v="2"/>
    <n v="3276.89"/>
    <n v="0.04"/>
    <n v="131.07560000000001"/>
    <n v="3145.8143999999998"/>
    <n v="2"/>
    <x v="542"/>
    <d v="2024-12-23T00:00:00"/>
    <x v="0"/>
    <x v="1"/>
    <n v="713.43"/>
    <x v="3"/>
  </r>
  <r>
    <s v="ORD107544"/>
    <x v="3"/>
    <x v="3"/>
    <n v="3283.25"/>
    <n v="0.03"/>
    <n v="98.497500000000002"/>
    <n v="3184.7525000000001"/>
    <n v="2"/>
    <x v="493"/>
    <d v="2024-03-02T00:00:00"/>
    <x v="0"/>
    <x v="1"/>
    <n v="802.64"/>
    <x v="5"/>
  </r>
  <r>
    <s v="ORD108636"/>
    <x v="2"/>
    <x v="2"/>
    <n v="3292.77"/>
    <n v="0.24"/>
    <n v="790.26479999999992"/>
    <n v="2502.5052000000001"/>
    <n v="2"/>
    <x v="676"/>
    <d v="2024-03-01T00:00:00"/>
    <x v="0"/>
    <x v="2"/>
    <n v="192.38"/>
    <x v="2"/>
  </r>
  <r>
    <s v="ORD112274"/>
    <x v="2"/>
    <x v="1"/>
    <n v="3296.4"/>
    <n v="0.1"/>
    <n v="329.64000000000004"/>
    <n v="2966.76"/>
    <n v="2"/>
    <x v="463"/>
    <d v="2023-12-29T00:00:00"/>
    <x v="1"/>
    <x v="2"/>
    <n v="450.73"/>
    <x v="2"/>
  </r>
  <r>
    <s v="ORD107660"/>
    <x v="0"/>
    <x v="0"/>
    <n v="3297.3"/>
    <n v="0.23"/>
    <n v="758.37900000000002"/>
    <n v="2538.9210000000003"/>
    <n v="2"/>
    <x v="697"/>
    <d v="2024-05-18T00:00:00"/>
    <x v="1"/>
    <x v="0"/>
    <n v="769.25"/>
    <x v="3"/>
  </r>
  <r>
    <s v="ORD108046"/>
    <x v="1"/>
    <x v="3"/>
    <n v="3299.94"/>
    <n v="0.04"/>
    <n v="131.99760000000001"/>
    <n v="3167.9423999999999"/>
    <n v="2"/>
    <x v="677"/>
    <d v="2024-05-10T00:00:00"/>
    <x v="0"/>
    <x v="2"/>
    <n v="346.42"/>
    <x v="0"/>
  </r>
  <r>
    <s v="ORD100398"/>
    <x v="3"/>
    <x v="3"/>
    <n v="3300.11"/>
    <n v="0.27"/>
    <n v="891.02970000000005"/>
    <n v="2409.0803000000001"/>
    <n v="2"/>
    <x v="444"/>
    <d v="2023-04-18T00:00:00"/>
    <x v="1"/>
    <x v="1"/>
    <n v="653.08000000000004"/>
    <x v="2"/>
  </r>
  <r>
    <s v="ORD107837"/>
    <x v="3"/>
    <x v="2"/>
    <n v="3301.75"/>
    <n v="0.44"/>
    <n v="1452.77"/>
    <n v="1848.98"/>
    <n v="2"/>
    <x v="337"/>
    <d v="2024-02-19T00:00:00"/>
    <x v="0"/>
    <x v="1"/>
    <n v="539.63"/>
    <x v="4"/>
  </r>
  <r>
    <s v="ORD111218"/>
    <x v="0"/>
    <x v="4"/>
    <n v="3302.82"/>
    <n v="0.34"/>
    <n v="1122.9588000000001"/>
    <n v="2179.8612000000003"/>
    <n v="2"/>
    <x v="363"/>
    <d v="2023-12-06T00:00:00"/>
    <x v="0"/>
    <x v="2"/>
    <n v="289.67"/>
    <x v="1"/>
  </r>
  <r>
    <s v="ORD108601"/>
    <x v="0"/>
    <x v="2"/>
    <n v="3306.2"/>
    <n v="0.35"/>
    <n v="1157.1699999999998"/>
    <n v="2149.0299999999997"/>
    <n v="2"/>
    <x v="261"/>
    <d v="2024-12-02T00:00:00"/>
    <x v="2"/>
    <x v="0"/>
    <n v="181.18"/>
    <x v="4"/>
  </r>
  <r>
    <s v="ORD101980"/>
    <x v="1"/>
    <x v="2"/>
    <n v="3309.95"/>
    <n v="0.17"/>
    <n v="562.69150000000002"/>
    <n v="2747.2584999999999"/>
    <n v="2"/>
    <x v="545"/>
    <d v="2023-03-01T00:00:00"/>
    <x v="0"/>
    <x v="1"/>
    <n v="256.5"/>
    <x v="3"/>
  </r>
  <r>
    <s v="ORD103540"/>
    <x v="2"/>
    <x v="4"/>
    <n v="3310.07"/>
    <n v="0.15"/>
    <n v="496.51049999999998"/>
    <n v="2813.5595000000003"/>
    <n v="2"/>
    <x v="527"/>
    <d v="2024-01-28T00:00:00"/>
    <x v="0"/>
    <x v="0"/>
    <n v="196.11"/>
    <x v="0"/>
  </r>
  <r>
    <s v="ORD102458"/>
    <x v="1"/>
    <x v="3"/>
    <n v="3310.82"/>
    <n v="0.17"/>
    <n v="562.83940000000007"/>
    <n v="2747.9805999999999"/>
    <n v="2"/>
    <x v="255"/>
    <d v="2024-11-09T00:00:00"/>
    <x v="0"/>
    <x v="0"/>
    <n v="203.18"/>
    <x v="5"/>
  </r>
  <r>
    <s v="ORD104382"/>
    <x v="1"/>
    <x v="4"/>
    <n v="3317"/>
    <n v="0.19"/>
    <n v="630.23"/>
    <n v="2686.77"/>
    <n v="2"/>
    <x v="180"/>
    <d v="2023-09-20T00:00:00"/>
    <x v="2"/>
    <x v="1"/>
    <n v="679.3"/>
    <x v="1"/>
  </r>
  <r>
    <s v="ORD107817"/>
    <x v="2"/>
    <x v="3"/>
    <n v="3318.67"/>
    <n v="0.4"/>
    <n v="1327.4680000000001"/>
    <n v="1991.202"/>
    <n v="2"/>
    <x v="280"/>
    <d v="2024-03-17T00:00:00"/>
    <x v="1"/>
    <x v="0"/>
    <n v="616.70000000000005"/>
    <x v="4"/>
  </r>
  <r>
    <s v="ORD100021"/>
    <x v="1"/>
    <x v="0"/>
    <n v="3319.36"/>
    <n v="0.33"/>
    <n v="1095.3888000000002"/>
    <n v="2223.9712"/>
    <n v="2"/>
    <x v="402"/>
    <d v="2023-08-21T00:00:00"/>
    <x v="1"/>
    <x v="0"/>
    <n v="920.22"/>
    <x v="4"/>
  </r>
  <r>
    <s v="ORD111093"/>
    <x v="1"/>
    <x v="1"/>
    <n v="3320.96"/>
    <n v="0.41"/>
    <n v="1361.5935999999999"/>
    <n v="1959.3664000000001"/>
    <n v="2"/>
    <x v="256"/>
    <d v="2023-08-05T00:00:00"/>
    <x v="0"/>
    <x v="1"/>
    <n v="621.32000000000005"/>
    <x v="4"/>
  </r>
  <r>
    <s v="ORD100922"/>
    <x v="1"/>
    <x v="0"/>
    <n v="3321.88"/>
    <n v="0.33"/>
    <n v="1096.2204000000002"/>
    <n v="2225.6596"/>
    <n v="2"/>
    <x v="678"/>
    <d v="2024-03-11T00:00:00"/>
    <x v="1"/>
    <x v="2"/>
    <n v="426.77"/>
    <x v="5"/>
  </r>
  <r>
    <s v="ORD114488"/>
    <x v="0"/>
    <x v="3"/>
    <n v="3322.34"/>
    <n v="0.28999999999999998"/>
    <n v="963.47860000000003"/>
    <n v="2358.8614000000002"/>
    <n v="2"/>
    <x v="201"/>
    <d v="2023-04-15T00:00:00"/>
    <x v="1"/>
    <x v="0"/>
    <n v="957.18"/>
    <x v="3"/>
  </r>
  <r>
    <s v="ORD101291"/>
    <x v="1"/>
    <x v="0"/>
    <n v="3323.01"/>
    <n v="0.48"/>
    <n v="1595.0448000000001"/>
    <n v="1727.9652000000001"/>
    <n v="2"/>
    <x v="410"/>
    <d v="2023-05-04T00:00:00"/>
    <x v="0"/>
    <x v="1"/>
    <n v="663.37"/>
    <x v="2"/>
  </r>
  <r>
    <s v="ORD115181"/>
    <x v="1"/>
    <x v="1"/>
    <n v="3324"/>
    <n v="0.42"/>
    <n v="1396.08"/>
    <n v="1927.92"/>
    <n v="2"/>
    <x v="519"/>
    <d v="2024-10-25T00:00:00"/>
    <x v="1"/>
    <x v="2"/>
    <n v="391.8"/>
    <x v="5"/>
  </r>
  <r>
    <s v="ORD112107"/>
    <x v="2"/>
    <x v="0"/>
    <n v="3334.38"/>
    <n v="0.26"/>
    <n v="866.93880000000001"/>
    <n v="2467.4412000000002"/>
    <n v="2"/>
    <x v="85"/>
    <d v="2024-08-21T00:00:00"/>
    <x v="2"/>
    <x v="2"/>
    <n v="301.29000000000002"/>
    <x v="0"/>
  </r>
  <r>
    <s v="ORD109291"/>
    <x v="3"/>
    <x v="3"/>
    <n v="3334.88"/>
    <n v="0.31"/>
    <n v="1033.8127999999999"/>
    <n v="2301.0672000000004"/>
    <n v="2"/>
    <x v="149"/>
    <d v="2023-07-18T00:00:00"/>
    <x v="1"/>
    <x v="1"/>
    <n v="756.97"/>
    <x v="4"/>
  </r>
  <r>
    <s v="ORD113532"/>
    <x v="2"/>
    <x v="1"/>
    <n v="3340.87"/>
    <n v="0.45"/>
    <n v="1503.3915"/>
    <n v="1837.4784999999999"/>
    <n v="2"/>
    <x v="416"/>
    <d v="2024-05-09T00:00:00"/>
    <x v="0"/>
    <x v="1"/>
    <n v="528.20000000000005"/>
    <x v="0"/>
  </r>
  <r>
    <s v="ORD111225"/>
    <x v="2"/>
    <x v="4"/>
    <n v="3342.84"/>
    <n v="0.28999999999999998"/>
    <n v="969.42359999999996"/>
    <n v="2373.4164000000001"/>
    <n v="2"/>
    <x v="302"/>
    <d v="2024-12-08T00:00:00"/>
    <x v="0"/>
    <x v="0"/>
    <n v="209.38"/>
    <x v="0"/>
  </r>
  <r>
    <s v="ORD109916"/>
    <x v="3"/>
    <x v="3"/>
    <n v="3345.09"/>
    <n v="0.13"/>
    <n v="434.86170000000004"/>
    <n v="2910.2283000000002"/>
    <n v="2"/>
    <x v="668"/>
    <d v="2023-03-14T00:00:00"/>
    <x v="2"/>
    <x v="0"/>
    <n v="644.16999999999996"/>
    <x v="4"/>
  </r>
  <r>
    <s v="ORD111310"/>
    <x v="2"/>
    <x v="0"/>
    <n v="3348.72"/>
    <n v="0.49"/>
    <n v="1640.8727999999999"/>
    <n v="1707.8471999999999"/>
    <n v="2"/>
    <x v="556"/>
    <d v="2023-02-11T00:00:00"/>
    <x v="2"/>
    <x v="2"/>
    <n v="781.95"/>
    <x v="4"/>
  </r>
  <r>
    <s v="ORD109275"/>
    <x v="0"/>
    <x v="0"/>
    <n v="3354.05"/>
    <n v="0.16"/>
    <n v="536.64800000000002"/>
    <n v="2817.402"/>
    <n v="2"/>
    <x v="459"/>
    <d v="2024-01-17T00:00:00"/>
    <x v="1"/>
    <x v="2"/>
    <n v="435.15"/>
    <x v="5"/>
  </r>
  <r>
    <s v="ORD105905"/>
    <x v="0"/>
    <x v="2"/>
    <n v="3354.68"/>
    <n v="0.49"/>
    <n v="1643.7931999999998"/>
    <n v="1710.8868"/>
    <n v="2"/>
    <x v="583"/>
    <d v="2023-10-10T00:00:00"/>
    <x v="1"/>
    <x v="1"/>
    <n v="725.25"/>
    <x v="1"/>
  </r>
  <r>
    <s v="ORD112597"/>
    <x v="2"/>
    <x v="3"/>
    <n v="3356.22"/>
    <n v="0.43"/>
    <n v="1443.1745999999998"/>
    <n v="1913.0454"/>
    <n v="2"/>
    <x v="214"/>
    <d v="2024-09-02T00:00:00"/>
    <x v="1"/>
    <x v="2"/>
    <n v="715.63"/>
    <x v="2"/>
  </r>
  <r>
    <s v="ORD106249"/>
    <x v="2"/>
    <x v="0"/>
    <n v="3360.37"/>
    <n v="0.13"/>
    <n v="436.84809999999999"/>
    <n v="2923.5218999999997"/>
    <n v="2"/>
    <x v="512"/>
    <d v="2024-07-17T00:00:00"/>
    <x v="1"/>
    <x v="2"/>
    <n v="986.76"/>
    <x v="1"/>
  </r>
  <r>
    <s v="ORD100441"/>
    <x v="3"/>
    <x v="2"/>
    <n v="3361.01"/>
    <n v="0.11"/>
    <n v="369.71110000000004"/>
    <n v="2991.2989000000002"/>
    <n v="2"/>
    <x v="92"/>
    <d v="2023-12-14T00:00:00"/>
    <x v="0"/>
    <x v="2"/>
    <n v="887.13"/>
    <x v="4"/>
  </r>
  <r>
    <s v="ORD105096"/>
    <x v="2"/>
    <x v="2"/>
    <n v="3362.01"/>
    <n v="0.27"/>
    <n v="907.74270000000013"/>
    <n v="2454.2673"/>
    <n v="2"/>
    <x v="562"/>
    <d v="2024-03-24T00:00:00"/>
    <x v="0"/>
    <x v="1"/>
    <n v="251.42"/>
    <x v="0"/>
  </r>
  <r>
    <s v="ORD112729"/>
    <x v="2"/>
    <x v="0"/>
    <n v="3362.34"/>
    <n v="0.16"/>
    <n v="537.97440000000006"/>
    <n v="2824.3656000000001"/>
    <n v="2"/>
    <x v="363"/>
    <d v="2023-12-05T00:00:00"/>
    <x v="2"/>
    <x v="1"/>
    <n v="388.24"/>
    <x v="4"/>
  </r>
  <r>
    <s v="ORD107111"/>
    <x v="3"/>
    <x v="0"/>
    <n v="3367.43"/>
    <n v="0.12"/>
    <n v="404.09159999999997"/>
    <n v="2963.3383999999996"/>
    <n v="2"/>
    <x v="681"/>
    <d v="2023-12-20T00:00:00"/>
    <x v="0"/>
    <x v="1"/>
    <n v="579.36"/>
    <x v="3"/>
  </r>
  <r>
    <s v="ORD113633"/>
    <x v="3"/>
    <x v="3"/>
    <n v="3368.19"/>
    <n v="0.06"/>
    <n v="202.09139999999999"/>
    <n v="3166.0986000000003"/>
    <n v="2"/>
    <x v="289"/>
    <d v="2024-01-29T00:00:00"/>
    <x v="2"/>
    <x v="2"/>
    <n v="247.84"/>
    <x v="2"/>
  </r>
  <r>
    <s v="ORD111313"/>
    <x v="1"/>
    <x v="2"/>
    <n v="3372.22"/>
    <n v="0.23"/>
    <n v="775.61059999999998"/>
    <n v="2596.6093999999998"/>
    <n v="2"/>
    <x v="272"/>
    <d v="2023-01-21T00:00:00"/>
    <x v="2"/>
    <x v="1"/>
    <n v="332.15"/>
    <x v="4"/>
  </r>
  <r>
    <s v="ORD109292"/>
    <x v="3"/>
    <x v="1"/>
    <n v="3373.84"/>
    <n v="0.22"/>
    <n v="742.24480000000005"/>
    <n v="2631.5952000000002"/>
    <n v="2"/>
    <x v="502"/>
    <d v="2024-11-23T00:00:00"/>
    <x v="2"/>
    <x v="2"/>
    <n v="745.65"/>
    <x v="1"/>
  </r>
  <r>
    <s v="ORD105116"/>
    <x v="3"/>
    <x v="0"/>
    <n v="3373.91"/>
    <n v="0.06"/>
    <n v="202.43459999999999"/>
    <n v="3171.4753999999998"/>
    <n v="2"/>
    <x v="167"/>
    <d v="2023-11-02T00:00:00"/>
    <x v="2"/>
    <x v="0"/>
    <n v="659.51"/>
    <x v="4"/>
  </r>
  <r>
    <s v="ORD106467"/>
    <x v="0"/>
    <x v="1"/>
    <n v="3375.35"/>
    <n v="0.26"/>
    <n v="877.59100000000001"/>
    <n v="2497.759"/>
    <n v="2"/>
    <x v="425"/>
    <d v="2023-02-01T00:00:00"/>
    <x v="0"/>
    <x v="1"/>
    <n v="538.76"/>
    <x v="2"/>
  </r>
  <r>
    <s v="ORD113728"/>
    <x v="1"/>
    <x v="0"/>
    <n v="3377.4"/>
    <n v="0.16"/>
    <n v="540.38400000000001"/>
    <n v="2837.0160000000001"/>
    <n v="2"/>
    <x v="470"/>
    <d v="2024-12-14T00:00:00"/>
    <x v="1"/>
    <x v="0"/>
    <n v="396.01"/>
    <x v="4"/>
  </r>
  <r>
    <s v="ORD108297"/>
    <x v="3"/>
    <x v="1"/>
    <n v="3377.77"/>
    <n v="0.43"/>
    <n v="1452.4411"/>
    <n v="1925.3289"/>
    <n v="2"/>
    <x v="77"/>
    <d v="2023-09-27T00:00:00"/>
    <x v="2"/>
    <x v="1"/>
    <n v="986.61"/>
    <x v="3"/>
  </r>
  <r>
    <s v="ORD113025"/>
    <x v="2"/>
    <x v="0"/>
    <n v="3380.12"/>
    <n v="0.4"/>
    <n v="1352.048"/>
    <n v="2028.0719999999999"/>
    <n v="2"/>
    <x v="548"/>
    <d v="2024-11-27T00:00:00"/>
    <x v="0"/>
    <x v="1"/>
    <n v="296.25"/>
    <x v="1"/>
  </r>
  <r>
    <s v="ORD102304"/>
    <x v="1"/>
    <x v="4"/>
    <n v="3382.98"/>
    <n v="0.21"/>
    <n v="710.42579999999998"/>
    <n v="2672.5542"/>
    <n v="2"/>
    <x v="711"/>
    <d v="2024-08-12T00:00:00"/>
    <x v="2"/>
    <x v="2"/>
    <n v="170.8"/>
    <x v="1"/>
  </r>
  <r>
    <s v="ORD112856"/>
    <x v="3"/>
    <x v="2"/>
    <n v="3385.47"/>
    <n v="0.25"/>
    <n v="846.36749999999995"/>
    <n v="2539.1025"/>
    <n v="2"/>
    <x v="70"/>
    <d v="2024-07-17T00:00:00"/>
    <x v="2"/>
    <x v="2"/>
    <n v="920.42"/>
    <x v="2"/>
  </r>
  <r>
    <s v="ORD103706"/>
    <x v="1"/>
    <x v="3"/>
    <n v="3386.49"/>
    <n v="0.02"/>
    <n v="67.729799999999997"/>
    <n v="3318.7601999999997"/>
    <n v="2"/>
    <x v="610"/>
    <d v="2023-09-19T00:00:00"/>
    <x v="1"/>
    <x v="2"/>
    <n v="758.76"/>
    <x v="3"/>
  </r>
  <r>
    <s v="ORD115313"/>
    <x v="1"/>
    <x v="0"/>
    <n v="3386.85"/>
    <n v="0.13"/>
    <n v="440.29050000000001"/>
    <n v="2946.5594999999998"/>
    <n v="2"/>
    <x v="657"/>
    <d v="2024-10-19T00:00:00"/>
    <x v="0"/>
    <x v="0"/>
    <n v="972.48"/>
    <x v="2"/>
  </r>
  <r>
    <s v="ORD109579"/>
    <x v="2"/>
    <x v="1"/>
    <n v="3386.97"/>
    <n v="0.15"/>
    <n v="508.04549999999995"/>
    <n v="2878.9245000000001"/>
    <n v="2"/>
    <x v="332"/>
    <d v="2024-05-08T00:00:00"/>
    <x v="2"/>
    <x v="2"/>
    <n v="194.54"/>
    <x v="0"/>
  </r>
  <r>
    <s v="ORD111664"/>
    <x v="2"/>
    <x v="4"/>
    <n v="3388.41"/>
    <n v="0.08"/>
    <n v="271.07279999999997"/>
    <n v="3117.3371999999999"/>
    <n v="2"/>
    <x v="711"/>
    <d v="2024-08-10T00:00:00"/>
    <x v="0"/>
    <x v="0"/>
    <n v="375.21"/>
    <x v="0"/>
  </r>
  <r>
    <s v="ORD108421"/>
    <x v="0"/>
    <x v="3"/>
    <n v="3389.22"/>
    <n v="0.43"/>
    <n v="1457.3645999999999"/>
    <n v="1931.8553999999999"/>
    <n v="2"/>
    <x v="659"/>
    <d v="2023-06-01T00:00:00"/>
    <x v="2"/>
    <x v="2"/>
    <n v="460.08"/>
    <x v="3"/>
  </r>
  <r>
    <s v="ORD107218"/>
    <x v="3"/>
    <x v="1"/>
    <n v="3390.87"/>
    <n v="0.32"/>
    <n v="1085.0783999999999"/>
    <n v="2305.7916"/>
    <n v="2"/>
    <x v="212"/>
    <d v="2023-05-17T00:00:00"/>
    <x v="2"/>
    <x v="0"/>
    <n v="184.19"/>
    <x v="0"/>
  </r>
  <r>
    <s v="ORD105524"/>
    <x v="3"/>
    <x v="4"/>
    <n v="3391.05"/>
    <n v="0.48"/>
    <n v="1627.704"/>
    <n v="1763.3460000000002"/>
    <n v="2"/>
    <x v="182"/>
    <d v="2024-10-30T00:00:00"/>
    <x v="0"/>
    <x v="1"/>
    <n v="710.63"/>
    <x v="3"/>
  </r>
  <r>
    <s v="ORD110362"/>
    <x v="3"/>
    <x v="1"/>
    <n v="3391.35"/>
    <n v="0.4"/>
    <n v="1356.54"/>
    <n v="2034.81"/>
    <n v="2"/>
    <x v="310"/>
    <d v="2024-02-16T00:00:00"/>
    <x v="0"/>
    <x v="0"/>
    <n v="844.92"/>
    <x v="4"/>
  </r>
  <r>
    <s v="ORD113773"/>
    <x v="3"/>
    <x v="1"/>
    <n v="3396.5"/>
    <n v="0"/>
    <n v="0"/>
    <n v="3396.5"/>
    <n v="2"/>
    <x v="304"/>
    <d v="2024-03-27T00:00:00"/>
    <x v="0"/>
    <x v="2"/>
    <n v="876.15"/>
    <x v="3"/>
  </r>
  <r>
    <s v="ORD113071"/>
    <x v="0"/>
    <x v="0"/>
    <n v="3397.52"/>
    <n v="0.42"/>
    <n v="1426.9584"/>
    <n v="1970.5616"/>
    <n v="2"/>
    <x v="682"/>
    <d v="2023-03-26T00:00:00"/>
    <x v="2"/>
    <x v="0"/>
    <n v="194.08"/>
    <x v="5"/>
  </r>
  <r>
    <s v="ORD103826"/>
    <x v="3"/>
    <x v="4"/>
    <n v="3399.16"/>
    <n v="0.2"/>
    <n v="679.83199999999999"/>
    <n v="2719.328"/>
    <n v="2"/>
    <x v="425"/>
    <d v="2023-02-07T00:00:00"/>
    <x v="1"/>
    <x v="0"/>
    <n v="765.85"/>
    <x v="4"/>
  </r>
  <r>
    <s v="ORD109984"/>
    <x v="2"/>
    <x v="0"/>
    <n v="3402.07"/>
    <n v="0.16"/>
    <n v="544.33120000000008"/>
    <n v="2857.7388000000001"/>
    <n v="2"/>
    <x v="563"/>
    <d v="2023-07-17T00:00:00"/>
    <x v="0"/>
    <x v="2"/>
    <n v="644.62"/>
    <x v="2"/>
  </r>
  <r>
    <s v="ORD114043"/>
    <x v="2"/>
    <x v="4"/>
    <n v="3412.41"/>
    <n v="0.28000000000000003"/>
    <n v="955.47480000000007"/>
    <n v="2456.9351999999999"/>
    <n v="2"/>
    <x v="726"/>
    <d v="2024-05-25T00:00:00"/>
    <x v="2"/>
    <x v="1"/>
    <n v="595.48"/>
    <x v="4"/>
  </r>
  <r>
    <s v="ORD105126"/>
    <x v="2"/>
    <x v="3"/>
    <n v="3413.55"/>
    <n v="0.4"/>
    <n v="1365.42"/>
    <n v="2048.13"/>
    <n v="2"/>
    <x v="14"/>
    <d v="2023-01-30T00:00:00"/>
    <x v="2"/>
    <x v="1"/>
    <n v="493.37"/>
    <x v="5"/>
  </r>
  <r>
    <s v="ORD108466"/>
    <x v="1"/>
    <x v="0"/>
    <n v="3413.77"/>
    <n v="0.34"/>
    <n v="1160.6818000000001"/>
    <n v="2253.0882000000001"/>
    <n v="2"/>
    <x v="97"/>
    <d v="2024-11-04T00:00:00"/>
    <x v="2"/>
    <x v="2"/>
    <n v="759.92"/>
    <x v="1"/>
  </r>
  <r>
    <s v="ORD109155"/>
    <x v="0"/>
    <x v="0"/>
    <n v="3413.85"/>
    <n v="0.03"/>
    <n v="102.41549999999999"/>
    <n v="3311.4344999999998"/>
    <n v="2"/>
    <x v="87"/>
    <d v="2023-01-05T00:00:00"/>
    <x v="0"/>
    <x v="2"/>
    <n v="671.74"/>
    <x v="3"/>
  </r>
  <r>
    <s v="ORD108126"/>
    <x v="2"/>
    <x v="0"/>
    <n v="3419.4"/>
    <n v="0.35"/>
    <n v="1196.79"/>
    <n v="2222.61"/>
    <n v="2"/>
    <x v="555"/>
    <d v="2023-01-17T00:00:00"/>
    <x v="1"/>
    <x v="1"/>
    <n v="401.29"/>
    <x v="1"/>
  </r>
  <r>
    <s v="ORD106314"/>
    <x v="3"/>
    <x v="0"/>
    <n v="3421.05"/>
    <n v="0.04"/>
    <n v="136.84200000000001"/>
    <n v="3284.2080000000001"/>
    <n v="2"/>
    <x v="618"/>
    <d v="2024-01-02T00:00:00"/>
    <x v="2"/>
    <x v="1"/>
    <n v="322.68"/>
    <x v="0"/>
  </r>
  <r>
    <s v="ORD110511"/>
    <x v="3"/>
    <x v="4"/>
    <n v="3428.56"/>
    <n v="0.41"/>
    <n v="1405.7095999999999"/>
    <n v="2022.8504"/>
    <n v="2"/>
    <x v="579"/>
    <d v="2024-09-21T00:00:00"/>
    <x v="0"/>
    <x v="0"/>
    <n v="354.16"/>
    <x v="1"/>
  </r>
  <r>
    <s v="ORD101689"/>
    <x v="3"/>
    <x v="0"/>
    <n v="3433.16"/>
    <n v="0.41"/>
    <n v="1407.5955999999999"/>
    <n v="2025.5644"/>
    <n v="2"/>
    <x v="608"/>
    <d v="2023-01-25T00:00:00"/>
    <x v="0"/>
    <x v="1"/>
    <n v="577.45000000000005"/>
    <x v="4"/>
  </r>
  <r>
    <s v="ORD111684"/>
    <x v="3"/>
    <x v="0"/>
    <n v="3438.04"/>
    <n v="0.17"/>
    <n v="584.46680000000003"/>
    <n v="2853.5731999999998"/>
    <n v="2"/>
    <x v="298"/>
    <d v="2023-02-23T00:00:00"/>
    <x v="0"/>
    <x v="0"/>
    <n v="841.86"/>
    <x v="4"/>
  </r>
  <r>
    <s v="ORD105988"/>
    <x v="0"/>
    <x v="1"/>
    <n v="3441.48"/>
    <n v="0.1"/>
    <n v="344.14800000000002"/>
    <n v="3097.3319999999999"/>
    <n v="2"/>
    <x v="295"/>
    <d v="2024-03-13T00:00:00"/>
    <x v="1"/>
    <x v="2"/>
    <n v="602.73"/>
    <x v="0"/>
  </r>
  <r>
    <s v="ORD108679"/>
    <x v="2"/>
    <x v="3"/>
    <n v="3448.37"/>
    <n v="0.06"/>
    <n v="206.90219999999999"/>
    <n v="3241.4677999999999"/>
    <n v="2"/>
    <x v="642"/>
    <d v="2023-06-18T00:00:00"/>
    <x v="2"/>
    <x v="0"/>
    <n v="1000.86"/>
    <x v="1"/>
  </r>
  <r>
    <s v="ORD113821"/>
    <x v="3"/>
    <x v="0"/>
    <n v="3448.43"/>
    <n v="0.02"/>
    <n v="68.968599999999995"/>
    <n v="3379.4613999999997"/>
    <n v="2"/>
    <x v="87"/>
    <d v="2023-01-05T00:00:00"/>
    <x v="0"/>
    <x v="0"/>
    <n v="495.1"/>
    <x v="4"/>
  </r>
  <r>
    <s v="ORD102556"/>
    <x v="3"/>
    <x v="0"/>
    <n v="3450.47"/>
    <n v="0.09"/>
    <n v="310.54229999999995"/>
    <n v="3139.9276999999997"/>
    <n v="2"/>
    <x v="319"/>
    <d v="2024-03-09T00:00:00"/>
    <x v="0"/>
    <x v="1"/>
    <n v="739.2"/>
    <x v="3"/>
  </r>
  <r>
    <s v="ORD100343"/>
    <x v="2"/>
    <x v="1"/>
    <n v="3450.74"/>
    <n v="0.28000000000000003"/>
    <n v="966.20720000000006"/>
    <n v="2484.5328"/>
    <n v="2"/>
    <x v="695"/>
    <d v="2024-10-09T00:00:00"/>
    <x v="0"/>
    <x v="0"/>
    <n v="413.97"/>
    <x v="2"/>
  </r>
  <r>
    <s v="ORD106869"/>
    <x v="1"/>
    <x v="1"/>
    <n v="3451.19"/>
    <n v="0.3"/>
    <n v="1035.357"/>
    <n v="2415.8330000000001"/>
    <n v="2"/>
    <x v="15"/>
    <d v="2023-08-31T00:00:00"/>
    <x v="2"/>
    <x v="1"/>
    <n v="404.73"/>
    <x v="3"/>
  </r>
  <r>
    <s v="ORD102562"/>
    <x v="3"/>
    <x v="3"/>
    <n v="3460.09"/>
    <n v="0.21"/>
    <n v="726.61890000000005"/>
    <n v="2733.4711000000002"/>
    <n v="2"/>
    <x v="339"/>
    <d v="2023-02-23T00:00:00"/>
    <x v="1"/>
    <x v="0"/>
    <n v="650.96"/>
    <x v="4"/>
  </r>
  <r>
    <s v="ORD102439"/>
    <x v="0"/>
    <x v="1"/>
    <n v="3466.11"/>
    <n v="0.38"/>
    <n v="1317.1218000000001"/>
    <n v="2148.9881999999998"/>
    <n v="2"/>
    <x v="320"/>
    <d v="2023-08-29T00:00:00"/>
    <x v="0"/>
    <x v="0"/>
    <n v="500.49"/>
    <x v="0"/>
  </r>
  <r>
    <s v="ORD103269"/>
    <x v="2"/>
    <x v="2"/>
    <n v="3470.24"/>
    <n v="0.41"/>
    <n v="1422.7983999999999"/>
    <n v="2047.4415999999999"/>
    <n v="2"/>
    <x v="421"/>
    <d v="2024-08-03T00:00:00"/>
    <x v="1"/>
    <x v="2"/>
    <n v="428.55"/>
    <x v="1"/>
  </r>
  <r>
    <s v="ORD101370"/>
    <x v="0"/>
    <x v="3"/>
    <n v="3474.76"/>
    <n v="0.1"/>
    <n v="347.47600000000006"/>
    <n v="3127.2840000000001"/>
    <n v="2"/>
    <x v="596"/>
    <d v="2023-03-12T00:00:00"/>
    <x v="0"/>
    <x v="1"/>
    <n v="824.15"/>
    <x v="2"/>
  </r>
  <r>
    <s v="ORD100845"/>
    <x v="1"/>
    <x v="3"/>
    <n v="3478.94"/>
    <n v="0.46"/>
    <n v="1600.3124"/>
    <n v="1878.6276"/>
    <n v="2"/>
    <x v="38"/>
    <d v="2024-01-16T00:00:00"/>
    <x v="1"/>
    <x v="2"/>
    <n v="749.42"/>
    <x v="0"/>
  </r>
  <r>
    <s v="ORD107813"/>
    <x v="1"/>
    <x v="3"/>
    <n v="3483.3"/>
    <n v="0.23"/>
    <n v="801.15900000000011"/>
    <n v="2682.1410000000001"/>
    <n v="2"/>
    <x v="673"/>
    <d v="2023-06-13T00:00:00"/>
    <x v="2"/>
    <x v="1"/>
    <n v="539.29"/>
    <x v="4"/>
  </r>
  <r>
    <s v="ORD101705"/>
    <x v="3"/>
    <x v="3"/>
    <n v="3485.29"/>
    <n v="0.38"/>
    <n v="1324.4102"/>
    <n v="2160.8797999999997"/>
    <n v="2"/>
    <x v="375"/>
    <d v="2024-09-19T00:00:00"/>
    <x v="0"/>
    <x v="2"/>
    <n v="279.02999999999997"/>
    <x v="3"/>
  </r>
  <r>
    <s v="ORD105234"/>
    <x v="0"/>
    <x v="4"/>
    <n v="3486.72"/>
    <n v="0.43"/>
    <n v="1499.2895999999998"/>
    <n v="1987.4304"/>
    <n v="2"/>
    <x v="71"/>
    <d v="2023-08-18T00:00:00"/>
    <x v="2"/>
    <x v="1"/>
    <n v="680.82"/>
    <x v="4"/>
  </r>
  <r>
    <s v="ORD102607"/>
    <x v="1"/>
    <x v="4"/>
    <n v="3493.46"/>
    <n v="0.19"/>
    <n v="663.75739999999996"/>
    <n v="2829.7026000000001"/>
    <n v="2"/>
    <x v="120"/>
    <d v="2023-05-12T00:00:00"/>
    <x v="2"/>
    <x v="1"/>
    <n v="645.44000000000005"/>
    <x v="2"/>
  </r>
  <r>
    <s v="ORD104335"/>
    <x v="1"/>
    <x v="2"/>
    <n v="3502.54"/>
    <n v="0.48"/>
    <n v="1681.2192"/>
    <n v="1821.3208"/>
    <n v="2"/>
    <x v="692"/>
    <d v="2024-08-12T00:00:00"/>
    <x v="2"/>
    <x v="1"/>
    <n v="509.08"/>
    <x v="4"/>
  </r>
  <r>
    <s v="ORD105278"/>
    <x v="0"/>
    <x v="0"/>
    <n v="3505.67"/>
    <n v="0.21"/>
    <n v="736.19069999999999"/>
    <n v="2769.4793"/>
    <n v="2"/>
    <x v="422"/>
    <d v="2023-11-15T00:00:00"/>
    <x v="1"/>
    <x v="0"/>
    <n v="1042.94"/>
    <x v="0"/>
  </r>
  <r>
    <s v="ORD114483"/>
    <x v="3"/>
    <x v="0"/>
    <n v="3505.82"/>
    <n v="0.49"/>
    <n v="1717.8518000000001"/>
    <n v="1787.9682"/>
    <n v="2"/>
    <x v="619"/>
    <d v="2024-09-14T00:00:00"/>
    <x v="1"/>
    <x v="0"/>
    <n v="653.13"/>
    <x v="3"/>
  </r>
  <r>
    <s v="ORD109359"/>
    <x v="0"/>
    <x v="3"/>
    <n v="3506.54"/>
    <n v="0.46"/>
    <n v="1613.0084000000002"/>
    <n v="1893.5315999999998"/>
    <n v="2"/>
    <x v="341"/>
    <d v="2023-06-27T00:00:00"/>
    <x v="0"/>
    <x v="0"/>
    <n v="833.91"/>
    <x v="5"/>
  </r>
  <r>
    <s v="ORD109427"/>
    <x v="3"/>
    <x v="2"/>
    <n v="3507.05"/>
    <n v="0.27"/>
    <n v="946.90350000000012"/>
    <n v="2560.1464999999998"/>
    <n v="2"/>
    <x v="159"/>
    <d v="2024-02-27T00:00:00"/>
    <x v="2"/>
    <x v="0"/>
    <n v="368.22"/>
    <x v="2"/>
  </r>
  <r>
    <s v="ORD105775"/>
    <x v="0"/>
    <x v="1"/>
    <n v="3508.47"/>
    <n v="0.12"/>
    <n v="421.01639999999998"/>
    <n v="3087.4535999999998"/>
    <n v="2"/>
    <x v="421"/>
    <d v="2024-08-02T00:00:00"/>
    <x v="1"/>
    <x v="0"/>
    <n v="241.94"/>
    <x v="0"/>
  </r>
  <r>
    <s v="ORD104795"/>
    <x v="2"/>
    <x v="2"/>
    <n v="3511.47"/>
    <n v="0.44"/>
    <n v="1545.0467999999998"/>
    <n v="1966.4232"/>
    <n v="2"/>
    <x v="250"/>
    <d v="2023-08-25T00:00:00"/>
    <x v="1"/>
    <x v="2"/>
    <n v="598.01"/>
    <x v="3"/>
  </r>
  <r>
    <s v="ORD111319"/>
    <x v="2"/>
    <x v="1"/>
    <n v="3519.5"/>
    <n v="0.1"/>
    <n v="351.95000000000005"/>
    <n v="3167.55"/>
    <n v="2"/>
    <x v="653"/>
    <d v="2024-03-23T00:00:00"/>
    <x v="2"/>
    <x v="1"/>
    <n v="257.70999999999998"/>
    <x v="2"/>
  </r>
  <r>
    <s v="ORD102460"/>
    <x v="3"/>
    <x v="1"/>
    <n v="3523.03"/>
    <n v="0.25"/>
    <n v="880.75750000000005"/>
    <n v="2642.2725"/>
    <n v="2"/>
    <x v="15"/>
    <d v="2023-08-30T00:00:00"/>
    <x v="0"/>
    <x v="1"/>
    <n v="216.45"/>
    <x v="0"/>
  </r>
  <r>
    <s v="ORD107748"/>
    <x v="2"/>
    <x v="3"/>
    <n v="3523.73"/>
    <n v="0.26"/>
    <n v="916.16980000000001"/>
    <n v="2607.5601999999999"/>
    <n v="2"/>
    <x v="293"/>
    <d v="2024-01-10T00:00:00"/>
    <x v="2"/>
    <x v="2"/>
    <n v="810.12"/>
    <x v="4"/>
  </r>
  <r>
    <s v="ORD106679"/>
    <x v="2"/>
    <x v="1"/>
    <n v="3524.41"/>
    <n v="0.3"/>
    <n v="1057.3229999999999"/>
    <n v="2467.087"/>
    <n v="2"/>
    <x v="672"/>
    <d v="2023-06-19T00:00:00"/>
    <x v="2"/>
    <x v="0"/>
    <n v="822.32"/>
    <x v="2"/>
  </r>
  <r>
    <s v="ORD114889"/>
    <x v="3"/>
    <x v="4"/>
    <n v="3526.68"/>
    <n v="0.38"/>
    <n v="1340.1384"/>
    <n v="2186.5415999999996"/>
    <n v="2"/>
    <x v="555"/>
    <d v="2023-01-15T00:00:00"/>
    <x v="0"/>
    <x v="1"/>
    <n v="425.64"/>
    <x v="4"/>
  </r>
  <r>
    <s v="ORD107703"/>
    <x v="0"/>
    <x v="4"/>
    <n v="3530.83"/>
    <n v="0.44"/>
    <n v="1553.5652"/>
    <n v="1977.2647999999999"/>
    <n v="2"/>
    <x v="668"/>
    <d v="2023-03-09T00:00:00"/>
    <x v="2"/>
    <x v="0"/>
    <n v="596.99"/>
    <x v="2"/>
  </r>
  <r>
    <s v="ORD104632"/>
    <x v="2"/>
    <x v="0"/>
    <n v="3535.81"/>
    <n v="0.05"/>
    <n v="176.79050000000001"/>
    <n v="3359.0194999999999"/>
    <n v="2"/>
    <x v="302"/>
    <d v="2024-12-08T00:00:00"/>
    <x v="2"/>
    <x v="2"/>
    <n v="274.48"/>
    <x v="0"/>
  </r>
  <r>
    <s v="ORD102743"/>
    <x v="1"/>
    <x v="0"/>
    <n v="3536.07"/>
    <n v="0.02"/>
    <n v="70.721400000000003"/>
    <n v="3465.3486000000003"/>
    <n v="2"/>
    <x v="417"/>
    <d v="2023-10-29T00:00:00"/>
    <x v="1"/>
    <x v="1"/>
    <n v="1004.15"/>
    <x v="2"/>
  </r>
  <r>
    <s v="ORD101937"/>
    <x v="2"/>
    <x v="2"/>
    <n v="3537.1"/>
    <n v="0.06"/>
    <n v="212.226"/>
    <n v="3324.8739999999998"/>
    <n v="2"/>
    <x v="172"/>
    <d v="2023-07-16T00:00:00"/>
    <x v="2"/>
    <x v="0"/>
    <n v="403.52"/>
    <x v="3"/>
  </r>
  <r>
    <s v="ORD102422"/>
    <x v="1"/>
    <x v="0"/>
    <n v="3537.37"/>
    <n v="0.39"/>
    <n v="1379.5743"/>
    <n v="2157.7956999999997"/>
    <n v="2"/>
    <x v="210"/>
    <d v="2024-05-11T00:00:00"/>
    <x v="2"/>
    <x v="0"/>
    <n v="355.6"/>
    <x v="2"/>
  </r>
  <r>
    <s v="ORD101146"/>
    <x v="0"/>
    <x v="4"/>
    <n v="3539.57"/>
    <n v="0.18"/>
    <n v="637.12260000000003"/>
    <n v="2902.4474"/>
    <n v="2"/>
    <x v="350"/>
    <d v="2023-06-10T00:00:00"/>
    <x v="1"/>
    <x v="2"/>
    <n v="630.21"/>
    <x v="5"/>
  </r>
  <r>
    <s v="ORD106177"/>
    <x v="0"/>
    <x v="3"/>
    <n v="3543.19"/>
    <n v="0.44"/>
    <n v="1559.0036"/>
    <n v="1984.1864"/>
    <n v="2"/>
    <x v="213"/>
    <d v="2024-04-15T00:00:00"/>
    <x v="0"/>
    <x v="2"/>
    <n v="850.04"/>
    <x v="2"/>
  </r>
  <r>
    <s v="ORD104836"/>
    <x v="2"/>
    <x v="3"/>
    <n v="3544.78"/>
    <n v="0.28000000000000003"/>
    <n v="992.53840000000014"/>
    <n v="2552.2416000000003"/>
    <n v="2"/>
    <x v="133"/>
    <d v="2024-10-08T00:00:00"/>
    <x v="2"/>
    <x v="0"/>
    <n v="799.91"/>
    <x v="0"/>
  </r>
  <r>
    <s v="ORD101809"/>
    <x v="2"/>
    <x v="0"/>
    <n v="3548.96"/>
    <n v="0.02"/>
    <n v="70.979200000000006"/>
    <n v="3477.9807999999998"/>
    <n v="2"/>
    <x v="181"/>
    <d v="2024-08-18T00:00:00"/>
    <x v="0"/>
    <x v="1"/>
    <n v="921.3"/>
    <x v="5"/>
  </r>
  <r>
    <s v="ORD105357"/>
    <x v="2"/>
    <x v="4"/>
    <n v="3554.29"/>
    <n v="0.46"/>
    <n v="1634.9734000000001"/>
    <n v="1919.3165999999999"/>
    <n v="2"/>
    <x v="565"/>
    <d v="2024-06-25T00:00:00"/>
    <x v="0"/>
    <x v="0"/>
    <n v="546.9"/>
    <x v="3"/>
  </r>
  <r>
    <s v="ORD104004"/>
    <x v="3"/>
    <x v="1"/>
    <n v="3555.88"/>
    <n v="0.25"/>
    <n v="888.97"/>
    <n v="2666.91"/>
    <n v="2"/>
    <x v="369"/>
    <d v="2023-12-09T00:00:00"/>
    <x v="2"/>
    <x v="2"/>
    <n v="274.43"/>
    <x v="2"/>
  </r>
  <r>
    <s v="ORD106945"/>
    <x v="0"/>
    <x v="0"/>
    <n v="3559.11"/>
    <n v="0.13"/>
    <n v="462.68430000000001"/>
    <n v="3096.4257000000002"/>
    <n v="2"/>
    <x v="704"/>
    <d v="2023-02-21T00:00:00"/>
    <x v="1"/>
    <x v="1"/>
    <n v="869.61"/>
    <x v="5"/>
  </r>
  <r>
    <s v="ORD107381"/>
    <x v="0"/>
    <x v="1"/>
    <n v="3560.14"/>
    <n v="0.49"/>
    <n v="1744.4685999999999"/>
    <n v="1815.6713999999999"/>
    <n v="2"/>
    <x v="273"/>
    <d v="2024-04-24T00:00:00"/>
    <x v="1"/>
    <x v="1"/>
    <n v="329.91"/>
    <x v="4"/>
  </r>
  <r>
    <s v="ORD105632"/>
    <x v="2"/>
    <x v="3"/>
    <n v="3560.19"/>
    <n v="0.46"/>
    <n v="1637.6874"/>
    <n v="1922.5026"/>
    <n v="2"/>
    <x v="147"/>
    <d v="2024-01-04T00:00:00"/>
    <x v="0"/>
    <x v="0"/>
    <n v="480.98"/>
    <x v="0"/>
  </r>
  <r>
    <s v="ORD105400"/>
    <x v="3"/>
    <x v="1"/>
    <n v="3561.77"/>
    <n v="0.47"/>
    <n v="1674.0319"/>
    <n v="1887.7381"/>
    <n v="2"/>
    <x v="180"/>
    <d v="2023-09-22T00:00:00"/>
    <x v="0"/>
    <x v="0"/>
    <n v="465.57"/>
    <x v="4"/>
  </r>
  <r>
    <s v="ORD106153"/>
    <x v="0"/>
    <x v="3"/>
    <n v="3561.77"/>
    <n v="0.31"/>
    <n v="1104.1487"/>
    <n v="2457.6212999999998"/>
    <n v="2"/>
    <x v="407"/>
    <d v="2024-12-08T00:00:00"/>
    <x v="2"/>
    <x v="0"/>
    <n v="537.05999999999995"/>
    <x v="4"/>
  </r>
  <r>
    <s v="ORD103630"/>
    <x v="3"/>
    <x v="2"/>
    <n v="3564.39"/>
    <n v="0.01"/>
    <n v="35.643900000000002"/>
    <n v="3528.7460999999998"/>
    <n v="2"/>
    <x v="678"/>
    <d v="2024-03-11T00:00:00"/>
    <x v="0"/>
    <x v="2"/>
    <n v="251.63"/>
    <x v="3"/>
  </r>
  <r>
    <s v="ORD114732"/>
    <x v="1"/>
    <x v="1"/>
    <n v="3576.09"/>
    <n v="0.45"/>
    <n v="1609.2405000000001"/>
    <n v="1966.8495"/>
    <n v="2"/>
    <x v="666"/>
    <d v="2024-12-28T00:00:00"/>
    <x v="2"/>
    <x v="1"/>
    <n v="499.01"/>
    <x v="5"/>
  </r>
  <r>
    <s v="ORD108402"/>
    <x v="0"/>
    <x v="3"/>
    <n v="3577.54"/>
    <n v="0.28000000000000003"/>
    <n v="1001.7112000000001"/>
    <n v="2575.8287999999998"/>
    <n v="2"/>
    <x v="493"/>
    <d v="2024-03-01T00:00:00"/>
    <x v="2"/>
    <x v="0"/>
    <n v="1015.47"/>
    <x v="5"/>
  </r>
  <r>
    <s v="ORD102150"/>
    <x v="1"/>
    <x v="0"/>
    <n v="3582.79"/>
    <n v="0.31"/>
    <n v="1110.6649"/>
    <n v="2472.1251000000002"/>
    <n v="2"/>
    <x v="389"/>
    <d v="2023-12-11T00:00:00"/>
    <x v="2"/>
    <x v="2"/>
    <n v="638.04"/>
    <x v="2"/>
  </r>
  <r>
    <s v="ORD103893"/>
    <x v="1"/>
    <x v="3"/>
    <n v="3602.92"/>
    <n v="0.42"/>
    <n v="1513.2264"/>
    <n v="2089.6936000000001"/>
    <n v="2"/>
    <x v="586"/>
    <d v="2024-09-18T00:00:00"/>
    <x v="1"/>
    <x v="2"/>
    <n v="832.02"/>
    <x v="2"/>
  </r>
  <r>
    <s v="ORD108754"/>
    <x v="0"/>
    <x v="3"/>
    <n v="3604.16"/>
    <n v="0.34"/>
    <n v="1225.4144000000001"/>
    <n v="2378.7455999999997"/>
    <n v="2"/>
    <x v="528"/>
    <d v="2024-05-04T00:00:00"/>
    <x v="2"/>
    <x v="2"/>
    <n v="529.08000000000004"/>
    <x v="4"/>
  </r>
  <r>
    <s v="ORD102696"/>
    <x v="3"/>
    <x v="4"/>
    <n v="3605.76"/>
    <n v="0.35"/>
    <n v="1262.0160000000001"/>
    <n v="2343.7440000000001"/>
    <n v="2"/>
    <x v="484"/>
    <d v="2023-03-27T00:00:00"/>
    <x v="0"/>
    <x v="1"/>
    <n v="959.16"/>
    <x v="3"/>
  </r>
  <r>
    <s v="ORD113610"/>
    <x v="0"/>
    <x v="0"/>
    <n v="3607.36"/>
    <n v="0.08"/>
    <n v="288.58879999999999"/>
    <n v="3318.7712000000001"/>
    <n v="2"/>
    <x v="39"/>
    <d v="2023-06-24T00:00:00"/>
    <x v="2"/>
    <x v="0"/>
    <n v="680.52"/>
    <x v="1"/>
  </r>
  <r>
    <s v="ORD102239"/>
    <x v="1"/>
    <x v="4"/>
    <n v="3607.54"/>
    <n v="0.14000000000000001"/>
    <n v="505.05560000000003"/>
    <n v="3102.4843999999998"/>
    <n v="2"/>
    <x v="441"/>
    <d v="2024-03-23T00:00:00"/>
    <x v="2"/>
    <x v="2"/>
    <n v="593.08000000000004"/>
    <x v="4"/>
  </r>
  <r>
    <s v="ORD101088"/>
    <x v="3"/>
    <x v="0"/>
    <n v="3607.65"/>
    <n v="0.16"/>
    <n v="577.22400000000005"/>
    <n v="3030.4259999999999"/>
    <n v="2"/>
    <x v="308"/>
    <d v="2024-01-25T00:00:00"/>
    <x v="0"/>
    <x v="0"/>
    <n v="420.9"/>
    <x v="2"/>
  </r>
  <r>
    <s v="ORD110864"/>
    <x v="0"/>
    <x v="2"/>
    <n v="3613.23"/>
    <n v="0.3"/>
    <n v="1083.9690000000001"/>
    <n v="2529.261"/>
    <n v="2"/>
    <x v="196"/>
    <d v="2024-05-01T00:00:00"/>
    <x v="2"/>
    <x v="1"/>
    <n v="978.08"/>
    <x v="0"/>
  </r>
  <r>
    <s v="ORD108350"/>
    <x v="0"/>
    <x v="4"/>
    <n v="3620.77"/>
    <n v="0.06"/>
    <n v="217.24619999999999"/>
    <n v="3403.5237999999999"/>
    <n v="2"/>
    <x v="442"/>
    <d v="2023-10-24T00:00:00"/>
    <x v="0"/>
    <x v="2"/>
    <n v="819.6"/>
    <x v="1"/>
  </r>
  <r>
    <s v="ORD113165"/>
    <x v="2"/>
    <x v="1"/>
    <n v="3628.87"/>
    <n v="0.43"/>
    <n v="1560.4141"/>
    <n v="2068.4558999999999"/>
    <n v="2"/>
    <x v="224"/>
    <d v="2024-08-28T00:00:00"/>
    <x v="0"/>
    <x v="1"/>
    <n v="238.03"/>
    <x v="2"/>
  </r>
  <r>
    <s v="ORD113367"/>
    <x v="1"/>
    <x v="0"/>
    <n v="3629.11"/>
    <n v="0.22"/>
    <n v="798.40420000000006"/>
    <n v="2830.7058000000002"/>
    <n v="2"/>
    <x v="430"/>
    <d v="2024-02-26T00:00:00"/>
    <x v="1"/>
    <x v="2"/>
    <n v="417.43"/>
    <x v="1"/>
  </r>
  <r>
    <s v="ORD105710"/>
    <x v="2"/>
    <x v="2"/>
    <n v="3629.24"/>
    <n v="0.37"/>
    <n v="1342.8188"/>
    <n v="2286.4211999999998"/>
    <n v="2"/>
    <x v="501"/>
    <d v="2024-03-19T00:00:00"/>
    <x v="2"/>
    <x v="0"/>
    <n v="912.69"/>
    <x v="2"/>
  </r>
  <r>
    <s v="ORD103989"/>
    <x v="3"/>
    <x v="2"/>
    <n v="3630.29"/>
    <n v="0.32"/>
    <n v="1161.6928"/>
    <n v="2468.5972000000002"/>
    <n v="2"/>
    <x v="692"/>
    <d v="2024-08-14T00:00:00"/>
    <x v="1"/>
    <x v="1"/>
    <n v="970.33"/>
    <x v="2"/>
  </r>
  <r>
    <s v="ORD105029"/>
    <x v="1"/>
    <x v="4"/>
    <n v="3634.08"/>
    <n v="0.48"/>
    <n v="1744.3583999999998"/>
    <n v="1889.7216000000001"/>
    <n v="2"/>
    <x v="673"/>
    <d v="2023-06-15T00:00:00"/>
    <x v="0"/>
    <x v="1"/>
    <n v="1085.77"/>
    <x v="5"/>
  </r>
  <r>
    <s v="ORD104357"/>
    <x v="2"/>
    <x v="1"/>
    <n v="3636.6"/>
    <n v="0.08"/>
    <n v="290.928"/>
    <n v="3345.672"/>
    <n v="2"/>
    <x v="82"/>
    <d v="2023-11-07T00:00:00"/>
    <x v="1"/>
    <x v="1"/>
    <n v="579.34"/>
    <x v="1"/>
  </r>
  <r>
    <s v="ORD102106"/>
    <x v="0"/>
    <x v="3"/>
    <n v="3637.55"/>
    <n v="0.21"/>
    <n v="763.88549999999998"/>
    <n v="2873.6645000000003"/>
    <n v="2"/>
    <x v="515"/>
    <d v="2024-06-20T00:00:00"/>
    <x v="2"/>
    <x v="0"/>
    <n v="961.52"/>
    <x v="3"/>
  </r>
  <r>
    <s v="ORD102033"/>
    <x v="2"/>
    <x v="0"/>
    <n v="3638.7"/>
    <n v="0.38"/>
    <n v="1382.7059999999999"/>
    <n v="2255.9939999999997"/>
    <n v="2"/>
    <x v="378"/>
    <d v="2024-04-26T00:00:00"/>
    <x v="0"/>
    <x v="0"/>
    <n v="635.54"/>
    <x v="0"/>
  </r>
  <r>
    <s v="ORD106327"/>
    <x v="0"/>
    <x v="4"/>
    <n v="3639.38"/>
    <n v="0.39"/>
    <n v="1419.3582000000001"/>
    <n v="2220.0218"/>
    <n v="2"/>
    <x v="556"/>
    <d v="2023-02-12T00:00:00"/>
    <x v="0"/>
    <x v="2"/>
    <n v="484.89"/>
    <x v="3"/>
  </r>
  <r>
    <s v="ORD113870"/>
    <x v="1"/>
    <x v="0"/>
    <n v="3646.88"/>
    <n v="0.24"/>
    <n v="875.25120000000004"/>
    <n v="2771.6288"/>
    <n v="2"/>
    <x v="213"/>
    <d v="2024-04-16T00:00:00"/>
    <x v="0"/>
    <x v="2"/>
    <n v="662.21"/>
    <x v="2"/>
  </r>
  <r>
    <s v="ORD111203"/>
    <x v="1"/>
    <x v="3"/>
    <n v="3650.17"/>
    <n v="0.21"/>
    <n v="766.53570000000002"/>
    <n v="2883.6343000000002"/>
    <n v="2"/>
    <x v="464"/>
    <d v="2023-11-14T00:00:00"/>
    <x v="2"/>
    <x v="2"/>
    <n v="718.71"/>
    <x v="0"/>
  </r>
  <r>
    <s v="ORD111040"/>
    <x v="1"/>
    <x v="2"/>
    <n v="3651.49"/>
    <n v="0.04"/>
    <n v="146.05959999999999"/>
    <n v="3505.4303999999997"/>
    <n v="2"/>
    <x v="681"/>
    <d v="2023-12-19T00:00:00"/>
    <x v="0"/>
    <x v="2"/>
    <n v="857.2"/>
    <x v="2"/>
  </r>
  <r>
    <s v="ORD113157"/>
    <x v="3"/>
    <x v="3"/>
    <n v="3652.48"/>
    <n v="0.46"/>
    <n v="1680.1408000000001"/>
    <n v="1972.3391999999999"/>
    <n v="2"/>
    <x v="32"/>
    <d v="2024-10-27T00:00:00"/>
    <x v="2"/>
    <x v="1"/>
    <n v="467.28"/>
    <x v="2"/>
  </r>
  <r>
    <s v="ORD103855"/>
    <x v="1"/>
    <x v="1"/>
    <n v="3654.14"/>
    <n v="0.12"/>
    <n v="438.49679999999995"/>
    <n v="3215.6432"/>
    <n v="2"/>
    <x v="642"/>
    <d v="2023-06-19T00:00:00"/>
    <x v="2"/>
    <x v="1"/>
    <n v="213.56"/>
    <x v="2"/>
  </r>
  <r>
    <s v="ORD105123"/>
    <x v="2"/>
    <x v="1"/>
    <n v="3656.77"/>
    <n v="0.16"/>
    <n v="585.08320000000003"/>
    <n v="3071.6867999999999"/>
    <n v="2"/>
    <x v="202"/>
    <d v="2023-11-04T00:00:00"/>
    <x v="1"/>
    <x v="1"/>
    <n v="196.44"/>
    <x v="3"/>
  </r>
  <r>
    <s v="ORD109681"/>
    <x v="0"/>
    <x v="3"/>
    <n v="3657.78"/>
    <n v="0.45"/>
    <n v="1646.0010000000002"/>
    <n v="2011.779"/>
    <n v="2"/>
    <x v="558"/>
    <d v="2023-02-08T00:00:00"/>
    <x v="0"/>
    <x v="2"/>
    <n v="395.42"/>
    <x v="0"/>
  </r>
  <r>
    <s v="ORD109606"/>
    <x v="1"/>
    <x v="3"/>
    <n v="3663.8"/>
    <n v="0.13"/>
    <n v="476.29400000000004"/>
    <n v="3187.5060000000003"/>
    <n v="2"/>
    <x v="531"/>
    <d v="2023-05-22T00:00:00"/>
    <x v="2"/>
    <x v="1"/>
    <n v="946.38"/>
    <x v="4"/>
  </r>
  <r>
    <s v="ORD100515"/>
    <x v="0"/>
    <x v="0"/>
    <n v="3666.31"/>
    <n v="0.21"/>
    <n v="769.92509999999993"/>
    <n v="2896.3849"/>
    <n v="2"/>
    <x v="20"/>
    <d v="2023-01-15T00:00:00"/>
    <x v="2"/>
    <x v="2"/>
    <n v="1065.7"/>
    <x v="2"/>
  </r>
  <r>
    <s v="ORD113934"/>
    <x v="1"/>
    <x v="3"/>
    <n v="3666.59"/>
    <n v="0.04"/>
    <n v="146.6636"/>
    <n v="3519.9264000000003"/>
    <n v="2"/>
    <x v="540"/>
    <d v="2024-01-10T00:00:00"/>
    <x v="1"/>
    <x v="0"/>
    <n v="414.76"/>
    <x v="0"/>
  </r>
  <r>
    <s v="ORD112014"/>
    <x v="1"/>
    <x v="0"/>
    <n v="3669.25"/>
    <n v="0.45"/>
    <n v="1651.1625000000001"/>
    <n v="2018.0874999999999"/>
    <n v="2"/>
    <x v="359"/>
    <d v="2024-01-20T00:00:00"/>
    <x v="1"/>
    <x v="0"/>
    <n v="240.19"/>
    <x v="2"/>
  </r>
  <r>
    <s v="ORD106323"/>
    <x v="1"/>
    <x v="4"/>
    <n v="3669.92"/>
    <n v="0.06"/>
    <n v="220.1952"/>
    <n v="3449.7248"/>
    <n v="2"/>
    <x v="693"/>
    <d v="2023-07-16T00:00:00"/>
    <x v="1"/>
    <x v="0"/>
    <n v="498.91"/>
    <x v="1"/>
  </r>
  <r>
    <s v="ORD111759"/>
    <x v="2"/>
    <x v="1"/>
    <n v="3675.09"/>
    <n v="0.44"/>
    <n v="1617.0396000000001"/>
    <n v="2058.0504000000001"/>
    <n v="2"/>
    <x v="32"/>
    <d v="2024-10-27T00:00:00"/>
    <x v="2"/>
    <x v="2"/>
    <n v="1015.87"/>
    <x v="3"/>
  </r>
  <r>
    <s v="ORD108635"/>
    <x v="3"/>
    <x v="1"/>
    <n v="3676.28"/>
    <n v="0.04"/>
    <n v="147.05120000000002"/>
    <n v="3529.2288000000003"/>
    <n v="2"/>
    <x v="144"/>
    <d v="2023-06-01T00:00:00"/>
    <x v="1"/>
    <x v="0"/>
    <n v="920.27"/>
    <x v="1"/>
  </r>
  <r>
    <s v="ORD106921"/>
    <x v="2"/>
    <x v="2"/>
    <n v="3678.52"/>
    <n v="0.1"/>
    <n v="367.85200000000003"/>
    <n v="3310.6680000000001"/>
    <n v="2"/>
    <x v="83"/>
    <d v="2023-10-16T00:00:00"/>
    <x v="2"/>
    <x v="1"/>
    <n v="269.95999999999998"/>
    <x v="4"/>
  </r>
  <r>
    <s v="ORD112384"/>
    <x v="2"/>
    <x v="0"/>
    <n v="3679.06"/>
    <n v="0.41"/>
    <n v="1508.4145999999998"/>
    <n v="2170.6454000000003"/>
    <n v="2"/>
    <x v="638"/>
    <d v="2023-12-18T00:00:00"/>
    <x v="0"/>
    <x v="1"/>
    <n v="208.44"/>
    <x v="2"/>
  </r>
  <r>
    <s v="ORD104622"/>
    <x v="1"/>
    <x v="3"/>
    <n v="3682.91"/>
    <n v="0.02"/>
    <n v="73.658199999999994"/>
    <n v="3609.2518"/>
    <n v="2"/>
    <x v="617"/>
    <d v="2024-09-30T00:00:00"/>
    <x v="1"/>
    <x v="2"/>
    <n v="793.64"/>
    <x v="2"/>
  </r>
  <r>
    <s v="ORD103456"/>
    <x v="1"/>
    <x v="4"/>
    <n v="3686.2"/>
    <n v="0.19"/>
    <n v="700.37799999999993"/>
    <n v="2985.8220000000001"/>
    <n v="2"/>
    <x v="237"/>
    <d v="2024-08-06T00:00:00"/>
    <x v="2"/>
    <x v="2"/>
    <n v="488.01"/>
    <x v="0"/>
  </r>
  <r>
    <s v="ORD105071"/>
    <x v="1"/>
    <x v="0"/>
    <n v="3687.25"/>
    <n v="0.33"/>
    <n v="1216.7925"/>
    <n v="2470.4575"/>
    <n v="2"/>
    <x v="530"/>
    <d v="2023-11-01T00:00:00"/>
    <x v="2"/>
    <x v="1"/>
    <n v="1036.23"/>
    <x v="4"/>
  </r>
  <r>
    <s v="ORD106106"/>
    <x v="3"/>
    <x v="0"/>
    <n v="3689.63"/>
    <n v="0.5"/>
    <n v="1844.8150000000001"/>
    <n v="1844.8150000000001"/>
    <n v="2"/>
    <x v="520"/>
    <d v="2024-05-24T00:00:00"/>
    <x v="1"/>
    <x v="0"/>
    <n v="676.84"/>
    <x v="3"/>
  </r>
  <r>
    <s v="ORD111425"/>
    <x v="1"/>
    <x v="0"/>
    <n v="3690.98"/>
    <n v="0.09"/>
    <n v="332.18819999999999"/>
    <n v="3358.7918"/>
    <n v="2"/>
    <x v="155"/>
    <d v="2024-06-12T00:00:00"/>
    <x v="0"/>
    <x v="1"/>
    <n v="546.28"/>
    <x v="0"/>
  </r>
  <r>
    <s v="ORD103656"/>
    <x v="1"/>
    <x v="2"/>
    <n v="3695.66"/>
    <n v="0.01"/>
    <n v="36.956600000000002"/>
    <n v="3658.7033999999999"/>
    <n v="2"/>
    <x v="701"/>
    <d v="2024-08-22T00:00:00"/>
    <x v="0"/>
    <x v="0"/>
    <n v="447.28"/>
    <x v="1"/>
  </r>
  <r>
    <s v="ORD113548"/>
    <x v="3"/>
    <x v="4"/>
    <n v="3699.31"/>
    <n v="0.24"/>
    <n v="887.83439999999996"/>
    <n v="2811.4755999999998"/>
    <n v="2"/>
    <x v="614"/>
    <d v="2023-12-04T00:00:00"/>
    <x v="0"/>
    <x v="0"/>
    <n v="623.24"/>
    <x v="3"/>
  </r>
  <r>
    <s v="ORD103744"/>
    <x v="0"/>
    <x v="4"/>
    <n v="3702.71"/>
    <n v="0.48"/>
    <n v="1777.3008"/>
    <n v="1925.4092000000001"/>
    <n v="2"/>
    <x v="674"/>
    <d v="2024-12-04T00:00:00"/>
    <x v="1"/>
    <x v="2"/>
    <n v="203.66"/>
    <x v="0"/>
  </r>
  <r>
    <s v="ORD110886"/>
    <x v="2"/>
    <x v="4"/>
    <n v="3706.96"/>
    <n v="0.37"/>
    <n v="1371.5752"/>
    <n v="2335.3847999999998"/>
    <n v="2"/>
    <x v="540"/>
    <d v="2024-01-12T00:00:00"/>
    <x v="0"/>
    <x v="2"/>
    <n v="436.78"/>
    <x v="1"/>
  </r>
  <r>
    <s v="ORD104675"/>
    <x v="1"/>
    <x v="4"/>
    <n v="3717.13"/>
    <n v="0.27"/>
    <n v="1003.6251000000001"/>
    <n v="2713.5048999999999"/>
    <n v="2"/>
    <x v="210"/>
    <d v="2024-05-11T00:00:00"/>
    <x v="1"/>
    <x v="1"/>
    <n v="417.61"/>
    <x v="3"/>
  </r>
  <r>
    <s v="ORD103280"/>
    <x v="3"/>
    <x v="3"/>
    <n v="3720.33"/>
    <n v="0.21"/>
    <n v="781.26929999999993"/>
    <n v="2939.0607"/>
    <n v="2"/>
    <x v="599"/>
    <d v="2024-05-15T00:00:00"/>
    <x v="1"/>
    <x v="1"/>
    <n v="913.82"/>
    <x v="4"/>
  </r>
  <r>
    <s v="ORD107034"/>
    <x v="0"/>
    <x v="4"/>
    <n v="3720.47"/>
    <n v="0.34"/>
    <n v="1264.9598000000001"/>
    <n v="2455.5101999999997"/>
    <n v="2"/>
    <x v="300"/>
    <d v="2023-08-15T00:00:00"/>
    <x v="1"/>
    <x v="1"/>
    <n v="571.98"/>
    <x v="2"/>
  </r>
  <r>
    <s v="ORD113609"/>
    <x v="3"/>
    <x v="0"/>
    <n v="3720.74"/>
    <n v="0.12"/>
    <n v="446.48879999999997"/>
    <n v="3274.2511999999997"/>
    <n v="2"/>
    <x v="77"/>
    <d v="2023-09-24T00:00:00"/>
    <x v="1"/>
    <x v="2"/>
    <n v="918.67"/>
    <x v="5"/>
  </r>
  <r>
    <s v="ORD100842"/>
    <x v="1"/>
    <x v="4"/>
    <n v="3722.85"/>
    <n v="0.01"/>
    <n v="37.228499999999997"/>
    <n v="3685.6214999999997"/>
    <n v="2"/>
    <x v="23"/>
    <d v="2024-05-22T00:00:00"/>
    <x v="2"/>
    <x v="2"/>
    <n v="292.04000000000002"/>
    <x v="1"/>
  </r>
  <r>
    <s v="ORD108311"/>
    <x v="2"/>
    <x v="0"/>
    <n v="3723.41"/>
    <n v="0.38"/>
    <n v="1414.8958"/>
    <n v="2308.5141999999996"/>
    <n v="2"/>
    <x v="728"/>
    <d v="2023-10-29T00:00:00"/>
    <x v="0"/>
    <x v="0"/>
    <n v="392.63"/>
    <x v="4"/>
  </r>
  <r>
    <s v="ORD109207"/>
    <x v="0"/>
    <x v="3"/>
    <n v="3725.9"/>
    <n v="0.04"/>
    <n v="149.036"/>
    <n v="3576.864"/>
    <n v="2"/>
    <x v="214"/>
    <d v="2024-09-08T00:00:00"/>
    <x v="1"/>
    <x v="1"/>
    <n v="658.94"/>
    <x v="1"/>
  </r>
  <r>
    <s v="ORD106034"/>
    <x v="2"/>
    <x v="0"/>
    <n v="3728.92"/>
    <n v="0.26"/>
    <n v="969.51920000000007"/>
    <n v="2759.4007999999999"/>
    <n v="2"/>
    <x v="302"/>
    <d v="2024-12-09T00:00:00"/>
    <x v="0"/>
    <x v="1"/>
    <n v="986.49"/>
    <x v="5"/>
  </r>
  <r>
    <s v="ORD100784"/>
    <x v="2"/>
    <x v="3"/>
    <n v="3730.68"/>
    <n v="0.13"/>
    <n v="484.98840000000001"/>
    <n v="3245.6915999999997"/>
    <n v="2"/>
    <x v="317"/>
    <d v="2023-06-22T00:00:00"/>
    <x v="0"/>
    <x v="1"/>
    <n v="360.91"/>
    <x v="5"/>
  </r>
  <r>
    <s v="ORD107057"/>
    <x v="3"/>
    <x v="0"/>
    <n v="3734.42"/>
    <n v="7.0000000000000007E-2"/>
    <n v="261.40940000000001"/>
    <n v="3473.0106000000001"/>
    <n v="2"/>
    <x v="509"/>
    <d v="2024-09-21T00:00:00"/>
    <x v="1"/>
    <x v="1"/>
    <n v="400.54"/>
    <x v="0"/>
  </r>
  <r>
    <s v="ORD103092"/>
    <x v="0"/>
    <x v="4"/>
    <n v="3739.74"/>
    <n v="0.45"/>
    <n v="1682.883"/>
    <n v="2056.857"/>
    <n v="2"/>
    <x v="336"/>
    <d v="2024-05-24T00:00:00"/>
    <x v="2"/>
    <x v="2"/>
    <n v="1110.0899999999999"/>
    <x v="5"/>
  </r>
  <r>
    <s v="ORD101159"/>
    <x v="3"/>
    <x v="0"/>
    <n v="3740.64"/>
    <n v="0.03"/>
    <n v="112.21919999999999"/>
    <n v="3628.4207999999999"/>
    <n v="2"/>
    <x v="234"/>
    <d v="2023-01-10T00:00:00"/>
    <x v="0"/>
    <x v="2"/>
    <n v="846.62"/>
    <x v="5"/>
  </r>
  <r>
    <s v="ORD103234"/>
    <x v="2"/>
    <x v="3"/>
    <n v="3743.15"/>
    <n v="0.22"/>
    <n v="823.49300000000005"/>
    <n v="2919.6570000000002"/>
    <n v="2"/>
    <x v="696"/>
    <d v="2024-11-05T00:00:00"/>
    <x v="0"/>
    <x v="2"/>
    <n v="328.32"/>
    <x v="5"/>
  </r>
  <r>
    <s v="ORD109214"/>
    <x v="1"/>
    <x v="4"/>
    <n v="3745.74"/>
    <n v="0.16"/>
    <n v="599.3184"/>
    <n v="3146.4215999999997"/>
    <n v="2"/>
    <x v="600"/>
    <d v="2024-03-23T00:00:00"/>
    <x v="0"/>
    <x v="1"/>
    <n v="485.22"/>
    <x v="2"/>
  </r>
  <r>
    <s v="ORD107125"/>
    <x v="1"/>
    <x v="4"/>
    <n v="3753.61"/>
    <n v="0.25"/>
    <n v="938.40250000000003"/>
    <n v="2815.2075"/>
    <n v="2"/>
    <x v="301"/>
    <d v="2024-05-30T00:00:00"/>
    <x v="2"/>
    <x v="1"/>
    <n v="846.33"/>
    <x v="1"/>
  </r>
  <r>
    <s v="ORD108114"/>
    <x v="0"/>
    <x v="1"/>
    <n v="3758.63"/>
    <n v="0"/>
    <n v="0"/>
    <n v="3758.63"/>
    <n v="2"/>
    <x v="634"/>
    <d v="2023-10-01T00:00:00"/>
    <x v="0"/>
    <x v="0"/>
    <n v="517.04"/>
    <x v="5"/>
  </r>
  <r>
    <s v="ORD111624"/>
    <x v="0"/>
    <x v="2"/>
    <n v="3763.79"/>
    <n v="0.03"/>
    <n v="112.91369999999999"/>
    <n v="3650.8762999999999"/>
    <n v="2"/>
    <x v="505"/>
    <d v="2023-11-05T00:00:00"/>
    <x v="2"/>
    <x v="2"/>
    <n v="935.36"/>
    <x v="5"/>
  </r>
  <r>
    <s v="ORD105339"/>
    <x v="2"/>
    <x v="0"/>
    <n v="3765.53"/>
    <n v="0.03"/>
    <n v="112.9659"/>
    <n v="3652.5641000000001"/>
    <n v="2"/>
    <x v="673"/>
    <d v="2023-06-17T00:00:00"/>
    <x v="2"/>
    <x v="1"/>
    <n v="392.88"/>
    <x v="2"/>
  </r>
  <r>
    <s v="ORD106155"/>
    <x v="1"/>
    <x v="2"/>
    <n v="3765.58"/>
    <n v="0.19"/>
    <n v="715.46019999999999"/>
    <n v="3050.1197999999999"/>
    <n v="2"/>
    <x v="280"/>
    <d v="2024-03-19T00:00:00"/>
    <x v="0"/>
    <x v="0"/>
    <n v="1020.6"/>
    <x v="3"/>
  </r>
  <r>
    <s v="ORD101319"/>
    <x v="0"/>
    <x v="0"/>
    <n v="3766.14"/>
    <n v="0.35"/>
    <n v="1318.1489999999999"/>
    <n v="2447.991"/>
    <n v="2"/>
    <x v="134"/>
    <d v="2023-06-12T00:00:00"/>
    <x v="2"/>
    <x v="2"/>
    <n v="203.68"/>
    <x v="1"/>
  </r>
  <r>
    <s v="ORD105167"/>
    <x v="2"/>
    <x v="4"/>
    <n v="3772.57"/>
    <n v="0.28999999999999998"/>
    <n v="1094.0453"/>
    <n v="2678.5246999999999"/>
    <n v="2"/>
    <x v="149"/>
    <d v="2023-07-19T00:00:00"/>
    <x v="0"/>
    <x v="2"/>
    <n v="735.42"/>
    <x v="1"/>
  </r>
  <r>
    <s v="ORD104287"/>
    <x v="1"/>
    <x v="4"/>
    <n v="3774.65"/>
    <n v="0.03"/>
    <n v="113.23949999999999"/>
    <n v="3661.4105"/>
    <n v="2"/>
    <x v="378"/>
    <d v="2024-04-24T00:00:00"/>
    <x v="1"/>
    <x v="1"/>
    <n v="608.20000000000005"/>
    <x v="2"/>
  </r>
  <r>
    <s v="ORD115308"/>
    <x v="0"/>
    <x v="3"/>
    <n v="3776.41"/>
    <n v="0.42"/>
    <n v="1586.0921999999998"/>
    <n v="2190.3177999999998"/>
    <n v="2"/>
    <x v="636"/>
    <d v="2023-12-24T00:00:00"/>
    <x v="1"/>
    <x v="2"/>
    <n v="743.52"/>
    <x v="1"/>
  </r>
  <r>
    <s v="ORD114753"/>
    <x v="2"/>
    <x v="3"/>
    <n v="3778.07"/>
    <n v="0.31"/>
    <n v="1171.2017000000001"/>
    <n v="2606.8683000000001"/>
    <n v="2"/>
    <x v="520"/>
    <d v="2024-05-19T00:00:00"/>
    <x v="2"/>
    <x v="0"/>
    <n v="346.52"/>
    <x v="3"/>
  </r>
  <r>
    <s v="ORD110115"/>
    <x v="2"/>
    <x v="2"/>
    <n v="3779.31"/>
    <n v="0.23"/>
    <n v="869.24130000000002"/>
    <n v="2910.0686999999998"/>
    <n v="2"/>
    <x v="5"/>
    <d v="2024-10-06T00:00:00"/>
    <x v="1"/>
    <x v="1"/>
    <n v="965.15"/>
    <x v="0"/>
  </r>
  <r>
    <s v="ORD103917"/>
    <x v="3"/>
    <x v="4"/>
    <n v="3782.29"/>
    <n v="0.09"/>
    <n v="340.40609999999998"/>
    <n v="3441.8838999999998"/>
    <n v="2"/>
    <x v="582"/>
    <d v="2023-08-03T00:00:00"/>
    <x v="0"/>
    <x v="1"/>
    <n v="277.12"/>
    <x v="0"/>
  </r>
  <r>
    <s v="ORD109698"/>
    <x v="1"/>
    <x v="3"/>
    <n v="3784.63"/>
    <n v="0.23"/>
    <n v="870.46490000000006"/>
    <n v="2914.1651000000002"/>
    <n v="2"/>
    <x v="524"/>
    <d v="2023-06-01T00:00:00"/>
    <x v="1"/>
    <x v="1"/>
    <n v="601.73"/>
    <x v="3"/>
  </r>
  <r>
    <s v="ORD100283"/>
    <x v="0"/>
    <x v="2"/>
    <n v="3787.91"/>
    <n v="0.4"/>
    <n v="1515.164"/>
    <n v="2272.7460000000001"/>
    <n v="2"/>
    <x v="45"/>
    <d v="2023-05-29T00:00:00"/>
    <x v="0"/>
    <x v="0"/>
    <n v="580.76"/>
    <x v="4"/>
  </r>
  <r>
    <s v="ORD106906"/>
    <x v="2"/>
    <x v="2"/>
    <n v="3792.71"/>
    <n v="0.21"/>
    <n v="796.46910000000003"/>
    <n v="2996.2408999999998"/>
    <n v="2"/>
    <x v="310"/>
    <d v="2024-02-14T00:00:00"/>
    <x v="1"/>
    <x v="0"/>
    <n v="965.44"/>
    <x v="4"/>
  </r>
  <r>
    <s v="ORD104305"/>
    <x v="3"/>
    <x v="2"/>
    <n v="3793.86"/>
    <n v="0.33"/>
    <n v="1251.9738000000002"/>
    <n v="2541.8861999999999"/>
    <n v="2"/>
    <x v="363"/>
    <d v="2023-12-03T00:00:00"/>
    <x v="1"/>
    <x v="2"/>
    <n v="263.95999999999998"/>
    <x v="4"/>
  </r>
  <r>
    <s v="ORD106198"/>
    <x v="2"/>
    <x v="4"/>
    <n v="3798.65"/>
    <n v="0.37"/>
    <n v="1405.5005000000001"/>
    <n v="2393.1495"/>
    <n v="2"/>
    <x v="639"/>
    <d v="2023-08-18T00:00:00"/>
    <x v="0"/>
    <x v="0"/>
    <n v="915.11"/>
    <x v="1"/>
  </r>
  <r>
    <s v="ORD102457"/>
    <x v="0"/>
    <x v="2"/>
    <n v="3800.44"/>
    <n v="0.04"/>
    <n v="152.01760000000002"/>
    <n v="3648.4223999999999"/>
    <n v="2"/>
    <x v="360"/>
    <d v="2024-12-16T00:00:00"/>
    <x v="2"/>
    <x v="2"/>
    <n v="535.15"/>
    <x v="2"/>
  </r>
  <r>
    <s v="ORD110157"/>
    <x v="1"/>
    <x v="3"/>
    <n v="3801.81"/>
    <n v="0.19"/>
    <n v="722.34389999999996"/>
    <n v="3079.4661000000001"/>
    <n v="2"/>
    <x v="425"/>
    <d v="2023-02-06T00:00:00"/>
    <x v="0"/>
    <x v="0"/>
    <n v="1086.72"/>
    <x v="5"/>
  </r>
  <r>
    <s v="ORD111754"/>
    <x v="1"/>
    <x v="3"/>
    <n v="3804.45"/>
    <n v="0.34"/>
    <n v="1293.5129999999999"/>
    <n v="2510.9369999999999"/>
    <n v="2"/>
    <x v="406"/>
    <d v="2023-04-29T00:00:00"/>
    <x v="0"/>
    <x v="1"/>
    <n v="462.76"/>
    <x v="2"/>
  </r>
  <r>
    <s v="ORD104328"/>
    <x v="0"/>
    <x v="1"/>
    <n v="3811.04"/>
    <n v="0.21"/>
    <n v="800.3184"/>
    <n v="3010.7215999999999"/>
    <n v="2"/>
    <x v="19"/>
    <d v="2023-10-29T00:00:00"/>
    <x v="1"/>
    <x v="0"/>
    <n v="969.46"/>
    <x v="1"/>
  </r>
  <r>
    <s v="ORD114274"/>
    <x v="1"/>
    <x v="1"/>
    <n v="3811.89"/>
    <n v="0.36"/>
    <n v="1372.2803999999999"/>
    <n v="2439.6095999999998"/>
    <n v="2"/>
    <x v="223"/>
    <d v="2024-09-10T00:00:00"/>
    <x v="1"/>
    <x v="2"/>
    <n v="259.98"/>
    <x v="3"/>
  </r>
  <r>
    <s v="ORD101588"/>
    <x v="0"/>
    <x v="3"/>
    <n v="3817.57"/>
    <n v="0.26"/>
    <n v="992.56820000000005"/>
    <n v="2825.0018"/>
    <n v="2"/>
    <x v="706"/>
    <d v="2024-04-29T00:00:00"/>
    <x v="2"/>
    <x v="1"/>
    <n v="326.91000000000003"/>
    <x v="1"/>
  </r>
  <r>
    <s v="ORD109364"/>
    <x v="0"/>
    <x v="0"/>
    <n v="3820.31"/>
    <n v="0.48"/>
    <n v="1833.7487999999998"/>
    <n v="1986.5612000000001"/>
    <n v="2"/>
    <x v="252"/>
    <d v="2023-02-17T00:00:00"/>
    <x v="1"/>
    <x v="0"/>
    <n v="1026.53"/>
    <x v="5"/>
  </r>
  <r>
    <s v="ORD111219"/>
    <x v="0"/>
    <x v="4"/>
    <n v="3820.8"/>
    <n v="0.19"/>
    <n v="725.952"/>
    <n v="3094.848"/>
    <n v="2"/>
    <x v="220"/>
    <d v="2023-03-07T00:00:00"/>
    <x v="0"/>
    <x v="0"/>
    <n v="1063.27"/>
    <x v="2"/>
  </r>
  <r>
    <s v="ORD108935"/>
    <x v="0"/>
    <x v="2"/>
    <n v="3821.41"/>
    <n v="0.45"/>
    <n v="1719.6344999999999"/>
    <n v="2101.7754999999997"/>
    <n v="2"/>
    <x v="585"/>
    <d v="2023-03-15T00:00:00"/>
    <x v="0"/>
    <x v="2"/>
    <n v="759.83"/>
    <x v="0"/>
  </r>
  <r>
    <s v="ORD113621"/>
    <x v="2"/>
    <x v="3"/>
    <n v="3822.82"/>
    <n v="0.04"/>
    <n v="152.9128"/>
    <n v="3669.9072000000001"/>
    <n v="2"/>
    <x v="336"/>
    <d v="2024-05-20T00:00:00"/>
    <x v="0"/>
    <x v="2"/>
    <n v="331.59"/>
    <x v="0"/>
  </r>
  <r>
    <s v="ORD110334"/>
    <x v="0"/>
    <x v="3"/>
    <n v="3823.49"/>
    <n v="0.02"/>
    <n v="76.469799999999992"/>
    <n v="3747.0201999999999"/>
    <n v="2"/>
    <x v="119"/>
    <d v="2024-05-20T00:00:00"/>
    <x v="0"/>
    <x v="1"/>
    <n v="698.49"/>
    <x v="0"/>
  </r>
  <r>
    <s v="ORD110310"/>
    <x v="0"/>
    <x v="3"/>
    <n v="3823.62"/>
    <n v="0.1"/>
    <n v="382.36200000000002"/>
    <n v="3441.2579999999998"/>
    <n v="2"/>
    <x v="630"/>
    <d v="2023-04-12T00:00:00"/>
    <x v="2"/>
    <x v="0"/>
    <n v="625.20000000000005"/>
    <x v="4"/>
  </r>
  <r>
    <s v="ORD100827"/>
    <x v="2"/>
    <x v="0"/>
    <n v="3826.66"/>
    <n v="0.15"/>
    <n v="573.99899999999991"/>
    <n v="3252.6610000000001"/>
    <n v="2"/>
    <x v="58"/>
    <d v="2024-01-18T00:00:00"/>
    <x v="1"/>
    <x v="0"/>
    <n v="1119.8599999999999"/>
    <x v="3"/>
  </r>
  <r>
    <s v="ORD105654"/>
    <x v="0"/>
    <x v="4"/>
    <n v="3827.06"/>
    <n v="0.19"/>
    <n v="727.14139999999998"/>
    <n v="3099.9186"/>
    <n v="2"/>
    <x v="715"/>
    <d v="2023-08-13T00:00:00"/>
    <x v="2"/>
    <x v="1"/>
    <n v="203.52"/>
    <x v="0"/>
  </r>
  <r>
    <s v="ORD102200"/>
    <x v="1"/>
    <x v="4"/>
    <n v="3827.73"/>
    <n v="0.13"/>
    <n v="497.60490000000004"/>
    <n v="3330.1251000000002"/>
    <n v="2"/>
    <x v="30"/>
    <d v="2024-06-20T00:00:00"/>
    <x v="2"/>
    <x v="1"/>
    <n v="1108.0899999999999"/>
    <x v="2"/>
  </r>
  <r>
    <s v="ORD103651"/>
    <x v="0"/>
    <x v="2"/>
    <n v="3828.54"/>
    <n v="7.0000000000000007E-2"/>
    <n v="267.99780000000004"/>
    <n v="3560.5421999999999"/>
    <n v="2"/>
    <x v="663"/>
    <d v="2023-09-03T00:00:00"/>
    <x v="0"/>
    <x v="2"/>
    <n v="1031.4000000000001"/>
    <x v="1"/>
  </r>
  <r>
    <s v="ORD105960"/>
    <x v="1"/>
    <x v="1"/>
    <n v="3833.07"/>
    <n v="0.23"/>
    <n v="881.60610000000008"/>
    <n v="2951.4639000000002"/>
    <n v="2"/>
    <x v="651"/>
    <d v="2024-11-19T00:00:00"/>
    <x v="0"/>
    <x v="2"/>
    <n v="384.14"/>
    <x v="2"/>
  </r>
  <r>
    <s v="ORD102277"/>
    <x v="2"/>
    <x v="0"/>
    <n v="3833.17"/>
    <n v="0.24"/>
    <n v="919.96079999999995"/>
    <n v="2913.2092000000002"/>
    <n v="2"/>
    <x v="46"/>
    <d v="2024-02-27T00:00:00"/>
    <x v="0"/>
    <x v="2"/>
    <n v="228.73"/>
    <x v="1"/>
  </r>
  <r>
    <s v="ORD113839"/>
    <x v="2"/>
    <x v="2"/>
    <n v="3835.85"/>
    <n v="0.04"/>
    <n v="153.434"/>
    <n v="3682.4159999999997"/>
    <n v="2"/>
    <x v="612"/>
    <d v="2023-03-04T00:00:00"/>
    <x v="2"/>
    <x v="1"/>
    <n v="679.2"/>
    <x v="3"/>
  </r>
  <r>
    <s v="ORD107340"/>
    <x v="1"/>
    <x v="2"/>
    <n v="3837.42"/>
    <n v="0.43"/>
    <n v="1650.0906"/>
    <n v="2187.3294000000001"/>
    <n v="2"/>
    <x v="343"/>
    <d v="2023-06-10T00:00:00"/>
    <x v="1"/>
    <x v="1"/>
    <n v="547.65"/>
    <x v="3"/>
  </r>
  <r>
    <s v="ORD105641"/>
    <x v="3"/>
    <x v="0"/>
    <n v="3837.58"/>
    <n v="0.45"/>
    <n v="1726.9110000000001"/>
    <n v="2110.6689999999999"/>
    <n v="2"/>
    <x v="427"/>
    <d v="2023-07-09T00:00:00"/>
    <x v="0"/>
    <x v="1"/>
    <n v="232.5"/>
    <x v="2"/>
  </r>
  <r>
    <s v="ORD113679"/>
    <x v="3"/>
    <x v="1"/>
    <n v="3841.82"/>
    <n v="0.3"/>
    <n v="1152.546"/>
    <n v="2689.2740000000003"/>
    <n v="2"/>
    <x v="552"/>
    <d v="2023-09-14T00:00:00"/>
    <x v="1"/>
    <x v="1"/>
    <n v="680.87"/>
    <x v="3"/>
  </r>
  <r>
    <s v="ORD114366"/>
    <x v="1"/>
    <x v="1"/>
    <n v="3845.18"/>
    <n v="0.43"/>
    <n v="1653.4273999999998"/>
    <n v="2191.7525999999998"/>
    <n v="2"/>
    <x v="183"/>
    <d v="2023-05-29T00:00:00"/>
    <x v="0"/>
    <x v="0"/>
    <n v="761.41"/>
    <x v="5"/>
  </r>
  <r>
    <s v="ORD110839"/>
    <x v="3"/>
    <x v="0"/>
    <n v="3846.67"/>
    <n v="0.23"/>
    <n v="884.73410000000001"/>
    <n v="2961.9358999999999"/>
    <n v="2"/>
    <x v="36"/>
    <d v="2024-06-25T00:00:00"/>
    <x v="1"/>
    <x v="2"/>
    <n v="650.55999999999995"/>
    <x v="5"/>
  </r>
  <r>
    <s v="ORD106196"/>
    <x v="2"/>
    <x v="2"/>
    <n v="3849.66"/>
    <n v="0.2"/>
    <n v="769.93200000000002"/>
    <n v="3079.7280000000001"/>
    <n v="2"/>
    <x v="441"/>
    <d v="2024-03-26T00:00:00"/>
    <x v="1"/>
    <x v="1"/>
    <n v="254.92"/>
    <x v="2"/>
  </r>
  <r>
    <s v="ORD100611"/>
    <x v="2"/>
    <x v="1"/>
    <n v="3850.48"/>
    <n v="0.41"/>
    <n v="1578.6967999999999"/>
    <n v="2271.7831999999999"/>
    <n v="2"/>
    <x v="215"/>
    <d v="2024-09-26T00:00:00"/>
    <x v="1"/>
    <x v="0"/>
    <n v="262.44"/>
    <x v="4"/>
  </r>
  <r>
    <s v="ORD111630"/>
    <x v="1"/>
    <x v="0"/>
    <n v="3855.2"/>
    <n v="0.39"/>
    <n v="1503.528"/>
    <n v="2351.6719999999996"/>
    <n v="2"/>
    <x v="401"/>
    <d v="2024-02-20T00:00:00"/>
    <x v="0"/>
    <x v="2"/>
    <n v="508.59"/>
    <x v="5"/>
  </r>
  <r>
    <s v="ORD105063"/>
    <x v="3"/>
    <x v="2"/>
    <n v="3856.29"/>
    <n v="0.31"/>
    <n v="1195.4499000000001"/>
    <n v="2660.8400999999999"/>
    <n v="2"/>
    <x v="673"/>
    <d v="2023-06-17T00:00:00"/>
    <x v="0"/>
    <x v="2"/>
    <n v="199.3"/>
    <x v="1"/>
  </r>
  <r>
    <s v="ORD113389"/>
    <x v="2"/>
    <x v="1"/>
    <n v="3857.02"/>
    <n v="0.03"/>
    <n v="115.7106"/>
    <n v="3741.3094000000001"/>
    <n v="2"/>
    <x v="602"/>
    <d v="2023-05-14T00:00:00"/>
    <x v="2"/>
    <x v="0"/>
    <n v="351.07"/>
    <x v="3"/>
  </r>
  <r>
    <s v="ORD108798"/>
    <x v="1"/>
    <x v="1"/>
    <n v="3858.23"/>
    <n v="0.02"/>
    <n v="77.164600000000007"/>
    <n v="3781.0654"/>
    <n v="2"/>
    <x v="526"/>
    <d v="2023-07-29T00:00:00"/>
    <x v="2"/>
    <x v="1"/>
    <n v="1101.4100000000001"/>
    <x v="2"/>
  </r>
  <r>
    <s v="ORD105478"/>
    <x v="3"/>
    <x v="4"/>
    <n v="3860.14"/>
    <n v="0.46"/>
    <n v="1775.6644000000001"/>
    <n v="2084.4755999999998"/>
    <n v="2"/>
    <x v="470"/>
    <d v="2024-12-09T00:00:00"/>
    <x v="0"/>
    <x v="2"/>
    <n v="258.27"/>
    <x v="3"/>
  </r>
  <r>
    <s v="ORD104670"/>
    <x v="2"/>
    <x v="4"/>
    <n v="3861.54"/>
    <n v="0.26"/>
    <n v="1004.0004"/>
    <n v="2857.5396000000001"/>
    <n v="2"/>
    <x v="361"/>
    <d v="2023-05-28T00:00:00"/>
    <x v="1"/>
    <x v="0"/>
    <n v="194.49"/>
    <x v="5"/>
  </r>
  <r>
    <s v="ORD114946"/>
    <x v="1"/>
    <x v="4"/>
    <n v="3864.14"/>
    <n v="0.17"/>
    <n v="656.90380000000005"/>
    <n v="3207.2361999999998"/>
    <n v="2"/>
    <x v="83"/>
    <d v="2023-10-15T00:00:00"/>
    <x v="2"/>
    <x v="1"/>
    <n v="740.79"/>
    <x v="3"/>
  </r>
  <r>
    <s v="ORD101958"/>
    <x v="1"/>
    <x v="1"/>
    <n v="3869.29"/>
    <n v="0.46"/>
    <n v="1779.8733999999999"/>
    <n v="2089.4166"/>
    <n v="2"/>
    <x v="452"/>
    <d v="2023-10-15T00:00:00"/>
    <x v="2"/>
    <x v="0"/>
    <n v="629.1"/>
    <x v="0"/>
  </r>
  <r>
    <s v="ORD109504"/>
    <x v="0"/>
    <x v="3"/>
    <n v="3870.93"/>
    <n v="0.19"/>
    <n v="735.47669999999994"/>
    <n v="3135.4533000000001"/>
    <n v="2"/>
    <x v="77"/>
    <d v="2023-09-26T00:00:00"/>
    <x v="0"/>
    <x v="0"/>
    <n v="972.63"/>
    <x v="4"/>
  </r>
  <r>
    <s v="ORD106095"/>
    <x v="1"/>
    <x v="0"/>
    <n v="3873.18"/>
    <n v="0.33"/>
    <n v="1278.1494"/>
    <n v="2595.0306"/>
    <n v="2"/>
    <x v="717"/>
    <d v="2024-09-07T00:00:00"/>
    <x v="1"/>
    <x v="1"/>
    <n v="609.46"/>
    <x v="5"/>
  </r>
  <r>
    <s v="ORD107055"/>
    <x v="1"/>
    <x v="0"/>
    <n v="3874.67"/>
    <n v="0.19"/>
    <n v="736.18730000000005"/>
    <n v="3138.4827"/>
    <n v="2"/>
    <x v="520"/>
    <d v="2024-05-23T00:00:00"/>
    <x v="2"/>
    <x v="2"/>
    <n v="434.28"/>
    <x v="5"/>
  </r>
  <r>
    <s v="ORD102011"/>
    <x v="1"/>
    <x v="4"/>
    <n v="3879.06"/>
    <n v="0.01"/>
    <n v="38.790599999999998"/>
    <n v="3840.2694000000001"/>
    <n v="2"/>
    <x v="632"/>
    <d v="2024-10-13T00:00:00"/>
    <x v="0"/>
    <x v="1"/>
    <n v="224.46"/>
    <x v="0"/>
  </r>
  <r>
    <s v="ORD106298"/>
    <x v="1"/>
    <x v="3"/>
    <n v="3879.13"/>
    <n v="0.25"/>
    <n v="969.78250000000003"/>
    <n v="2909.3474999999999"/>
    <n v="2"/>
    <x v="265"/>
    <d v="2023-10-17T00:00:00"/>
    <x v="2"/>
    <x v="2"/>
    <n v="558.05999999999995"/>
    <x v="4"/>
  </r>
  <r>
    <s v="ORD102998"/>
    <x v="2"/>
    <x v="1"/>
    <n v="3881.1"/>
    <n v="0.37"/>
    <n v="1436.0070000000001"/>
    <n v="2445.0929999999998"/>
    <n v="2"/>
    <x v="10"/>
    <d v="2023-12-18T00:00:00"/>
    <x v="0"/>
    <x v="2"/>
    <n v="376.26"/>
    <x v="4"/>
  </r>
  <r>
    <s v="ORD111691"/>
    <x v="2"/>
    <x v="1"/>
    <n v="3882.67"/>
    <n v="0.01"/>
    <n v="38.826700000000002"/>
    <n v="3843.8433"/>
    <n v="2"/>
    <x v="711"/>
    <d v="2024-08-07T00:00:00"/>
    <x v="2"/>
    <x v="1"/>
    <n v="691.25"/>
    <x v="5"/>
  </r>
  <r>
    <s v="ORD111253"/>
    <x v="2"/>
    <x v="4"/>
    <n v="3883.97"/>
    <n v="0.45"/>
    <n v="1747.7864999999999"/>
    <n v="2136.1835000000001"/>
    <n v="2"/>
    <x v="728"/>
    <d v="2023-10-26T00:00:00"/>
    <x v="2"/>
    <x v="0"/>
    <n v="221.35"/>
    <x v="3"/>
  </r>
  <r>
    <s v="ORD106740"/>
    <x v="1"/>
    <x v="0"/>
    <n v="3885.35"/>
    <n v="0.24"/>
    <n v="932.48399999999992"/>
    <n v="2952.866"/>
    <n v="2"/>
    <x v="523"/>
    <d v="2024-04-27T00:00:00"/>
    <x v="0"/>
    <x v="2"/>
    <n v="743.57"/>
    <x v="1"/>
  </r>
  <r>
    <s v="ORD109818"/>
    <x v="1"/>
    <x v="2"/>
    <n v="3885.53"/>
    <n v="0.31"/>
    <n v="1204.5143"/>
    <n v="2681.0156999999999"/>
    <n v="2"/>
    <x v="457"/>
    <d v="2024-06-30T00:00:00"/>
    <x v="0"/>
    <x v="1"/>
    <n v="1131.29"/>
    <x v="4"/>
  </r>
  <r>
    <s v="ORD106350"/>
    <x v="2"/>
    <x v="0"/>
    <n v="3886.67"/>
    <n v="0.25"/>
    <n v="971.66750000000002"/>
    <n v="2915.0025000000001"/>
    <n v="2"/>
    <x v="611"/>
    <d v="2023-07-28T00:00:00"/>
    <x v="1"/>
    <x v="1"/>
    <n v="321.20999999999998"/>
    <x v="2"/>
  </r>
  <r>
    <s v="ORD100754"/>
    <x v="2"/>
    <x v="1"/>
    <n v="3889.79"/>
    <n v="0.38"/>
    <n v="1478.1202000000001"/>
    <n v="2411.6697999999997"/>
    <n v="2"/>
    <x v="572"/>
    <d v="2024-03-06T00:00:00"/>
    <x v="2"/>
    <x v="2"/>
    <n v="406.21"/>
    <x v="5"/>
  </r>
  <r>
    <s v="ORD108288"/>
    <x v="0"/>
    <x v="3"/>
    <n v="3897.62"/>
    <n v="0.06"/>
    <n v="233.85719999999998"/>
    <n v="3663.7628"/>
    <n v="2"/>
    <x v="129"/>
    <d v="2023-11-20T00:00:00"/>
    <x v="1"/>
    <x v="1"/>
    <n v="788.62"/>
    <x v="0"/>
  </r>
  <r>
    <s v="ORD101136"/>
    <x v="0"/>
    <x v="0"/>
    <n v="3900.56"/>
    <n v="7.0000000000000007E-2"/>
    <n v="273.03919999999999"/>
    <n v="3627.5207999999998"/>
    <n v="2"/>
    <x v="274"/>
    <d v="2024-12-10T00:00:00"/>
    <x v="0"/>
    <x v="2"/>
    <n v="784.2"/>
    <x v="4"/>
  </r>
  <r>
    <s v="ORD102741"/>
    <x v="2"/>
    <x v="2"/>
    <n v="3901.56"/>
    <n v="0.28000000000000003"/>
    <n v="1092.4368000000002"/>
    <n v="2809.1232"/>
    <n v="2"/>
    <x v="525"/>
    <d v="2024-07-13T00:00:00"/>
    <x v="2"/>
    <x v="0"/>
    <n v="631.16999999999996"/>
    <x v="3"/>
  </r>
  <r>
    <s v="ORD110611"/>
    <x v="3"/>
    <x v="0"/>
    <n v="3908.26"/>
    <n v="0.37"/>
    <n v="1446.0562"/>
    <n v="2462.2038000000002"/>
    <n v="2"/>
    <x v="569"/>
    <d v="2024-04-20T00:00:00"/>
    <x v="1"/>
    <x v="2"/>
    <n v="1014.79"/>
    <x v="5"/>
  </r>
  <r>
    <s v="ORD102708"/>
    <x v="3"/>
    <x v="3"/>
    <n v="3909.89"/>
    <n v="0.03"/>
    <n v="117.29669999999999"/>
    <n v="3792.5933"/>
    <n v="2"/>
    <x v="14"/>
    <d v="2023-02-05T00:00:00"/>
    <x v="0"/>
    <x v="1"/>
    <n v="1144.42"/>
    <x v="0"/>
  </r>
  <r>
    <s v="ORD101892"/>
    <x v="1"/>
    <x v="0"/>
    <n v="3910.52"/>
    <n v="0.18"/>
    <n v="703.89359999999999"/>
    <n v="3206.6264000000001"/>
    <n v="2"/>
    <x v="178"/>
    <d v="2023-01-24T00:00:00"/>
    <x v="2"/>
    <x v="2"/>
    <n v="632.48"/>
    <x v="5"/>
  </r>
  <r>
    <s v="ORD110040"/>
    <x v="3"/>
    <x v="3"/>
    <n v="3920.23"/>
    <n v="0.44"/>
    <n v="1724.9012"/>
    <n v="2195.3288000000002"/>
    <n v="2"/>
    <x v="116"/>
    <d v="2024-03-27T00:00:00"/>
    <x v="0"/>
    <x v="0"/>
    <n v="295.07"/>
    <x v="0"/>
  </r>
  <r>
    <s v="ORD107861"/>
    <x v="1"/>
    <x v="0"/>
    <n v="3920.74"/>
    <n v="0.32"/>
    <n v="1254.6368"/>
    <n v="2666.1031999999996"/>
    <n v="2"/>
    <x v="87"/>
    <d v="2023-01-06T00:00:00"/>
    <x v="0"/>
    <x v="0"/>
    <n v="771.78"/>
    <x v="4"/>
  </r>
  <r>
    <s v="ORD106290"/>
    <x v="3"/>
    <x v="2"/>
    <n v="3925.18"/>
    <n v="0.42"/>
    <n v="1648.5755999999999"/>
    <n v="2276.6044000000002"/>
    <n v="2"/>
    <x v="632"/>
    <d v="2024-10-09T00:00:00"/>
    <x v="1"/>
    <x v="2"/>
    <n v="1028.81"/>
    <x v="4"/>
  </r>
  <r>
    <s v="ORD111912"/>
    <x v="2"/>
    <x v="4"/>
    <n v="3925.66"/>
    <n v="0.39"/>
    <n v="1531.0074"/>
    <n v="2394.6525999999999"/>
    <n v="2"/>
    <x v="511"/>
    <d v="2024-10-22T00:00:00"/>
    <x v="2"/>
    <x v="1"/>
    <n v="475.83"/>
    <x v="5"/>
  </r>
  <r>
    <s v="ORD108480"/>
    <x v="2"/>
    <x v="1"/>
    <n v="3925.83"/>
    <n v="0.49"/>
    <n v="1923.6567"/>
    <n v="2002.1732999999999"/>
    <n v="2"/>
    <x v="222"/>
    <d v="2023-09-16T00:00:00"/>
    <x v="1"/>
    <x v="1"/>
    <n v="1046.5"/>
    <x v="2"/>
  </r>
  <r>
    <s v="ORD104709"/>
    <x v="2"/>
    <x v="2"/>
    <n v="3930.61"/>
    <n v="0.19"/>
    <n v="746.81590000000006"/>
    <n v="3183.7941000000001"/>
    <n v="2"/>
    <x v="225"/>
    <d v="2024-07-07T00:00:00"/>
    <x v="0"/>
    <x v="2"/>
    <n v="342.55"/>
    <x v="3"/>
  </r>
  <r>
    <s v="ORD107818"/>
    <x v="3"/>
    <x v="0"/>
    <n v="3930.74"/>
    <n v="0.42"/>
    <n v="1650.9107999999999"/>
    <n v="2279.8292000000001"/>
    <n v="2"/>
    <x v="251"/>
    <d v="2023-10-15T00:00:00"/>
    <x v="2"/>
    <x v="0"/>
    <n v="655.98"/>
    <x v="4"/>
  </r>
  <r>
    <s v="ORD100461"/>
    <x v="1"/>
    <x v="2"/>
    <n v="3938.09"/>
    <n v="0.26"/>
    <n v="1023.9034"/>
    <n v="2914.1866"/>
    <n v="2"/>
    <x v="449"/>
    <d v="2023-07-13T00:00:00"/>
    <x v="2"/>
    <x v="0"/>
    <n v="492.8"/>
    <x v="3"/>
  </r>
  <r>
    <s v="ORD110680"/>
    <x v="2"/>
    <x v="4"/>
    <n v="3951.98"/>
    <n v="0.47"/>
    <n v="1857.4305999999999"/>
    <n v="2094.5493999999999"/>
    <n v="2"/>
    <x v="400"/>
    <d v="2024-01-10T00:00:00"/>
    <x v="2"/>
    <x v="1"/>
    <n v="861.6"/>
    <x v="2"/>
  </r>
  <r>
    <s v="ORD101277"/>
    <x v="0"/>
    <x v="3"/>
    <n v="3953.57"/>
    <n v="0.33"/>
    <n v="1304.6781000000001"/>
    <n v="2648.8919000000001"/>
    <n v="2"/>
    <x v="700"/>
    <d v="2023-07-04T00:00:00"/>
    <x v="2"/>
    <x v="0"/>
    <n v="1155.54"/>
    <x v="3"/>
  </r>
  <r>
    <s v="ORD110926"/>
    <x v="2"/>
    <x v="2"/>
    <n v="3953.68"/>
    <n v="0.32"/>
    <n v="1265.1776"/>
    <n v="2688.5023999999999"/>
    <n v="2"/>
    <x v="244"/>
    <d v="2023-07-07T00:00:00"/>
    <x v="0"/>
    <x v="0"/>
    <n v="957.53"/>
    <x v="3"/>
  </r>
  <r>
    <s v="ORD114111"/>
    <x v="3"/>
    <x v="3"/>
    <n v="3955.22"/>
    <n v="0.13"/>
    <n v="514.17859999999996"/>
    <n v="3441.0414000000001"/>
    <n v="2"/>
    <x v="495"/>
    <d v="2023-07-28T00:00:00"/>
    <x v="0"/>
    <x v="2"/>
    <n v="1041.01"/>
    <x v="2"/>
  </r>
  <r>
    <s v="ORD111038"/>
    <x v="3"/>
    <x v="1"/>
    <n v="3956.14"/>
    <n v="0.34"/>
    <n v="1345.0876000000001"/>
    <n v="2611.0523999999996"/>
    <n v="2"/>
    <x v="484"/>
    <d v="2023-03-26T00:00:00"/>
    <x v="0"/>
    <x v="1"/>
    <n v="615.61"/>
    <x v="3"/>
  </r>
  <r>
    <s v="ORD110113"/>
    <x v="2"/>
    <x v="1"/>
    <n v="3958.79"/>
    <n v="0.11"/>
    <n v="435.46690000000001"/>
    <n v="3523.3231000000001"/>
    <n v="2"/>
    <x v="654"/>
    <d v="2023-05-16T00:00:00"/>
    <x v="1"/>
    <x v="0"/>
    <n v="690.28"/>
    <x v="3"/>
  </r>
  <r>
    <s v="ORD108019"/>
    <x v="2"/>
    <x v="3"/>
    <n v="3962.41"/>
    <n v="0.17"/>
    <n v="673.60969999999998"/>
    <n v="3288.8002999999999"/>
    <n v="2"/>
    <x v="167"/>
    <d v="2023-11-04T00:00:00"/>
    <x v="1"/>
    <x v="0"/>
    <n v="407.71"/>
    <x v="2"/>
  </r>
  <r>
    <s v="ORD110294"/>
    <x v="2"/>
    <x v="4"/>
    <n v="3970.71"/>
    <n v="0.24"/>
    <n v="952.97039999999993"/>
    <n v="3017.7395999999999"/>
    <n v="2"/>
    <x v="372"/>
    <d v="2024-06-20T00:00:00"/>
    <x v="1"/>
    <x v="0"/>
    <n v="1047.6199999999999"/>
    <x v="1"/>
  </r>
  <r>
    <s v="ORD113219"/>
    <x v="0"/>
    <x v="0"/>
    <n v="3977.54"/>
    <n v="0.19"/>
    <n v="755.73260000000005"/>
    <n v="3221.8073999999997"/>
    <n v="2"/>
    <x v="89"/>
    <d v="2024-11-21T00:00:00"/>
    <x v="2"/>
    <x v="1"/>
    <n v="1112.8"/>
    <x v="1"/>
  </r>
  <r>
    <s v="ORD101225"/>
    <x v="2"/>
    <x v="1"/>
    <n v="3977.68"/>
    <n v="0.47"/>
    <n v="1869.5095999999999"/>
    <n v="2108.1704"/>
    <n v="2"/>
    <x v="227"/>
    <d v="2023-03-17T00:00:00"/>
    <x v="2"/>
    <x v="1"/>
    <n v="865.51"/>
    <x v="5"/>
  </r>
  <r>
    <s v="ORD113830"/>
    <x v="0"/>
    <x v="1"/>
    <n v="3983.12"/>
    <n v="0.32"/>
    <n v="1274.5984000000001"/>
    <n v="2708.5216"/>
    <n v="2"/>
    <x v="132"/>
    <d v="2024-01-17T00:00:00"/>
    <x v="1"/>
    <x v="2"/>
    <n v="936.26"/>
    <x v="5"/>
  </r>
  <r>
    <s v="ORD113753"/>
    <x v="2"/>
    <x v="2"/>
    <n v="3986.07"/>
    <n v="0.43"/>
    <n v="1714.0101"/>
    <n v="2272.0599000000002"/>
    <n v="2"/>
    <x v="169"/>
    <d v="2023-10-14T00:00:00"/>
    <x v="0"/>
    <x v="2"/>
    <n v="774.43"/>
    <x v="5"/>
  </r>
  <r>
    <s v="ORD108744"/>
    <x v="2"/>
    <x v="1"/>
    <n v="3986.4"/>
    <n v="0.23"/>
    <n v="916.87200000000007"/>
    <n v="3069.5280000000002"/>
    <n v="2"/>
    <x v="106"/>
    <d v="2023-01-19T00:00:00"/>
    <x v="1"/>
    <x v="2"/>
    <n v="1047.7"/>
    <x v="4"/>
  </r>
  <r>
    <s v="ORD106306"/>
    <x v="2"/>
    <x v="4"/>
    <n v="3989.53"/>
    <n v="0.01"/>
    <n v="39.895300000000006"/>
    <n v="3949.6347000000001"/>
    <n v="2"/>
    <x v="616"/>
    <d v="2023-01-28T00:00:00"/>
    <x v="1"/>
    <x v="1"/>
    <n v="654.94000000000005"/>
    <x v="5"/>
  </r>
  <r>
    <s v="ORD107397"/>
    <x v="0"/>
    <x v="4"/>
    <n v="3990.57"/>
    <n v="0.05"/>
    <n v="199.52850000000001"/>
    <n v="3791.0415000000003"/>
    <n v="2"/>
    <x v="4"/>
    <d v="2023-12-21T00:00:00"/>
    <x v="2"/>
    <x v="0"/>
    <n v="923.58"/>
    <x v="1"/>
  </r>
  <r>
    <s v="ORD112430"/>
    <x v="1"/>
    <x v="1"/>
    <n v="3995.38"/>
    <n v="0.04"/>
    <n v="159.8152"/>
    <n v="3835.5648000000001"/>
    <n v="2"/>
    <x v="340"/>
    <d v="2024-10-15T00:00:00"/>
    <x v="2"/>
    <x v="2"/>
    <n v="665.07"/>
    <x v="2"/>
  </r>
  <r>
    <s v="ORD107023"/>
    <x v="1"/>
    <x v="2"/>
    <n v="4001.44"/>
    <n v="0.01"/>
    <n v="40.014400000000002"/>
    <n v="3961.4256"/>
    <n v="2"/>
    <x v="461"/>
    <d v="2023-07-07T00:00:00"/>
    <x v="1"/>
    <x v="0"/>
    <n v="488.97"/>
    <x v="3"/>
  </r>
  <r>
    <s v="ORD102681"/>
    <x v="0"/>
    <x v="3"/>
    <n v="4001.45"/>
    <n v="0.08"/>
    <n v="320.11599999999999"/>
    <n v="3681.3339999999998"/>
    <n v="2"/>
    <x v="577"/>
    <d v="2023-05-16T00:00:00"/>
    <x v="0"/>
    <x v="2"/>
    <n v="740.05"/>
    <x v="1"/>
  </r>
  <r>
    <s v="ORD114485"/>
    <x v="3"/>
    <x v="1"/>
    <n v="4002.83"/>
    <n v="0.32"/>
    <n v="1280.9056"/>
    <n v="2721.9243999999999"/>
    <n v="2"/>
    <x v="476"/>
    <d v="2023-02-19T00:00:00"/>
    <x v="0"/>
    <x v="2"/>
    <n v="605.73"/>
    <x v="0"/>
  </r>
  <r>
    <s v="ORD105146"/>
    <x v="1"/>
    <x v="0"/>
    <n v="4004.51"/>
    <n v="0.24"/>
    <n v="961.08240000000001"/>
    <n v="3043.4276"/>
    <n v="2"/>
    <x v="178"/>
    <d v="2023-01-26T00:00:00"/>
    <x v="2"/>
    <x v="0"/>
    <n v="403.69"/>
    <x v="1"/>
  </r>
  <r>
    <s v="ORD107008"/>
    <x v="2"/>
    <x v="0"/>
    <n v="4005.61"/>
    <n v="0.13"/>
    <n v="520.72930000000008"/>
    <n v="3484.8807000000002"/>
    <n v="2"/>
    <x v="144"/>
    <d v="2023-06-04T00:00:00"/>
    <x v="0"/>
    <x v="0"/>
    <n v="705.38"/>
    <x v="1"/>
  </r>
  <r>
    <s v="ORD102514"/>
    <x v="1"/>
    <x v="3"/>
    <n v="4006.77"/>
    <n v="0.23"/>
    <n v="921.55709999999999"/>
    <n v="3085.2129"/>
    <n v="2"/>
    <x v="658"/>
    <d v="2023-01-14T00:00:00"/>
    <x v="0"/>
    <x v="2"/>
    <n v="377.56"/>
    <x v="5"/>
  </r>
  <r>
    <s v="ORD105333"/>
    <x v="3"/>
    <x v="2"/>
    <n v="4007.87"/>
    <n v="0.09"/>
    <n v="360.70829999999995"/>
    <n v="3647.1617000000001"/>
    <n v="2"/>
    <x v="657"/>
    <d v="2024-10-21T00:00:00"/>
    <x v="1"/>
    <x v="2"/>
    <n v="526.84"/>
    <x v="2"/>
  </r>
  <r>
    <s v="ORD109626"/>
    <x v="3"/>
    <x v="3"/>
    <n v="4016.99"/>
    <n v="7.0000000000000007E-2"/>
    <n v="281.1893"/>
    <n v="3735.8006999999998"/>
    <n v="2"/>
    <x v="398"/>
    <d v="2023-08-01T00:00:00"/>
    <x v="0"/>
    <x v="2"/>
    <n v="217.67"/>
    <x v="5"/>
  </r>
  <r>
    <s v="ORD101474"/>
    <x v="3"/>
    <x v="0"/>
    <n v="4018.84"/>
    <n v="0.42"/>
    <n v="1687.9128000000001"/>
    <n v="2330.9272000000001"/>
    <n v="2"/>
    <x v="365"/>
    <d v="2023-07-25T00:00:00"/>
    <x v="0"/>
    <x v="1"/>
    <n v="653.99"/>
    <x v="0"/>
  </r>
  <r>
    <s v="ORD113673"/>
    <x v="2"/>
    <x v="4"/>
    <n v="4020.19"/>
    <n v="0.38"/>
    <n v="1527.6722"/>
    <n v="2492.5178000000001"/>
    <n v="2"/>
    <x v="604"/>
    <d v="2023-03-17T00:00:00"/>
    <x v="0"/>
    <x v="1"/>
    <n v="553.95000000000005"/>
    <x v="4"/>
  </r>
  <r>
    <s v="ORD112156"/>
    <x v="3"/>
    <x v="3"/>
    <n v="4025.18"/>
    <n v="0.28999999999999998"/>
    <n v="1167.3021999999999"/>
    <n v="2857.8778000000002"/>
    <n v="2"/>
    <x v="621"/>
    <d v="2024-12-14T00:00:00"/>
    <x v="0"/>
    <x v="0"/>
    <n v="401.8"/>
    <x v="2"/>
  </r>
  <r>
    <s v="ORD109763"/>
    <x v="0"/>
    <x v="4"/>
    <n v="4027.68"/>
    <n v="0.28999999999999998"/>
    <n v="1168.0271999999998"/>
    <n v="2859.6527999999998"/>
    <n v="2"/>
    <x v="331"/>
    <d v="2023-10-23T00:00:00"/>
    <x v="1"/>
    <x v="0"/>
    <n v="1170.3900000000001"/>
    <x v="3"/>
  </r>
  <r>
    <s v="ORD108454"/>
    <x v="0"/>
    <x v="0"/>
    <n v="4028.07"/>
    <n v="0.35"/>
    <n v="1409.8244999999999"/>
    <n v="2618.2455"/>
    <n v="2"/>
    <x v="511"/>
    <d v="2024-10-23T00:00:00"/>
    <x v="1"/>
    <x v="0"/>
    <n v="1165.69"/>
    <x v="4"/>
  </r>
  <r>
    <s v="ORD112229"/>
    <x v="1"/>
    <x v="3"/>
    <n v="4030.49"/>
    <n v="0.42"/>
    <n v="1692.8057999999999"/>
    <n v="2337.6841999999997"/>
    <n v="2"/>
    <x v="383"/>
    <d v="2024-09-26T00:00:00"/>
    <x v="2"/>
    <x v="2"/>
    <n v="357.17"/>
    <x v="1"/>
  </r>
  <r>
    <s v="ORD102012"/>
    <x v="2"/>
    <x v="0"/>
    <n v="4033.88"/>
    <n v="0.45"/>
    <n v="1815.2460000000001"/>
    <n v="2218.634"/>
    <n v="2"/>
    <x v="588"/>
    <d v="2024-04-20T00:00:00"/>
    <x v="2"/>
    <x v="2"/>
    <n v="509.12"/>
    <x v="3"/>
  </r>
  <r>
    <s v="ORD100020"/>
    <x v="2"/>
    <x v="2"/>
    <n v="4035.64"/>
    <n v="0.08"/>
    <n v="322.85120000000001"/>
    <n v="3712.7887999999998"/>
    <n v="2"/>
    <x v="257"/>
    <d v="2024-10-28T00:00:00"/>
    <x v="2"/>
    <x v="0"/>
    <n v="798.81"/>
    <x v="0"/>
  </r>
  <r>
    <s v="ORD108275"/>
    <x v="1"/>
    <x v="4"/>
    <n v="4037.69"/>
    <n v="0.32"/>
    <n v="1292.0608"/>
    <n v="2745.6292000000003"/>
    <n v="2"/>
    <x v="222"/>
    <d v="2023-09-16T00:00:00"/>
    <x v="0"/>
    <x v="1"/>
    <n v="591.97"/>
    <x v="3"/>
  </r>
  <r>
    <s v="ORD109707"/>
    <x v="0"/>
    <x v="2"/>
    <n v="4038.76"/>
    <n v="0.41"/>
    <n v="1655.8915999999999"/>
    <n v="2382.8684000000003"/>
    <n v="2"/>
    <x v="159"/>
    <d v="2024-02-28T00:00:00"/>
    <x v="0"/>
    <x v="1"/>
    <n v="337.6"/>
    <x v="3"/>
  </r>
  <r>
    <s v="ORD106308"/>
    <x v="3"/>
    <x v="4"/>
    <n v="4040.42"/>
    <n v="0.46"/>
    <n v="1858.5932"/>
    <n v="2181.8267999999998"/>
    <n v="2"/>
    <x v="516"/>
    <d v="2023-12-12T00:00:00"/>
    <x v="1"/>
    <x v="0"/>
    <n v="434.89"/>
    <x v="0"/>
  </r>
  <r>
    <s v="ORD106835"/>
    <x v="1"/>
    <x v="0"/>
    <n v="4041.03"/>
    <n v="0.33"/>
    <n v="1333.5399000000002"/>
    <n v="2707.4901"/>
    <n v="2"/>
    <x v="620"/>
    <d v="2024-07-11T00:00:00"/>
    <x v="2"/>
    <x v="1"/>
    <n v="856.84"/>
    <x v="2"/>
  </r>
  <r>
    <s v="ORD106928"/>
    <x v="0"/>
    <x v="3"/>
    <n v="4044.41"/>
    <n v="0.17"/>
    <n v="687.54970000000003"/>
    <n v="3356.8602999999998"/>
    <n v="2"/>
    <x v="68"/>
    <d v="2024-03-03T00:00:00"/>
    <x v="2"/>
    <x v="1"/>
    <n v="630.29999999999995"/>
    <x v="4"/>
  </r>
  <r>
    <s v="ORD115162"/>
    <x v="1"/>
    <x v="0"/>
    <n v="4047.36"/>
    <n v="0.21"/>
    <n v="849.94560000000001"/>
    <n v="3197.4144000000001"/>
    <n v="2"/>
    <x v="159"/>
    <d v="2024-02-29T00:00:00"/>
    <x v="0"/>
    <x v="0"/>
    <n v="1160.75"/>
    <x v="1"/>
  </r>
  <r>
    <s v="ORD108849"/>
    <x v="0"/>
    <x v="4"/>
    <n v="4053.38"/>
    <n v="0.41"/>
    <n v="1661.8858"/>
    <n v="2391.4942000000001"/>
    <n v="2"/>
    <x v="300"/>
    <d v="2023-08-15T00:00:00"/>
    <x v="2"/>
    <x v="1"/>
    <n v="589.74"/>
    <x v="0"/>
  </r>
  <r>
    <s v="ORD101744"/>
    <x v="2"/>
    <x v="2"/>
    <n v="4059.09"/>
    <n v="0.2"/>
    <n v="811.8180000000001"/>
    <n v="3247.2719999999999"/>
    <n v="2"/>
    <x v="198"/>
    <d v="2023-10-12T00:00:00"/>
    <x v="0"/>
    <x v="1"/>
    <n v="1034.6400000000001"/>
    <x v="1"/>
  </r>
  <r>
    <s v="ORD108268"/>
    <x v="2"/>
    <x v="0"/>
    <n v="4064.59"/>
    <n v="0.41"/>
    <n v="1666.4819"/>
    <n v="2398.1081000000004"/>
    <n v="2"/>
    <x v="166"/>
    <d v="2023-11-23T00:00:00"/>
    <x v="0"/>
    <x v="0"/>
    <n v="438.63"/>
    <x v="2"/>
  </r>
  <r>
    <s v="ORD114813"/>
    <x v="0"/>
    <x v="4"/>
    <n v="4065.11"/>
    <n v="0.47"/>
    <n v="1910.6016999999999"/>
    <n v="2154.5083000000004"/>
    <n v="2"/>
    <x v="699"/>
    <d v="2023-01-28T00:00:00"/>
    <x v="0"/>
    <x v="2"/>
    <n v="1216.24"/>
    <x v="3"/>
  </r>
  <r>
    <s v="ORD114627"/>
    <x v="3"/>
    <x v="3"/>
    <n v="4065.71"/>
    <n v="0.42"/>
    <n v="1707.5981999999999"/>
    <n v="2358.1118000000001"/>
    <n v="2"/>
    <x v="502"/>
    <d v="2024-11-29T00:00:00"/>
    <x v="0"/>
    <x v="2"/>
    <n v="1104"/>
    <x v="2"/>
  </r>
  <r>
    <s v="ORD103470"/>
    <x v="3"/>
    <x v="1"/>
    <n v="4069.03"/>
    <n v="0.03"/>
    <n v="122.07089999999999"/>
    <n v="3946.9591"/>
    <n v="2"/>
    <x v="476"/>
    <d v="2023-02-19T00:00:00"/>
    <x v="1"/>
    <x v="2"/>
    <n v="1173.26"/>
    <x v="5"/>
  </r>
  <r>
    <s v="ORD115206"/>
    <x v="1"/>
    <x v="0"/>
    <n v="4070.29"/>
    <n v="0.41"/>
    <n v="1668.8189"/>
    <n v="2401.4710999999998"/>
    <n v="2"/>
    <x v="289"/>
    <d v="2024-02-03T00:00:00"/>
    <x v="1"/>
    <x v="0"/>
    <n v="937.64"/>
    <x v="4"/>
  </r>
  <r>
    <s v="ORD115056"/>
    <x v="1"/>
    <x v="4"/>
    <n v="4072.03"/>
    <n v="0.31"/>
    <n v="1262.3293000000001"/>
    <n v="2809.7007000000003"/>
    <n v="2"/>
    <x v="430"/>
    <d v="2024-02-24T00:00:00"/>
    <x v="2"/>
    <x v="0"/>
    <n v="1168.56"/>
    <x v="1"/>
  </r>
  <r>
    <s v="ORD114236"/>
    <x v="2"/>
    <x v="2"/>
    <n v="4079.11"/>
    <n v="0.34"/>
    <n v="1386.8974000000001"/>
    <n v="2692.2125999999998"/>
    <n v="2"/>
    <x v="601"/>
    <d v="2023-06-04T00:00:00"/>
    <x v="0"/>
    <x v="1"/>
    <n v="892.05"/>
    <x v="1"/>
  </r>
  <r>
    <s v="ORD109510"/>
    <x v="0"/>
    <x v="4"/>
    <n v="4081.21"/>
    <n v="0.34"/>
    <n v="1387.6114"/>
    <n v="2693.5986000000003"/>
    <n v="2"/>
    <x v="426"/>
    <d v="2023-12-29T00:00:00"/>
    <x v="2"/>
    <x v="0"/>
    <n v="364.52"/>
    <x v="1"/>
  </r>
  <r>
    <s v="ORD113127"/>
    <x v="2"/>
    <x v="4"/>
    <n v="4082.19"/>
    <n v="0.23"/>
    <n v="938.90370000000007"/>
    <n v="3143.2862999999998"/>
    <n v="2"/>
    <x v="50"/>
    <d v="2024-08-24T00:00:00"/>
    <x v="2"/>
    <x v="1"/>
    <n v="663.21"/>
    <x v="4"/>
  </r>
  <r>
    <s v="ORD100618"/>
    <x v="0"/>
    <x v="1"/>
    <n v="4084.06"/>
    <n v="0.28000000000000003"/>
    <n v="1143.5368000000001"/>
    <n v="2940.5231999999996"/>
    <n v="2"/>
    <x v="75"/>
    <d v="2023-02-02T00:00:00"/>
    <x v="2"/>
    <x v="1"/>
    <n v="803.28"/>
    <x v="2"/>
  </r>
  <r>
    <s v="ORD111092"/>
    <x v="2"/>
    <x v="3"/>
    <n v="4085.63"/>
    <n v="0.06"/>
    <n v="245.1378"/>
    <n v="3840.4922000000001"/>
    <n v="2"/>
    <x v="502"/>
    <d v="2024-11-23T00:00:00"/>
    <x v="2"/>
    <x v="1"/>
    <n v="248.41"/>
    <x v="0"/>
  </r>
  <r>
    <s v="ORD115190"/>
    <x v="0"/>
    <x v="2"/>
    <n v="4090.7"/>
    <n v="0.39"/>
    <n v="1595.373"/>
    <n v="2495.3269999999998"/>
    <n v="2"/>
    <x v="595"/>
    <d v="2024-02-13T00:00:00"/>
    <x v="0"/>
    <x v="1"/>
    <n v="897.17"/>
    <x v="0"/>
  </r>
  <r>
    <s v="ORD105910"/>
    <x v="0"/>
    <x v="3"/>
    <n v="4091.07"/>
    <n v="0.49"/>
    <n v="2004.6242999999999"/>
    <n v="2086.4457000000002"/>
    <n v="2"/>
    <x v="672"/>
    <d v="2023-06-19T00:00:00"/>
    <x v="0"/>
    <x v="2"/>
    <n v="951.49"/>
    <x v="2"/>
  </r>
  <r>
    <s v="ORD114959"/>
    <x v="0"/>
    <x v="2"/>
    <n v="4093.04"/>
    <n v="0.02"/>
    <n v="81.860799999999998"/>
    <n v="4011.1792"/>
    <n v="2"/>
    <x v="147"/>
    <d v="2023-12-31T00:00:00"/>
    <x v="1"/>
    <x v="1"/>
    <n v="489.26"/>
    <x v="0"/>
  </r>
  <r>
    <s v="ORD114797"/>
    <x v="0"/>
    <x v="3"/>
    <n v="4099.3500000000004"/>
    <n v="0.27"/>
    <n v="1106.8245000000002"/>
    <n v="2992.5255000000002"/>
    <n v="2"/>
    <x v="387"/>
    <d v="2024-09-20T00:00:00"/>
    <x v="0"/>
    <x v="0"/>
    <n v="534.76"/>
    <x v="5"/>
  </r>
  <r>
    <s v="ORD100790"/>
    <x v="2"/>
    <x v="2"/>
    <n v="4101.45"/>
    <n v="0.38"/>
    <n v="1558.5509999999999"/>
    <n v="2542.8989999999999"/>
    <n v="2"/>
    <x v="49"/>
    <d v="2024-12-16T00:00:00"/>
    <x v="0"/>
    <x v="2"/>
    <n v="709.61"/>
    <x v="3"/>
  </r>
  <r>
    <s v="ORD111607"/>
    <x v="2"/>
    <x v="2"/>
    <n v="4104.08"/>
    <n v="0.35"/>
    <n v="1436.4279999999999"/>
    <n v="2667.652"/>
    <n v="2"/>
    <x v="148"/>
    <d v="2023-03-20T00:00:00"/>
    <x v="0"/>
    <x v="0"/>
    <n v="593.16999999999996"/>
    <x v="3"/>
  </r>
  <r>
    <s v="ORD103403"/>
    <x v="3"/>
    <x v="3"/>
    <n v="4106.42"/>
    <n v="0.15"/>
    <n v="615.96299999999997"/>
    <n v="3490.4570000000003"/>
    <n v="2"/>
    <x v="431"/>
    <d v="2024-06-14T00:00:00"/>
    <x v="2"/>
    <x v="0"/>
    <n v="988.51"/>
    <x v="3"/>
  </r>
  <r>
    <s v="ORD114220"/>
    <x v="2"/>
    <x v="4"/>
    <n v="4108.62"/>
    <n v="0.35"/>
    <n v="1438.0169999999998"/>
    <n v="2670.6030000000001"/>
    <n v="2"/>
    <x v="375"/>
    <d v="2024-09-24T00:00:00"/>
    <x v="1"/>
    <x v="2"/>
    <n v="945.14"/>
    <x v="1"/>
  </r>
  <r>
    <s v="ORD110742"/>
    <x v="0"/>
    <x v="0"/>
    <n v="4111.42"/>
    <n v="0.2"/>
    <n v="822.28400000000011"/>
    <n v="3289.136"/>
    <n v="2"/>
    <x v="72"/>
    <d v="2024-02-10T00:00:00"/>
    <x v="1"/>
    <x v="1"/>
    <n v="636.83000000000004"/>
    <x v="2"/>
  </r>
  <r>
    <s v="ORD109067"/>
    <x v="1"/>
    <x v="2"/>
    <n v="4114.2299999999996"/>
    <n v="0.08"/>
    <n v="329.13839999999999"/>
    <n v="3785.0915999999997"/>
    <n v="2"/>
    <x v="330"/>
    <d v="2023-04-10T00:00:00"/>
    <x v="2"/>
    <x v="1"/>
    <n v="676.47"/>
    <x v="0"/>
  </r>
  <r>
    <s v="ORD102393"/>
    <x v="0"/>
    <x v="0"/>
    <n v="4121.43"/>
    <n v="0.28000000000000003"/>
    <n v="1154.0004000000001"/>
    <n v="2967.4296000000004"/>
    <n v="2"/>
    <x v="719"/>
    <d v="2023-09-30T00:00:00"/>
    <x v="2"/>
    <x v="0"/>
    <n v="938.45"/>
    <x v="3"/>
  </r>
  <r>
    <s v="ORD103751"/>
    <x v="1"/>
    <x v="3"/>
    <n v="4122.55"/>
    <n v="0.36"/>
    <n v="1484.1179999999999"/>
    <n v="2638.4320000000002"/>
    <n v="2"/>
    <x v="695"/>
    <d v="2024-10-13T00:00:00"/>
    <x v="2"/>
    <x v="0"/>
    <n v="915.58"/>
    <x v="2"/>
  </r>
  <r>
    <s v="ORD109317"/>
    <x v="0"/>
    <x v="2"/>
    <n v="4127.57"/>
    <n v="0.05"/>
    <n v="206.3785"/>
    <n v="3921.1914999999999"/>
    <n v="2"/>
    <x v="197"/>
    <d v="2024-04-02T00:00:00"/>
    <x v="1"/>
    <x v="1"/>
    <n v="317.85000000000002"/>
    <x v="4"/>
  </r>
  <r>
    <s v="ORD109935"/>
    <x v="2"/>
    <x v="4"/>
    <n v="4129.57"/>
    <n v="0.12"/>
    <n v="495.54839999999996"/>
    <n v="3634.0215999999996"/>
    <n v="2"/>
    <x v="216"/>
    <d v="2023-04-21T00:00:00"/>
    <x v="1"/>
    <x v="0"/>
    <n v="652.54999999999995"/>
    <x v="1"/>
  </r>
  <r>
    <s v="ORD105740"/>
    <x v="0"/>
    <x v="2"/>
    <n v="4129.71"/>
    <n v="0.22"/>
    <n v="908.53620000000001"/>
    <n v="3221.1738"/>
    <n v="2"/>
    <x v="588"/>
    <d v="2024-04-23T00:00:00"/>
    <x v="2"/>
    <x v="0"/>
    <n v="213.93"/>
    <x v="0"/>
  </r>
  <r>
    <s v="ORD108898"/>
    <x v="0"/>
    <x v="0"/>
    <n v="4131.7700000000004"/>
    <n v="0.43"/>
    <n v="1776.6611000000003"/>
    <n v="2355.1089000000002"/>
    <n v="2"/>
    <x v="93"/>
    <d v="2023-05-22T00:00:00"/>
    <x v="1"/>
    <x v="1"/>
    <n v="609.08000000000004"/>
    <x v="3"/>
  </r>
  <r>
    <s v="ORD103710"/>
    <x v="2"/>
    <x v="0"/>
    <n v="4133.0600000000004"/>
    <n v="0.44"/>
    <n v="1818.5464000000002"/>
    <n v="2314.5136000000002"/>
    <n v="2"/>
    <x v="306"/>
    <d v="2024-08-28T00:00:00"/>
    <x v="1"/>
    <x v="0"/>
    <n v="929.23"/>
    <x v="3"/>
  </r>
  <r>
    <s v="ORD111277"/>
    <x v="2"/>
    <x v="1"/>
    <n v="4133.5600000000004"/>
    <n v="0.43"/>
    <n v="1777.4308000000001"/>
    <n v="2356.1292000000003"/>
    <n v="2"/>
    <x v="698"/>
    <d v="2023-11-29T00:00:00"/>
    <x v="1"/>
    <x v="0"/>
    <n v="1007.77"/>
    <x v="2"/>
  </r>
  <r>
    <s v="ORD101658"/>
    <x v="1"/>
    <x v="2"/>
    <n v="4136"/>
    <n v="0.2"/>
    <n v="827.2"/>
    <n v="3308.8"/>
    <n v="2"/>
    <x v="621"/>
    <d v="2024-12-16T00:00:00"/>
    <x v="2"/>
    <x v="1"/>
    <n v="741.73"/>
    <x v="3"/>
  </r>
  <r>
    <s v="ORD104557"/>
    <x v="2"/>
    <x v="1"/>
    <n v="4138.74"/>
    <n v="0.05"/>
    <n v="206.93700000000001"/>
    <n v="3931.8029999999999"/>
    <n v="2"/>
    <x v="396"/>
    <d v="2024-12-14T00:00:00"/>
    <x v="0"/>
    <x v="0"/>
    <n v="955.36"/>
    <x v="4"/>
  </r>
  <r>
    <s v="ORD100075"/>
    <x v="2"/>
    <x v="0"/>
    <n v="4140.62"/>
    <n v="0.27"/>
    <n v="1117.9674"/>
    <n v="3022.6525999999999"/>
    <n v="2"/>
    <x v="247"/>
    <d v="2023-07-06T00:00:00"/>
    <x v="1"/>
    <x v="2"/>
    <n v="743.22"/>
    <x v="4"/>
  </r>
  <r>
    <s v="ORD110738"/>
    <x v="0"/>
    <x v="3"/>
    <n v="4140.82"/>
    <n v="0.14000000000000001"/>
    <n v="579.71479999999997"/>
    <n v="3561.1052"/>
    <n v="2"/>
    <x v="177"/>
    <d v="2024-01-22T00:00:00"/>
    <x v="1"/>
    <x v="1"/>
    <n v="904.16"/>
    <x v="5"/>
  </r>
  <r>
    <s v="ORD111369"/>
    <x v="2"/>
    <x v="1"/>
    <n v="4143.8500000000004"/>
    <n v="0.21"/>
    <n v="870.20850000000007"/>
    <n v="3273.6415000000002"/>
    <n v="2"/>
    <x v="482"/>
    <d v="2023-03-24T00:00:00"/>
    <x v="0"/>
    <x v="2"/>
    <n v="663.1"/>
    <x v="4"/>
  </r>
  <r>
    <s v="ORD103648"/>
    <x v="1"/>
    <x v="4"/>
    <n v="4147.63"/>
    <n v="0.14000000000000001"/>
    <n v="580.66820000000007"/>
    <n v="3566.9618"/>
    <n v="2"/>
    <x v="8"/>
    <d v="2024-05-13T00:00:00"/>
    <x v="2"/>
    <x v="0"/>
    <n v="698.34"/>
    <x v="2"/>
  </r>
  <r>
    <s v="ORD109091"/>
    <x v="0"/>
    <x v="1"/>
    <n v="4154.75"/>
    <n v="0.23"/>
    <n v="955.59250000000009"/>
    <n v="3199.1574999999998"/>
    <n v="2"/>
    <x v="245"/>
    <d v="2023-07-19T00:00:00"/>
    <x v="2"/>
    <x v="2"/>
    <n v="982.08"/>
    <x v="1"/>
  </r>
  <r>
    <s v="ORD113373"/>
    <x v="2"/>
    <x v="2"/>
    <n v="4155.8"/>
    <n v="0.27"/>
    <n v="1122.066"/>
    <n v="3033.7340000000004"/>
    <n v="2"/>
    <x v="185"/>
    <d v="2024-07-14T00:00:00"/>
    <x v="2"/>
    <x v="1"/>
    <n v="512.38"/>
    <x v="5"/>
  </r>
  <r>
    <s v="ORD106414"/>
    <x v="0"/>
    <x v="4"/>
    <n v="4159.7299999999996"/>
    <n v="0.45"/>
    <n v="1871.8784999999998"/>
    <n v="2287.8514999999998"/>
    <n v="2"/>
    <x v="159"/>
    <d v="2024-02-25T00:00:00"/>
    <x v="0"/>
    <x v="0"/>
    <n v="225.32"/>
    <x v="3"/>
  </r>
  <r>
    <s v="ORD114840"/>
    <x v="3"/>
    <x v="3"/>
    <n v="4163.04"/>
    <n v="0.13"/>
    <n v="541.1952"/>
    <n v="3621.8447999999999"/>
    <n v="2"/>
    <x v="649"/>
    <d v="2023-05-23T00:00:00"/>
    <x v="2"/>
    <x v="1"/>
    <n v="1049.04"/>
    <x v="5"/>
  </r>
  <r>
    <s v="ORD109598"/>
    <x v="3"/>
    <x v="3"/>
    <n v="4166.04"/>
    <n v="0.34"/>
    <n v="1416.4536000000001"/>
    <n v="2749.5864000000001"/>
    <n v="2"/>
    <x v="395"/>
    <d v="2023-06-29T00:00:00"/>
    <x v="0"/>
    <x v="1"/>
    <n v="815.99"/>
    <x v="2"/>
  </r>
  <r>
    <s v="ORD111864"/>
    <x v="1"/>
    <x v="1"/>
    <n v="4171.9799999999996"/>
    <n v="0.26"/>
    <n v="1084.7148"/>
    <n v="3087.2651999999998"/>
    <n v="2"/>
    <x v="188"/>
    <d v="2023-08-31T00:00:00"/>
    <x v="2"/>
    <x v="2"/>
    <n v="861.49"/>
    <x v="0"/>
  </r>
  <r>
    <s v="ORD111986"/>
    <x v="0"/>
    <x v="0"/>
    <n v="4173.0600000000004"/>
    <n v="0"/>
    <n v="0"/>
    <n v="4173.0600000000004"/>
    <n v="2"/>
    <x v="696"/>
    <d v="2024-11-09T00:00:00"/>
    <x v="0"/>
    <x v="1"/>
    <n v="229.2"/>
    <x v="3"/>
  </r>
  <r>
    <s v="ORD110630"/>
    <x v="3"/>
    <x v="1"/>
    <n v="4173.34"/>
    <n v="0.47"/>
    <n v="1961.4697999999999"/>
    <n v="2211.8702000000003"/>
    <n v="2"/>
    <x v="75"/>
    <d v="2023-01-31T00:00:00"/>
    <x v="1"/>
    <x v="1"/>
    <n v="1218.6199999999999"/>
    <x v="1"/>
  </r>
  <r>
    <s v="ORD103889"/>
    <x v="3"/>
    <x v="3"/>
    <n v="4177.32"/>
    <n v="0.24"/>
    <n v="1002.5567999999998"/>
    <n v="3174.7631999999999"/>
    <n v="2"/>
    <x v="43"/>
    <d v="2024-12-31T00:00:00"/>
    <x v="0"/>
    <x v="1"/>
    <n v="294.64"/>
    <x v="5"/>
  </r>
  <r>
    <s v="ORD110463"/>
    <x v="3"/>
    <x v="3"/>
    <n v="4177.43"/>
    <n v="0.05"/>
    <n v="208.87150000000003"/>
    <n v="3968.5585000000001"/>
    <n v="2"/>
    <x v="280"/>
    <d v="2024-03-17T00:00:00"/>
    <x v="1"/>
    <x v="0"/>
    <n v="792.97"/>
    <x v="1"/>
  </r>
  <r>
    <s v="ORD107622"/>
    <x v="0"/>
    <x v="3"/>
    <n v="4178.41"/>
    <n v="0.3"/>
    <n v="1253.5229999999999"/>
    <n v="2924.8869999999997"/>
    <n v="2"/>
    <x v="342"/>
    <d v="2023-11-25T00:00:00"/>
    <x v="2"/>
    <x v="0"/>
    <n v="1011.36"/>
    <x v="0"/>
  </r>
  <r>
    <s v="ORD111111"/>
    <x v="3"/>
    <x v="2"/>
    <n v="4183.49"/>
    <n v="0.21"/>
    <n v="878.53289999999993"/>
    <n v="3304.9570999999996"/>
    <n v="2"/>
    <x v="167"/>
    <d v="2023-11-04T00:00:00"/>
    <x v="2"/>
    <x v="2"/>
    <n v="493.72"/>
    <x v="2"/>
  </r>
  <r>
    <s v="ORD114810"/>
    <x v="3"/>
    <x v="4"/>
    <n v="4190.04"/>
    <n v="0.28999999999999998"/>
    <n v="1215.1116"/>
    <n v="2974.9283999999998"/>
    <n v="2"/>
    <x v="290"/>
    <d v="2023-01-29T00:00:00"/>
    <x v="1"/>
    <x v="1"/>
    <n v="274.29000000000002"/>
    <x v="5"/>
  </r>
  <r>
    <s v="ORD105831"/>
    <x v="3"/>
    <x v="0"/>
    <n v="4192.17"/>
    <n v="0.01"/>
    <n v="41.921700000000001"/>
    <n v="4150.2483000000002"/>
    <n v="2"/>
    <x v="618"/>
    <d v="2024-01-07T00:00:00"/>
    <x v="1"/>
    <x v="1"/>
    <n v="983.29"/>
    <x v="0"/>
  </r>
  <r>
    <s v="ORD109101"/>
    <x v="1"/>
    <x v="1"/>
    <n v="4194.38"/>
    <n v="0.39"/>
    <n v="1635.8082000000002"/>
    <n v="2558.5717999999997"/>
    <n v="2"/>
    <x v="656"/>
    <d v="2024-09-15T00:00:00"/>
    <x v="2"/>
    <x v="0"/>
    <n v="373.89"/>
    <x v="1"/>
  </r>
  <r>
    <s v="ORD105200"/>
    <x v="2"/>
    <x v="3"/>
    <n v="4194.4799999999996"/>
    <n v="0.39"/>
    <n v="1635.8471999999999"/>
    <n v="2558.6327999999994"/>
    <n v="2"/>
    <x v="173"/>
    <d v="2024-06-04T00:00:00"/>
    <x v="2"/>
    <x v="1"/>
    <n v="801.01"/>
    <x v="2"/>
  </r>
  <r>
    <s v="ORD100916"/>
    <x v="2"/>
    <x v="1"/>
    <n v="4196.01"/>
    <n v="0.17"/>
    <n v="713.32170000000008"/>
    <n v="3482.6883000000003"/>
    <n v="2"/>
    <x v="664"/>
    <d v="2024-04-23T00:00:00"/>
    <x v="1"/>
    <x v="2"/>
    <n v="456.82"/>
    <x v="5"/>
  </r>
  <r>
    <s v="ORD114555"/>
    <x v="1"/>
    <x v="0"/>
    <n v="4201.0200000000004"/>
    <n v="0.1"/>
    <n v="420.10200000000009"/>
    <n v="3780.9180000000006"/>
    <n v="2"/>
    <x v="115"/>
    <d v="2024-03-11T00:00:00"/>
    <x v="2"/>
    <x v="2"/>
    <n v="758.87"/>
    <x v="0"/>
  </r>
  <r>
    <s v="ORD100198"/>
    <x v="1"/>
    <x v="1"/>
    <n v="4203.78"/>
    <n v="0.38"/>
    <n v="1597.4363999999998"/>
    <n v="2606.3436000000002"/>
    <n v="2"/>
    <x v="151"/>
    <d v="2023-07-28T00:00:00"/>
    <x v="2"/>
    <x v="0"/>
    <n v="451.8"/>
    <x v="5"/>
  </r>
  <r>
    <s v="ORD107682"/>
    <x v="2"/>
    <x v="1"/>
    <n v="4208.1499999999996"/>
    <n v="0.27"/>
    <n v="1136.2004999999999"/>
    <n v="3071.9494999999997"/>
    <n v="2"/>
    <x v="343"/>
    <d v="2023-06-12T00:00:00"/>
    <x v="0"/>
    <x v="1"/>
    <n v="455.11"/>
    <x v="5"/>
  </r>
  <r>
    <s v="ORD106480"/>
    <x v="0"/>
    <x v="2"/>
    <n v="4212.04"/>
    <n v="0.23"/>
    <n v="968.76920000000007"/>
    <n v="3243.2707999999998"/>
    <n v="2"/>
    <x v="28"/>
    <d v="2024-01-05T00:00:00"/>
    <x v="0"/>
    <x v="2"/>
    <n v="364.08"/>
    <x v="5"/>
  </r>
  <r>
    <s v="ORD105454"/>
    <x v="1"/>
    <x v="0"/>
    <n v="4213.3900000000003"/>
    <n v="0.19"/>
    <n v="800.54410000000007"/>
    <n v="3412.8459000000003"/>
    <n v="2"/>
    <x v="471"/>
    <d v="2023-12-28T00:00:00"/>
    <x v="2"/>
    <x v="1"/>
    <n v="671.65"/>
    <x v="2"/>
  </r>
  <r>
    <s v="ORD104928"/>
    <x v="2"/>
    <x v="4"/>
    <n v="4215.6899999999996"/>
    <n v="0.47"/>
    <n v="1981.3742999999997"/>
    <n v="2234.3157000000001"/>
    <n v="2"/>
    <x v="718"/>
    <d v="2024-08-07T00:00:00"/>
    <x v="2"/>
    <x v="1"/>
    <n v="464.19"/>
    <x v="3"/>
  </r>
  <r>
    <s v="ORD105337"/>
    <x v="0"/>
    <x v="2"/>
    <n v="4218.0200000000004"/>
    <n v="0.12"/>
    <n v="506.16240000000005"/>
    <n v="3711.8576000000003"/>
    <n v="2"/>
    <x v="468"/>
    <d v="2024-01-05T00:00:00"/>
    <x v="1"/>
    <x v="0"/>
    <n v="698.13"/>
    <x v="3"/>
  </r>
  <r>
    <s v="ORD105027"/>
    <x v="0"/>
    <x v="3"/>
    <n v="4222.71"/>
    <n v="0.41"/>
    <n v="1731.3110999999999"/>
    <n v="2491.3989000000001"/>
    <n v="2"/>
    <x v="97"/>
    <d v="2024-11-06T00:00:00"/>
    <x v="2"/>
    <x v="0"/>
    <n v="240.31"/>
    <x v="4"/>
  </r>
  <r>
    <s v="ORD114594"/>
    <x v="3"/>
    <x v="2"/>
    <n v="4223.68"/>
    <n v="0.4"/>
    <n v="1689.4720000000002"/>
    <n v="2534.2080000000001"/>
    <n v="2"/>
    <x v="344"/>
    <d v="2023-04-30T00:00:00"/>
    <x v="2"/>
    <x v="2"/>
    <n v="937.23"/>
    <x v="0"/>
  </r>
  <r>
    <s v="ORD107109"/>
    <x v="3"/>
    <x v="2"/>
    <n v="4224.0200000000004"/>
    <n v="0.4"/>
    <n v="1689.6080000000002"/>
    <n v="2534.4120000000003"/>
    <n v="2"/>
    <x v="83"/>
    <d v="2023-10-16T00:00:00"/>
    <x v="0"/>
    <x v="1"/>
    <n v="851.91"/>
    <x v="2"/>
  </r>
  <r>
    <s v="ORD101884"/>
    <x v="1"/>
    <x v="2"/>
    <n v="4227"/>
    <n v="0.01"/>
    <n v="42.27"/>
    <n v="4184.7299999999996"/>
    <n v="2"/>
    <x v="710"/>
    <d v="2023-01-20T00:00:00"/>
    <x v="2"/>
    <x v="0"/>
    <n v="993.36"/>
    <x v="2"/>
  </r>
  <r>
    <s v="ORD107533"/>
    <x v="0"/>
    <x v="2"/>
    <n v="4227.84"/>
    <n v="0.15"/>
    <n v="634.17600000000004"/>
    <n v="3593.6640000000002"/>
    <n v="2"/>
    <x v="265"/>
    <d v="2023-10-15T00:00:00"/>
    <x v="0"/>
    <x v="1"/>
    <n v="522.59"/>
    <x v="2"/>
  </r>
  <r>
    <s v="ORD112217"/>
    <x v="3"/>
    <x v="2"/>
    <n v="4228.25"/>
    <n v="0.32"/>
    <n v="1353.04"/>
    <n v="2875.21"/>
    <n v="2"/>
    <x v="79"/>
    <d v="2024-09-15T00:00:00"/>
    <x v="1"/>
    <x v="0"/>
    <n v="807.59"/>
    <x v="0"/>
  </r>
  <r>
    <s v="ORD110968"/>
    <x v="3"/>
    <x v="1"/>
    <n v="4230.3500000000004"/>
    <n v="0.34"/>
    <n v="1438.3190000000002"/>
    <n v="2792.0309999999999"/>
    <n v="2"/>
    <x v="308"/>
    <d v="2024-01-22T00:00:00"/>
    <x v="2"/>
    <x v="2"/>
    <n v="1011.55"/>
    <x v="2"/>
  </r>
  <r>
    <s v="ORD103352"/>
    <x v="1"/>
    <x v="2"/>
    <n v="4230.37"/>
    <n v="0.22"/>
    <n v="930.68139999999994"/>
    <n v="3299.6886"/>
    <n v="2"/>
    <x v="244"/>
    <d v="2023-07-07T00:00:00"/>
    <x v="1"/>
    <x v="1"/>
    <n v="1211.54"/>
    <x v="1"/>
  </r>
  <r>
    <s v="ORD100443"/>
    <x v="3"/>
    <x v="3"/>
    <n v="4231.32"/>
    <n v="0.43"/>
    <n v="1819.4675999999999"/>
    <n v="2411.8523999999998"/>
    <n v="2"/>
    <x v="420"/>
    <d v="2024-08-25T00:00:00"/>
    <x v="0"/>
    <x v="0"/>
    <n v="416.16"/>
    <x v="1"/>
  </r>
  <r>
    <s v="ORD111989"/>
    <x v="3"/>
    <x v="4"/>
    <n v="4236.0200000000004"/>
    <n v="0.16"/>
    <n v="677.7632000000001"/>
    <n v="3558.2568000000001"/>
    <n v="2"/>
    <x v="652"/>
    <d v="2023-08-02T00:00:00"/>
    <x v="1"/>
    <x v="1"/>
    <n v="782.35"/>
    <x v="0"/>
  </r>
  <r>
    <s v="ORD110757"/>
    <x v="3"/>
    <x v="0"/>
    <n v="4238.21"/>
    <n v="7.0000000000000007E-2"/>
    <n v="296.67470000000003"/>
    <n v="3941.5353"/>
    <n v="2"/>
    <x v="329"/>
    <d v="2023-12-01T00:00:00"/>
    <x v="1"/>
    <x v="0"/>
    <n v="218.26"/>
    <x v="4"/>
  </r>
  <r>
    <s v="ORD113124"/>
    <x v="1"/>
    <x v="1"/>
    <n v="4238.26"/>
    <n v="0.01"/>
    <n v="42.382600000000004"/>
    <n v="4195.8774000000003"/>
    <n v="2"/>
    <x v="677"/>
    <d v="2024-05-09T00:00:00"/>
    <x v="1"/>
    <x v="2"/>
    <n v="614.33000000000004"/>
    <x v="2"/>
  </r>
  <r>
    <s v="ORD100110"/>
    <x v="3"/>
    <x v="3"/>
    <n v="4241.1499999999996"/>
    <n v="0.41"/>
    <n v="1738.8714999999997"/>
    <n v="2502.2784999999999"/>
    <n v="2"/>
    <x v="113"/>
    <d v="2024-07-14T00:00:00"/>
    <x v="1"/>
    <x v="1"/>
    <n v="1168.31"/>
    <x v="1"/>
  </r>
  <r>
    <s v="ORD110932"/>
    <x v="3"/>
    <x v="1"/>
    <n v="4246.3100000000004"/>
    <n v="0.5"/>
    <n v="2123.1550000000002"/>
    <n v="2123.1550000000002"/>
    <n v="2"/>
    <x v="636"/>
    <d v="2023-12-28T00:00:00"/>
    <x v="1"/>
    <x v="1"/>
    <n v="1048.46"/>
    <x v="5"/>
  </r>
  <r>
    <s v="ORD112012"/>
    <x v="3"/>
    <x v="3"/>
    <n v="4246.8900000000003"/>
    <n v="0.02"/>
    <n v="84.93780000000001"/>
    <n v="4161.9522000000006"/>
    <n v="2"/>
    <x v="340"/>
    <d v="2024-10-14T00:00:00"/>
    <x v="0"/>
    <x v="0"/>
    <n v="839.92"/>
    <x v="2"/>
  </r>
  <r>
    <s v="ORD112166"/>
    <x v="1"/>
    <x v="2"/>
    <n v="4247.47"/>
    <n v="0.4"/>
    <n v="1698.9880000000003"/>
    <n v="2548.482"/>
    <n v="2"/>
    <x v="177"/>
    <d v="2024-01-22T00:00:00"/>
    <x v="1"/>
    <x v="1"/>
    <n v="446.49"/>
    <x v="5"/>
  </r>
  <r>
    <s v="ORD106580"/>
    <x v="3"/>
    <x v="0"/>
    <n v="4247.6099999999997"/>
    <n v="0.31"/>
    <n v="1316.7591"/>
    <n v="2930.8508999999995"/>
    <n v="2"/>
    <x v="434"/>
    <d v="2024-07-24T00:00:00"/>
    <x v="2"/>
    <x v="0"/>
    <n v="324.42"/>
    <x v="2"/>
  </r>
  <r>
    <s v="ORD108474"/>
    <x v="1"/>
    <x v="3"/>
    <n v="4250.7"/>
    <n v="0.2"/>
    <n v="850.14"/>
    <n v="3400.56"/>
    <n v="2"/>
    <x v="684"/>
    <d v="2023-09-01T00:00:00"/>
    <x v="0"/>
    <x v="1"/>
    <n v="1039.1400000000001"/>
    <x v="1"/>
  </r>
  <r>
    <s v="ORD101788"/>
    <x v="1"/>
    <x v="0"/>
    <n v="4251.46"/>
    <n v="0.37"/>
    <n v="1573.0401999999999"/>
    <n v="2678.4198000000001"/>
    <n v="2"/>
    <x v="694"/>
    <d v="2024-10-10T00:00:00"/>
    <x v="2"/>
    <x v="2"/>
    <n v="716.95"/>
    <x v="5"/>
  </r>
  <r>
    <s v="ORD105983"/>
    <x v="2"/>
    <x v="4"/>
    <n v="4254.92"/>
    <n v="0.42"/>
    <n v="1787.0663999999999"/>
    <n v="2467.8536000000004"/>
    <n v="2"/>
    <x v="98"/>
    <d v="2024-10-28T00:00:00"/>
    <x v="0"/>
    <x v="0"/>
    <n v="900.56"/>
    <x v="3"/>
  </r>
  <r>
    <s v="ORD106720"/>
    <x v="3"/>
    <x v="1"/>
    <n v="4256.3599999999997"/>
    <n v="0.14000000000000001"/>
    <n v="595.8904"/>
    <n v="3660.4695999999994"/>
    <n v="2"/>
    <x v="222"/>
    <d v="2023-09-16T00:00:00"/>
    <x v="2"/>
    <x v="1"/>
    <n v="1249.97"/>
    <x v="4"/>
  </r>
  <r>
    <s v="ORD114255"/>
    <x v="1"/>
    <x v="3"/>
    <n v="4257.59"/>
    <n v="0.43"/>
    <n v="1830.7637"/>
    <n v="2426.8263000000002"/>
    <n v="2"/>
    <x v="218"/>
    <d v="2024-11-10T00:00:00"/>
    <x v="0"/>
    <x v="1"/>
    <n v="664.6"/>
    <x v="4"/>
  </r>
  <r>
    <s v="ORD114352"/>
    <x v="3"/>
    <x v="2"/>
    <n v="4260.1099999999997"/>
    <n v="0.22"/>
    <n v="937.22419999999988"/>
    <n v="3322.8858"/>
    <n v="2"/>
    <x v="227"/>
    <d v="2023-03-17T00:00:00"/>
    <x v="1"/>
    <x v="2"/>
    <n v="749.05"/>
    <x v="0"/>
  </r>
  <r>
    <s v="ORD105268"/>
    <x v="1"/>
    <x v="3"/>
    <n v="4261.9399999999996"/>
    <n v="0.35"/>
    <n v="1491.6789999999999"/>
    <n v="2770.2609999999995"/>
    <n v="2"/>
    <x v="73"/>
    <d v="2024-12-01T00:00:00"/>
    <x v="1"/>
    <x v="0"/>
    <n v="273.45999999999998"/>
    <x v="5"/>
  </r>
  <r>
    <s v="ORD101433"/>
    <x v="3"/>
    <x v="2"/>
    <n v="4262.12"/>
    <n v="0.41"/>
    <n v="1747.4691999999998"/>
    <n v="2514.6508000000003"/>
    <n v="2"/>
    <x v="690"/>
    <d v="2024-03-09T00:00:00"/>
    <x v="1"/>
    <x v="0"/>
    <n v="221.32"/>
    <x v="1"/>
  </r>
  <r>
    <s v="ORD114641"/>
    <x v="3"/>
    <x v="3"/>
    <n v="4265.67"/>
    <n v="0.17"/>
    <n v="725.16390000000001"/>
    <n v="3540.5061000000001"/>
    <n v="2"/>
    <x v="457"/>
    <d v="2024-06-26T00:00:00"/>
    <x v="0"/>
    <x v="0"/>
    <n v="659.89"/>
    <x v="2"/>
  </r>
  <r>
    <s v="ORD101430"/>
    <x v="1"/>
    <x v="2"/>
    <n v="4265.74"/>
    <n v="0.01"/>
    <n v="42.657399999999996"/>
    <n v="4223.0825999999997"/>
    <n v="2"/>
    <x v="266"/>
    <d v="2023-01-09T00:00:00"/>
    <x v="2"/>
    <x v="0"/>
    <n v="582.12"/>
    <x v="0"/>
  </r>
  <r>
    <s v="ORD110614"/>
    <x v="2"/>
    <x v="4"/>
    <n v="4267.74"/>
    <n v="0.36"/>
    <n v="1536.3863999999999"/>
    <n v="2731.3535999999999"/>
    <n v="2"/>
    <x v="717"/>
    <d v="2024-09-11T00:00:00"/>
    <x v="0"/>
    <x v="2"/>
    <n v="468.31"/>
    <x v="5"/>
  </r>
  <r>
    <s v="ORD106677"/>
    <x v="1"/>
    <x v="4"/>
    <n v="4269.6000000000004"/>
    <n v="0.25"/>
    <n v="1067.4000000000001"/>
    <n v="3202.2000000000003"/>
    <n v="2"/>
    <x v="464"/>
    <d v="2023-11-10T00:00:00"/>
    <x v="0"/>
    <x v="0"/>
    <n v="1027.97"/>
    <x v="5"/>
  </r>
  <r>
    <s v="ORD111192"/>
    <x v="2"/>
    <x v="3"/>
    <n v="4270.83"/>
    <n v="0.38"/>
    <n v="1622.9154000000001"/>
    <n v="2647.9146000000001"/>
    <n v="2"/>
    <x v="647"/>
    <d v="2023-03-06T00:00:00"/>
    <x v="0"/>
    <x v="0"/>
    <n v="826.96"/>
    <x v="4"/>
  </r>
  <r>
    <s v="ORD111478"/>
    <x v="1"/>
    <x v="3"/>
    <n v="4272.72"/>
    <n v="0.23"/>
    <n v="982.7256000000001"/>
    <n v="3289.9944"/>
    <n v="2"/>
    <x v="425"/>
    <d v="2023-02-02T00:00:00"/>
    <x v="1"/>
    <x v="0"/>
    <n v="288.91000000000003"/>
    <x v="0"/>
  </r>
  <r>
    <s v="ORD110145"/>
    <x v="0"/>
    <x v="4"/>
    <n v="4273.4399999999996"/>
    <n v="0.36"/>
    <n v="1538.4383999999998"/>
    <n v="2735.0015999999996"/>
    <n v="2"/>
    <x v="337"/>
    <d v="2024-02-15T00:00:00"/>
    <x v="1"/>
    <x v="0"/>
    <n v="449.11"/>
    <x v="4"/>
  </r>
  <r>
    <s v="ORD114973"/>
    <x v="3"/>
    <x v="4"/>
    <n v="4274.3"/>
    <n v="0.1"/>
    <n v="427.43000000000006"/>
    <n v="3846.87"/>
    <n v="2"/>
    <x v="169"/>
    <d v="2023-10-16T00:00:00"/>
    <x v="2"/>
    <x v="2"/>
    <n v="443.29"/>
    <x v="5"/>
  </r>
  <r>
    <s v="ORD102728"/>
    <x v="0"/>
    <x v="2"/>
    <n v="4275.8999999999996"/>
    <n v="0.16"/>
    <n v="684.14400000000001"/>
    <n v="3591.7559999999994"/>
    <n v="2"/>
    <x v="200"/>
    <d v="2024-06-12T00:00:00"/>
    <x v="0"/>
    <x v="1"/>
    <n v="1203.1500000000001"/>
    <x v="3"/>
  </r>
  <r>
    <s v="ORD107191"/>
    <x v="2"/>
    <x v="4"/>
    <n v="4278.8900000000003"/>
    <n v="0.26"/>
    <n v="1112.5114000000001"/>
    <n v="3166.3786"/>
    <n v="2"/>
    <x v="559"/>
    <d v="2024-12-15T00:00:00"/>
    <x v="1"/>
    <x v="1"/>
    <n v="315.41000000000003"/>
    <x v="4"/>
  </r>
  <r>
    <s v="ORD104835"/>
    <x v="2"/>
    <x v="1"/>
    <n v="4282.66"/>
    <n v="0.35"/>
    <n v="1498.9309999999998"/>
    <n v="2783.7290000000003"/>
    <n v="2"/>
    <x v="433"/>
    <d v="2023-04-16T00:00:00"/>
    <x v="2"/>
    <x v="2"/>
    <n v="248.94"/>
    <x v="0"/>
  </r>
  <r>
    <s v="ORD103273"/>
    <x v="0"/>
    <x v="2"/>
    <n v="4288.6000000000004"/>
    <n v="0.32"/>
    <n v="1372.3520000000001"/>
    <n v="2916.2480000000005"/>
    <n v="2"/>
    <x v="639"/>
    <d v="2023-08-13T00:00:00"/>
    <x v="2"/>
    <x v="0"/>
    <n v="1148.6400000000001"/>
    <x v="5"/>
  </r>
  <r>
    <s v="ORD102649"/>
    <x v="2"/>
    <x v="0"/>
    <n v="4293.9799999999996"/>
    <n v="0.34"/>
    <n v="1459.9531999999999"/>
    <n v="2834.0267999999996"/>
    <n v="2"/>
    <x v="667"/>
    <d v="2024-10-01T00:00:00"/>
    <x v="1"/>
    <x v="1"/>
    <n v="750.71"/>
    <x v="4"/>
  </r>
  <r>
    <s v="ORD105954"/>
    <x v="3"/>
    <x v="1"/>
    <n v="4298.4399999999996"/>
    <n v="0.06"/>
    <n v="257.90639999999996"/>
    <n v="4040.5335999999998"/>
    <n v="2"/>
    <x v="300"/>
    <d v="2023-08-16T00:00:00"/>
    <x v="1"/>
    <x v="2"/>
    <n v="689.98"/>
    <x v="2"/>
  </r>
  <r>
    <s v="ORD112516"/>
    <x v="0"/>
    <x v="4"/>
    <n v="4298.72"/>
    <n v="0.06"/>
    <n v="257.92320000000001"/>
    <n v="4040.7968000000001"/>
    <n v="2"/>
    <x v="395"/>
    <d v="2023-06-27T00:00:00"/>
    <x v="2"/>
    <x v="0"/>
    <n v="948.26"/>
    <x v="0"/>
  </r>
  <r>
    <s v="ORD105396"/>
    <x v="3"/>
    <x v="1"/>
    <n v="4303.6899999999996"/>
    <n v="0.06"/>
    <n v="258.22139999999996"/>
    <n v="4045.4685999999997"/>
    <n v="2"/>
    <x v="238"/>
    <d v="2023-03-20T00:00:00"/>
    <x v="1"/>
    <x v="0"/>
    <n v="960.01"/>
    <x v="1"/>
  </r>
  <r>
    <s v="ORD114402"/>
    <x v="2"/>
    <x v="1"/>
    <n v="4304.54"/>
    <n v="0.46"/>
    <n v="1980.0884000000001"/>
    <n v="2324.4515999999999"/>
    <n v="2"/>
    <x v="309"/>
    <d v="2023-06-14T00:00:00"/>
    <x v="1"/>
    <x v="0"/>
    <n v="895.23"/>
    <x v="5"/>
  </r>
  <r>
    <s v="ORD100482"/>
    <x v="1"/>
    <x v="0"/>
    <n v="4304.7700000000004"/>
    <n v="0.3"/>
    <n v="1291.431"/>
    <n v="3013.3390000000004"/>
    <n v="2"/>
    <x v="434"/>
    <d v="2024-07-19T00:00:00"/>
    <x v="0"/>
    <x v="0"/>
    <n v="336.04"/>
    <x v="1"/>
  </r>
  <r>
    <s v="ORD109479"/>
    <x v="1"/>
    <x v="3"/>
    <n v="4306.3999999999996"/>
    <n v="0.36"/>
    <n v="1550.3039999999999"/>
    <n v="2756.0959999999995"/>
    <n v="2"/>
    <x v="262"/>
    <d v="2023-06-06T00:00:00"/>
    <x v="0"/>
    <x v="0"/>
    <n v="582.27"/>
    <x v="5"/>
  </r>
  <r>
    <s v="ORD106890"/>
    <x v="3"/>
    <x v="2"/>
    <n v="4308.3900000000003"/>
    <n v="0.09"/>
    <n v="387.75510000000003"/>
    <n v="3920.6349000000005"/>
    <n v="2"/>
    <x v="259"/>
    <d v="2024-10-09T00:00:00"/>
    <x v="0"/>
    <x v="1"/>
    <n v="553.19000000000005"/>
    <x v="4"/>
  </r>
  <r>
    <s v="ORD100151"/>
    <x v="0"/>
    <x v="2"/>
    <n v="4309.92"/>
    <n v="0.06"/>
    <n v="258.59519999999998"/>
    <n v="4051.3248000000003"/>
    <n v="2"/>
    <x v="194"/>
    <d v="2023-02-26T00:00:00"/>
    <x v="1"/>
    <x v="1"/>
    <n v="617.32000000000005"/>
    <x v="2"/>
  </r>
  <r>
    <s v="ORD109259"/>
    <x v="0"/>
    <x v="1"/>
    <n v="4312.6499999999996"/>
    <n v="0.02"/>
    <n v="86.253"/>
    <n v="4226.3969999999999"/>
    <n v="2"/>
    <x v="462"/>
    <d v="2023-01-28T00:00:00"/>
    <x v="2"/>
    <x v="2"/>
    <n v="611.16"/>
    <x v="0"/>
  </r>
  <r>
    <s v="ORD108188"/>
    <x v="3"/>
    <x v="2"/>
    <n v="4313.42"/>
    <n v="7.0000000000000007E-2"/>
    <n v="301.93940000000003"/>
    <n v="4011.4805999999999"/>
    <n v="2"/>
    <x v="601"/>
    <d v="2023-06-05T00:00:00"/>
    <x v="2"/>
    <x v="2"/>
    <n v="715.87"/>
    <x v="0"/>
  </r>
  <r>
    <s v="ORD115020"/>
    <x v="3"/>
    <x v="1"/>
    <n v="4314.08"/>
    <n v="0.43"/>
    <n v="1855.0544"/>
    <n v="2459.0255999999999"/>
    <n v="2"/>
    <x v="336"/>
    <d v="2024-05-25T00:00:00"/>
    <x v="1"/>
    <x v="0"/>
    <n v="924.65"/>
    <x v="0"/>
  </r>
  <r>
    <s v="ORD108555"/>
    <x v="1"/>
    <x v="0"/>
    <n v="4317.55"/>
    <n v="0.08"/>
    <n v="345.404"/>
    <n v="3972.1460000000002"/>
    <n v="2"/>
    <x v="408"/>
    <d v="2024-04-21T00:00:00"/>
    <x v="1"/>
    <x v="0"/>
    <n v="902.06"/>
    <x v="5"/>
  </r>
  <r>
    <s v="ORD106687"/>
    <x v="3"/>
    <x v="2"/>
    <n v="4321.8500000000004"/>
    <n v="0.28999999999999998"/>
    <n v="1253.3365000000001"/>
    <n v="3068.5135"/>
    <n v="2"/>
    <x v="680"/>
    <d v="2023-05-10T00:00:00"/>
    <x v="1"/>
    <x v="2"/>
    <n v="1074.4000000000001"/>
    <x v="1"/>
  </r>
  <r>
    <s v="ORD105750"/>
    <x v="2"/>
    <x v="4"/>
    <n v="4321.87"/>
    <n v="0.28000000000000003"/>
    <n v="1210.1236000000001"/>
    <n v="3111.7464"/>
    <n v="2"/>
    <x v="74"/>
    <d v="2024-12-15T00:00:00"/>
    <x v="1"/>
    <x v="0"/>
    <n v="515.66"/>
    <x v="2"/>
  </r>
  <r>
    <s v="ORD114146"/>
    <x v="0"/>
    <x v="2"/>
    <n v="4325.4799999999996"/>
    <n v="0.22"/>
    <n v="951.60559999999987"/>
    <n v="3373.8743999999997"/>
    <n v="2"/>
    <x v="359"/>
    <d v="2024-01-14T00:00:00"/>
    <x v="2"/>
    <x v="2"/>
    <n v="873.49"/>
    <x v="5"/>
  </r>
  <r>
    <s v="ORD103366"/>
    <x v="1"/>
    <x v="2"/>
    <n v="4326.7299999999996"/>
    <n v="0.38"/>
    <n v="1644.1573999999998"/>
    <n v="2682.5725999999995"/>
    <n v="2"/>
    <x v="308"/>
    <d v="2024-01-24T00:00:00"/>
    <x v="0"/>
    <x v="0"/>
    <n v="485.17"/>
    <x v="0"/>
  </r>
  <r>
    <s v="ORD114404"/>
    <x v="2"/>
    <x v="4"/>
    <n v="4326.99"/>
    <n v="0.34"/>
    <n v="1471.1766"/>
    <n v="2855.8134"/>
    <n v="2"/>
    <x v="311"/>
    <d v="2023-09-06T00:00:00"/>
    <x v="0"/>
    <x v="1"/>
    <n v="938.09"/>
    <x v="0"/>
  </r>
  <r>
    <s v="ORD104425"/>
    <x v="1"/>
    <x v="2"/>
    <n v="4328.3100000000004"/>
    <n v="0.19"/>
    <n v="822.37890000000004"/>
    <n v="3505.9311000000002"/>
    <n v="2"/>
    <x v="415"/>
    <d v="2023-06-18T00:00:00"/>
    <x v="2"/>
    <x v="0"/>
    <n v="595.45000000000005"/>
    <x v="0"/>
  </r>
  <r>
    <s v="ORD106853"/>
    <x v="0"/>
    <x v="3"/>
    <n v="4331.53"/>
    <n v="0.38"/>
    <n v="1645.9813999999999"/>
    <n v="2685.5486000000001"/>
    <n v="2"/>
    <x v="487"/>
    <d v="2024-09-02T00:00:00"/>
    <x v="1"/>
    <x v="1"/>
    <n v="414.09"/>
    <x v="0"/>
  </r>
  <r>
    <s v="ORD112460"/>
    <x v="0"/>
    <x v="4"/>
    <n v="4331.6000000000004"/>
    <n v="0.28999999999999998"/>
    <n v="1256.164"/>
    <n v="3075.4360000000006"/>
    <n v="2"/>
    <x v="594"/>
    <d v="2024-08-27T00:00:00"/>
    <x v="0"/>
    <x v="0"/>
    <n v="696.56"/>
    <x v="4"/>
  </r>
  <r>
    <s v="ORD112330"/>
    <x v="2"/>
    <x v="2"/>
    <n v="4339.16"/>
    <n v="0.24"/>
    <n v="1041.3984"/>
    <n v="3297.7615999999998"/>
    <n v="2"/>
    <x v="452"/>
    <d v="2023-10-15T00:00:00"/>
    <x v="2"/>
    <x v="1"/>
    <n v="468.61"/>
    <x v="5"/>
  </r>
  <r>
    <s v="ORD107366"/>
    <x v="3"/>
    <x v="1"/>
    <n v="4343.18"/>
    <n v="0.31"/>
    <n v="1346.3858"/>
    <n v="2996.7942000000003"/>
    <n v="2"/>
    <x v="246"/>
    <d v="2024-07-24T00:00:00"/>
    <x v="0"/>
    <x v="1"/>
    <n v="691.77"/>
    <x v="4"/>
  </r>
  <r>
    <s v="ORD103446"/>
    <x v="0"/>
    <x v="1"/>
    <n v="4344.22"/>
    <n v="0.11"/>
    <n v="477.86420000000004"/>
    <n v="3866.3558000000003"/>
    <n v="2"/>
    <x v="610"/>
    <d v="2023-09-19T00:00:00"/>
    <x v="0"/>
    <x v="2"/>
    <n v="416.17"/>
    <x v="4"/>
  </r>
  <r>
    <s v="ORD104094"/>
    <x v="2"/>
    <x v="2"/>
    <n v="4349.41"/>
    <n v="0.45"/>
    <n v="1957.2345"/>
    <n v="2392.1754999999998"/>
    <n v="2"/>
    <x v="322"/>
    <d v="2023-01-18T00:00:00"/>
    <x v="0"/>
    <x v="1"/>
    <n v="237.39"/>
    <x v="0"/>
  </r>
  <r>
    <s v="ORD112498"/>
    <x v="3"/>
    <x v="4"/>
    <n v="4350.49"/>
    <n v="0.2"/>
    <n v="870.09799999999996"/>
    <n v="3480.3919999999998"/>
    <n v="2"/>
    <x v="431"/>
    <d v="2024-06-19T00:00:00"/>
    <x v="0"/>
    <x v="2"/>
    <n v="856.12"/>
    <x v="1"/>
  </r>
  <r>
    <s v="ORD112849"/>
    <x v="1"/>
    <x v="2"/>
    <n v="4358.57"/>
    <n v="0.42"/>
    <n v="1830.5993999999998"/>
    <n v="2527.9705999999996"/>
    <n v="2"/>
    <x v="407"/>
    <d v="2024-12-05T00:00:00"/>
    <x v="2"/>
    <x v="2"/>
    <n v="1254.07"/>
    <x v="0"/>
  </r>
  <r>
    <s v="ORD104684"/>
    <x v="2"/>
    <x v="2"/>
    <n v="4360"/>
    <n v="0.32"/>
    <n v="1395.2"/>
    <n v="2964.8"/>
    <n v="2"/>
    <x v="656"/>
    <d v="2024-09-15T00:00:00"/>
    <x v="1"/>
    <x v="1"/>
    <n v="1183.8800000000001"/>
    <x v="3"/>
  </r>
  <r>
    <s v="ORD108800"/>
    <x v="2"/>
    <x v="4"/>
    <n v="4363.07"/>
    <n v="0.46"/>
    <n v="2007.0121999999999"/>
    <n v="2356.0577999999996"/>
    <n v="2"/>
    <x v="14"/>
    <d v="2023-02-02T00:00:00"/>
    <x v="1"/>
    <x v="0"/>
    <n v="1000.96"/>
    <x v="2"/>
  </r>
  <r>
    <s v="ORD101014"/>
    <x v="1"/>
    <x v="4"/>
    <n v="4367.1099999999997"/>
    <n v="0.23"/>
    <n v="1004.4353"/>
    <n v="3362.6746999999996"/>
    <n v="2"/>
    <x v="98"/>
    <d v="2024-10-26T00:00:00"/>
    <x v="2"/>
    <x v="2"/>
    <n v="338.65"/>
    <x v="0"/>
  </r>
  <r>
    <s v="ORD104317"/>
    <x v="2"/>
    <x v="0"/>
    <n v="4368.3"/>
    <n v="0.14000000000000001"/>
    <n v="611.56200000000013"/>
    <n v="3756.7380000000003"/>
    <n v="2"/>
    <x v="176"/>
    <d v="2023-05-10T00:00:00"/>
    <x v="0"/>
    <x v="1"/>
    <n v="436.59"/>
    <x v="2"/>
  </r>
  <r>
    <s v="ORD108666"/>
    <x v="3"/>
    <x v="2"/>
    <n v="4371.7"/>
    <n v="0.5"/>
    <n v="2185.85"/>
    <n v="2185.85"/>
    <n v="2"/>
    <x v="658"/>
    <d v="2023-01-11T00:00:00"/>
    <x v="1"/>
    <x v="2"/>
    <n v="420.8"/>
    <x v="3"/>
  </r>
  <r>
    <s v="ORD114865"/>
    <x v="2"/>
    <x v="0"/>
    <n v="4384.95"/>
    <n v="0.17"/>
    <n v="745.44150000000002"/>
    <n v="3639.5084999999999"/>
    <n v="2"/>
    <x v="5"/>
    <d v="2024-10-05T00:00:00"/>
    <x v="0"/>
    <x v="2"/>
    <n v="703.94"/>
    <x v="1"/>
  </r>
  <r>
    <s v="ORD107328"/>
    <x v="1"/>
    <x v="3"/>
    <n v="4386.32"/>
    <n v="0.21"/>
    <n v="921.1271999999999"/>
    <n v="3465.1927999999998"/>
    <n v="2"/>
    <x v="374"/>
    <d v="2023-10-25T00:00:00"/>
    <x v="2"/>
    <x v="2"/>
    <n v="223.82"/>
    <x v="2"/>
  </r>
  <r>
    <s v="ORD105515"/>
    <x v="0"/>
    <x v="2"/>
    <n v="4389.17"/>
    <n v="0.25"/>
    <n v="1097.2925"/>
    <n v="3291.8775000000001"/>
    <n v="2"/>
    <x v="172"/>
    <d v="2023-07-14T00:00:00"/>
    <x v="0"/>
    <x v="1"/>
    <n v="1229.54"/>
    <x v="1"/>
  </r>
  <r>
    <s v="ORD109054"/>
    <x v="0"/>
    <x v="1"/>
    <n v="4395.37"/>
    <n v="0.31"/>
    <n v="1362.5646999999999"/>
    <n v="3032.8053"/>
    <n v="2"/>
    <x v="368"/>
    <d v="2024-05-20T00:00:00"/>
    <x v="2"/>
    <x v="2"/>
    <n v="1109.3399999999999"/>
    <x v="1"/>
  </r>
  <r>
    <s v="ORD109061"/>
    <x v="3"/>
    <x v="0"/>
    <n v="4396.05"/>
    <n v="7.0000000000000007E-2"/>
    <n v="307.72350000000006"/>
    <n v="4088.3265000000001"/>
    <n v="2"/>
    <x v="702"/>
    <d v="2024-05-03T00:00:00"/>
    <x v="1"/>
    <x v="0"/>
    <n v="1240.17"/>
    <x v="5"/>
  </r>
  <r>
    <s v="ORD100106"/>
    <x v="2"/>
    <x v="3"/>
    <n v="4399.7299999999996"/>
    <n v="0.49"/>
    <n v="2155.8676999999998"/>
    <n v="2243.8622999999998"/>
    <n v="2"/>
    <x v="394"/>
    <d v="2024-02-11T00:00:00"/>
    <x v="0"/>
    <x v="0"/>
    <n v="660.08"/>
    <x v="4"/>
  </r>
  <r>
    <s v="ORD108442"/>
    <x v="2"/>
    <x v="0"/>
    <n v="4401.29"/>
    <n v="0.2"/>
    <n v="880.25800000000004"/>
    <n v="3521.0320000000002"/>
    <n v="2"/>
    <x v="364"/>
    <d v="2023-01-30T00:00:00"/>
    <x v="0"/>
    <x v="1"/>
    <n v="1310.7"/>
    <x v="2"/>
  </r>
  <r>
    <s v="ORD100174"/>
    <x v="3"/>
    <x v="1"/>
    <n v="4404.05"/>
    <n v="0.09"/>
    <n v="396.36450000000002"/>
    <n v="4007.6855"/>
    <n v="2"/>
    <x v="20"/>
    <d v="2023-01-19T00:00:00"/>
    <x v="0"/>
    <x v="2"/>
    <n v="941.87"/>
    <x v="5"/>
  </r>
  <r>
    <s v="ORD100231"/>
    <x v="3"/>
    <x v="4"/>
    <n v="4405.05"/>
    <n v="0.24"/>
    <n v="1057.212"/>
    <n v="3347.8380000000002"/>
    <n v="2"/>
    <x v="59"/>
    <d v="2023-10-01T00:00:00"/>
    <x v="2"/>
    <x v="1"/>
    <n v="1055.96"/>
    <x v="1"/>
  </r>
  <r>
    <s v="ORD108806"/>
    <x v="1"/>
    <x v="1"/>
    <n v="4407.03"/>
    <n v="0.34"/>
    <n v="1498.3902"/>
    <n v="2908.6397999999999"/>
    <n v="2"/>
    <x v="478"/>
    <d v="2024-02-13T00:00:00"/>
    <x v="0"/>
    <x v="1"/>
    <n v="656.48"/>
    <x v="3"/>
  </r>
  <r>
    <s v="ORD108080"/>
    <x v="1"/>
    <x v="1"/>
    <n v="4409.34"/>
    <n v="0.3"/>
    <n v="1322.8019999999999"/>
    <n v="3086.5380000000005"/>
    <n v="2"/>
    <x v="72"/>
    <d v="2024-02-10T00:00:00"/>
    <x v="2"/>
    <x v="1"/>
    <n v="1033.6500000000001"/>
    <x v="5"/>
  </r>
  <r>
    <s v="ORD108865"/>
    <x v="0"/>
    <x v="4"/>
    <n v="4410.93"/>
    <n v="0.04"/>
    <n v="176.43720000000002"/>
    <n v="4234.4928"/>
    <n v="2"/>
    <x v="646"/>
    <d v="2024-02-27T00:00:00"/>
    <x v="1"/>
    <x v="0"/>
    <n v="1299.51"/>
    <x v="2"/>
  </r>
  <r>
    <s v="ORD108178"/>
    <x v="0"/>
    <x v="1"/>
    <n v="4413.2"/>
    <n v="0.15"/>
    <n v="661.9799999999999"/>
    <n v="3751.22"/>
    <n v="2"/>
    <x v="544"/>
    <d v="2023-11-16T00:00:00"/>
    <x v="2"/>
    <x v="0"/>
    <n v="981.73"/>
    <x v="3"/>
  </r>
  <r>
    <s v="ORD110161"/>
    <x v="3"/>
    <x v="1"/>
    <n v="4414.3599999999997"/>
    <n v="0.09"/>
    <n v="397.29239999999993"/>
    <n v="4017.0675999999999"/>
    <n v="2"/>
    <x v="95"/>
    <d v="2023-11-09T00:00:00"/>
    <x v="1"/>
    <x v="1"/>
    <n v="250.5"/>
    <x v="3"/>
  </r>
  <r>
    <s v="ORD108529"/>
    <x v="1"/>
    <x v="0"/>
    <n v="4415.8599999999997"/>
    <n v="0.49"/>
    <n v="2163.7713999999996"/>
    <n v="2252.0886"/>
    <n v="2"/>
    <x v="651"/>
    <d v="2024-11-23T00:00:00"/>
    <x v="1"/>
    <x v="0"/>
    <n v="1203.48"/>
    <x v="5"/>
  </r>
  <r>
    <s v="ORD109493"/>
    <x v="3"/>
    <x v="2"/>
    <n v="4418.75"/>
    <n v="0.1"/>
    <n v="441.875"/>
    <n v="3976.875"/>
    <n v="2"/>
    <x v="136"/>
    <d v="2024-11-26T00:00:00"/>
    <x v="2"/>
    <x v="2"/>
    <n v="634.20000000000005"/>
    <x v="5"/>
  </r>
  <r>
    <s v="ORD108986"/>
    <x v="0"/>
    <x v="4"/>
    <n v="4418.8500000000004"/>
    <n v="0.28000000000000003"/>
    <n v="1237.2780000000002"/>
    <n v="3181.5720000000001"/>
    <n v="2"/>
    <x v="348"/>
    <d v="2023-09-07T00:00:00"/>
    <x v="1"/>
    <x v="1"/>
    <n v="265.51"/>
    <x v="4"/>
  </r>
  <r>
    <s v="ORD104613"/>
    <x v="1"/>
    <x v="2"/>
    <n v="4424.01"/>
    <n v="0.26"/>
    <n v="1150.2426"/>
    <n v="3273.7674000000002"/>
    <n v="2"/>
    <x v="322"/>
    <d v="2023-01-18T00:00:00"/>
    <x v="0"/>
    <x v="2"/>
    <n v="257.38"/>
    <x v="2"/>
  </r>
  <r>
    <s v="ORD107234"/>
    <x v="0"/>
    <x v="4"/>
    <n v="4424.0600000000004"/>
    <n v="0.24"/>
    <n v="1061.7744"/>
    <n v="3362.2856000000002"/>
    <n v="2"/>
    <x v="3"/>
    <d v="2023-03-04T00:00:00"/>
    <x v="0"/>
    <x v="2"/>
    <n v="987.83"/>
    <x v="2"/>
  </r>
  <r>
    <s v="ORD107019"/>
    <x v="2"/>
    <x v="4"/>
    <n v="4424.76"/>
    <n v="0.24"/>
    <n v="1061.9423999999999"/>
    <n v="3362.8176000000003"/>
    <n v="2"/>
    <x v="247"/>
    <d v="2023-06-30T00:00:00"/>
    <x v="2"/>
    <x v="1"/>
    <n v="797.35"/>
    <x v="1"/>
  </r>
  <r>
    <s v="ORD110049"/>
    <x v="2"/>
    <x v="2"/>
    <n v="4428.07"/>
    <n v="0.28000000000000003"/>
    <n v="1239.8596"/>
    <n v="3188.2103999999999"/>
    <n v="2"/>
    <x v="372"/>
    <d v="2024-06-18T00:00:00"/>
    <x v="0"/>
    <x v="0"/>
    <n v="521.95000000000005"/>
    <x v="5"/>
  </r>
  <r>
    <s v="ORD104620"/>
    <x v="0"/>
    <x v="2"/>
    <n v="4436.1000000000004"/>
    <n v="0.03"/>
    <n v="133.083"/>
    <n v="4303.0170000000007"/>
    <n v="2"/>
    <x v="589"/>
    <d v="2023-12-01T00:00:00"/>
    <x v="1"/>
    <x v="0"/>
    <n v="670.17"/>
    <x v="3"/>
  </r>
  <r>
    <s v="ORD109138"/>
    <x v="1"/>
    <x v="0"/>
    <n v="4438.67"/>
    <n v="0.12"/>
    <n v="532.6404"/>
    <n v="3906.0295999999998"/>
    <n v="2"/>
    <x v="214"/>
    <d v="2024-09-05T00:00:00"/>
    <x v="2"/>
    <x v="0"/>
    <n v="835.76"/>
    <x v="5"/>
  </r>
  <r>
    <s v="ORD105494"/>
    <x v="0"/>
    <x v="3"/>
    <n v="4438.7700000000004"/>
    <n v="0.24"/>
    <n v="1065.3048000000001"/>
    <n v="3373.4652000000006"/>
    <n v="2"/>
    <x v="651"/>
    <d v="2024-11-20T00:00:00"/>
    <x v="1"/>
    <x v="0"/>
    <n v="510.52"/>
    <x v="0"/>
  </r>
  <r>
    <s v="ORD101428"/>
    <x v="2"/>
    <x v="0"/>
    <n v="4443.68"/>
    <n v="0.27"/>
    <n v="1199.7936000000002"/>
    <n v="3243.8864000000003"/>
    <n v="2"/>
    <x v="36"/>
    <d v="2024-06-28T00:00:00"/>
    <x v="2"/>
    <x v="0"/>
    <n v="317.08999999999997"/>
    <x v="3"/>
  </r>
  <r>
    <s v="ORD102859"/>
    <x v="0"/>
    <x v="4"/>
    <n v="4444.78"/>
    <n v="0.32"/>
    <n v="1422.3296"/>
    <n v="3022.4503999999997"/>
    <n v="2"/>
    <x v="675"/>
    <d v="2023-06-12T00:00:00"/>
    <x v="2"/>
    <x v="1"/>
    <n v="517.12"/>
    <x v="1"/>
  </r>
  <r>
    <s v="ORD106642"/>
    <x v="1"/>
    <x v="0"/>
    <n v="4445.53"/>
    <n v="0.01"/>
    <n v="44.455300000000001"/>
    <n v="4401.0747000000001"/>
    <n v="2"/>
    <x v="370"/>
    <d v="2024-09-13T00:00:00"/>
    <x v="0"/>
    <x v="1"/>
    <n v="1205.46"/>
    <x v="3"/>
  </r>
  <r>
    <s v="ORD104193"/>
    <x v="1"/>
    <x v="3"/>
    <n v="4447.78"/>
    <n v="0.34"/>
    <n v="1512.2452000000001"/>
    <n v="2935.5347999999994"/>
    <n v="2"/>
    <x v="658"/>
    <d v="2023-01-14T00:00:00"/>
    <x v="2"/>
    <x v="0"/>
    <n v="1237.1500000000001"/>
    <x v="4"/>
  </r>
  <r>
    <s v="ORD103342"/>
    <x v="3"/>
    <x v="3"/>
    <n v="4448.66"/>
    <n v="0.36"/>
    <n v="1601.5175999999999"/>
    <n v="2847.1423999999997"/>
    <n v="2"/>
    <x v="590"/>
    <d v="2023-05-14T00:00:00"/>
    <x v="0"/>
    <x v="0"/>
    <n v="1269.53"/>
    <x v="2"/>
  </r>
  <r>
    <s v="ORD112961"/>
    <x v="0"/>
    <x v="2"/>
    <n v="4449.49"/>
    <n v="0.1"/>
    <n v="444.94900000000001"/>
    <n v="4004.5409999999997"/>
    <n v="2"/>
    <x v="188"/>
    <d v="2023-09-01T00:00:00"/>
    <x v="0"/>
    <x v="0"/>
    <n v="1064.6600000000001"/>
    <x v="4"/>
  </r>
  <r>
    <s v="ORD108143"/>
    <x v="0"/>
    <x v="3"/>
    <n v="4451.54"/>
    <n v="0.41"/>
    <n v="1825.1314"/>
    <n v="2626.4085999999998"/>
    <n v="2"/>
    <x v="489"/>
    <d v="2024-09-06T00:00:00"/>
    <x v="1"/>
    <x v="1"/>
    <n v="556.35"/>
    <x v="0"/>
  </r>
  <r>
    <s v="ORD107071"/>
    <x v="2"/>
    <x v="2"/>
    <n v="4453.17"/>
    <n v="0.18"/>
    <n v="801.57060000000001"/>
    <n v="3651.5994000000001"/>
    <n v="2"/>
    <x v="257"/>
    <d v="2024-10-28T00:00:00"/>
    <x v="2"/>
    <x v="1"/>
    <n v="539.34"/>
    <x v="0"/>
  </r>
  <r>
    <s v="ORD104114"/>
    <x v="3"/>
    <x v="0"/>
    <n v="4453.62"/>
    <n v="0.49"/>
    <n v="2182.2737999999999"/>
    <n v="2271.3462"/>
    <n v="2"/>
    <x v="369"/>
    <d v="2023-12-10T00:00:00"/>
    <x v="1"/>
    <x v="2"/>
    <n v="597.44000000000005"/>
    <x v="3"/>
  </r>
  <r>
    <s v="ORD109814"/>
    <x v="3"/>
    <x v="3"/>
    <n v="4454.0600000000004"/>
    <n v="0.37"/>
    <n v="1648.0022000000001"/>
    <n v="2806.0578000000005"/>
    <n v="2"/>
    <x v="558"/>
    <d v="2023-02-10T00:00:00"/>
    <x v="0"/>
    <x v="2"/>
    <n v="1128.68"/>
    <x v="3"/>
  </r>
  <r>
    <s v="ORD103947"/>
    <x v="0"/>
    <x v="4"/>
    <n v="4461.34"/>
    <n v="0"/>
    <n v="0"/>
    <n v="4461.34"/>
    <n v="2"/>
    <x v="455"/>
    <d v="2023-07-12T00:00:00"/>
    <x v="2"/>
    <x v="1"/>
    <n v="1071.0999999999999"/>
    <x v="5"/>
  </r>
  <r>
    <s v="ORD102418"/>
    <x v="1"/>
    <x v="1"/>
    <n v="4462.92"/>
    <n v="0.42"/>
    <n v="1874.4264000000001"/>
    <n v="2588.4935999999998"/>
    <n v="2"/>
    <x v="601"/>
    <d v="2023-06-07T00:00:00"/>
    <x v="1"/>
    <x v="2"/>
    <n v="1279.69"/>
    <x v="1"/>
  </r>
  <r>
    <s v="ORD111783"/>
    <x v="1"/>
    <x v="0"/>
    <n v="4463.74"/>
    <n v="0.27"/>
    <n v="1205.2098000000001"/>
    <n v="3258.5301999999997"/>
    <n v="2"/>
    <x v="157"/>
    <d v="2024-07-26T00:00:00"/>
    <x v="1"/>
    <x v="2"/>
    <n v="793.44"/>
    <x v="2"/>
  </r>
  <r>
    <s v="ORD108820"/>
    <x v="2"/>
    <x v="4"/>
    <n v="4466.13"/>
    <n v="0.32"/>
    <n v="1429.1616000000001"/>
    <n v="3036.9683999999997"/>
    <n v="2"/>
    <x v="661"/>
    <d v="2023-10-29T00:00:00"/>
    <x v="0"/>
    <x v="2"/>
    <n v="1019.52"/>
    <x v="5"/>
  </r>
  <r>
    <s v="ORD113565"/>
    <x v="0"/>
    <x v="1"/>
    <n v="4467.47"/>
    <n v="0.25"/>
    <n v="1116.8675000000001"/>
    <n v="3350.6025"/>
    <n v="2"/>
    <x v="265"/>
    <d v="2023-10-14T00:00:00"/>
    <x v="2"/>
    <x v="2"/>
    <n v="420.43"/>
    <x v="3"/>
  </r>
  <r>
    <s v="ORD102147"/>
    <x v="1"/>
    <x v="1"/>
    <n v="4467.93"/>
    <n v="0.05"/>
    <n v="223.39650000000003"/>
    <n v="4244.5335000000005"/>
    <n v="2"/>
    <x v="305"/>
    <d v="2024-07-25T00:00:00"/>
    <x v="2"/>
    <x v="2"/>
    <n v="277.75"/>
    <x v="4"/>
  </r>
  <r>
    <s v="ORD109408"/>
    <x v="1"/>
    <x v="0"/>
    <n v="4471.75"/>
    <n v="0.48"/>
    <n v="2146.44"/>
    <n v="2325.31"/>
    <n v="2"/>
    <x v="171"/>
    <d v="2024-03-03T00:00:00"/>
    <x v="1"/>
    <x v="1"/>
    <n v="445.18"/>
    <x v="3"/>
  </r>
  <r>
    <s v="ORD107979"/>
    <x v="1"/>
    <x v="3"/>
    <n v="4472.1899999999996"/>
    <n v="0.38"/>
    <n v="1699.4322"/>
    <n v="2772.7577999999994"/>
    <n v="2"/>
    <x v="301"/>
    <d v="2024-06-02T00:00:00"/>
    <x v="0"/>
    <x v="1"/>
    <n v="1228.72"/>
    <x v="5"/>
  </r>
  <r>
    <s v="ORD103423"/>
    <x v="1"/>
    <x v="4"/>
    <n v="4472.57"/>
    <n v="0.09"/>
    <n v="402.53129999999993"/>
    <n v="4070.0386999999996"/>
    <n v="2"/>
    <x v="441"/>
    <d v="2024-03-25T00:00:00"/>
    <x v="0"/>
    <x v="2"/>
    <n v="1241.98"/>
    <x v="0"/>
  </r>
  <r>
    <s v="ORD100115"/>
    <x v="3"/>
    <x v="2"/>
    <n v="4475.07"/>
    <n v="0.3"/>
    <n v="1342.521"/>
    <n v="3132.549"/>
    <n v="2"/>
    <x v="22"/>
    <d v="2023-09-28T00:00:00"/>
    <x v="2"/>
    <x v="1"/>
    <n v="815.29"/>
    <x v="0"/>
  </r>
  <r>
    <s v="ORD108210"/>
    <x v="0"/>
    <x v="1"/>
    <n v="4475.91"/>
    <n v="0.4"/>
    <n v="1790.364"/>
    <n v="2685.5459999999998"/>
    <n v="2"/>
    <x v="160"/>
    <d v="2024-06-29T00:00:00"/>
    <x v="2"/>
    <x v="2"/>
    <n v="952.05"/>
    <x v="5"/>
  </r>
  <r>
    <s v="ORD110353"/>
    <x v="1"/>
    <x v="3"/>
    <n v="4480.41"/>
    <n v="0.38"/>
    <n v="1702.5557999999999"/>
    <n v="2777.8541999999998"/>
    <n v="2"/>
    <x v="106"/>
    <d v="2023-01-20T00:00:00"/>
    <x v="1"/>
    <x v="1"/>
    <n v="1046.83"/>
    <x v="3"/>
  </r>
  <r>
    <s v="ORD107745"/>
    <x v="3"/>
    <x v="0"/>
    <n v="4486.68"/>
    <n v="0.26"/>
    <n v="1166.5368000000001"/>
    <n v="3320.1432000000004"/>
    <n v="2"/>
    <x v="512"/>
    <d v="2024-07-17T00:00:00"/>
    <x v="0"/>
    <x v="0"/>
    <n v="578.94000000000005"/>
    <x v="1"/>
  </r>
  <r>
    <s v="ORD104452"/>
    <x v="1"/>
    <x v="4"/>
    <n v="4489.1400000000003"/>
    <n v="0.44"/>
    <n v="1975.2216000000001"/>
    <n v="2513.9184000000005"/>
    <n v="2"/>
    <x v="17"/>
    <d v="2024-05-02T00:00:00"/>
    <x v="1"/>
    <x v="2"/>
    <n v="228.14"/>
    <x v="5"/>
  </r>
  <r>
    <s v="ORD110403"/>
    <x v="0"/>
    <x v="4"/>
    <n v="4489.2"/>
    <n v="0.46"/>
    <n v="2065.0320000000002"/>
    <n v="2424.1679999999997"/>
    <n v="2"/>
    <x v="666"/>
    <d v="2025-01-01T00:00:00"/>
    <x v="1"/>
    <x v="1"/>
    <n v="1215.1500000000001"/>
    <x v="3"/>
  </r>
  <r>
    <s v="ORD114667"/>
    <x v="1"/>
    <x v="0"/>
    <n v="4497.84"/>
    <n v="0.27"/>
    <n v="1214.4168000000002"/>
    <n v="3283.4232000000002"/>
    <n v="2"/>
    <x v="218"/>
    <d v="2024-11-06T00:00:00"/>
    <x v="1"/>
    <x v="2"/>
    <n v="1195.56"/>
    <x v="4"/>
  </r>
  <r>
    <s v="ORD107998"/>
    <x v="0"/>
    <x v="0"/>
    <n v="4497.8900000000003"/>
    <n v="7.0000000000000007E-2"/>
    <n v="314.85230000000007"/>
    <n v="4183.0376999999999"/>
    <n v="2"/>
    <x v="125"/>
    <d v="2023-09-08T00:00:00"/>
    <x v="0"/>
    <x v="1"/>
    <n v="1200.1500000000001"/>
    <x v="4"/>
  </r>
  <r>
    <s v="ORD100991"/>
    <x v="3"/>
    <x v="0"/>
    <n v="4499.22"/>
    <n v="0.1"/>
    <n v="449.92200000000003"/>
    <n v="4049.2980000000002"/>
    <n v="2"/>
    <x v="8"/>
    <d v="2024-05-12T00:00:00"/>
    <x v="1"/>
    <x v="1"/>
    <n v="514.96"/>
    <x v="1"/>
  </r>
  <r>
    <s v="ORD107631"/>
    <x v="2"/>
    <x v="0"/>
    <n v="4500.1000000000004"/>
    <n v="0.43"/>
    <n v="1935.0430000000001"/>
    <n v="2565.0570000000002"/>
    <n v="2"/>
    <x v="350"/>
    <d v="2023-06-05T00:00:00"/>
    <x v="1"/>
    <x v="1"/>
    <n v="1224.82"/>
    <x v="2"/>
  </r>
  <r>
    <s v="ORD110944"/>
    <x v="0"/>
    <x v="3"/>
    <n v="4501.26"/>
    <n v="0.18"/>
    <n v="810.22680000000003"/>
    <n v="3691.0332000000003"/>
    <n v="2"/>
    <x v="340"/>
    <d v="2024-10-15T00:00:00"/>
    <x v="2"/>
    <x v="2"/>
    <n v="240.96"/>
    <x v="1"/>
  </r>
  <r>
    <s v="ORD107064"/>
    <x v="2"/>
    <x v="4"/>
    <n v="4505.42"/>
    <n v="0.22"/>
    <n v="991.19240000000002"/>
    <n v="3514.2276000000002"/>
    <n v="2"/>
    <x v="46"/>
    <d v="2024-03-01T00:00:00"/>
    <x v="2"/>
    <x v="0"/>
    <n v="233.21"/>
    <x v="3"/>
  </r>
  <r>
    <s v="ORD114961"/>
    <x v="3"/>
    <x v="0"/>
    <n v="4506.45"/>
    <n v="0.17"/>
    <n v="766.09649999999999"/>
    <n v="3740.3534999999997"/>
    <n v="2"/>
    <x v="332"/>
    <d v="2024-05-13T00:00:00"/>
    <x v="1"/>
    <x v="2"/>
    <n v="749.9"/>
    <x v="3"/>
  </r>
  <r>
    <s v="ORD101727"/>
    <x v="1"/>
    <x v="3"/>
    <n v="4508.49"/>
    <n v="0.25"/>
    <n v="1127.1224999999999"/>
    <n v="3381.3674999999998"/>
    <n v="2"/>
    <x v="448"/>
    <d v="2023-04-10T00:00:00"/>
    <x v="0"/>
    <x v="2"/>
    <n v="259.72000000000003"/>
    <x v="4"/>
  </r>
  <r>
    <s v="ORD109342"/>
    <x v="1"/>
    <x v="1"/>
    <n v="4508.96"/>
    <n v="0.46"/>
    <n v="2074.1215999999999"/>
    <n v="2434.8384000000001"/>
    <n v="2"/>
    <x v="533"/>
    <d v="2024-10-21T00:00:00"/>
    <x v="1"/>
    <x v="0"/>
    <n v="1112.02"/>
    <x v="3"/>
  </r>
  <r>
    <s v="ORD100970"/>
    <x v="3"/>
    <x v="4"/>
    <n v="4518.09"/>
    <n v="0.44"/>
    <n v="1987.9596000000001"/>
    <n v="2530.1304"/>
    <n v="2"/>
    <x v="467"/>
    <d v="2024-08-17T00:00:00"/>
    <x v="0"/>
    <x v="0"/>
    <n v="334.59"/>
    <x v="2"/>
  </r>
  <r>
    <s v="ORD109771"/>
    <x v="1"/>
    <x v="2"/>
    <n v="4527.1499999999996"/>
    <n v="0.38"/>
    <n v="1720.3169999999998"/>
    <n v="2806.8329999999996"/>
    <n v="2"/>
    <x v="226"/>
    <d v="2023-12-25T00:00:00"/>
    <x v="1"/>
    <x v="0"/>
    <n v="681.41"/>
    <x v="4"/>
  </r>
  <r>
    <s v="ORD109622"/>
    <x v="1"/>
    <x v="4"/>
    <n v="4533.5"/>
    <n v="0.46"/>
    <n v="2085.4100000000003"/>
    <n v="2448.0899999999997"/>
    <n v="2"/>
    <x v="137"/>
    <d v="2023-01-25T00:00:00"/>
    <x v="2"/>
    <x v="2"/>
    <n v="1083.72"/>
    <x v="1"/>
  </r>
  <r>
    <s v="ORD104971"/>
    <x v="3"/>
    <x v="3"/>
    <n v="4534.9399999999996"/>
    <n v="7.0000000000000007E-2"/>
    <n v="317.44580000000002"/>
    <n v="4217.4941999999992"/>
    <n v="2"/>
    <x v="239"/>
    <d v="2023-08-25T00:00:00"/>
    <x v="2"/>
    <x v="1"/>
    <n v="881.69"/>
    <x v="2"/>
  </r>
  <r>
    <s v="ORD114377"/>
    <x v="2"/>
    <x v="4"/>
    <n v="4535.1000000000004"/>
    <n v="0.27"/>
    <n v="1224.4770000000001"/>
    <n v="3310.6230000000005"/>
    <n v="2"/>
    <x v="375"/>
    <d v="2024-09-23T00:00:00"/>
    <x v="1"/>
    <x v="1"/>
    <n v="689.65"/>
    <x v="4"/>
  </r>
  <r>
    <s v="ORD112504"/>
    <x v="3"/>
    <x v="2"/>
    <n v="4541.5"/>
    <n v="0.1"/>
    <n v="454.15000000000003"/>
    <n v="4087.35"/>
    <n v="2"/>
    <x v="129"/>
    <d v="2023-11-24T00:00:00"/>
    <x v="1"/>
    <x v="0"/>
    <n v="945.74"/>
    <x v="0"/>
  </r>
  <r>
    <s v="ORD101243"/>
    <x v="0"/>
    <x v="2"/>
    <n v="4541.59"/>
    <n v="0.23"/>
    <n v="1044.5657000000001"/>
    <n v="3497.0243"/>
    <n v="2"/>
    <x v="55"/>
    <d v="2023-10-25T00:00:00"/>
    <x v="2"/>
    <x v="0"/>
    <n v="1252.8599999999999"/>
    <x v="4"/>
  </r>
  <r>
    <s v="ORD112519"/>
    <x v="3"/>
    <x v="1"/>
    <n v="4546.32"/>
    <n v="0.03"/>
    <n v="136.38959999999997"/>
    <n v="4409.9303999999993"/>
    <n v="2"/>
    <x v="708"/>
    <d v="2023-04-01T00:00:00"/>
    <x v="1"/>
    <x v="2"/>
    <n v="804.5"/>
    <x v="3"/>
  </r>
  <r>
    <s v="ORD105922"/>
    <x v="1"/>
    <x v="3"/>
    <n v="4546.33"/>
    <n v="0.21"/>
    <n v="954.72929999999997"/>
    <n v="3591.6007"/>
    <n v="2"/>
    <x v="153"/>
    <d v="2023-05-01T00:00:00"/>
    <x v="1"/>
    <x v="0"/>
    <n v="1262.6199999999999"/>
    <x v="5"/>
  </r>
  <r>
    <s v="ORD103946"/>
    <x v="1"/>
    <x v="1"/>
    <n v="4553.87"/>
    <n v="7.0000000000000007E-2"/>
    <n v="318.77090000000004"/>
    <n v="4235.0990999999995"/>
    <n v="2"/>
    <x v="204"/>
    <d v="2023-03-31T00:00:00"/>
    <x v="2"/>
    <x v="1"/>
    <n v="703.06"/>
    <x v="4"/>
  </r>
  <r>
    <s v="ORD112475"/>
    <x v="3"/>
    <x v="3"/>
    <n v="4557.08"/>
    <n v="0.4"/>
    <n v="1822.8320000000001"/>
    <n v="2734.2479999999996"/>
    <n v="2"/>
    <x v="555"/>
    <d v="2023-01-15T00:00:00"/>
    <x v="2"/>
    <x v="0"/>
    <n v="1140.28"/>
    <x v="0"/>
  </r>
  <r>
    <s v="ORD112615"/>
    <x v="2"/>
    <x v="0"/>
    <n v="4560.49"/>
    <n v="0.36"/>
    <n v="1641.7764"/>
    <n v="2918.7136"/>
    <n v="2"/>
    <x v="80"/>
    <d v="2024-09-13T00:00:00"/>
    <x v="1"/>
    <x v="1"/>
    <n v="1187.25"/>
    <x v="0"/>
  </r>
  <r>
    <s v="ORD110636"/>
    <x v="3"/>
    <x v="4"/>
    <n v="4562.57"/>
    <n v="0.38"/>
    <n v="1733.7765999999999"/>
    <n v="2828.7933999999996"/>
    <n v="2"/>
    <x v="167"/>
    <d v="2023-10-29T00:00:00"/>
    <x v="1"/>
    <x v="2"/>
    <n v="967.49"/>
    <x v="0"/>
  </r>
  <r>
    <s v="ORD111781"/>
    <x v="2"/>
    <x v="0"/>
    <n v="4562.88"/>
    <n v="0.35"/>
    <n v="1597.008"/>
    <n v="2965.8720000000003"/>
    <n v="2"/>
    <x v="11"/>
    <d v="2024-06-03T00:00:00"/>
    <x v="0"/>
    <x v="0"/>
    <n v="307.52"/>
    <x v="4"/>
  </r>
  <r>
    <s v="ORD103216"/>
    <x v="0"/>
    <x v="3"/>
    <n v="4569.1099999999997"/>
    <n v="0.34"/>
    <n v="1553.4974"/>
    <n v="3015.6125999999995"/>
    <n v="2"/>
    <x v="413"/>
    <d v="2023-09-13T00:00:00"/>
    <x v="1"/>
    <x v="1"/>
    <n v="291.45"/>
    <x v="2"/>
  </r>
  <r>
    <s v="ORD104337"/>
    <x v="2"/>
    <x v="3"/>
    <n v="4572.92"/>
    <n v="0.39"/>
    <n v="1783.4388000000001"/>
    <n v="2789.4812000000002"/>
    <n v="2"/>
    <x v="610"/>
    <d v="2023-09-19T00:00:00"/>
    <x v="2"/>
    <x v="1"/>
    <n v="617.97"/>
    <x v="2"/>
  </r>
  <r>
    <s v="ORD113054"/>
    <x v="0"/>
    <x v="0"/>
    <n v="4573.95"/>
    <n v="0.17"/>
    <n v="777.57150000000001"/>
    <n v="3796.3784999999998"/>
    <n v="2"/>
    <x v="224"/>
    <d v="2024-08-29T00:00:00"/>
    <x v="2"/>
    <x v="2"/>
    <n v="398.31"/>
    <x v="0"/>
  </r>
  <r>
    <s v="ORD105130"/>
    <x v="0"/>
    <x v="0"/>
    <n v="4577.7299999999996"/>
    <n v="0.17"/>
    <n v="778.21410000000003"/>
    <n v="3799.5158999999994"/>
    <n v="2"/>
    <x v="280"/>
    <d v="2024-03-22T00:00:00"/>
    <x v="0"/>
    <x v="1"/>
    <n v="1049.0899999999999"/>
    <x v="5"/>
  </r>
  <r>
    <s v="ORD103667"/>
    <x v="3"/>
    <x v="4"/>
    <n v="4586.41"/>
    <n v="0.03"/>
    <n v="137.59229999999999"/>
    <n v="4448.8176999999996"/>
    <n v="2"/>
    <x v="118"/>
    <d v="2024-09-27T00:00:00"/>
    <x v="2"/>
    <x v="0"/>
    <n v="681.46"/>
    <x v="5"/>
  </r>
  <r>
    <s v="ORD113990"/>
    <x v="2"/>
    <x v="3"/>
    <n v="4594.16"/>
    <n v="0.25"/>
    <n v="1148.54"/>
    <n v="3445.62"/>
    <n v="2"/>
    <x v="720"/>
    <d v="2023-03-29T00:00:00"/>
    <x v="1"/>
    <x v="2"/>
    <n v="469.59"/>
    <x v="5"/>
  </r>
  <r>
    <s v="ORD100792"/>
    <x v="1"/>
    <x v="2"/>
    <n v="4600.1400000000003"/>
    <n v="0.13"/>
    <n v="598.01820000000009"/>
    <n v="4002.1218000000003"/>
    <n v="2"/>
    <x v="539"/>
    <d v="2024-09-29T00:00:00"/>
    <x v="0"/>
    <x v="1"/>
    <n v="1323.05"/>
    <x v="5"/>
  </r>
  <r>
    <s v="ORD108054"/>
    <x v="3"/>
    <x v="1"/>
    <n v="4600.2"/>
    <n v="0.04"/>
    <n v="184.00800000000001"/>
    <n v="4416.192"/>
    <n v="2"/>
    <x v="376"/>
    <d v="2023-04-09T00:00:00"/>
    <x v="2"/>
    <x v="1"/>
    <n v="484.33"/>
    <x v="5"/>
  </r>
  <r>
    <s v="ORD112205"/>
    <x v="0"/>
    <x v="2"/>
    <n v="4606.75"/>
    <n v="0.5"/>
    <n v="2303.375"/>
    <n v="2303.375"/>
    <n v="2"/>
    <x v="133"/>
    <d v="2024-10-07T00:00:00"/>
    <x v="2"/>
    <x v="1"/>
    <n v="1286.42"/>
    <x v="5"/>
  </r>
  <r>
    <s v="ORD105721"/>
    <x v="3"/>
    <x v="3"/>
    <n v="4607.6899999999996"/>
    <n v="0.16"/>
    <n v="737.23039999999992"/>
    <n v="3870.4595999999997"/>
    <n v="2"/>
    <x v="341"/>
    <d v="2023-06-26T00:00:00"/>
    <x v="1"/>
    <x v="1"/>
    <n v="1324.47"/>
    <x v="3"/>
  </r>
  <r>
    <s v="ORD109915"/>
    <x v="3"/>
    <x v="1"/>
    <n v="4613.01"/>
    <n v="0.41"/>
    <n v="1891.3341"/>
    <n v="2721.6759000000002"/>
    <n v="2"/>
    <x v="459"/>
    <d v="2024-01-12T00:00:00"/>
    <x v="2"/>
    <x v="1"/>
    <n v="1376.88"/>
    <x v="4"/>
  </r>
  <r>
    <s v="ORD105482"/>
    <x v="0"/>
    <x v="4"/>
    <n v="4615.66"/>
    <n v="0.28000000000000003"/>
    <n v="1292.3848"/>
    <n v="3323.2752"/>
    <n v="2"/>
    <x v="641"/>
    <d v="2023-11-29T00:00:00"/>
    <x v="2"/>
    <x v="0"/>
    <n v="863.7"/>
    <x v="1"/>
  </r>
  <r>
    <s v="ORD103374"/>
    <x v="2"/>
    <x v="1"/>
    <n v="4615.7"/>
    <n v="0.34"/>
    <n v="1569.338"/>
    <n v="3046.3620000000001"/>
    <n v="2"/>
    <x v="293"/>
    <d v="2024-01-09T00:00:00"/>
    <x v="0"/>
    <x v="1"/>
    <n v="660.11"/>
    <x v="5"/>
  </r>
  <r>
    <s v="ORD102056"/>
    <x v="2"/>
    <x v="4"/>
    <n v="4615.76"/>
    <n v="0.14000000000000001"/>
    <n v="646.20640000000014"/>
    <n v="3969.5536000000002"/>
    <n v="2"/>
    <x v="718"/>
    <d v="2024-08-08T00:00:00"/>
    <x v="0"/>
    <x v="2"/>
    <n v="575.52"/>
    <x v="2"/>
  </r>
  <r>
    <s v="ORD113156"/>
    <x v="3"/>
    <x v="3"/>
    <n v="4617.3599999999997"/>
    <n v="0.3"/>
    <n v="1385.2079999999999"/>
    <n v="3232.152"/>
    <n v="2"/>
    <x v="395"/>
    <d v="2023-07-01T00:00:00"/>
    <x v="1"/>
    <x v="2"/>
    <n v="1064.1400000000001"/>
    <x v="2"/>
  </r>
  <r>
    <s v="ORD113082"/>
    <x v="1"/>
    <x v="2"/>
    <n v="4617.78"/>
    <n v="0.47"/>
    <n v="2170.3565999999996"/>
    <n v="2447.4234000000001"/>
    <n v="2"/>
    <x v="18"/>
    <d v="2024-11-07T00:00:00"/>
    <x v="0"/>
    <x v="1"/>
    <n v="1328.08"/>
    <x v="2"/>
  </r>
  <r>
    <s v="ORD106408"/>
    <x v="2"/>
    <x v="0"/>
    <n v="4626.1099999999997"/>
    <n v="0.16"/>
    <n v="740.17759999999998"/>
    <n v="3885.9323999999997"/>
    <n v="2"/>
    <x v="263"/>
    <d v="2023-06-23T00:00:00"/>
    <x v="2"/>
    <x v="1"/>
    <n v="779.34"/>
    <x v="3"/>
  </r>
  <r>
    <s v="ORD102531"/>
    <x v="2"/>
    <x v="1"/>
    <n v="4626.68"/>
    <n v="0.08"/>
    <n v="370.13440000000003"/>
    <n v="4256.5456000000004"/>
    <n v="2"/>
    <x v="419"/>
    <d v="2023-08-11T00:00:00"/>
    <x v="0"/>
    <x v="0"/>
    <n v="1024.24"/>
    <x v="1"/>
  </r>
  <r>
    <s v="ORD105384"/>
    <x v="3"/>
    <x v="0"/>
    <n v="4628.6000000000004"/>
    <n v="0.42"/>
    <n v="1944.0120000000002"/>
    <n v="2684.5880000000002"/>
    <n v="2"/>
    <x v="250"/>
    <d v="2023-08-28T00:00:00"/>
    <x v="0"/>
    <x v="2"/>
    <n v="809.47"/>
    <x v="0"/>
  </r>
  <r>
    <s v="ORD104062"/>
    <x v="3"/>
    <x v="1"/>
    <n v="4629.2"/>
    <n v="0.41"/>
    <n v="1897.9719999999998"/>
    <n v="2731.2280000000001"/>
    <n v="2"/>
    <x v="245"/>
    <d v="2023-07-24T00:00:00"/>
    <x v="2"/>
    <x v="0"/>
    <n v="1289.1199999999999"/>
    <x v="3"/>
  </r>
  <r>
    <s v="ORD101572"/>
    <x v="2"/>
    <x v="0"/>
    <n v="4629.59"/>
    <n v="0.24"/>
    <n v="1111.1016"/>
    <n v="3518.4884000000002"/>
    <n v="2"/>
    <x v="511"/>
    <d v="2024-10-23T00:00:00"/>
    <x v="0"/>
    <x v="2"/>
    <n v="529.49"/>
    <x v="4"/>
  </r>
  <r>
    <s v="ORD114024"/>
    <x v="0"/>
    <x v="2"/>
    <n v="4638.78"/>
    <n v="0.1"/>
    <n v="463.87799999999999"/>
    <n v="4174.902"/>
    <n v="2"/>
    <x v="503"/>
    <d v="2024-03-11T00:00:00"/>
    <x v="0"/>
    <x v="2"/>
    <n v="370.83"/>
    <x v="3"/>
  </r>
  <r>
    <s v="ORD102182"/>
    <x v="0"/>
    <x v="0"/>
    <n v="4639.18"/>
    <n v="0.03"/>
    <n v="139.1754"/>
    <n v="4500.0046000000002"/>
    <n v="2"/>
    <x v="390"/>
    <d v="2024-11-29T00:00:00"/>
    <x v="0"/>
    <x v="0"/>
    <n v="1239.24"/>
    <x v="3"/>
  </r>
  <r>
    <s v="ORD108149"/>
    <x v="2"/>
    <x v="0"/>
    <n v="4640.24"/>
    <n v="0.4"/>
    <n v="1856.096"/>
    <n v="2784.1439999999998"/>
    <n v="2"/>
    <x v="449"/>
    <d v="2023-07-10T00:00:00"/>
    <x v="0"/>
    <x v="2"/>
    <n v="1030.72"/>
    <x v="2"/>
  </r>
  <r>
    <s v="ORD114184"/>
    <x v="3"/>
    <x v="4"/>
    <n v="4640.91"/>
    <n v="0.05"/>
    <n v="232.0455"/>
    <n v="4408.8644999999997"/>
    <n v="2"/>
    <x v="729"/>
    <d v="2024-02-22T00:00:00"/>
    <x v="2"/>
    <x v="2"/>
    <n v="472.63"/>
    <x v="3"/>
  </r>
  <r>
    <s v="ORD111762"/>
    <x v="2"/>
    <x v="3"/>
    <n v="4645.6499999999996"/>
    <n v="0.3"/>
    <n v="1393.6949999999999"/>
    <n v="3251.9549999999999"/>
    <n v="2"/>
    <x v="66"/>
    <d v="2023-04-20T00:00:00"/>
    <x v="1"/>
    <x v="0"/>
    <n v="1237.52"/>
    <x v="3"/>
  </r>
  <r>
    <s v="ORD107574"/>
    <x v="0"/>
    <x v="4"/>
    <n v="4648.4799999999996"/>
    <n v="0.15"/>
    <n v="697.27199999999993"/>
    <n v="3951.2079999999996"/>
    <n v="2"/>
    <x v="604"/>
    <d v="2023-03-21T00:00:00"/>
    <x v="1"/>
    <x v="0"/>
    <n v="762.6"/>
    <x v="5"/>
  </r>
  <r>
    <s v="ORD106793"/>
    <x v="2"/>
    <x v="3"/>
    <n v="4652.01"/>
    <n v="0.1"/>
    <n v="465.20100000000002"/>
    <n v="4186.8090000000002"/>
    <n v="2"/>
    <x v="354"/>
    <d v="2023-08-25T00:00:00"/>
    <x v="2"/>
    <x v="2"/>
    <n v="578.08000000000004"/>
    <x v="5"/>
  </r>
  <r>
    <s v="ORD112523"/>
    <x v="2"/>
    <x v="0"/>
    <n v="4655.97"/>
    <n v="0.33"/>
    <n v="1536.4701000000002"/>
    <n v="3119.4998999999998"/>
    <n v="2"/>
    <x v="462"/>
    <d v="2023-01-30T00:00:00"/>
    <x v="1"/>
    <x v="2"/>
    <n v="1220.46"/>
    <x v="5"/>
  </r>
  <r>
    <s v="ORD111125"/>
    <x v="3"/>
    <x v="1"/>
    <n v="4657.5600000000004"/>
    <n v="0.08"/>
    <n v="372.60480000000001"/>
    <n v="4284.9552000000003"/>
    <n v="2"/>
    <x v="45"/>
    <d v="2023-05-29T00:00:00"/>
    <x v="0"/>
    <x v="2"/>
    <n v="966.21"/>
    <x v="2"/>
  </r>
  <r>
    <s v="ORD113776"/>
    <x v="3"/>
    <x v="4"/>
    <n v="4660.4799999999996"/>
    <n v="0.02"/>
    <n v="93.209599999999995"/>
    <n v="4567.2703999999994"/>
    <n v="2"/>
    <x v="637"/>
    <d v="2024-11-24T00:00:00"/>
    <x v="1"/>
    <x v="0"/>
    <n v="1218.3900000000001"/>
    <x v="0"/>
  </r>
  <r>
    <s v="ORD103865"/>
    <x v="3"/>
    <x v="4"/>
    <n v="4660.71"/>
    <n v="0.38"/>
    <n v="1771.0698"/>
    <n v="2889.6401999999998"/>
    <n v="2"/>
    <x v="484"/>
    <d v="2023-03-25T00:00:00"/>
    <x v="1"/>
    <x v="1"/>
    <n v="367.77"/>
    <x v="2"/>
  </r>
  <r>
    <s v="ORD107999"/>
    <x v="1"/>
    <x v="1"/>
    <n v="4663.46"/>
    <n v="0.22"/>
    <n v="1025.9612"/>
    <n v="3637.4988000000003"/>
    <n v="2"/>
    <x v="39"/>
    <d v="2023-06-24T00:00:00"/>
    <x v="1"/>
    <x v="2"/>
    <n v="339.14"/>
    <x v="2"/>
  </r>
  <r>
    <s v="ORD102744"/>
    <x v="1"/>
    <x v="4"/>
    <n v="4666.41"/>
    <n v="0.03"/>
    <n v="139.9923"/>
    <n v="4526.4177"/>
    <n v="2"/>
    <x v="29"/>
    <d v="2023-02-16T00:00:00"/>
    <x v="2"/>
    <x v="1"/>
    <n v="825.34"/>
    <x v="4"/>
  </r>
  <r>
    <s v="ORD101141"/>
    <x v="1"/>
    <x v="4"/>
    <n v="4666.8900000000003"/>
    <n v="0.43"/>
    <n v="2006.7627000000002"/>
    <n v="2660.1273000000001"/>
    <n v="2"/>
    <x v="223"/>
    <d v="2024-09-10T00:00:00"/>
    <x v="2"/>
    <x v="0"/>
    <n v="393.33"/>
    <x v="4"/>
  </r>
  <r>
    <s v="ORD101180"/>
    <x v="2"/>
    <x v="3"/>
    <n v="4673.8599999999997"/>
    <n v="0.3"/>
    <n v="1402.1579999999999"/>
    <n v="3271.7019999999998"/>
    <n v="2"/>
    <x v="626"/>
    <d v="2024-01-11T00:00:00"/>
    <x v="0"/>
    <x v="2"/>
    <n v="694.16"/>
    <x v="5"/>
  </r>
  <r>
    <s v="ORD115148"/>
    <x v="3"/>
    <x v="1"/>
    <n v="4676.25"/>
    <n v="0.27"/>
    <n v="1262.5875000000001"/>
    <n v="3413.6624999999999"/>
    <n v="2"/>
    <x v="167"/>
    <d v="2023-11-02T00:00:00"/>
    <x v="0"/>
    <x v="1"/>
    <n v="1245.8399999999999"/>
    <x v="5"/>
  </r>
  <r>
    <s v="ORD107967"/>
    <x v="3"/>
    <x v="0"/>
    <n v="4679.68"/>
    <n v="0.05"/>
    <n v="233.98400000000004"/>
    <n v="4445.6959999999999"/>
    <n v="2"/>
    <x v="100"/>
    <d v="2024-07-11T00:00:00"/>
    <x v="2"/>
    <x v="0"/>
    <n v="609.58000000000004"/>
    <x v="4"/>
  </r>
  <r>
    <s v="ORD104285"/>
    <x v="3"/>
    <x v="4"/>
    <n v="4683.6899999999996"/>
    <n v="0.19"/>
    <n v="889.90109999999993"/>
    <n v="3793.7888999999996"/>
    <n v="2"/>
    <x v="695"/>
    <d v="2024-10-13T00:00:00"/>
    <x v="1"/>
    <x v="2"/>
    <n v="419.21"/>
    <x v="5"/>
  </r>
  <r>
    <s v="ORD102545"/>
    <x v="1"/>
    <x v="3"/>
    <n v="4684.22"/>
    <n v="0.35"/>
    <n v="1639.4770000000001"/>
    <n v="3044.7430000000004"/>
    <n v="2"/>
    <x v="672"/>
    <d v="2023-06-20T00:00:00"/>
    <x v="0"/>
    <x v="1"/>
    <n v="400.67"/>
    <x v="1"/>
  </r>
  <r>
    <s v="ORD104637"/>
    <x v="0"/>
    <x v="1"/>
    <n v="4687.74"/>
    <n v="0.04"/>
    <n v="187.50960000000001"/>
    <n v="4500.2303999999995"/>
    <n v="2"/>
    <x v="371"/>
    <d v="2023-02-16T00:00:00"/>
    <x v="2"/>
    <x v="0"/>
    <n v="1068.4000000000001"/>
    <x v="5"/>
  </r>
  <r>
    <s v="ORD109247"/>
    <x v="2"/>
    <x v="3"/>
    <n v="4689.74"/>
    <n v="0.45"/>
    <n v="2110.3829999999998"/>
    <n v="2579.357"/>
    <n v="2"/>
    <x v="592"/>
    <d v="2023-12-18T00:00:00"/>
    <x v="0"/>
    <x v="2"/>
    <n v="847.28"/>
    <x v="3"/>
  </r>
  <r>
    <s v="ORD110116"/>
    <x v="1"/>
    <x v="0"/>
    <n v="4693.67"/>
    <n v="0.04"/>
    <n v="187.74680000000001"/>
    <n v="4505.9232000000002"/>
    <n v="2"/>
    <x v="403"/>
    <d v="2024-04-15T00:00:00"/>
    <x v="2"/>
    <x v="2"/>
    <n v="1290.6300000000001"/>
    <x v="5"/>
  </r>
  <r>
    <s v="ORD105343"/>
    <x v="3"/>
    <x v="4"/>
    <n v="4696.28"/>
    <n v="0.27"/>
    <n v="1267.9956"/>
    <n v="3428.2843999999996"/>
    <n v="2"/>
    <x v="107"/>
    <d v="2024-04-04T00:00:00"/>
    <x v="1"/>
    <x v="0"/>
    <n v="1058.54"/>
    <x v="2"/>
  </r>
  <r>
    <s v="ORD104366"/>
    <x v="1"/>
    <x v="2"/>
    <n v="4699.32"/>
    <n v="0.1"/>
    <n v="469.93200000000002"/>
    <n v="4229.3879999999999"/>
    <n v="2"/>
    <x v="18"/>
    <d v="2024-11-10T00:00:00"/>
    <x v="2"/>
    <x v="0"/>
    <n v="1397.88"/>
    <x v="4"/>
  </r>
  <r>
    <s v="ORD107080"/>
    <x v="1"/>
    <x v="3"/>
    <n v="4703.53"/>
    <n v="0.09"/>
    <n v="423.31769999999995"/>
    <n v="4280.2123000000001"/>
    <n v="2"/>
    <x v="629"/>
    <d v="2023-06-28T00:00:00"/>
    <x v="1"/>
    <x v="0"/>
    <n v="788.71"/>
    <x v="5"/>
  </r>
  <r>
    <s v="ORD102616"/>
    <x v="2"/>
    <x v="4"/>
    <n v="4706.05"/>
    <n v="0.47"/>
    <n v="2211.8434999999999"/>
    <n v="2494.2065000000002"/>
    <n v="2"/>
    <x v="584"/>
    <d v="2023-09-27T00:00:00"/>
    <x v="1"/>
    <x v="2"/>
    <n v="1393.37"/>
    <x v="4"/>
  </r>
  <r>
    <s v="ORD110098"/>
    <x v="1"/>
    <x v="0"/>
    <n v="4706.83"/>
    <n v="0.34"/>
    <n v="1600.3222000000001"/>
    <n v="3106.5077999999999"/>
    <n v="2"/>
    <x v="215"/>
    <d v="2024-09-24T00:00:00"/>
    <x v="0"/>
    <x v="2"/>
    <n v="1053.57"/>
    <x v="5"/>
  </r>
  <r>
    <s v="ORD112646"/>
    <x v="1"/>
    <x v="4"/>
    <n v="4707.75"/>
    <n v="0.13"/>
    <n v="612.00750000000005"/>
    <n v="4095.7424999999998"/>
    <n v="2"/>
    <x v="493"/>
    <d v="2024-03-02T00:00:00"/>
    <x v="0"/>
    <x v="2"/>
    <n v="768.34"/>
    <x v="3"/>
  </r>
  <r>
    <s v="ORD107471"/>
    <x v="2"/>
    <x v="4"/>
    <n v="4714.1099999999997"/>
    <n v="0.03"/>
    <n v="141.42329999999998"/>
    <n v="4572.6866999999993"/>
    <n v="2"/>
    <x v="646"/>
    <d v="2024-02-26T00:00:00"/>
    <x v="2"/>
    <x v="1"/>
    <n v="1313.11"/>
    <x v="5"/>
  </r>
  <r>
    <s v="ORD102851"/>
    <x v="0"/>
    <x v="1"/>
    <n v="4715.05"/>
    <n v="0.18"/>
    <n v="848.70899999999995"/>
    <n v="3866.3410000000003"/>
    <n v="2"/>
    <x v="538"/>
    <d v="2024-12-11T00:00:00"/>
    <x v="0"/>
    <x v="1"/>
    <n v="669.2"/>
    <x v="4"/>
  </r>
  <r>
    <s v="ORD101888"/>
    <x v="0"/>
    <x v="1"/>
    <n v="4721.62"/>
    <n v="0.06"/>
    <n v="283.29719999999998"/>
    <n v="4438.3227999999999"/>
    <n v="2"/>
    <x v="644"/>
    <d v="2023-03-11T00:00:00"/>
    <x v="0"/>
    <x v="2"/>
    <n v="916.35"/>
    <x v="1"/>
  </r>
  <r>
    <s v="ORD106083"/>
    <x v="2"/>
    <x v="4"/>
    <n v="4722.3900000000003"/>
    <n v="0.32"/>
    <n v="1511.1648000000002"/>
    <n v="3211.2251999999999"/>
    <n v="2"/>
    <x v="61"/>
    <d v="2023-07-20T00:00:00"/>
    <x v="2"/>
    <x v="2"/>
    <n v="1010.72"/>
    <x v="3"/>
  </r>
  <r>
    <s v="ORD102920"/>
    <x v="1"/>
    <x v="0"/>
    <n v="4725.1000000000004"/>
    <n v="0.14000000000000001"/>
    <n v="661.51400000000012"/>
    <n v="4063.5860000000002"/>
    <n v="2"/>
    <x v="7"/>
    <d v="2024-11-23T00:00:00"/>
    <x v="1"/>
    <x v="0"/>
    <n v="848.51"/>
    <x v="3"/>
  </r>
  <r>
    <s v="ORD104204"/>
    <x v="2"/>
    <x v="4"/>
    <n v="4726.88"/>
    <n v="7.0000000000000007E-2"/>
    <n v="330.88160000000005"/>
    <n v="4395.9984000000004"/>
    <n v="2"/>
    <x v="172"/>
    <d v="2023-07-15T00:00:00"/>
    <x v="1"/>
    <x v="2"/>
    <n v="882.94"/>
    <x v="0"/>
  </r>
  <r>
    <s v="ORD100896"/>
    <x v="2"/>
    <x v="1"/>
    <n v="4729.08"/>
    <n v="0.36"/>
    <n v="1702.4687999999999"/>
    <n v="3026.6112000000003"/>
    <n v="2"/>
    <x v="155"/>
    <d v="2024-06-16T00:00:00"/>
    <x v="0"/>
    <x v="0"/>
    <n v="1318.13"/>
    <x v="2"/>
  </r>
  <r>
    <s v="ORD103568"/>
    <x v="2"/>
    <x v="0"/>
    <n v="4729.57"/>
    <n v="0.19"/>
    <n v="898.61829999999998"/>
    <n v="3830.9516999999996"/>
    <n v="2"/>
    <x v="636"/>
    <d v="2023-12-28T00:00:00"/>
    <x v="1"/>
    <x v="0"/>
    <n v="1324.69"/>
    <x v="1"/>
  </r>
  <r>
    <s v="ORD104529"/>
    <x v="1"/>
    <x v="0"/>
    <n v="4732.08"/>
    <n v="0.03"/>
    <n v="141.9624"/>
    <n v="4590.1175999999996"/>
    <n v="2"/>
    <x v="339"/>
    <d v="2023-02-26T00:00:00"/>
    <x v="0"/>
    <x v="2"/>
    <n v="1215.8900000000001"/>
    <x v="3"/>
  </r>
  <r>
    <s v="ORD112417"/>
    <x v="3"/>
    <x v="3"/>
    <n v="4743.83"/>
    <n v="0.33"/>
    <n v="1565.4639"/>
    <n v="3178.3661000000002"/>
    <n v="2"/>
    <x v="529"/>
    <d v="2024-05-08T00:00:00"/>
    <x v="2"/>
    <x v="1"/>
    <n v="896.84"/>
    <x v="0"/>
  </r>
  <r>
    <s v="ORD107032"/>
    <x v="0"/>
    <x v="0"/>
    <n v="4751.9399999999996"/>
    <n v="0.42"/>
    <n v="1995.8147999999997"/>
    <n v="2756.1251999999999"/>
    <n v="2"/>
    <x v="656"/>
    <d v="2024-09-13T00:00:00"/>
    <x v="1"/>
    <x v="2"/>
    <n v="814.04"/>
    <x v="0"/>
  </r>
  <r>
    <s v="ORD114154"/>
    <x v="3"/>
    <x v="1"/>
    <n v="4752.03"/>
    <n v="0.25"/>
    <n v="1188.0074999999999"/>
    <n v="3564.0225"/>
    <n v="2"/>
    <x v="3"/>
    <d v="2023-03-06T00:00:00"/>
    <x v="0"/>
    <x v="1"/>
    <n v="473.67"/>
    <x v="2"/>
  </r>
  <r>
    <s v="ORD109760"/>
    <x v="1"/>
    <x v="3"/>
    <n v="4757.32"/>
    <n v="0.34"/>
    <n v="1617.4888000000001"/>
    <n v="3139.8311999999996"/>
    <n v="2"/>
    <x v="500"/>
    <d v="2023-11-28T00:00:00"/>
    <x v="0"/>
    <x v="2"/>
    <n v="859.14"/>
    <x v="5"/>
  </r>
  <r>
    <s v="ORD105046"/>
    <x v="3"/>
    <x v="3"/>
    <n v="4757.8900000000003"/>
    <n v="0.49"/>
    <n v="2331.3661000000002"/>
    <n v="2426.5239000000001"/>
    <n v="2"/>
    <x v="456"/>
    <d v="2023-04-16T00:00:00"/>
    <x v="0"/>
    <x v="2"/>
    <n v="885.2"/>
    <x v="2"/>
  </r>
  <r>
    <s v="ORD110765"/>
    <x v="0"/>
    <x v="1"/>
    <n v="4758.29"/>
    <n v="0.14000000000000001"/>
    <n v="666.16060000000004"/>
    <n v="4092.1293999999998"/>
    <n v="2"/>
    <x v="387"/>
    <d v="2024-09-22T00:00:00"/>
    <x v="1"/>
    <x v="1"/>
    <n v="895.57"/>
    <x v="0"/>
  </r>
  <r>
    <s v="ORD111579"/>
    <x v="1"/>
    <x v="4"/>
    <n v="4759.6099999999997"/>
    <n v="0.2"/>
    <n v="951.92200000000003"/>
    <n v="3807.6879999999996"/>
    <n v="2"/>
    <x v="23"/>
    <d v="2024-05-23T00:00:00"/>
    <x v="0"/>
    <x v="1"/>
    <n v="666.26"/>
    <x v="0"/>
  </r>
  <r>
    <s v="ORD114873"/>
    <x v="0"/>
    <x v="1"/>
    <n v="4759.8"/>
    <n v="0.41"/>
    <n v="1951.518"/>
    <n v="2808.2820000000002"/>
    <n v="2"/>
    <x v="718"/>
    <d v="2024-08-10T00:00:00"/>
    <x v="0"/>
    <x v="0"/>
    <n v="364.31"/>
    <x v="1"/>
  </r>
  <r>
    <s v="ORD101392"/>
    <x v="3"/>
    <x v="4"/>
    <n v="4761.4799999999996"/>
    <n v="0.03"/>
    <n v="142.84439999999998"/>
    <n v="4618.6355999999996"/>
    <n v="2"/>
    <x v="126"/>
    <d v="2023-07-31T00:00:00"/>
    <x v="2"/>
    <x v="2"/>
    <n v="1244.54"/>
    <x v="3"/>
  </r>
  <r>
    <s v="ORD102002"/>
    <x v="2"/>
    <x v="4"/>
    <n v="4762.37"/>
    <n v="0.19"/>
    <n v="904.85029999999995"/>
    <n v="3857.5196999999998"/>
    <n v="2"/>
    <x v="405"/>
    <d v="2024-02-03T00:00:00"/>
    <x v="0"/>
    <x v="0"/>
    <n v="253.69"/>
    <x v="4"/>
  </r>
  <r>
    <s v="ORD108676"/>
    <x v="3"/>
    <x v="2"/>
    <n v="4763.51"/>
    <n v="0.27"/>
    <n v="1286.1477000000002"/>
    <n v="3477.3622999999998"/>
    <n v="2"/>
    <x v="562"/>
    <d v="2024-03-28T00:00:00"/>
    <x v="0"/>
    <x v="0"/>
    <n v="1164.75"/>
    <x v="5"/>
  </r>
  <r>
    <s v="ORD113849"/>
    <x v="0"/>
    <x v="0"/>
    <n v="4765.28"/>
    <n v="0.47"/>
    <n v="2239.6815999999999"/>
    <n v="2525.5983999999999"/>
    <n v="2"/>
    <x v="258"/>
    <d v="2024-06-01T00:00:00"/>
    <x v="1"/>
    <x v="0"/>
    <n v="286.94"/>
    <x v="5"/>
  </r>
  <r>
    <s v="ORD107948"/>
    <x v="0"/>
    <x v="3"/>
    <n v="4765.46"/>
    <n v="0.34"/>
    <n v="1620.2564000000002"/>
    <n v="3145.2035999999998"/>
    <n v="2"/>
    <x v="101"/>
    <d v="2024-01-16T00:00:00"/>
    <x v="1"/>
    <x v="2"/>
    <n v="1309.8699999999999"/>
    <x v="4"/>
  </r>
  <r>
    <s v="ORD111303"/>
    <x v="2"/>
    <x v="2"/>
    <n v="4766.8999999999996"/>
    <n v="0.26"/>
    <n v="1239.394"/>
    <n v="3527.5059999999994"/>
    <n v="2"/>
    <x v="344"/>
    <d v="2023-04-30T00:00:00"/>
    <x v="0"/>
    <x v="1"/>
    <n v="917.86"/>
    <x v="3"/>
  </r>
  <r>
    <s v="ORD112986"/>
    <x v="1"/>
    <x v="2"/>
    <n v="4767.33"/>
    <n v="0.13"/>
    <n v="619.75290000000007"/>
    <n v="4147.5770999999995"/>
    <n v="2"/>
    <x v="141"/>
    <d v="2024-02-02T00:00:00"/>
    <x v="2"/>
    <x v="0"/>
    <n v="1427.69"/>
    <x v="4"/>
  </r>
  <r>
    <s v="ORD114795"/>
    <x v="2"/>
    <x v="3"/>
    <n v="4768.05"/>
    <n v="0.47"/>
    <n v="2240.9834999999998"/>
    <n v="2527.0665000000004"/>
    <n v="2"/>
    <x v="619"/>
    <d v="2024-09-16T00:00:00"/>
    <x v="2"/>
    <x v="2"/>
    <n v="657.8"/>
    <x v="4"/>
  </r>
  <r>
    <s v="ORD103236"/>
    <x v="1"/>
    <x v="2"/>
    <n v="4774.93"/>
    <n v="0.03"/>
    <n v="143.24790000000002"/>
    <n v="4631.6821"/>
    <n v="2"/>
    <x v="342"/>
    <d v="2023-11-25T00:00:00"/>
    <x v="2"/>
    <x v="2"/>
    <n v="865.42"/>
    <x v="1"/>
  </r>
  <r>
    <s v="ORD110755"/>
    <x v="1"/>
    <x v="3"/>
    <n v="4777.88"/>
    <n v="0.24"/>
    <n v="1146.6912"/>
    <n v="3631.1887999999999"/>
    <n v="2"/>
    <x v="504"/>
    <d v="2023-03-19T00:00:00"/>
    <x v="0"/>
    <x v="0"/>
    <n v="509.73"/>
    <x v="3"/>
  </r>
  <r>
    <s v="ORD113564"/>
    <x v="1"/>
    <x v="2"/>
    <n v="4779.83"/>
    <n v="0.28000000000000003"/>
    <n v="1338.3524000000002"/>
    <n v="3441.4775999999997"/>
    <n v="2"/>
    <x v="144"/>
    <d v="2023-05-30T00:00:00"/>
    <x v="1"/>
    <x v="0"/>
    <n v="1289.73"/>
    <x v="4"/>
  </r>
  <r>
    <s v="ORD101864"/>
    <x v="3"/>
    <x v="0"/>
    <n v="4781.68"/>
    <n v="0.02"/>
    <n v="95.633600000000001"/>
    <n v="4686.0464000000002"/>
    <n v="2"/>
    <x v="77"/>
    <d v="2023-09-27T00:00:00"/>
    <x v="1"/>
    <x v="1"/>
    <n v="792.64"/>
    <x v="3"/>
  </r>
  <r>
    <s v="ORD108748"/>
    <x v="1"/>
    <x v="0"/>
    <n v="4783.6099999999997"/>
    <n v="0.05"/>
    <n v="239.18049999999999"/>
    <n v="4544.4294999999993"/>
    <n v="2"/>
    <x v="116"/>
    <d v="2024-03-21T00:00:00"/>
    <x v="1"/>
    <x v="1"/>
    <n v="734.3"/>
    <x v="1"/>
  </r>
  <r>
    <s v="ORD107011"/>
    <x v="0"/>
    <x v="3"/>
    <n v="4785.42"/>
    <n v="0.46"/>
    <n v="2201.2932000000001"/>
    <n v="2584.1268"/>
    <n v="2"/>
    <x v="70"/>
    <d v="2024-07-18T00:00:00"/>
    <x v="1"/>
    <x v="1"/>
    <n v="1117.49"/>
    <x v="5"/>
  </r>
  <r>
    <s v="ORD106610"/>
    <x v="2"/>
    <x v="1"/>
    <n v="4786.4799999999996"/>
    <n v="0.26"/>
    <n v="1244.4848"/>
    <n v="3541.9951999999994"/>
    <n v="2"/>
    <x v="519"/>
    <d v="2024-10-23T00:00:00"/>
    <x v="1"/>
    <x v="0"/>
    <n v="1349.02"/>
    <x v="5"/>
  </r>
  <r>
    <s v="ORD104003"/>
    <x v="0"/>
    <x v="3"/>
    <n v="4786.74"/>
    <n v="0.46"/>
    <n v="2201.9004"/>
    <n v="2584.8395999999998"/>
    <n v="2"/>
    <x v="69"/>
    <d v="2023-04-01T00:00:00"/>
    <x v="0"/>
    <x v="1"/>
    <n v="917.64"/>
    <x v="1"/>
  </r>
  <r>
    <s v="ORD109276"/>
    <x v="2"/>
    <x v="3"/>
    <n v="4787.4799999999996"/>
    <n v="0.22"/>
    <n v="1053.2456"/>
    <n v="3734.2343999999994"/>
    <n v="2"/>
    <x v="5"/>
    <d v="2024-10-10T00:00:00"/>
    <x v="1"/>
    <x v="0"/>
    <n v="1254.21"/>
    <x v="0"/>
  </r>
  <r>
    <s v="ORD105724"/>
    <x v="1"/>
    <x v="3"/>
    <n v="4791.3999999999996"/>
    <n v="0.09"/>
    <n v="431.22599999999994"/>
    <n v="4360.174"/>
    <n v="2"/>
    <x v="680"/>
    <d v="2023-05-09T00:00:00"/>
    <x v="2"/>
    <x v="1"/>
    <n v="267.11"/>
    <x v="0"/>
  </r>
  <r>
    <s v="ORD110427"/>
    <x v="2"/>
    <x v="4"/>
    <n v="4793.74"/>
    <n v="0.14000000000000001"/>
    <n v="671.12360000000001"/>
    <n v="4122.6163999999999"/>
    <n v="2"/>
    <x v="526"/>
    <d v="2023-07-30T00:00:00"/>
    <x v="0"/>
    <x v="1"/>
    <n v="552.1"/>
    <x v="1"/>
  </r>
  <r>
    <s v="ORD107516"/>
    <x v="1"/>
    <x v="4"/>
    <n v="4797.6000000000004"/>
    <n v="0.11"/>
    <n v="527.73599999999999"/>
    <n v="4269.8640000000005"/>
    <n v="2"/>
    <x v="143"/>
    <d v="2024-09-16T00:00:00"/>
    <x v="1"/>
    <x v="1"/>
    <n v="322.52999999999997"/>
    <x v="4"/>
  </r>
  <r>
    <s v="ORD113180"/>
    <x v="3"/>
    <x v="1"/>
    <n v="4799.76"/>
    <n v="0.43"/>
    <n v="2063.8968"/>
    <n v="2735.8632000000002"/>
    <n v="2"/>
    <x v="489"/>
    <d v="2024-09-04T00:00:00"/>
    <x v="0"/>
    <x v="0"/>
    <n v="1195.5"/>
    <x v="0"/>
  </r>
  <r>
    <s v="ORD112521"/>
    <x v="0"/>
    <x v="4"/>
    <n v="4799.91"/>
    <n v="0.21"/>
    <n v="1007.9811"/>
    <n v="3791.9288999999999"/>
    <n v="2"/>
    <x v="132"/>
    <d v="2024-01-18T00:00:00"/>
    <x v="0"/>
    <x v="2"/>
    <n v="1096"/>
    <x v="4"/>
  </r>
  <r>
    <s v="ORD106234"/>
    <x v="0"/>
    <x v="1"/>
    <n v="4807.3500000000004"/>
    <n v="0.39"/>
    <n v="1874.8665000000003"/>
    <n v="2932.4835000000003"/>
    <n v="2"/>
    <x v="723"/>
    <d v="2024-06-30T00:00:00"/>
    <x v="0"/>
    <x v="1"/>
    <n v="696.13"/>
    <x v="1"/>
  </r>
  <r>
    <s v="ORD109765"/>
    <x v="2"/>
    <x v="0"/>
    <n v="4808.1899999999996"/>
    <n v="0.43"/>
    <n v="2067.5216999999998"/>
    <n v="2740.6682999999998"/>
    <n v="2"/>
    <x v="376"/>
    <d v="2023-04-10T00:00:00"/>
    <x v="2"/>
    <x v="0"/>
    <n v="470.43"/>
    <x v="2"/>
  </r>
  <r>
    <s v="ORD107414"/>
    <x v="2"/>
    <x v="0"/>
    <n v="4809.08"/>
    <n v="0.38"/>
    <n v="1827.4503999999999"/>
    <n v="2981.6296000000002"/>
    <n v="2"/>
    <x v="722"/>
    <d v="2023-06-23T00:00:00"/>
    <x v="1"/>
    <x v="1"/>
    <n v="1434.36"/>
    <x v="0"/>
  </r>
  <r>
    <s v="ORD102917"/>
    <x v="0"/>
    <x v="0"/>
    <n v="4810.49"/>
    <n v="0.28000000000000003"/>
    <n v="1346.9372000000001"/>
    <n v="3463.5527999999995"/>
    <n v="2"/>
    <x v="672"/>
    <d v="2023-06-19T00:00:00"/>
    <x v="2"/>
    <x v="0"/>
    <n v="445.76"/>
    <x v="1"/>
  </r>
  <r>
    <s v="ORD103715"/>
    <x v="2"/>
    <x v="0"/>
    <n v="4810.67"/>
    <n v="0.34"/>
    <n v="1635.6278000000002"/>
    <n v="3175.0421999999999"/>
    <n v="2"/>
    <x v="717"/>
    <d v="2024-09-13T00:00:00"/>
    <x v="0"/>
    <x v="1"/>
    <n v="687.36"/>
    <x v="1"/>
  </r>
  <r>
    <s v="ORD101986"/>
    <x v="2"/>
    <x v="1"/>
    <n v="4812.54"/>
    <n v="0.17"/>
    <n v="818.1318"/>
    <n v="3994.4081999999999"/>
    <n v="2"/>
    <x v="339"/>
    <d v="2023-02-20T00:00:00"/>
    <x v="1"/>
    <x v="2"/>
    <n v="258.69"/>
    <x v="3"/>
  </r>
  <r>
    <s v="ORD101610"/>
    <x v="1"/>
    <x v="3"/>
    <n v="4816.08"/>
    <n v="0.06"/>
    <n v="288.96479999999997"/>
    <n v="4527.1152000000002"/>
    <n v="2"/>
    <x v="427"/>
    <d v="2023-07-07T00:00:00"/>
    <x v="1"/>
    <x v="1"/>
    <n v="1187.79"/>
    <x v="4"/>
  </r>
  <r>
    <s v="ORD109848"/>
    <x v="1"/>
    <x v="2"/>
    <n v="4818.0600000000004"/>
    <n v="0.18"/>
    <n v="867.25080000000003"/>
    <n v="3950.8092000000006"/>
    <n v="2"/>
    <x v="272"/>
    <d v="2023-01-17T00:00:00"/>
    <x v="1"/>
    <x v="1"/>
    <n v="1408.27"/>
    <x v="0"/>
  </r>
  <r>
    <s v="ORD104643"/>
    <x v="1"/>
    <x v="3"/>
    <n v="4823.41"/>
    <n v="0.06"/>
    <n v="289.40459999999996"/>
    <n v="4534.0054"/>
    <n v="2"/>
    <x v="24"/>
    <d v="2023-04-25T00:00:00"/>
    <x v="1"/>
    <x v="2"/>
    <n v="1189.02"/>
    <x v="2"/>
  </r>
  <r>
    <s v="ORD106076"/>
    <x v="2"/>
    <x v="1"/>
    <n v="4829.6899999999996"/>
    <n v="0.19"/>
    <n v="917.64109999999994"/>
    <n v="3912.0488999999998"/>
    <n v="2"/>
    <x v="615"/>
    <d v="2023-07-01T00:00:00"/>
    <x v="2"/>
    <x v="0"/>
    <n v="1432.64"/>
    <x v="2"/>
  </r>
  <r>
    <s v="ORD111921"/>
    <x v="0"/>
    <x v="3"/>
    <n v="4833.3"/>
    <n v="7.0000000000000007E-2"/>
    <n v="338.33100000000002"/>
    <n v="4494.9690000000001"/>
    <n v="2"/>
    <x v="99"/>
    <d v="2024-04-01T00:00:00"/>
    <x v="0"/>
    <x v="1"/>
    <n v="965.77"/>
    <x v="1"/>
  </r>
  <r>
    <s v="ORD101602"/>
    <x v="2"/>
    <x v="4"/>
    <n v="4838.5200000000004"/>
    <n v="0.4"/>
    <n v="1935.4080000000004"/>
    <n v="2903.1120000000001"/>
    <n v="2"/>
    <x v="309"/>
    <d v="2023-06-14T00:00:00"/>
    <x v="1"/>
    <x v="2"/>
    <n v="1196.7"/>
    <x v="5"/>
  </r>
  <r>
    <s v="ORD112522"/>
    <x v="2"/>
    <x v="4"/>
    <n v="4841.62"/>
    <n v="0.14000000000000001"/>
    <n v="677.82680000000005"/>
    <n v="4163.7932000000001"/>
    <n v="2"/>
    <x v="70"/>
    <d v="2024-07-15T00:00:00"/>
    <x v="0"/>
    <x v="2"/>
    <n v="820.39"/>
    <x v="2"/>
  </r>
  <r>
    <s v="ORD108323"/>
    <x v="0"/>
    <x v="2"/>
    <n v="4846.92"/>
    <n v="0"/>
    <n v="0"/>
    <n v="4846.92"/>
    <n v="2"/>
    <x v="728"/>
    <d v="2023-10-29T00:00:00"/>
    <x v="0"/>
    <x v="1"/>
    <n v="902.19"/>
    <x v="4"/>
  </r>
  <r>
    <s v="ORD111797"/>
    <x v="2"/>
    <x v="3"/>
    <n v="4848.12"/>
    <n v="0.03"/>
    <n v="145.4436"/>
    <n v="4702.6764000000003"/>
    <n v="2"/>
    <x v="185"/>
    <d v="2024-07-13T00:00:00"/>
    <x v="0"/>
    <x v="1"/>
    <n v="701.25"/>
    <x v="5"/>
  </r>
  <r>
    <s v="ORD113477"/>
    <x v="3"/>
    <x v="4"/>
    <n v="4850.7700000000004"/>
    <n v="0.22"/>
    <n v="1067.1694"/>
    <n v="3783.6006000000007"/>
    <n v="2"/>
    <x v="359"/>
    <d v="2024-01-14T00:00:00"/>
    <x v="0"/>
    <x v="2"/>
    <n v="872.96"/>
    <x v="1"/>
  </r>
  <r>
    <s v="ORD111644"/>
    <x v="3"/>
    <x v="4"/>
    <n v="4854.79"/>
    <n v="0.2"/>
    <n v="970.95800000000008"/>
    <n v="3883.8319999999999"/>
    <n v="2"/>
    <x v="713"/>
    <d v="2023-05-11T00:00:00"/>
    <x v="0"/>
    <x v="1"/>
    <n v="1400.07"/>
    <x v="4"/>
  </r>
  <r>
    <s v="ORD110585"/>
    <x v="1"/>
    <x v="3"/>
    <n v="4860.83"/>
    <n v="0.34"/>
    <n v="1652.6822000000002"/>
    <n v="3208.1477999999997"/>
    <n v="2"/>
    <x v="365"/>
    <d v="2023-07-22T00:00:00"/>
    <x v="2"/>
    <x v="2"/>
    <n v="470.77"/>
    <x v="3"/>
  </r>
  <r>
    <s v="ORD107438"/>
    <x v="1"/>
    <x v="0"/>
    <n v="4861.83"/>
    <n v="7.0000000000000007E-2"/>
    <n v="340.32810000000001"/>
    <n v="4521.5019000000002"/>
    <n v="2"/>
    <x v="473"/>
    <d v="2023-09-07T00:00:00"/>
    <x v="1"/>
    <x v="0"/>
    <n v="891.85"/>
    <x v="1"/>
  </r>
  <r>
    <s v="ORD113919"/>
    <x v="1"/>
    <x v="2"/>
    <n v="4863.74"/>
    <n v="0.16"/>
    <n v="778.19839999999999"/>
    <n v="4085.5415999999996"/>
    <n v="2"/>
    <x v="208"/>
    <d v="2024-08-08T00:00:00"/>
    <x v="0"/>
    <x v="1"/>
    <n v="1419.63"/>
    <x v="0"/>
  </r>
  <r>
    <s v="ORD100024"/>
    <x v="3"/>
    <x v="2"/>
    <n v="4868.5200000000004"/>
    <n v="0.4"/>
    <n v="1947.4080000000004"/>
    <n v="2921.1120000000001"/>
    <n v="2"/>
    <x v="51"/>
    <d v="2023-12-13T00:00:00"/>
    <x v="2"/>
    <x v="0"/>
    <n v="1072.26"/>
    <x v="2"/>
  </r>
  <r>
    <s v="ORD103969"/>
    <x v="2"/>
    <x v="3"/>
    <n v="4872.13"/>
    <n v="0.49"/>
    <n v="2387.3436999999999"/>
    <n v="2484.7863000000002"/>
    <n v="2"/>
    <x v="287"/>
    <d v="2024-07-28T00:00:00"/>
    <x v="2"/>
    <x v="2"/>
    <n v="640.52"/>
    <x v="1"/>
  </r>
  <r>
    <s v="ORD102009"/>
    <x v="1"/>
    <x v="4"/>
    <n v="4874.1400000000003"/>
    <n v="0.39"/>
    <n v="1900.9146000000003"/>
    <n v="2973.2254000000003"/>
    <n v="2"/>
    <x v="360"/>
    <d v="2024-12-18T00:00:00"/>
    <x v="0"/>
    <x v="0"/>
    <n v="505.04"/>
    <x v="1"/>
  </r>
  <r>
    <s v="ORD101895"/>
    <x v="0"/>
    <x v="0"/>
    <n v="4878.3"/>
    <n v="0.23"/>
    <n v="1122.009"/>
    <n v="3756.2910000000002"/>
    <n v="2"/>
    <x v="236"/>
    <d v="2023-11-11T00:00:00"/>
    <x v="1"/>
    <x v="1"/>
    <n v="1448.83"/>
    <x v="1"/>
  </r>
  <r>
    <s v="ORD100632"/>
    <x v="1"/>
    <x v="1"/>
    <n v="4878.54"/>
    <n v="0.11"/>
    <n v="536.63940000000002"/>
    <n v="4341.9005999999999"/>
    <n v="2"/>
    <x v="384"/>
    <d v="2023-05-29T00:00:00"/>
    <x v="1"/>
    <x v="2"/>
    <n v="718.18"/>
    <x v="1"/>
  </r>
  <r>
    <s v="ORD101009"/>
    <x v="3"/>
    <x v="1"/>
    <n v="4882.3100000000004"/>
    <n v="0.17"/>
    <n v="829.99270000000013"/>
    <n v="4052.3173000000002"/>
    <n v="2"/>
    <x v="606"/>
    <d v="2024-10-22T00:00:00"/>
    <x v="1"/>
    <x v="1"/>
    <n v="1080.9100000000001"/>
    <x v="4"/>
  </r>
  <r>
    <s v="ORD105794"/>
    <x v="3"/>
    <x v="2"/>
    <n v="4882.82"/>
    <n v="0.42"/>
    <n v="2050.7844"/>
    <n v="2832.0355999999997"/>
    <n v="2"/>
    <x v="329"/>
    <d v="2023-11-30T00:00:00"/>
    <x v="0"/>
    <x v="2"/>
    <n v="778.44"/>
    <x v="4"/>
  </r>
  <r>
    <s v="ORD102227"/>
    <x v="1"/>
    <x v="4"/>
    <n v="4883.29"/>
    <n v="0.26"/>
    <n v="1269.6554000000001"/>
    <n v="3613.6345999999999"/>
    <n v="2"/>
    <x v="353"/>
    <d v="2024-04-11T00:00:00"/>
    <x v="1"/>
    <x v="2"/>
    <n v="1015.04"/>
    <x v="5"/>
  </r>
  <r>
    <s v="ORD114569"/>
    <x v="1"/>
    <x v="1"/>
    <n v="4885.1099999999997"/>
    <n v="7.0000000000000007E-2"/>
    <n v="341.95769999999999"/>
    <n v="4543.1522999999997"/>
    <n v="2"/>
    <x v="361"/>
    <d v="2023-05-29T00:00:00"/>
    <x v="2"/>
    <x v="2"/>
    <n v="1058.53"/>
    <x v="4"/>
  </r>
  <r>
    <s v="ORD100080"/>
    <x v="0"/>
    <x v="3"/>
    <n v="4895.12"/>
    <n v="0.44"/>
    <n v="2153.8528000000001"/>
    <n v="2741.2671999999998"/>
    <n v="2"/>
    <x v="199"/>
    <d v="2024-12-04T00:00:00"/>
    <x v="2"/>
    <x v="1"/>
    <n v="684.94"/>
    <x v="3"/>
  </r>
  <r>
    <s v="ORD112444"/>
    <x v="3"/>
    <x v="0"/>
    <n v="4895.22"/>
    <n v="0.13"/>
    <n v="636.37860000000001"/>
    <n v="4258.8414000000002"/>
    <n v="2"/>
    <x v="231"/>
    <d v="2023-07-11T00:00:00"/>
    <x v="1"/>
    <x v="1"/>
    <n v="896.45"/>
    <x v="5"/>
  </r>
  <r>
    <s v="ORD104478"/>
    <x v="1"/>
    <x v="4"/>
    <n v="4899.47"/>
    <n v="0.02"/>
    <n v="97.989400000000003"/>
    <n v="4801.4805999999999"/>
    <n v="2"/>
    <x v="525"/>
    <d v="2024-07-18T00:00:00"/>
    <x v="1"/>
    <x v="0"/>
    <n v="1034.33"/>
    <x v="3"/>
  </r>
  <r>
    <s v="ORD100546"/>
    <x v="1"/>
    <x v="1"/>
    <n v="4901.47"/>
    <n v="0.17"/>
    <n v="833.24990000000014"/>
    <n v="4068.2201"/>
    <n v="2"/>
    <x v="60"/>
    <d v="2023-11-20T00:00:00"/>
    <x v="1"/>
    <x v="2"/>
    <n v="677.28"/>
    <x v="1"/>
  </r>
  <r>
    <s v="ORD111473"/>
    <x v="0"/>
    <x v="0"/>
    <n v="4902.04"/>
    <n v="0.5"/>
    <n v="2451.02"/>
    <n v="2451.02"/>
    <n v="2"/>
    <x v="47"/>
    <d v="2023-10-16T00:00:00"/>
    <x v="1"/>
    <x v="0"/>
    <n v="778.24"/>
    <x v="1"/>
  </r>
  <r>
    <s v="ORD107491"/>
    <x v="1"/>
    <x v="1"/>
    <n v="4902.78"/>
    <n v="0.42"/>
    <n v="2059.1675999999998"/>
    <n v="2843.6124"/>
    <n v="2"/>
    <x v="326"/>
    <d v="2024-06-17T00:00:00"/>
    <x v="2"/>
    <x v="1"/>
    <n v="289.49"/>
    <x v="5"/>
  </r>
  <r>
    <s v="ORD109306"/>
    <x v="2"/>
    <x v="1"/>
    <n v="4903.2299999999996"/>
    <n v="0"/>
    <n v="0"/>
    <n v="4903.2299999999996"/>
    <n v="2"/>
    <x v="697"/>
    <d v="2024-05-20T00:00:00"/>
    <x v="1"/>
    <x v="0"/>
    <n v="645.38"/>
    <x v="4"/>
  </r>
  <r>
    <s v="ORD111509"/>
    <x v="2"/>
    <x v="2"/>
    <n v="4904.34"/>
    <n v="0.25"/>
    <n v="1226.085"/>
    <n v="3678.2550000000001"/>
    <n v="2"/>
    <x v="27"/>
    <d v="2025-01-01T00:00:00"/>
    <x v="2"/>
    <x v="2"/>
    <n v="301.72000000000003"/>
    <x v="4"/>
  </r>
  <r>
    <s v="ORD114099"/>
    <x v="0"/>
    <x v="4"/>
    <n v="4904.71"/>
    <n v="0.5"/>
    <n v="2452.355"/>
    <n v="2452.355"/>
    <n v="2"/>
    <x v="45"/>
    <d v="2023-05-31T00:00:00"/>
    <x v="0"/>
    <x v="0"/>
    <n v="537.71"/>
    <x v="0"/>
  </r>
  <r>
    <s v="ORD107069"/>
    <x v="3"/>
    <x v="3"/>
    <n v="4910.17"/>
    <n v="0.2"/>
    <n v="982.03400000000011"/>
    <n v="3928.136"/>
    <n v="2"/>
    <x v="458"/>
    <d v="2024-01-12T00:00:00"/>
    <x v="2"/>
    <x v="2"/>
    <n v="1094.04"/>
    <x v="4"/>
  </r>
  <r>
    <s v="ORD108180"/>
    <x v="1"/>
    <x v="4"/>
    <n v="4912.3599999999997"/>
    <n v="0.1"/>
    <n v="491.23599999999999"/>
    <n v="4421.1239999999998"/>
    <n v="2"/>
    <x v="76"/>
    <d v="2024-06-21T00:00:00"/>
    <x v="0"/>
    <x v="0"/>
    <n v="995.37"/>
    <x v="0"/>
  </r>
  <r>
    <s v="ORD102228"/>
    <x v="1"/>
    <x v="2"/>
    <n v="4912.8900000000003"/>
    <n v="0.5"/>
    <n v="2456.4450000000002"/>
    <n v="2456.4450000000002"/>
    <n v="2"/>
    <x v="652"/>
    <d v="2023-07-30T00:00:00"/>
    <x v="2"/>
    <x v="0"/>
    <n v="302.51"/>
    <x v="0"/>
  </r>
  <r>
    <s v="ORD103034"/>
    <x v="3"/>
    <x v="1"/>
    <n v="4914.4799999999996"/>
    <n v="0.48"/>
    <n v="2358.9503999999997"/>
    <n v="2555.5295999999998"/>
    <n v="2"/>
    <x v="155"/>
    <d v="2024-06-12T00:00:00"/>
    <x v="0"/>
    <x v="0"/>
    <n v="339.24"/>
    <x v="4"/>
  </r>
  <r>
    <s v="ORD112425"/>
    <x v="3"/>
    <x v="3"/>
    <n v="4921.8900000000003"/>
    <n v="0.33"/>
    <n v="1624.2237000000002"/>
    <n v="3297.6662999999999"/>
    <n v="2"/>
    <x v="364"/>
    <d v="2023-02-01T00:00:00"/>
    <x v="2"/>
    <x v="0"/>
    <n v="1042.79"/>
    <x v="4"/>
  </r>
  <r>
    <s v="ORD106151"/>
    <x v="3"/>
    <x v="0"/>
    <n v="4922.5200000000004"/>
    <n v="0.31"/>
    <n v="1525.9812000000002"/>
    <n v="3396.5388000000003"/>
    <n v="2"/>
    <x v="221"/>
    <d v="2024-06-02T00:00:00"/>
    <x v="2"/>
    <x v="0"/>
    <n v="503.87"/>
    <x v="5"/>
  </r>
  <r>
    <s v="ORD107248"/>
    <x v="0"/>
    <x v="4"/>
    <n v="4928.57"/>
    <n v="0.15"/>
    <n v="739.28549999999996"/>
    <n v="4189.2844999999998"/>
    <n v="2"/>
    <x v="525"/>
    <d v="2024-07-12T00:00:00"/>
    <x v="1"/>
    <x v="0"/>
    <n v="990.43"/>
    <x v="2"/>
  </r>
  <r>
    <s v="ORD102622"/>
    <x v="3"/>
    <x v="3"/>
    <n v="4932.2700000000004"/>
    <n v="0.28999999999999998"/>
    <n v="1430.3583000000001"/>
    <n v="3501.9117000000006"/>
    <n v="2"/>
    <x v="154"/>
    <d v="2023-02-03T00:00:00"/>
    <x v="1"/>
    <x v="2"/>
    <n v="368.04"/>
    <x v="1"/>
  </r>
  <r>
    <s v="ORD108256"/>
    <x v="0"/>
    <x v="3"/>
    <n v="4935.26"/>
    <n v="0.48"/>
    <n v="2368.9248000000002"/>
    <n v="2566.3352"/>
    <n v="2"/>
    <x v="328"/>
    <d v="2024-01-29T00:00:00"/>
    <x v="1"/>
    <x v="0"/>
    <n v="937.21"/>
    <x v="1"/>
  </r>
  <r>
    <s v="ORD110699"/>
    <x v="0"/>
    <x v="1"/>
    <n v="4935.67"/>
    <n v="0.21"/>
    <n v="1036.4907000000001"/>
    <n v="3899.1792999999998"/>
    <n v="2"/>
    <x v="272"/>
    <d v="2023-01-19T00:00:00"/>
    <x v="1"/>
    <x v="1"/>
    <n v="1145.71"/>
    <x v="5"/>
  </r>
  <r>
    <s v="ORD112857"/>
    <x v="2"/>
    <x v="1"/>
    <n v="4941.8100000000004"/>
    <n v="0.44"/>
    <n v="2174.3964000000001"/>
    <n v="2767.4136000000003"/>
    <n v="2"/>
    <x v="554"/>
    <d v="2024-07-08T00:00:00"/>
    <x v="1"/>
    <x v="2"/>
    <n v="1110.78"/>
    <x v="4"/>
  </r>
  <r>
    <s v="ORD104480"/>
    <x v="1"/>
    <x v="3"/>
    <n v="4943.88"/>
    <n v="0.5"/>
    <n v="2471.94"/>
    <n v="2471.94"/>
    <n v="2"/>
    <x v="266"/>
    <d v="2023-01-07T00:00:00"/>
    <x v="1"/>
    <x v="0"/>
    <n v="756.18"/>
    <x v="3"/>
  </r>
  <r>
    <s v="ORD110222"/>
    <x v="3"/>
    <x v="2"/>
    <n v="4959.3900000000003"/>
    <n v="0.17"/>
    <n v="843.09630000000016"/>
    <n v="4116.2937000000002"/>
    <n v="2"/>
    <x v="249"/>
    <d v="2023-02-22T00:00:00"/>
    <x v="2"/>
    <x v="1"/>
    <n v="770.39"/>
    <x v="0"/>
  </r>
  <r>
    <s v="ORD101845"/>
    <x v="0"/>
    <x v="0"/>
    <n v="4962.32"/>
    <n v="0.32"/>
    <n v="1587.9423999999999"/>
    <n v="3374.3775999999998"/>
    <n v="2"/>
    <x v="421"/>
    <d v="2024-07-30T00:00:00"/>
    <x v="0"/>
    <x v="2"/>
    <n v="1158.6300000000001"/>
    <x v="4"/>
  </r>
  <r>
    <s v="ORD108067"/>
    <x v="1"/>
    <x v="4"/>
    <n v="4962.46"/>
    <n v="0.17"/>
    <n v="843.61820000000012"/>
    <n v="4118.8418000000001"/>
    <n v="2"/>
    <x v="163"/>
    <d v="2024-07-31T00:00:00"/>
    <x v="0"/>
    <x v="2"/>
    <n v="1213.42"/>
    <x v="4"/>
  </r>
  <r>
    <s v="ORD108491"/>
    <x v="1"/>
    <x v="2"/>
    <n v="4963.74"/>
    <n v="0.43"/>
    <n v="2134.4081999999999"/>
    <n v="2829.3317999999999"/>
    <n v="2"/>
    <x v="135"/>
    <d v="2024-05-10T00:00:00"/>
    <x v="0"/>
    <x v="2"/>
    <n v="536.79999999999995"/>
    <x v="1"/>
  </r>
  <r>
    <s v="ORD110401"/>
    <x v="2"/>
    <x v="0"/>
    <n v="4964.13"/>
    <n v="0.08"/>
    <n v="397.13040000000001"/>
    <n v="4566.9996000000001"/>
    <n v="2"/>
    <x v="382"/>
    <d v="2023-09-30T00:00:00"/>
    <x v="2"/>
    <x v="1"/>
    <n v="759.76"/>
    <x v="4"/>
  </r>
  <r>
    <s v="ORD102451"/>
    <x v="3"/>
    <x v="1"/>
    <n v="4965.25"/>
    <n v="0.31"/>
    <n v="1539.2275"/>
    <n v="3426.0225"/>
    <n v="2"/>
    <x v="197"/>
    <d v="2024-04-08T00:00:00"/>
    <x v="0"/>
    <x v="0"/>
    <n v="849.61"/>
    <x v="5"/>
  </r>
  <r>
    <s v="ORD114898"/>
    <x v="0"/>
    <x v="1"/>
    <n v="4965.8900000000003"/>
    <n v="0.11"/>
    <n v="546.24790000000007"/>
    <n v="4419.6421"/>
    <n v="2"/>
    <x v="293"/>
    <d v="2024-01-09T00:00:00"/>
    <x v="0"/>
    <x v="1"/>
    <n v="493.29"/>
    <x v="3"/>
  </r>
  <r>
    <s v="ORD110286"/>
    <x v="3"/>
    <x v="3"/>
    <n v="4966.3"/>
    <n v="0.41"/>
    <n v="2036.183"/>
    <n v="2930.1170000000002"/>
    <n v="2"/>
    <x v="539"/>
    <d v="2024-09-30T00:00:00"/>
    <x v="0"/>
    <x v="0"/>
    <n v="646.51"/>
    <x v="0"/>
  </r>
  <r>
    <s v="ORD102517"/>
    <x v="2"/>
    <x v="1"/>
    <n v="4967.74"/>
    <n v="0.38"/>
    <n v="1887.7411999999999"/>
    <n v="3079.9987999999998"/>
    <n v="2"/>
    <x v="197"/>
    <d v="2024-04-02T00:00:00"/>
    <x v="0"/>
    <x v="1"/>
    <n v="940.06"/>
    <x v="2"/>
  </r>
  <r>
    <s v="ORD102474"/>
    <x v="3"/>
    <x v="3"/>
    <n v="4968.75"/>
    <n v="0.18"/>
    <n v="894.375"/>
    <n v="4074.375"/>
    <n v="2"/>
    <x v="471"/>
    <d v="2023-12-31T00:00:00"/>
    <x v="0"/>
    <x v="0"/>
    <n v="1256.8399999999999"/>
    <x v="4"/>
  </r>
  <r>
    <s v="ORD114979"/>
    <x v="0"/>
    <x v="3"/>
    <n v="4979.26"/>
    <n v="0.15"/>
    <n v="746.88900000000001"/>
    <n v="4232.3710000000001"/>
    <n v="2"/>
    <x v="608"/>
    <d v="2023-01-24T00:00:00"/>
    <x v="0"/>
    <x v="1"/>
    <n v="462.37"/>
    <x v="3"/>
  </r>
  <r>
    <s v="ORD109953"/>
    <x v="1"/>
    <x v="0"/>
    <n v="4980.88"/>
    <n v="0.1"/>
    <n v="498.08800000000002"/>
    <n v="4482.7920000000004"/>
    <n v="2"/>
    <x v="397"/>
    <d v="2024-05-30T00:00:00"/>
    <x v="0"/>
    <x v="0"/>
    <n v="363.72"/>
    <x v="4"/>
  </r>
  <r>
    <s v="ORD104009"/>
    <x v="3"/>
    <x v="2"/>
    <n v="4985.59"/>
    <n v="0.41"/>
    <n v="2044.0918999999999"/>
    <n v="2941.4981000000002"/>
    <n v="2"/>
    <x v="191"/>
    <d v="2023-01-13T00:00:00"/>
    <x v="1"/>
    <x v="2"/>
    <n v="1184.24"/>
    <x v="2"/>
  </r>
  <r>
    <s v="ORD112230"/>
    <x v="2"/>
    <x v="4"/>
    <n v="4988.12"/>
    <n v="0.04"/>
    <n v="199.5248"/>
    <n v="4788.5951999999997"/>
    <n v="2"/>
    <x v="624"/>
    <d v="2024-12-10T00:00:00"/>
    <x v="1"/>
    <x v="0"/>
    <n v="1101.93"/>
    <x v="5"/>
  </r>
  <r>
    <s v="ORD113432"/>
    <x v="0"/>
    <x v="2"/>
    <n v="4991.8900000000003"/>
    <n v="0.43"/>
    <n v="2146.5127000000002"/>
    <n v="2845.3773000000001"/>
    <n v="2"/>
    <x v="276"/>
    <d v="2024-04-12T00:00:00"/>
    <x v="1"/>
    <x v="2"/>
    <n v="1244.3599999999999"/>
    <x v="0"/>
  </r>
  <r>
    <s v="ORD103463"/>
    <x v="3"/>
    <x v="0"/>
    <n v="4994.72"/>
    <n v="0.41"/>
    <n v="2047.8352"/>
    <n v="2946.8848000000003"/>
    <n v="2"/>
    <x v="111"/>
    <d v="2024-12-24T00:00:00"/>
    <x v="1"/>
    <x v="1"/>
    <n v="941.83"/>
    <x v="1"/>
  </r>
  <r>
    <s v="ORD111746"/>
    <x v="1"/>
    <x v="1"/>
    <n v="4995.96"/>
    <n v="0.08"/>
    <n v="399.67680000000001"/>
    <n v="4596.2831999999999"/>
    <n v="2"/>
    <x v="35"/>
    <d v="2023-02-11T00:00:00"/>
    <x v="1"/>
    <x v="2"/>
    <n v="649.04999999999995"/>
    <x v="3"/>
  </r>
  <r>
    <s v="ORD110876"/>
    <x v="2"/>
    <x v="0"/>
    <n v="4999.08"/>
    <n v="0.26"/>
    <n v="1299.7608"/>
    <n v="3699.3191999999999"/>
    <n v="2"/>
    <x v="218"/>
    <d v="2024-11-10T00:00:00"/>
    <x v="1"/>
    <x v="1"/>
    <n v="1386.43"/>
    <x v="2"/>
  </r>
  <r>
    <s v="ORD108550"/>
    <x v="1"/>
    <x v="4"/>
    <n v="4999.87"/>
    <n v="0.26"/>
    <n v="1299.9662000000001"/>
    <n v="3699.9038"/>
    <n v="2"/>
    <x v="534"/>
    <d v="2024-10-05T00:00:00"/>
    <x v="2"/>
    <x v="2"/>
    <n v="1066.54"/>
    <x v="5"/>
  </r>
  <r>
    <s v="ORD113410"/>
    <x v="1"/>
    <x v="0"/>
    <n v="100.81"/>
    <n v="0.49"/>
    <n v="49.396900000000002"/>
    <n v="51.4131"/>
    <n v="1"/>
    <x v="315"/>
    <d v="2023-11-30T00:00:00"/>
    <x v="1"/>
    <x v="1"/>
    <n v="8.01"/>
    <x v="1"/>
  </r>
  <r>
    <s v="ORD111628"/>
    <x v="1"/>
    <x v="2"/>
    <n v="101.22"/>
    <n v="0.47"/>
    <n v="47.573399999999999"/>
    <n v="53.646599999999999"/>
    <n v="1"/>
    <x v="705"/>
    <d v="2023-04-14T00:00:00"/>
    <x v="0"/>
    <x v="1"/>
    <n v="22.44"/>
    <x v="0"/>
  </r>
  <r>
    <s v="ORD105016"/>
    <x v="1"/>
    <x v="4"/>
    <n v="102.2"/>
    <n v="0.35"/>
    <n v="35.769999999999996"/>
    <n v="66.430000000000007"/>
    <n v="1"/>
    <x v="523"/>
    <d v="2024-04-26T00:00:00"/>
    <x v="2"/>
    <x v="2"/>
    <n v="10.199999999999999"/>
    <x v="2"/>
  </r>
  <r>
    <s v="ORD106258"/>
    <x v="2"/>
    <x v="4"/>
    <n v="105.8"/>
    <n v="0.18"/>
    <n v="19.044"/>
    <n v="86.756"/>
    <n v="1"/>
    <x v="597"/>
    <d v="2023-04-23T00:00:00"/>
    <x v="1"/>
    <x v="0"/>
    <n v="5.92"/>
    <x v="5"/>
  </r>
  <r>
    <s v="ORD111807"/>
    <x v="3"/>
    <x v="0"/>
    <n v="108.28"/>
    <n v="0.22"/>
    <n v="23.8216"/>
    <n v="84.458399999999997"/>
    <n v="1"/>
    <x v="460"/>
    <d v="2023-05-17T00:00:00"/>
    <x v="2"/>
    <x v="2"/>
    <n v="28.48"/>
    <x v="4"/>
  </r>
  <r>
    <s v="ORD113952"/>
    <x v="0"/>
    <x v="0"/>
    <n v="111.66"/>
    <n v="0.32"/>
    <n v="35.731200000000001"/>
    <n v="75.928799999999995"/>
    <n v="1"/>
    <x v="380"/>
    <d v="2024-03-19T00:00:00"/>
    <x v="0"/>
    <x v="0"/>
    <n v="14.48"/>
    <x v="2"/>
  </r>
  <r>
    <s v="ORD114793"/>
    <x v="1"/>
    <x v="2"/>
    <n v="114.18"/>
    <n v="0.27"/>
    <n v="30.828600000000005"/>
    <n v="83.351399999999998"/>
    <n v="1"/>
    <x v="299"/>
    <d v="2023-06-18T00:00:00"/>
    <x v="0"/>
    <x v="2"/>
    <n v="12.3"/>
    <x v="4"/>
  </r>
  <r>
    <s v="ORD102863"/>
    <x v="0"/>
    <x v="3"/>
    <n v="116.08"/>
    <n v="7.0000000000000007E-2"/>
    <n v="8.1256000000000004"/>
    <n v="107.95439999999999"/>
    <n v="1"/>
    <x v="614"/>
    <d v="2023-12-03T00:00:00"/>
    <x v="0"/>
    <x v="0"/>
    <n v="6.09"/>
    <x v="1"/>
  </r>
  <r>
    <s v="ORD113190"/>
    <x v="3"/>
    <x v="3"/>
    <n v="116.74"/>
    <n v="0.21"/>
    <n v="24.5154"/>
    <n v="92.224599999999995"/>
    <n v="1"/>
    <x v="373"/>
    <d v="2024-04-05T00:00:00"/>
    <x v="2"/>
    <x v="1"/>
    <n v="17.86"/>
    <x v="0"/>
  </r>
  <r>
    <s v="ORD109228"/>
    <x v="3"/>
    <x v="2"/>
    <n v="118.5"/>
    <n v="0.32"/>
    <n v="37.92"/>
    <n v="80.58"/>
    <n v="1"/>
    <x v="573"/>
    <d v="2023-01-08T00:00:00"/>
    <x v="2"/>
    <x v="2"/>
    <n v="10.73"/>
    <x v="3"/>
  </r>
  <r>
    <s v="ORD112783"/>
    <x v="3"/>
    <x v="0"/>
    <n v="120.98"/>
    <n v="0.43"/>
    <n v="52.0214"/>
    <n v="68.958600000000004"/>
    <n v="1"/>
    <x v="461"/>
    <d v="2023-07-06T00:00:00"/>
    <x v="1"/>
    <x v="1"/>
    <n v="20.37"/>
    <x v="3"/>
  </r>
  <r>
    <s v="ORD100690"/>
    <x v="2"/>
    <x v="2"/>
    <n v="122.65"/>
    <n v="0.1"/>
    <n v="12.265000000000001"/>
    <n v="110.38500000000001"/>
    <n v="1"/>
    <x v="418"/>
    <d v="2024-05-21T00:00:00"/>
    <x v="1"/>
    <x v="2"/>
    <n v="11.58"/>
    <x v="1"/>
  </r>
  <r>
    <s v="ORD107518"/>
    <x v="1"/>
    <x v="3"/>
    <n v="124.4"/>
    <n v="0.01"/>
    <n v="1.244"/>
    <n v="123.15600000000001"/>
    <n v="1"/>
    <x v="574"/>
    <d v="2023-07-06T00:00:00"/>
    <x v="1"/>
    <x v="1"/>
    <n v="22.17"/>
    <x v="3"/>
  </r>
  <r>
    <s v="ORD102636"/>
    <x v="0"/>
    <x v="0"/>
    <n v="125.98"/>
    <n v="0.46"/>
    <n v="57.950800000000001"/>
    <n v="68.029200000000003"/>
    <n v="1"/>
    <x v="117"/>
    <d v="2023-03-11T00:00:00"/>
    <x v="1"/>
    <x v="1"/>
    <n v="20.83"/>
    <x v="1"/>
  </r>
  <r>
    <s v="ORD113966"/>
    <x v="2"/>
    <x v="1"/>
    <n v="127.12"/>
    <n v="0.13"/>
    <n v="16.525600000000001"/>
    <n v="110.59440000000001"/>
    <n v="1"/>
    <x v="613"/>
    <d v="2024-04-08T00:00:00"/>
    <x v="2"/>
    <x v="0"/>
    <n v="35.200000000000003"/>
    <x v="1"/>
  </r>
  <r>
    <s v="ORD113738"/>
    <x v="3"/>
    <x v="3"/>
    <n v="133.01"/>
    <n v="0.35"/>
    <n v="46.553499999999993"/>
    <n v="86.456500000000005"/>
    <n v="1"/>
    <x v="607"/>
    <d v="2024-01-25T00:00:00"/>
    <x v="2"/>
    <x v="0"/>
    <n v="23.59"/>
    <x v="1"/>
  </r>
  <r>
    <s v="ORD105838"/>
    <x v="2"/>
    <x v="0"/>
    <n v="133.63"/>
    <n v="0.1"/>
    <n v="13.363"/>
    <n v="120.267"/>
    <n v="1"/>
    <x v="514"/>
    <d v="2024-02-07T00:00:00"/>
    <x v="0"/>
    <x v="2"/>
    <n v="9.6300000000000008"/>
    <x v="2"/>
  </r>
  <r>
    <s v="ORD109561"/>
    <x v="0"/>
    <x v="3"/>
    <n v="137.55000000000001"/>
    <n v="0.4"/>
    <n v="55.02000000000001"/>
    <n v="82.53"/>
    <n v="1"/>
    <x v="649"/>
    <d v="2023-05-25T00:00:00"/>
    <x v="2"/>
    <x v="2"/>
    <n v="12.86"/>
    <x v="0"/>
  </r>
  <r>
    <s v="ORD104822"/>
    <x v="1"/>
    <x v="2"/>
    <n v="137.61000000000001"/>
    <n v="0.36"/>
    <n v="49.5396"/>
    <n v="88.070400000000006"/>
    <n v="1"/>
    <x v="381"/>
    <d v="2023-11-14T00:00:00"/>
    <x v="2"/>
    <x v="1"/>
    <n v="8.7200000000000006"/>
    <x v="2"/>
  </r>
  <r>
    <s v="ORD106640"/>
    <x v="0"/>
    <x v="0"/>
    <n v="138.83000000000001"/>
    <n v="0.13"/>
    <n v="18.047900000000002"/>
    <n v="120.78210000000001"/>
    <n v="1"/>
    <x v="617"/>
    <d v="2024-10-01T00:00:00"/>
    <x v="1"/>
    <x v="0"/>
    <n v="12.54"/>
    <x v="0"/>
  </r>
  <r>
    <s v="ORD100743"/>
    <x v="1"/>
    <x v="2"/>
    <n v="141.75"/>
    <n v="7.0000000000000007E-2"/>
    <n v="9.9225000000000012"/>
    <n v="131.82749999999999"/>
    <n v="1"/>
    <x v="389"/>
    <d v="2023-12-07T00:00:00"/>
    <x v="2"/>
    <x v="1"/>
    <n v="27.5"/>
    <x v="2"/>
  </r>
  <r>
    <s v="ORD106305"/>
    <x v="2"/>
    <x v="4"/>
    <n v="144.18"/>
    <n v="0.18"/>
    <n v="25.952400000000001"/>
    <n v="118.22760000000001"/>
    <n v="1"/>
    <x v="358"/>
    <d v="2023-04-09T00:00:00"/>
    <x v="2"/>
    <x v="0"/>
    <n v="42.07"/>
    <x v="5"/>
  </r>
  <r>
    <s v="ORD105257"/>
    <x v="1"/>
    <x v="4"/>
    <n v="144.22"/>
    <n v="0.16"/>
    <n v="23.075199999999999"/>
    <n v="121.1448"/>
    <n v="1"/>
    <x v="498"/>
    <d v="2024-09-12T00:00:00"/>
    <x v="1"/>
    <x v="1"/>
    <n v="19.579999999999998"/>
    <x v="4"/>
  </r>
  <r>
    <s v="ORD112161"/>
    <x v="1"/>
    <x v="3"/>
    <n v="148.05000000000001"/>
    <n v="0.15"/>
    <n v="22.2075"/>
    <n v="125.84250000000002"/>
    <n v="1"/>
    <x v="689"/>
    <d v="2024-12-21T00:00:00"/>
    <x v="1"/>
    <x v="1"/>
    <n v="13.88"/>
    <x v="1"/>
  </r>
  <r>
    <s v="ORD111394"/>
    <x v="0"/>
    <x v="1"/>
    <n v="155.4"/>
    <n v="0.28999999999999998"/>
    <n v="45.065999999999995"/>
    <n v="110.334"/>
    <n v="1"/>
    <x v="729"/>
    <d v="2024-02-22T00:00:00"/>
    <x v="1"/>
    <x v="1"/>
    <n v="40.880000000000003"/>
    <x v="5"/>
  </r>
  <r>
    <s v="ORD110443"/>
    <x v="1"/>
    <x v="4"/>
    <n v="156.12"/>
    <n v="0"/>
    <n v="0"/>
    <n v="156.12"/>
    <n v="1"/>
    <x v="286"/>
    <d v="2024-06-23T00:00:00"/>
    <x v="0"/>
    <x v="0"/>
    <n v="20.13"/>
    <x v="3"/>
  </r>
  <r>
    <s v="ORD102529"/>
    <x v="1"/>
    <x v="2"/>
    <n v="158.19999999999999"/>
    <n v="0.43"/>
    <n v="68.025999999999996"/>
    <n v="90.173999999999992"/>
    <n v="1"/>
    <x v="200"/>
    <d v="2024-06-09T00:00:00"/>
    <x v="1"/>
    <x v="2"/>
    <n v="11.6"/>
    <x v="3"/>
  </r>
  <r>
    <s v="ORD112868"/>
    <x v="3"/>
    <x v="2"/>
    <n v="162.66"/>
    <n v="0.39"/>
    <n v="63.437400000000004"/>
    <n v="99.2226"/>
    <n v="1"/>
    <x v="40"/>
    <d v="2024-04-12T00:00:00"/>
    <x v="1"/>
    <x v="0"/>
    <n v="16.010000000000002"/>
    <x v="4"/>
  </r>
  <r>
    <s v="ORD101255"/>
    <x v="2"/>
    <x v="2"/>
    <n v="162.88999999999999"/>
    <n v="0.16"/>
    <n v="26.062399999999997"/>
    <n v="136.82759999999999"/>
    <n v="1"/>
    <x v="376"/>
    <d v="2023-04-13T00:00:00"/>
    <x v="2"/>
    <x v="2"/>
    <n v="36.92"/>
    <x v="5"/>
  </r>
  <r>
    <s v="ORD104451"/>
    <x v="3"/>
    <x v="1"/>
    <n v="163.51"/>
    <n v="0.12"/>
    <n v="19.621199999999998"/>
    <n v="143.8888"/>
    <n v="1"/>
    <x v="592"/>
    <d v="2023-12-15T00:00:00"/>
    <x v="1"/>
    <x v="2"/>
    <n v="39.97"/>
    <x v="3"/>
  </r>
  <r>
    <s v="ORD103074"/>
    <x v="0"/>
    <x v="3"/>
    <n v="164.58"/>
    <n v="0.16"/>
    <n v="26.332800000000002"/>
    <n v="138.24720000000002"/>
    <n v="1"/>
    <x v="551"/>
    <d v="2024-02-27T00:00:00"/>
    <x v="2"/>
    <x v="0"/>
    <n v="41.58"/>
    <x v="2"/>
  </r>
  <r>
    <s v="ORD108137"/>
    <x v="0"/>
    <x v="4"/>
    <n v="171.49"/>
    <n v="0.42"/>
    <n v="72.025800000000004"/>
    <n v="99.464200000000005"/>
    <n v="1"/>
    <x v="515"/>
    <d v="2024-06-24T00:00:00"/>
    <x v="2"/>
    <x v="0"/>
    <n v="27.52"/>
    <x v="1"/>
  </r>
  <r>
    <s v="ORD100853"/>
    <x v="0"/>
    <x v="0"/>
    <n v="172.68"/>
    <n v="0.39"/>
    <n v="67.345200000000006"/>
    <n v="105.3348"/>
    <n v="1"/>
    <x v="223"/>
    <d v="2024-09-07T00:00:00"/>
    <x v="0"/>
    <x v="0"/>
    <n v="42.35"/>
    <x v="5"/>
  </r>
  <r>
    <s v="ORD109277"/>
    <x v="0"/>
    <x v="4"/>
    <n v="174.03"/>
    <n v="0.01"/>
    <n v="1.7403"/>
    <n v="172.28970000000001"/>
    <n v="1"/>
    <x v="165"/>
    <d v="2024-05-27T00:00:00"/>
    <x v="2"/>
    <x v="2"/>
    <n v="41.35"/>
    <x v="2"/>
  </r>
  <r>
    <s v="ORD109518"/>
    <x v="0"/>
    <x v="2"/>
    <n v="175.21"/>
    <n v="0.35"/>
    <n v="61.323499999999996"/>
    <n v="113.88650000000001"/>
    <n v="1"/>
    <x v="44"/>
    <d v="2023-09-25T00:00:00"/>
    <x v="2"/>
    <x v="0"/>
    <n v="32.340000000000003"/>
    <x v="5"/>
  </r>
  <r>
    <s v="ORD114966"/>
    <x v="0"/>
    <x v="4"/>
    <n v="178.92"/>
    <n v="0.39"/>
    <n v="69.778800000000004"/>
    <n v="109.14119999999998"/>
    <n v="1"/>
    <x v="318"/>
    <d v="2024-06-30T00:00:00"/>
    <x v="1"/>
    <x v="1"/>
    <n v="36.200000000000003"/>
    <x v="2"/>
  </r>
  <r>
    <s v="ORD102574"/>
    <x v="1"/>
    <x v="2"/>
    <n v="180.39"/>
    <n v="0.03"/>
    <n v="5.4116999999999997"/>
    <n v="174.97829999999999"/>
    <n v="1"/>
    <x v="474"/>
    <d v="2024-03-08T00:00:00"/>
    <x v="1"/>
    <x v="2"/>
    <n v="19.670000000000002"/>
    <x v="4"/>
  </r>
  <r>
    <s v="ORD104443"/>
    <x v="3"/>
    <x v="4"/>
    <n v="185.08"/>
    <n v="0.22"/>
    <n v="40.717600000000004"/>
    <n v="144.36240000000001"/>
    <n v="1"/>
    <x v="573"/>
    <d v="2023-01-09T00:00:00"/>
    <x v="0"/>
    <x v="2"/>
    <n v="13.09"/>
    <x v="0"/>
  </r>
  <r>
    <s v="ORD107401"/>
    <x v="2"/>
    <x v="1"/>
    <n v="186.39"/>
    <n v="0.11"/>
    <n v="20.5029"/>
    <n v="165.88709999999998"/>
    <n v="1"/>
    <x v="570"/>
    <d v="2024-06-02T00:00:00"/>
    <x v="0"/>
    <x v="0"/>
    <n v="47.96"/>
    <x v="4"/>
  </r>
  <r>
    <s v="ORD101665"/>
    <x v="2"/>
    <x v="3"/>
    <n v="190.17"/>
    <n v="0.27"/>
    <n v="51.3459"/>
    <n v="138.82409999999999"/>
    <n v="1"/>
    <x v="725"/>
    <d v="2024-08-17T00:00:00"/>
    <x v="0"/>
    <x v="2"/>
    <n v="20.63"/>
    <x v="5"/>
  </r>
  <r>
    <s v="ORD110240"/>
    <x v="1"/>
    <x v="1"/>
    <n v="190.81"/>
    <n v="0.12"/>
    <n v="22.897199999999998"/>
    <n v="167.9128"/>
    <n v="1"/>
    <x v="536"/>
    <d v="2024-01-06T00:00:00"/>
    <x v="2"/>
    <x v="0"/>
    <n v="28.34"/>
    <x v="0"/>
  </r>
  <r>
    <s v="ORD101762"/>
    <x v="0"/>
    <x v="0"/>
    <n v="191.28"/>
    <n v="0.22"/>
    <n v="42.081600000000002"/>
    <n v="149.19839999999999"/>
    <n v="1"/>
    <x v="571"/>
    <d v="2024-07-18T00:00:00"/>
    <x v="0"/>
    <x v="0"/>
    <n v="40.94"/>
    <x v="2"/>
  </r>
  <r>
    <s v="ORD104892"/>
    <x v="3"/>
    <x v="2"/>
    <n v="193.09"/>
    <n v="0.11"/>
    <n v="21.239900000000002"/>
    <n v="171.8501"/>
    <n v="1"/>
    <x v="391"/>
    <d v="2023-03-09T00:00:00"/>
    <x v="0"/>
    <x v="2"/>
    <n v="57.34"/>
    <x v="1"/>
  </r>
  <r>
    <s v="ORD111506"/>
    <x v="0"/>
    <x v="3"/>
    <n v="195.62"/>
    <n v="0.22"/>
    <n v="43.0364"/>
    <n v="152.58359999999999"/>
    <n v="1"/>
    <x v="176"/>
    <d v="2023-05-11T00:00:00"/>
    <x v="1"/>
    <x v="1"/>
    <n v="21.28"/>
    <x v="1"/>
  </r>
  <r>
    <s v="ORD104867"/>
    <x v="0"/>
    <x v="3"/>
    <n v="196.93"/>
    <n v="0.42"/>
    <n v="82.710599999999999"/>
    <n v="114.21940000000001"/>
    <n v="1"/>
    <x v="139"/>
    <d v="2023-02-06T00:00:00"/>
    <x v="1"/>
    <x v="2"/>
    <n v="10.53"/>
    <x v="0"/>
  </r>
  <r>
    <s v="ORD105652"/>
    <x v="3"/>
    <x v="1"/>
    <n v="199.75"/>
    <n v="0.36"/>
    <n v="71.91"/>
    <n v="127.84"/>
    <n v="1"/>
    <x v="627"/>
    <d v="2023-02-05T00:00:00"/>
    <x v="2"/>
    <x v="2"/>
    <n v="35.44"/>
    <x v="5"/>
  </r>
  <r>
    <s v="ORD114206"/>
    <x v="2"/>
    <x v="4"/>
    <n v="203.02"/>
    <n v="0.16"/>
    <n v="32.483200000000004"/>
    <n v="170.5368"/>
    <n v="1"/>
    <x v="159"/>
    <d v="2024-02-23T00:00:00"/>
    <x v="2"/>
    <x v="0"/>
    <n v="15.51"/>
    <x v="1"/>
  </r>
  <r>
    <s v="ORD101362"/>
    <x v="1"/>
    <x v="2"/>
    <n v="209.59"/>
    <n v="0.05"/>
    <n v="10.479500000000002"/>
    <n v="199.1105"/>
    <n v="1"/>
    <x v="526"/>
    <d v="2023-08-01T00:00:00"/>
    <x v="0"/>
    <x v="2"/>
    <n v="28.3"/>
    <x v="1"/>
  </r>
  <r>
    <s v="ORD113435"/>
    <x v="0"/>
    <x v="4"/>
    <n v="209.98"/>
    <n v="0.16"/>
    <n v="33.596800000000002"/>
    <n v="176.38319999999999"/>
    <n v="1"/>
    <x v="311"/>
    <d v="2023-09-05T00:00:00"/>
    <x v="2"/>
    <x v="2"/>
    <n v="41.17"/>
    <x v="0"/>
  </r>
  <r>
    <s v="ORD111098"/>
    <x v="2"/>
    <x v="0"/>
    <n v="217.04"/>
    <n v="0.25"/>
    <n v="54.26"/>
    <n v="162.78"/>
    <n v="1"/>
    <x v="299"/>
    <d v="2023-06-16T00:00:00"/>
    <x v="2"/>
    <x v="0"/>
    <n v="36.08"/>
    <x v="0"/>
  </r>
  <r>
    <s v="ORD111813"/>
    <x v="2"/>
    <x v="0"/>
    <n v="222.28"/>
    <n v="0.15"/>
    <n v="33.341999999999999"/>
    <n v="188.93799999999999"/>
    <n v="1"/>
    <x v="215"/>
    <d v="2024-09-28T00:00:00"/>
    <x v="1"/>
    <x v="1"/>
    <n v="14.67"/>
    <x v="4"/>
  </r>
  <r>
    <s v="ORD106357"/>
    <x v="0"/>
    <x v="0"/>
    <n v="223.54"/>
    <n v="0.06"/>
    <n v="13.4124"/>
    <n v="210.1276"/>
    <n v="1"/>
    <x v="10"/>
    <d v="2023-12-14T00:00:00"/>
    <x v="0"/>
    <x v="1"/>
    <n v="27.77"/>
    <x v="2"/>
  </r>
  <r>
    <s v="ORD104360"/>
    <x v="2"/>
    <x v="3"/>
    <n v="226.77"/>
    <n v="0.26"/>
    <n v="58.960200000000007"/>
    <n v="167.8098"/>
    <n v="1"/>
    <x v="318"/>
    <d v="2024-06-27T00:00:00"/>
    <x v="0"/>
    <x v="0"/>
    <n v="29"/>
    <x v="1"/>
  </r>
  <r>
    <s v="ORD109076"/>
    <x v="3"/>
    <x v="0"/>
    <n v="230.48"/>
    <n v="0.04"/>
    <n v="9.219199999999999"/>
    <n v="221.26079999999999"/>
    <n v="1"/>
    <x v="723"/>
    <d v="2024-06-30T00:00:00"/>
    <x v="0"/>
    <x v="2"/>
    <n v="48.18"/>
    <x v="4"/>
  </r>
  <r>
    <s v="ORD105623"/>
    <x v="0"/>
    <x v="3"/>
    <n v="231.62"/>
    <n v="0.34"/>
    <n v="78.750800000000012"/>
    <n v="152.86919999999998"/>
    <n v="1"/>
    <x v="186"/>
    <d v="2023-08-04T00:00:00"/>
    <x v="0"/>
    <x v="2"/>
    <n v="35.46"/>
    <x v="5"/>
  </r>
  <r>
    <s v="ORD105066"/>
    <x v="0"/>
    <x v="2"/>
    <n v="231.79"/>
    <n v="0.47"/>
    <n v="108.94129999999998"/>
    <n v="122.84870000000001"/>
    <n v="1"/>
    <x v="124"/>
    <d v="2023-09-27T00:00:00"/>
    <x v="0"/>
    <x v="1"/>
    <n v="14.25"/>
    <x v="2"/>
  </r>
  <r>
    <s v="ORD108341"/>
    <x v="0"/>
    <x v="1"/>
    <n v="234.27"/>
    <n v="0.21"/>
    <n v="49.1967"/>
    <n v="185.07330000000002"/>
    <n v="1"/>
    <x v="142"/>
    <d v="2023-07-17T00:00:00"/>
    <x v="0"/>
    <x v="2"/>
    <n v="29.06"/>
    <x v="4"/>
  </r>
  <r>
    <s v="ORD114380"/>
    <x v="0"/>
    <x v="4"/>
    <n v="235.02"/>
    <n v="0.25"/>
    <n v="58.755000000000003"/>
    <n v="176.26500000000001"/>
    <n v="1"/>
    <x v="686"/>
    <d v="2023-09-23T00:00:00"/>
    <x v="0"/>
    <x v="1"/>
    <n v="57.08"/>
    <x v="5"/>
  </r>
  <r>
    <s v="ORD104993"/>
    <x v="1"/>
    <x v="3"/>
    <n v="241.36"/>
    <n v="0.08"/>
    <n v="19.308800000000002"/>
    <n v="222.05120000000002"/>
    <n v="1"/>
    <x v="362"/>
    <d v="2023-10-09T00:00:00"/>
    <x v="0"/>
    <x v="2"/>
    <n v="40.119999999999997"/>
    <x v="5"/>
  </r>
  <r>
    <s v="ORD100476"/>
    <x v="1"/>
    <x v="1"/>
    <n v="242.39"/>
    <n v="0.37"/>
    <n v="89.684299999999993"/>
    <n v="152.70569999999998"/>
    <n v="1"/>
    <x v="609"/>
    <d v="2023-10-06T00:00:00"/>
    <x v="2"/>
    <x v="2"/>
    <n v="57.92"/>
    <x v="3"/>
  </r>
  <r>
    <s v="ORD104143"/>
    <x v="0"/>
    <x v="3"/>
    <n v="254.39"/>
    <n v="0.48"/>
    <n v="122.10719999999999"/>
    <n v="132.28280000000001"/>
    <n v="1"/>
    <x v="86"/>
    <d v="2023-01-14T00:00:00"/>
    <x v="2"/>
    <x v="1"/>
    <n v="16.32"/>
    <x v="2"/>
  </r>
  <r>
    <s v="ORD101978"/>
    <x v="0"/>
    <x v="1"/>
    <n v="254.97"/>
    <n v="0.32"/>
    <n v="81.590400000000002"/>
    <n v="173.37959999999998"/>
    <n v="1"/>
    <x v="684"/>
    <d v="2023-09-01T00:00:00"/>
    <x v="0"/>
    <x v="2"/>
    <n v="65.97"/>
    <x v="4"/>
  </r>
  <r>
    <s v="ORD104027"/>
    <x v="1"/>
    <x v="2"/>
    <n v="256.41000000000003"/>
    <n v="0.28999999999999998"/>
    <n v="74.358900000000006"/>
    <n v="182.05110000000002"/>
    <n v="1"/>
    <x v="56"/>
    <d v="2024-11-15T00:00:00"/>
    <x v="1"/>
    <x v="1"/>
    <n v="69.22"/>
    <x v="1"/>
  </r>
  <r>
    <s v="ORD108200"/>
    <x v="3"/>
    <x v="0"/>
    <n v="258.39999999999998"/>
    <n v="0.06"/>
    <n v="15.503999999999998"/>
    <n v="242.89599999999999"/>
    <n v="1"/>
    <x v="447"/>
    <d v="2024-06-07T00:00:00"/>
    <x v="2"/>
    <x v="2"/>
    <n v="68.92"/>
    <x v="1"/>
  </r>
  <r>
    <s v="ORD113134"/>
    <x v="1"/>
    <x v="4"/>
    <n v="260.83"/>
    <n v="0.24"/>
    <n v="62.599199999999996"/>
    <n v="198.23079999999999"/>
    <n v="1"/>
    <x v="203"/>
    <d v="2023-08-07T00:00:00"/>
    <x v="1"/>
    <x v="0"/>
    <n v="56.88"/>
    <x v="5"/>
  </r>
  <r>
    <s v="ORD112588"/>
    <x v="3"/>
    <x v="1"/>
    <n v="261.13"/>
    <n v="0.4"/>
    <n v="104.452"/>
    <n v="156.678"/>
    <n v="1"/>
    <x v="77"/>
    <d v="2023-09-28T00:00:00"/>
    <x v="0"/>
    <x v="1"/>
    <n v="51.86"/>
    <x v="0"/>
  </r>
  <r>
    <s v="ORD106633"/>
    <x v="1"/>
    <x v="3"/>
    <n v="268.10000000000002"/>
    <n v="0.05"/>
    <n v="13.405000000000001"/>
    <n v="254.69500000000002"/>
    <n v="1"/>
    <x v="33"/>
    <d v="2023-04-20T00:00:00"/>
    <x v="2"/>
    <x v="2"/>
    <n v="78.33"/>
    <x v="0"/>
  </r>
  <r>
    <s v="ORD113018"/>
    <x v="2"/>
    <x v="2"/>
    <n v="271.19"/>
    <n v="0.13"/>
    <n v="35.2547"/>
    <n v="235.93529999999998"/>
    <n v="1"/>
    <x v="375"/>
    <d v="2024-09-24T00:00:00"/>
    <x v="1"/>
    <x v="0"/>
    <n v="28.88"/>
    <x v="2"/>
  </r>
  <r>
    <s v="ORD101086"/>
    <x v="1"/>
    <x v="0"/>
    <n v="282.68"/>
    <n v="0.06"/>
    <n v="16.960799999999999"/>
    <n v="265.7192"/>
    <n v="1"/>
    <x v="273"/>
    <d v="2024-04-21T00:00:00"/>
    <x v="2"/>
    <x v="0"/>
    <n v="14.72"/>
    <x v="2"/>
  </r>
  <r>
    <s v="ORD112189"/>
    <x v="1"/>
    <x v="2"/>
    <n v="292.2"/>
    <n v="0.38"/>
    <n v="111.036"/>
    <n v="181.16399999999999"/>
    <n v="1"/>
    <x v="370"/>
    <d v="2024-09-09T00:00:00"/>
    <x v="1"/>
    <x v="1"/>
    <n v="61.88"/>
    <x v="3"/>
  </r>
  <r>
    <s v="ORD110607"/>
    <x v="2"/>
    <x v="0"/>
    <n v="294.81"/>
    <n v="0.06"/>
    <n v="17.688600000000001"/>
    <n v="277.12139999999999"/>
    <n v="1"/>
    <x v="608"/>
    <d v="2023-01-27T00:00:00"/>
    <x v="0"/>
    <x v="0"/>
    <n v="28.6"/>
    <x v="3"/>
  </r>
  <r>
    <s v="ORD110903"/>
    <x v="3"/>
    <x v="3"/>
    <n v="302.27999999999997"/>
    <n v="0.2"/>
    <n v="60.455999999999996"/>
    <n v="241.82399999999998"/>
    <n v="1"/>
    <x v="388"/>
    <d v="2023-07-06T00:00:00"/>
    <x v="1"/>
    <x v="2"/>
    <n v="48.72"/>
    <x v="5"/>
  </r>
  <r>
    <s v="ORD100350"/>
    <x v="3"/>
    <x v="3"/>
    <n v="303.31"/>
    <n v="0.36"/>
    <n v="109.19159999999999"/>
    <n v="194.11840000000001"/>
    <n v="1"/>
    <x v="553"/>
    <d v="2023-10-08T00:00:00"/>
    <x v="1"/>
    <x v="2"/>
    <n v="64.56"/>
    <x v="4"/>
  </r>
  <r>
    <s v="ORD112298"/>
    <x v="0"/>
    <x v="3"/>
    <n v="304.38"/>
    <n v="0.3"/>
    <n v="91.313999999999993"/>
    <n v="213.066"/>
    <n v="1"/>
    <x v="478"/>
    <d v="2024-02-10T00:00:00"/>
    <x v="0"/>
    <x v="2"/>
    <n v="61.18"/>
    <x v="1"/>
  </r>
  <r>
    <s v="ORD100724"/>
    <x v="1"/>
    <x v="1"/>
    <n v="305.24"/>
    <n v="0.32"/>
    <n v="97.6768"/>
    <n v="207.56319999999999"/>
    <n v="1"/>
    <x v="52"/>
    <d v="2023-04-15T00:00:00"/>
    <x v="0"/>
    <x v="0"/>
    <n v="56.02"/>
    <x v="5"/>
  </r>
  <r>
    <s v="ORD112578"/>
    <x v="2"/>
    <x v="3"/>
    <n v="308.87"/>
    <n v="0.02"/>
    <n v="6.1774000000000004"/>
    <n v="302.69260000000003"/>
    <n v="1"/>
    <x v="341"/>
    <d v="2023-06-30T00:00:00"/>
    <x v="0"/>
    <x v="2"/>
    <n v="67.66"/>
    <x v="0"/>
  </r>
  <r>
    <s v="ORD111906"/>
    <x v="1"/>
    <x v="4"/>
    <n v="310.44"/>
    <n v="0.1"/>
    <n v="31.044"/>
    <n v="279.39600000000002"/>
    <n v="1"/>
    <x v="364"/>
    <d v="2023-02-01T00:00:00"/>
    <x v="0"/>
    <x v="0"/>
    <n v="70.290000000000006"/>
    <x v="2"/>
  </r>
  <r>
    <s v="ORD115328"/>
    <x v="1"/>
    <x v="0"/>
    <n v="324.06"/>
    <n v="0.04"/>
    <n v="12.962400000000001"/>
    <n v="311.0976"/>
    <n v="1"/>
    <x v="14"/>
    <d v="2023-02-04T00:00:00"/>
    <x v="0"/>
    <x v="2"/>
    <n v="55.55"/>
    <x v="0"/>
  </r>
  <r>
    <s v="ORD103596"/>
    <x v="3"/>
    <x v="3"/>
    <n v="338.15"/>
    <n v="0.1"/>
    <n v="33.814999999999998"/>
    <n v="304.33499999999998"/>
    <n v="1"/>
    <x v="205"/>
    <d v="2024-05-02T00:00:00"/>
    <x v="2"/>
    <x v="1"/>
    <n v="50.29"/>
    <x v="2"/>
  </r>
  <r>
    <s v="ORD109017"/>
    <x v="2"/>
    <x v="2"/>
    <n v="339.14"/>
    <n v="0.49"/>
    <n v="166.17859999999999"/>
    <n v="172.9614"/>
    <n v="1"/>
    <x v="51"/>
    <d v="2023-12-13T00:00:00"/>
    <x v="1"/>
    <x v="1"/>
    <n v="66.22"/>
    <x v="1"/>
  </r>
  <r>
    <s v="ORD111973"/>
    <x v="0"/>
    <x v="1"/>
    <n v="341.75"/>
    <n v="7.0000000000000007E-2"/>
    <n v="23.922500000000003"/>
    <n v="317.82749999999999"/>
    <n v="1"/>
    <x v="669"/>
    <d v="2024-11-04T00:00:00"/>
    <x v="2"/>
    <x v="1"/>
    <n v="30.2"/>
    <x v="3"/>
  </r>
  <r>
    <s v="ORD104426"/>
    <x v="0"/>
    <x v="1"/>
    <n v="344.36"/>
    <n v="0.08"/>
    <n v="27.5488"/>
    <n v="316.81119999999999"/>
    <n v="1"/>
    <x v="441"/>
    <d v="2024-03-22T00:00:00"/>
    <x v="1"/>
    <x v="0"/>
    <n v="48.62"/>
    <x v="2"/>
  </r>
  <r>
    <s v="ORD105056"/>
    <x v="0"/>
    <x v="1"/>
    <n v="348.18"/>
    <n v="0.25"/>
    <n v="87.045000000000002"/>
    <n v="261.13499999999999"/>
    <n v="1"/>
    <x v="319"/>
    <d v="2024-03-08T00:00:00"/>
    <x v="0"/>
    <x v="1"/>
    <n v="39.619999999999997"/>
    <x v="5"/>
  </r>
  <r>
    <s v="ORD113246"/>
    <x v="2"/>
    <x v="4"/>
    <n v="350.18"/>
    <n v="0.2"/>
    <n v="70.036000000000001"/>
    <n v="280.14400000000001"/>
    <n v="1"/>
    <x v="508"/>
    <d v="2024-08-14T00:00:00"/>
    <x v="1"/>
    <x v="1"/>
    <n v="31.38"/>
    <x v="2"/>
  </r>
  <r>
    <s v="ORD112198"/>
    <x v="2"/>
    <x v="2"/>
    <n v="357.07"/>
    <n v="0.37"/>
    <n v="132.11589999999998"/>
    <n v="224.95410000000001"/>
    <n v="1"/>
    <x v="71"/>
    <d v="2023-08-18T00:00:00"/>
    <x v="1"/>
    <x v="2"/>
    <n v="22.2"/>
    <x v="5"/>
  </r>
  <r>
    <s v="ORD114968"/>
    <x v="3"/>
    <x v="2"/>
    <n v="366.97"/>
    <n v="0.03"/>
    <n v="11.0091"/>
    <n v="355.96090000000004"/>
    <n v="1"/>
    <x v="262"/>
    <d v="2023-06-06T00:00:00"/>
    <x v="2"/>
    <x v="1"/>
    <n v="66.680000000000007"/>
    <x v="2"/>
  </r>
  <r>
    <s v="ORD114345"/>
    <x v="1"/>
    <x v="2"/>
    <n v="371.67"/>
    <n v="0.19"/>
    <n v="70.6173"/>
    <n v="301.05270000000002"/>
    <n v="1"/>
    <x v="435"/>
    <d v="2024-08-24T00:00:00"/>
    <x v="1"/>
    <x v="1"/>
    <n v="30.41"/>
    <x v="2"/>
  </r>
  <r>
    <s v="ORD102171"/>
    <x v="2"/>
    <x v="3"/>
    <n v="376.43"/>
    <n v="0.01"/>
    <n v="3.7643"/>
    <n v="372.66570000000002"/>
    <n v="1"/>
    <x v="86"/>
    <d v="2023-01-15T00:00:00"/>
    <x v="0"/>
    <x v="1"/>
    <n v="81.99"/>
    <x v="1"/>
  </r>
  <r>
    <s v="ORD114126"/>
    <x v="2"/>
    <x v="4"/>
    <n v="376.89"/>
    <n v="0.35"/>
    <n v="131.91149999999999"/>
    <n v="244.9785"/>
    <n v="1"/>
    <x v="319"/>
    <d v="2024-03-07T00:00:00"/>
    <x v="2"/>
    <x v="2"/>
    <n v="110.32"/>
    <x v="1"/>
  </r>
  <r>
    <s v="ORD108183"/>
    <x v="3"/>
    <x v="3"/>
    <n v="382.32"/>
    <n v="0.16"/>
    <n v="61.171199999999999"/>
    <n v="321.14879999999999"/>
    <n v="1"/>
    <x v="622"/>
    <d v="2024-09-24T00:00:00"/>
    <x v="1"/>
    <x v="0"/>
    <n v="63.3"/>
    <x v="0"/>
  </r>
  <r>
    <s v="ORD104132"/>
    <x v="3"/>
    <x v="1"/>
    <n v="389.64"/>
    <n v="0.33"/>
    <n v="128.5812"/>
    <n v="261.05880000000002"/>
    <n v="1"/>
    <x v="495"/>
    <d v="2023-07-28T00:00:00"/>
    <x v="0"/>
    <x v="0"/>
    <n v="82.81"/>
    <x v="1"/>
  </r>
  <r>
    <s v="ORD105468"/>
    <x v="1"/>
    <x v="2"/>
    <n v="392.15"/>
    <n v="0.09"/>
    <n v="35.293499999999995"/>
    <n v="356.85649999999998"/>
    <n v="1"/>
    <x v="146"/>
    <d v="2023-12-29T00:00:00"/>
    <x v="2"/>
    <x v="2"/>
    <n v="92.94"/>
    <x v="3"/>
  </r>
  <r>
    <s v="ORD107903"/>
    <x v="2"/>
    <x v="0"/>
    <n v="392.52"/>
    <n v="0.48"/>
    <n v="188.40959999999998"/>
    <n v="204.1104"/>
    <n v="1"/>
    <x v="278"/>
    <d v="2024-07-06T00:00:00"/>
    <x v="1"/>
    <x v="1"/>
    <n v="111.06"/>
    <x v="3"/>
  </r>
  <r>
    <s v="ORD108660"/>
    <x v="1"/>
    <x v="3"/>
    <n v="394.25"/>
    <n v="0.31"/>
    <n v="122.2175"/>
    <n v="272.03250000000003"/>
    <n v="1"/>
    <x v="380"/>
    <d v="2024-03-15T00:00:00"/>
    <x v="2"/>
    <x v="1"/>
    <n v="59.29"/>
    <x v="1"/>
  </r>
  <r>
    <s v="ORD109336"/>
    <x v="0"/>
    <x v="3"/>
    <n v="395.24"/>
    <n v="0.27"/>
    <n v="106.71480000000001"/>
    <n v="288.52519999999998"/>
    <n v="1"/>
    <x v="427"/>
    <d v="2023-07-11T00:00:00"/>
    <x v="0"/>
    <x v="1"/>
    <n v="109.98"/>
    <x v="1"/>
  </r>
  <r>
    <s v="ORD104197"/>
    <x v="1"/>
    <x v="4"/>
    <n v="401.31"/>
    <n v="0.3"/>
    <n v="120.393"/>
    <n v="280.91700000000003"/>
    <n v="1"/>
    <x v="443"/>
    <d v="2024-02-21T00:00:00"/>
    <x v="2"/>
    <x v="2"/>
    <n v="72.069999999999993"/>
    <x v="1"/>
  </r>
  <r>
    <s v="ORD101313"/>
    <x v="1"/>
    <x v="1"/>
    <n v="402.57"/>
    <n v="0.09"/>
    <n v="36.231299999999997"/>
    <n v="366.33870000000002"/>
    <n v="1"/>
    <x v="312"/>
    <d v="2023-02-15T00:00:00"/>
    <x v="0"/>
    <x v="0"/>
    <n v="88.73"/>
    <x v="5"/>
  </r>
  <r>
    <s v="ORD100344"/>
    <x v="0"/>
    <x v="4"/>
    <n v="402.74"/>
    <n v="0.46"/>
    <n v="185.2604"/>
    <n v="217.4796"/>
    <n v="1"/>
    <x v="210"/>
    <d v="2024-05-14T00:00:00"/>
    <x v="1"/>
    <x v="2"/>
    <n v="46.96"/>
    <x v="3"/>
  </r>
  <r>
    <s v="ORD106403"/>
    <x v="0"/>
    <x v="4"/>
    <n v="404.38"/>
    <n v="0.47"/>
    <n v="190.05859999999998"/>
    <n v="214.32140000000001"/>
    <n v="1"/>
    <x v="488"/>
    <d v="2024-03-13T00:00:00"/>
    <x v="1"/>
    <x v="0"/>
    <n v="103.55"/>
    <x v="3"/>
  </r>
  <r>
    <s v="ORD104876"/>
    <x v="3"/>
    <x v="4"/>
    <n v="408.37"/>
    <n v="0.02"/>
    <n v="8.1674000000000007"/>
    <n v="400.20260000000002"/>
    <n v="1"/>
    <x v="138"/>
    <d v="2023-05-08T00:00:00"/>
    <x v="2"/>
    <x v="2"/>
    <n v="97.09"/>
    <x v="4"/>
  </r>
  <r>
    <s v="ORD108525"/>
    <x v="2"/>
    <x v="3"/>
    <n v="408.54"/>
    <n v="0.05"/>
    <n v="20.427000000000003"/>
    <n v="388.113"/>
    <n v="1"/>
    <x v="176"/>
    <d v="2023-05-11T00:00:00"/>
    <x v="0"/>
    <x v="1"/>
    <n v="82.77"/>
    <x v="4"/>
  </r>
  <r>
    <s v="ORD107617"/>
    <x v="0"/>
    <x v="0"/>
    <n v="409.68"/>
    <n v="0.22"/>
    <n v="90.129599999999996"/>
    <n v="319.55040000000002"/>
    <n v="1"/>
    <x v="98"/>
    <d v="2024-10-25T00:00:00"/>
    <x v="1"/>
    <x v="0"/>
    <n v="96.8"/>
    <x v="3"/>
  </r>
  <r>
    <s v="ORD100642"/>
    <x v="3"/>
    <x v="0"/>
    <n v="417.78"/>
    <n v="0.38"/>
    <n v="158.75639999999999"/>
    <n v="259.02359999999999"/>
    <n v="1"/>
    <x v="551"/>
    <d v="2024-02-22T00:00:00"/>
    <x v="2"/>
    <x v="2"/>
    <n v="60.11"/>
    <x v="3"/>
  </r>
  <r>
    <s v="ORD102154"/>
    <x v="3"/>
    <x v="1"/>
    <n v="420"/>
    <n v="0.46"/>
    <n v="193.20000000000002"/>
    <n v="226.79999999999998"/>
    <n v="1"/>
    <x v="627"/>
    <d v="2023-02-01T00:00:00"/>
    <x v="0"/>
    <x v="0"/>
    <n v="115.7"/>
    <x v="1"/>
  </r>
  <r>
    <s v="ORD103942"/>
    <x v="2"/>
    <x v="4"/>
    <n v="420.32"/>
    <n v="0.28999999999999998"/>
    <n v="121.89279999999999"/>
    <n v="298.42719999999997"/>
    <n v="1"/>
    <x v="175"/>
    <d v="2023-08-23T00:00:00"/>
    <x v="2"/>
    <x v="2"/>
    <n v="68.7"/>
    <x v="1"/>
  </r>
  <r>
    <s v="ORD112416"/>
    <x v="2"/>
    <x v="0"/>
    <n v="420.8"/>
    <n v="0.13"/>
    <n v="54.704000000000001"/>
    <n v="366.096"/>
    <n v="1"/>
    <x v="350"/>
    <d v="2023-06-08T00:00:00"/>
    <x v="0"/>
    <x v="1"/>
    <n v="26.79"/>
    <x v="0"/>
  </r>
  <r>
    <s v="ORD107868"/>
    <x v="0"/>
    <x v="4"/>
    <n v="420.9"/>
    <n v="0.02"/>
    <n v="8.4179999999999993"/>
    <n v="412.48199999999997"/>
    <n v="1"/>
    <x v="524"/>
    <d v="2023-05-30T00:00:00"/>
    <x v="0"/>
    <x v="1"/>
    <n v="62.06"/>
    <x v="2"/>
  </r>
  <r>
    <s v="ORD104566"/>
    <x v="2"/>
    <x v="1"/>
    <n v="421.77"/>
    <n v="0.16"/>
    <n v="67.483199999999997"/>
    <n v="354.28679999999997"/>
    <n v="1"/>
    <x v="506"/>
    <d v="2023-12-03T00:00:00"/>
    <x v="0"/>
    <x v="2"/>
    <n v="75.489999999999995"/>
    <x v="1"/>
  </r>
  <r>
    <s v="ORD109974"/>
    <x v="0"/>
    <x v="2"/>
    <n v="422.74"/>
    <n v="0.13"/>
    <n v="54.956200000000003"/>
    <n v="367.78379999999999"/>
    <n v="1"/>
    <x v="22"/>
    <d v="2023-09-29T00:00:00"/>
    <x v="0"/>
    <x v="0"/>
    <n v="40.729999999999997"/>
    <x v="1"/>
  </r>
  <r>
    <s v="ORD111122"/>
    <x v="3"/>
    <x v="3"/>
    <n v="424.44"/>
    <n v="0.09"/>
    <n v="38.199599999999997"/>
    <n v="386.24040000000002"/>
    <n v="1"/>
    <x v="167"/>
    <d v="2023-11-01T00:00:00"/>
    <x v="0"/>
    <x v="2"/>
    <n v="46.58"/>
    <x v="0"/>
  </r>
  <r>
    <s v="ORD106973"/>
    <x v="0"/>
    <x v="2"/>
    <n v="425.6"/>
    <n v="0.14000000000000001"/>
    <n v="59.58400000000001"/>
    <n v="366.01600000000002"/>
    <n v="1"/>
    <x v="387"/>
    <d v="2024-09-21T00:00:00"/>
    <x v="2"/>
    <x v="0"/>
    <n v="34.85"/>
    <x v="0"/>
  </r>
  <r>
    <s v="ORD107314"/>
    <x v="3"/>
    <x v="1"/>
    <n v="432.52"/>
    <n v="0.24"/>
    <n v="103.80479999999999"/>
    <n v="328.71519999999998"/>
    <n v="1"/>
    <x v="275"/>
    <d v="2024-12-17T00:00:00"/>
    <x v="0"/>
    <x v="1"/>
    <n v="67.89"/>
    <x v="0"/>
  </r>
  <r>
    <s v="ORD103516"/>
    <x v="0"/>
    <x v="0"/>
    <n v="435.07"/>
    <n v="0.48"/>
    <n v="208.83359999999999"/>
    <n v="226.2364"/>
    <n v="1"/>
    <x v="49"/>
    <d v="2024-12-17T00:00:00"/>
    <x v="1"/>
    <x v="0"/>
    <n v="37.119999999999997"/>
    <x v="4"/>
  </r>
  <r>
    <s v="ORD102490"/>
    <x v="0"/>
    <x v="2"/>
    <n v="435.64"/>
    <n v="7.0000000000000007E-2"/>
    <n v="30.494800000000001"/>
    <n v="405.14519999999999"/>
    <n v="1"/>
    <x v="429"/>
    <d v="2023-09-14T00:00:00"/>
    <x v="2"/>
    <x v="1"/>
    <n v="84.07"/>
    <x v="2"/>
  </r>
  <r>
    <s v="ORD112248"/>
    <x v="0"/>
    <x v="0"/>
    <n v="443.44"/>
    <n v="0.35"/>
    <n v="155.20399999999998"/>
    <n v="288.23599999999999"/>
    <n v="1"/>
    <x v="507"/>
    <d v="2024-11-13T00:00:00"/>
    <x v="2"/>
    <x v="1"/>
    <n v="32.520000000000003"/>
    <x v="1"/>
  </r>
  <r>
    <s v="ORD109801"/>
    <x v="3"/>
    <x v="2"/>
    <n v="445.87"/>
    <n v="0.01"/>
    <n v="4.4587000000000003"/>
    <n v="441.41129999999998"/>
    <n v="1"/>
    <x v="653"/>
    <d v="2024-03-19T00:00:00"/>
    <x v="2"/>
    <x v="0"/>
    <n v="36.15"/>
    <x v="2"/>
  </r>
  <r>
    <s v="ORD103500"/>
    <x v="0"/>
    <x v="3"/>
    <n v="446.96"/>
    <n v="0.47"/>
    <n v="210.07119999999998"/>
    <n v="236.8888"/>
    <n v="1"/>
    <x v="381"/>
    <d v="2023-11-19T00:00:00"/>
    <x v="2"/>
    <x v="2"/>
    <n v="73.95"/>
    <x v="5"/>
  </r>
  <r>
    <s v="ORD115099"/>
    <x v="0"/>
    <x v="1"/>
    <n v="457.79"/>
    <n v="0.25"/>
    <n v="114.44750000000001"/>
    <n v="343.34250000000003"/>
    <n v="1"/>
    <x v="293"/>
    <d v="2024-01-09T00:00:00"/>
    <x v="2"/>
    <x v="2"/>
    <n v="126.7"/>
    <x v="2"/>
  </r>
  <r>
    <s v="ORD113101"/>
    <x v="1"/>
    <x v="0"/>
    <n v="465.08"/>
    <n v="7.0000000000000007E-2"/>
    <n v="32.555600000000005"/>
    <n v="432.52439999999996"/>
    <n v="1"/>
    <x v="600"/>
    <d v="2024-03-24T00:00:00"/>
    <x v="1"/>
    <x v="0"/>
    <n v="89.18"/>
    <x v="0"/>
  </r>
  <r>
    <s v="ORD106576"/>
    <x v="0"/>
    <x v="3"/>
    <n v="468.32"/>
    <n v="0.37"/>
    <n v="173.2784"/>
    <n v="295.04160000000002"/>
    <n v="1"/>
    <x v="391"/>
    <d v="2023-03-12T00:00:00"/>
    <x v="2"/>
    <x v="0"/>
    <n v="90.62"/>
    <x v="2"/>
  </r>
  <r>
    <s v="ORD115093"/>
    <x v="1"/>
    <x v="2"/>
    <n v="468.72"/>
    <n v="0.46"/>
    <n v="215.61120000000003"/>
    <n v="253.1088"/>
    <n v="1"/>
    <x v="717"/>
    <d v="2024-09-07T00:00:00"/>
    <x v="2"/>
    <x v="2"/>
    <n v="78.72"/>
    <x v="2"/>
  </r>
  <r>
    <s v="ORD106541"/>
    <x v="3"/>
    <x v="4"/>
    <n v="473.24"/>
    <n v="0.4"/>
    <n v="189.29600000000002"/>
    <n v="283.94399999999996"/>
    <n v="1"/>
    <x v="547"/>
    <d v="2023-02-09T00:00:00"/>
    <x v="0"/>
    <x v="1"/>
    <n v="118.09"/>
    <x v="4"/>
  </r>
  <r>
    <s v="ORD108610"/>
    <x v="2"/>
    <x v="0"/>
    <n v="477.13"/>
    <n v="0.14000000000000001"/>
    <n v="66.798200000000008"/>
    <n v="410.33179999999999"/>
    <n v="1"/>
    <x v="196"/>
    <d v="2024-04-30T00:00:00"/>
    <x v="0"/>
    <x v="1"/>
    <n v="133.62"/>
    <x v="0"/>
  </r>
  <r>
    <s v="ORD102955"/>
    <x v="1"/>
    <x v="0"/>
    <n v="484.74"/>
    <n v="0.43"/>
    <n v="208.43819999999999"/>
    <n v="276.30180000000001"/>
    <n v="1"/>
    <x v="102"/>
    <d v="2023-10-02T00:00:00"/>
    <x v="0"/>
    <x v="2"/>
    <n v="68.69"/>
    <x v="1"/>
  </r>
  <r>
    <s v="ORD107122"/>
    <x v="1"/>
    <x v="0"/>
    <n v="486.35"/>
    <n v="0.38"/>
    <n v="184.81300000000002"/>
    <n v="301.53700000000003"/>
    <n v="1"/>
    <x v="182"/>
    <d v="2024-10-29T00:00:00"/>
    <x v="2"/>
    <x v="2"/>
    <n v="120.03"/>
    <x v="1"/>
  </r>
  <r>
    <s v="ORD100189"/>
    <x v="2"/>
    <x v="1"/>
    <n v="490.22"/>
    <n v="0.16"/>
    <n v="78.435200000000009"/>
    <n v="411.78480000000002"/>
    <n v="1"/>
    <x v="431"/>
    <d v="2024-06-20T00:00:00"/>
    <x v="2"/>
    <x v="2"/>
    <n v="101.89"/>
    <x v="1"/>
  </r>
  <r>
    <s v="ORD108776"/>
    <x v="0"/>
    <x v="3"/>
    <n v="491.44"/>
    <n v="0.11"/>
    <n v="54.058399999999999"/>
    <n v="437.38159999999999"/>
    <n v="1"/>
    <x v="585"/>
    <d v="2023-03-19T00:00:00"/>
    <x v="1"/>
    <x v="1"/>
    <n v="79.819999999999993"/>
    <x v="3"/>
  </r>
  <r>
    <s v="ORD106129"/>
    <x v="2"/>
    <x v="2"/>
    <n v="492.58"/>
    <n v="0.11"/>
    <n v="54.183799999999998"/>
    <n v="438.39619999999996"/>
    <n v="1"/>
    <x v="673"/>
    <d v="2023-06-16T00:00:00"/>
    <x v="0"/>
    <x v="1"/>
    <n v="34.770000000000003"/>
    <x v="1"/>
  </r>
  <r>
    <s v="ORD100471"/>
    <x v="3"/>
    <x v="1"/>
    <n v="492.94"/>
    <n v="0.18"/>
    <n v="88.729199999999992"/>
    <n v="404.21080000000001"/>
    <n v="1"/>
    <x v="342"/>
    <d v="2023-11-27T00:00:00"/>
    <x v="0"/>
    <x v="1"/>
    <n v="109.12"/>
    <x v="4"/>
  </r>
  <r>
    <s v="ORD105232"/>
    <x v="1"/>
    <x v="4"/>
    <n v="495.72"/>
    <n v="0.01"/>
    <n v="4.9572000000000003"/>
    <n v="490.76280000000003"/>
    <n v="1"/>
    <x v="271"/>
    <d v="2024-10-03T00:00:00"/>
    <x v="2"/>
    <x v="0"/>
    <n v="146.36000000000001"/>
    <x v="2"/>
  </r>
  <r>
    <s v="ORD103176"/>
    <x v="2"/>
    <x v="0"/>
    <n v="496.28"/>
    <n v="0.2"/>
    <n v="99.256"/>
    <n v="397.024"/>
    <n v="1"/>
    <x v="647"/>
    <d v="2023-03-04T00:00:00"/>
    <x v="2"/>
    <x v="0"/>
    <n v="55.06"/>
    <x v="2"/>
  </r>
  <r>
    <s v="ORD100111"/>
    <x v="0"/>
    <x v="3"/>
    <n v="505.01"/>
    <n v="0.23"/>
    <n v="116.1523"/>
    <n v="388.85770000000002"/>
    <n v="1"/>
    <x v="350"/>
    <d v="2023-06-11T00:00:00"/>
    <x v="1"/>
    <x v="1"/>
    <n v="71.8"/>
    <x v="4"/>
  </r>
  <r>
    <s v="ORD111974"/>
    <x v="0"/>
    <x v="0"/>
    <n v="506.4"/>
    <n v="0.34"/>
    <n v="172.17600000000002"/>
    <n v="334.22399999999993"/>
    <n v="1"/>
    <x v="69"/>
    <d v="2023-04-02T00:00:00"/>
    <x v="0"/>
    <x v="0"/>
    <n v="52.06"/>
    <x v="3"/>
  </r>
  <r>
    <s v="ORD114319"/>
    <x v="3"/>
    <x v="2"/>
    <n v="521.13"/>
    <n v="0.35"/>
    <n v="182.3955"/>
    <n v="338.73450000000003"/>
    <n v="1"/>
    <x v="621"/>
    <d v="2024-12-16T00:00:00"/>
    <x v="2"/>
    <x v="1"/>
    <n v="129"/>
    <x v="0"/>
  </r>
  <r>
    <s v="ORD109961"/>
    <x v="0"/>
    <x v="0"/>
    <n v="521.5"/>
    <n v="7.0000000000000007E-2"/>
    <n v="36.505000000000003"/>
    <n v="484.995"/>
    <n v="1"/>
    <x v="372"/>
    <d v="2024-06-21T00:00:00"/>
    <x v="1"/>
    <x v="0"/>
    <n v="89.62"/>
    <x v="0"/>
  </r>
  <r>
    <s v="ORD112064"/>
    <x v="2"/>
    <x v="1"/>
    <n v="522.03"/>
    <n v="0.01"/>
    <n v="5.2202999999999999"/>
    <n v="516.80970000000002"/>
    <n v="1"/>
    <x v="105"/>
    <d v="2023-12-24T00:00:00"/>
    <x v="2"/>
    <x v="1"/>
    <n v="50.11"/>
    <x v="1"/>
  </r>
  <r>
    <s v="ORD110942"/>
    <x v="3"/>
    <x v="0"/>
    <n v="524.14"/>
    <n v="0.31"/>
    <n v="162.48339999999999"/>
    <n v="361.65660000000003"/>
    <n v="1"/>
    <x v="728"/>
    <d v="2023-10-28T00:00:00"/>
    <x v="1"/>
    <x v="2"/>
    <n v="135.55000000000001"/>
    <x v="2"/>
  </r>
  <r>
    <s v="ORD111875"/>
    <x v="1"/>
    <x v="3"/>
    <n v="524.80999999999995"/>
    <n v="0.24"/>
    <n v="125.95439999999998"/>
    <n v="398.85559999999998"/>
    <n v="1"/>
    <x v="467"/>
    <d v="2024-08-20T00:00:00"/>
    <x v="2"/>
    <x v="0"/>
    <n v="83.07"/>
    <x v="2"/>
  </r>
  <r>
    <s v="ORD101968"/>
    <x v="1"/>
    <x v="4"/>
    <n v="526.76"/>
    <n v="0.38"/>
    <n v="200.1688"/>
    <n v="326.59119999999996"/>
    <n v="1"/>
    <x v="8"/>
    <d v="2024-05-11T00:00:00"/>
    <x v="2"/>
    <x v="0"/>
    <n v="115.3"/>
    <x v="1"/>
  </r>
  <r>
    <s v="ORD112669"/>
    <x v="2"/>
    <x v="2"/>
    <n v="531.24"/>
    <n v="0.36"/>
    <n v="191.24639999999999"/>
    <n v="339.99360000000001"/>
    <n v="1"/>
    <x v="543"/>
    <d v="2024-11-02T00:00:00"/>
    <x v="0"/>
    <x v="1"/>
    <n v="43.1"/>
    <x v="0"/>
  </r>
  <r>
    <s v="ORD104154"/>
    <x v="1"/>
    <x v="0"/>
    <n v="531.78"/>
    <n v="0.44"/>
    <n v="233.98319999999998"/>
    <n v="297.79679999999996"/>
    <n v="1"/>
    <x v="352"/>
    <d v="2024-04-29T00:00:00"/>
    <x v="1"/>
    <x v="2"/>
    <n v="67.42"/>
    <x v="5"/>
  </r>
  <r>
    <s v="ORD100927"/>
    <x v="3"/>
    <x v="4"/>
    <n v="532.66"/>
    <n v="0.38"/>
    <n v="202.41079999999999"/>
    <n v="330.24919999999997"/>
    <n v="1"/>
    <x v="417"/>
    <d v="2023-10-25T00:00:00"/>
    <x v="1"/>
    <x v="1"/>
    <n v="87.28"/>
    <x v="2"/>
  </r>
  <r>
    <s v="ORD111998"/>
    <x v="1"/>
    <x v="3"/>
    <n v="534.65"/>
    <n v="0.32"/>
    <n v="171.08799999999999"/>
    <n v="363.56200000000001"/>
    <n v="1"/>
    <x v="337"/>
    <d v="2024-02-14T00:00:00"/>
    <x v="0"/>
    <x v="2"/>
    <n v="111.18"/>
    <x v="4"/>
  </r>
  <r>
    <s v="ORD103984"/>
    <x v="3"/>
    <x v="2"/>
    <n v="537.17999999999995"/>
    <n v="0.15"/>
    <n v="80.576999999999984"/>
    <n v="456.60299999999995"/>
    <n v="1"/>
    <x v="279"/>
    <d v="2023-04-30T00:00:00"/>
    <x v="1"/>
    <x v="1"/>
    <n v="86.89"/>
    <x v="1"/>
  </r>
  <r>
    <s v="ORD115146"/>
    <x v="2"/>
    <x v="0"/>
    <n v="540.66"/>
    <n v="0.44"/>
    <n v="237.8904"/>
    <n v="302.76959999999997"/>
    <n v="1"/>
    <x v="47"/>
    <d v="2023-10-20T00:00:00"/>
    <x v="1"/>
    <x v="0"/>
    <n v="101.49"/>
    <x v="3"/>
  </r>
  <r>
    <s v="ORD110265"/>
    <x v="2"/>
    <x v="2"/>
    <n v="541.75"/>
    <n v="0.12"/>
    <n v="65.009999999999991"/>
    <n v="476.74"/>
    <n v="1"/>
    <x v="119"/>
    <d v="2024-05-22T00:00:00"/>
    <x v="2"/>
    <x v="2"/>
    <n v="99.33"/>
    <x v="0"/>
  </r>
  <r>
    <s v="ORD112883"/>
    <x v="3"/>
    <x v="4"/>
    <n v="542.61"/>
    <n v="0.14000000000000001"/>
    <n v="75.965400000000002"/>
    <n v="466.64460000000003"/>
    <n v="1"/>
    <x v="588"/>
    <d v="2024-04-18T00:00:00"/>
    <x v="1"/>
    <x v="1"/>
    <n v="106"/>
    <x v="4"/>
  </r>
  <r>
    <s v="ORD105657"/>
    <x v="0"/>
    <x v="1"/>
    <n v="542.88"/>
    <n v="0.49"/>
    <n v="266.01119999999997"/>
    <n v="276.86880000000002"/>
    <n v="1"/>
    <x v="371"/>
    <d v="2023-02-15T00:00:00"/>
    <x v="0"/>
    <x v="2"/>
    <n v="132.71"/>
    <x v="1"/>
  </r>
  <r>
    <s v="ORD101239"/>
    <x v="0"/>
    <x v="4"/>
    <n v="543.69000000000005"/>
    <n v="0.17"/>
    <n v="92.427300000000017"/>
    <n v="451.26270000000005"/>
    <n v="1"/>
    <x v="549"/>
    <d v="2023-12-09T00:00:00"/>
    <x v="2"/>
    <x v="1"/>
    <n v="146.19"/>
    <x v="4"/>
  </r>
  <r>
    <s v="ORD114559"/>
    <x v="1"/>
    <x v="4"/>
    <n v="549.26"/>
    <n v="0.41"/>
    <n v="225.19659999999999"/>
    <n v="324.0634"/>
    <n v="1"/>
    <x v="457"/>
    <d v="2024-06-26T00:00:00"/>
    <x v="2"/>
    <x v="2"/>
    <n v="164.21"/>
    <x v="2"/>
  </r>
  <r>
    <s v="ORD111536"/>
    <x v="1"/>
    <x v="0"/>
    <n v="551.04"/>
    <n v="0.22"/>
    <n v="121.22879999999999"/>
    <n v="429.81119999999999"/>
    <n v="1"/>
    <x v="209"/>
    <d v="2024-03-25T00:00:00"/>
    <x v="2"/>
    <x v="1"/>
    <n v="41.66"/>
    <x v="4"/>
  </r>
  <r>
    <s v="ORD110350"/>
    <x v="1"/>
    <x v="3"/>
    <n v="555.1"/>
    <n v="0.19"/>
    <n v="105.46900000000001"/>
    <n v="449.63100000000003"/>
    <n v="1"/>
    <x v="382"/>
    <d v="2023-09-28T00:00:00"/>
    <x v="0"/>
    <x v="2"/>
    <n v="145.79"/>
    <x v="3"/>
  </r>
  <r>
    <s v="ORD111086"/>
    <x v="1"/>
    <x v="2"/>
    <n v="566.41"/>
    <n v="0.48"/>
    <n v="271.8768"/>
    <n v="294.53319999999997"/>
    <n v="1"/>
    <x v="54"/>
    <d v="2023-04-06T00:00:00"/>
    <x v="0"/>
    <x v="2"/>
    <n v="63.54"/>
    <x v="1"/>
  </r>
  <r>
    <s v="ORD114462"/>
    <x v="1"/>
    <x v="3"/>
    <n v="575.53"/>
    <n v="0.13"/>
    <n v="74.818899999999999"/>
    <n v="500.71109999999999"/>
    <n v="1"/>
    <x v="337"/>
    <d v="2024-02-19T00:00:00"/>
    <x v="1"/>
    <x v="0"/>
    <n v="76.31"/>
    <x v="0"/>
  </r>
  <r>
    <s v="ORD104986"/>
    <x v="0"/>
    <x v="2"/>
    <n v="576.78"/>
    <n v="0.37"/>
    <n v="213.40859999999998"/>
    <n v="363.37139999999999"/>
    <n v="1"/>
    <x v="537"/>
    <d v="2024-09-04T00:00:00"/>
    <x v="2"/>
    <x v="1"/>
    <n v="75.42"/>
    <x v="2"/>
  </r>
  <r>
    <s v="ORD100452"/>
    <x v="2"/>
    <x v="3"/>
    <n v="592.6"/>
    <n v="0.16"/>
    <n v="94.816000000000003"/>
    <n v="497.78399999999999"/>
    <n v="1"/>
    <x v="730"/>
    <d v="2024-05-01T00:00:00"/>
    <x v="1"/>
    <x v="0"/>
    <n v="115.42"/>
    <x v="2"/>
  </r>
  <r>
    <s v="ORD111129"/>
    <x v="0"/>
    <x v="1"/>
    <n v="597.62"/>
    <n v="0.45"/>
    <n v="268.92900000000003"/>
    <n v="328.69099999999997"/>
    <n v="1"/>
    <x v="107"/>
    <d v="2024-04-01T00:00:00"/>
    <x v="0"/>
    <x v="0"/>
    <n v="167.68"/>
    <x v="5"/>
  </r>
  <r>
    <s v="ORD107100"/>
    <x v="3"/>
    <x v="0"/>
    <n v="602.22"/>
    <n v="0.11"/>
    <n v="66.244200000000006"/>
    <n v="535.97580000000005"/>
    <n v="1"/>
    <x v="90"/>
    <d v="2024-09-23T00:00:00"/>
    <x v="0"/>
    <x v="1"/>
    <n v="140.22"/>
    <x v="3"/>
  </r>
  <r>
    <s v="ORD112827"/>
    <x v="0"/>
    <x v="0"/>
    <n v="603.37"/>
    <n v="0.1"/>
    <n v="60.337000000000003"/>
    <n v="543.03300000000002"/>
    <n v="1"/>
    <x v="638"/>
    <d v="2023-12-19T00:00:00"/>
    <x v="1"/>
    <x v="0"/>
    <n v="146.88"/>
    <x v="2"/>
  </r>
  <r>
    <s v="ORD103745"/>
    <x v="0"/>
    <x v="4"/>
    <n v="607.01"/>
    <n v="0.02"/>
    <n v="12.1402"/>
    <n v="594.86979999999994"/>
    <n v="1"/>
    <x v="34"/>
    <d v="2024-01-04T00:00:00"/>
    <x v="2"/>
    <x v="0"/>
    <n v="93.34"/>
    <x v="5"/>
  </r>
  <r>
    <s v="ORD100887"/>
    <x v="2"/>
    <x v="0"/>
    <n v="607.04999999999995"/>
    <n v="0.16"/>
    <n v="97.128"/>
    <n v="509.92199999999997"/>
    <n v="1"/>
    <x v="389"/>
    <d v="2023-12-11T00:00:00"/>
    <x v="1"/>
    <x v="1"/>
    <n v="153.75"/>
    <x v="5"/>
  </r>
  <r>
    <s v="ORD111702"/>
    <x v="1"/>
    <x v="1"/>
    <n v="617.77"/>
    <n v="0.03"/>
    <n v="18.533099999999997"/>
    <n v="599.23689999999999"/>
    <n v="1"/>
    <x v="331"/>
    <d v="2023-10-23T00:00:00"/>
    <x v="0"/>
    <x v="1"/>
    <n v="58.44"/>
    <x v="5"/>
  </r>
  <r>
    <s v="ORD103157"/>
    <x v="0"/>
    <x v="4"/>
    <n v="624.21"/>
    <n v="0.09"/>
    <n v="56.178899999999999"/>
    <n v="568.03110000000004"/>
    <n v="1"/>
    <x v="349"/>
    <d v="2024-07-24T00:00:00"/>
    <x v="0"/>
    <x v="2"/>
    <n v="131.19"/>
    <x v="2"/>
  </r>
  <r>
    <s v="ORD109049"/>
    <x v="0"/>
    <x v="4"/>
    <n v="628.32000000000005"/>
    <n v="0.5"/>
    <n v="314.16000000000003"/>
    <n v="314.16000000000003"/>
    <n v="1"/>
    <x v="3"/>
    <d v="2023-03-04T00:00:00"/>
    <x v="0"/>
    <x v="0"/>
    <n v="121.66"/>
    <x v="4"/>
  </r>
  <r>
    <s v="ORD114887"/>
    <x v="1"/>
    <x v="4"/>
    <n v="630.08000000000004"/>
    <n v="0.04"/>
    <n v="25.203200000000002"/>
    <n v="604.8768"/>
    <n v="1"/>
    <x v="288"/>
    <d v="2024-09-19T00:00:00"/>
    <x v="2"/>
    <x v="2"/>
    <n v="173.68"/>
    <x v="4"/>
  </r>
  <r>
    <s v="ORD102738"/>
    <x v="3"/>
    <x v="0"/>
    <n v="632.96"/>
    <n v="0.27"/>
    <n v="170.89920000000001"/>
    <n v="462.06080000000003"/>
    <n v="1"/>
    <x v="488"/>
    <d v="2024-03-12T00:00:00"/>
    <x v="2"/>
    <x v="2"/>
    <n v="181.86"/>
    <x v="1"/>
  </r>
  <r>
    <s v="ORD101668"/>
    <x v="0"/>
    <x v="2"/>
    <n v="633.65"/>
    <n v="0.12"/>
    <n v="76.037999999999997"/>
    <n v="557.61199999999997"/>
    <n v="1"/>
    <x v="165"/>
    <d v="2024-05-25T00:00:00"/>
    <x v="1"/>
    <x v="1"/>
    <n v="105.97"/>
    <x v="5"/>
  </r>
  <r>
    <s v="ORD101347"/>
    <x v="0"/>
    <x v="2"/>
    <n v="636.58000000000004"/>
    <n v="0.32"/>
    <n v="203.7056"/>
    <n v="432.87440000000004"/>
    <n v="1"/>
    <x v="494"/>
    <d v="2024-10-31T00:00:00"/>
    <x v="0"/>
    <x v="0"/>
    <n v="87.2"/>
    <x v="0"/>
  </r>
  <r>
    <s v="ORD101358"/>
    <x v="3"/>
    <x v="1"/>
    <n v="637.1"/>
    <n v="0.08"/>
    <n v="50.968000000000004"/>
    <n v="586.13200000000006"/>
    <n v="1"/>
    <x v="524"/>
    <d v="2023-05-29T00:00:00"/>
    <x v="2"/>
    <x v="1"/>
    <n v="179.95"/>
    <x v="4"/>
  </r>
  <r>
    <s v="ORD115299"/>
    <x v="3"/>
    <x v="0"/>
    <n v="637.76"/>
    <n v="0.16"/>
    <n v="102.0416"/>
    <n v="535.71839999999997"/>
    <n v="1"/>
    <x v="175"/>
    <d v="2023-08-23T00:00:00"/>
    <x v="0"/>
    <x v="1"/>
    <n v="56.38"/>
    <x v="2"/>
  </r>
  <r>
    <s v="ORD100763"/>
    <x v="2"/>
    <x v="4"/>
    <n v="638.78"/>
    <n v="0.22"/>
    <n v="140.5316"/>
    <n v="498.24839999999995"/>
    <n v="1"/>
    <x v="692"/>
    <d v="2024-08-11T00:00:00"/>
    <x v="1"/>
    <x v="2"/>
    <n v="111.74"/>
    <x v="5"/>
  </r>
  <r>
    <s v="ORD103526"/>
    <x v="2"/>
    <x v="4"/>
    <n v="639.4"/>
    <n v="0.28999999999999998"/>
    <n v="185.42599999999999"/>
    <n v="453.97399999999999"/>
    <n v="1"/>
    <x v="622"/>
    <d v="2024-09-28T00:00:00"/>
    <x v="2"/>
    <x v="2"/>
    <n v="174.05"/>
    <x v="2"/>
  </r>
  <r>
    <s v="ORD107119"/>
    <x v="0"/>
    <x v="1"/>
    <n v="640.79999999999995"/>
    <n v="0.38"/>
    <n v="243.50399999999999"/>
    <n v="397.29599999999994"/>
    <n v="1"/>
    <x v="125"/>
    <d v="2023-09-03T00:00:00"/>
    <x v="0"/>
    <x v="1"/>
    <n v="96.38"/>
    <x v="0"/>
  </r>
  <r>
    <s v="ORD112809"/>
    <x v="3"/>
    <x v="0"/>
    <n v="641.57000000000005"/>
    <n v="0.22"/>
    <n v="141.14540000000002"/>
    <n v="500.42460000000005"/>
    <n v="1"/>
    <x v="265"/>
    <d v="2023-10-16T00:00:00"/>
    <x v="2"/>
    <x v="0"/>
    <n v="50.25"/>
    <x v="3"/>
  </r>
  <r>
    <s v="ORD114817"/>
    <x v="1"/>
    <x v="1"/>
    <n v="647.69000000000005"/>
    <n v="0.13"/>
    <n v="84.199700000000007"/>
    <n v="563.49030000000005"/>
    <n v="1"/>
    <x v="502"/>
    <d v="2024-11-24T00:00:00"/>
    <x v="0"/>
    <x v="2"/>
    <n v="121.7"/>
    <x v="2"/>
  </r>
  <r>
    <s v="ORD110855"/>
    <x v="0"/>
    <x v="2"/>
    <n v="657.54"/>
    <n v="0.17"/>
    <n v="111.7818"/>
    <n v="545.75819999999999"/>
    <n v="1"/>
    <x v="255"/>
    <d v="2024-11-12T00:00:00"/>
    <x v="0"/>
    <x v="0"/>
    <n v="139.28"/>
    <x v="2"/>
  </r>
  <r>
    <s v="ORD101395"/>
    <x v="2"/>
    <x v="2"/>
    <n v="662.51"/>
    <n v="0.31"/>
    <n v="205.37809999999999"/>
    <n v="457.13189999999997"/>
    <n v="1"/>
    <x v="4"/>
    <d v="2023-12-25T00:00:00"/>
    <x v="1"/>
    <x v="1"/>
    <n v="124.94"/>
    <x v="4"/>
  </r>
  <r>
    <s v="ORD104574"/>
    <x v="1"/>
    <x v="3"/>
    <n v="664.05"/>
    <n v="0.11"/>
    <n v="73.04549999999999"/>
    <n v="591.00450000000001"/>
    <n v="1"/>
    <x v="450"/>
    <d v="2023-12-13T00:00:00"/>
    <x v="1"/>
    <x v="0"/>
    <n v="97.38"/>
    <x v="1"/>
  </r>
  <r>
    <s v="ORD102659"/>
    <x v="3"/>
    <x v="0"/>
    <n v="666.4"/>
    <n v="0.02"/>
    <n v="13.327999999999999"/>
    <n v="653.072"/>
    <n v="1"/>
    <x v="20"/>
    <d v="2023-01-17T00:00:00"/>
    <x v="2"/>
    <x v="1"/>
    <n v="195.51"/>
    <x v="0"/>
  </r>
  <r>
    <s v="ORD101654"/>
    <x v="2"/>
    <x v="1"/>
    <n v="666.75"/>
    <n v="0.3"/>
    <n v="200.02500000000001"/>
    <n v="466.72500000000002"/>
    <n v="1"/>
    <x v="109"/>
    <d v="2024-05-23T00:00:00"/>
    <x v="0"/>
    <x v="1"/>
    <n v="181.06"/>
    <x v="2"/>
  </r>
  <r>
    <s v="ORD113606"/>
    <x v="0"/>
    <x v="0"/>
    <n v="668.65"/>
    <n v="0.06"/>
    <n v="40.119"/>
    <n v="628.53099999999995"/>
    <n v="1"/>
    <x v="105"/>
    <d v="2023-12-24T00:00:00"/>
    <x v="1"/>
    <x v="0"/>
    <n v="73.239999999999995"/>
    <x v="5"/>
  </r>
  <r>
    <s v="ORD104999"/>
    <x v="3"/>
    <x v="0"/>
    <n v="669.33"/>
    <n v="0.01"/>
    <n v="6.6933000000000007"/>
    <n v="662.63670000000002"/>
    <n v="1"/>
    <x v="117"/>
    <d v="2023-03-11T00:00:00"/>
    <x v="0"/>
    <x v="0"/>
    <n v="37.17"/>
    <x v="2"/>
  </r>
  <r>
    <s v="ORD108582"/>
    <x v="0"/>
    <x v="3"/>
    <n v="670.99"/>
    <n v="0.33"/>
    <n v="221.42670000000001"/>
    <n v="449.56330000000003"/>
    <n v="1"/>
    <x v="488"/>
    <d v="2024-03-16T00:00:00"/>
    <x v="0"/>
    <x v="1"/>
    <n v="60.61"/>
    <x v="2"/>
  </r>
  <r>
    <s v="ORD101235"/>
    <x v="3"/>
    <x v="0"/>
    <n v="681.54"/>
    <n v="0.06"/>
    <n v="40.892399999999995"/>
    <n v="640.64760000000001"/>
    <n v="1"/>
    <x v="344"/>
    <d v="2023-05-05T00:00:00"/>
    <x v="1"/>
    <x v="0"/>
    <n v="97.95"/>
    <x v="2"/>
  </r>
  <r>
    <s v="ORD109100"/>
    <x v="3"/>
    <x v="1"/>
    <n v="686.45"/>
    <n v="0.36"/>
    <n v="247.12200000000001"/>
    <n v="439.32800000000003"/>
    <n v="1"/>
    <x v="639"/>
    <d v="2023-08-13T00:00:00"/>
    <x v="1"/>
    <x v="1"/>
    <n v="68.95"/>
    <x v="1"/>
  </r>
  <r>
    <s v="ORD102864"/>
    <x v="2"/>
    <x v="3"/>
    <n v="689.05"/>
    <n v="0.41"/>
    <n v="282.51049999999998"/>
    <n v="406.53949999999998"/>
    <n v="1"/>
    <x v="68"/>
    <d v="2024-03-02T00:00:00"/>
    <x v="2"/>
    <x v="1"/>
    <n v="70.900000000000006"/>
    <x v="5"/>
  </r>
  <r>
    <s v="ORD108966"/>
    <x v="1"/>
    <x v="1"/>
    <n v="690.28"/>
    <n v="0.01"/>
    <n v="6.9028"/>
    <n v="683.37720000000002"/>
    <n v="1"/>
    <x v="290"/>
    <d v="2023-01-26T00:00:00"/>
    <x v="1"/>
    <x v="1"/>
    <n v="142.41999999999999"/>
    <x v="5"/>
  </r>
  <r>
    <s v="ORD103631"/>
    <x v="1"/>
    <x v="3"/>
    <n v="695.17"/>
    <n v="0.28000000000000003"/>
    <n v="194.64760000000001"/>
    <n v="500.52239999999995"/>
    <n v="1"/>
    <x v="490"/>
    <d v="2023-09-19T00:00:00"/>
    <x v="2"/>
    <x v="1"/>
    <n v="96.18"/>
    <x v="5"/>
  </r>
  <r>
    <s v="ORD109150"/>
    <x v="2"/>
    <x v="3"/>
    <n v="699.47"/>
    <n v="0.27"/>
    <n v="188.85690000000002"/>
    <n v="510.61310000000003"/>
    <n v="1"/>
    <x v="372"/>
    <d v="2024-06-23T00:00:00"/>
    <x v="2"/>
    <x v="0"/>
    <n v="201"/>
    <x v="3"/>
  </r>
  <r>
    <s v="ORD106825"/>
    <x v="0"/>
    <x v="2"/>
    <n v="709.58"/>
    <n v="0.2"/>
    <n v="141.91600000000003"/>
    <n v="567.66399999999999"/>
    <n v="1"/>
    <x v="617"/>
    <d v="2024-10-02T00:00:00"/>
    <x v="0"/>
    <x v="1"/>
    <n v="188.96"/>
    <x v="5"/>
  </r>
  <r>
    <s v="ORD101420"/>
    <x v="1"/>
    <x v="1"/>
    <n v="711.73"/>
    <n v="0.16"/>
    <n v="113.8768"/>
    <n v="597.85320000000002"/>
    <n v="1"/>
    <x v="355"/>
    <d v="2023-12-16T00:00:00"/>
    <x v="0"/>
    <x v="0"/>
    <n v="83.81"/>
    <x v="3"/>
  </r>
  <r>
    <s v="ORD107150"/>
    <x v="3"/>
    <x v="0"/>
    <n v="718.42"/>
    <n v="0.26"/>
    <n v="186.78919999999999"/>
    <n v="531.63079999999991"/>
    <n v="1"/>
    <x v="298"/>
    <d v="2023-02-23T00:00:00"/>
    <x v="0"/>
    <x v="0"/>
    <n v="166.22"/>
    <x v="4"/>
  </r>
  <r>
    <s v="ORD100496"/>
    <x v="0"/>
    <x v="1"/>
    <n v="724.37"/>
    <n v="0.38"/>
    <n v="275.26060000000001"/>
    <n v="449.10939999999999"/>
    <n v="1"/>
    <x v="561"/>
    <d v="2024-02-05T00:00:00"/>
    <x v="2"/>
    <x v="2"/>
    <n v="80.92"/>
    <x v="4"/>
  </r>
  <r>
    <s v="ORD101375"/>
    <x v="1"/>
    <x v="2"/>
    <n v="730.1"/>
    <n v="0.14000000000000001"/>
    <n v="102.21400000000001"/>
    <n v="627.88599999999997"/>
    <n v="1"/>
    <x v="70"/>
    <d v="2024-07-16T00:00:00"/>
    <x v="2"/>
    <x v="1"/>
    <n v="81.31"/>
    <x v="2"/>
  </r>
  <r>
    <s v="ORD106485"/>
    <x v="0"/>
    <x v="4"/>
    <n v="735.84"/>
    <n v="0.3"/>
    <n v="220.75200000000001"/>
    <n v="515.08799999999997"/>
    <n v="1"/>
    <x v="5"/>
    <d v="2024-10-05T00:00:00"/>
    <x v="0"/>
    <x v="2"/>
    <n v="168.45"/>
    <x v="4"/>
  </r>
  <r>
    <s v="ORD108447"/>
    <x v="3"/>
    <x v="2"/>
    <n v="739.85"/>
    <n v="0.49"/>
    <n v="362.5265"/>
    <n v="377.32350000000002"/>
    <n v="1"/>
    <x v="633"/>
    <d v="2023-11-12T00:00:00"/>
    <x v="0"/>
    <x v="2"/>
    <n v="53.13"/>
    <x v="5"/>
  </r>
  <r>
    <s v="ORD113004"/>
    <x v="2"/>
    <x v="2"/>
    <n v="740.45"/>
    <n v="0.39"/>
    <n v="288.77550000000002"/>
    <n v="451.67450000000002"/>
    <n v="1"/>
    <x v="16"/>
    <d v="2024-12-06T00:00:00"/>
    <x v="0"/>
    <x v="1"/>
    <n v="176.36"/>
    <x v="2"/>
  </r>
  <r>
    <s v="ORD106864"/>
    <x v="0"/>
    <x v="3"/>
    <n v="741.54"/>
    <n v="0.48"/>
    <n v="355.93919999999997"/>
    <n v="385.60079999999999"/>
    <n v="1"/>
    <x v="320"/>
    <d v="2023-08-30T00:00:00"/>
    <x v="1"/>
    <x v="0"/>
    <n v="107.47"/>
    <x v="4"/>
  </r>
  <r>
    <s v="ORD108344"/>
    <x v="3"/>
    <x v="3"/>
    <n v="747.08"/>
    <n v="0.44"/>
    <n v="328.71520000000004"/>
    <n v="418.3648"/>
    <n v="1"/>
    <x v="618"/>
    <d v="2024-01-02T00:00:00"/>
    <x v="0"/>
    <x v="0"/>
    <n v="203.27"/>
    <x v="3"/>
  </r>
  <r>
    <s v="ORD105143"/>
    <x v="2"/>
    <x v="2"/>
    <n v="747.7"/>
    <n v="0.4"/>
    <n v="299.08000000000004"/>
    <n v="448.62"/>
    <n v="1"/>
    <x v="124"/>
    <d v="2023-09-23T00:00:00"/>
    <x v="2"/>
    <x v="0"/>
    <n v="97.28"/>
    <x v="1"/>
  </r>
  <r>
    <s v="ORD109119"/>
    <x v="1"/>
    <x v="4"/>
    <n v="747.84"/>
    <n v="0.04"/>
    <n v="29.913600000000002"/>
    <n v="717.92640000000006"/>
    <n v="1"/>
    <x v="650"/>
    <d v="2024-06-04T00:00:00"/>
    <x v="1"/>
    <x v="0"/>
    <n v="199.67"/>
    <x v="3"/>
  </r>
  <r>
    <s v="ORD104373"/>
    <x v="1"/>
    <x v="2"/>
    <n v="765.26"/>
    <n v="0.21"/>
    <n v="160.7046"/>
    <n v="604.55539999999996"/>
    <n v="1"/>
    <x v="374"/>
    <d v="2023-10-24T00:00:00"/>
    <x v="2"/>
    <x v="1"/>
    <n v="102.93"/>
    <x v="2"/>
  </r>
  <r>
    <s v="ORD106432"/>
    <x v="1"/>
    <x v="1"/>
    <n v="767.82"/>
    <n v="7.0000000000000007E-2"/>
    <n v="53.747400000000006"/>
    <n v="714.07260000000008"/>
    <n v="1"/>
    <x v="242"/>
    <d v="2024-08-10T00:00:00"/>
    <x v="2"/>
    <x v="0"/>
    <n v="143.88999999999999"/>
    <x v="5"/>
  </r>
  <r>
    <s v="ORD106075"/>
    <x v="3"/>
    <x v="4"/>
    <n v="768.12"/>
    <n v="0.31"/>
    <n v="238.1172"/>
    <n v="530.00279999999998"/>
    <n v="1"/>
    <x v="597"/>
    <d v="2023-04-25T00:00:00"/>
    <x v="1"/>
    <x v="2"/>
    <n v="93.64"/>
    <x v="2"/>
  </r>
  <r>
    <s v="ORD113723"/>
    <x v="1"/>
    <x v="4"/>
    <n v="769.04"/>
    <n v="0.26"/>
    <n v="199.9504"/>
    <n v="569.08960000000002"/>
    <n v="1"/>
    <x v="236"/>
    <d v="2023-11-06T00:00:00"/>
    <x v="1"/>
    <x v="1"/>
    <n v="69.44"/>
    <x v="1"/>
  </r>
  <r>
    <s v="ORD114927"/>
    <x v="3"/>
    <x v="1"/>
    <n v="770.97"/>
    <n v="0.25"/>
    <n v="192.74250000000001"/>
    <n v="578.22749999999996"/>
    <n v="1"/>
    <x v="717"/>
    <d v="2024-09-11T00:00:00"/>
    <x v="2"/>
    <x v="2"/>
    <n v="76.900000000000006"/>
    <x v="3"/>
  </r>
  <r>
    <s v="ORD103794"/>
    <x v="0"/>
    <x v="0"/>
    <n v="773.75"/>
    <n v="0.21"/>
    <n v="162.48749999999998"/>
    <n v="611.26250000000005"/>
    <n v="1"/>
    <x v="483"/>
    <d v="2024-11-01T00:00:00"/>
    <x v="0"/>
    <x v="0"/>
    <n v="204.75"/>
    <x v="2"/>
  </r>
  <r>
    <s v="ORD104617"/>
    <x v="1"/>
    <x v="3"/>
    <n v="774.06"/>
    <n v="0.06"/>
    <n v="46.443599999999996"/>
    <n v="727.6164"/>
    <n v="1"/>
    <x v="116"/>
    <d v="2024-03-22T00:00:00"/>
    <x v="0"/>
    <x v="2"/>
    <n v="125.13"/>
    <x v="2"/>
  </r>
  <r>
    <s v="ORD103666"/>
    <x v="0"/>
    <x v="3"/>
    <n v="777.23"/>
    <n v="0.41"/>
    <n v="318.66429999999997"/>
    <n v="458.56570000000005"/>
    <n v="1"/>
    <x v="484"/>
    <d v="2023-03-23T00:00:00"/>
    <x v="1"/>
    <x v="0"/>
    <n v="166.38"/>
    <x v="2"/>
  </r>
  <r>
    <s v="ORD104368"/>
    <x v="2"/>
    <x v="4"/>
    <n v="778.12"/>
    <n v="0.11"/>
    <n v="85.593199999999996"/>
    <n v="692.52679999999998"/>
    <n v="1"/>
    <x v="101"/>
    <d v="2024-01-17T00:00:00"/>
    <x v="1"/>
    <x v="1"/>
    <n v="89.9"/>
    <x v="4"/>
  </r>
  <r>
    <s v="ORD108795"/>
    <x v="2"/>
    <x v="1"/>
    <n v="778.79"/>
    <n v="0.06"/>
    <n v="46.727399999999996"/>
    <n v="732.06259999999997"/>
    <n v="1"/>
    <x v="2"/>
    <d v="2023-11-28T00:00:00"/>
    <x v="0"/>
    <x v="1"/>
    <n v="73.400000000000006"/>
    <x v="3"/>
  </r>
  <r>
    <s v="ORD100629"/>
    <x v="0"/>
    <x v="0"/>
    <n v="780.07"/>
    <n v="0.14000000000000001"/>
    <n v="109.20980000000002"/>
    <n v="670.86020000000008"/>
    <n v="1"/>
    <x v="3"/>
    <d v="2023-03-06T00:00:00"/>
    <x v="1"/>
    <x v="1"/>
    <n v="135.84"/>
    <x v="4"/>
  </r>
  <r>
    <s v="ORD113385"/>
    <x v="2"/>
    <x v="2"/>
    <n v="791.18"/>
    <n v="0.43"/>
    <n v="340.20739999999995"/>
    <n v="450.9726"/>
    <n v="1"/>
    <x v="39"/>
    <d v="2023-06-25T00:00:00"/>
    <x v="1"/>
    <x v="0"/>
    <n v="45.81"/>
    <x v="4"/>
  </r>
  <r>
    <s v="ORD100942"/>
    <x v="3"/>
    <x v="1"/>
    <n v="792.74"/>
    <n v="0.01"/>
    <n v="7.9274000000000004"/>
    <n v="784.81259999999997"/>
    <n v="1"/>
    <x v="161"/>
    <d v="2024-03-23T00:00:00"/>
    <x v="0"/>
    <x v="0"/>
    <n v="72.27"/>
    <x v="1"/>
  </r>
  <r>
    <s v="ORD109393"/>
    <x v="3"/>
    <x v="3"/>
    <n v="797.51"/>
    <n v="0.44"/>
    <n v="350.90440000000001"/>
    <n v="446.60559999999998"/>
    <n v="1"/>
    <x v="356"/>
    <d v="2024-02-25T00:00:00"/>
    <x v="1"/>
    <x v="1"/>
    <n v="92.3"/>
    <x v="4"/>
  </r>
  <r>
    <s v="ORD108792"/>
    <x v="3"/>
    <x v="4"/>
    <n v="803.45"/>
    <n v="0.47"/>
    <n v="377.62150000000003"/>
    <n v="425.82850000000002"/>
    <n v="1"/>
    <x v="469"/>
    <d v="2023-01-15T00:00:00"/>
    <x v="1"/>
    <x v="2"/>
    <n v="84.84"/>
    <x v="2"/>
  </r>
  <r>
    <s v="ORD105287"/>
    <x v="1"/>
    <x v="3"/>
    <n v="804.91"/>
    <n v="0.05"/>
    <n v="40.2455"/>
    <n v="764.66449999999998"/>
    <n v="1"/>
    <x v="443"/>
    <d v="2024-02-16T00:00:00"/>
    <x v="1"/>
    <x v="2"/>
    <n v="179.48"/>
    <x v="2"/>
  </r>
  <r>
    <s v="ORD115005"/>
    <x v="1"/>
    <x v="3"/>
    <n v="812.3"/>
    <n v="0.15"/>
    <n v="121.84499999999998"/>
    <n v="690.45499999999993"/>
    <n v="1"/>
    <x v="632"/>
    <d v="2024-10-13T00:00:00"/>
    <x v="0"/>
    <x v="2"/>
    <n v="131.28"/>
    <x v="2"/>
  </r>
  <r>
    <s v="ORD109128"/>
    <x v="2"/>
    <x v="0"/>
    <n v="813.72"/>
    <n v="0.08"/>
    <n v="65.0976"/>
    <n v="748.62239999999997"/>
    <n v="1"/>
    <x v="326"/>
    <d v="2024-06-15T00:00:00"/>
    <x v="2"/>
    <x v="1"/>
    <n v="77.45"/>
    <x v="5"/>
  </r>
  <r>
    <s v="ORD114120"/>
    <x v="3"/>
    <x v="1"/>
    <n v="822.6"/>
    <n v="0.02"/>
    <n v="16.452000000000002"/>
    <n v="806.14800000000002"/>
    <n v="1"/>
    <x v="427"/>
    <d v="2023-07-11T00:00:00"/>
    <x v="1"/>
    <x v="2"/>
    <n v="172.75"/>
    <x v="1"/>
  </r>
  <r>
    <s v="ORD101386"/>
    <x v="1"/>
    <x v="2"/>
    <n v="822.92"/>
    <n v="0.1"/>
    <n v="82.292000000000002"/>
    <n v="740.62799999999993"/>
    <n v="1"/>
    <x v="575"/>
    <d v="2024-07-21T00:00:00"/>
    <x v="2"/>
    <x v="2"/>
    <n v="245.29"/>
    <x v="4"/>
  </r>
  <r>
    <s v="ORD102777"/>
    <x v="0"/>
    <x v="4"/>
    <n v="825.68"/>
    <n v="0.21"/>
    <n v="173.39279999999999"/>
    <n v="652.28719999999998"/>
    <n v="1"/>
    <x v="308"/>
    <d v="2024-01-23T00:00:00"/>
    <x v="2"/>
    <x v="1"/>
    <n v="56.14"/>
    <x v="3"/>
  </r>
  <r>
    <s v="ORD111621"/>
    <x v="0"/>
    <x v="2"/>
    <n v="826.08"/>
    <n v="0.47"/>
    <n v="388.25760000000002"/>
    <n v="437.82240000000002"/>
    <n v="1"/>
    <x v="557"/>
    <d v="2023-03-09T00:00:00"/>
    <x v="0"/>
    <x v="2"/>
    <n v="172.96"/>
    <x v="2"/>
  </r>
  <r>
    <s v="ORD103226"/>
    <x v="1"/>
    <x v="4"/>
    <n v="830.55"/>
    <n v="0.33"/>
    <n v="274.08150000000001"/>
    <n v="556.46849999999995"/>
    <n v="1"/>
    <x v="246"/>
    <d v="2024-07-25T00:00:00"/>
    <x v="0"/>
    <x v="0"/>
    <n v="232.72"/>
    <x v="3"/>
  </r>
  <r>
    <s v="ORD115231"/>
    <x v="1"/>
    <x v="4"/>
    <n v="830.94"/>
    <n v="0.37"/>
    <n v="307.44780000000003"/>
    <n v="523.49220000000003"/>
    <n v="1"/>
    <x v="399"/>
    <d v="2023-04-27T00:00:00"/>
    <x v="2"/>
    <x v="1"/>
    <n v="105.15"/>
    <x v="2"/>
  </r>
  <r>
    <s v="ORD108987"/>
    <x v="1"/>
    <x v="3"/>
    <n v="836.43"/>
    <n v="0"/>
    <n v="0"/>
    <n v="836.43"/>
    <n v="1"/>
    <x v="508"/>
    <d v="2024-08-12T00:00:00"/>
    <x v="1"/>
    <x v="2"/>
    <n v="143.56"/>
    <x v="1"/>
  </r>
  <r>
    <s v="ORD105230"/>
    <x v="0"/>
    <x v="0"/>
    <n v="838.1"/>
    <n v="0.24"/>
    <n v="201.14400000000001"/>
    <n v="636.95600000000002"/>
    <n v="1"/>
    <x v="285"/>
    <d v="2024-07-12T00:00:00"/>
    <x v="0"/>
    <x v="2"/>
    <n v="247.77"/>
    <x v="3"/>
  </r>
  <r>
    <s v="ORD102633"/>
    <x v="3"/>
    <x v="0"/>
    <n v="840.74"/>
    <n v="0.43"/>
    <n v="361.51819999999998"/>
    <n v="479.22180000000003"/>
    <n v="1"/>
    <x v="629"/>
    <d v="2023-07-01T00:00:00"/>
    <x v="0"/>
    <x v="2"/>
    <n v="135.44"/>
    <x v="1"/>
  </r>
  <r>
    <s v="ORD109452"/>
    <x v="3"/>
    <x v="2"/>
    <n v="842.82"/>
    <n v="0.42"/>
    <n v="353.98439999999999"/>
    <n v="488.83560000000006"/>
    <n v="1"/>
    <x v="462"/>
    <d v="2023-01-29T00:00:00"/>
    <x v="1"/>
    <x v="0"/>
    <n v="74.22"/>
    <x v="2"/>
  </r>
  <r>
    <s v="ORD101587"/>
    <x v="1"/>
    <x v="0"/>
    <n v="847.61"/>
    <n v="0.2"/>
    <n v="169.52200000000002"/>
    <n v="678.08799999999997"/>
    <n v="1"/>
    <x v="646"/>
    <d v="2024-03-02T00:00:00"/>
    <x v="0"/>
    <x v="2"/>
    <n v="115.75"/>
    <x v="3"/>
  </r>
  <r>
    <s v="ORD102070"/>
    <x v="1"/>
    <x v="1"/>
    <n v="854.39"/>
    <n v="0.28999999999999998"/>
    <n v="247.77309999999997"/>
    <n v="606.61689999999999"/>
    <n v="1"/>
    <x v="201"/>
    <d v="2023-04-17T00:00:00"/>
    <x v="0"/>
    <x v="2"/>
    <n v="225.05"/>
    <x v="5"/>
  </r>
  <r>
    <s v="ORD115214"/>
    <x v="3"/>
    <x v="1"/>
    <n v="854.54"/>
    <n v="0.34"/>
    <n v="290.54360000000003"/>
    <n v="563.99639999999999"/>
    <n v="1"/>
    <x v="315"/>
    <d v="2023-12-04T00:00:00"/>
    <x v="2"/>
    <x v="1"/>
    <n v="193.21"/>
    <x v="5"/>
  </r>
  <r>
    <s v="ORD104198"/>
    <x v="0"/>
    <x v="0"/>
    <n v="855.58"/>
    <n v="0.38"/>
    <n v="325.12040000000002"/>
    <n v="530.45960000000002"/>
    <n v="1"/>
    <x v="502"/>
    <d v="2024-11-29T00:00:00"/>
    <x v="0"/>
    <x v="1"/>
    <n v="136.08000000000001"/>
    <x v="0"/>
  </r>
  <r>
    <s v="ORD102492"/>
    <x v="3"/>
    <x v="1"/>
    <n v="856.86"/>
    <n v="0.15"/>
    <n v="128.529"/>
    <n v="728.33100000000002"/>
    <n v="1"/>
    <x v="694"/>
    <d v="2024-10-12T00:00:00"/>
    <x v="1"/>
    <x v="2"/>
    <n v="183.37"/>
    <x v="1"/>
  </r>
  <r>
    <s v="ORD107455"/>
    <x v="0"/>
    <x v="3"/>
    <n v="861.93"/>
    <n v="0.25"/>
    <n v="215.48249999999999"/>
    <n v="646.44749999999999"/>
    <n v="1"/>
    <x v="492"/>
    <d v="2024-12-23T00:00:00"/>
    <x v="2"/>
    <x v="2"/>
    <n v="56.51"/>
    <x v="2"/>
  </r>
  <r>
    <s v="ORD102713"/>
    <x v="3"/>
    <x v="0"/>
    <n v="864.64"/>
    <n v="0.01"/>
    <n v="8.6463999999999999"/>
    <n v="855.99360000000001"/>
    <n v="1"/>
    <x v="277"/>
    <d v="2024-07-30T00:00:00"/>
    <x v="0"/>
    <x v="1"/>
    <n v="61.02"/>
    <x v="5"/>
  </r>
  <r>
    <s v="ORD110749"/>
    <x v="3"/>
    <x v="2"/>
    <n v="869.44"/>
    <n v="0.08"/>
    <n v="69.555199999999999"/>
    <n v="799.88480000000004"/>
    <n v="1"/>
    <x v="464"/>
    <d v="2023-11-10T00:00:00"/>
    <x v="0"/>
    <x v="1"/>
    <n v="232.37"/>
    <x v="3"/>
  </r>
  <r>
    <s v="ORD107787"/>
    <x v="0"/>
    <x v="1"/>
    <n v="869.5"/>
    <n v="7.0000000000000007E-2"/>
    <n v="60.865000000000009"/>
    <n v="808.63499999999999"/>
    <n v="1"/>
    <x v="713"/>
    <d v="2023-05-12T00:00:00"/>
    <x v="1"/>
    <x v="0"/>
    <n v="228.46"/>
    <x v="1"/>
  </r>
  <r>
    <s v="ORD108293"/>
    <x v="0"/>
    <x v="2"/>
    <n v="878.6"/>
    <n v="0.14000000000000001"/>
    <n v="123.00400000000002"/>
    <n v="755.596"/>
    <n v="1"/>
    <x v="27"/>
    <d v="2024-12-26T00:00:00"/>
    <x v="0"/>
    <x v="0"/>
    <n v="52.42"/>
    <x v="4"/>
  </r>
  <r>
    <s v="ORD104631"/>
    <x v="0"/>
    <x v="0"/>
    <n v="878.64"/>
    <n v="0.27"/>
    <n v="237.23280000000003"/>
    <n v="641.40719999999999"/>
    <n v="1"/>
    <x v="583"/>
    <d v="2023-10-09T00:00:00"/>
    <x v="1"/>
    <x v="0"/>
    <n v="240.42"/>
    <x v="1"/>
  </r>
  <r>
    <s v="ORD111173"/>
    <x v="2"/>
    <x v="3"/>
    <n v="886.46"/>
    <n v="7.0000000000000007E-2"/>
    <n v="62.052200000000006"/>
    <n v="824.40780000000007"/>
    <n v="1"/>
    <x v="588"/>
    <d v="2024-04-24T00:00:00"/>
    <x v="0"/>
    <x v="1"/>
    <n v="211.53"/>
    <x v="2"/>
  </r>
  <r>
    <s v="ORD110767"/>
    <x v="3"/>
    <x v="0"/>
    <n v="889.55"/>
    <n v="0.35"/>
    <n v="311.34249999999997"/>
    <n v="578.20749999999998"/>
    <n v="1"/>
    <x v="221"/>
    <d v="2024-06-02T00:00:00"/>
    <x v="2"/>
    <x v="1"/>
    <n v="132.47999999999999"/>
    <x v="3"/>
  </r>
  <r>
    <s v="ORD100483"/>
    <x v="2"/>
    <x v="1"/>
    <n v="892.86"/>
    <n v="0.11"/>
    <n v="98.214600000000004"/>
    <n v="794.6454"/>
    <n v="1"/>
    <x v="139"/>
    <d v="2023-02-05T00:00:00"/>
    <x v="1"/>
    <x v="1"/>
    <n v="74.44"/>
    <x v="0"/>
  </r>
  <r>
    <s v="ORD101925"/>
    <x v="1"/>
    <x v="2"/>
    <n v="894.51"/>
    <n v="0.27"/>
    <n v="241.51770000000002"/>
    <n v="652.9923"/>
    <n v="1"/>
    <x v="395"/>
    <d v="2023-06-30T00:00:00"/>
    <x v="0"/>
    <x v="0"/>
    <n v="242.35"/>
    <x v="5"/>
  </r>
  <r>
    <s v="ORD101162"/>
    <x v="2"/>
    <x v="1"/>
    <n v="894.69"/>
    <n v="0.34"/>
    <n v="304.19460000000004"/>
    <n v="590.49540000000002"/>
    <n v="1"/>
    <x v="448"/>
    <d v="2023-04-07T00:00:00"/>
    <x v="0"/>
    <x v="2"/>
    <n v="75.040000000000006"/>
    <x v="5"/>
  </r>
  <r>
    <s v="ORD106453"/>
    <x v="2"/>
    <x v="0"/>
    <n v="896.62"/>
    <n v="0.46"/>
    <n v="412.4452"/>
    <n v="484.1748"/>
    <n v="1"/>
    <x v="591"/>
    <d v="2023-03-24T00:00:00"/>
    <x v="1"/>
    <x v="1"/>
    <n v="268.77999999999997"/>
    <x v="2"/>
  </r>
  <r>
    <s v="ORD104240"/>
    <x v="3"/>
    <x v="1"/>
    <n v="903.65"/>
    <n v="0.47"/>
    <n v="424.71549999999996"/>
    <n v="478.93450000000001"/>
    <n v="1"/>
    <x v="527"/>
    <d v="2024-01-31T00:00:00"/>
    <x v="1"/>
    <x v="2"/>
    <n v="121.51"/>
    <x v="4"/>
  </r>
  <r>
    <s v="ORD109816"/>
    <x v="0"/>
    <x v="0"/>
    <n v="905.74"/>
    <n v="0.41"/>
    <n v="371.35339999999997"/>
    <n v="534.38660000000004"/>
    <n v="1"/>
    <x v="628"/>
    <d v="2024-08-05T00:00:00"/>
    <x v="0"/>
    <x v="0"/>
    <n v="265.81"/>
    <x v="4"/>
  </r>
  <r>
    <s v="ORD115185"/>
    <x v="3"/>
    <x v="1"/>
    <n v="907"/>
    <n v="0.14000000000000001"/>
    <n v="126.98000000000002"/>
    <n v="780.02"/>
    <n v="1"/>
    <x v="634"/>
    <d v="2023-09-30T00:00:00"/>
    <x v="1"/>
    <x v="1"/>
    <n v="232.47"/>
    <x v="1"/>
  </r>
  <r>
    <s v="ORD113215"/>
    <x v="3"/>
    <x v="2"/>
    <n v="910.44"/>
    <n v="0.33"/>
    <n v="300.44520000000006"/>
    <n v="609.99479999999994"/>
    <n v="1"/>
    <x v="433"/>
    <d v="2023-04-17T00:00:00"/>
    <x v="2"/>
    <x v="2"/>
    <n v="72.239999999999995"/>
    <x v="3"/>
  </r>
  <r>
    <s v="ORD101258"/>
    <x v="3"/>
    <x v="3"/>
    <n v="911.3"/>
    <n v="0.12"/>
    <n v="109.35599999999999"/>
    <n v="801.94399999999996"/>
    <n v="1"/>
    <x v="533"/>
    <d v="2024-10-24T00:00:00"/>
    <x v="2"/>
    <x v="0"/>
    <n v="131.99"/>
    <x v="0"/>
  </r>
  <r>
    <s v="ORD100239"/>
    <x v="3"/>
    <x v="3"/>
    <n v="915.94"/>
    <n v="0.25"/>
    <n v="228.98500000000001"/>
    <n v="686.95500000000004"/>
    <n v="1"/>
    <x v="632"/>
    <d v="2024-10-07T00:00:00"/>
    <x v="0"/>
    <x v="2"/>
    <n v="83.32"/>
    <x v="1"/>
  </r>
  <r>
    <s v="ORD108494"/>
    <x v="0"/>
    <x v="4"/>
    <n v="917.11"/>
    <n v="0.18"/>
    <n v="165.07980000000001"/>
    <n v="752.03020000000004"/>
    <n v="1"/>
    <x v="32"/>
    <d v="2024-10-24T00:00:00"/>
    <x v="2"/>
    <x v="2"/>
    <n v="272.82"/>
    <x v="0"/>
  </r>
  <r>
    <s v="ORD101761"/>
    <x v="0"/>
    <x v="1"/>
    <n v="917.36"/>
    <n v="0.27"/>
    <n v="247.68720000000002"/>
    <n v="669.67280000000005"/>
    <n v="1"/>
    <x v="647"/>
    <d v="2023-02-28T00:00:00"/>
    <x v="0"/>
    <x v="2"/>
    <n v="252.93"/>
    <x v="0"/>
  </r>
  <r>
    <s v="ORD103380"/>
    <x v="1"/>
    <x v="4"/>
    <n v="920.91"/>
    <n v="0.19"/>
    <n v="174.97290000000001"/>
    <n v="745.93709999999999"/>
    <n v="1"/>
    <x v="91"/>
    <d v="2024-06-11T00:00:00"/>
    <x v="2"/>
    <x v="1"/>
    <n v="264.62"/>
    <x v="5"/>
  </r>
  <r>
    <s v="ORD113995"/>
    <x v="2"/>
    <x v="1"/>
    <n v="925.25"/>
    <n v="0.23"/>
    <n v="212.8075"/>
    <n v="712.4425"/>
    <n v="1"/>
    <x v="513"/>
    <d v="2023-08-07T00:00:00"/>
    <x v="1"/>
    <x v="0"/>
    <n v="75.14"/>
    <x v="2"/>
  </r>
  <r>
    <s v="ORD111566"/>
    <x v="3"/>
    <x v="2"/>
    <n v="928.89"/>
    <n v="0.42"/>
    <n v="390.13380000000001"/>
    <n v="538.75620000000004"/>
    <n v="1"/>
    <x v="349"/>
    <d v="2024-07-23T00:00:00"/>
    <x v="0"/>
    <x v="0"/>
    <n v="188.38"/>
    <x v="1"/>
  </r>
  <r>
    <s v="ORD113797"/>
    <x v="2"/>
    <x v="2"/>
    <n v="937.32"/>
    <n v="0.08"/>
    <n v="74.985600000000005"/>
    <n v="862.33440000000007"/>
    <n v="1"/>
    <x v="232"/>
    <d v="2024-12-31T00:00:00"/>
    <x v="1"/>
    <x v="2"/>
    <n v="208.43"/>
    <x v="4"/>
  </r>
  <r>
    <s v="ORD108872"/>
    <x v="1"/>
    <x v="1"/>
    <n v="937.6"/>
    <n v="0.24"/>
    <n v="225.024"/>
    <n v="712.57600000000002"/>
    <n v="1"/>
    <x v="686"/>
    <d v="2023-09-25T00:00:00"/>
    <x v="1"/>
    <x v="2"/>
    <n v="67.069999999999993"/>
    <x v="4"/>
  </r>
  <r>
    <s v="ORD101924"/>
    <x v="2"/>
    <x v="1"/>
    <n v="943.65"/>
    <n v="0.48"/>
    <n v="452.952"/>
    <n v="490.69799999999998"/>
    <n v="1"/>
    <x v="704"/>
    <d v="2023-02-24T00:00:00"/>
    <x v="2"/>
    <x v="2"/>
    <n v="258.27999999999997"/>
    <x v="4"/>
  </r>
  <r>
    <s v="ORD113133"/>
    <x v="1"/>
    <x v="3"/>
    <n v="954.84"/>
    <n v="0.42"/>
    <n v="401.03280000000001"/>
    <n v="553.80719999999997"/>
    <n v="1"/>
    <x v="558"/>
    <d v="2023-02-10T00:00:00"/>
    <x v="0"/>
    <x v="2"/>
    <n v="86.03"/>
    <x v="2"/>
  </r>
  <r>
    <s v="ORD113623"/>
    <x v="0"/>
    <x v="0"/>
    <n v="956.62"/>
    <n v="0.19"/>
    <n v="181.7578"/>
    <n v="774.86220000000003"/>
    <n v="1"/>
    <x v="25"/>
    <d v="2023-01-15T00:00:00"/>
    <x v="1"/>
    <x v="0"/>
    <n v="110.96"/>
    <x v="4"/>
  </r>
  <r>
    <s v="ORD101095"/>
    <x v="2"/>
    <x v="4"/>
    <n v="958.81"/>
    <n v="0.26"/>
    <n v="249.29059999999998"/>
    <n v="709.51939999999991"/>
    <n v="1"/>
    <x v="607"/>
    <d v="2024-01-23T00:00:00"/>
    <x v="0"/>
    <x v="2"/>
    <n v="157.91999999999999"/>
    <x v="5"/>
  </r>
  <r>
    <s v="ORD106708"/>
    <x v="0"/>
    <x v="2"/>
    <n v="961.61"/>
    <n v="0.02"/>
    <n v="19.232200000000002"/>
    <n v="942.37779999999998"/>
    <n v="1"/>
    <x v="57"/>
    <d v="2024-02-07T00:00:00"/>
    <x v="2"/>
    <x v="0"/>
    <n v="75.33"/>
    <x v="5"/>
  </r>
  <r>
    <s v="ORD109685"/>
    <x v="1"/>
    <x v="3"/>
    <n v="968.57"/>
    <n v="0.22"/>
    <n v="213.08540000000002"/>
    <n v="755.4846"/>
    <n v="1"/>
    <x v="422"/>
    <d v="2023-11-15T00:00:00"/>
    <x v="2"/>
    <x v="0"/>
    <n v="202.07"/>
    <x v="0"/>
  </r>
  <r>
    <s v="ORD114713"/>
    <x v="1"/>
    <x v="0"/>
    <n v="974.66"/>
    <n v="0.17"/>
    <n v="165.69220000000001"/>
    <n v="808.9677999999999"/>
    <n v="1"/>
    <x v="10"/>
    <d v="2023-12-13T00:00:00"/>
    <x v="2"/>
    <x v="1"/>
    <n v="223.59"/>
    <x v="3"/>
  </r>
  <r>
    <s v="ORD103362"/>
    <x v="3"/>
    <x v="4"/>
    <n v="980.56"/>
    <n v="0.18"/>
    <n v="176.50079999999997"/>
    <n v="804.05919999999992"/>
    <n v="1"/>
    <x v="1"/>
    <d v="2023-09-13T00:00:00"/>
    <x v="2"/>
    <x v="2"/>
    <n v="195.77"/>
    <x v="3"/>
  </r>
  <r>
    <s v="ORD114896"/>
    <x v="1"/>
    <x v="2"/>
    <n v="982.39"/>
    <n v="0.15"/>
    <n v="147.35849999999999"/>
    <n v="835.03150000000005"/>
    <n v="1"/>
    <x v="652"/>
    <d v="2023-08-04T00:00:00"/>
    <x v="1"/>
    <x v="1"/>
    <n v="220.39"/>
    <x v="2"/>
  </r>
  <r>
    <s v="ORD102431"/>
    <x v="3"/>
    <x v="4"/>
    <n v="983.16"/>
    <n v="0.43"/>
    <n v="422.75880000000001"/>
    <n v="560.40120000000002"/>
    <n v="1"/>
    <x v="562"/>
    <d v="2024-03-28T00:00:00"/>
    <x v="0"/>
    <x v="2"/>
    <n v="287.77"/>
    <x v="4"/>
  </r>
  <r>
    <s v="ORD101683"/>
    <x v="1"/>
    <x v="1"/>
    <n v="988.89"/>
    <n v="0.09"/>
    <n v="89.000099999999989"/>
    <n v="899.88990000000001"/>
    <n v="1"/>
    <x v="516"/>
    <d v="2023-12-13T00:00:00"/>
    <x v="0"/>
    <x v="2"/>
    <n v="144.57"/>
    <x v="3"/>
  </r>
  <r>
    <s v="ORD113925"/>
    <x v="3"/>
    <x v="3"/>
    <n v="990.8"/>
    <n v="0.1"/>
    <n v="99.08"/>
    <n v="891.71999999999991"/>
    <n v="1"/>
    <x v="160"/>
    <d v="2024-07-02T00:00:00"/>
    <x v="1"/>
    <x v="1"/>
    <n v="81.25"/>
    <x v="1"/>
  </r>
  <r>
    <s v="ORD100183"/>
    <x v="0"/>
    <x v="4"/>
    <n v="992.34"/>
    <n v="0.42"/>
    <n v="416.78280000000001"/>
    <n v="575.55719999999997"/>
    <n v="1"/>
    <x v="166"/>
    <d v="2023-11-19T00:00:00"/>
    <x v="1"/>
    <x v="2"/>
    <n v="255.64"/>
    <x v="5"/>
  </r>
  <r>
    <s v="ORD100741"/>
    <x v="2"/>
    <x v="3"/>
    <n v="993.5"/>
    <n v="0.38"/>
    <n v="377.53000000000003"/>
    <n v="615.97"/>
    <n v="1"/>
    <x v="669"/>
    <d v="2024-11-05T00:00:00"/>
    <x v="1"/>
    <x v="2"/>
    <n v="292.41000000000003"/>
    <x v="5"/>
  </r>
  <r>
    <s v="ORD110640"/>
    <x v="2"/>
    <x v="3"/>
    <n v="996.36"/>
    <n v="0.18"/>
    <n v="179.34479999999999"/>
    <n v="817.01520000000005"/>
    <n v="1"/>
    <x v="482"/>
    <d v="2023-03-24T00:00:00"/>
    <x v="2"/>
    <x v="2"/>
    <n v="185.35"/>
    <x v="1"/>
  </r>
  <r>
    <s v="ORD107465"/>
    <x v="0"/>
    <x v="0"/>
    <n v="997.45"/>
    <n v="0.12"/>
    <n v="119.694"/>
    <n v="877.75600000000009"/>
    <n v="1"/>
    <x v="293"/>
    <d v="2024-01-08T00:00:00"/>
    <x v="1"/>
    <x v="1"/>
    <n v="275.54000000000002"/>
    <x v="5"/>
  </r>
  <r>
    <s v="ORD108348"/>
    <x v="2"/>
    <x v="0"/>
    <n v="999.16"/>
    <n v="0.41"/>
    <n v="409.65559999999994"/>
    <n v="589.50440000000003"/>
    <n v="1"/>
    <x v="414"/>
    <d v="2024-02-16T00:00:00"/>
    <x v="1"/>
    <x v="0"/>
    <n v="297.68"/>
    <x v="5"/>
  </r>
  <r>
    <s v="ORD111026"/>
    <x v="1"/>
    <x v="3"/>
    <n v="1002.35"/>
    <n v="0.22"/>
    <n v="220.517"/>
    <n v="781.83300000000008"/>
    <n v="1"/>
    <x v="311"/>
    <d v="2023-09-10T00:00:00"/>
    <x v="0"/>
    <x v="2"/>
    <n v="267.95999999999998"/>
    <x v="0"/>
  </r>
  <r>
    <s v="ORD111320"/>
    <x v="3"/>
    <x v="1"/>
    <n v="1004.52"/>
    <n v="0.46"/>
    <n v="462.07920000000001"/>
    <n v="542.44079999999997"/>
    <n v="1"/>
    <x v="532"/>
    <d v="2024-01-26T00:00:00"/>
    <x v="1"/>
    <x v="0"/>
    <n v="92.96"/>
    <x v="3"/>
  </r>
  <r>
    <s v="ORD114400"/>
    <x v="3"/>
    <x v="2"/>
    <n v="1004.7"/>
    <n v="0.25"/>
    <n v="251.17500000000001"/>
    <n v="753.52500000000009"/>
    <n v="1"/>
    <x v="352"/>
    <d v="2024-04-26T00:00:00"/>
    <x v="1"/>
    <x v="2"/>
    <n v="86.42"/>
    <x v="3"/>
  </r>
  <r>
    <s v="ORD105133"/>
    <x v="2"/>
    <x v="2"/>
    <n v="1005.02"/>
    <n v="0.26"/>
    <n v="261.30520000000001"/>
    <n v="743.71479999999997"/>
    <n v="1"/>
    <x v="152"/>
    <d v="2024-09-09T00:00:00"/>
    <x v="0"/>
    <x v="1"/>
    <n v="125.1"/>
    <x v="5"/>
  </r>
  <r>
    <s v="ORD104495"/>
    <x v="1"/>
    <x v="3"/>
    <n v="1005.21"/>
    <n v="0.13"/>
    <n v="130.6773"/>
    <n v="874.53269999999998"/>
    <n v="1"/>
    <x v="429"/>
    <d v="2023-09-16T00:00:00"/>
    <x v="1"/>
    <x v="2"/>
    <n v="177.64"/>
    <x v="2"/>
  </r>
  <r>
    <s v="ORD104393"/>
    <x v="2"/>
    <x v="0"/>
    <n v="1007.07"/>
    <n v="0.32"/>
    <n v="322.26240000000001"/>
    <n v="684.80760000000009"/>
    <n v="1"/>
    <x v="187"/>
    <d v="2024-12-31T00:00:00"/>
    <x v="1"/>
    <x v="2"/>
    <n v="292.60000000000002"/>
    <x v="3"/>
  </r>
  <r>
    <s v="ORD104614"/>
    <x v="1"/>
    <x v="4"/>
    <n v="1012.43"/>
    <n v="0.19"/>
    <n v="192.36169999999998"/>
    <n v="820.06829999999991"/>
    <n v="1"/>
    <x v="393"/>
    <d v="2024-03-15T00:00:00"/>
    <x v="1"/>
    <x v="1"/>
    <n v="125.06"/>
    <x v="5"/>
  </r>
  <r>
    <s v="ORD110627"/>
    <x v="2"/>
    <x v="1"/>
    <n v="1013.48"/>
    <n v="0.08"/>
    <n v="81.078400000000002"/>
    <n v="932.40160000000003"/>
    <n v="1"/>
    <x v="598"/>
    <d v="2024-10-29T00:00:00"/>
    <x v="1"/>
    <x v="1"/>
    <n v="109.22"/>
    <x v="3"/>
  </r>
  <r>
    <s v="ORD103390"/>
    <x v="3"/>
    <x v="0"/>
    <n v="1014.74"/>
    <n v="0.46"/>
    <n v="466.78040000000004"/>
    <n v="547.95959999999991"/>
    <n v="1"/>
    <x v="572"/>
    <d v="2024-03-12T00:00:00"/>
    <x v="0"/>
    <x v="0"/>
    <n v="175.12"/>
    <x v="2"/>
  </r>
  <r>
    <s v="ORD111091"/>
    <x v="2"/>
    <x v="0"/>
    <n v="1016.06"/>
    <n v="0.15"/>
    <n v="152.40899999999999"/>
    <n v="863.65099999999995"/>
    <n v="1"/>
    <x v="163"/>
    <d v="2024-08-04T00:00:00"/>
    <x v="0"/>
    <x v="2"/>
    <n v="275.24"/>
    <x v="2"/>
  </r>
  <r>
    <s v="ORD102895"/>
    <x v="0"/>
    <x v="0"/>
    <n v="1016.53"/>
    <n v="7.0000000000000007E-2"/>
    <n v="71.1571"/>
    <n v="945.37289999999996"/>
    <n v="1"/>
    <x v="370"/>
    <d v="2024-09-10T00:00:00"/>
    <x v="2"/>
    <x v="1"/>
    <n v="181.55"/>
    <x v="1"/>
  </r>
  <r>
    <s v="ORD114804"/>
    <x v="0"/>
    <x v="1"/>
    <n v="1017.84"/>
    <n v="0.43"/>
    <n v="437.6712"/>
    <n v="580.16880000000003"/>
    <n v="1"/>
    <x v="354"/>
    <d v="2023-08-25T00:00:00"/>
    <x v="2"/>
    <x v="2"/>
    <n v="156.72"/>
    <x v="3"/>
  </r>
  <r>
    <s v="ORD112306"/>
    <x v="2"/>
    <x v="4"/>
    <n v="1027.8499999999999"/>
    <n v="0.31"/>
    <n v="318.63349999999997"/>
    <n v="709.2165"/>
    <n v="1"/>
    <x v="392"/>
    <d v="2024-01-09T00:00:00"/>
    <x v="2"/>
    <x v="2"/>
    <n v="238.97"/>
    <x v="2"/>
  </r>
  <r>
    <s v="ORD105233"/>
    <x v="0"/>
    <x v="2"/>
    <n v="1028.0899999999999"/>
    <n v="0.45"/>
    <n v="462.64049999999997"/>
    <n v="565.44949999999994"/>
    <n v="1"/>
    <x v="446"/>
    <d v="2023-04-27T00:00:00"/>
    <x v="1"/>
    <x v="0"/>
    <n v="122.32"/>
    <x v="0"/>
  </r>
  <r>
    <s v="ORD115228"/>
    <x v="0"/>
    <x v="2"/>
    <n v="1029.6500000000001"/>
    <n v="0.01"/>
    <n v="10.296500000000002"/>
    <n v="1019.3535000000001"/>
    <n v="1"/>
    <x v="492"/>
    <d v="2024-12-29T00:00:00"/>
    <x v="1"/>
    <x v="1"/>
    <n v="171.71"/>
    <x v="1"/>
  </r>
  <r>
    <s v="ORD100627"/>
    <x v="2"/>
    <x v="0"/>
    <n v="1031.9100000000001"/>
    <n v="0.33"/>
    <n v="340.53030000000007"/>
    <n v="691.37969999999996"/>
    <n v="1"/>
    <x v="159"/>
    <d v="2024-02-27T00:00:00"/>
    <x v="0"/>
    <x v="0"/>
    <n v="200.95"/>
    <x v="4"/>
  </r>
  <r>
    <s v="ORD101137"/>
    <x v="2"/>
    <x v="2"/>
    <n v="1032.3499999999999"/>
    <n v="0.47"/>
    <n v="485.20449999999994"/>
    <n v="547.14549999999997"/>
    <n v="1"/>
    <x v="23"/>
    <d v="2024-05-28T00:00:00"/>
    <x v="1"/>
    <x v="0"/>
    <n v="73.75"/>
    <x v="2"/>
  </r>
  <r>
    <s v="ORD100291"/>
    <x v="0"/>
    <x v="4"/>
    <n v="1035.75"/>
    <n v="0.3"/>
    <n v="310.72499999999997"/>
    <n v="725.02500000000009"/>
    <n v="1"/>
    <x v="486"/>
    <d v="2023-12-21T00:00:00"/>
    <x v="0"/>
    <x v="0"/>
    <n v="154.19"/>
    <x v="3"/>
  </r>
  <r>
    <s v="ORD104964"/>
    <x v="3"/>
    <x v="3"/>
    <n v="1039.08"/>
    <n v="0.47"/>
    <n v="488.36759999999992"/>
    <n v="550.7124"/>
    <n v="1"/>
    <x v="469"/>
    <d v="2023-01-14T00:00:00"/>
    <x v="0"/>
    <x v="1"/>
    <n v="59.74"/>
    <x v="5"/>
  </r>
  <r>
    <s v="ORD106276"/>
    <x v="2"/>
    <x v="1"/>
    <n v="1047.49"/>
    <n v="0.46"/>
    <n v="481.84540000000004"/>
    <n v="565.64459999999997"/>
    <n v="1"/>
    <x v="218"/>
    <d v="2024-11-07T00:00:00"/>
    <x v="1"/>
    <x v="0"/>
    <n v="60.24"/>
    <x v="0"/>
  </r>
  <r>
    <s v="ORD115197"/>
    <x v="2"/>
    <x v="0"/>
    <n v="1054.01"/>
    <n v="0.13"/>
    <n v="137.0213"/>
    <n v="916.98869999999999"/>
    <n v="1"/>
    <x v="20"/>
    <d v="2023-01-16T00:00:00"/>
    <x v="1"/>
    <x v="1"/>
    <n v="293.63"/>
    <x v="5"/>
  </r>
  <r>
    <s v="ORD101807"/>
    <x v="1"/>
    <x v="0"/>
    <n v="1055.6300000000001"/>
    <n v="0.33"/>
    <n v="348.35790000000003"/>
    <n v="707.27210000000014"/>
    <n v="1"/>
    <x v="108"/>
    <d v="2023-10-20T00:00:00"/>
    <x v="1"/>
    <x v="1"/>
    <n v="73.83"/>
    <x v="0"/>
  </r>
  <r>
    <s v="ORD104187"/>
    <x v="3"/>
    <x v="1"/>
    <n v="1062.6099999999999"/>
    <n v="7.0000000000000007E-2"/>
    <n v="74.3827"/>
    <n v="988.2272999999999"/>
    <n v="1"/>
    <x v="565"/>
    <d v="2024-06-27T00:00:00"/>
    <x v="0"/>
    <x v="0"/>
    <n v="69.02"/>
    <x v="5"/>
  </r>
  <r>
    <s v="ORD107139"/>
    <x v="2"/>
    <x v="3"/>
    <n v="1063.8399999999999"/>
    <n v="0.43"/>
    <n v="457.45119999999997"/>
    <n v="606.38879999999995"/>
    <n v="1"/>
    <x v="693"/>
    <d v="2023-07-14T00:00:00"/>
    <x v="0"/>
    <x v="2"/>
    <n v="157.16"/>
    <x v="0"/>
  </r>
  <r>
    <s v="ORD102184"/>
    <x v="1"/>
    <x v="2"/>
    <n v="1064.6500000000001"/>
    <n v="0.26"/>
    <n v="276.80900000000003"/>
    <n v="787.84100000000012"/>
    <n v="1"/>
    <x v="598"/>
    <d v="2024-10-28T00:00:00"/>
    <x v="2"/>
    <x v="2"/>
    <n v="102.32"/>
    <x v="4"/>
  </r>
  <r>
    <s v="ORD103312"/>
    <x v="1"/>
    <x v="4"/>
    <n v="1074.81"/>
    <n v="0.37"/>
    <n v="397.67969999999997"/>
    <n v="677.13030000000003"/>
    <n v="1"/>
    <x v="607"/>
    <d v="2024-01-27T00:00:00"/>
    <x v="2"/>
    <x v="1"/>
    <n v="312.01"/>
    <x v="2"/>
  </r>
  <r>
    <s v="ORD102625"/>
    <x v="2"/>
    <x v="1"/>
    <n v="1075.32"/>
    <n v="0.46"/>
    <n v="494.6472"/>
    <n v="580.67279999999994"/>
    <n v="1"/>
    <x v="618"/>
    <d v="2024-01-07T00:00:00"/>
    <x v="0"/>
    <x v="2"/>
    <n v="73.44"/>
    <x v="4"/>
  </r>
  <r>
    <s v="ORD106449"/>
    <x v="3"/>
    <x v="4"/>
    <n v="1078.53"/>
    <n v="0.16"/>
    <n v="172.56479999999999"/>
    <n v="905.96519999999998"/>
    <n v="1"/>
    <x v="259"/>
    <d v="2024-10-08T00:00:00"/>
    <x v="2"/>
    <x v="2"/>
    <n v="236.39"/>
    <x v="1"/>
  </r>
  <r>
    <s v="ORD107166"/>
    <x v="0"/>
    <x v="1"/>
    <n v="1081.19"/>
    <n v="0.18"/>
    <n v="194.61420000000001"/>
    <n v="886.57580000000007"/>
    <n v="1"/>
    <x v="540"/>
    <d v="2024-01-11T00:00:00"/>
    <x v="2"/>
    <x v="1"/>
    <n v="179.11"/>
    <x v="1"/>
  </r>
  <r>
    <s v="ORD103870"/>
    <x v="2"/>
    <x v="4"/>
    <n v="1081.32"/>
    <n v="0.14000000000000001"/>
    <n v="151.38480000000001"/>
    <n v="929.9351999999999"/>
    <n v="1"/>
    <x v="265"/>
    <d v="2023-10-16T00:00:00"/>
    <x v="0"/>
    <x v="0"/>
    <n v="123.66"/>
    <x v="5"/>
  </r>
  <r>
    <s v="ORD104723"/>
    <x v="3"/>
    <x v="2"/>
    <n v="1082.83"/>
    <n v="0.12"/>
    <n v="129.93959999999998"/>
    <n v="952.8904"/>
    <n v="1"/>
    <x v="146"/>
    <d v="2023-12-31T00:00:00"/>
    <x v="1"/>
    <x v="1"/>
    <n v="286.88"/>
    <x v="0"/>
  </r>
  <r>
    <s v="ORD113632"/>
    <x v="3"/>
    <x v="1"/>
    <n v="1087.58"/>
    <n v="0.06"/>
    <n v="65.254799999999989"/>
    <n v="1022.3252"/>
    <n v="1"/>
    <x v="452"/>
    <d v="2023-10-10T00:00:00"/>
    <x v="2"/>
    <x v="2"/>
    <n v="95.49"/>
    <x v="2"/>
  </r>
  <r>
    <s v="ORD104846"/>
    <x v="0"/>
    <x v="1"/>
    <n v="1087.9100000000001"/>
    <n v="0.42"/>
    <n v="456.92220000000003"/>
    <n v="630.98780000000011"/>
    <n v="1"/>
    <x v="691"/>
    <d v="2024-04-10T00:00:00"/>
    <x v="2"/>
    <x v="1"/>
    <n v="100.95"/>
    <x v="5"/>
  </r>
  <r>
    <s v="ORD112975"/>
    <x v="0"/>
    <x v="2"/>
    <n v="1091.8599999999999"/>
    <n v="0.21"/>
    <n v="229.29059999999998"/>
    <n v="862.56939999999986"/>
    <n v="1"/>
    <x v="338"/>
    <d v="2024-08-19T00:00:00"/>
    <x v="2"/>
    <x v="0"/>
    <n v="119.6"/>
    <x v="2"/>
  </r>
  <r>
    <s v="ORD111430"/>
    <x v="1"/>
    <x v="4"/>
    <n v="1094.27"/>
    <n v="7.0000000000000007E-2"/>
    <n v="76.5989"/>
    <n v="1017.6711"/>
    <n v="1"/>
    <x v="168"/>
    <d v="2024-04-14T00:00:00"/>
    <x v="2"/>
    <x v="0"/>
    <n v="239.43"/>
    <x v="5"/>
  </r>
  <r>
    <s v="ORD105796"/>
    <x v="0"/>
    <x v="1"/>
    <n v="1100.3"/>
    <n v="0.24"/>
    <n v="264.072"/>
    <n v="836.22799999999995"/>
    <n v="1"/>
    <x v="182"/>
    <d v="2024-10-28T00:00:00"/>
    <x v="0"/>
    <x v="0"/>
    <n v="251.15"/>
    <x v="3"/>
  </r>
  <r>
    <s v="ORD103243"/>
    <x v="2"/>
    <x v="4"/>
    <n v="1102.08"/>
    <n v="0.14000000000000001"/>
    <n v="154.2912"/>
    <n v="947.78879999999992"/>
    <n v="1"/>
    <x v="248"/>
    <d v="2024-11-10T00:00:00"/>
    <x v="2"/>
    <x v="1"/>
    <n v="126.75"/>
    <x v="1"/>
  </r>
  <r>
    <s v="ORD102930"/>
    <x v="2"/>
    <x v="2"/>
    <n v="1111.55"/>
    <n v="0.38"/>
    <n v="422.38900000000001"/>
    <n v="689.16099999999994"/>
    <n v="1"/>
    <x v="238"/>
    <d v="2023-03-17T00:00:00"/>
    <x v="0"/>
    <x v="1"/>
    <n v="142.58000000000001"/>
    <x v="1"/>
  </r>
  <r>
    <s v="ORD101325"/>
    <x v="1"/>
    <x v="4"/>
    <n v="1113.51"/>
    <n v="0.04"/>
    <n v="44.540399999999998"/>
    <n v="1068.9695999999999"/>
    <n v="1"/>
    <x v="237"/>
    <d v="2024-08-04T00:00:00"/>
    <x v="0"/>
    <x v="1"/>
    <n v="144.96"/>
    <x v="3"/>
  </r>
  <r>
    <s v="ORD112531"/>
    <x v="3"/>
    <x v="4"/>
    <n v="1115.06"/>
    <n v="0.28999999999999998"/>
    <n v="323.36739999999998"/>
    <n v="791.69259999999997"/>
    <n v="1"/>
    <x v="343"/>
    <d v="2023-06-11T00:00:00"/>
    <x v="1"/>
    <x v="2"/>
    <n v="132.94"/>
    <x v="3"/>
  </r>
  <r>
    <s v="ORD113289"/>
    <x v="0"/>
    <x v="3"/>
    <n v="1121.08"/>
    <n v="0.21"/>
    <n v="235.42679999999999"/>
    <n v="885.65319999999997"/>
    <n v="1"/>
    <x v="91"/>
    <d v="2024-06-14T00:00:00"/>
    <x v="2"/>
    <x v="1"/>
    <n v="171.57"/>
    <x v="0"/>
  </r>
  <r>
    <s v="ORD109619"/>
    <x v="3"/>
    <x v="3"/>
    <n v="1125.44"/>
    <n v="0.05"/>
    <n v="56.272000000000006"/>
    <n v="1069.1680000000001"/>
    <n v="1"/>
    <x v="540"/>
    <d v="2024-01-13T00:00:00"/>
    <x v="0"/>
    <x v="0"/>
    <n v="278.75"/>
    <x v="0"/>
  </r>
  <r>
    <s v="ORD108569"/>
    <x v="0"/>
    <x v="2"/>
    <n v="1126.28"/>
    <n v="0.43"/>
    <n v="484.30039999999997"/>
    <n v="641.9796"/>
    <n v="1"/>
    <x v="609"/>
    <d v="2023-10-05T00:00:00"/>
    <x v="1"/>
    <x v="1"/>
    <n v="213.91"/>
    <x v="1"/>
  </r>
  <r>
    <s v="ORD109704"/>
    <x v="2"/>
    <x v="4"/>
    <n v="1127.03"/>
    <n v="7.0000000000000007E-2"/>
    <n v="78.892099999999999"/>
    <n v="1048.1378999999999"/>
    <n v="1"/>
    <x v="559"/>
    <d v="2024-12-17T00:00:00"/>
    <x v="1"/>
    <x v="2"/>
    <n v="283.81"/>
    <x v="4"/>
  </r>
  <r>
    <s v="ORD109609"/>
    <x v="1"/>
    <x v="3"/>
    <n v="1128.3699999999999"/>
    <n v="0.19"/>
    <n v="214.39029999999997"/>
    <n v="913.97969999999987"/>
    <n v="1"/>
    <x v="260"/>
    <d v="2025-01-01T00:00:00"/>
    <x v="2"/>
    <x v="2"/>
    <n v="116.3"/>
    <x v="4"/>
  </r>
  <r>
    <s v="ORD111231"/>
    <x v="1"/>
    <x v="1"/>
    <n v="1128.56"/>
    <n v="7.0000000000000007E-2"/>
    <n v="78.999200000000002"/>
    <n v="1049.5608"/>
    <n v="1"/>
    <x v="601"/>
    <d v="2023-06-04T00:00:00"/>
    <x v="2"/>
    <x v="2"/>
    <n v="304.44"/>
    <x v="0"/>
  </r>
  <r>
    <s v="ORD102491"/>
    <x v="1"/>
    <x v="4"/>
    <n v="1129.52"/>
    <n v="0.01"/>
    <n v="11.295199999999999"/>
    <n v="1118.2248"/>
    <n v="1"/>
    <x v="226"/>
    <d v="2023-12-25T00:00:00"/>
    <x v="2"/>
    <x v="2"/>
    <n v="222.99"/>
    <x v="4"/>
  </r>
  <r>
    <s v="ORD113189"/>
    <x v="0"/>
    <x v="0"/>
    <n v="1132.48"/>
    <n v="0.12"/>
    <n v="135.89760000000001"/>
    <n v="996.58240000000001"/>
    <n v="1"/>
    <x v="133"/>
    <d v="2024-10-07T00:00:00"/>
    <x v="2"/>
    <x v="1"/>
    <n v="118.35"/>
    <x v="3"/>
  </r>
  <r>
    <s v="ORD109273"/>
    <x v="2"/>
    <x v="3"/>
    <n v="1133.69"/>
    <n v="0.17"/>
    <n v="192.72730000000001"/>
    <n v="940.96270000000004"/>
    <n v="1"/>
    <x v="91"/>
    <d v="2024-06-12T00:00:00"/>
    <x v="1"/>
    <x v="0"/>
    <n v="277.05"/>
    <x v="3"/>
  </r>
  <r>
    <s v="ORD113097"/>
    <x v="2"/>
    <x v="2"/>
    <n v="1134.32"/>
    <n v="7.0000000000000007E-2"/>
    <n v="79.4024"/>
    <n v="1054.9176"/>
    <n v="1"/>
    <x v="13"/>
    <d v="2024-12-27T00:00:00"/>
    <x v="0"/>
    <x v="1"/>
    <n v="220.03"/>
    <x v="4"/>
  </r>
  <r>
    <s v="ORD103082"/>
    <x v="3"/>
    <x v="2"/>
    <n v="1134.8900000000001"/>
    <n v="0.32"/>
    <n v="363.16480000000001"/>
    <n v="771.72520000000009"/>
    <n v="1"/>
    <x v="193"/>
    <d v="2023-06-25T00:00:00"/>
    <x v="0"/>
    <x v="0"/>
    <n v="301.67"/>
    <x v="4"/>
  </r>
  <r>
    <s v="ORD112292"/>
    <x v="2"/>
    <x v="1"/>
    <n v="1136.46"/>
    <n v="0.05"/>
    <n v="56.823000000000008"/>
    <n v="1079.6369999999999"/>
    <n v="1"/>
    <x v="122"/>
    <d v="2024-08-30T00:00:00"/>
    <x v="0"/>
    <x v="1"/>
    <n v="318.33"/>
    <x v="2"/>
  </r>
  <r>
    <s v="ORD104576"/>
    <x v="1"/>
    <x v="3"/>
    <n v="1139.43"/>
    <n v="0.1"/>
    <n v="113.94300000000001"/>
    <n v="1025.4870000000001"/>
    <n v="1"/>
    <x v="141"/>
    <d v="2024-02-07T00:00:00"/>
    <x v="2"/>
    <x v="1"/>
    <n v="197.03"/>
    <x v="1"/>
  </r>
  <r>
    <s v="ORD107924"/>
    <x v="1"/>
    <x v="1"/>
    <n v="1144.73"/>
    <n v="0.45"/>
    <n v="515.12850000000003"/>
    <n v="629.60149999999999"/>
    <n v="1"/>
    <x v="416"/>
    <d v="2024-05-04T00:00:00"/>
    <x v="0"/>
    <x v="1"/>
    <n v="97.27"/>
    <x v="4"/>
  </r>
  <r>
    <s v="ORD100411"/>
    <x v="3"/>
    <x v="3"/>
    <n v="1147.56"/>
    <n v="0.3"/>
    <n v="344.26799999999997"/>
    <n v="803.29199999999992"/>
    <n v="1"/>
    <x v="233"/>
    <d v="2023-05-05T00:00:00"/>
    <x v="0"/>
    <x v="0"/>
    <n v="199.91"/>
    <x v="3"/>
  </r>
  <r>
    <s v="ORD102387"/>
    <x v="3"/>
    <x v="1"/>
    <n v="1151.1500000000001"/>
    <n v="0.27"/>
    <n v="310.81050000000005"/>
    <n v="840.33950000000004"/>
    <n v="1"/>
    <x v="608"/>
    <d v="2023-01-28T00:00:00"/>
    <x v="1"/>
    <x v="2"/>
    <n v="331.24"/>
    <x v="5"/>
  </r>
  <r>
    <s v="ORD102962"/>
    <x v="3"/>
    <x v="2"/>
    <n v="1152.0999999999999"/>
    <n v="0.3"/>
    <n v="345.62999999999994"/>
    <n v="806.47"/>
    <n v="1"/>
    <x v="52"/>
    <d v="2023-04-15T00:00:00"/>
    <x v="2"/>
    <x v="1"/>
    <n v="112.35"/>
    <x v="5"/>
  </r>
  <r>
    <s v="ORD106293"/>
    <x v="1"/>
    <x v="4"/>
    <n v="1155.82"/>
    <n v="0.42"/>
    <n v="485.44439999999997"/>
    <n v="670.37559999999996"/>
    <n v="1"/>
    <x v="581"/>
    <d v="2023-09-12T00:00:00"/>
    <x v="1"/>
    <x v="1"/>
    <n v="254.95"/>
    <x v="0"/>
  </r>
  <r>
    <s v="ORD101739"/>
    <x v="0"/>
    <x v="1"/>
    <n v="1160.71"/>
    <n v="0.31"/>
    <n v="359.82010000000002"/>
    <n v="800.88990000000001"/>
    <n v="1"/>
    <x v="497"/>
    <d v="2023-11-01T00:00:00"/>
    <x v="2"/>
    <x v="1"/>
    <n v="226.54"/>
    <x v="5"/>
  </r>
  <r>
    <s v="ORD114744"/>
    <x v="0"/>
    <x v="4"/>
    <n v="1163.4100000000001"/>
    <n v="0.04"/>
    <n v="46.536400000000008"/>
    <n v="1116.8736000000001"/>
    <n v="1"/>
    <x v="221"/>
    <d v="2024-06-03T00:00:00"/>
    <x v="2"/>
    <x v="1"/>
    <n v="188.84"/>
    <x v="0"/>
  </r>
  <r>
    <s v="ORD105997"/>
    <x v="2"/>
    <x v="3"/>
    <n v="1167.9100000000001"/>
    <n v="0.42"/>
    <n v="490.5222"/>
    <n v="677.38780000000008"/>
    <n v="1"/>
    <x v="45"/>
    <d v="2023-05-30T00:00:00"/>
    <x v="1"/>
    <x v="2"/>
    <n v="195.4"/>
    <x v="4"/>
  </r>
  <r>
    <s v="ORD114610"/>
    <x v="3"/>
    <x v="3"/>
    <n v="1170.07"/>
    <n v="0.39"/>
    <n v="456.32729999999998"/>
    <n v="713.74270000000001"/>
    <n v="1"/>
    <x v="212"/>
    <d v="2023-05-17T00:00:00"/>
    <x v="2"/>
    <x v="0"/>
    <n v="293.04000000000002"/>
    <x v="1"/>
  </r>
  <r>
    <s v="ORD114536"/>
    <x v="2"/>
    <x v="4"/>
    <n v="1174.17"/>
    <n v="0.25"/>
    <n v="293.54250000000002"/>
    <n v="880.62750000000005"/>
    <n v="1"/>
    <x v="694"/>
    <d v="2024-10-12T00:00:00"/>
    <x v="1"/>
    <x v="2"/>
    <n v="318.86"/>
    <x v="4"/>
  </r>
  <r>
    <s v="ORD106205"/>
    <x v="1"/>
    <x v="2"/>
    <n v="1179.81"/>
    <n v="0.28000000000000003"/>
    <n v="330.34680000000003"/>
    <n v="849.46319999999992"/>
    <n v="1"/>
    <x v="655"/>
    <d v="2024-11-19T00:00:00"/>
    <x v="2"/>
    <x v="2"/>
    <n v="334.34"/>
    <x v="3"/>
  </r>
  <r>
    <s v="ORD102566"/>
    <x v="3"/>
    <x v="2"/>
    <n v="1179.9100000000001"/>
    <n v="0.37"/>
    <n v="436.56670000000003"/>
    <n v="743.3433"/>
    <n v="1"/>
    <x v="457"/>
    <d v="2024-07-02T00:00:00"/>
    <x v="0"/>
    <x v="2"/>
    <n v="245.15"/>
    <x v="1"/>
  </r>
  <r>
    <s v="ORD100218"/>
    <x v="3"/>
    <x v="1"/>
    <n v="1185.3399999999999"/>
    <n v="7.0000000000000007E-2"/>
    <n v="82.973799999999997"/>
    <n v="1102.3661999999999"/>
    <n v="1"/>
    <x v="415"/>
    <d v="2023-06-23T00:00:00"/>
    <x v="1"/>
    <x v="0"/>
    <n v="110.39"/>
    <x v="5"/>
  </r>
  <r>
    <s v="ORD102840"/>
    <x v="1"/>
    <x v="2"/>
    <n v="1186.1500000000001"/>
    <n v="0.25"/>
    <n v="296.53750000000002"/>
    <n v="889.61250000000007"/>
    <n v="1"/>
    <x v="608"/>
    <d v="2023-01-25T00:00:00"/>
    <x v="2"/>
    <x v="0"/>
    <n v="110.58"/>
    <x v="0"/>
  </r>
  <r>
    <s v="ORD106845"/>
    <x v="3"/>
    <x v="2"/>
    <n v="1186.6500000000001"/>
    <n v="0.44"/>
    <n v="522.12600000000009"/>
    <n v="664.524"/>
    <n v="1"/>
    <x v="70"/>
    <d v="2024-07-18T00:00:00"/>
    <x v="0"/>
    <x v="1"/>
    <n v="327.77"/>
    <x v="0"/>
  </r>
  <r>
    <s v="ORD108750"/>
    <x v="0"/>
    <x v="2"/>
    <n v="1187.1600000000001"/>
    <n v="0.44"/>
    <n v="522.35040000000004"/>
    <n v="664.80960000000005"/>
    <n v="1"/>
    <x v="470"/>
    <d v="2024-12-15T00:00:00"/>
    <x v="0"/>
    <x v="2"/>
    <n v="246.16"/>
    <x v="3"/>
  </r>
  <r>
    <s v="ORD114118"/>
    <x v="2"/>
    <x v="4"/>
    <n v="1187.8499999999999"/>
    <n v="7.0000000000000007E-2"/>
    <n v="83.149500000000003"/>
    <n v="1104.7004999999999"/>
    <n v="1"/>
    <x v="649"/>
    <d v="2023-05-23T00:00:00"/>
    <x v="2"/>
    <x v="0"/>
    <n v="158.1"/>
    <x v="1"/>
  </r>
  <r>
    <s v="ORD104800"/>
    <x v="0"/>
    <x v="2"/>
    <n v="1191.53"/>
    <n v="0.21"/>
    <n v="250.22129999999999"/>
    <n v="941.30870000000004"/>
    <n v="1"/>
    <x v="278"/>
    <d v="2024-07-05T00:00:00"/>
    <x v="1"/>
    <x v="0"/>
    <n v="113.69"/>
    <x v="2"/>
  </r>
  <r>
    <s v="ORD111636"/>
    <x v="2"/>
    <x v="2"/>
    <n v="1198.3699999999999"/>
    <n v="0.37"/>
    <n v="443.39689999999996"/>
    <n v="754.97309999999993"/>
    <n v="1"/>
    <x v="583"/>
    <d v="2023-10-08T00:00:00"/>
    <x v="2"/>
    <x v="2"/>
    <n v="86.88"/>
    <x v="5"/>
  </r>
  <r>
    <s v="ORD105958"/>
    <x v="2"/>
    <x v="2"/>
    <n v="1198.49"/>
    <n v="0.4"/>
    <n v="479.39600000000002"/>
    <n v="719.09400000000005"/>
    <n v="1"/>
    <x v="101"/>
    <d v="2024-01-22T00:00:00"/>
    <x v="1"/>
    <x v="0"/>
    <n v="133.43"/>
    <x v="0"/>
  </r>
  <r>
    <s v="ORD100160"/>
    <x v="0"/>
    <x v="2"/>
    <n v="1203.46"/>
    <n v="0.18"/>
    <n v="216.62280000000001"/>
    <n v="986.83720000000005"/>
    <n v="1"/>
    <x v="653"/>
    <d v="2024-03-21T00:00:00"/>
    <x v="0"/>
    <x v="0"/>
    <n v="166.4"/>
    <x v="5"/>
  </r>
  <r>
    <s v="ORD108278"/>
    <x v="2"/>
    <x v="1"/>
    <n v="1204.46"/>
    <n v="0.31"/>
    <n v="373.38260000000002"/>
    <n v="831.07740000000001"/>
    <n v="1"/>
    <x v="494"/>
    <d v="2024-11-01T00:00:00"/>
    <x v="2"/>
    <x v="0"/>
    <n v="275.95"/>
    <x v="3"/>
  </r>
  <r>
    <s v="ORD111439"/>
    <x v="0"/>
    <x v="1"/>
    <n v="1206.52"/>
    <n v="0.33"/>
    <n v="398.15160000000003"/>
    <n v="808.36839999999995"/>
    <n v="1"/>
    <x v="349"/>
    <d v="2024-07-26T00:00:00"/>
    <x v="0"/>
    <x v="2"/>
    <n v="135.96"/>
    <x v="3"/>
  </r>
  <r>
    <s v="ORD113759"/>
    <x v="1"/>
    <x v="3"/>
    <n v="1207.3399999999999"/>
    <n v="0.27"/>
    <n v="325.98180000000002"/>
    <n v="881.3581999999999"/>
    <n v="1"/>
    <x v="491"/>
    <d v="2024-08-24T00:00:00"/>
    <x v="1"/>
    <x v="2"/>
    <n v="278.27999999999997"/>
    <x v="1"/>
  </r>
  <r>
    <s v="ORD107700"/>
    <x v="3"/>
    <x v="3"/>
    <n v="1216.18"/>
    <n v="0.45"/>
    <n v="547.28100000000006"/>
    <n v="668.899"/>
    <n v="1"/>
    <x v="195"/>
    <d v="2023-02-26T00:00:00"/>
    <x v="2"/>
    <x v="2"/>
    <n v="132.72"/>
    <x v="2"/>
  </r>
  <r>
    <s v="ORD104120"/>
    <x v="3"/>
    <x v="1"/>
    <n v="1221.28"/>
    <n v="0.17"/>
    <n v="207.61760000000001"/>
    <n v="1013.6623999999999"/>
    <n v="1"/>
    <x v="278"/>
    <d v="2024-07-04T00:00:00"/>
    <x v="2"/>
    <x v="1"/>
    <n v="241.36"/>
    <x v="0"/>
  </r>
  <r>
    <s v="ORD100360"/>
    <x v="3"/>
    <x v="4"/>
    <n v="1223.01"/>
    <n v="0.18"/>
    <n v="220.14179999999999"/>
    <n v="1002.8682"/>
    <n v="1"/>
    <x v="498"/>
    <d v="2024-09-13T00:00:00"/>
    <x v="2"/>
    <x v="1"/>
    <n v="319.61"/>
    <x v="4"/>
  </r>
  <r>
    <s v="ORD105163"/>
    <x v="0"/>
    <x v="3"/>
    <n v="1223.71"/>
    <n v="0.05"/>
    <n v="61.185500000000005"/>
    <n v="1162.5245"/>
    <n v="1"/>
    <x v="377"/>
    <d v="2023-06-28T00:00:00"/>
    <x v="2"/>
    <x v="1"/>
    <n v="142.69999999999999"/>
    <x v="1"/>
  </r>
  <r>
    <s v="ORD106512"/>
    <x v="2"/>
    <x v="2"/>
    <n v="1223.77"/>
    <n v="0.2"/>
    <n v="244.75400000000002"/>
    <n v="979.01599999999996"/>
    <n v="1"/>
    <x v="661"/>
    <d v="2023-10-28T00:00:00"/>
    <x v="0"/>
    <x v="1"/>
    <n v="256.24"/>
    <x v="1"/>
  </r>
  <r>
    <s v="ORD113375"/>
    <x v="1"/>
    <x v="2"/>
    <n v="1227.51"/>
    <n v="0.26"/>
    <n v="319.15260000000001"/>
    <n v="908.35739999999998"/>
    <n v="1"/>
    <x v="285"/>
    <d v="2024-07-16T00:00:00"/>
    <x v="0"/>
    <x v="2"/>
    <n v="65.09"/>
    <x v="3"/>
  </r>
  <r>
    <s v="ORD113206"/>
    <x v="0"/>
    <x v="2"/>
    <n v="1232.0999999999999"/>
    <n v="0.1"/>
    <n v="123.21"/>
    <n v="1108.8899999999999"/>
    <n v="1"/>
    <x v="550"/>
    <d v="2025-01-04T00:00:00"/>
    <x v="2"/>
    <x v="0"/>
    <n v="246.33"/>
    <x v="5"/>
  </r>
  <r>
    <s v="ORD103250"/>
    <x v="0"/>
    <x v="0"/>
    <n v="1232.4000000000001"/>
    <n v="0.37"/>
    <n v="455.98800000000006"/>
    <n v="776.41200000000003"/>
    <n v="1"/>
    <x v="429"/>
    <d v="2023-09-18T00:00:00"/>
    <x v="2"/>
    <x v="0"/>
    <n v="140.51"/>
    <x v="3"/>
  </r>
  <r>
    <s v="ORD102278"/>
    <x v="1"/>
    <x v="4"/>
    <n v="1232.46"/>
    <n v="0.38"/>
    <n v="468.33480000000003"/>
    <n v="764.12519999999995"/>
    <n v="1"/>
    <x v="232"/>
    <d v="2025-01-02T00:00:00"/>
    <x v="0"/>
    <x v="2"/>
    <n v="106.83"/>
    <x v="1"/>
  </r>
  <r>
    <s v="ORD110305"/>
    <x v="0"/>
    <x v="3"/>
    <n v="1233.5999999999999"/>
    <n v="0.33"/>
    <n v="407.08799999999997"/>
    <n v="826.51199999999994"/>
    <n v="1"/>
    <x v="468"/>
    <d v="2024-01-05T00:00:00"/>
    <x v="1"/>
    <x v="2"/>
    <n v="227.08"/>
    <x v="0"/>
  </r>
  <r>
    <s v="ORD109425"/>
    <x v="0"/>
    <x v="2"/>
    <n v="1233.8"/>
    <n v="0.43"/>
    <n v="530.53399999999999"/>
    <n v="703.26599999999996"/>
    <n v="1"/>
    <x v="27"/>
    <d v="2024-12-28T00:00:00"/>
    <x v="1"/>
    <x v="2"/>
    <n v="341.89"/>
    <x v="2"/>
  </r>
  <r>
    <s v="ORD113841"/>
    <x v="3"/>
    <x v="4"/>
    <n v="1236.6199999999999"/>
    <n v="0.12"/>
    <n v="148.39439999999999"/>
    <n v="1088.2256"/>
    <n v="1"/>
    <x v="266"/>
    <d v="2023-01-07T00:00:00"/>
    <x v="0"/>
    <x v="2"/>
    <n v="361.37"/>
    <x v="0"/>
  </r>
  <r>
    <s v="ORD103896"/>
    <x v="0"/>
    <x v="1"/>
    <n v="1238.03"/>
    <n v="0.37"/>
    <n v="458.0711"/>
    <n v="779.95889999999997"/>
    <n v="1"/>
    <x v="384"/>
    <d v="2023-05-30T00:00:00"/>
    <x v="0"/>
    <x v="1"/>
    <n v="104.25"/>
    <x v="1"/>
  </r>
  <r>
    <s v="ORD103968"/>
    <x v="2"/>
    <x v="3"/>
    <n v="1238.24"/>
    <n v="0"/>
    <n v="0"/>
    <n v="1238.24"/>
    <n v="1"/>
    <x v="229"/>
    <d v="2023-08-01T00:00:00"/>
    <x v="0"/>
    <x v="1"/>
    <n v="364.38"/>
    <x v="4"/>
  </r>
  <r>
    <s v="ORD103735"/>
    <x v="2"/>
    <x v="0"/>
    <n v="1238.26"/>
    <n v="0.17"/>
    <n v="210.50420000000003"/>
    <n v="1027.7557999999999"/>
    <n v="1"/>
    <x v="146"/>
    <d v="2023-12-29T00:00:00"/>
    <x v="2"/>
    <x v="1"/>
    <n v="70.19"/>
    <x v="3"/>
  </r>
  <r>
    <s v="ORD110180"/>
    <x v="2"/>
    <x v="4"/>
    <n v="1240.27"/>
    <n v="0.45"/>
    <n v="558.12149999999997"/>
    <n v="682.14850000000001"/>
    <n v="1"/>
    <x v="599"/>
    <d v="2024-05-19T00:00:00"/>
    <x v="0"/>
    <x v="1"/>
    <n v="223.09"/>
    <x v="5"/>
  </r>
  <r>
    <s v="ORD105674"/>
    <x v="3"/>
    <x v="1"/>
    <n v="1241.33"/>
    <n v="0.15"/>
    <n v="186.19949999999997"/>
    <n v="1055.1305"/>
    <n v="1"/>
    <x v="172"/>
    <d v="2023-07-16T00:00:00"/>
    <x v="2"/>
    <x v="0"/>
    <n v="338.42"/>
    <x v="3"/>
  </r>
  <r>
    <s v="ORD108918"/>
    <x v="3"/>
    <x v="2"/>
    <n v="1245.17"/>
    <n v="0.17"/>
    <n v="211.67890000000003"/>
    <n v="1033.4911"/>
    <n v="1"/>
    <x v="693"/>
    <d v="2023-07-10T00:00:00"/>
    <x v="0"/>
    <x v="0"/>
    <n v="163.68"/>
    <x v="3"/>
  </r>
  <r>
    <s v="ORD114077"/>
    <x v="0"/>
    <x v="2"/>
    <n v="1245.56"/>
    <n v="0.03"/>
    <n v="37.366799999999998"/>
    <n v="1208.1931999999999"/>
    <n v="1"/>
    <x v="515"/>
    <d v="2024-06-20T00:00:00"/>
    <x v="0"/>
    <x v="2"/>
    <n v="311.5"/>
    <x v="0"/>
  </r>
  <r>
    <s v="ORD113216"/>
    <x v="3"/>
    <x v="4"/>
    <n v="1255.5899999999999"/>
    <n v="0.18"/>
    <n v="226.00619999999998"/>
    <n v="1029.5837999999999"/>
    <n v="1"/>
    <x v="112"/>
    <d v="2024-06-24T00:00:00"/>
    <x v="2"/>
    <x v="2"/>
    <n v="73.14"/>
    <x v="0"/>
  </r>
  <r>
    <s v="ORD110223"/>
    <x v="1"/>
    <x v="1"/>
    <n v="1259.01"/>
    <n v="0.06"/>
    <n v="75.540599999999998"/>
    <n v="1183.4694"/>
    <n v="1"/>
    <x v="653"/>
    <d v="2024-03-22T00:00:00"/>
    <x v="2"/>
    <x v="1"/>
    <n v="196.03"/>
    <x v="0"/>
  </r>
  <r>
    <s v="ORD111323"/>
    <x v="1"/>
    <x v="2"/>
    <n v="1259.83"/>
    <n v="0.19"/>
    <n v="239.36769999999999"/>
    <n v="1020.4622999999999"/>
    <n v="1"/>
    <x v="306"/>
    <d v="2024-09-02T00:00:00"/>
    <x v="0"/>
    <x v="2"/>
    <n v="135.33000000000001"/>
    <x v="4"/>
  </r>
  <r>
    <s v="ORD107564"/>
    <x v="1"/>
    <x v="0"/>
    <n v="1260.28"/>
    <n v="0.28999999999999998"/>
    <n v="365.48119999999994"/>
    <n v="894.79880000000003"/>
    <n v="1"/>
    <x v="622"/>
    <d v="2024-09-25T00:00:00"/>
    <x v="2"/>
    <x v="2"/>
    <n v="291.48"/>
    <x v="3"/>
  </r>
  <r>
    <s v="ORD100197"/>
    <x v="3"/>
    <x v="2"/>
    <n v="1266.33"/>
    <n v="0.05"/>
    <n v="63.316499999999998"/>
    <n v="1203.0135"/>
    <n v="1"/>
    <x v="454"/>
    <d v="2023-07-20T00:00:00"/>
    <x v="0"/>
    <x v="1"/>
    <n v="350.09"/>
    <x v="3"/>
  </r>
  <r>
    <s v="ORD105764"/>
    <x v="3"/>
    <x v="3"/>
    <n v="1270.24"/>
    <n v="0.2"/>
    <n v="254.048"/>
    <n v="1016.192"/>
    <n v="1"/>
    <x v="495"/>
    <d v="2023-07-25T00:00:00"/>
    <x v="0"/>
    <x v="0"/>
    <n v="354.77"/>
    <x v="1"/>
  </r>
  <r>
    <s v="ORD105769"/>
    <x v="2"/>
    <x v="0"/>
    <n v="1275.18"/>
    <n v="0.22"/>
    <n v="280.53960000000001"/>
    <n v="994.6404"/>
    <n v="1"/>
    <x v="279"/>
    <d v="2023-04-27T00:00:00"/>
    <x v="2"/>
    <x v="1"/>
    <n v="123.52"/>
    <x v="2"/>
  </r>
  <r>
    <s v="ORD113006"/>
    <x v="0"/>
    <x v="2"/>
    <n v="1276.69"/>
    <n v="0.37"/>
    <n v="472.37530000000004"/>
    <n v="804.31470000000002"/>
    <n v="1"/>
    <x v="15"/>
    <d v="2023-08-28T00:00:00"/>
    <x v="0"/>
    <x v="0"/>
    <n v="287.57"/>
    <x v="1"/>
  </r>
  <r>
    <s v="ORD112491"/>
    <x v="1"/>
    <x v="1"/>
    <n v="1277.6099999999999"/>
    <n v="0.3"/>
    <n v="383.28299999999996"/>
    <n v="894.327"/>
    <n v="1"/>
    <x v="378"/>
    <d v="2024-04-27T00:00:00"/>
    <x v="1"/>
    <x v="2"/>
    <n v="100.67"/>
    <x v="2"/>
  </r>
  <r>
    <s v="ORD105383"/>
    <x v="3"/>
    <x v="0"/>
    <n v="1280.76"/>
    <n v="0.42"/>
    <n v="537.91919999999993"/>
    <n v="742.84080000000006"/>
    <n v="1"/>
    <x v="649"/>
    <d v="2023-05-23T00:00:00"/>
    <x v="1"/>
    <x v="0"/>
    <n v="101"/>
    <x v="5"/>
  </r>
  <r>
    <s v="ORD110693"/>
    <x v="0"/>
    <x v="4"/>
    <n v="1282.73"/>
    <n v="0.46"/>
    <n v="590.05580000000009"/>
    <n v="692.67419999999993"/>
    <n v="1"/>
    <x v="405"/>
    <d v="2024-02-02T00:00:00"/>
    <x v="1"/>
    <x v="2"/>
    <n v="99.68"/>
    <x v="2"/>
  </r>
  <r>
    <s v="ORD115012"/>
    <x v="3"/>
    <x v="3"/>
    <n v="1284.1500000000001"/>
    <n v="0.14000000000000001"/>
    <n v="179.78100000000003"/>
    <n v="1104.3690000000001"/>
    <n v="1"/>
    <x v="374"/>
    <d v="2023-10-24T00:00:00"/>
    <x v="1"/>
    <x v="2"/>
    <n v="90.17"/>
    <x v="3"/>
  </r>
  <r>
    <s v="ORD102362"/>
    <x v="0"/>
    <x v="3"/>
    <n v="1285.23"/>
    <n v="0.02"/>
    <n v="25.704599999999999"/>
    <n v="1259.5254"/>
    <n v="1"/>
    <x v="580"/>
    <d v="2024-02-05T00:00:00"/>
    <x v="0"/>
    <x v="0"/>
    <n v="343.87"/>
    <x v="5"/>
  </r>
  <r>
    <s v="ORD101874"/>
    <x v="2"/>
    <x v="1"/>
    <n v="1285.29"/>
    <n v="0.33"/>
    <n v="424.14570000000003"/>
    <n v="861.14429999999993"/>
    <n v="1"/>
    <x v="335"/>
    <d v="2024-05-08T00:00:00"/>
    <x v="1"/>
    <x v="2"/>
    <n v="231.18"/>
    <x v="2"/>
  </r>
  <r>
    <s v="ORD100164"/>
    <x v="2"/>
    <x v="3"/>
    <n v="1285.57"/>
    <n v="0.3"/>
    <n v="385.67099999999999"/>
    <n v="899.89899999999989"/>
    <n v="1"/>
    <x v="718"/>
    <d v="2024-08-05T00:00:00"/>
    <x v="0"/>
    <x v="0"/>
    <n v="330.45"/>
    <x v="3"/>
  </r>
  <r>
    <s v="ORD111149"/>
    <x v="0"/>
    <x v="3"/>
    <n v="1290.5999999999999"/>
    <n v="7.0000000000000007E-2"/>
    <n v="90.341999999999999"/>
    <n v="1200.2579999999998"/>
    <n v="1"/>
    <x v="333"/>
    <d v="2023-03-28T00:00:00"/>
    <x v="1"/>
    <x v="0"/>
    <n v="295.76"/>
    <x v="0"/>
  </r>
  <r>
    <s v="ORD112976"/>
    <x v="0"/>
    <x v="1"/>
    <n v="1293.47"/>
    <n v="0.06"/>
    <n v="77.608199999999997"/>
    <n v="1215.8618000000001"/>
    <n v="1"/>
    <x v="677"/>
    <d v="2024-05-06T00:00:00"/>
    <x v="2"/>
    <x v="0"/>
    <n v="205.96"/>
    <x v="2"/>
  </r>
  <r>
    <s v="ORD106261"/>
    <x v="0"/>
    <x v="3"/>
    <n v="1293.8599999999999"/>
    <n v="0.48"/>
    <n v="621.05279999999993"/>
    <n v="672.80719999999997"/>
    <n v="1"/>
    <x v="214"/>
    <d v="2024-09-04T00:00:00"/>
    <x v="1"/>
    <x v="2"/>
    <n v="163.6"/>
    <x v="2"/>
  </r>
  <r>
    <s v="ORD107372"/>
    <x v="0"/>
    <x v="2"/>
    <n v="1295.77"/>
    <n v="0.09"/>
    <n v="116.6193"/>
    <n v="1179.1506999999999"/>
    <n v="1"/>
    <x v="683"/>
    <d v="2024-07-07T00:00:00"/>
    <x v="2"/>
    <x v="1"/>
    <n v="70.900000000000006"/>
    <x v="1"/>
  </r>
  <r>
    <s v="ORD102918"/>
    <x v="3"/>
    <x v="1"/>
    <n v="1299.25"/>
    <n v="0.42"/>
    <n v="545.68499999999995"/>
    <n v="753.56500000000005"/>
    <n v="1"/>
    <x v="614"/>
    <d v="2023-12-07T00:00:00"/>
    <x v="2"/>
    <x v="2"/>
    <n v="250.23"/>
    <x v="0"/>
  </r>
  <r>
    <s v="ORD107231"/>
    <x v="3"/>
    <x v="2"/>
    <n v="1300.44"/>
    <n v="0.48"/>
    <n v="624.21119999999996"/>
    <n v="676.22880000000009"/>
    <n v="1"/>
    <x v="681"/>
    <d v="2023-12-14T00:00:00"/>
    <x v="1"/>
    <x v="1"/>
    <n v="275.38"/>
    <x v="4"/>
  </r>
  <r>
    <s v="ORD103239"/>
    <x v="0"/>
    <x v="3"/>
    <n v="1300.78"/>
    <n v="0.15"/>
    <n v="195.11699999999999"/>
    <n v="1105.663"/>
    <n v="1"/>
    <x v="700"/>
    <d v="2023-07-06T00:00:00"/>
    <x v="1"/>
    <x v="0"/>
    <n v="227.64"/>
    <x v="5"/>
  </r>
  <r>
    <s v="ORD113603"/>
    <x v="3"/>
    <x v="4"/>
    <n v="1311.67"/>
    <n v="0.25"/>
    <n v="327.91750000000002"/>
    <n v="983.75250000000005"/>
    <n v="1"/>
    <x v="188"/>
    <d v="2023-09-04T00:00:00"/>
    <x v="1"/>
    <x v="2"/>
    <n v="235.37"/>
    <x v="1"/>
  </r>
  <r>
    <s v="ORD104734"/>
    <x v="1"/>
    <x v="4"/>
    <n v="1315.66"/>
    <n v="0.22"/>
    <n v="289.4452"/>
    <n v="1026.2148000000002"/>
    <n v="1"/>
    <x v="567"/>
    <d v="2024-02-27T00:00:00"/>
    <x v="1"/>
    <x v="0"/>
    <n v="357.24"/>
    <x v="4"/>
  </r>
  <r>
    <s v="ORD105642"/>
    <x v="2"/>
    <x v="1"/>
    <n v="1319.04"/>
    <n v="0.39"/>
    <n v="514.42560000000003"/>
    <n v="804.61439999999993"/>
    <n v="1"/>
    <x v="395"/>
    <d v="2023-06-29T00:00:00"/>
    <x v="0"/>
    <x v="1"/>
    <n v="103.2"/>
    <x v="3"/>
  </r>
  <r>
    <s v="ORD112408"/>
    <x v="0"/>
    <x v="2"/>
    <n v="1320.54"/>
    <n v="0.08"/>
    <n v="105.64319999999999"/>
    <n v="1214.8968"/>
    <n v="1"/>
    <x v="420"/>
    <d v="2024-08-26T00:00:00"/>
    <x v="1"/>
    <x v="0"/>
    <n v="117.44"/>
    <x v="4"/>
  </r>
  <r>
    <s v="ORD115333"/>
    <x v="1"/>
    <x v="0"/>
    <n v="1321.64"/>
    <n v="0.44"/>
    <n v="581.52160000000003"/>
    <n v="740.11840000000007"/>
    <n v="1"/>
    <x v="60"/>
    <d v="2023-11-16T00:00:00"/>
    <x v="0"/>
    <x v="1"/>
    <n v="346.39"/>
    <x v="1"/>
  </r>
  <r>
    <s v="ORD104430"/>
    <x v="0"/>
    <x v="4"/>
    <n v="1327.47"/>
    <n v="0.23"/>
    <n v="305.31810000000002"/>
    <n v="1022.1519000000001"/>
    <n v="1"/>
    <x v="453"/>
    <d v="2023-04-08T00:00:00"/>
    <x v="0"/>
    <x v="0"/>
    <n v="347.78"/>
    <x v="4"/>
  </r>
  <r>
    <s v="ORD109507"/>
    <x v="1"/>
    <x v="0"/>
    <n v="1332.85"/>
    <n v="0.06"/>
    <n v="79.970999999999989"/>
    <n v="1252.8789999999999"/>
    <n v="1"/>
    <x v="179"/>
    <d v="2023-12-08T00:00:00"/>
    <x v="1"/>
    <x v="1"/>
    <n v="124.12"/>
    <x v="0"/>
  </r>
  <r>
    <s v="ORD105226"/>
    <x v="1"/>
    <x v="1"/>
    <n v="1333.31"/>
    <n v="0.5"/>
    <n v="666.65499999999997"/>
    <n v="666.65499999999997"/>
    <n v="1"/>
    <x v="40"/>
    <d v="2024-04-07T00:00:00"/>
    <x v="0"/>
    <x v="2"/>
    <n v="68.13"/>
    <x v="2"/>
  </r>
  <r>
    <s v="ORD105011"/>
    <x v="3"/>
    <x v="0"/>
    <n v="1336.04"/>
    <n v="0.22"/>
    <n v="293.92879999999997"/>
    <n v="1042.1112000000001"/>
    <n v="1"/>
    <x v="464"/>
    <d v="2023-11-13T00:00:00"/>
    <x v="2"/>
    <x v="1"/>
    <n v="257.38"/>
    <x v="3"/>
  </r>
  <r>
    <s v="ORD109981"/>
    <x v="2"/>
    <x v="0"/>
    <n v="1337.17"/>
    <n v="0.37"/>
    <n v="494.75290000000001"/>
    <n v="842.41710000000012"/>
    <n v="1"/>
    <x v="373"/>
    <d v="2024-04-10T00:00:00"/>
    <x v="2"/>
    <x v="2"/>
    <n v="389.64"/>
    <x v="3"/>
  </r>
  <r>
    <s v="ORD100419"/>
    <x v="2"/>
    <x v="4"/>
    <n v="1340.68"/>
    <n v="0.05"/>
    <n v="67.034000000000006"/>
    <n v="1273.646"/>
    <n v="1"/>
    <x v="654"/>
    <d v="2023-05-15T00:00:00"/>
    <x v="2"/>
    <x v="1"/>
    <n v="256.22000000000003"/>
    <x v="2"/>
  </r>
  <r>
    <s v="ORD102471"/>
    <x v="2"/>
    <x v="3"/>
    <n v="1345.5"/>
    <n v="0.41"/>
    <n v="551.65499999999997"/>
    <n v="793.84500000000003"/>
    <n v="1"/>
    <x v="15"/>
    <d v="2023-08-31T00:00:00"/>
    <x v="0"/>
    <x v="1"/>
    <n v="222.14"/>
    <x v="4"/>
  </r>
  <r>
    <s v="ORD101150"/>
    <x v="1"/>
    <x v="3"/>
    <n v="1346.68"/>
    <n v="0.38"/>
    <n v="511.73840000000001"/>
    <n v="834.94160000000011"/>
    <n v="1"/>
    <x v="474"/>
    <d v="2024-03-04T00:00:00"/>
    <x v="2"/>
    <x v="2"/>
    <n v="107.39"/>
    <x v="0"/>
  </r>
  <r>
    <s v="ORD100475"/>
    <x v="3"/>
    <x v="0"/>
    <n v="1347.43"/>
    <n v="0"/>
    <n v="0"/>
    <n v="1347.43"/>
    <n v="1"/>
    <x v="683"/>
    <d v="2024-07-11T00:00:00"/>
    <x v="0"/>
    <x v="2"/>
    <n v="191.82"/>
    <x v="5"/>
  </r>
  <r>
    <s v="ORD105627"/>
    <x v="3"/>
    <x v="3"/>
    <n v="1349.46"/>
    <n v="0.33"/>
    <n v="445.32180000000005"/>
    <n v="904.13819999999998"/>
    <n v="1"/>
    <x v="395"/>
    <d v="2023-06-29T00:00:00"/>
    <x v="0"/>
    <x v="0"/>
    <n v="129.51"/>
    <x v="4"/>
  </r>
  <r>
    <s v="ORD105006"/>
    <x v="1"/>
    <x v="3"/>
    <n v="1356.55"/>
    <n v="0.2"/>
    <n v="271.31"/>
    <n v="1085.24"/>
    <n v="1"/>
    <x v="71"/>
    <d v="2023-08-19T00:00:00"/>
    <x v="0"/>
    <x v="1"/>
    <n v="363.3"/>
    <x v="0"/>
  </r>
  <r>
    <s v="ORD113402"/>
    <x v="0"/>
    <x v="1"/>
    <n v="1361.82"/>
    <n v="0.13"/>
    <n v="177.03659999999999"/>
    <n v="1184.7834"/>
    <n v="1"/>
    <x v="297"/>
    <d v="2024-05-14T00:00:00"/>
    <x v="1"/>
    <x v="0"/>
    <n v="362.5"/>
    <x v="0"/>
  </r>
  <r>
    <s v="ORD109252"/>
    <x v="1"/>
    <x v="1"/>
    <n v="1362.15"/>
    <n v="0.09"/>
    <n v="122.59350000000001"/>
    <n v="1239.5565000000001"/>
    <n v="1"/>
    <x v="113"/>
    <d v="2024-07-16T00:00:00"/>
    <x v="1"/>
    <x v="2"/>
    <n v="238.65"/>
    <x v="2"/>
  </r>
  <r>
    <s v="ORD102576"/>
    <x v="1"/>
    <x v="1"/>
    <n v="1363.27"/>
    <n v="0.37"/>
    <n v="504.40989999999999"/>
    <n v="858.86009999999999"/>
    <n v="1"/>
    <x v="283"/>
    <d v="2023-02-26T00:00:00"/>
    <x v="0"/>
    <x v="1"/>
    <n v="137.69999999999999"/>
    <x v="5"/>
  </r>
  <r>
    <s v="ORD109287"/>
    <x v="1"/>
    <x v="1"/>
    <n v="1363.36"/>
    <n v="0.26"/>
    <n v="354.47359999999998"/>
    <n v="1008.8863999999999"/>
    <n v="1"/>
    <x v="414"/>
    <d v="2024-02-10T00:00:00"/>
    <x v="2"/>
    <x v="1"/>
    <n v="190.38"/>
    <x v="2"/>
  </r>
  <r>
    <s v="ORD104081"/>
    <x v="2"/>
    <x v="2"/>
    <n v="1364.29"/>
    <n v="0.42"/>
    <n v="573.0018"/>
    <n v="791.28819999999996"/>
    <n v="1"/>
    <x v="567"/>
    <d v="2024-02-27T00:00:00"/>
    <x v="2"/>
    <x v="1"/>
    <n v="299.3"/>
    <x v="0"/>
  </r>
  <r>
    <s v="ORD113366"/>
    <x v="0"/>
    <x v="4"/>
    <n v="1364.84"/>
    <n v="0.36"/>
    <n v="491.34239999999994"/>
    <n v="873.49759999999992"/>
    <n v="1"/>
    <x v="320"/>
    <d v="2023-08-29T00:00:00"/>
    <x v="2"/>
    <x v="0"/>
    <n v="374.6"/>
    <x v="2"/>
  </r>
  <r>
    <s v="ORD101661"/>
    <x v="0"/>
    <x v="4"/>
    <n v="1370.04"/>
    <n v="0.4"/>
    <n v="548.01599999999996"/>
    <n v="822.024"/>
    <n v="1"/>
    <x v="649"/>
    <d v="2023-05-23T00:00:00"/>
    <x v="0"/>
    <x v="2"/>
    <n v="301.92"/>
    <x v="0"/>
  </r>
  <r>
    <s v="ORD110917"/>
    <x v="3"/>
    <x v="2"/>
    <n v="1370.35"/>
    <n v="0.27"/>
    <n v="369.99450000000002"/>
    <n v="1000.3554999999999"/>
    <n v="1"/>
    <x v="193"/>
    <d v="2023-06-25T00:00:00"/>
    <x v="2"/>
    <x v="1"/>
    <n v="353.26"/>
    <x v="3"/>
  </r>
  <r>
    <s v="ORD114228"/>
    <x v="3"/>
    <x v="3"/>
    <n v="1373.22"/>
    <n v="0.37"/>
    <n v="508.09140000000002"/>
    <n v="865.12860000000001"/>
    <n v="1"/>
    <x v="90"/>
    <d v="2024-09-28T00:00:00"/>
    <x v="1"/>
    <x v="0"/>
    <n v="117.43"/>
    <x v="3"/>
  </r>
  <r>
    <s v="ORD101814"/>
    <x v="3"/>
    <x v="3"/>
    <n v="1374.42"/>
    <n v="0.12"/>
    <n v="164.93039999999999"/>
    <n v="1209.4896000000001"/>
    <n v="1"/>
    <x v="8"/>
    <d v="2024-05-17T00:00:00"/>
    <x v="0"/>
    <x v="0"/>
    <n v="303.66000000000003"/>
    <x v="3"/>
  </r>
  <r>
    <s v="ORD111831"/>
    <x v="2"/>
    <x v="3"/>
    <n v="1380.91"/>
    <n v="0.2"/>
    <n v="276.18200000000002"/>
    <n v="1104.7280000000001"/>
    <n v="1"/>
    <x v="2"/>
    <d v="2023-11-25T00:00:00"/>
    <x v="0"/>
    <x v="2"/>
    <n v="352.65"/>
    <x v="3"/>
  </r>
  <r>
    <s v="ORD104209"/>
    <x v="2"/>
    <x v="0"/>
    <n v="1381.03"/>
    <n v="0.46"/>
    <n v="635.27380000000005"/>
    <n v="745.75619999999992"/>
    <n v="1"/>
    <x v="34"/>
    <d v="2024-01-04T00:00:00"/>
    <x v="0"/>
    <x v="0"/>
    <n v="219.83"/>
    <x v="3"/>
  </r>
  <r>
    <s v="ORD105833"/>
    <x v="1"/>
    <x v="0"/>
    <n v="1383.2"/>
    <n v="0.35"/>
    <n v="484.12"/>
    <n v="899.08"/>
    <n v="1"/>
    <x v="498"/>
    <d v="2024-09-12T00:00:00"/>
    <x v="0"/>
    <x v="2"/>
    <n v="353.5"/>
    <x v="4"/>
  </r>
  <r>
    <s v="ORD104350"/>
    <x v="3"/>
    <x v="4"/>
    <n v="1383.74"/>
    <n v="0.3"/>
    <n v="415.12200000000001"/>
    <n v="968.61799999999994"/>
    <n v="1"/>
    <x v="691"/>
    <d v="2024-04-07T00:00:00"/>
    <x v="1"/>
    <x v="2"/>
    <n v="333.93"/>
    <x v="4"/>
  </r>
  <r>
    <s v="ORD115097"/>
    <x v="3"/>
    <x v="3"/>
    <n v="1384.99"/>
    <n v="0.05"/>
    <n v="69.249499999999998"/>
    <n v="1315.7405000000001"/>
    <n v="1"/>
    <x v="209"/>
    <d v="2024-03-25T00:00:00"/>
    <x v="0"/>
    <x v="2"/>
    <n v="339.34"/>
    <x v="1"/>
  </r>
  <r>
    <s v="ORD102018"/>
    <x v="1"/>
    <x v="2"/>
    <n v="1387.49"/>
    <n v="0.08"/>
    <n v="110.9992"/>
    <n v="1276.4908"/>
    <n v="1"/>
    <x v="728"/>
    <d v="2023-10-31T00:00:00"/>
    <x v="0"/>
    <x v="2"/>
    <n v="198.45"/>
    <x v="1"/>
  </r>
  <r>
    <s v="ORD109445"/>
    <x v="1"/>
    <x v="1"/>
    <n v="1395.1"/>
    <n v="0.41"/>
    <n v="571.99099999999999"/>
    <n v="823.10899999999992"/>
    <n v="1"/>
    <x v="242"/>
    <d v="2024-08-04T00:00:00"/>
    <x v="1"/>
    <x v="0"/>
    <n v="263.51"/>
    <x v="5"/>
  </r>
  <r>
    <s v="ORD101344"/>
    <x v="0"/>
    <x v="3"/>
    <n v="1395.6"/>
    <n v="0.42"/>
    <n v="586.15199999999993"/>
    <n v="809.44799999999998"/>
    <n v="1"/>
    <x v="124"/>
    <d v="2023-09-22T00:00:00"/>
    <x v="2"/>
    <x v="2"/>
    <n v="314.93"/>
    <x v="5"/>
  </r>
  <r>
    <s v="ORD106121"/>
    <x v="1"/>
    <x v="4"/>
    <n v="1397.44"/>
    <n v="0.28000000000000003"/>
    <n v="391.28320000000008"/>
    <n v="1006.1568"/>
    <n v="1"/>
    <x v="539"/>
    <d v="2024-10-01T00:00:00"/>
    <x v="2"/>
    <x v="0"/>
    <n v="109.79"/>
    <x v="1"/>
  </r>
  <r>
    <s v="ORD108308"/>
    <x v="0"/>
    <x v="1"/>
    <n v="1398.69"/>
    <n v="0.25"/>
    <n v="349.67250000000001"/>
    <n v="1049.0174999999999"/>
    <n v="1"/>
    <x v="234"/>
    <d v="2023-01-10T00:00:00"/>
    <x v="2"/>
    <x v="2"/>
    <n v="86.96"/>
    <x v="3"/>
  </r>
  <r>
    <s v="ORD100351"/>
    <x v="1"/>
    <x v="2"/>
    <n v="1400.49"/>
    <n v="0.24"/>
    <n v="336.11759999999998"/>
    <n v="1064.3724"/>
    <n v="1"/>
    <x v="367"/>
    <d v="2023-04-01T00:00:00"/>
    <x v="2"/>
    <x v="2"/>
    <n v="289"/>
    <x v="4"/>
  </r>
  <r>
    <s v="ORD105001"/>
    <x v="0"/>
    <x v="3"/>
    <n v="1402.38"/>
    <n v="0.43"/>
    <n v="603.02340000000004"/>
    <n v="799.35660000000007"/>
    <n v="1"/>
    <x v="194"/>
    <d v="2023-02-27T00:00:00"/>
    <x v="1"/>
    <x v="0"/>
    <n v="126.38"/>
    <x v="1"/>
  </r>
  <r>
    <s v="ORD104804"/>
    <x v="2"/>
    <x v="1"/>
    <n v="1407.76"/>
    <n v="0.28999999999999998"/>
    <n v="408.25039999999996"/>
    <n v="999.50960000000009"/>
    <n v="1"/>
    <x v="14"/>
    <d v="2023-02-04T00:00:00"/>
    <x v="1"/>
    <x v="2"/>
    <n v="189.71"/>
    <x v="3"/>
  </r>
  <r>
    <s v="ORD101641"/>
    <x v="1"/>
    <x v="0"/>
    <n v="1410.66"/>
    <n v="0.2"/>
    <n v="282.13200000000001"/>
    <n v="1128.528"/>
    <n v="1"/>
    <x v="116"/>
    <d v="2024-03-24T00:00:00"/>
    <x v="2"/>
    <x v="1"/>
    <n v="198.08"/>
    <x v="2"/>
  </r>
  <r>
    <s v="ORD103430"/>
    <x v="0"/>
    <x v="2"/>
    <n v="1411.03"/>
    <n v="0.02"/>
    <n v="28.220600000000001"/>
    <n v="1382.8093999999999"/>
    <n v="1"/>
    <x v="564"/>
    <d v="2023-05-03T00:00:00"/>
    <x v="1"/>
    <x v="1"/>
    <n v="125.08"/>
    <x v="4"/>
  </r>
  <r>
    <s v="ORD113597"/>
    <x v="1"/>
    <x v="4"/>
    <n v="1412.06"/>
    <n v="0.45"/>
    <n v="635.42700000000002"/>
    <n v="776.63299999999992"/>
    <n v="1"/>
    <x v="373"/>
    <d v="2024-04-09T00:00:00"/>
    <x v="1"/>
    <x v="1"/>
    <n v="222.92"/>
    <x v="4"/>
  </r>
  <r>
    <s v="ORD113359"/>
    <x v="2"/>
    <x v="3"/>
    <n v="1412.82"/>
    <n v="0.3"/>
    <n v="423.84599999999995"/>
    <n v="988.97399999999993"/>
    <n v="1"/>
    <x v="150"/>
    <d v="2024-08-02T00:00:00"/>
    <x v="0"/>
    <x v="0"/>
    <n v="121.3"/>
    <x v="5"/>
  </r>
  <r>
    <s v="ORD102121"/>
    <x v="3"/>
    <x v="3"/>
    <n v="1414.25"/>
    <n v="0.14000000000000001"/>
    <n v="197.99500000000003"/>
    <n v="1216.2549999999999"/>
    <n v="1"/>
    <x v="102"/>
    <d v="2023-10-04T00:00:00"/>
    <x v="1"/>
    <x v="1"/>
    <n v="167.89"/>
    <x v="5"/>
  </r>
  <r>
    <s v="ORD109115"/>
    <x v="1"/>
    <x v="1"/>
    <n v="1415.41"/>
    <n v="0.08"/>
    <n v="113.23280000000001"/>
    <n v="1302.1772000000001"/>
    <n v="1"/>
    <x v="530"/>
    <d v="2023-10-30T00:00:00"/>
    <x v="0"/>
    <x v="0"/>
    <n v="148.4"/>
    <x v="4"/>
  </r>
  <r>
    <s v="ORD104336"/>
    <x v="3"/>
    <x v="1"/>
    <n v="1415.78"/>
    <n v="0.16"/>
    <n v="226.5248"/>
    <n v="1189.2552000000001"/>
    <n v="1"/>
    <x v="712"/>
    <d v="2024-02-23T00:00:00"/>
    <x v="1"/>
    <x v="2"/>
    <n v="106.24"/>
    <x v="3"/>
  </r>
  <r>
    <s v="ORD102301"/>
    <x v="1"/>
    <x v="4"/>
    <n v="1421.53"/>
    <n v="0.39"/>
    <n v="554.39670000000001"/>
    <n v="867.13329999999996"/>
    <n v="1"/>
    <x v="649"/>
    <d v="2023-05-24T00:00:00"/>
    <x v="0"/>
    <x v="1"/>
    <n v="415.24"/>
    <x v="4"/>
  </r>
  <r>
    <s v="ORD113386"/>
    <x v="2"/>
    <x v="4"/>
    <n v="1422.19"/>
    <n v="0.32"/>
    <n v="455.10080000000005"/>
    <n v="967.08920000000001"/>
    <n v="1"/>
    <x v="170"/>
    <d v="2023-02-09T00:00:00"/>
    <x v="0"/>
    <x v="2"/>
    <n v="347"/>
    <x v="4"/>
  </r>
  <r>
    <s v="ORD114000"/>
    <x v="0"/>
    <x v="2"/>
    <n v="1426.96"/>
    <n v="0.15"/>
    <n v="214.04400000000001"/>
    <n v="1212.9159999999999"/>
    <n v="1"/>
    <x v="303"/>
    <d v="2023-12-24T00:00:00"/>
    <x v="2"/>
    <x v="0"/>
    <n v="115.75"/>
    <x v="0"/>
  </r>
  <r>
    <s v="ORD108403"/>
    <x v="3"/>
    <x v="4"/>
    <n v="1430.48"/>
    <n v="0.28999999999999998"/>
    <n v="414.83919999999995"/>
    <n v="1015.6408000000001"/>
    <n v="1"/>
    <x v="318"/>
    <d v="2024-06-27T00:00:00"/>
    <x v="1"/>
    <x v="2"/>
    <n v="335.01"/>
    <x v="1"/>
  </r>
  <r>
    <s v="ORD111463"/>
    <x v="3"/>
    <x v="1"/>
    <n v="1431.74"/>
    <n v="0.11"/>
    <n v="157.4914"/>
    <n v="1274.2485999999999"/>
    <n v="1"/>
    <x v="381"/>
    <d v="2023-11-15T00:00:00"/>
    <x v="0"/>
    <x v="0"/>
    <n v="231.9"/>
    <x v="2"/>
  </r>
  <r>
    <s v="ORD108541"/>
    <x v="1"/>
    <x v="2"/>
    <n v="1431.94"/>
    <n v="0.47"/>
    <n v="673.01179999999999"/>
    <n v="758.92820000000006"/>
    <n v="1"/>
    <x v="131"/>
    <d v="2023-12-21T00:00:00"/>
    <x v="1"/>
    <x v="2"/>
    <n v="193.37"/>
    <x v="5"/>
  </r>
  <r>
    <s v="ORD102882"/>
    <x v="1"/>
    <x v="3"/>
    <n v="1435"/>
    <n v="0.04"/>
    <n v="57.4"/>
    <n v="1377.6"/>
    <n v="1"/>
    <x v="272"/>
    <d v="2023-01-19T00:00:00"/>
    <x v="1"/>
    <x v="1"/>
    <n v="323.72000000000003"/>
    <x v="0"/>
  </r>
  <r>
    <s v="ORD104320"/>
    <x v="1"/>
    <x v="0"/>
    <n v="1435.6"/>
    <n v="0.44"/>
    <n v="631.66399999999999"/>
    <n v="803.93599999999992"/>
    <n v="1"/>
    <x v="486"/>
    <d v="2023-12-25T00:00:00"/>
    <x v="0"/>
    <x v="1"/>
    <n v="280.66000000000003"/>
    <x v="3"/>
  </r>
  <r>
    <s v="ORD102320"/>
    <x v="0"/>
    <x v="1"/>
    <n v="1439.16"/>
    <n v="0.34"/>
    <n v="489.31440000000003"/>
    <n v="949.8456000000001"/>
    <n v="1"/>
    <x v="705"/>
    <d v="2023-04-12T00:00:00"/>
    <x v="2"/>
    <x v="2"/>
    <n v="365.39"/>
    <x v="5"/>
  </r>
  <r>
    <s v="ORD108449"/>
    <x v="3"/>
    <x v="1"/>
    <n v="1439.88"/>
    <n v="0.31"/>
    <n v="446.36280000000005"/>
    <n v="993.5172"/>
    <n v="1"/>
    <x v="135"/>
    <d v="2024-05-07T00:00:00"/>
    <x v="0"/>
    <x v="2"/>
    <n v="194.38"/>
    <x v="1"/>
  </r>
  <r>
    <s v="ORD101157"/>
    <x v="1"/>
    <x v="0"/>
    <n v="1442.12"/>
    <n v="0.01"/>
    <n v="14.421199999999999"/>
    <n v="1427.6987999999999"/>
    <n v="1"/>
    <x v="256"/>
    <d v="2023-08-11T00:00:00"/>
    <x v="1"/>
    <x v="1"/>
    <n v="146.6"/>
    <x v="2"/>
  </r>
  <r>
    <s v="ORD111967"/>
    <x v="0"/>
    <x v="2"/>
    <n v="1443.38"/>
    <n v="0.11"/>
    <n v="158.77180000000001"/>
    <n v="1284.6082000000001"/>
    <n v="1"/>
    <x v="692"/>
    <d v="2024-08-10T00:00:00"/>
    <x v="2"/>
    <x v="0"/>
    <n v="326.64"/>
    <x v="5"/>
  </r>
  <r>
    <s v="ORD110236"/>
    <x v="0"/>
    <x v="1"/>
    <n v="1443.45"/>
    <n v="0.4"/>
    <n v="577.38"/>
    <n v="866.07"/>
    <n v="1"/>
    <x v="208"/>
    <d v="2024-08-04T00:00:00"/>
    <x v="0"/>
    <x v="1"/>
    <n v="316.73"/>
    <x v="1"/>
  </r>
  <r>
    <s v="ORD105058"/>
    <x v="0"/>
    <x v="0"/>
    <n v="1444.7"/>
    <n v="0.34"/>
    <n v="491.19800000000004"/>
    <n v="953.50199999999995"/>
    <n v="1"/>
    <x v="109"/>
    <d v="2024-05-26T00:00:00"/>
    <x v="0"/>
    <x v="0"/>
    <n v="298.88"/>
    <x v="3"/>
  </r>
  <r>
    <s v="ORD111105"/>
    <x v="3"/>
    <x v="3"/>
    <n v="1447.28"/>
    <n v="0.19"/>
    <n v="274.98320000000001"/>
    <n v="1172.2968000000001"/>
    <n v="1"/>
    <x v="642"/>
    <d v="2023-06-13T00:00:00"/>
    <x v="0"/>
    <x v="0"/>
    <n v="403.58"/>
    <x v="2"/>
  </r>
  <r>
    <s v="ORD115086"/>
    <x v="2"/>
    <x v="1"/>
    <n v="1453.07"/>
    <n v="0.32"/>
    <n v="464.98239999999998"/>
    <n v="988.08759999999995"/>
    <n v="1"/>
    <x v="708"/>
    <d v="2023-04-03T00:00:00"/>
    <x v="2"/>
    <x v="2"/>
    <n v="307.38"/>
    <x v="2"/>
  </r>
  <r>
    <s v="ORD104300"/>
    <x v="3"/>
    <x v="0"/>
    <n v="1454.13"/>
    <n v="0.09"/>
    <n v="130.8717"/>
    <n v="1323.2583000000002"/>
    <n v="1"/>
    <x v="15"/>
    <d v="2023-09-01T00:00:00"/>
    <x v="2"/>
    <x v="0"/>
    <n v="186.11"/>
    <x v="4"/>
  </r>
  <r>
    <s v="ORD107664"/>
    <x v="2"/>
    <x v="1"/>
    <n v="1456.71"/>
    <n v="0.41"/>
    <n v="597.25109999999995"/>
    <n v="859.45890000000009"/>
    <n v="1"/>
    <x v="370"/>
    <d v="2024-09-11T00:00:00"/>
    <x v="2"/>
    <x v="1"/>
    <n v="108.63"/>
    <x v="0"/>
  </r>
  <r>
    <s v="ORD100333"/>
    <x v="0"/>
    <x v="3"/>
    <n v="1457.12"/>
    <n v="0.04"/>
    <n v="58.284799999999997"/>
    <n v="1398.8352"/>
    <n v="1"/>
    <x v="504"/>
    <d v="2023-03-22T00:00:00"/>
    <x v="0"/>
    <x v="1"/>
    <n v="388.34"/>
    <x v="5"/>
  </r>
  <r>
    <s v="ORD109524"/>
    <x v="3"/>
    <x v="1"/>
    <n v="1458.72"/>
    <n v="0.11"/>
    <n v="160.45920000000001"/>
    <n v="1298.2608"/>
    <n v="1"/>
    <x v="482"/>
    <d v="2023-03-21T00:00:00"/>
    <x v="1"/>
    <x v="1"/>
    <n v="369.72"/>
    <x v="0"/>
  </r>
  <r>
    <s v="ORD102428"/>
    <x v="1"/>
    <x v="1"/>
    <n v="1460.32"/>
    <n v="0.33"/>
    <n v="481.90559999999999"/>
    <n v="978.41439999999989"/>
    <n v="1"/>
    <x v="151"/>
    <d v="2023-07-29T00:00:00"/>
    <x v="2"/>
    <x v="0"/>
    <n v="167.78"/>
    <x v="0"/>
  </r>
  <r>
    <s v="ORD101647"/>
    <x v="3"/>
    <x v="2"/>
    <n v="1466.12"/>
    <n v="0.4"/>
    <n v="586.44799999999998"/>
    <n v="879.67199999999991"/>
    <n v="1"/>
    <x v="427"/>
    <d v="2023-07-09T00:00:00"/>
    <x v="0"/>
    <x v="2"/>
    <n v="351.32"/>
    <x v="1"/>
  </r>
  <r>
    <s v="ORD105583"/>
    <x v="2"/>
    <x v="2"/>
    <n v="1468.06"/>
    <n v="0.08"/>
    <n v="117.4448"/>
    <n v="1350.6152"/>
    <n v="1"/>
    <x v="8"/>
    <d v="2024-05-17T00:00:00"/>
    <x v="2"/>
    <x v="2"/>
    <n v="432.21"/>
    <x v="3"/>
  </r>
  <r>
    <s v="ORD102132"/>
    <x v="2"/>
    <x v="0"/>
    <n v="1468.35"/>
    <n v="0.45"/>
    <n v="660.75749999999994"/>
    <n v="807.59249999999997"/>
    <n v="1"/>
    <x v="217"/>
    <d v="2023-09-27T00:00:00"/>
    <x v="0"/>
    <x v="2"/>
    <n v="364.56"/>
    <x v="4"/>
  </r>
  <r>
    <s v="ORD110278"/>
    <x v="2"/>
    <x v="0"/>
    <n v="1472.73"/>
    <n v="0.3"/>
    <n v="441.81900000000002"/>
    <n v="1030.9110000000001"/>
    <n v="1"/>
    <x v="584"/>
    <d v="2023-09-26T00:00:00"/>
    <x v="1"/>
    <x v="1"/>
    <n v="216.82"/>
    <x v="4"/>
  </r>
  <r>
    <s v="ORD106579"/>
    <x v="2"/>
    <x v="1"/>
    <n v="1473.84"/>
    <n v="0.46"/>
    <n v="677.96640000000002"/>
    <n v="795.8735999999999"/>
    <n v="1"/>
    <x v="509"/>
    <d v="2024-09-24T00:00:00"/>
    <x v="2"/>
    <x v="2"/>
    <n v="285.02"/>
    <x v="4"/>
  </r>
  <r>
    <s v="ORD102887"/>
    <x v="2"/>
    <x v="2"/>
    <n v="1476.05"/>
    <n v="0.35"/>
    <n v="516.61749999999995"/>
    <n v="959.4325"/>
    <n v="1"/>
    <x v="377"/>
    <d v="2023-06-27T00:00:00"/>
    <x v="2"/>
    <x v="1"/>
    <n v="247.31"/>
    <x v="3"/>
  </r>
  <r>
    <s v="ORD107990"/>
    <x v="1"/>
    <x v="0"/>
    <n v="1477.64"/>
    <n v="0.15"/>
    <n v="221.64600000000002"/>
    <n v="1255.9940000000001"/>
    <n v="1"/>
    <x v="365"/>
    <d v="2023-07-23T00:00:00"/>
    <x v="1"/>
    <x v="1"/>
    <n v="428.89"/>
    <x v="5"/>
  </r>
  <r>
    <s v="ORD101352"/>
    <x v="0"/>
    <x v="0"/>
    <n v="1480.15"/>
    <n v="0.09"/>
    <n v="133.21350000000001"/>
    <n v="1346.9365"/>
    <n v="1"/>
    <x v="72"/>
    <d v="2024-02-10T00:00:00"/>
    <x v="1"/>
    <x v="0"/>
    <n v="78.56"/>
    <x v="1"/>
  </r>
  <r>
    <s v="ORD100182"/>
    <x v="2"/>
    <x v="0"/>
    <n v="1483.38"/>
    <n v="0.24"/>
    <n v="356.01120000000003"/>
    <n v="1127.3688000000002"/>
    <n v="1"/>
    <x v="574"/>
    <d v="2023-07-11T00:00:00"/>
    <x v="0"/>
    <x v="2"/>
    <n v="350.59"/>
    <x v="3"/>
  </r>
  <r>
    <s v="ORD105469"/>
    <x v="0"/>
    <x v="1"/>
    <n v="1490.91"/>
    <n v="0.35"/>
    <n v="521.81849999999997"/>
    <n v="969.09150000000011"/>
    <n v="1"/>
    <x v="575"/>
    <d v="2024-07-17T00:00:00"/>
    <x v="0"/>
    <x v="0"/>
    <n v="359.04"/>
    <x v="0"/>
  </r>
  <r>
    <s v="ORD108326"/>
    <x v="2"/>
    <x v="0"/>
    <n v="1492.99"/>
    <n v="0.48"/>
    <n v="716.63519999999994"/>
    <n v="776.35480000000007"/>
    <n v="1"/>
    <x v="144"/>
    <d v="2023-06-05T00:00:00"/>
    <x v="2"/>
    <x v="0"/>
    <n v="165.4"/>
    <x v="1"/>
  </r>
  <r>
    <s v="ORD114919"/>
    <x v="2"/>
    <x v="0"/>
    <n v="1496"/>
    <n v="0.34"/>
    <n v="508.64000000000004"/>
    <n v="987.3599999999999"/>
    <n v="1"/>
    <x v="289"/>
    <d v="2024-01-30T00:00:00"/>
    <x v="0"/>
    <x v="2"/>
    <n v="184.81"/>
    <x v="4"/>
  </r>
  <r>
    <s v="ORD109375"/>
    <x v="3"/>
    <x v="0"/>
    <n v="1503.01"/>
    <n v="0.14000000000000001"/>
    <n v="210.42140000000001"/>
    <n v="1292.5886"/>
    <n v="1"/>
    <x v="315"/>
    <d v="2023-11-30T00:00:00"/>
    <x v="0"/>
    <x v="2"/>
    <n v="106.69"/>
    <x v="3"/>
  </r>
  <r>
    <s v="ORD104025"/>
    <x v="0"/>
    <x v="1"/>
    <n v="1504.65"/>
    <n v="0.15"/>
    <n v="225.69750000000002"/>
    <n v="1278.9525000000001"/>
    <n v="1"/>
    <x v="591"/>
    <d v="2023-03-26T00:00:00"/>
    <x v="2"/>
    <x v="1"/>
    <n v="274.2"/>
    <x v="5"/>
  </r>
  <r>
    <s v="ORD100507"/>
    <x v="0"/>
    <x v="4"/>
    <n v="1515.87"/>
    <n v="0.43"/>
    <n v="651.82409999999993"/>
    <n v="864.04589999999996"/>
    <n v="1"/>
    <x v="688"/>
    <d v="2024-06-14T00:00:00"/>
    <x v="2"/>
    <x v="0"/>
    <n v="78.81"/>
    <x v="5"/>
  </r>
  <r>
    <s v="ORD108273"/>
    <x v="3"/>
    <x v="3"/>
    <n v="1521.22"/>
    <n v="0.06"/>
    <n v="91.273200000000003"/>
    <n v="1429.9467999999999"/>
    <n v="1"/>
    <x v="397"/>
    <d v="2024-05-27T00:00:00"/>
    <x v="2"/>
    <x v="2"/>
    <n v="405.2"/>
    <x v="2"/>
  </r>
  <r>
    <s v="ORD112629"/>
    <x v="1"/>
    <x v="4"/>
    <n v="1527.08"/>
    <n v="0.39"/>
    <n v="595.56119999999999"/>
    <n v="931.51879999999994"/>
    <n v="1"/>
    <x v="647"/>
    <d v="2023-03-05T00:00:00"/>
    <x v="1"/>
    <x v="1"/>
    <n v="92.82"/>
    <x v="1"/>
  </r>
  <r>
    <s v="ORD105609"/>
    <x v="3"/>
    <x v="4"/>
    <n v="1530.91"/>
    <n v="0.17"/>
    <n v="260.25470000000001"/>
    <n v="1270.6553000000001"/>
    <n v="1"/>
    <x v="489"/>
    <d v="2024-09-07T00:00:00"/>
    <x v="2"/>
    <x v="0"/>
    <n v="89.7"/>
    <x v="3"/>
  </r>
  <r>
    <s v="ORD111237"/>
    <x v="0"/>
    <x v="3"/>
    <n v="1531.09"/>
    <n v="0.12"/>
    <n v="183.73079999999999"/>
    <n v="1347.3591999999999"/>
    <n v="1"/>
    <x v="126"/>
    <d v="2023-07-28T00:00:00"/>
    <x v="0"/>
    <x v="1"/>
    <n v="211.68"/>
    <x v="0"/>
  </r>
  <r>
    <s v="ORD109568"/>
    <x v="0"/>
    <x v="2"/>
    <n v="1537.11"/>
    <n v="0.22"/>
    <n v="338.16419999999999"/>
    <n v="1198.9458"/>
    <n v="1"/>
    <x v="108"/>
    <d v="2023-10-21T00:00:00"/>
    <x v="1"/>
    <x v="0"/>
    <n v="436.02"/>
    <x v="3"/>
  </r>
  <r>
    <s v="ORD104492"/>
    <x v="1"/>
    <x v="1"/>
    <n v="1537.78"/>
    <n v="0.2"/>
    <n v="307.55600000000004"/>
    <n v="1230.2239999999999"/>
    <n v="1"/>
    <x v="411"/>
    <d v="2023-04-16T00:00:00"/>
    <x v="0"/>
    <x v="0"/>
    <n v="417.91"/>
    <x v="4"/>
  </r>
  <r>
    <s v="ORD106161"/>
    <x v="0"/>
    <x v="3"/>
    <n v="1540.95"/>
    <n v="0.49"/>
    <n v="755.06550000000004"/>
    <n v="785.8845"/>
    <n v="1"/>
    <x v="205"/>
    <d v="2024-05-02T00:00:00"/>
    <x v="2"/>
    <x v="1"/>
    <n v="228.23"/>
    <x v="1"/>
  </r>
  <r>
    <s v="ORD101580"/>
    <x v="3"/>
    <x v="2"/>
    <n v="1543.11"/>
    <n v="0.45"/>
    <n v="694.39949999999999"/>
    <n v="848.71049999999991"/>
    <n v="1"/>
    <x v="76"/>
    <d v="2024-06-21T00:00:00"/>
    <x v="2"/>
    <x v="0"/>
    <n v="398.57"/>
    <x v="2"/>
  </r>
  <r>
    <s v="ORD100726"/>
    <x v="0"/>
    <x v="3"/>
    <n v="1544.8"/>
    <n v="0.35"/>
    <n v="540.67999999999995"/>
    <n v="1004.12"/>
    <n v="1"/>
    <x v="505"/>
    <d v="2023-11-10T00:00:00"/>
    <x v="2"/>
    <x v="1"/>
    <n v="164.59"/>
    <x v="3"/>
  </r>
  <r>
    <s v="ORD100530"/>
    <x v="1"/>
    <x v="4"/>
    <n v="1545.03"/>
    <n v="0.41"/>
    <n v="633.46229999999991"/>
    <n v="911.56770000000006"/>
    <n v="1"/>
    <x v="416"/>
    <d v="2024-05-06T00:00:00"/>
    <x v="1"/>
    <x v="1"/>
    <n v="317.68"/>
    <x v="0"/>
  </r>
  <r>
    <s v="ORD114433"/>
    <x v="1"/>
    <x v="0"/>
    <n v="1547.93"/>
    <n v="0.15"/>
    <n v="232.18950000000001"/>
    <n v="1315.7405000000001"/>
    <n v="1"/>
    <x v="66"/>
    <d v="2023-04-20T00:00:00"/>
    <x v="1"/>
    <x v="2"/>
    <n v="242.54"/>
    <x v="1"/>
  </r>
  <r>
    <s v="ORD106824"/>
    <x v="3"/>
    <x v="0"/>
    <n v="1548.04"/>
    <n v="0.35"/>
    <n v="541.81399999999996"/>
    <n v="1006.226"/>
    <n v="1"/>
    <x v="376"/>
    <d v="2023-04-11T00:00:00"/>
    <x v="1"/>
    <x v="0"/>
    <n v="338.41"/>
    <x v="1"/>
  </r>
  <r>
    <s v="ORD109023"/>
    <x v="1"/>
    <x v="4"/>
    <n v="1550.78"/>
    <n v="0.38"/>
    <n v="589.29639999999995"/>
    <n v="961.48360000000002"/>
    <n v="1"/>
    <x v="250"/>
    <d v="2023-08-24T00:00:00"/>
    <x v="1"/>
    <x v="2"/>
    <n v="143.19999999999999"/>
    <x v="2"/>
  </r>
  <r>
    <s v="ORD103563"/>
    <x v="3"/>
    <x v="1"/>
    <n v="1551.35"/>
    <n v="0.4"/>
    <n v="620.54"/>
    <n v="930.81"/>
    <n v="1"/>
    <x v="679"/>
    <d v="2023-08-07T00:00:00"/>
    <x v="1"/>
    <x v="0"/>
    <n v="88.64"/>
    <x v="4"/>
  </r>
  <r>
    <s v="ORD113295"/>
    <x v="2"/>
    <x v="0"/>
    <n v="1554.48"/>
    <n v="0.49"/>
    <n v="761.6952"/>
    <n v="792.78480000000002"/>
    <n v="1"/>
    <x v="600"/>
    <d v="2024-03-23T00:00:00"/>
    <x v="1"/>
    <x v="1"/>
    <n v="342.11"/>
    <x v="5"/>
  </r>
  <r>
    <s v="ORD112215"/>
    <x v="2"/>
    <x v="4"/>
    <n v="1557.15"/>
    <n v="0.26"/>
    <n v="404.85900000000004"/>
    <n v="1152.2910000000002"/>
    <n v="1"/>
    <x v="435"/>
    <d v="2024-08-28T00:00:00"/>
    <x v="0"/>
    <x v="1"/>
    <n v="89.53"/>
    <x v="5"/>
  </r>
  <r>
    <s v="ORD103525"/>
    <x v="1"/>
    <x v="0"/>
    <n v="1557.32"/>
    <n v="0.31"/>
    <n v="482.76919999999996"/>
    <n v="1074.5508"/>
    <n v="1"/>
    <x v="26"/>
    <d v="2023-05-03T00:00:00"/>
    <x v="1"/>
    <x v="0"/>
    <n v="148.93"/>
    <x v="2"/>
  </r>
  <r>
    <s v="ORD100746"/>
    <x v="0"/>
    <x v="3"/>
    <n v="1557.33"/>
    <n v="0.48"/>
    <n v="747.51839999999993"/>
    <n v="809.8116"/>
    <n v="1"/>
    <x v="558"/>
    <d v="2023-02-11T00:00:00"/>
    <x v="2"/>
    <x v="2"/>
    <n v="293.39999999999998"/>
    <x v="2"/>
  </r>
  <r>
    <s v="ORD110707"/>
    <x v="0"/>
    <x v="0"/>
    <n v="1558.28"/>
    <n v="0.12"/>
    <n v="186.99359999999999"/>
    <n v="1371.2864"/>
    <n v="1"/>
    <x v="723"/>
    <d v="2024-06-26T00:00:00"/>
    <x v="1"/>
    <x v="0"/>
    <n v="213.55"/>
    <x v="0"/>
  </r>
  <r>
    <s v="ORD110992"/>
    <x v="0"/>
    <x v="4"/>
    <n v="1564.96"/>
    <n v="0.23"/>
    <n v="359.94080000000002"/>
    <n v="1205.0192"/>
    <n v="1"/>
    <x v="514"/>
    <d v="2024-02-07T00:00:00"/>
    <x v="2"/>
    <x v="0"/>
    <n v="272.73"/>
    <x v="1"/>
  </r>
  <r>
    <s v="ORD111357"/>
    <x v="0"/>
    <x v="0"/>
    <n v="1568.5"/>
    <n v="0.32"/>
    <n v="501.92"/>
    <n v="1066.58"/>
    <n v="1"/>
    <x v="429"/>
    <d v="2023-09-17T00:00:00"/>
    <x v="1"/>
    <x v="2"/>
    <n v="438"/>
    <x v="2"/>
  </r>
  <r>
    <s v="ORD112069"/>
    <x v="1"/>
    <x v="4"/>
    <n v="1572.46"/>
    <n v="0.19"/>
    <n v="298.76740000000001"/>
    <n v="1273.6926000000001"/>
    <n v="1"/>
    <x v="460"/>
    <d v="2023-05-17T00:00:00"/>
    <x v="2"/>
    <x v="1"/>
    <n v="86.53"/>
    <x v="0"/>
  </r>
  <r>
    <s v="ORD105752"/>
    <x v="0"/>
    <x v="4"/>
    <n v="1575.01"/>
    <n v="0.4"/>
    <n v="630.00400000000002"/>
    <n v="945.00599999999997"/>
    <n v="1"/>
    <x v="708"/>
    <d v="2023-04-03T00:00:00"/>
    <x v="2"/>
    <x v="2"/>
    <n v="434.2"/>
    <x v="2"/>
  </r>
  <r>
    <s v="ORD103688"/>
    <x v="2"/>
    <x v="1"/>
    <n v="1578.42"/>
    <n v="0.28999999999999998"/>
    <n v="457.74180000000001"/>
    <n v="1120.6782000000001"/>
    <n v="1"/>
    <x v="179"/>
    <d v="2023-12-09T00:00:00"/>
    <x v="2"/>
    <x v="1"/>
    <n v="216.55"/>
    <x v="0"/>
  </r>
  <r>
    <s v="ORD111106"/>
    <x v="2"/>
    <x v="0"/>
    <n v="1578.58"/>
    <n v="0.49"/>
    <n v="773.50419999999997"/>
    <n v="805.07579999999996"/>
    <n v="1"/>
    <x v="699"/>
    <d v="2023-01-31T00:00:00"/>
    <x v="2"/>
    <x v="0"/>
    <n v="236.2"/>
    <x v="1"/>
  </r>
  <r>
    <s v="ORD102177"/>
    <x v="3"/>
    <x v="4"/>
    <n v="1584.22"/>
    <n v="0.11"/>
    <n v="174.26420000000002"/>
    <n v="1409.9558"/>
    <n v="1"/>
    <x v="601"/>
    <d v="2023-06-06T00:00:00"/>
    <x v="0"/>
    <x v="1"/>
    <n v="269.39"/>
    <x v="5"/>
  </r>
  <r>
    <s v="ORD103047"/>
    <x v="2"/>
    <x v="4"/>
    <n v="1592.71"/>
    <n v="0.08"/>
    <n v="127.41680000000001"/>
    <n v="1465.2932000000001"/>
    <n v="1"/>
    <x v="714"/>
    <d v="2024-06-16T00:00:00"/>
    <x v="2"/>
    <x v="0"/>
    <n v="280.29000000000002"/>
    <x v="3"/>
  </r>
  <r>
    <s v="ORD108783"/>
    <x v="1"/>
    <x v="1"/>
    <n v="1592.81"/>
    <n v="0.5"/>
    <n v="796.40499999999997"/>
    <n v="796.40499999999997"/>
    <n v="1"/>
    <x v="574"/>
    <d v="2023-07-08T00:00:00"/>
    <x v="2"/>
    <x v="2"/>
    <n v="176.04"/>
    <x v="2"/>
  </r>
  <r>
    <s v="ORD105289"/>
    <x v="1"/>
    <x v="2"/>
    <n v="1596.31"/>
    <n v="0.41"/>
    <n v="654.48709999999994"/>
    <n v="941.8229"/>
    <n v="1"/>
    <x v="633"/>
    <d v="2023-11-09T00:00:00"/>
    <x v="0"/>
    <x v="2"/>
    <n v="327.82"/>
    <x v="3"/>
  </r>
  <r>
    <s v="ORD102434"/>
    <x v="2"/>
    <x v="1"/>
    <n v="1597.2"/>
    <n v="0.25"/>
    <n v="399.3"/>
    <n v="1197.9000000000001"/>
    <n v="1"/>
    <x v="726"/>
    <d v="2024-05-28T00:00:00"/>
    <x v="0"/>
    <x v="1"/>
    <n v="146.33000000000001"/>
    <x v="2"/>
  </r>
  <r>
    <s v="ORD113297"/>
    <x v="1"/>
    <x v="3"/>
    <n v="1597.58"/>
    <n v="0.4"/>
    <n v="639.03200000000004"/>
    <n v="958.54799999999989"/>
    <n v="1"/>
    <x v="61"/>
    <d v="2023-07-21T00:00:00"/>
    <x v="0"/>
    <x v="1"/>
    <n v="424.79"/>
    <x v="2"/>
  </r>
  <r>
    <s v="ORD105760"/>
    <x v="0"/>
    <x v="4"/>
    <n v="1611.11"/>
    <n v="0.02"/>
    <n v="32.222200000000001"/>
    <n v="1578.8878"/>
    <n v="1"/>
    <x v="308"/>
    <d v="2024-01-21T00:00:00"/>
    <x v="2"/>
    <x v="2"/>
    <n v="88.34"/>
    <x v="0"/>
  </r>
  <r>
    <s v="ORD109395"/>
    <x v="1"/>
    <x v="1"/>
    <n v="1611.94"/>
    <n v="0.16"/>
    <n v="257.91040000000004"/>
    <n v="1354.0296000000001"/>
    <n v="1"/>
    <x v="578"/>
    <d v="2024-04-10T00:00:00"/>
    <x v="2"/>
    <x v="2"/>
    <n v="146.41"/>
    <x v="2"/>
  </r>
  <r>
    <s v="ORD105990"/>
    <x v="2"/>
    <x v="1"/>
    <n v="1613.85"/>
    <n v="0.28000000000000003"/>
    <n v="451.87800000000004"/>
    <n v="1161.9719999999998"/>
    <n v="1"/>
    <x v="680"/>
    <d v="2023-05-07T00:00:00"/>
    <x v="0"/>
    <x v="0"/>
    <n v="375.65"/>
    <x v="0"/>
  </r>
  <r>
    <s v="ORD101089"/>
    <x v="2"/>
    <x v="4"/>
    <n v="1617.05"/>
    <n v="0.15"/>
    <n v="242.55749999999998"/>
    <n v="1374.4925000000001"/>
    <n v="1"/>
    <x v="616"/>
    <d v="2023-01-24T00:00:00"/>
    <x v="1"/>
    <x v="1"/>
    <n v="350.83"/>
    <x v="3"/>
  </r>
  <r>
    <s v="ORD102335"/>
    <x v="3"/>
    <x v="2"/>
    <n v="1619.12"/>
    <n v="0.45"/>
    <n v="728.60399999999993"/>
    <n v="890.51599999999996"/>
    <n v="1"/>
    <x v="419"/>
    <d v="2023-08-11T00:00:00"/>
    <x v="1"/>
    <x v="0"/>
    <n v="344.87"/>
    <x v="2"/>
  </r>
  <r>
    <s v="ORD115048"/>
    <x v="2"/>
    <x v="4"/>
    <n v="1623.86"/>
    <n v="0"/>
    <n v="0"/>
    <n v="1623.86"/>
    <n v="1"/>
    <x v="703"/>
    <d v="2023-06-07T00:00:00"/>
    <x v="2"/>
    <x v="0"/>
    <n v="418.85"/>
    <x v="4"/>
  </r>
  <r>
    <s v="ORD110840"/>
    <x v="2"/>
    <x v="2"/>
    <n v="1629.46"/>
    <n v="0.34"/>
    <n v="554.01640000000009"/>
    <n v="1075.4436000000001"/>
    <n v="1"/>
    <x v="193"/>
    <d v="2023-06-23T00:00:00"/>
    <x v="2"/>
    <x v="1"/>
    <n v="244.13"/>
    <x v="2"/>
  </r>
  <r>
    <s v="ORD109063"/>
    <x v="3"/>
    <x v="1"/>
    <n v="1636.25"/>
    <n v="0.27"/>
    <n v="441.78750000000002"/>
    <n v="1194.4625000000001"/>
    <n v="1"/>
    <x v="572"/>
    <d v="2024-03-06T00:00:00"/>
    <x v="1"/>
    <x v="1"/>
    <n v="227.08"/>
    <x v="4"/>
  </r>
  <r>
    <s v="ORD104560"/>
    <x v="1"/>
    <x v="2"/>
    <n v="1636.77"/>
    <n v="0.12"/>
    <n v="196.41239999999999"/>
    <n v="1440.3576"/>
    <n v="1"/>
    <x v="37"/>
    <d v="2024-06-04T00:00:00"/>
    <x v="1"/>
    <x v="1"/>
    <n v="458.51"/>
    <x v="2"/>
  </r>
  <r>
    <s v="ORD110790"/>
    <x v="0"/>
    <x v="2"/>
    <n v="1640.19"/>
    <n v="0.2"/>
    <n v="328.03800000000001"/>
    <n v="1312.152"/>
    <n v="1"/>
    <x v="330"/>
    <d v="2023-04-07T00:00:00"/>
    <x v="1"/>
    <x v="1"/>
    <n v="220.23"/>
    <x v="5"/>
  </r>
  <r>
    <s v="ORD112716"/>
    <x v="1"/>
    <x v="0"/>
    <n v="1641.59"/>
    <n v="0.03"/>
    <n v="49.247699999999995"/>
    <n v="1592.3423"/>
    <n v="1"/>
    <x v="206"/>
    <d v="2023-01-18T00:00:00"/>
    <x v="1"/>
    <x v="1"/>
    <n v="230.24"/>
    <x v="3"/>
  </r>
  <r>
    <s v="ORD115314"/>
    <x v="1"/>
    <x v="1"/>
    <n v="1642.13"/>
    <n v="0.49"/>
    <n v="804.64370000000008"/>
    <n v="837.48630000000003"/>
    <n v="1"/>
    <x v="254"/>
    <d v="2024-10-31T00:00:00"/>
    <x v="2"/>
    <x v="1"/>
    <n v="416.55"/>
    <x v="5"/>
  </r>
  <r>
    <s v="ORD108532"/>
    <x v="3"/>
    <x v="3"/>
    <n v="1642.96"/>
    <n v="0.02"/>
    <n v="32.859200000000001"/>
    <n v="1610.1007999999999"/>
    <n v="1"/>
    <x v="97"/>
    <d v="2024-11-08T00:00:00"/>
    <x v="1"/>
    <x v="0"/>
    <n v="99.07"/>
    <x v="0"/>
  </r>
  <r>
    <s v="ORD113831"/>
    <x v="3"/>
    <x v="3"/>
    <n v="1643.36"/>
    <n v="0"/>
    <n v="0"/>
    <n v="1643.36"/>
    <n v="1"/>
    <x v="614"/>
    <d v="2023-12-07T00:00:00"/>
    <x v="1"/>
    <x v="2"/>
    <n v="298"/>
    <x v="4"/>
  </r>
  <r>
    <s v="ORD109112"/>
    <x v="2"/>
    <x v="3"/>
    <n v="1644.83"/>
    <n v="0.35"/>
    <n v="575.69049999999993"/>
    <n v="1069.1395"/>
    <n v="1"/>
    <x v="212"/>
    <d v="2023-05-14T00:00:00"/>
    <x v="1"/>
    <x v="2"/>
    <n v="458.29"/>
    <x v="0"/>
  </r>
  <r>
    <s v="ORD112481"/>
    <x v="0"/>
    <x v="0"/>
    <n v="1646.2"/>
    <n v="0"/>
    <n v="0"/>
    <n v="1646.2"/>
    <n v="1"/>
    <x v="313"/>
    <d v="2024-01-27T00:00:00"/>
    <x v="0"/>
    <x v="2"/>
    <n v="279.31"/>
    <x v="2"/>
  </r>
  <r>
    <s v="ORD102829"/>
    <x v="1"/>
    <x v="4"/>
    <n v="1646.63"/>
    <n v="0.36"/>
    <n v="592.78679999999997"/>
    <n v="1053.8432000000003"/>
    <n v="1"/>
    <x v="187"/>
    <d v="2025-01-02T00:00:00"/>
    <x v="2"/>
    <x v="1"/>
    <n v="422.78"/>
    <x v="2"/>
  </r>
  <r>
    <s v="ORD111521"/>
    <x v="2"/>
    <x v="4"/>
    <n v="1647.07"/>
    <n v="0.21"/>
    <n v="345.88469999999995"/>
    <n v="1301.1853000000001"/>
    <n v="1"/>
    <x v="292"/>
    <d v="2023-04-29T00:00:00"/>
    <x v="2"/>
    <x v="0"/>
    <n v="268.19"/>
    <x v="5"/>
  </r>
  <r>
    <s v="ORD109438"/>
    <x v="3"/>
    <x v="0"/>
    <n v="1653.67"/>
    <n v="0.16"/>
    <n v="264.5872"/>
    <n v="1389.0828000000001"/>
    <n v="1"/>
    <x v="473"/>
    <d v="2023-09-03T00:00:00"/>
    <x v="1"/>
    <x v="0"/>
    <n v="303.26"/>
    <x v="4"/>
  </r>
  <r>
    <s v="ORD104263"/>
    <x v="1"/>
    <x v="1"/>
    <n v="1656.53"/>
    <n v="0.39"/>
    <n v="646.04669999999999"/>
    <n v="1010.4833"/>
    <n v="1"/>
    <x v="305"/>
    <d v="2024-07-23T00:00:00"/>
    <x v="1"/>
    <x v="1"/>
    <n v="241.59"/>
    <x v="2"/>
  </r>
  <r>
    <s v="ORD102397"/>
    <x v="0"/>
    <x v="3"/>
    <n v="1657.37"/>
    <n v="0.48"/>
    <n v="795.53759999999988"/>
    <n v="861.83240000000001"/>
    <n v="1"/>
    <x v="174"/>
    <d v="2024-11-10T00:00:00"/>
    <x v="2"/>
    <x v="0"/>
    <n v="284.01"/>
    <x v="0"/>
  </r>
  <r>
    <s v="ORD112527"/>
    <x v="2"/>
    <x v="3"/>
    <n v="1661.58"/>
    <n v="0.01"/>
    <n v="16.6158"/>
    <n v="1644.9641999999999"/>
    <n v="1"/>
    <x v="159"/>
    <d v="2024-02-26T00:00:00"/>
    <x v="0"/>
    <x v="0"/>
    <n v="185.86"/>
    <x v="1"/>
  </r>
  <r>
    <s v="ORD106212"/>
    <x v="1"/>
    <x v="3"/>
    <n v="1662.1"/>
    <n v="0.12"/>
    <n v="199.45199999999997"/>
    <n v="1462.6479999999999"/>
    <n v="1"/>
    <x v="37"/>
    <d v="2024-05-30T00:00:00"/>
    <x v="1"/>
    <x v="2"/>
    <n v="137.32"/>
    <x v="3"/>
  </r>
  <r>
    <s v="ORD110956"/>
    <x v="2"/>
    <x v="2"/>
    <n v="1662.66"/>
    <n v="0.4"/>
    <n v="665.06400000000008"/>
    <n v="997.596"/>
    <n v="1"/>
    <x v="157"/>
    <d v="2024-07-27T00:00:00"/>
    <x v="1"/>
    <x v="0"/>
    <n v="259.22000000000003"/>
    <x v="4"/>
  </r>
  <r>
    <s v="ORD103981"/>
    <x v="1"/>
    <x v="4"/>
    <n v="1663.42"/>
    <n v="0.34"/>
    <n v="565.56280000000004"/>
    <n v="1097.8571999999999"/>
    <n v="1"/>
    <x v="116"/>
    <d v="2024-03-24T00:00:00"/>
    <x v="2"/>
    <x v="0"/>
    <n v="287.17"/>
    <x v="0"/>
  </r>
  <r>
    <s v="ORD105043"/>
    <x v="3"/>
    <x v="1"/>
    <n v="1668.46"/>
    <n v="0.37"/>
    <n v="617.33019999999999"/>
    <n v="1051.1298000000002"/>
    <n v="1"/>
    <x v="540"/>
    <d v="2024-01-11T00:00:00"/>
    <x v="2"/>
    <x v="0"/>
    <n v="309.13"/>
    <x v="2"/>
  </r>
  <r>
    <s v="ORD100803"/>
    <x v="1"/>
    <x v="3"/>
    <n v="1678.66"/>
    <n v="0.21"/>
    <n v="352.51859999999999"/>
    <n v="1326.1414"/>
    <n v="1"/>
    <x v="177"/>
    <d v="2024-01-27T00:00:00"/>
    <x v="0"/>
    <x v="1"/>
    <n v="246.45"/>
    <x v="2"/>
  </r>
  <r>
    <s v="ORD104327"/>
    <x v="3"/>
    <x v="4"/>
    <n v="1679.98"/>
    <n v="0.44"/>
    <n v="739.19119999999998"/>
    <n v="940.78880000000004"/>
    <n v="1"/>
    <x v="447"/>
    <d v="2024-06-05T00:00:00"/>
    <x v="2"/>
    <x v="2"/>
    <n v="153.68"/>
    <x v="0"/>
  </r>
  <r>
    <s v="ORD114240"/>
    <x v="0"/>
    <x v="2"/>
    <n v="1680.13"/>
    <n v="0.42"/>
    <n v="705.65460000000007"/>
    <n v="974.47540000000004"/>
    <n v="1"/>
    <x v="675"/>
    <d v="2023-06-13T00:00:00"/>
    <x v="1"/>
    <x v="1"/>
    <n v="458.67"/>
    <x v="5"/>
  </r>
  <r>
    <s v="ORD101266"/>
    <x v="0"/>
    <x v="2"/>
    <n v="1683.82"/>
    <n v="0"/>
    <n v="0"/>
    <n v="1683.82"/>
    <n v="1"/>
    <x v="572"/>
    <d v="2024-03-08T00:00:00"/>
    <x v="1"/>
    <x v="0"/>
    <n v="212.81"/>
    <x v="3"/>
  </r>
  <r>
    <s v="ORD106194"/>
    <x v="1"/>
    <x v="2"/>
    <n v="1692.68"/>
    <n v="0.15"/>
    <n v="253.90199999999999"/>
    <n v="1438.778"/>
    <n v="1"/>
    <x v="255"/>
    <d v="2024-11-10T00:00:00"/>
    <x v="2"/>
    <x v="2"/>
    <n v="190.4"/>
    <x v="5"/>
  </r>
  <r>
    <s v="ORD102262"/>
    <x v="2"/>
    <x v="2"/>
    <n v="1693.91"/>
    <n v="0.15"/>
    <n v="254.0865"/>
    <n v="1439.8235"/>
    <n v="1"/>
    <x v="414"/>
    <d v="2024-02-15T00:00:00"/>
    <x v="0"/>
    <x v="1"/>
    <n v="272.41000000000003"/>
    <x v="3"/>
  </r>
  <r>
    <s v="ORD112890"/>
    <x v="2"/>
    <x v="2"/>
    <n v="1696.35"/>
    <n v="0.44"/>
    <n v="746.39400000000001"/>
    <n v="949.9559999999999"/>
    <n v="1"/>
    <x v="322"/>
    <d v="2023-01-17T00:00:00"/>
    <x v="2"/>
    <x v="2"/>
    <n v="332.51"/>
    <x v="4"/>
  </r>
  <r>
    <s v="ORD104665"/>
    <x v="3"/>
    <x v="3"/>
    <n v="1698.02"/>
    <n v="0.3"/>
    <n v="509.40599999999995"/>
    <n v="1188.614"/>
    <n v="1"/>
    <x v="520"/>
    <d v="2024-05-19T00:00:00"/>
    <x v="2"/>
    <x v="2"/>
    <n v="293.61"/>
    <x v="5"/>
  </r>
  <r>
    <s v="ORD100737"/>
    <x v="1"/>
    <x v="2"/>
    <n v="1699.51"/>
    <n v="0.21"/>
    <n v="356.89709999999997"/>
    <n v="1342.6129000000001"/>
    <n v="1"/>
    <x v="166"/>
    <d v="2023-11-19T00:00:00"/>
    <x v="2"/>
    <x v="2"/>
    <n v="211.33"/>
    <x v="1"/>
  </r>
  <r>
    <s v="ORD103347"/>
    <x v="0"/>
    <x v="0"/>
    <n v="1700.35"/>
    <n v="0.05"/>
    <n v="85.017499999999998"/>
    <n v="1615.3325"/>
    <n v="1"/>
    <x v="705"/>
    <d v="2023-04-12T00:00:00"/>
    <x v="0"/>
    <x v="0"/>
    <n v="268.92"/>
    <x v="0"/>
  </r>
  <r>
    <s v="ORD108044"/>
    <x v="0"/>
    <x v="2"/>
    <n v="1709.06"/>
    <n v="0.18"/>
    <n v="307.63079999999997"/>
    <n v="1401.4292"/>
    <n v="1"/>
    <x v="567"/>
    <d v="2024-02-28T00:00:00"/>
    <x v="2"/>
    <x v="2"/>
    <n v="283.54000000000002"/>
    <x v="3"/>
  </r>
  <r>
    <s v="ORD113824"/>
    <x v="0"/>
    <x v="4"/>
    <n v="1710.41"/>
    <n v="0.4"/>
    <n v="684.1640000000001"/>
    <n v="1026.2460000000001"/>
    <n v="1"/>
    <x v="363"/>
    <d v="2023-12-01T00:00:00"/>
    <x v="0"/>
    <x v="1"/>
    <n v="414.01"/>
    <x v="5"/>
  </r>
  <r>
    <s v="ORD105338"/>
    <x v="3"/>
    <x v="3"/>
    <n v="1713.39"/>
    <n v="0.38"/>
    <n v="651.08820000000003"/>
    <n v="1062.3018000000002"/>
    <n v="1"/>
    <x v="64"/>
    <d v="2024-09-07T00:00:00"/>
    <x v="1"/>
    <x v="0"/>
    <n v="384.07"/>
    <x v="0"/>
  </r>
  <r>
    <s v="ORD112305"/>
    <x v="0"/>
    <x v="1"/>
    <n v="1714.27"/>
    <n v="0.17"/>
    <n v="291.42590000000001"/>
    <n v="1422.8441"/>
    <n v="1"/>
    <x v="179"/>
    <d v="2023-12-06T00:00:00"/>
    <x v="2"/>
    <x v="2"/>
    <n v="91.45"/>
    <x v="3"/>
  </r>
  <r>
    <s v="ORD103883"/>
    <x v="3"/>
    <x v="3"/>
    <n v="1716.12"/>
    <n v="0.17"/>
    <n v="291.74040000000002"/>
    <n v="1424.3795999999998"/>
    <n v="1"/>
    <x v="133"/>
    <d v="2024-10-07T00:00:00"/>
    <x v="1"/>
    <x v="0"/>
    <n v="234.31"/>
    <x v="3"/>
  </r>
  <r>
    <s v="ORD107464"/>
    <x v="1"/>
    <x v="2"/>
    <n v="1717.23"/>
    <n v="0.43"/>
    <n v="738.40890000000002"/>
    <n v="978.8211"/>
    <n v="1"/>
    <x v="466"/>
    <d v="2024-02-14T00:00:00"/>
    <x v="2"/>
    <x v="1"/>
    <n v="262.19"/>
    <x v="1"/>
  </r>
  <r>
    <s v="ORD108850"/>
    <x v="2"/>
    <x v="2"/>
    <n v="1720.31"/>
    <n v="0.03"/>
    <n v="51.609299999999998"/>
    <n v="1668.7006999999999"/>
    <n v="1"/>
    <x v="647"/>
    <d v="2023-03-01T00:00:00"/>
    <x v="2"/>
    <x v="1"/>
    <n v="503.78"/>
    <x v="2"/>
  </r>
  <r>
    <s v="ORD112705"/>
    <x v="0"/>
    <x v="3"/>
    <n v="1721.12"/>
    <n v="0.12"/>
    <n v="206.53439999999998"/>
    <n v="1514.5855999999999"/>
    <n v="1"/>
    <x v="464"/>
    <d v="2023-11-14T00:00:00"/>
    <x v="0"/>
    <x v="0"/>
    <n v="350.26"/>
    <x v="1"/>
  </r>
  <r>
    <s v="ORD109476"/>
    <x v="0"/>
    <x v="1"/>
    <n v="1721.29"/>
    <n v="0.33"/>
    <n v="568.02570000000003"/>
    <n v="1153.2642999999998"/>
    <n v="1"/>
    <x v="697"/>
    <d v="2024-05-20T00:00:00"/>
    <x v="0"/>
    <x v="2"/>
    <n v="497.97"/>
    <x v="2"/>
  </r>
  <r>
    <s v="ORD102286"/>
    <x v="0"/>
    <x v="3"/>
    <n v="1723.01"/>
    <n v="7.0000000000000007E-2"/>
    <n v="120.61070000000001"/>
    <n v="1602.3993"/>
    <n v="1"/>
    <x v="469"/>
    <d v="2023-01-11T00:00:00"/>
    <x v="1"/>
    <x v="1"/>
    <n v="389.16"/>
    <x v="4"/>
  </r>
  <r>
    <s v="ORD106570"/>
    <x v="1"/>
    <x v="0"/>
    <n v="1723.9"/>
    <n v="0.27"/>
    <n v="465.45300000000003"/>
    <n v="1258.4470000000001"/>
    <n v="1"/>
    <x v="379"/>
    <d v="2023-03-05T00:00:00"/>
    <x v="1"/>
    <x v="0"/>
    <n v="266.92"/>
    <x v="5"/>
  </r>
  <r>
    <s v="ORD109457"/>
    <x v="2"/>
    <x v="0"/>
    <n v="1730.53"/>
    <n v="0.34"/>
    <n v="588.38020000000006"/>
    <n v="1142.1497999999999"/>
    <n v="1"/>
    <x v="337"/>
    <d v="2024-02-14T00:00:00"/>
    <x v="0"/>
    <x v="0"/>
    <n v="309.11"/>
    <x v="0"/>
  </r>
  <r>
    <s v="ORD106098"/>
    <x v="0"/>
    <x v="1"/>
    <n v="1732.07"/>
    <n v="0.18"/>
    <n v="311.77259999999995"/>
    <n v="1420.2973999999999"/>
    <n v="1"/>
    <x v="293"/>
    <d v="2024-01-10T00:00:00"/>
    <x v="0"/>
    <x v="2"/>
    <n v="155.91"/>
    <x v="4"/>
  </r>
  <r>
    <s v="ORD104483"/>
    <x v="3"/>
    <x v="0"/>
    <n v="1733.98"/>
    <n v="0.18"/>
    <n v="312.1164"/>
    <n v="1421.8636000000001"/>
    <n v="1"/>
    <x v="227"/>
    <d v="2023-03-14T00:00:00"/>
    <x v="0"/>
    <x v="2"/>
    <n v="476.27"/>
    <x v="2"/>
  </r>
  <r>
    <s v="ORD105459"/>
    <x v="1"/>
    <x v="0"/>
    <n v="1738.6"/>
    <n v="0.31"/>
    <n v="538.96600000000001"/>
    <n v="1199.634"/>
    <n v="1"/>
    <x v="550"/>
    <d v="2025-01-06T00:00:00"/>
    <x v="2"/>
    <x v="0"/>
    <n v="369.92"/>
    <x v="1"/>
  </r>
  <r>
    <s v="ORD104997"/>
    <x v="0"/>
    <x v="2"/>
    <n v="1738.9"/>
    <n v="0.33"/>
    <n v="573.8370000000001"/>
    <n v="1165.0630000000001"/>
    <n v="1"/>
    <x v="487"/>
    <d v="2024-08-31T00:00:00"/>
    <x v="2"/>
    <x v="2"/>
    <n v="501.59"/>
    <x v="1"/>
  </r>
  <r>
    <s v="ORD108807"/>
    <x v="0"/>
    <x v="0"/>
    <n v="1742.9"/>
    <n v="0.39"/>
    <n v="679.73100000000011"/>
    <n v="1063.1689999999999"/>
    <n v="1"/>
    <x v="726"/>
    <d v="2024-05-28T00:00:00"/>
    <x v="1"/>
    <x v="2"/>
    <n v="107.22"/>
    <x v="1"/>
  </r>
  <r>
    <s v="ORD106900"/>
    <x v="0"/>
    <x v="0"/>
    <n v="1747.47"/>
    <n v="7.0000000000000007E-2"/>
    <n v="122.32290000000002"/>
    <n v="1625.1470999999999"/>
    <n v="1"/>
    <x v="317"/>
    <d v="2023-06-23T00:00:00"/>
    <x v="2"/>
    <x v="0"/>
    <n v="103.78"/>
    <x v="2"/>
  </r>
  <r>
    <s v="ORD112942"/>
    <x v="2"/>
    <x v="0"/>
    <n v="1750.41"/>
    <n v="0.26"/>
    <n v="455.10660000000001"/>
    <n v="1295.3034"/>
    <n v="1"/>
    <x v="487"/>
    <d v="2024-08-28T00:00:00"/>
    <x v="2"/>
    <x v="2"/>
    <n v="480.94"/>
    <x v="3"/>
  </r>
  <r>
    <s v="ORD115004"/>
    <x v="1"/>
    <x v="3"/>
    <n v="1752.33"/>
    <n v="0.36"/>
    <n v="630.83879999999999"/>
    <n v="1121.4911999999999"/>
    <n v="1"/>
    <x v="520"/>
    <d v="2024-05-20T00:00:00"/>
    <x v="2"/>
    <x v="0"/>
    <n v="104.17"/>
    <x v="3"/>
  </r>
  <r>
    <s v="ORD105378"/>
    <x v="0"/>
    <x v="4"/>
    <n v="1752.97"/>
    <n v="0.39"/>
    <n v="683.65830000000005"/>
    <n v="1069.3117"/>
    <n v="1"/>
    <x v="720"/>
    <d v="2023-03-31T00:00:00"/>
    <x v="1"/>
    <x v="2"/>
    <n v="479.04"/>
    <x v="1"/>
  </r>
  <r>
    <s v="ORD103658"/>
    <x v="3"/>
    <x v="0"/>
    <n v="1758.33"/>
    <n v="7.0000000000000007E-2"/>
    <n v="123.0831"/>
    <n v="1635.2468999999999"/>
    <n v="1"/>
    <x v="200"/>
    <d v="2024-06-10T00:00:00"/>
    <x v="0"/>
    <x v="2"/>
    <n v="93.61"/>
    <x v="5"/>
  </r>
  <r>
    <s v="ORD101533"/>
    <x v="1"/>
    <x v="0"/>
    <n v="1762.65"/>
    <n v="0.08"/>
    <n v="141.012"/>
    <n v="1621.6380000000001"/>
    <n v="1"/>
    <x v="495"/>
    <d v="2023-07-26T00:00:00"/>
    <x v="2"/>
    <x v="2"/>
    <n v="226.92"/>
    <x v="0"/>
  </r>
  <r>
    <s v="ORD105615"/>
    <x v="2"/>
    <x v="4"/>
    <n v="1764.94"/>
    <n v="0.32"/>
    <n v="564.7808"/>
    <n v="1200.1592000000001"/>
    <n v="1"/>
    <x v="454"/>
    <d v="2023-07-20T00:00:00"/>
    <x v="2"/>
    <x v="2"/>
    <n v="101.08"/>
    <x v="0"/>
  </r>
  <r>
    <s v="ORD111901"/>
    <x v="1"/>
    <x v="3"/>
    <n v="1767.16"/>
    <n v="0.06"/>
    <n v="106.0296"/>
    <n v="1661.1304"/>
    <n v="1"/>
    <x v="432"/>
    <d v="2024-07-09T00:00:00"/>
    <x v="1"/>
    <x v="2"/>
    <n v="339.06"/>
    <x v="5"/>
  </r>
  <r>
    <s v="ORD104355"/>
    <x v="0"/>
    <x v="4"/>
    <n v="1770.31"/>
    <n v="0.23"/>
    <n v="407.17130000000003"/>
    <n v="1363.1387"/>
    <n v="1"/>
    <x v="110"/>
    <d v="2024-10-19T00:00:00"/>
    <x v="1"/>
    <x v="0"/>
    <n v="401.64"/>
    <x v="4"/>
  </r>
  <r>
    <s v="ORD112442"/>
    <x v="0"/>
    <x v="1"/>
    <n v="1781.15"/>
    <n v="0.2"/>
    <n v="356.23"/>
    <n v="1424.92"/>
    <n v="1"/>
    <x v="472"/>
    <d v="2023-02-05T00:00:00"/>
    <x v="0"/>
    <x v="1"/>
    <n v="392.9"/>
    <x v="3"/>
  </r>
  <r>
    <s v="ORD105037"/>
    <x v="2"/>
    <x v="2"/>
    <n v="1782.25"/>
    <n v="0.14000000000000001"/>
    <n v="249.51500000000001"/>
    <n v="1532.7349999999999"/>
    <n v="1"/>
    <x v="460"/>
    <d v="2023-05-14T00:00:00"/>
    <x v="0"/>
    <x v="1"/>
    <n v="135.88"/>
    <x v="0"/>
  </r>
  <r>
    <s v="ORD103164"/>
    <x v="1"/>
    <x v="1"/>
    <n v="1783.75"/>
    <n v="0.15"/>
    <n v="267.5625"/>
    <n v="1516.1875"/>
    <n v="1"/>
    <x v="591"/>
    <d v="2023-03-26T00:00:00"/>
    <x v="2"/>
    <x v="0"/>
    <n v="345.76"/>
    <x v="0"/>
  </r>
  <r>
    <s v="ORD101659"/>
    <x v="3"/>
    <x v="4"/>
    <n v="1784.82"/>
    <n v="0.27"/>
    <n v="481.90140000000002"/>
    <n v="1302.9186"/>
    <n v="1"/>
    <x v="279"/>
    <d v="2023-04-26T00:00:00"/>
    <x v="1"/>
    <x v="1"/>
    <n v="254.78"/>
    <x v="3"/>
  </r>
  <r>
    <s v="ORD112823"/>
    <x v="3"/>
    <x v="0"/>
    <n v="1785.49"/>
    <n v="0.21"/>
    <n v="374.9529"/>
    <n v="1410.5371"/>
    <n v="1"/>
    <x v="490"/>
    <d v="2023-09-20T00:00:00"/>
    <x v="1"/>
    <x v="0"/>
    <n v="432.27"/>
    <x v="1"/>
  </r>
  <r>
    <s v="ORD108785"/>
    <x v="3"/>
    <x v="4"/>
    <n v="1785.53"/>
    <n v="0.19"/>
    <n v="339.25069999999999"/>
    <n v="1446.2792999999999"/>
    <n v="1"/>
    <x v="565"/>
    <d v="2024-06-27T00:00:00"/>
    <x v="2"/>
    <x v="2"/>
    <n v="240.01"/>
    <x v="4"/>
  </r>
  <r>
    <s v="ORD103004"/>
    <x v="1"/>
    <x v="3"/>
    <n v="1787.14"/>
    <n v="0.2"/>
    <n v="357.42800000000005"/>
    <n v="1429.712"/>
    <n v="1"/>
    <x v="430"/>
    <d v="2024-02-23T00:00:00"/>
    <x v="2"/>
    <x v="1"/>
    <n v="328.95"/>
    <x v="4"/>
  </r>
  <r>
    <s v="ORD102842"/>
    <x v="1"/>
    <x v="3"/>
    <n v="1787.64"/>
    <n v="0.32"/>
    <n v="572.04480000000001"/>
    <n v="1215.5952000000002"/>
    <n v="1"/>
    <x v="116"/>
    <d v="2024-03-25T00:00:00"/>
    <x v="0"/>
    <x v="0"/>
    <n v="262.07"/>
    <x v="1"/>
  </r>
  <r>
    <s v="ORD113657"/>
    <x v="1"/>
    <x v="0"/>
    <n v="1789.31"/>
    <n v="0.28999999999999998"/>
    <n v="518.8999"/>
    <n v="1270.4101000000001"/>
    <n v="1"/>
    <x v="269"/>
    <d v="2024-04-02T00:00:00"/>
    <x v="1"/>
    <x v="1"/>
    <n v="390.04"/>
    <x v="5"/>
  </r>
  <r>
    <s v="ORD109302"/>
    <x v="0"/>
    <x v="0"/>
    <n v="1792.71"/>
    <n v="0.47"/>
    <n v="842.57369999999992"/>
    <n v="950.13630000000012"/>
    <n v="1"/>
    <x v="321"/>
    <d v="2024-02-04T00:00:00"/>
    <x v="2"/>
    <x v="2"/>
    <n v="472"/>
    <x v="3"/>
  </r>
  <r>
    <s v="ORD111968"/>
    <x v="0"/>
    <x v="4"/>
    <n v="1795.06"/>
    <n v="0.44"/>
    <n v="789.82640000000004"/>
    <n v="1005.2335999999999"/>
    <n v="1"/>
    <x v="177"/>
    <d v="2024-01-23T00:00:00"/>
    <x v="2"/>
    <x v="2"/>
    <n v="448.17"/>
    <x v="3"/>
  </r>
  <r>
    <s v="ORD112413"/>
    <x v="0"/>
    <x v="2"/>
    <n v="1798.48"/>
    <n v="0.27"/>
    <n v="485.58960000000002"/>
    <n v="1312.8904"/>
    <n v="1"/>
    <x v="23"/>
    <d v="2024-05-25T00:00:00"/>
    <x v="2"/>
    <x v="2"/>
    <n v="163.18"/>
    <x v="4"/>
  </r>
  <r>
    <s v="ORD108413"/>
    <x v="1"/>
    <x v="4"/>
    <n v="1798.78"/>
    <n v="0.16"/>
    <n v="287.8048"/>
    <n v="1510.9751999999999"/>
    <n v="1"/>
    <x v="506"/>
    <d v="2023-12-04T00:00:00"/>
    <x v="1"/>
    <x v="1"/>
    <n v="269.41000000000003"/>
    <x v="4"/>
  </r>
  <r>
    <s v="ORD110165"/>
    <x v="3"/>
    <x v="3"/>
    <n v="1811.57"/>
    <n v="0.08"/>
    <n v="144.9256"/>
    <n v="1666.6443999999999"/>
    <n v="1"/>
    <x v="401"/>
    <d v="2024-02-22T00:00:00"/>
    <x v="2"/>
    <x v="1"/>
    <n v="288.86"/>
    <x v="3"/>
  </r>
  <r>
    <s v="ORD113152"/>
    <x v="3"/>
    <x v="0"/>
    <n v="1823.97"/>
    <n v="7.0000000000000007E-2"/>
    <n v="127.67790000000001"/>
    <n v="1696.2921000000001"/>
    <n v="1"/>
    <x v="566"/>
    <d v="2024-10-20T00:00:00"/>
    <x v="2"/>
    <x v="0"/>
    <n v="190.97"/>
    <x v="2"/>
  </r>
  <r>
    <s v="ORD110972"/>
    <x v="1"/>
    <x v="3"/>
    <n v="1825.02"/>
    <n v="0.08"/>
    <n v="146.0016"/>
    <n v="1679.0183999999999"/>
    <n v="1"/>
    <x v="159"/>
    <d v="2024-02-26T00:00:00"/>
    <x v="0"/>
    <x v="2"/>
    <n v="432.43"/>
    <x v="0"/>
  </r>
  <r>
    <s v="ORD100728"/>
    <x v="1"/>
    <x v="3"/>
    <n v="1825.37"/>
    <n v="0.15"/>
    <n v="273.80549999999999"/>
    <n v="1551.5645"/>
    <n v="1"/>
    <x v="248"/>
    <d v="2024-11-09T00:00:00"/>
    <x v="0"/>
    <x v="1"/>
    <n v="299.43"/>
    <x v="3"/>
  </r>
  <r>
    <s v="ORD100721"/>
    <x v="0"/>
    <x v="4"/>
    <n v="1827.96"/>
    <n v="0.14000000000000001"/>
    <n v="255.91440000000003"/>
    <n v="1572.0455999999999"/>
    <n v="1"/>
    <x v="443"/>
    <d v="2024-02-20T00:00:00"/>
    <x v="2"/>
    <x v="0"/>
    <n v="450.95"/>
    <x v="1"/>
  </r>
  <r>
    <s v="ORD111950"/>
    <x v="0"/>
    <x v="3"/>
    <n v="1829.79"/>
    <n v="0.22"/>
    <n v="402.55379999999997"/>
    <n v="1427.2362000000001"/>
    <n v="1"/>
    <x v="263"/>
    <d v="2023-06-27T00:00:00"/>
    <x v="2"/>
    <x v="2"/>
    <n v="241.59"/>
    <x v="2"/>
  </r>
  <r>
    <s v="ORD102267"/>
    <x v="3"/>
    <x v="1"/>
    <n v="1834.73"/>
    <n v="0.13"/>
    <n v="238.51490000000001"/>
    <n v="1596.2150999999999"/>
    <n v="1"/>
    <x v="533"/>
    <d v="2024-10-23T00:00:00"/>
    <x v="1"/>
    <x v="0"/>
    <n v="542.38"/>
    <x v="2"/>
  </r>
  <r>
    <s v="ORD109032"/>
    <x v="1"/>
    <x v="4"/>
    <n v="1837.37"/>
    <n v="0.21"/>
    <n v="385.84769999999997"/>
    <n v="1451.5222999999999"/>
    <n v="1"/>
    <x v="413"/>
    <d v="2023-09-08T00:00:00"/>
    <x v="0"/>
    <x v="0"/>
    <n v="259.89"/>
    <x v="2"/>
  </r>
  <r>
    <s v="ORD113856"/>
    <x v="1"/>
    <x v="2"/>
    <n v="1839.91"/>
    <n v="0.23"/>
    <n v="423.17930000000001"/>
    <n v="1416.7307000000001"/>
    <n v="1"/>
    <x v="400"/>
    <d v="2024-01-04T00:00:00"/>
    <x v="1"/>
    <x v="0"/>
    <n v="337.89"/>
    <x v="5"/>
  </r>
  <r>
    <s v="ORD104179"/>
    <x v="0"/>
    <x v="3"/>
    <n v="1843.94"/>
    <n v="0.41"/>
    <n v="756.0154"/>
    <n v="1087.9246000000001"/>
    <n v="1"/>
    <x v="332"/>
    <d v="2024-05-14T00:00:00"/>
    <x v="2"/>
    <x v="0"/>
    <n v="513.01"/>
    <x v="4"/>
  </r>
  <r>
    <s v="ORD113737"/>
    <x v="1"/>
    <x v="3"/>
    <n v="1844.17"/>
    <n v="0.36"/>
    <n v="663.90120000000002"/>
    <n v="1180.2688000000001"/>
    <n v="1"/>
    <x v="670"/>
    <d v="2023-07-01T00:00:00"/>
    <x v="1"/>
    <x v="1"/>
    <n v="490.15"/>
    <x v="0"/>
  </r>
  <r>
    <s v="ORD111482"/>
    <x v="0"/>
    <x v="3"/>
    <n v="1848.34"/>
    <n v="0.35"/>
    <n v="646.91899999999998"/>
    <n v="1201.4209999999998"/>
    <n v="1"/>
    <x v="644"/>
    <d v="2023-03-15T00:00:00"/>
    <x v="2"/>
    <x v="1"/>
    <n v="243.09"/>
    <x v="2"/>
  </r>
  <r>
    <s v="ORD114975"/>
    <x v="3"/>
    <x v="2"/>
    <n v="1848.41"/>
    <n v="0.05"/>
    <n v="92.420500000000004"/>
    <n v="1755.9895000000001"/>
    <n v="1"/>
    <x v="357"/>
    <d v="2023-10-11T00:00:00"/>
    <x v="2"/>
    <x v="1"/>
    <n v="345.64"/>
    <x v="3"/>
  </r>
  <r>
    <s v="ORD103210"/>
    <x v="1"/>
    <x v="3"/>
    <n v="1848.75"/>
    <n v="0.17"/>
    <n v="314.28750000000002"/>
    <n v="1534.4625000000001"/>
    <n v="1"/>
    <x v="78"/>
    <d v="2023-02-28T00:00:00"/>
    <x v="1"/>
    <x v="2"/>
    <n v="435.39"/>
    <x v="3"/>
  </r>
  <r>
    <s v="ORD114249"/>
    <x v="2"/>
    <x v="1"/>
    <n v="1851.04"/>
    <n v="0.25"/>
    <n v="462.76"/>
    <n v="1388.28"/>
    <n v="1"/>
    <x v="350"/>
    <d v="2023-06-05T00:00:00"/>
    <x v="0"/>
    <x v="1"/>
    <n v="476.03"/>
    <x v="4"/>
  </r>
  <r>
    <s v="ORD101569"/>
    <x v="2"/>
    <x v="0"/>
    <n v="1852.13"/>
    <n v="0"/>
    <n v="0"/>
    <n v="1852.13"/>
    <n v="1"/>
    <x v="30"/>
    <d v="2024-06-20T00:00:00"/>
    <x v="1"/>
    <x v="2"/>
    <n v="381.21"/>
    <x v="0"/>
  </r>
  <r>
    <s v="ORD101860"/>
    <x v="2"/>
    <x v="0"/>
    <n v="1852.7"/>
    <n v="0.08"/>
    <n v="148.21600000000001"/>
    <n v="1704.4839999999999"/>
    <n v="1"/>
    <x v="270"/>
    <d v="2023-08-27T00:00:00"/>
    <x v="0"/>
    <x v="1"/>
    <n v="170"/>
    <x v="3"/>
  </r>
  <r>
    <s v="ORD102216"/>
    <x v="2"/>
    <x v="4"/>
    <n v="1854.77"/>
    <n v="0.23"/>
    <n v="426.59710000000001"/>
    <n v="1428.1729"/>
    <n v="1"/>
    <x v="501"/>
    <d v="2024-03-17T00:00:00"/>
    <x v="0"/>
    <x v="0"/>
    <n v="391.25"/>
    <x v="5"/>
  </r>
  <r>
    <s v="ORD115176"/>
    <x v="0"/>
    <x v="3"/>
    <n v="1860.66"/>
    <n v="0.38"/>
    <n v="707.05080000000009"/>
    <n v="1153.6091999999999"/>
    <n v="1"/>
    <x v="163"/>
    <d v="2024-07-29T00:00:00"/>
    <x v="2"/>
    <x v="1"/>
    <n v="187.78"/>
    <x v="5"/>
  </r>
  <r>
    <s v="ORD110106"/>
    <x v="1"/>
    <x v="4"/>
    <n v="1864.54"/>
    <n v="0.04"/>
    <n v="74.581599999999995"/>
    <n v="1789.9584"/>
    <n v="1"/>
    <x v="649"/>
    <d v="2023-05-22T00:00:00"/>
    <x v="0"/>
    <x v="1"/>
    <n v="220.01"/>
    <x v="1"/>
  </r>
  <r>
    <s v="ORD113058"/>
    <x v="1"/>
    <x v="0"/>
    <n v="1869.3"/>
    <n v="0.08"/>
    <n v="149.54400000000001"/>
    <n v="1719.7559999999999"/>
    <n v="1"/>
    <x v="589"/>
    <d v="2023-11-30T00:00:00"/>
    <x v="2"/>
    <x v="2"/>
    <n v="278.92"/>
    <x v="4"/>
  </r>
  <r>
    <s v="ORD109370"/>
    <x v="3"/>
    <x v="2"/>
    <n v="1870.85"/>
    <n v="0.36"/>
    <n v="673.50599999999997"/>
    <n v="1197.3440000000001"/>
    <n v="1"/>
    <x v="393"/>
    <d v="2024-03-17T00:00:00"/>
    <x v="1"/>
    <x v="2"/>
    <n v="536.27"/>
    <x v="1"/>
  </r>
  <r>
    <s v="ORD108095"/>
    <x v="3"/>
    <x v="0"/>
    <n v="1871.1"/>
    <n v="0.06"/>
    <n v="112.26599999999999"/>
    <n v="1758.8339999999998"/>
    <n v="1"/>
    <x v="55"/>
    <d v="2023-10-24T00:00:00"/>
    <x v="0"/>
    <x v="1"/>
    <n v="311.83999999999997"/>
    <x v="2"/>
  </r>
  <r>
    <s v="ORD101422"/>
    <x v="0"/>
    <x v="3"/>
    <n v="1871.6"/>
    <n v="0.35"/>
    <n v="655.05999999999995"/>
    <n v="1216.54"/>
    <n v="1"/>
    <x v="681"/>
    <d v="2023-12-16T00:00:00"/>
    <x v="1"/>
    <x v="2"/>
    <n v="197.54"/>
    <x v="1"/>
  </r>
  <r>
    <s v="ORD100383"/>
    <x v="1"/>
    <x v="4"/>
    <n v="1873.69"/>
    <n v="0.04"/>
    <n v="74.947600000000008"/>
    <n v="1798.7424000000001"/>
    <n v="1"/>
    <x v="493"/>
    <d v="2024-03-01T00:00:00"/>
    <x v="2"/>
    <x v="0"/>
    <n v="274.62"/>
    <x v="0"/>
  </r>
  <r>
    <s v="ORD114922"/>
    <x v="2"/>
    <x v="0"/>
    <n v="1874.23"/>
    <n v="0.17"/>
    <n v="318.6191"/>
    <n v="1555.6109000000001"/>
    <n v="1"/>
    <x v="25"/>
    <d v="2023-01-12T00:00:00"/>
    <x v="1"/>
    <x v="2"/>
    <n v="204.34"/>
    <x v="1"/>
  </r>
  <r>
    <s v="ORD101898"/>
    <x v="3"/>
    <x v="1"/>
    <n v="1875.52"/>
    <n v="0.42"/>
    <n v="787.71839999999997"/>
    <n v="1087.8016"/>
    <n v="1"/>
    <x v="691"/>
    <d v="2024-04-12T00:00:00"/>
    <x v="0"/>
    <x v="2"/>
    <n v="309.24"/>
    <x v="5"/>
  </r>
  <r>
    <s v="ORD106418"/>
    <x v="2"/>
    <x v="1"/>
    <n v="1876.2"/>
    <n v="0.26"/>
    <n v="487.81200000000001"/>
    <n v="1388.3879999999999"/>
    <n v="1"/>
    <x v="543"/>
    <d v="2024-11-03T00:00:00"/>
    <x v="2"/>
    <x v="1"/>
    <n v="237.47"/>
    <x v="4"/>
  </r>
  <r>
    <s v="ORD115076"/>
    <x v="2"/>
    <x v="2"/>
    <n v="1877.29"/>
    <n v="0.06"/>
    <n v="112.6374"/>
    <n v="1764.6525999999999"/>
    <n v="1"/>
    <x v="79"/>
    <d v="2024-09-15T00:00:00"/>
    <x v="0"/>
    <x v="1"/>
    <n v="558.33000000000004"/>
    <x v="0"/>
  </r>
  <r>
    <s v="ORD107116"/>
    <x v="1"/>
    <x v="0"/>
    <n v="1883.69"/>
    <n v="0.2"/>
    <n v="376.73800000000006"/>
    <n v="1506.952"/>
    <n v="1"/>
    <x v="261"/>
    <d v="2024-12-02T00:00:00"/>
    <x v="0"/>
    <x v="0"/>
    <n v="522.74"/>
    <x v="2"/>
  </r>
  <r>
    <s v="ORD105507"/>
    <x v="0"/>
    <x v="2"/>
    <n v="1884.06"/>
    <n v="0.42"/>
    <n v="791.3051999999999"/>
    <n v="1092.7548000000002"/>
    <n v="1"/>
    <x v="688"/>
    <d v="2024-06-13T00:00:00"/>
    <x v="2"/>
    <x v="1"/>
    <n v="169.69"/>
    <x v="5"/>
  </r>
  <r>
    <s v="ORD112964"/>
    <x v="0"/>
    <x v="4"/>
    <n v="1889.2"/>
    <n v="0.26"/>
    <n v="491.19200000000001"/>
    <n v="1398.008"/>
    <n v="1"/>
    <x v="421"/>
    <d v="2024-07-30T00:00:00"/>
    <x v="2"/>
    <x v="1"/>
    <n v="280.67"/>
    <x v="5"/>
  </r>
  <r>
    <s v="ORD103920"/>
    <x v="0"/>
    <x v="1"/>
    <n v="1890.42"/>
    <n v="0.34"/>
    <n v="642.7428000000001"/>
    <n v="1247.6772000000001"/>
    <n v="1"/>
    <x v="525"/>
    <d v="2024-07-16T00:00:00"/>
    <x v="2"/>
    <x v="0"/>
    <n v="396.3"/>
    <x v="4"/>
  </r>
  <r>
    <s v="ORD101737"/>
    <x v="0"/>
    <x v="4"/>
    <n v="1891.72"/>
    <n v="0.26"/>
    <n v="491.84720000000004"/>
    <n v="1399.8728000000001"/>
    <n v="1"/>
    <x v="552"/>
    <d v="2023-09-13T00:00:00"/>
    <x v="1"/>
    <x v="1"/>
    <n v="411.01"/>
    <x v="0"/>
  </r>
  <r>
    <s v="ORD110546"/>
    <x v="3"/>
    <x v="0"/>
    <n v="1895"/>
    <n v="0.15"/>
    <n v="284.25"/>
    <n v="1610.75"/>
    <n v="1"/>
    <x v="497"/>
    <d v="2023-11-06T00:00:00"/>
    <x v="2"/>
    <x v="1"/>
    <n v="470.05"/>
    <x v="2"/>
  </r>
  <r>
    <s v="ORD110702"/>
    <x v="0"/>
    <x v="3"/>
    <n v="1906.2"/>
    <n v="0.05"/>
    <n v="95.31"/>
    <n v="1810.89"/>
    <n v="1"/>
    <x v="702"/>
    <d v="2024-05-05T00:00:00"/>
    <x v="1"/>
    <x v="1"/>
    <n v="412.5"/>
    <x v="4"/>
  </r>
  <r>
    <s v="ORD102013"/>
    <x v="3"/>
    <x v="3"/>
    <n v="1906.85"/>
    <n v="0.25"/>
    <n v="476.71249999999998"/>
    <n v="1430.1374999999998"/>
    <n v="1"/>
    <x v="497"/>
    <d v="2023-11-03T00:00:00"/>
    <x v="0"/>
    <x v="0"/>
    <n v="250.24"/>
    <x v="2"/>
  </r>
  <r>
    <s v="ORD108584"/>
    <x v="0"/>
    <x v="3"/>
    <n v="1909.1"/>
    <n v="0.34"/>
    <n v="649.09400000000005"/>
    <n v="1260.0059999999999"/>
    <n v="1"/>
    <x v="659"/>
    <d v="2023-05-30T00:00:00"/>
    <x v="0"/>
    <x v="0"/>
    <n v="453.48"/>
    <x v="1"/>
  </r>
  <r>
    <s v="ORD111731"/>
    <x v="1"/>
    <x v="1"/>
    <n v="1911.81"/>
    <n v="0.01"/>
    <n v="19.118099999999998"/>
    <n v="1892.6919"/>
    <n v="1"/>
    <x v="705"/>
    <d v="2023-04-13T00:00:00"/>
    <x v="1"/>
    <x v="1"/>
    <n v="359.28"/>
    <x v="1"/>
  </r>
  <r>
    <s v="ORD106299"/>
    <x v="2"/>
    <x v="4"/>
    <n v="1913.38"/>
    <n v="0.12"/>
    <n v="229.60560000000001"/>
    <n v="1683.7744"/>
    <n v="1"/>
    <x v="195"/>
    <d v="2023-02-23T00:00:00"/>
    <x v="1"/>
    <x v="1"/>
    <n v="492.39"/>
    <x v="0"/>
  </r>
  <r>
    <s v="ORD111408"/>
    <x v="0"/>
    <x v="0"/>
    <n v="1914.96"/>
    <n v="0.09"/>
    <n v="172.34639999999999"/>
    <n v="1742.6136000000001"/>
    <n v="1"/>
    <x v="574"/>
    <d v="2023-07-08T00:00:00"/>
    <x v="1"/>
    <x v="2"/>
    <n v="354.48"/>
    <x v="1"/>
  </r>
  <r>
    <s v="ORD107128"/>
    <x v="1"/>
    <x v="3"/>
    <n v="1915.74"/>
    <n v="0.36"/>
    <n v="689.66639999999995"/>
    <n v="1226.0736000000002"/>
    <n v="1"/>
    <x v="709"/>
    <d v="2023-11-02T00:00:00"/>
    <x v="1"/>
    <x v="0"/>
    <n v="490.7"/>
    <x v="3"/>
  </r>
  <r>
    <s v="ORD109130"/>
    <x v="1"/>
    <x v="0"/>
    <n v="1915.95"/>
    <n v="0.43"/>
    <n v="823.85850000000005"/>
    <n v="1092.0915"/>
    <n v="1"/>
    <x v="165"/>
    <d v="2024-05-26T00:00:00"/>
    <x v="1"/>
    <x v="2"/>
    <n v="135.62"/>
    <x v="5"/>
  </r>
  <r>
    <s v="ORD104606"/>
    <x v="0"/>
    <x v="2"/>
    <n v="1921.63"/>
    <n v="0.25"/>
    <n v="480.40750000000003"/>
    <n v="1441.2225000000001"/>
    <n v="1"/>
    <x v="162"/>
    <d v="2023-03-11T00:00:00"/>
    <x v="1"/>
    <x v="2"/>
    <n v="383.34"/>
    <x v="0"/>
  </r>
  <r>
    <s v="ORD107395"/>
    <x v="3"/>
    <x v="3"/>
    <n v="1921.77"/>
    <n v="0.43"/>
    <n v="826.36109999999996"/>
    <n v="1095.4088999999999"/>
    <n v="1"/>
    <x v="670"/>
    <d v="2023-07-05T00:00:00"/>
    <x v="0"/>
    <x v="2"/>
    <n v="256.45999999999998"/>
    <x v="5"/>
  </r>
  <r>
    <s v="ORD100200"/>
    <x v="0"/>
    <x v="4"/>
    <n v="1922.94"/>
    <n v="0.32"/>
    <n v="615.34080000000006"/>
    <n v="1307.5992000000001"/>
    <n v="1"/>
    <x v="588"/>
    <d v="2024-04-24T00:00:00"/>
    <x v="2"/>
    <x v="0"/>
    <n v="235.46"/>
    <x v="2"/>
  </r>
  <r>
    <s v="ORD114074"/>
    <x v="3"/>
    <x v="4"/>
    <n v="1925.67"/>
    <n v="0.35"/>
    <n v="673.98450000000003"/>
    <n v="1251.6855"/>
    <n v="1"/>
    <x v="480"/>
    <d v="2023-02-19T00:00:00"/>
    <x v="1"/>
    <x v="0"/>
    <n v="102.42"/>
    <x v="5"/>
  </r>
  <r>
    <s v="ORD105746"/>
    <x v="1"/>
    <x v="3"/>
    <n v="1927.53"/>
    <n v="0.19"/>
    <n v="366.23070000000001"/>
    <n v="1561.2992999999999"/>
    <n v="1"/>
    <x v="586"/>
    <d v="2024-09-16T00:00:00"/>
    <x v="2"/>
    <x v="0"/>
    <n v="518.89"/>
    <x v="3"/>
  </r>
  <r>
    <s v="ORD111530"/>
    <x v="1"/>
    <x v="4"/>
    <n v="1927.54"/>
    <n v="0.5"/>
    <n v="963.77"/>
    <n v="963.77"/>
    <n v="1"/>
    <x v="665"/>
    <d v="2023-10-10T00:00:00"/>
    <x v="2"/>
    <x v="0"/>
    <n v="174.73"/>
    <x v="4"/>
  </r>
  <r>
    <s v="ORD114050"/>
    <x v="1"/>
    <x v="4"/>
    <n v="1927.6"/>
    <n v="0.42"/>
    <n v="809.59199999999998"/>
    <n v="1118.0079999999998"/>
    <n v="1"/>
    <x v="694"/>
    <d v="2024-10-12T00:00:00"/>
    <x v="2"/>
    <x v="0"/>
    <n v="198.93"/>
    <x v="4"/>
  </r>
  <r>
    <s v="ORD113213"/>
    <x v="3"/>
    <x v="1"/>
    <n v="1935.57"/>
    <n v="0.48"/>
    <n v="929.07359999999994"/>
    <n v="1006.4964"/>
    <n v="1"/>
    <x v="110"/>
    <d v="2024-10-21T00:00:00"/>
    <x v="1"/>
    <x v="0"/>
    <n v="197.71"/>
    <x v="4"/>
  </r>
  <r>
    <s v="ORD113599"/>
    <x v="2"/>
    <x v="1"/>
    <n v="1937.16"/>
    <n v="0.18"/>
    <n v="348.68880000000001"/>
    <n v="1588.4712"/>
    <n v="1"/>
    <x v="147"/>
    <d v="2023-12-31T00:00:00"/>
    <x v="2"/>
    <x v="2"/>
    <n v="481.27"/>
    <x v="5"/>
  </r>
  <r>
    <s v="ORD112551"/>
    <x v="3"/>
    <x v="3"/>
    <n v="1937.73"/>
    <n v="0.36"/>
    <n v="697.58280000000002"/>
    <n v="1240.1471999999999"/>
    <n v="1"/>
    <x v="137"/>
    <d v="2023-01-23T00:00:00"/>
    <x v="0"/>
    <x v="1"/>
    <n v="109.29"/>
    <x v="4"/>
  </r>
  <r>
    <s v="ORD108076"/>
    <x v="3"/>
    <x v="2"/>
    <n v="1949.42"/>
    <n v="0.06"/>
    <n v="116.9652"/>
    <n v="1832.4548"/>
    <n v="1"/>
    <x v="188"/>
    <d v="2023-09-01T00:00:00"/>
    <x v="1"/>
    <x v="0"/>
    <n v="490.2"/>
    <x v="2"/>
  </r>
  <r>
    <s v="ORD111333"/>
    <x v="2"/>
    <x v="0"/>
    <n v="1951.23"/>
    <n v="0.41"/>
    <n v="800.00429999999994"/>
    <n v="1151.2257"/>
    <n v="1"/>
    <x v="25"/>
    <d v="2023-01-13T00:00:00"/>
    <x v="1"/>
    <x v="1"/>
    <n v="356.71"/>
    <x v="4"/>
  </r>
  <r>
    <s v="ORD104315"/>
    <x v="0"/>
    <x v="0"/>
    <n v="1952.02"/>
    <n v="0.32"/>
    <n v="624.64639999999997"/>
    <n v="1327.3735999999999"/>
    <n v="1"/>
    <x v="358"/>
    <d v="2023-04-09T00:00:00"/>
    <x v="0"/>
    <x v="1"/>
    <n v="232.54"/>
    <x v="3"/>
  </r>
  <r>
    <s v="ORD110773"/>
    <x v="3"/>
    <x v="4"/>
    <n v="1964.36"/>
    <n v="0.48"/>
    <n v="942.89279999999997"/>
    <n v="1021.4671999999999"/>
    <n v="1"/>
    <x v="354"/>
    <d v="2023-08-20T00:00:00"/>
    <x v="1"/>
    <x v="1"/>
    <n v="387.92"/>
    <x v="1"/>
  </r>
  <r>
    <s v="ORD100730"/>
    <x v="0"/>
    <x v="4"/>
    <n v="1965.62"/>
    <n v="0.15"/>
    <n v="294.84299999999996"/>
    <n v="1670.777"/>
    <n v="1"/>
    <x v="273"/>
    <d v="2024-04-24T00:00:00"/>
    <x v="2"/>
    <x v="0"/>
    <n v="172.99"/>
    <x v="2"/>
  </r>
  <r>
    <s v="ORD107862"/>
    <x v="0"/>
    <x v="3"/>
    <n v="1967.03"/>
    <n v="0.41"/>
    <n v="806.4822999999999"/>
    <n v="1160.5477000000001"/>
    <n v="1"/>
    <x v="186"/>
    <d v="2023-08-04T00:00:00"/>
    <x v="0"/>
    <x v="1"/>
    <n v="557.80999999999995"/>
    <x v="0"/>
  </r>
  <r>
    <s v="ORD106470"/>
    <x v="0"/>
    <x v="0"/>
    <n v="1973.06"/>
    <n v="0.03"/>
    <n v="59.191799999999994"/>
    <n v="1913.8681999999999"/>
    <n v="1"/>
    <x v="303"/>
    <d v="2023-12-24T00:00:00"/>
    <x v="0"/>
    <x v="0"/>
    <n v="353.82"/>
    <x v="0"/>
  </r>
  <r>
    <s v="ORD113299"/>
    <x v="2"/>
    <x v="4"/>
    <n v="1974.9"/>
    <n v="0.38"/>
    <n v="750.46199999999999"/>
    <n v="1224.4380000000001"/>
    <n v="1"/>
    <x v="77"/>
    <d v="2023-09-24T00:00:00"/>
    <x v="0"/>
    <x v="1"/>
    <n v="210.47"/>
    <x v="4"/>
  </r>
  <r>
    <s v="ORD110381"/>
    <x v="0"/>
    <x v="2"/>
    <n v="1981.01"/>
    <n v="0.47"/>
    <n v="931.07469999999989"/>
    <n v="1049.9353000000001"/>
    <n v="1"/>
    <x v="610"/>
    <d v="2023-09-16T00:00:00"/>
    <x v="1"/>
    <x v="1"/>
    <n v="468.56"/>
    <x v="5"/>
  </r>
  <r>
    <s v="ORD106180"/>
    <x v="3"/>
    <x v="4"/>
    <n v="1983.7"/>
    <n v="0.23"/>
    <n v="456.25100000000003"/>
    <n v="1527.4490000000001"/>
    <n v="1"/>
    <x v="685"/>
    <d v="2023-11-21T00:00:00"/>
    <x v="0"/>
    <x v="0"/>
    <n v="347.93"/>
    <x v="2"/>
  </r>
  <r>
    <s v="ORD102068"/>
    <x v="2"/>
    <x v="3"/>
    <n v="1987.73"/>
    <n v="0.06"/>
    <n v="119.2638"/>
    <n v="1868.4662000000001"/>
    <n v="1"/>
    <x v="565"/>
    <d v="2024-06-24T00:00:00"/>
    <x v="1"/>
    <x v="2"/>
    <n v="110.83"/>
    <x v="4"/>
  </r>
  <r>
    <s v="ORD103787"/>
    <x v="1"/>
    <x v="2"/>
    <n v="1988.65"/>
    <n v="0.12"/>
    <n v="238.63800000000001"/>
    <n v="1750.0120000000002"/>
    <n v="1"/>
    <x v="578"/>
    <d v="2024-04-08T00:00:00"/>
    <x v="0"/>
    <x v="2"/>
    <n v="379.88"/>
    <x v="3"/>
  </r>
  <r>
    <s v="ORD101759"/>
    <x v="0"/>
    <x v="4"/>
    <n v="1996.03"/>
    <n v="0.26"/>
    <n v="518.96780000000001"/>
    <n v="1477.0621999999998"/>
    <n v="1"/>
    <x v="370"/>
    <d v="2024-09-14T00:00:00"/>
    <x v="1"/>
    <x v="0"/>
    <n v="535.80999999999995"/>
    <x v="5"/>
  </r>
  <r>
    <s v="ORD101096"/>
    <x v="2"/>
    <x v="2"/>
    <n v="1996.25"/>
    <n v="0.13"/>
    <n v="259.51249999999999"/>
    <n v="1736.7375"/>
    <n v="1"/>
    <x v="188"/>
    <d v="2023-09-03T00:00:00"/>
    <x v="1"/>
    <x v="1"/>
    <n v="539.45000000000005"/>
    <x v="2"/>
  </r>
  <r>
    <s v="ORD106582"/>
    <x v="2"/>
    <x v="3"/>
    <n v="1997.34"/>
    <n v="0.36"/>
    <n v="719.04239999999993"/>
    <n v="1278.2975999999999"/>
    <n v="1"/>
    <x v="152"/>
    <d v="2024-09-10T00:00:00"/>
    <x v="0"/>
    <x v="0"/>
    <n v="402.68"/>
    <x v="4"/>
  </r>
  <r>
    <s v="ORD113801"/>
    <x v="1"/>
    <x v="0"/>
    <n v="1998.32"/>
    <n v="0.32"/>
    <n v="639.4624"/>
    <n v="1358.8575999999998"/>
    <n v="1"/>
    <x v="509"/>
    <d v="2024-09-22T00:00:00"/>
    <x v="2"/>
    <x v="1"/>
    <n v="289.89"/>
    <x v="3"/>
  </r>
  <r>
    <s v="ORD113868"/>
    <x v="0"/>
    <x v="1"/>
    <n v="1998.99"/>
    <n v="0.44"/>
    <n v="879.55560000000003"/>
    <n v="1119.4344000000001"/>
    <n v="1"/>
    <x v="300"/>
    <d v="2023-08-16T00:00:00"/>
    <x v="1"/>
    <x v="0"/>
    <n v="429.68"/>
    <x v="4"/>
  </r>
  <r>
    <s v="ORD101822"/>
    <x v="3"/>
    <x v="3"/>
    <n v="2003.79"/>
    <n v="0.33"/>
    <n v="661.25070000000005"/>
    <n v="1342.5392999999999"/>
    <n v="1"/>
    <x v="5"/>
    <d v="2024-10-07T00:00:00"/>
    <x v="2"/>
    <x v="2"/>
    <n v="547.57000000000005"/>
    <x v="0"/>
  </r>
  <r>
    <s v="ORD109333"/>
    <x v="0"/>
    <x v="2"/>
    <n v="2006.52"/>
    <n v="0.19"/>
    <n v="381.23880000000003"/>
    <n v="1625.2811999999999"/>
    <n v="1"/>
    <x v="619"/>
    <d v="2024-09-13T00:00:00"/>
    <x v="2"/>
    <x v="1"/>
    <n v="577.33000000000004"/>
    <x v="3"/>
  </r>
  <r>
    <s v="ORD114410"/>
    <x v="2"/>
    <x v="4"/>
    <n v="2011.27"/>
    <n v="0.33"/>
    <n v="663.71910000000003"/>
    <n v="1347.5509"/>
    <n v="1"/>
    <x v="500"/>
    <d v="2023-11-26T00:00:00"/>
    <x v="1"/>
    <x v="0"/>
    <n v="162.36000000000001"/>
    <x v="3"/>
  </r>
  <r>
    <s v="ORD109426"/>
    <x v="2"/>
    <x v="4"/>
    <n v="2012.11"/>
    <n v="0.41"/>
    <n v="824.96509999999989"/>
    <n v="1187.1449"/>
    <n v="1"/>
    <x v="403"/>
    <d v="2024-04-11T00:00:00"/>
    <x v="1"/>
    <x v="1"/>
    <n v="439.77"/>
    <x v="4"/>
  </r>
  <r>
    <s v="ORD111836"/>
    <x v="3"/>
    <x v="4"/>
    <n v="2013.72"/>
    <n v="0.43"/>
    <n v="865.89959999999996"/>
    <n v="1147.8204000000001"/>
    <n v="1"/>
    <x v="498"/>
    <d v="2024-09-13T00:00:00"/>
    <x v="1"/>
    <x v="0"/>
    <n v="462.04"/>
    <x v="0"/>
  </r>
  <r>
    <s v="ORD109255"/>
    <x v="2"/>
    <x v="2"/>
    <n v="2016.9"/>
    <n v="0.31"/>
    <n v="625.23900000000003"/>
    <n v="1391.6610000000001"/>
    <n v="1"/>
    <x v="74"/>
    <d v="2024-12-16T00:00:00"/>
    <x v="1"/>
    <x v="2"/>
    <n v="492.21"/>
    <x v="4"/>
  </r>
  <r>
    <s v="ORD101906"/>
    <x v="1"/>
    <x v="2"/>
    <n v="2018.35"/>
    <n v="0.43"/>
    <n v="867.89049999999997"/>
    <n v="1150.4594999999999"/>
    <n v="1"/>
    <x v="16"/>
    <d v="2024-12-05T00:00:00"/>
    <x v="2"/>
    <x v="1"/>
    <n v="151.26"/>
    <x v="5"/>
  </r>
  <r>
    <s v="ORD112345"/>
    <x v="1"/>
    <x v="2"/>
    <n v="2022.1"/>
    <n v="0.04"/>
    <n v="80.884"/>
    <n v="1941.2159999999999"/>
    <n v="1"/>
    <x v="711"/>
    <d v="2024-08-13T00:00:00"/>
    <x v="1"/>
    <x v="2"/>
    <n v="325.68"/>
    <x v="0"/>
  </r>
  <r>
    <s v="ORD110616"/>
    <x v="2"/>
    <x v="2"/>
    <n v="2027.23"/>
    <n v="0.05"/>
    <n v="101.36150000000001"/>
    <n v="1925.8685"/>
    <n v="1"/>
    <x v="217"/>
    <d v="2023-09-27T00:00:00"/>
    <x v="0"/>
    <x v="1"/>
    <n v="448.21"/>
    <x v="2"/>
  </r>
  <r>
    <s v="ORD102464"/>
    <x v="1"/>
    <x v="4"/>
    <n v="2029.1"/>
    <n v="0.43"/>
    <n v="872.51299999999992"/>
    <n v="1156.587"/>
    <n v="1"/>
    <x v="3"/>
    <d v="2023-03-08T00:00:00"/>
    <x v="2"/>
    <x v="2"/>
    <n v="263.81"/>
    <x v="4"/>
  </r>
  <r>
    <s v="ORD109869"/>
    <x v="0"/>
    <x v="0"/>
    <n v="2030.17"/>
    <n v="0.22"/>
    <n v="446.63740000000001"/>
    <n v="1583.5326"/>
    <n v="1"/>
    <x v="55"/>
    <d v="2023-10-25T00:00:00"/>
    <x v="1"/>
    <x v="1"/>
    <n v="259.77"/>
    <x v="0"/>
  </r>
  <r>
    <s v="ORD114386"/>
    <x v="1"/>
    <x v="3"/>
    <n v="2033.87"/>
    <n v="0.17"/>
    <n v="345.75790000000001"/>
    <n v="1688.1120999999998"/>
    <n v="1"/>
    <x v="285"/>
    <d v="2024-07-13T00:00:00"/>
    <x v="2"/>
    <x v="2"/>
    <n v="298.02999999999997"/>
    <x v="2"/>
  </r>
  <r>
    <s v="ORD113916"/>
    <x v="0"/>
    <x v="0"/>
    <n v="2036.18"/>
    <n v="0.11"/>
    <n v="223.97980000000001"/>
    <n v="1812.2002"/>
    <n v="1"/>
    <x v="227"/>
    <d v="2023-03-19T00:00:00"/>
    <x v="0"/>
    <x v="1"/>
    <n v="560.39"/>
    <x v="4"/>
  </r>
  <r>
    <s v="ORD112686"/>
    <x v="0"/>
    <x v="2"/>
    <n v="2037.98"/>
    <n v="0.04"/>
    <n v="81.519199999999998"/>
    <n v="1956.4608000000001"/>
    <n v="1"/>
    <x v="534"/>
    <d v="2024-10-06T00:00:00"/>
    <x v="1"/>
    <x v="0"/>
    <n v="574.39"/>
    <x v="2"/>
  </r>
  <r>
    <s v="ORD105852"/>
    <x v="2"/>
    <x v="4"/>
    <n v="2044.64"/>
    <n v="0.19"/>
    <n v="388.48160000000001"/>
    <n v="1656.1584"/>
    <n v="1"/>
    <x v="526"/>
    <d v="2023-07-31T00:00:00"/>
    <x v="1"/>
    <x v="1"/>
    <n v="300.51"/>
    <x v="4"/>
  </r>
  <r>
    <s v="ORD102581"/>
    <x v="0"/>
    <x v="1"/>
    <n v="2046.44"/>
    <n v="0.38"/>
    <n v="777.6472"/>
    <n v="1268.7928000000002"/>
    <n v="1"/>
    <x v="400"/>
    <d v="2024-01-07T00:00:00"/>
    <x v="2"/>
    <x v="1"/>
    <n v="142.79"/>
    <x v="4"/>
  </r>
  <r>
    <s v="ORD109583"/>
    <x v="2"/>
    <x v="0"/>
    <n v="2047.94"/>
    <n v="0.17"/>
    <n v="348.14980000000003"/>
    <n v="1699.7901999999999"/>
    <n v="1"/>
    <x v="463"/>
    <d v="2023-12-28T00:00:00"/>
    <x v="2"/>
    <x v="0"/>
    <n v="316.18"/>
    <x v="4"/>
  </r>
  <r>
    <s v="ORD112567"/>
    <x v="3"/>
    <x v="0"/>
    <n v="2051.06"/>
    <n v="0.14000000000000001"/>
    <n v="287.14840000000004"/>
    <n v="1763.9115999999999"/>
    <n v="1"/>
    <x v="88"/>
    <d v="2024-01-14T00:00:00"/>
    <x v="0"/>
    <x v="2"/>
    <n v="460.1"/>
    <x v="3"/>
  </r>
  <r>
    <s v="ORD110725"/>
    <x v="3"/>
    <x v="4"/>
    <n v="2053.0500000000002"/>
    <n v="0.46"/>
    <n v="944.40300000000013"/>
    <n v="1108.6469999999999"/>
    <n v="1"/>
    <x v="489"/>
    <d v="2024-09-05T00:00:00"/>
    <x v="0"/>
    <x v="1"/>
    <n v="324.87"/>
    <x v="0"/>
  </r>
  <r>
    <s v="ORD106652"/>
    <x v="0"/>
    <x v="4"/>
    <n v="2057.58"/>
    <n v="0.19"/>
    <n v="390.9402"/>
    <n v="1666.6397999999999"/>
    <n v="1"/>
    <x v="266"/>
    <d v="2023-01-06T00:00:00"/>
    <x v="1"/>
    <x v="1"/>
    <n v="503.56"/>
    <x v="4"/>
  </r>
  <r>
    <s v="ORD107535"/>
    <x v="1"/>
    <x v="1"/>
    <n v="2065.84"/>
    <n v="0.09"/>
    <n v="185.9256"/>
    <n v="1879.9144000000001"/>
    <n v="1"/>
    <x v="433"/>
    <d v="2023-04-19T00:00:00"/>
    <x v="1"/>
    <x v="1"/>
    <n v="160.08000000000001"/>
    <x v="0"/>
  </r>
  <r>
    <s v="ORD100549"/>
    <x v="0"/>
    <x v="3"/>
    <n v="2069.7800000000002"/>
    <n v="0.01"/>
    <n v="20.697800000000001"/>
    <n v="2049.0822000000003"/>
    <n v="1"/>
    <x v="514"/>
    <d v="2024-02-10T00:00:00"/>
    <x v="2"/>
    <x v="2"/>
    <n v="600.48"/>
    <x v="1"/>
  </r>
  <r>
    <s v="ORD106038"/>
    <x v="0"/>
    <x v="0"/>
    <n v="2071.84"/>
    <n v="0.1"/>
    <n v="207.18400000000003"/>
    <n v="1864.6560000000002"/>
    <n v="1"/>
    <x v="285"/>
    <d v="2024-07-12T00:00:00"/>
    <x v="2"/>
    <x v="0"/>
    <n v="178.49"/>
    <x v="1"/>
  </r>
  <r>
    <s v="ORD108484"/>
    <x v="1"/>
    <x v="4"/>
    <n v="2073.7199999999998"/>
    <n v="0.05"/>
    <n v="103.68599999999999"/>
    <n v="1970.0339999999999"/>
    <n v="1"/>
    <x v="128"/>
    <d v="2024-08-29T00:00:00"/>
    <x v="1"/>
    <x v="0"/>
    <n v="558.46"/>
    <x v="2"/>
  </r>
  <r>
    <s v="ORD111907"/>
    <x v="3"/>
    <x v="2"/>
    <n v="2074.7800000000002"/>
    <n v="0.24"/>
    <n v="497.94720000000001"/>
    <n v="1576.8328000000001"/>
    <n v="1"/>
    <x v="203"/>
    <d v="2023-08-06T00:00:00"/>
    <x v="1"/>
    <x v="1"/>
    <n v="216.81"/>
    <x v="4"/>
  </r>
  <r>
    <s v="ORD115258"/>
    <x v="0"/>
    <x v="1"/>
    <n v="2077.7600000000002"/>
    <n v="0.43"/>
    <n v="893.43680000000006"/>
    <n v="1184.3232000000003"/>
    <n v="1"/>
    <x v="211"/>
    <d v="2023-05-24T00:00:00"/>
    <x v="2"/>
    <x v="2"/>
    <n v="323.57"/>
    <x v="3"/>
  </r>
  <r>
    <s v="ORD109639"/>
    <x v="1"/>
    <x v="3"/>
    <n v="2078.0700000000002"/>
    <n v="0.34"/>
    <n v="706.54380000000015"/>
    <n v="1371.5262"/>
    <n v="1"/>
    <x v="663"/>
    <d v="2023-08-29T00:00:00"/>
    <x v="2"/>
    <x v="2"/>
    <n v="315.14999999999998"/>
    <x v="4"/>
  </r>
  <r>
    <s v="ORD112535"/>
    <x v="0"/>
    <x v="2"/>
    <n v="2087.67"/>
    <n v="0.45"/>
    <n v="939.45150000000001"/>
    <n v="1148.2184999999999"/>
    <n v="1"/>
    <x v="172"/>
    <d v="2023-07-14T00:00:00"/>
    <x v="0"/>
    <x v="1"/>
    <n v="433.06"/>
    <x v="0"/>
  </r>
  <r>
    <s v="ORD106992"/>
    <x v="1"/>
    <x v="1"/>
    <n v="2098.38"/>
    <n v="0.25"/>
    <n v="524.59500000000003"/>
    <n v="1573.7850000000001"/>
    <n v="1"/>
    <x v="48"/>
    <d v="2024-05-08T00:00:00"/>
    <x v="2"/>
    <x v="0"/>
    <n v="210.23"/>
    <x v="5"/>
  </r>
  <r>
    <s v="ORD107849"/>
    <x v="2"/>
    <x v="3"/>
    <n v="2103.33"/>
    <n v="0.11"/>
    <n v="231.3663"/>
    <n v="1871.9637"/>
    <n v="1"/>
    <x v="650"/>
    <d v="2024-06-02T00:00:00"/>
    <x v="2"/>
    <x v="0"/>
    <n v="623.28"/>
    <x v="1"/>
  </r>
  <r>
    <s v="ORD107980"/>
    <x v="2"/>
    <x v="1"/>
    <n v="2106.06"/>
    <n v="0.04"/>
    <n v="84.242400000000004"/>
    <n v="2021.8175999999999"/>
    <n v="1"/>
    <x v="151"/>
    <d v="2023-07-23T00:00:00"/>
    <x v="2"/>
    <x v="1"/>
    <n v="284.25"/>
    <x v="4"/>
  </r>
  <r>
    <s v="ORD112494"/>
    <x v="2"/>
    <x v="0"/>
    <n v="2107.5"/>
    <n v="0.02"/>
    <n v="42.15"/>
    <n v="2065.35"/>
    <n v="1"/>
    <x v="65"/>
    <d v="2023-06-13T00:00:00"/>
    <x v="0"/>
    <x v="2"/>
    <n v="406.87"/>
    <x v="3"/>
  </r>
  <r>
    <s v="ORD103534"/>
    <x v="3"/>
    <x v="4"/>
    <n v="2113.73"/>
    <n v="0.13"/>
    <n v="274.78489999999999"/>
    <n v="1838.9450999999999"/>
    <n v="1"/>
    <x v="598"/>
    <d v="2024-10-31T00:00:00"/>
    <x v="2"/>
    <x v="0"/>
    <n v="541.59"/>
    <x v="2"/>
  </r>
  <r>
    <s v="ORD112859"/>
    <x v="3"/>
    <x v="3"/>
    <n v="2114.1999999999998"/>
    <n v="0.13"/>
    <n v="274.846"/>
    <n v="1839.3539999999998"/>
    <n v="1"/>
    <x v="680"/>
    <d v="2023-05-07T00:00:00"/>
    <x v="1"/>
    <x v="1"/>
    <n v="325.33999999999997"/>
    <x v="3"/>
  </r>
  <r>
    <s v="ORD109499"/>
    <x v="2"/>
    <x v="4"/>
    <n v="2115.4"/>
    <n v="0.02"/>
    <n v="42.308"/>
    <n v="2073.0920000000001"/>
    <n v="1"/>
    <x v="279"/>
    <d v="2023-04-28T00:00:00"/>
    <x v="2"/>
    <x v="0"/>
    <n v="130.05000000000001"/>
    <x v="1"/>
  </r>
  <r>
    <s v="ORD110957"/>
    <x v="2"/>
    <x v="2"/>
    <n v="2117.33"/>
    <n v="0.48"/>
    <n v="1016.3183999999999"/>
    <n v="1101.0116"/>
    <n v="1"/>
    <x v="473"/>
    <d v="2023-09-03T00:00:00"/>
    <x v="0"/>
    <x v="1"/>
    <n v="478.84"/>
    <x v="5"/>
  </r>
  <r>
    <s v="ORD103359"/>
    <x v="0"/>
    <x v="1"/>
    <n v="2117.91"/>
    <n v="0.1"/>
    <n v="211.791"/>
    <n v="1906.1189999999999"/>
    <n v="1"/>
    <x v="547"/>
    <d v="2023-02-09T00:00:00"/>
    <x v="0"/>
    <x v="1"/>
    <n v="588.57000000000005"/>
    <x v="2"/>
  </r>
  <r>
    <s v="ORD112681"/>
    <x v="0"/>
    <x v="3"/>
    <n v="2118.1"/>
    <n v="0.1"/>
    <n v="211.81"/>
    <n v="1906.29"/>
    <n v="1"/>
    <x v="0"/>
    <d v="2023-11-11T00:00:00"/>
    <x v="2"/>
    <x v="1"/>
    <n v="342.29"/>
    <x v="0"/>
  </r>
  <r>
    <s v="ORD110179"/>
    <x v="0"/>
    <x v="2"/>
    <n v="2118.5"/>
    <n v="0.35"/>
    <n v="741.47499999999991"/>
    <n v="1377.0250000000001"/>
    <n v="1"/>
    <x v="450"/>
    <d v="2023-12-10T00:00:00"/>
    <x v="1"/>
    <x v="1"/>
    <n v="501.9"/>
    <x v="1"/>
  </r>
  <r>
    <s v="ORD111102"/>
    <x v="2"/>
    <x v="0"/>
    <n v="2120.4899999999998"/>
    <n v="0.47"/>
    <n v="996.63029999999981"/>
    <n v="1123.8597"/>
    <n v="1"/>
    <x v="338"/>
    <d v="2024-08-16T00:00:00"/>
    <x v="1"/>
    <x v="0"/>
    <n v="209.41"/>
    <x v="0"/>
  </r>
  <r>
    <s v="ORD109193"/>
    <x v="1"/>
    <x v="4"/>
    <n v="2121.38"/>
    <n v="0.35"/>
    <n v="742.48299999999995"/>
    <n v="1378.8970000000002"/>
    <n v="1"/>
    <x v="64"/>
    <d v="2024-09-05T00:00:00"/>
    <x v="1"/>
    <x v="2"/>
    <n v="388.93"/>
    <x v="2"/>
  </r>
  <r>
    <s v="ORD102729"/>
    <x v="1"/>
    <x v="0"/>
    <n v="2125.48"/>
    <n v="0.3"/>
    <n v="637.64400000000001"/>
    <n v="1487.836"/>
    <n v="1"/>
    <x v="657"/>
    <d v="2024-10-18T00:00:00"/>
    <x v="1"/>
    <x v="2"/>
    <n v="629.13"/>
    <x v="2"/>
  </r>
  <r>
    <s v="ORD108895"/>
    <x v="0"/>
    <x v="0"/>
    <n v="2125.66"/>
    <n v="0.48"/>
    <n v="1020.3167999999999"/>
    <n v="1105.3431999999998"/>
    <n v="1"/>
    <x v="354"/>
    <d v="2023-08-22T00:00:00"/>
    <x v="2"/>
    <x v="2"/>
    <n v="353.56"/>
    <x v="0"/>
  </r>
  <r>
    <s v="ORD100180"/>
    <x v="1"/>
    <x v="3"/>
    <n v="2128.16"/>
    <n v="0.14000000000000001"/>
    <n v="297.94240000000002"/>
    <n v="1830.2175999999999"/>
    <n v="1"/>
    <x v="18"/>
    <d v="2024-11-11T00:00:00"/>
    <x v="2"/>
    <x v="0"/>
    <n v="523.61"/>
    <x v="1"/>
  </r>
  <r>
    <s v="ORD100148"/>
    <x v="1"/>
    <x v="4"/>
    <n v="2135.9299999999998"/>
    <n v="0.02"/>
    <n v="42.718599999999995"/>
    <n v="2093.2113999999997"/>
    <n v="1"/>
    <x v="451"/>
    <d v="2024-07-01T00:00:00"/>
    <x v="0"/>
    <x v="0"/>
    <n v="394.17"/>
    <x v="3"/>
  </r>
  <r>
    <s v="ORD102841"/>
    <x v="1"/>
    <x v="3"/>
    <n v="2136.5700000000002"/>
    <n v="0.4"/>
    <n v="854.62800000000016"/>
    <n v="1281.942"/>
    <n v="1"/>
    <x v="168"/>
    <d v="2024-04-17T00:00:00"/>
    <x v="0"/>
    <x v="2"/>
    <n v="272.45"/>
    <x v="4"/>
  </r>
  <r>
    <s v="ORD106042"/>
    <x v="3"/>
    <x v="2"/>
    <n v="2138.86"/>
    <n v="0.41"/>
    <n v="876.93259999999998"/>
    <n v="1261.9274"/>
    <n v="1"/>
    <x v="718"/>
    <d v="2024-08-11T00:00:00"/>
    <x v="1"/>
    <x v="1"/>
    <n v="637.5"/>
    <x v="2"/>
  </r>
  <r>
    <s v="ORD108218"/>
    <x v="3"/>
    <x v="0"/>
    <n v="2141.33"/>
    <n v="0.17"/>
    <n v="364.02610000000004"/>
    <n v="1777.3038999999999"/>
    <n v="1"/>
    <x v="176"/>
    <d v="2023-05-09T00:00:00"/>
    <x v="0"/>
    <x v="0"/>
    <n v="630.20000000000005"/>
    <x v="4"/>
  </r>
  <r>
    <s v="ORD101338"/>
    <x v="2"/>
    <x v="2"/>
    <n v="2142.2600000000002"/>
    <n v="0.32"/>
    <n v="685.52320000000009"/>
    <n v="1456.7368000000001"/>
    <n v="1"/>
    <x v="215"/>
    <d v="2024-09-26T00:00:00"/>
    <x v="2"/>
    <x v="1"/>
    <n v="203.52"/>
    <x v="5"/>
  </r>
  <r>
    <s v="ORD111296"/>
    <x v="0"/>
    <x v="2"/>
    <n v="2144.8000000000002"/>
    <n v="0.39"/>
    <n v="836.47200000000009"/>
    <n v="1308.328"/>
    <n v="1"/>
    <x v="693"/>
    <d v="2023-07-16T00:00:00"/>
    <x v="2"/>
    <x v="2"/>
    <n v="549.72"/>
    <x v="4"/>
  </r>
  <r>
    <s v="ORD107727"/>
    <x v="2"/>
    <x v="1"/>
    <n v="2147.63"/>
    <n v="0.23"/>
    <n v="493.95490000000007"/>
    <n v="1653.6750999999999"/>
    <n v="1"/>
    <x v="331"/>
    <d v="2023-10-21T00:00:00"/>
    <x v="1"/>
    <x v="2"/>
    <n v="543.51"/>
    <x v="2"/>
  </r>
  <r>
    <s v="ORD106777"/>
    <x v="2"/>
    <x v="2"/>
    <n v="2150.65"/>
    <n v="0.01"/>
    <n v="21.506500000000003"/>
    <n v="2129.1435000000001"/>
    <n v="1"/>
    <x v="490"/>
    <d v="2023-09-22T00:00:00"/>
    <x v="0"/>
    <x v="1"/>
    <n v="304.36"/>
    <x v="4"/>
  </r>
  <r>
    <s v="ORD106645"/>
    <x v="1"/>
    <x v="2"/>
    <n v="2154.4499999999998"/>
    <n v="0.4"/>
    <n v="861.78"/>
    <n v="1292.6699999999998"/>
    <n v="1"/>
    <x v="80"/>
    <d v="2024-09-12T00:00:00"/>
    <x v="0"/>
    <x v="0"/>
    <n v="584.29"/>
    <x v="0"/>
  </r>
  <r>
    <s v="ORD112765"/>
    <x v="0"/>
    <x v="3"/>
    <n v="2161.08"/>
    <n v="0.4"/>
    <n v="864.43200000000002"/>
    <n v="1296.6479999999999"/>
    <n v="1"/>
    <x v="369"/>
    <d v="2023-12-09T00:00:00"/>
    <x v="0"/>
    <x v="1"/>
    <n v="541.41999999999996"/>
    <x v="4"/>
  </r>
  <r>
    <s v="ORD108773"/>
    <x v="1"/>
    <x v="0"/>
    <n v="2171.7399999999998"/>
    <n v="0.28999999999999998"/>
    <n v="629.80459999999994"/>
    <n v="1541.9353999999998"/>
    <n v="1"/>
    <x v="215"/>
    <d v="2024-09-24T00:00:00"/>
    <x v="0"/>
    <x v="1"/>
    <n v="162.41999999999999"/>
    <x v="5"/>
  </r>
  <r>
    <s v="ORD102552"/>
    <x v="1"/>
    <x v="4"/>
    <n v="2175.75"/>
    <n v="0.38"/>
    <n v="826.78499999999997"/>
    <n v="1348.9650000000001"/>
    <n v="1"/>
    <x v="649"/>
    <d v="2023-05-26T00:00:00"/>
    <x v="1"/>
    <x v="1"/>
    <n v="648.47"/>
    <x v="0"/>
  </r>
  <r>
    <s v="ORD109798"/>
    <x v="1"/>
    <x v="4"/>
    <n v="2176.8000000000002"/>
    <n v="0.43"/>
    <n v="936.02400000000011"/>
    <n v="1240.7760000000001"/>
    <n v="1"/>
    <x v="523"/>
    <d v="2024-04-24T00:00:00"/>
    <x v="0"/>
    <x v="2"/>
    <n v="245.9"/>
    <x v="1"/>
  </r>
  <r>
    <s v="ORD108574"/>
    <x v="0"/>
    <x v="4"/>
    <n v="2178.16"/>
    <n v="0.23"/>
    <n v="500.97679999999997"/>
    <n v="1677.1831999999999"/>
    <n v="1"/>
    <x v="197"/>
    <d v="2024-04-05T00:00:00"/>
    <x v="1"/>
    <x v="2"/>
    <n v="563.84"/>
    <x v="3"/>
  </r>
  <r>
    <s v="ORD106622"/>
    <x v="2"/>
    <x v="1"/>
    <n v="2183.73"/>
    <n v="0.08"/>
    <n v="174.69839999999999"/>
    <n v="2009.0316"/>
    <n v="1"/>
    <x v="630"/>
    <d v="2023-04-10T00:00:00"/>
    <x v="0"/>
    <x v="1"/>
    <n v="119.8"/>
    <x v="2"/>
  </r>
  <r>
    <s v="ORD105916"/>
    <x v="1"/>
    <x v="2"/>
    <n v="2184.35"/>
    <n v="0.49"/>
    <n v="1070.3315"/>
    <n v="1114.0184999999999"/>
    <n v="1"/>
    <x v="41"/>
    <d v="2024-12-20T00:00:00"/>
    <x v="1"/>
    <x v="2"/>
    <n v="400.27"/>
    <x v="2"/>
  </r>
  <r>
    <s v="ORD106391"/>
    <x v="2"/>
    <x v="2"/>
    <n v="2189.67"/>
    <n v="0.45"/>
    <n v="985.3515000000001"/>
    <n v="1204.3184999999999"/>
    <n v="1"/>
    <x v="193"/>
    <d v="2023-06-26T00:00:00"/>
    <x v="0"/>
    <x v="2"/>
    <n v="588.85"/>
    <x v="2"/>
  </r>
  <r>
    <s v="ORD101833"/>
    <x v="0"/>
    <x v="3"/>
    <n v="2191.46"/>
    <n v="0.45"/>
    <n v="986.15700000000004"/>
    <n v="1205.3029999999999"/>
    <n v="1"/>
    <x v="67"/>
    <d v="2023-08-11T00:00:00"/>
    <x v="2"/>
    <x v="2"/>
    <n v="241.48"/>
    <x v="0"/>
  </r>
  <r>
    <s v="ORD108752"/>
    <x v="3"/>
    <x v="2"/>
    <n v="2193.61"/>
    <n v="0.4"/>
    <n v="877.44400000000007"/>
    <n v="1316.1660000000002"/>
    <n v="1"/>
    <x v="364"/>
    <d v="2023-02-02T00:00:00"/>
    <x v="1"/>
    <x v="1"/>
    <n v="214.94"/>
    <x v="1"/>
  </r>
  <r>
    <s v="ORD104113"/>
    <x v="3"/>
    <x v="2"/>
    <n v="2196.41"/>
    <n v="0.26"/>
    <n v="571.06659999999999"/>
    <n v="1625.3433999999997"/>
    <n v="1"/>
    <x v="22"/>
    <d v="2023-10-01T00:00:00"/>
    <x v="0"/>
    <x v="1"/>
    <n v="409.21"/>
    <x v="3"/>
  </r>
  <r>
    <s v="ORD105680"/>
    <x v="3"/>
    <x v="2"/>
    <n v="2201.9299999999998"/>
    <n v="0.22"/>
    <n v="484.42459999999994"/>
    <n v="1717.5054"/>
    <n v="1"/>
    <x v="587"/>
    <d v="2024-12-01T00:00:00"/>
    <x v="1"/>
    <x v="2"/>
    <n v="557.63"/>
    <x v="5"/>
  </r>
  <r>
    <s v="ORD111299"/>
    <x v="3"/>
    <x v="3"/>
    <n v="2203.63"/>
    <n v="0.45"/>
    <n v="991.63350000000003"/>
    <n v="1211.9965000000002"/>
    <n v="1"/>
    <x v="469"/>
    <d v="2023-01-15T00:00:00"/>
    <x v="1"/>
    <x v="0"/>
    <n v="555.35"/>
    <x v="1"/>
  </r>
  <r>
    <s v="ORD112458"/>
    <x v="3"/>
    <x v="4"/>
    <n v="2206.33"/>
    <n v="0.4"/>
    <n v="882.53200000000004"/>
    <n v="1323.7979999999998"/>
    <n v="1"/>
    <x v="185"/>
    <d v="2024-07-11T00:00:00"/>
    <x v="2"/>
    <x v="1"/>
    <n v="315.54000000000002"/>
    <x v="4"/>
  </r>
  <r>
    <s v="ORD102180"/>
    <x v="3"/>
    <x v="0"/>
    <n v="2207.12"/>
    <n v="0.47"/>
    <n v="1037.3463999999999"/>
    <n v="1169.7736"/>
    <n v="1"/>
    <x v="538"/>
    <d v="2024-12-11T00:00:00"/>
    <x v="1"/>
    <x v="0"/>
    <n v="281.43"/>
    <x v="5"/>
  </r>
  <r>
    <s v="ORD102540"/>
    <x v="1"/>
    <x v="4"/>
    <n v="2209.15"/>
    <n v="0.46"/>
    <n v="1016.2090000000001"/>
    <n v="1192.941"/>
    <n v="1"/>
    <x v="283"/>
    <d v="2023-02-28T00:00:00"/>
    <x v="0"/>
    <x v="1"/>
    <n v="578.89"/>
    <x v="0"/>
  </r>
  <r>
    <s v="ORD114637"/>
    <x v="3"/>
    <x v="4"/>
    <n v="2215.46"/>
    <n v="0.37"/>
    <n v="819.72019999999998"/>
    <n v="1395.7398000000001"/>
    <n v="1"/>
    <x v="15"/>
    <d v="2023-08-26T00:00:00"/>
    <x v="2"/>
    <x v="2"/>
    <n v="305.25"/>
    <x v="4"/>
  </r>
  <r>
    <s v="ORD101365"/>
    <x v="2"/>
    <x v="1"/>
    <n v="2215.96"/>
    <n v="0.2"/>
    <n v="443.19200000000001"/>
    <n v="1772.768"/>
    <n v="1"/>
    <x v="615"/>
    <d v="2023-07-01T00:00:00"/>
    <x v="1"/>
    <x v="0"/>
    <n v="363.15"/>
    <x v="1"/>
  </r>
  <r>
    <s v="ORD104396"/>
    <x v="3"/>
    <x v="1"/>
    <n v="2217.02"/>
    <n v="0.32"/>
    <n v="709.44640000000004"/>
    <n v="1507.5735999999999"/>
    <n v="1"/>
    <x v="44"/>
    <d v="2023-09-19T00:00:00"/>
    <x v="2"/>
    <x v="0"/>
    <n v="569.34"/>
    <x v="4"/>
  </r>
  <r>
    <s v="ORD112861"/>
    <x v="0"/>
    <x v="2"/>
    <n v="2221.7800000000002"/>
    <n v="0.11"/>
    <n v="244.39580000000004"/>
    <n v="1977.3842000000002"/>
    <n v="1"/>
    <x v="572"/>
    <d v="2024-03-09T00:00:00"/>
    <x v="2"/>
    <x v="1"/>
    <n v="553.39"/>
    <x v="3"/>
  </r>
  <r>
    <s v="ORD102386"/>
    <x v="2"/>
    <x v="2"/>
    <n v="2221.79"/>
    <n v="0.41"/>
    <n v="910.93389999999988"/>
    <n v="1310.8561"/>
    <n v="1"/>
    <x v="137"/>
    <d v="2023-01-27T00:00:00"/>
    <x v="0"/>
    <x v="1"/>
    <n v="480.81"/>
    <x v="3"/>
  </r>
  <r>
    <s v="ORD107842"/>
    <x v="3"/>
    <x v="3"/>
    <n v="2228.9899999999998"/>
    <n v="0.03"/>
    <n v="66.869699999999995"/>
    <n v="2162.1202999999996"/>
    <n v="1"/>
    <x v="213"/>
    <d v="2024-04-14T00:00:00"/>
    <x v="0"/>
    <x v="0"/>
    <n v="491.3"/>
    <x v="1"/>
  </r>
  <r>
    <s v="ORD102652"/>
    <x v="3"/>
    <x v="2"/>
    <n v="2229.6999999999998"/>
    <n v="0.37"/>
    <n v="824.98899999999992"/>
    <n v="1404.7109999999998"/>
    <n v="1"/>
    <x v="51"/>
    <d v="2023-12-19T00:00:00"/>
    <x v="1"/>
    <x v="2"/>
    <n v="472.08"/>
    <x v="3"/>
  </r>
  <r>
    <s v="ORD107629"/>
    <x v="1"/>
    <x v="2"/>
    <n v="2229.7600000000002"/>
    <n v="0.06"/>
    <n v="133.78560000000002"/>
    <n v="2095.9744000000001"/>
    <n v="1"/>
    <x v="370"/>
    <d v="2024-09-12T00:00:00"/>
    <x v="2"/>
    <x v="0"/>
    <n v="559.04999999999995"/>
    <x v="0"/>
  </r>
  <r>
    <s v="ORD100672"/>
    <x v="2"/>
    <x v="1"/>
    <n v="2234.11"/>
    <n v="0.27"/>
    <n v="603.20970000000011"/>
    <n v="1630.9003"/>
    <n v="1"/>
    <x v="76"/>
    <d v="2024-06-25T00:00:00"/>
    <x v="2"/>
    <x v="0"/>
    <n v="552.34"/>
    <x v="0"/>
  </r>
  <r>
    <s v="ORD110340"/>
    <x v="3"/>
    <x v="4"/>
    <n v="2235.44"/>
    <n v="0.32"/>
    <n v="715.34080000000006"/>
    <n v="1520.0992000000001"/>
    <n v="1"/>
    <x v="33"/>
    <d v="2023-04-20T00:00:00"/>
    <x v="2"/>
    <x v="0"/>
    <n v="441.14"/>
    <x v="1"/>
  </r>
  <r>
    <s v="ORD104520"/>
    <x v="0"/>
    <x v="1"/>
    <n v="2237.2800000000002"/>
    <n v="0.06"/>
    <n v="134.23680000000002"/>
    <n v="2103.0432000000001"/>
    <n v="1"/>
    <x v="599"/>
    <d v="2024-05-15T00:00:00"/>
    <x v="0"/>
    <x v="2"/>
    <n v="590.80999999999995"/>
    <x v="4"/>
  </r>
  <r>
    <s v="ORD109735"/>
    <x v="2"/>
    <x v="4"/>
    <n v="2239.0700000000002"/>
    <n v="0.38"/>
    <n v="850.84660000000008"/>
    <n v="1388.2234000000001"/>
    <n v="1"/>
    <x v="411"/>
    <d v="2023-04-15T00:00:00"/>
    <x v="2"/>
    <x v="1"/>
    <n v="399.06"/>
    <x v="5"/>
  </r>
  <r>
    <s v="ORD109830"/>
    <x v="1"/>
    <x v="4"/>
    <n v="2244.11"/>
    <n v="0.14000000000000001"/>
    <n v="314.17540000000002"/>
    <n v="1929.9346"/>
    <n v="1"/>
    <x v="296"/>
    <d v="2024-06-11T00:00:00"/>
    <x v="0"/>
    <x v="0"/>
    <n v="563.65"/>
    <x v="0"/>
  </r>
  <r>
    <s v="ORD104854"/>
    <x v="2"/>
    <x v="4"/>
    <n v="2247.7199999999998"/>
    <n v="7.0000000000000007E-2"/>
    <n v="157.34039999999999"/>
    <n v="2090.3795999999998"/>
    <n v="1"/>
    <x v="516"/>
    <d v="2023-12-17T00:00:00"/>
    <x v="0"/>
    <x v="1"/>
    <n v="294.13"/>
    <x v="3"/>
  </r>
  <r>
    <s v="ORD103951"/>
    <x v="0"/>
    <x v="3"/>
    <n v="2248.4899999999998"/>
    <n v="0.33"/>
    <n v="742.00169999999991"/>
    <n v="1506.4883"/>
    <n v="1"/>
    <x v="512"/>
    <d v="2024-07-23T00:00:00"/>
    <x v="1"/>
    <x v="2"/>
    <n v="602.35"/>
    <x v="3"/>
  </r>
  <r>
    <s v="ORD113688"/>
    <x v="1"/>
    <x v="4"/>
    <n v="2249.44"/>
    <n v="0.21"/>
    <n v="472.38240000000002"/>
    <n v="1777.0576000000001"/>
    <n v="1"/>
    <x v="93"/>
    <d v="2023-05-22T00:00:00"/>
    <x v="0"/>
    <x v="2"/>
    <n v="314.83"/>
    <x v="0"/>
  </r>
  <r>
    <s v="ORD108431"/>
    <x v="0"/>
    <x v="2"/>
    <n v="2254.21"/>
    <n v="0.4"/>
    <n v="901.68400000000008"/>
    <n v="1352.5259999999998"/>
    <n v="1"/>
    <x v="214"/>
    <d v="2024-09-03T00:00:00"/>
    <x v="1"/>
    <x v="2"/>
    <n v="292.33999999999997"/>
    <x v="3"/>
  </r>
  <r>
    <s v="ORD111006"/>
    <x v="0"/>
    <x v="0"/>
    <n v="2257.11"/>
    <n v="0.04"/>
    <n v="90.284400000000005"/>
    <n v="2166.8256000000001"/>
    <n v="1"/>
    <x v="382"/>
    <d v="2023-10-02T00:00:00"/>
    <x v="1"/>
    <x v="1"/>
    <n v="208.14"/>
    <x v="3"/>
  </r>
  <r>
    <s v="ORD101879"/>
    <x v="1"/>
    <x v="4"/>
    <n v="2258.2199999999998"/>
    <n v="0.2"/>
    <n v="451.64400000000001"/>
    <n v="1806.5759999999998"/>
    <n v="1"/>
    <x v="600"/>
    <d v="2024-03-23T00:00:00"/>
    <x v="0"/>
    <x v="0"/>
    <n v="345.1"/>
    <x v="0"/>
  </r>
  <r>
    <s v="ORD110529"/>
    <x v="3"/>
    <x v="2"/>
    <n v="2270.48"/>
    <n v="0.3"/>
    <n v="681.14400000000001"/>
    <n v="1589.336"/>
    <n v="1"/>
    <x v="568"/>
    <d v="2023-07-06T00:00:00"/>
    <x v="2"/>
    <x v="0"/>
    <n v="404.4"/>
    <x v="2"/>
  </r>
  <r>
    <s v="ORD104648"/>
    <x v="1"/>
    <x v="4"/>
    <n v="2277.5300000000002"/>
    <n v="0.48"/>
    <n v="1093.2144000000001"/>
    <n v="1184.3156000000001"/>
    <n v="1"/>
    <x v="415"/>
    <d v="2023-06-17T00:00:00"/>
    <x v="1"/>
    <x v="1"/>
    <n v="289.99"/>
    <x v="1"/>
  </r>
  <r>
    <s v="ORD109825"/>
    <x v="1"/>
    <x v="4"/>
    <n v="2285.21"/>
    <n v="0.5"/>
    <n v="1142.605"/>
    <n v="1142.605"/>
    <n v="1"/>
    <x v="621"/>
    <d v="2024-12-14T00:00:00"/>
    <x v="0"/>
    <x v="2"/>
    <n v="548.61"/>
    <x v="0"/>
  </r>
  <r>
    <s v="ORD114843"/>
    <x v="3"/>
    <x v="2"/>
    <n v="2285.59"/>
    <n v="0.18"/>
    <n v="411.40620000000001"/>
    <n v="1874.1838000000002"/>
    <n v="1"/>
    <x v="708"/>
    <d v="2023-04-04T00:00:00"/>
    <x v="1"/>
    <x v="1"/>
    <n v="647.62"/>
    <x v="3"/>
  </r>
  <r>
    <s v="ORD109058"/>
    <x v="0"/>
    <x v="0"/>
    <n v="2291.88"/>
    <n v="0.38"/>
    <n v="870.9144"/>
    <n v="1420.9656"/>
    <n v="1"/>
    <x v="568"/>
    <d v="2023-07-06T00:00:00"/>
    <x v="1"/>
    <x v="2"/>
    <n v="356.16"/>
    <x v="0"/>
  </r>
  <r>
    <s v="ORD109421"/>
    <x v="0"/>
    <x v="0"/>
    <n v="2300.62"/>
    <n v="0.22"/>
    <n v="506.13639999999998"/>
    <n v="1794.4836"/>
    <n v="1"/>
    <x v="650"/>
    <d v="2024-06-02T00:00:00"/>
    <x v="0"/>
    <x v="1"/>
    <n v="294.17"/>
    <x v="5"/>
  </r>
  <r>
    <s v="ORD105737"/>
    <x v="1"/>
    <x v="2"/>
    <n v="2303.0100000000002"/>
    <n v="0.31"/>
    <n v="713.93310000000008"/>
    <n v="1589.0769"/>
    <n v="1"/>
    <x v="635"/>
    <d v="2024-07-16T00:00:00"/>
    <x v="2"/>
    <x v="2"/>
    <n v="144.54"/>
    <x v="5"/>
  </r>
  <r>
    <s v="ORD104416"/>
    <x v="0"/>
    <x v="4"/>
    <n v="2304.46"/>
    <n v="0.1"/>
    <n v="230.44600000000003"/>
    <n v="2074.0140000000001"/>
    <n v="1"/>
    <x v="549"/>
    <d v="2023-12-07T00:00:00"/>
    <x v="0"/>
    <x v="1"/>
    <n v="163.31"/>
    <x v="0"/>
  </r>
  <r>
    <s v="ORD114013"/>
    <x v="0"/>
    <x v="0"/>
    <n v="2305.23"/>
    <n v="0.2"/>
    <n v="461.04600000000005"/>
    <n v="1844.184"/>
    <n v="1"/>
    <x v="143"/>
    <d v="2024-09-18T00:00:00"/>
    <x v="0"/>
    <x v="2"/>
    <n v="320.16000000000003"/>
    <x v="3"/>
  </r>
  <r>
    <s v="ORD112320"/>
    <x v="3"/>
    <x v="2"/>
    <n v="2308.2800000000002"/>
    <n v="0.28000000000000003"/>
    <n v="646.31840000000011"/>
    <n v="1661.9616000000001"/>
    <n v="1"/>
    <x v="514"/>
    <d v="2024-02-12T00:00:00"/>
    <x v="2"/>
    <x v="1"/>
    <n v="305.88"/>
    <x v="3"/>
  </r>
  <r>
    <s v="ORD115040"/>
    <x v="0"/>
    <x v="4"/>
    <n v="2313.3000000000002"/>
    <n v="0.35"/>
    <n v="809.65499999999997"/>
    <n v="1503.6450000000002"/>
    <n v="1"/>
    <x v="377"/>
    <d v="2023-06-26T00:00:00"/>
    <x v="2"/>
    <x v="0"/>
    <n v="673.06"/>
    <x v="3"/>
  </r>
  <r>
    <s v="ORD102768"/>
    <x v="1"/>
    <x v="3"/>
    <n v="2313.67"/>
    <n v="0.12"/>
    <n v="277.6404"/>
    <n v="2036.0296000000001"/>
    <n v="1"/>
    <x v="318"/>
    <d v="2024-06-29T00:00:00"/>
    <x v="1"/>
    <x v="2"/>
    <n v="481.71"/>
    <x v="0"/>
  </r>
  <r>
    <s v="ORD100464"/>
    <x v="3"/>
    <x v="3"/>
    <n v="2317.29"/>
    <n v="0.2"/>
    <n v="463.45800000000003"/>
    <n v="1853.8319999999999"/>
    <n v="1"/>
    <x v="666"/>
    <d v="2024-12-31T00:00:00"/>
    <x v="1"/>
    <x v="0"/>
    <n v="551.62"/>
    <x v="3"/>
  </r>
  <r>
    <s v="ORD101310"/>
    <x v="0"/>
    <x v="2"/>
    <n v="2319.73"/>
    <n v="0.03"/>
    <n v="69.591899999999995"/>
    <n v="2250.1381000000001"/>
    <n v="1"/>
    <x v="487"/>
    <d v="2024-08-28T00:00:00"/>
    <x v="2"/>
    <x v="0"/>
    <n v="408.8"/>
    <x v="0"/>
  </r>
  <r>
    <s v="ORD114526"/>
    <x v="1"/>
    <x v="0"/>
    <n v="2324.2800000000002"/>
    <n v="0.19"/>
    <n v="441.61320000000006"/>
    <n v="1882.6668000000002"/>
    <n v="1"/>
    <x v="401"/>
    <d v="2024-02-19T00:00:00"/>
    <x v="1"/>
    <x v="0"/>
    <n v="500.71"/>
    <x v="3"/>
  </r>
  <r>
    <s v="ORD104392"/>
    <x v="2"/>
    <x v="0"/>
    <n v="2327.0100000000002"/>
    <n v="0.06"/>
    <n v="139.6206"/>
    <n v="2187.3894"/>
    <n v="1"/>
    <x v="33"/>
    <d v="2023-04-18T00:00:00"/>
    <x v="1"/>
    <x v="2"/>
    <n v="593.33000000000004"/>
    <x v="5"/>
  </r>
  <r>
    <s v="ORD114930"/>
    <x v="1"/>
    <x v="4"/>
    <n v="2328.59"/>
    <n v="0.09"/>
    <n v="209.57310000000001"/>
    <n v="2119.0169000000001"/>
    <n v="1"/>
    <x v="30"/>
    <d v="2024-06-22T00:00:00"/>
    <x v="0"/>
    <x v="0"/>
    <n v="531.89"/>
    <x v="3"/>
  </r>
  <r>
    <s v="ORD103836"/>
    <x v="1"/>
    <x v="0"/>
    <n v="2331.5"/>
    <n v="0.04"/>
    <n v="93.26"/>
    <n v="2238.2399999999998"/>
    <n v="1"/>
    <x v="547"/>
    <d v="2023-02-12T00:00:00"/>
    <x v="2"/>
    <x v="0"/>
    <n v="450.52"/>
    <x v="1"/>
  </r>
  <r>
    <s v="ORD110133"/>
    <x v="2"/>
    <x v="4"/>
    <n v="2335.6799999999998"/>
    <n v="0.22"/>
    <n v="513.84960000000001"/>
    <n v="1821.8303999999998"/>
    <n v="1"/>
    <x v="696"/>
    <d v="2024-11-05T00:00:00"/>
    <x v="0"/>
    <x v="2"/>
    <n v="548.05999999999995"/>
    <x v="5"/>
  </r>
  <r>
    <s v="ORD111851"/>
    <x v="3"/>
    <x v="3"/>
    <n v="2336.61"/>
    <n v="0.39"/>
    <n v="911.27790000000005"/>
    <n v="1425.3321000000001"/>
    <n v="1"/>
    <x v="389"/>
    <d v="2023-12-06T00:00:00"/>
    <x v="0"/>
    <x v="1"/>
    <n v="628.79"/>
    <x v="3"/>
  </r>
  <r>
    <s v="ORD114486"/>
    <x v="2"/>
    <x v="4"/>
    <n v="2336.87"/>
    <n v="0.12"/>
    <n v="280.42439999999999"/>
    <n v="2056.4456"/>
    <n v="1"/>
    <x v="238"/>
    <d v="2023-03-18T00:00:00"/>
    <x v="1"/>
    <x v="2"/>
    <n v="648.94000000000005"/>
    <x v="1"/>
  </r>
  <r>
    <s v="ORD108174"/>
    <x v="2"/>
    <x v="2"/>
    <n v="2338.75"/>
    <n v="0.1"/>
    <n v="233.875"/>
    <n v="2104.875"/>
    <n v="1"/>
    <x v="625"/>
    <d v="2023-09-10T00:00:00"/>
    <x v="1"/>
    <x v="1"/>
    <n v="568.85"/>
    <x v="0"/>
  </r>
  <r>
    <s v="ORD110579"/>
    <x v="1"/>
    <x v="0"/>
    <n v="2343.9"/>
    <n v="0.16"/>
    <n v="375.024"/>
    <n v="1968.8760000000002"/>
    <n v="1"/>
    <x v="275"/>
    <d v="2024-12-13T00:00:00"/>
    <x v="0"/>
    <x v="1"/>
    <n v="687.85"/>
    <x v="5"/>
  </r>
  <r>
    <s v="ORD105956"/>
    <x v="2"/>
    <x v="3"/>
    <n v="2346.86"/>
    <n v="0.05"/>
    <n v="117.34300000000002"/>
    <n v="2229.5170000000003"/>
    <n v="1"/>
    <x v="273"/>
    <d v="2024-04-19T00:00:00"/>
    <x v="0"/>
    <x v="0"/>
    <n v="327.58999999999997"/>
    <x v="3"/>
  </r>
  <r>
    <s v="ORD103539"/>
    <x v="1"/>
    <x v="1"/>
    <n v="2348.37"/>
    <n v="0.33"/>
    <n v="774.96209999999996"/>
    <n v="1573.4078999999999"/>
    <n v="1"/>
    <x v="218"/>
    <d v="2024-11-05T00:00:00"/>
    <x v="2"/>
    <x v="0"/>
    <n v="222.04"/>
    <x v="4"/>
  </r>
  <r>
    <s v="ORD102745"/>
    <x v="2"/>
    <x v="4"/>
    <n v="2349.02"/>
    <n v="0.34"/>
    <n v="798.66680000000008"/>
    <n v="1550.3532"/>
    <n v="1"/>
    <x v="655"/>
    <d v="2024-11-22T00:00:00"/>
    <x v="1"/>
    <x v="0"/>
    <n v="675.35"/>
    <x v="0"/>
  </r>
  <r>
    <s v="ORD109883"/>
    <x v="1"/>
    <x v="0"/>
    <n v="2350.0700000000002"/>
    <n v="0.1"/>
    <n v="235.00700000000003"/>
    <n v="2115.0630000000001"/>
    <n v="1"/>
    <x v="12"/>
    <d v="2024-11-08T00:00:00"/>
    <x v="0"/>
    <x v="0"/>
    <n v="143.88"/>
    <x v="4"/>
  </r>
  <r>
    <s v="ORD103146"/>
    <x v="2"/>
    <x v="4"/>
    <n v="2352.48"/>
    <n v="0.19"/>
    <n v="446.97120000000001"/>
    <n v="1905.5088000000001"/>
    <n v="1"/>
    <x v="302"/>
    <d v="2024-12-12T00:00:00"/>
    <x v="2"/>
    <x v="1"/>
    <n v="527.37"/>
    <x v="1"/>
  </r>
  <r>
    <s v="ORD102069"/>
    <x v="0"/>
    <x v="0"/>
    <n v="2352.58"/>
    <n v="0.01"/>
    <n v="23.5258"/>
    <n v="2329.0542"/>
    <n v="1"/>
    <x v="679"/>
    <d v="2023-08-08T00:00:00"/>
    <x v="0"/>
    <x v="0"/>
    <n v="323.68"/>
    <x v="2"/>
  </r>
  <r>
    <s v="ORD109440"/>
    <x v="3"/>
    <x v="0"/>
    <n v="2352.58"/>
    <n v="0.36"/>
    <n v="846.92879999999991"/>
    <n v="1505.6512"/>
    <n v="1"/>
    <x v="690"/>
    <d v="2024-03-07T00:00:00"/>
    <x v="1"/>
    <x v="1"/>
    <n v="669.22"/>
    <x v="3"/>
  </r>
  <r>
    <s v="ORD100545"/>
    <x v="3"/>
    <x v="0"/>
    <n v="2352.9299999999998"/>
    <n v="0.1"/>
    <n v="235.29300000000001"/>
    <n v="2117.6369999999997"/>
    <n v="1"/>
    <x v="559"/>
    <d v="2024-12-19T00:00:00"/>
    <x v="1"/>
    <x v="1"/>
    <n v="119.01"/>
    <x v="3"/>
  </r>
  <r>
    <s v="ORD110822"/>
    <x v="0"/>
    <x v="3"/>
    <n v="2359.8000000000002"/>
    <n v="0.03"/>
    <n v="70.793999999999997"/>
    <n v="2289.0060000000003"/>
    <n v="1"/>
    <x v="306"/>
    <d v="2024-08-27T00:00:00"/>
    <x v="2"/>
    <x v="1"/>
    <n v="519.72"/>
    <x v="5"/>
  </r>
  <r>
    <s v="ORD110541"/>
    <x v="2"/>
    <x v="1"/>
    <n v="2364.19"/>
    <n v="0.01"/>
    <n v="23.6419"/>
    <n v="2340.5481"/>
    <n v="1"/>
    <x v="591"/>
    <d v="2023-03-22T00:00:00"/>
    <x v="1"/>
    <x v="1"/>
    <n v="407.65"/>
    <x v="3"/>
  </r>
  <r>
    <s v="ORD107266"/>
    <x v="0"/>
    <x v="0"/>
    <n v="2372.9299999999998"/>
    <n v="0.19"/>
    <n v="450.85669999999999"/>
    <n v="1922.0732999999998"/>
    <n v="1"/>
    <x v="357"/>
    <d v="2023-10-07T00:00:00"/>
    <x v="2"/>
    <x v="1"/>
    <n v="163.84"/>
    <x v="3"/>
  </r>
  <r>
    <s v="ORD101214"/>
    <x v="2"/>
    <x v="0"/>
    <n v="2374.89"/>
    <n v="0.02"/>
    <n v="47.497799999999998"/>
    <n v="2327.3921999999998"/>
    <n v="1"/>
    <x v="78"/>
    <d v="2023-02-26T00:00:00"/>
    <x v="2"/>
    <x v="0"/>
    <n v="123.04"/>
    <x v="2"/>
  </r>
  <r>
    <s v="ORD102027"/>
    <x v="3"/>
    <x v="0"/>
    <n v="2379.0300000000002"/>
    <n v="0.21"/>
    <n v="499.59630000000004"/>
    <n v="1879.4337"/>
    <n v="1"/>
    <x v="9"/>
    <d v="2024-10-02T00:00:00"/>
    <x v="2"/>
    <x v="0"/>
    <n v="209.56"/>
    <x v="4"/>
  </r>
  <r>
    <s v="ORD109002"/>
    <x v="1"/>
    <x v="2"/>
    <n v="2379.9699999999998"/>
    <n v="0.5"/>
    <n v="1189.9849999999999"/>
    <n v="1189.9849999999999"/>
    <n v="1"/>
    <x v="306"/>
    <d v="2024-08-27T00:00:00"/>
    <x v="1"/>
    <x v="0"/>
    <n v="564.95000000000005"/>
    <x v="2"/>
  </r>
  <r>
    <s v="ORD110292"/>
    <x v="1"/>
    <x v="1"/>
    <n v="2385.0300000000002"/>
    <n v="0.2"/>
    <n v="477.00600000000009"/>
    <n v="1908.0240000000001"/>
    <n v="1"/>
    <x v="160"/>
    <d v="2024-07-05T00:00:00"/>
    <x v="1"/>
    <x v="1"/>
    <n v="546.23"/>
    <x v="1"/>
  </r>
  <r>
    <s v="ORD104778"/>
    <x v="1"/>
    <x v="1"/>
    <n v="2386.37"/>
    <n v="0.31"/>
    <n v="739.77469999999994"/>
    <n v="1646.5953"/>
    <n v="1"/>
    <x v="316"/>
    <d v="2023-06-20T00:00:00"/>
    <x v="1"/>
    <x v="0"/>
    <n v="572.9"/>
    <x v="0"/>
  </r>
  <r>
    <s v="ORD101965"/>
    <x v="1"/>
    <x v="4"/>
    <n v="2393.13"/>
    <n v="0.11"/>
    <n v="263.24430000000001"/>
    <n v="2129.8857000000003"/>
    <n v="1"/>
    <x v="79"/>
    <d v="2024-09-15T00:00:00"/>
    <x v="2"/>
    <x v="0"/>
    <n v="661.89"/>
    <x v="0"/>
  </r>
  <r>
    <s v="ORD102447"/>
    <x v="0"/>
    <x v="4"/>
    <n v="2405.19"/>
    <n v="0.36"/>
    <n v="865.86839999999995"/>
    <n v="1539.3216000000002"/>
    <n v="1"/>
    <x v="325"/>
    <d v="2024-01-01T00:00:00"/>
    <x v="2"/>
    <x v="2"/>
    <n v="671.91"/>
    <x v="5"/>
  </r>
  <r>
    <s v="ORD103668"/>
    <x v="3"/>
    <x v="4"/>
    <n v="2410.19"/>
    <n v="0.32"/>
    <n v="771.26080000000002"/>
    <n v="1638.9292"/>
    <n v="1"/>
    <x v="209"/>
    <d v="2024-03-24T00:00:00"/>
    <x v="0"/>
    <x v="2"/>
    <n v="120.98"/>
    <x v="3"/>
  </r>
  <r>
    <s v="ORD108191"/>
    <x v="2"/>
    <x v="2"/>
    <n v="2410.85"/>
    <n v="0.15"/>
    <n v="361.6275"/>
    <n v="2049.2224999999999"/>
    <n v="1"/>
    <x v="9"/>
    <d v="2024-10-01T00:00:00"/>
    <x v="1"/>
    <x v="2"/>
    <n v="353.75"/>
    <x v="0"/>
  </r>
  <r>
    <s v="ORD102748"/>
    <x v="2"/>
    <x v="1"/>
    <n v="2414.09"/>
    <n v="0.17"/>
    <n v="410.39530000000008"/>
    <n v="2003.6947"/>
    <n v="1"/>
    <x v="588"/>
    <d v="2024-04-19T00:00:00"/>
    <x v="0"/>
    <x v="0"/>
    <n v="257"/>
    <x v="4"/>
  </r>
  <r>
    <s v="ORD105602"/>
    <x v="0"/>
    <x v="0"/>
    <n v="2414.1"/>
    <n v="0.44"/>
    <n v="1062.204"/>
    <n v="1351.896"/>
    <n v="1"/>
    <x v="86"/>
    <d v="2023-01-12T00:00:00"/>
    <x v="0"/>
    <x v="1"/>
    <n v="469.28"/>
    <x v="0"/>
  </r>
  <r>
    <s v="ORD109616"/>
    <x v="0"/>
    <x v="0"/>
    <n v="2421.31"/>
    <n v="0"/>
    <n v="0"/>
    <n v="2421.31"/>
    <n v="1"/>
    <x v="691"/>
    <d v="2024-04-06T00:00:00"/>
    <x v="0"/>
    <x v="0"/>
    <n v="386.46"/>
    <x v="3"/>
  </r>
  <r>
    <s v="ORD114619"/>
    <x v="1"/>
    <x v="3"/>
    <n v="2422.7800000000002"/>
    <n v="0.27"/>
    <n v="654.15060000000005"/>
    <n v="1768.6294000000003"/>
    <n v="1"/>
    <x v="349"/>
    <d v="2024-07-27T00:00:00"/>
    <x v="0"/>
    <x v="0"/>
    <n v="524.98"/>
    <x v="1"/>
  </r>
  <r>
    <s v="ORD113959"/>
    <x v="0"/>
    <x v="4"/>
    <n v="2424.02"/>
    <n v="0.49"/>
    <n v="1187.7698"/>
    <n v="1236.2501999999999"/>
    <n v="1"/>
    <x v="212"/>
    <d v="2023-05-13T00:00:00"/>
    <x v="1"/>
    <x v="1"/>
    <n v="236.63"/>
    <x v="3"/>
  </r>
  <r>
    <s v="ORD103404"/>
    <x v="1"/>
    <x v="0"/>
    <n v="2429.1799999999998"/>
    <n v="0.19"/>
    <n v="461.54419999999999"/>
    <n v="1967.6357999999998"/>
    <n v="1"/>
    <x v="446"/>
    <d v="2023-04-28T00:00:00"/>
    <x v="1"/>
    <x v="2"/>
    <n v="167.24"/>
    <x v="2"/>
  </r>
  <r>
    <s v="ORD107759"/>
    <x v="3"/>
    <x v="1"/>
    <n v="2431.42"/>
    <n v="0.23"/>
    <n v="559.22660000000008"/>
    <n v="1872.1934000000001"/>
    <n v="1"/>
    <x v="456"/>
    <d v="2023-04-17T00:00:00"/>
    <x v="2"/>
    <x v="0"/>
    <n v="612.6"/>
    <x v="4"/>
  </r>
  <r>
    <s v="ORD114512"/>
    <x v="3"/>
    <x v="3"/>
    <n v="2433.5700000000002"/>
    <n v="0.1"/>
    <n v="243.35700000000003"/>
    <n v="2190.2130000000002"/>
    <n v="1"/>
    <x v="143"/>
    <d v="2024-09-18T00:00:00"/>
    <x v="0"/>
    <x v="2"/>
    <n v="200.77"/>
    <x v="5"/>
  </r>
  <r>
    <s v="ORD113668"/>
    <x v="2"/>
    <x v="1"/>
    <n v="2436.6"/>
    <n v="0.22"/>
    <n v="536.05200000000002"/>
    <n v="1900.5479999999998"/>
    <n v="1"/>
    <x v="118"/>
    <d v="2024-10-01T00:00:00"/>
    <x v="1"/>
    <x v="0"/>
    <n v="684.71"/>
    <x v="0"/>
  </r>
  <r>
    <s v="ORD111799"/>
    <x v="3"/>
    <x v="4"/>
    <n v="2453.63"/>
    <n v="0.17"/>
    <n v="417.11710000000005"/>
    <n v="2036.5129000000002"/>
    <n v="1"/>
    <x v="586"/>
    <d v="2024-09-16T00:00:00"/>
    <x v="2"/>
    <x v="1"/>
    <n v="592.86"/>
    <x v="3"/>
  </r>
  <r>
    <s v="ORD103109"/>
    <x v="2"/>
    <x v="3"/>
    <n v="2453.8000000000002"/>
    <n v="0.04"/>
    <n v="98.152000000000015"/>
    <n v="2355.6480000000001"/>
    <n v="1"/>
    <x v="388"/>
    <d v="2023-07-03T00:00:00"/>
    <x v="2"/>
    <x v="0"/>
    <n v="517.64"/>
    <x v="0"/>
  </r>
  <r>
    <s v="ORD114387"/>
    <x v="3"/>
    <x v="0"/>
    <n v="2455.33"/>
    <n v="0.28000000000000003"/>
    <n v="687.49240000000009"/>
    <n v="1767.8375999999998"/>
    <n v="1"/>
    <x v="196"/>
    <d v="2024-05-01T00:00:00"/>
    <x v="2"/>
    <x v="1"/>
    <n v="705.78"/>
    <x v="1"/>
  </r>
  <r>
    <s v="ORD100982"/>
    <x v="3"/>
    <x v="4"/>
    <n v="2459.37"/>
    <n v="0.28999999999999998"/>
    <n v="713.21729999999991"/>
    <n v="1746.1527000000001"/>
    <n v="1"/>
    <x v="238"/>
    <d v="2023-03-17T00:00:00"/>
    <x v="2"/>
    <x v="0"/>
    <n v="247.39"/>
    <x v="3"/>
  </r>
  <r>
    <s v="ORD100683"/>
    <x v="3"/>
    <x v="0"/>
    <n v="2465.56"/>
    <n v="0.17"/>
    <n v="419.14520000000005"/>
    <n v="2046.4148"/>
    <n v="1"/>
    <x v="83"/>
    <d v="2023-10-15T00:00:00"/>
    <x v="2"/>
    <x v="2"/>
    <n v="739.48"/>
    <x v="3"/>
  </r>
  <r>
    <s v="ORD103125"/>
    <x v="3"/>
    <x v="4"/>
    <n v="2467.16"/>
    <n v="0.49"/>
    <n v="1208.9083999999998"/>
    <n v="1258.2516000000001"/>
    <n v="1"/>
    <x v="122"/>
    <d v="2024-09-01T00:00:00"/>
    <x v="1"/>
    <x v="0"/>
    <n v="569.66999999999996"/>
    <x v="5"/>
  </r>
  <r>
    <s v="ORD103339"/>
    <x v="1"/>
    <x v="0"/>
    <n v="2468.9499999999998"/>
    <n v="0.37"/>
    <n v="913.51149999999996"/>
    <n v="1555.4384999999997"/>
    <n v="1"/>
    <x v="344"/>
    <d v="2023-05-03T00:00:00"/>
    <x v="0"/>
    <x v="0"/>
    <n v="424.67"/>
    <x v="4"/>
  </r>
  <r>
    <s v="ORD112544"/>
    <x v="2"/>
    <x v="4"/>
    <n v="2474.27"/>
    <n v="0.06"/>
    <n v="148.4562"/>
    <n v="2325.8137999999999"/>
    <n v="1"/>
    <x v="461"/>
    <d v="2023-07-09T00:00:00"/>
    <x v="1"/>
    <x v="0"/>
    <n v="354.23"/>
    <x v="1"/>
  </r>
  <r>
    <s v="ORD102142"/>
    <x v="2"/>
    <x v="3"/>
    <n v="2476.64"/>
    <n v="0.25"/>
    <n v="619.16"/>
    <n v="1857.48"/>
    <n v="1"/>
    <x v="373"/>
    <d v="2024-04-06T00:00:00"/>
    <x v="0"/>
    <x v="0"/>
    <n v="234.45"/>
    <x v="2"/>
  </r>
  <r>
    <s v="ORD110313"/>
    <x v="3"/>
    <x v="0"/>
    <n v="2477.63"/>
    <n v="0.14000000000000001"/>
    <n v="346.86820000000006"/>
    <n v="2130.7618000000002"/>
    <n v="1"/>
    <x v="659"/>
    <d v="2023-05-30T00:00:00"/>
    <x v="1"/>
    <x v="2"/>
    <n v="659.36"/>
    <x v="0"/>
  </r>
  <r>
    <s v="ORD102854"/>
    <x v="2"/>
    <x v="4"/>
    <n v="2478.4"/>
    <n v="0.17"/>
    <n v="421.32800000000003"/>
    <n v="2057.0720000000001"/>
    <n v="1"/>
    <x v="108"/>
    <d v="2023-10-22T00:00:00"/>
    <x v="1"/>
    <x v="1"/>
    <n v="210.06"/>
    <x v="5"/>
  </r>
  <r>
    <s v="ORD107933"/>
    <x v="0"/>
    <x v="2"/>
    <n v="2483.62"/>
    <n v="0.28999999999999998"/>
    <n v="720.24979999999994"/>
    <n v="1763.3701999999998"/>
    <n v="1"/>
    <x v="313"/>
    <d v="2024-01-27T00:00:00"/>
    <x v="2"/>
    <x v="2"/>
    <n v="638.65"/>
    <x v="1"/>
  </r>
  <r>
    <s v="ORD101228"/>
    <x v="2"/>
    <x v="1"/>
    <n v="2490.02"/>
    <n v="0.32"/>
    <n v="796.80640000000005"/>
    <n v="1693.2136"/>
    <n v="1"/>
    <x v="55"/>
    <d v="2023-10-25T00:00:00"/>
    <x v="1"/>
    <x v="2"/>
    <n v="633.96"/>
    <x v="5"/>
  </r>
  <r>
    <s v="ORD103322"/>
    <x v="0"/>
    <x v="2"/>
    <n v="2490.42"/>
    <n v="0.27"/>
    <n v="672.41340000000002"/>
    <n v="1818.0066000000002"/>
    <n v="1"/>
    <x v="562"/>
    <d v="2024-03-29T00:00:00"/>
    <x v="1"/>
    <x v="2"/>
    <n v="594.09"/>
    <x v="2"/>
  </r>
  <r>
    <s v="ORD102015"/>
    <x v="3"/>
    <x v="2"/>
    <n v="2491.98"/>
    <n v="0.41"/>
    <n v="1021.7117999999999"/>
    <n v="1470.2682"/>
    <n v="1"/>
    <x v="707"/>
    <d v="2023-07-22T00:00:00"/>
    <x v="0"/>
    <x v="1"/>
    <n v="625.79999999999995"/>
    <x v="4"/>
  </r>
  <r>
    <s v="ORD108249"/>
    <x v="3"/>
    <x v="4"/>
    <n v="2498.77"/>
    <n v="0.42"/>
    <n v="1049.4833999999998"/>
    <n v="1449.2866000000001"/>
    <n v="1"/>
    <x v="557"/>
    <d v="2023-03-05T00:00:00"/>
    <x v="0"/>
    <x v="2"/>
    <n v="512.92999999999995"/>
    <x v="1"/>
  </r>
  <r>
    <s v="ORD101499"/>
    <x v="0"/>
    <x v="2"/>
    <n v="2502.4499999999998"/>
    <n v="0.45"/>
    <n v="1126.1025"/>
    <n v="1376.3474999999999"/>
    <n v="1"/>
    <x v="171"/>
    <d v="2024-03-05T00:00:00"/>
    <x v="1"/>
    <x v="2"/>
    <n v="719.03"/>
    <x v="4"/>
  </r>
  <r>
    <s v="ORD105159"/>
    <x v="1"/>
    <x v="3"/>
    <n v="2506.13"/>
    <n v="0.08"/>
    <n v="200.49040000000002"/>
    <n v="2305.6396"/>
    <n v="1"/>
    <x v="93"/>
    <d v="2023-05-24T00:00:00"/>
    <x v="2"/>
    <x v="1"/>
    <n v="368.58"/>
    <x v="0"/>
  </r>
  <r>
    <s v="ORD107090"/>
    <x v="0"/>
    <x v="3"/>
    <n v="2508.65"/>
    <n v="0.21"/>
    <n v="526.81650000000002"/>
    <n v="1981.8335000000002"/>
    <n v="1"/>
    <x v="79"/>
    <d v="2024-09-19T00:00:00"/>
    <x v="1"/>
    <x v="2"/>
    <n v="667.03"/>
    <x v="1"/>
  </r>
  <r>
    <s v="ORD105157"/>
    <x v="0"/>
    <x v="3"/>
    <n v="2513.0100000000002"/>
    <n v="0.3"/>
    <n v="753.90300000000002"/>
    <n v="1759.1070000000002"/>
    <n v="1"/>
    <x v="62"/>
    <d v="2024-10-19T00:00:00"/>
    <x v="2"/>
    <x v="0"/>
    <n v="336.25"/>
    <x v="4"/>
  </r>
  <r>
    <s v="ORD113476"/>
    <x v="0"/>
    <x v="2"/>
    <n v="2514.41"/>
    <n v="0.25"/>
    <n v="628.60249999999996"/>
    <n v="1885.8074999999999"/>
    <n v="1"/>
    <x v="631"/>
    <d v="2024-09-04T00:00:00"/>
    <x v="2"/>
    <x v="0"/>
    <n v="625.19000000000005"/>
    <x v="2"/>
  </r>
  <r>
    <s v="ORD109677"/>
    <x v="0"/>
    <x v="2"/>
    <n v="2522.42"/>
    <n v="0.06"/>
    <n v="151.34520000000001"/>
    <n v="2371.0747999999999"/>
    <n v="1"/>
    <x v="276"/>
    <d v="2024-04-13T00:00:00"/>
    <x v="2"/>
    <x v="0"/>
    <n v="730.15"/>
    <x v="5"/>
  </r>
  <r>
    <s v="ORD100069"/>
    <x v="2"/>
    <x v="0"/>
    <n v="2527.31"/>
    <n v="0.12"/>
    <n v="303.27719999999999"/>
    <n v="2224.0328"/>
    <n v="1"/>
    <x v="293"/>
    <d v="2024-01-06T00:00:00"/>
    <x v="2"/>
    <x v="1"/>
    <n v="611.45000000000005"/>
    <x v="1"/>
  </r>
  <r>
    <s v="ORD100086"/>
    <x v="2"/>
    <x v="3"/>
    <n v="2545.0700000000002"/>
    <n v="0.32"/>
    <n v="814.42240000000004"/>
    <n v="1730.6476000000002"/>
    <n v="1"/>
    <x v="409"/>
    <d v="2023-08-14T00:00:00"/>
    <x v="0"/>
    <x v="1"/>
    <n v="719.11"/>
    <x v="0"/>
  </r>
  <r>
    <s v="ORD101285"/>
    <x v="2"/>
    <x v="4"/>
    <n v="2547.84"/>
    <n v="0.38"/>
    <n v="968.17920000000004"/>
    <n v="1579.6608000000001"/>
    <n v="1"/>
    <x v="171"/>
    <d v="2024-02-29T00:00:00"/>
    <x v="2"/>
    <x v="1"/>
    <n v="373.71"/>
    <x v="2"/>
  </r>
  <r>
    <s v="ORD107074"/>
    <x v="1"/>
    <x v="4"/>
    <n v="2549.1"/>
    <n v="0.03"/>
    <n v="76.472999999999999"/>
    <n v="2472.627"/>
    <n v="1"/>
    <x v="210"/>
    <d v="2024-05-13T00:00:00"/>
    <x v="0"/>
    <x v="2"/>
    <n v="321.95"/>
    <x v="4"/>
  </r>
  <r>
    <s v="ORD115208"/>
    <x v="2"/>
    <x v="4"/>
    <n v="2550.54"/>
    <n v="0.39"/>
    <n v="994.7106"/>
    <n v="1555.8294000000001"/>
    <n v="1"/>
    <x v="88"/>
    <d v="2024-01-19T00:00:00"/>
    <x v="1"/>
    <x v="1"/>
    <n v="535.1"/>
    <x v="3"/>
  </r>
  <r>
    <s v="ORD109662"/>
    <x v="3"/>
    <x v="0"/>
    <n v="2551.77"/>
    <n v="0.11"/>
    <n v="280.69470000000001"/>
    <n v="2271.0753"/>
    <n v="1"/>
    <x v="107"/>
    <d v="2024-04-03T00:00:00"/>
    <x v="0"/>
    <x v="2"/>
    <n v="614.48"/>
    <x v="5"/>
  </r>
  <r>
    <s v="ORD110494"/>
    <x v="0"/>
    <x v="3"/>
    <n v="2551.96"/>
    <n v="0.08"/>
    <n v="204.1568"/>
    <n v="2347.8031999999998"/>
    <n v="1"/>
    <x v="550"/>
    <d v="2025-01-06T00:00:00"/>
    <x v="0"/>
    <x v="0"/>
    <n v="705.33"/>
    <x v="4"/>
  </r>
  <r>
    <s v="ORD109851"/>
    <x v="0"/>
    <x v="2"/>
    <n v="2554.29"/>
    <n v="0.1"/>
    <n v="255.429"/>
    <n v="2298.8609999999999"/>
    <n v="1"/>
    <x v="96"/>
    <d v="2024-08-12T00:00:00"/>
    <x v="2"/>
    <x v="1"/>
    <n v="429.01"/>
    <x v="4"/>
  </r>
  <r>
    <s v="ORD109319"/>
    <x v="1"/>
    <x v="2"/>
    <n v="2556.11"/>
    <n v="0.21"/>
    <n v="536.78309999999999"/>
    <n v="2019.3269"/>
    <n v="1"/>
    <x v="310"/>
    <d v="2024-02-13T00:00:00"/>
    <x v="2"/>
    <x v="0"/>
    <n v="236.32"/>
    <x v="0"/>
  </r>
  <r>
    <s v="ORD109455"/>
    <x v="2"/>
    <x v="0"/>
    <n v="2558.0700000000002"/>
    <n v="0.19"/>
    <n v="486.03330000000005"/>
    <n v="2072.0367000000001"/>
    <n v="1"/>
    <x v="296"/>
    <d v="2024-06-10T00:00:00"/>
    <x v="1"/>
    <x v="2"/>
    <n v="348.08"/>
    <x v="0"/>
  </r>
  <r>
    <s v="ORD112994"/>
    <x v="1"/>
    <x v="0"/>
    <n v="2565.35"/>
    <n v="0.32"/>
    <n v="820.91200000000003"/>
    <n v="1744.4379999999999"/>
    <n v="1"/>
    <x v="80"/>
    <d v="2024-09-13T00:00:00"/>
    <x v="1"/>
    <x v="1"/>
    <n v="427.1"/>
    <x v="5"/>
  </r>
  <r>
    <s v="ORD105634"/>
    <x v="1"/>
    <x v="3"/>
    <n v="2569.2199999999998"/>
    <n v="7.0000000000000007E-2"/>
    <n v="179.84540000000001"/>
    <n v="2389.3745999999996"/>
    <n v="1"/>
    <x v="226"/>
    <d v="2023-12-28T00:00:00"/>
    <x v="1"/>
    <x v="0"/>
    <n v="733.69"/>
    <x v="4"/>
  </r>
  <r>
    <s v="ORD113516"/>
    <x v="0"/>
    <x v="1"/>
    <n v="2573.3200000000002"/>
    <n v="0.47"/>
    <n v="1209.4603999999999"/>
    <n v="1363.8596000000002"/>
    <n v="1"/>
    <x v="591"/>
    <d v="2023-03-23T00:00:00"/>
    <x v="2"/>
    <x v="0"/>
    <n v="290.94"/>
    <x v="4"/>
  </r>
  <r>
    <s v="ORD107028"/>
    <x v="3"/>
    <x v="1"/>
    <n v="2573.5100000000002"/>
    <n v="0.17"/>
    <n v="437.49670000000009"/>
    <n v="2136.0133000000001"/>
    <n v="1"/>
    <x v="563"/>
    <d v="2023-07-18T00:00:00"/>
    <x v="0"/>
    <x v="2"/>
    <n v="651.77"/>
    <x v="1"/>
  </r>
  <r>
    <s v="ORD114915"/>
    <x v="3"/>
    <x v="1"/>
    <n v="2573.64"/>
    <n v="0.31"/>
    <n v="797.82839999999999"/>
    <n v="1775.8116"/>
    <n v="1"/>
    <x v="584"/>
    <d v="2023-09-29T00:00:00"/>
    <x v="0"/>
    <x v="2"/>
    <n v="732.07"/>
    <x v="3"/>
  </r>
  <r>
    <s v="ORD114079"/>
    <x v="1"/>
    <x v="3"/>
    <n v="2583.1"/>
    <n v="0.36"/>
    <n v="929.91599999999994"/>
    <n v="1653.184"/>
    <n v="1"/>
    <x v="141"/>
    <d v="2024-02-05T00:00:00"/>
    <x v="0"/>
    <x v="0"/>
    <n v="635.9"/>
    <x v="2"/>
  </r>
  <r>
    <s v="ORD109300"/>
    <x v="3"/>
    <x v="1"/>
    <n v="2583.63"/>
    <n v="0.39"/>
    <n v="1007.6157000000001"/>
    <n v="1576.0143"/>
    <n v="1"/>
    <x v="617"/>
    <d v="2024-10-02T00:00:00"/>
    <x v="1"/>
    <x v="0"/>
    <n v="738.75"/>
    <x v="4"/>
  </r>
  <r>
    <s v="ORD113109"/>
    <x v="1"/>
    <x v="4"/>
    <n v="2595.0300000000002"/>
    <n v="0.4"/>
    <n v="1038.0120000000002"/>
    <n v="1557.018"/>
    <n v="1"/>
    <x v="720"/>
    <d v="2023-03-28T00:00:00"/>
    <x v="2"/>
    <x v="2"/>
    <n v="333.47"/>
    <x v="5"/>
  </r>
  <r>
    <s v="ORD112540"/>
    <x v="2"/>
    <x v="1"/>
    <n v="2600.94"/>
    <n v="0.23"/>
    <n v="598.21620000000007"/>
    <n v="2002.7238"/>
    <n v="1"/>
    <x v="563"/>
    <d v="2023-07-14T00:00:00"/>
    <x v="2"/>
    <x v="1"/>
    <n v="310.79000000000002"/>
    <x v="0"/>
  </r>
  <r>
    <s v="ORD111757"/>
    <x v="1"/>
    <x v="3"/>
    <n v="2603.92"/>
    <n v="0.37"/>
    <n v="963.45040000000006"/>
    <n v="1640.4695999999999"/>
    <n v="1"/>
    <x v="369"/>
    <d v="2023-12-07T00:00:00"/>
    <x v="1"/>
    <x v="0"/>
    <n v="658.21"/>
    <x v="1"/>
  </r>
  <r>
    <s v="ORD112398"/>
    <x v="3"/>
    <x v="1"/>
    <n v="2612.62"/>
    <n v="0.43"/>
    <n v="1123.4266"/>
    <n v="1489.1933999999999"/>
    <n v="1"/>
    <x v="475"/>
    <d v="2024-11-14T00:00:00"/>
    <x v="2"/>
    <x v="0"/>
    <n v="499.29"/>
    <x v="5"/>
  </r>
  <r>
    <s v="ORD106949"/>
    <x v="3"/>
    <x v="1"/>
    <n v="2618.54"/>
    <n v="0.32"/>
    <n v="837.93280000000004"/>
    <n v="1780.6071999999999"/>
    <n v="1"/>
    <x v="580"/>
    <d v="2024-02-07T00:00:00"/>
    <x v="1"/>
    <x v="2"/>
    <n v="486.93"/>
    <x v="1"/>
  </r>
  <r>
    <s v="ORD114784"/>
    <x v="2"/>
    <x v="4"/>
    <n v="2629.34"/>
    <n v="0.26"/>
    <n v="683.62840000000006"/>
    <n v="1945.7116000000001"/>
    <n v="1"/>
    <x v="597"/>
    <d v="2023-04-26T00:00:00"/>
    <x v="0"/>
    <x v="0"/>
    <n v="386.03"/>
    <x v="3"/>
  </r>
  <r>
    <s v="ORD112319"/>
    <x v="1"/>
    <x v="3"/>
    <n v="2629.76"/>
    <n v="0.44"/>
    <n v="1157.0944000000002"/>
    <n v="1472.6656"/>
    <n v="1"/>
    <x v="58"/>
    <d v="2024-01-23T00:00:00"/>
    <x v="1"/>
    <x v="0"/>
    <n v="644.17999999999995"/>
    <x v="0"/>
  </r>
  <r>
    <s v="ORD109325"/>
    <x v="3"/>
    <x v="2"/>
    <n v="2629.81"/>
    <n v="0.28999999999999998"/>
    <n v="762.64489999999989"/>
    <n v="1867.1651000000002"/>
    <n v="1"/>
    <x v="589"/>
    <d v="2023-12-05T00:00:00"/>
    <x v="2"/>
    <x v="0"/>
    <n v="541.16999999999996"/>
    <x v="5"/>
  </r>
  <r>
    <s v="ORD106935"/>
    <x v="1"/>
    <x v="4"/>
    <n v="2633.7"/>
    <n v="0.13"/>
    <n v="342.38099999999997"/>
    <n v="2291.319"/>
    <n v="1"/>
    <x v="596"/>
    <d v="2023-03-17T00:00:00"/>
    <x v="1"/>
    <x v="1"/>
    <n v="193.57"/>
    <x v="4"/>
  </r>
  <r>
    <s v="ORD105024"/>
    <x v="0"/>
    <x v="2"/>
    <n v="2634.98"/>
    <n v="0.34"/>
    <n v="895.89320000000009"/>
    <n v="1739.0868"/>
    <n v="1"/>
    <x v="682"/>
    <d v="2023-03-26T00:00:00"/>
    <x v="2"/>
    <x v="0"/>
    <n v="724.1"/>
    <x v="5"/>
  </r>
  <r>
    <s v="ORD106881"/>
    <x v="3"/>
    <x v="0"/>
    <n v="2636.09"/>
    <n v="0.47"/>
    <n v="1238.9622999999999"/>
    <n v="1397.1277000000002"/>
    <n v="1"/>
    <x v="204"/>
    <d v="2023-03-27T00:00:00"/>
    <x v="0"/>
    <x v="0"/>
    <n v="167.5"/>
    <x v="5"/>
  </r>
  <r>
    <s v="ORD105254"/>
    <x v="2"/>
    <x v="4"/>
    <n v="2640.33"/>
    <n v="0.06"/>
    <n v="158.41979999999998"/>
    <n v="2481.9101999999998"/>
    <n v="1"/>
    <x v="502"/>
    <d v="2024-11-29T00:00:00"/>
    <x v="1"/>
    <x v="0"/>
    <n v="477.87"/>
    <x v="4"/>
  </r>
  <r>
    <s v="ORD101148"/>
    <x v="0"/>
    <x v="2"/>
    <n v="2642.11"/>
    <n v="0.39"/>
    <n v="1030.4229"/>
    <n v="1611.6871000000001"/>
    <n v="1"/>
    <x v="258"/>
    <d v="2024-05-30T00:00:00"/>
    <x v="2"/>
    <x v="2"/>
    <n v="783.17"/>
    <x v="5"/>
  </r>
  <r>
    <s v="ORD114612"/>
    <x v="0"/>
    <x v="0"/>
    <n v="2643.42"/>
    <n v="0.12"/>
    <n v="317.21039999999999"/>
    <n v="2326.2096000000001"/>
    <n v="1"/>
    <x v="677"/>
    <d v="2024-05-11T00:00:00"/>
    <x v="1"/>
    <x v="0"/>
    <n v="450.76"/>
    <x v="3"/>
  </r>
  <r>
    <s v="ORD100292"/>
    <x v="1"/>
    <x v="2"/>
    <n v="2650.81"/>
    <n v="0.13"/>
    <n v="344.6053"/>
    <n v="2306.2046999999998"/>
    <n v="1"/>
    <x v="233"/>
    <d v="2023-05-02T00:00:00"/>
    <x v="0"/>
    <x v="1"/>
    <n v="753.91"/>
    <x v="3"/>
  </r>
  <r>
    <s v="ORD114068"/>
    <x v="3"/>
    <x v="1"/>
    <n v="2653.35"/>
    <n v="0.12"/>
    <n v="318.40199999999999"/>
    <n v="2334.9479999999999"/>
    <n v="1"/>
    <x v="638"/>
    <d v="2023-12-24T00:00:00"/>
    <x v="0"/>
    <x v="1"/>
    <n v="481.51"/>
    <x v="4"/>
  </r>
  <r>
    <s v="ORD114788"/>
    <x v="3"/>
    <x v="2"/>
    <n v="2656.29"/>
    <n v="0.03"/>
    <n v="79.688699999999997"/>
    <n v="2576.6012999999998"/>
    <n v="1"/>
    <x v="440"/>
    <d v="2024-11-22T00:00:00"/>
    <x v="2"/>
    <x v="2"/>
    <n v="782.89"/>
    <x v="0"/>
  </r>
  <r>
    <s v="ORD109703"/>
    <x v="3"/>
    <x v="2"/>
    <n v="2657.22"/>
    <n v="0.31"/>
    <n v="823.73819999999989"/>
    <n v="1833.4818"/>
    <n v="1"/>
    <x v="513"/>
    <d v="2023-08-12T00:00:00"/>
    <x v="2"/>
    <x v="1"/>
    <n v="234.3"/>
    <x v="3"/>
  </r>
  <r>
    <s v="ORD103937"/>
    <x v="0"/>
    <x v="3"/>
    <n v="2659.2"/>
    <n v="0.33"/>
    <n v="877.53599999999994"/>
    <n v="1781.6639999999998"/>
    <n v="1"/>
    <x v="197"/>
    <d v="2024-04-08T00:00:00"/>
    <x v="1"/>
    <x v="0"/>
    <n v="486.76"/>
    <x v="2"/>
  </r>
  <r>
    <s v="ORD100703"/>
    <x v="3"/>
    <x v="3"/>
    <n v="2660.47"/>
    <n v="0.08"/>
    <n v="212.83759999999998"/>
    <n v="2447.6324"/>
    <n v="1"/>
    <x v="343"/>
    <d v="2023-06-09T00:00:00"/>
    <x v="1"/>
    <x v="2"/>
    <n v="562.19000000000005"/>
    <x v="3"/>
  </r>
  <r>
    <s v="ORD107802"/>
    <x v="3"/>
    <x v="2"/>
    <n v="2664.51"/>
    <n v="0.35"/>
    <n v="932.57849999999996"/>
    <n v="1731.9315000000001"/>
    <n v="1"/>
    <x v="386"/>
    <d v="2024-01-16T00:00:00"/>
    <x v="1"/>
    <x v="0"/>
    <n v="427.39"/>
    <x v="0"/>
  </r>
  <r>
    <s v="ORD106231"/>
    <x v="0"/>
    <x v="1"/>
    <n v="2669.86"/>
    <n v="0.11"/>
    <n v="293.68459999999999"/>
    <n v="2376.1754000000001"/>
    <n v="1"/>
    <x v="471"/>
    <d v="2024-01-02T00:00:00"/>
    <x v="1"/>
    <x v="0"/>
    <n v="279.52999999999997"/>
    <x v="5"/>
  </r>
  <r>
    <s v="ORD103776"/>
    <x v="1"/>
    <x v="4"/>
    <n v="2670.51"/>
    <n v="0.1"/>
    <n v="267.05100000000004"/>
    <n v="2403.4590000000003"/>
    <n v="1"/>
    <x v="34"/>
    <d v="2024-01-09T00:00:00"/>
    <x v="1"/>
    <x v="0"/>
    <n v="411.23"/>
    <x v="0"/>
  </r>
  <r>
    <s v="ORD113771"/>
    <x v="2"/>
    <x v="3"/>
    <n v="2672.85"/>
    <n v="0.17"/>
    <n v="454.3845"/>
    <n v="2218.4654999999998"/>
    <n v="1"/>
    <x v="412"/>
    <d v="2023-08-30T00:00:00"/>
    <x v="0"/>
    <x v="1"/>
    <n v="222.63"/>
    <x v="0"/>
  </r>
  <r>
    <s v="ORD106549"/>
    <x v="1"/>
    <x v="0"/>
    <n v="2677.21"/>
    <n v="0.21"/>
    <n v="562.21410000000003"/>
    <n v="2114.9958999999999"/>
    <n v="1"/>
    <x v="194"/>
    <d v="2023-02-24T00:00:00"/>
    <x v="0"/>
    <x v="1"/>
    <n v="447.28"/>
    <x v="0"/>
  </r>
  <r>
    <s v="ORD109226"/>
    <x v="3"/>
    <x v="0"/>
    <n v="2680.1"/>
    <n v="0.44"/>
    <n v="1179.2439999999999"/>
    <n v="1500.856"/>
    <n v="1"/>
    <x v="151"/>
    <d v="2023-07-23T00:00:00"/>
    <x v="0"/>
    <x v="1"/>
    <n v="325"/>
    <x v="4"/>
  </r>
  <r>
    <s v="ORD110212"/>
    <x v="3"/>
    <x v="4"/>
    <n v="2681.95"/>
    <n v="0.45"/>
    <n v="1206.8775000000001"/>
    <n v="1475.0724999999998"/>
    <n v="1"/>
    <x v="17"/>
    <d v="2024-05-02T00:00:00"/>
    <x v="1"/>
    <x v="2"/>
    <n v="692.89"/>
    <x v="5"/>
  </r>
  <r>
    <s v="ORD114885"/>
    <x v="2"/>
    <x v="1"/>
    <n v="2683.74"/>
    <n v="0.32"/>
    <n v="858.79679999999996"/>
    <n v="1824.9431999999997"/>
    <n v="1"/>
    <x v="546"/>
    <d v="2024-11-21T00:00:00"/>
    <x v="1"/>
    <x v="1"/>
    <n v="750.62"/>
    <x v="1"/>
  </r>
  <r>
    <s v="ORD113464"/>
    <x v="1"/>
    <x v="2"/>
    <n v="2685.55"/>
    <n v="0.37"/>
    <n v="993.65350000000001"/>
    <n v="1691.8965000000003"/>
    <n v="1"/>
    <x v="419"/>
    <d v="2023-08-14T00:00:00"/>
    <x v="2"/>
    <x v="0"/>
    <n v="385.03"/>
    <x v="5"/>
  </r>
  <r>
    <s v="ORD105117"/>
    <x v="1"/>
    <x v="2"/>
    <n v="2685.87"/>
    <n v="0.16"/>
    <n v="429.73919999999998"/>
    <n v="2256.1307999999999"/>
    <n v="1"/>
    <x v="520"/>
    <d v="2024-05-21T00:00:00"/>
    <x v="0"/>
    <x v="0"/>
    <n v="509.17"/>
    <x v="1"/>
  </r>
  <r>
    <s v="ORD109267"/>
    <x v="1"/>
    <x v="2"/>
    <n v="2689.66"/>
    <n v="0.02"/>
    <n v="53.793199999999999"/>
    <n v="2635.8667999999998"/>
    <n v="1"/>
    <x v="356"/>
    <d v="2024-02-19T00:00:00"/>
    <x v="2"/>
    <x v="1"/>
    <n v="776.18"/>
    <x v="3"/>
  </r>
  <r>
    <s v="ORD115195"/>
    <x v="2"/>
    <x v="2"/>
    <n v="2691.19"/>
    <n v="0.04"/>
    <n v="107.64760000000001"/>
    <n v="2583.5424000000003"/>
    <n v="1"/>
    <x v="261"/>
    <d v="2024-12-08T00:00:00"/>
    <x v="0"/>
    <x v="1"/>
    <n v="660.35"/>
    <x v="1"/>
  </r>
  <r>
    <s v="ORD108829"/>
    <x v="3"/>
    <x v="3"/>
    <n v="2695.94"/>
    <n v="0.17"/>
    <n v="458.30980000000005"/>
    <n v="2237.6302000000001"/>
    <n v="1"/>
    <x v="204"/>
    <d v="2023-03-28T00:00:00"/>
    <x v="2"/>
    <x v="1"/>
    <n v="204.32"/>
    <x v="5"/>
  </r>
  <r>
    <s v="ORD110085"/>
    <x v="1"/>
    <x v="4"/>
    <n v="2696.84"/>
    <n v="0.42"/>
    <n v="1132.6728000000001"/>
    <n v="1564.1672000000001"/>
    <n v="1"/>
    <x v="353"/>
    <d v="2024-04-11T00:00:00"/>
    <x v="2"/>
    <x v="2"/>
    <n v="244.95"/>
    <x v="0"/>
  </r>
  <r>
    <s v="ORD100157"/>
    <x v="2"/>
    <x v="1"/>
    <n v="2697.46"/>
    <n v="0.37"/>
    <n v="998.06020000000001"/>
    <n v="1699.3998000000001"/>
    <n v="1"/>
    <x v="140"/>
    <d v="2023-05-12T00:00:00"/>
    <x v="2"/>
    <x v="0"/>
    <n v="597.1"/>
    <x v="3"/>
  </r>
  <r>
    <s v="ORD110215"/>
    <x v="0"/>
    <x v="0"/>
    <n v="2702.66"/>
    <n v="0.08"/>
    <n v="216.21279999999999"/>
    <n v="2486.4472000000001"/>
    <n v="1"/>
    <x v="534"/>
    <d v="2024-10-05T00:00:00"/>
    <x v="2"/>
    <x v="2"/>
    <n v="635.78"/>
    <x v="3"/>
  </r>
  <r>
    <s v="ORD113296"/>
    <x v="0"/>
    <x v="1"/>
    <n v="2704.36"/>
    <n v="0.48"/>
    <n v="1298.0928000000001"/>
    <n v="1406.2672"/>
    <n v="1"/>
    <x v="61"/>
    <d v="2023-07-20T00:00:00"/>
    <x v="1"/>
    <x v="2"/>
    <n v="457.04"/>
    <x v="2"/>
  </r>
  <r>
    <s v="ORD105658"/>
    <x v="1"/>
    <x v="2"/>
    <n v="2706.35"/>
    <n v="0"/>
    <n v="0"/>
    <n v="2706.35"/>
    <n v="1"/>
    <x v="581"/>
    <d v="2023-09-16T00:00:00"/>
    <x v="0"/>
    <x v="0"/>
    <n v="135.51"/>
    <x v="1"/>
  </r>
  <r>
    <s v="ORD104646"/>
    <x v="3"/>
    <x v="2"/>
    <n v="2708.74"/>
    <n v="0.06"/>
    <n v="162.52439999999999"/>
    <n v="2546.2156"/>
    <n v="1"/>
    <x v="310"/>
    <d v="2024-02-13T00:00:00"/>
    <x v="0"/>
    <x v="2"/>
    <n v="245.77"/>
    <x v="2"/>
  </r>
  <r>
    <s v="ORD110307"/>
    <x v="3"/>
    <x v="0"/>
    <n v="2717.81"/>
    <n v="0.21"/>
    <n v="570.74009999999998"/>
    <n v="2147.0699"/>
    <n v="1"/>
    <x v="571"/>
    <d v="2024-07-18T00:00:00"/>
    <x v="0"/>
    <x v="2"/>
    <n v="395.31"/>
    <x v="0"/>
  </r>
  <r>
    <s v="ORD102226"/>
    <x v="0"/>
    <x v="3"/>
    <n v="2717.93"/>
    <n v="0.48"/>
    <n v="1304.6063999999999"/>
    <n v="1413.3235999999999"/>
    <n v="1"/>
    <x v="149"/>
    <d v="2023-07-17T00:00:00"/>
    <x v="0"/>
    <x v="2"/>
    <n v="373.99"/>
    <x v="3"/>
  </r>
  <r>
    <s v="ORD106049"/>
    <x v="2"/>
    <x v="1"/>
    <n v="2720.94"/>
    <n v="0.36"/>
    <n v="979.53840000000002"/>
    <n v="1741.4016000000001"/>
    <n v="1"/>
    <x v="574"/>
    <d v="2023-07-07T00:00:00"/>
    <x v="2"/>
    <x v="1"/>
    <n v="730.1"/>
    <x v="3"/>
  </r>
  <r>
    <s v="ORD114181"/>
    <x v="1"/>
    <x v="0"/>
    <n v="2722.01"/>
    <n v="0.26"/>
    <n v="707.72260000000006"/>
    <n v="2014.2874000000002"/>
    <n v="1"/>
    <x v="696"/>
    <d v="2024-11-09T00:00:00"/>
    <x v="0"/>
    <x v="2"/>
    <n v="258.95999999999998"/>
    <x v="4"/>
  </r>
  <r>
    <s v="ORD103363"/>
    <x v="2"/>
    <x v="2"/>
    <n v="2724.02"/>
    <n v="0.21"/>
    <n v="572.04419999999993"/>
    <n v="2151.9758000000002"/>
    <n v="1"/>
    <x v="668"/>
    <d v="2023-03-11T00:00:00"/>
    <x v="1"/>
    <x v="1"/>
    <n v="687.96"/>
    <x v="0"/>
  </r>
  <r>
    <s v="ORD108817"/>
    <x v="0"/>
    <x v="0"/>
    <n v="2724.33"/>
    <n v="0.04"/>
    <n v="108.97320000000001"/>
    <n v="2615.3568"/>
    <n v="1"/>
    <x v="181"/>
    <d v="2024-08-22T00:00:00"/>
    <x v="2"/>
    <x v="0"/>
    <n v="361.96"/>
    <x v="2"/>
  </r>
  <r>
    <s v="ORD101645"/>
    <x v="0"/>
    <x v="2"/>
    <n v="2725.38"/>
    <n v="0.1"/>
    <n v="272.53800000000001"/>
    <n v="2452.8420000000001"/>
    <n v="1"/>
    <x v="98"/>
    <d v="2024-10-30T00:00:00"/>
    <x v="2"/>
    <x v="0"/>
    <n v="621.39"/>
    <x v="1"/>
  </r>
  <r>
    <s v="ORD104678"/>
    <x v="3"/>
    <x v="4"/>
    <n v="2727.61"/>
    <n v="0.18"/>
    <n v="490.96980000000002"/>
    <n v="2236.6402000000003"/>
    <n v="1"/>
    <x v="364"/>
    <d v="2023-01-28T00:00:00"/>
    <x v="0"/>
    <x v="0"/>
    <n v="670.88"/>
    <x v="3"/>
  </r>
  <r>
    <s v="ORD114954"/>
    <x v="2"/>
    <x v="4"/>
    <n v="2730.67"/>
    <n v="0.43"/>
    <n v="1174.1881000000001"/>
    <n v="1556.4819"/>
    <n v="1"/>
    <x v="163"/>
    <d v="2024-08-04T00:00:00"/>
    <x v="0"/>
    <x v="1"/>
    <n v="613.03"/>
    <x v="0"/>
  </r>
  <r>
    <s v="ORD105298"/>
    <x v="0"/>
    <x v="4"/>
    <n v="2733.57"/>
    <n v="0.17"/>
    <n v="464.70690000000008"/>
    <n v="2268.8631"/>
    <n v="1"/>
    <x v="269"/>
    <d v="2024-04-02T00:00:00"/>
    <x v="1"/>
    <x v="1"/>
    <n v="560.84"/>
    <x v="1"/>
  </r>
  <r>
    <s v="ORD102120"/>
    <x v="3"/>
    <x v="2"/>
    <n v="2734.19"/>
    <n v="0.22"/>
    <n v="601.52179999999998"/>
    <n v="2132.6682000000001"/>
    <n v="1"/>
    <x v="641"/>
    <d v="2023-12-03T00:00:00"/>
    <x v="2"/>
    <x v="0"/>
    <n v="276.98"/>
    <x v="4"/>
  </r>
  <r>
    <s v="ORD100734"/>
    <x v="2"/>
    <x v="4"/>
    <n v="2750.51"/>
    <n v="0.4"/>
    <n v="1100.2040000000002"/>
    <n v="1650.306"/>
    <n v="1"/>
    <x v="217"/>
    <d v="2023-09-26T00:00:00"/>
    <x v="0"/>
    <x v="2"/>
    <n v="633.1"/>
    <x v="1"/>
  </r>
  <r>
    <s v="ORD113472"/>
    <x v="1"/>
    <x v="2"/>
    <n v="2753.81"/>
    <n v="0.24"/>
    <n v="660.9144"/>
    <n v="2092.8955999999998"/>
    <n v="1"/>
    <x v="31"/>
    <d v="2023-05-12T00:00:00"/>
    <x v="0"/>
    <x v="0"/>
    <n v="150.06"/>
    <x v="2"/>
  </r>
  <r>
    <s v="ORD107559"/>
    <x v="3"/>
    <x v="3"/>
    <n v="2754.99"/>
    <n v="0.41"/>
    <n v="1129.5458999999998"/>
    <n v="1625.4440999999999"/>
    <n v="1"/>
    <x v="326"/>
    <d v="2024-06-20T00:00:00"/>
    <x v="1"/>
    <x v="1"/>
    <n v="202.73"/>
    <x v="3"/>
  </r>
  <r>
    <s v="ORD104654"/>
    <x v="3"/>
    <x v="4"/>
    <n v="2755.17"/>
    <n v="0.16"/>
    <n v="440.8272"/>
    <n v="2314.3427999999999"/>
    <n v="1"/>
    <x v="52"/>
    <d v="2023-04-14T00:00:00"/>
    <x v="1"/>
    <x v="1"/>
    <n v="426.54"/>
    <x v="0"/>
  </r>
  <r>
    <s v="ORD110385"/>
    <x v="1"/>
    <x v="3"/>
    <n v="2758.31"/>
    <n v="0.24"/>
    <n v="661.99439999999993"/>
    <n v="2096.3155999999999"/>
    <n v="1"/>
    <x v="29"/>
    <d v="2023-02-15T00:00:00"/>
    <x v="0"/>
    <x v="2"/>
    <n v="587.79"/>
    <x v="2"/>
  </r>
  <r>
    <s v="ORD104674"/>
    <x v="2"/>
    <x v="1"/>
    <n v="2765.87"/>
    <n v="0.39"/>
    <n v="1078.6893"/>
    <n v="1687.1806999999999"/>
    <n v="1"/>
    <x v="525"/>
    <d v="2024-07-17T00:00:00"/>
    <x v="0"/>
    <x v="0"/>
    <n v="776.64"/>
    <x v="3"/>
  </r>
  <r>
    <s v="ORD107696"/>
    <x v="2"/>
    <x v="3"/>
    <n v="2770.19"/>
    <n v="0.34"/>
    <n v="941.86460000000011"/>
    <n v="1828.3253999999999"/>
    <n v="1"/>
    <x v="272"/>
    <d v="2023-01-18T00:00:00"/>
    <x v="2"/>
    <x v="0"/>
    <n v="621.62"/>
    <x v="3"/>
  </r>
  <r>
    <s v="ORD112445"/>
    <x v="0"/>
    <x v="1"/>
    <n v="2774.73"/>
    <n v="0.21"/>
    <n v="582.69330000000002"/>
    <n v="2192.0367000000001"/>
    <n v="1"/>
    <x v="373"/>
    <d v="2024-04-09T00:00:00"/>
    <x v="0"/>
    <x v="1"/>
    <n v="631.77"/>
    <x v="1"/>
  </r>
  <r>
    <s v="ORD115315"/>
    <x v="0"/>
    <x v="0"/>
    <n v="2775.26"/>
    <n v="0.13"/>
    <n v="360.78380000000004"/>
    <n v="2414.4762000000001"/>
    <n v="1"/>
    <x v="411"/>
    <d v="2023-04-15T00:00:00"/>
    <x v="0"/>
    <x v="0"/>
    <n v="421"/>
    <x v="3"/>
  </r>
  <r>
    <s v="ORD101993"/>
    <x v="1"/>
    <x v="3"/>
    <n v="2776.02"/>
    <n v="0.09"/>
    <n v="249.84179999999998"/>
    <n v="2526.1781999999998"/>
    <n v="1"/>
    <x v="367"/>
    <d v="2023-04-04T00:00:00"/>
    <x v="0"/>
    <x v="0"/>
    <n v="681.13"/>
    <x v="2"/>
  </r>
  <r>
    <s v="ORD114729"/>
    <x v="3"/>
    <x v="2"/>
    <n v="2776.55"/>
    <n v="0.44"/>
    <n v="1221.682"/>
    <n v="1554.8680000000002"/>
    <n v="1"/>
    <x v="229"/>
    <d v="2023-08-01T00:00:00"/>
    <x v="2"/>
    <x v="2"/>
    <n v="564.84"/>
    <x v="5"/>
  </r>
  <r>
    <s v="ORD108860"/>
    <x v="2"/>
    <x v="2"/>
    <n v="2783.57"/>
    <n v="0.37"/>
    <n v="1029.9209000000001"/>
    <n v="1753.6491000000001"/>
    <n v="1"/>
    <x v="484"/>
    <d v="2023-03-25T00:00:00"/>
    <x v="1"/>
    <x v="0"/>
    <n v="219.03"/>
    <x v="2"/>
  </r>
  <r>
    <s v="ORD111848"/>
    <x v="0"/>
    <x v="0"/>
    <n v="2787.27"/>
    <n v="0.2"/>
    <n v="557.45400000000006"/>
    <n v="2229.8159999999998"/>
    <n v="1"/>
    <x v="580"/>
    <d v="2024-02-03T00:00:00"/>
    <x v="1"/>
    <x v="2"/>
    <n v="506.72"/>
    <x v="5"/>
  </r>
  <r>
    <s v="ORD109706"/>
    <x v="2"/>
    <x v="3"/>
    <n v="2787.49"/>
    <n v="0.26"/>
    <n v="724.74739999999997"/>
    <n v="2062.7425999999996"/>
    <n v="1"/>
    <x v="551"/>
    <d v="2024-02-28T00:00:00"/>
    <x v="1"/>
    <x v="1"/>
    <n v="317.10000000000002"/>
    <x v="4"/>
  </r>
  <r>
    <s v="ORD101302"/>
    <x v="0"/>
    <x v="2"/>
    <n v="2788.86"/>
    <n v="0.03"/>
    <n v="83.665800000000004"/>
    <n v="2705.1941999999999"/>
    <n v="1"/>
    <x v="684"/>
    <d v="2023-09-02T00:00:00"/>
    <x v="0"/>
    <x v="0"/>
    <n v="782.08"/>
    <x v="1"/>
  </r>
  <r>
    <s v="ORD106729"/>
    <x v="0"/>
    <x v="3"/>
    <n v="2790.87"/>
    <n v="0.48"/>
    <n v="1339.6175999999998"/>
    <n v="1451.2524000000001"/>
    <n v="1"/>
    <x v="206"/>
    <d v="2023-01-13T00:00:00"/>
    <x v="1"/>
    <x v="1"/>
    <n v="419.2"/>
    <x v="5"/>
  </r>
  <r>
    <s v="ORD111113"/>
    <x v="0"/>
    <x v="4"/>
    <n v="2793.86"/>
    <n v="0.3"/>
    <n v="838.15800000000002"/>
    <n v="1955.7020000000002"/>
    <n v="1"/>
    <x v="203"/>
    <d v="2023-08-03T00:00:00"/>
    <x v="1"/>
    <x v="1"/>
    <n v="795.13"/>
    <x v="2"/>
  </r>
  <r>
    <s v="ORD101629"/>
    <x v="2"/>
    <x v="4"/>
    <n v="2803.29"/>
    <n v="0.46"/>
    <n v="1289.5134"/>
    <n v="1513.7765999999999"/>
    <n v="1"/>
    <x v="485"/>
    <d v="2024-07-04T00:00:00"/>
    <x v="0"/>
    <x v="2"/>
    <n v="440.38"/>
    <x v="5"/>
  </r>
  <r>
    <s v="ORD115112"/>
    <x v="1"/>
    <x v="3"/>
    <n v="2804.28"/>
    <n v="0.38"/>
    <n v="1065.6264000000001"/>
    <n v="1738.6536000000001"/>
    <n v="1"/>
    <x v="685"/>
    <d v="2023-11-19T00:00:00"/>
    <x v="0"/>
    <x v="1"/>
    <n v="545.37"/>
    <x v="2"/>
  </r>
  <r>
    <s v="ORD108960"/>
    <x v="1"/>
    <x v="4"/>
    <n v="2805.16"/>
    <n v="0.05"/>
    <n v="140.25800000000001"/>
    <n v="2664.902"/>
    <n v="1"/>
    <x v="286"/>
    <d v="2024-06-26T00:00:00"/>
    <x v="0"/>
    <x v="0"/>
    <n v="833.06"/>
    <x v="2"/>
  </r>
  <r>
    <s v="ORD107041"/>
    <x v="0"/>
    <x v="4"/>
    <n v="2808.44"/>
    <n v="0.34"/>
    <n v="954.8696000000001"/>
    <n v="1853.5704000000001"/>
    <n v="1"/>
    <x v="573"/>
    <d v="2023-01-10T00:00:00"/>
    <x v="2"/>
    <x v="1"/>
    <n v="739.5"/>
    <x v="4"/>
  </r>
  <r>
    <s v="ORD111849"/>
    <x v="1"/>
    <x v="4"/>
    <n v="2819.81"/>
    <n v="0.49"/>
    <n v="1381.7068999999999"/>
    <n v="1438.1031"/>
    <n v="1"/>
    <x v="489"/>
    <d v="2024-09-04T00:00:00"/>
    <x v="2"/>
    <x v="1"/>
    <n v="792.47"/>
    <x v="4"/>
  </r>
  <r>
    <s v="ORD102794"/>
    <x v="3"/>
    <x v="3"/>
    <n v="2820.87"/>
    <n v="0.33"/>
    <n v="930.88710000000003"/>
    <n v="1889.9829"/>
    <n v="1"/>
    <x v="279"/>
    <d v="2023-04-30T00:00:00"/>
    <x v="0"/>
    <x v="0"/>
    <n v="833.91"/>
    <x v="1"/>
  </r>
  <r>
    <s v="ORD108948"/>
    <x v="3"/>
    <x v="3"/>
    <n v="2821.04"/>
    <n v="0.48"/>
    <n v="1354.0991999999999"/>
    <n v="1466.9408000000001"/>
    <n v="1"/>
    <x v="218"/>
    <d v="2024-11-05T00:00:00"/>
    <x v="2"/>
    <x v="1"/>
    <n v="793.56"/>
    <x v="3"/>
  </r>
  <r>
    <s v="ORD103647"/>
    <x v="1"/>
    <x v="0"/>
    <n v="2833.44"/>
    <n v="0.16"/>
    <n v="453.35040000000004"/>
    <n v="2380.0896000000002"/>
    <n v="1"/>
    <x v="711"/>
    <d v="2024-08-11T00:00:00"/>
    <x v="2"/>
    <x v="0"/>
    <n v="662.98"/>
    <x v="0"/>
  </r>
  <r>
    <s v="ORD107898"/>
    <x v="0"/>
    <x v="3"/>
    <n v="2833.64"/>
    <n v="0.28000000000000003"/>
    <n v="793.41920000000005"/>
    <n v="2040.2207999999998"/>
    <n v="1"/>
    <x v="479"/>
    <d v="2023-02-16T00:00:00"/>
    <x v="2"/>
    <x v="0"/>
    <n v="534.34"/>
    <x v="4"/>
  </r>
  <r>
    <s v="ORD103327"/>
    <x v="0"/>
    <x v="3"/>
    <n v="2834.7"/>
    <n v="0.37"/>
    <n v="1048.8389999999999"/>
    <n v="1785.8609999999999"/>
    <n v="1"/>
    <x v="36"/>
    <d v="2024-06-27T00:00:00"/>
    <x v="2"/>
    <x v="2"/>
    <n v="553.78"/>
    <x v="3"/>
  </r>
  <r>
    <s v="ORD109807"/>
    <x v="3"/>
    <x v="3"/>
    <n v="2842.36"/>
    <n v="0.37"/>
    <n v="1051.6732"/>
    <n v="1790.6868000000002"/>
    <n v="1"/>
    <x v="250"/>
    <d v="2023-08-28T00:00:00"/>
    <x v="2"/>
    <x v="2"/>
    <n v="557.58000000000004"/>
    <x v="4"/>
  </r>
  <r>
    <s v="ORD104939"/>
    <x v="2"/>
    <x v="3"/>
    <n v="2844.73"/>
    <n v="0.16"/>
    <n v="455.15680000000003"/>
    <n v="2389.5731999999998"/>
    <n v="1"/>
    <x v="701"/>
    <d v="2024-08-25T00:00:00"/>
    <x v="0"/>
    <x v="2"/>
    <n v="698.07"/>
    <x v="0"/>
  </r>
  <r>
    <s v="ORD111049"/>
    <x v="1"/>
    <x v="3"/>
    <n v="2844.94"/>
    <n v="0.19"/>
    <n v="540.53859999999997"/>
    <n v="2304.4014000000002"/>
    <n v="1"/>
    <x v="367"/>
    <d v="2023-04-07T00:00:00"/>
    <x v="0"/>
    <x v="1"/>
    <n v="667.09"/>
    <x v="4"/>
  </r>
  <r>
    <s v="ORD112852"/>
    <x v="2"/>
    <x v="4"/>
    <n v="2845.38"/>
    <n v="0.11"/>
    <n v="312.99180000000001"/>
    <n v="2532.3882000000003"/>
    <n v="1"/>
    <x v="504"/>
    <d v="2023-03-23T00:00:00"/>
    <x v="0"/>
    <x v="2"/>
    <n v="456.92"/>
    <x v="4"/>
  </r>
  <r>
    <s v="ORD101073"/>
    <x v="0"/>
    <x v="2"/>
    <n v="2847.57"/>
    <n v="0.2"/>
    <n v="569.51400000000001"/>
    <n v="2278.056"/>
    <n v="1"/>
    <x v="237"/>
    <d v="2024-08-01T00:00:00"/>
    <x v="0"/>
    <x v="2"/>
    <n v="689.37"/>
    <x v="5"/>
  </r>
  <r>
    <s v="ORD103240"/>
    <x v="2"/>
    <x v="1"/>
    <n v="2847.69"/>
    <n v="0.06"/>
    <n v="170.8614"/>
    <n v="2676.8285999999998"/>
    <n v="1"/>
    <x v="96"/>
    <d v="2024-08-11T00:00:00"/>
    <x v="2"/>
    <x v="1"/>
    <n v="317.7"/>
    <x v="2"/>
  </r>
  <r>
    <s v="ORD106078"/>
    <x v="1"/>
    <x v="0"/>
    <n v="2855.36"/>
    <n v="0.49"/>
    <n v="1399.1264000000001"/>
    <n v="1456.2336"/>
    <n v="1"/>
    <x v="637"/>
    <d v="2024-11-22T00:00:00"/>
    <x v="0"/>
    <x v="0"/>
    <n v="208.51"/>
    <x v="0"/>
  </r>
  <r>
    <s v="ORD113338"/>
    <x v="2"/>
    <x v="0"/>
    <n v="2856.64"/>
    <n v="0.01"/>
    <n v="28.566399999999998"/>
    <n v="2828.0735999999997"/>
    <n v="1"/>
    <x v="566"/>
    <d v="2024-10-19T00:00:00"/>
    <x v="1"/>
    <x v="0"/>
    <n v="818.77"/>
    <x v="2"/>
  </r>
  <r>
    <s v="ORD101164"/>
    <x v="1"/>
    <x v="2"/>
    <n v="2862.2"/>
    <n v="0.19"/>
    <n v="543.81799999999998"/>
    <n v="2318.3819999999996"/>
    <n v="1"/>
    <x v="115"/>
    <d v="2024-03-16T00:00:00"/>
    <x v="2"/>
    <x v="1"/>
    <n v="567.08000000000004"/>
    <x v="0"/>
  </r>
  <r>
    <s v="ORD100056"/>
    <x v="3"/>
    <x v="3"/>
    <n v="2865.4"/>
    <n v="0.37"/>
    <n v="1060.1980000000001"/>
    <n v="1805.202"/>
    <n v="1"/>
    <x v="665"/>
    <d v="2023-10-07T00:00:00"/>
    <x v="1"/>
    <x v="0"/>
    <n v="356.81"/>
    <x v="1"/>
  </r>
  <r>
    <s v="ORD114112"/>
    <x v="1"/>
    <x v="4"/>
    <n v="2868.13"/>
    <n v="0.22"/>
    <n v="630.98860000000002"/>
    <n v="2237.1414"/>
    <n v="1"/>
    <x v="642"/>
    <d v="2023-06-13T00:00:00"/>
    <x v="0"/>
    <x v="0"/>
    <n v="535.04999999999995"/>
    <x v="2"/>
  </r>
  <r>
    <s v="ORD111806"/>
    <x v="0"/>
    <x v="1"/>
    <n v="2872.64"/>
    <n v="0.11"/>
    <n v="315.99039999999997"/>
    <n v="2556.6495999999997"/>
    <n v="1"/>
    <x v="514"/>
    <d v="2024-02-07T00:00:00"/>
    <x v="2"/>
    <x v="0"/>
    <n v="593.23"/>
    <x v="0"/>
  </r>
  <r>
    <s v="ORD102406"/>
    <x v="2"/>
    <x v="0"/>
    <n v="2873.82"/>
    <n v="0.24"/>
    <n v="689.71680000000003"/>
    <n v="2184.1032"/>
    <n v="1"/>
    <x v="436"/>
    <d v="2024-10-28T00:00:00"/>
    <x v="1"/>
    <x v="0"/>
    <n v="400.29"/>
    <x v="4"/>
  </r>
  <r>
    <s v="ORD115042"/>
    <x v="1"/>
    <x v="2"/>
    <n v="2874.8"/>
    <n v="0.19"/>
    <n v="546.21199999999999"/>
    <n v="2328.5880000000002"/>
    <n v="1"/>
    <x v="244"/>
    <d v="2023-07-08T00:00:00"/>
    <x v="2"/>
    <x v="2"/>
    <n v="189.24"/>
    <x v="1"/>
  </r>
  <r>
    <s v="ORD104605"/>
    <x v="2"/>
    <x v="4"/>
    <n v="2876.51"/>
    <n v="0.32"/>
    <n v="920.48320000000012"/>
    <n v="1956.0268000000001"/>
    <n v="1"/>
    <x v="239"/>
    <d v="2023-08-25T00:00:00"/>
    <x v="2"/>
    <x v="2"/>
    <n v="365.43"/>
    <x v="2"/>
  </r>
  <r>
    <s v="ORD108658"/>
    <x v="0"/>
    <x v="4"/>
    <n v="2882.28"/>
    <n v="0.39"/>
    <n v="1124.0892000000001"/>
    <n v="1758.1908000000001"/>
    <n v="1"/>
    <x v="421"/>
    <d v="2024-08-01T00:00:00"/>
    <x v="2"/>
    <x v="2"/>
    <n v="211.04"/>
    <x v="5"/>
  </r>
  <r>
    <s v="ORD102135"/>
    <x v="1"/>
    <x v="0"/>
    <n v="2883.45"/>
    <n v="0.28000000000000003"/>
    <n v="807.36599999999999"/>
    <n v="2076.0839999999998"/>
    <n v="1"/>
    <x v="727"/>
    <d v="2024-03-13T00:00:00"/>
    <x v="2"/>
    <x v="0"/>
    <n v="756.72"/>
    <x v="1"/>
  </r>
  <r>
    <s v="ORD109617"/>
    <x v="1"/>
    <x v="4"/>
    <n v="2883.99"/>
    <n v="0.44"/>
    <n v="1268.9556"/>
    <n v="1615.0343999999998"/>
    <n v="1"/>
    <x v="138"/>
    <d v="2023-05-05T00:00:00"/>
    <x v="2"/>
    <x v="2"/>
    <n v="395.69"/>
    <x v="4"/>
  </r>
  <r>
    <s v="ORD113042"/>
    <x v="0"/>
    <x v="4"/>
    <n v="2885.69"/>
    <n v="0.16"/>
    <n v="461.71039999999999"/>
    <n v="2423.9796000000001"/>
    <n v="1"/>
    <x v="598"/>
    <d v="2024-10-31T00:00:00"/>
    <x v="1"/>
    <x v="2"/>
    <n v="182.26"/>
    <x v="0"/>
  </r>
  <r>
    <s v="ORD103308"/>
    <x v="1"/>
    <x v="3"/>
    <n v="2885.72"/>
    <n v="0.25"/>
    <n v="721.43"/>
    <n v="2164.29"/>
    <n v="1"/>
    <x v="498"/>
    <d v="2024-09-10T00:00:00"/>
    <x v="1"/>
    <x v="2"/>
    <n v="498.21"/>
    <x v="3"/>
  </r>
  <r>
    <s v="ORD115209"/>
    <x v="1"/>
    <x v="1"/>
    <n v="2887.91"/>
    <n v="0.37"/>
    <n v="1068.5266999999999"/>
    <n v="1819.3833"/>
    <n v="1"/>
    <x v="66"/>
    <d v="2023-04-17T00:00:00"/>
    <x v="0"/>
    <x v="0"/>
    <n v="414.87"/>
    <x v="2"/>
  </r>
  <r>
    <s v="ORD103970"/>
    <x v="3"/>
    <x v="4"/>
    <n v="2894.74"/>
    <n v="0.05"/>
    <n v="144.73699999999999"/>
    <n v="2750.0029999999997"/>
    <n v="1"/>
    <x v="465"/>
    <d v="2023-05-23T00:00:00"/>
    <x v="1"/>
    <x v="2"/>
    <n v="175.98"/>
    <x v="2"/>
  </r>
  <r>
    <s v="ORD114785"/>
    <x v="2"/>
    <x v="4"/>
    <n v="2897.65"/>
    <n v="0.21"/>
    <n v="608.50649999999996"/>
    <n v="2289.1435000000001"/>
    <n v="1"/>
    <x v="389"/>
    <d v="2023-12-09T00:00:00"/>
    <x v="2"/>
    <x v="1"/>
    <n v="729.51"/>
    <x v="4"/>
  </r>
  <r>
    <s v="ORD103726"/>
    <x v="2"/>
    <x v="2"/>
    <n v="2899.24"/>
    <n v="0.06"/>
    <n v="173.95439999999999"/>
    <n v="2725.2855999999997"/>
    <n v="1"/>
    <x v="516"/>
    <d v="2023-12-14T00:00:00"/>
    <x v="2"/>
    <x v="2"/>
    <n v="545.71"/>
    <x v="3"/>
  </r>
  <r>
    <s v="ORD108478"/>
    <x v="1"/>
    <x v="0"/>
    <n v="2900.15"/>
    <n v="0.22"/>
    <n v="638.03300000000002"/>
    <n v="2262.1170000000002"/>
    <n v="1"/>
    <x v="377"/>
    <d v="2023-06-24T00:00:00"/>
    <x v="1"/>
    <x v="2"/>
    <n v="444.68"/>
    <x v="5"/>
  </r>
  <r>
    <s v="ORD112767"/>
    <x v="0"/>
    <x v="1"/>
    <n v="2902.36"/>
    <n v="0.49"/>
    <n v="1422.1564000000001"/>
    <n v="1480.2036000000001"/>
    <n v="1"/>
    <x v="214"/>
    <d v="2024-09-02T00:00:00"/>
    <x v="1"/>
    <x v="0"/>
    <n v="664.67"/>
    <x v="5"/>
  </r>
  <r>
    <s v="ORD101378"/>
    <x v="2"/>
    <x v="4"/>
    <n v="2903.29"/>
    <n v="0.14000000000000001"/>
    <n v="406.46060000000006"/>
    <n v="2496.8294000000001"/>
    <n v="1"/>
    <x v="598"/>
    <d v="2024-10-31T00:00:00"/>
    <x v="1"/>
    <x v="0"/>
    <n v="402.71"/>
    <x v="0"/>
  </r>
  <r>
    <s v="ORD101022"/>
    <x v="2"/>
    <x v="1"/>
    <n v="2906.01"/>
    <n v="0.28000000000000003"/>
    <n v="813.68280000000016"/>
    <n v="2092.3272000000002"/>
    <n v="1"/>
    <x v="285"/>
    <d v="2024-07-11T00:00:00"/>
    <x v="0"/>
    <x v="1"/>
    <n v="743.4"/>
    <x v="0"/>
  </r>
  <r>
    <s v="ORD108417"/>
    <x v="3"/>
    <x v="1"/>
    <n v="2908.95"/>
    <n v="0.34"/>
    <n v="989.04300000000001"/>
    <n v="1919.9069999999997"/>
    <n v="1"/>
    <x v="425"/>
    <d v="2023-02-05T00:00:00"/>
    <x v="2"/>
    <x v="2"/>
    <n v="728.74"/>
    <x v="2"/>
  </r>
  <r>
    <s v="ORD102502"/>
    <x v="1"/>
    <x v="2"/>
    <n v="2910.52"/>
    <n v="0.05"/>
    <n v="145.52600000000001"/>
    <n v="2764.9940000000001"/>
    <n v="1"/>
    <x v="98"/>
    <d v="2024-10-28T00:00:00"/>
    <x v="2"/>
    <x v="2"/>
    <n v="338.29"/>
    <x v="5"/>
  </r>
  <r>
    <s v="ORD101989"/>
    <x v="1"/>
    <x v="2"/>
    <n v="2916.4"/>
    <n v="0.23"/>
    <n v="670.77200000000005"/>
    <n v="2245.6280000000002"/>
    <n v="1"/>
    <x v="297"/>
    <d v="2024-05-16T00:00:00"/>
    <x v="0"/>
    <x v="0"/>
    <n v="538.80999999999995"/>
    <x v="4"/>
  </r>
  <r>
    <s v="ORD105919"/>
    <x v="1"/>
    <x v="4"/>
    <n v="2916.49"/>
    <n v="0.04"/>
    <n v="116.6596"/>
    <n v="2799.8303999999998"/>
    <n v="1"/>
    <x v="636"/>
    <d v="2023-12-25T00:00:00"/>
    <x v="0"/>
    <x v="0"/>
    <n v="203.32"/>
    <x v="2"/>
  </r>
  <r>
    <s v="ORD106879"/>
    <x v="2"/>
    <x v="3"/>
    <n v="2918.28"/>
    <n v="0.16"/>
    <n v="466.92480000000006"/>
    <n v="2451.3552"/>
    <n v="1"/>
    <x v="248"/>
    <d v="2024-11-11T00:00:00"/>
    <x v="1"/>
    <x v="1"/>
    <n v="765.31"/>
    <x v="3"/>
  </r>
  <r>
    <s v="ORD111436"/>
    <x v="2"/>
    <x v="0"/>
    <n v="2919.86"/>
    <n v="0.19"/>
    <n v="554.77340000000004"/>
    <n v="2365.0866000000001"/>
    <n v="1"/>
    <x v="585"/>
    <d v="2023-03-18T00:00:00"/>
    <x v="1"/>
    <x v="0"/>
    <n v="816.09"/>
    <x v="4"/>
  </r>
  <r>
    <s v="ORD114040"/>
    <x v="2"/>
    <x v="2"/>
    <n v="2922.26"/>
    <n v="0.1"/>
    <n v="292.22600000000006"/>
    <n v="2630.0340000000001"/>
    <n v="1"/>
    <x v="101"/>
    <d v="2024-01-19T00:00:00"/>
    <x v="0"/>
    <x v="1"/>
    <n v="255.94"/>
    <x v="2"/>
  </r>
  <r>
    <s v="ORD110117"/>
    <x v="3"/>
    <x v="2"/>
    <n v="2924.32"/>
    <n v="0.5"/>
    <n v="1462.16"/>
    <n v="1462.16"/>
    <n v="1"/>
    <x v="306"/>
    <d v="2024-09-01T00:00:00"/>
    <x v="2"/>
    <x v="1"/>
    <n v="398.51"/>
    <x v="5"/>
  </r>
  <r>
    <s v="ORD114588"/>
    <x v="3"/>
    <x v="0"/>
    <n v="2926.79"/>
    <n v="0.33"/>
    <n v="965.84070000000008"/>
    <n v="1960.9492999999998"/>
    <n v="1"/>
    <x v="312"/>
    <d v="2023-02-16T00:00:00"/>
    <x v="0"/>
    <x v="0"/>
    <n v="734.74"/>
    <x v="4"/>
  </r>
  <r>
    <s v="ORD104242"/>
    <x v="2"/>
    <x v="0"/>
    <n v="2932.61"/>
    <n v="0.25"/>
    <n v="733.15250000000003"/>
    <n v="2199.4575"/>
    <n v="1"/>
    <x v="642"/>
    <d v="2023-06-18T00:00:00"/>
    <x v="2"/>
    <x v="2"/>
    <n v="526.05999999999995"/>
    <x v="1"/>
  </r>
  <r>
    <s v="ORD102445"/>
    <x v="1"/>
    <x v="3"/>
    <n v="2933.07"/>
    <n v="0.12"/>
    <n v="351.96840000000003"/>
    <n v="2581.1016"/>
    <n v="1"/>
    <x v="415"/>
    <d v="2023-06-20T00:00:00"/>
    <x v="2"/>
    <x v="1"/>
    <n v="697.28"/>
    <x v="0"/>
  </r>
  <r>
    <s v="ORD101057"/>
    <x v="0"/>
    <x v="4"/>
    <n v="2940.67"/>
    <n v="0.36"/>
    <n v="1058.6412"/>
    <n v="1882.0288"/>
    <n v="1"/>
    <x v="431"/>
    <d v="2024-06-20T00:00:00"/>
    <x v="0"/>
    <x v="1"/>
    <n v="837.56"/>
    <x v="3"/>
  </r>
  <r>
    <s v="ORD102641"/>
    <x v="3"/>
    <x v="2"/>
    <n v="2941.54"/>
    <n v="0.27"/>
    <n v="794.21580000000006"/>
    <n v="2147.3242"/>
    <n v="1"/>
    <x v="687"/>
    <d v="2024-04-04T00:00:00"/>
    <x v="2"/>
    <x v="2"/>
    <n v="550.09"/>
    <x v="5"/>
  </r>
  <r>
    <s v="ORD106933"/>
    <x v="2"/>
    <x v="4"/>
    <n v="2942.84"/>
    <n v="0.25"/>
    <n v="735.71"/>
    <n v="2207.13"/>
    <n v="1"/>
    <x v="331"/>
    <d v="2023-10-22T00:00:00"/>
    <x v="1"/>
    <x v="1"/>
    <n v="859.45"/>
    <x v="5"/>
  </r>
  <r>
    <s v="ORD108716"/>
    <x v="1"/>
    <x v="3"/>
    <n v="2943.58"/>
    <n v="7.0000000000000007E-2"/>
    <n v="206.0506"/>
    <n v="2737.5293999999999"/>
    <n v="1"/>
    <x v="377"/>
    <d v="2023-06-29T00:00:00"/>
    <x v="0"/>
    <x v="2"/>
    <n v="158.18"/>
    <x v="5"/>
  </r>
  <r>
    <s v="ORD103698"/>
    <x v="3"/>
    <x v="2"/>
    <n v="2944.58"/>
    <n v="0.23"/>
    <n v="677.25340000000006"/>
    <n v="2267.3265999999999"/>
    <n v="1"/>
    <x v="699"/>
    <d v="2023-01-29T00:00:00"/>
    <x v="1"/>
    <x v="2"/>
    <n v="865.62"/>
    <x v="3"/>
  </r>
  <r>
    <s v="ORD104930"/>
    <x v="1"/>
    <x v="2"/>
    <n v="2954.03"/>
    <n v="0.42"/>
    <n v="1240.6926000000001"/>
    <n v="1713.3374000000001"/>
    <n v="1"/>
    <x v="8"/>
    <d v="2024-05-15T00:00:00"/>
    <x v="1"/>
    <x v="2"/>
    <n v="336.18"/>
    <x v="1"/>
  </r>
  <r>
    <s v="ORD104264"/>
    <x v="1"/>
    <x v="4"/>
    <n v="2958.05"/>
    <n v="0.02"/>
    <n v="59.161000000000001"/>
    <n v="2898.8890000000001"/>
    <n v="1"/>
    <x v="511"/>
    <d v="2024-10-19T00:00:00"/>
    <x v="0"/>
    <x v="2"/>
    <n v="727.39"/>
    <x v="4"/>
  </r>
  <r>
    <s v="ORD110937"/>
    <x v="1"/>
    <x v="2"/>
    <n v="2958.81"/>
    <n v="0.16"/>
    <n v="473.40960000000001"/>
    <n v="2485.4004"/>
    <n v="1"/>
    <x v="701"/>
    <d v="2024-08-23T00:00:00"/>
    <x v="2"/>
    <x v="1"/>
    <n v="420.79"/>
    <x v="3"/>
  </r>
  <r>
    <s v="ORD111582"/>
    <x v="2"/>
    <x v="4"/>
    <n v="2959.81"/>
    <n v="0.39"/>
    <n v="1154.3259"/>
    <n v="1805.4840999999999"/>
    <n v="1"/>
    <x v="227"/>
    <d v="2023-03-18T00:00:00"/>
    <x v="0"/>
    <x v="0"/>
    <n v="602.39"/>
    <x v="0"/>
  </r>
  <r>
    <s v="ORD101130"/>
    <x v="2"/>
    <x v="2"/>
    <n v="2961.32"/>
    <n v="0.19"/>
    <n v="562.6508"/>
    <n v="2398.6692000000003"/>
    <n v="1"/>
    <x v="521"/>
    <d v="2023-05-02T00:00:00"/>
    <x v="0"/>
    <x v="0"/>
    <n v="657.31"/>
    <x v="0"/>
  </r>
  <r>
    <s v="ORD110508"/>
    <x v="1"/>
    <x v="3"/>
    <n v="2961.71"/>
    <n v="0.31"/>
    <n v="918.13009999999997"/>
    <n v="2043.5799000000002"/>
    <n v="1"/>
    <x v="0"/>
    <d v="2023-11-14T00:00:00"/>
    <x v="1"/>
    <x v="2"/>
    <n v="619.95000000000005"/>
    <x v="2"/>
  </r>
  <r>
    <s v="ORD102938"/>
    <x v="1"/>
    <x v="4"/>
    <n v="2967.95"/>
    <n v="0.11"/>
    <n v="326.47449999999998"/>
    <n v="2641.4755"/>
    <n v="1"/>
    <x v="271"/>
    <d v="2024-10-04T00:00:00"/>
    <x v="2"/>
    <x v="2"/>
    <n v="551.27"/>
    <x v="2"/>
  </r>
  <r>
    <s v="ORD106332"/>
    <x v="3"/>
    <x v="2"/>
    <n v="2974.18"/>
    <n v="0"/>
    <n v="0"/>
    <n v="2974.18"/>
    <n v="1"/>
    <x v="175"/>
    <d v="2023-08-18T00:00:00"/>
    <x v="0"/>
    <x v="0"/>
    <n v="170.11"/>
    <x v="4"/>
  </r>
  <r>
    <s v="ORD101127"/>
    <x v="2"/>
    <x v="1"/>
    <n v="2974.91"/>
    <n v="0.1"/>
    <n v="297.49099999999999"/>
    <n v="2677.4189999999999"/>
    <n v="1"/>
    <x v="581"/>
    <d v="2023-09-17T00:00:00"/>
    <x v="0"/>
    <x v="0"/>
    <n v="446.98"/>
    <x v="2"/>
  </r>
  <r>
    <s v="ORD103253"/>
    <x v="0"/>
    <x v="0"/>
    <n v="2975.21"/>
    <n v="0.19"/>
    <n v="565.28989999999999"/>
    <n v="2409.9201000000003"/>
    <n v="1"/>
    <x v="11"/>
    <d v="2024-06-02T00:00:00"/>
    <x v="0"/>
    <x v="0"/>
    <n v="861.2"/>
    <x v="5"/>
  </r>
  <r>
    <s v="ORD104363"/>
    <x v="1"/>
    <x v="2"/>
    <n v="2979.15"/>
    <n v="0.35"/>
    <n v="1042.7024999999999"/>
    <n v="1936.4475000000002"/>
    <n v="1"/>
    <x v="86"/>
    <d v="2023-01-18T00:00:00"/>
    <x v="0"/>
    <x v="0"/>
    <n v="348.41"/>
    <x v="3"/>
  </r>
  <r>
    <s v="ORD101506"/>
    <x v="3"/>
    <x v="4"/>
    <n v="2979.79"/>
    <n v="0.44"/>
    <n v="1311.1076"/>
    <n v="1668.6823999999999"/>
    <n v="1"/>
    <x v="235"/>
    <d v="2023-09-20T00:00:00"/>
    <x v="1"/>
    <x v="2"/>
    <n v="319.77"/>
    <x v="2"/>
  </r>
  <r>
    <s v="ORD111495"/>
    <x v="1"/>
    <x v="2"/>
    <n v="2979.93"/>
    <n v="0.37"/>
    <n v="1102.5740999999998"/>
    <n v="1877.3559"/>
    <n v="1"/>
    <x v="55"/>
    <d v="2023-10-26T00:00:00"/>
    <x v="2"/>
    <x v="2"/>
    <n v="738.09"/>
    <x v="5"/>
  </r>
  <r>
    <s v="ORD111128"/>
    <x v="3"/>
    <x v="1"/>
    <n v="2982.71"/>
    <n v="0.25"/>
    <n v="745.67750000000001"/>
    <n v="2237.0325000000003"/>
    <n v="1"/>
    <x v="624"/>
    <d v="2024-12-10T00:00:00"/>
    <x v="0"/>
    <x v="1"/>
    <n v="538.53"/>
    <x v="3"/>
  </r>
  <r>
    <s v="ORD100141"/>
    <x v="1"/>
    <x v="1"/>
    <n v="2986.89"/>
    <n v="7.0000000000000007E-2"/>
    <n v="209.0823"/>
    <n v="2777.8076999999998"/>
    <n v="1"/>
    <x v="713"/>
    <d v="2023-05-09T00:00:00"/>
    <x v="2"/>
    <x v="0"/>
    <n v="699.11"/>
    <x v="0"/>
  </r>
  <r>
    <s v="ORD107743"/>
    <x v="3"/>
    <x v="1"/>
    <n v="2992.87"/>
    <n v="0.43"/>
    <n v="1286.9340999999999"/>
    <n v="1705.9358999999999"/>
    <n v="1"/>
    <x v="569"/>
    <d v="2024-04-23T00:00:00"/>
    <x v="1"/>
    <x v="0"/>
    <n v="884.6"/>
    <x v="2"/>
  </r>
  <r>
    <s v="ORD107956"/>
    <x v="3"/>
    <x v="0"/>
    <n v="2999.77"/>
    <n v="0.48"/>
    <n v="1439.8896"/>
    <n v="1559.8804"/>
    <n v="1"/>
    <x v="602"/>
    <d v="2023-05-11T00:00:00"/>
    <x v="0"/>
    <x v="0"/>
    <n v="781.8"/>
    <x v="4"/>
  </r>
  <r>
    <s v="ORD112070"/>
    <x v="2"/>
    <x v="2"/>
    <n v="3000.57"/>
    <n v="0.28999999999999998"/>
    <n v="870.1653"/>
    <n v="2130.4047"/>
    <n v="1"/>
    <x v="679"/>
    <d v="2023-08-07T00:00:00"/>
    <x v="0"/>
    <x v="0"/>
    <n v="567.83000000000004"/>
    <x v="1"/>
  </r>
  <r>
    <s v="ORD106115"/>
    <x v="0"/>
    <x v="2"/>
    <n v="3003.67"/>
    <n v="0.3"/>
    <n v="901.101"/>
    <n v="2102.569"/>
    <n v="1"/>
    <x v="653"/>
    <d v="2024-03-23T00:00:00"/>
    <x v="2"/>
    <x v="0"/>
    <n v="479.85"/>
    <x v="5"/>
  </r>
  <r>
    <s v="ORD113192"/>
    <x v="2"/>
    <x v="3"/>
    <n v="3006.21"/>
    <n v="0.18"/>
    <n v="541.11779999999999"/>
    <n v="2465.0922"/>
    <n v="1"/>
    <x v="434"/>
    <d v="2024-07-25T00:00:00"/>
    <x v="0"/>
    <x v="2"/>
    <n v="599.84"/>
    <x v="0"/>
  </r>
  <r>
    <s v="ORD106283"/>
    <x v="1"/>
    <x v="0"/>
    <n v="3006.72"/>
    <n v="7.0000000000000007E-2"/>
    <n v="210.47040000000001"/>
    <n v="2796.2495999999996"/>
    <n v="1"/>
    <x v="110"/>
    <d v="2024-10-22T00:00:00"/>
    <x v="1"/>
    <x v="1"/>
    <n v="709.19"/>
    <x v="5"/>
  </r>
  <r>
    <s v="ORD112257"/>
    <x v="0"/>
    <x v="1"/>
    <n v="3007.13"/>
    <n v="0.31"/>
    <n v="932.21030000000007"/>
    <n v="2074.9196999999999"/>
    <n v="1"/>
    <x v="570"/>
    <d v="2024-05-30T00:00:00"/>
    <x v="1"/>
    <x v="2"/>
    <n v="219.42"/>
    <x v="1"/>
  </r>
  <r>
    <s v="ORD108420"/>
    <x v="0"/>
    <x v="1"/>
    <n v="3007.82"/>
    <n v="0.19"/>
    <n v="571.48580000000004"/>
    <n v="2436.3342000000002"/>
    <n v="1"/>
    <x v="604"/>
    <d v="2023-03-16T00:00:00"/>
    <x v="1"/>
    <x v="1"/>
    <n v="792.82"/>
    <x v="2"/>
  </r>
  <r>
    <s v="ORD105545"/>
    <x v="2"/>
    <x v="3"/>
    <n v="3014.49"/>
    <n v="0.34"/>
    <n v="1024.9266"/>
    <n v="1989.5633999999998"/>
    <n v="1"/>
    <x v="558"/>
    <d v="2023-02-10T00:00:00"/>
    <x v="2"/>
    <x v="2"/>
    <n v="850.2"/>
    <x v="1"/>
  </r>
  <r>
    <s v="ORD111681"/>
    <x v="2"/>
    <x v="3"/>
    <n v="3016.24"/>
    <n v="0.47"/>
    <n v="1417.6327999999999"/>
    <n v="1598.6071999999999"/>
    <n v="1"/>
    <x v="562"/>
    <d v="2024-03-26T00:00:00"/>
    <x v="2"/>
    <x v="2"/>
    <n v="743.16"/>
    <x v="5"/>
  </r>
  <r>
    <s v="ORD110621"/>
    <x v="0"/>
    <x v="4"/>
    <n v="3016.32"/>
    <n v="0.13"/>
    <n v="392.12160000000006"/>
    <n v="2624.1984000000002"/>
    <n v="1"/>
    <x v="26"/>
    <d v="2023-05-04T00:00:00"/>
    <x v="2"/>
    <x v="2"/>
    <n v="871.08"/>
    <x v="2"/>
  </r>
  <r>
    <s v="ORD108813"/>
    <x v="1"/>
    <x v="1"/>
    <n v="3028.01"/>
    <n v="0.1"/>
    <n v="302.80100000000004"/>
    <n v="2725.2090000000003"/>
    <n v="1"/>
    <x v="527"/>
    <d v="2024-01-28T00:00:00"/>
    <x v="1"/>
    <x v="0"/>
    <n v="649.82000000000005"/>
    <x v="2"/>
  </r>
  <r>
    <s v="ORD103517"/>
    <x v="1"/>
    <x v="0"/>
    <n v="3030.7"/>
    <n v="0.33"/>
    <n v="1000.131"/>
    <n v="2030.569"/>
    <n v="1"/>
    <x v="367"/>
    <d v="2023-04-04T00:00:00"/>
    <x v="1"/>
    <x v="0"/>
    <n v="669.21"/>
    <x v="2"/>
  </r>
  <r>
    <s v="ORD104314"/>
    <x v="1"/>
    <x v="4"/>
    <n v="3034.5"/>
    <n v="0.41"/>
    <n v="1244.145"/>
    <n v="1790.355"/>
    <n v="1"/>
    <x v="391"/>
    <d v="2023-03-08T00:00:00"/>
    <x v="0"/>
    <x v="2"/>
    <n v="357.92"/>
    <x v="4"/>
  </r>
  <r>
    <s v="ORD110548"/>
    <x v="1"/>
    <x v="0"/>
    <n v="3037.11"/>
    <n v="0.39"/>
    <n v="1184.4729"/>
    <n v="1852.6371000000001"/>
    <n v="1"/>
    <x v="17"/>
    <d v="2024-05-06T00:00:00"/>
    <x v="0"/>
    <x v="1"/>
    <n v="462.41"/>
    <x v="0"/>
  </r>
  <r>
    <s v="ORD102846"/>
    <x v="2"/>
    <x v="3"/>
    <n v="3039.26"/>
    <n v="0.03"/>
    <n v="91.177800000000005"/>
    <n v="2948.0822000000003"/>
    <n v="1"/>
    <x v="413"/>
    <d v="2023-09-09T00:00:00"/>
    <x v="1"/>
    <x v="2"/>
    <n v="539.52"/>
    <x v="4"/>
  </r>
  <r>
    <s v="ORD100670"/>
    <x v="1"/>
    <x v="4"/>
    <n v="3041.66"/>
    <n v="0.16"/>
    <n v="486.66559999999998"/>
    <n v="2554.9944"/>
    <n v="1"/>
    <x v="475"/>
    <d v="2024-11-17T00:00:00"/>
    <x v="2"/>
    <x v="2"/>
    <n v="238.97"/>
    <x v="4"/>
  </r>
  <r>
    <s v="ORD103256"/>
    <x v="2"/>
    <x v="3"/>
    <n v="3044.69"/>
    <n v="0.48"/>
    <n v="1461.4512"/>
    <n v="1583.2388000000001"/>
    <n v="1"/>
    <x v="9"/>
    <d v="2024-10-02T00:00:00"/>
    <x v="1"/>
    <x v="0"/>
    <n v="835.93"/>
    <x v="4"/>
  </r>
  <r>
    <s v="ORD112414"/>
    <x v="2"/>
    <x v="4"/>
    <n v="3045.01"/>
    <n v="0.12"/>
    <n v="365.40120000000002"/>
    <n v="2679.6088"/>
    <n v="1"/>
    <x v="64"/>
    <d v="2024-09-07T00:00:00"/>
    <x v="0"/>
    <x v="1"/>
    <n v="504.35"/>
    <x v="2"/>
  </r>
  <r>
    <s v="ORD107408"/>
    <x v="0"/>
    <x v="1"/>
    <n v="3045.66"/>
    <n v="0.42"/>
    <n v="1279.1771999999999"/>
    <n v="1766.4828"/>
    <n v="1"/>
    <x v="161"/>
    <d v="2024-03-19T00:00:00"/>
    <x v="0"/>
    <x v="0"/>
    <n v="383.93"/>
    <x v="3"/>
  </r>
  <r>
    <s v="ORD107470"/>
    <x v="2"/>
    <x v="4"/>
    <n v="3047.71"/>
    <n v="0.42"/>
    <n v="1280.0382"/>
    <n v="1767.6718000000001"/>
    <n v="1"/>
    <x v="252"/>
    <d v="2023-02-19T00:00:00"/>
    <x v="1"/>
    <x v="1"/>
    <n v="897.07"/>
    <x v="0"/>
  </r>
  <r>
    <s v="ORD103511"/>
    <x v="1"/>
    <x v="4"/>
    <n v="3048.75"/>
    <n v="0.35"/>
    <n v="1067.0625"/>
    <n v="1981.6875"/>
    <n v="1"/>
    <x v="218"/>
    <d v="2024-11-11T00:00:00"/>
    <x v="0"/>
    <x v="2"/>
    <n v="307.14"/>
    <x v="5"/>
  </r>
  <r>
    <s v="ORD114250"/>
    <x v="2"/>
    <x v="0"/>
    <n v="3049.02"/>
    <n v="0.38"/>
    <n v="1158.6276"/>
    <n v="1890.3924"/>
    <n v="1"/>
    <x v="354"/>
    <d v="2023-08-24T00:00:00"/>
    <x v="2"/>
    <x v="1"/>
    <n v="750.06"/>
    <x v="4"/>
  </r>
  <r>
    <s v="ORD101320"/>
    <x v="3"/>
    <x v="2"/>
    <n v="3050.25"/>
    <n v="0.37"/>
    <n v="1128.5925"/>
    <n v="1921.6575"/>
    <n v="1"/>
    <x v="505"/>
    <d v="2023-11-08T00:00:00"/>
    <x v="2"/>
    <x v="2"/>
    <n v="515.5"/>
    <x v="5"/>
  </r>
  <r>
    <s v="ORD115006"/>
    <x v="1"/>
    <x v="4"/>
    <n v="3057.76"/>
    <n v="0.27"/>
    <n v="825.59520000000009"/>
    <n v="2232.1648"/>
    <n v="1"/>
    <x v="439"/>
    <d v="2023-10-27T00:00:00"/>
    <x v="2"/>
    <x v="1"/>
    <n v="793.37"/>
    <x v="1"/>
  </r>
  <r>
    <s v="ORD101160"/>
    <x v="3"/>
    <x v="0"/>
    <n v="3065.56"/>
    <n v="0.21"/>
    <n v="643.76760000000002"/>
    <n v="2421.7923999999998"/>
    <n v="1"/>
    <x v="660"/>
    <d v="2023-01-07T00:00:00"/>
    <x v="1"/>
    <x v="2"/>
    <n v="659.97"/>
    <x v="1"/>
  </r>
  <r>
    <s v="ORD101963"/>
    <x v="2"/>
    <x v="2"/>
    <n v="3067.5"/>
    <n v="0.02"/>
    <n v="61.35"/>
    <n v="3006.15"/>
    <n v="1"/>
    <x v="561"/>
    <d v="2024-02-05T00:00:00"/>
    <x v="2"/>
    <x v="0"/>
    <n v="401.94"/>
    <x v="3"/>
  </r>
  <r>
    <s v="ORD103833"/>
    <x v="2"/>
    <x v="0"/>
    <n v="3067.56"/>
    <n v="0.31"/>
    <n v="950.94359999999995"/>
    <n v="2116.6163999999999"/>
    <n v="1"/>
    <x v="192"/>
    <d v="2023-05-26T00:00:00"/>
    <x v="2"/>
    <x v="1"/>
    <n v="530.91999999999996"/>
    <x v="4"/>
  </r>
  <r>
    <s v="ORD107819"/>
    <x v="3"/>
    <x v="4"/>
    <n v="3068.99"/>
    <n v="0.02"/>
    <n v="61.379799999999996"/>
    <n v="3007.6101999999996"/>
    <n v="1"/>
    <x v="682"/>
    <d v="2023-03-29T00:00:00"/>
    <x v="0"/>
    <x v="0"/>
    <n v="315.44"/>
    <x v="1"/>
  </r>
  <r>
    <s v="ORD114614"/>
    <x v="1"/>
    <x v="3"/>
    <n v="3070.83"/>
    <n v="0.12"/>
    <n v="368.49959999999999"/>
    <n v="2702.3303999999998"/>
    <n v="1"/>
    <x v="72"/>
    <d v="2024-02-05T00:00:00"/>
    <x v="0"/>
    <x v="0"/>
    <n v="296.04000000000002"/>
    <x v="2"/>
  </r>
  <r>
    <s v="ORD106664"/>
    <x v="0"/>
    <x v="1"/>
    <n v="3076.07"/>
    <n v="0.44"/>
    <n v="1353.4708000000001"/>
    <n v="1722.5992000000001"/>
    <n v="1"/>
    <x v="383"/>
    <d v="2024-09-26T00:00:00"/>
    <x v="2"/>
    <x v="0"/>
    <n v="252.25"/>
    <x v="4"/>
  </r>
  <r>
    <s v="ORD113069"/>
    <x v="1"/>
    <x v="3"/>
    <n v="3076.99"/>
    <n v="0.12"/>
    <n v="369.23879999999997"/>
    <n v="2707.7511999999997"/>
    <n v="1"/>
    <x v="92"/>
    <d v="2023-12-12T00:00:00"/>
    <x v="2"/>
    <x v="1"/>
    <n v="683.23"/>
    <x v="3"/>
  </r>
  <r>
    <s v="ORD104957"/>
    <x v="1"/>
    <x v="0"/>
    <n v="3078.73"/>
    <n v="0.05"/>
    <n v="153.93650000000002"/>
    <n v="2924.7934999999998"/>
    <n v="1"/>
    <x v="245"/>
    <d v="2023-07-22T00:00:00"/>
    <x v="0"/>
    <x v="2"/>
    <n v="829.06"/>
    <x v="1"/>
  </r>
  <r>
    <s v="ORD115090"/>
    <x v="2"/>
    <x v="4"/>
    <n v="3080.79"/>
    <n v="0.02"/>
    <n v="61.6158"/>
    <n v="3019.1741999999999"/>
    <n v="1"/>
    <x v="574"/>
    <d v="2023-07-09T00:00:00"/>
    <x v="0"/>
    <x v="0"/>
    <n v="826.6"/>
    <x v="2"/>
  </r>
  <r>
    <s v="ORD100798"/>
    <x v="1"/>
    <x v="2"/>
    <n v="3081.84"/>
    <n v="0.08"/>
    <n v="246.5472"/>
    <n v="2835.2928000000002"/>
    <n v="1"/>
    <x v="426"/>
    <d v="2023-12-26T00:00:00"/>
    <x v="1"/>
    <x v="2"/>
    <n v="447.85"/>
    <x v="0"/>
  </r>
  <r>
    <s v="ORD105705"/>
    <x v="2"/>
    <x v="0"/>
    <n v="3086.02"/>
    <n v="0.37"/>
    <n v="1141.8273999999999"/>
    <n v="1944.1926000000001"/>
    <n v="1"/>
    <x v="275"/>
    <d v="2024-12-15T00:00:00"/>
    <x v="0"/>
    <x v="2"/>
    <n v="299.57"/>
    <x v="1"/>
  </r>
  <r>
    <s v="ORD101249"/>
    <x v="3"/>
    <x v="2"/>
    <n v="3093.01"/>
    <n v="0.36"/>
    <n v="1113.4836"/>
    <n v="1979.5264000000002"/>
    <n v="1"/>
    <x v="400"/>
    <d v="2024-01-06T00:00:00"/>
    <x v="2"/>
    <x v="0"/>
    <n v="205.5"/>
    <x v="3"/>
  </r>
  <r>
    <s v="ORD115267"/>
    <x v="1"/>
    <x v="1"/>
    <n v="3098.08"/>
    <n v="0.4"/>
    <n v="1239.232"/>
    <n v="1858.848"/>
    <n v="1"/>
    <x v="551"/>
    <d v="2024-02-23T00:00:00"/>
    <x v="2"/>
    <x v="1"/>
    <n v="852.97"/>
    <x v="2"/>
  </r>
  <r>
    <s v="ORD109558"/>
    <x v="3"/>
    <x v="1"/>
    <n v="3100.76"/>
    <n v="0.41"/>
    <n v="1271.3116"/>
    <n v="1829.4484000000002"/>
    <n v="1"/>
    <x v="708"/>
    <d v="2023-04-01T00:00:00"/>
    <x v="2"/>
    <x v="0"/>
    <n v="582.24"/>
    <x v="5"/>
  </r>
  <r>
    <s v="ORD114781"/>
    <x v="0"/>
    <x v="3"/>
    <n v="3103.59"/>
    <n v="0.42"/>
    <n v="1303.5078000000001"/>
    <n v="1800.0822000000001"/>
    <n v="1"/>
    <x v="32"/>
    <d v="2024-10-25T00:00:00"/>
    <x v="1"/>
    <x v="1"/>
    <n v="279.56"/>
    <x v="4"/>
  </r>
  <r>
    <s v="ORD107761"/>
    <x v="0"/>
    <x v="2"/>
    <n v="3105.14"/>
    <n v="0.28000000000000003"/>
    <n v="869.43920000000003"/>
    <n v="2235.7007999999996"/>
    <n v="1"/>
    <x v="451"/>
    <d v="2024-07-02T00:00:00"/>
    <x v="2"/>
    <x v="2"/>
    <n v="443.69"/>
    <x v="4"/>
  </r>
  <r>
    <s v="ORD114119"/>
    <x v="1"/>
    <x v="1"/>
    <n v="3110.93"/>
    <n v="0.1"/>
    <n v="311.09300000000002"/>
    <n v="2799.837"/>
    <n v="1"/>
    <x v="264"/>
    <d v="2023-11-29T00:00:00"/>
    <x v="2"/>
    <x v="1"/>
    <n v="815.65"/>
    <x v="4"/>
  </r>
  <r>
    <s v="ORD111682"/>
    <x v="1"/>
    <x v="2"/>
    <n v="3111.22"/>
    <n v="0"/>
    <n v="0"/>
    <n v="3111.22"/>
    <n v="1"/>
    <x v="660"/>
    <d v="2023-01-12T00:00:00"/>
    <x v="2"/>
    <x v="1"/>
    <n v="322.45"/>
    <x v="1"/>
  </r>
  <r>
    <s v="ORD111734"/>
    <x v="0"/>
    <x v="2"/>
    <n v="3111.91"/>
    <n v="0.24"/>
    <n v="746.85839999999996"/>
    <n v="2365.0515999999998"/>
    <n v="1"/>
    <x v="302"/>
    <d v="2024-12-09T00:00:00"/>
    <x v="2"/>
    <x v="1"/>
    <n v="674.21"/>
    <x v="2"/>
  </r>
  <r>
    <s v="ORD111366"/>
    <x v="1"/>
    <x v="4"/>
    <n v="3113.78"/>
    <n v="0.25"/>
    <n v="778.44500000000005"/>
    <n v="2335.335"/>
    <n v="1"/>
    <x v="557"/>
    <d v="2023-03-05T00:00:00"/>
    <x v="2"/>
    <x v="1"/>
    <n v="512.9"/>
    <x v="1"/>
  </r>
  <r>
    <s v="ORD115144"/>
    <x v="2"/>
    <x v="3"/>
    <n v="3113.9"/>
    <n v="0.4"/>
    <n v="1245.5600000000002"/>
    <n v="1868.34"/>
    <n v="1"/>
    <x v="58"/>
    <d v="2024-01-23T00:00:00"/>
    <x v="2"/>
    <x v="1"/>
    <n v="867.25"/>
    <x v="0"/>
  </r>
  <r>
    <s v="ORD105451"/>
    <x v="3"/>
    <x v="4"/>
    <n v="3114.68"/>
    <n v="0.06"/>
    <n v="186.88079999999999"/>
    <n v="2927.7991999999999"/>
    <n v="1"/>
    <x v="72"/>
    <d v="2024-02-09T00:00:00"/>
    <x v="0"/>
    <x v="2"/>
    <n v="389.68"/>
    <x v="2"/>
  </r>
  <r>
    <s v="ORD101905"/>
    <x v="2"/>
    <x v="2"/>
    <n v="3115.84"/>
    <n v="0.02"/>
    <n v="62.316800000000008"/>
    <n v="3053.5232000000001"/>
    <n v="1"/>
    <x v="593"/>
    <d v="2023-03-29T00:00:00"/>
    <x v="1"/>
    <x v="2"/>
    <n v="341.8"/>
    <x v="1"/>
  </r>
  <r>
    <s v="ORD112054"/>
    <x v="1"/>
    <x v="1"/>
    <n v="3117.87"/>
    <n v="0.21"/>
    <n v="654.7527"/>
    <n v="2463.1172999999999"/>
    <n v="1"/>
    <x v="682"/>
    <d v="2023-03-29T00:00:00"/>
    <x v="2"/>
    <x v="0"/>
    <n v="910.13"/>
    <x v="4"/>
  </r>
  <r>
    <s v="ORD104587"/>
    <x v="1"/>
    <x v="3"/>
    <n v="3121.68"/>
    <n v="0.08"/>
    <n v="249.73439999999999"/>
    <n v="2871.9456"/>
    <n v="1"/>
    <x v="626"/>
    <d v="2024-01-15T00:00:00"/>
    <x v="1"/>
    <x v="0"/>
    <n v="545.77"/>
    <x v="4"/>
  </r>
  <r>
    <s v="ORD107997"/>
    <x v="3"/>
    <x v="3"/>
    <n v="3121.93"/>
    <n v="0.44"/>
    <n v="1373.6491999999998"/>
    <n v="1748.2808"/>
    <n v="1"/>
    <x v="316"/>
    <d v="2023-06-22T00:00:00"/>
    <x v="0"/>
    <x v="0"/>
    <n v="162.68"/>
    <x v="5"/>
  </r>
  <r>
    <s v="ORD110186"/>
    <x v="1"/>
    <x v="4"/>
    <n v="3123.69"/>
    <n v="0.2"/>
    <n v="624.73800000000006"/>
    <n v="2498.9520000000002"/>
    <n v="1"/>
    <x v="642"/>
    <d v="2023-06-19T00:00:00"/>
    <x v="1"/>
    <x v="1"/>
    <n v="303.67"/>
    <x v="5"/>
  </r>
  <r>
    <s v="ORD110071"/>
    <x v="1"/>
    <x v="3"/>
    <n v="3125.12"/>
    <n v="0.28999999999999998"/>
    <n v="906.2847999999999"/>
    <n v="2218.8352"/>
    <n v="1"/>
    <x v="440"/>
    <d v="2024-11-18T00:00:00"/>
    <x v="0"/>
    <x v="1"/>
    <n v="219.47"/>
    <x v="4"/>
  </r>
  <r>
    <s v="ORD106684"/>
    <x v="2"/>
    <x v="0"/>
    <n v="3127.12"/>
    <n v="0.28999999999999998"/>
    <n v="906.86479999999995"/>
    <n v="2220.2552000000001"/>
    <n v="1"/>
    <x v="609"/>
    <d v="2023-10-03T00:00:00"/>
    <x v="2"/>
    <x v="0"/>
    <n v="320.76"/>
    <x v="5"/>
  </r>
  <r>
    <s v="ORD105989"/>
    <x v="0"/>
    <x v="3"/>
    <n v="3132.57"/>
    <n v="0.48"/>
    <n v="1503.6336000000001"/>
    <n v="1628.9364"/>
    <n v="1"/>
    <x v="382"/>
    <d v="2023-10-01T00:00:00"/>
    <x v="2"/>
    <x v="0"/>
    <n v="870.57"/>
    <x v="0"/>
  </r>
  <r>
    <s v="ORD106120"/>
    <x v="0"/>
    <x v="2"/>
    <n v="3133.19"/>
    <n v="0.05"/>
    <n v="156.65950000000001"/>
    <n v="2976.5304999999998"/>
    <n v="1"/>
    <x v="36"/>
    <d v="2024-06-25T00:00:00"/>
    <x v="1"/>
    <x v="0"/>
    <n v="655.36"/>
    <x v="3"/>
  </r>
  <r>
    <s v="ORD114547"/>
    <x v="2"/>
    <x v="1"/>
    <n v="3136.59"/>
    <n v="0.14000000000000001"/>
    <n v="439.12260000000003"/>
    <n v="2697.4674"/>
    <n v="1"/>
    <x v="393"/>
    <d v="2024-03-17T00:00:00"/>
    <x v="2"/>
    <x v="1"/>
    <n v="178.98"/>
    <x v="2"/>
  </r>
  <r>
    <s v="ORD113245"/>
    <x v="0"/>
    <x v="4"/>
    <n v="3141.06"/>
    <n v="0.42"/>
    <n v="1319.2451999999998"/>
    <n v="1821.8148000000001"/>
    <n v="1"/>
    <x v="410"/>
    <d v="2023-05-05T00:00:00"/>
    <x v="0"/>
    <x v="2"/>
    <n v="163.59"/>
    <x v="0"/>
  </r>
  <r>
    <s v="ORD108740"/>
    <x v="3"/>
    <x v="3"/>
    <n v="3142.84"/>
    <n v="0.33"/>
    <n v="1037.1372000000001"/>
    <n v="2105.7028"/>
    <n v="1"/>
    <x v="697"/>
    <d v="2024-05-23T00:00:00"/>
    <x v="0"/>
    <x v="1"/>
    <n v="843.08"/>
    <x v="1"/>
  </r>
  <r>
    <s v="ORD100271"/>
    <x v="3"/>
    <x v="3"/>
    <n v="3143.7"/>
    <n v="0.25"/>
    <n v="785.92499999999995"/>
    <n v="2357.7749999999996"/>
    <n v="1"/>
    <x v="148"/>
    <d v="2023-03-21T00:00:00"/>
    <x v="2"/>
    <x v="0"/>
    <n v="344.8"/>
    <x v="5"/>
  </r>
  <r>
    <s v="ORD101765"/>
    <x v="3"/>
    <x v="4"/>
    <n v="3149.9"/>
    <n v="0.14000000000000001"/>
    <n v="440.98600000000005"/>
    <n v="2708.9140000000002"/>
    <n v="1"/>
    <x v="264"/>
    <d v="2023-11-29T00:00:00"/>
    <x v="1"/>
    <x v="0"/>
    <n v="542.02"/>
    <x v="4"/>
  </r>
  <r>
    <s v="ORD103793"/>
    <x v="0"/>
    <x v="3"/>
    <n v="3152.74"/>
    <n v="0.2"/>
    <n v="630.548"/>
    <n v="2522.192"/>
    <n v="1"/>
    <x v="404"/>
    <d v="2024-07-27T00:00:00"/>
    <x v="1"/>
    <x v="1"/>
    <n v="715.9"/>
    <x v="2"/>
  </r>
  <r>
    <s v="ORD106962"/>
    <x v="1"/>
    <x v="2"/>
    <n v="3153.48"/>
    <n v="0.1"/>
    <n v="315.34800000000001"/>
    <n v="2838.1320000000001"/>
    <n v="1"/>
    <x v="659"/>
    <d v="2023-05-28T00:00:00"/>
    <x v="0"/>
    <x v="2"/>
    <n v="173.62"/>
    <x v="1"/>
  </r>
  <r>
    <s v="ORD111486"/>
    <x v="2"/>
    <x v="0"/>
    <n v="3156.09"/>
    <n v="0.01"/>
    <n v="31.560900000000004"/>
    <n v="3124.5291000000002"/>
    <n v="1"/>
    <x v="574"/>
    <d v="2023-07-06T00:00:00"/>
    <x v="0"/>
    <x v="2"/>
    <n v="911.81"/>
    <x v="5"/>
  </r>
  <r>
    <s v="ORD108241"/>
    <x v="2"/>
    <x v="2"/>
    <n v="3158.56"/>
    <n v="0.49"/>
    <n v="1547.6943999999999"/>
    <n v="1610.8656000000001"/>
    <n v="1"/>
    <x v="288"/>
    <d v="2024-09-22T00:00:00"/>
    <x v="2"/>
    <x v="2"/>
    <n v="233.14"/>
    <x v="2"/>
  </r>
  <r>
    <s v="ORD115247"/>
    <x v="1"/>
    <x v="2"/>
    <n v="3160.26"/>
    <n v="0.16"/>
    <n v="505.64160000000004"/>
    <n v="2654.6184000000003"/>
    <n v="1"/>
    <x v="211"/>
    <d v="2023-05-24T00:00:00"/>
    <x v="1"/>
    <x v="1"/>
    <n v="388.8"/>
    <x v="4"/>
  </r>
  <r>
    <s v="ORD114137"/>
    <x v="2"/>
    <x v="4"/>
    <n v="3161.17"/>
    <n v="0.2"/>
    <n v="632.23400000000004"/>
    <n v="2528.9360000000001"/>
    <n v="1"/>
    <x v="263"/>
    <d v="2023-06-24T00:00:00"/>
    <x v="1"/>
    <x v="1"/>
    <n v="915.85"/>
    <x v="4"/>
  </r>
  <r>
    <s v="ORD113159"/>
    <x v="0"/>
    <x v="2"/>
    <n v="3162.07"/>
    <n v="0.49"/>
    <n v="1549.4143000000001"/>
    <n v="1612.6557"/>
    <n v="1"/>
    <x v="462"/>
    <d v="2023-01-30T00:00:00"/>
    <x v="2"/>
    <x v="2"/>
    <n v="751.66"/>
    <x v="5"/>
  </r>
  <r>
    <s v="ORD114509"/>
    <x v="0"/>
    <x v="0"/>
    <n v="3168.3"/>
    <n v="0.09"/>
    <n v="285.14699999999999"/>
    <n v="2883.1530000000002"/>
    <n v="1"/>
    <x v="161"/>
    <d v="2024-03-19T00:00:00"/>
    <x v="1"/>
    <x v="0"/>
    <n v="715.17"/>
    <x v="1"/>
  </r>
  <r>
    <s v="ORD114430"/>
    <x v="3"/>
    <x v="1"/>
    <n v="3168.8"/>
    <n v="0.08"/>
    <n v="253.50400000000002"/>
    <n v="2915.2960000000003"/>
    <n v="1"/>
    <x v="154"/>
    <d v="2023-02-02T00:00:00"/>
    <x v="2"/>
    <x v="0"/>
    <n v="589.53"/>
    <x v="4"/>
  </r>
  <r>
    <s v="ORD114568"/>
    <x v="0"/>
    <x v="0"/>
    <n v="3171.27"/>
    <n v="0.47"/>
    <n v="1490.4968999999999"/>
    <n v="1680.7731000000001"/>
    <n v="1"/>
    <x v="301"/>
    <d v="2024-05-29T00:00:00"/>
    <x v="1"/>
    <x v="2"/>
    <n v="337.28"/>
    <x v="4"/>
  </r>
  <r>
    <s v="ORD109697"/>
    <x v="2"/>
    <x v="2"/>
    <n v="3178.24"/>
    <n v="0.35"/>
    <n v="1112.3839999999998"/>
    <n v="2065.8559999999998"/>
    <n v="1"/>
    <x v="564"/>
    <d v="2023-05-09T00:00:00"/>
    <x v="1"/>
    <x v="1"/>
    <n v="332.8"/>
    <x v="2"/>
  </r>
  <r>
    <s v="ORD107799"/>
    <x v="1"/>
    <x v="2"/>
    <n v="3178.3"/>
    <n v="0.22"/>
    <n v="699.226"/>
    <n v="2479.0740000000001"/>
    <n v="1"/>
    <x v="532"/>
    <d v="2024-01-20T00:00:00"/>
    <x v="0"/>
    <x v="2"/>
    <n v="457.07"/>
    <x v="3"/>
  </r>
  <r>
    <s v="ORD108552"/>
    <x v="2"/>
    <x v="3"/>
    <n v="3178.96"/>
    <n v="0.26"/>
    <n v="826.52960000000007"/>
    <n v="2352.4304000000002"/>
    <n v="1"/>
    <x v="542"/>
    <d v="2024-12-18T00:00:00"/>
    <x v="1"/>
    <x v="2"/>
    <n v="316"/>
    <x v="2"/>
  </r>
  <r>
    <s v="ORD113795"/>
    <x v="2"/>
    <x v="1"/>
    <n v="3206.61"/>
    <n v="0.09"/>
    <n v="288.5949"/>
    <n v="2918.0151000000001"/>
    <n v="1"/>
    <x v="83"/>
    <d v="2023-10-13T00:00:00"/>
    <x v="1"/>
    <x v="1"/>
    <n v="946.42"/>
    <x v="4"/>
  </r>
  <r>
    <s v="ORD115188"/>
    <x v="2"/>
    <x v="4"/>
    <n v="3210.76"/>
    <n v="0.03"/>
    <n v="96.322800000000001"/>
    <n v="3114.4372000000003"/>
    <n v="1"/>
    <x v="659"/>
    <d v="2023-06-01T00:00:00"/>
    <x v="0"/>
    <x v="2"/>
    <n v="393.24"/>
    <x v="3"/>
  </r>
  <r>
    <s v="ORD112530"/>
    <x v="2"/>
    <x v="1"/>
    <n v="3210.79"/>
    <n v="0.14000000000000001"/>
    <n v="449.51060000000001"/>
    <n v="2761.2793999999999"/>
    <n v="1"/>
    <x v="476"/>
    <d v="2023-02-21T00:00:00"/>
    <x v="1"/>
    <x v="1"/>
    <n v="400.18"/>
    <x v="3"/>
  </r>
  <r>
    <s v="ORD114900"/>
    <x v="1"/>
    <x v="2"/>
    <n v="3212.15"/>
    <n v="0.04"/>
    <n v="128.48600000000002"/>
    <n v="3083.6640000000002"/>
    <n v="1"/>
    <x v="142"/>
    <d v="2023-07-14T00:00:00"/>
    <x v="2"/>
    <x v="1"/>
    <n v="299.8"/>
    <x v="0"/>
  </r>
  <r>
    <s v="ORD113274"/>
    <x v="0"/>
    <x v="4"/>
    <n v="3216.55"/>
    <n v="0.13"/>
    <n v="418.15150000000006"/>
    <n v="2798.3985000000002"/>
    <n v="1"/>
    <x v="688"/>
    <d v="2024-06-18T00:00:00"/>
    <x v="0"/>
    <x v="0"/>
    <n v="643.53"/>
    <x v="5"/>
  </r>
  <r>
    <s v="ORD111488"/>
    <x v="1"/>
    <x v="0"/>
    <n v="3219.44"/>
    <n v="7.0000000000000007E-2"/>
    <n v="225.36080000000001"/>
    <n v="2994.0792000000001"/>
    <n v="1"/>
    <x v="700"/>
    <d v="2023-07-06T00:00:00"/>
    <x v="2"/>
    <x v="2"/>
    <n v="660.39"/>
    <x v="0"/>
  </r>
  <r>
    <s v="ORD108265"/>
    <x v="1"/>
    <x v="2"/>
    <n v="3237.4"/>
    <n v="0.25"/>
    <n v="809.35"/>
    <n v="2428.0500000000002"/>
    <n v="1"/>
    <x v="332"/>
    <d v="2024-05-11T00:00:00"/>
    <x v="1"/>
    <x v="2"/>
    <n v="368.63"/>
    <x v="2"/>
  </r>
  <r>
    <s v="ORD109746"/>
    <x v="0"/>
    <x v="4"/>
    <n v="3237.86"/>
    <n v="0.39"/>
    <n v="1262.7654"/>
    <n v="1975.0946000000001"/>
    <n v="1"/>
    <x v="381"/>
    <d v="2023-11-18T00:00:00"/>
    <x v="0"/>
    <x v="0"/>
    <n v="622.57000000000005"/>
    <x v="3"/>
  </r>
  <r>
    <s v="ORD113154"/>
    <x v="3"/>
    <x v="1"/>
    <n v="3241.69"/>
    <n v="0.18"/>
    <n v="583.50419999999997"/>
    <n v="2658.1858000000002"/>
    <n v="1"/>
    <x v="420"/>
    <d v="2024-08-29T00:00:00"/>
    <x v="2"/>
    <x v="1"/>
    <n v="368.74"/>
    <x v="5"/>
  </r>
  <r>
    <s v="ORD112047"/>
    <x v="3"/>
    <x v="3"/>
    <n v="3242.46"/>
    <n v="0.2"/>
    <n v="648.49200000000008"/>
    <n v="2593.9679999999998"/>
    <n v="1"/>
    <x v="724"/>
    <d v="2024-08-05T00:00:00"/>
    <x v="1"/>
    <x v="0"/>
    <n v="546.73"/>
    <x v="1"/>
  </r>
  <r>
    <s v="ORD105533"/>
    <x v="2"/>
    <x v="1"/>
    <n v="3246.6"/>
    <n v="0.32"/>
    <n v="1038.912"/>
    <n v="2207.6880000000001"/>
    <n v="1"/>
    <x v="285"/>
    <d v="2024-07-13T00:00:00"/>
    <x v="2"/>
    <x v="0"/>
    <n v="275.99"/>
    <x v="4"/>
  </r>
  <r>
    <s v="ORD106365"/>
    <x v="3"/>
    <x v="1"/>
    <n v="3248.51"/>
    <n v="0.28000000000000003"/>
    <n v="909.58280000000013"/>
    <n v="2338.9272000000001"/>
    <n v="1"/>
    <x v="218"/>
    <d v="2024-11-11T00:00:00"/>
    <x v="1"/>
    <x v="2"/>
    <n v="375.08"/>
    <x v="5"/>
  </r>
  <r>
    <s v="ORD114261"/>
    <x v="2"/>
    <x v="0"/>
    <n v="3249.08"/>
    <n v="0.43"/>
    <n v="1397.1043999999999"/>
    <n v="1851.9756"/>
    <n v="1"/>
    <x v="5"/>
    <d v="2024-10-08T00:00:00"/>
    <x v="2"/>
    <x v="2"/>
    <n v="349.97"/>
    <x v="2"/>
  </r>
  <r>
    <s v="ORD114799"/>
    <x v="1"/>
    <x v="2"/>
    <n v="3250.61"/>
    <n v="0.47"/>
    <n v="1527.7866999999999"/>
    <n v="1722.8233000000002"/>
    <n v="1"/>
    <x v="275"/>
    <d v="2024-12-12T00:00:00"/>
    <x v="2"/>
    <x v="0"/>
    <n v="392.35"/>
    <x v="1"/>
  </r>
  <r>
    <s v="ORD102722"/>
    <x v="3"/>
    <x v="4"/>
    <n v="3253.95"/>
    <n v="0.45"/>
    <n v="1464.2774999999999"/>
    <n v="1789.6724999999999"/>
    <n v="1"/>
    <x v="48"/>
    <d v="2024-05-10T00:00:00"/>
    <x v="1"/>
    <x v="0"/>
    <n v="421.15"/>
    <x v="4"/>
  </r>
  <r>
    <s v="ORD101736"/>
    <x v="1"/>
    <x v="0"/>
    <n v="3262"/>
    <n v="0.33"/>
    <n v="1076.46"/>
    <n v="2185.54"/>
    <n v="1"/>
    <x v="3"/>
    <d v="2023-03-06T00:00:00"/>
    <x v="2"/>
    <x v="2"/>
    <n v="838.56"/>
    <x v="4"/>
  </r>
  <r>
    <s v="ORD108562"/>
    <x v="1"/>
    <x v="2"/>
    <n v="3263.25"/>
    <n v="0.16"/>
    <n v="522.12"/>
    <n v="2741.13"/>
    <n v="1"/>
    <x v="42"/>
    <d v="2024-02-23T00:00:00"/>
    <x v="2"/>
    <x v="0"/>
    <n v="171.55"/>
    <x v="2"/>
  </r>
  <r>
    <s v="ORD106060"/>
    <x v="2"/>
    <x v="3"/>
    <n v="3264.16"/>
    <n v="0.33"/>
    <n v="1077.1728000000001"/>
    <n v="2186.9871999999996"/>
    <n v="1"/>
    <x v="536"/>
    <d v="2024-01-04T00:00:00"/>
    <x v="1"/>
    <x v="0"/>
    <n v="464.44"/>
    <x v="0"/>
  </r>
  <r>
    <s v="ORD107301"/>
    <x v="2"/>
    <x v="0"/>
    <n v="3266.18"/>
    <n v="0.12"/>
    <n v="391.94159999999999"/>
    <n v="2874.2383999999997"/>
    <n v="1"/>
    <x v="43"/>
    <d v="2024-12-28T00:00:00"/>
    <x v="2"/>
    <x v="0"/>
    <n v="790.46"/>
    <x v="0"/>
  </r>
  <r>
    <s v="ORD104408"/>
    <x v="3"/>
    <x v="1"/>
    <n v="3268.25"/>
    <n v="0.37"/>
    <n v="1209.2525000000001"/>
    <n v="2058.9974999999999"/>
    <n v="1"/>
    <x v="643"/>
    <d v="2024-06-12T00:00:00"/>
    <x v="2"/>
    <x v="2"/>
    <n v="311.14"/>
    <x v="1"/>
  </r>
  <r>
    <s v="ORD101780"/>
    <x v="2"/>
    <x v="0"/>
    <n v="3269.23"/>
    <n v="0.5"/>
    <n v="1634.615"/>
    <n v="1634.615"/>
    <n v="1"/>
    <x v="436"/>
    <d v="2024-10-25T00:00:00"/>
    <x v="2"/>
    <x v="2"/>
    <n v="362.81"/>
    <x v="3"/>
  </r>
  <r>
    <s v="ORD100638"/>
    <x v="2"/>
    <x v="3"/>
    <n v="3269.71"/>
    <n v="0.28999999999999998"/>
    <n v="948.21589999999992"/>
    <n v="2321.4940999999999"/>
    <n v="1"/>
    <x v="10"/>
    <d v="2023-12-17T00:00:00"/>
    <x v="0"/>
    <x v="1"/>
    <n v="763.96"/>
    <x v="2"/>
  </r>
  <r>
    <s v="ORD107461"/>
    <x v="0"/>
    <x v="3"/>
    <n v="3274.01"/>
    <n v="0.36"/>
    <n v="1178.6436000000001"/>
    <n v="2095.3663999999999"/>
    <n v="1"/>
    <x v="275"/>
    <d v="2024-12-13T00:00:00"/>
    <x v="1"/>
    <x v="1"/>
    <n v="194.13"/>
    <x v="5"/>
  </r>
  <r>
    <s v="ORD113794"/>
    <x v="2"/>
    <x v="1"/>
    <n v="3274.28"/>
    <n v="0.32"/>
    <n v="1047.7696000000001"/>
    <n v="2226.5104000000001"/>
    <n v="1"/>
    <x v="553"/>
    <d v="2023-10-05T00:00:00"/>
    <x v="1"/>
    <x v="0"/>
    <n v="545.22"/>
    <x v="2"/>
  </r>
  <r>
    <s v="ORD102954"/>
    <x v="2"/>
    <x v="2"/>
    <n v="3275.34"/>
    <n v="0.3"/>
    <n v="982.60199999999998"/>
    <n v="2292.7380000000003"/>
    <n v="1"/>
    <x v="646"/>
    <d v="2024-02-25T00:00:00"/>
    <x v="1"/>
    <x v="1"/>
    <n v="488.99"/>
    <x v="2"/>
  </r>
  <r>
    <s v="ORD110078"/>
    <x v="2"/>
    <x v="0"/>
    <n v="3276.79"/>
    <n v="0.05"/>
    <n v="163.83950000000002"/>
    <n v="3112.9504999999999"/>
    <n v="1"/>
    <x v="175"/>
    <d v="2023-08-24T00:00:00"/>
    <x v="2"/>
    <x v="1"/>
    <n v="332.23"/>
    <x v="2"/>
  </r>
  <r>
    <s v="ORD104907"/>
    <x v="1"/>
    <x v="1"/>
    <n v="3278.09"/>
    <n v="0.31"/>
    <n v="1016.2079"/>
    <n v="2261.8821000000003"/>
    <n v="1"/>
    <x v="288"/>
    <d v="2024-09-17T00:00:00"/>
    <x v="2"/>
    <x v="2"/>
    <n v="686.22"/>
    <x v="1"/>
  </r>
  <r>
    <s v="ORD108120"/>
    <x v="1"/>
    <x v="4"/>
    <n v="3279.63"/>
    <n v="0.13"/>
    <n v="426.3519"/>
    <n v="2853.2781"/>
    <n v="1"/>
    <x v="161"/>
    <d v="2024-03-23T00:00:00"/>
    <x v="2"/>
    <x v="1"/>
    <n v="745.18"/>
    <x v="2"/>
  </r>
  <r>
    <s v="ORD106119"/>
    <x v="3"/>
    <x v="0"/>
    <n v="3280.4"/>
    <n v="0.26"/>
    <n v="852.904"/>
    <n v="2427.4960000000001"/>
    <n v="1"/>
    <x v="689"/>
    <d v="2024-12-24T00:00:00"/>
    <x v="1"/>
    <x v="0"/>
    <n v="370.06"/>
    <x v="2"/>
  </r>
  <r>
    <s v="ORD100353"/>
    <x v="3"/>
    <x v="3"/>
    <n v="3284.02"/>
    <n v="0.22"/>
    <n v="722.48440000000005"/>
    <n v="2561.5356000000002"/>
    <n v="1"/>
    <x v="653"/>
    <d v="2024-03-20T00:00:00"/>
    <x v="1"/>
    <x v="0"/>
    <n v="399.43"/>
    <x v="5"/>
  </r>
  <r>
    <s v="ORD100473"/>
    <x v="3"/>
    <x v="2"/>
    <n v="3284.86"/>
    <n v="0.21"/>
    <n v="689.82060000000001"/>
    <n v="2595.0394000000001"/>
    <n v="1"/>
    <x v="612"/>
    <d v="2023-03-04T00:00:00"/>
    <x v="1"/>
    <x v="0"/>
    <n v="512.98"/>
    <x v="4"/>
  </r>
  <r>
    <s v="ORD111924"/>
    <x v="2"/>
    <x v="1"/>
    <n v="3287.56"/>
    <n v="0.22"/>
    <n v="723.26319999999998"/>
    <n v="2564.2968000000001"/>
    <n v="1"/>
    <x v="58"/>
    <d v="2024-01-24T00:00:00"/>
    <x v="2"/>
    <x v="0"/>
    <n v="359.77"/>
    <x v="5"/>
  </r>
  <r>
    <s v="ORD112222"/>
    <x v="1"/>
    <x v="0"/>
    <n v="3288"/>
    <n v="0.35"/>
    <n v="1150.8"/>
    <n v="2137.1999999999998"/>
    <n v="1"/>
    <x v="137"/>
    <d v="2023-01-23T00:00:00"/>
    <x v="0"/>
    <x v="2"/>
    <n v="599.5"/>
    <x v="1"/>
  </r>
  <r>
    <s v="ORD114245"/>
    <x v="2"/>
    <x v="4"/>
    <n v="3291.7"/>
    <n v="0.04"/>
    <n v="131.66800000000001"/>
    <n v="3160.0319999999997"/>
    <n v="1"/>
    <x v="63"/>
    <d v="2024-02-20T00:00:00"/>
    <x v="1"/>
    <x v="2"/>
    <n v="662.46"/>
    <x v="2"/>
  </r>
  <r>
    <s v="ORD100016"/>
    <x v="3"/>
    <x v="3"/>
    <n v="3292.32"/>
    <n v="0.05"/>
    <n v="164.61600000000001"/>
    <n v="3127.7040000000002"/>
    <n v="1"/>
    <x v="521"/>
    <d v="2023-04-27T00:00:00"/>
    <x v="1"/>
    <x v="1"/>
    <n v="504.83"/>
    <x v="2"/>
  </r>
  <r>
    <s v="ORD111468"/>
    <x v="1"/>
    <x v="0"/>
    <n v="3297.91"/>
    <n v="0.15"/>
    <n v="494.68649999999997"/>
    <n v="2803.2235000000001"/>
    <n v="1"/>
    <x v="144"/>
    <d v="2023-06-01T00:00:00"/>
    <x v="1"/>
    <x v="2"/>
    <n v="178.41"/>
    <x v="0"/>
  </r>
  <r>
    <s v="ORD103098"/>
    <x v="2"/>
    <x v="2"/>
    <n v="3300.37"/>
    <n v="0.27"/>
    <n v="891.09990000000005"/>
    <n v="2409.2700999999997"/>
    <n v="1"/>
    <x v="542"/>
    <d v="2024-12-20T00:00:00"/>
    <x v="1"/>
    <x v="1"/>
    <n v="852"/>
    <x v="4"/>
  </r>
  <r>
    <s v="ORD100806"/>
    <x v="3"/>
    <x v="3"/>
    <n v="3300.6"/>
    <n v="0.5"/>
    <n v="1650.3"/>
    <n v="1650.3"/>
    <n v="1"/>
    <x v="370"/>
    <d v="2024-09-10T00:00:00"/>
    <x v="0"/>
    <x v="1"/>
    <n v="814.77"/>
    <x v="2"/>
  </r>
  <r>
    <s v="ORD106515"/>
    <x v="1"/>
    <x v="2"/>
    <n v="3302.52"/>
    <n v="0.49"/>
    <n v="1618.2348"/>
    <n v="1684.2852"/>
    <n v="1"/>
    <x v="17"/>
    <d v="2024-05-05T00:00:00"/>
    <x v="2"/>
    <x v="2"/>
    <n v="287.95999999999998"/>
    <x v="5"/>
  </r>
  <r>
    <s v="ORD103361"/>
    <x v="2"/>
    <x v="3"/>
    <n v="3305.48"/>
    <n v="0.5"/>
    <n v="1652.74"/>
    <n v="1652.74"/>
    <n v="1"/>
    <x v="518"/>
    <d v="2024-11-14T00:00:00"/>
    <x v="1"/>
    <x v="1"/>
    <n v="332.74"/>
    <x v="4"/>
  </r>
  <r>
    <s v="ORD100709"/>
    <x v="3"/>
    <x v="0"/>
    <n v="3306.36"/>
    <n v="0.27"/>
    <n v="892.71720000000005"/>
    <n v="2413.6428000000001"/>
    <n v="1"/>
    <x v="548"/>
    <d v="2024-11-29T00:00:00"/>
    <x v="2"/>
    <x v="2"/>
    <n v="523.4"/>
    <x v="5"/>
  </r>
  <r>
    <s v="ORD113031"/>
    <x v="2"/>
    <x v="2"/>
    <n v="3306.92"/>
    <n v="0.37"/>
    <n v="1223.5604000000001"/>
    <n v="2083.3595999999998"/>
    <n v="1"/>
    <x v="560"/>
    <d v="2024-05-12T00:00:00"/>
    <x v="0"/>
    <x v="0"/>
    <n v="216.74"/>
    <x v="2"/>
  </r>
  <r>
    <s v="ORD107076"/>
    <x v="1"/>
    <x v="2"/>
    <n v="3307.8"/>
    <n v="0.15"/>
    <n v="496.17"/>
    <n v="2811.63"/>
    <n v="1"/>
    <x v="619"/>
    <d v="2024-09-15T00:00:00"/>
    <x v="1"/>
    <x v="1"/>
    <n v="766.08"/>
    <x v="1"/>
  </r>
  <r>
    <s v="ORD113312"/>
    <x v="2"/>
    <x v="1"/>
    <n v="3308.71"/>
    <n v="0.1"/>
    <n v="330.87100000000004"/>
    <n v="2977.8389999999999"/>
    <n v="1"/>
    <x v="558"/>
    <d v="2023-02-12T00:00:00"/>
    <x v="1"/>
    <x v="2"/>
    <n v="887.52"/>
    <x v="4"/>
  </r>
  <r>
    <s v="ORD114234"/>
    <x v="1"/>
    <x v="3"/>
    <n v="3314.9"/>
    <n v="0.21"/>
    <n v="696.12900000000002"/>
    <n v="2618.7710000000002"/>
    <n v="1"/>
    <x v="195"/>
    <d v="2023-02-23T00:00:00"/>
    <x v="1"/>
    <x v="0"/>
    <n v="784.49"/>
    <x v="3"/>
  </r>
  <r>
    <s v="ORD106867"/>
    <x v="2"/>
    <x v="0"/>
    <n v="3315.24"/>
    <n v="0.06"/>
    <n v="198.91439999999997"/>
    <n v="3116.3255999999997"/>
    <n v="1"/>
    <x v="631"/>
    <d v="2024-09-02T00:00:00"/>
    <x v="1"/>
    <x v="2"/>
    <n v="629.66999999999996"/>
    <x v="5"/>
  </r>
  <r>
    <s v="ORD101561"/>
    <x v="3"/>
    <x v="0"/>
    <n v="3315.62"/>
    <n v="0.35"/>
    <n v="1160.4669999999999"/>
    <n v="2155.1530000000002"/>
    <n v="1"/>
    <x v="493"/>
    <d v="2024-03-07T00:00:00"/>
    <x v="2"/>
    <x v="1"/>
    <n v="916.74"/>
    <x v="4"/>
  </r>
  <r>
    <s v="ORD103912"/>
    <x v="1"/>
    <x v="3"/>
    <n v="3317.85"/>
    <n v="0.41"/>
    <n v="1360.3184999999999"/>
    <n v="1957.5315000000001"/>
    <n v="1"/>
    <x v="289"/>
    <d v="2024-01-30T00:00:00"/>
    <x v="1"/>
    <x v="2"/>
    <n v="204.87"/>
    <x v="5"/>
  </r>
  <r>
    <s v="ORD109867"/>
    <x v="3"/>
    <x v="3"/>
    <n v="3322.51"/>
    <n v="0.45"/>
    <n v="1495.1295000000002"/>
    <n v="1827.3805"/>
    <n v="1"/>
    <x v="703"/>
    <d v="2023-06-08T00:00:00"/>
    <x v="1"/>
    <x v="2"/>
    <n v="816.77"/>
    <x v="3"/>
  </r>
  <r>
    <s v="ORD107243"/>
    <x v="0"/>
    <x v="2"/>
    <n v="3324.06"/>
    <n v="0.1"/>
    <n v="332.40600000000001"/>
    <n v="2991.654"/>
    <n v="1"/>
    <x v="229"/>
    <d v="2023-07-30T00:00:00"/>
    <x v="2"/>
    <x v="1"/>
    <n v="702.67"/>
    <x v="1"/>
  </r>
  <r>
    <s v="ORD108560"/>
    <x v="2"/>
    <x v="3"/>
    <n v="3325.13"/>
    <n v="0.28999999999999998"/>
    <n v="964.28769999999997"/>
    <n v="2360.8423000000003"/>
    <n v="1"/>
    <x v="0"/>
    <d v="2023-11-12T00:00:00"/>
    <x v="0"/>
    <x v="0"/>
    <n v="167.79"/>
    <x v="3"/>
  </r>
  <r>
    <s v="ORD103142"/>
    <x v="0"/>
    <x v="1"/>
    <n v="3327.38"/>
    <n v="0.04"/>
    <n v="133.09520000000001"/>
    <n v="3194.2847999999999"/>
    <n v="1"/>
    <x v="295"/>
    <d v="2024-03-10T00:00:00"/>
    <x v="0"/>
    <x v="1"/>
    <n v="909.43"/>
    <x v="3"/>
  </r>
  <r>
    <s v="ORD106954"/>
    <x v="0"/>
    <x v="0"/>
    <n v="3338.04"/>
    <n v="0.14000000000000001"/>
    <n v="467.32560000000007"/>
    <n v="2870.7143999999998"/>
    <n v="1"/>
    <x v="540"/>
    <d v="2024-01-14T00:00:00"/>
    <x v="1"/>
    <x v="2"/>
    <n v="915.3"/>
    <x v="1"/>
  </r>
  <r>
    <s v="ORD100518"/>
    <x v="3"/>
    <x v="2"/>
    <n v="3341.86"/>
    <n v="0.2"/>
    <n v="668.37200000000007"/>
    <n v="2673.4880000000003"/>
    <n v="1"/>
    <x v="211"/>
    <d v="2023-05-25T00:00:00"/>
    <x v="2"/>
    <x v="1"/>
    <n v="911.78"/>
    <x v="4"/>
  </r>
  <r>
    <s v="ORD114963"/>
    <x v="1"/>
    <x v="0"/>
    <n v="3343.2"/>
    <n v="0.04"/>
    <n v="133.72800000000001"/>
    <n v="3209.4719999999998"/>
    <n v="1"/>
    <x v="64"/>
    <d v="2024-09-05T00:00:00"/>
    <x v="0"/>
    <x v="2"/>
    <n v="230.11"/>
    <x v="3"/>
  </r>
  <r>
    <s v="ORD103671"/>
    <x v="2"/>
    <x v="2"/>
    <n v="3350.68"/>
    <n v="0.45"/>
    <n v="1507.806"/>
    <n v="1842.8739999999998"/>
    <n v="1"/>
    <x v="60"/>
    <d v="2023-11-19T00:00:00"/>
    <x v="1"/>
    <x v="2"/>
    <n v="349"/>
    <x v="5"/>
  </r>
  <r>
    <s v="ORD111874"/>
    <x v="2"/>
    <x v="1"/>
    <n v="3351.18"/>
    <n v="0.3"/>
    <n v="1005.3539999999999"/>
    <n v="2345.826"/>
    <n v="1"/>
    <x v="18"/>
    <d v="2024-11-08T00:00:00"/>
    <x v="2"/>
    <x v="0"/>
    <n v="201.47"/>
    <x v="1"/>
  </r>
  <r>
    <s v="ORD101040"/>
    <x v="1"/>
    <x v="4"/>
    <n v="3351.59"/>
    <n v="0.05"/>
    <n v="167.57950000000002"/>
    <n v="3184.0105000000003"/>
    <n v="1"/>
    <x v="178"/>
    <d v="2023-01-21T00:00:00"/>
    <x v="1"/>
    <x v="1"/>
    <n v="991.12"/>
    <x v="2"/>
  </r>
  <r>
    <s v="ORD106419"/>
    <x v="1"/>
    <x v="2"/>
    <n v="3352.98"/>
    <n v="0.36"/>
    <n v="1207.0727999999999"/>
    <n v="2145.9072000000001"/>
    <n v="1"/>
    <x v="304"/>
    <d v="2024-03-26T00:00:00"/>
    <x v="2"/>
    <x v="0"/>
    <n v="660.42"/>
    <x v="3"/>
  </r>
  <r>
    <s v="ORD101275"/>
    <x v="3"/>
    <x v="3"/>
    <n v="3356.67"/>
    <n v="0.2"/>
    <n v="671.33400000000006"/>
    <n v="2685.3360000000002"/>
    <n v="1"/>
    <x v="437"/>
    <d v="2023-12-17T00:00:00"/>
    <x v="1"/>
    <x v="0"/>
    <n v="381.34"/>
    <x v="3"/>
  </r>
  <r>
    <s v="ORD107274"/>
    <x v="1"/>
    <x v="3"/>
    <n v="3357.73"/>
    <n v="0.06"/>
    <n v="201.46379999999999"/>
    <n v="3156.2662"/>
    <n v="1"/>
    <x v="169"/>
    <d v="2023-10-17T00:00:00"/>
    <x v="2"/>
    <x v="1"/>
    <n v="388.55"/>
    <x v="5"/>
  </r>
  <r>
    <s v="ORD111867"/>
    <x v="3"/>
    <x v="1"/>
    <n v="3363.83"/>
    <n v="0.22"/>
    <n v="740.04259999999999"/>
    <n v="2623.7874000000002"/>
    <n v="1"/>
    <x v="617"/>
    <d v="2024-10-06T00:00:00"/>
    <x v="1"/>
    <x v="1"/>
    <n v="907.53"/>
    <x v="2"/>
  </r>
  <r>
    <s v="ORD105316"/>
    <x v="3"/>
    <x v="4"/>
    <n v="3365.75"/>
    <n v="0.01"/>
    <n v="33.657499999999999"/>
    <n v="3332.0925000000002"/>
    <n v="1"/>
    <x v="266"/>
    <d v="2023-01-04T00:00:00"/>
    <x v="2"/>
    <x v="0"/>
    <n v="917.28"/>
    <x v="4"/>
  </r>
  <r>
    <s v="ORD105181"/>
    <x v="1"/>
    <x v="2"/>
    <n v="3371.11"/>
    <n v="0.47"/>
    <n v="1584.4216999999999"/>
    <n v="1786.6883000000003"/>
    <n v="1"/>
    <x v="403"/>
    <d v="2024-04-11T00:00:00"/>
    <x v="1"/>
    <x v="0"/>
    <n v="822.78"/>
    <x v="1"/>
  </r>
  <r>
    <s v="ORD100261"/>
    <x v="2"/>
    <x v="2"/>
    <n v="3371.52"/>
    <n v="0.37"/>
    <n v="1247.4623999999999"/>
    <n v="2124.0576000000001"/>
    <n v="1"/>
    <x v="671"/>
    <d v="2024-10-18T00:00:00"/>
    <x v="1"/>
    <x v="1"/>
    <n v="531.95000000000005"/>
    <x v="0"/>
  </r>
  <r>
    <s v="ORD110095"/>
    <x v="2"/>
    <x v="2"/>
    <n v="3372.55"/>
    <n v="0.41"/>
    <n v="1382.7455"/>
    <n v="1989.8045000000002"/>
    <n v="1"/>
    <x v="5"/>
    <d v="2024-10-05T00:00:00"/>
    <x v="2"/>
    <x v="1"/>
    <n v="191.13"/>
    <x v="5"/>
  </r>
  <r>
    <s v="ORD109705"/>
    <x v="1"/>
    <x v="1"/>
    <n v="3372.67"/>
    <n v="0.41"/>
    <n v="1382.7946999999999"/>
    <n v="1989.8753000000002"/>
    <n v="1"/>
    <x v="462"/>
    <d v="2023-01-29T00:00:00"/>
    <x v="2"/>
    <x v="1"/>
    <n v="471.87"/>
    <x v="2"/>
  </r>
  <r>
    <s v="ORD106558"/>
    <x v="1"/>
    <x v="3"/>
    <n v="3376.66"/>
    <n v="0.32"/>
    <n v="1080.5311999999999"/>
    <n v="2296.1288"/>
    <n v="1"/>
    <x v="277"/>
    <d v="2024-07-25T00:00:00"/>
    <x v="1"/>
    <x v="2"/>
    <n v="275.64999999999998"/>
    <x v="4"/>
  </r>
  <r>
    <s v="ORD103046"/>
    <x v="2"/>
    <x v="1"/>
    <n v="3380.21"/>
    <n v="0.49"/>
    <n v="1656.3028999999999"/>
    <n v="1723.9071000000001"/>
    <n v="1"/>
    <x v="36"/>
    <d v="2024-06-25T00:00:00"/>
    <x v="0"/>
    <x v="0"/>
    <n v="354.71"/>
    <x v="1"/>
  </r>
  <r>
    <s v="ORD106406"/>
    <x v="2"/>
    <x v="0"/>
    <n v="3383.85"/>
    <n v="0.4"/>
    <n v="1353.54"/>
    <n v="2030.31"/>
    <n v="1"/>
    <x v="111"/>
    <d v="2024-12-24T00:00:00"/>
    <x v="0"/>
    <x v="1"/>
    <n v="568.96"/>
    <x v="0"/>
  </r>
  <r>
    <s v="ORD106858"/>
    <x v="2"/>
    <x v="1"/>
    <n v="3386.78"/>
    <n v="0.34"/>
    <n v="1151.5052000000001"/>
    <n v="2235.2748000000001"/>
    <n v="1"/>
    <x v="44"/>
    <d v="2023-09-21T00:00:00"/>
    <x v="0"/>
    <x v="0"/>
    <n v="1006.02"/>
    <x v="3"/>
  </r>
  <r>
    <s v="ORD108917"/>
    <x v="3"/>
    <x v="2"/>
    <n v="3387.87"/>
    <n v="0.35"/>
    <n v="1185.7544999999998"/>
    <n v="2202.1154999999999"/>
    <n v="1"/>
    <x v="192"/>
    <d v="2023-05-23T00:00:00"/>
    <x v="2"/>
    <x v="1"/>
    <n v="813.82"/>
    <x v="5"/>
  </r>
  <r>
    <s v="ORD107527"/>
    <x v="1"/>
    <x v="1"/>
    <n v="3387.99"/>
    <n v="0.49"/>
    <n v="1660.1150999999998"/>
    <n v="1727.8749"/>
    <n v="1"/>
    <x v="320"/>
    <d v="2023-08-29T00:00:00"/>
    <x v="2"/>
    <x v="2"/>
    <n v="209.34"/>
    <x v="3"/>
  </r>
  <r>
    <s v="ORD104903"/>
    <x v="0"/>
    <x v="4"/>
    <n v="3389.95"/>
    <n v="0.04"/>
    <n v="135.59799999999998"/>
    <n v="3254.3519999999999"/>
    <n v="1"/>
    <x v="459"/>
    <d v="2024-01-17T00:00:00"/>
    <x v="1"/>
    <x v="2"/>
    <n v="879.62"/>
    <x v="1"/>
  </r>
  <r>
    <s v="ORD107130"/>
    <x v="1"/>
    <x v="2"/>
    <n v="3390.39"/>
    <n v="0.31"/>
    <n v="1051.0209"/>
    <n v="2339.3690999999999"/>
    <n v="1"/>
    <x v="374"/>
    <d v="2023-10-20T00:00:00"/>
    <x v="0"/>
    <x v="0"/>
    <n v="327.52"/>
    <x v="1"/>
  </r>
  <r>
    <s v="ORD111441"/>
    <x v="3"/>
    <x v="4"/>
    <n v="3390.67"/>
    <n v="0.44"/>
    <n v="1491.8948"/>
    <n v="1898.7752"/>
    <n v="1"/>
    <x v="376"/>
    <d v="2023-04-10T00:00:00"/>
    <x v="2"/>
    <x v="2"/>
    <n v="404.01"/>
    <x v="4"/>
  </r>
  <r>
    <s v="ORD107677"/>
    <x v="2"/>
    <x v="2"/>
    <n v="3393.56"/>
    <n v="0.17"/>
    <n v="576.90520000000004"/>
    <n v="2816.6547999999998"/>
    <n v="1"/>
    <x v="432"/>
    <d v="2024-07-07T00:00:00"/>
    <x v="1"/>
    <x v="2"/>
    <n v="761.9"/>
    <x v="2"/>
  </r>
  <r>
    <s v="ORD110679"/>
    <x v="1"/>
    <x v="3"/>
    <n v="3396.02"/>
    <n v="0.08"/>
    <n v="271.6816"/>
    <n v="3124.3384000000001"/>
    <n v="1"/>
    <x v="387"/>
    <d v="2024-09-21T00:00:00"/>
    <x v="1"/>
    <x v="0"/>
    <n v="570.92999999999995"/>
    <x v="5"/>
  </r>
  <r>
    <s v="ORD114970"/>
    <x v="1"/>
    <x v="4"/>
    <n v="3396.75"/>
    <n v="0.05"/>
    <n v="169.83750000000001"/>
    <n v="3226.9124999999999"/>
    <n v="1"/>
    <x v="262"/>
    <d v="2023-06-06T00:00:00"/>
    <x v="2"/>
    <x v="2"/>
    <n v="989.57"/>
    <x v="0"/>
  </r>
  <r>
    <s v="ORD108282"/>
    <x v="3"/>
    <x v="4"/>
    <n v="3397.38"/>
    <n v="0.04"/>
    <n v="135.89520000000002"/>
    <n v="3261.4848000000002"/>
    <n v="1"/>
    <x v="1"/>
    <d v="2023-09-14T00:00:00"/>
    <x v="2"/>
    <x v="1"/>
    <n v="973.15"/>
    <x v="2"/>
  </r>
  <r>
    <s v="ORD101910"/>
    <x v="3"/>
    <x v="0"/>
    <n v="3398.28"/>
    <n v="0.16"/>
    <n v="543.72480000000007"/>
    <n v="2854.5552000000002"/>
    <n v="1"/>
    <x v="45"/>
    <d v="2023-05-30T00:00:00"/>
    <x v="2"/>
    <x v="0"/>
    <n v="262.72000000000003"/>
    <x v="4"/>
  </r>
  <r>
    <s v="ORD111777"/>
    <x v="2"/>
    <x v="2"/>
    <n v="3398.34"/>
    <n v="0.3"/>
    <n v="1019.502"/>
    <n v="2378.8380000000002"/>
    <n v="1"/>
    <x v="668"/>
    <d v="2023-03-11T00:00:00"/>
    <x v="2"/>
    <x v="0"/>
    <n v="941.34"/>
    <x v="5"/>
  </r>
  <r>
    <s v="ORD100635"/>
    <x v="2"/>
    <x v="0"/>
    <n v="3399.45"/>
    <n v="0.17"/>
    <n v="577.90650000000005"/>
    <n v="2821.5434999999998"/>
    <n v="1"/>
    <x v="660"/>
    <d v="2023-01-07T00:00:00"/>
    <x v="2"/>
    <x v="2"/>
    <n v="339.22"/>
    <x v="1"/>
  </r>
  <r>
    <s v="ORD114644"/>
    <x v="1"/>
    <x v="1"/>
    <n v="3400.13"/>
    <n v="0.27"/>
    <n v="918.03510000000006"/>
    <n v="2482.0949000000001"/>
    <n v="1"/>
    <x v="282"/>
    <d v="2023-12-10T00:00:00"/>
    <x v="0"/>
    <x v="2"/>
    <n v="479.79"/>
    <x v="0"/>
  </r>
  <r>
    <s v="ORD109079"/>
    <x v="0"/>
    <x v="3"/>
    <n v="3401.95"/>
    <n v="0.36"/>
    <n v="1224.702"/>
    <n v="2177.2479999999996"/>
    <n v="1"/>
    <x v="482"/>
    <d v="2023-03-22T00:00:00"/>
    <x v="1"/>
    <x v="2"/>
    <n v="1007.74"/>
    <x v="4"/>
  </r>
  <r>
    <s v="ORD105748"/>
    <x v="3"/>
    <x v="4"/>
    <n v="3402.05"/>
    <n v="0.16"/>
    <n v="544.32800000000009"/>
    <n v="2857.7220000000002"/>
    <n v="1"/>
    <x v="49"/>
    <d v="2024-12-15T00:00:00"/>
    <x v="1"/>
    <x v="2"/>
    <n v="201.48"/>
    <x v="3"/>
  </r>
  <r>
    <s v="ORD107235"/>
    <x v="1"/>
    <x v="2"/>
    <n v="3402.73"/>
    <n v="0.08"/>
    <n v="272.21840000000003"/>
    <n v="3130.5115999999998"/>
    <n v="1"/>
    <x v="606"/>
    <d v="2024-10-20T00:00:00"/>
    <x v="0"/>
    <x v="2"/>
    <n v="1011.65"/>
    <x v="3"/>
  </r>
  <r>
    <s v="ORD101593"/>
    <x v="3"/>
    <x v="1"/>
    <n v="3403.84"/>
    <n v="0.26"/>
    <n v="884.99840000000006"/>
    <n v="2518.8416000000002"/>
    <n v="1"/>
    <x v="120"/>
    <d v="2023-05-10T00:00:00"/>
    <x v="1"/>
    <x v="0"/>
    <n v="863.89"/>
    <x v="0"/>
  </r>
  <r>
    <s v="ORD105098"/>
    <x v="2"/>
    <x v="3"/>
    <n v="3405.76"/>
    <n v="0.25"/>
    <n v="851.44"/>
    <n v="2554.3200000000002"/>
    <n v="1"/>
    <x v="28"/>
    <d v="2024-01-09T00:00:00"/>
    <x v="2"/>
    <x v="1"/>
    <n v="706.15"/>
    <x v="2"/>
  </r>
  <r>
    <s v="ORD100836"/>
    <x v="0"/>
    <x v="4"/>
    <n v="3410.98"/>
    <n v="0.12"/>
    <n v="409.31759999999997"/>
    <n v="3001.6624000000002"/>
    <n v="1"/>
    <x v="363"/>
    <d v="2023-12-01T00:00:00"/>
    <x v="1"/>
    <x v="1"/>
    <n v="235.62"/>
    <x v="5"/>
  </r>
  <r>
    <s v="ORD106190"/>
    <x v="3"/>
    <x v="4"/>
    <n v="3416.32"/>
    <n v="0.18"/>
    <n v="614.93759999999997"/>
    <n v="2801.3824000000004"/>
    <n v="1"/>
    <x v="212"/>
    <d v="2023-05-16T00:00:00"/>
    <x v="2"/>
    <x v="1"/>
    <n v="396.71"/>
    <x v="5"/>
  </r>
  <r>
    <s v="ORD108791"/>
    <x v="3"/>
    <x v="2"/>
    <n v="3416.76"/>
    <n v="0.47"/>
    <n v="1605.8771999999999"/>
    <n v="1810.8828000000003"/>
    <n v="1"/>
    <x v="498"/>
    <d v="2024-09-11T00:00:00"/>
    <x v="0"/>
    <x v="2"/>
    <n v="329.51"/>
    <x v="4"/>
  </r>
  <r>
    <s v="ORD107392"/>
    <x v="0"/>
    <x v="4"/>
    <n v="3418.1"/>
    <n v="0.38"/>
    <n v="1298.8779999999999"/>
    <n v="2119.2219999999998"/>
    <n v="1"/>
    <x v="428"/>
    <d v="2023-03-25T00:00:00"/>
    <x v="2"/>
    <x v="0"/>
    <n v="980.13"/>
    <x v="5"/>
  </r>
  <r>
    <s v="ORD102374"/>
    <x v="2"/>
    <x v="0"/>
    <n v="3419.39"/>
    <n v="0.23"/>
    <n v="786.4597"/>
    <n v="2632.9303"/>
    <n v="1"/>
    <x v="705"/>
    <d v="2023-04-12T00:00:00"/>
    <x v="1"/>
    <x v="1"/>
    <n v="674.36"/>
    <x v="2"/>
  </r>
  <r>
    <s v="ORD100830"/>
    <x v="1"/>
    <x v="2"/>
    <n v="3420.07"/>
    <n v="0.39"/>
    <n v="1333.8273000000002"/>
    <n v="2086.2426999999998"/>
    <n v="1"/>
    <x v="538"/>
    <d v="2024-12-07T00:00:00"/>
    <x v="2"/>
    <x v="1"/>
    <n v="701.25"/>
    <x v="2"/>
  </r>
  <r>
    <s v="ORD104402"/>
    <x v="2"/>
    <x v="2"/>
    <n v="3421.12"/>
    <n v="0.22"/>
    <n v="752.64639999999997"/>
    <n v="2668.4735999999998"/>
    <n v="1"/>
    <x v="407"/>
    <d v="2024-12-08T00:00:00"/>
    <x v="2"/>
    <x v="2"/>
    <n v="953.78"/>
    <x v="5"/>
  </r>
  <r>
    <s v="ORD109357"/>
    <x v="2"/>
    <x v="4"/>
    <n v="3422.45"/>
    <n v="0.31"/>
    <n v="1060.9594999999999"/>
    <n v="2361.4904999999999"/>
    <n v="1"/>
    <x v="285"/>
    <d v="2024-07-15T00:00:00"/>
    <x v="1"/>
    <x v="2"/>
    <n v="225.43"/>
    <x v="1"/>
  </r>
  <r>
    <s v="ORD110216"/>
    <x v="3"/>
    <x v="4"/>
    <n v="3426.61"/>
    <n v="0.44"/>
    <n v="1507.7084"/>
    <n v="1918.9016000000001"/>
    <n v="1"/>
    <x v="29"/>
    <d v="2023-02-14T00:00:00"/>
    <x v="0"/>
    <x v="0"/>
    <n v="717.97"/>
    <x v="0"/>
  </r>
  <r>
    <s v="ORD103433"/>
    <x v="0"/>
    <x v="2"/>
    <n v="3430.25"/>
    <n v="0.36"/>
    <n v="1234.8899999999999"/>
    <n v="2195.36"/>
    <n v="1"/>
    <x v="243"/>
    <d v="2024-01-28T00:00:00"/>
    <x v="2"/>
    <x v="2"/>
    <n v="301.33"/>
    <x v="3"/>
  </r>
  <r>
    <s v="ORD110904"/>
    <x v="2"/>
    <x v="2"/>
    <n v="3433.64"/>
    <n v="0.18"/>
    <n v="618.0551999999999"/>
    <n v="2815.5848000000001"/>
    <n v="1"/>
    <x v="124"/>
    <d v="2023-09-21T00:00:00"/>
    <x v="0"/>
    <x v="2"/>
    <n v="921.19"/>
    <x v="1"/>
  </r>
  <r>
    <s v="ORD104453"/>
    <x v="2"/>
    <x v="4"/>
    <n v="3434.69"/>
    <n v="0.46"/>
    <n v="1579.9574"/>
    <n v="1854.7326"/>
    <n v="1"/>
    <x v="229"/>
    <d v="2023-08-01T00:00:00"/>
    <x v="2"/>
    <x v="0"/>
    <n v="418.7"/>
    <x v="4"/>
  </r>
  <r>
    <s v="ORD105491"/>
    <x v="0"/>
    <x v="4"/>
    <n v="3435.36"/>
    <n v="0.37"/>
    <n v="1271.0832"/>
    <n v="2164.2768000000001"/>
    <n v="1"/>
    <x v="207"/>
    <d v="2023-06-20T00:00:00"/>
    <x v="2"/>
    <x v="1"/>
    <n v="631.58000000000004"/>
    <x v="3"/>
  </r>
  <r>
    <s v="ORD114482"/>
    <x v="3"/>
    <x v="3"/>
    <n v="3435.58"/>
    <n v="0.47"/>
    <n v="1614.7225999999998"/>
    <n v="1820.8574000000001"/>
    <n v="1"/>
    <x v="456"/>
    <d v="2023-04-12T00:00:00"/>
    <x v="2"/>
    <x v="2"/>
    <n v="250.13"/>
    <x v="4"/>
  </r>
  <r>
    <s v="ORD107458"/>
    <x v="3"/>
    <x v="3"/>
    <n v="3439.38"/>
    <n v="0.46"/>
    <n v="1582.1148000000001"/>
    <n v="1857.2652"/>
    <n v="1"/>
    <x v="174"/>
    <d v="2024-11-14T00:00:00"/>
    <x v="1"/>
    <x v="0"/>
    <n v="217.04"/>
    <x v="0"/>
  </r>
  <r>
    <s v="ORD103081"/>
    <x v="0"/>
    <x v="4"/>
    <n v="3439.5"/>
    <n v="0.49"/>
    <n v="1685.355"/>
    <n v="1754.145"/>
    <n v="1"/>
    <x v="300"/>
    <d v="2023-08-10T00:00:00"/>
    <x v="1"/>
    <x v="2"/>
    <n v="873.1"/>
    <x v="4"/>
  </r>
  <r>
    <s v="ORD107747"/>
    <x v="3"/>
    <x v="4"/>
    <n v="3441.84"/>
    <n v="0.24"/>
    <n v="826.04160000000002"/>
    <n v="2615.7984000000001"/>
    <n v="1"/>
    <x v="117"/>
    <d v="2023-03-13T00:00:00"/>
    <x v="2"/>
    <x v="2"/>
    <n v="846.49"/>
    <x v="2"/>
  </r>
  <r>
    <s v="ORD102731"/>
    <x v="2"/>
    <x v="4"/>
    <n v="3443"/>
    <n v="0.14000000000000001"/>
    <n v="482.02000000000004"/>
    <n v="2960.98"/>
    <n v="1"/>
    <x v="586"/>
    <d v="2024-09-15T00:00:00"/>
    <x v="0"/>
    <x v="2"/>
    <n v="554.65"/>
    <x v="5"/>
  </r>
  <r>
    <s v="ORD112212"/>
    <x v="3"/>
    <x v="2"/>
    <n v="3444.23"/>
    <n v="0.28000000000000003"/>
    <n v="964.38440000000014"/>
    <n v="2479.8455999999996"/>
    <n v="1"/>
    <x v="151"/>
    <d v="2023-07-26T00:00:00"/>
    <x v="2"/>
    <x v="0"/>
    <n v="332.87"/>
    <x v="3"/>
  </r>
  <r>
    <s v="ORD107124"/>
    <x v="2"/>
    <x v="4"/>
    <n v="3445.76"/>
    <n v="0.23"/>
    <n v="792.52480000000014"/>
    <n v="2653.2352000000001"/>
    <n v="1"/>
    <x v="97"/>
    <d v="2024-11-05T00:00:00"/>
    <x v="0"/>
    <x v="1"/>
    <n v="612.80999999999995"/>
    <x v="0"/>
  </r>
  <r>
    <s v="ORD110737"/>
    <x v="0"/>
    <x v="0"/>
    <n v="3451.26"/>
    <n v="0.04"/>
    <n v="138.05040000000002"/>
    <n v="3313.2096000000001"/>
    <n v="1"/>
    <x v="252"/>
    <d v="2023-02-22T00:00:00"/>
    <x v="0"/>
    <x v="0"/>
    <n v="1029.1600000000001"/>
    <x v="4"/>
  </r>
  <r>
    <s v="ORD113735"/>
    <x v="2"/>
    <x v="2"/>
    <n v="3452.84"/>
    <n v="0.47"/>
    <n v="1622.8348000000001"/>
    <n v="1830.0052000000001"/>
    <n v="1"/>
    <x v="486"/>
    <d v="2023-12-25T00:00:00"/>
    <x v="0"/>
    <x v="0"/>
    <n v="794.71"/>
    <x v="4"/>
  </r>
  <r>
    <s v="ORD109978"/>
    <x v="2"/>
    <x v="0"/>
    <n v="3457.86"/>
    <n v="0.09"/>
    <n v="311.20740000000001"/>
    <n v="3146.6526000000003"/>
    <n v="1"/>
    <x v="223"/>
    <d v="2024-09-10T00:00:00"/>
    <x v="2"/>
    <x v="1"/>
    <n v="935.6"/>
    <x v="5"/>
  </r>
  <r>
    <s v="ORD112774"/>
    <x v="1"/>
    <x v="1"/>
    <n v="3458.89"/>
    <n v="0.46"/>
    <n v="1591.0894000000001"/>
    <n v="1867.8005999999998"/>
    <n v="1"/>
    <x v="41"/>
    <d v="2024-12-19T00:00:00"/>
    <x v="2"/>
    <x v="1"/>
    <n v="529.04"/>
    <x v="1"/>
  </r>
  <r>
    <s v="ORD110386"/>
    <x v="3"/>
    <x v="1"/>
    <n v="3464.51"/>
    <n v="0.05"/>
    <n v="173.22550000000001"/>
    <n v="3291.2845000000002"/>
    <n v="1"/>
    <x v="246"/>
    <d v="2024-07-28T00:00:00"/>
    <x v="0"/>
    <x v="0"/>
    <n v="278.92"/>
    <x v="2"/>
  </r>
  <r>
    <s v="ORD102260"/>
    <x v="1"/>
    <x v="2"/>
    <n v="3468.96"/>
    <n v="0.28999999999999998"/>
    <n v="1005.9983999999999"/>
    <n v="2462.9616000000001"/>
    <n v="1"/>
    <x v="591"/>
    <d v="2023-03-27T00:00:00"/>
    <x v="1"/>
    <x v="1"/>
    <n v="962.92"/>
    <x v="4"/>
  </r>
  <r>
    <s v="ORD112392"/>
    <x v="1"/>
    <x v="2"/>
    <n v="3473.6"/>
    <n v="0.1"/>
    <n v="347.36"/>
    <n v="3126.24"/>
    <n v="1"/>
    <x v="329"/>
    <d v="2023-11-28T00:00:00"/>
    <x v="0"/>
    <x v="0"/>
    <n v="269.60000000000002"/>
    <x v="4"/>
  </r>
  <r>
    <s v="ORD108061"/>
    <x v="3"/>
    <x v="1"/>
    <n v="3474.82"/>
    <n v="0.24"/>
    <n v="833.95680000000004"/>
    <n v="2640.8632000000002"/>
    <n v="1"/>
    <x v="300"/>
    <d v="2023-08-15T00:00:00"/>
    <x v="2"/>
    <x v="2"/>
    <n v="325.64999999999998"/>
    <x v="2"/>
  </r>
  <r>
    <s v="ORD100435"/>
    <x v="3"/>
    <x v="3"/>
    <n v="3476.06"/>
    <n v="0.26"/>
    <n v="903.77560000000005"/>
    <n v="2572.2844"/>
    <n v="1"/>
    <x v="695"/>
    <d v="2024-10-15T00:00:00"/>
    <x v="2"/>
    <x v="1"/>
    <n v="348.92"/>
    <x v="0"/>
  </r>
  <r>
    <s v="ORD109932"/>
    <x v="3"/>
    <x v="4"/>
    <n v="3479.09"/>
    <n v="0.12"/>
    <n v="417.49079999999998"/>
    <n v="3061.5992000000001"/>
    <n v="1"/>
    <x v="513"/>
    <d v="2023-08-10T00:00:00"/>
    <x v="1"/>
    <x v="0"/>
    <n v="286.94"/>
    <x v="1"/>
  </r>
  <r>
    <s v="ORD111739"/>
    <x v="3"/>
    <x v="4"/>
    <n v="3481.55"/>
    <n v="0.16"/>
    <n v="557.048"/>
    <n v="2924.5020000000004"/>
    <n v="1"/>
    <x v="184"/>
    <d v="2023-08-19T00:00:00"/>
    <x v="0"/>
    <x v="2"/>
    <n v="473.55"/>
    <x v="2"/>
  </r>
  <r>
    <s v="ORD101191"/>
    <x v="0"/>
    <x v="4"/>
    <n v="3482.19"/>
    <n v="0.34"/>
    <n v="1183.9446"/>
    <n v="2298.2453999999998"/>
    <n v="1"/>
    <x v="148"/>
    <d v="2023-03-23T00:00:00"/>
    <x v="0"/>
    <x v="0"/>
    <n v="669.06"/>
    <x v="3"/>
  </r>
  <r>
    <s v="ORD106073"/>
    <x v="1"/>
    <x v="1"/>
    <n v="3483.49"/>
    <n v="0.43"/>
    <n v="1497.9006999999999"/>
    <n v="1985.5892999999999"/>
    <n v="1"/>
    <x v="466"/>
    <d v="2024-02-12T00:00:00"/>
    <x v="0"/>
    <x v="2"/>
    <n v="347.13"/>
    <x v="1"/>
  </r>
  <r>
    <s v="ORD107848"/>
    <x v="0"/>
    <x v="3"/>
    <n v="3492.08"/>
    <n v="0.47"/>
    <n v="1641.2775999999999"/>
    <n v="1850.8024"/>
    <n v="1"/>
    <x v="106"/>
    <d v="2023-01-19T00:00:00"/>
    <x v="2"/>
    <x v="2"/>
    <n v="922.32"/>
    <x v="0"/>
  </r>
  <r>
    <s v="ORD109189"/>
    <x v="0"/>
    <x v="3"/>
    <n v="3493.03"/>
    <n v="0.22"/>
    <n v="768.46660000000008"/>
    <n v="2724.5634"/>
    <n v="1"/>
    <x v="707"/>
    <d v="2023-07-25T00:00:00"/>
    <x v="2"/>
    <x v="2"/>
    <n v="880.88"/>
    <x v="2"/>
  </r>
  <r>
    <s v="ORD112689"/>
    <x v="3"/>
    <x v="2"/>
    <n v="3493.71"/>
    <n v="0.39"/>
    <n v="1362.5469000000001"/>
    <n v="2131.1630999999998"/>
    <n v="1"/>
    <x v="647"/>
    <d v="2023-02-28T00:00:00"/>
    <x v="2"/>
    <x v="1"/>
    <n v="942.63"/>
    <x v="2"/>
  </r>
  <r>
    <s v="ORD107577"/>
    <x v="0"/>
    <x v="4"/>
    <n v="3500.95"/>
    <n v="0.45"/>
    <n v="1575.4275"/>
    <n v="1925.5224999999998"/>
    <n v="1"/>
    <x v="321"/>
    <d v="2024-02-02T00:00:00"/>
    <x v="1"/>
    <x v="1"/>
    <n v="431.93"/>
    <x v="2"/>
  </r>
  <r>
    <s v="ORD106294"/>
    <x v="1"/>
    <x v="2"/>
    <n v="3501.82"/>
    <n v="0.1"/>
    <n v="350.18200000000002"/>
    <n v="3151.6379999999999"/>
    <n v="1"/>
    <x v="41"/>
    <d v="2024-12-20T00:00:00"/>
    <x v="0"/>
    <x v="2"/>
    <n v="975.71"/>
    <x v="2"/>
  </r>
  <r>
    <s v="ORD104989"/>
    <x v="3"/>
    <x v="4"/>
    <n v="3507.41"/>
    <n v="0.33"/>
    <n v="1157.4453000000001"/>
    <n v="2349.9646999999995"/>
    <n v="1"/>
    <x v="660"/>
    <d v="2023-01-08T00:00:00"/>
    <x v="2"/>
    <x v="2"/>
    <n v="601.15"/>
    <x v="1"/>
  </r>
  <r>
    <s v="ORD106224"/>
    <x v="3"/>
    <x v="1"/>
    <n v="3509.92"/>
    <n v="0.2"/>
    <n v="701.98400000000004"/>
    <n v="2807.9360000000001"/>
    <n v="1"/>
    <x v="702"/>
    <d v="2024-05-03T00:00:00"/>
    <x v="2"/>
    <x v="2"/>
    <n v="473.3"/>
    <x v="1"/>
  </r>
  <r>
    <s v="ORD114353"/>
    <x v="2"/>
    <x v="3"/>
    <n v="3510.68"/>
    <n v="0.2"/>
    <n v="702.13599999999997"/>
    <n v="2808.5439999999999"/>
    <n v="1"/>
    <x v="641"/>
    <d v="2023-11-27T00:00:00"/>
    <x v="2"/>
    <x v="2"/>
    <n v="523.23"/>
    <x v="3"/>
  </r>
  <r>
    <s v="ORD107499"/>
    <x v="2"/>
    <x v="4"/>
    <n v="3512.14"/>
    <n v="0.46"/>
    <n v="1615.5844"/>
    <n v="1896.5555999999999"/>
    <n v="1"/>
    <x v="271"/>
    <d v="2024-10-09T00:00:00"/>
    <x v="1"/>
    <x v="0"/>
    <n v="980.96"/>
    <x v="4"/>
  </r>
  <r>
    <s v="ORD107957"/>
    <x v="3"/>
    <x v="0"/>
    <n v="3515.33"/>
    <n v="0.1"/>
    <n v="351.53300000000002"/>
    <n v="3163.797"/>
    <n v="1"/>
    <x v="250"/>
    <d v="2023-08-27T00:00:00"/>
    <x v="0"/>
    <x v="1"/>
    <n v="474.72"/>
    <x v="2"/>
  </r>
  <r>
    <s v="ORD109657"/>
    <x v="1"/>
    <x v="4"/>
    <n v="3519.95"/>
    <n v="0.01"/>
    <n v="35.1995"/>
    <n v="3484.7504999999996"/>
    <n v="1"/>
    <x v="383"/>
    <d v="2024-10-02T00:00:00"/>
    <x v="0"/>
    <x v="2"/>
    <n v="719.36"/>
    <x v="2"/>
  </r>
  <r>
    <s v="ORD111596"/>
    <x v="1"/>
    <x v="0"/>
    <n v="3520.14"/>
    <n v="0.01"/>
    <n v="35.2014"/>
    <n v="3484.9386"/>
    <n v="1"/>
    <x v="481"/>
    <d v="2024-06-12T00:00:00"/>
    <x v="1"/>
    <x v="1"/>
    <n v="429.25"/>
    <x v="3"/>
  </r>
  <r>
    <s v="ORD103263"/>
    <x v="3"/>
    <x v="0"/>
    <n v="3523.1"/>
    <n v="0.37"/>
    <n v="1303.547"/>
    <n v="2219.5529999999999"/>
    <n v="1"/>
    <x v="226"/>
    <d v="2023-12-30T00:00:00"/>
    <x v="1"/>
    <x v="2"/>
    <n v="1007.74"/>
    <x v="4"/>
  </r>
  <r>
    <s v="ORD107637"/>
    <x v="2"/>
    <x v="1"/>
    <n v="3526.15"/>
    <n v="0.22"/>
    <n v="775.75300000000004"/>
    <n v="2750.3969999999999"/>
    <n v="1"/>
    <x v="222"/>
    <d v="2023-09-19T00:00:00"/>
    <x v="1"/>
    <x v="2"/>
    <n v="213.65"/>
    <x v="1"/>
  </r>
  <r>
    <s v="ORD103384"/>
    <x v="1"/>
    <x v="4"/>
    <n v="3529.14"/>
    <n v="0.3"/>
    <n v="1058.742"/>
    <n v="2470.3980000000001"/>
    <n v="1"/>
    <x v="256"/>
    <d v="2023-08-05T00:00:00"/>
    <x v="2"/>
    <x v="1"/>
    <n v="617.77"/>
    <x v="3"/>
  </r>
  <r>
    <s v="ORD102730"/>
    <x v="0"/>
    <x v="3"/>
    <n v="3532.61"/>
    <n v="0.48"/>
    <n v="1695.6528000000001"/>
    <n v="1836.9572000000001"/>
    <n v="1"/>
    <x v="494"/>
    <d v="2024-11-03T00:00:00"/>
    <x v="0"/>
    <x v="0"/>
    <n v="212.19"/>
    <x v="2"/>
  </r>
  <r>
    <s v="ORD103040"/>
    <x v="0"/>
    <x v="1"/>
    <n v="3535.78"/>
    <n v="0.37"/>
    <n v="1308.2386000000001"/>
    <n v="2227.5414000000001"/>
    <n v="1"/>
    <x v="371"/>
    <d v="2023-02-17T00:00:00"/>
    <x v="1"/>
    <x v="2"/>
    <n v="285.64"/>
    <x v="0"/>
  </r>
  <r>
    <s v="ORD102263"/>
    <x v="2"/>
    <x v="2"/>
    <n v="3536.24"/>
    <n v="0.05"/>
    <n v="176.81200000000001"/>
    <n v="3359.4279999999999"/>
    <n v="1"/>
    <x v="69"/>
    <d v="2023-04-01T00:00:00"/>
    <x v="1"/>
    <x v="1"/>
    <n v="1020.42"/>
    <x v="0"/>
  </r>
  <r>
    <s v="ORD106889"/>
    <x v="2"/>
    <x v="3"/>
    <n v="3537.15"/>
    <n v="0.36"/>
    <n v="1273.374"/>
    <n v="2263.7759999999998"/>
    <n v="1"/>
    <x v="6"/>
    <d v="2023-08-26T00:00:00"/>
    <x v="2"/>
    <x v="2"/>
    <n v="607.14"/>
    <x v="4"/>
  </r>
  <r>
    <s v="ORD112907"/>
    <x v="0"/>
    <x v="0"/>
    <n v="3539.63"/>
    <n v="0.24"/>
    <n v="849.51120000000003"/>
    <n v="2690.1188000000002"/>
    <n v="1"/>
    <x v="140"/>
    <d v="2023-05-11T00:00:00"/>
    <x v="2"/>
    <x v="2"/>
    <n v="447.78"/>
    <x v="0"/>
  </r>
  <r>
    <s v="ORD111571"/>
    <x v="2"/>
    <x v="1"/>
    <n v="3545"/>
    <n v="0.35"/>
    <n v="1240.75"/>
    <n v="2304.25"/>
    <n v="1"/>
    <x v="64"/>
    <d v="2024-09-03T00:00:00"/>
    <x v="0"/>
    <x v="1"/>
    <n v="586.79999999999995"/>
    <x v="4"/>
  </r>
  <r>
    <s v="ORD101567"/>
    <x v="3"/>
    <x v="1"/>
    <n v="3546.23"/>
    <n v="0.15"/>
    <n v="531.93449999999996"/>
    <n v="3014.2955000000002"/>
    <n v="1"/>
    <x v="574"/>
    <d v="2023-07-07T00:00:00"/>
    <x v="1"/>
    <x v="0"/>
    <n v="525.77"/>
    <x v="5"/>
  </r>
  <r>
    <s v="ORD102112"/>
    <x v="2"/>
    <x v="4"/>
    <n v="3549.32"/>
    <n v="0.13"/>
    <n v="461.41160000000002"/>
    <n v="3087.9084000000003"/>
    <n v="1"/>
    <x v="422"/>
    <d v="2023-11-13T00:00:00"/>
    <x v="1"/>
    <x v="2"/>
    <n v="615.35"/>
    <x v="3"/>
  </r>
  <r>
    <s v="ORD109757"/>
    <x v="2"/>
    <x v="2"/>
    <n v="3551.63"/>
    <n v="0.48"/>
    <n v="1704.7824000000001"/>
    <n v="1846.8476000000001"/>
    <n v="1"/>
    <x v="216"/>
    <d v="2023-04-26T00:00:00"/>
    <x v="1"/>
    <x v="2"/>
    <n v="438.89"/>
    <x v="1"/>
  </r>
  <r>
    <s v="ORD106022"/>
    <x v="2"/>
    <x v="4"/>
    <n v="3555.36"/>
    <n v="0.09"/>
    <n v="319.98239999999998"/>
    <n v="3235.3776000000003"/>
    <n v="1"/>
    <x v="343"/>
    <d v="2023-06-07T00:00:00"/>
    <x v="1"/>
    <x v="1"/>
    <n v="322.01"/>
    <x v="5"/>
  </r>
  <r>
    <s v="ORD103107"/>
    <x v="3"/>
    <x v="1"/>
    <n v="3555.93"/>
    <n v="0.06"/>
    <n v="213.35579999999999"/>
    <n v="3342.5742"/>
    <n v="1"/>
    <x v="609"/>
    <d v="2023-10-02T00:00:00"/>
    <x v="0"/>
    <x v="1"/>
    <n v="236.13"/>
    <x v="5"/>
  </r>
  <r>
    <s v="ORD102185"/>
    <x v="0"/>
    <x v="1"/>
    <n v="3558.14"/>
    <n v="0.16"/>
    <n v="569.30240000000003"/>
    <n v="2988.8375999999998"/>
    <n v="1"/>
    <x v="324"/>
    <d v="2024-07-16T00:00:00"/>
    <x v="2"/>
    <x v="1"/>
    <n v="617.09"/>
    <x v="0"/>
  </r>
  <r>
    <s v="ORD101281"/>
    <x v="0"/>
    <x v="2"/>
    <n v="3561.41"/>
    <n v="0.11"/>
    <n v="391.75509999999997"/>
    <n v="3169.6549"/>
    <n v="1"/>
    <x v="531"/>
    <d v="2023-05-24T00:00:00"/>
    <x v="1"/>
    <x v="2"/>
    <n v="553.04999999999995"/>
    <x v="5"/>
  </r>
  <r>
    <s v="ORD110653"/>
    <x v="3"/>
    <x v="4"/>
    <n v="3567.85"/>
    <n v="0.24"/>
    <n v="856.28399999999999"/>
    <n v="2711.5659999999998"/>
    <n v="1"/>
    <x v="279"/>
    <d v="2023-04-29T00:00:00"/>
    <x v="1"/>
    <x v="0"/>
    <n v="285.91000000000003"/>
    <x v="5"/>
  </r>
  <r>
    <s v="ORD105879"/>
    <x v="2"/>
    <x v="0"/>
    <n v="3567.87"/>
    <n v="0.5"/>
    <n v="1783.9349999999999"/>
    <n v="1783.9349999999999"/>
    <n v="1"/>
    <x v="394"/>
    <d v="2024-02-11T00:00:00"/>
    <x v="2"/>
    <x v="1"/>
    <n v="859.76"/>
    <x v="3"/>
  </r>
  <r>
    <s v="ORD101637"/>
    <x v="1"/>
    <x v="2"/>
    <n v="3568.51"/>
    <n v="0.14000000000000001"/>
    <n v="499.59140000000008"/>
    <n v="3068.9186"/>
    <n v="1"/>
    <x v="627"/>
    <d v="2023-02-06T00:00:00"/>
    <x v="2"/>
    <x v="0"/>
    <n v="694.99"/>
    <x v="5"/>
  </r>
  <r>
    <s v="ORD102997"/>
    <x v="1"/>
    <x v="2"/>
    <n v="3571.39"/>
    <n v="0.41"/>
    <n v="1464.2698999999998"/>
    <n v="2107.1201000000001"/>
    <n v="1"/>
    <x v="301"/>
    <d v="2024-06-01T00:00:00"/>
    <x v="2"/>
    <x v="1"/>
    <n v="435.68"/>
    <x v="4"/>
  </r>
  <r>
    <s v="ORD109679"/>
    <x v="1"/>
    <x v="0"/>
    <n v="3571.72"/>
    <n v="0.11"/>
    <n v="392.88919999999996"/>
    <n v="3178.8307999999997"/>
    <n v="1"/>
    <x v="630"/>
    <d v="2023-04-13T00:00:00"/>
    <x v="2"/>
    <x v="0"/>
    <n v="952.77"/>
    <x v="4"/>
  </r>
  <r>
    <s v="ORD101295"/>
    <x v="2"/>
    <x v="2"/>
    <n v="3573.15"/>
    <n v="0.36"/>
    <n v="1286.3340000000001"/>
    <n v="2286.8159999999998"/>
    <n v="1"/>
    <x v="303"/>
    <d v="2023-12-27T00:00:00"/>
    <x v="1"/>
    <x v="2"/>
    <n v="696.44"/>
    <x v="0"/>
  </r>
  <r>
    <s v="ORD114988"/>
    <x v="2"/>
    <x v="4"/>
    <n v="3576.65"/>
    <n v="0.41"/>
    <n v="1466.4265"/>
    <n v="2110.2235000000001"/>
    <n v="1"/>
    <x v="663"/>
    <d v="2023-09-02T00:00:00"/>
    <x v="2"/>
    <x v="1"/>
    <n v="358.46"/>
    <x v="1"/>
  </r>
  <r>
    <s v="ORD101525"/>
    <x v="0"/>
    <x v="4"/>
    <n v="3578.02"/>
    <n v="0.16"/>
    <n v="572.48320000000001"/>
    <n v="3005.5367999999999"/>
    <n v="1"/>
    <x v="345"/>
    <d v="2023-06-03T00:00:00"/>
    <x v="1"/>
    <x v="2"/>
    <n v="261.93"/>
    <x v="1"/>
  </r>
  <r>
    <s v="ORD100499"/>
    <x v="3"/>
    <x v="2"/>
    <n v="3578.78"/>
    <n v="0.22"/>
    <n v="787.33160000000009"/>
    <n v="2791.4484000000002"/>
    <n v="1"/>
    <x v="153"/>
    <d v="2023-04-28T00:00:00"/>
    <x v="0"/>
    <x v="2"/>
    <n v="186.88"/>
    <x v="3"/>
  </r>
  <r>
    <s v="ORD100708"/>
    <x v="3"/>
    <x v="1"/>
    <n v="3582.91"/>
    <n v="0.42"/>
    <n v="1504.8221999999998"/>
    <n v="2078.0878000000002"/>
    <n v="1"/>
    <x v="214"/>
    <d v="2024-09-06T00:00:00"/>
    <x v="2"/>
    <x v="1"/>
    <n v="902.82"/>
    <x v="4"/>
  </r>
  <r>
    <s v="ORD103670"/>
    <x v="3"/>
    <x v="2"/>
    <n v="3586.9"/>
    <n v="0.22"/>
    <n v="789.11800000000005"/>
    <n v="2797.7820000000002"/>
    <n v="1"/>
    <x v="310"/>
    <d v="2024-02-15T00:00:00"/>
    <x v="1"/>
    <x v="1"/>
    <n v="886.27"/>
    <x v="0"/>
  </r>
  <r>
    <s v="ORD115080"/>
    <x v="1"/>
    <x v="2"/>
    <n v="3588.4"/>
    <n v="0.44"/>
    <n v="1578.896"/>
    <n v="2009.5040000000001"/>
    <n v="1"/>
    <x v="329"/>
    <d v="2023-11-28T00:00:00"/>
    <x v="1"/>
    <x v="1"/>
    <n v="342.43"/>
    <x v="2"/>
  </r>
  <r>
    <s v="ORD103679"/>
    <x v="1"/>
    <x v="3"/>
    <n v="3589.61"/>
    <n v="0.41"/>
    <n v="1471.7401"/>
    <n v="2117.8699000000001"/>
    <n v="1"/>
    <x v="4"/>
    <d v="2023-12-26T00:00:00"/>
    <x v="0"/>
    <x v="0"/>
    <n v="466.34"/>
    <x v="3"/>
  </r>
  <r>
    <s v="ORD104556"/>
    <x v="0"/>
    <x v="2"/>
    <n v="3592.29"/>
    <n v="0.49"/>
    <n v="1760.2221"/>
    <n v="1832.0679"/>
    <n v="1"/>
    <x v="342"/>
    <d v="2023-11-21T00:00:00"/>
    <x v="0"/>
    <x v="1"/>
    <n v="729.37"/>
    <x v="3"/>
  </r>
  <r>
    <s v="ORD112880"/>
    <x v="2"/>
    <x v="3"/>
    <n v="3592.83"/>
    <n v="0.14000000000000001"/>
    <n v="502.99620000000004"/>
    <n v="3089.8337999999999"/>
    <n v="1"/>
    <x v="129"/>
    <d v="2023-11-23T00:00:00"/>
    <x v="1"/>
    <x v="1"/>
    <n v="245.74"/>
    <x v="1"/>
  </r>
  <r>
    <s v="ORD101421"/>
    <x v="1"/>
    <x v="4"/>
    <n v="3595.57"/>
    <n v="0.2"/>
    <n v="719.11400000000003"/>
    <n v="2876.4560000000001"/>
    <n v="1"/>
    <x v="416"/>
    <d v="2024-05-05T00:00:00"/>
    <x v="1"/>
    <x v="1"/>
    <n v="519.49"/>
    <x v="1"/>
  </r>
  <r>
    <s v="ORD104378"/>
    <x v="1"/>
    <x v="3"/>
    <n v="3608.85"/>
    <n v="0.17"/>
    <n v="613.50450000000001"/>
    <n v="2995.3454999999999"/>
    <n v="1"/>
    <x v="714"/>
    <d v="2024-06-20T00:00:00"/>
    <x v="2"/>
    <x v="1"/>
    <n v="244.85"/>
    <x v="4"/>
  </r>
  <r>
    <s v="ORD107093"/>
    <x v="2"/>
    <x v="2"/>
    <n v="3609.37"/>
    <n v="0.38"/>
    <n v="1371.5606"/>
    <n v="2237.8094000000001"/>
    <n v="1"/>
    <x v="221"/>
    <d v="2024-06-05T00:00:00"/>
    <x v="2"/>
    <x v="1"/>
    <n v="595.6"/>
    <x v="5"/>
  </r>
  <r>
    <s v="ORD107185"/>
    <x v="1"/>
    <x v="1"/>
    <n v="3615.47"/>
    <n v="0.32"/>
    <n v="1156.9503999999999"/>
    <n v="2458.5195999999996"/>
    <n v="1"/>
    <x v="720"/>
    <d v="2023-04-02T00:00:00"/>
    <x v="0"/>
    <x v="2"/>
    <n v="707.58"/>
    <x v="3"/>
  </r>
  <r>
    <s v="ORD102612"/>
    <x v="2"/>
    <x v="0"/>
    <n v="3615.98"/>
    <n v="0.16"/>
    <n v="578.55680000000007"/>
    <n v="3037.4232000000002"/>
    <n v="1"/>
    <x v="578"/>
    <d v="2024-04-08T00:00:00"/>
    <x v="0"/>
    <x v="1"/>
    <n v="811.34"/>
    <x v="0"/>
  </r>
  <r>
    <s v="ORD107591"/>
    <x v="0"/>
    <x v="3"/>
    <n v="3618.48"/>
    <n v="0.32"/>
    <n v="1157.9136000000001"/>
    <n v="2460.5663999999997"/>
    <n v="1"/>
    <x v="213"/>
    <d v="2024-04-16T00:00:00"/>
    <x v="1"/>
    <x v="0"/>
    <n v="750.89"/>
    <x v="5"/>
  </r>
  <r>
    <s v="ORD101702"/>
    <x v="0"/>
    <x v="3"/>
    <n v="3620.11"/>
    <n v="0.04"/>
    <n v="144.80440000000002"/>
    <n v="3475.3056000000001"/>
    <n v="1"/>
    <x v="37"/>
    <d v="2024-06-03T00:00:00"/>
    <x v="0"/>
    <x v="0"/>
    <n v="790.99"/>
    <x v="5"/>
  </r>
  <r>
    <s v="ORD107056"/>
    <x v="3"/>
    <x v="3"/>
    <n v="3620.24"/>
    <n v="0.48"/>
    <n v="1737.7151999999999"/>
    <n v="1882.5247999999999"/>
    <n v="1"/>
    <x v="491"/>
    <d v="2024-08-19T00:00:00"/>
    <x v="1"/>
    <x v="2"/>
    <n v="501.85"/>
    <x v="5"/>
  </r>
  <r>
    <s v="ORD108786"/>
    <x v="1"/>
    <x v="0"/>
    <n v="3622.37"/>
    <n v="0.28000000000000003"/>
    <n v="1014.2636000000001"/>
    <n v="2608.1063999999997"/>
    <n v="1"/>
    <x v="479"/>
    <d v="2023-02-20T00:00:00"/>
    <x v="0"/>
    <x v="2"/>
    <n v="308.05"/>
    <x v="1"/>
  </r>
  <r>
    <s v="ORD105734"/>
    <x v="2"/>
    <x v="4"/>
    <n v="3628.27"/>
    <n v="0.4"/>
    <n v="1451.308"/>
    <n v="2176.962"/>
    <n v="1"/>
    <x v="388"/>
    <d v="2023-07-08T00:00:00"/>
    <x v="2"/>
    <x v="1"/>
    <n v="520.85"/>
    <x v="5"/>
  </r>
  <r>
    <s v="ORD101687"/>
    <x v="1"/>
    <x v="1"/>
    <n v="3632.63"/>
    <n v="0.49"/>
    <n v="1779.9887000000001"/>
    <n v="1852.6413"/>
    <n v="1"/>
    <x v="650"/>
    <d v="2024-06-05T00:00:00"/>
    <x v="0"/>
    <x v="0"/>
    <n v="1013.85"/>
    <x v="5"/>
  </r>
  <r>
    <s v="ORD110950"/>
    <x v="3"/>
    <x v="0"/>
    <n v="3633.53"/>
    <n v="0.28000000000000003"/>
    <n v="1017.3884000000002"/>
    <n v="2616.1415999999999"/>
    <n v="1"/>
    <x v="559"/>
    <d v="2024-12-17T00:00:00"/>
    <x v="1"/>
    <x v="0"/>
    <n v="449.55"/>
    <x v="1"/>
  </r>
  <r>
    <s v="ORD103874"/>
    <x v="3"/>
    <x v="3"/>
    <n v="3640.18"/>
    <n v="0.42"/>
    <n v="1528.8755999999998"/>
    <n v="2111.3044"/>
    <n v="1"/>
    <x v="142"/>
    <d v="2023-07-13T00:00:00"/>
    <x v="2"/>
    <x v="0"/>
    <n v="509.74"/>
    <x v="2"/>
  </r>
  <r>
    <s v="ORD107715"/>
    <x v="0"/>
    <x v="2"/>
    <n v="3648"/>
    <n v="0.12"/>
    <n v="437.76"/>
    <n v="3210.24"/>
    <n v="1"/>
    <x v="190"/>
    <d v="2023-11-02T00:00:00"/>
    <x v="0"/>
    <x v="0"/>
    <n v="240.74"/>
    <x v="2"/>
  </r>
  <r>
    <s v="ORD112631"/>
    <x v="1"/>
    <x v="3"/>
    <n v="3649.05"/>
    <n v="0.37"/>
    <n v="1350.1485"/>
    <n v="2298.9014999999999"/>
    <n v="1"/>
    <x v="297"/>
    <d v="2024-05-18T00:00:00"/>
    <x v="1"/>
    <x v="2"/>
    <n v="584.08000000000004"/>
    <x v="5"/>
  </r>
  <r>
    <s v="ORD108743"/>
    <x v="0"/>
    <x v="2"/>
    <n v="3649.64"/>
    <n v="0.37"/>
    <n v="1350.3668"/>
    <n v="2299.2731999999996"/>
    <n v="1"/>
    <x v="726"/>
    <d v="2024-05-26T00:00:00"/>
    <x v="2"/>
    <x v="2"/>
    <n v="893.74"/>
    <x v="0"/>
  </r>
  <r>
    <s v="ORD101676"/>
    <x v="0"/>
    <x v="2"/>
    <n v="3651.84"/>
    <n v="0.4"/>
    <n v="1460.7360000000001"/>
    <n v="2191.1040000000003"/>
    <n v="1"/>
    <x v="467"/>
    <d v="2024-08-18T00:00:00"/>
    <x v="2"/>
    <x v="2"/>
    <n v="1062.08"/>
    <x v="1"/>
  </r>
  <r>
    <s v="ORD111179"/>
    <x v="2"/>
    <x v="0"/>
    <n v="3653.12"/>
    <n v="0.04"/>
    <n v="146.12479999999999"/>
    <n v="3506.9951999999998"/>
    <n v="1"/>
    <x v="97"/>
    <d v="2024-11-09T00:00:00"/>
    <x v="0"/>
    <x v="0"/>
    <n v="854.33"/>
    <x v="5"/>
  </r>
  <r>
    <s v="ORD105010"/>
    <x v="1"/>
    <x v="0"/>
    <n v="3653.83"/>
    <n v="0.44"/>
    <n v="1607.6851999999999"/>
    <n v="2046.1448"/>
    <n v="1"/>
    <x v="34"/>
    <d v="2024-01-05T00:00:00"/>
    <x v="0"/>
    <x v="0"/>
    <n v="432.07"/>
    <x v="2"/>
  </r>
  <r>
    <s v="ORD114012"/>
    <x v="0"/>
    <x v="2"/>
    <n v="3654.51"/>
    <n v="0.22"/>
    <n v="803.99220000000003"/>
    <n v="2850.5178000000001"/>
    <n v="1"/>
    <x v="133"/>
    <d v="2024-10-07T00:00:00"/>
    <x v="1"/>
    <x v="0"/>
    <n v="853.73"/>
    <x v="5"/>
  </r>
  <r>
    <s v="ORD106465"/>
    <x v="0"/>
    <x v="0"/>
    <n v="3657.04"/>
    <n v="0.15"/>
    <n v="548.55599999999993"/>
    <n v="3108.4839999999999"/>
    <n v="1"/>
    <x v="257"/>
    <d v="2024-10-26T00:00:00"/>
    <x v="1"/>
    <x v="2"/>
    <n v="1019.54"/>
    <x v="1"/>
  </r>
  <r>
    <s v="ORD103103"/>
    <x v="2"/>
    <x v="1"/>
    <n v="3657.82"/>
    <n v="0.34"/>
    <n v="1243.6588000000002"/>
    <n v="2414.1612"/>
    <n v="1"/>
    <x v="441"/>
    <d v="2024-03-21T00:00:00"/>
    <x v="1"/>
    <x v="0"/>
    <n v="299.39999999999998"/>
    <x v="0"/>
  </r>
  <r>
    <s v="ORD111002"/>
    <x v="3"/>
    <x v="1"/>
    <n v="3660.23"/>
    <n v="0.14000000000000001"/>
    <n v="512.43220000000008"/>
    <n v="3147.7977999999998"/>
    <n v="1"/>
    <x v="673"/>
    <d v="2023-06-12T00:00:00"/>
    <x v="2"/>
    <x v="0"/>
    <n v="1009.75"/>
    <x v="0"/>
  </r>
  <r>
    <s v="ORD104509"/>
    <x v="3"/>
    <x v="0"/>
    <n v="3662.56"/>
    <n v="0.13"/>
    <n v="476.13280000000003"/>
    <n v="3186.4272000000001"/>
    <n v="1"/>
    <x v="100"/>
    <d v="2024-07-13T00:00:00"/>
    <x v="2"/>
    <x v="1"/>
    <n v="949.34"/>
    <x v="2"/>
  </r>
  <r>
    <s v="ORD107794"/>
    <x v="1"/>
    <x v="0"/>
    <n v="3663.46"/>
    <n v="0.2"/>
    <n v="732.69200000000001"/>
    <n v="2930.768"/>
    <n v="1"/>
    <x v="291"/>
    <d v="2023-09-21T00:00:00"/>
    <x v="2"/>
    <x v="0"/>
    <n v="432.98"/>
    <x v="0"/>
  </r>
  <r>
    <s v="ORD108896"/>
    <x v="2"/>
    <x v="4"/>
    <n v="3663.82"/>
    <n v="0.01"/>
    <n v="36.638200000000005"/>
    <n v="3627.1818000000003"/>
    <n v="1"/>
    <x v="679"/>
    <d v="2023-08-06T00:00:00"/>
    <x v="0"/>
    <x v="2"/>
    <n v="317.18"/>
    <x v="4"/>
  </r>
  <r>
    <s v="ORD101460"/>
    <x v="1"/>
    <x v="1"/>
    <n v="3673.34"/>
    <n v="0.08"/>
    <n v="293.86720000000003"/>
    <n v="3379.4728"/>
    <n v="1"/>
    <x v="359"/>
    <d v="2024-01-20T00:00:00"/>
    <x v="2"/>
    <x v="0"/>
    <n v="672.27"/>
    <x v="3"/>
  </r>
  <r>
    <s v="ORD103177"/>
    <x v="1"/>
    <x v="2"/>
    <n v="3674.62"/>
    <n v="0.12"/>
    <n v="440.95439999999996"/>
    <n v="3233.6655999999998"/>
    <n v="1"/>
    <x v="638"/>
    <d v="2023-12-23T00:00:00"/>
    <x v="2"/>
    <x v="0"/>
    <n v="210.69"/>
    <x v="5"/>
  </r>
  <r>
    <s v="ORD110775"/>
    <x v="3"/>
    <x v="4"/>
    <n v="3675.36"/>
    <n v="0.36"/>
    <n v="1323.1296"/>
    <n v="2352.2304000000004"/>
    <n v="1"/>
    <x v="533"/>
    <d v="2024-10-22T00:00:00"/>
    <x v="1"/>
    <x v="1"/>
    <n v="553.28"/>
    <x v="5"/>
  </r>
  <r>
    <s v="ORD109534"/>
    <x v="0"/>
    <x v="3"/>
    <n v="3675.81"/>
    <n v="0.47"/>
    <n v="1727.6306999999999"/>
    <n v="1948.1793"/>
    <n v="1"/>
    <x v="391"/>
    <d v="2023-03-09T00:00:00"/>
    <x v="0"/>
    <x v="0"/>
    <n v="1050.8900000000001"/>
    <x v="0"/>
  </r>
  <r>
    <s v="ORD111529"/>
    <x v="2"/>
    <x v="0"/>
    <n v="3676.5"/>
    <n v="0.13"/>
    <n v="477.94499999999999"/>
    <n v="3198.5549999999998"/>
    <n v="1"/>
    <x v="657"/>
    <d v="2024-10-15T00:00:00"/>
    <x v="2"/>
    <x v="0"/>
    <n v="591.15"/>
    <x v="1"/>
  </r>
  <r>
    <s v="ORD104104"/>
    <x v="1"/>
    <x v="0"/>
    <n v="3677.46"/>
    <n v="0.4"/>
    <n v="1470.9840000000002"/>
    <n v="2206.4759999999997"/>
    <n v="1"/>
    <x v="288"/>
    <d v="2024-09-20T00:00:00"/>
    <x v="1"/>
    <x v="0"/>
    <n v="385.31"/>
    <x v="0"/>
  </r>
  <r>
    <s v="ORD104507"/>
    <x v="2"/>
    <x v="4"/>
    <n v="3677.56"/>
    <n v="0.18"/>
    <n v="661.96079999999995"/>
    <n v="3015.5992000000001"/>
    <n v="1"/>
    <x v="425"/>
    <d v="2023-02-01T00:00:00"/>
    <x v="2"/>
    <x v="0"/>
    <n v="1029.06"/>
    <x v="5"/>
  </r>
  <r>
    <s v="ORD109465"/>
    <x v="0"/>
    <x v="0"/>
    <n v="3678.09"/>
    <n v="0.34"/>
    <n v="1250.5506"/>
    <n v="2427.5394000000001"/>
    <n v="1"/>
    <x v="383"/>
    <d v="2024-10-01T00:00:00"/>
    <x v="1"/>
    <x v="2"/>
    <n v="341.82"/>
    <x v="2"/>
  </r>
  <r>
    <s v="ORD109774"/>
    <x v="0"/>
    <x v="2"/>
    <n v="3680.7"/>
    <n v="0.43"/>
    <n v="1582.7009999999998"/>
    <n v="2097.9989999999998"/>
    <n v="1"/>
    <x v="271"/>
    <d v="2024-10-04T00:00:00"/>
    <x v="0"/>
    <x v="1"/>
    <n v="649.95000000000005"/>
    <x v="5"/>
  </r>
  <r>
    <s v="ORD101655"/>
    <x v="0"/>
    <x v="4"/>
    <n v="3681.8"/>
    <n v="0.28000000000000003"/>
    <n v="1030.9040000000002"/>
    <n v="2650.8959999999997"/>
    <n v="1"/>
    <x v="149"/>
    <d v="2023-07-18T00:00:00"/>
    <x v="2"/>
    <x v="2"/>
    <n v="1055.98"/>
    <x v="0"/>
  </r>
  <r>
    <s v="ORD106618"/>
    <x v="0"/>
    <x v="2"/>
    <n v="3685.92"/>
    <n v="0.31"/>
    <n v="1142.6351999999999"/>
    <n v="2543.2848000000004"/>
    <n v="1"/>
    <x v="347"/>
    <d v="2023-04-04T00:00:00"/>
    <x v="1"/>
    <x v="2"/>
    <n v="670.76"/>
    <x v="4"/>
  </r>
  <r>
    <s v="ORD112431"/>
    <x v="2"/>
    <x v="1"/>
    <n v="3686.25"/>
    <n v="0.19"/>
    <n v="700.38750000000005"/>
    <n v="2985.8625000000002"/>
    <n v="1"/>
    <x v="45"/>
    <d v="2023-05-28T00:00:00"/>
    <x v="2"/>
    <x v="2"/>
    <n v="728.22"/>
    <x v="4"/>
  </r>
  <r>
    <s v="ORD104232"/>
    <x v="3"/>
    <x v="2"/>
    <n v="3693.51"/>
    <n v="0.09"/>
    <n v="332.41590000000002"/>
    <n v="3361.0941000000003"/>
    <n v="1"/>
    <x v="111"/>
    <d v="2024-12-28T00:00:00"/>
    <x v="2"/>
    <x v="0"/>
    <n v="337.22"/>
    <x v="2"/>
  </r>
  <r>
    <s v="ORD103924"/>
    <x v="2"/>
    <x v="4"/>
    <n v="3697.32"/>
    <n v="0.48"/>
    <n v="1774.7136"/>
    <n v="1922.6064000000001"/>
    <n v="1"/>
    <x v="718"/>
    <d v="2024-08-09T00:00:00"/>
    <x v="0"/>
    <x v="0"/>
    <n v="868.53"/>
    <x v="4"/>
  </r>
  <r>
    <s v="ORD108805"/>
    <x v="3"/>
    <x v="4"/>
    <n v="3700.35"/>
    <n v="0.38"/>
    <n v="1406.133"/>
    <n v="2294.2169999999996"/>
    <n v="1"/>
    <x v="161"/>
    <d v="2024-03-24T00:00:00"/>
    <x v="0"/>
    <x v="1"/>
    <n v="491.86"/>
    <x v="4"/>
  </r>
  <r>
    <s v="ORD103812"/>
    <x v="2"/>
    <x v="0"/>
    <n v="3701.31"/>
    <n v="0.31"/>
    <n v="1147.4060999999999"/>
    <n v="2553.9039000000002"/>
    <n v="1"/>
    <x v="96"/>
    <d v="2024-08-11T00:00:00"/>
    <x v="0"/>
    <x v="2"/>
    <n v="538.28"/>
    <x v="3"/>
  </r>
  <r>
    <s v="ORD114479"/>
    <x v="2"/>
    <x v="0"/>
    <n v="3702.23"/>
    <n v="0.41"/>
    <n v="1517.9142999999999"/>
    <n v="2184.3157000000001"/>
    <n v="1"/>
    <x v="656"/>
    <d v="2024-09-14T00:00:00"/>
    <x v="1"/>
    <x v="2"/>
    <n v="199.55"/>
    <x v="2"/>
  </r>
  <r>
    <s v="ORD104420"/>
    <x v="2"/>
    <x v="1"/>
    <n v="3702.29"/>
    <n v="0.01"/>
    <n v="37.0229"/>
    <n v="3665.2671"/>
    <n v="1"/>
    <x v="162"/>
    <d v="2023-03-09T00:00:00"/>
    <x v="1"/>
    <x v="2"/>
    <n v="244.42"/>
    <x v="0"/>
  </r>
  <r>
    <s v="ORD111241"/>
    <x v="3"/>
    <x v="0"/>
    <n v="3703.63"/>
    <n v="0.26"/>
    <n v="962.94380000000001"/>
    <n v="2740.6862000000001"/>
    <n v="1"/>
    <x v="169"/>
    <d v="2023-10-14T00:00:00"/>
    <x v="2"/>
    <x v="0"/>
    <n v="241.3"/>
    <x v="2"/>
  </r>
  <r>
    <s v="ORD113861"/>
    <x v="2"/>
    <x v="0"/>
    <n v="3709.98"/>
    <n v="7.0000000000000007E-2"/>
    <n v="259.6986"/>
    <n v="3450.2813999999998"/>
    <n v="1"/>
    <x v="147"/>
    <d v="2024-01-01T00:00:00"/>
    <x v="0"/>
    <x v="1"/>
    <n v="334.03"/>
    <x v="3"/>
  </r>
  <r>
    <s v="ORD104819"/>
    <x v="0"/>
    <x v="1"/>
    <n v="3717.85"/>
    <n v="0.21"/>
    <n v="780.74849999999992"/>
    <n v="2937.1014999999998"/>
    <n v="1"/>
    <x v="268"/>
    <d v="2023-11-21T00:00:00"/>
    <x v="0"/>
    <x v="2"/>
    <n v="995.72"/>
    <x v="4"/>
  </r>
  <r>
    <s v="ORD106631"/>
    <x v="3"/>
    <x v="1"/>
    <n v="3733.87"/>
    <n v="0.47"/>
    <n v="1754.9188999999999"/>
    <n v="1978.9511"/>
    <n v="1"/>
    <x v="650"/>
    <d v="2024-06-05T00:00:00"/>
    <x v="0"/>
    <x v="0"/>
    <n v="242.36"/>
    <x v="0"/>
  </r>
  <r>
    <s v="ORD100556"/>
    <x v="3"/>
    <x v="4"/>
    <n v="3736.15"/>
    <n v="0.19"/>
    <n v="709.86850000000004"/>
    <n v="3026.2815000000001"/>
    <n v="1"/>
    <x v="42"/>
    <d v="2024-02-20T00:00:00"/>
    <x v="0"/>
    <x v="1"/>
    <n v="268.83"/>
    <x v="1"/>
  </r>
  <r>
    <s v="ORD109354"/>
    <x v="2"/>
    <x v="4"/>
    <n v="3739.12"/>
    <n v="0.18"/>
    <n v="673.0415999999999"/>
    <n v="3066.0783999999999"/>
    <n v="1"/>
    <x v="4"/>
    <d v="2023-12-23T00:00:00"/>
    <x v="2"/>
    <x v="2"/>
    <n v="1057.6099999999999"/>
    <x v="0"/>
  </r>
  <r>
    <s v="ORD112934"/>
    <x v="0"/>
    <x v="2"/>
    <n v="3739.85"/>
    <n v="0.05"/>
    <n v="186.99250000000001"/>
    <n v="3552.8575000000001"/>
    <n v="1"/>
    <x v="461"/>
    <d v="2023-07-08T00:00:00"/>
    <x v="2"/>
    <x v="2"/>
    <n v="1029.6300000000001"/>
    <x v="0"/>
  </r>
  <r>
    <s v="ORD114648"/>
    <x v="2"/>
    <x v="0"/>
    <n v="3746.24"/>
    <n v="0.45"/>
    <n v="1685.808"/>
    <n v="2060.4319999999998"/>
    <n v="1"/>
    <x v="692"/>
    <d v="2024-08-11T00:00:00"/>
    <x v="0"/>
    <x v="0"/>
    <n v="679.98"/>
    <x v="4"/>
  </r>
  <r>
    <s v="ORD114681"/>
    <x v="3"/>
    <x v="4"/>
    <n v="3747.74"/>
    <n v="0.46"/>
    <n v="1723.9603999999999"/>
    <n v="2023.7795999999998"/>
    <n v="1"/>
    <x v="239"/>
    <d v="2023-08-27T00:00:00"/>
    <x v="2"/>
    <x v="0"/>
    <n v="898.22"/>
    <x v="0"/>
  </r>
  <r>
    <s v="ORD100782"/>
    <x v="3"/>
    <x v="2"/>
    <n v="3754.47"/>
    <n v="0.47"/>
    <n v="1764.6008999999999"/>
    <n v="1989.8690999999999"/>
    <n v="1"/>
    <x v="434"/>
    <d v="2024-07-20T00:00:00"/>
    <x v="1"/>
    <x v="2"/>
    <n v="1027.81"/>
    <x v="2"/>
  </r>
  <r>
    <s v="ORD107378"/>
    <x v="1"/>
    <x v="2"/>
    <n v="3763.93"/>
    <n v="0.31"/>
    <n v="1166.8182999999999"/>
    <n v="2597.1116999999999"/>
    <n v="1"/>
    <x v="7"/>
    <d v="2024-11-22T00:00:00"/>
    <x v="2"/>
    <x v="2"/>
    <n v="1094.6600000000001"/>
    <x v="1"/>
  </r>
  <r>
    <s v="ORD113002"/>
    <x v="1"/>
    <x v="4"/>
    <n v="3771.46"/>
    <n v="0.03"/>
    <n v="113.1438"/>
    <n v="3658.3162000000002"/>
    <n v="1"/>
    <x v="193"/>
    <d v="2023-06-25T00:00:00"/>
    <x v="0"/>
    <x v="0"/>
    <n v="752.86"/>
    <x v="5"/>
  </r>
  <r>
    <s v="ORD105713"/>
    <x v="1"/>
    <x v="2"/>
    <n v="3773.46"/>
    <n v="0.33"/>
    <n v="1245.2418"/>
    <n v="2528.2182000000003"/>
    <n v="1"/>
    <x v="627"/>
    <d v="2023-02-04T00:00:00"/>
    <x v="0"/>
    <x v="0"/>
    <n v="665.94"/>
    <x v="3"/>
  </r>
  <r>
    <s v="ORD113482"/>
    <x v="0"/>
    <x v="1"/>
    <n v="3773.93"/>
    <n v="0.46"/>
    <n v="1736.0078000000001"/>
    <n v="2037.9221999999997"/>
    <n v="1"/>
    <x v="380"/>
    <d v="2024-03-19T00:00:00"/>
    <x v="2"/>
    <x v="0"/>
    <n v="663.67"/>
    <x v="4"/>
  </r>
  <r>
    <s v="ORD110122"/>
    <x v="3"/>
    <x v="4"/>
    <n v="3774.29"/>
    <n v="0.1"/>
    <n v="377.42900000000003"/>
    <n v="3396.8609999999999"/>
    <n v="1"/>
    <x v="713"/>
    <d v="2023-05-12T00:00:00"/>
    <x v="1"/>
    <x v="1"/>
    <n v="1004.76"/>
    <x v="0"/>
  </r>
  <r>
    <s v="ORD101233"/>
    <x v="1"/>
    <x v="2"/>
    <n v="3783.59"/>
    <n v="0.06"/>
    <n v="227.0154"/>
    <n v="3556.5745999999999"/>
    <n v="1"/>
    <x v="246"/>
    <d v="2024-07-24T00:00:00"/>
    <x v="2"/>
    <x v="0"/>
    <n v="1034.68"/>
    <x v="2"/>
  </r>
  <r>
    <s v="ORD113800"/>
    <x v="0"/>
    <x v="1"/>
    <n v="3786.85"/>
    <n v="0.44"/>
    <n v="1666.2139999999999"/>
    <n v="2120.636"/>
    <n v="1"/>
    <x v="541"/>
    <d v="2023-03-13T00:00:00"/>
    <x v="2"/>
    <x v="1"/>
    <n v="583.77"/>
    <x v="3"/>
  </r>
  <r>
    <s v="ORD113589"/>
    <x v="0"/>
    <x v="1"/>
    <n v="3787.04"/>
    <n v="0.14000000000000001"/>
    <n v="530.18560000000002"/>
    <n v="3256.8544000000002"/>
    <n v="1"/>
    <x v="566"/>
    <d v="2024-10-21T00:00:00"/>
    <x v="2"/>
    <x v="0"/>
    <n v="597.08000000000004"/>
    <x v="3"/>
  </r>
  <r>
    <s v="ORD113648"/>
    <x v="2"/>
    <x v="3"/>
    <n v="3790.48"/>
    <n v="0.35"/>
    <n v="1326.6679999999999"/>
    <n v="2463.8119999999999"/>
    <n v="1"/>
    <x v="194"/>
    <d v="2023-02-25T00:00:00"/>
    <x v="0"/>
    <x v="1"/>
    <n v="368.89"/>
    <x v="4"/>
  </r>
  <r>
    <s v="ORD102254"/>
    <x v="3"/>
    <x v="2"/>
    <n v="3794.39"/>
    <n v="0.22"/>
    <n v="834.76580000000001"/>
    <n v="2959.6241999999997"/>
    <n v="1"/>
    <x v="518"/>
    <d v="2024-11-20T00:00:00"/>
    <x v="0"/>
    <x v="2"/>
    <n v="535.61"/>
    <x v="0"/>
  </r>
  <r>
    <s v="ORD103864"/>
    <x v="3"/>
    <x v="1"/>
    <n v="3794.39"/>
    <n v="0.02"/>
    <n v="75.887799999999999"/>
    <n v="3718.5021999999999"/>
    <n v="1"/>
    <x v="651"/>
    <d v="2024-11-18T00:00:00"/>
    <x v="1"/>
    <x v="1"/>
    <n v="399.53"/>
    <x v="1"/>
  </r>
  <r>
    <s v="ORD112260"/>
    <x v="1"/>
    <x v="2"/>
    <n v="3798.24"/>
    <n v="0.25"/>
    <n v="949.56"/>
    <n v="2848.68"/>
    <n v="1"/>
    <x v="557"/>
    <d v="2023-03-10T00:00:00"/>
    <x v="0"/>
    <x v="0"/>
    <n v="1109.5999999999999"/>
    <x v="5"/>
  </r>
  <r>
    <s v="ORD106548"/>
    <x v="1"/>
    <x v="2"/>
    <n v="3801.15"/>
    <n v="0.4"/>
    <n v="1520.46"/>
    <n v="2280.69"/>
    <n v="1"/>
    <x v="570"/>
    <d v="2024-06-02T00:00:00"/>
    <x v="0"/>
    <x v="1"/>
    <n v="218.27"/>
    <x v="1"/>
  </r>
  <r>
    <s v="ORD114097"/>
    <x v="1"/>
    <x v="2"/>
    <n v="3802.44"/>
    <n v="0.43"/>
    <n v="1635.0491999999999"/>
    <n v="2167.3908000000001"/>
    <n v="1"/>
    <x v="579"/>
    <d v="2024-09-23T00:00:00"/>
    <x v="0"/>
    <x v="1"/>
    <n v="257.08"/>
    <x v="5"/>
  </r>
  <r>
    <s v="ORD113654"/>
    <x v="2"/>
    <x v="0"/>
    <n v="3802.66"/>
    <n v="0.33"/>
    <n v="1254.8778"/>
    <n v="2547.7821999999996"/>
    <n v="1"/>
    <x v="268"/>
    <d v="2023-11-24T00:00:00"/>
    <x v="0"/>
    <x v="2"/>
    <n v="661.03"/>
    <x v="4"/>
  </r>
  <r>
    <s v="ORD105324"/>
    <x v="1"/>
    <x v="2"/>
    <n v="3813.38"/>
    <n v="0.41"/>
    <n v="1563.4857999999999"/>
    <n v="2249.8942000000002"/>
    <n v="1"/>
    <x v="617"/>
    <d v="2024-09-30T00:00:00"/>
    <x v="1"/>
    <x v="2"/>
    <n v="569.65"/>
    <x v="0"/>
  </r>
  <r>
    <s v="ORD105584"/>
    <x v="1"/>
    <x v="1"/>
    <n v="3815.97"/>
    <n v="0.33"/>
    <n v="1259.2701"/>
    <n v="2556.6998999999996"/>
    <n v="1"/>
    <x v="170"/>
    <d v="2023-02-06T00:00:00"/>
    <x v="0"/>
    <x v="2"/>
    <n v="248.23"/>
    <x v="0"/>
  </r>
  <r>
    <s v="ORD111585"/>
    <x v="3"/>
    <x v="2"/>
    <n v="3816.09"/>
    <n v="0.23"/>
    <n v="877.7007000000001"/>
    <n v="2938.3892999999998"/>
    <n v="1"/>
    <x v="314"/>
    <d v="2024-04-18T00:00:00"/>
    <x v="1"/>
    <x v="1"/>
    <n v="279.77999999999997"/>
    <x v="5"/>
  </r>
  <r>
    <s v="ORD109975"/>
    <x v="0"/>
    <x v="1"/>
    <n v="3820.14"/>
    <n v="0.49"/>
    <n v="1871.8686"/>
    <n v="1948.2713999999999"/>
    <n v="1"/>
    <x v="507"/>
    <d v="2024-11-15T00:00:00"/>
    <x v="1"/>
    <x v="1"/>
    <n v="282.3"/>
    <x v="2"/>
  </r>
  <r>
    <s v="ORD101174"/>
    <x v="1"/>
    <x v="0"/>
    <n v="3821.68"/>
    <n v="0.49"/>
    <n v="1872.6232"/>
    <n v="1949.0567999999998"/>
    <n v="1"/>
    <x v="659"/>
    <d v="2023-05-29T00:00:00"/>
    <x v="1"/>
    <x v="2"/>
    <n v="837.78"/>
    <x v="1"/>
  </r>
  <r>
    <s v="ORD108595"/>
    <x v="0"/>
    <x v="4"/>
    <n v="3828.22"/>
    <n v="0.4"/>
    <n v="1531.288"/>
    <n v="2296.9319999999998"/>
    <n v="1"/>
    <x v="436"/>
    <d v="2024-10-24T00:00:00"/>
    <x v="2"/>
    <x v="1"/>
    <n v="1008.42"/>
    <x v="3"/>
  </r>
  <r>
    <s v="ORD109133"/>
    <x v="0"/>
    <x v="4"/>
    <n v="3828.34"/>
    <n v="0.12"/>
    <n v="459.4008"/>
    <n v="3368.9392000000003"/>
    <n v="1"/>
    <x v="693"/>
    <d v="2023-07-12T00:00:00"/>
    <x v="1"/>
    <x v="2"/>
    <n v="643.46"/>
    <x v="2"/>
  </r>
  <r>
    <s v="ORD111886"/>
    <x v="2"/>
    <x v="1"/>
    <n v="3828.94"/>
    <n v="0.35"/>
    <n v="1340.1289999999999"/>
    <n v="2488.8110000000001"/>
    <n v="1"/>
    <x v="463"/>
    <d v="2023-12-27T00:00:00"/>
    <x v="2"/>
    <x v="0"/>
    <n v="393.88"/>
    <x v="2"/>
  </r>
  <r>
    <s v="ORD100250"/>
    <x v="2"/>
    <x v="3"/>
    <n v="3831.6"/>
    <n v="0.43"/>
    <n v="1647.588"/>
    <n v="2184.0119999999997"/>
    <n v="1"/>
    <x v="258"/>
    <d v="2024-06-01T00:00:00"/>
    <x v="1"/>
    <x v="1"/>
    <n v="906.63"/>
    <x v="2"/>
  </r>
  <r>
    <s v="ORD113137"/>
    <x v="0"/>
    <x v="4"/>
    <n v="3834.07"/>
    <n v="0.48"/>
    <n v="1840.3535999999999"/>
    <n v="1993.7164000000002"/>
    <n v="1"/>
    <x v="520"/>
    <d v="2024-05-24T00:00:00"/>
    <x v="2"/>
    <x v="0"/>
    <n v="250.82"/>
    <x v="2"/>
  </r>
  <r>
    <s v="ORD107421"/>
    <x v="2"/>
    <x v="3"/>
    <n v="3838.95"/>
    <n v="0.17"/>
    <n v="652.62149999999997"/>
    <n v="3186.3284999999996"/>
    <n v="1"/>
    <x v="141"/>
    <d v="2024-02-06T00:00:00"/>
    <x v="2"/>
    <x v="0"/>
    <n v="237.54"/>
    <x v="0"/>
  </r>
  <r>
    <s v="ORD106981"/>
    <x v="1"/>
    <x v="3"/>
    <n v="3840.82"/>
    <n v="0.22"/>
    <n v="844.98040000000003"/>
    <n v="2995.8396000000002"/>
    <n v="1"/>
    <x v="429"/>
    <d v="2023-09-15T00:00:00"/>
    <x v="0"/>
    <x v="2"/>
    <n v="302.67"/>
    <x v="5"/>
  </r>
  <r>
    <s v="ORD100978"/>
    <x v="3"/>
    <x v="0"/>
    <n v="3841.51"/>
    <n v="0.12"/>
    <n v="460.9812"/>
    <n v="3380.5288"/>
    <n v="1"/>
    <x v="262"/>
    <d v="2023-06-04T00:00:00"/>
    <x v="2"/>
    <x v="1"/>
    <n v="1088.97"/>
    <x v="3"/>
  </r>
  <r>
    <s v="ORD102871"/>
    <x v="2"/>
    <x v="4"/>
    <n v="3842.9"/>
    <n v="0.08"/>
    <n v="307.43200000000002"/>
    <n v="3535.4679999999998"/>
    <n v="1"/>
    <x v="259"/>
    <d v="2024-10-09T00:00:00"/>
    <x v="1"/>
    <x v="1"/>
    <n v="964.11"/>
    <x v="3"/>
  </r>
  <r>
    <s v="ORD106766"/>
    <x v="0"/>
    <x v="1"/>
    <n v="3848.62"/>
    <n v="0.18"/>
    <n v="692.75159999999994"/>
    <n v="3155.8683999999998"/>
    <n v="1"/>
    <x v="152"/>
    <d v="2024-09-05T00:00:00"/>
    <x v="0"/>
    <x v="2"/>
    <n v="216.92"/>
    <x v="4"/>
  </r>
  <r>
    <s v="ORD106922"/>
    <x v="0"/>
    <x v="2"/>
    <n v="3853.37"/>
    <n v="0.5"/>
    <n v="1926.6849999999999"/>
    <n v="1926.6849999999999"/>
    <n v="1"/>
    <x v="68"/>
    <d v="2024-02-27T00:00:00"/>
    <x v="1"/>
    <x v="0"/>
    <n v="509.68"/>
    <x v="2"/>
  </r>
  <r>
    <s v="ORD101697"/>
    <x v="0"/>
    <x v="2"/>
    <n v="3854.07"/>
    <n v="0.41"/>
    <n v="1580.1686999999999"/>
    <n v="2273.9013000000004"/>
    <n v="1"/>
    <x v="508"/>
    <d v="2024-08-13T00:00:00"/>
    <x v="1"/>
    <x v="0"/>
    <n v="995.6"/>
    <x v="0"/>
  </r>
  <r>
    <s v="ORD103124"/>
    <x v="1"/>
    <x v="3"/>
    <n v="3859.71"/>
    <n v="0.23"/>
    <n v="887.7333000000001"/>
    <n v="2971.9767000000002"/>
    <n v="1"/>
    <x v="717"/>
    <d v="2024-09-11T00:00:00"/>
    <x v="0"/>
    <x v="0"/>
    <n v="884.6"/>
    <x v="3"/>
  </r>
  <r>
    <s v="ORD100073"/>
    <x v="2"/>
    <x v="2"/>
    <n v="3860.05"/>
    <n v="0.12"/>
    <n v="463.20600000000002"/>
    <n v="3396.8440000000001"/>
    <n v="1"/>
    <x v="3"/>
    <d v="2023-03-09T00:00:00"/>
    <x v="1"/>
    <x v="2"/>
    <n v="800.39"/>
    <x v="4"/>
  </r>
  <r>
    <s v="ORD103261"/>
    <x v="3"/>
    <x v="4"/>
    <n v="3871.33"/>
    <n v="0.28999999999999998"/>
    <n v="1122.6857"/>
    <n v="2748.6442999999999"/>
    <n v="1"/>
    <x v="375"/>
    <d v="2024-09-25T00:00:00"/>
    <x v="0"/>
    <x v="2"/>
    <n v="973.83"/>
    <x v="5"/>
  </r>
  <r>
    <s v="ORD113692"/>
    <x v="2"/>
    <x v="2"/>
    <n v="3872.82"/>
    <n v="0.09"/>
    <n v="348.55380000000002"/>
    <n v="3524.2662"/>
    <n v="1"/>
    <x v="707"/>
    <d v="2023-07-27T00:00:00"/>
    <x v="0"/>
    <x v="2"/>
    <n v="426.81"/>
    <x v="4"/>
  </r>
  <r>
    <s v="ORD106832"/>
    <x v="0"/>
    <x v="1"/>
    <n v="3878.38"/>
    <n v="0.25"/>
    <n v="969.59500000000003"/>
    <n v="2908.7849999999999"/>
    <n v="1"/>
    <x v="328"/>
    <d v="2024-01-28T00:00:00"/>
    <x v="1"/>
    <x v="1"/>
    <n v="877.18"/>
    <x v="2"/>
  </r>
  <r>
    <s v="ORD106379"/>
    <x v="1"/>
    <x v="1"/>
    <n v="3879.68"/>
    <n v="0.43"/>
    <n v="1668.2623999999998"/>
    <n v="2211.4175999999998"/>
    <n v="1"/>
    <x v="183"/>
    <d v="2023-05-25T00:00:00"/>
    <x v="2"/>
    <x v="2"/>
    <n v="924.41"/>
    <x v="2"/>
  </r>
  <r>
    <s v="ORD104372"/>
    <x v="3"/>
    <x v="3"/>
    <n v="3888.48"/>
    <n v="0.24"/>
    <n v="933.23519999999996"/>
    <n v="2955.2447999999999"/>
    <n v="1"/>
    <x v="384"/>
    <d v="2023-05-31T00:00:00"/>
    <x v="1"/>
    <x v="2"/>
    <n v="1116.99"/>
    <x v="3"/>
  </r>
  <r>
    <s v="ORD115305"/>
    <x v="0"/>
    <x v="1"/>
    <n v="3893.29"/>
    <n v="0.08"/>
    <n v="311.46320000000003"/>
    <n v="3581.8267999999998"/>
    <n v="1"/>
    <x v="23"/>
    <d v="2024-05-27T00:00:00"/>
    <x v="1"/>
    <x v="0"/>
    <n v="891.71"/>
    <x v="3"/>
  </r>
  <r>
    <s v="ORD113099"/>
    <x v="0"/>
    <x v="4"/>
    <n v="3898.85"/>
    <n v="0.05"/>
    <n v="194.9425"/>
    <n v="3703.9074999999998"/>
    <n v="1"/>
    <x v="135"/>
    <d v="2024-05-10T00:00:00"/>
    <x v="2"/>
    <x v="1"/>
    <n v="631.13"/>
    <x v="2"/>
  </r>
  <r>
    <s v="ORD111928"/>
    <x v="3"/>
    <x v="4"/>
    <n v="3899.02"/>
    <n v="0.23"/>
    <n v="896.77460000000008"/>
    <n v="3002.2453999999998"/>
    <n v="1"/>
    <x v="510"/>
    <d v="2024-12-04T00:00:00"/>
    <x v="0"/>
    <x v="2"/>
    <n v="737.7"/>
    <x v="4"/>
  </r>
  <r>
    <s v="ORD114558"/>
    <x v="0"/>
    <x v="1"/>
    <n v="3900.16"/>
    <n v="0.1"/>
    <n v="390.01600000000002"/>
    <n v="3510.1439999999998"/>
    <n v="1"/>
    <x v="12"/>
    <d v="2024-11-03T00:00:00"/>
    <x v="1"/>
    <x v="0"/>
    <n v="723.75"/>
    <x v="3"/>
  </r>
  <r>
    <s v="ORD104134"/>
    <x v="0"/>
    <x v="1"/>
    <n v="3906.17"/>
    <n v="0.28999999999999998"/>
    <n v="1132.7892999999999"/>
    <n v="2773.3807000000002"/>
    <n v="1"/>
    <x v="513"/>
    <d v="2023-08-08T00:00:00"/>
    <x v="2"/>
    <x v="2"/>
    <n v="806.26"/>
    <x v="4"/>
  </r>
  <r>
    <s v="ORD107127"/>
    <x v="2"/>
    <x v="4"/>
    <n v="3914.98"/>
    <n v="0.08"/>
    <n v="313.19839999999999"/>
    <n v="3601.7816000000003"/>
    <n v="1"/>
    <x v="263"/>
    <d v="2023-06-22T00:00:00"/>
    <x v="2"/>
    <x v="2"/>
    <n v="794.97"/>
    <x v="1"/>
  </r>
  <r>
    <s v="ORD111554"/>
    <x v="1"/>
    <x v="2"/>
    <n v="3916.14"/>
    <n v="0.31"/>
    <n v="1214.0034000000001"/>
    <n v="2702.1365999999998"/>
    <n v="1"/>
    <x v="712"/>
    <d v="2024-02-24T00:00:00"/>
    <x v="0"/>
    <x v="2"/>
    <n v="699.28"/>
    <x v="3"/>
  </r>
  <r>
    <s v="ORD106874"/>
    <x v="0"/>
    <x v="2"/>
    <n v="3916.43"/>
    <n v="7.0000000000000007E-2"/>
    <n v="274.15010000000001"/>
    <n v="3642.2799"/>
    <n v="1"/>
    <x v="616"/>
    <d v="2023-01-24T00:00:00"/>
    <x v="1"/>
    <x v="2"/>
    <n v="593.1"/>
    <x v="5"/>
  </r>
  <r>
    <s v="ORD101515"/>
    <x v="2"/>
    <x v="3"/>
    <n v="3920"/>
    <n v="0.32"/>
    <n v="1254.4000000000001"/>
    <n v="2665.6"/>
    <n v="1"/>
    <x v="108"/>
    <d v="2023-10-18T00:00:00"/>
    <x v="2"/>
    <x v="2"/>
    <n v="847.03"/>
    <x v="5"/>
  </r>
  <r>
    <s v="ORD100454"/>
    <x v="1"/>
    <x v="4"/>
    <n v="3922.35"/>
    <n v="0.34"/>
    <n v="1333.5990000000002"/>
    <n v="2588.7509999999997"/>
    <n v="1"/>
    <x v="720"/>
    <d v="2023-04-02T00:00:00"/>
    <x v="0"/>
    <x v="0"/>
    <n v="387.72"/>
    <x v="1"/>
  </r>
  <r>
    <s v="ORD110430"/>
    <x v="1"/>
    <x v="1"/>
    <n v="3925.28"/>
    <n v="0.3"/>
    <n v="1177.5840000000001"/>
    <n v="2747.6959999999999"/>
    <n v="1"/>
    <x v="223"/>
    <d v="2024-09-09T00:00:00"/>
    <x v="1"/>
    <x v="0"/>
    <n v="915.38"/>
    <x v="2"/>
  </r>
  <r>
    <s v="ORD110467"/>
    <x v="3"/>
    <x v="3"/>
    <n v="3925.76"/>
    <n v="0"/>
    <n v="0"/>
    <n v="3925.76"/>
    <n v="1"/>
    <x v="602"/>
    <d v="2023-05-15T00:00:00"/>
    <x v="2"/>
    <x v="0"/>
    <n v="537.79999999999995"/>
    <x v="3"/>
  </r>
  <r>
    <s v="ORD111503"/>
    <x v="2"/>
    <x v="1"/>
    <n v="3928.26"/>
    <n v="0.23"/>
    <n v="903.49980000000005"/>
    <n v="3024.7602000000002"/>
    <n v="1"/>
    <x v="577"/>
    <d v="2023-05-18T00:00:00"/>
    <x v="0"/>
    <x v="2"/>
    <n v="630.41999999999996"/>
    <x v="1"/>
  </r>
  <r>
    <s v="ORD100329"/>
    <x v="3"/>
    <x v="1"/>
    <n v="3929.89"/>
    <n v="0.22"/>
    <n v="864.57579999999996"/>
    <n v="3065.3141999999998"/>
    <n v="1"/>
    <x v="479"/>
    <d v="2023-02-16T00:00:00"/>
    <x v="0"/>
    <x v="0"/>
    <n v="902.41"/>
    <x v="3"/>
  </r>
  <r>
    <s v="ORD108332"/>
    <x v="1"/>
    <x v="2"/>
    <n v="3930.2"/>
    <n v="0.44"/>
    <n v="1729.288"/>
    <n v="2200.9119999999998"/>
    <n v="1"/>
    <x v="269"/>
    <d v="2024-04-07T00:00:00"/>
    <x v="2"/>
    <x v="1"/>
    <n v="1055.03"/>
    <x v="1"/>
  </r>
  <r>
    <s v="ORD114825"/>
    <x v="1"/>
    <x v="4"/>
    <n v="3931.08"/>
    <n v="0.2"/>
    <n v="786.21600000000001"/>
    <n v="3144.864"/>
    <n v="1"/>
    <x v="440"/>
    <d v="2024-11-21T00:00:00"/>
    <x v="0"/>
    <x v="1"/>
    <n v="909.23"/>
    <x v="3"/>
  </r>
  <r>
    <s v="ORD105706"/>
    <x v="1"/>
    <x v="1"/>
    <n v="3935.77"/>
    <n v="0.2"/>
    <n v="787.154"/>
    <n v="3148.616"/>
    <n v="1"/>
    <x v="217"/>
    <d v="2023-10-02T00:00:00"/>
    <x v="2"/>
    <x v="2"/>
    <n v="625.08000000000004"/>
    <x v="4"/>
  </r>
  <r>
    <s v="ORD107766"/>
    <x v="1"/>
    <x v="4"/>
    <n v="3937.21"/>
    <n v="0.27"/>
    <n v="1063.0467000000001"/>
    <n v="2874.1633000000002"/>
    <n v="1"/>
    <x v="700"/>
    <d v="2023-07-04T00:00:00"/>
    <x v="1"/>
    <x v="0"/>
    <n v="1169.52"/>
    <x v="1"/>
  </r>
  <r>
    <s v="ORD103610"/>
    <x v="0"/>
    <x v="2"/>
    <n v="3939.82"/>
    <n v="0.28999999999999998"/>
    <n v="1142.5478000000001"/>
    <n v="2797.2722000000003"/>
    <n v="1"/>
    <x v="484"/>
    <d v="2023-03-28T00:00:00"/>
    <x v="1"/>
    <x v="2"/>
    <n v="1019.54"/>
    <x v="2"/>
  </r>
  <r>
    <s v="ORD109726"/>
    <x v="1"/>
    <x v="2"/>
    <n v="3942.56"/>
    <n v="0.38"/>
    <n v="1498.1728000000001"/>
    <n v="2444.3872000000001"/>
    <n v="1"/>
    <x v="676"/>
    <d v="2024-02-29T00:00:00"/>
    <x v="1"/>
    <x v="0"/>
    <n v="320.8"/>
    <x v="1"/>
  </r>
  <r>
    <s v="ORD108883"/>
    <x v="1"/>
    <x v="1"/>
    <n v="3945.58"/>
    <n v="0.26"/>
    <n v="1025.8507999999999"/>
    <n v="2919.7291999999998"/>
    <n v="1"/>
    <x v="701"/>
    <d v="2024-08-27T00:00:00"/>
    <x v="0"/>
    <x v="2"/>
    <n v="692.71"/>
    <x v="5"/>
  </r>
  <r>
    <s v="ORD103978"/>
    <x v="1"/>
    <x v="4"/>
    <n v="3945.78"/>
    <n v="0.23"/>
    <n v="907.52940000000012"/>
    <n v="3038.2506000000003"/>
    <n v="1"/>
    <x v="364"/>
    <d v="2023-02-01T00:00:00"/>
    <x v="0"/>
    <x v="1"/>
    <n v="538.84"/>
    <x v="2"/>
  </r>
  <r>
    <s v="ORD113394"/>
    <x v="3"/>
    <x v="3"/>
    <n v="3947.48"/>
    <n v="0.16"/>
    <n v="631.59680000000003"/>
    <n v="3315.8832000000002"/>
    <n v="1"/>
    <x v="599"/>
    <d v="2024-05-21T00:00:00"/>
    <x v="1"/>
    <x v="1"/>
    <n v="605.99"/>
    <x v="2"/>
  </r>
  <r>
    <s v="ORD103056"/>
    <x v="0"/>
    <x v="2"/>
    <n v="3950.28"/>
    <n v="0.24"/>
    <n v="948.06719999999996"/>
    <n v="3002.2128000000002"/>
    <n v="1"/>
    <x v="201"/>
    <d v="2023-04-15T00:00:00"/>
    <x v="1"/>
    <x v="2"/>
    <n v="776.06"/>
    <x v="4"/>
  </r>
  <r>
    <s v="ORD106968"/>
    <x v="2"/>
    <x v="4"/>
    <n v="3952.55"/>
    <n v="0.22"/>
    <n v="869.56100000000004"/>
    <n v="3082.989"/>
    <n v="1"/>
    <x v="390"/>
    <d v="2024-11-28T00:00:00"/>
    <x v="1"/>
    <x v="0"/>
    <n v="995.83"/>
    <x v="2"/>
  </r>
  <r>
    <s v="ORD112511"/>
    <x v="0"/>
    <x v="0"/>
    <n v="3961.04"/>
    <n v="0.38"/>
    <n v="1505.1952000000001"/>
    <n v="2455.8447999999999"/>
    <n v="1"/>
    <x v="222"/>
    <d v="2023-09-19T00:00:00"/>
    <x v="1"/>
    <x v="1"/>
    <n v="449.99"/>
    <x v="3"/>
  </r>
  <r>
    <s v="ORD106655"/>
    <x v="3"/>
    <x v="0"/>
    <n v="3964.3"/>
    <n v="0.02"/>
    <n v="79.286000000000001"/>
    <n v="3885.0140000000001"/>
    <n v="1"/>
    <x v="571"/>
    <d v="2024-07-23T00:00:00"/>
    <x v="2"/>
    <x v="0"/>
    <n v="761.98"/>
    <x v="3"/>
  </r>
  <r>
    <s v="ORD102788"/>
    <x v="2"/>
    <x v="1"/>
    <n v="3968.5"/>
    <n v="0.28000000000000003"/>
    <n v="1111.18"/>
    <n v="2857.3199999999997"/>
    <n v="1"/>
    <x v="408"/>
    <d v="2024-04-20T00:00:00"/>
    <x v="2"/>
    <x v="2"/>
    <n v="1138.6199999999999"/>
    <x v="0"/>
  </r>
  <r>
    <s v="ORD100460"/>
    <x v="2"/>
    <x v="1"/>
    <n v="3971.61"/>
    <n v="0.13"/>
    <n v="516.30930000000001"/>
    <n v="3455.3007000000002"/>
    <n v="1"/>
    <x v="579"/>
    <d v="2024-09-19T00:00:00"/>
    <x v="1"/>
    <x v="0"/>
    <n v="614.4"/>
    <x v="5"/>
  </r>
  <r>
    <s v="ORD103258"/>
    <x v="1"/>
    <x v="3"/>
    <n v="3971.77"/>
    <n v="0.47"/>
    <n v="1866.7319"/>
    <n v="2105.0380999999998"/>
    <n v="1"/>
    <x v="278"/>
    <d v="2024-07-04T00:00:00"/>
    <x v="1"/>
    <x v="1"/>
    <n v="1001.16"/>
    <x v="2"/>
  </r>
  <r>
    <s v="ORD105684"/>
    <x v="0"/>
    <x v="0"/>
    <n v="3974.6"/>
    <n v="0.41"/>
    <n v="1629.5859999999998"/>
    <n v="2345.0140000000001"/>
    <n v="1"/>
    <x v="12"/>
    <d v="2024-11-08T00:00:00"/>
    <x v="1"/>
    <x v="2"/>
    <n v="206.92"/>
    <x v="3"/>
  </r>
  <r>
    <s v="ORD103119"/>
    <x v="3"/>
    <x v="1"/>
    <n v="3983.86"/>
    <n v="0.45"/>
    <n v="1792.7370000000001"/>
    <n v="2191.123"/>
    <n v="1"/>
    <x v="62"/>
    <d v="2024-10-14T00:00:00"/>
    <x v="0"/>
    <x v="2"/>
    <n v="670.07"/>
    <x v="1"/>
  </r>
  <r>
    <s v="ORD108578"/>
    <x v="0"/>
    <x v="0"/>
    <n v="3983.91"/>
    <n v="0.31"/>
    <n v="1235.0120999999999"/>
    <n v="2748.8978999999999"/>
    <n v="1"/>
    <x v="84"/>
    <d v="2024-06-05T00:00:00"/>
    <x v="1"/>
    <x v="0"/>
    <n v="698.61"/>
    <x v="1"/>
  </r>
  <r>
    <s v="ORD100049"/>
    <x v="2"/>
    <x v="0"/>
    <n v="3986.89"/>
    <n v="7.0000000000000007E-2"/>
    <n v="279.08230000000003"/>
    <n v="3707.8076999999998"/>
    <n v="1"/>
    <x v="388"/>
    <d v="2023-07-03T00:00:00"/>
    <x v="1"/>
    <x v="0"/>
    <n v="1139.21"/>
    <x v="5"/>
  </r>
  <r>
    <s v="ORD101808"/>
    <x v="3"/>
    <x v="4"/>
    <n v="3987.35"/>
    <n v="0.27"/>
    <n v="1076.5844999999999"/>
    <n v="2910.7655"/>
    <n v="1"/>
    <x v="525"/>
    <d v="2024-07-12T00:00:00"/>
    <x v="2"/>
    <x v="1"/>
    <n v="1046.5"/>
    <x v="3"/>
  </r>
  <r>
    <s v="ORD114607"/>
    <x v="1"/>
    <x v="0"/>
    <n v="3990.03"/>
    <n v="0.27"/>
    <n v="1077.3081000000002"/>
    <n v="2912.7219"/>
    <n v="1"/>
    <x v="389"/>
    <d v="2023-12-07T00:00:00"/>
    <x v="1"/>
    <x v="1"/>
    <n v="658.84"/>
    <x v="2"/>
  </r>
  <r>
    <s v="ORD107595"/>
    <x v="0"/>
    <x v="4"/>
    <n v="3997.62"/>
    <n v="0.42"/>
    <n v="1679.0003999999999"/>
    <n v="2318.6196"/>
    <n v="1"/>
    <x v="160"/>
    <d v="2024-07-01T00:00:00"/>
    <x v="2"/>
    <x v="0"/>
    <n v="1048.06"/>
    <x v="0"/>
  </r>
  <r>
    <s v="ORD101282"/>
    <x v="1"/>
    <x v="0"/>
    <n v="3998.61"/>
    <n v="0.26"/>
    <n v="1039.6386"/>
    <n v="2958.9714000000004"/>
    <n v="1"/>
    <x v="566"/>
    <d v="2024-10-17T00:00:00"/>
    <x v="1"/>
    <x v="1"/>
    <n v="745.13"/>
    <x v="0"/>
  </r>
  <r>
    <s v="ORD112065"/>
    <x v="0"/>
    <x v="0"/>
    <n v="3999.73"/>
    <n v="0.28999999999999998"/>
    <n v="1159.9216999999999"/>
    <n v="2839.8083000000001"/>
    <n v="1"/>
    <x v="652"/>
    <d v="2023-08-02T00:00:00"/>
    <x v="2"/>
    <x v="1"/>
    <n v="641.64"/>
    <x v="5"/>
  </r>
  <r>
    <s v="ORD113264"/>
    <x v="1"/>
    <x v="4"/>
    <n v="4004.74"/>
    <n v="0.23"/>
    <n v="921.09019999999998"/>
    <n v="3083.6497999999997"/>
    <n v="1"/>
    <x v="370"/>
    <d v="2024-09-09T00:00:00"/>
    <x v="0"/>
    <x v="2"/>
    <n v="589.61"/>
    <x v="2"/>
  </r>
  <r>
    <s v="ORD102600"/>
    <x v="2"/>
    <x v="2"/>
    <n v="4006.91"/>
    <n v="0.28999999999999998"/>
    <n v="1162.0038999999999"/>
    <n v="2844.9061000000002"/>
    <n v="1"/>
    <x v="224"/>
    <d v="2024-08-29T00:00:00"/>
    <x v="1"/>
    <x v="2"/>
    <n v="410.84"/>
    <x v="3"/>
  </r>
  <r>
    <s v="ORD107763"/>
    <x v="0"/>
    <x v="3"/>
    <n v="4009.43"/>
    <n v="0.43"/>
    <n v="1724.0548999999999"/>
    <n v="2285.3751000000002"/>
    <n v="1"/>
    <x v="46"/>
    <d v="2024-03-02T00:00:00"/>
    <x v="1"/>
    <x v="2"/>
    <n v="430.28"/>
    <x v="3"/>
  </r>
  <r>
    <s v="ORD103184"/>
    <x v="3"/>
    <x v="1"/>
    <n v="4011.06"/>
    <n v="0.19"/>
    <n v="762.10140000000001"/>
    <n v="3248.9585999999999"/>
    <n v="1"/>
    <x v="13"/>
    <d v="2024-12-22T00:00:00"/>
    <x v="2"/>
    <x v="2"/>
    <n v="389.11"/>
    <x v="0"/>
  </r>
  <r>
    <s v="ORD112063"/>
    <x v="3"/>
    <x v="1"/>
    <n v="4011.69"/>
    <n v="0.32"/>
    <n v="1283.7408"/>
    <n v="2727.9492"/>
    <n v="1"/>
    <x v="622"/>
    <d v="2024-09-26T00:00:00"/>
    <x v="1"/>
    <x v="2"/>
    <n v="713.15"/>
    <x v="0"/>
  </r>
  <r>
    <s v="ORD101207"/>
    <x v="2"/>
    <x v="1"/>
    <n v="4011.89"/>
    <n v="0.25"/>
    <n v="1002.9725"/>
    <n v="3008.9175"/>
    <n v="1"/>
    <x v="445"/>
    <d v="2023-04-10T00:00:00"/>
    <x v="0"/>
    <x v="0"/>
    <n v="712.6"/>
    <x v="5"/>
  </r>
  <r>
    <s v="ORD108303"/>
    <x v="1"/>
    <x v="3"/>
    <n v="4014.26"/>
    <n v="0.15"/>
    <n v="602.13900000000001"/>
    <n v="3412.1210000000001"/>
    <n v="1"/>
    <x v="549"/>
    <d v="2023-12-08T00:00:00"/>
    <x v="0"/>
    <x v="2"/>
    <n v="1110.5"/>
    <x v="3"/>
  </r>
  <r>
    <s v="ORD110031"/>
    <x v="2"/>
    <x v="1"/>
    <n v="4018.91"/>
    <n v="0.05"/>
    <n v="200.94550000000001"/>
    <n v="3817.9645"/>
    <n v="1"/>
    <x v="613"/>
    <d v="2024-04-08T00:00:00"/>
    <x v="0"/>
    <x v="1"/>
    <n v="1154.97"/>
    <x v="5"/>
  </r>
  <r>
    <s v="ORD101983"/>
    <x v="0"/>
    <x v="1"/>
    <n v="4025.16"/>
    <n v="0.05"/>
    <n v="201.25800000000001"/>
    <n v="3823.902"/>
    <n v="1"/>
    <x v="602"/>
    <d v="2023-05-17T00:00:00"/>
    <x v="0"/>
    <x v="1"/>
    <n v="509.11"/>
    <x v="5"/>
  </r>
  <r>
    <s v="ORD111245"/>
    <x v="1"/>
    <x v="1"/>
    <n v="4030.23"/>
    <n v="0.05"/>
    <n v="201.51150000000001"/>
    <n v="3828.7184999999999"/>
    <n v="1"/>
    <x v="38"/>
    <d v="2024-01-21T00:00:00"/>
    <x v="0"/>
    <x v="0"/>
    <n v="325.08"/>
    <x v="5"/>
  </r>
  <r>
    <s v="ORD110425"/>
    <x v="2"/>
    <x v="0"/>
    <n v="4030.74"/>
    <n v="0.28999999999999998"/>
    <n v="1168.9145999999998"/>
    <n v="2861.8253999999997"/>
    <n v="1"/>
    <x v="172"/>
    <d v="2023-07-13T00:00:00"/>
    <x v="1"/>
    <x v="0"/>
    <n v="832.18"/>
    <x v="4"/>
  </r>
  <r>
    <s v="ORD108179"/>
    <x v="0"/>
    <x v="1"/>
    <n v="4032.97"/>
    <n v="0.24"/>
    <n v="967.91279999999995"/>
    <n v="3065.0571999999997"/>
    <n v="1"/>
    <x v="155"/>
    <d v="2024-06-14T00:00:00"/>
    <x v="1"/>
    <x v="2"/>
    <n v="662.04"/>
    <x v="2"/>
  </r>
  <r>
    <s v="ORD101280"/>
    <x v="2"/>
    <x v="1"/>
    <n v="4042.25"/>
    <n v="0.09"/>
    <n v="363.80250000000001"/>
    <n v="3678.4475000000002"/>
    <n v="1"/>
    <x v="238"/>
    <d v="2023-03-19T00:00:00"/>
    <x v="2"/>
    <x v="0"/>
    <n v="1168.01"/>
    <x v="5"/>
  </r>
  <r>
    <s v="ORD106184"/>
    <x v="3"/>
    <x v="4"/>
    <n v="4045.09"/>
    <n v="0.01"/>
    <n v="40.450900000000004"/>
    <n v="4004.6391000000003"/>
    <n v="1"/>
    <x v="624"/>
    <d v="2024-12-09T00:00:00"/>
    <x v="1"/>
    <x v="1"/>
    <n v="751.98"/>
    <x v="2"/>
  </r>
  <r>
    <s v="ORD104624"/>
    <x v="1"/>
    <x v="0"/>
    <n v="4046.54"/>
    <n v="0.04"/>
    <n v="161.86160000000001"/>
    <n v="3884.6783999999998"/>
    <n v="1"/>
    <x v="313"/>
    <d v="2024-01-24T00:00:00"/>
    <x v="1"/>
    <x v="0"/>
    <n v="1200.5"/>
    <x v="1"/>
  </r>
  <r>
    <s v="ORD114503"/>
    <x v="0"/>
    <x v="0"/>
    <n v="4046.74"/>
    <n v="0.46"/>
    <n v="1861.5003999999999"/>
    <n v="2185.2395999999999"/>
    <n v="1"/>
    <x v="448"/>
    <d v="2023-04-09T00:00:00"/>
    <x v="1"/>
    <x v="1"/>
    <n v="930.79"/>
    <x v="3"/>
  </r>
  <r>
    <s v="ORD100249"/>
    <x v="0"/>
    <x v="0"/>
    <n v="4051.32"/>
    <n v="0.13"/>
    <n v="526.67160000000001"/>
    <n v="3524.6484"/>
    <n v="1"/>
    <x v="432"/>
    <d v="2024-07-09T00:00:00"/>
    <x v="1"/>
    <x v="0"/>
    <n v="675.38"/>
    <x v="0"/>
  </r>
  <r>
    <s v="ORD111645"/>
    <x v="2"/>
    <x v="2"/>
    <n v="4056.02"/>
    <n v="0.21"/>
    <n v="851.76419999999996"/>
    <n v="3204.2557999999999"/>
    <n v="1"/>
    <x v="635"/>
    <d v="2024-07-16T00:00:00"/>
    <x v="2"/>
    <x v="0"/>
    <n v="766.53"/>
    <x v="4"/>
  </r>
  <r>
    <s v="ORD106021"/>
    <x v="3"/>
    <x v="4"/>
    <n v="4058.26"/>
    <n v="0.35"/>
    <n v="1420.3910000000001"/>
    <n v="2637.8690000000001"/>
    <n v="1"/>
    <x v="489"/>
    <d v="2024-09-03T00:00:00"/>
    <x v="1"/>
    <x v="1"/>
    <n v="601.38"/>
    <x v="4"/>
  </r>
  <r>
    <s v="ORD104729"/>
    <x v="0"/>
    <x v="4"/>
    <n v="4060.1"/>
    <n v="0.46"/>
    <n v="1867.646"/>
    <n v="2192.4539999999997"/>
    <n v="1"/>
    <x v="453"/>
    <d v="2023-04-05T00:00:00"/>
    <x v="2"/>
    <x v="1"/>
    <n v="571.03"/>
    <x v="2"/>
  </r>
  <r>
    <s v="ORD108312"/>
    <x v="0"/>
    <x v="0"/>
    <n v="4061.62"/>
    <n v="0.21"/>
    <n v="852.94019999999989"/>
    <n v="3208.6797999999999"/>
    <n v="1"/>
    <x v="381"/>
    <d v="2023-11-16T00:00:00"/>
    <x v="1"/>
    <x v="1"/>
    <n v="625.05999999999995"/>
    <x v="3"/>
  </r>
  <r>
    <s v="ORD103772"/>
    <x v="3"/>
    <x v="3"/>
    <n v="4062.29"/>
    <n v="0.02"/>
    <n v="81.245800000000003"/>
    <n v="3981.0441999999998"/>
    <n v="1"/>
    <x v="133"/>
    <d v="2024-10-05T00:00:00"/>
    <x v="1"/>
    <x v="0"/>
    <n v="803.79"/>
    <x v="3"/>
  </r>
  <r>
    <s v="ORD104882"/>
    <x v="2"/>
    <x v="1"/>
    <n v="4069.93"/>
    <n v="0.04"/>
    <n v="162.7972"/>
    <n v="3907.1327999999999"/>
    <n v="1"/>
    <x v="498"/>
    <d v="2024-09-10T00:00:00"/>
    <x v="0"/>
    <x v="1"/>
    <n v="637.86"/>
    <x v="1"/>
  </r>
  <r>
    <s v="ORD109725"/>
    <x v="1"/>
    <x v="0"/>
    <n v="4071.42"/>
    <n v="0.37"/>
    <n v="1506.4254000000001"/>
    <n v="2564.9946"/>
    <n v="1"/>
    <x v="549"/>
    <d v="2023-12-09T00:00:00"/>
    <x v="0"/>
    <x v="1"/>
    <n v="1110.8"/>
    <x v="5"/>
  </r>
  <r>
    <s v="ORD103152"/>
    <x v="3"/>
    <x v="2"/>
    <n v="4074.45"/>
    <n v="0.38"/>
    <n v="1548.2909999999999"/>
    <n v="2526.1589999999997"/>
    <n v="1"/>
    <x v="211"/>
    <d v="2023-05-24T00:00:00"/>
    <x v="2"/>
    <x v="0"/>
    <n v="601.11"/>
    <x v="5"/>
  </r>
  <r>
    <s v="ORD106167"/>
    <x v="3"/>
    <x v="0"/>
    <n v="4074.88"/>
    <n v="0.02"/>
    <n v="81.497600000000006"/>
    <n v="3993.3824"/>
    <n v="1"/>
    <x v="22"/>
    <d v="2023-10-02T00:00:00"/>
    <x v="1"/>
    <x v="2"/>
    <n v="585.17999999999995"/>
    <x v="4"/>
  </r>
  <r>
    <s v="ORD108317"/>
    <x v="3"/>
    <x v="1"/>
    <n v="4075.58"/>
    <n v="0.47"/>
    <n v="1915.5225999999998"/>
    <n v="2160.0574000000001"/>
    <n v="1"/>
    <x v="521"/>
    <d v="2023-04-28T00:00:00"/>
    <x v="0"/>
    <x v="1"/>
    <n v="327.83"/>
    <x v="4"/>
  </r>
  <r>
    <s v="ORD115147"/>
    <x v="3"/>
    <x v="3"/>
    <n v="4075.6"/>
    <n v="0.2"/>
    <n v="815.12"/>
    <n v="3260.48"/>
    <n v="1"/>
    <x v="530"/>
    <d v="2023-11-05T00:00:00"/>
    <x v="1"/>
    <x v="0"/>
    <n v="1067.1600000000001"/>
    <x v="1"/>
  </r>
  <r>
    <s v="ORD114196"/>
    <x v="2"/>
    <x v="2"/>
    <n v="4078.18"/>
    <n v="0.22"/>
    <n v="897.19959999999992"/>
    <n v="3180.9803999999999"/>
    <n v="1"/>
    <x v="189"/>
    <d v="2023-05-18T00:00:00"/>
    <x v="0"/>
    <x v="1"/>
    <n v="306.44"/>
    <x v="5"/>
  </r>
  <r>
    <s v="ORD104475"/>
    <x v="0"/>
    <x v="4"/>
    <n v="4084.75"/>
    <n v="0.14000000000000001"/>
    <n v="571.86500000000001"/>
    <n v="3512.8850000000002"/>
    <n v="1"/>
    <x v="606"/>
    <d v="2024-10-26T00:00:00"/>
    <x v="0"/>
    <x v="2"/>
    <n v="998.1"/>
    <x v="4"/>
  </r>
  <r>
    <s v="ORD106884"/>
    <x v="0"/>
    <x v="3"/>
    <n v="4094.2"/>
    <n v="0.34"/>
    <n v="1392.028"/>
    <n v="2702.1719999999996"/>
    <n v="1"/>
    <x v="543"/>
    <d v="2024-10-31T00:00:00"/>
    <x v="0"/>
    <x v="1"/>
    <n v="490.09"/>
    <x v="4"/>
  </r>
  <r>
    <s v="ORD100269"/>
    <x v="0"/>
    <x v="1"/>
    <n v="4094.66"/>
    <n v="0.31"/>
    <n v="1269.3445999999999"/>
    <n v="2825.3154"/>
    <n v="1"/>
    <x v="136"/>
    <d v="2024-11-26T00:00:00"/>
    <x v="1"/>
    <x v="0"/>
    <n v="369.04"/>
    <x v="0"/>
  </r>
  <r>
    <s v="ORD111048"/>
    <x v="0"/>
    <x v="4"/>
    <n v="4098.03"/>
    <n v="0.28999999999999998"/>
    <n v="1188.4286999999999"/>
    <n v="2909.6012999999998"/>
    <n v="1"/>
    <x v="169"/>
    <d v="2023-10-18T00:00:00"/>
    <x v="1"/>
    <x v="1"/>
    <n v="438.95"/>
    <x v="3"/>
  </r>
  <r>
    <s v="ORD107581"/>
    <x v="1"/>
    <x v="2"/>
    <n v="4098.45"/>
    <n v="0.45"/>
    <n v="1844.3025"/>
    <n v="2254.1475"/>
    <n v="1"/>
    <x v="118"/>
    <d v="2024-09-29T00:00:00"/>
    <x v="1"/>
    <x v="2"/>
    <n v="920.95"/>
    <x v="1"/>
  </r>
  <r>
    <s v="ORD109081"/>
    <x v="2"/>
    <x v="0"/>
    <n v="4098.72"/>
    <n v="0.17"/>
    <n v="696.78240000000005"/>
    <n v="3401.9376000000002"/>
    <n v="1"/>
    <x v="120"/>
    <d v="2023-05-09T00:00:00"/>
    <x v="0"/>
    <x v="2"/>
    <n v="383.5"/>
    <x v="3"/>
  </r>
  <r>
    <s v="ORD105707"/>
    <x v="3"/>
    <x v="1"/>
    <n v="4100.42"/>
    <n v="0.04"/>
    <n v="164.01680000000002"/>
    <n v="3936.4032000000002"/>
    <n v="1"/>
    <x v="439"/>
    <d v="2023-10-23T00:00:00"/>
    <x v="0"/>
    <x v="1"/>
    <n v="414.61"/>
    <x v="5"/>
  </r>
  <r>
    <s v="ORD107508"/>
    <x v="1"/>
    <x v="4"/>
    <n v="4103.99"/>
    <n v="0.03"/>
    <n v="123.11969999999999"/>
    <n v="3980.8702999999996"/>
    <n v="1"/>
    <x v="212"/>
    <d v="2023-05-12T00:00:00"/>
    <x v="2"/>
    <x v="0"/>
    <n v="752.08"/>
    <x v="2"/>
  </r>
  <r>
    <s v="ORD109879"/>
    <x v="3"/>
    <x v="0"/>
    <n v="4104.4799999999996"/>
    <n v="0.33"/>
    <n v="1354.4784"/>
    <n v="2750.0015999999996"/>
    <n v="1"/>
    <x v="233"/>
    <d v="2023-05-08T00:00:00"/>
    <x v="1"/>
    <x v="1"/>
    <n v="967.15"/>
    <x v="1"/>
  </r>
  <r>
    <s v="ORD114519"/>
    <x v="1"/>
    <x v="4"/>
    <n v="4106.93"/>
    <n v="0.46"/>
    <n v="1889.1878000000002"/>
    <n v="2217.7422000000001"/>
    <n v="1"/>
    <x v="127"/>
    <d v="2023-11-18T00:00:00"/>
    <x v="1"/>
    <x v="0"/>
    <n v="440.37"/>
    <x v="1"/>
  </r>
  <r>
    <s v="ORD114686"/>
    <x v="0"/>
    <x v="3"/>
    <n v="4109.0600000000004"/>
    <n v="0.24"/>
    <n v="986.17440000000011"/>
    <n v="3122.8856000000005"/>
    <n v="1"/>
    <x v="179"/>
    <d v="2023-12-12T00:00:00"/>
    <x v="2"/>
    <x v="1"/>
    <n v="351.5"/>
    <x v="5"/>
  </r>
  <r>
    <s v="ORD107863"/>
    <x v="2"/>
    <x v="0"/>
    <n v="4110.53"/>
    <n v="0.25"/>
    <n v="1027.6324999999999"/>
    <n v="3082.8975"/>
    <n v="1"/>
    <x v="478"/>
    <d v="2024-02-12T00:00:00"/>
    <x v="0"/>
    <x v="0"/>
    <n v="281.33999999999997"/>
    <x v="4"/>
  </r>
  <r>
    <s v="ORD106319"/>
    <x v="3"/>
    <x v="1"/>
    <n v="4113.6099999999997"/>
    <n v="0.19"/>
    <n v="781.58589999999992"/>
    <n v="3332.0240999999996"/>
    <n v="1"/>
    <x v="313"/>
    <d v="2024-01-27T00:00:00"/>
    <x v="1"/>
    <x v="2"/>
    <n v="278.52"/>
    <x v="1"/>
  </r>
  <r>
    <s v="ORD110496"/>
    <x v="3"/>
    <x v="2"/>
    <n v="4114.49"/>
    <n v="0.05"/>
    <n v="205.72450000000001"/>
    <n v="3908.7655"/>
    <n v="1"/>
    <x v="49"/>
    <d v="2024-12-16T00:00:00"/>
    <x v="1"/>
    <x v="0"/>
    <n v="783.59"/>
    <x v="3"/>
  </r>
  <r>
    <s v="ORD112855"/>
    <x v="1"/>
    <x v="3"/>
    <n v="4119.96"/>
    <n v="0.33"/>
    <n v="1359.5868"/>
    <n v="2760.3732"/>
    <n v="1"/>
    <x v="535"/>
    <d v="2023-10-20T00:00:00"/>
    <x v="2"/>
    <x v="0"/>
    <n v="441.08"/>
    <x v="0"/>
  </r>
  <r>
    <s v="ORD111356"/>
    <x v="2"/>
    <x v="2"/>
    <n v="4121.08"/>
    <n v="0.41"/>
    <n v="1689.6427999999999"/>
    <n v="2431.4372000000003"/>
    <n v="1"/>
    <x v="280"/>
    <d v="2024-03-17T00:00:00"/>
    <x v="1"/>
    <x v="1"/>
    <n v="635.05999999999995"/>
    <x v="3"/>
  </r>
  <r>
    <s v="ORD110011"/>
    <x v="1"/>
    <x v="3"/>
    <n v="4121.9399999999996"/>
    <n v="0.41"/>
    <n v="1689.9953999999998"/>
    <n v="2431.9445999999998"/>
    <n v="1"/>
    <x v="435"/>
    <d v="2024-08-26T00:00:00"/>
    <x v="0"/>
    <x v="2"/>
    <n v="211.2"/>
    <x v="2"/>
  </r>
  <r>
    <s v="ORD106753"/>
    <x v="0"/>
    <x v="2"/>
    <n v="4123.71"/>
    <n v="0.47"/>
    <n v="1938.1436999999999"/>
    <n v="2185.5663000000004"/>
    <n v="1"/>
    <x v="69"/>
    <d v="2023-03-30T00:00:00"/>
    <x v="0"/>
    <x v="1"/>
    <n v="248.45"/>
    <x v="5"/>
  </r>
  <r>
    <s v="ORD104753"/>
    <x v="2"/>
    <x v="3"/>
    <n v="4124.8900000000003"/>
    <n v="0.32"/>
    <n v="1319.9648000000002"/>
    <n v="2804.9252000000001"/>
    <n v="1"/>
    <x v="692"/>
    <d v="2024-08-15T00:00:00"/>
    <x v="1"/>
    <x v="2"/>
    <n v="892.97"/>
    <x v="0"/>
  </r>
  <r>
    <s v="ORD104853"/>
    <x v="1"/>
    <x v="4"/>
    <n v="4127.32"/>
    <n v="0.31"/>
    <n v="1279.4692"/>
    <n v="2847.8507999999997"/>
    <n v="1"/>
    <x v="568"/>
    <d v="2023-07-04T00:00:00"/>
    <x v="2"/>
    <x v="0"/>
    <n v="1079.8499999999999"/>
    <x v="4"/>
  </r>
  <r>
    <s v="ORD107264"/>
    <x v="1"/>
    <x v="4"/>
    <n v="4127.32"/>
    <n v="0.45"/>
    <n v="1857.2939999999999"/>
    <n v="2270.0259999999998"/>
    <n v="1"/>
    <x v="501"/>
    <d v="2024-03-16T00:00:00"/>
    <x v="2"/>
    <x v="0"/>
    <n v="448.4"/>
    <x v="5"/>
  </r>
  <r>
    <s v="ORD101839"/>
    <x v="1"/>
    <x v="1"/>
    <n v="4133.25"/>
    <n v="0.46"/>
    <n v="1901.2950000000001"/>
    <n v="2231.9549999999999"/>
    <n v="1"/>
    <x v="612"/>
    <d v="2023-02-28T00:00:00"/>
    <x v="0"/>
    <x v="2"/>
    <n v="1032.76"/>
    <x v="0"/>
  </r>
  <r>
    <s v="ORD102905"/>
    <x v="0"/>
    <x v="4"/>
    <n v="4133.66"/>
    <n v="0.26"/>
    <n v="1074.7516000000001"/>
    <n v="3058.9083999999998"/>
    <n v="1"/>
    <x v="312"/>
    <d v="2023-02-17T00:00:00"/>
    <x v="2"/>
    <x v="2"/>
    <n v="522.4"/>
    <x v="0"/>
  </r>
  <r>
    <s v="ORD103015"/>
    <x v="3"/>
    <x v="2"/>
    <n v="4135.41"/>
    <n v="0.04"/>
    <n v="165.41640000000001"/>
    <n v="3969.9935999999998"/>
    <n v="1"/>
    <x v="78"/>
    <d v="2023-02-28T00:00:00"/>
    <x v="0"/>
    <x v="1"/>
    <n v="1025.96"/>
    <x v="4"/>
  </r>
  <r>
    <s v="ORD112974"/>
    <x v="3"/>
    <x v="3"/>
    <n v="4135.9799999999996"/>
    <n v="0.24"/>
    <n v="992.63519999999983"/>
    <n v="3143.3447999999999"/>
    <n v="1"/>
    <x v="307"/>
    <d v="2023-01-06T00:00:00"/>
    <x v="0"/>
    <x v="2"/>
    <n v="220.18"/>
    <x v="0"/>
  </r>
  <r>
    <s v="ORD101406"/>
    <x v="2"/>
    <x v="1"/>
    <n v="4138.3999999999996"/>
    <n v="0.47"/>
    <n v="1945.0479999999998"/>
    <n v="2193.3519999999999"/>
    <n v="1"/>
    <x v="401"/>
    <d v="2024-02-16T00:00:00"/>
    <x v="0"/>
    <x v="1"/>
    <n v="384.22"/>
    <x v="1"/>
  </r>
  <r>
    <s v="ORD108779"/>
    <x v="2"/>
    <x v="2"/>
    <n v="4138.78"/>
    <n v="0.49"/>
    <n v="2028.0021999999999"/>
    <n v="2110.7777999999998"/>
    <n v="1"/>
    <x v="517"/>
    <d v="2024-08-16T00:00:00"/>
    <x v="1"/>
    <x v="2"/>
    <n v="498.25"/>
    <x v="5"/>
  </r>
  <r>
    <s v="ORD114495"/>
    <x v="0"/>
    <x v="4"/>
    <n v="4140.6499999999996"/>
    <n v="0.41"/>
    <n v="1697.6664999999998"/>
    <n v="2442.9834999999998"/>
    <n v="1"/>
    <x v="616"/>
    <d v="2023-01-28T00:00:00"/>
    <x v="0"/>
    <x v="2"/>
    <n v="666.23"/>
    <x v="0"/>
  </r>
  <r>
    <s v="ORD100900"/>
    <x v="1"/>
    <x v="1"/>
    <n v="4146.49"/>
    <n v="0.08"/>
    <n v="331.7192"/>
    <n v="3814.7707999999998"/>
    <n v="1"/>
    <x v="389"/>
    <d v="2023-12-06T00:00:00"/>
    <x v="2"/>
    <x v="2"/>
    <n v="665.77"/>
    <x v="3"/>
  </r>
  <r>
    <s v="ORD100733"/>
    <x v="3"/>
    <x v="4"/>
    <n v="4146.54"/>
    <n v="0.47"/>
    <n v="1948.8737999999998"/>
    <n v="2197.6662000000001"/>
    <n v="1"/>
    <x v="268"/>
    <d v="2023-11-23T00:00:00"/>
    <x v="2"/>
    <x v="1"/>
    <n v="526.88"/>
    <x v="0"/>
  </r>
  <r>
    <s v="ORD115101"/>
    <x v="2"/>
    <x v="4"/>
    <n v="4147.83"/>
    <n v="0.41"/>
    <n v="1700.6102999999998"/>
    <n v="2447.2197000000001"/>
    <n v="1"/>
    <x v="399"/>
    <d v="2023-04-25T00:00:00"/>
    <x v="1"/>
    <x v="1"/>
    <n v="1198.32"/>
    <x v="2"/>
  </r>
  <r>
    <s v="ORD114664"/>
    <x v="1"/>
    <x v="4"/>
    <n v="4159.4399999999996"/>
    <n v="0.2"/>
    <n v="831.88799999999992"/>
    <n v="3327.5519999999997"/>
    <n v="1"/>
    <x v="290"/>
    <d v="2023-01-25T00:00:00"/>
    <x v="1"/>
    <x v="2"/>
    <n v="456.49"/>
    <x v="1"/>
  </r>
  <r>
    <s v="ORD111127"/>
    <x v="1"/>
    <x v="2"/>
    <n v="4160.1899999999996"/>
    <n v="0.23"/>
    <n v="956.8436999999999"/>
    <n v="3203.3462999999997"/>
    <n v="1"/>
    <x v="42"/>
    <d v="2024-02-20T00:00:00"/>
    <x v="2"/>
    <x v="0"/>
    <n v="1055.3800000000001"/>
    <x v="4"/>
  </r>
  <r>
    <s v="ORD104342"/>
    <x v="3"/>
    <x v="0"/>
    <n v="4160.42"/>
    <n v="0.4"/>
    <n v="1664.1680000000001"/>
    <n v="2496.252"/>
    <n v="1"/>
    <x v="15"/>
    <d v="2023-08-30T00:00:00"/>
    <x v="1"/>
    <x v="1"/>
    <n v="217.4"/>
    <x v="4"/>
  </r>
  <r>
    <s v="ORD107672"/>
    <x v="0"/>
    <x v="4"/>
    <n v="4161.16"/>
    <n v="0.33"/>
    <n v="1373.1828"/>
    <n v="2787.9771999999998"/>
    <n v="1"/>
    <x v="695"/>
    <d v="2024-10-15T00:00:00"/>
    <x v="2"/>
    <x v="2"/>
    <n v="1212.96"/>
    <x v="4"/>
  </r>
  <r>
    <s v="ORD102350"/>
    <x v="3"/>
    <x v="3"/>
    <n v="4161.1899999999996"/>
    <n v="0.28999999999999998"/>
    <n v="1206.7450999999999"/>
    <n v="2954.4448999999995"/>
    <n v="1"/>
    <x v="500"/>
    <d v="2023-11-26T00:00:00"/>
    <x v="1"/>
    <x v="1"/>
    <n v="227.56"/>
    <x v="1"/>
  </r>
  <r>
    <s v="ORD107039"/>
    <x v="2"/>
    <x v="3"/>
    <n v="4167.68"/>
    <n v="0.01"/>
    <n v="41.676800000000007"/>
    <n v="4126.0032000000001"/>
    <n v="1"/>
    <x v="372"/>
    <d v="2024-06-19T00:00:00"/>
    <x v="1"/>
    <x v="1"/>
    <n v="1164.01"/>
    <x v="2"/>
  </r>
  <r>
    <s v="ORD110849"/>
    <x v="0"/>
    <x v="4"/>
    <n v="4175.58"/>
    <n v="0.36"/>
    <n v="1503.2087999999999"/>
    <n v="2672.3712"/>
    <n v="1"/>
    <x v="85"/>
    <d v="2024-08-24T00:00:00"/>
    <x v="2"/>
    <x v="2"/>
    <n v="723.52"/>
    <x v="2"/>
  </r>
  <r>
    <s v="ORD111819"/>
    <x v="3"/>
    <x v="3"/>
    <n v="4183.09"/>
    <n v="0.28999999999999998"/>
    <n v="1213.0961"/>
    <n v="2969.9939000000004"/>
    <n v="1"/>
    <x v="543"/>
    <d v="2024-10-30T00:00:00"/>
    <x v="2"/>
    <x v="2"/>
    <n v="373.93"/>
    <x v="2"/>
  </r>
  <r>
    <s v="ORD105637"/>
    <x v="3"/>
    <x v="0"/>
    <n v="4183.4399999999996"/>
    <n v="0.41"/>
    <n v="1715.2103999999997"/>
    <n v="2468.2295999999997"/>
    <n v="1"/>
    <x v="98"/>
    <d v="2024-10-30T00:00:00"/>
    <x v="0"/>
    <x v="1"/>
    <n v="248.62"/>
    <x v="2"/>
  </r>
  <r>
    <s v="ORD113846"/>
    <x v="3"/>
    <x v="1"/>
    <n v="4183.54"/>
    <n v="0.13"/>
    <n v="543.86019999999996"/>
    <n v="3639.6797999999999"/>
    <n v="1"/>
    <x v="14"/>
    <d v="2023-01-30T00:00:00"/>
    <x v="2"/>
    <x v="1"/>
    <n v="874.66"/>
    <x v="2"/>
  </r>
  <r>
    <s v="ORD102383"/>
    <x v="2"/>
    <x v="4"/>
    <n v="4184.26"/>
    <n v="0.11"/>
    <n v="460.26860000000005"/>
    <n v="3723.9914000000003"/>
    <n v="1"/>
    <x v="70"/>
    <d v="2024-07-15T00:00:00"/>
    <x v="2"/>
    <x v="2"/>
    <n v="462.58"/>
    <x v="3"/>
  </r>
  <r>
    <s v="ORD103603"/>
    <x v="3"/>
    <x v="2"/>
    <n v="4186.55"/>
    <n v="0.17"/>
    <n v="711.71350000000007"/>
    <n v="3474.8365000000003"/>
    <n v="1"/>
    <x v="40"/>
    <d v="2024-04-13T00:00:00"/>
    <x v="0"/>
    <x v="1"/>
    <n v="730.34"/>
    <x v="1"/>
  </r>
  <r>
    <s v="ORD113276"/>
    <x v="1"/>
    <x v="0"/>
    <n v="4187.58"/>
    <n v="0.26"/>
    <n v="1088.7708"/>
    <n v="3098.8091999999997"/>
    <n v="1"/>
    <x v="194"/>
    <d v="2023-02-27T00:00:00"/>
    <x v="2"/>
    <x v="0"/>
    <n v="328.08"/>
    <x v="1"/>
  </r>
  <r>
    <s v="ORD109379"/>
    <x v="2"/>
    <x v="3"/>
    <n v="4193.2299999999996"/>
    <n v="0.13"/>
    <n v="545.11989999999992"/>
    <n v="3648.1100999999999"/>
    <n v="1"/>
    <x v="493"/>
    <d v="2024-03-02T00:00:00"/>
    <x v="2"/>
    <x v="1"/>
    <n v="296.54000000000002"/>
    <x v="3"/>
  </r>
  <r>
    <s v="ORD100901"/>
    <x v="3"/>
    <x v="1"/>
    <n v="4196.09"/>
    <n v="0.3"/>
    <n v="1258.827"/>
    <n v="2937.2629999999999"/>
    <n v="1"/>
    <x v="529"/>
    <d v="2024-05-06T00:00:00"/>
    <x v="0"/>
    <x v="1"/>
    <n v="1227.24"/>
    <x v="3"/>
  </r>
  <r>
    <s v="ORD110393"/>
    <x v="0"/>
    <x v="4"/>
    <n v="4198.57"/>
    <n v="0.24"/>
    <n v="1007.6567999999999"/>
    <n v="3190.9132"/>
    <n v="1"/>
    <x v="267"/>
    <d v="2023-09-04T00:00:00"/>
    <x v="0"/>
    <x v="1"/>
    <n v="560.88"/>
    <x v="3"/>
  </r>
  <r>
    <s v="ORD109072"/>
    <x v="2"/>
    <x v="0"/>
    <n v="4201"/>
    <n v="0.15"/>
    <n v="630.15"/>
    <n v="3570.85"/>
    <n v="1"/>
    <x v="337"/>
    <d v="2024-02-18T00:00:00"/>
    <x v="1"/>
    <x v="2"/>
    <n v="472.39"/>
    <x v="0"/>
  </r>
  <r>
    <s v="ORD114563"/>
    <x v="1"/>
    <x v="4"/>
    <n v="4204.57"/>
    <n v="0.14000000000000001"/>
    <n v="588.63980000000004"/>
    <n v="3615.9301999999998"/>
    <n v="1"/>
    <x v="660"/>
    <d v="2023-01-10T00:00:00"/>
    <x v="2"/>
    <x v="2"/>
    <n v="341.04"/>
    <x v="4"/>
  </r>
  <r>
    <s v="ORD111570"/>
    <x v="2"/>
    <x v="2"/>
    <n v="4212.17"/>
    <n v="0.3"/>
    <n v="1263.6510000000001"/>
    <n v="2948.5190000000002"/>
    <n v="1"/>
    <x v="445"/>
    <d v="2023-04-13T00:00:00"/>
    <x v="2"/>
    <x v="0"/>
    <n v="1208.68"/>
    <x v="2"/>
  </r>
  <r>
    <s v="ORD106911"/>
    <x v="3"/>
    <x v="1"/>
    <n v="4215.92"/>
    <n v="0.25"/>
    <n v="1053.98"/>
    <n v="3161.94"/>
    <n v="1"/>
    <x v="435"/>
    <d v="2024-08-29T00:00:00"/>
    <x v="2"/>
    <x v="2"/>
    <n v="810.39"/>
    <x v="3"/>
  </r>
  <r>
    <s v="ORD109770"/>
    <x v="0"/>
    <x v="3"/>
    <n v="4216.8100000000004"/>
    <n v="0.37"/>
    <n v="1560.2197000000001"/>
    <n v="2656.5903000000003"/>
    <n v="1"/>
    <x v="369"/>
    <d v="2023-12-10T00:00:00"/>
    <x v="2"/>
    <x v="0"/>
    <n v="1010.24"/>
    <x v="2"/>
  </r>
  <r>
    <s v="ORD107423"/>
    <x v="1"/>
    <x v="1"/>
    <n v="4217.6000000000004"/>
    <n v="0.25"/>
    <n v="1054.4000000000001"/>
    <n v="3163.2000000000003"/>
    <n v="1"/>
    <x v="487"/>
    <d v="2024-09-02T00:00:00"/>
    <x v="0"/>
    <x v="2"/>
    <n v="957.8"/>
    <x v="2"/>
  </r>
  <r>
    <s v="ORD109332"/>
    <x v="2"/>
    <x v="1"/>
    <n v="4226.1099999999997"/>
    <n v="0.02"/>
    <n v="84.522199999999998"/>
    <n v="4141.5877999999993"/>
    <n v="1"/>
    <x v="246"/>
    <d v="2024-07-27T00:00:00"/>
    <x v="0"/>
    <x v="1"/>
    <n v="663.62"/>
    <x v="5"/>
  </r>
  <r>
    <s v="ORD103044"/>
    <x v="2"/>
    <x v="0"/>
    <n v="4228.1499999999996"/>
    <n v="0.12"/>
    <n v="507.37799999999993"/>
    <n v="3720.7719999999999"/>
    <n v="1"/>
    <x v="378"/>
    <d v="2024-04-25T00:00:00"/>
    <x v="1"/>
    <x v="2"/>
    <n v="380.17"/>
    <x v="4"/>
  </r>
  <r>
    <s v="ORD100579"/>
    <x v="2"/>
    <x v="0"/>
    <n v="4228.21"/>
    <n v="0.42"/>
    <n v="1775.8481999999999"/>
    <n v="2452.3618000000001"/>
    <n v="1"/>
    <x v="82"/>
    <d v="2023-11-03T00:00:00"/>
    <x v="2"/>
    <x v="2"/>
    <n v="772.46"/>
    <x v="0"/>
  </r>
  <r>
    <s v="ORD101866"/>
    <x v="2"/>
    <x v="1"/>
    <n v="4229.34"/>
    <n v="0.21"/>
    <n v="888.16139999999996"/>
    <n v="3341.1786000000002"/>
    <n v="1"/>
    <x v="667"/>
    <d v="2024-09-30T00:00:00"/>
    <x v="2"/>
    <x v="2"/>
    <n v="758.52"/>
    <x v="4"/>
  </r>
  <r>
    <s v="ORD111071"/>
    <x v="2"/>
    <x v="0"/>
    <n v="4232.18"/>
    <n v="0.39"/>
    <n v="1650.5502000000001"/>
    <n v="2581.6298000000002"/>
    <n v="1"/>
    <x v="61"/>
    <d v="2023-07-24T00:00:00"/>
    <x v="1"/>
    <x v="1"/>
    <n v="722.38"/>
    <x v="4"/>
  </r>
  <r>
    <s v="ORD104742"/>
    <x v="3"/>
    <x v="4"/>
    <n v="4237.2"/>
    <n v="0.11"/>
    <n v="466.09199999999998"/>
    <n v="3771.1079999999997"/>
    <n v="1"/>
    <x v="704"/>
    <d v="2023-02-24T00:00:00"/>
    <x v="2"/>
    <x v="2"/>
    <n v="1229.83"/>
    <x v="5"/>
  </r>
  <r>
    <s v="ORD104167"/>
    <x v="3"/>
    <x v="4"/>
    <n v="4237.99"/>
    <n v="0.4"/>
    <n v="1695.1959999999999"/>
    <n v="2542.7939999999999"/>
    <n v="1"/>
    <x v="351"/>
    <d v="2024-05-24T00:00:00"/>
    <x v="0"/>
    <x v="0"/>
    <n v="457.16"/>
    <x v="3"/>
  </r>
  <r>
    <s v="ORD113037"/>
    <x v="1"/>
    <x v="0"/>
    <n v="4241.33"/>
    <n v="0.08"/>
    <n v="339.3064"/>
    <n v="3902.0236"/>
    <n v="1"/>
    <x v="2"/>
    <d v="2023-11-25T00:00:00"/>
    <x v="0"/>
    <x v="2"/>
    <n v="513.44000000000005"/>
    <x v="2"/>
  </r>
  <r>
    <s v="ORD110866"/>
    <x v="2"/>
    <x v="2"/>
    <n v="4244.8999999999996"/>
    <n v="0.21"/>
    <n v="891.42899999999986"/>
    <n v="3353.4709999999995"/>
    <n v="1"/>
    <x v="304"/>
    <d v="2024-03-30T00:00:00"/>
    <x v="1"/>
    <x v="1"/>
    <n v="999.84"/>
    <x v="5"/>
  </r>
  <r>
    <s v="ORD101998"/>
    <x v="0"/>
    <x v="4"/>
    <n v="4251.8500000000004"/>
    <n v="0.02"/>
    <n v="85.037000000000006"/>
    <n v="4166.8130000000001"/>
    <n v="1"/>
    <x v="57"/>
    <d v="2024-02-07T00:00:00"/>
    <x v="0"/>
    <x v="0"/>
    <n v="480.53"/>
    <x v="0"/>
  </r>
  <r>
    <s v="ORD110114"/>
    <x v="1"/>
    <x v="3"/>
    <n v="4253.2700000000004"/>
    <n v="0.11"/>
    <n v="467.85970000000003"/>
    <n v="3785.4103000000005"/>
    <n v="1"/>
    <x v="484"/>
    <d v="2023-03-27T00:00:00"/>
    <x v="2"/>
    <x v="0"/>
    <n v="360.99"/>
    <x v="0"/>
  </r>
  <r>
    <s v="ORD104023"/>
    <x v="2"/>
    <x v="0"/>
    <n v="4255.54"/>
    <n v="0.28000000000000003"/>
    <n v="1191.5512000000001"/>
    <n v="3063.9888000000001"/>
    <n v="1"/>
    <x v="372"/>
    <d v="2024-06-17T00:00:00"/>
    <x v="2"/>
    <x v="2"/>
    <n v="1040.22"/>
    <x v="3"/>
  </r>
  <r>
    <s v="ORD100011"/>
    <x v="0"/>
    <x v="1"/>
    <n v="4261.74"/>
    <n v="0.15"/>
    <n v="639.26099999999997"/>
    <n v="3622.4789999999998"/>
    <n v="1"/>
    <x v="125"/>
    <d v="2023-09-03T00:00:00"/>
    <x v="0"/>
    <x v="2"/>
    <n v="1028.47"/>
    <x v="1"/>
  </r>
  <r>
    <s v="ORD106746"/>
    <x v="0"/>
    <x v="3"/>
    <n v="4261.97"/>
    <n v="0.31"/>
    <n v="1321.2107000000001"/>
    <n v="2940.7593000000002"/>
    <n v="1"/>
    <x v="704"/>
    <d v="2023-02-23T00:00:00"/>
    <x v="1"/>
    <x v="0"/>
    <n v="1196.42"/>
    <x v="5"/>
  </r>
  <r>
    <s v="ORD106398"/>
    <x v="1"/>
    <x v="2"/>
    <n v="4266.3"/>
    <n v="0.37"/>
    <n v="1578.5309999999999"/>
    <n v="2687.7690000000002"/>
    <n v="1"/>
    <x v="472"/>
    <d v="2023-02-05T00:00:00"/>
    <x v="1"/>
    <x v="0"/>
    <n v="245.93"/>
    <x v="2"/>
  </r>
  <r>
    <s v="ORD111472"/>
    <x v="0"/>
    <x v="2"/>
    <n v="4266.99"/>
    <n v="0.35"/>
    <n v="1493.4464999999998"/>
    <n v="2773.5434999999998"/>
    <n v="1"/>
    <x v="482"/>
    <d v="2023-03-22T00:00:00"/>
    <x v="2"/>
    <x v="2"/>
    <n v="915.94"/>
    <x v="4"/>
  </r>
  <r>
    <s v="ORD104945"/>
    <x v="2"/>
    <x v="1"/>
    <n v="4272.97"/>
    <n v="0.01"/>
    <n v="42.729700000000001"/>
    <n v="4230.2403000000004"/>
    <n v="1"/>
    <x v="725"/>
    <d v="2024-08-20T00:00:00"/>
    <x v="0"/>
    <x v="0"/>
    <n v="581.45000000000005"/>
    <x v="4"/>
  </r>
  <r>
    <s v="ORD105644"/>
    <x v="0"/>
    <x v="2"/>
    <n v="4277.09"/>
    <n v="0.27"/>
    <n v="1154.8143"/>
    <n v="3122.2757000000001"/>
    <n v="1"/>
    <x v="210"/>
    <d v="2024-05-16T00:00:00"/>
    <x v="2"/>
    <x v="0"/>
    <n v="963.26"/>
    <x v="5"/>
  </r>
  <r>
    <s v="ORD112495"/>
    <x v="1"/>
    <x v="1"/>
    <n v="4277.63"/>
    <n v="0.06"/>
    <n v="256.65780000000001"/>
    <n v="4020.9722000000002"/>
    <n v="1"/>
    <x v="721"/>
    <d v="2024-10-09T00:00:00"/>
    <x v="1"/>
    <x v="0"/>
    <n v="485.27"/>
    <x v="5"/>
  </r>
  <r>
    <s v="ORD112534"/>
    <x v="0"/>
    <x v="1"/>
    <n v="4278.72"/>
    <n v="0.44"/>
    <n v="1882.6368000000002"/>
    <n v="2396.0832"/>
    <n v="1"/>
    <x v="143"/>
    <d v="2024-09-16T00:00:00"/>
    <x v="2"/>
    <x v="2"/>
    <n v="801.04"/>
    <x v="0"/>
  </r>
  <r>
    <s v="ORD108882"/>
    <x v="2"/>
    <x v="0"/>
    <n v="4279.72"/>
    <n v="0.39"/>
    <n v="1669.0908000000002"/>
    <n v="2610.6292000000003"/>
    <n v="1"/>
    <x v="42"/>
    <d v="2024-02-22T00:00:00"/>
    <x v="1"/>
    <x v="2"/>
    <n v="325.01"/>
    <x v="5"/>
  </r>
  <r>
    <s v="ORD114065"/>
    <x v="2"/>
    <x v="1"/>
    <n v="4290.13"/>
    <n v="0.38"/>
    <n v="1630.2494000000002"/>
    <n v="2659.8806"/>
    <n v="1"/>
    <x v="223"/>
    <d v="2024-09-05T00:00:00"/>
    <x v="2"/>
    <x v="2"/>
    <n v="424.58"/>
    <x v="0"/>
  </r>
  <r>
    <s v="ORD103014"/>
    <x v="3"/>
    <x v="2"/>
    <n v="4292.87"/>
    <n v="0.28999999999999998"/>
    <n v="1244.9322999999999"/>
    <n v="3047.9376999999999"/>
    <n v="1"/>
    <x v="251"/>
    <d v="2023-10-14T00:00:00"/>
    <x v="2"/>
    <x v="1"/>
    <n v="1118.8399999999999"/>
    <x v="1"/>
  </r>
  <r>
    <s v="ORD114554"/>
    <x v="3"/>
    <x v="2"/>
    <n v="4293.5"/>
    <n v="0.21"/>
    <n v="901.63499999999999"/>
    <n v="3391.8649999999998"/>
    <n v="1"/>
    <x v="270"/>
    <d v="2023-08-22T00:00:00"/>
    <x v="1"/>
    <x v="2"/>
    <n v="637.74"/>
    <x v="2"/>
  </r>
  <r>
    <s v="ORD101510"/>
    <x v="0"/>
    <x v="4"/>
    <n v="4301.28"/>
    <n v="0.11"/>
    <n v="473.14079999999996"/>
    <n v="3828.1391999999996"/>
    <n v="1"/>
    <x v="196"/>
    <d v="2024-04-30T00:00:00"/>
    <x v="1"/>
    <x v="0"/>
    <n v="687.34"/>
    <x v="2"/>
  </r>
  <r>
    <s v="ORD102876"/>
    <x v="2"/>
    <x v="1"/>
    <n v="4304.47"/>
    <n v="0.17"/>
    <n v="731.75990000000013"/>
    <n v="3572.7101000000002"/>
    <n v="1"/>
    <x v="611"/>
    <d v="2023-07-24T00:00:00"/>
    <x v="1"/>
    <x v="2"/>
    <n v="270.02999999999997"/>
    <x v="0"/>
  </r>
  <r>
    <s v="ORD101013"/>
    <x v="0"/>
    <x v="3"/>
    <n v="4305.1000000000004"/>
    <n v="0.15"/>
    <n v="645.76499999999999"/>
    <n v="3659.3350000000005"/>
    <n v="1"/>
    <x v="0"/>
    <d v="2023-11-17T00:00:00"/>
    <x v="1"/>
    <x v="1"/>
    <n v="901.96"/>
    <x v="2"/>
  </r>
  <r>
    <s v="ORD110734"/>
    <x v="1"/>
    <x v="2"/>
    <n v="4306.99"/>
    <n v="0.11"/>
    <n v="473.76889999999997"/>
    <n v="3833.2210999999998"/>
    <n v="1"/>
    <x v="83"/>
    <d v="2023-10-17T00:00:00"/>
    <x v="0"/>
    <x v="2"/>
    <n v="1078.79"/>
    <x v="2"/>
  </r>
  <r>
    <s v="ORD108043"/>
    <x v="3"/>
    <x v="0"/>
    <n v="4307.22"/>
    <n v="0.05"/>
    <n v="215.36100000000002"/>
    <n v="4091.8590000000004"/>
    <n v="1"/>
    <x v="220"/>
    <d v="2023-03-06T00:00:00"/>
    <x v="1"/>
    <x v="1"/>
    <n v="795.58"/>
    <x v="4"/>
  </r>
  <r>
    <s v="ORD114348"/>
    <x v="0"/>
    <x v="3"/>
    <n v="4307.4399999999996"/>
    <n v="0.02"/>
    <n v="86.148799999999994"/>
    <n v="4221.2911999999997"/>
    <n v="1"/>
    <x v="65"/>
    <d v="2023-06-10T00:00:00"/>
    <x v="1"/>
    <x v="0"/>
    <n v="863.63"/>
    <x v="2"/>
  </r>
  <r>
    <s v="ORD104938"/>
    <x v="3"/>
    <x v="2"/>
    <n v="4307.66"/>
    <n v="0.24"/>
    <n v="1033.8383999999999"/>
    <n v="3273.8216000000002"/>
    <n v="1"/>
    <x v="239"/>
    <d v="2023-08-23T00:00:00"/>
    <x v="2"/>
    <x v="0"/>
    <n v="1102.56"/>
    <x v="0"/>
  </r>
  <r>
    <s v="ORD109073"/>
    <x v="2"/>
    <x v="0"/>
    <n v="4308.28"/>
    <n v="0.09"/>
    <n v="387.74519999999995"/>
    <n v="3920.5347999999999"/>
    <n v="1"/>
    <x v="288"/>
    <d v="2024-09-20T00:00:00"/>
    <x v="2"/>
    <x v="0"/>
    <n v="862"/>
    <x v="2"/>
  </r>
  <r>
    <s v="ORD114769"/>
    <x v="2"/>
    <x v="1"/>
    <n v="4309.46"/>
    <n v="0.13"/>
    <n v="560.22980000000007"/>
    <n v="3749.2302"/>
    <n v="1"/>
    <x v="172"/>
    <d v="2023-07-13T00:00:00"/>
    <x v="1"/>
    <x v="2"/>
    <n v="1215.1400000000001"/>
    <x v="2"/>
  </r>
  <r>
    <s v="ORD103972"/>
    <x v="0"/>
    <x v="1"/>
    <n v="4309.5600000000004"/>
    <n v="0.38"/>
    <n v="1637.6328000000001"/>
    <n v="2671.9272000000001"/>
    <n v="1"/>
    <x v="639"/>
    <d v="2023-08-15T00:00:00"/>
    <x v="2"/>
    <x v="1"/>
    <n v="1204.47"/>
    <x v="2"/>
  </r>
  <r>
    <s v="ORD104156"/>
    <x v="2"/>
    <x v="4"/>
    <n v="4310.1400000000003"/>
    <n v="0.36"/>
    <n v="1551.6504"/>
    <n v="2758.4896000000003"/>
    <n v="1"/>
    <x v="298"/>
    <d v="2023-02-27T00:00:00"/>
    <x v="2"/>
    <x v="2"/>
    <n v="218.41"/>
    <x v="0"/>
  </r>
  <r>
    <s v="ORD111491"/>
    <x v="3"/>
    <x v="3"/>
    <n v="4317.03"/>
    <n v="0.17"/>
    <n v="733.89509999999996"/>
    <n v="3583.1349"/>
    <n v="1"/>
    <x v="40"/>
    <d v="2024-04-08T00:00:00"/>
    <x v="1"/>
    <x v="1"/>
    <n v="609.79"/>
    <x v="0"/>
  </r>
  <r>
    <s v="ORD105906"/>
    <x v="0"/>
    <x v="3"/>
    <n v="4320.29"/>
    <n v="0.36"/>
    <n v="1555.3044"/>
    <n v="2764.9856"/>
    <n v="1"/>
    <x v="80"/>
    <d v="2024-09-13T00:00:00"/>
    <x v="0"/>
    <x v="2"/>
    <n v="831.3"/>
    <x v="1"/>
  </r>
  <r>
    <s v="ORD114623"/>
    <x v="1"/>
    <x v="1"/>
    <n v="4325.62"/>
    <n v="0.03"/>
    <n v="129.76859999999999"/>
    <n v="4195.8513999999996"/>
    <n v="1"/>
    <x v="251"/>
    <d v="2023-10-13T00:00:00"/>
    <x v="2"/>
    <x v="1"/>
    <n v="335.96"/>
    <x v="5"/>
  </r>
  <r>
    <s v="ORD112346"/>
    <x v="0"/>
    <x v="3"/>
    <n v="4328.1000000000004"/>
    <n v="0.27"/>
    <n v="1168.5870000000002"/>
    <n v="3159.5129999999999"/>
    <n v="1"/>
    <x v="252"/>
    <d v="2023-02-20T00:00:00"/>
    <x v="2"/>
    <x v="2"/>
    <n v="972.55"/>
    <x v="3"/>
  </r>
  <r>
    <s v="ORD110001"/>
    <x v="3"/>
    <x v="3"/>
    <n v="4331.12"/>
    <n v="0.01"/>
    <n v="43.311199999999999"/>
    <n v="4287.8087999999998"/>
    <n v="1"/>
    <x v="618"/>
    <d v="2024-01-03T00:00:00"/>
    <x v="2"/>
    <x v="0"/>
    <n v="1213.8900000000001"/>
    <x v="1"/>
  </r>
  <r>
    <s v="ORD107046"/>
    <x v="2"/>
    <x v="2"/>
    <n v="4333.3599999999997"/>
    <n v="0.16"/>
    <n v="693.33759999999995"/>
    <n v="3640.0223999999998"/>
    <n v="1"/>
    <x v="708"/>
    <d v="2023-04-03T00:00:00"/>
    <x v="2"/>
    <x v="1"/>
    <n v="1097.6400000000001"/>
    <x v="2"/>
  </r>
  <r>
    <s v="ORD113505"/>
    <x v="0"/>
    <x v="2"/>
    <n v="4336.0600000000004"/>
    <n v="0.18"/>
    <n v="780.49080000000004"/>
    <n v="3555.5692000000004"/>
    <n v="1"/>
    <x v="310"/>
    <d v="2024-02-16T00:00:00"/>
    <x v="2"/>
    <x v="2"/>
    <n v="221.49"/>
    <x v="5"/>
  </r>
  <r>
    <s v="ORD100396"/>
    <x v="3"/>
    <x v="2"/>
    <n v="4337.53"/>
    <n v="0.5"/>
    <n v="2168.7649999999999"/>
    <n v="2168.7649999999999"/>
    <n v="1"/>
    <x v="151"/>
    <d v="2023-07-26T00:00:00"/>
    <x v="2"/>
    <x v="1"/>
    <n v="367.48"/>
    <x v="1"/>
  </r>
  <r>
    <s v="ORD100727"/>
    <x v="0"/>
    <x v="3"/>
    <n v="4342.7700000000004"/>
    <n v="0.39"/>
    <n v="1693.6803000000002"/>
    <n v="2649.0897000000004"/>
    <n v="1"/>
    <x v="545"/>
    <d v="2023-03-05T00:00:00"/>
    <x v="1"/>
    <x v="2"/>
    <n v="451.55"/>
    <x v="4"/>
  </r>
  <r>
    <s v="ORD113524"/>
    <x v="2"/>
    <x v="1"/>
    <n v="4348.09"/>
    <n v="0.31"/>
    <n v="1347.9078999999999"/>
    <n v="3000.1821"/>
    <n v="1"/>
    <x v="138"/>
    <d v="2023-05-05T00:00:00"/>
    <x v="0"/>
    <x v="1"/>
    <n v="884.23"/>
    <x v="2"/>
  </r>
  <r>
    <s v="ORD114202"/>
    <x v="1"/>
    <x v="2"/>
    <n v="4351.74"/>
    <n v="0.19"/>
    <n v="826.8306"/>
    <n v="3524.9093999999996"/>
    <n v="1"/>
    <x v="452"/>
    <d v="2023-10-13T00:00:00"/>
    <x v="1"/>
    <x v="0"/>
    <n v="1182.8699999999999"/>
    <x v="5"/>
  </r>
  <r>
    <s v="ORD111115"/>
    <x v="3"/>
    <x v="0"/>
    <n v="4355.79"/>
    <n v="0.16"/>
    <n v="696.92640000000006"/>
    <n v="3658.8635999999997"/>
    <n v="1"/>
    <x v="303"/>
    <d v="2023-12-29T00:00:00"/>
    <x v="0"/>
    <x v="2"/>
    <n v="689.82"/>
    <x v="4"/>
  </r>
  <r>
    <s v="ORD104191"/>
    <x v="1"/>
    <x v="4"/>
    <n v="4362.76"/>
    <n v="0.48"/>
    <n v="2094.1248000000001"/>
    <n v="2268.6352000000002"/>
    <n v="1"/>
    <x v="256"/>
    <d v="2023-08-07T00:00:00"/>
    <x v="0"/>
    <x v="0"/>
    <n v="528.97"/>
    <x v="5"/>
  </r>
  <r>
    <s v="ORD109169"/>
    <x v="0"/>
    <x v="2"/>
    <n v="4363.6499999999996"/>
    <n v="0.48"/>
    <n v="2094.5519999999997"/>
    <n v="2269.098"/>
    <n v="1"/>
    <x v="389"/>
    <d v="2023-12-05T00:00:00"/>
    <x v="2"/>
    <x v="2"/>
    <n v="1274.6099999999999"/>
    <x v="5"/>
  </r>
  <r>
    <s v="ORD114553"/>
    <x v="1"/>
    <x v="2"/>
    <n v="4363.8999999999996"/>
    <n v="0.24"/>
    <n v="1047.3359999999998"/>
    <n v="3316.5639999999999"/>
    <n v="1"/>
    <x v="260"/>
    <d v="2025-01-02T00:00:00"/>
    <x v="1"/>
    <x v="0"/>
    <n v="531.25"/>
    <x v="5"/>
  </r>
  <r>
    <s v="ORD113076"/>
    <x v="0"/>
    <x v="4"/>
    <n v="4365.17"/>
    <n v="0.43"/>
    <n v="1877.0231000000001"/>
    <n v="2488.1468999999997"/>
    <n v="1"/>
    <x v="139"/>
    <d v="2023-02-09T00:00:00"/>
    <x v="2"/>
    <x v="0"/>
    <n v="1180.4000000000001"/>
    <x v="3"/>
  </r>
  <r>
    <s v="ORD101754"/>
    <x v="1"/>
    <x v="3"/>
    <n v="4365.34"/>
    <n v="0.13"/>
    <n v="567.49420000000009"/>
    <n v="3797.8458000000001"/>
    <n v="1"/>
    <x v="432"/>
    <d v="2024-07-05T00:00:00"/>
    <x v="1"/>
    <x v="0"/>
    <n v="824.64"/>
    <x v="0"/>
  </r>
  <r>
    <s v="ORD106532"/>
    <x v="1"/>
    <x v="0"/>
    <n v="4368.99"/>
    <n v="0.08"/>
    <n v="349.51920000000001"/>
    <n v="4019.4707999999996"/>
    <n v="1"/>
    <x v="212"/>
    <d v="2023-05-16T00:00:00"/>
    <x v="1"/>
    <x v="0"/>
    <n v="583.86"/>
    <x v="2"/>
  </r>
  <r>
    <s v="ORD101563"/>
    <x v="2"/>
    <x v="4"/>
    <n v="4371.01"/>
    <n v="0.28000000000000003"/>
    <n v="1223.8828000000001"/>
    <n v="3147.1271999999999"/>
    <n v="1"/>
    <x v="724"/>
    <d v="2024-08-03T00:00:00"/>
    <x v="1"/>
    <x v="0"/>
    <n v="547.69000000000005"/>
    <x v="5"/>
  </r>
  <r>
    <s v="ORD101819"/>
    <x v="0"/>
    <x v="4"/>
    <n v="4372.32"/>
    <n v="0.41"/>
    <n v="1792.6511999999998"/>
    <n v="2579.6687999999999"/>
    <n v="1"/>
    <x v="231"/>
    <d v="2023-07-12T00:00:00"/>
    <x v="1"/>
    <x v="2"/>
    <n v="831.55"/>
    <x v="1"/>
  </r>
  <r>
    <s v="ORD114874"/>
    <x v="1"/>
    <x v="2"/>
    <n v="4373.92"/>
    <n v="0.03"/>
    <n v="131.2176"/>
    <n v="4242.7024000000001"/>
    <n v="1"/>
    <x v="35"/>
    <d v="2023-02-15T00:00:00"/>
    <x v="1"/>
    <x v="1"/>
    <n v="481.8"/>
    <x v="5"/>
  </r>
  <r>
    <s v="ORD105835"/>
    <x v="1"/>
    <x v="2"/>
    <n v="4378.3100000000004"/>
    <n v="0.14000000000000001"/>
    <n v="612.96340000000009"/>
    <n v="3765.3466000000003"/>
    <n v="1"/>
    <x v="679"/>
    <d v="2023-08-08T00:00:00"/>
    <x v="0"/>
    <x v="0"/>
    <n v="1063.05"/>
    <x v="1"/>
  </r>
  <r>
    <s v="ORD100480"/>
    <x v="3"/>
    <x v="4"/>
    <n v="4382.1099999999997"/>
    <n v="0.49"/>
    <n v="2147.2338999999997"/>
    <n v="2234.8761"/>
    <n v="1"/>
    <x v="716"/>
    <d v="2023-08-01T00:00:00"/>
    <x v="1"/>
    <x v="0"/>
    <n v="226.6"/>
    <x v="1"/>
  </r>
  <r>
    <s v="ORD113789"/>
    <x v="1"/>
    <x v="4"/>
    <n v="4384.3599999999997"/>
    <n v="0.43"/>
    <n v="1885.2747999999999"/>
    <n v="2499.0851999999995"/>
    <n v="1"/>
    <x v="134"/>
    <d v="2023-06-11T00:00:00"/>
    <x v="0"/>
    <x v="1"/>
    <n v="550.73"/>
    <x v="0"/>
  </r>
  <r>
    <s v="ORD108006"/>
    <x v="3"/>
    <x v="0"/>
    <n v="4385.83"/>
    <n v="0.31"/>
    <n v="1359.6072999999999"/>
    <n v="3026.2227000000003"/>
    <n v="1"/>
    <x v="119"/>
    <d v="2024-05-21T00:00:00"/>
    <x v="0"/>
    <x v="1"/>
    <n v="826.4"/>
    <x v="4"/>
  </r>
  <r>
    <s v="ORD108913"/>
    <x v="0"/>
    <x v="2"/>
    <n v="4392.08"/>
    <n v="0.43"/>
    <n v="1888.5944"/>
    <n v="2503.4856"/>
    <n v="1"/>
    <x v="244"/>
    <d v="2023-07-07T00:00:00"/>
    <x v="0"/>
    <x v="1"/>
    <n v="391.74"/>
    <x v="1"/>
  </r>
  <r>
    <s v="ORD107790"/>
    <x v="0"/>
    <x v="4"/>
    <n v="4392.51"/>
    <n v="7.0000000000000007E-2"/>
    <n v="307.47570000000002"/>
    <n v="4085.0343000000003"/>
    <n v="1"/>
    <x v="456"/>
    <d v="2023-04-18T00:00:00"/>
    <x v="0"/>
    <x v="2"/>
    <n v="1143.8699999999999"/>
    <x v="1"/>
  </r>
  <r>
    <s v="ORD108272"/>
    <x v="2"/>
    <x v="3"/>
    <n v="4393.32"/>
    <n v="0.15"/>
    <n v="658.99799999999993"/>
    <n v="3734.3219999999997"/>
    <n v="1"/>
    <x v="309"/>
    <d v="2023-06-14T00:00:00"/>
    <x v="0"/>
    <x v="0"/>
    <n v="990.82"/>
    <x v="1"/>
  </r>
  <r>
    <s v="ORD111900"/>
    <x v="2"/>
    <x v="3"/>
    <n v="4397.5200000000004"/>
    <n v="0.06"/>
    <n v="263.85120000000001"/>
    <n v="4133.6688000000004"/>
    <n v="1"/>
    <x v="125"/>
    <d v="2023-09-04T00:00:00"/>
    <x v="2"/>
    <x v="2"/>
    <n v="446.95"/>
    <x v="5"/>
  </r>
  <r>
    <s v="ORD112486"/>
    <x v="2"/>
    <x v="2"/>
    <n v="4399.92"/>
    <n v="0.21"/>
    <n v="923.98320000000001"/>
    <n v="3475.9367999999999"/>
    <n v="1"/>
    <x v="122"/>
    <d v="2024-08-30T00:00:00"/>
    <x v="2"/>
    <x v="0"/>
    <n v="236.13"/>
    <x v="5"/>
  </r>
  <r>
    <s v="ORD104875"/>
    <x v="2"/>
    <x v="1"/>
    <n v="4400.1499999999996"/>
    <n v="0.14000000000000001"/>
    <n v="616.02099999999996"/>
    <n v="3784.1289999999999"/>
    <n v="1"/>
    <x v="382"/>
    <d v="2023-09-27T00:00:00"/>
    <x v="0"/>
    <x v="1"/>
    <n v="967.72"/>
    <x v="5"/>
  </r>
  <r>
    <s v="ORD113333"/>
    <x v="3"/>
    <x v="1"/>
    <n v="4400.58"/>
    <n v="0.38"/>
    <n v="1672.2203999999999"/>
    <n v="2728.3595999999998"/>
    <n v="1"/>
    <x v="396"/>
    <d v="2024-12-08T00:00:00"/>
    <x v="2"/>
    <x v="2"/>
    <n v="641.55999999999995"/>
    <x v="4"/>
  </r>
  <r>
    <s v="ORD103274"/>
    <x v="3"/>
    <x v="0"/>
    <n v="4402.4799999999996"/>
    <n v="0.16"/>
    <n v="704.39679999999998"/>
    <n v="3698.0831999999996"/>
    <n v="1"/>
    <x v="134"/>
    <d v="2023-06-15T00:00:00"/>
    <x v="2"/>
    <x v="1"/>
    <n v="813.75"/>
    <x v="3"/>
  </r>
  <r>
    <s v="ORD101863"/>
    <x v="2"/>
    <x v="3"/>
    <n v="4403.1000000000004"/>
    <n v="0.13"/>
    <n v="572.40300000000002"/>
    <n v="3830.6970000000001"/>
    <n v="1"/>
    <x v="336"/>
    <d v="2024-05-21T00:00:00"/>
    <x v="0"/>
    <x v="0"/>
    <n v="908.6"/>
    <x v="4"/>
  </r>
  <r>
    <s v="ORD105218"/>
    <x v="0"/>
    <x v="0"/>
    <n v="4406.47"/>
    <n v="0.2"/>
    <n v="881.2940000000001"/>
    <n v="3525.1760000000004"/>
    <n v="1"/>
    <x v="252"/>
    <d v="2023-02-17T00:00:00"/>
    <x v="0"/>
    <x v="1"/>
    <n v="792.39"/>
    <x v="1"/>
  </r>
  <r>
    <s v="ORD111126"/>
    <x v="3"/>
    <x v="0"/>
    <n v="4408.3599999999997"/>
    <n v="0.45"/>
    <n v="1983.7619999999999"/>
    <n v="2424.598"/>
    <n v="1"/>
    <x v="355"/>
    <d v="2023-12-12T00:00:00"/>
    <x v="0"/>
    <x v="2"/>
    <n v="1037.07"/>
    <x v="5"/>
  </r>
  <r>
    <s v="ORD103211"/>
    <x v="3"/>
    <x v="4"/>
    <n v="4412.18"/>
    <n v="0.48"/>
    <n v="2117.8463999999999"/>
    <n v="2294.3336000000004"/>
    <n v="1"/>
    <x v="61"/>
    <d v="2023-07-20T00:00:00"/>
    <x v="1"/>
    <x v="0"/>
    <n v="1120.7"/>
    <x v="1"/>
  </r>
  <r>
    <s v="ORD105349"/>
    <x v="1"/>
    <x v="4"/>
    <n v="4417.96"/>
    <n v="0.11"/>
    <n v="485.97559999999999"/>
    <n v="3931.9844000000003"/>
    <n v="1"/>
    <x v="700"/>
    <d v="2023-07-02T00:00:00"/>
    <x v="2"/>
    <x v="0"/>
    <n v="680.27"/>
    <x v="3"/>
  </r>
  <r>
    <s v="ORD114456"/>
    <x v="2"/>
    <x v="1"/>
    <n v="4418.79"/>
    <n v="0.28999999999999998"/>
    <n v="1281.4490999999998"/>
    <n v="3137.3409000000001"/>
    <n v="1"/>
    <x v="544"/>
    <d v="2023-11-15T00:00:00"/>
    <x v="0"/>
    <x v="1"/>
    <n v="864.91"/>
    <x v="0"/>
  </r>
  <r>
    <s v="ORD102972"/>
    <x v="0"/>
    <x v="2"/>
    <n v="4420.24"/>
    <n v="0.2"/>
    <n v="884.048"/>
    <n v="3536.192"/>
    <n v="1"/>
    <x v="632"/>
    <d v="2024-10-11T00:00:00"/>
    <x v="0"/>
    <x v="0"/>
    <n v="395.38"/>
    <x v="3"/>
  </r>
  <r>
    <s v="ORD101200"/>
    <x v="1"/>
    <x v="4"/>
    <n v="4425.09"/>
    <n v="0.26"/>
    <n v="1150.5234"/>
    <n v="3274.5666000000001"/>
    <n v="1"/>
    <x v="531"/>
    <d v="2023-05-22T00:00:00"/>
    <x v="1"/>
    <x v="1"/>
    <n v="435.17"/>
    <x v="2"/>
  </r>
  <r>
    <s v="ORD106334"/>
    <x v="0"/>
    <x v="4"/>
    <n v="4427.6000000000004"/>
    <n v="0.24"/>
    <n v="1062.624"/>
    <n v="3364.9760000000006"/>
    <n v="1"/>
    <x v="641"/>
    <d v="2023-11-28T00:00:00"/>
    <x v="0"/>
    <x v="2"/>
    <n v="459.4"/>
    <x v="4"/>
  </r>
  <r>
    <s v="ORD103231"/>
    <x v="2"/>
    <x v="2"/>
    <n v="4432.1400000000003"/>
    <n v="0.27"/>
    <n v="1196.6778000000002"/>
    <n v="3235.4621999999999"/>
    <n v="1"/>
    <x v="71"/>
    <d v="2023-08-18T00:00:00"/>
    <x v="1"/>
    <x v="0"/>
    <n v="668.36"/>
    <x v="4"/>
  </r>
  <r>
    <s v="ORD100414"/>
    <x v="0"/>
    <x v="0"/>
    <n v="4434.3900000000003"/>
    <n v="0.18"/>
    <n v="798.1902"/>
    <n v="3636.1998000000003"/>
    <n v="1"/>
    <x v="147"/>
    <d v="2024-01-05T00:00:00"/>
    <x v="0"/>
    <x v="1"/>
    <n v="1318.47"/>
    <x v="2"/>
  </r>
  <r>
    <s v="ORD108007"/>
    <x v="1"/>
    <x v="4"/>
    <n v="4436.9799999999996"/>
    <n v="0.19"/>
    <n v="843.0261999999999"/>
    <n v="3593.9537999999998"/>
    <n v="1"/>
    <x v="55"/>
    <d v="2023-10-21T00:00:00"/>
    <x v="2"/>
    <x v="1"/>
    <n v="1142.76"/>
    <x v="2"/>
  </r>
  <r>
    <s v="ORD108988"/>
    <x v="2"/>
    <x v="4"/>
    <n v="4440.41"/>
    <n v="0.13"/>
    <n v="577.25329999999997"/>
    <n v="3863.1567"/>
    <n v="1"/>
    <x v="94"/>
    <d v="2024-03-26T00:00:00"/>
    <x v="0"/>
    <x v="1"/>
    <n v="931.24"/>
    <x v="2"/>
  </r>
  <r>
    <s v="ORD105847"/>
    <x v="1"/>
    <x v="4"/>
    <n v="4443.5200000000004"/>
    <n v="0.43"/>
    <n v="1910.7136000000003"/>
    <n v="2532.8064000000004"/>
    <n v="1"/>
    <x v="511"/>
    <d v="2024-10-20T00:00:00"/>
    <x v="2"/>
    <x v="0"/>
    <n v="996.17"/>
    <x v="3"/>
  </r>
  <r>
    <s v="ORD106017"/>
    <x v="3"/>
    <x v="4"/>
    <n v="4448.8900000000003"/>
    <n v="0.18"/>
    <n v="800.80020000000002"/>
    <n v="3648.0898000000002"/>
    <n v="1"/>
    <x v="52"/>
    <d v="2023-04-15T00:00:00"/>
    <x v="1"/>
    <x v="2"/>
    <n v="906.76"/>
    <x v="4"/>
  </r>
  <r>
    <s v="ORD108586"/>
    <x v="2"/>
    <x v="2"/>
    <n v="4455.99"/>
    <n v="0.13"/>
    <n v="579.27869999999996"/>
    <n v="3876.7112999999999"/>
    <n v="1"/>
    <x v="644"/>
    <d v="2023-03-14T00:00:00"/>
    <x v="2"/>
    <x v="0"/>
    <n v="884.82"/>
    <x v="0"/>
  </r>
  <r>
    <s v="ORD115134"/>
    <x v="3"/>
    <x v="1"/>
    <n v="4456.12"/>
    <n v="0.02"/>
    <n v="89.122399999999999"/>
    <n v="4366.9975999999997"/>
    <n v="1"/>
    <x v="144"/>
    <d v="2023-06-05T00:00:00"/>
    <x v="0"/>
    <x v="0"/>
    <n v="1072.05"/>
    <x v="5"/>
  </r>
  <r>
    <s v="ORD108257"/>
    <x v="0"/>
    <x v="4"/>
    <n v="4456.57"/>
    <n v="0.06"/>
    <n v="267.39419999999996"/>
    <n v="4189.1758"/>
    <n v="1"/>
    <x v="673"/>
    <d v="2023-06-11T00:00:00"/>
    <x v="2"/>
    <x v="0"/>
    <n v="628.27"/>
    <x v="2"/>
  </r>
  <r>
    <s v="ORD107894"/>
    <x v="3"/>
    <x v="3"/>
    <n v="4457.49"/>
    <n v="0.19"/>
    <n v="846.92309999999998"/>
    <n v="3610.5668999999998"/>
    <n v="1"/>
    <x v="599"/>
    <d v="2024-05-16T00:00:00"/>
    <x v="2"/>
    <x v="1"/>
    <n v="1139.22"/>
    <x v="3"/>
  </r>
  <r>
    <s v="ORD114165"/>
    <x v="1"/>
    <x v="3"/>
    <n v="4461.7299999999996"/>
    <n v="0.25"/>
    <n v="1115.4324999999999"/>
    <n v="3346.2974999999997"/>
    <n v="1"/>
    <x v="335"/>
    <d v="2024-05-07T00:00:00"/>
    <x v="1"/>
    <x v="0"/>
    <n v="862.53"/>
    <x v="3"/>
  </r>
  <r>
    <s v="ORD110489"/>
    <x v="2"/>
    <x v="1"/>
    <n v="4463.43"/>
    <n v="0.46"/>
    <n v="2053.1778000000004"/>
    <n v="2410.2521999999999"/>
    <n v="1"/>
    <x v="591"/>
    <d v="2023-03-22T00:00:00"/>
    <x v="1"/>
    <x v="2"/>
    <n v="542.87"/>
    <x v="5"/>
  </r>
  <r>
    <s v="ORD114051"/>
    <x v="0"/>
    <x v="0"/>
    <n v="4468.2700000000004"/>
    <n v="0.44"/>
    <n v="1966.0388000000003"/>
    <n v="2502.2312000000002"/>
    <n v="1"/>
    <x v="688"/>
    <d v="2024-06-15T00:00:00"/>
    <x v="0"/>
    <x v="2"/>
    <n v="540.54"/>
    <x v="2"/>
  </r>
  <r>
    <s v="ORD112621"/>
    <x v="1"/>
    <x v="4"/>
    <n v="4476.6899999999996"/>
    <n v="0.09"/>
    <n v="402.90209999999996"/>
    <n v="4073.7878999999998"/>
    <n v="1"/>
    <x v="432"/>
    <d v="2024-07-07T00:00:00"/>
    <x v="0"/>
    <x v="1"/>
    <n v="348.08"/>
    <x v="5"/>
  </r>
  <r>
    <s v="ORD109513"/>
    <x v="2"/>
    <x v="2"/>
    <n v="4484.7299999999996"/>
    <n v="0.3"/>
    <n v="1345.4189999999999"/>
    <n v="3139.3109999999997"/>
    <n v="1"/>
    <x v="250"/>
    <d v="2023-08-27T00:00:00"/>
    <x v="1"/>
    <x v="1"/>
    <n v="449.25"/>
    <x v="0"/>
  </r>
  <r>
    <s v="ORD105072"/>
    <x v="1"/>
    <x v="3"/>
    <n v="4487.7299999999996"/>
    <n v="0.48"/>
    <n v="2154.1103999999996"/>
    <n v="2333.6196"/>
    <n v="1"/>
    <x v="411"/>
    <d v="2023-04-14T00:00:00"/>
    <x v="0"/>
    <x v="2"/>
    <n v="719.66"/>
    <x v="2"/>
  </r>
  <r>
    <s v="ORD105405"/>
    <x v="2"/>
    <x v="4"/>
    <n v="4492.8599999999997"/>
    <n v="0.22"/>
    <n v="988.42919999999992"/>
    <n v="3504.4307999999996"/>
    <n v="1"/>
    <x v="212"/>
    <d v="2023-05-16T00:00:00"/>
    <x v="1"/>
    <x v="1"/>
    <n v="401.03"/>
    <x v="1"/>
  </r>
  <r>
    <s v="ORD100190"/>
    <x v="0"/>
    <x v="1"/>
    <n v="4499.55"/>
    <n v="0.45"/>
    <n v="2024.7975000000001"/>
    <n v="2474.7525000000001"/>
    <n v="1"/>
    <x v="710"/>
    <d v="2023-01-24T00:00:00"/>
    <x v="1"/>
    <x v="0"/>
    <n v="639.71"/>
    <x v="2"/>
  </r>
  <r>
    <s v="ORD102026"/>
    <x v="0"/>
    <x v="4"/>
    <n v="4500.95"/>
    <n v="0.41"/>
    <n v="1845.3894999999998"/>
    <n v="2655.5605"/>
    <n v="1"/>
    <x v="648"/>
    <d v="2024-03-29T00:00:00"/>
    <x v="1"/>
    <x v="2"/>
    <n v="1250.68"/>
    <x v="4"/>
  </r>
  <r>
    <s v="ORD104077"/>
    <x v="0"/>
    <x v="2"/>
    <n v="4502.62"/>
    <n v="0.15"/>
    <n v="675.39299999999992"/>
    <n v="3827.2269999999999"/>
    <n v="1"/>
    <x v="131"/>
    <d v="2023-12-17T00:00:00"/>
    <x v="0"/>
    <x v="0"/>
    <n v="325.48"/>
    <x v="4"/>
  </r>
  <r>
    <s v="ORD111210"/>
    <x v="1"/>
    <x v="2"/>
    <n v="4503.0200000000004"/>
    <n v="0.04"/>
    <n v="180.12080000000003"/>
    <n v="4322.8992000000007"/>
    <n v="1"/>
    <x v="165"/>
    <d v="2024-05-31T00:00:00"/>
    <x v="2"/>
    <x v="2"/>
    <n v="345.53"/>
    <x v="5"/>
  </r>
  <r>
    <s v="ORD109620"/>
    <x v="3"/>
    <x v="0"/>
    <n v="4505.04"/>
    <n v="0.12"/>
    <n v="540.60479999999995"/>
    <n v="3964.4351999999999"/>
    <n v="1"/>
    <x v="44"/>
    <d v="2023-09-25T00:00:00"/>
    <x v="1"/>
    <x v="1"/>
    <n v="485.36"/>
    <x v="3"/>
  </r>
  <r>
    <s v="ORD108450"/>
    <x v="2"/>
    <x v="1"/>
    <n v="4514.58"/>
    <n v="0.35"/>
    <n v="1580.1029999999998"/>
    <n v="2934.4769999999999"/>
    <n v="1"/>
    <x v="68"/>
    <d v="2024-02-29T00:00:00"/>
    <x v="0"/>
    <x v="1"/>
    <n v="1174.22"/>
    <x v="0"/>
  </r>
  <r>
    <s v="ORD101709"/>
    <x v="2"/>
    <x v="1"/>
    <n v="4520.43"/>
    <n v="0.5"/>
    <n v="2260.2150000000001"/>
    <n v="2260.2150000000001"/>
    <n v="1"/>
    <x v="275"/>
    <d v="2024-12-14T00:00:00"/>
    <x v="2"/>
    <x v="0"/>
    <n v="308.89999999999998"/>
    <x v="0"/>
  </r>
  <r>
    <s v="ORD101311"/>
    <x v="2"/>
    <x v="2"/>
    <n v="4521.25"/>
    <n v="0.43"/>
    <n v="1944.1375"/>
    <n v="2577.1125000000002"/>
    <n v="1"/>
    <x v="569"/>
    <d v="2024-04-17T00:00:00"/>
    <x v="0"/>
    <x v="2"/>
    <n v="992.05"/>
    <x v="4"/>
  </r>
  <r>
    <s v="ORD115250"/>
    <x v="2"/>
    <x v="1"/>
    <n v="4523.5"/>
    <n v="0.31"/>
    <n v="1402.2850000000001"/>
    <n v="3121.2150000000001"/>
    <n v="1"/>
    <x v="17"/>
    <d v="2024-05-03T00:00:00"/>
    <x v="1"/>
    <x v="1"/>
    <n v="701.27"/>
    <x v="1"/>
  </r>
  <r>
    <s v="ORD103453"/>
    <x v="3"/>
    <x v="3"/>
    <n v="4529.38"/>
    <n v="0.13"/>
    <n v="588.81940000000009"/>
    <n v="3940.5605999999998"/>
    <n v="1"/>
    <x v="595"/>
    <d v="2024-02-08T00:00:00"/>
    <x v="2"/>
    <x v="0"/>
    <n v="538.97"/>
    <x v="3"/>
  </r>
  <r>
    <s v="ORD101829"/>
    <x v="1"/>
    <x v="1"/>
    <n v="4530.63"/>
    <n v="0.42"/>
    <n v="1902.8645999999999"/>
    <n v="2627.7654000000002"/>
    <n v="1"/>
    <x v="704"/>
    <d v="2023-02-20T00:00:00"/>
    <x v="2"/>
    <x v="2"/>
    <n v="368.21"/>
    <x v="1"/>
  </r>
  <r>
    <s v="ORD100023"/>
    <x v="3"/>
    <x v="3"/>
    <n v="4538.1499999999996"/>
    <n v="0.19"/>
    <n v="862.24849999999992"/>
    <n v="3675.9014999999999"/>
    <n v="1"/>
    <x v="591"/>
    <d v="2023-03-23T00:00:00"/>
    <x v="2"/>
    <x v="0"/>
    <n v="375.7"/>
    <x v="0"/>
  </r>
  <r>
    <s v="ORD112026"/>
    <x v="0"/>
    <x v="2"/>
    <n v="4539.82"/>
    <n v="0.28000000000000003"/>
    <n v="1271.1496"/>
    <n v="3268.6704"/>
    <n v="1"/>
    <x v="47"/>
    <d v="2023-10-19T00:00:00"/>
    <x v="2"/>
    <x v="2"/>
    <n v="283.16000000000003"/>
    <x v="0"/>
  </r>
  <r>
    <s v="ORD104585"/>
    <x v="1"/>
    <x v="2"/>
    <n v="4555.3900000000003"/>
    <n v="0.49"/>
    <n v="2232.1411000000003"/>
    <n v="2323.2489"/>
    <n v="1"/>
    <x v="249"/>
    <d v="2023-02-17T00:00:00"/>
    <x v="0"/>
    <x v="1"/>
    <n v="1205.75"/>
    <x v="3"/>
  </r>
  <r>
    <s v="ORD102118"/>
    <x v="1"/>
    <x v="4"/>
    <n v="4561.96"/>
    <n v="0.5"/>
    <n v="2280.98"/>
    <n v="2280.98"/>
    <n v="1"/>
    <x v="647"/>
    <d v="2023-02-28T00:00:00"/>
    <x v="2"/>
    <x v="1"/>
    <n v="243.69"/>
    <x v="3"/>
  </r>
  <r>
    <s v="ORD112387"/>
    <x v="0"/>
    <x v="3"/>
    <n v="4562.1499999999996"/>
    <n v="0.46"/>
    <n v="2098.5889999999999"/>
    <n v="2463.5609999999997"/>
    <n v="1"/>
    <x v="664"/>
    <d v="2024-04-26T00:00:00"/>
    <x v="2"/>
    <x v="0"/>
    <n v="832.92"/>
    <x v="4"/>
  </r>
  <r>
    <s v="ORD113949"/>
    <x v="3"/>
    <x v="3"/>
    <n v="4566.18"/>
    <n v="0.42"/>
    <n v="1917.7956000000001"/>
    <n v="2648.3843999999999"/>
    <n v="1"/>
    <x v="580"/>
    <d v="2024-02-06T00:00:00"/>
    <x v="2"/>
    <x v="1"/>
    <n v="1355.34"/>
    <x v="3"/>
  </r>
  <r>
    <s v="ORD100262"/>
    <x v="1"/>
    <x v="3"/>
    <n v="4573.87"/>
    <n v="0.13"/>
    <n v="594.60310000000004"/>
    <n v="3979.2668999999996"/>
    <n v="1"/>
    <x v="281"/>
    <d v="2023-08-23T00:00:00"/>
    <x v="1"/>
    <x v="0"/>
    <n v="1235"/>
    <x v="0"/>
  </r>
  <r>
    <s v="ORD114693"/>
    <x v="2"/>
    <x v="4"/>
    <n v="4575.88"/>
    <n v="0.25"/>
    <n v="1143.97"/>
    <n v="3431.91"/>
    <n v="1"/>
    <x v="364"/>
    <d v="2023-01-30T00:00:00"/>
    <x v="1"/>
    <x v="2"/>
    <n v="1128.5999999999999"/>
    <x v="2"/>
  </r>
  <r>
    <s v="ORD102963"/>
    <x v="2"/>
    <x v="1"/>
    <n v="4582.62"/>
    <n v="0.35"/>
    <n v="1603.9169999999999"/>
    <n v="2978.703"/>
    <n v="1"/>
    <x v="33"/>
    <d v="2023-04-18T00:00:00"/>
    <x v="2"/>
    <x v="0"/>
    <n v="1231.0999999999999"/>
    <x v="1"/>
  </r>
  <r>
    <s v="ORD104228"/>
    <x v="3"/>
    <x v="1"/>
    <n v="4585.59"/>
    <n v="0.15"/>
    <n v="687.83849999999995"/>
    <n v="3897.7515000000003"/>
    <n v="1"/>
    <x v="373"/>
    <d v="2024-04-07T00:00:00"/>
    <x v="1"/>
    <x v="0"/>
    <n v="1281.73"/>
    <x v="4"/>
  </r>
  <r>
    <s v="ORD113029"/>
    <x v="1"/>
    <x v="4"/>
    <n v="4587.18"/>
    <n v="0.15"/>
    <n v="688.077"/>
    <n v="3899.1030000000001"/>
    <n v="1"/>
    <x v="224"/>
    <d v="2024-08-26T00:00:00"/>
    <x v="0"/>
    <x v="0"/>
    <n v="1114.5999999999999"/>
    <x v="3"/>
  </r>
  <r>
    <s v="ORD102369"/>
    <x v="2"/>
    <x v="3"/>
    <n v="4587.24"/>
    <n v="0.09"/>
    <n v="412.85159999999996"/>
    <n v="4174.3883999999998"/>
    <n v="1"/>
    <x v="77"/>
    <d v="2023-09-26T00:00:00"/>
    <x v="0"/>
    <x v="0"/>
    <n v="928.81"/>
    <x v="2"/>
  </r>
  <r>
    <s v="ORD104083"/>
    <x v="1"/>
    <x v="1"/>
    <n v="4587.79"/>
    <n v="0.37"/>
    <n v="1697.4822999999999"/>
    <n v="2890.3077000000003"/>
    <n v="1"/>
    <x v="407"/>
    <d v="2024-12-05T00:00:00"/>
    <x v="0"/>
    <x v="0"/>
    <n v="1118.02"/>
    <x v="2"/>
  </r>
  <r>
    <s v="ORD104502"/>
    <x v="1"/>
    <x v="0"/>
    <n v="4601.3500000000004"/>
    <n v="0.11"/>
    <n v="506.14850000000007"/>
    <n v="4095.2015000000001"/>
    <n v="1"/>
    <x v="664"/>
    <d v="2024-04-23T00:00:00"/>
    <x v="2"/>
    <x v="2"/>
    <n v="1332.01"/>
    <x v="5"/>
  </r>
  <r>
    <s v="ORD100420"/>
    <x v="2"/>
    <x v="3"/>
    <n v="4603.0600000000004"/>
    <n v="0.31"/>
    <n v="1426.9486000000002"/>
    <n v="3176.1114000000002"/>
    <n v="1"/>
    <x v="512"/>
    <d v="2024-07-17T00:00:00"/>
    <x v="1"/>
    <x v="2"/>
    <n v="517.95000000000005"/>
    <x v="4"/>
  </r>
  <r>
    <s v="ORD108190"/>
    <x v="3"/>
    <x v="0"/>
    <n v="4603.66"/>
    <n v="0.45"/>
    <n v="2071.6469999999999"/>
    <n v="2532.0129999999999"/>
    <n v="1"/>
    <x v="17"/>
    <d v="2024-05-01T00:00:00"/>
    <x v="0"/>
    <x v="0"/>
    <n v="1112.08"/>
    <x v="2"/>
  </r>
  <r>
    <s v="ORD115216"/>
    <x v="2"/>
    <x v="1"/>
    <n v="4606.87"/>
    <n v="0.27"/>
    <n v="1243.8549"/>
    <n v="3363.0150999999996"/>
    <n v="1"/>
    <x v="357"/>
    <d v="2023-10-11T00:00:00"/>
    <x v="2"/>
    <x v="2"/>
    <n v="395.49"/>
    <x v="0"/>
  </r>
  <r>
    <s v="ORD111514"/>
    <x v="0"/>
    <x v="1"/>
    <n v="4607.87"/>
    <n v="0.25"/>
    <n v="1151.9675"/>
    <n v="3455.9025000000001"/>
    <n v="1"/>
    <x v="510"/>
    <d v="2024-12-06T00:00:00"/>
    <x v="0"/>
    <x v="2"/>
    <n v="1026.73"/>
    <x v="1"/>
  </r>
  <r>
    <s v="ORD104183"/>
    <x v="0"/>
    <x v="2"/>
    <n v="4608.1499999999996"/>
    <n v="0.41"/>
    <n v="1889.3414999999998"/>
    <n v="2718.8085000000001"/>
    <n v="1"/>
    <x v="615"/>
    <d v="2023-06-29T00:00:00"/>
    <x v="0"/>
    <x v="1"/>
    <n v="476.16"/>
    <x v="0"/>
  </r>
  <r>
    <s v="ORD105477"/>
    <x v="3"/>
    <x v="1"/>
    <n v="4611.45"/>
    <n v="0.14000000000000001"/>
    <n v="645.60300000000007"/>
    <n v="3965.8469999999998"/>
    <n v="1"/>
    <x v="381"/>
    <d v="2023-11-13T00:00:00"/>
    <x v="0"/>
    <x v="0"/>
    <n v="300.82"/>
    <x v="0"/>
  </r>
  <r>
    <s v="ORD109767"/>
    <x v="0"/>
    <x v="2"/>
    <n v="4612.99"/>
    <n v="0.39"/>
    <n v="1799.0661"/>
    <n v="2813.9238999999998"/>
    <n v="1"/>
    <x v="327"/>
    <d v="2024-08-12T00:00:00"/>
    <x v="1"/>
    <x v="2"/>
    <n v="1095.1400000000001"/>
    <x v="4"/>
  </r>
  <r>
    <s v="ORD113744"/>
    <x v="1"/>
    <x v="4"/>
    <n v="4614.22"/>
    <n v="0.4"/>
    <n v="1845.6880000000001"/>
    <n v="2768.5320000000002"/>
    <n v="1"/>
    <x v="257"/>
    <d v="2024-10-24T00:00:00"/>
    <x v="1"/>
    <x v="0"/>
    <n v="634.77"/>
    <x v="2"/>
  </r>
  <r>
    <s v="ORD101161"/>
    <x v="1"/>
    <x v="4"/>
    <n v="4616.82"/>
    <n v="0.47"/>
    <n v="2169.9053999999996"/>
    <n v="2446.9146000000001"/>
    <n v="1"/>
    <x v="348"/>
    <d v="2023-09-07T00:00:00"/>
    <x v="0"/>
    <x v="0"/>
    <n v="338.97"/>
    <x v="1"/>
  </r>
  <r>
    <s v="ORD103054"/>
    <x v="0"/>
    <x v="3"/>
    <n v="4622.8599999999997"/>
    <n v="0.1"/>
    <n v="462.286"/>
    <n v="4160.5739999999996"/>
    <n v="1"/>
    <x v="643"/>
    <d v="2024-06-13T00:00:00"/>
    <x v="1"/>
    <x v="2"/>
    <n v="599.44000000000005"/>
    <x v="3"/>
  </r>
  <r>
    <s v="ORD108349"/>
    <x v="3"/>
    <x v="2"/>
    <n v="4623.1099999999997"/>
    <n v="0.25"/>
    <n v="1155.7774999999999"/>
    <n v="3467.3324999999995"/>
    <n v="1"/>
    <x v="168"/>
    <d v="2024-04-17T00:00:00"/>
    <x v="1"/>
    <x v="1"/>
    <n v="869.19"/>
    <x v="1"/>
  </r>
  <r>
    <s v="ORD101426"/>
    <x v="0"/>
    <x v="3"/>
    <n v="4624.6899999999996"/>
    <n v="0.14000000000000001"/>
    <n v="647.45659999999998"/>
    <n v="3977.2333999999996"/>
    <n v="1"/>
    <x v="21"/>
    <d v="2023-03-24T00:00:00"/>
    <x v="1"/>
    <x v="2"/>
    <n v="532.71"/>
    <x v="2"/>
  </r>
  <r>
    <s v="ORD106987"/>
    <x v="2"/>
    <x v="3"/>
    <n v="4627.5200000000004"/>
    <n v="0.31"/>
    <n v="1434.5312000000001"/>
    <n v="3192.9888000000001"/>
    <n v="1"/>
    <x v="637"/>
    <d v="2024-11-23T00:00:00"/>
    <x v="2"/>
    <x v="2"/>
    <n v="1307.76"/>
    <x v="1"/>
  </r>
  <r>
    <s v="ORD101723"/>
    <x v="2"/>
    <x v="3"/>
    <n v="4632.13"/>
    <n v="0.22"/>
    <n v="1019.0686000000001"/>
    <n v="3613.0614"/>
    <n v="1"/>
    <x v="516"/>
    <d v="2023-12-15T00:00:00"/>
    <x v="0"/>
    <x v="1"/>
    <n v="1362.56"/>
    <x v="4"/>
  </r>
  <r>
    <s v="ORD107068"/>
    <x v="2"/>
    <x v="3"/>
    <n v="4633.13"/>
    <n v="7.0000000000000007E-2"/>
    <n v="324.31910000000005"/>
    <n v="4308.8109000000004"/>
    <n v="1"/>
    <x v="496"/>
    <d v="2023-08-06T00:00:00"/>
    <x v="1"/>
    <x v="0"/>
    <n v="1267.7"/>
    <x v="3"/>
  </r>
  <r>
    <s v="ORD106650"/>
    <x v="1"/>
    <x v="2"/>
    <n v="4637.59"/>
    <n v="0.04"/>
    <n v="185.50360000000001"/>
    <n v="4452.0864000000001"/>
    <n v="1"/>
    <x v="444"/>
    <d v="2023-04-18T00:00:00"/>
    <x v="1"/>
    <x v="0"/>
    <n v="427.71"/>
    <x v="1"/>
  </r>
  <r>
    <s v="ORD109929"/>
    <x v="3"/>
    <x v="1"/>
    <n v="4642.1400000000003"/>
    <n v="0.43"/>
    <n v="1996.1202000000001"/>
    <n v="2646.0198"/>
    <n v="1"/>
    <x v="227"/>
    <d v="2023-03-19T00:00:00"/>
    <x v="0"/>
    <x v="2"/>
    <n v="1195.71"/>
    <x v="2"/>
  </r>
  <r>
    <s v="ORD108789"/>
    <x v="3"/>
    <x v="3"/>
    <n v="4642.24"/>
    <n v="0.42"/>
    <n v="1949.7407999999998"/>
    <n v="2692.4992000000002"/>
    <n v="1"/>
    <x v="292"/>
    <d v="2023-04-25T00:00:00"/>
    <x v="1"/>
    <x v="1"/>
    <n v="810.19"/>
    <x v="4"/>
  </r>
  <r>
    <s v="ORD101947"/>
    <x v="2"/>
    <x v="2"/>
    <n v="4642.6899999999996"/>
    <n v="0.47"/>
    <n v="2182.0642999999995"/>
    <n v="2460.6257000000001"/>
    <n v="1"/>
    <x v="503"/>
    <d v="2024-03-16T00:00:00"/>
    <x v="2"/>
    <x v="1"/>
    <n v="1351.38"/>
    <x v="3"/>
  </r>
  <r>
    <s v="ORD115186"/>
    <x v="2"/>
    <x v="1"/>
    <n v="4647.03"/>
    <n v="0.33"/>
    <n v="1533.5199"/>
    <n v="3113.5100999999995"/>
    <n v="1"/>
    <x v="322"/>
    <d v="2023-01-17T00:00:00"/>
    <x v="1"/>
    <x v="2"/>
    <n v="1212.5999999999999"/>
    <x v="2"/>
  </r>
  <r>
    <s v="ORD112321"/>
    <x v="3"/>
    <x v="3"/>
    <n v="4651.0200000000004"/>
    <n v="0.12"/>
    <n v="558.12240000000008"/>
    <n v="4092.8976000000002"/>
    <n v="1"/>
    <x v="112"/>
    <d v="2024-06-24T00:00:00"/>
    <x v="0"/>
    <x v="1"/>
    <n v="861.19"/>
    <x v="0"/>
  </r>
  <r>
    <s v="ORD114944"/>
    <x v="3"/>
    <x v="4"/>
    <n v="4651.99"/>
    <n v="0.25"/>
    <n v="1162.9974999999999"/>
    <n v="3488.9924999999998"/>
    <n v="1"/>
    <x v="627"/>
    <d v="2023-02-02T00:00:00"/>
    <x v="0"/>
    <x v="1"/>
    <n v="468.97"/>
    <x v="0"/>
  </r>
  <r>
    <s v="ORD104096"/>
    <x v="1"/>
    <x v="1"/>
    <n v="4652.9399999999996"/>
    <n v="0.17"/>
    <n v="790.99979999999994"/>
    <n v="3861.9401999999995"/>
    <n v="1"/>
    <x v="674"/>
    <d v="2024-11-28T00:00:00"/>
    <x v="1"/>
    <x v="1"/>
    <n v="1037.1500000000001"/>
    <x v="2"/>
  </r>
  <r>
    <s v="ORD105913"/>
    <x v="1"/>
    <x v="0"/>
    <n v="4655.82"/>
    <n v="0.38"/>
    <n v="1769.2115999999999"/>
    <n v="2886.6084000000001"/>
    <n v="1"/>
    <x v="170"/>
    <d v="2023-02-09T00:00:00"/>
    <x v="2"/>
    <x v="1"/>
    <n v="273.38"/>
    <x v="0"/>
  </r>
  <r>
    <s v="ORD106211"/>
    <x v="0"/>
    <x v="2"/>
    <n v="4656.0200000000004"/>
    <n v="0.39"/>
    <n v="1815.8478000000002"/>
    <n v="2840.1722"/>
    <n v="1"/>
    <x v="405"/>
    <d v="2024-02-05T00:00:00"/>
    <x v="2"/>
    <x v="1"/>
    <n v="334.16"/>
    <x v="5"/>
  </r>
  <r>
    <s v="ORD102432"/>
    <x v="2"/>
    <x v="1"/>
    <n v="4656.66"/>
    <n v="0.23"/>
    <n v="1071.0318"/>
    <n v="3585.6282000000001"/>
    <n v="1"/>
    <x v="474"/>
    <d v="2024-03-06T00:00:00"/>
    <x v="0"/>
    <x v="1"/>
    <n v="466.59"/>
    <x v="4"/>
  </r>
  <r>
    <s v="ORD107200"/>
    <x v="2"/>
    <x v="3"/>
    <n v="4657.67"/>
    <n v="0.09"/>
    <n v="419.19029999999998"/>
    <n v="4238.4796999999999"/>
    <n v="1"/>
    <x v="379"/>
    <d v="2023-03-08T00:00:00"/>
    <x v="2"/>
    <x v="1"/>
    <n v="887.91"/>
    <x v="4"/>
  </r>
  <r>
    <s v="ORD101227"/>
    <x v="3"/>
    <x v="1"/>
    <n v="4672.5"/>
    <n v="0.38"/>
    <n v="1775.55"/>
    <n v="2896.95"/>
    <n v="1"/>
    <x v="652"/>
    <d v="2023-08-03T00:00:00"/>
    <x v="2"/>
    <x v="0"/>
    <n v="1133.1300000000001"/>
    <x v="5"/>
  </r>
  <r>
    <s v="ORD114705"/>
    <x v="3"/>
    <x v="3"/>
    <n v="4674.17"/>
    <n v="0.4"/>
    <n v="1869.6680000000001"/>
    <n v="2804.502"/>
    <n v="1"/>
    <x v="642"/>
    <d v="2023-06-18T00:00:00"/>
    <x v="2"/>
    <x v="2"/>
    <n v="369.94"/>
    <x v="4"/>
  </r>
  <r>
    <s v="ORD106207"/>
    <x v="0"/>
    <x v="1"/>
    <n v="4674.4799999999996"/>
    <n v="0.1"/>
    <n v="467.44799999999998"/>
    <n v="4207.0319999999992"/>
    <n v="1"/>
    <x v="311"/>
    <d v="2023-09-04T00:00:00"/>
    <x v="1"/>
    <x v="0"/>
    <n v="695.16"/>
    <x v="3"/>
  </r>
  <r>
    <s v="ORD105183"/>
    <x v="0"/>
    <x v="0"/>
    <n v="4675.71"/>
    <n v="0.24"/>
    <n v="1122.1704"/>
    <n v="3553.5396000000001"/>
    <n v="1"/>
    <x v="269"/>
    <d v="2024-04-03T00:00:00"/>
    <x v="0"/>
    <x v="1"/>
    <n v="1297.8599999999999"/>
    <x v="3"/>
  </r>
  <r>
    <s v="ORD104210"/>
    <x v="0"/>
    <x v="4"/>
    <n v="4680.3900000000003"/>
    <n v="0.01"/>
    <n v="46.803900000000006"/>
    <n v="4633.5861000000004"/>
    <n v="1"/>
    <x v="17"/>
    <d v="2024-05-05T00:00:00"/>
    <x v="1"/>
    <x v="1"/>
    <n v="281.39"/>
    <x v="1"/>
  </r>
  <r>
    <s v="ORD108686"/>
    <x v="3"/>
    <x v="2"/>
    <n v="4683.38"/>
    <n v="7.0000000000000007E-2"/>
    <n v="327.83660000000003"/>
    <n v="4355.5434000000005"/>
    <n v="1"/>
    <x v="369"/>
    <d v="2023-12-07T00:00:00"/>
    <x v="2"/>
    <x v="2"/>
    <n v="421.12"/>
    <x v="0"/>
  </r>
  <r>
    <s v="ORD106168"/>
    <x v="2"/>
    <x v="2"/>
    <n v="4683.47"/>
    <n v="0.13"/>
    <n v="608.85110000000009"/>
    <n v="4074.6189000000004"/>
    <n v="1"/>
    <x v="464"/>
    <d v="2023-11-11T00:00:00"/>
    <x v="1"/>
    <x v="0"/>
    <n v="1065.26"/>
    <x v="3"/>
  </r>
  <r>
    <s v="ORD112593"/>
    <x v="2"/>
    <x v="0"/>
    <n v="4690.1499999999996"/>
    <n v="0.42"/>
    <n v="1969.8629999999998"/>
    <n v="2720.2869999999998"/>
    <n v="1"/>
    <x v="33"/>
    <d v="2023-04-18T00:00:00"/>
    <x v="2"/>
    <x v="1"/>
    <n v="651.48"/>
    <x v="2"/>
  </r>
  <r>
    <s v="ORD113942"/>
    <x v="2"/>
    <x v="2"/>
    <n v="4690.46"/>
    <n v="0.17"/>
    <n v="797.37820000000011"/>
    <n v="3893.0817999999999"/>
    <n v="1"/>
    <x v="343"/>
    <d v="2023-06-09T00:00:00"/>
    <x v="2"/>
    <x v="0"/>
    <n v="905.95"/>
    <x v="0"/>
  </r>
  <r>
    <s v="ORD101451"/>
    <x v="1"/>
    <x v="0"/>
    <n v="4691.62"/>
    <n v="0.23"/>
    <n v="1079.0726"/>
    <n v="3612.5473999999999"/>
    <n v="1"/>
    <x v="324"/>
    <d v="2024-07-22T00:00:00"/>
    <x v="1"/>
    <x v="1"/>
    <n v="586.89"/>
    <x v="2"/>
  </r>
  <r>
    <s v="ORD100332"/>
    <x v="3"/>
    <x v="4"/>
    <n v="4693.46"/>
    <n v="0.32"/>
    <n v="1501.9072000000001"/>
    <n v="3191.5527999999999"/>
    <n v="1"/>
    <x v="39"/>
    <d v="2023-06-25T00:00:00"/>
    <x v="2"/>
    <x v="0"/>
    <n v="925.54"/>
    <x v="2"/>
  </r>
  <r>
    <s v="ORD111147"/>
    <x v="0"/>
    <x v="1"/>
    <n v="4693.84"/>
    <n v="0.26"/>
    <n v="1220.3984"/>
    <n v="3473.4416000000001"/>
    <n v="1"/>
    <x v="192"/>
    <d v="2023-05-28T00:00:00"/>
    <x v="0"/>
    <x v="2"/>
    <n v="633.19000000000005"/>
    <x v="4"/>
  </r>
  <r>
    <s v="ORD114603"/>
    <x v="2"/>
    <x v="3"/>
    <n v="4693.84"/>
    <n v="0.31"/>
    <n v="1455.0904"/>
    <n v="3238.7496000000001"/>
    <n v="1"/>
    <x v="730"/>
    <d v="2024-05-04T00:00:00"/>
    <x v="0"/>
    <x v="1"/>
    <n v="321.68"/>
    <x v="2"/>
  </r>
  <r>
    <s v="ORD112831"/>
    <x v="3"/>
    <x v="1"/>
    <n v="4694.07"/>
    <n v="0.42"/>
    <n v="1971.5093999999999"/>
    <n v="2722.5605999999998"/>
    <n v="1"/>
    <x v="289"/>
    <d v="2024-01-30T00:00:00"/>
    <x v="0"/>
    <x v="1"/>
    <n v="1271.07"/>
    <x v="0"/>
  </r>
  <r>
    <s v="ORD109536"/>
    <x v="1"/>
    <x v="4"/>
    <n v="4695.3100000000004"/>
    <n v="0.19"/>
    <n v="892.10890000000006"/>
    <n v="3803.2011000000002"/>
    <n v="1"/>
    <x v="207"/>
    <d v="2023-06-18T00:00:00"/>
    <x v="1"/>
    <x v="0"/>
    <n v="414.28"/>
    <x v="3"/>
  </r>
  <r>
    <s v="ORD110055"/>
    <x v="2"/>
    <x v="1"/>
    <n v="4695.6899999999996"/>
    <n v="0.15"/>
    <n v="704.35349999999994"/>
    <n v="3991.3364999999994"/>
    <n v="1"/>
    <x v="432"/>
    <d v="2024-07-09T00:00:00"/>
    <x v="1"/>
    <x v="2"/>
    <n v="376.47"/>
    <x v="4"/>
  </r>
  <r>
    <s v="ORD113368"/>
    <x v="1"/>
    <x v="2"/>
    <n v="4704.74"/>
    <n v="0.39"/>
    <n v="1834.8486"/>
    <n v="2869.8913999999995"/>
    <n v="1"/>
    <x v="223"/>
    <d v="2024-09-09T00:00:00"/>
    <x v="1"/>
    <x v="2"/>
    <n v="1397.24"/>
    <x v="3"/>
  </r>
  <r>
    <s v="ORD102957"/>
    <x v="0"/>
    <x v="3"/>
    <n v="4708.83"/>
    <n v="0.13"/>
    <n v="612.14790000000005"/>
    <n v="4096.6821"/>
    <n v="1"/>
    <x v="696"/>
    <d v="2024-11-09T00:00:00"/>
    <x v="1"/>
    <x v="2"/>
    <n v="1109.0999999999999"/>
    <x v="4"/>
  </r>
  <r>
    <s v="ORD104429"/>
    <x v="1"/>
    <x v="1"/>
    <n v="4708.97"/>
    <n v="0.19"/>
    <n v="894.7043000000001"/>
    <n v="3814.2656999999999"/>
    <n v="1"/>
    <x v="693"/>
    <d v="2023-07-10T00:00:00"/>
    <x v="0"/>
    <x v="1"/>
    <n v="927.06"/>
    <x v="2"/>
  </r>
  <r>
    <s v="ORD104241"/>
    <x v="0"/>
    <x v="4"/>
    <n v="4710.07"/>
    <n v="0.13"/>
    <n v="612.30909999999994"/>
    <n v="4097.7608999999993"/>
    <n v="1"/>
    <x v="162"/>
    <d v="2023-03-11T00:00:00"/>
    <x v="2"/>
    <x v="1"/>
    <n v="805.76"/>
    <x v="5"/>
  </r>
  <r>
    <s v="ORD100316"/>
    <x v="0"/>
    <x v="2"/>
    <n v="4710.2"/>
    <n v="0.35"/>
    <n v="1648.57"/>
    <n v="3061.63"/>
    <n v="1"/>
    <x v="437"/>
    <d v="2023-12-20T00:00:00"/>
    <x v="0"/>
    <x v="0"/>
    <n v="762.19"/>
    <x v="2"/>
  </r>
  <r>
    <s v="ORD109482"/>
    <x v="1"/>
    <x v="3"/>
    <n v="4711.2700000000004"/>
    <n v="0.15"/>
    <n v="706.69050000000004"/>
    <n v="4004.5795000000003"/>
    <n v="1"/>
    <x v="559"/>
    <d v="2024-12-17T00:00:00"/>
    <x v="2"/>
    <x v="2"/>
    <n v="353.76"/>
    <x v="5"/>
  </r>
  <r>
    <s v="ORD101971"/>
    <x v="1"/>
    <x v="4"/>
    <n v="4720.1000000000004"/>
    <n v="0.11"/>
    <n v="519.21100000000001"/>
    <n v="4200.8890000000001"/>
    <n v="1"/>
    <x v="392"/>
    <d v="2024-01-14T00:00:00"/>
    <x v="2"/>
    <x v="0"/>
    <n v="1213.3399999999999"/>
    <x v="3"/>
  </r>
  <r>
    <s v="ORD108875"/>
    <x v="0"/>
    <x v="0"/>
    <n v="4720.58"/>
    <n v="0.23"/>
    <n v="1085.7334000000001"/>
    <n v="3634.8465999999999"/>
    <n v="1"/>
    <x v="695"/>
    <d v="2024-10-10T00:00:00"/>
    <x v="0"/>
    <x v="0"/>
    <n v="1045.02"/>
    <x v="1"/>
  </r>
  <r>
    <s v="ORD114602"/>
    <x v="3"/>
    <x v="2"/>
    <n v="4722.42"/>
    <n v="0.3"/>
    <n v="1416.7259999999999"/>
    <n v="3305.6940000000004"/>
    <n v="1"/>
    <x v="118"/>
    <d v="2024-09-29T00:00:00"/>
    <x v="1"/>
    <x v="0"/>
    <n v="1320.6"/>
    <x v="4"/>
  </r>
  <r>
    <s v="ORD114651"/>
    <x v="2"/>
    <x v="4"/>
    <n v="4724.07"/>
    <n v="0.25"/>
    <n v="1181.0174999999999"/>
    <n v="3543.0524999999998"/>
    <n v="1"/>
    <x v="270"/>
    <d v="2023-08-28T00:00:00"/>
    <x v="2"/>
    <x v="0"/>
    <n v="327.42"/>
    <x v="3"/>
  </r>
  <r>
    <s v="ORD108967"/>
    <x v="3"/>
    <x v="4"/>
    <n v="4728.8900000000003"/>
    <n v="0.39"/>
    <n v="1844.2671000000003"/>
    <n v="2884.6229000000003"/>
    <n v="1"/>
    <x v="156"/>
    <d v="2024-05-14T00:00:00"/>
    <x v="0"/>
    <x v="1"/>
    <n v="1377.06"/>
    <x v="4"/>
  </r>
  <r>
    <s v="ORD103134"/>
    <x v="2"/>
    <x v="4"/>
    <n v="4733.2299999999996"/>
    <n v="0.2"/>
    <n v="946.64599999999996"/>
    <n v="3786.5839999999998"/>
    <n v="1"/>
    <x v="147"/>
    <d v="2024-01-03T00:00:00"/>
    <x v="0"/>
    <x v="0"/>
    <n v="801.39"/>
    <x v="0"/>
  </r>
  <r>
    <s v="ORD103605"/>
    <x v="0"/>
    <x v="0"/>
    <n v="4735.4799999999996"/>
    <n v="0.26"/>
    <n v="1231.2248"/>
    <n v="3504.2551999999996"/>
    <n v="1"/>
    <x v="225"/>
    <d v="2024-07-12T00:00:00"/>
    <x v="2"/>
    <x v="1"/>
    <n v="755.28"/>
    <x v="3"/>
  </r>
  <r>
    <s v="ORD105261"/>
    <x v="1"/>
    <x v="3"/>
    <n v="4735.84"/>
    <n v="0.2"/>
    <n v="947.16800000000012"/>
    <n v="3788.672"/>
    <n v="1"/>
    <x v="184"/>
    <d v="2023-08-15T00:00:00"/>
    <x v="2"/>
    <x v="2"/>
    <n v="1066.3599999999999"/>
    <x v="1"/>
  </r>
  <r>
    <s v="ORD105402"/>
    <x v="2"/>
    <x v="0"/>
    <n v="4736.17"/>
    <n v="0.24"/>
    <n v="1136.6807999999999"/>
    <n v="3599.4892"/>
    <n v="1"/>
    <x v="227"/>
    <d v="2023-03-18T00:00:00"/>
    <x v="0"/>
    <x v="1"/>
    <n v="531.33000000000004"/>
    <x v="5"/>
  </r>
  <r>
    <s v="ORD110359"/>
    <x v="3"/>
    <x v="4"/>
    <n v="4737.33"/>
    <n v="0.26"/>
    <n v="1231.7058"/>
    <n v="3505.6242000000002"/>
    <n v="1"/>
    <x v="292"/>
    <d v="2023-04-30T00:00:00"/>
    <x v="1"/>
    <x v="1"/>
    <n v="965.41"/>
    <x v="5"/>
  </r>
  <r>
    <s v="ORD103249"/>
    <x v="1"/>
    <x v="2"/>
    <n v="4737.88"/>
    <n v="0.11"/>
    <n v="521.16679999999997"/>
    <n v="4216.7132000000001"/>
    <n v="1"/>
    <x v="279"/>
    <d v="2023-04-28T00:00:00"/>
    <x v="2"/>
    <x v="2"/>
    <n v="365.89"/>
    <x v="0"/>
  </r>
  <r>
    <s v="ORD102543"/>
    <x v="3"/>
    <x v="3"/>
    <n v="4738.13"/>
    <n v="0.43"/>
    <n v="2037.3959"/>
    <n v="2700.7341000000001"/>
    <n v="1"/>
    <x v="612"/>
    <d v="2023-03-02T00:00:00"/>
    <x v="2"/>
    <x v="1"/>
    <n v="1381"/>
    <x v="0"/>
  </r>
  <r>
    <s v="ORD109132"/>
    <x v="1"/>
    <x v="4"/>
    <n v="4740.66"/>
    <n v="0.02"/>
    <n v="94.813199999999995"/>
    <n v="4645.8468000000003"/>
    <n v="1"/>
    <x v="171"/>
    <d v="2024-03-02T00:00:00"/>
    <x v="0"/>
    <x v="2"/>
    <n v="449.43"/>
    <x v="4"/>
  </r>
  <r>
    <s v="ORD109702"/>
    <x v="0"/>
    <x v="0"/>
    <n v="4741.96"/>
    <n v="0.15"/>
    <n v="711.29399999999998"/>
    <n v="4030.6660000000002"/>
    <n v="1"/>
    <x v="391"/>
    <d v="2023-03-10T00:00:00"/>
    <x v="1"/>
    <x v="0"/>
    <n v="1409.78"/>
    <x v="4"/>
  </r>
  <r>
    <s v="ORD111960"/>
    <x v="2"/>
    <x v="0"/>
    <n v="4744.58"/>
    <n v="0.26"/>
    <n v="1233.5907999999999"/>
    <n v="3510.9892"/>
    <n v="1"/>
    <x v="539"/>
    <d v="2024-10-04T00:00:00"/>
    <x v="2"/>
    <x v="2"/>
    <n v="779.58"/>
    <x v="1"/>
  </r>
  <r>
    <s v="ORD100085"/>
    <x v="0"/>
    <x v="4"/>
    <n v="4748.67"/>
    <n v="0.37"/>
    <n v="1757.0079000000001"/>
    <n v="2991.6621"/>
    <n v="1"/>
    <x v="97"/>
    <d v="2024-11-07T00:00:00"/>
    <x v="2"/>
    <x v="2"/>
    <n v="705.01"/>
    <x v="1"/>
  </r>
  <r>
    <s v="ORD113454"/>
    <x v="1"/>
    <x v="2"/>
    <n v="4750.3100000000004"/>
    <n v="0.46"/>
    <n v="2185.1426000000001"/>
    <n v="2565.1674000000003"/>
    <n v="1"/>
    <x v="493"/>
    <d v="2024-03-03T00:00:00"/>
    <x v="1"/>
    <x v="0"/>
    <n v="508.17"/>
    <x v="4"/>
  </r>
  <r>
    <s v="ORD107829"/>
    <x v="0"/>
    <x v="4"/>
    <n v="4752.63"/>
    <n v="0.24"/>
    <n v="1140.6312"/>
    <n v="3611.9988000000003"/>
    <n v="1"/>
    <x v="369"/>
    <d v="2023-12-08T00:00:00"/>
    <x v="2"/>
    <x v="1"/>
    <n v="1010.25"/>
    <x v="0"/>
  </r>
  <r>
    <s v="ORD114585"/>
    <x v="1"/>
    <x v="0"/>
    <n v="4753.32"/>
    <n v="0.05"/>
    <n v="237.666"/>
    <n v="4515.6539999999995"/>
    <n v="1"/>
    <x v="36"/>
    <d v="2024-06-27T00:00:00"/>
    <x v="2"/>
    <x v="1"/>
    <n v="739.1"/>
    <x v="4"/>
  </r>
  <r>
    <s v="ORD108599"/>
    <x v="1"/>
    <x v="4"/>
    <n v="4754.6000000000004"/>
    <n v="0.09"/>
    <n v="427.91400000000004"/>
    <n v="4326.6860000000006"/>
    <n v="1"/>
    <x v="31"/>
    <d v="2023-05-14T00:00:00"/>
    <x v="0"/>
    <x v="0"/>
    <n v="993.06"/>
    <x v="2"/>
  </r>
  <r>
    <s v="ORD112454"/>
    <x v="3"/>
    <x v="4"/>
    <n v="4758.92"/>
    <n v="0.23"/>
    <n v="1094.5516"/>
    <n v="3664.3684000000003"/>
    <n v="1"/>
    <x v="500"/>
    <d v="2023-11-28T00:00:00"/>
    <x v="2"/>
    <x v="0"/>
    <n v="822.86"/>
    <x v="2"/>
  </r>
  <r>
    <s v="ORD107532"/>
    <x v="3"/>
    <x v="3"/>
    <n v="4758.97"/>
    <n v="0.19"/>
    <n v="904.2043000000001"/>
    <n v="3854.7656999999999"/>
    <n v="1"/>
    <x v="556"/>
    <d v="2023-02-08T00:00:00"/>
    <x v="1"/>
    <x v="0"/>
    <n v="573.79"/>
    <x v="3"/>
  </r>
  <r>
    <s v="ORD100467"/>
    <x v="1"/>
    <x v="1"/>
    <n v="4759.84"/>
    <n v="0.14000000000000001"/>
    <n v="666.37760000000003"/>
    <n v="4093.4624000000003"/>
    <n v="1"/>
    <x v="402"/>
    <d v="2023-08-22T00:00:00"/>
    <x v="0"/>
    <x v="0"/>
    <n v="1246.55"/>
    <x v="4"/>
  </r>
  <r>
    <s v="ORD106242"/>
    <x v="3"/>
    <x v="1"/>
    <n v="4762.28"/>
    <n v="0.44"/>
    <n v="2095.4031999999997"/>
    <n v="2666.8768"/>
    <n v="1"/>
    <x v="603"/>
    <d v="2023-11-11T00:00:00"/>
    <x v="2"/>
    <x v="1"/>
    <n v="1354.89"/>
    <x v="3"/>
  </r>
  <r>
    <s v="ORD115281"/>
    <x v="1"/>
    <x v="0"/>
    <n v="4762.6899999999996"/>
    <n v="0.39"/>
    <n v="1857.4490999999998"/>
    <n v="2905.2408999999998"/>
    <n v="1"/>
    <x v="588"/>
    <d v="2024-04-24T00:00:00"/>
    <x v="0"/>
    <x v="0"/>
    <n v="375.4"/>
    <x v="1"/>
  </r>
  <r>
    <s v="ORD105021"/>
    <x v="0"/>
    <x v="4"/>
    <n v="4769.7"/>
    <n v="0.01"/>
    <n v="47.696999999999996"/>
    <n v="4722.0029999999997"/>
    <n v="1"/>
    <x v="140"/>
    <d v="2023-05-12T00:00:00"/>
    <x v="1"/>
    <x v="1"/>
    <n v="942.29"/>
    <x v="4"/>
  </r>
  <r>
    <s v="ORD114518"/>
    <x v="1"/>
    <x v="4"/>
    <n v="4771.6000000000004"/>
    <n v="0.01"/>
    <n v="47.716000000000008"/>
    <n v="4723.884"/>
    <n v="1"/>
    <x v="578"/>
    <d v="2024-04-09T00:00:00"/>
    <x v="2"/>
    <x v="0"/>
    <n v="996.83"/>
    <x v="0"/>
  </r>
  <r>
    <s v="ORD114330"/>
    <x v="0"/>
    <x v="3"/>
    <n v="4771.78"/>
    <n v="0.21"/>
    <n v="1002.0737999999999"/>
    <n v="3769.7061999999996"/>
    <n v="1"/>
    <x v="725"/>
    <d v="2024-08-18T00:00:00"/>
    <x v="2"/>
    <x v="1"/>
    <n v="308.77999999999997"/>
    <x v="5"/>
  </r>
  <r>
    <s v="ORD113251"/>
    <x v="2"/>
    <x v="0"/>
    <n v="4772.38"/>
    <n v="0.12"/>
    <n v="572.68560000000002"/>
    <n v="4199.6944000000003"/>
    <n v="1"/>
    <x v="152"/>
    <d v="2024-09-05T00:00:00"/>
    <x v="2"/>
    <x v="2"/>
    <n v="1194.95"/>
    <x v="5"/>
  </r>
  <r>
    <s v="ORD107296"/>
    <x v="1"/>
    <x v="1"/>
    <n v="4773.8500000000004"/>
    <n v="0.24"/>
    <n v="1145.7239999999999"/>
    <n v="3628.1260000000002"/>
    <n v="1"/>
    <x v="151"/>
    <d v="2023-07-23T00:00:00"/>
    <x v="0"/>
    <x v="1"/>
    <n v="749.8"/>
    <x v="4"/>
  </r>
  <r>
    <s v="ORD104173"/>
    <x v="0"/>
    <x v="0"/>
    <n v="4775.8599999999997"/>
    <n v="0.03"/>
    <n v="143.27579999999998"/>
    <n v="4632.5841999999993"/>
    <n v="1"/>
    <x v="21"/>
    <d v="2023-03-24T00:00:00"/>
    <x v="1"/>
    <x v="0"/>
    <n v="244.94"/>
    <x v="2"/>
  </r>
  <r>
    <s v="ORD105418"/>
    <x v="1"/>
    <x v="2"/>
    <n v="4777.26"/>
    <n v="0.44"/>
    <n v="2101.9944"/>
    <n v="2675.2656000000002"/>
    <n v="1"/>
    <x v="582"/>
    <d v="2023-08-02T00:00:00"/>
    <x v="2"/>
    <x v="2"/>
    <n v="1228.08"/>
    <x v="3"/>
  </r>
  <r>
    <s v="ORD105113"/>
    <x v="2"/>
    <x v="0"/>
    <n v="4778.8100000000004"/>
    <n v="0.32"/>
    <n v="1529.2192000000002"/>
    <n v="3249.5907999999999"/>
    <n v="1"/>
    <x v="651"/>
    <d v="2024-11-22T00:00:00"/>
    <x v="1"/>
    <x v="1"/>
    <n v="524.34"/>
    <x v="1"/>
  </r>
  <r>
    <s v="ORD112111"/>
    <x v="3"/>
    <x v="4"/>
    <n v="4779.1099999999997"/>
    <n v="0.22"/>
    <n v="1051.4041999999999"/>
    <n v="3727.7057999999997"/>
    <n v="1"/>
    <x v="180"/>
    <d v="2023-09-22T00:00:00"/>
    <x v="2"/>
    <x v="0"/>
    <n v="693.81"/>
    <x v="4"/>
  </r>
  <r>
    <s v="ORD101887"/>
    <x v="3"/>
    <x v="3"/>
    <n v="4784.62"/>
    <n v="0.14000000000000001"/>
    <n v="669.84680000000003"/>
    <n v="4114.7731999999996"/>
    <n v="1"/>
    <x v="163"/>
    <d v="2024-07-29T00:00:00"/>
    <x v="2"/>
    <x v="0"/>
    <n v="755.25"/>
    <x v="0"/>
  </r>
  <r>
    <s v="ORD115200"/>
    <x v="3"/>
    <x v="1"/>
    <n v="4785.8100000000004"/>
    <n v="0.02"/>
    <n v="95.716200000000015"/>
    <n v="4690.0938000000006"/>
    <n v="1"/>
    <x v="503"/>
    <d v="2024-03-11T00:00:00"/>
    <x v="0"/>
    <x v="2"/>
    <n v="682.85"/>
    <x v="2"/>
  </r>
  <r>
    <s v="ORD104666"/>
    <x v="2"/>
    <x v="2"/>
    <n v="4786.6499999999996"/>
    <n v="0.26"/>
    <n v="1244.529"/>
    <n v="3542.1209999999996"/>
    <n v="1"/>
    <x v="647"/>
    <d v="2023-02-28T00:00:00"/>
    <x v="1"/>
    <x v="2"/>
    <n v="1074.1099999999999"/>
    <x v="0"/>
  </r>
  <r>
    <s v="ORD104546"/>
    <x v="2"/>
    <x v="1"/>
    <n v="4788.66"/>
    <n v="0.19"/>
    <n v="909.84539999999993"/>
    <n v="3878.8145999999997"/>
    <n v="1"/>
    <x v="290"/>
    <d v="2023-01-23T00:00:00"/>
    <x v="0"/>
    <x v="0"/>
    <n v="398.18"/>
    <x v="2"/>
  </r>
  <r>
    <s v="ORD105535"/>
    <x v="3"/>
    <x v="1"/>
    <n v="4790.57"/>
    <n v="0.27"/>
    <n v="1293.4539"/>
    <n v="3497.1160999999997"/>
    <n v="1"/>
    <x v="570"/>
    <d v="2024-06-01T00:00:00"/>
    <x v="2"/>
    <x v="1"/>
    <n v="325.97000000000003"/>
    <x v="1"/>
  </r>
  <r>
    <s v="ORD106737"/>
    <x v="1"/>
    <x v="4"/>
    <n v="4791.7"/>
    <n v="0.39"/>
    <n v="1868.7629999999999"/>
    <n v="2922.9369999999999"/>
    <n v="1"/>
    <x v="109"/>
    <d v="2024-05-25T00:00:00"/>
    <x v="0"/>
    <x v="1"/>
    <n v="593.49"/>
    <x v="5"/>
  </r>
  <r>
    <s v="ORD108217"/>
    <x v="1"/>
    <x v="1"/>
    <n v="4793.43"/>
    <n v="0.4"/>
    <n v="1917.3720000000003"/>
    <n v="2876.058"/>
    <n v="1"/>
    <x v="457"/>
    <d v="2024-07-01T00:00:00"/>
    <x v="0"/>
    <x v="0"/>
    <n v="361.82"/>
    <x v="2"/>
  </r>
  <r>
    <s v="ORD101843"/>
    <x v="0"/>
    <x v="3"/>
    <n v="4793.79"/>
    <n v="0.24"/>
    <n v="1150.5095999999999"/>
    <n v="3643.2804000000001"/>
    <n v="1"/>
    <x v="720"/>
    <d v="2023-04-03T00:00:00"/>
    <x v="1"/>
    <x v="0"/>
    <n v="706.8"/>
    <x v="1"/>
  </r>
  <r>
    <s v="ORD114163"/>
    <x v="3"/>
    <x v="1"/>
    <n v="4796.3"/>
    <n v="0.47"/>
    <n v="2254.261"/>
    <n v="2542.0390000000002"/>
    <n v="1"/>
    <x v="533"/>
    <d v="2024-10-24T00:00:00"/>
    <x v="1"/>
    <x v="1"/>
    <n v="1383.28"/>
    <x v="5"/>
  </r>
  <r>
    <s v="ORD115183"/>
    <x v="1"/>
    <x v="1"/>
    <n v="4796.6899999999996"/>
    <n v="0.37"/>
    <n v="1774.7752999999998"/>
    <n v="3021.9146999999998"/>
    <n v="1"/>
    <x v="629"/>
    <d v="2023-06-30T00:00:00"/>
    <x v="2"/>
    <x v="0"/>
    <n v="1236.82"/>
    <x v="3"/>
  </r>
  <r>
    <s v="ORD105300"/>
    <x v="2"/>
    <x v="4"/>
    <n v="4797.1099999999997"/>
    <n v="0.47"/>
    <n v="2254.6416999999997"/>
    <n v="2542.4683"/>
    <n v="1"/>
    <x v="249"/>
    <d v="2023-02-19T00:00:00"/>
    <x v="0"/>
    <x v="2"/>
    <n v="908.33"/>
    <x v="0"/>
  </r>
  <r>
    <s v="ORD107565"/>
    <x v="3"/>
    <x v="3"/>
    <n v="4797.33"/>
    <n v="0.28000000000000003"/>
    <n v="1343.2524000000001"/>
    <n v="3454.0775999999996"/>
    <n v="1"/>
    <x v="343"/>
    <d v="2023-06-07T00:00:00"/>
    <x v="1"/>
    <x v="2"/>
    <n v="924.57"/>
    <x v="0"/>
  </r>
  <r>
    <s v="ORD103918"/>
    <x v="3"/>
    <x v="0"/>
    <n v="4806.1099999999997"/>
    <n v="0.16"/>
    <n v="768.97759999999994"/>
    <n v="4037.1323999999995"/>
    <n v="1"/>
    <x v="322"/>
    <d v="2023-01-22T00:00:00"/>
    <x v="2"/>
    <x v="0"/>
    <n v="810.82"/>
    <x v="4"/>
  </r>
  <r>
    <s v="ORD114305"/>
    <x v="1"/>
    <x v="0"/>
    <n v="4806.6499999999996"/>
    <n v="0.46"/>
    <n v="2211.0589999999997"/>
    <n v="2595.5909999999999"/>
    <n v="1"/>
    <x v="157"/>
    <d v="2024-07-30T00:00:00"/>
    <x v="2"/>
    <x v="0"/>
    <n v="932.7"/>
    <x v="0"/>
  </r>
  <r>
    <s v="ORD111980"/>
    <x v="1"/>
    <x v="1"/>
    <n v="4807.7700000000004"/>
    <n v="0.17"/>
    <n v="817.32090000000017"/>
    <n v="3990.4491000000003"/>
    <n v="1"/>
    <x v="384"/>
    <d v="2023-06-01T00:00:00"/>
    <x v="1"/>
    <x v="1"/>
    <n v="254.63"/>
    <x v="4"/>
  </r>
  <r>
    <s v="ORD115036"/>
    <x v="2"/>
    <x v="4"/>
    <n v="4809.62"/>
    <n v="0.3"/>
    <n v="1442.886"/>
    <n v="3366.7339999999999"/>
    <n v="1"/>
    <x v="456"/>
    <d v="2023-04-12T00:00:00"/>
    <x v="1"/>
    <x v="1"/>
    <n v="1142.46"/>
    <x v="5"/>
  </r>
  <r>
    <s v="ORD112174"/>
    <x v="2"/>
    <x v="4"/>
    <n v="4810.1000000000004"/>
    <n v="0.32"/>
    <n v="1539.2320000000002"/>
    <n v="3270.8680000000004"/>
    <n v="1"/>
    <x v="232"/>
    <d v="2025-01-04T00:00:00"/>
    <x v="2"/>
    <x v="2"/>
    <n v="551.52"/>
    <x v="0"/>
  </r>
  <r>
    <s v="ORD106025"/>
    <x v="1"/>
    <x v="4"/>
    <n v="4818.49"/>
    <n v="0.18"/>
    <n v="867.32819999999992"/>
    <n v="3951.1617999999999"/>
    <n v="1"/>
    <x v="719"/>
    <d v="2023-10-06T00:00:00"/>
    <x v="0"/>
    <x v="2"/>
    <n v="1441.25"/>
    <x v="1"/>
  </r>
  <r>
    <s v="ORD112999"/>
    <x v="1"/>
    <x v="4"/>
    <n v="4819.25"/>
    <n v="0.43"/>
    <n v="2072.2775000000001"/>
    <n v="2746.9724999999999"/>
    <n v="1"/>
    <x v="196"/>
    <d v="2024-04-26T00:00:00"/>
    <x v="0"/>
    <x v="0"/>
    <n v="1333.44"/>
    <x v="0"/>
  </r>
  <r>
    <s v="ORD106015"/>
    <x v="3"/>
    <x v="3"/>
    <n v="4819.47"/>
    <n v="0.35"/>
    <n v="1686.8145"/>
    <n v="3132.6555000000003"/>
    <n v="1"/>
    <x v="194"/>
    <d v="2023-02-26T00:00:00"/>
    <x v="1"/>
    <x v="2"/>
    <n v="656.32"/>
    <x v="2"/>
  </r>
  <r>
    <s v="ORD112921"/>
    <x v="3"/>
    <x v="2"/>
    <n v="4819.91"/>
    <n v="0.12"/>
    <n v="578.38919999999996"/>
    <n v="4241.5208000000002"/>
    <n v="1"/>
    <x v="301"/>
    <d v="2024-06-02T00:00:00"/>
    <x v="0"/>
    <x v="0"/>
    <n v="1138.99"/>
    <x v="3"/>
  </r>
  <r>
    <s v="ORD107548"/>
    <x v="3"/>
    <x v="4"/>
    <n v="4822.7"/>
    <n v="0.35"/>
    <n v="1687.9449999999999"/>
    <n v="3134.7550000000001"/>
    <n v="1"/>
    <x v="461"/>
    <d v="2023-07-05T00:00:00"/>
    <x v="2"/>
    <x v="1"/>
    <n v="1392.23"/>
    <x v="1"/>
  </r>
  <r>
    <s v="ORD112171"/>
    <x v="0"/>
    <x v="4"/>
    <n v="4832.88"/>
    <n v="0.13"/>
    <n v="628.27440000000001"/>
    <n v="4204.6055999999999"/>
    <n v="1"/>
    <x v="231"/>
    <d v="2023-07-11T00:00:00"/>
    <x v="0"/>
    <x v="2"/>
    <n v="425.75"/>
    <x v="5"/>
  </r>
  <r>
    <s v="ORD109344"/>
    <x v="3"/>
    <x v="1"/>
    <n v="4834.3599999999997"/>
    <n v="0.33"/>
    <n v="1595.3388"/>
    <n v="3239.0211999999997"/>
    <n v="1"/>
    <x v="570"/>
    <d v="2024-05-29T00:00:00"/>
    <x v="1"/>
    <x v="2"/>
    <n v="912.49"/>
    <x v="5"/>
  </r>
  <r>
    <s v="ORD107729"/>
    <x v="0"/>
    <x v="1"/>
    <n v="4837.66"/>
    <n v="0.37"/>
    <n v="1789.9341999999999"/>
    <n v="3047.7258000000002"/>
    <n v="1"/>
    <x v="168"/>
    <d v="2024-04-13T00:00:00"/>
    <x v="2"/>
    <x v="2"/>
    <n v="642.91"/>
    <x v="2"/>
  </r>
  <r>
    <s v="ORD111397"/>
    <x v="0"/>
    <x v="1"/>
    <n v="4837.9399999999996"/>
    <n v="0.08"/>
    <n v="387.03519999999997"/>
    <n v="4450.9047999999993"/>
    <n v="1"/>
    <x v="418"/>
    <d v="2024-05-25T00:00:00"/>
    <x v="0"/>
    <x v="0"/>
    <n v="611.44000000000005"/>
    <x v="2"/>
  </r>
  <r>
    <s v="ORD108009"/>
    <x v="1"/>
    <x v="2"/>
    <n v="4838.22"/>
    <n v="0.48"/>
    <n v="2322.3456000000001"/>
    <n v="2515.8744000000002"/>
    <n v="1"/>
    <x v="531"/>
    <d v="2023-05-25T00:00:00"/>
    <x v="1"/>
    <x v="1"/>
    <n v="1392.68"/>
    <x v="0"/>
  </r>
  <r>
    <s v="ORD109501"/>
    <x v="1"/>
    <x v="0"/>
    <n v="4839.6000000000004"/>
    <n v="0.33"/>
    <n v="1597.0680000000002"/>
    <n v="3242.5320000000002"/>
    <n v="1"/>
    <x v="188"/>
    <d v="2023-09-04T00:00:00"/>
    <x v="2"/>
    <x v="2"/>
    <n v="585.58000000000004"/>
    <x v="2"/>
  </r>
  <r>
    <s v="ORD101033"/>
    <x v="2"/>
    <x v="4"/>
    <n v="4840.99"/>
    <n v="0.23"/>
    <n v="1113.4277"/>
    <n v="3727.5622999999996"/>
    <n v="1"/>
    <x v="388"/>
    <d v="2023-07-09T00:00:00"/>
    <x v="1"/>
    <x v="1"/>
    <n v="532.08000000000004"/>
    <x v="0"/>
  </r>
  <r>
    <s v="ORD111844"/>
    <x v="3"/>
    <x v="1"/>
    <n v="4845.16"/>
    <n v="0.32"/>
    <n v="1550.4512"/>
    <n v="3294.7087999999999"/>
    <n v="1"/>
    <x v="480"/>
    <d v="2023-02-25T00:00:00"/>
    <x v="0"/>
    <x v="0"/>
    <n v="1322.26"/>
    <x v="1"/>
  </r>
  <r>
    <s v="ORD106726"/>
    <x v="0"/>
    <x v="4"/>
    <n v="4856.7700000000004"/>
    <n v="0.31"/>
    <n v="1505.5987000000002"/>
    <n v="3351.1713"/>
    <n v="1"/>
    <x v="536"/>
    <d v="2024-01-08T00:00:00"/>
    <x v="2"/>
    <x v="0"/>
    <n v="1392.13"/>
    <x v="1"/>
  </r>
  <r>
    <s v="ORD105368"/>
    <x v="3"/>
    <x v="0"/>
    <n v="4858.63"/>
    <n v="0.02"/>
    <n v="97.172600000000003"/>
    <n v="4761.4574000000002"/>
    <n v="1"/>
    <x v="525"/>
    <d v="2024-07-12T00:00:00"/>
    <x v="2"/>
    <x v="2"/>
    <n v="1093.56"/>
    <x v="4"/>
  </r>
  <r>
    <s v="ORD103678"/>
    <x v="0"/>
    <x v="0"/>
    <n v="4865.79"/>
    <n v="0.1"/>
    <n v="486.57900000000001"/>
    <n v="4379.2110000000002"/>
    <n v="1"/>
    <x v="467"/>
    <d v="2024-08-17T00:00:00"/>
    <x v="1"/>
    <x v="1"/>
    <n v="982.45"/>
    <x v="3"/>
  </r>
  <r>
    <s v="ORD103484"/>
    <x v="2"/>
    <x v="2"/>
    <n v="4878.2"/>
    <n v="0.28000000000000003"/>
    <n v="1365.8960000000002"/>
    <n v="3512.3039999999996"/>
    <n v="1"/>
    <x v="250"/>
    <d v="2023-08-26T00:00:00"/>
    <x v="1"/>
    <x v="0"/>
    <n v="441.75"/>
    <x v="4"/>
  </r>
  <r>
    <s v="ORD100103"/>
    <x v="3"/>
    <x v="0"/>
    <n v="4889.43"/>
    <n v="0"/>
    <n v="0"/>
    <n v="4889.43"/>
    <n v="1"/>
    <x v="15"/>
    <d v="2023-09-01T00:00:00"/>
    <x v="1"/>
    <x v="0"/>
    <n v="777.62"/>
    <x v="3"/>
  </r>
  <r>
    <s v="ORD114576"/>
    <x v="0"/>
    <x v="1"/>
    <n v="4893.43"/>
    <n v="0.31"/>
    <n v="1516.9633000000001"/>
    <n v="3376.4666999999999"/>
    <n v="1"/>
    <x v="516"/>
    <d v="2023-12-14T00:00:00"/>
    <x v="2"/>
    <x v="1"/>
    <n v="1115.3399999999999"/>
    <x v="5"/>
  </r>
  <r>
    <s v="ORD105395"/>
    <x v="0"/>
    <x v="1"/>
    <n v="4897.03"/>
    <n v="0.38"/>
    <n v="1860.8714"/>
    <n v="3036.1585999999998"/>
    <n v="1"/>
    <x v="57"/>
    <d v="2024-02-05T00:00:00"/>
    <x v="1"/>
    <x v="1"/>
    <n v="703.69"/>
    <x v="3"/>
  </r>
  <r>
    <s v="ORD104303"/>
    <x v="3"/>
    <x v="1"/>
    <n v="4897.3599999999997"/>
    <n v="0.4"/>
    <n v="1958.944"/>
    <n v="2938.4159999999997"/>
    <n v="1"/>
    <x v="40"/>
    <d v="2024-04-12T00:00:00"/>
    <x v="2"/>
    <x v="2"/>
    <n v="1000.39"/>
    <x v="0"/>
  </r>
  <r>
    <s v="ORD105547"/>
    <x v="2"/>
    <x v="3"/>
    <n v="4900.4799999999996"/>
    <n v="0.19"/>
    <n v="931.09119999999996"/>
    <n v="3969.3887999999997"/>
    <n v="1"/>
    <x v="699"/>
    <d v="2023-01-26T00:00:00"/>
    <x v="2"/>
    <x v="2"/>
    <n v="1425.24"/>
    <x v="4"/>
  </r>
  <r>
    <s v="ORD103150"/>
    <x v="1"/>
    <x v="4"/>
    <n v="4904.6499999999996"/>
    <n v="0.34"/>
    <n v="1667.5809999999999"/>
    <n v="3237.0689999999995"/>
    <n v="1"/>
    <x v="569"/>
    <d v="2024-04-19T00:00:00"/>
    <x v="2"/>
    <x v="0"/>
    <n v="873.84"/>
    <x v="5"/>
  </r>
  <r>
    <s v="ORD108313"/>
    <x v="3"/>
    <x v="1"/>
    <n v="4912.79"/>
    <n v="0.42"/>
    <n v="2063.3717999999999"/>
    <n v="2849.4182000000001"/>
    <n v="1"/>
    <x v="284"/>
    <d v="2024-01-26T00:00:00"/>
    <x v="0"/>
    <x v="2"/>
    <n v="752.01"/>
    <x v="5"/>
  </r>
  <r>
    <s v="ORD112927"/>
    <x v="0"/>
    <x v="0"/>
    <n v="4917.26"/>
    <n v="0.01"/>
    <n v="49.172600000000003"/>
    <n v="4868.0874000000003"/>
    <n v="1"/>
    <x v="143"/>
    <d v="2024-09-17T00:00:00"/>
    <x v="0"/>
    <x v="0"/>
    <n v="906.61"/>
    <x v="0"/>
  </r>
  <r>
    <s v="ORD100905"/>
    <x v="2"/>
    <x v="4"/>
    <n v="4917.6499999999996"/>
    <n v="0.42"/>
    <n v="2065.4129999999996"/>
    <n v="2852.2370000000001"/>
    <n v="1"/>
    <x v="622"/>
    <d v="2024-09-23T00:00:00"/>
    <x v="0"/>
    <x v="0"/>
    <n v="966.37"/>
    <x v="1"/>
  </r>
  <r>
    <s v="ORD100104"/>
    <x v="2"/>
    <x v="2"/>
    <n v="4920.82"/>
    <n v="0.33"/>
    <n v="1623.8706"/>
    <n v="3296.9493999999995"/>
    <n v="1"/>
    <x v="428"/>
    <d v="2023-03-28T00:00:00"/>
    <x v="2"/>
    <x v="2"/>
    <n v="483.88"/>
    <x v="2"/>
  </r>
  <r>
    <s v="ORD106801"/>
    <x v="2"/>
    <x v="4"/>
    <n v="4925.6400000000003"/>
    <n v="0.3"/>
    <n v="1477.692"/>
    <n v="3447.9480000000003"/>
    <n v="1"/>
    <x v="390"/>
    <d v="2024-11-30T00:00:00"/>
    <x v="0"/>
    <x v="1"/>
    <n v="937.32"/>
    <x v="4"/>
  </r>
  <r>
    <s v="ORD111526"/>
    <x v="1"/>
    <x v="2"/>
    <n v="4933.74"/>
    <n v="0.28000000000000003"/>
    <n v="1381.4472000000001"/>
    <n v="3552.2927999999997"/>
    <n v="1"/>
    <x v="530"/>
    <d v="2023-11-05T00:00:00"/>
    <x v="2"/>
    <x v="1"/>
    <n v="1140.04"/>
    <x v="0"/>
  </r>
  <r>
    <s v="ORD107986"/>
    <x v="1"/>
    <x v="1"/>
    <n v="4935.04"/>
    <n v="0.46"/>
    <n v="2270.1184000000003"/>
    <n v="2664.9215999999997"/>
    <n v="1"/>
    <x v="180"/>
    <d v="2023-09-24T00:00:00"/>
    <x v="0"/>
    <x v="0"/>
    <n v="421"/>
    <x v="0"/>
  </r>
  <r>
    <s v="ORD107265"/>
    <x v="1"/>
    <x v="4"/>
    <n v="4935.93"/>
    <n v="0.44"/>
    <n v="2171.8092000000001"/>
    <n v="2764.1208000000001"/>
    <n v="1"/>
    <x v="103"/>
    <d v="2023-10-09T00:00:00"/>
    <x v="2"/>
    <x v="1"/>
    <n v="756.04"/>
    <x v="2"/>
  </r>
  <r>
    <s v="ORD100659"/>
    <x v="2"/>
    <x v="4"/>
    <n v="4936.34"/>
    <n v="0.23"/>
    <n v="1135.3582000000001"/>
    <n v="3800.9818"/>
    <n v="1"/>
    <x v="405"/>
    <d v="2024-02-02T00:00:00"/>
    <x v="2"/>
    <x v="2"/>
    <n v="1308.18"/>
    <x v="5"/>
  </r>
  <r>
    <s v="ORD107686"/>
    <x v="3"/>
    <x v="0"/>
    <n v="4941.2"/>
    <n v="0.44"/>
    <n v="2174.1280000000002"/>
    <n v="2767.0719999999997"/>
    <n v="1"/>
    <x v="352"/>
    <d v="2024-04-29T00:00:00"/>
    <x v="2"/>
    <x v="1"/>
    <n v="1048.72"/>
    <x v="1"/>
  </r>
  <r>
    <s v="ORD110020"/>
    <x v="2"/>
    <x v="0"/>
    <n v="4952.21"/>
    <n v="0"/>
    <n v="0"/>
    <n v="4952.21"/>
    <n v="1"/>
    <x v="491"/>
    <d v="2024-08-19T00:00:00"/>
    <x v="1"/>
    <x v="1"/>
    <n v="1391.29"/>
    <x v="0"/>
  </r>
  <r>
    <s v="ORD110457"/>
    <x v="2"/>
    <x v="3"/>
    <n v="4956.96"/>
    <n v="0.04"/>
    <n v="198.2784"/>
    <n v="4758.6815999999999"/>
    <n v="1"/>
    <x v="37"/>
    <d v="2024-06-05T00:00:00"/>
    <x v="2"/>
    <x v="1"/>
    <n v="1439.95"/>
    <x v="3"/>
  </r>
  <r>
    <s v="ORD111022"/>
    <x v="1"/>
    <x v="3"/>
    <n v="4957.41"/>
    <n v="0.41"/>
    <n v="2032.5380999999998"/>
    <n v="2924.8719000000001"/>
    <n v="1"/>
    <x v="169"/>
    <d v="2023-10-19T00:00:00"/>
    <x v="1"/>
    <x v="1"/>
    <n v="924.4"/>
    <x v="0"/>
  </r>
  <r>
    <s v="ORD113483"/>
    <x v="1"/>
    <x v="2"/>
    <n v="4960.93"/>
    <n v="0.08"/>
    <n v="396.87440000000004"/>
    <n v="4564.0556000000006"/>
    <n v="1"/>
    <x v="70"/>
    <d v="2024-07-19T00:00:00"/>
    <x v="1"/>
    <x v="2"/>
    <n v="1471.48"/>
    <x v="1"/>
  </r>
  <r>
    <s v="ORD109857"/>
    <x v="2"/>
    <x v="3"/>
    <n v="4962.66"/>
    <n v="0.2"/>
    <n v="992.53200000000004"/>
    <n v="3970.1279999999997"/>
    <n v="1"/>
    <x v="453"/>
    <d v="2023-04-03T00:00:00"/>
    <x v="0"/>
    <x v="0"/>
    <n v="1018.78"/>
    <x v="5"/>
  </r>
  <r>
    <s v="ORD107186"/>
    <x v="1"/>
    <x v="4"/>
    <n v="4963.59"/>
    <n v="0.18"/>
    <n v="893.44619999999998"/>
    <n v="4070.1438000000003"/>
    <n v="1"/>
    <x v="587"/>
    <d v="2024-12-01T00:00:00"/>
    <x v="2"/>
    <x v="0"/>
    <n v="612.84"/>
    <x v="2"/>
  </r>
  <r>
    <s v="ORD108154"/>
    <x v="2"/>
    <x v="1"/>
    <n v="4965.9799999999996"/>
    <n v="0.21"/>
    <n v="1042.8557999999998"/>
    <n v="3923.1241999999997"/>
    <n v="1"/>
    <x v="444"/>
    <d v="2023-04-24T00:00:00"/>
    <x v="2"/>
    <x v="0"/>
    <n v="960.48"/>
    <x v="2"/>
  </r>
  <r>
    <s v="ORD115180"/>
    <x v="2"/>
    <x v="1"/>
    <n v="4967.8100000000004"/>
    <n v="0.48"/>
    <n v="2384.5488"/>
    <n v="2583.2612000000004"/>
    <n v="1"/>
    <x v="98"/>
    <d v="2024-10-25T00:00:00"/>
    <x v="1"/>
    <x v="2"/>
    <n v="1291.43"/>
    <x v="4"/>
  </r>
  <r>
    <s v="ORD103186"/>
    <x v="0"/>
    <x v="4"/>
    <n v="4971.41"/>
    <n v="0.24"/>
    <n v="1193.1383999999998"/>
    <n v="3778.2716"/>
    <n v="1"/>
    <x v="445"/>
    <d v="2023-04-13T00:00:00"/>
    <x v="0"/>
    <x v="0"/>
    <n v="1080.08"/>
    <x v="1"/>
  </r>
  <r>
    <s v="ORD104388"/>
    <x v="0"/>
    <x v="3"/>
    <n v="4972.33"/>
    <n v="0.23"/>
    <n v="1143.6359"/>
    <n v="3828.6940999999997"/>
    <n v="1"/>
    <x v="271"/>
    <d v="2024-10-09T00:00:00"/>
    <x v="0"/>
    <x v="2"/>
    <n v="1173.3599999999999"/>
    <x v="4"/>
  </r>
  <r>
    <s v="ORD111937"/>
    <x v="0"/>
    <x v="1"/>
    <n v="4980.7"/>
    <n v="0.34"/>
    <n v="1693.4380000000001"/>
    <n v="3287.2619999999997"/>
    <n v="1"/>
    <x v="66"/>
    <d v="2023-04-18T00:00:00"/>
    <x v="2"/>
    <x v="1"/>
    <n v="706.06"/>
    <x v="3"/>
  </r>
  <r>
    <s v="ORD113339"/>
    <x v="2"/>
    <x v="0"/>
    <n v="4981.96"/>
    <n v="0.42"/>
    <n v="2092.4231999999997"/>
    <n v="2889.5368000000003"/>
    <n v="1"/>
    <x v="373"/>
    <d v="2024-04-07T00:00:00"/>
    <x v="0"/>
    <x v="0"/>
    <n v="718.5"/>
    <x v="5"/>
  </r>
  <r>
    <s v="ORD102603"/>
    <x v="1"/>
    <x v="0"/>
    <n v="4982.3500000000004"/>
    <n v="0.32"/>
    <n v="1594.3520000000001"/>
    <n v="3387.9980000000005"/>
    <n v="1"/>
    <x v="436"/>
    <d v="2024-10-28T00:00:00"/>
    <x v="2"/>
    <x v="1"/>
    <n v="594.21"/>
    <x v="3"/>
  </r>
  <r>
    <s v="ORD114497"/>
    <x v="1"/>
    <x v="4"/>
    <n v="4983.05"/>
    <n v="0.09"/>
    <n v="448.47449999999998"/>
    <n v="4534.5754999999999"/>
    <n v="1"/>
    <x v="673"/>
    <d v="2023-06-13T00:00:00"/>
    <x v="0"/>
    <x v="1"/>
    <n v="442.34"/>
    <x v="2"/>
  </r>
  <r>
    <s v="ORD114634"/>
    <x v="2"/>
    <x v="2"/>
    <n v="4983.7299999999996"/>
    <n v="0.3"/>
    <n v="1495.1189999999999"/>
    <n v="3488.6109999999999"/>
    <n v="1"/>
    <x v="334"/>
    <d v="2024-09-17T00:00:00"/>
    <x v="0"/>
    <x v="0"/>
    <n v="1375.74"/>
    <x v="3"/>
  </r>
  <r>
    <s v="ORD114396"/>
    <x v="3"/>
    <x v="2"/>
    <n v="4986.3100000000004"/>
    <n v="0.32"/>
    <n v="1595.6192000000001"/>
    <n v="3390.6908000000003"/>
    <n v="1"/>
    <x v="200"/>
    <d v="2024-06-06T00:00:00"/>
    <x v="0"/>
    <x v="0"/>
    <n v="875.75"/>
    <x v="2"/>
  </r>
  <r>
    <s v="ORD103766"/>
    <x v="3"/>
    <x v="3"/>
    <n v="4990.28"/>
    <n v="0.38"/>
    <n v="1896.3063999999999"/>
    <n v="3093.9735999999998"/>
    <n v="1"/>
    <x v="17"/>
    <d v="2024-05-01T00:00:00"/>
    <x v="1"/>
    <x v="1"/>
    <n v="877.89"/>
    <x v="0"/>
  </r>
  <r>
    <s v="ORD110446"/>
    <x v="2"/>
    <x v="2"/>
    <n v="4991.34"/>
    <n v="0.13"/>
    <n v="648.87420000000009"/>
    <n v="4342.4657999999999"/>
    <n v="1"/>
    <x v="669"/>
    <d v="2024-11-03T00:00:00"/>
    <x v="0"/>
    <x v="1"/>
    <n v="890.76"/>
    <x v="4"/>
  </r>
  <r>
    <s v="ORD111193"/>
    <x v="2"/>
    <x v="2"/>
    <n v="4994.1400000000003"/>
    <n v="0.43"/>
    <n v="2147.4802"/>
    <n v="2846.6598000000004"/>
    <n v="1"/>
    <x v="695"/>
    <d v="2024-10-09T00:00:00"/>
    <x v="2"/>
    <x v="0"/>
    <n v="1177.17"/>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9A10C-3734-4410-98F6-8A225E7CA101}"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D4" firstHeaderRow="0" firstDataRow="1" firstDataCol="0"/>
  <pivotFields count="14">
    <pivotField dataField="1" showAll="0"/>
    <pivotField showAll="0">
      <items count="5">
        <item h="1" x="0"/>
        <item x="1"/>
        <item x="2"/>
        <item x="3"/>
        <item t="default"/>
      </items>
    </pivotField>
    <pivotField showAll="0">
      <items count="6">
        <item x="1"/>
        <item x="3"/>
        <item x="0"/>
        <item x="2"/>
        <item x="4"/>
        <item t="default"/>
      </items>
    </pivotField>
    <pivotField dataField="1" showAll="0"/>
    <pivotField showAll="0"/>
    <pivotField showAll="0"/>
    <pivotField showAll="0"/>
    <pivotField dataField="1"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items count="4">
        <item x="1"/>
        <item x="0"/>
        <item x="2"/>
        <item t="default"/>
      </items>
    </pivotField>
    <pivotField showAll="0"/>
    <pivotField dataField="1" showAll="0"/>
    <pivotField showAll="0"/>
  </pivotFields>
  <rowItems count="1">
    <i/>
  </rowItems>
  <colFields count="1">
    <field x="-2"/>
  </colFields>
  <colItems count="4">
    <i>
      <x/>
    </i>
    <i i="1">
      <x v="1"/>
    </i>
    <i i="2">
      <x v="2"/>
    </i>
    <i i="3">
      <x v="3"/>
    </i>
  </colItems>
  <dataFields count="4">
    <dataField name="Count of order_id" fld="0" subtotal="count" baseField="0" baseItem="0"/>
    <dataField name="Sum of sales" fld="3" baseField="0" baseItem="0"/>
    <dataField name="Sum of profit" fld="12" baseField="0" baseItem="0"/>
    <dataField name="Sum of quantity" fld="7" baseField="0" baseItem="0"/>
  </dataFields>
  <pivotTableStyleInfo name="PivotStyleLight16" showRowHeaders="1" showColHeaders="1" showRowStripes="0" showColStripes="0" showLastColumn="1"/>
  <filters count="1">
    <filter fld="8" type="dateBetween" evalOrder="-1" id="7"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F62C33-E706-4779-8D86-6C3841A33671}"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L2:M6" firstHeaderRow="1" firstDataRow="1" firstDataCol="1"/>
  <pivotFields count="14">
    <pivotField showAll="0"/>
    <pivotField showAll="0">
      <items count="5">
        <item h="1" x="0"/>
        <item x="1"/>
        <item x="2"/>
        <item x="3"/>
        <item t="default"/>
      </items>
    </pivotField>
    <pivotField showAll="0">
      <items count="6">
        <item x="1"/>
        <item x="3"/>
        <item x="0"/>
        <item x="2"/>
        <item x="4"/>
        <item t="default"/>
      </items>
    </pivotField>
    <pivotField showAll="0"/>
    <pivotField showAll="0"/>
    <pivotField showAll="0"/>
    <pivotField dataField="1" showAll="0"/>
    <pivotField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items count="4">
        <item x="1"/>
        <item x="0"/>
        <item x="2"/>
        <item t="default"/>
      </items>
    </pivotField>
    <pivotField axis="axisRow" showAll="0">
      <items count="4">
        <item x="1"/>
        <item x="0"/>
        <item x="2"/>
        <item t="default"/>
      </items>
    </pivotField>
    <pivotField showAll="0"/>
    <pivotField showAll="0"/>
  </pivotFields>
  <rowFields count="1">
    <field x="11"/>
  </rowFields>
  <rowItems count="4">
    <i>
      <x/>
    </i>
    <i>
      <x v="1"/>
    </i>
    <i>
      <x v="2"/>
    </i>
    <i t="grand">
      <x/>
    </i>
  </rowItems>
  <colItems count="1">
    <i/>
  </colItems>
  <dataFields count="1">
    <dataField name="Sum of Net Revenue" fld="6" baseField="0" baseItem="0"/>
  </dataFields>
  <chartFormats count="1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1" count="1" selected="0">
            <x v="0"/>
          </reference>
        </references>
      </pivotArea>
    </chartFormat>
    <chartFormat chart="4" format="3">
      <pivotArea type="data" outline="0" fieldPosition="0">
        <references count="2">
          <reference field="4294967294" count="1" selected="0">
            <x v="0"/>
          </reference>
          <reference field="11" count="1" selected="0">
            <x v="1"/>
          </reference>
        </references>
      </pivotArea>
    </chartFormat>
    <chartFormat chart="4" format="4">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filters count="1">
    <filter fld="8" type="dateBetween" evalOrder="-1" id="7"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29143C-DBD4-4DF0-9D18-9B40B78FFFC3}"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B5" firstHeaderRow="1" firstDataRow="1" firstDataCol="1"/>
  <pivotFields count="14">
    <pivotField dataField="1" showAll="0"/>
    <pivotField axis="axisRow" showAll="0">
      <items count="5">
        <item h="1" x="0"/>
        <item x="1"/>
        <item x="2"/>
        <item x="3"/>
        <item t="default"/>
      </items>
    </pivotField>
    <pivotField showAll="0">
      <items count="6">
        <item x="1"/>
        <item x="3"/>
        <item x="0"/>
        <item x="2"/>
        <item x="4"/>
        <item t="default"/>
      </items>
    </pivotField>
    <pivotField showAll="0"/>
    <pivotField showAll="0"/>
    <pivotField showAll="0"/>
    <pivotField showAll="0"/>
    <pivotField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items count="4">
        <item x="1"/>
        <item x="0"/>
        <item x="2"/>
        <item t="default"/>
      </items>
    </pivotField>
    <pivotField showAll="0"/>
    <pivotField showAll="0"/>
    <pivotField showAll="0"/>
  </pivotFields>
  <rowFields count="1">
    <field x="1"/>
  </rowFields>
  <rowItems count="4">
    <i>
      <x v="1"/>
    </i>
    <i>
      <x v="2"/>
    </i>
    <i>
      <x v="3"/>
    </i>
    <i t="grand">
      <x/>
    </i>
  </rowItems>
  <colItems count="1">
    <i/>
  </colItems>
  <dataFields count="1">
    <dataField name="Count of order_id" fld="0" subtotal="count" baseField="0" baseItem="0"/>
  </dataFields>
  <chartFormats count="10">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0" format="7">
      <pivotArea type="data" outline="0" fieldPosition="0">
        <references count="2">
          <reference field="4294967294" count="1" selected="0">
            <x v="0"/>
          </reference>
          <reference field="1" count="1" selected="0">
            <x v="2"/>
          </reference>
        </references>
      </pivotArea>
    </chartFormat>
    <chartFormat chart="10" format="8">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8" type="dateBetween" evalOrder="-1" id="26"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D5917-4864-4A3A-A5FF-49EBA15E33A2}"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I2:J9" firstHeaderRow="1" firstDataRow="1" firstDataCol="1"/>
  <pivotFields count="14">
    <pivotField showAll="0"/>
    <pivotField showAll="0">
      <items count="5">
        <item h="1" x="0"/>
        <item x="1"/>
        <item x="2"/>
        <item x="3"/>
        <item t="default"/>
      </items>
    </pivotField>
    <pivotField showAll="0">
      <items count="6">
        <item x="1"/>
        <item x="3"/>
        <item x="0"/>
        <item x="2"/>
        <item x="4"/>
        <item t="default"/>
      </items>
    </pivotField>
    <pivotField showAll="0"/>
    <pivotField showAll="0"/>
    <pivotField showAll="0"/>
    <pivotField dataField="1" showAll="0"/>
    <pivotField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items count="4">
        <item x="1"/>
        <item x="0"/>
        <item x="2"/>
        <item t="default"/>
      </items>
    </pivotField>
    <pivotField showAll="0"/>
    <pivotField showAll="0"/>
    <pivotField axis="axisRow" showAll="0" sortType="descending">
      <items count="7">
        <item x="4"/>
        <item x="3"/>
        <item x="0"/>
        <item x="5"/>
        <item x="2"/>
        <item x="1"/>
        <item t="default"/>
      </items>
      <autoSortScope>
        <pivotArea dataOnly="0" outline="0" fieldPosition="0">
          <references count="1">
            <reference field="4294967294" count="1" selected="0">
              <x v="0"/>
            </reference>
          </references>
        </pivotArea>
      </autoSortScope>
    </pivotField>
  </pivotFields>
  <rowFields count="1">
    <field x="13"/>
  </rowFields>
  <rowItems count="7">
    <i>
      <x v="2"/>
    </i>
    <i>
      <x v="4"/>
    </i>
    <i>
      <x/>
    </i>
    <i>
      <x v="1"/>
    </i>
    <i>
      <x v="3"/>
    </i>
    <i>
      <x v="5"/>
    </i>
    <i t="grand">
      <x/>
    </i>
  </rowItems>
  <colItems count="1">
    <i/>
  </colItems>
  <dataFields count="1">
    <dataField name="Sum of Net Revenue" fld="6"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26"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C849E6-54B0-4C88-AE4F-C2005C7FB59E}" name="PivotTable1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E1:F7" firstHeaderRow="1" firstDataRow="1" firstDataCol="1"/>
  <pivotFields count="14">
    <pivotField showAll="0"/>
    <pivotField showAll="0">
      <items count="5">
        <item h="1" x="0"/>
        <item x="1"/>
        <item x="2"/>
        <item x="3"/>
        <item t="default"/>
      </items>
    </pivotField>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numFmtId="14" showAll="0">
      <items count="732">
        <item x="307"/>
        <item x="87"/>
        <item x="266"/>
        <item x="573"/>
        <item x="234"/>
        <item x="660"/>
        <item x="658"/>
        <item x="25"/>
        <item x="469"/>
        <item x="191"/>
        <item x="86"/>
        <item x="206"/>
        <item x="20"/>
        <item x="555"/>
        <item x="272"/>
        <item x="322"/>
        <item x="106"/>
        <item x="710"/>
        <item x="178"/>
        <item x="137"/>
        <item x="608"/>
        <item x="290"/>
        <item x="616"/>
        <item x="462"/>
        <item x="699"/>
        <item x="364"/>
        <item x="75"/>
        <item x="154"/>
        <item x="14"/>
        <item x="627"/>
        <item x="425"/>
        <item x="438"/>
        <item x="139"/>
        <item x="170"/>
        <item x="472"/>
        <item x="558"/>
        <item x="556"/>
        <item x="477"/>
        <item x="547"/>
        <item x="35"/>
        <item x="371"/>
        <item x="29"/>
        <item x="312"/>
        <item x="479"/>
        <item x="476"/>
        <item x="252"/>
        <item x="249"/>
        <item x="704"/>
        <item x="480"/>
        <item x="339"/>
        <item x="195"/>
        <item x="78"/>
        <item x="298"/>
        <item x="194"/>
        <item x="283"/>
        <item x="612"/>
        <item x="545"/>
        <item x="647"/>
        <item x="53"/>
        <item x="379"/>
        <item x="3"/>
        <item x="557"/>
        <item x="220"/>
        <item x="391"/>
        <item x="162"/>
        <item x="668"/>
        <item x="117"/>
        <item x="644"/>
        <item x="541"/>
        <item x="596"/>
        <item x="585"/>
        <item x="227"/>
        <item x="604"/>
        <item x="238"/>
        <item x="504"/>
        <item x="148"/>
        <item x="21"/>
        <item x="482"/>
        <item x="591"/>
        <item x="484"/>
        <item x="333"/>
        <item x="428"/>
        <item x="204"/>
        <item x="682"/>
        <item x="593"/>
        <item x="720"/>
        <item x="69"/>
        <item x="708"/>
        <item x="54"/>
        <item x="367"/>
        <item x="347"/>
        <item x="453"/>
        <item x="448"/>
        <item x="358"/>
        <item x="330"/>
        <item x="445"/>
        <item x="705"/>
        <item x="376"/>
        <item x="630"/>
        <item x="411"/>
        <item x="456"/>
        <item x="52"/>
        <item x="201"/>
        <item x="433"/>
        <item x="33"/>
        <item x="66"/>
        <item x="444"/>
        <item x="24"/>
        <item x="597"/>
        <item x="216"/>
        <item x="446"/>
        <item x="399"/>
        <item x="292"/>
        <item x="153"/>
        <item x="279"/>
        <item x="521"/>
        <item x="406"/>
        <item x="344"/>
        <item x="26"/>
        <item x="410"/>
        <item x="233"/>
        <item x="564"/>
        <item x="680"/>
        <item x="138"/>
        <item x="120"/>
        <item x="176"/>
        <item x="31"/>
        <item x="713"/>
        <item x="140"/>
        <item x="602"/>
        <item x="212"/>
        <item x="590"/>
        <item x="460"/>
        <item x="654"/>
        <item x="577"/>
        <item x="465"/>
        <item x="189"/>
        <item x="211"/>
        <item x="649"/>
        <item x="531"/>
        <item x="93"/>
        <item x="192"/>
        <item x="183"/>
        <item x="361"/>
        <item x="45"/>
        <item x="384"/>
        <item x="659"/>
        <item x="524"/>
        <item x="144"/>
        <item x="345"/>
        <item x="346"/>
        <item x="601"/>
        <item x="262"/>
        <item x="703"/>
        <item x="350"/>
        <item x="662"/>
        <item x="343"/>
        <item x="675"/>
        <item x="65"/>
        <item x="134"/>
        <item x="673"/>
        <item x="309"/>
        <item x="642"/>
        <item x="672"/>
        <item x="207"/>
        <item x="299"/>
        <item x="415"/>
        <item x="316"/>
        <item x="722"/>
        <item x="39"/>
        <item x="263"/>
        <item x="317"/>
        <item x="193"/>
        <item x="377"/>
        <item x="341"/>
        <item x="395"/>
        <item x="615"/>
        <item x="629"/>
        <item x="670"/>
        <item x="247"/>
        <item x="700"/>
        <item x="568"/>
        <item x="388"/>
        <item x="244"/>
        <item x="461"/>
        <item x="574"/>
        <item x="427"/>
        <item x="449"/>
        <item x="231"/>
        <item x="693"/>
        <item x="172"/>
        <item x="455"/>
        <item x="142"/>
        <item x="563"/>
        <item x="424"/>
        <item x="149"/>
        <item x="454"/>
        <item x="245"/>
        <item x="61"/>
        <item x="365"/>
        <item x="707"/>
        <item x="495"/>
        <item x="151"/>
        <item x="611"/>
        <item x="126"/>
        <item x="526"/>
        <item x="398"/>
        <item x="229"/>
        <item x="582"/>
        <item x="652"/>
        <item x="716"/>
        <item x="203"/>
        <item x="496"/>
        <item x="186"/>
        <item x="679"/>
        <item x="256"/>
        <item x="513"/>
        <item x="67"/>
        <item x="715"/>
        <item x="228"/>
        <item x="300"/>
        <item x="419"/>
        <item x="639"/>
        <item x="409"/>
        <item x="71"/>
        <item x="184"/>
        <item x="402"/>
        <item x="499"/>
        <item x="175"/>
        <item x="354"/>
        <item x="6"/>
        <item x="281"/>
        <item x="270"/>
        <item x="239"/>
        <item x="250"/>
        <item x="320"/>
        <item x="15"/>
        <item x="684"/>
        <item x="663"/>
        <item x="188"/>
        <item x="412"/>
        <item x="323"/>
        <item x="473"/>
        <item x="267"/>
        <item x="125"/>
        <item x="311"/>
        <item x="348"/>
        <item x="253"/>
        <item x="413"/>
        <item x="123"/>
        <item x="1"/>
        <item x="625"/>
        <item x="581"/>
        <item x="552"/>
        <item x="222"/>
        <item x="429"/>
        <item x="610"/>
        <item x="291"/>
        <item x="490"/>
        <item x="180"/>
        <item x="44"/>
        <item x="235"/>
        <item x="124"/>
        <item x="686"/>
        <item x="77"/>
        <item x="584"/>
        <item x="59"/>
        <item x="217"/>
        <item x="382"/>
        <item x="22"/>
        <item x="634"/>
        <item x="719"/>
        <item x="102"/>
        <item x="609"/>
        <item x="103"/>
        <item x="583"/>
        <item x="553"/>
        <item x="665"/>
        <item x="357"/>
        <item x="362"/>
        <item x="251"/>
        <item x="452"/>
        <item x="83"/>
        <item x="198"/>
        <item x="265"/>
        <item x="169"/>
        <item x="47"/>
        <item x="108"/>
        <item x="331"/>
        <item x="442"/>
        <item x="535"/>
        <item x="374"/>
        <item x="55"/>
        <item x="439"/>
        <item x="417"/>
        <item x="19"/>
        <item x="661"/>
        <item x="728"/>
        <item x="190"/>
        <item x="709"/>
        <item x="167"/>
        <item x="530"/>
        <item x="202"/>
        <item x="497"/>
        <item x="145"/>
        <item x="82"/>
        <item x="505"/>
        <item x="603"/>
        <item x="236"/>
        <item x="95"/>
        <item x="464"/>
        <item x="633"/>
        <item x="422"/>
        <item x="0"/>
        <item x="544"/>
        <item x="381"/>
        <item x="60"/>
        <item x="685"/>
        <item x="127"/>
        <item x="166"/>
        <item x="268"/>
        <item x="129"/>
        <item x="164"/>
        <item x="342"/>
        <item x="2"/>
        <item x="264"/>
        <item x="698"/>
        <item x="500"/>
        <item x="329"/>
        <item x="641"/>
        <item x="315"/>
        <item x="589"/>
        <item x="363"/>
        <item x="614"/>
        <item x="506"/>
        <item x="549"/>
        <item x="369"/>
        <item x="389"/>
        <item x="179"/>
        <item x="282"/>
        <item x="92"/>
        <item x="450"/>
        <item x="355"/>
        <item x="516"/>
        <item x="10"/>
        <item x="51"/>
        <item x="681"/>
        <item x="592"/>
        <item x="437"/>
        <item x="131"/>
        <item x="638"/>
        <item x="486"/>
        <item x="4"/>
        <item x="105"/>
        <item x="636"/>
        <item x="426"/>
        <item x="303"/>
        <item x="226"/>
        <item x="146"/>
        <item x="463"/>
        <item x="471"/>
        <item x="325"/>
        <item x="468"/>
        <item x="147"/>
        <item x="618"/>
        <item x="536"/>
        <item x="34"/>
        <item x="400"/>
        <item x="28"/>
        <item x="293"/>
        <item x="458"/>
        <item x="392"/>
        <item x="626"/>
        <item x="540"/>
        <item x="459"/>
        <item x="386"/>
        <item x="88"/>
        <item x="359"/>
        <item x="38"/>
        <item x="101"/>
        <item x="132"/>
        <item x="58"/>
        <item x="308"/>
        <item x="532"/>
        <item x="177"/>
        <item x="313"/>
        <item x="607"/>
        <item x="284"/>
        <item x="527"/>
        <item x="328"/>
        <item x="240"/>
        <item x="243"/>
        <item x="289"/>
        <item x="561"/>
        <item x="321"/>
        <item x="141"/>
        <item x="405"/>
        <item x="580"/>
        <item x="72"/>
        <item x="57"/>
        <item x="514"/>
        <item x="394"/>
        <item x="595"/>
        <item x="478"/>
        <item x="414"/>
        <item x="466"/>
        <item x="310"/>
        <item x="337"/>
        <item x="63"/>
        <item x="443"/>
        <item x="401"/>
        <item x="729"/>
        <item x="42"/>
        <item x="356"/>
        <item x="712"/>
        <item x="430"/>
        <item x="551"/>
        <item x="159"/>
        <item x="567"/>
        <item x="646"/>
        <item x="68"/>
        <item x="46"/>
        <item x="171"/>
        <item x="676"/>
        <item x="493"/>
        <item x="474"/>
        <item x="690"/>
        <item x="423"/>
        <item x="319"/>
        <item x="572"/>
        <item x="727"/>
        <item x="295"/>
        <item x="678"/>
        <item x="503"/>
        <item x="115"/>
        <item x="488"/>
        <item x="393"/>
        <item x="380"/>
        <item x="501"/>
        <item x="280"/>
        <item x="653"/>
        <item x="161"/>
        <item x="209"/>
        <item x="441"/>
        <item x="116"/>
        <item x="600"/>
        <item x="562"/>
        <item x="304"/>
        <item x="94"/>
        <item x="114"/>
        <item x="99"/>
        <item x="648"/>
        <item x="645"/>
        <item x="687"/>
        <item x="107"/>
        <item x="269"/>
        <item x="197"/>
        <item x="613"/>
        <item x="373"/>
        <item x="353"/>
        <item x="691"/>
        <item x="40"/>
        <item x="578"/>
        <item x="219"/>
        <item x="403"/>
        <item x="276"/>
        <item x="230"/>
        <item x="168"/>
        <item x="213"/>
        <item x="408"/>
        <item x="314"/>
        <item x="569"/>
        <item x="588"/>
        <item x="273"/>
        <item x="664"/>
        <item x="241"/>
        <item x="378"/>
        <item x="706"/>
        <item x="523"/>
        <item x="352"/>
        <item x="196"/>
        <item x="205"/>
        <item x="730"/>
        <item x="528"/>
        <item x="17"/>
        <item x="702"/>
        <item x="335"/>
        <item x="416"/>
        <item x="529"/>
        <item x="135"/>
        <item x="677"/>
        <item x="48"/>
        <item x="332"/>
        <item x="156"/>
        <item x="210"/>
        <item x="8"/>
        <item x="560"/>
        <item x="297"/>
        <item x="368"/>
        <item x="599"/>
        <item x="119"/>
        <item x="697"/>
        <item x="520"/>
        <item x="336"/>
        <item x="418"/>
        <item x="109"/>
        <item x="23"/>
        <item x="726"/>
        <item x="351"/>
        <item x="165"/>
        <item x="258"/>
        <item x="397"/>
        <item x="301"/>
        <item x="570"/>
        <item x="37"/>
        <item x="650"/>
        <item x="221"/>
        <item x="11"/>
        <item x="447"/>
        <item x="173"/>
        <item x="84"/>
        <item x="200"/>
        <item x="366"/>
        <item x="296"/>
        <item x="91"/>
        <item x="481"/>
        <item x="155"/>
        <item x="643"/>
        <item x="688"/>
        <item x="431"/>
        <item x="326"/>
        <item x="714"/>
        <item x="372"/>
        <item x="515"/>
        <item x="30"/>
        <item x="76"/>
        <item x="286"/>
        <item x="36"/>
        <item x="112"/>
        <item x="565"/>
        <item x="723"/>
        <item x="457"/>
        <item x="318"/>
        <item x="451"/>
        <item x="160"/>
        <item x="278"/>
        <item x="605"/>
        <item x="554"/>
        <item x="432"/>
        <item x="485"/>
        <item x="683"/>
        <item x="620"/>
        <item x="225"/>
        <item x="100"/>
        <item x="185"/>
        <item x="285"/>
        <item x="635"/>
        <item x="525"/>
        <item x="70"/>
        <item x="113"/>
        <item x="575"/>
        <item x="324"/>
        <item x="512"/>
        <item x="571"/>
        <item x="434"/>
        <item x="305"/>
        <item x="349"/>
        <item x="287"/>
        <item x="246"/>
        <item x="277"/>
        <item x="157"/>
        <item x="294"/>
        <item x="404"/>
        <item x="421"/>
        <item x="163"/>
        <item x="724"/>
        <item x="150"/>
        <item x="237"/>
        <item x="628"/>
        <item x="208"/>
        <item x="242"/>
        <item x="718"/>
        <item x="327"/>
        <item x="711"/>
        <item x="508"/>
        <item x="692"/>
        <item x="104"/>
        <item x="96"/>
        <item x="517"/>
        <item x="338"/>
        <item x="467"/>
        <item x="640"/>
        <item x="181"/>
        <item x="725"/>
        <item x="85"/>
        <item x="491"/>
        <item x="50"/>
        <item x="594"/>
        <item x="701"/>
        <item x="420"/>
        <item x="435"/>
        <item x="224"/>
        <item x="128"/>
        <item x="306"/>
        <item x="487"/>
        <item x="122"/>
        <item x="631"/>
        <item x="537"/>
        <item x="64"/>
        <item x="214"/>
        <item x="489"/>
        <item x="152"/>
        <item x="223"/>
        <item x="81"/>
        <item x="717"/>
        <item x="370"/>
        <item x="80"/>
        <item x="498"/>
        <item x="656"/>
        <item x="619"/>
        <item x="79"/>
        <item x="143"/>
        <item x="586"/>
        <item x="334"/>
        <item x="288"/>
        <item x="579"/>
        <item x="375"/>
        <item x="387"/>
        <item x="509"/>
        <item x="90"/>
        <item x="622"/>
        <item x="215"/>
        <item x="118"/>
        <item x="383"/>
        <item x="667"/>
        <item x="158"/>
        <item x="539"/>
        <item x="617"/>
        <item x="9"/>
        <item x="534"/>
        <item x="271"/>
        <item x="5"/>
        <item x="133"/>
        <item x="721"/>
        <item x="632"/>
        <item x="259"/>
        <item x="695"/>
        <item x="694"/>
        <item x="522"/>
        <item x="340"/>
        <item x="671"/>
        <item x="62"/>
        <item x="657"/>
        <item x="110"/>
        <item x="566"/>
        <item x="511"/>
        <item x="533"/>
        <item x="606"/>
        <item x="519"/>
        <item x="257"/>
        <item x="32"/>
        <item x="436"/>
        <item x="98"/>
        <item x="254"/>
        <item x="598"/>
        <item x="182"/>
        <item x="543"/>
        <item x="483"/>
        <item x="494"/>
        <item x="669"/>
        <item x="12"/>
        <item x="696"/>
        <item x="97"/>
        <item x="218"/>
        <item x="255"/>
        <item x="18"/>
        <item x="174"/>
        <item x="248"/>
        <item x="56"/>
        <item x="507"/>
        <item x="475"/>
        <item x="121"/>
        <item x="518"/>
        <item x="89"/>
        <item x="440"/>
        <item x="546"/>
        <item x="651"/>
        <item x="655"/>
        <item x="637"/>
        <item x="7"/>
        <item x="136"/>
        <item x="502"/>
        <item x="548"/>
        <item x="587"/>
        <item x="73"/>
        <item x="390"/>
        <item x="674"/>
        <item x="199"/>
        <item x="510"/>
        <item x="385"/>
        <item x="261"/>
        <item x="407"/>
        <item x="16"/>
        <item x="624"/>
        <item x="538"/>
        <item x="302"/>
        <item x="396"/>
        <item x="470"/>
        <item x="274"/>
        <item x="49"/>
        <item x="275"/>
        <item x="74"/>
        <item x="621"/>
        <item x="559"/>
        <item x="360"/>
        <item x="542"/>
        <item x="41"/>
        <item x="576"/>
        <item x="689"/>
        <item x="13"/>
        <item x="130"/>
        <item x="492"/>
        <item x="111"/>
        <item x="43"/>
        <item x="27"/>
        <item x="187"/>
        <item x="666"/>
        <item x="232"/>
        <item x="260"/>
        <item x="550"/>
        <item x="623"/>
        <item t="default"/>
      </items>
    </pivotField>
    <pivotField numFmtId="14" showAll="0"/>
    <pivotField showAll="0">
      <items count="4">
        <item x="1"/>
        <item x="0"/>
        <item x="2"/>
        <item t="default"/>
      </items>
    </pivotField>
    <pivotField showAll="0"/>
    <pivotField showAll="0"/>
    <pivotField showAll="0"/>
  </pivotFields>
  <rowFields count="1">
    <field x="2"/>
  </rowFields>
  <rowItems count="6">
    <i>
      <x v="4"/>
    </i>
    <i>
      <x v="3"/>
    </i>
    <i>
      <x/>
    </i>
    <i>
      <x v="2"/>
    </i>
    <i>
      <x v="1"/>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dateBetween" evalOrder="-1" id="26" nam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7FAFBA-5200-41C9-A44D-AFD1A06B7714}" sourceName="category">
  <pivotTables>
    <pivotTable tabId="16" name="PivotTable11"/>
    <pivotTable tabId="16" name="PivotTable14"/>
    <pivotTable tabId="16" name="PivotTable15"/>
    <pivotTable tabId="16" name="PivotTable1"/>
    <pivotTable tabId="19" name="PivotTable1"/>
  </pivotTables>
  <data>
    <tabular pivotCacheId="197013496">
      <items count="5">
        <i x="1" s="1"/>
        <i x="3"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9BFA7C-44DB-4EF9-8F5E-DF7A3CA79207}" sourceName="region">
  <pivotTables>
    <pivotTable tabId="16" name="PivotTable15"/>
    <pivotTable tabId="16" name="PivotTable11"/>
    <pivotTable tabId="16" name="PivotTable14"/>
    <pivotTable tabId="16" name="PivotTable1"/>
    <pivotTable tabId="19" name="PivotTable1"/>
  </pivotTables>
  <data>
    <tabular pivotCacheId="197013496">
      <items count="4">
        <i x="0"/>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BCF32CF-4DB5-4A34-A88E-E9492B4D4436}" sourceName="customer_type">
  <pivotTables>
    <pivotTable tabId="16" name="PivotTable14"/>
    <pivotTable tabId="19" name="PivotTable1"/>
    <pivotTable tabId="16" name="PivotTable1"/>
    <pivotTable tabId="16" name="PivotTable11"/>
    <pivotTable tabId="16" name="PivotTable15"/>
  </pivotTables>
  <data>
    <tabular pivotCacheId="19701349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6B5334-7AFF-4F91-BBA2-964B7F1B216C}" cache="Slicer_category" caption="category" showCaption="0" rowHeight="234950"/>
  <slicer name="region" xr10:uid="{B110C649-3CEB-4B1D-8190-BD1E00D14AA7}" cache="Slicer_region" caption="region" showCaption="0" rowHeight="234950"/>
  <slicer name="customer_type" xr10:uid="{E605E94D-5C86-4A36-9C17-91300FC48F3C}" cache="Slicer_customer_type" caption="customer_type"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9178A0C-AD6D-4115-8F33-D8CC6D253399}" cache="Slicer_category" caption="category" showCaption="0" rowHeight="234950"/>
  <slicer name="region 1" xr10:uid="{254B85BF-E806-4679-BAD7-1092FAB6866E}" cache="Slicer_region" caption="region" showCaption="0" rowHeight="234950"/>
  <slicer name="customer_type 1" xr10:uid="{9AC89DB0-2579-41FB-B5A0-5BCB1C934D84}" cache="Slicer_customer_type" caption="customer_type"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E15CD-597B-4325-B371-C0228E029136}" name="Table1" displayName="Table1" ref="A1:N15346">
  <autoFilter ref="A1:N15346" xr:uid="{149E15CD-597B-4325-B371-C0228E029136}"/>
  <sortState xmlns:xlrd2="http://schemas.microsoft.com/office/spreadsheetml/2017/richdata2" ref="A2:N15346">
    <sortCondition descending="1" ref="H1:H15346"/>
  </sortState>
  <tableColumns count="14">
    <tableColumn id="1" xr3:uid="{E33A0DC5-B75E-4A74-92DB-7B79649E95CB}" name="order_id" totalsRowLabel="Total"/>
    <tableColumn id="2" xr3:uid="{17334983-A7EF-4E49-884D-D4E5F0664268}" name="region"/>
    <tableColumn id="3" xr3:uid="{096B3A51-6CB9-4549-9D02-A914305589D9}" name="category"/>
    <tableColumn id="4" xr3:uid="{DF133064-E3C3-43E8-850A-90ABDA67FDE2}" name="sales"/>
    <tableColumn id="5" xr3:uid="{B0B740EC-FD05-496A-B677-305B451DE6CB}" name="discount"/>
    <tableColumn id="6" xr3:uid="{357AF22A-92AB-4213-9B8C-44772C6EB097}" name="discount value">
      <calculatedColumnFormula>D2*E2</calculatedColumnFormula>
    </tableColumn>
    <tableColumn id="7" xr3:uid="{F17EF5BF-461D-4C38-81FB-32B02B779402}" name="Net Revenue">
      <calculatedColumnFormula>D2-F2</calculatedColumnFormula>
    </tableColumn>
    <tableColumn id="8" xr3:uid="{1648EA05-14A4-4EDB-B441-3F66D777BC04}" name="quantity"/>
    <tableColumn id="9" xr3:uid="{CACF85BB-FD88-4CD7-9D5C-8B9FA1E9E5E4}" name="order_date" dataDxfId="2"/>
    <tableColumn id="10" xr3:uid="{98247A39-1C48-4622-BB38-8D661CF5AAAC}" name="delivery_date" dataDxfId="1"/>
    <tableColumn id="11" xr3:uid="{C1C8D96C-6B3C-414A-9370-F7BE8BBD0B39}" name="customer_type"/>
    <tableColumn id="12" xr3:uid="{0BAF1189-1D1E-4353-A053-9EA5873DFC27}" name="payment_mode"/>
    <tableColumn id="13" xr3:uid="{87BA275D-D302-409A-A572-989D8875D952}" name="profit"/>
    <tableColumn id="14" xr3:uid="{5B218C38-FBDC-4F3A-81B0-B3200F63A4D1}" name="city" totalsRowFunction="cou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56CEA4-652A-42C5-B001-AC3FFEFF1A4F}" name="Table2" displayName="Table2" ref="S5:T10" totalsRowCount="1">
  <autoFilter ref="S5:T9" xr:uid="{5656CEA4-652A-42C5-B001-AC3FFEFF1A4F}"/>
  <tableColumns count="2">
    <tableColumn id="1" xr3:uid="{9A8E0729-B1A2-42D7-96B0-A88E6DB188E1}" name="region" totalsRowLabel="Total"/>
    <tableColumn id="2" xr3:uid="{AFF311BF-279F-499E-BF78-1CAFA1A5EB62}" name="no of ordes" totalsRowFunction="sum"/>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C721C2-4E28-4518-BEAA-9E975FF58C44}" name="Table3" displayName="Table3" ref="V5:W10" totalsRowCount="1">
  <autoFilter ref="V5:W9" xr:uid="{49C721C2-4E28-4518-BEAA-9E975FF58C44}"/>
  <tableColumns count="2">
    <tableColumn id="1" xr3:uid="{F69AE13A-04BC-4F9A-A2CD-98262885B4BC}" name="region" totalsRowLabel="Total"/>
    <tableColumn id="2" xr3:uid="{5DECECDA-F71F-427E-88A4-DB51F7E3C6B4}" name="sales" totalsRowFunction="sum"/>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F6D2051-2D85-4334-92B9-025314DD5950}" sourceName="order_date">
  <pivotTables>
    <pivotTable tabId="16" name="PivotTable11"/>
    <pivotTable tabId="16" name="PivotTable14"/>
    <pivotTable tabId="16" name="PivotTable15"/>
    <pivotTable tabId="19" name="PivotTable1"/>
    <pivotTable tabId="16" name="PivotTable1"/>
  </pivotTables>
  <state minimalRefreshVersion="6" lastRefreshVersion="6" pivotCacheId="197013496" filterType="dateBetween">
    <selection startDate="2023-01-01T00:00:00" endDate="2023-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431E38B-D708-48BB-B4CC-776CF8ABDD55}" cache="NativeTimeline_order_date" caption="order_date" level="2" selectionLevel="0"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2AEF6505-F8F0-4973-BC06-7D988D2E658C}" cache="NativeTimeline_order_date" caption="order_date" level="2"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11/relationships/timeline" Target="../timelines/timeline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hyperlink" Target="mailto:onkesh@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abc@domain.com" TargetMode="External"/><Relationship Id="rId3" Type="http://schemas.openxmlformats.org/officeDocument/2006/relationships/hyperlink" Target="mailto:pqr@domain.com" TargetMode="External"/><Relationship Id="rId7" Type="http://schemas.openxmlformats.org/officeDocument/2006/relationships/hyperlink" Target="mailto:xyz@domain.com" TargetMode="External"/><Relationship Id="rId12" Type="http://schemas.openxmlformats.org/officeDocument/2006/relationships/hyperlink" Target="mailto:uvx@domain.com" TargetMode="External"/><Relationship Id="rId2" Type="http://schemas.openxmlformats.org/officeDocument/2006/relationships/hyperlink" Target="mailto:abc@domain.com" TargetMode="External"/><Relationship Id="rId1" Type="http://schemas.openxmlformats.org/officeDocument/2006/relationships/hyperlink" Target="mailto:xyz@domain.com" TargetMode="External"/><Relationship Id="rId6" Type="http://schemas.openxmlformats.org/officeDocument/2006/relationships/hyperlink" Target="mailto:uvx@domain.com" TargetMode="External"/><Relationship Id="rId11" Type="http://schemas.openxmlformats.org/officeDocument/2006/relationships/hyperlink" Target="mailto:lst@domain.com" TargetMode="External"/><Relationship Id="rId5" Type="http://schemas.openxmlformats.org/officeDocument/2006/relationships/hyperlink" Target="mailto:lst@domain.com" TargetMode="External"/><Relationship Id="rId10" Type="http://schemas.openxmlformats.org/officeDocument/2006/relationships/hyperlink" Target="mailto:mno@domain.com" TargetMode="External"/><Relationship Id="rId4" Type="http://schemas.openxmlformats.org/officeDocument/2006/relationships/hyperlink" Target="mailto:mno@domain.com" TargetMode="External"/><Relationship Id="rId9" Type="http://schemas.openxmlformats.org/officeDocument/2006/relationships/hyperlink" Target="mailto:pqr@doma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64056-7618-4A32-B3A9-849730B0C3C7}">
  <dimension ref="A3:D4"/>
  <sheetViews>
    <sheetView workbookViewId="0">
      <selection activeCell="D23" sqref="D23"/>
    </sheetView>
  </sheetViews>
  <sheetFormatPr defaultRowHeight="14.4" x14ac:dyDescent="0.3"/>
  <cols>
    <col min="1" max="1" width="17.77734375" bestFit="1" customWidth="1"/>
    <col min="2" max="2" width="12.44140625" bestFit="1" customWidth="1"/>
    <col min="3" max="3" width="13.21875" bestFit="1" customWidth="1"/>
    <col min="4" max="4" width="16" bestFit="1" customWidth="1"/>
  </cols>
  <sheetData>
    <row r="3" spans="1:4" x14ac:dyDescent="0.3">
      <c r="A3" t="s">
        <v>15469</v>
      </c>
      <c r="B3" t="s">
        <v>15470</v>
      </c>
      <c r="C3" t="s">
        <v>15477</v>
      </c>
      <c r="D3" t="s">
        <v>15478</v>
      </c>
    </row>
    <row r="4" spans="1:4" x14ac:dyDescent="0.3">
      <c r="A4" s="21">
        <v>5745</v>
      </c>
      <c r="B4" s="21">
        <v>14821801.220000025</v>
      </c>
      <c r="C4" s="21">
        <v>2581023.9499999993</v>
      </c>
      <c r="D4" s="21">
        <v>28599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346"/>
  <sheetViews>
    <sheetView topLeftCell="A2" zoomScaleNormal="100" workbookViewId="0">
      <selection activeCell="D18" sqref="D18"/>
    </sheetView>
  </sheetViews>
  <sheetFormatPr defaultColWidth="14.44140625" defaultRowHeight="15" customHeight="1" x14ac:dyDescent="0.3"/>
  <cols>
    <col min="1" max="1" width="16.109375" customWidth="1"/>
    <col min="2" max="2" width="10.5546875" customWidth="1"/>
    <col min="3" max="3" width="17.5546875" customWidth="1"/>
    <col min="4" max="4" width="12.21875" customWidth="1"/>
    <col min="5" max="5" width="13.109375" customWidth="1"/>
    <col min="6" max="6" width="20.5546875" customWidth="1"/>
    <col min="7" max="7" width="19.109375" customWidth="1"/>
    <col min="8" max="8" width="12.77734375" customWidth="1"/>
    <col min="9" max="9" width="15.77734375" style="17" customWidth="1"/>
    <col min="10" max="10" width="18.77734375" style="17" customWidth="1"/>
    <col min="11" max="11" width="20.109375" customWidth="1"/>
    <col min="12" max="12" width="20.77734375" customWidth="1"/>
    <col min="13" max="13" width="12.21875" customWidth="1"/>
    <col min="14" max="14" width="14.21875" customWidth="1"/>
    <col min="15" max="15" width="8.77734375" customWidth="1"/>
    <col min="16" max="16" width="26.5546875" customWidth="1"/>
    <col min="17" max="17" width="4.109375" customWidth="1"/>
    <col min="18" max="18" width="37.77734375" customWidth="1"/>
  </cols>
  <sheetData>
    <row r="1" spans="1:23" ht="14.25" customHeight="1" x14ac:dyDescent="0.3">
      <c r="A1" t="s">
        <v>0</v>
      </c>
      <c r="B1" t="s">
        <v>1</v>
      </c>
      <c r="C1" t="s">
        <v>2</v>
      </c>
      <c r="D1" t="s">
        <v>3</v>
      </c>
      <c r="E1" t="s">
        <v>4</v>
      </c>
      <c r="F1" t="s">
        <v>15452</v>
      </c>
      <c r="G1" t="s">
        <v>15378</v>
      </c>
      <c r="H1" t="s">
        <v>5</v>
      </c>
      <c r="I1" s="17" t="s">
        <v>6</v>
      </c>
      <c r="J1" s="17" t="s">
        <v>7</v>
      </c>
      <c r="K1" t="s">
        <v>8</v>
      </c>
      <c r="L1" t="s">
        <v>9</v>
      </c>
      <c r="M1" t="s">
        <v>10</v>
      </c>
      <c r="N1" t="s">
        <v>11</v>
      </c>
    </row>
    <row r="2" spans="1:23" ht="14.25" customHeight="1" x14ac:dyDescent="0.3">
      <c r="A2" t="s">
        <v>3204</v>
      </c>
      <c r="B2" t="s">
        <v>13</v>
      </c>
      <c r="C2" t="s">
        <v>33</v>
      </c>
      <c r="D2">
        <v>109.39</v>
      </c>
      <c r="E2">
        <v>0.43</v>
      </c>
      <c r="F2">
        <f t="shared" ref="F2:F65" si="0">D2*E2</f>
        <v>47.037700000000001</v>
      </c>
      <c r="G2">
        <f t="shared" ref="G2:G65" si="1">D2-F2</f>
        <v>62.3523</v>
      </c>
      <c r="H2">
        <v>9</v>
      </c>
      <c r="I2" s="17">
        <v>45240</v>
      </c>
      <c r="J2" s="17">
        <v>45246</v>
      </c>
      <c r="K2" t="s">
        <v>31</v>
      </c>
      <c r="L2" t="s">
        <v>27</v>
      </c>
      <c r="M2">
        <v>27.56</v>
      </c>
      <c r="N2" t="s">
        <v>39</v>
      </c>
    </row>
    <row r="3" spans="1:23" ht="14.25" customHeight="1" x14ac:dyDescent="0.3">
      <c r="A3" t="s">
        <v>13280</v>
      </c>
      <c r="B3" t="s">
        <v>25</v>
      </c>
      <c r="C3" t="s">
        <v>33</v>
      </c>
      <c r="D3">
        <v>121.9</v>
      </c>
      <c r="E3">
        <v>0.04</v>
      </c>
      <c r="F3">
        <f t="shared" si="0"/>
        <v>4.8760000000000003</v>
      </c>
      <c r="G3">
        <f t="shared" si="1"/>
        <v>117.024</v>
      </c>
      <c r="H3">
        <v>9</v>
      </c>
      <c r="I3" s="17">
        <v>45177</v>
      </c>
      <c r="J3" s="17">
        <v>45183</v>
      </c>
      <c r="K3" t="s">
        <v>15</v>
      </c>
      <c r="L3" t="s">
        <v>22</v>
      </c>
      <c r="M3">
        <v>9.99</v>
      </c>
      <c r="N3" t="s">
        <v>17</v>
      </c>
    </row>
    <row r="4" spans="1:23" ht="14.25" customHeight="1" x14ac:dyDescent="0.3">
      <c r="A4" t="s">
        <v>2314</v>
      </c>
      <c r="B4" t="s">
        <v>13</v>
      </c>
      <c r="C4" t="s">
        <v>14</v>
      </c>
      <c r="D4">
        <v>127.63</v>
      </c>
      <c r="E4">
        <v>0.04</v>
      </c>
      <c r="F4">
        <f t="shared" si="0"/>
        <v>5.1052</v>
      </c>
      <c r="G4">
        <f t="shared" si="1"/>
        <v>122.5248</v>
      </c>
      <c r="H4">
        <v>9</v>
      </c>
      <c r="I4" s="17">
        <v>45251</v>
      </c>
      <c r="J4" s="17">
        <v>45253</v>
      </c>
      <c r="K4" t="s">
        <v>21</v>
      </c>
      <c r="L4" t="s">
        <v>22</v>
      </c>
      <c r="M4">
        <v>20.59</v>
      </c>
      <c r="N4" t="s">
        <v>34</v>
      </c>
      <c r="S4" t="s">
        <v>15464</v>
      </c>
      <c r="V4" t="s">
        <v>15465</v>
      </c>
    </row>
    <row r="5" spans="1:23" ht="14.25" customHeight="1" x14ac:dyDescent="0.3">
      <c r="A5" t="s">
        <v>11889</v>
      </c>
      <c r="B5" t="s">
        <v>13</v>
      </c>
      <c r="C5" t="s">
        <v>26</v>
      </c>
      <c r="D5">
        <v>129.11000000000001</v>
      </c>
      <c r="E5">
        <v>0.31</v>
      </c>
      <c r="F5">
        <f t="shared" si="0"/>
        <v>40.024100000000004</v>
      </c>
      <c r="G5">
        <f t="shared" si="1"/>
        <v>89.085900000000009</v>
      </c>
      <c r="H5">
        <v>9</v>
      </c>
      <c r="I5" s="17">
        <v>44987</v>
      </c>
      <c r="J5" s="17">
        <v>44991</v>
      </c>
      <c r="K5" t="s">
        <v>21</v>
      </c>
      <c r="L5" t="s">
        <v>16</v>
      </c>
      <c r="M5">
        <v>32.14</v>
      </c>
      <c r="N5" t="s">
        <v>34</v>
      </c>
      <c r="P5" t="s">
        <v>15379</v>
      </c>
      <c r="S5" t="s">
        <v>1</v>
      </c>
      <c r="T5" t="s">
        <v>15459</v>
      </c>
      <c r="V5" t="s">
        <v>1</v>
      </c>
      <c r="W5" t="s">
        <v>3</v>
      </c>
    </row>
    <row r="6" spans="1:23" ht="14.25" customHeight="1" x14ac:dyDescent="0.3">
      <c r="A6" t="s">
        <v>8720</v>
      </c>
      <c r="B6" t="s">
        <v>13</v>
      </c>
      <c r="C6" t="s">
        <v>20</v>
      </c>
      <c r="D6">
        <v>145.93</v>
      </c>
      <c r="E6">
        <v>0.05</v>
      </c>
      <c r="F6">
        <f t="shared" si="0"/>
        <v>7.2965000000000009</v>
      </c>
      <c r="G6">
        <f t="shared" si="1"/>
        <v>138.6335</v>
      </c>
      <c r="H6">
        <v>9</v>
      </c>
      <c r="I6" s="17">
        <v>45279</v>
      </c>
      <c r="J6" s="17">
        <v>45280</v>
      </c>
      <c r="K6" t="s">
        <v>31</v>
      </c>
      <c r="L6" t="s">
        <v>16</v>
      </c>
      <c r="M6">
        <v>42.69</v>
      </c>
      <c r="N6" t="s">
        <v>48</v>
      </c>
      <c r="P6">
        <f>SUM(profit)</f>
        <v>6872139.8099999456</v>
      </c>
      <c r="S6" t="s">
        <v>15460</v>
      </c>
      <c r="T6">
        <f>COUNTIF(B:B,"North")</f>
        <v>3924</v>
      </c>
      <c r="V6" t="s">
        <v>25</v>
      </c>
      <c r="W6">
        <f>SUMIF(B:B,"North",D:D)</f>
        <v>10143913.330000006</v>
      </c>
    </row>
    <row r="7" spans="1:23" ht="14.25" customHeight="1" x14ac:dyDescent="0.3">
      <c r="A7" t="s">
        <v>5833</v>
      </c>
      <c r="B7" t="s">
        <v>41</v>
      </c>
      <c r="C7" t="s">
        <v>14</v>
      </c>
      <c r="D7">
        <v>146.72</v>
      </c>
      <c r="E7">
        <v>0.05</v>
      </c>
      <c r="F7">
        <f t="shared" si="0"/>
        <v>7.3360000000000003</v>
      </c>
      <c r="G7">
        <f t="shared" si="1"/>
        <v>139.38399999999999</v>
      </c>
      <c r="H7">
        <v>9</v>
      </c>
      <c r="I7" s="17">
        <v>45568</v>
      </c>
      <c r="J7" s="17">
        <v>45573</v>
      </c>
      <c r="K7" t="s">
        <v>31</v>
      </c>
      <c r="L7" t="s">
        <v>27</v>
      </c>
      <c r="M7">
        <v>36.520000000000003</v>
      </c>
      <c r="N7" t="s">
        <v>28</v>
      </c>
      <c r="S7" t="s">
        <v>15461</v>
      </c>
      <c r="T7">
        <f>COUNTIF(B:B,"South")</f>
        <v>3853</v>
      </c>
      <c r="V7" t="s">
        <v>41</v>
      </c>
      <c r="W7">
        <f>SUMIF(B:B,"South",D:D)</f>
        <v>9851779.1900000032</v>
      </c>
    </row>
    <row r="8" spans="1:23" ht="14.25" customHeight="1" x14ac:dyDescent="0.3">
      <c r="A8" t="s">
        <v>12072</v>
      </c>
      <c r="B8" t="s">
        <v>19</v>
      </c>
      <c r="C8" t="s">
        <v>36</v>
      </c>
      <c r="D8">
        <v>147.56</v>
      </c>
      <c r="E8">
        <v>0.05</v>
      </c>
      <c r="F8">
        <f t="shared" si="0"/>
        <v>7.3780000000000001</v>
      </c>
      <c r="G8">
        <f t="shared" si="1"/>
        <v>140.18200000000002</v>
      </c>
      <c r="H8">
        <v>9</v>
      </c>
      <c r="I8" s="17">
        <v>45157</v>
      </c>
      <c r="J8" s="17">
        <v>45162</v>
      </c>
      <c r="K8" t="s">
        <v>15</v>
      </c>
      <c r="L8" t="s">
        <v>22</v>
      </c>
      <c r="M8">
        <v>15.01</v>
      </c>
      <c r="N8" t="s">
        <v>39</v>
      </c>
      <c r="P8" t="s">
        <v>15380</v>
      </c>
      <c r="S8" t="s">
        <v>15462</v>
      </c>
      <c r="T8">
        <f>COUNTIF(B:B,"East")</f>
        <v>3778</v>
      </c>
      <c r="V8" t="s">
        <v>13</v>
      </c>
      <c r="W8">
        <f>SUMIF(B:B,"East",D:D)</f>
        <v>9518321.9399999734</v>
      </c>
    </row>
    <row r="9" spans="1:23" ht="14.25" customHeight="1" x14ac:dyDescent="0.3">
      <c r="A9" t="s">
        <v>13890</v>
      </c>
      <c r="B9" t="s">
        <v>19</v>
      </c>
      <c r="C9" t="s">
        <v>36</v>
      </c>
      <c r="D9">
        <v>147.69</v>
      </c>
      <c r="E9">
        <v>0.37</v>
      </c>
      <c r="F9">
        <f t="shared" si="0"/>
        <v>54.645299999999999</v>
      </c>
      <c r="G9">
        <f t="shared" si="1"/>
        <v>93.044700000000006</v>
      </c>
      <c r="H9">
        <v>9</v>
      </c>
      <c r="I9" s="17">
        <v>45616</v>
      </c>
      <c r="J9" s="17">
        <v>45621</v>
      </c>
      <c r="K9" t="s">
        <v>15</v>
      </c>
      <c r="L9" t="s">
        <v>27</v>
      </c>
      <c r="M9">
        <v>32.479999999999997</v>
      </c>
      <c r="N9" t="s">
        <v>23</v>
      </c>
      <c r="P9">
        <f>SUM(Net_Revenue)</f>
        <v>29388622.500100072</v>
      </c>
      <c r="S9" t="s">
        <v>15463</v>
      </c>
      <c r="T9">
        <f>COUNTIF(B:B,"West")</f>
        <v>3790</v>
      </c>
      <c r="V9" t="s">
        <v>15463</v>
      </c>
      <c r="W9">
        <f>SUMIF(B:B,"West",D:D)</f>
        <v>9748863.0599999633</v>
      </c>
    </row>
    <row r="10" spans="1:23" ht="14.25" customHeight="1" x14ac:dyDescent="0.3">
      <c r="A10" t="s">
        <v>11975</v>
      </c>
      <c r="B10" t="s">
        <v>19</v>
      </c>
      <c r="C10" t="s">
        <v>14</v>
      </c>
      <c r="D10">
        <v>148.81</v>
      </c>
      <c r="E10">
        <v>0.25</v>
      </c>
      <c r="F10">
        <f t="shared" si="0"/>
        <v>37.202500000000001</v>
      </c>
      <c r="G10">
        <f t="shared" si="1"/>
        <v>111.6075</v>
      </c>
      <c r="H10">
        <v>9</v>
      </c>
      <c r="I10" s="17">
        <v>45422</v>
      </c>
      <c r="J10" s="17">
        <v>45424</v>
      </c>
      <c r="K10" t="s">
        <v>15</v>
      </c>
      <c r="L10" t="s">
        <v>22</v>
      </c>
      <c r="M10">
        <v>12.14</v>
      </c>
      <c r="N10" t="s">
        <v>23</v>
      </c>
      <c r="S10" t="s">
        <v>15466</v>
      </c>
      <c r="T10">
        <f>SUBTOTAL(109,Table2[no of ordes])</f>
        <v>15345</v>
      </c>
      <c r="V10" t="s">
        <v>15466</v>
      </c>
      <c r="W10">
        <f>SUBTOTAL(109,Table3[sales])</f>
        <v>39262877.519999951</v>
      </c>
    </row>
    <row r="11" spans="1:23" ht="14.25" customHeight="1" x14ac:dyDescent="0.3">
      <c r="A11" t="s">
        <v>4716</v>
      </c>
      <c r="B11" t="s">
        <v>19</v>
      </c>
      <c r="C11" t="s">
        <v>36</v>
      </c>
      <c r="D11">
        <v>149.6</v>
      </c>
      <c r="E11">
        <v>0.34</v>
      </c>
      <c r="F11">
        <f t="shared" si="0"/>
        <v>50.864000000000004</v>
      </c>
      <c r="G11">
        <f t="shared" si="1"/>
        <v>98.73599999999999</v>
      </c>
      <c r="H11">
        <v>9</v>
      </c>
      <c r="I11" s="17">
        <v>45565</v>
      </c>
      <c r="J11" s="17">
        <v>45568</v>
      </c>
      <c r="K11" t="s">
        <v>21</v>
      </c>
      <c r="L11" t="s">
        <v>22</v>
      </c>
      <c r="M11">
        <v>38.61</v>
      </c>
      <c r="N11" t="s">
        <v>23</v>
      </c>
      <c r="P11" t="s">
        <v>15381</v>
      </c>
    </row>
    <row r="12" spans="1:23" ht="14.25" customHeight="1" x14ac:dyDescent="0.3">
      <c r="A12" t="s">
        <v>11850</v>
      </c>
      <c r="B12" t="s">
        <v>25</v>
      </c>
      <c r="C12" t="s">
        <v>14</v>
      </c>
      <c r="D12">
        <v>151.01</v>
      </c>
      <c r="E12">
        <v>0.49</v>
      </c>
      <c r="F12">
        <f t="shared" si="0"/>
        <v>73.994900000000001</v>
      </c>
      <c r="G12">
        <f t="shared" si="1"/>
        <v>77.01509999999999</v>
      </c>
      <c r="H12">
        <v>9</v>
      </c>
      <c r="I12" s="17">
        <v>45271</v>
      </c>
      <c r="J12" s="17">
        <v>45277</v>
      </c>
      <c r="K12" t="s">
        <v>15</v>
      </c>
      <c r="L12" t="s">
        <v>27</v>
      </c>
      <c r="M12">
        <v>10.84</v>
      </c>
      <c r="N12" t="s">
        <v>23</v>
      </c>
      <c r="P12">
        <f>P9*0.1</f>
        <v>2938862.2500100075</v>
      </c>
    </row>
    <row r="13" spans="1:23" ht="14.25" customHeight="1" x14ac:dyDescent="0.3">
      <c r="A13" t="s">
        <v>8729</v>
      </c>
      <c r="B13" t="s">
        <v>19</v>
      </c>
      <c r="C13" t="s">
        <v>26</v>
      </c>
      <c r="D13">
        <v>151.97999999999999</v>
      </c>
      <c r="E13">
        <v>0.45</v>
      </c>
      <c r="F13">
        <f t="shared" si="0"/>
        <v>68.390999999999991</v>
      </c>
      <c r="G13">
        <f t="shared" si="1"/>
        <v>83.588999999999999</v>
      </c>
      <c r="H13">
        <v>9</v>
      </c>
      <c r="I13" s="17">
        <v>45444</v>
      </c>
      <c r="J13" s="17">
        <v>45447</v>
      </c>
      <c r="K13" t="s">
        <v>15</v>
      </c>
      <c r="L13" t="s">
        <v>22</v>
      </c>
      <c r="M13">
        <v>41.21</v>
      </c>
      <c r="N13" t="s">
        <v>28</v>
      </c>
    </row>
    <row r="14" spans="1:23" ht="13.95" customHeight="1" x14ac:dyDescent="0.3">
      <c r="A14" t="s">
        <v>11437</v>
      </c>
      <c r="B14" t="s">
        <v>13</v>
      </c>
      <c r="C14" t="s">
        <v>14</v>
      </c>
      <c r="D14">
        <v>154.08000000000001</v>
      </c>
      <c r="E14">
        <v>0.28000000000000003</v>
      </c>
      <c r="F14">
        <f t="shared" si="0"/>
        <v>43.142400000000009</v>
      </c>
      <c r="G14">
        <f t="shared" si="1"/>
        <v>110.9376</v>
      </c>
      <c r="H14">
        <v>9</v>
      </c>
      <c r="I14" s="17">
        <v>45597</v>
      </c>
      <c r="J14" s="17">
        <v>45603</v>
      </c>
      <c r="K14" t="s">
        <v>31</v>
      </c>
      <c r="L14" t="s">
        <v>16</v>
      </c>
      <c r="M14">
        <v>9.9499999999999993</v>
      </c>
      <c r="N14" t="s">
        <v>48</v>
      </c>
    </row>
    <row r="15" spans="1:23" ht="16.05" customHeight="1" x14ac:dyDescent="0.3">
      <c r="A15" t="s">
        <v>4930</v>
      </c>
      <c r="B15" t="s">
        <v>25</v>
      </c>
      <c r="C15" t="s">
        <v>33</v>
      </c>
      <c r="D15">
        <v>158.62</v>
      </c>
      <c r="E15">
        <v>0.4</v>
      </c>
      <c r="F15">
        <f t="shared" si="0"/>
        <v>63.448000000000008</v>
      </c>
      <c r="G15">
        <f t="shared" si="1"/>
        <v>95.171999999999997</v>
      </c>
      <c r="H15">
        <v>9</v>
      </c>
      <c r="I15" s="17">
        <v>45646</v>
      </c>
      <c r="J15" s="17">
        <v>45651</v>
      </c>
      <c r="K15" t="s">
        <v>21</v>
      </c>
      <c r="L15" t="s">
        <v>16</v>
      </c>
      <c r="M15">
        <v>8.42</v>
      </c>
      <c r="N15" t="s">
        <v>23</v>
      </c>
    </row>
    <row r="16" spans="1:23" ht="14.25" customHeight="1" x14ac:dyDescent="0.3">
      <c r="A16" t="s">
        <v>4860</v>
      </c>
      <c r="B16" t="s">
        <v>19</v>
      </c>
      <c r="C16" t="s">
        <v>33</v>
      </c>
      <c r="D16">
        <v>158.69999999999999</v>
      </c>
      <c r="E16">
        <v>0.37</v>
      </c>
      <c r="F16">
        <f t="shared" si="0"/>
        <v>58.718999999999994</v>
      </c>
      <c r="G16">
        <f t="shared" si="1"/>
        <v>99.980999999999995</v>
      </c>
      <c r="H16">
        <v>9</v>
      </c>
      <c r="I16" s="17">
        <v>44955</v>
      </c>
      <c r="J16" s="17">
        <v>44956</v>
      </c>
      <c r="K16" t="s">
        <v>15</v>
      </c>
      <c r="L16" t="s">
        <v>16</v>
      </c>
      <c r="M16">
        <v>30.08</v>
      </c>
      <c r="N16" t="s">
        <v>48</v>
      </c>
    </row>
    <row r="17" spans="1:20" ht="14.25" customHeight="1" x14ac:dyDescent="0.3">
      <c r="A17" t="s">
        <v>1070</v>
      </c>
      <c r="B17" t="s">
        <v>13</v>
      </c>
      <c r="C17" t="s">
        <v>26</v>
      </c>
      <c r="D17">
        <v>159.04</v>
      </c>
      <c r="E17">
        <v>0.14000000000000001</v>
      </c>
      <c r="F17">
        <f t="shared" si="0"/>
        <v>22.265600000000003</v>
      </c>
      <c r="G17">
        <f t="shared" si="1"/>
        <v>136.77439999999999</v>
      </c>
      <c r="H17">
        <v>9</v>
      </c>
      <c r="I17" s="17">
        <v>45163</v>
      </c>
      <c r="J17" s="17">
        <v>45165</v>
      </c>
      <c r="K17" t="s">
        <v>15</v>
      </c>
      <c r="L17" t="s">
        <v>22</v>
      </c>
      <c r="M17">
        <v>16.77</v>
      </c>
      <c r="N17" t="s">
        <v>39</v>
      </c>
    </row>
    <row r="18" spans="1:20" ht="14.25" customHeight="1" x14ac:dyDescent="0.3">
      <c r="A18" t="s">
        <v>923</v>
      </c>
      <c r="B18" t="s">
        <v>13</v>
      </c>
      <c r="C18" t="s">
        <v>14</v>
      </c>
      <c r="D18">
        <v>159.35</v>
      </c>
      <c r="E18">
        <v>0.35</v>
      </c>
      <c r="F18">
        <f t="shared" si="0"/>
        <v>55.772499999999994</v>
      </c>
      <c r="G18">
        <f t="shared" si="1"/>
        <v>103.5775</v>
      </c>
      <c r="H18">
        <v>9</v>
      </c>
      <c r="I18" s="17">
        <v>44987</v>
      </c>
      <c r="J18" s="17">
        <v>44994</v>
      </c>
      <c r="K18" t="s">
        <v>21</v>
      </c>
      <c r="L18" t="s">
        <v>16</v>
      </c>
      <c r="M18">
        <v>41.86</v>
      </c>
      <c r="N18" t="s">
        <v>17</v>
      </c>
    </row>
    <row r="19" spans="1:20" ht="14.4" x14ac:dyDescent="0.3">
      <c r="A19" t="s">
        <v>12268</v>
      </c>
      <c r="B19" t="s">
        <v>19</v>
      </c>
      <c r="C19" t="s">
        <v>20</v>
      </c>
      <c r="D19">
        <v>161.57</v>
      </c>
      <c r="E19">
        <v>0.34</v>
      </c>
      <c r="F19">
        <f t="shared" si="0"/>
        <v>54.933800000000005</v>
      </c>
      <c r="G19">
        <f t="shared" si="1"/>
        <v>106.63619999999999</v>
      </c>
      <c r="H19">
        <v>9</v>
      </c>
      <c r="I19" s="17">
        <v>45629</v>
      </c>
      <c r="J19" s="17">
        <v>45633</v>
      </c>
      <c r="K19" t="s">
        <v>21</v>
      </c>
      <c r="L19" t="s">
        <v>22</v>
      </c>
      <c r="M19">
        <v>25.22</v>
      </c>
      <c r="N19" t="s">
        <v>48</v>
      </c>
      <c r="T19">
        <f>averageofclothing</f>
        <v>0</v>
      </c>
    </row>
    <row r="20" spans="1:20" ht="14.25" customHeight="1" x14ac:dyDescent="0.3">
      <c r="A20" t="s">
        <v>12070</v>
      </c>
      <c r="B20" t="s">
        <v>19</v>
      </c>
      <c r="C20" t="s">
        <v>26</v>
      </c>
      <c r="D20">
        <v>164.85</v>
      </c>
      <c r="E20">
        <v>0.21</v>
      </c>
      <c r="F20">
        <f t="shared" si="0"/>
        <v>34.618499999999997</v>
      </c>
      <c r="G20">
        <f t="shared" si="1"/>
        <v>130.23149999999998</v>
      </c>
      <c r="H20">
        <v>9</v>
      </c>
      <c r="I20" s="17">
        <v>45411</v>
      </c>
      <c r="J20" s="17">
        <v>45414</v>
      </c>
      <c r="K20" t="s">
        <v>31</v>
      </c>
      <c r="L20" t="s">
        <v>27</v>
      </c>
      <c r="M20">
        <v>43.54</v>
      </c>
      <c r="N20" t="s">
        <v>23</v>
      </c>
    </row>
    <row r="21" spans="1:20" ht="14.25" customHeight="1" x14ac:dyDescent="0.3">
      <c r="A21" t="s">
        <v>14108</v>
      </c>
      <c r="B21" t="s">
        <v>19</v>
      </c>
      <c r="C21" t="s">
        <v>14</v>
      </c>
      <c r="D21">
        <v>167.03</v>
      </c>
      <c r="E21">
        <v>0.45</v>
      </c>
      <c r="F21">
        <f t="shared" si="0"/>
        <v>75.163499999999999</v>
      </c>
      <c r="G21">
        <f t="shared" si="1"/>
        <v>91.866500000000002</v>
      </c>
      <c r="H21">
        <v>9</v>
      </c>
      <c r="I21" s="17">
        <v>45602</v>
      </c>
      <c r="J21" s="17">
        <v>45603</v>
      </c>
      <c r="K21" t="s">
        <v>15</v>
      </c>
      <c r="L21" t="s">
        <v>16</v>
      </c>
      <c r="M21">
        <v>34.76</v>
      </c>
      <c r="N21" t="s">
        <v>28</v>
      </c>
    </row>
    <row r="22" spans="1:20" ht="14.25" customHeight="1" x14ac:dyDescent="0.3">
      <c r="A22" t="s">
        <v>10217</v>
      </c>
      <c r="B22" t="s">
        <v>41</v>
      </c>
      <c r="C22" t="s">
        <v>26</v>
      </c>
      <c r="D22">
        <v>169.4</v>
      </c>
      <c r="E22">
        <v>0.41</v>
      </c>
      <c r="F22">
        <f t="shared" si="0"/>
        <v>69.453999999999994</v>
      </c>
      <c r="G22">
        <f t="shared" si="1"/>
        <v>99.946000000000012</v>
      </c>
      <c r="H22">
        <v>9</v>
      </c>
      <c r="I22" s="17">
        <v>45222</v>
      </c>
      <c r="J22" s="17">
        <v>45224</v>
      </c>
      <c r="K22" t="s">
        <v>15</v>
      </c>
      <c r="L22" t="s">
        <v>22</v>
      </c>
      <c r="M22">
        <v>27.65</v>
      </c>
      <c r="N22" t="s">
        <v>23</v>
      </c>
    </row>
    <row r="23" spans="1:20" ht="14.25" customHeight="1" x14ac:dyDescent="0.3">
      <c r="A23" t="s">
        <v>13049</v>
      </c>
      <c r="B23" t="s">
        <v>13</v>
      </c>
      <c r="C23" t="s">
        <v>26</v>
      </c>
      <c r="D23">
        <v>172.2</v>
      </c>
      <c r="E23">
        <v>0.39</v>
      </c>
      <c r="F23">
        <f t="shared" si="0"/>
        <v>67.158000000000001</v>
      </c>
      <c r="G23">
        <f t="shared" si="1"/>
        <v>105.04199999999999</v>
      </c>
      <c r="H23">
        <v>9</v>
      </c>
      <c r="I23" s="17">
        <v>44939</v>
      </c>
      <c r="J23" s="17">
        <v>44940</v>
      </c>
      <c r="K23" t="s">
        <v>31</v>
      </c>
      <c r="L23" t="s">
        <v>22</v>
      </c>
      <c r="M23">
        <v>18.62</v>
      </c>
      <c r="N23" t="s">
        <v>39</v>
      </c>
    </row>
    <row r="24" spans="1:20" ht="14.25" customHeight="1" x14ac:dyDescent="0.3">
      <c r="A24" t="s">
        <v>2463</v>
      </c>
      <c r="B24" t="s">
        <v>19</v>
      </c>
      <c r="C24" t="s">
        <v>36</v>
      </c>
      <c r="D24">
        <v>176.56</v>
      </c>
      <c r="E24">
        <v>0.45</v>
      </c>
      <c r="F24">
        <f t="shared" si="0"/>
        <v>79.451999999999998</v>
      </c>
      <c r="G24">
        <f t="shared" si="1"/>
        <v>97.108000000000004</v>
      </c>
      <c r="H24">
        <v>9</v>
      </c>
      <c r="I24" s="17">
        <v>45003</v>
      </c>
      <c r="J24" s="17">
        <v>45010</v>
      </c>
      <c r="K24" t="s">
        <v>21</v>
      </c>
      <c r="L24" t="s">
        <v>22</v>
      </c>
      <c r="M24">
        <v>34.83</v>
      </c>
      <c r="N24" t="s">
        <v>17</v>
      </c>
    </row>
    <row r="25" spans="1:20" ht="14.25" customHeight="1" x14ac:dyDescent="0.3">
      <c r="A25" t="s">
        <v>13484</v>
      </c>
      <c r="B25" t="s">
        <v>41</v>
      </c>
      <c r="C25" t="s">
        <v>26</v>
      </c>
      <c r="D25">
        <v>184.7</v>
      </c>
      <c r="E25">
        <v>0.27</v>
      </c>
      <c r="F25">
        <f t="shared" si="0"/>
        <v>49.869</v>
      </c>
      <c r="G25">
        <f t="shared" si="1"/>
        <v>134.83099999999999</v>
      </c>
      <c r="H25">
        <v>9</v>
      </c>
      <c r="I25" s="17">
        <v>45196</v>
      </c>
      <c r="J25" s="17">
        <v>45199</v>
      </c>
      <c r="K25" t="s">
        <v>15</v>
      </c>
      <c r="L25" t="s">
        <v>16</v>
      </c>
      <c r="M25">
        <v>26.94</v>
      </c>
      <c r="N25" t="s">
        <v>17</v>
      </c>
    </row>
    <row r="26" spans="1:20" ht="14.25" customHeight="1" x14ac:dyDescent="0.3">
      <c r="A26" t="s">
        <v>7111</v>
      </c>
      <c r="B26" t="s">
        <v>19</v>
      </c>
      <c r="C26" t="s">
        <v>14</v>
      </c>
      <c r="D26">
        <v>185.55</v>
      </c>
      <c r="E26">
        <v>0.01</v>
      </c>
      <c r="F26">
        <f t="shared" si="0"/>
        <v>1.8555000000000001</v>
      </c>
      <c r="G26">
        <f t="shared" si="1"/>
        <v>183.69450000000001</v>
      </c>
      <c r="H26">
        <v>9</v>
      </c>
      <c r="I26" s="17">
        <v>45433</v>
      </c>
      <c r="J26" s="17">
        <v>45437</v>
      </c>
      <c r="K26" t="s">
        <v>31</v>
      </c>
      <c r="L26" t="s">
        <v>16</v>
      </c>
      <c r="M26">
        <v>45.1</v>
      </c>
      <c r="N26" t="s">
        <v>23</v>
      </c>
    </row>
    <row r="27" spans="1:20" ht="14.25" customHeight="1" x14ac:dyDescent="0.3">
      <c r="A27" t="s">
        <v>13411</v>
      </c>
      <c r="B27" t="s">
        <v>19</v>
      </c>
      <c r="C27" t="s">
        <v>36</v>
      </c>
      <c r="D27">
        <v>185.62</v>
      </c>
      <c r="E27">
        <v>0.16</v>
      </c>
      <c r="F27">
        <f t="shared" si="0"/>
        <v>29.699200000000001</v>
      </c>
      <c r="G27">
        <f t="shared" si="1"/>
        <v>155.92080000000001</v>
      </c>
      <c r="H27">
        <v>9</v>
      </c>
      <c r="I27" s="17">
        <v>45034</v>
      </c>
      <c r="J27" s="17">
        <v>45039</v>
      </c>
      <c r="K27" t="s">
        <v>21</v>
      </c>
      <c r="L27" t="s">
        <v>27</v>
      </c>
      <c r="M27">
        <v>23.12</v>
      </c>
      <c r="N27" t="s">
        <v>48</v>
      </c>
    </row>
    <row r="28" spans="1:20" ht="14.25" customHeight="1" x14ac:dyDescent="0.3">
      <c r="A28" t="s">
        <v>12205</v>
      </c>
      <c r="B28" t="s">
        <v>19</v>
      </c>
      <c r="C28" t="s">
        <v>36</v>
      </c>
      <c r="D28">
        <v>190.18</v>
      </c>
      <c r="E28">
        <v>0.42</v>
      </c>
      <c r="F28">
        <f t="shared" si="0"/>
        <v>79.875600000000006</v>
      </c>
      <c r="G28">
        <f t="shared" si="1"/>
        <v>110.3044</v>
      </c>
      <c r="H28">
        <v>9</v>
      </c>
      <c r="I28" s="17">
        <v>44934</v>
      </c>
      <c r="J28" s="17">
        <v>44941</v>
      </c>
      <c r="K28" t="s">
        <v>31</v>
      </c>
      <c r="L28" t="s">
        <v>22</v>
      </c>
      <c r="M28">
        <v>42.64</v>
      </c>
      <c r="N28" t="s">
        <v>17</v>
      </c>
    </row>
    <row r="29" spans="1:20" ht="14.25" customHeight="1" x14ac:dyDescent="0.3">
      <c r="A29" t="s">
        <v>12565</v>
      </c>
      <c r="B29" t="s">
        <v>41</v>
      </c>
      <c r="C29" t="s">
        <v>26</v>
      </c>
      <c r="D29">
        <v>190.2</v>
      </c>
      <c r="E29">
        <v>0.14000000000000001</v>
      </c>
      <c r="F29">
        <f t="shared" si="0"/>
        <v>26.628</v>
      </c>
      <c r="G29">
        <f t="shared" si="1"/>
        <v>163.572</v>
      </c>
      <c r="H29">
        <v>9</v>
      </c>
      <c r="I29" s="17">
        <v>45045</v>
      </c>
      <c r="J29" s="17">
        <v>45050</v>
      </c>
      <c r="K29" t="s">
        <v>15</v>
      </c>
      <c r="L29" t="s">
        <v>22</v>
      </c>
      <c r="M29">
        <v>37.549999999999997</v>
      </c>
      <c r="N29" t="s">
        <v>34</v>
      </c>
    </row>
    <row r="30" spans="1:20" ht="14.25" customHeight="1" x14ac:dyDescent="0.3">
      <c r="A30" t="s">
        <v>7918</v>
      </c>
      <c r="B30" t="s">
        <v>41</v>
      </c>
      <c r="C30" t="s">
        <v>20</v>
      </c>
      <c r="D30">
        <v>191.28</v>
      </c>
      <c r="E30">
        <v>0.08</v>
      </c>
      <c r="F30">
        <f t="shared" si="0"/>
        <v>15.3024</v>
      </c>
      <c r="G30">
        <f t="shared" si="1"/>
        <v>175.9776</v>
      </c>
      <c r="H30">
        <v>9</v>
      </c>
      <c r="I30" s="17">
        <v>45651</v>
      </c>
      <c r="J30" s="17">
        <v>45658</v>
      </c>
      <c r="K30" t="s">
        <v>31</v>
      </c>
      <c r="L30" t="s">
        <v>22</v>
      </c>
      <c r="M30">
        <v>20.84</v>
      </c>
      <c r="N30" t="s">
        <v>34</v>
      </c>
    </row>
    <row r="31" spans="1:20" ht="14.25" customHeight="1" x14ac:dyDescent="0.3">
      <c r="A31" t="s">
        <v>14048</v>
      </c>
      <c r="B31" t="s">
        <v>13</v>
      </c>
      <c r="C31" t="s">
        <v>20</v>
      </c>
      <c r="D31">
        <v>192.66</v>
      </c>
      <c r="E31">
        <v>0.23</v>
      </c>
      <c r="F31">
        <f t="shared" si="0"/>
        <v>44.311799999999998</v>
      </c>
      <c r="G31">
        <f t="shared" si="1"/>
        <v>148.34819999999999</v>
      </c>
      <c r="H31">
        <v>9</v>
      </c>
      <c r="I31" s="17">
        <v>45295</v>
      </c>
      <c r="J31" s="17">
        <v>45300</v>
      </c>
      <c r="K31" t="s">
        <v>21</v>
      </c>
      <c r="L31" t="s">
        <v>16</v>
      </c>
      <c r="M31">
        <v>54.73</v>
      </c>
      <c r="N31" t="s">
        <v>28</v>
      </c>
    </row>
    <row r="32" spans="1:20" ht="14.25" customHeight="1" x14ac:dyDescent="0.3">
      <c r="A32" t="s">
        <v>1497</v>
      </c>
      <c r="B32" t="s">
        <v>13</v>
      </c>
      <c r="C32" t="s">
        <v>36</v>
      </c>
      <c r="D32">
        <v>192.96</v>
      </c>
      <c r="E32">
        <v>0.15</v>
      </c>
      <c r="F32">
        <f t="shared" si="0"/>
        <v>28.943999999999999</v>
      </c>
      <c r="G32">
        <f t="shared" si="1"/>
        <v>164.01600000000002</v>
      </c>
      <c r="H32">
        <v>9</v>
      </c>
      <c r="I32" s="17">
        <v>44968</v>
      </c>
      <c r="J32" s="17">
        <v>44972</v>
      </c>
      <c r="K32" t="s">
        <v>21</v>
      </c>
      <c r="L32" t="s">
        <v>22</v>
      </c>
      <c r="M32">
        <v>30.52</v>
      </c>
      <c r="N32" t="s">
        <v>48</v>
      </c>
    </row>
    <row r="33" spans="1:14" ht="14.25" customHeight="1" x14ac:dyDescent="0.3">
      <c r="A33" t="s">
        <v>10702</v>
      </c>
      <c r="B33" t="s">
        <v>19</v>
      </c>
      <c r="C33" t="s">
        <v>36</v>
      </c>
      <c r="D33">
        <v>193.06</v>
      </c>
      <c r="E33">
        <v>0.47</v>
      </c>
      <c r="F33">
        <f t="shared" si="0"/>
        <v>90.738199999999992</v>
      </c>
      <c r="G33">
        <f t="shared" si="1"/>
        <v>102.32180000000001</v>
      </c>
      <c r="H33">
        <v>9</v>
      </c>
      <c r="I33" s="17">
        <v>45461</v>
      </c>
      <c r="J33" s="17">
        <v>45466</v>
      </c>
      <c r="K33" t="s">
        <v>31</v>
      </c>
      <c r="L33" t="s">
        <v>22</v>
      </c>
      <c r="M33">
        <v>46.57</v>
      </c>
      <c r="N33" t="s">
        <v>28</v>
      </c>
    </row>
    <row r="34" spans="1:14" ht="14.25" customHeight="1" x14ac:dyDescent="0.3">
      <c r="A34" t="s">
        <v>3634</v>
      </c>
      <c r="B34" t="s">
        <v>19</v>
      </c>
      <c r="C34" t="s">
        <v>14</v>
      </c>
      <c r="D34">
        <v>197.45</v>
      </c>
      <c r="E34">
        <v>0.38</v>
      </c>
      <c r="F34">
        <f t="shared" si="0"/>
        <v>75.030999999999992</v>
      </c>
      <c r="G34">
        <f t="shared" si="1"/>
        <v>122.419</v>
      </c>
      <c r="H34">
        <v>9</v>
      </c>
      <c r="I34" s="17">
        <v>45053</v>
      </c>
      <c r="J34" s="17">
        <v>45059</v>
      </c>
      <c r="K34" t="s">
        <v>31</v>
      </c>
      <c r="L34" t="s">
        <v>27</v>
      </c>
      <c r="M34">
        <v>45.94</v>
      </c>
      <c r="N34" t="s">
        <v>28</v>
      </c>
    </row>
    <row r="35" spans="1:14" ht="14.25" customHeight="1" x14ac:dyDescent="0.3">
      <c r="A35" t="s">
        <v>7070</v>
      </c>
      <c r="B35" t="s">
        <v>13</v>
      </c>
      <c r="C35" t="s">
        <v>20</v>
      </c>
      <c r="D35">
        <v>197.52</v>
      </c>
      <c r="E35">
        <v>0.36</v>
      </c>
      <c r="F35">
        <f t="shared" si="0"/>
        <v>71.107200000000006</v>
      </c>
      <c r="G35">
        <f t="shared" si="1"/>
        <v>126.4128</v>
      </c>
      <c r="H35">
        <v>9</v>
      </c>
      <c r="I35" s="17">
        <v>45602</v>
      </c>
      <c r="J35" s="17">
        <v>45608</v>
      </c>
      <c r="K35" t="s">
        <v>21</v>
      </c>
      <c r="L35" t="s">
        <v>27</v>
      </c>
      <c r="M35">
        <v>17.77</v>
      </c>
      <c r="N35" t="s">
        <v>34</v>
      </c>
    </row>
    <row r="36" spans="1:14" ht="14.25" customHeight="1" x14ac:dyDescent="0.3">
      <c r="A36" t="s">
        <v>8099</v>
      </c>
      <c r="B36" t="s">
        <v>41</v>
      </c>
      <c r="C36" t="s">
        <v>33</v>
      </c>
      <c r="D36">
        <v>197.94</v>
      </c>
      <c r="E36">
        <v>0.1</v>
      </c>
      <c r="F36">
        <f t="shared" si="0"/>
        <v>19.794</v>
      </c>
      <c r="G36">
        <f t="shared" si="1"/>
        <v>178.14599999999999</v>
      </c>
      <c r="H36">
        <v>9</v>
      </c>
      <c r="I36" s="17">
        <v>45587</v>
      </c>
      <c r="J36" s="17">
        <v>45588</v>
      </c>
      <c r="K36" t="s">
        <v>15</v>
      </c>
      <c r="L36" t="s">
        <v>16</v>
      </c>
      <c r="M36">
        <v>12.74</v>
      </c>
      <c r="N36" t="s">
        <v>28</v>
      </c>
    </row>
    <row r="37" spans="1:14" ht="14.25" customHeight="1" x14ac:dyDescent="0.3">
      <c r="A37" t="s">
        <v>10080</v>
      </c>
      <c r="B37" t="s">
        <v>41</v>
      </c>
      <c r="C37" t="s">
        <v>20</v>
      </c>
      <c r="D37">
        <v>198.45</v>
      </c>
      <c r="E37">
        <v>0.49</v>
      </c>
      <c r="F37">
        <f t="shared" si="0"/>
        <v>97.240499999999997</v>
      </c>
      <c r="G37">
        <f t="shared" si="1"/>
        <v>101.20949999999999</v>
      </c>
      <c r="H37">
        <v>9</v>
      </c>
      <c r="I37" s="17">
        <v>45031</v>
      </c>
      <c r="J37" s="17">
        <v>45036</v>
      </c>
      <c r="K37" t="s">
        <v>15</v>
      </c>
      <c r="L37" t="s">
        <v>22</v>
      </c>
      <c r="M37">
        <v>34.119999999999997</v>
      </c>
      <c r="N37" t="s">
        <v>39</v>
      </c>
    </row>
    <row r="38" spans="1:14" ht="14.25" customHeight="1" x14ac:dyDescent="0.3">
      <c r="A38" t="s">
        <v>5522</v>
      </c>
      <c r="B38" t="s">
        <v>25</v>
      </c>
      <c r="C38" t="s">
        <v>26</v>
      </c>
      <c r="D38">
        <v>200.93</v>
      </c>
      <c r="E38">
        <v>0.08</v>
      </c>
      <c r="F38">
        <f t="shared" si="0"/>
        <v>16.074400000000001</v>
      </c>
      <c r="G38">
        <f t="shared" si="1"/>
        <v>184.85560000000001</v>
      </c>
      <c r="H38">
        <v>9</v>
      </c>
      <c r="I38" s="17">
        <v>45293</v>
      </c>
      <c r="J38" s="17">
        <v>45298</v>
      </c>
      <c r="K38" t="s">
        <v>31</v>
      </c>
      <c r="L38" t="s">
        <v>16</v>
      </c>
      <c r="M38">
        <v>42.73</v>
      </c>
      <c r="N38" t="s">
        <v>28</v>
      </c>
    </row>
    <row r="39" spans="1:14" ht="14.25" customHeight="1" x14ac:dyDescent="0.3">
      <c r="A39" t="s">
        <v>8025</v>
      </c>
      <c r="B39" t="s">
        <v>13</v>
      </c>
      <c r="C39" t="s">
        <v>36</v>
      </c>
      <c r="D39">
        <v>207.83</v>
      </c>
      <c r="E39">
        <v>0.38</v>
      </c>
      <c r="F39">
        <f t="shared" si="0"/>
        <v>78.975400000000008</v>
      </c>
      <c r="G39">
        <f t="shared" si="1"/>
        <v>128.8546</v>
      </c>
      <c r="H39">
        <v>9</v>
      </c>
      <c r="I39" s="17">
        <v>44966</v>
      </c>
      <c r="J39" s="17">
        <v>44973</v>
      </c>
      <c r="K39" t="s">
        <v>15</v>
      </c>
      <c r="L39" t="s">
        <v>27</v>
      </c>
      <c r="M39">
        <v>12.97</v>
      </c>
      <c r="N39" t="s">
        <v>39</v>
      </c>
    </row>
    <row r="40" spans="1:14" ht="14.25" customHeight="1" x14ac:dyDescent="0.3">
      <c r="A40" t="s">
        <v>3917</v>
      </c>
      <c r="B40" t="s">
        <v>41</v>
      </c>
      <c r="C40" t="s">
        <v>20</v>
      </c>
      <c r="D40">
        <v>218.15</v>
      </c>
      <c r="E40">
        <v>0.48</v>
      </c>
      <c r="F40">
        <f t="shared" si="0"/>
        <v>104.712</v>
      </c>
      <c r="G40">
        <f t="shared" si="1"/>
        <v>113.438</v>
      </c>
      <c r="H40">
        <v>9</v>
      </c>
      <c r="I40" s="17">
        <v>45464</v>
      </c>
      <c r="J40" s="17">
        <v>45468</v>
      </c>
      <c r="K40" t="s">
        <v>31</v>
      </c>
      <c r="L40" t="s">
        <v>22</v>
      </c>
      <c r="M40">
        <v>36.590000000000003</v>
      </c>
      <c r="N40" t="s">
        <v>28</v>
      </c>
    </row>
    <row r="41" spans="1:14" ht="14.25" customHeight="1" x14ac:dyDescent="0.3">
      <c r="A41" t="s">
        <v>12317</v>
      </c>
      <c r="B41" t="s">
        <v>13</v>
      </c>
      <c r="C41" t="s">
        <v>33</v>
      </c>
      <c r="D41">
        <v>218.46</v>
      </c>
      <c r="E41">
        <v>0.24</v>
      </c>
      <c r="F41">
        <f t="shared" si="0"/>
        <v>52.430399999999999</v>
      </c>
      <c r="G41">
        <f t="shared" si="1"/>
        <v>166.02960000000002</v>
      </c>
      <c r="H41">
        <v>9</v>
      </c>
      <c r="I41" s="17">
        <v>45441</v>
      </c>
      <c r="J41" s="17">
        <v>45445</v>
      </c>
      <c r="K41" t="s">
        <v>31</v>
      </c>
      <c r="L41" t="s">
        <v>16</v>
      </c>
      <c r="M41">
        <v>37.57</v>
      </c>
      <c r="N41" t="s">
        <v>23</v>
      </c>
    </row>
    <row r="42" spans="1:14" ht="14.25" customHeight="1" x14ac:dyDescent="0.3">
      <c r="A42" t="s">
        <v>7688</v>
      </c>
      <c r="B42" t="s">
        <v>25</v>
      </c>
      <c r="C42" t="s">
        <v>36</v>
      </c>
      <c r="D42">
        <v>220.57</v>
      </c>
      <c r="E42">
        <v>0.15</v>
      </c>
      <c r="F42">
        <f t="shared" si="0"/>
        <v>33.085499999999996</v>
      </c>
      <c r="G42">
        <f t="shared" si="1"/>
        <v>187.4845</v>
      </c>
      <c r="H42">
        <v>9</v>
      </c>
      <c r="I42" s="17">
        <v>45305</v>
      </c>
      <c r="J42" s="17">
        <v>45310</v>
      </c>
      <c r="K42" t="s">
        <v>21</v>
      </c>
      <c r="L42" t="s">
        <v>27</v>
      </c>
      <c r="M42">
        <v>22.08</v>
      </c>
      <c r="N42" t="s">
        <v>28</v>
      </c>
    </row>
    <row r="43" spans="1:14" ht="14.25" customHeight="1" x14ac:dyDescent="0.3">
      <c r="A43" t="s">
        <v>4718</v>
      </c>
      <c r="B43" t="s">
        <v>13</v>
      </c>
      <c r="C43" t="s">
        <v>26</v>
      </c>
      <c r="D43">
        <v>223.65</v>
      </c>
      <c r="E43">
        <v>0.21</v>
      </c>
      <c r="F43">
        <f t="shared" si="0"/>
        <v>46.966499999999996</v>
      </c>
      <c r="G43">
        <f t="shared" si="1"/>
        <v>176.68350000000001</v>
      </c>
      <c r="H43">
        <v>9</v>
      </c>
      <c r="I43" s="17">
        <v>45096</v>
      </c>
      <c r="J43" s="17">
        <v>45102</v>
      </c>
      <c r="K43" t="s">
        <v>15</v>
      </c>
      <c r="L43" t="s">
        <v>27</v>
      </c>
      <c r="M43">
        <v>25.6</v>
      </c>
      <c r="N43" t="s">
        <v>17</v>
      </c>
    </row>
    <row r="44" spans="1:14" ht="14.25" customHeight="1" x14ac:dyDescent="0.3">
      <c r="A44" t="s">
        <v>14227</v>
      </c>
      <c r="B44" t="s">
        <v>41</v>
      </c>
      <c r="C44" t="s">
        <v>26</v>
      </c>
      <c r="D44">
        <v>225.77</v>
      </c>
      <c r="E44">
        <v>0.49</v>
      </c>
      <c r="F44">
        <f t="shared" si="0"/>
        <v>110.62730000000001</v>
      </c>
      <c r="G44">
        <f t="shared" si="1"/>
        <v>115.1427</v>
      </c>
      <c r="H44">
        <v>9</v>
      </c>
      <c r="I44" s="17">
        <v>45388</v>
      </c>
      <c r="J44" s="17">
        <v>45390</v>
      </c>
      <c r="K44" t="s">
        <v>21</v>
      </c>
      <c r="L44" t="s">
        <v>16</v>
      </c>
      <c r="M44">
        <v>42.48</v>
      </c>
      <c r="N44" t="s">
        <v>48</v>
      </c>
    </row>
    <row r="45" spans="1:14" ht="14.25" customHeight="1" x14ac:dyDescent="0.3">
      <c r="A45" t="s">
        <v>1740</v>
      </c>
      <c r="B45" t="s">
        <v>41</v>
      </c>
      <c r="C45" t="s">
        <v>20</v>
      </c>
      <c r="D45">
        <v>228.17</v>
      </c>
      <c r="E45">
        <v>0.04</v>
      </c>
      <c r="F45">
        <f t="shared" si="0"/>
        <v>9.1267999999999994</v>
      </c>
      <c r="G45">
        <f t="shared" si="1"/>
        <v>219.04319999999998</v>
      </c>
      <c r="H45">
        <v>9</v>
      </c>
      <c r="I45" s="17">
        <v>45643</v>
      </c>
      <c r="J45" s="17">
        <v>45647</v>
      </c>
      <c r="K45" t="s">
        <v>21</v>
      </c>
      <c r="L45" t="s">
        <v>22</v>
      </c>
      <c r="M45">
        <v>28.59</v>
      </c>
      <c r="N45" t="s">
        <v>34</v>
      </c>
    </row>
    <row r="46" spans="1:14" ht="14.25" customHeight="1" x14ac:dyDescent="0.3">
      <c r="A46" t="s">
        <v>5431</v>
      </c>
      <c r="B46" t="s">
        <v>13</v>
      </c>
      <c r="C46" t="s">
        <v>20</v>
      </c>
      <c r="D46">
        <v>228.89</v>
      </c>
      <c r="E46">
        <v>0.28999999999999998</v>
      </c>
      <c r="F46">
        <f t="shared" si="0"/>
        <v>66.378099999999989</v>
      </c>
      <c r="G46">
        <f t="shared" si="1"/>
        <v>162.5119</v>
      </c>
      <c r="H46">
        <v>9</v>
      </c>
      <c r="I46" s="17">
        <v>45339</v>
      </c>
      <c r="J46" s="17">
        <v>45344</v>
      </c>
      <c r="K46" t="s">
        <v>15</v>
      </c>
      <c r="L46" t="s">
        <v>27</v>
      </c>
      <c r="M46">
        <v>59.44</v>
      </c>
      <c r="N46" t="s">
        <v>28</v>
      </c>
    </row>
    <row r="47" spans="1:14" ht="14.25" customHeight="1" x14ac:dyDescent="0.3">
      <c r="A47" t="s">
        <v>3462</v>
      </c>
      <c r="B47" t="s">
        <v>41</v>
      </c>
      <c r="C47" t="s">
        <v>20</v>
      </c>
      <c r="D47">
        <v>236.89</v>
      </c>
      <c r="E47">
        <v>0.18</v>
      </c>
      <c r="F47">
        <f t="shared" si="0"/>
        <v>42.640199999999993</v>
      </c>
      <c r="G47">
        <f t="shared" si="1"/>
        <v>194.24979999999999</v>
      </c>
      <c r="H47">
        <v>9</v>
      </c>
      <c r="I47" s="17">
        <v>45650</v>
      </c>
      <c r="J47" s="17">
        <v>45652</v>
      </c>
      <c r="K47" t="s">
        <v>21</v>
      </c>
      <c r="L47" t="s">
        <v>27</v>
      </c>
      <c r="M47">
        <v>12.98</v>
      </c>
      <c r="N47" t="s">
        <v>34</v>
      </c>
    </row>
    <row r="48" spans="1:14" ht="14.25" customHeight="1" x14ac:dyDescent="0.3">
      <c r="A48" t="s">
        <v>2621</v>
      </c>
      <c r="B48" t="s">
        <v>41</v>
      </c>
      <c r="C48" t="s">
        <v>36</v>
      </c>
      <c r="D48">
        <v>237.9</v>
      </c>
      <c r="E48">
        <v>0.27</v>
      </c>
      <c r="F48">
        <f t="shared" si="0"/>
        <v>64.233000000000004</v>
      </c>
      <c r="G48">
        <f t="shared" si="1"/>
        <v>173.667</v>
      </c>
      <c r="H48">
        <v>9</v>
      </c>
      <c r="I48" s="17">
        <v>45187</v>
      </c>
      <c r="J48" s="17">
        <v>45190</v>
      </c>
      <c r="K48" t="s">
        <v>15</v>
      </c>
      <c r="L48" t="s">
        <v>22</v>
      </c>
      <c r="M48">
        <v>25.69</v>
      </c>
      <c r="N48" t="s">
        <v>17</v>
      </c>
    </row>
    <row r="49" spans="1:14" ht="14.25" customHeight="1" x14ac:dyDescent="0.3">
      <c r="A49" t="s">
        <v>5595</v>
      </c>
      <c r="B49" t="s">
        <v>25</v>
      </c>
      <c r="C49" t="s">
        <v>33</v>
      </c>
      <c r="D49">
        <v>238.11</v>
      </c>
      <c r="E49">
        <v>0.25</v>
      </c>
      <c r="F49">
        <f t="shared" si="0"/>
        <v>59.527500000000003</v>
      </c>
      <c r="G49">
        <f t="shared" si="1"/>
        <v>178.58250000000001</v>
      </c>
      <c r="H49">
        <v>9</v>
      </c>
      <c r="I49" s="17">
        <v>45071</v>
      </c>
      <c r="J49" s="17">
        <v>45076</v>
      </c>
      <c r="K49" t="s">
        <v>31</v>
      </c>
      <c r="L49" t="s">
        <v>22</v>
      </c>
      <c r="M49">
        <v>42.58</v>
      </c>
      <c r="N49" t="s">
        <v>34</v>
      </c>
    </row>
    <row r="50" spans="1:14" ht="14.25" customHeight="1" x14ac:dyDescent="0.3">
      <c r="A50" t="s">
        <v>4264</v>
      </c>
      <c r="B50" t="s">
        <v>25</v>
      </c>
      <c r="C50" t="s">
        <v>20</v>
      </c>
      <c r="D50">
        <v>242.27</v>
      </c>
      <c r="E50">
        <v>0.2</v>
      </c>
      <c r="F50">
        <f t="shared" si="0"/>
        <v>48.454000000000008</v>
      </c>
      <c r="G50">
        <f t="shared" si="1"/>
        <v>193.816</v>
      </c>
      <c r="H50">
        <v>9</v>
      </c>
      <c r="I50" s="17">
        <v>45348</v>
      </c>
      <c r="J50" s="17">
        <v>45354</v>
      </c>
      <c r="K50" t="s">
        <v>21</v>
      </c>
      <c r="L50" t="s">
        <v>16</v>
      </c>
      <c r="M50">
        <v>14.27</v>
      </c>
      <c r="N50" t="s">
        <v>17</v>
      </c>
    </row>
    <row r="51" spans="1:14" ht="14.25" customHeight="1" x14ac:dyDescent="0.3">
      <c r="A51" t="s">
        <v>12826</v>
      </c>
      <c r="B51" t="s">
        <v>13</v>
      </c>
      <c r="C51" t="s">
        <v>14</v>
      </c>
      <c r="D51">
        <v>242.61</v>
      </c>
      <c r="E51">
        <v>0.14000000000000001</v>
      </c>
      <c r="F51">
        <f t="shared" si="0"/>
        <v>33.965400000000002</v>
      </c>
      <c r="G51">
        <f t="shared" si="1"/>
        <v>208.64460000000003</v>
      </c>
      <c r="H51">
        <v>9</v>
      </c>
      <c r="I51" s="17">
        <v>45213</v>
      </c>
      <c r="J51" s="17">
        <v>45219</v>
      </c>
      <c r="K51" t="s">
        <v>15</v>
      </c>
      <c r="L51" t="s">
        <v>22</v>
      </c>
      <c r="M51">
        <v>36.36</v>
      </c>
      <c r="N51" t="s">
        <v>17</v>
      </c>
    </row>
    <row r="52" spans="1:14" ht="14.25" customHeight="1" x14ac:dyDescent="0.3">
      <c r="A52" t="s">
        <v>11541</v>
      </c>
      <c r="B52" t="s">
        <v>25</v>
      </c>
      <c r="C52" t="s">
        <v>26</v>
      </c>
      <c r="D52">
        <v>248.17</v>
      </c>
      <c r="E52">
        <v>0.3</v>
      </c>
      <c r="F52">
        <f t="shared" si="0"/>
        <v>74.450999999999993</v>
      </c>
      <c r="G52">
        <f t="shared" si="1"/>
        <v>173.71899999999999</v>
      </c>
      <c r="H52">
        <v>9</v>
      </c>
      <c r="I52" s="17">
        <v>45418</v>
      </c>
      <c r="J52" s="17">
        <v>45423</v>
      </c>
      <c r="K52" t="s">
        <v>15</v>
      </c>
      <c r="L52" t="s">
        <v>22</v>
      </c>
      <c r="M52">
        <v>31.41</v>
      </c>
      <c r="N52" t="s">
        <v>39</v>
      </c>
    </row>
    <row r="53" spans="1:14" ht="14.25" customHeight="1" x14ac:dyDescent="0.3">
      <c r="A53" t="s">
        <v>14393</v>
      </c>
      <c r="B53" t="s">
        <v>25</v>
      </c>
      <c r="C53" t="s">
        <v>26</v>
      </c>
      <c r="D53">
        <v>250.18</v>
      </c>
      <c r="E53">
        <v>0.01</v>
      </c>
      <c r="F53">
        <f t="shared" si="0"/>
        <v>2.5018000000000002</v>
      </c>
      <c r="G53">
        <f t="shared" si="1"/>
        <v>247.6782</v>
      </c>
      <c r="H53">
        <v>9</v>
      </c>
      <c r="I53" s="17">
        <v>45636</v>
      </c>
      <c r="J53" s="17">
        <v>45642</v>
      </c>
      <c r="K53" t="s">
        <v>31</v>
      </c>
      <c r="L53" t="s">
        <v>27</v>
      </c>
      <c r="M53">
        <v>47.23</v>
      </c>
      <c r="N53" t="s">
        <v>48</v>
      </c>
    </row>
    <row r="54" spans="1:14" ht="14.25" customHeight="1" x14ac:dyDescent="0.3">
      <c r="A54" t="s">
        <v>10412</v>
      </c>
      <c r="B54" t="s">
        <v>25</v>
      </c>
      <c r="C54" t="s">
        <v>26</v>
      </c>
      <c r="D54">
        <v>250.42</v>
      </c>
      <c r="E54">
        <v>0.1</v>
      </c>
      <c r="F54">
        <f t="shared" si="0"/>
        <v>25.042000000000002</v>
      </c>
      <c r="G54">
        <f t="shared" si="1"/>
        <v>225.37799999999999</v>
      </c>
      <c r="H54">
        <v>9</v>
      </c>
      <c r="I54" s="17">
        <v>45523</v>
      </c>
      <c r="J54" s="17">
        <v>45528</v>
      </c>
      <c r="K54" t="s">
        <v>21</v>
      </c>
      <c r="L54" t="s">
        <v>16</v>
      </c>
      <c r="M54">
        <v>56.98</v>
      </c>
      <c r="N54" t="s">
        <v>23</v>
      </c>
    </row>
    <row r="55" spans="1:14" ht="14.25" customHeight="1" x14ac:dyDescent="0.3">
      <c r="A55" t="s">
        <v>9316</v>
      </c>
      <c r="B55" t="s">
        <v>41</v>
      </c>
      <c r="C55" t="s">
        <v>14</v>
      </c>
      <c r="D55">
        <v>254.85</v>
      </c>
      <c r="E55">
        <v>0.5</v>
      </c>
      <c r="F55">
        <f t="shared" si="0"/>
        <v>127.425</v>
      </c>
      <c r="G55">
        <f t="shared" si="1"/>
        <v>127.425</v>
      </c>
      <c r="H55">
        <v>9</v>
      </c>
      <c r="I55" s="17">
        <v>45272</v>
      </c>
      <c r="J55" s="17">
        <v>45276</v>
      </c>
      <c r="K55" t="s">
        <v>15</v>
      </c>
      <c r="L55" t="s">
        <v>16</v>
      </c>
      <c r="M55">
        <v>22.36</v>
      </c>
      <c r="N55" t="s">
        <v>23</v>
      </c>
    </row>
    <row r="56" spans="1:14" ht="14.25" customHeight="1" x14ac:dyDescent="0.3">
      <c r="A56" t="s">
        <v>10275</v>
      </c>
      <c r="B56" t="s">
        <v>19</v>
      </c>
      <c r="C56" t="s">
        <v>20</v>
      </c>
      <c r="D56">
        <v>255.16</v>
      </c>
      <c r="E56">
        <v>0.39</v>
      </c>
      <c r="F56">
        <f t="shared" si="0"/>
        <v>99.5124</v>
      </c>
      <c r="G56">
        <f t="shared" si="1"/>
        <v>155.64760000000001</v>
      </c>
      <c r="H56">
        <v>9</v>
      </c>
      <c r="I56" s="17">
        <v>45028</v>
      </c>
      <c r="J56" s="17">
        <v>45032</v>
      </c>
      <c r="K56" t="s">
        <v>15</v>
      </c>
      <c r="L56" t="s">
        <v>27</v>
      </c>
      <c r="M56">
        <v>42.49</v>
      </c>
      <c r="N56" t="s">
        <v>17</v>
      </c>
    </row>
    <row r="57" spans="1:14" ht="14.25" customHeight="1" x14ac:dyDescent="0.3">
      <c r="A57" t="s">
        <v>5132</v>
      </c>
      <c r="B57" t="s">
        <v>13</v>
      </c>
      <c r="C57" t="s">
        <v>26</v>
      </c>
      <c r="D57">
        <v>274.94</v>
      </c>
      <c r="E57">
        <v>0.21</v>
      </c>
      <c r="F57">
        <f t="shared" si="0"/>
        <v>57.737399999999994</v>
      </c>
      <c r="G57">
        <f t="shared" si="1"/>
        <v>217.20260000000002</v>
      </c>
      <c r="H57">
        <v>9</v>
      </c>
      <c r="I57" s="17">
        <v>44985</v>
      </c>
      <c r="J57" s="17">
        <v>44989</v>
      </c>
      <c r="K57" t="s">
        <v>15</v>
      </c>
      <c r="L57" t="s">
        <v>16</v>
      </c>
      <c r="M57">
        <v>57.21</v>
      </c>
      <c r="N57" t="s">
        <v>28</v>
      </c>
    </row>
    <row r="58" spans="1:14" ht="14.25" customHeight="1" x14ac:dyDescent="0.3">
      <c r="A58" t="s">
        <v>7048</v>
      </c>
      <c r="B58" t="s">
        <v>13</v>
      </c>
      <c r="C58" t="s">
        <v>33</v>
      </c>
      <c r="D58">
        <v>275.07</v>
      </c>
      <c r="E58">
        <v>0.49</v>
      </c>
      <c r="F58">
        <f t="shared" si="0"/>
        <v>134.7843</v>
      </c>
      <c r="G58">
        <f t="shared" si="1"/>
        <v>140.28569999999999</v>
      </c>
      <c r="H58">
        <v>9</v>
      </c>
      <c r="I58" s="17">
        <v>45015</v>
      </c>
      <c r="J58" s="17">
        <v>45021</v>
      </c>
      <c r="K58" t="s">
        <v>15</v>
      </c>
      <c r="L58" t="s">
        <v>22</v>
      </c>
      <c r="M58">
        <v>20.67</v>
      </c>
      <c r="N58" t="s">
        <v>23</v>
      </c>
    </row>
    <row r="59" spans="1:14" ht="14.25" customHeight="1" x14ac:dyDescent="0.3">
      <c r="A59" t="s">
        <v>11747</v>
      </c>
      <c r="B59" t="s">
        <v>13</v>
      </c>
      <c r="C59" t="s">
        <v>20</v>
      </c>
      <c r="D59">
        <v>275.79000000000002</v>
      </c>
      <c r="E59">
        <v>0.41</v>
      </c>
      <c r="F59">
        <f t="shared" si="0"/>
        <v>113.07389999999999</v>
      </c>
      <c r="G59">
        <f t="shared" si="1"/>
        <v>162.71610000000004</v>
      </c>
      <c r="H59">
        <v>9</v>
      </c>
      <c r="I59" s="17">
        <v>45219</v>
      </c>
      <c r="J59" s="17">
        <v>45221</v>
      </c>
      <c r="K59" t="s">
        <v>31</v>
      </c>
      <c r="L59" t="s">
        <v>16</v>
      </c>
      <c r="M59">
        <v>49.83</v>
      </c>
      <c r="N59" t="s">
        <v>48</v>
      </c>
    </row>
    <row r="60" spans="1:14" ht="14.25" customHeight="1" x14ac:dyDescent="0.3">
      <c r="A60" t="s">
        <v>4335</v>
      </c>
      <c r="B60" t="s">
        <v>41</v>
      </c>
      <c r="C60" t="s">
        <v>14</v>
      </c>
      <c r="D60">
        <v>276.60000000000002</v>
      </c>
      <c r="E60">
        <v>0.06</v>
      </c>
      <c r="F60">
        <f t="shared" si="0"/>
        <v>16.596</v>
      </c>
      <c r="G60">
        <f t="shared" si="1"/>
        <v>260.00400000000002</v>
      </c>
      <c r="H60">
        <v>9</v>
      </c>
      <c r="I60" s="17">
        <v>45605</v>
      </c>
      <c r="J60" s="17">
        <v>45607</v>
      </c>
      <c r="K60" t="s">
        <v>21</v>
      </c>
      <c r="L60" t="s">
        <v>27</v>
      </c>
      <c r="M60">
        <v>41.83</v>
      </c>
      <c r="N60" t="s">
        <v>34</v>
      </c>
    </row>
    <row r="61" spans="1:14" ht="14.25" customHeight="1" x14ac:dyDescent="0.3">
      <c r="A61" t="s">
        <v>830</v>
      </c>
      <c r="B61" t="s">
        <v>13</v>
      </c>
      <c r="C61" t="s">
        <v>26</v>
      </c>
      <c r="D61">
        <v>276.98</v>
      </c>
      <c r="E61">
        <v>0.32</v>
      </c>
      <c r="F61">
        <f t="shared" si="0"/>
        <v>88.633600000000001</v>
      </c>
      <c r="G61">
        <f t="shared" si="1"/>
        <v>188.34640000000002</v>
      </c>
      <c r="H61">
        <v>9</v>
      </c>
      <c r="I61" s="17">
        <v>45326</v>
      </c>
      <c r="J61" s="17">
        <v>45328</v>
      </c>
      <c r="K61" t="s">
        <v>31</v>
      </c>
      <c r="L61" t="s">
        <v>27</v>
      </c>
      <c r="M61">
        <v>82.99</v>
      </c>
      <c r="N61" t="s">
        <v>28</v>
      </c>
    </row>
    <row r="62" spans="1:14" ht="14.25" customHeight="1" x14ac:dyDescent="0.3">
      <c r="A62" t="s">
        <v>546</v>
      </c>
      <c r="B62" t="s">
        <v>41</v>
      </c>
      <c r="C62" t="s">
        <v>20</v>
      </c>
      <c r="D62">
        <v>278.55</v>
      </c>
      <c r="E62">
        <v>0.32</v>
      </c>
      <c r="F62">
        <f t="shared" si="0"/>
        <v>89.13600000000001</v>
      </c>
      <c r="G62">
        <f t="shared" si="1"/>
        <v>189.41399999999999</v>
      </c>
      <c r="H62">
        <v>9</v>
      </c>
      <c r="I62" s="17">
        <v>45308</v>
      </c>
      <c r="J62" s="17">
        <v>45311</v>
      </c>
      <c r="K62" t="s">
        <v>21</v>
      </c>
      <c r="L62" t="s">
        <v>22</v>
      </c>
      <c r="M62">
        <v>76.64</v>
      </c>
      <c r="N62" t="s">
        <v>34</v>
      </c>
    </row>
    <row r="63" spans="1:14" ht="14.25" customHeight="1" x14ac:dyDescent="0.3">
      <c r="A63" t="s">
        <v>5874</v>
      </c>
      <c r="B63" t="s">
        <v>25</v>
      </c>
      <c r="C63" t="s">
        <v>14</v>
      </c>
      <c r="D63">
        <v>279.97000000000003</v>
      </c>
      <c r="E63">
        <v>7.0000000000000007E-2</v>
      </c>
      <c r="F63">
        <f t="shared" si="0"/>
        <v>19.597900000000003</v>
      </c>
      <c r="G63">
        <f t="shared" si="1"/>
        <v>260.37210000000005</v>
      </c>
      <c r="H63">
        <v>9</v>
      </c>
      <c r="I63" s="17">
        <v>45193</v>
      </c>
      <c r="J63" s="17">
        <v>45199</v>
      </c>
      <c r="K63" t="s">
        <v>31</v>
      </c>
      <c r="L63" t="s">
        <v>27</v>
      </c>
      <c r="M63">
        <v>79.63</v>
      </c>
      <c r="N63" t="s">
        <v>28</v>
      </c>
    </row>
    <row r="64" spans="1:14" ht="14.25" customHeight="1" x14ac:dyDescent="0.3">
      <c r="A64" t="s">
        <v>7051</v>
      </c>
      <c r="B64" t="s">
        <v>41</v>
      </c>
      <c r="C64" t="s">
        <v>14</v>
      </c>
      <c r="D64">
        <v>280.8</v>
      </c>
      <c r="E64">
        <v>0.43</v>
      </c>
      <c r="F64">
        <f t="shared" si="0"/>
        <v>120.744</v>
      </c>
      <c r="G64">
        <f t="shared" si="1"/>
        <v>160.05600000000001</v>
      </c>
      <c r="H64">
        <v>9</v>
      </c>
      <c r="I64" s="17">
        <v>45243</v>
      </c>
      <c r="J64" s="17">
        <v>45247</v>
      </c>
      <c r="K64" t="s">
        <v>31</v>
      </c>
      <c r="L64" t="s">
        <v>22</v>
      </c>
      <c r="M64">
        <v>82.54</v>
      </c>
      <c r="N64" t="s">
        <v>39</v>
      </c>
    </row>
    <row r="65" spans="1:14" ht="14.25" customHeight="1" x14ac:dyDescent="0.3">
      <c r="A65" t="s">
        <v>11602</v>
      </c>
      <c r="B65" t="s">
        <v>41</v>
      </c>
      <c r="C65" t="s">
        <v>26</v>
      </c>
      <c r="D65">
        <v>281.25</v>
      </c>
      <c r="E65">
        <v>0.46</v>
      </c>
      <c r="F65">
        <f t="shared" si="0"/>
        <v>129.375</v>
      </c>
      <c r="G65">
        <f t="shared" si="1"/>
        <v>151.875</v>
      </c>
      <c r="H65">
        <v>9</v>
      </c>
      <c r="I65" s="17">
        <v>45125</v>
      </c>
      <c r="J65" s="17">
        <v>45129</v>
      </c>
      <c r="K65" t="s">
        <v>31</v>
      </c>
      <c r="L65" t="s">
        <v>16</v>
      </c>
      <c r="M65">
        <v>29.57</v>
      </c>
      <c r="N65" t="s">
        <v>17</v>
      </c>
    </row>
    <row r="66" spans="1:14" ht="14.25" customHeight="1" x14ac:dyDescent="0.3">
      <c r="A66" t="s">
        <v>13258</v>
      </c>
      <c r="B66" t="s">
        <v>25</v>
      </c>
      <c r="C66" t="s">
        <v>33</v>
      </c>
      <c r="D66">
        <v>282.91000000000003</v>
      </c>
      <c r="E66">
        <v>0.31</v>
      </c>
      <c r="F66">
        <f t="shared" ref="F66:F129" si="2">D66*E66</f>
        <v>87.702100000000002</v>
      </c>
      <c r="G66">
        <f t="shared" ref="G66:G129" si="3">D66-F66</f>
        <v>195.20790000000002</v>
      </c>
      <c r="H66">
        <v>9</v>
      </c>
      <c r="I66" s="17">
        <v>45578</v>
      </c>
      <c r="J66" s="17">
        <v>45581</v>
      </c>
      <c r="K66" t="s">
        <v>31</v>
      </c>
      <c r="L66" t="s">
        <v>22</v>
      </c>
      <c r="M66">
        <v>43.44</v>
      </c>
      <c r="N66" t="s">
        <v>48</v>
      </c>
    </row>
    <row r="67" spans="1:14" ht="14.25" customHeight="1" x14ac:dyDescent="0.3">
      <c r="A67" t="s">
        <v>4164</v>
      </c>
      <c r="B67" t="s">
        <v>25</v>
      </c>
      <c r="C67" t="s">
        <v>33</v>
      </c>
      <c r="D67">
        <v>290.95</v>
      </c>
      <c r="E67">
        <v>0.37</v>
      </c>
      <c r="F67">
        <f t="shared" si="2"/>
        <v>107.6515</v>
      </c>
      <c r="G67">
        <f t="shared" si="3"/>
        <v>183.29849999999999</v>
      </c>
      <c r="H67">
        <v>9</v>
      </c>
      <c r="I67" s="17">
        <v>45335</v>
      </c>
      <c r="J67" s="17">
        <v>45336</v>
      </c>
      <c r="K67" t="s">
        <v>21</v>
      </c>
      <c r="L67" t="s">
        <v>27</v>
      </c>
      <c r="M67">
        <v>56.84</v>
      </c>
      <c r="N67" t="s">
        <v>39</v>
      </c>
    </row>
    <row r="68" spans="1:14" ht="14.25" customHeight="1" x14ac:dyDescent="0.3">
      <c r="A68" t="s">
        <v>2728</v>
      </c>
      <c r="B68" t="s">
        <v>41</v>
      </c>
      <c r="C68" t="s">
        <v>14</v>
      </c>
      <c r="D68">
        <v>292.17</v>
      </c>
      <c r="E68">
        <v>0.32</v>
      </c>
      <c r="F68">
        <f t="shared" si="2"/>
        <v>93.494400000000013</v>
      </c>
      <c r="G68">
        <f t="shared" si="3"/>
        <v>198.6756</v>
      </c>
      <c r="H68">
        <v>9</v>
      </c>
      <c r="I68" s="17">
        <v>45535</v>
      </c>
      <c r="J68" s="17">
        <v>45536</v>
      </c>
      <c r="K68" t="s">
        <v>15</v>
      </c>
      <c r="L68" t="s">
        <v>16</v>
      </c>
      <c r="M68">
        <v>15.3</v>
      </c>
      <c r="N68" t="s">
        <v>17</v>
      </c>
    </row>
    <row r="69" spans="1:14" ht="14.25" customHeight="1" x14ac:dyDescent="0.3">
      <c r="A69" t="s">
        <v>466</v>
      </c>
      <c r="B69" t="s">
        <v>19</v>
      </c>
      <c r="C69" t="s">
        <v>36</v>
      </c>
      <c r="D69">
        <v>292.56</v>
      </c>
      <c r="E69">
        <v>0.47</v>
      </c>
      <c r="F69">
        <f t="shared" si="2"/>
        <v>137.50319999999999</v>
      </c>
      <c r="G69">
        <f t="shared" si="3"/>
        <v>155.05680000000001</v>
      </c>
      <c r="H69">
        <v>9</v>
      </c>
      <c r="I69" s="17">
        <v>45085</v>
      </c>
      <c r="J69" s="17">
        <v>45088</v>
      </c>
      <c r="K69" t="s">
        <v>21</v>
      </c>
      <c r="L69" t="s">
        <v>22</v>
      </c>
      <c r="M69">
        <v>45.46</v>
      </c>
      <c r="N69" t="s">
        <v>39</v>
      </c>
    </row>
    <row r="70" spans="1:14" ht="14.25" customHeight="1" x14ac:dyDescent="0.3">
      <c r="A70" t="s">
        <v>4475</v>
      </c>
      <c r="B70" t="s">
        <v>25</v>
      </c>
      <c r="C70" t="s">
        <v>33</v>
      </c>
      <c r="D70">
        <v>296.2</v>
      </c>
      <c r="E70">
        <v>0.39</v>
      </c>
      <c r="F70">
        <f t="shared" si="2"/>
        <v>115.518</v>
      </c>
      <c r="G70">
        <f t="shared" si="3"/>
        <v>180.68199999999999</v>
      </c>
      <c r="H70">
        <v>9</v>
      </c>
      <c r="I70" s="17">
        <v>45032</v>
      </c>
      <c r="J70" s="17">
        <v>45035</v>
      </c>
      <c r="K70" t="s">
        <v>21</v>
      </c>
      <c r="L70" t="s">
        <v>22</v>
      </c>
      <c r="M70">
        <v>54.75</v>
      </c>
      <c r="N70" t="s">
        <v>17</v>
      </c>
    </row>
    <row r="71" spans="1:14" ht="14.25" customHeight="1" x14ac:dyDescent="0.3">
      <c r="A71" t="s">
        <v>13913</v>
      </c>
      <c r="B71" t="s">
        <v>41</v>
      </c>
      <c r="C71" t="s">
        <v>14</v>
      </c>
      <c r="D71">
        <v>303.5</v>
      </c>
      <c r="E71">
        <v>0.08</v>
      </c>
      <c r="F71">
        <f t="shared" si="2"/>
        <v>24.28</v>
      </c>
      <c r="G71">
        <f t="shared" si="3"/>
        <v>279.22000000000003</v>
      </c>
      <c r="H71">
        <v>9</v>
      </c>
      <c r="I71" s="17">
        <v>45144</v>
      </c>
      <c r="J71" s="17">
        <v>45145</v>
      </c>
      <c r="K71" t="s">
        <v>21</v>
      </c>
      <c r="L71" t="s">
        <v>27</v>
      </c>
      <c r="M71">
        <v>77.19</v>
      </c>
      <c r="N71" t="s">
        <v>48</v>
      </c>
    </row>
    <row r="72" spans="1:14" ht="14.25" customHeight="1" x14ac:dyDescent="0.3">
      <c r="A72" t="s">
        <v>1205</v>
      </c>
      <c r="B72" t="s">
        <v>13</v>
      </c>
      <c r="C72" t="s">
        <v>36</v>
      </c>
      <c r="D72">
        <v>303.52</v>
      </c>
      <c r="E72">
        <v>0.14000000000000001</v>
      </c>
      <c r="F72">
        <f t="shared" si="2"/>
        <v>42.492800000000003</v>
      </c>
      <c r="G72">
        <f t="shared" si="3"/>
        <v>261.02719999999999</v>
      </c>
      <c r="H72">
        <v>9</v>
      </c>
      <c r="I72" s="17">
        <v>45347</v>
      </c>
      <c r="J72" s="17">
        <v>45352</v>
      </c>
      <c r="K72" t="s">
        <v>31</v>
      </c>
      <c r="L72" t="s">
        <v>16</v>
      </c>
      <c r="M72">
        <v>36.82</v>
      </c>
      <c r="N72" t="s">
        <v>28</v>
      </c>
    </row>
    <row r="73" spans="1:14" ht="14.25" customHeight="1" x14ac:dyDescent="0.3">
      <c r="A73" t="s">
        <v>3156</v>
      </c>
      <c r="B73" t="s">
        <v>13</v>
      </c>
      <c r="C73" t="s">
        <v>36</v>
      </c>
      <c r="D73">
        <v>303.99</v>
      </c>
      <c r="E73">
        <v>0.26</v>
      </c>
      <c r="F73">
        <f t="shared" si="2"/>
        <v>79.037400000000005</v>
      </c>
      <c r="G73">
        <f t="shared" si="3"/>
        <v>224.95260000000002</v>
      </c>
      <c r="H73">
        <v>9</v>
      </c>
      <c r="I73" s="17">
        <v>45013</v>
      </c>
      <c r="J73" s="17">
        <v>45014</v>
      </c>
      <c r="K73" t="s">
        <v>31</v>
      </c>
      <c r="L73" t="s">
        <v>22</v>
      </c>
      <c r="M73">
        <v>29.1</v>
      </c>
      <c r="N73" t="s">
        <v>28</v>
      </c>
    </row>
    <row r="74" spans="1:14" ht="14.25" customHeight="1" x14ac:dyDescent="0.3">
      <c r="A74" t="s">
        <v>4966</v>
      </c>
      <c r="B74" t="s">
        <v>19</v>
      </c>
      <c r="C74" t="s">
        <v>26</v>
      </c>
      <c r="D74">
        <v>304.14999999999998</v>
      </c>
      <c r="E74">
        <v>0.05</v>
      </c>
      <c r="F74">
        <f t="shared" si="2"/>
        <v>15.2075</v>
      </c>
      <c r="G74">
        <f t="shared" si="3"/>
        <v>288.9425</v>
      </c>
      <c r="H74">
        <v>9</v>
      </c>
      <c r="I74" s="17">
        <v>45485</v>
      </c>
      <c r="J74" s="17">
        <v>45487</v>
      </c>
      <c r="K74" t="s">
        <v>21</v>
      </c>
      <c r="L74" t="s">
        <v>27</v>
      </c>
      <c r="M74">
        <v>70.459999999999994</v>
      </c>
      <c r="N74" t="s">
        <v>34</v>
      </c>
    </row>
    <row r="75" spans="1:14" ht="14.25" customHeight="1" x14ac:dyDescent="0.3">
      <c r="A75" t="s">
        <v>6667</v>
      </c>
      <c r="B75" t="s">
        <v>19</v>
      </c>
      <c r="C75" t="s">
        <v>20</v>
      </c>
      <c r="D75">
        <v>308.98</v>
      </c>
      <c r="E75">
        <v>0.31</v>
      </c>
      <c r="F75">
        <f t="shared" si="2"/>
        <v>95.783799999999999</v>
      </c>
      <c r="G75">
        <f t="shared" si="3"/>
        <v>213.19620000000003</v>
      </c>
      <c r="H75">
        <v>9</v>
      </c>
      <c r="I75" s="17">
        <v>45151</v>
      </c>
      <c r="J75" s="17">
        <v>45153</v>
      </c>
      <c r="K75" t="s">
        <v>31</v>
      </c>
      <c r="L75" t="s">
        <v>22</v>
      </c>
      <c r="M75">
        <v>35.72</v>
      </c>
      <c r="N75" t="s">
        <v>17</v>
      </c>
    </row>
    <row r="76" spans="1:14" ht="14.25" customHeight="1" x14ac:dyDescent="0.3">
      <c r="A76" t="s">
        <v>11540</v>
      </c>
      <c r="B76" t="s">
        <v>13</v>
      </c>
      <c r="C76" t="s">
        <v>26</v>
      </c>
      <c r="D76">
        <v>312.81</v>
      </c>
      <c r="E76">
        <v>0.45</v>
      </c>
      <c r="F76">
        <f t="shared" si="2"/>
        <v>140.7645</v>
      </c>
      <c r="G76">
        <f t="shared" si="3"/>
        <v>172.0455</v>
      </c>
      <c r="H76">
        <v>9</v>
      </c>
      <c r="I76" s="17">
        <v>45325</v>
      </c>
      <c r="J76" s="17">
        <v>45330</v>
      </c>
      <c r="K76" t="s">
        <v>15</v>
      </c>
      <c r="L76" t="s">
        <v>27</v>
      </c>
      <c r="M76">
        <v>48.19</v>
      </c>
      <c r="N76" t="s">
        <v>39</v>
      </c>
    </row>
    <row r="77" spans="1:14" ht="14.25" customHeight="1" x14ac:dyDescent="0.3">
      <c r="A77" t="s">
        <v>10318</v>
      </c>
      <c r="B77" t="s">
        <v>41</v>
      </c>
      <c r="C77" t="s">
        <v>36</v>
      </c>
      <c r="D77">
        <v>314.06</v>
      </c>
      <c r="E77">
        <v>0.09</v>
      </c>
      <c r="F77">
        <f t="shared" si="2"/>
        <v>28.2654</v>
      </c>
      <c r="G77">
        <f t="shared" si="3"/>
        <v>285.7946</v>
      </c>
      <c r="H77">
        <v>9</v>
      </c>
      <c r="I77" s="17">
        <v>45621</v>
      </c>
      <c r="J77" s="17">
        <v>45626</v>
      </c>
      <c r="K77" t="s">
        <v>31</v>
      </c>
      <c r="L77" t="s">
        <v>16</v>
      </c>
      <c r="M77">
        <v>56.58</v>
      </c>
      <c r="N77" t="s">
        <v>39</v>
      </c>
    </row>
    <row r="78" spans="1:14" ht="14.25" customHeight="1" x14ac:dyDescent="0.3">
      <c r="A78" t="s">
        <v>1151</v>
      </c>
      <c r="B78" t="s">
        <v>25</v>
      </c>
      <c r="C78" t="s">
        <v>36</v>
      </c>
      <c r="D78">
        <v>314.13</v>
      </c>
      <c r="E78">
        <v>0.23</v>
      </c>
      <c r="F78">
        <f t="shared" si="2"/>
        <v>72.249899999999997</v>
      </c>
      <c r="G78">
        <f t="shared" si="3"/>
        <v>241.8801</v>
      </c>
      <c r="H78">
        <v>9</v>
      </c>
      <c r="I78" s="17">
        <v>45638</v>
      </c>
      <c r="J78" s="17">
        <v>45639</v>
      </c>
      <c r="K78" t="s">
        <v>15</v>
      </c>
      <c r="L78" t="s">
        <v>16</v>
      </c>
      <c r="M78">
        <v>94.08</v>
      </c>
      <c r="N78" t="s">
        <v>17</v>
      </c>
    </row>
    <row r="79" spans="1:14" ht="14.25" customHeight="1" x14ac:dyDescent="0.3">
      <c r="A79" t="s">
        <v>14568</v>
      </c>
      <c r="B79" t="s">
        <v>19</v>
      </c>
      <c r="C79" t="s">
        <v>33</v>
      </c>
      <c r="D79">
        <v>315.93</v>
      </c>
      <c r="E79">
        <v>0.35</v>
      </c>
      <c r="F79">
        <f t="shared" si="2"/>
        <v>110.57549999999999</v>
      </c>
      <c r="G79">
        <f t="shared" si="3"/>
        <v>205.35450000000003</v>
      </c>
      <c r="H79">
        <v>9</v>
      </c>
      <c r="I79" s="17">
        <v>44953</v>
      </c>
      <c r="J79" s="17">
        <v>44957</v>
      </c>
      <c r="K79" t="s">
        <v>21</v>
      </c>
      <c r="L79" t="s">
        <v>16</v>
      </c>
      <c r="M79">
        <v>68.16</v>
      </c>
      <c r="N79" t="s">
        <v>28</v>
      </c>
    </row>
    <row r="80" spans="1:14" ht="14.25" customHeight="1" x14ac:dyDescent="0.3">
      <c r="A80" t="s">
        <v>1309</v>
      </c>
      <c r="B80" t="s">
        <v>25</v>
      </c>
      <c r="C80" t="s">
        <v>26</v>
      </c>
      <c r="D80">
        <v>317.93</v>
      </c>
      <c r="E80">
        <v>0.02</v>
      </c>
      <c r="F80">
        <f t="shared" si="2"/>
        <v>6.3586</v>
      </c>
      <c r="G80">
        <f t="shared" si="3"/>
        <v>311.57139999999998</v>
      </c>
      <c r="H80">
        <v>9</v>
      </c>
      <c r="I80" s="17">
        <v>45462</v>
      </c>
      <c r="J80" s="17">
        <v>45469</v>
      </c>
      <c r="K80" t="s">
        <v>15</v>
      </c>
      <c r="L80" t="s">
        <v>27</v>
      </c>
      <c r="M80">
        <v>59.3</v>
      </c>
      <c r="N80" t="s">
        <v>17</v>
      </c>
    </row>
    <row r="81" spans="1:14" ht="14.25" customHeight="1" x14ac:dyDescent="0.3">
      <c r="A81" t="s">
        <v>2696</v>
      </c>
      <c r="B81" t="s">
        <v>13</v>
      </c>
      <c r="C81" t="s">
        <v>14</v>
      </c>
      <c r="D81">
        <v>318.85000000000002</v>
      </c>
      <c r="E81">
        <v>0.47</v>
      </c>
      <c r="F81">
        <f t="shared" si="2"/>
        <v>149.8595</v>
      </c>
      <c r="G81">
        <f t="shared" si="3"/>
        <v>168.99050000000003</v>
      </c>
      <c r="H81">
        <v>9</v>
      </c>
      <c r="I81" s="17">
        <v>45191</v>
      </c>
      <c r="J81" s="17">
        <v>45193</v>
      </c>
      <c r="K81" t="s">
        <v>15</v>
      </c>
      <c r="L81" t="s">
        <v>22</v>
      </c>
      <c r="M81">
        <v>61.43</v>
      </c>
      <c r="N81" t="s">
        <v>28</v>
      </c>
    </row>
    <row r="82" spans="1:14" ht="14.25" customHeight="1" x14ac:dyDescent="0.3">
      <c r="A82" t="s">
        <v>2468</v>
      </c>
      <c r="B82" t="s">
        <v>19</v>
      </c>
      <c r="C82" t="s">
        <v>33</v>
      </c>
      <c r="D82">
        <v>321.99</v>
      </c>
      <c r="E82">
        <v>7.0000000000000007E-2</v>
      </c>
      <c r="F82">
        <f t="shared" si="2"/>
        <v>22.539300000000004</v>
      </c>
      <c r="G82">
        <f t="shared" si="3"/>
        <v>299.45069999999998</v>
      </c>
      <c r="H82">
        <v>9</v>
      </c>
      <c r="I82" s="17">
        <v>44978</v>
      </c>
      <c r="J82" s="17">
        <v>44985</v>
      </c>
      <c r="K82" t="s">
        <v>31</v>
      </c>
      <c r="L82" t="s">
        <v>27</v>
      </c>
      <c r="M82">
        <v>83.1</v>
      </c>
      <c r="N82" t="s">
        <v>23</v>
      </c>
    </row>
    <row r="83" spans="1:14" ht="14.25" customHeight="1" x14ac:dyDescent="0.3">
      <c r="A83" t="s">
        <v>14760</v>
      </c>
      <c r="B83" t="s">
        <v>41</v>
      </c>
      <c r="C83" t="s">
        <v>36</v>
      </c>
      <c r="D83">
        <v>322.60000000000002</v>
      </c>
      <c r="E83">
        <v>0.08</v>
      </c>
      <c r="F83">
        <f t="shared" si="2"/>
        <v>25.808000000000003</v>
      </c>
      <c r="G83">
        <f t="shared" si="3"/>
        <v>296.79200000000003</v>
      </c>
      <c r="H83">
        <v>9</v>
      </c>
      <c r="I83" s="17">
        <v>45547</v>
      </c>
      <c r="J83" s="17">
        <v>45553</v>
      </c>
      <c r="K83" t="s">
        <v>21</v>
      </c>
      <c r="L83" t="s">
        <v>27</v>
      </c>
      <c r="M83">
        <v>51.34</v>
      </c>
      <c r="N83" t="s">
        <v>28</v>
      </c>
    </row>
    <row r="84" spans="1:14" ht="14.25" customHeight="1" x14ac:dyDescent="0.3">
      <c r="A84" t="s">
        <v>1914</v>
      </c>
      <c r="B84" t="s">
        <v>41</v>
      </c>
      <c r="C84" t="s">
        <v>14</v>
      </c>
      <c r="D84">
        <v>328.19</v>
      </c>
      <c r="E84">
        <v>0.1</v>
      </c>
      <c r="F84">
        <f t="shared" si="2"/>
        <v>32.819000000000003</v>
      </c>
      <c r="G84">
        <f t="shared" si="3"/>
        <v>295.37099999999998</v>
      </c>
      <c r="H84">
        <v>9</v>
      </c>
      <c r="I84" s="17">
        <v>45543</v>
      </c>
      <c r="J84" s="17">
        <v>45546</v>
      </c>
      <c r="K84" t="s">
        <v>15</v>
      </c>
      <c r="L84" t="s">
        <v>27</v>
      </c>
      <c r="M84">
        <v>66.13</v>
      </c>
      <c r="N84" t="s">
        <v>28</v>
      </c>
    </row>
    <row r="85" spans="1:14" ht="14.25" customHeight="1" x14ac:dyDescent="0.3">
      <c r="A85" t="s">
        <v>3091</v>
      </c>
      <c r="B85" t="s">
        <v>13</v>
      </c>
      <c r="C85" t="s">
        <v>33</v>
      </c>
      <c r="D85">
        <v>328.5</v>
      </c>
      <c r="E85">
        <v>0.18</v>
      </c>
      <c r="F85">
        <f t="shared" si="2"/>
        <v>59.129999999999995</v>
      </c>
      <c r="G85">
        <f t="shared" si="3"/>
        <v>269.37</v>
      </c>
      <c r="H85">
        <v>9</v>
      </c>
      <c r="I85" s="17">
        <v>45540</v>
      </c>
      <c r="J85" s="17">
        <v>45542</v>
      </c>
      <c r="K85" t="s">
        <v>31</v>
      </c>
      <c r="L85" t="s">
        <v>27</v>
      </c>
      <c r="M85">
        <v>49.98</v>
      </c>
      <c r="N85" t="s">
        <v>23</v>
      </c>
    </row>
    <row r="86" spans="1:14" ht="14.25" customHeight="1" x14ac:dyDescent="0.3">
      <c r="A86" t="s">
        <v>12351</v>
      </c>
      <c r="B86" t="s">
        <v>41</v>
      </c>
      <c r="C86" t="s">
        <v>14</v>
      </c>
      <c r="D86">
        <v>331.23</v>
      </c>
      <c r="E86">
        <v>0.32</v>
      </c>
      <c r="F86">
        <f t="shared" si="2"/>
        <v>105.99360000000001</v>
      </c>
      <c r="G86">
        <f t="shared" si="3"/>
        <v>225.2364</v>
      </c>
      <c r="H86">
        <v>9</v>
      </c>
      <c r="I86" s="17">
        <v>45232</v>
      </c>
      <c r="J86" s="17">
        <v>45238</v>
      </c>
      <c r="K86" t="s">
        <v>21</v>
      </c>
      <c r="L86" t="s">
        <v>22</v>
      </c>
      <c r="M86">
        <v>20.52</v>
      </c>
      <c r="N86" t="s">
        <v>39</v>
      </c>
    </row>
    <row r="87" spans="1:14" ht="14.25" customHeight="1" x14ac:dyDescent="0.3">
      <c r="A87" t="s">
        <v>14200</v>
      </c>
      <c r="B87" t="s">
        <v>41</v>
      </c>
      <c r="C87" t="s">
        <v>20</v>
      </c>
      <c r="D87">
        <v>332.74</v>
      </c>
      <c r="E87">
        <v>0.15</v>
      </c>
      <c r="F87">
        <f t="shared" si="2"/>
        <v>49.911000000000001</v>
      </c>
      <c r="G87">
        <f t="shared" si="3"/>
        <v>282.82900000000001</v>
      </c>
      <c r="H87">
        <v>9</v>
      </c>
      <c r="I87" s="17">
        <v>45209</v>
      </c>
      <c r="J87" s="17">
        <v>45210</v>
      </c>
      <c r="K87" t="s">
        <v>21</v>
      </c>
      <c r="L87" t="s">
        <v>22</v>
      </c>
      <c r="M87">
        <v>25.13</v>
      </c>
      <c r="N87" t="s">
        <v>28</v>
      </c>
    </row>
    <row r="88" spans="1:14" ht="14.25" customHeight="1" x14ac:dyDescent="0.3">
      <c r="A88" t="s">
        <v>10143</v>
      </c>
      <c r="B88" t="s">
        <v>41</v>
      </c>
      <c r="C88" t="s">
        <v>14</v>
      </c>
      <c r="D88">
        <v>335.51</v>
      </c>
      <c r="E88">
        <v>0.03</v>
      </c>
      <c r="F88">
        <f t="shared" si="2"/>
        <v>10.065299999999999</v>
      </c>
      <c r="G88">
        <f t="shared" si="3"/>
        <v>325.44470000000001</v>
      </c>
      <c r="H88">
        <v>9</v>
      </c>
      <c r="I88" s="17">
        <v>45447</v>
      </c>
      <c r="J88" s="17">
        <v>45452</v>
      </c>
      <c r="K88" t="s">
        <v>21</v>
      </c>
      <c r="L88" t="s">
        <v>22</v>
      </c>
      <c r="M88">
        <v>67.53</v>
      </c>
      <c r="N88" t="s">
        <v>28</v>
      </c>
    </row>
    <row r="89" spans="1:14" ht="14.25" customHeight="1" x14ac:dyDescent="0.3">
      <c r="A89" t="s">
        <v>4325</v>
      </c>
      <c r="B89" t="s">
        <v>19</v>
      </c>
      <c r="C89" t="s">
        <v>14</v>
      </c>
      <c r="D89">
        <v>336.11</v>
      </c>
      <c r="E89">
        <v>7.0000000000000007E-2</v>
      </c>
      <c r="F89">
        <f t="shared" si="2"/>
        <v>23.527700000000003</v>
      </c>
      <c r="G89">
        <f t="shared" si="3"/>
        <v>312.58230000000003</v>
      </c>
      <c r="H89">
        <v>9</v>
      </c>
      <c r="I89" s="17">
        <v>45521</v>
      </c>
      <c r="J89" s="17">
        <v>45527</v>
      </c>
      <c r="K89" t="s">
        <v>31</v>
      </c>
      <c r="L89" t="s">
        <v>16</v>
      </c>
      <c r="M89">
        <v>95.76</v>
      </c>
      <c r="N89" t="s">
        <v>23</v>
      </c>
    </row>
    <row r="90" spans="1:14" ht="14.25" customHeight="1" x14ac:dyDescent="0.3">
      <c r="A90" t="s">
        <v>5959</v>
      </c>
      <c r="B90" t="s">
        <v>19</v>
      </c>
      <c r="C90" t="s">
        <v>20</v>
      </c>
      <c r="D90">
        <v>336.58</v>
      </c>
      <c r="E90">
        <v>0.4</v>
      </c>
      <c r="F90">
        <f t="shared" si="2"/>
        <v>134.63200000000001</v>
      </c>
      <c r="G90">
        <f t="shared" si="3"/>
        <v>201.94799999999998</v>
      </c>
      <c r="H90">
        <v>9</v>
      </c>
      <c r="I90" s="17">
        <v>44937</v>
      </c>
      <c r="J90" s="17">
        <v>44938</v>
      </c>
      <c r="K90" t="s">
        <v>31</v>
      </c>
      <c r="L90" t="s">
        <v>16</v>
      </c>
      <c r="M90">
        <v>24.45</v>
      </c>
      <c r="N90" t="s">
        <v>39</v>
      </c>
    </row>
    <row r="91" spans="1:14" ht="14.25" customHeight="1" x14ac:dyDescent="0.3">
      <c r="A91" t="s">
        <v>3130</v>
      </c>
      <c r="B91" t="s">
        <v>25</v>
      </c>
      <c r="C91" t="s">
        <v>33</v>
      </c>
      <c r="D91">
        <v>336.98</v>
      </c>
      <c r="E91">
        <v>0.08</v>
      </c>
      <c r="F91">
        <f t="shared" si="2"/>
        <v>26.958400000000001</v>
      </c>
      <c r="G91">
        <f t="shared" si="3"/>
        <v>310.02160000000003</v>
      </c>
      <c r="H91">
        <v>9</v>
      </c>
      <c r="I91" s="17">
        <v>44928</v>
      </c>
      <c r="J91" s="17">
        <v>44935</v>
      </c>
      <c r="K91" t="s">
        <v>31</v>
      </c>
      <c r="L91" t="s">
        <v>22</v>
      </c>
      <c r="M91">
        <v>53.45</v>
      </c>
      <c r="N91" t="s">
        <v>34</v>
      </c>
    </row>
    <row r="92" spans="1:14" ht="14.25" customHeight="1" x14ac:dyDescent="0.3">
      <c r="A92" t="s">
        <v>3421</v>
      </c>
      <c r="B92" t="s">
        <v>25</v>
      </c>
      <c r="C92" t="s">
        <v>20</v>
      </c>
      <c r="D92">
        <v>338.89</v>
      </c>
      <c r="E92">
        <v>0.21</v>
      </c>
      <c r="F92">
        <f t="shared" si="2"/>
        <v>71.166899999999998</v>
      </c>
      <c r="G92">
        <f t="shared" si="3"/>
        <v>267.72309999999999</v>
      </c>
      <c r="H92">
        <v>9</v>
      </c>
      <c r="I92" s="17">
        <v>45462</v>
      </c>
      <c r="J92" s="17">
        <v>45464</v>
      </c>
      <c r="K92" t="s">
        <v>31</v>
      </c>
      <c r="L92" t="s">
        <v>27</v>
      </c>
      <c r="M92">
        <v>56.52</v>
      </c>
      <c r="N92" t="s">
        <v>34</v>
      </c>
    </row>
    <row r="93" spans="1:14" ht="14.25" customHeight="1" x14ac:dyDescent="0.3">
      <c r="A93" t="s">
        <v>1733</v>
      </c>
      <c r="B93" t="s">
        <v>25</v>
      </c>
      <c r="C93" t="s">
        <v>14</v>
      </c>
      <c r="D93">
        <v>343.49</v>
      </c>
      <c r="E93">
        <v>0.34</v>
      </c>
      <c r="F93">
        <f t="shared" si="2"/>
        <v>116.78660000000001</v>
      </c>
      <c r="G93">
        <f t="shared" si="3"/>
        <v>226.70339999999999</v>
      </c>
      <c r="H93">
        <v>9</v>
      </c>
      <c r="I93" s="17">
        <v>45325</v>
      </c>
      <c r="J93" s="17">
        <v>45328</v>
      </c>
      <c r="K93" t="s">
        <v>15</v>
      </c>
      <c r="L93" t="s">
        <v>16</v>
      </c>
      <c r="M93">
        <v>53.1</v>
      </c>
      <c r="N93" t="s">
        <v>48</v>
      </c>
    </row>
    <row r="94" spans="1:14" ht="14.25" customHeight="1" x14ac:dyDescent="0.3">
      <c r="A94" t="s">
        <v>12794</v>
      </c>
      <c r="B94" t="s">
        <v>25</v>
      </c>
      <c r="C94" t="s">
        <v>20</v>
      </c>
      <c r="D94">
        <v>344.08</v>
      </c>
      <c r="E94">
        <v>0.27</v>
      </c>
      <c r="F94">
        <f t="shared" si="2"/>
        <v>92.901600000000002</v>
      </c>
      <c r="G94">
        <f t="shared" si="3"/>
        <v>251.17839999999998</v>
      </c>
      <c r="H94">
        <v>9</v>
      </c>
      <c r="I94" s="17">
        <v>45303</v>
      </c>
      <c r="J94" s="17">
        <v>45305</v>
      </c>
      <c r="K94" t="s">
        <v>15</v>
      </c>
      <c r="L94" t="s">
        <v>27</v>
      </c>
      <c r="M94">
        <v>85.83</v>
      </c>
      <c r="N94" t="s">
        <v>17</v>
      </c>
    </row>
    <row r="95" spans="1:14" ht="14.25" customHeight="1" x14ac:dyDescent="0.3">
      <c r="A95" t="s">
        <v>3225</v>
      </c>
      <c r="B95" t="s">
        <v>13</v>
      </c>
      <c r="C95" t="s">
        <v>33</v>
      </c>
      <c r="D95">
        <v>347.94</v>
      </c>
      <c r="E95">
        <v>0.08</v>
      </c>
      <c r="F95">
        <f t="shared" si="2"/>
        <v>27.8352</v>
      </c>
      <c r="G95">
        <f t="shared" si="3"/>
        <v>320.10480000000001</v>
      </c>
      <c r="H95">
        <v>9</v>
      </c>
      <c r="I95" s="17">
        <v>45610</v>
      </c>
      <c r="J95" s="17">
        <v>45612</v>
      </c>
      <c r="K95" t="s">
        <v>31</v>
      </c>
      <c r="L95" t="s">
        <v>22</v>
      </c>
      <c r="M95">
        <v>99.76</v>
      </c>
      <c r="N95" t="s">
        <v>23</v>
      </c>
    </row>
    <row r="96" spans="1:14" ht="14.25" customHeight="1" x14ac:dyDescent="0.3">
      <c r="A96" t="s">
        <v>11290</v>
      </c>
      <c r="B96" t="s">
        <v>25</v>
      </c>
      <c r="C96" t="s">
        <v>33</v>
      </c>
      <c r="D96">
        <v>348.15</v>
      </c>
      <c r="E96">
        <v>0.43</v>
      </c>
      <c r="F96">
        <f t="shared" si="2"/>
        <v>149.7045</v>
      </c>
      <c r="G96">
        <f t="shared" si="3"/>
        <v>198.44549999999998</v>
      </c>
      <c r="H96">
        <v>9</v>
      </c>
      <c r="I96" s="17">
        <v>45232</v>
      </c>
      <c r="J96" s="17">
        <v>45239</v>
      </c>
      <c r="K96" t="s">
        <v>15</v>
      </c>
      <c r="L96" t="s">
        <v>27</v>
      </c>
      <c r="M96">
        <v>73.52</v>
      </c>
      <c r="N96" t="s">
        <v>28</v>
      </c>
    </row>
    <row r="97" spans="1:14" ht="14.25" customHeight="1" x14ac:dyDescent="0.3">
      <c r="A97" t="s">
        <v>3772</v>
      </c>
      <c r="B97" t="s">
        <v>19</v>
      </c>
      <c r="C97" t="s">
        <v>26</v>
      </c>
      <c r="D97">
        <v>349.57</v>
      </c>
      <c r="E97">
        <v>0.18</v>
      </c>
      <c r="F97">
        <f t="shared" si="2"/>
        <v>62.922599999999996</v>
      </c>
      <c r="G97">
        <f t="shared" si="3"/>
        <v>286.6474</v>
      </c>
      <c r="H97">
        <v>9</v>
      </c>
      <c r="I97" s="17">
        <v>45556</v>
      </c>
      <c r="J97" s="17">
        <v>45560</v>
      </c>
      <c r="K97" t="s">
        <v>21</v>
      </c>
      <c r="L97" t="s">
        <v>16</v>
      </c>
      <c r="M97">
        <v>94.7</v>
      </c>
      <c r="N97" t="s">
        <v>34</v>
      </c>
    </row>
    <row r="98" spans="1:14" ht="14.25" customHeight="1" x14ac:dyDescent="0.3">
      <c r="A98" t="s">
        <v>11851</v>
      </c>
      <c r="B98" t="s">
        <v>13</v>
      </c>
      <c r="C98" t="s">
        <v>14</v>
      </c>
      <c r="D98">
        <v>350.87</v>
      </c>
      <c r="E98">
        <v>0.41</v>
      </c>
      <c r="F98">
        <f t="shared" si="2"/>
        <v>143.85669999999999</v>
      </c>
      <c r="G98">
        <f t="shared" si="3"/>
        <v>207.01330000000002</v>
      </c>
      <c r="H98">
        <v>9</v>
      </c>
      <c r="I98" s="17">
        <v>45451</v>
      </c>
      <c r="J98" s="17">
        <v>45458</v>
      </c>
      <c r="K98" t="s">
        <v>15</v>
      </c>
      <c r="L98" t="s">
        <v>27</v>
      </c>
      <c r="M98">
        <v>28.67</v>
      </c>
      <c r="N98" t="s">
        <v>28</v>
      </c>
    </row>
    <row r="99" spans="1:14" ht="14.25" customHeight="1" x14ac:dyDescent="0.3">
      <c r="A99" t="s">
        <v>5035</v>
      </c>
      <c r="B99" t="s">
        <v>13</v>
      </c>
      <c r="C99" t="s">
        <v>26</v>
      </c>
      <c r="D99">
        <v>350.99</v>
      </c>
      <c r="E99">
        <v>0.47</v>
      </c>
      <c r="F99">
        <f t="shared" si="2"/>
        <v>164.96529999999998</v>
      </c>
      <c r="G99">
        <f t="shared" si="3"/>
        <v>186.02470000000002</v>
      </c>
      <c r="H99">
        <v>9</v>
      </c>
      <c r="I99" s="17">
        <v>45267</v>
      </c>
      <c r="J99" s="17">
        <v>45269</v>
      </c>
      <c r="K99" t="s">
        <v>21</v>
      </c>
      <c r="L99" t="s">
        <v>27</v>
      </c>
      <c r="M99">
        <v>70.650000000000006</v>
      </c>
      <c r="N99" t="s">
        <v>23</v>
      </c>
    </row>
    <row r="100" spans="1:14" ht="14.25" customHeight="1" x14ac:dyDescent="0.3">
      <c r="A100" t="s">
        <v>3493</v>
      </c>
      <c r="B100" t="s">
        <v>19</v>
      </c>
      <c r="C100" t="s">
        <v>20</v>
      </c>
      <c r="D100">
        <v>354.22</v>
      </c>
      <c r="E100">
        <v>0.19</v>
      </c>
      <c r="F100">
        <f t="shared" si="2"/>
        <v>67.3018</v>
      </c>
      <c r="G100">
        <f t="shared" si="3"/>
        <v>286.91820000000001</v>
      </c>
      <c r="H100">
        <v>9</v>
      </c>
      <c r="I100" s="17">
        <v>45067</v>
      </c>
      <c r="J100" s="17">
        <v>45072</v>
      </c>
      <c r="K100" t="s">
        <v>31</v>
      </c>
      <c r="L100" t="s">
        <v>16</v>
      </c>
      <c r="M100">
        <v>39.53</v>
      </c>
      <c r="N100" t="s">
        <v>28</v>
      </c>
    </row>
    <row r="101" spans="1:14" ht="14.25" customHeight="1" x14ac:dyDescent="0.3">
      <c r="A101" t="s">
        <v>8342</v>
      </c>
      <c r="B101" t="s">
        <v>41</v>
      </c>
      <c r="C101" t="s">
        <v>26</v>
      </c>
      <c r="D101">
        <v>359.91</v>
      </c>
      <c r="E101">
        <v>0.42</v>
      </c>
      <c r="F101">
        <f t="shared" si="2"/>
        <v>151.16220000000001</v>
      </c>
      <c r="G101">
        <f t="shared" si="3"/>
        <v>208.74780000000001</v>
      </c>
      <c r="H101">
        <v>9</v>
      </c>
      <c r="I101" s="17">
        <v>45375</v>
      </c>
      <c r="J101" s="17">
        <v>45379</v>
      </c>
      <c r="K101" t="s">
        <v>15</v>
      </c>
      <c r="L101" t="s">
        <v>16</v>
      </c>
      <c r="M101">
        <v>29.44</v>
      </c>
      <c r="N101" t="s">
        <v>48</v>
      </c>
    </row>
    <row r="102" spans="1:14" ht="14.25" customHeight="1" x14ac:dyDescent="0.3">
      <c r="A102" t="s">
        <v>4634</v>
      </c>
      <c r="B102" t="s">
        <v>25</v>
      </c>
      <c r="C102" t="s">
        <v>33</v>
      </c>
      <c r="D102">
        <v>362.63</v>
      </c>
      <c r="E102">
        <v>0.25</v>
      </c>
      <c r="F102">
        <f t="shared" si="2"/>
        <v>90.657499999999999</v>
      </c>
      <c r="G102">
        <f t="shared" si="3"/>
        <v>271.97249999999997</v>
      </c>
      <c r="H102">
        <v>9</v>
      </c>
      <c r="I102" s="17">
        <v>45236</v>
      </c>
      <c r="J102" s="17">
        <v>45237</v>
      </c>
      <c r="K102" t="s">
        <v>21</v>
      </c>
      <c r="L102" t="s">
        <v>22</v>
      </c>
      <c r="M102">
        <v>50.04</v>
      </c>
      <c r="N102" t="s">
        <v>34</v>
      </c>
    </row>
    <row r="103" spans="1:14" ht="14.25" customHeight="1" x14ac:dyDescent="0.3">
      <c r="A103" t="s">
        <v>4416</v>
      </c>
      <c r="B103" t="s">
        <v>41</v>
      </c>
      <c r="C103" t="s">
        <v>26</v>
      </c>
      <c r="D103">
        <v>372.31</v>
      </c>
      <c r="E103">
        <v>0.32</v>
      </c>
      <c r="F103">
        <f t="shared" si="2"/>
        <v>119.1392</v>
      </c>
      <c r="G103">
        <f t="shared" si="3"/>
        <v>253.17079999999999</v>
      </c>
      <c r="H103">
        <v>9</v>
      </c>
      <c r="I103" s="17">
        <v>45540</v>
      </c>
      <c r="J103" s="17">
        <v>45545</v>
      </c>
      <c r="K103" t="s">
        <v>15</v>
      </c>
      <c r="L103" t="s">
        <v>27</v>
      </c>
      <c r="M103">
        <v>75.430000000000007</v>
      </c>
      <c r="N103" t="s">
        <v>34</v>
      </c>
    </row>
    <row r="104" spans="1:14" ht="14.25" customHeight="1" x14ac:dyDescent="0.3">
      <c r="A104" t="s">
        <v>6971</v>
      </c>
      <c r="B104" t="s">
        <v>41</v>
      </c>
      <c r="C104" t="s">
        <v>20</v>
      </c>
      <c r="D104">
        <v>372.63</v>
      </c>
      <c r="E104">
        <v>0.5</v>
      </c>
      <c r="F104">
        <f t="shared" si="2"/>
        <v>186.315</v>
      </c>
      <c r="G104">
        <f t="shared" si="3"/>
        <v>186.315</v>
      </c>
      <c r="H104">
        <v>9</v>
      </c>
      <c r="I104" s="17">
        <v>45464</v>
      </c>
      <c r="J104" s="17">
        <v>45468</v>
      </c>
      <c r="K104" t="s">
        <v>31</v>
      </c>
      <c r="L104" t="s">
        <v>22</v>
      </c>
      <c r="M104">
        <v>77.87</v>
      </c>
      <c r="N104" t="s">
        <v>28</v>
      </c>
    </row>
    <row r="105" spans="1:14" ht="14.25" customHeight="1" x14ac:dyDescent="0.3">
      <c r="A105" t="s">
        <v>570</v>
      </c>
      <c r="B105" t="s">
        <v>13</v>
      </c>
      <c r="C105" t="s">
        <v>36</v>
      </c>
      <c r="D105">
        <v>374.95</v>
      </c>
      <c r="E105">
        <v>0.4</v>
      </c>
      <c r="F105">
        <f t="shared" si="2"/>
        <v>149.97999999999999</v>
      </c>
      <c r="G105">
        <f t="shared" si="3"/>
        <v>224.97</v>
      </c>
      <c r="H105">
        <v>9</v>
      </c>
      <c r="I105" s="17">
        <v>45514</v>
      </c>
      <c r="J105" s="17">
        <v>45521</v>
      </c>
      <c r="K105" t="s">
        <v>21</v>
      </c>
      <c r="L105" t="s">
        <v>22</v>
      </c>
      <c r="M105">
        <v>34.729999999999997</v>
      </c>
      <c r="N105" t="s">
        <v>17</v>
      </c>
    </row>
    <row r="106" spans="1:14" ht="14.25" customHeight="1" x14ac:dyDescent="0.3">
      <c r="A106" t="s">
        <v>9046</v>
      </c>
      <c r="B106" t="s">
        <v>41</v>
      </c>
      <c r="C106" t="s">
        <v>33</v>
      </c>
      <c r="D106">
        <v>375.38</v>
      </c>
      <c r="E106">
        <v>0.23</v>
      </c>
      <c r="F106">
        <f t="shared" si="2"/>
        <v>86.337400000000002</v>
      </c>
      <c r="G106">
        <f t="shared" si="3"/>
        <v>289.04259999999999</v>
      </c>
      <c r="H106">
        <v>9</v>
      </c>
      <c r="I106" s="17">
        <v>45599</v>
      </c>
      <c r="J106" s="17">
        <v>45606</v>
      </c>
      <c r="K106" t="s">
        <v>31</v>
      </c>
      <c r="L106" t="s">
        <v>16</v>
      </c>
      <c r="M106">
        <v>96</v>
      </c>
      <c r="N106" t="s">
        <v>28</v>
      </c>
    </row>
    <row r="107" spans="1:14" ht="14.25" customHeight="1" x14ac:dyDescent="0.3">
      <c r="A107" t="s">
        <v>8747</v>
      </c>
      <c r="B107" t="s">
        <v>13</v>
      </c>
      <c r="C107" t="s">
        <v>36</v>
      </c>
      <c r="D107">
        <v>379.17</v>
      </c>
      <c r="E107">
        <v>0.44</v>
      </c>
      <c r="F107">
        <f t="shared" si="2"/>
        <v>166.8348</v>
      </c>
      <c r="G107">
        <f t="shared" si="3"/>
        <v>212.33520000000001</v>
      </c>
      <c r="H107">
        <v>9</v>
      </c>
      <c r="I107" s="17">
        <v>45589</v>
      </c>
      <c r="J107" s="17">
        <v>45596</v>
      </c>
      <c r="K107" t="s">
        <v>15</v>
      </c>
      <c r="L107" t="s">
        <v>27</v>
      </c>
      <c r="M107">
        <v>39.71</v>
      </c>
      <c r="N107" t="s">
        <v>34</v>
      </c>
    </row>
    <row r="108" spans="1:14" ht="14.25" customHeight="1" x14ac:dyDescent="0.3">
      <c r="A108" t="s">
        <v>1231</v>
      </c>
      <c r="B108" t="s">
        <v>13</v>
      </c>
      <c r="C108" t="s">
        <v>14</v>
      </c>
      <c r="D108">
        <v>389.86</v>
      </c>
      <c r="E108">
        <v>0.26</v>
      </c>
      <c r="F108">
        <f t="shared" si="2"/>
        <v>101.36360000000001</v>
      </c>
      <c r="G108">
        <f t="shared" si="3"/>
        <v>288.49639999999999</v>
      </c>
      <c r="H108">
        <v>9</v>
      </c>
      <c r="I108" s="17">
        <v>45377</v>
      </c>
      <c r="J108" s="17">
        <v>45384</v>
      </c>
      <c r="K108" t="s">
        <v>31</v>
      </c>
      <c r="L108" t="s">
        <v>22</v>
      </c>
      <c r="M108">
        <v>67.77</v>
      </c>
      <c r="N108" t="s">
        <v>23</v>
      </c>
    </row>
    <row r="109" spans="1:14" ht="14.25" customHeight="1" x14ac:dyDescent="0.3">
      <c r="A109" t="s">
        <v>10206</v>
      </c>
      <c r="B109" t="s">
        <v>41</v>
      </c>
      <c r="C109" t="s">
        <v>20</v>
      </c>
      <c r="D109">
        <v>393.13</v>
      </c>
      <c r="E109">
        <v>0.12</v>
      </c>
      <c r="F109">
        <f t="shared" si="2"/>
        <v>47.175599999999996</v>
      </c>
      <c r="G109">
        <f t="shared" si="3"/>
        <v>345.95440000000002</v>
      </c>
      <c r="H109">
        <v>9</v>
      </c>
      <c r="I109" s="17">
        <v>45480</v>
      </c>
      <c r="J109" s="17">
        <v>45482</v>
      </c>
      <c r="K109" t="s">
        <v>15</v>
      </c>
      <c r="L109" t="s">
        <v>16</v>
      </c>
      <c r="M109">
        <v>77.89</v>
      </c>
      <c r="N109" t="s">
        <v>23</v>
      </c>
    </row>
    <row r="110" spans="1:14" ht="14.25" customHeight="1" x14ac:dyDescent="0.3">
      <c r="A110" t="s">
        <v>8854</v>
      </c>
      <c r="B110" t="s">
        <v>13</v>
      </c>
      <c r="C110" t="s">
        <v>26</v>
      </c>
      <c r="D110">
        <v>395.25</v>
      </c>
      <c r="E110">
        <v>0.03</v>
      </c>
      <c r="F110">
        <f t="shared" si="2"/>
        <v>11.8575</v>
      </c>
      <c r="G110">
        <f t="shared" si="3"/>
        <v>383.39249999999998</v>
      </c>
      <c r="H110">
        <v>9</v>
      </c>
      <c r="I110" s="17">
        <v>45306</v>
      </c>
      <c r="J110" s="17">
        <v>45312</v>
      </c>
      <c r="K110" t="s">
        <v>21</v>
      </c>
      <c r="L110" t="s">
        <v>22</v>
      </c>
      <c r="M110">
        <v>101.99</v>
      </c>
      <c r="N110" t="s">
        <v>23</v>
      </c>
    </row>
    <row r="111" spans="1:14" ht="14.25" customHeight="1" x14ac:dyDescent="0.3">
      <c r="A111" t="s">
        <v>14493</v>
      </c>
      <c r="B111" t="s">
        <v>19</v>
      </c>
      <c r="C111" t="s">
        <v>20</v>
      </c>
      <c r="D111">
        <v>402.83</v>
      </c>
      <c r="E111">
        <v>0.35</v>
      </c>
      <c r="F111">
        <f t="shared" si="2"/>
        <v>140.9905</v>
      </c>
      <c r="G111">
        <f t="shared" si="3"/>
        <v>261.83949999999999</v>
      </c>
      <c r="H111">
        <v>9</v>
      </c>
      <c r="I111" s="17">
        <v>45199</v>
      </c>
      <c r="J111" s="17">
        <v>45203</v>
      </c>
      <c r="K111" t="s">
        <v>15</v>
      </c>
      <c r="L111" t="s">
        <v>22</v>
      </c>
      <c r="M111">
        <v>107.92</v>
      </c>
      <c r="N111" t="s">
        <v>17</v>
      </c>
    </row>
    <row r="112" spans="1:14" ht="14.25" customHeight="1" x14ac:dyDescent="0.3">
      <c r="A112" t="s">
        <v>10511</v>
      </c>
      <c r="B112" t="s">
        <v>13</v>
      </c>
      <c r="C112" t="s">
        <v>33</v>
      </c>
      <c r="D112">
        <v>403.05</v>
      </c>
      <c r="E112">
        <v>0.02</v>
      </c>
      <c r="F112">
        <f t="shared" si="2"/>
        <v>8.0609999999999999</v>
      </c>
      <c r="G112">
        <f t="shared" si="3"/>
        <v>394.98900000000003</v>
      </c>
      <c r="H112">
        <v>9</v>
      </c>
      <c r="I112" s="17">
        <v>45201</v>
      </c>
      <c r="J112" s="17">
        <v>45207</v>
      </c>
      <c r="K112" t="s">
        <v>15</v>
      </c>
      <c r="L112" t="s">
        <v>16</v>
      </c>
      <c r="M112">
        <v>88.31</v>
      </c>
      <c r="N112" t="s">
        <v>39</v>
      </c>
    </row>
    <row r="113" spans="1:14" ht="14.25" customHeight="1" x14ac:dyDescent="0.3">
      <c r="A113" t="s">
        <v>14147</v>
      </c>
      <c r="B113" t="s">
        <v>41</v>
      </c>
      <c r="C113" t="s">
        <v>33</v>
      </c>
      <c r="D113">
        <v>405.04</v>
      </c>
      <c r="E113">
        <v>0.5</v>
      </c>
      <c r="F113">
        <f t="shared" si="2"/>
        <v>202.52</v>
      </c>
      <c r="G113">
        <f t="shared" si="3"/>
        <v>202.52</v>
      </c>
      <c r="H113">
        <v>9</v>
      </c>
      <c r="I113" s="17">
        <v>45523</v>
      </c>
      <c r="J113" s="17">
        <v>45528</v>
      </c>
      <c r="K113" t="s">
        <v>31</v>
      </c>
      <c r="L113" t="s">
        <v>27</v>
      </c>
      <c r="M113">
        <v>30.23</v>
      </c>
      <c r="N113" t="s">
        <v>28</v>
      </c>
    </row>
    <row r="114" spans="1:14" ht="14.25" customHeight="1" x14ac:dyDescent="0.3">
      <c r="A114" t="s">
        <v>6134</v>
      </c>
      <c r="B114" t="s">
        <v>41</v>
      </c>
      <c r="C114" t="s">
        <v>26</v>
      </c>
      <c r="D114">
        <v>405.43</v>
      </c>
      <c r="E114">
        <v>0.26</v>
      </c>
      <c r="F114">
        <f t="shared" si="2"/>
        <v>105.4118</v>
      </c>
      <c r="G114">
        <f t="shared" si="3"/>
        <v>300.01819999999998</v>
      </c>
      <c r="H114">
        <v>9</v>
      </c>
      <c r="I114" s="17">
        <v>45513</v>
      </c>
      <c r="J114" s="17">
        <v>45519</v>
      </c>
      <c r="K114" t="s">
        <v>21</v>
      </c>
      <c r="L114" t="s">
        <v>22</v>
      </c>
      <c r="M114">
        <v>22.03</v>
      </c>
      <c r="N114" t="s">
        <v>34</v>
      </c>
    </row>
    <row r="115" spans="1:14" ht="14.25" customHeight="1" x14ac:dyDescent="0.3">
      <c r="A115" t="s">
        <v>11314</v>
      </c>
      <c r="B115" t="s">
        <v>13</v>
      </c>
      <c r="C115" t="s">
        <v>26</v>
      </c>
      <c r="D115">
        <v>406.99</v>
      </c>
      <c r="E115">
        <v>0.2</v>
      </c>
      <c r="F115">
        <f t="shared" si="2"/>
        <v>81.39800000000001</v>
      </c>
      <c r="G115">
        <f t="shared" si="3"/>
        <v>325.59199999999998</v>
      </c>
      <c r="H115">
        <v>9</v>
      </c>
      <c r="I115" s="17">
        <v>45280</v>
      </c>
      <c r="J115" s="17">
        <v>45287</v>
      </c>
      <c r="K115" t="s">
        <v>21</v>
      </c>
      <c r="L115" t="s">
        <v>16</v>
      </c>
      <c r="M115">
        <v>26.15</v>
      </c>
      <c r="N115" t="s">
        <v>28</v>
      </c>
    </row>
    <row r="116" spans="1:14" ht="14.25" customHeight="1" x14ac:dyDescent="0.3">
      <c r="A116" t="s">
        <v>6284</v>
      </c>
      <c r="B116" t="s">
        <v>25</v>
      </c>
      <c r="C116" t="s">
        <v>33</v>
      </c>
      <c r="D116">
        <v>407.92</v>
      </c>
      <c r="E116">
        <v>0.4</v>
      </c>
      <c r="F116">
        <f t="shared" si="2"/>
        <v>163.16800000000001</v>
      </c>
      <c r="G116">
        <f t="shared" si="3"/>
        <v>244.75200000000001</v>
      </c>
      <c r="H116">
        <v>9</v>
      </c>
      <c r="I116" s="17">
        <v>44943</v>
      </c>
      <c r="J116" s="17">
        <v>44948</v>
      </c>
      <c r="K116" t="s">
        <v>31</v>
      </c>
      <c r="L116" t="s">
        <v>16</v>
      </c>
      <c r="M116">
        <v>54.13</v>
      </c>
      <c r="N116" t="s">
        <v>23</v>
      </c>
    </row>
    <row r="117" spans="1:14" ht="14.25" customHeight="1" x14ac:dyDescent="0.3">
      <c r="A117" t="s">
        <v>11930</v>
      </c>
      <c r="B117" t="s">
        <v>13</v>
      </c>
      <c r="C117" t="s">
        <v>14</v>
      </c>
      <c r="D117">
        <v>413.32</v>
      </c>
      <c r="E117">
        <v>7.0000000000000007E-2</v>
      </c>
      <c r="F117">
        <f t="shared" si="2"/>
        <v>28.932400000000001</v>
      </c>
      <c r="G117">
        <f t="shared" si="3"/>
        <v>384.38760000000002</v>
      </c>
      <c r="H117">
        <v>9</v>
      </c>
      <c r="I117" s="17">
        <v>45381</v>
      </c>
      <c r="J117" s="17">
        <v>45383</v>
      </c>
      <c r="K117" t="s">
        <v>31</v>
      </c>
      <c r="L117" t="s">
        <v>27</v>
      </c>
      <c r="M117">
        <v>45.53</v>
      </c>
      <c r="N117" t="s">
        <v>34</v>
      </c>
    </row>
    <row r="118" spans="1:14" ht="14.25" customHeight="1" x14ac:dyDescent="0.3">
      <c r="A118" t="s">
        <v>2715</v>
      </c>
      <c r="B118" t="s">
        <v>19</v>
      </c>
      <c r="C118" t="s">
        <v>14</v>
      </c>
      <c r="D118">
        <v>415.19</v>
      </c>
      <c r="E118">
        <v>0.5</v>
      </c>
      <c r="F118">
        <f t="shared" si="2"/>
        <v>207.595</v>
      </c>
      <c r="G118">
        <f t="shared" si="3"/>
        <v>207.595</v>
      </c>
      <c r="H118">
        <v>9</v>
      </c>
      <c r="I118" s="17">
        <v>45271</v>
      </c>
      <c r="J118" s="17">
        <v>45273</v>
      </c>
      <c r="K118" t="s">
        <v>31</v>
      </c>
      <c r="L118" t="s">
        <v>27</v>
      </c>
      <c r="M118">
        <v>118.97</v>
      </c>
      <c r="N118" t="s">
        <v>28</v>
      </c>
    </row>
    <row r="119" spans="1:14" ht="14.25" customHeight="1" x14ac:dyDescent="0.3">
      <c r="A119" t="s">
        <v>14362</v>
      </c>
      <c r="B119" t="s">
        <v>19</v>
      </c>
      <c r="C119" t="s">
        <v>36</v>
      </c>
      <c r="D119">
        <v>416.4</v>
      </c>
      <c r="E119">
        <v>0.05</v>
      </c>
      <c r="F119">
        <f t="shared" si="2"/>
        <v>20.82</v>
      </c>
      <c r="G119">
        <f t="shared" si="3"/>
        <v>395.58</v>
      </c>
      <c r="H119">
        <v>9</v>
      </c>
      <c r="I119" s="17">
        <v>45214</v>
      </c>
      <c r="J119" s="17">
        <v>45221</v>
      </c>
      <c r="K119" t="s">
        <v>15</v>
      </c>
      <c r="L119" t="s">
        <v>22</v>
      </c>
      <c r="M119">
        <v>76.38</v>
      </c>
      <c r="N119" t="s">
        <v>17</v>
      </c>
    </row>
    <row r="120" spans="1:14" ht="14.25" customHeight="1" x14ac:dyDescent="0.3">
      <c r="A120" t="s">
        <v>12976</v>
      </c>
      <c r="B120" t="s">
        <v>13</v>
      </c>
      <c r="C120" t="s">
        <v>14</v>
      </c>
      <c r="D120">
        <v>425.13</v>
      </c>
      <c r="E120">
        <v>0.24</v>
      </c>
      <c r="F120">
        <f t="shared" si="2"/>
        <v>102.0312</v>
      </c>
      <c r="G120">
        <f t="shared" si="3"/>
        <v>323.09879999999998</v>
      </c>
      <c r="H120">
        <v>9</v>
      </c>
      <c r="I120" s="17">
        <v>45432</v>
      </c>
      <c r="J120" s="17">
        <v>45436</v>
      </c>
      <c r="K120" t="s">
        <v>15</v>
      </c>
      <c r="L120" t="s">
        <v>27</v>
      </c>
      <c r="M120">
        <v>57.57</v>
      </c>
      <c r="N120" t="s">
        <v>48</v>
      </c>
    </row>
    <row r="121" spans="1:14" ht="14.25" customHeight="1" x14ac:dyDescent="0.3">
      <c r="A121" t="s">
        <v>7285</v>
      </c>
      <c r="B121" t="s">
        <v>25</v>
      </c>
      <c r="C121" t="s">
        <v>20</v>
      </c>
      <c r="D121">
        <v>426.61</v>
      </c>
      <c r="E121">
        <v>0.39</v>
      </c>
      <c r="F121">
        <f t="shared" si="2"/>
        <v>166.37790000000001</v>
      </c>
      <c r="G121">
        <f t="shared" si="3"/>
        <v>260.2321</v>
      </c>
      <c r="H121">
        <v>9</v>
      </c>
      <c r="I121" s="17">
        <v>45580</v>
      </c>
      <c r="J121" s="17">
        <v>45582</v>
      </c>
      <c r="K121" t="s">
        <v>31</v>
      </c>
      <c r="L121" t="s">
        <v>27</v>
      </c>
      <c r="M121">
        <v>103.5</v>
      </c>
      <c r="N121" t="s">
        <v>17</v>
      </c>
    </row>
    <row r="122" spans="1:14" ht="14.25" customHeight="1" x14ac:dyDescent="0.3">
      <c r="A122" t="s">
        <v>3317</v>
      </c>
      <c r="B122" t="s">
        <v>25</v>
      </c>
      <c r="C122" t="s">
        <v>14</v>
      </c>
      <c r="D122">
        <v>427.2</v>
      </c>
      <c r="E122">
        <v>0.4</v>
      </c>
      <c r="F122">
        <f t="shared" si="2"/>
        <v>170.88</v>
      </c>
      <c r="G122">
        <f t="shared" si="3"/>
        <v>256.32</v>
      </c>
      <c r="H122">
        <v>9</v>
      </c>
      <c r="I122" s="17">
        <v>45523</v>
      </c>
      <c r="J122" s="17">
        <v>45528</v>
      </c>
      <c r="K122" t="s">
        <v>31</v>
      </c>
      <c r="L122" t="s">
        <v>22</v>
      </c>
      <c r="M122">
        <v>25.5</v>
      </c>
      <c r="N122" t="s">
        <v>48</v>
      </c>
    </row>
    <row r="123" spans="1:14" ht="14.25" customHeight="1" x14ac:dyDescent="0.3">
      <c r="A123" t="s">
        <v>6864</v>
      </c>
      <c r="B123" t="s">
        <v>41</v>
      </c>
      <c r="C123" t="s">
        <v>33</v>
      </c>
      <c r="D123">
        <v>427.3</v>
      </c>
      <c r="E123">
        <v>0.04</v>
      </c>
      <c r="F123">
        <f t="shared" si="2"/>
        <v>17.092000000000002</v>
      </c>
      <c r="G123">
        <f t="shared" si="3"/>
        <v>410.20800000000003</v>
      </c>
      <c r="H123">
        <v>9</v>
      </c>
      <c r="I123" s="17">
        <v>45649</v>
      </c>
      <c r="J123" s="17">
        <v>45654</v>
      </c>
      <c r="K123" t="s">
        <v>21</v>
      </c>
      <c r="L123" t="s">
        <v>27</v>
      </c>
      <c r="M123">
        <v>32.700000000000003</v>
      </c>
      <c r="N123" t="s">
        <v>23</v>
      </c>
    </row>
    <row r="124" spans="1:14" ht="14.25" customHeight="1" x14ac:dyDescent="0.3">
      <c r="A124" t="s">
        <v>4720</v>
      </c>
      <c r="B124" t="s">
        <v>25</v>
      </c>
      <c r="C124" t="s">
        <v>26</v>
      </c>
      <c r="D124">
        <v>430.42</v>
      </c>
      <c r="E124">
        <v>0.24</v>
      </c>
      <c r="F124">
        <f t="shared" si="2"/>
        <v>103.3008</v>
      </c>
      <c r="G124">
        <f t="shared" si="3"/>
        <v>327.11920000000003</v>
      </c>
      <c r="H124">
        <v>9</v>
      </c>
      <c r="I124" s="17">
        <v>45465</v>
      </c>
      <c r="J124" s="17">
        <v>45471</v>
      </c>
      <c r="K124" t="s">
        <v>21</v>
      </c>
      <c r="L124" t="s">
        <v>22</v>
      </c>
      <c r="M124">
        <v>74.28</v>
      </c>
      <c r="N124" t="s">
        <v>28</v>
      </c>
    </row>
    <row r="125" spans="1:14" ht="14.25" customHeight="1" x14ac:dyDescent="0.3">
      <c r="A125" t="s">
        <v>9922</v>
      </c>
      <c r="B125" t="s">
        <v>19</v>
      </c>
      <c r="C125" t="s">
        <v>14</v>
      </c>
      <c r="D125">
        <v>432.33</v>
      </c>
      <c r="E125">
        <v>0.21</v>
      </c>
      <c r="F125">
        <f t="shared" si="2"/>
        <v>90.789299999999997</v>
      </c>
      <c r="G125">
        <f t="shared" si="3"/>
        <v>341.54070000000002</v>
      </c>
      <c r="H125">
        <v>9</v>
      </c>
      <c r="I125" s="17">
        <v>44968</v>
      </c>
      <c r="J125" s="17">
        <v>44972</v>
      </c>
      <c r="K125" t="s">
        <v>31</v>
      </c>
      <c r="L125" t="s">
        <v>16</v>
      </c>
      <c r="M125">
        <v>70.95</v>
      </c>
      <c r="N125" t="s">
        <v>17</v>
      </c>
    </row>
    <row r="126" spans="1:14" ht="14.25" customHeight="1" x14ac:dyDescent="0.3">
      <c r="A126" t="s">
        <v>12561</v>
      </c>
      <c r="B126" t="s">
        <v>13</v>
      </c>
      <c r="C126" t="s">
        <v>14</v>
      </c>
      <c r="D126">
        <v>434.89</v>
      </c>
      <c r="E126">
        <v>0.37</v>
      </c>
      <c r="F126">
        <f t="shared" si="2"/>
        <v>160.9093</v>
      </c>
      <c r="G126">
        <f t="shared" si="3"/>
        <v>273.98069999999996</v>
      </c>
      <c r="H126">
        <v>9</v>
      </c>
      <c r="I126" s="17">
        <v>45486</v>
      </c>
      <c r="J126" s="17">
        <v>45487</v>
      </c>
      <c r="K126" t="s">
        <v>31</v>
      </c>
      <c r="L126" t="s">
        <v>27</v>
      </c>
      <c r="M126">
        <v>50.52</v>
      </c>
      <c r="N126" t="s">
        <v>34</v>
      </c>
    </row>
    <row r="127" spans="1:14" ht="14.25" customHeight="1" x14ac:dyDescent="0.3">
      <c r="A127" t="s">
        <v>5714</v>
      </c>
      <c r="B127" t="s">
        <v>19</v>
      </c>
      <c r="C127" t="s">
        <v>26</v>
      </c>
      <c r="D127">
        <v>436.11</v>
      </c>
      <c r="E127">
        <v>0.47</v>
      </c>
      <c r="F127">
        <f t="shared" si="2"/>
        <v>204.9717</v>
      </c>
      <c r="G127">
        <f t="shared" si="3"/>
        <v>231.13830000000002</v>
      </c>
      <c r="H127">
        <v>9</v>
      </c>
      <c r="I127" s="17">
        <v>45376</v>
      </c>
      <c r="J127" s="17">
        <v>45381</v>
      </c>
      <c r="K127" t="s">
        <v>31</v>
      </c>
      <c r="L127" t="s">
        <v>22</v>
      </c>
      <c r="M127">
        <v>87.52</v>
      </c>
      <c r="N127" t="s">
        <v>39</v>
      </c>
    </row>
    <row r="128" spans="1:14" ht="14.25" customHeight="1" x14ac:dyDescent="0.3">
      <c r="A128" t="s">
        <v>12665</v>
      </c>
      <c r="B128" t="s">
        <v>25</v>
      </c>
      <c r="C128" t="s">
        <v>36</v>
      </c>
      <c r="D128">
        <v>438.46</v>
      </c>
      <c r="E128">
        <v>0.11</v>
      </c>
      <c r="F128">
        <f t="shared" si="2"/>
        <v>48.230599999999995</v>
      </c>
      <c r="G128">
        <f t="shared" si="3"/>
        <v>390.2294</v>
      </c>
      <c r="H128">
        <v>9</v>
      </c>
      <c r="I128" s="17">
        <v>45361</v>
      </c>
      <c r="J128" s="17">
        <v>45364</v>
      </c>
      <c r="K128" t="s">
        <v>21</v>
      </c>
      <c r="L128" t="s">
        <v>27</v>
      </c>
      <c r="M128">
        <v>75.38</v>
      </c>
      <c r="N128" t="s">
        <v>48</v>
      </c>
    </row>
    <row r="129" spans="1:14" ht="14.25" customHeight="1" x14ac:dyDescent="0.3">
      <c r="A129" t="s">
        <v>8886</v>
      </c>
      <c r="B129" t="s">
        <v>25</v>
      </c>
      <c r="C129" t="s">
        <v>14</v>
      </c>
      <c r="D129">
        <v>439.17</v>
      </c>
      <c r="E129">
        <v>0.18</v>
      </c>
      <c r="F129">
        <f t="shared" si="2"/>
        <v>79.050600000000003</v>
      </c>
      <c r="G129">
        <f t="shared" si="3"/>
        <v>360.11940000000004</v>
      </c>
      <c r="H129">
        <v>9</v>
      </c>
      <c r="I129" s="17">
        <v>45371</v>
      </c>
      <c r="J129" s="17">
        <v>45373</v>
      </c>
      <c r="K129" t="s">
        <v>31</v>
      </c>
      <c r="L129" t="s">
        <v>22</v>
      </c>
      <c r="M129">
        <v>118.43</v>
      </c>
      <c r="N129" t="s">
        <v>34</v>
      </c>
    </row>
    <row r="130" spans="1:14" ht="14.25" customHeight="1" x14ac:dyDescent="0.3">
      <c r="A130" t="s">
        <v>92</v>
      </c>
      <c r="B130" t="s">
        <v>25</v>
      </c>
      <c r="C130" t="s">
        <v>36</v>
      </c>
      <c r="D130">
        <v>443.48</v>
      </c>
      <c r="E130">
        <v>0.02</v>
      </c>
      <c r="F130">
        <f t="shared" ref="F130:F193" si="4">D130*E130</f>
        <v>8.8696000000000002</v>
      </c>
      <c r="G130">
        <f t="shared" ref="G130:G193" si="5">D130-F130</f>
        <v>434.61040000000003</v>
      </c>
      <c r="H130">
        <v>9</v>
      </c>
      <c r="I130" s="17">
        <v>45219</v>
      </c>
      <c r="J130" s="17">
        <v>45221</v>
      </c>
      <c r="K130" t="s">
        <v>31</v>
      </c>
      <c r="L130" t="s">
        <v>22</v>
      </c>
      <c r="M130">
        <v>42.23</v>
      </c>
      <c r="N130" t="s">
        <v>39</v>
      </c>
    </row>
    <row r="131" spans="1:14" ht="14.25" customHeight="1" x14ac:dyDescent="0.3">
      <c r="A131" t="s">
        <v>11517</v>
      </c>
      <c r="B131" t="s">
        <v>25</v>
      </c>
      <c r="C131" t="s">
        <v>20</v>
      </c>
      <c r="D131">
        <v>449.2</v>
      </c>
      <c r="E131">
        <v>0.26</v>
      </c>
      <c r="F131">
        <f t="shared" si="4"/>
        <v>116.792</v>
      </c>
      <c r="G131">
        <f t="shared" si="5"/>
        <v>332.40800000000002</v>
      </c>
      <c r="H131">
        <v>9</v>
      </c>
      <c r="I131" s="17">
        <v>44993</v>
      </c>
      <c r="J131" s="17">
        <v>44999</v>
      </c>
      <c r="K131" t="s">
        <v>15</v>
      </c>
      <c r="L131" t="s">
        <v>27</v>
      </c>
      <c r="M131">
        <v>120.89</v>
      </c>
      <c r="N131" t="s">
        <v>48</v>
      </c>
    </row>
    <row r="132" spans="1:14" ht="14.25" customHeight="1" x14ac:dyDescent="0.3">
      <c r="A132" t="s">
        <v>8771</v>
      </c>
      <c r="B132" t="s">
        <v>13</v>
      </c>
      <c r="C132" t="s">
        <v>36</v>
      </c>
      <c r="D132">
        <v>451.72</v>
      </c>
      <c r="E132">
        <v>0.17</v>
      </c>
      <c r="F132">
        <f t="shared" si="4"/>
        <v>76.792400000000015</v>
      </c>
      <c r="G132">
        <f t="shared" si="5"/>
        <v>374.92759999999998</v>
      </c>
      <c r="H132">
        <v>9</v>
      </c>
      <c r="I132" s="17">
        <v>45559</v>
      </c>
      <c r="J132" s="17">
        <v>45563</v>
      </c>
      <c r="K132" t="s">
        <v>21</v>
      </c>
      <c r="L132" t="s">
        <v>16</v>
      </c>
      <c r="M132">
        <v>132.79</v>
      </c>
      <c r="N132" t="s">
        <v>48</v>
      </c>
    </row>
    <row r="133" spans="1:14" ht="14.25" customHeight="1" x14ac:dyDescent="0.3">
      <c r="A133" t="s">
        <v>14171</v>
      </c>
      <c r="B133" t="s">
        <v>13</v>
      </c>
      <c r="C133" t="s">
        <v>33</v>
      </c>
      <c r="D133">
        <v>451.91</v>
      </c>
      <c r="E133">
        <v>0.45</v>
      </c>
      <c r="F133">
        <f t="shared" si="4"/>
        <v>203.35950000000003</v>
      </c>
      <c r="G133">
        <f t="shared" si="5"/>
        <v>248.5505</v>
      </c>
      <c r="H133">
        <v>9</v>
      </c>
      <c r="I133" s="17">
        <v>45427</v>
      </c>
      <c r="J133" s="17">
        <v>45433</v>
      </c>
      <c r="K133" t="s">
        <v>15</v>
      </c>
      <c r="L133" t="s">
        <v>27</v>
      </c>
      <c r="M133">
        <v>122.37</v>
      </c>
      <c r="N133" t="s">
        <v>17</v>
      </c>
    </row>
    <row r="134" spans="1:14" ht="14.25" customHeight="1" x14ac:dyDescent="0.3">
      <c r="A134" t="s">
        <v>5788</v>
      </c>
      <c r="B134" t="s">
        <v>25</v>
      </c>
      <c r="C134" t="s">
        <v>36</v>
      </c>
      <c r="D134">
        <v>452.62</v>
      </c>
      <c r="E134">
        <v>0.05</v>
      </c>
      <c r="F134">
        <f t="shared" si="4"/>
        <v>22.631</v>
      </c>
      <c r="G134">
        <f t="shared" si="5"/>
        <v>429.98900000000003</v>
      </c>
      <c r="H134">
        <v>9</v>
      </c>
      <c r="I134" s="17">
        <v>45051</v>
      </c>
      <c r="J134" s="17">
        <v>45053</v>
      </c>
      <c r="K134" t="s">
        <v>21</v>
      </c>
      <c r="L134" t="s">
        <v>27</v>
      </c>
      <c r="M134">
        <v>66.89</v>
      </c>
      <c r="N134" t="s">
        <v>23</v>
      </c>
    </row>
    <row r="135" spans="1:14" ht="14.25" customHeight="1" x14ac:dyDescent="0.3">
      <c r="A135" t="s">
        <v>1422</v>
      </c>
      <c r="B135" t="s">
        <v>25</v>
      </c>
      <c r="C135" t="s">
        <v>14</v>
      </c>
      <c r="D135">
        <v>453.35</v>
      </c>
      <c r="E135">
        <v>0.16</v>
      </c>
      <c r="F135">
        <f t="shared" si="4"/>
        <v>72.536000000000001</v>
      </c>
      <c r="G135">
        <f t="shared" si="5"/>
        <v>380.81400000000002</v>
      </c>
      <c r="H135">
        <v>9</v>
      </c>
      <c r="I135" s="17">
        <v>45608</v>
      </c>
      <c r="J135" s="17">
        <v>45615</v>
      </c>
      <c r="K135" t="s">
        <v>15</v>
      </c>
      <c r="L135" t="s">
        <v>22</v>
      </c>
      <c r="M135">
        <v>95.57</v>
      </c>
      <c r="N135" t="s">
        <v>17</v>
      </c>
    </row>
    <row r="136" spans="1:14" ht="14.25" customHeight="1" x14ac:dyDescent="0.3">
      <c r="A136" t="s">
        <v>10136</v>
      </c>
      <c r="B136" t="s">
        <v>19</v>
      </c>
      <c r="C136" t="s">
        <v>20</v>
      </c>
      <c r="D136">
        <v>454.1</v>
      </c>
      <c r="E136">
        <v>0.43</v>
      </c>
      <c r="F136">
        <f t="shared" si="4"/>
        <v>195.26300000000001</v>
      </c>
      <c r="G136">
        <f t="shared" si="5"/>
        <v>258.83699999999999</v>
      </c>
      <c r="H136">
        <v>9</v>
      </c>
      <c r="I136" s="17">
        <v>45444</v>
      </c>
      <c r="J136" s="17">
        <v>45445</v>
      </c>
      <c r="K136" t="s">
        <v>21</v>
      </c>
      <c r="L136" t="s">
        <v>16</v>
      </c>
      <c r="M136">
        <v>24.54</v>
      </c>
      <c r="N136" t="s">
        <v>39</v>
      </c>
    </row>
    <row r="137" spans="1:14" ht="14.25" customHeight="1" x14ac:dyDescent="0.3">
      <c r="A137" t="s">
        <v>11203</v>
      </c>
      <c r="B137" t="s">
        <v>25</v>
      </c>
      <c r="C137" t="s">
        <v>14</v>
      </c>
      <c r="D137">
        <v>454.1</v>
      </c>
      <c r="E137">
        <v>0.11</v>
      </c>
      <c r="F137">
        <f t="shared" si="4"/>
        <v>49.951000000000001</v>
      </c>
      <c r="G137">
        <f t="shared" si="5"/>
        <v>404.149</v>
      </c>
      <c r="H137">
        <v>9</v>
      </c>
      <c r="I137" s="17">
        <v>45532</v>
      </c>
      <c r="J137" s="17">
        <v>45538</v>
      </c>
      <c r="K137" t="s">
        <v>31</v>
      </c>
      <c r="L137" t="s">
        <v>22</v>
      </c>
      <c r="M137">
        <v>83.62</v>
      </c>
      <c r="N137" t="s">
        <v>39</v>
      </c>
    </row>
    <row r="138" spans="1:14" ht="14.25" customHeight="1" x14ac:dyDescent="0.3">
      <c r="A138" t="s">
        <v>14971</v>
      </c>
      <c r="B138" t="s">
        <v>25</v>
      </c>
      <c r="C138" t="s">
        <v>26</v>
      </c>
      <c r="D138">
        <v>458.47</v>
      </c>
      <c r="E138">
        <v>0.1</v>
      </c>
      <c r="F138">
        <f t="shared" si="4"/>
        <v>45.847000000000008</v>
      </c>
      <c r="G138">
        <f t="shared" si="5"/>
        <v>412.62300000000005</v>
      </c>
      <c r="H138">
        <v>9</v>
      </c>
      <c r="I138" s="17">
        <v>45651</v>
      </c>
      <c r="J138" s="17">
        <v>45655</v>
      </c>
      <c r="K138" t="s">
        <v>15</v>
      </c>
      <c r="L138" t="s">
        <v>27</v>
      </c>
      <c r="M138">
        <v>87.49</v>
      </c>
      <c r="N138" t="s">
        <v>48</v>
      </c>
    </row>
    <row r="139" spans="1:14" ht="14.25" customHeight="1" x14ac:dyDescent="0.3">
      <c r="A139" t="s">
        <v>11548</v>
      </c>
      <c r="B139" t="s">
        <v>41</v>
      </c>
      <c r="C139" t="s">
        <v>20</v>
      </c>
      <c r="D139">
        <v>460.31</v>
      </c>
      <c r="E139">
        <v>0.22</v>
      </c>
      <c r="F139">
        <f t="shared" si="4"/>
        <v>101.26820000000001</v>
      </c>
      <c r="G139">
        <f t="shared" si="5"/>
        <v>359.04179999999997</v>
      </c>
      <c r="H139">
        <v>9</v>
      </c>
      <c r="I139" s="17">
        <v>45176</v>
      </c>
      <c r="J139" s="17">
        <v>45179</v>
      </c>
      <c r="K139" t="s">
        <v>21</v>
      </c>
      <c r="L139" t="s">
        <v>16</v>
      </c>
      <c r="M139">
        <v>67.2</v>
      </c>
      <c r="N139" t="s">
        <v>34</v>
      </c>
    </row>
    <row r="140" spans="1:14" ht="14.25" customHeight="1" x14ac:dyDescent="0.3">
      <c r="A140" t="s">
        <v>7092</v>
      </c>
      <c r="B140" t="s">
        <v>19</v>
      </c>
      <c r="C140" t="s">
        <v>33</v>
      </c>
      <c r="D140">
        <v>461.31</v>
      </c>
      <c r="E140">
        <v>0.14000000000000001</v>
      </c>
      <c r="F140">
        <f t="shared" si="4"/>
        <v>64.583400000000012</v>
      </c>
      <c r="G140">
        <f t="shared" si="5"/>
        <v>396.72659999999996</v>
      </c>
      <c r="H140">
        <v>9</v>
      </c>
      <c r="I140" s="17">
        <v>45189</v>
      </c>
      <c r="J140" s="17">
        <v>45195</v>
      </c>
      <c r="K140" t="s">
        <v>21</v>
      </c>
      <c r="L140" t="s">
        <v>16</v>
      </c>
      <c r="M140">
        <v>50.15</v>
      </c>
      <c r="N140" t="s">
        <v>23</v>
      </c>
    </row>
    <row r="141" spans="1:14" ht="14.25" customHeight="1" x14ac:dyDescent="0.3">
      <c r="A141" t="s">
        <v>6776</v>
      </c>
      <c r="B141" t="s">
        <v>13</v>
      </c>
      <c r="C141" t="s">
        <v>26</v>
      </c>
      <c r="D141">
        <v>461.87</v>
      </c>
      <c r="E141">
        <v>0.46</v>
      </c>
      <c r="F141">
        <f t="shared" si="4"/>
        <v>212.46020000000001</v>
      </c>
      <c r="G141">
        <f t="shared" si="5"/>
        <v>249.40979999999999</v>
      </c>
      <c r="H141">
        <v>9</v>
      </c>
      <c r="I141" s="17">
        <v>45171</v>
      </c>
      <c r="J141" s="17">
        <v>45176</v>
      </c>
      <c r="K141" t="s">
        <v>21</v>
      </c>
      <c r="L141" t="s">
        <v>22</v>
      </c>
      <c r="M141">
        <v>61.51</v>
      </c>
      <c r="N141" t="s">
        <v>34</v>
      </c>
    </row>
    <row r="142" spans="1:14" ht="14.25" customHeight="1" x14ac:dyDescent="0.3">
      <c r="A142" t="s">
        <v>669</v>
      </c>
      <c r="B142" t="s">
        <v>25</v>
      </c>
      <c r="C142" t="s">
        <v>26</v>
      </c>
      <c r="D142">
        <v>462.26</v>
      </c>
      <c r="E142">
        <v>0.45</v>
      </c>
      <c r="F142">
        <f t="shared" si="4"/>
        <v>208.017</v>
      </c>
      <c r="G142">
        <f t="shared" si="5"/>
        <v>254.24299999999999</v>
      </c>
      <c r="H142">
        <v>9</v>
      </c>
      <c r="I142" s="17">
        <v>45131</v>
      </c>
      <c r="J142" s="17">
        <v>45138</v>
      </c>
      <c r="K142" t="s">
        <v>21</v>
      </c>
      <c r="L142" t="s">
        <v>22</v>
      </c>
      <c r="M142">
        <v>49.97</v>
      </c>
      <c r="N142" t="s">
        <v>34</v>
      </c>
    </row>
    <row r="143" spans="1:14" ht="14.25" customHeight="1" x14ac:dyDescent="0.3">
      <c r="A143" t="s">
        <v>5925</v>
      </c>
      <c r="B143" t="s">
        <v>25</v>
      </c>
      <c r="C143" t="s">
        <v>20</v>
      </c>
      <c r="D143">
        <v>462.96</v>
      </c>
      <c r="E143">
        <v>0.3</v>
      </c>
      <c r="F143">
        <f t="shared" si="4"/>
        <v>138.88799999999998</v>
      </c>
      <c r="G143">
        <f t="shared" si="5"/>
        <v>324.072</v>
      </c>
      <c r="H143">
        <v>9</v>
      </c>
      <c r="I143" s="17">
        <v>45245</v>
      </c>
      <c r="J143" s="17">
        <v>45250</v>
      </c>
      <c r="K143" t="s">
        <v>31</v>
      </c>
      <c r="L143" t="s">
        <v>16</v>
      </c>
      <c r="M143">
        <v>72.989999999999995</v>
      </c>
      <c r="N143" t="s">
        <v>39</v>
      </c>
    </row>
    <row r="144" spans="1:14" ht="14.25" customHeight="1" x14ac:dyDescent="0.3">
      <c r="A144" t="s">
        <v>13476</v>
      </c>
      <c r="B144" t="s">
        <v>13</v>
      </c>
      <c r="C144" t="s">
        <v>20</v>
      </c>
      <c r="D144">
        <v>465.54</v>
      </c>
      <c r="E144">
        <v>0.02</v>
      </c>
      <c r="F144">
        <f t="shared" si="4"/>
        <v>9.3108000000000004</v>
      </c>
      <c r="G144">
        <f t="shared" si="5"/>
        <v>456.22919999999999</v>
      </c>
      <c r="H144">
        <v>9</v>
      </c>
      <c r="I144" s="17">
        <v>45529</v>
      </c>
      <c r="J144" s="17">
        <v>45533</v>
      </c>
      <c r="K144" t="s">
        <v>15</v>
      </c>
      <c r="L144" t="s">
        <v>16</v>
      </c>
      <c r="M144">
        <v>100.55</v>
      </c>
      <c r="N144" t="s">
        <v>23</v>
      </c>
    </row>
    <row r="145" spans="1:14" ht="14.25" customHeight="1" x14ac:dyDescent="0.3">
      <c r="A145" t="s">
        <v>4430</v>
      </c>
      <c r="B145" t="s">
        <v>41</v>
      </c>
      <c r="C145" t="s">
        <v>33</v>
      </c>
      <c r="D145">
        <v>470.12</v>
      </c>
      <c r="E145">
        <v>0.42</v>
      </c>
      <c r="F145">
        <f t="shared" si="4"/>
        <v>197.4504</v>
      </c>
      <c r="G145">
        <f t="shared" si="5"/>
        <v>272.6696</v>
      </c>
      <c r="H145">
        <v>9</v>
      </c>
      <c r="I145" s="17">
        <v>45248</v>
      </c>
      <c r="J145" s="17">
        <v>45252</v>
      </c>
      <c r="K145" t="s">
        <v>21</v>
      </c>
      <c r="L145" t="s">
        <v>27</v>
      </c>
      <c r="M145">
        <v>57.93</v>
      </c>
      <c r="N145" t="s">
        <v>23</v>
      </c>
    </row>
    <row r="146" spans="1:14" ht="14.25" customHeight="1" x14ac:dyDescent="0.3">
      <c r="A146" t="s">
        <v>9123</v>
      </c>
      <c r="B146" t="s">
        <v>25</v>
      </c>
      <c r="C146" t="s">
        <v>14</v>
      </c>
      <c r="D146">
        <v>473.15</v>
      </c>
      <c r="E146">
        <v>0.35</v>
      </c>
      <c r="F146">
        <f t="shared" si="4"/>
        <v>165.60249999999999</v>
      </c>
      <c r="G146">
        <f t="shared" si="5"/>
        <v>307.54750000000001</v>
      </c>
      <c r="H146">
        <v>9</v>
      </c>
      <c r="I146" s="17">
        <v>45647</v>
      </c>
      <c r="J146" s="17">
        <v>45653</v>
      </c>
      <c r="K146" t="s">
        <v>31</v>
      </c>
      <c r="L146" t="s">
        <v>27</v>
      </c>
      <c r="M146">
        <v>37.159999999999997</v>
      </c>
      <c r="N146" t="s">
        <v>34</v>
      </c>
    </row>
    <row r="147" spans="1:14" ht="14.25" customHeight="1" x14ac:dyDescent="0.3">
      <c r="A147" t="s">
        <v>11870</v>
      </c>
      <c r="B147" t="s">
        <v>19</v>
      </c>
      <c r="C147" t="s">
        <v>14</v>
      </c>
      <c r="D147">
        <v>476.96</v>
      </c>
      <c r="E147">
        <v>0.2</v>
      </c>
      <c r="F147">
        <f t="shared" si="4"/>
        <v>95.391999999999996</v>
      </c>
      <c r="G147">
        <f t="shared" si="5"/>
        <v>381.56799999999998</v>
      </c>
      <c r="H147">
        <v>9</v>
      </c>
      <c r="I147" s="17">
        <v>45276</v>
      </c>
      <c r="J147" s="17">
        <v>45277</v>
      </c>
      <c r="K147" t="s">
        <v>21</v>
      </c>
      <c r="L147" t="s">
        <v>27</v>
      </c>
      <c r="M147">
        <v>131.46</v>
      </c>
      <c r="N147" t="s">
        <v>28</v>
      </c>
    </row>
    <row r="148" spans="1:14" ht="14.25" customHeight="1" x14ac:dyDescent="0.3">
      <c r="A148" t="s">
        <v>14086</v>
      </c>
      <c r="B148" t="s">
        <v>19</v>
      </c>
      <c r="C148" t="s">
        <v>36</v>
      </c>
      <c r="D148">
        <v>478.19</v>
      </c>
      <c r="E148">
        <v>0.24</v>
      </c>
      <c r="F148">
        <f t="shared" si="4"/>
        <v>114.76559999999999</v>
      </c>
      <c r="G148">
        <f t="shared" si="5"/>
        <v>363.42439999999999</v>
      </c>
      <c r="H148">
        <v>9</v>
      </c>
      <c r="I148" s="17">
        <v>45307</v>
      </c>
      <c r="J148" s="17">
        <v>45312</v>
      </c>
      <c r="K148" t="s">
        <v>31</v>
      </c>
      <c r="L148" t="s">
        <v>27</v>
      </c>
      <c r="M148">
        <v>41.92</v>
      </c>
      <c r="N148" t="s">
        <v>17</v>
      </c>
    </row>
    <row r="149" spans="1:14" ht="14.25" customHeight="1" x14ac:dyDescent="0.3">
      <c r="A149" t="s">
        <v>6989</v>
      </c>
      <c r="B149" t="s">
        <v>19</v>
      </c>
      <c r="C149" t="s">
        <v>36</v>
      </c>
      <c r="D149">
        <v>479.4</v>
      </c>
      <c r="E149">
        <v>0.13</v>
      </c>
      <c r="F149">
        <f t="shared" si="4"/>
        <v>62.321999999999996</v>
      </c>
      <c r="G149">
        <f t="shared" si="5"/>
        <v>417.07799999999997</v>
      </c>
      <c r="H149">
        <v>9</v>
      </c>
      <c r="I149" s="17">
        <v>45569</v>
      </c>
      <c r="J149" s="17">
        <v>45575</v>
      </c>
      <c r="K149" t="s">
        <v>31</v>
      </c>
      <c r="L149" t="s">
        <v>22</v>
      </c>
      <c r="M149">
        <v>126.23</v>
      </c>
      <c r="N149" t="s">
        <v>17</v>
      </c>
    </row>
    <row r="150" spans="1:14" ht="14.25" customHeight="1" x14ac:dyDescent="0.3">
      <c r="A150" t="s">
        <v>351</v>
      </c>
      <c r="B150" t="s">
        <v>13</v>
      </c>
      <c r="C150" t="s">
        <v>33</v>
      </c>
      <c r="D150">
        <v>479.63</v>
      </c>
      <c r="E150">
        <v>0.15</v>
      </c>
      <c r="F150">
        <f t="shared" si="4"/>
        <v>71.944499999999991</v>
      </c>
      <c r="G150">
        <f t="shared" si="5"/>
        <v>407.68549999999999</v>
      </c>
      <c r="H150">
        <v>9</v>
      </c>
      <c r="I150" s="17">
        <v>45086</v>
      </c>
      <c r="J150" s="17">
        <v>45089</v>
      </c>
      <c r="K150" t="s">
        <v>15</v>
      </c>
      <c r="L150" t="s">
        <v>16</v>
      </c>
      <c r="M150">
        <v>102.29</v>
      </c>
      <c r="N150" t="s">
        <v>23</v>
      </c>
    </row>
    <row r="151" spans="1:14" ht="14.25" customHeight="1" x14ac:dyDescent="0.3">
      <c r="A151" t="s">
        <v>12438</v>
      </c>
      <c r="B151" t="s">
        <v>13</v>
      </c>
      <c r="C151" t="s">
        <v>36</v>
      </c>
      <c r="D151">
        <v>483.14</v>
      </c>
      <c r="E151">
        <v>0.26</v>
      </c>
      <c r="F151">
        <f t="shared" si="4"/>
        <v>125.6164</v>
      </c>
      <c r="G151">
        <f t="shared" si="5"/>
        <v>357.52359999999999</v>
      </c>
      <c r="H151">
        <v>9</v>
      </c>
      <c r="I151" s="17">
        <v>45416</v>
      </c>
      <c r="J151" s="17">
        <v>45422</v>
      </c>
      <c r="K151" t="s">
        <v>31</v>
      </c>
      <c r="L151" t="s">
        <v>16</v>
      </c>
      <c r="M151">
        <v>81.81</v>
      </c>
      <c r="N151" t="s">
        <v>34</v>
      </c>
    </row>
    <row r="152" spans="1:14" ht="14.25" customHeight="1" x14ac:dyDescent="0.3">
      <c r="A152" t="s">
        <v>10674</v>
      </c>
      <c r="B152" t="s">
        <v>25</v>
      </c>
      <c r="C152" t="s">
        <v>20</v>
      </c>
      <c r="D152">
        <v>485.8</v>
      </c>
      <c r="E152">
        <v>0.49</v>
      </c>
      <c r="F152">
        <f t="shared" si="4"/>
        <v>238.042</v>
      </c>
      <c r="G152">
        <f t="shared" si="5"/>
        <v>247.75800000000001</v>
      </c>
      <c r="H152">
        <v>9</v>
      </c>
      <c r="I152" s="17">
        <v>45617</v>
      </c>
      <c r="J152" s="17">
        <v>45619</v>
      </c>
      <c r="K152" t="s">
        <v>21</v>
      </c>
      <c r="L152" t="s">
        <v>16</v>
      </c>
      <c r="M152">
        <v>38.049999999999997</v>
      </c>
      <c r="N152" t="s">
        <v>17</v>
      </c>
    </row>
    <row r="153" spans="1:14" ht="14.25" customHeight="1" x14ac:dyDescent="0.3">
      <c r="A153" t="s">
        <v>4414</v>
      </c>
      <c r="B153" t="s">
        <v>13</v>
      </c>
      <c r="C153" t="s">
        <v>33</v>
      </c>
      <c r="D153">
        <v>488.4</v>
      </c>
      <c r="E153">
        <v>0.16</v>
      </c>
      <c r="F153">
        <f t="shared" si="4"/>
        <v>78.143999999999991</v>
      </c>
      <c r="G153">
        <f t="shared" si="5"/>
        <v>410.25599999999997</v>
      </c>
      <c r="H153">
        <v>9</v>
      </c>
      <c r="I153" s="17">
        <v>44946</v>
      </c>
      <c r="J153" s="17">
        <v>44951</v>
      </c>
      <c r="K153" t="s">
        <v>21</v>
      </c>
      <c r="L153" t="s">
        <v>22</v>
      </c>
      <c r="M153">
        <v>145.49</v>
      </c>
      <c r="N153" t="s">
        <v>34</v>
      </c>
    </row>
    <row r="154" spans="1:14" ht="14.25" customHeight="1" x14ac:dyDescent="0.3">
      <c r="A154" t="s">
        <v>12100</v>
      </c>
      <c r="B154" t="s">
        <v>25</v>
      </c>
      <c r="C154" t="s">
        <v>14</v>
      </c>
      <c r="D154">
        <v>489.59</v>
      </c>
      <c r="E154">
        <v>0.03</v>
      </c>
      <c r="F154">
        <f t="shared" si="4"/>
        <v>14.6877</v>
      </c>
      <c r="G154">
        <f t="shared" si="5"/>
        <v>474.90229999999997</v>
      </c>
      <c r="H154">
        <v>9</v>
      </c>
      <c r="I154" s="17">
        <v>45050</v>
      </c>
      <c r="J154" s="17">
        <v>45052</v>
      </c>
      <c r="K154" t="s">
        <v>15</v>
      </c>
      <c r="L154" t="s">
        <v>22</v>
      </c>
      <c r="M154">
        <v>28.9</v>
      </c>
      <c r="N154" t="s">
        <v>39</v>
      </c>
    </row>
    <row r="155" spans="1:14" ht="14.25" customHeight="1" x14ac:dyDescent="0.3">
      <c r="A155" t="s">
        <v>3491</v>
      </c>
      <c r="B155" t="s">
        <v>13</v>
      </c>
      <c r="C155" t="s">
        <v>20</v>
      </c>
      <c r="D155">
        <v>490.72</v>
      </c>
      <c r="E155">
        <v>0.04</v>
      </c>
      <c r="F155">
        <f t="shared" si="4"/>
        <v>19.628800000000002</v>
      </c>
      <c r="G155">
        <f t="shared" si="5"/>
        <v>471.09120000000001</v>
      </c>
      <c r="H155">
        <v>9</v>
      </c>
      <c r="I155" s="17">
        <v>44959</v>
      </c>
      <c r="J155" s="17">
        <v>44964</v>
      </c>
      <c r="K155" t="s">
        <v>21</v>
      </c>
      <c r="L155" t="s">
        <v>22</v>
      </c>
      <c r="M155">
        <v>92.93</v>
      </c>
      <c r="N155" t="s">
        <v>17</v>
      </c>
    </row>
    <row r="156" spans="1:14" ht="14.25" customHeight="1" x14ac:dyDescent="0.3">
      <c r="A156" t="s">
        <v>1945</v>
      </c>
      <c r="B156" t="s">
        <v>41</v>
      </c>
      <c r="C156" t="s">
        <v>26</v>
      </c>
      <c r="D156">
        <v>490.81</v>
      </c>
      <c r="E156">
        <v>0.22</v>
      </c>
      <c r="F156">
        <f t="shared" si="4"/>
        <v>107.9782</v>
      </c>
      <c r="G156">
        <f t="shared" si="5"/>
        <v>382.83179999999999</v>
      </c>
      <c r="H156">
        <v>9</v>
      </c>
      <c r="I156" s="17">
        <v>45055</v>
      </c>
      <c r="J156" s="17">
        <v>45059</v>
      </c>
      <c r="K156" t="s">
        <v>15</v>
      </c>
      <c r="L156" t="s">
        <v>16</v>
      </c>
      <c r="M156">
        <v>37.07</v>
      </c>
      <c r="N156" t="s">
        <v>34</v>
      </c>
    </row>
    <row r="157" spans="1:14" ht="14.25" customHeight="1" x14ac:dyDescent="0.3">
      <c r="A157" t="s">
        <v>625</v>
      </c>
      <c r="B157" t="s">
        <v>25</v>
      </c>
      <c r="C157" t="s">
        <v>26</v>
      </c>
      <c r="D157">
        <v>491.72</v>
      </c>
      <c r="E157">
        <v>0.12</v>
      </c>
      <c r="F157">
        <f t="shared" si="4"/>
        <v>59.006399999999999</v>
      </c>
      <c r="G157">
        <f t="shared" si="5"/>
        <v>432.71360000000004</v>
      </c>
      <c r="H157">
        <v>9</v>
      </c>
      <c r="I157" s="17">
        <v>45322</v>
      </c>
      <c r="J157" s="17">
        <v>45327</v>
      </c>
      <c r="K157" t="s">
        <v>31</v>
      </c>
      <c r="L157" t="s">
        <v>16</v>
      </c>
      <c r="M157">
        <v>105.65</v>
      </c>
      <c r="N157" t="s">
        <v>48</v>
      </c>
    </row>
    <row r="158" spans="1:14" ht="14.25" customHeight="1" x14ac:dyDescent="0.3">
      <c r="A158" t="s">
        <v>13621</v>
      </c>
      <c r="B158" t="s">
        <v>19</v>
      </c>
      <c r="C158" t="s">
        <v>26</v>
      </c>
      <c r="D158">
        <v>494.97</v>
      </c>
      <c r="E158">
        <v>0.33</v>
      </c>
      <c r="F158">
        <f t="shared" si="4"/>
        <v>163.34010000000001</v>
      </c>
      <c r="G158">
        <f t="shared" si="5"/>
        <v>331.62990000000002</v>
      </c>
      <c r="H158">
        <v>9</v>
      </c>
      <c r="I158" s="17">
        <v>45119</v>
      </c>
      <c r="J158" s="17">
        <v>45121</v>
      </c>
      <c r="K158" t="s">
        <v>15</v>
      </c>
      <c r="L158" t="s">
        <v>16</v>
      </c>
      <c r="M158">
        <v>146.83000000000001</v>
      </c>
      <c r="N158" t="s">
        <v>48</v>
      </c>
    </row>
    <row r="159" spans="1:14" ht="14.25" customHeight="1" x14ac:dyDescent="0.3">
      <c r="A159" t="s">
        <v>14193</v>
      </c>
      <c r="B159" t="s">
        <v>13</v>
      </c>
      <c r="C159" t="s">
        <v>33</v>
      </c>
      <c r="D159">
        <v>501.79</v>
      </c>
      <c r="E159">
        <v>0.24</v>
      </c>
      <c r="F159">
        <f t="shared" si="4"/>
        <v>120.42959999999999</v>
      </c>
      <c r="G159">
        <f t="shared" si="5"/>
        <v>381.36040000000003</v>
      </c>
      <c r="H159">
        <v>9</v>
      </c>
      <c r="I159" s="17">
        <v>45548</v>
      </c>
      <c r="J159" s="17">
        <v>45554</v>
      </c>
      <c r="K159" t="s">
        <v>21</v>
      </c>
      <c r="L159" t="s">
        <v>16</v>
      </c>
      <c r="M159">
        <v>40.630000000000003</v>
      </c>
      <c r="N159" t="s">
        <v>34</v>
      </c>
    </row>
    <row r="160" spans="1:14" ht="14.25" customHeight="1" x14ac:dyDescent="0.3">
      <c r="A160" t="s">
        <v>5883</v>
      </c>
      <c r="B160" t="s">
        <v>13</v>
      </c>
      <c r="C160" t="s">
        <v>36</v>
      </c>
      <c r="D160">
        <v>503.9</v>
      </c>
      <c r="E160">
        <v>0.02</v>
      </c>
      <c r="F160">
        <f t="shared" si="4"/>
        <v>10.077999999999999</v>
      </c>
      <c r="G160">
        <f t="shared" si="5"/>
        <v>493.822</v>
      </c>
      <c r="H160">
        <v>9</v>
      </c>
      <c r="I160" s="17">
        <v>45535</v>
      </c>
      <c r="J160" s="17">
        <v>45542</v>
      </c>
      <c r="K160" t="s">
        <v>31</v>
      </c>
      <c r="L160" t="s">
        <v>27</v>
      </c>
      <c r="M160">
        <v>98.19</v>
      </c>
      <c r="N160" t="s">
        <v>23</v>
      </c>
    </row>
    <row r="161" spans="1:14" ht="14.25" customHeight="1" x14ac:dyDescent="0.3">
      <c r="A161" t="s">
        <v>10184</v>
      </c>
      <c r="B161" t="s">
        <v>41</v>
      </c>
      <c r="C161" t="s">
        <v>36</v>
      </c>
      <c r="D161">
        <v>509.2</v>
      </c>
      <c r="E161">
        <v>0.36</v>
      </c>
      <c r="F161">
        <f t="shared" si="4"/>
        <v>183.31199999999998</v>
      </c>
      <c r="G161">
        <f t="shared" si="5"/>
        <v>325.88800000000003</v>
      </c>
      <c r="H161">
        <v>9</v>
      </c>
      <c r="I161" s="17">
        <v>45201</v>
      </c>
      <c r="J161" s="17">
        <v>45207</v>
      </c>
      <c r="K161" t="s">
        <v>15</v>
      </c>
      <c r="L161" t="s">
        <v>27</v>
      </c>
      <c r="M161">
        <v>77.23</v>
      </c>
      <c r="N161" t="s">
        <v>17</v>
      </c>
    </row>
    <row r="162" spans="1:14" ht="14.25" customHeight="1" x14ac:dyDescent="0.3">
      <c r="A162" t="s">
        <v>13504</v>
      </c>
      <c r="B162" t="s">
        <v>25</v>
      </c>
      <c r="C162" t="s">
        <v>26</v>
      </c>
      <c r="D162">
        <v>515.61</v>
      </c>
      <c r="E162">
        <v>0.3</v>
      </c>
      <c r="F162">
        <f t="shared" si="4"/>
        <v>154.68299999999999</v>
      </c>
      <c r="G162">
        <f t="shared" si="5"/>
        <v>360.92700000000002</v>
      </c>
      <c r="H162">
        <v>9</v>
      </c>
      <c r="I162" s="17">
        <v>45075</v>
      </c>
      <c r="J162" s="17">
        <v>45076</v>
      </c>
      <c r="K162" t="s">
        <v>31</v>
      </c>
      <c r="L162" t="s">
        <v>27</v>
      </c>
      <c r="M162">
        <v>28.17</v>
      </c>
      <c r="N162" t="s">
        <v>28</v>
      </c>
    </row>
    <row r="163" spans="1:14" ht="14.25" customHeight="1" x14ac:dyDescent="0.3">
      <c r="A163" t="s">
        <v>5248</v>
      </c>
      <c r="B163" t="s">
        <v>41</v>
      </c>
      <c r="C163" t="s">
        <v>36</v>
      </c>
      <c r="D163">
        <v>522.25</v>
      </c>
      <c r="E163">
        <v>0.39</v>
      </c>
      <c r="F163">
        <f t="shared" si="4"/>
        <v>203.67750000000001</v>
      </c>
      <c r="G163">
        <f t="shared" si="5"/>
        <v>318.57249999999999</v>
      </c>
      <c r="H163">
        <v>9</v>
      </c>
      <c r="I163" s="17">
        <v>45307</v>
      </c>
      <c r="J163" s="17">
        <v>45309</v>
      </c>
      <c r="K163" t="s">
        <v>21</v>
      </c>
      <c r="L163" t="s">
        <v>27</v>
      </c>
      <c r="M163">
        <v>63.58</v>
      </c>
      <c r="N163" t="s">
        <v>48</v>
      </c>
    </row>
    <row r="164" spans="1:14" ht="14.25" customHeight="1" x14ac:dyDescent="0.3">
      <c r="A164" t="s">
        <v>268</v>
      </c>
      <c r="B164" t="s">
        <v>19</v>
      </c>
      <c r="C164" t="s">
        <v>33</v>
      </c>
      <c r="D164">
        <v>523.04999999999995</v>
      </c>
      <c r="E164">
        <v>0.14000000000000001</v>
      </c>
      <c r="F164">
        <f t="shared" si="4"/>
        <v>73.227000000000004</v>
      </c>
      <c r="G164">
        <f t="shared" si="5"/>
        <v>449.82299999999998</v>
      </c>
      <c r="H164">
        <v>9</v>
      </c>
      <c r="I164" s="17">
        <v>45231</v>
      </c>
      <c r="J164" s="17">
        <v>45234</v>
      </c>
      <c r="K164" t="s">
        <v>21</v>
      </c>
      <c r="L164" t="s">
        <v>16</v>
      </c>
      <c r="M164">
        <v>122.23</v>
      </c>
      <c r="N164" t="s">
        <v>34</v>
      </c>
    </row>
    <row r="165" spans="1:14" ht="14.25" customHeight="1" x14ac:dyDescent="0.3">
      <c r="A165" t="s">
        <v>9824</v>
      </c>
      <c r="B165" t="s">
        <v>19</v>
      </c>
      <c r="C165" t="s">
        <v>14</v>
      </c>
      <c r="D165">
        <v>527.44000000000005</v>
      </c>
      <c r="E165">
        <v>0.05</v>
      </c>
      <c r="F165">
        <f t="shared" si="4"/>
        <v>26.372000000000003</v>
      </c>
      <c r="G165">
        <f t="shared" si="5"/>
        <v>501.06800000000004</v>
      </c>
      <c r="H165">
        <v>9</v>
      </c>
      <c r="I165" s="17">
        <v>45285</v>
      </c>
      <c r="J165" s="17">
        <v>45287</v>
      </c>
      <c r="K165" t="s">
        <v>21</v>
      </c>
      <c r="L165" t="s">
        <v>16</v>
      </c>
      <c r="M165">
        <v>155.97</v>
      </c>
      <c r="N165" t="s">
        <v>39</v>
      </c>
    </row>
    <row r="166" spans="1:14" ht="14.25" customHeight="1" x14ac:dyDescent="0.3">
      <c r="A166" t="s">
        <v>13935</v>
      </c>
      <c r="B166" t="s">
        <v>19</v>
      </c>
      <c r="C166" t="s">
        <v>20</v>
      </c>
      <c r="D166">
        <v>527.70000000000005</v>
      </c>
      <c r="E166">
        <v>0.47</v>
      </c>
      <c r="F166">
        <f t="shared" si="4"/>
        <v>248.01900000000001</v>
      </c>
      <c r="G166">
        <f t="shared" si="5"/>
        <v>279.68100000000004</v>
      </c>
      <c r="H166">
        <v>9</v>
      </c>
      <c r="I166" s="17">
        <v>45290</v>
      </c>
      <c r="J166" s="17">
        <v>45292</v>
      </c>
      <c r="K166" t="s">
        <v>31</v>
      </c>
      <c r="L166" t="s">
        <v>16</v>
      </c>
      <c r="M166">
        <v>113.36</v>
      </c>
      <c r="N166" t="s">
        <v>17</v>
      </c>
    </row>
    <row r="167" spans="1:14" ht="14.25" customHeight="1" x14ac:dyDescent="0.3">
      <c r="A167" t="s">
        <v>8596</v>
      </c>
      <c r="B167" t="s">
        <v>19</v>
      </c>
      <c r="C167" t="s">
        <v>14</v>
      </c>
      <c r="D167">
        <v>528.26</v>
      </c>
      <c r="E167">
        <v>0.46</v>
      </c>
      <c r="F167">
        <f t="shared" si="4"/>
        <v>242.99960000000002</v>
      </c>
      <c r="G167">
        <f t="shared" si="5"/>
        <v>285.2604</v>
      </c>
      <c r="H167">
        <v>9</v>
      </c>
      <c r="I167" s="17">
        <v>45002</v>
      </c>
      <c r="J167" s="17">
        <v>45004</v>
      </c>
      <c r="K167" t="s">
        <v>15</v>
      </c>
      <c r="L167" t="s">
        <v>27</v>
      </c>
      <c r="M167">
        <v>71.63</v>
      </c>
      <c r="N167" t="s">
        <v>39</v>
      </c>
    </row>
    <row r="168" spans="1:14" ht="14.25" customHeight="1" x14ac:dyDescent="0.3">
      <c r="A168" t="s">
        <v>10123</v>
      </c>
      <c r="B168" t="s">
        <v>13</v>
      </c>
      <c r="C168" t="s">
        <v>14</v>
      </c>
      <c r="D168">
        <v>534.49</v>
      </c>
      <c r="E168">
        <v>0.12</v>
      </c>
      <c r="F168">
        <f t="shared" si="4"/>
        <v>64.138800000000003</v>
      </c>
      <c r="G168">
        <f t="shared" si="5"/>
        <v>470.35120000000001</v>
      </c>
      <c r="H168">
        <v>9</v>
      </c>
      <c r="I168" s="17">
        <v>45122</v>
      </c>
      <c r="J168" s="17">
        <v>45123</v>
      </c>
      <c r="K168" t="s">
        <v>15</v>
      </c>
      <c r="L168" t="s">
        <v>16</v>
      </c>
      <c r="M168">
        <v>88.68</v>
      </c>
      <c r="N168" t="s">
        <v>23</v>
      </c>
    </row>
    <row r="169" spans="1:14" ht="14.25" customHeight="1" x14ac:dyDescent="0.3">
      <c r="A169" t="s">
        <v>12110</v>
      </c>
      <c r="B169" t="s">
        <v>41</v>
      </c>
      <c r="C169" t="s">
        <v>33</v>
      </c>
      <c r="D169">
        <v>536.38</v>
      </c>
      <c r="E169">
        <v>0.02</v>
      </c>
      <c r="F169">
        <f t="shared" si="4"/>
        <v>10.727600000000001</v>
      </c>
      <c r="G169">
        <f t="shared" si="5"/>
        <v>525.65239999999994</v>
      </c>
      <c r="H169">
        <v>9</v>
      </c>
      <c r="I169" s="17">
        <v>45503</v>
      </c>
      <c r="J169" s="17">
        <v>45508</v>
      </c>
      <c r="K169" t="s">
        <v>31</v>
      </c>
      <c r="L169" t="s">
        <v>16</v>
      </c>
      <c r="M169">
        <v>42.08</v>
      </c>
      <c r="N169" t="s">
        <v>39</v>
      </c>
    </row>
    <row r="170" spans="1:14" ht="14.25" customHeight="1" x14ac:dyDescent="0.3">
      <c r="A170" t="s">
        <v>5573</v>
      </c>
      <c r="B170" t="s">
        <v>25</v>
      </c>
      <c r="C170" t="s">
        <v>20</v>
      </c>
      <c r="D170">
        <v>537.35</v>
      </c>
      <c r="E170">
        <v>0.42</v>
      </c>
      <c r="F170">
        <f t="shared" si="4"/>
        <v>225.68700000000001</v>
      </c>
      <c r="G170">
        <f t="shared" si="5"/>
        <v>311.66300000000001</v>
      </c>
      <c r="H170">
        <v>9</v>
      </c>
      <c r="I170" s="17">
        <v>45432</v>
      </c>
      <c r="J170" s="17">
        <v>45438</v>
      </c>
      <c r="K170" t="s">
        <v>15</v>
      </c>
      <c r="L170" t="s">
        <v>22</v>
      </c>
      <c r="M170">
        <v>59.84</v>
      </c>
      <c r="N170" t="s">
        <v>39</v>
      </c>
    </row>
    <row r="171" spans="1:14" ht="14.25" customHeight="1" x14ac:dyDescent="0.3">
      <c r="A171" t="s">
        <v>10748</v>
      </c>
      <c r="B171" t="s">
        <v>25</v>
      </c>
      <c r="C171" t="s">
        <v>14</v>
      </c>
      <c r="D171">
        <v>538.33000000000004</v>
      </c>
      <c r="E171">
        <v>0.19</v>
      </c>
      <c r="F171">
        <f t="shared" si="4"/>
        <v>102.28270000000001</v>
      </c>
      <c r="G171">
        <f t="shared" si="5"/>
        <v>436.04730000000006</v>
      </c>
      <c r="H171">
        <v>9</v>
      </c>
      <c r="I171" s="17">
        <v>45129</v>
      </c>
      <c r="J171" s="17">
        <v>45133</v>
      </c>
      <c r="K171" t="s">
        <v>31</v>
      </c>
      <c r="L171" t="s">
        <v>27</v>
      </c>
      <c r="M171">
        <v>88.13</v>
      </c>
      <c r="N171" t="s">
        <v>23</v>
      </c>
    </row>
    <row r="172" spans="1:14" ht="14.25" customHeight="1" x14ac:dyDescent="0.3">
      <c r="A172" t="s">
        <v>12166</v>
      </c>
      <c r="B172" t="s">
        <v>41</v>
      </c>
      <c r="C172" t="s">
        <v>36</v>
      </c>
      <c r="D172">
        <v>548.51</v>
      </c>
      <c r="E172">
        <v>0.24</v>
      </c>
      <c r="F172">
        <f t="shared" si="4"/>
        <v>131.64239999999998</v>
      </c>
      <c r="G172">
        <f t="shared" si="5"/>
        <v>416.86760000000004</v>
      </c>
      <c r="H172">
        <v>9</v>
      </c>
      <c r="I172" s="17">
        <v>45538</v>
      </c>
      <c r="J172" s="17">
        <v>45541</v>
      </c>
      <c r="K172" t="s">
        <v>21</v>
      </c>
      <c r="L172" t="s">
        <v>16</v>
      </c>
      <c r="M172">
        <v>151.52000000000001</v>
      </c>
      <c r="N172" t="s">
        <v>39</v>
      </c>
    </row>
    <row r="173" spans="1:14" ht="14.25" customHeight="1" x14ac:dyDescent="0.3">
      <c r="A173" t="s">
        <v>9483</v>
      </c>
      <c r="B173" t="s">
        <v>25</v>
      </c>
      <c r="C173" t="s">
        <v>20</v>
      </c>
      <c r="D173">
        <v>561.15</v>
      </c>
      <c r="E173">
        <v>0.4</v>
      </c>
      <c r="F173">
        <f t="shared" si="4"/>
        <v>224.46</v>
      </c>
      <c r="G173">
        <f t="shared" si="5"/>
        <v>336.68999999999994</v>
      </c>
      <c r="H173">
        <v>9</v>
      </c>
      <c r="I173" s="17">
        <v>45040</v>
      </c>
      <c r="J173" s="17">
        <v>45043</v>
      </c>
      <c r="K173" t="s">
        <v>15</v>
      </c>
      <c r="L173" t="s">
        <v>22</v>
      </c>
      <c r="M173">
        <v>28.31</v>
      </c>
      <c r="N173" t="s">
        <v>23</v>
      </c>
    </row>
    <row r="174" spans="1:14" ht="14.25" customHeight="1" x14ac:dyDescent="0.3">
      <c r="A174" t="s">
        <v>6875</v>
      </c>
      <c r="B174" t="s">
        <v>41</v>
      </c>
      <c r="C174" t="s">
        <v>26</v>
      </c>
      <c r="D174">
        <v>561.33000000000004</v>
      </c>
      <c r="E174">
        <v>0.17</v>
      </c>
      <c r="F174">
        <f t="shared" si="4"/>
        <v>95.426100000000019</v>
      </c>
      <c r="G174">
        <f t="shared" si="5"/>
        <v>465.90390000000002</v>
      </c>
      <c r="H174">
        <v>9</v>
      </c>
      <c r="I174" s="17">
        <v>44954</v>
      </c>
      <c r="J174" s="17">
        <v>44958</v>
      </c>
      <c r="K174" t="s">
        <v>31</v>
      </c>
      <c r="L174" t="s">
        <v>27</v>
      </c>
      <c r="M174">
        <v>67.78</v>
      </c>
      <c r="N174" t="s">
        <v>17</v>
      </c>
    </row>
    <row r="175" spans="1:14" ht="14.25" customHeight="1" x14ac:dyDescent="0.3">
      <c r="A175" t="s">
        <v>7453</v>
      </c>
      <c r="B175" t="s">
        <v>19</v>
      </c>
      <c r="C175" t="s">
        <v>36</v>
      </c>
      <c r="D175">
        <v>561.80999999999995</v>
      </c>
      <c r="E175">
        <v>0.17</v>
      </c>
      <c r="F175">
        <f t="shared" si="4"/>
        <v>95.5077</v>
      </c>
      <c r="G175">
        <f t="shared" si="5"/>
        <v>466.30229999999995</v>
      </c>
      <c r="H175">
        <v>9</v>
      </c>
      <c r="I175" s="17">
        <v>45335</v>
      </c>
      <c r="J175" s="17">
        <v>45340</v>
      </c>
      <c r="K175" t="s">
        <v>21</v>
      </c>
      <c r="L175" t="s">
        <v>27</v>
      </c>
      <c r="M175">
        <v>107.65</v>
      </c>
      <c r="N175" t="s">
        <v>23</v>
      </c>
    </row>
    <row r="176" spans="1:14" ht="14.25" customHeight="1" x14ac:dyDescent="0.3">
      <c r="A176" t="s">
        <v>11115</v>
      </c>
      <c r="B176" t="s">
        <v>13</v>
      </c>
      <c r="C176" t="s">
        <v>33</v>
      </c>
      <c r="D176">
        <v>564.03</v>
      </c>
      <c r="E176">
        <v>0.09</v>
      </c>
      <c r="F176">
        <f t="shared" si="4"/>
        <v>50.762699999999995</v>
      </c>
      <c r="G176">
        <f t="shared" si="5"/>
        <v>513.26729999999998</v>
      </c>
      <c r="H176">
        <v>9</v>
      </c>
      <c r="I176" s="17">
        <v>45453</v>
      </c>
      <c r="J176" s="17">
        <v>45457</v>
      </c>
      <c r="K176" t="s">
        <v>15</v>
      </c>
      <c r="L176" t="s">
        <v>27</v>
      </c>
      <c r="M176">
        <v>106.78</v>
      </c>
      <c r="N176" t="s">
        <v>48</v>
      </c>
    </row>
    <row r="177" spans="1:14" ht="14.25" customHeight="1" x14ac:dyDescent="0.3">
      <c r="A177" t="s">
        <v>10827</v>
      </c>
      <c r="B177" t="s">
        <v>41</v>
      </c>
      <c r="C177" t="s">
        <v>14</v>
      </c>
      <c r="D177">
        <v>569.6</v>
      </c>
      <c r="E177">
        <v>0.3</v>
      </c>
      <c r="F177">
        <f t="shared" si="4"/>
        <v>170.88</v>
      </c>
      <c r="G177">
        <f t="shared" si="5"/>
        <v>398.72</v>
      </c>
      <c r="H177">
        <v>9</v>
      </c>
      <c r="I177" s="17">
        <v>45420</v>
      </c>
      <c r="J177" s="17">
        <v>45422</v>
      </c>
      <c r="K177" t="s">
        <v>21</v>
      </c>
      <c r="L177" t="s">
        <v>27</v>
      </c>
      <c r="M177">
        <v>111.68</v>
      </c>
      <c r="N177" t="s">
        <v>48</v>
      </c>
    </row>
    <row r="178" spans="1:14" ht="14.25" customHeight="1" x14ac:dyDescent="0.3">
      <c r="A178" t="s">
        <v>2798</v>
      </c>
      <c r="B178" t="s">
        <v>19</v>
      </c>
      <c r="C178" t="s">
        <v>36</v>
      </c>
      <c r="D178">
        <v>569.72</v>
      </c>
      <c r="E178">
        <v>7.0000000000000007E-2</v>
      </c>
      <c r="F178">
        <f t="shared" si="4"/>
        <v>39.880400000000009</v>
      </c>
      <c r="G178">
        <f t="shared" si="5"/>
        <v>529.83960000000002</v>
      </c>
      <c r="H178">
        <v>9</v>
      </c>
      <c r="I178" s="17">
        <v>45497</v>
      </c>
      <c r="J178" s="17">
        <v>45499</v>
      </c>
      <c r="K178" t="s">
        <v>31</v>
      </c>
      <c r="L178" t="s">
        <v>16</v>
      </c>
      <c r="M178">
        <v>120.94</v>
      </c>
      <c r="N178" t="s">
        <v>48</v>
      </c>
    </row>
    <row r="179" spans="1:14" ht="14.25" customHeight="1" x14ac:dyDescent="0.3">
      <c r="A179" t="s">
        <v>3104</v>
      </c>
      <c r="B179" t="s">
        <v>41</v>
      </c>
      <c r="C179" t="s">
        <v>36</v>
      </c>
      <c r="D179">
        <v>570.94000000000005</v>
      </c>
      <c r="E179">
        <v>0.08</v>
      </c>
      <c r="F179">
        <f t="shared" si="4"/>
        <v>45.675200000000004</v>
      </c>
      <c r="G179">
        <f t="shared" si="5"/>
        <v>525.26480000000004</v>
      </c>
      <c r="H179">
        <v>9</v>
      </c>
      <c r="I179" s="17">
        <v>45562</v>
      </c>
      <c r="J179" s="17">
        <v>45565</v>
      </c>
      <c r="K179" t="s">
        <v>31</v>
      </c>
      <c r="L179" t="s">
        <v>22</v>
      </c>
      <c r="M179">
        <v>88.51</v>
      </c>
      <c r="N179" t="s">
        <v>34</v>
      </c>
    </row>
    <row r="180" spans="1:14" ht="14.25" customHeight="1" x14ac:dyDescent="0.3">
      <c r="A180" t="s">
        <v>2826</v>
      </c>
      <c r="B180" t="s">
        <v>25</v>
      </c>
      <c r="C180" t="s">
        <v>14</v>
      </c>
      <c r="D180">
        <v>586</v>
      </c>
      <c r="E180">
        <v>0.36</v>
      </c>
      <c r="F180">
        <f t="shared" si="4"/>
        <v>210.95999999999998</v>
      </c>
      <c r="G180">
        <f t="shared" si="5"/>
        <v>375.04</v>
      </c>
      <c r="H180">
        <v>9</v>
      </c>
      <c r="I180" s="17">
        <v>45306</v>
      </c>
      <c r="J180" s="17">
        <v>45312</v>
      </c>
      <c r="K180" t="s">
        <v>15</v>
      </c>
      <c r="L180" t="s">
        <v>16</v>
      </c>
      <c r="M180">
        <v>56.41</v>
      </c>
      <c r="N180" t="s">
        <v>34</v>
      </c>
    </row>
    <row r="181" spans="1:14" ht="14.25" customHeight="1" x14ac:dyDescent="0.3">
      <c r="A181" t="s">
        <v>630</v>
      </c>
      <c r="B181" t="s">
        <v>13</v>
      </c>
      <c r="C181" t="s">
        <v>20</v>
      </c>
      <c r="D181">
        <v>593.27</v>
      </c>
      <c r="E181">
        <v>0.34</v>
      </c>
      <c r="F181">
        <f t="shared" si="4"/>
        <v>201.71180000000001</v>
      </c>
      <c r="G181">
        <f t="shared" si="5"/>
        <v>391.55819999999994</v>
      </c>
      <c r="H181">
        <v>9</v>
      </c>
      <c r="I181" s="17">
        <v>45231</v>
      </c>
      <c r="J181" s="17">
        <v>45232</v>
      </c>
      <c r="K181" t="s">
        <v>21</v>
      </c>
      <c r="L181" t="s">
        <v>27</v>
      </c>
      <c r="M181">
        <v>72.77</v>
      </c>
      <c r="N181" t="s">
        <v>23</v>
      </c>
    </row>
    <row r="182" spans="1:14" ht="14.25" customHeight="1" x14ac:dyDescent="0.3">
      <c r="A182" t="s">
        <v>11662</v>
      </c>
      <c r="B182" t="s">
        <v>41</v>
      </c>
      <c r="C182" t="s">
        <v>14</v>
      </c>
      <c r="D182">
        <v>598.79</v>
      </c>
      <c r="E182">
        <v>0.4</v>
      </c>
      <c r="F182">
        <f t="shared" si="4"/>
        <v>239.51599999999999</v>
      </c>
      <c r="G182">
        <f t="shared" si="5"/>
        <v>359.274</v>
      </c>
      <c r="H182">
        <v>9</v>
      </c>
      <c r="I182" s="17">
        <v>45344</v>
      </c>
      <c r="J182" s="17">
        <v>45347</v>
      </c>
      <c r="K182" t="s">
        <v>21</v>
      </c>
      <c r="L182" t="s">
        <v>22</v>
      </c>
      <c r="M182">
        <v>173.48</v>
      </c>
      <c r="N182" t="s">
        <v>17</v>
      </c>
    </row>
    <row r="183" spans="1:14" ht="14.25" customHeight="1" x14ac:dyDescent="0.3">
      <c r="A183" t="s">
        <v>12200</v>
      </c>
      <c r="B183" t="s">
        <v>19</v>
      </c>
      <c r="C183" t="s">
        <v>26</v>
      </c>
      <c r="D183">
        <v>600.25</v>
      </c>
      <c r="E183">
        <v>0.34</v>
      </c>
      <c r="F183">
        <f t="shared" si="4"/>
        <v>204.08500000000001</v>
      </c>
      <c r="G183">
        <f t="shared" si="5"/>
        <v>396.16499999999996</v>
      </c>
      <c r="H183">
        <v>9</v>
      </c>
      <c r="I183" s="17">
        <v>45471</v>
      </c>
      <c r="J183" s="17">
        <v>45472</v>
      </c>
      <c r="K183" t="s">
        <v>15</v>
      </c>
      <c r="L183" t="s">
        <v>27</v>
      </c>
      <c r="M183">
        <v>93.61</v>
      </c>
      <c r="N183" t="s">
        <v>17</v>
      </c>
    </row>
    <row r="184" spans="1:14" ht="14.25" customHeight="1" x14ac:dyDescent="0.3">
      <c r="A184" t="s">
        <v>7907</v>
      </c>
      <c r="B184" t="s">
        <v>19</v>
      </c>
      <c r="C184" t="s">
        <v>36</v>
      </c>
      <c r="D184">
        <v>601.07000000000005</v>
      </c>
      <c r="E184">
        <v>0.17</v>
      </c>
      <c r="F184">
        <f t="shared" si="4"/>
        <v>102.18190000000001</v>
      </c>
      <c r="G184">
        <f t="shared" si="5"/>
        <v>498.88810000000001</v>
      </c>
      <c r="H184">
        <v>9</v>
      </c>
      <c r="I184" s="17">
        <v>45532</v>
      </c>
      <c r="J184" s="17">
        <v>45539</v>
      </c>
      <c r="K184" t="s">
        <v>15</v>
      </c>
      <c r="L184" t="s">
        <v>27</v>
      </c>
      <c r="M184">
        <v>43.21</v>
      </c>
      <c r="N184" t="s">
        <v>17</v>
      </c>
    </row>
    <row r="185" spans="1:14" ht="14.25" customHeight="1" x14ac:dyDescent="0.3">
      <c r="A185" t="s">
        <v>12115</v>
      </c>
      <c r="B185" t="s">
        <v>19</v>
      </c>
      <c r="C185" t="s">
        <v>36</v>
      </c>
      <c r="D185">
        <v>603.03</v>
      </c>
      <c r="E185">
        <v>0.01</v>
      </c>
      <c r="F185">
        <f t="shared" si="4"/>
        <v>6.0302999999999995</v>
      </c>
      <c r="G185">
        <f t="shared" si="5"/>
        <v>596.99969999999996</v>
      </c>
      <c r="H185">
        <v>9</v>
      </c>
      <c r="I185" s="17">
        <v>45368</v>
      </c>
      <c r="J185" s="17">
        <v>45369</v>
      </c>
      <c r="K185" t="s">
        <v>15</v>
      </c>
      <c r="L185" t="s">
        <v>22</v>
      </c>
      <c r="M185">
        <v>120.52</v>
      </c>
      <c r="N185" t="s">
        <v>39</v>
      </c>
    </row>
    <row r="186" spans="1:14" ht="14.25" customHeight="1" x14ac:dyDescent="0.3">
      <c r="A186" t="s">
        <v>1571</v>
      </c>
      <c r="B186" t="s">
        <v>41</v>
      </c>
      <c r="C186" t="s">
        <v>26</v>
      </c>
      <c r="D186">
        <v>603.70000000000005</v>
      </c>
      <c r="E186">
        <v>0.42</v>
      </c>
      <c r="F186">
        <f t="shared" si="4"/>
        <v>253.554</v>
      </c>
      <c r="G186">
        <f t="shared" si="5"/>
        <v>350.14600000000007</v>
      </c>
      <c r="H186">
        <v>9</v>
      </c>
      <c r="I186" s="17">
        <v>44991</v>
      </c>
      <c r="J186" s="17">
        <v>44996</v>
      </c>
      <c r="K186" t="s">
        <v>31</v>
      </c>
      <c r="L186" t="s">
        <v>27</v>
      </c>
      <c r="M186">
        <v>62.1</v>
      </c>
      <c r="N186" t="s">
        <v>23</v>
      </c>
    </row>
    <row r="187" spans="1:14" ht="14.25" customHeight="1" x14ac:dyDescent="0.3">
      <c r="A187" t="s">
        <v>864</v>
      </c>
      <c r="B187" t="s">
        <v>25</v>
      </c>
      <c r="C187" t="s">
        <v>14</v>
      </c>
      <c r="D187">
        <v>604.14</v>
      </c>
      <c r="E187">
        <v>0.46</v>
      </c>
      <c r="F187">
        <f t="shared" si="4"/>
        <v>277.90440000000001</v>
      </c>
      <c r="G187">
        <f t="shared" si="5"/>
        <v>326.23559999999998</v>
      </c>
      <c r="H187">
        <v>9</v>
      </c>
      <c r="I187" s="17">
        <v>45501</v>
      </c>
      <c r="J187" s="17">
        <v>45508</v>
      </c>
      <c r="K187" t="s">
        <v>31</v>
      </c>
      <c r="L187" t="s">
        <v>27</v>
      </c>
      <c r="M187">
        <v>102.81</v>
      </c>
      <c r="N187" t="s">
        <v>17</v>
      </c>
    </row>
    <row r="188" spans="1:14" ht="14.25" customHeight="1" x14ac:dyDescent="0.3">
      <c r="A188" t="s">
        <v>12886</v>
      </c>
      <c r="B188" t="s">
        <v>19</v>
      </c>
      <c r="C188" t="s">
        <v>20</v>
      </c>
      <c r="D188">
        <v>605.32000000000005</v>
      </c>
      <c r="E188">
        <v>0.05</v>
      </c>
      <c r="F188">
        <f t="shared" si="4"/>
        <v>30.266000000000005</v>
      </c>
      <c r="G188">
        <f t="shared" si="5"/>
        <v>575.05400000000009</v>
      </c>
      <c r="H188">
        <v>9</v>
      </c>
      <c r="I188" s="17">
        <v>45028</v>
      </c>
      <c r="J188" s="17">
        <v>45034</v>
      </c>
      <c r="K188" t="s">
        <v>21</v>
      </c>
      <c r="L188" t="s">
        <v>27</v>
      </c>
      <c r="M188">
        <v>152.47</v>
      </c>
      <c r="N188" t="s">
        <v>48</v>
      </c>
    </row>
    <row r="189" spans="1:14" ht="14.25" customHeight="1" x14ac:dyDescent="0.3">
      <c r="A189" t="s">
        <v>12553</v>
      </c>
      <c r="B189" t="s">
        <v>41</v>
      </c>
      <c r="C189" t="s">
        <v>20</v>
      </c>
      <c r="D189">
        <v>605.79</v>
      </c>
      <c r="E189">
        <v>0.37</v>
      </c>
      <c r="F189">
        <f t="shared" si="4"/>
        <v>224.14229999999998</v>
      </c>
      <c r="G189">
        <f t="shared" si="5"/>
        <v>381.64769999999999</v>
      </c>
      <c r="H189">
        <v>9</v>
      </c>
      <c r="I189" s="17">
        <v>45249</v>
      </c>
      <c r="J189" s="17">
        <v>45255</v>
      </c>
      <c r="K189" t="s">
        <v>15</v>
      </c>
      <c r="L189" t="s">
        <v>16</v>
      </c>
      <c r="M189">
        <v>156</v>
      </c>
      <c r="N189" t="s">
        <v>39</v>
      </c>
    </row>
    <row r="190" spans="1:14" ht="14.25" customHeight="1" x14ac:dyDescent="0.3">
      <c r="A190" t="s">
        <v>10845</v>
      </c>
      <c r="B190" t="s">
        <v>19</v>
      </c>
      <c r="C190" t="s">
        <v>20</v>
      </c>
      <c r="D190">
        <v>606.47</v>
      </c>
      <c r="E190">
        <v>0.36</v>
      </c>
      <c r="F190">
        <f t="shared" si="4"/>
        <v>218.32920000000001</v>
      </c>
      <c r="G190">
        <f t="shared" si="5"/>
        <v>388.14080000000001</v>
      </c>
      <c r="H190">
        <v>9</v>
      </c>
      <c r="I190" s="17">
        <v>45085</v>
      </c>
      <c r="J190" s="17">
        <v>45091</v>
      </c>
      <c r="K190" t="s">
        <v>31</v>
      </c>
      <c r="L190" t="s">
        <v>16</v>
      </c>
      <c r="M190">
        <v>83.63</v>
      </c>
      <c r="N190" t="s">
        <v>28</v>
      </c>
    </row>
    <row r="191" spans="1:14" ht="14.25" customHeight="1" x14ac:dyDescent="0.3">
      <c r="A191" t="s">
        <v>7326</v>
      </c>
      <c r="B191" t="s">
        <v>41</v>
      </c>
      <c r="C191" t="s">
        <v>36</v>
      </c>
      <c r="D191">
        <v>607.41999999999996</v>
      </c>
      <c r="E191">
        <v>0.11</v>
      </c>
      <c r="F191">
        <f t="shared" si="4"/>
        <v>66.816199999999995</v>
      </c>
      <c r="G191">
        <f t="shared" si="5"/>
        <v>540.60379999999998</v>
      </c>
      <c r="H191">
        <v>9</v>
      </c>
      <c r="I191" s="17">
        <v>45436</v>
      </c>
      <c r="J191" s="17">
        <v>45441</v>
      </c>
      <c r="K191" t="s">
        <v>21</v>
      </c>
      <c r="L191" t="s">
        <v>22</v>
      </c>
      <c r="M191">
        <v>172.57</v>
      </c>
      <c r="N191" t="s">
        <v>39</v>
      </c>
    </row>
    <row r="192" spans="1:14" ht="14.25" customHeight="1" x14ac:dyDescent="0.3">
      <c r="A192" t="s">
        <v>15118</v>
      </c>
      <c r="B192" t="s">
        <v>19</v>
      </c>
      <c r="C192" t="s">
        <v>14</v>
      </c>
      <c r="D192">
        <v>610.70000000000005</v>
      </c>
      <c r="E192">
        <v>0.44</v>
      </c>
      <c r="F192">
        <f t="shared" si="4"/>
        <v>268.70800000000003</v>
      </c>
      <c r="G192">
        <f t="shared" si="5"/>
        <v>341.99200000000002</v>
      </c>
      <c r="H192">
        <v>9</v>
      </c>
      <c r="I192" s="17">
        <v>45246</v>
      </c>
      <c r="J192" s="17">
        <v>45249</v>
      </c>
      <c r="K192" t="s">
        <v>15</v>
      </c>
      <c r="L192" t="s">
        <v>16</v>
      </c>
      <c r="M192">
        <v>124.63</v>
      </c>
      <c r="N192" t="s">
        <v>23</v>
      </c>
    </row>
    <row r="193" spans="1:14" ht="14.25" customHeight="1" x14ac:dyDescent="0.3">
      <c r="A193" t="s">
        <v>2082</v>
      </c>
      <c r="B193" t="s">
        <v>25</v>
      </c>
      <c r="C193" t="s">
        <v>33</v>
      </c>
      <c r="D193">
        <v>611.38</v>
      </c>
      <c r="E193">
        <v>0.04</v>
      </c>
      <c r="F193">
        <f t="shared" si="4"/>
        <v>24.455200000000001</v>
      </c>
      <c r="G193">
        <f t="shared" si="5"/>
        <v>586.9248</v>
      </c>
      <c r="H193">
        <v>9</v>
      </c>
      <c r="I193" s="17">
        <v>45227</v>
      </c>
      <c r="J193" s="17">
        <v>45229</v>
      </c>
      <c r="K193" t="s">
        <v>15</v>
      </c>
      <c r="L193" t="s">
        <v>22</v>
      </c>
      <c r="M193">
        <v>128.38999999999999</v>
      </c>
      <c r="N193" t="s">
        <v>17</v>
      </c>
    </row>
    <row r="194" spans="1:14" ht="14.25" customHeight="1" x14ac:dyDescent="0.3">
      <c r="A194" t="s">
        <v>14801</v>
      </c>
      <c r="B194" t="s">
        <v>41</v>
      </c>
      <c r="C194" t="s">
        <v>14</v>
      </c>
      <c r="D194">
        <v>616.71</v>
      </c>
      <c r="E194">
        <v>0.11</v>
      </c>
      <c r="F194">
        <f t="shared" ref="F194:F257" si="6">D194*E194</f>
        <v>67.838100000000011</v>
      </c>
      <c r="G194">
        <f t="shared" ref="G194:G257" si="7">D194-F194</f>
        <v>548.87189999999998</v>
      </c>
      <c r="H194">
        <v>9</v>
      </c>
      <c r="I194" s="17">
        <v>45394</v>
      </c>
      <c r="J194" s="17">
        <v>45398</v>
      </c>
      <c r="K194" t="s">
        <v>21</v>
      </c>
      <c r="L194" t="s">
        <v>16</v>
      </c>
      <c r="M194">
        <v>175.27</v>
      </c>
      <c r="N194" t="s">
        <v>34</v>
      </c>
    </row>
    <row r="195" spans="1:14" ht="14.25" customHeight="1" x14ac:dyDescent="0.3">
      <c r="A195" t="s">
        <v>1025</v>
      </c>
      <c r="B195" t="s">
        <v>41</v>
      </c>
      <c r="C195" t="s">
        <v>20</v>
      </c>
      <c r="D195">
        <v>624.89</v>
      </c>
      <c r="E195">
        <v>0.21</v>
      </c>
      <c r="F195">
        <f t="shared" si="6"/>
        <v>131.2269</v>
      </c>
      <c r="G195">
        <f t="shared" si="7"/>
        <v>493.66309999999999</v>
      </c>
      <c r="H195">
        <v>9</v>
      </c>
      <c r="I195" s="17">
        <v>45067</v>
      </c>
      <c r="J195" s="17">
        <v>45072</v>
      </c>
      <c r="K195" t="s">
        <v>31</v>
      </c>
      <c r="L195" t="s">
        <v>16</v>
      </c>
      <c r="M195">
        <v>115.63</v>
      </c>
      <c r="N195" t="s">
        <v>39</v>
      </c>
    </row>
    <row r="196" spans="1:14" ht="14.25" customHeight="1" x14ac:dyDescent="0.3">
      <c r="A196" t="s">
        <v>7871</v>
      </c>
      <c r="B196" t="s">
        <v>41</v>
      </c>
      <c r="C196" t="s">
        <v>36</v>
      </c>
      <c r="D196">
        <v>625.28</v>
      </c>
      <c r="E196">
        <v>0.31</v>
      </c>
      <c r="F196">
        <f t="shared" si="6"/>
        <v>193.83679999999998</v>
      </c>
      <c r="G196">
        <f t="shared" si="7"/>
        <v>431.44319999999999</v>
      </c>
      <c r="H196">
        <v>9</v>
      </c>
      <c r="I196" s="17">
        <v>45381</v>
      </c>
      <c r="J196" s="17">
        <v>45386</v>
      </c>
      <c r="K196" t="s">
        <v>15</v>
      </c>
      <c r="L196" t="s">
        <v>27</v>
      </c>
      <c r="M196">
        <v>129.35</v>
      </c>
      <c r="N196" t="s">
        <v>39</v>
      </c>
    </row>
    <row r="197" spans="1:14" ht="14.25" customHeight="1" x14ac:dyDescent="0.3">
      <c r="A197" t="s">
        <v>10473</v>
      </c>
      <c r="B197" t="s">
        <v>25</v>
      </c>
      <c r="C197" t="s">
        <v>36</v>
      </c>
      <c r="D197">
        <v>628.98</v>
      </c>
      <c r="E197">
        <v>0.31</v>
      </c>
      <c r="F197">
        <f t="shared" si="6"/>
        <v>194.9838</v>
      </c>
      <c r="G197">
        <f t="shared" si="7"/>
        <v>433.99620000000004</v>
      </c>
      <c r="H197">
        <v>9</v>
      </c>
      <c r="I197" s="17">
        <v>45212</v>
      </c>
      <c r="J197" s="17">
        <v>45215</v>
      </c>
      <c r="K197" t="s">
        <v>15</v>
      </c>
      <c r="L197" t="s">
        <v>16</v>
      </c>
      <c r="M197">
        <v>98.73</v>
      </c>
      <c r="N197" t="s">
        <v>28</v>
      </c>
    </row>
    <row r="198" spans="1:14" ht="14.25" customHeight="1" x14ac:dyDescent="0.3">
      <c r="A198" t="s">
        <v>8188</v>
      </c>
      <c r="B198" t="s">
        <v>19</v>
      </c>
      <c r="C198" t="s">
        <v>20</v>
      </c>
      <c r="D198">
        <v>632.46</v>
      </c>
      <c r="E198">
        <v>0.06</v>
      </c>
      <c r="F198">
        <f t="shared" si="6"/>
        <v>37.947600000000001</v>
      </c>
      <c r="G198">
        <f t="shared" si="7"/>
        <v>594.51240000000007</v>
      </c>
      <c r="H198">
        <v>9</v>
      </c>
      <c r="I198" s="17">
        <v>44960</v>
      </c>
      <c r="J198" s="17">
        <v>44961</v>
      </c>
      <c r="K198" t="s">
        <v>21</v>
      </c>
      <c r="L198" t="s">
        <v>22</v>
      </c>
      <c r="M198">
        <v>97.97</v>
      </c>
      <c r="N198" t="s">
        <v>23</v>
      </c>
    </row>
    <row r="199" spans="1:14" ht="14.25" customHeight="1" x14ac:dyDescent="0.3">
      <c r="A199" t="s">
        <v>276</v>
      </c>
      <c r="B199" t="s">
        <v>25</v>
      </c>
      <c r="C199" t="s">
        <v>26</v>
      </c>
      <c r="D199">
        <v>634.92999999999995</v>
      </c>
      <c r="E199">
        <v>0.32</v>
      </c>
      <c r="F199">
        <f t="shared" si="6"/>
        <v>203.17759999999998</v>
      </c>
      <c r="G199">
        <f t="shared" si="7"/>
        <v>431.75239999999997</v>
      </c>
      <c r="H199">
        <v>9</v>
      </c>
      <c r="I199" s="17">
        <v>45349</v>
      </c>
      <c r="J199" s="17">
        <v>45351</v>
      </c>
      <c r="K199" t="s">
        <v>21</v>
      </c>
      <c r="L199" t="s">
        <v>16</v>
      </c>
      <c r="M199">
        <v>124.78</v>
      </c>
      <c r="N199" t="s">
        <v>34</v>
      </c>
    </row>
    <row r="200" spans="1:14" ht="14.25" customHeight="1" x14ac:dyDescent="0.3">
      <c r="A200" t="s">
        <v>5108</v>
      </c>
      <c r="B200" t="s">
        <v>25</v>
      </c>
      <c r="C200" t="s">
        <v>26</v>
      </c>
      <c r="D200">
        <v>637.96</v>
      </c>
      <c r="E200">
        <v>0.01</v>
      </c>
      <c r="F200">
        <f t="shared" si="6"/>
        <v>6.3796000000000008</v>
      </c>
      <c r="G200">
        <f t="shared" si="7"/>
        <v>631.58040000000005</v>
      </c>
      <c r="H200">
        <v>9</v>
      </c>
      <c r="I200" s="17">
        <v>45117</v>
      </c>
      <c r="J200" s="17">
        <v>45120</v>
      </c>
      <c r="K200" t="s">
        <v>31</v>
      </c>
      <c r="L200" t="s">
        <v>16</v>
      </c>
      <c r="M200">
        <v>38.880000000000003</v>
      </c>
      <c r="N200" t="s">
        <v>23</v>
      </c>
    </row>
    <row r="201" spans="1:14" ht="14.25" customHeight="1" x14ac:dyDescent="0.3">
      <c r="A201" t="s">
        <v>8907</v>
      </c>
      <c r="B201" t="s">
        <v>13</v>
      </c>
      <c r="C201" t="s">
        <v>36</v>
      </c>
      <c r="D201">
        <v>640.27</v>
      </c>
      <c r="E201">
        <v>0.23</v>
      </c>
      <c r="F201">
        <f t="shared" si="6"/>
        <v>147.2621</v>
      </c>
      <c r="G201">
        <f t="shared" si="7"/>
        <v>493.00789999999995</v>
      </c>
      <c r="H201">
        <v>9</v>
      </c>
      <c r="I201" s="17">
        <v>45446</v>
      </c>
      <c r="J201" s="17">
        <v>45453</v>
      </c>
      <c r="K201" t="s">
        <v>21</v>
      </c>
      <c r="L201" t="s">
        <v>22</v>
      </c>
      <c r="M201">
        <v>165.09</v>
      </c>
      <c r="N201" t="s">
        <v>34</v>
      </c>
    </row>
    <row r="202" spans="1:14" ht="14.25" customHeight="1" x14ac:dyDescent="0.3">
      <c r="A202" t="s">
        <v>11261</v>
      </c>
      <c r="B202" t="s">
        <v>13</v>
      </c>
      <c r="C202" t="s">
        <v>20</v>
      </c>
      <c r="D202">
        <v>642.29999999999995</v>
      </c>
      <c r="E202">
        <v>0.06</v>
      </c>
      <c r="F202">
        <f t="shared" si="6"/>
        <v>38.537999999999997</v>
      </c>
      <c r="G202">
        <f t="shared" si="7"/>
        <v>603.76199999999994</v>
      </c>
      <c r="H202">
        <v>9</v>
      </c>
      <c r="I202" s="17">
        <v>45556</v>
      </c>
      <c r="J202" s="17">
        <v>45560</v>
      </c>
      <c r="K202" t="s">
        <v>21</v>
      </c>
      <c r="L202" t="s">
        <v>22</v>
      </c>
      <c r="M202">
        <v>32.96</v>
      </c>
      <c r="N202" t="s">
        <v>48</v>
      </c>
    </row>
    <row r="203" spans="1:14" ht="14.25" customHeight="1" x14ac:dyDescent="0.3">
      <c r="A203" t="s">
        <v>11050</v>
      </c>
      <c r="B203" t="s">
        <v>19</v>
      </c>
      <c r="C203" t="s">
        <v>14</v>
      </c>
      <c r="D203">
        <v>642.38</v>
      </c>
      <c r="E203">
        <v>0.28000000000000003</v>
      </c>
      <c r="F203">
        <f t="shared" si="6"/>
        <v>179.86640000000003</v>
      </c>
      <c r="G203">
        <f t="shared" si="7"/>
        <v>462.5136</v>
      </c>
      <c r="H203">
        <v>9</v>
      </c>
      <c r="I203" s="17">
        <v>45603</v>
      </c>
      <c r="J203" s="17">
        <v>45606</v>
      </c>
      <c r="K203" t="s">
        <v>31</v>
      </c>
      <c r="L203" t="s">
        <v>16</v>
      </c>
      <c r="M203">
        <v>153.97999999999999</v>
      </c>
      <c r="N203" t="s">
        <v>23</v>
      </c>
    </row>
    <row r="204" spans="1:14" ht="14.25" customHeight="1" x14ac:dyDescent="0.3">
      <c r="A204" t="s">
        <v>1850</v>
      </c>
      <c r="B204" t="s">
        <v>13</v>
      </c>
      <c r="C204" t="s">
        <v>33</v>
      </c>
      <c r="D204">
        <v>644.17999999999995</v>
      </c>
      <c r="E204">
        <v>0.11</v>
      </c>
      <c r="F204">
        <f t="shared" si="6"/>
        <v>70.859799999999993</v>
      </c>
      <c r="G204">
        <f t="shared" si="7"/>
        <v>573.3202</v>
      </c>
      <c r="H204">
        <v>9</v>
      </c>
      <c r="I204" s="17">
        <v>45305</v>
      </c>
      <c r="J204" s="17">
        <v>45306</v>
      </c>
      <c r="K204" t="s">
        <v>15</v>
      </c>
      <c r="L204" t="s">
        <v>27</v>
      </c>
      <c r="M204">
        <v>37.799999999999997</v>
      </c>
      <c r="N204" t="s">
        <v>39</v>
      </c>
    </row>
    <row r="205" spans="1:14" ht="14.25" customHeight="1" x14ac:dyDescent="0.3">
      <c r="A205" t="s">
        <v>7324</v>
      </c>
      <c r="B205" t="s">
        <v>13</v>
      </c>
      <c r="C205" t="s">
        <v>33</v>
      </c>
      <c r="D205">
        <v>656.4</v>
      </c>
      <c r="E205">
        <v>0.02</v>
      </c>
      <c r="F205">
        <f t="shared" si="6"/>
        <v>13.128</v>
      </c>
      <c r="G205">
        <f t="shared" si="7"/>
        <v>643.27199999999993</v>
      </c>
      <c r="H205">
        <v>9</v>
      </c>
      <c r="I205" s="17">
        <v>45155</v>
      </c>
      <c r="J205" s="17">
        <v>45161</v>
      </c>
      <c r="K205" t="s">
        <v>15</v>
      </c>
      <c r="L205" t="s">
        <v>27</v>
      </c>
      <c r="M205">
        <v>185.77</v>
      </c>
      <c r="N205" t="s">
        <v>17</v>
      </c>
    </row>
    <row r="206" spans="1:14" ht="14.25" customHeight="1" x14ac:dyDescent="0.3">
      <c r="A206" t="s">
        <v>8205</v>
      </c>
      <c r="B206" t="s">
        <v>19</v>
      </c>
      <c r="C206" t="s">
        <v>14</v>
      </c>
      <c r="D206">
        <v>657.15</v>
      </c>
      <c r="E206">
        <v>0.38</v>
      </c>
      <c r="F206">
        <f t="shared" si="6"/>
        <v>249.71699999999998</v>
      </c>
      <c r="G206">
        <f t="shared" si="7"/>
        <v>407.43299999999999</v>
      </c>
      <c r="H206">
        <v>9</v>
      </c>
      <c r="I206" s="17">
        <v>45052</v>
      </c>
      <c r="J206" s="17">
        <v>45058</v>
      </c>
      <c r="K206" t="s">
        <v>21</v>
      </c>
      <c r="L206" t="s">
        <v>22</v>
      </c>
      <c r="M206">
        <v>174.58</v>
      </c>
      <c r="N206" t="s">
        <v>28</v>
      </c>
    </row>
    <row r="207" spans="1:14" ht="14.25" customHeight="1" x14ac:dyDescent="0.3">
      <c r="A207" t="s">
        <v>12606</v>
      </c>
      <c r="B207" t="s">
        <v>25</v>
      </c>
      <c r="C207" t="s">
        <v>33</v>
      </c>
      <c r="D207">
        <v>657.71</v>
      </c>
      <c r="E207">
        <v>0.47</v>
      </c>
      <c r="F207">
        <f t="shared" si="6"/>
        <v>309.12369999999999</v>
      </c>
      <c r="G207">
        <f t="shared" si="7"/>
        <v>348.58630000000005</v>
      </c>
      <c r="H207">
        <v>9</v>
      </c>
      <c r="I207" s="17">
        <v>45465</v>
      </c>
      <c r="J207" s="17">
        <v>45468</v>
      </c>
      <c r="K207" t="s">
        <v>21</v>
      </c>
      <c r="L207" t="s">
        <v>16</v>
      </c>
      <c r="M207">
        <v>161.97</v>
      </c>
      <c r="N207" t="s">
        <v>34</v>
      </c>
    </row>
    <row r="208" spans="1:14" ht="14.25" customHeight="1" x14ac:dyDescent="0.3">
      <c r="A208" t="s">
        <v>3198</v>
      </c>
      <c r="B208" t="s">
        <v>25</v>
      </c>
      <c r="C208" t="s">
        <v>36</v>
      </c>
      <c r="D208">
        <v>661.09</v>
      </c>
      <c r="E208">
        <v>0.03</v>
      </c>
      <c r="F208">
        <f t="shared" si="6"/>
        <v>19.832699999999999</v>
      </c>
      <c r="G208">
        <f t="shared" si="7"/>
        <v>641.25729999999999</v>
      </c>
      <c r="H208">
        <v>9</v>
      </c>
      <c r="I208" s="17">
        <v>45377</v>
      </c>
      <c r="J208" s="17">
        <v>45384</v>
      </c>
      <c r="K208" t="s">
        <v>15</v>
      </c>
      <c r="L208" t="s">
        <v>27</v>
      </c>
      <c r="M208">
        <v>83.29</v>
      </c>
      <c r="N208" t="s">
        <v>23</v>
      </c>
    </row>
    <row r="209" spans="1:14" ht="14.25" customHeight="1" x14ac:dyDescent="0.3">
      <c r="A209" t="s">
        <v>3725</v>
      </c>
      <c r="B209" t="s">
        <v>25</v>
      </c>
      <c r="C209" t="s">
        <v>36</v>
      </c>
      <c r="D209">
        <v>669.15</v>
      </c>
      <c r="E209">
        <v>0.37</v>
      </c>
      <c r="F209">
        <f t="shared" si="6"/>
        <v>247.5855</v>
      </c>
      <c r="G209">
        <f t="shared" si="7"/>
        <v>421.56449999999995</v>
      </c>
      <c r="H209">
        <v>9</v>
      </c>
      <c r="I209" s="17">
        <v>45311</v>
      </c>
      <c r="J209" s="17">
        <v>45318</v>
      </c>
      <c r="K209" t="s">
        <v>15</v>
      </c>
      <c r="L209" t="s">
        <v>22</v>
      </c>
      <c r="M209">
        <v>35.15</v>
      </c>
      <c r="N209" t="s">
        <v>48</v>
      </c>
    </row>
    <row r="210" spans="1:14" ht="14.25" customHeight="1" x14ac:dyDescent="0.3">
      <c r="A210" t="s">
        <v>1964</v>
      </c>
      <c r="B210" t="s">
        <v>19</v>
      </c>
      <c r="C210" t="s">
        <v>14</v>
      </c>
      <c r="D210">
        <v>670.95</v>
      </c>
      <c r="E210">
        <v>0</v>
      </c>
      <c r="F210">
        <f t="shared" si="6"/>
        <v>0</v>
      </c>
      <c r="G210">
        <f t="shared" si="7"/>
        <v>670.95</v>
      </c>
      <c r="H210">
        <v>9</v>
      </c>
      <c r="I210" s="17">
        <v>45441</v>
      </c>
      <c r="J210" s="17">
        <v>45448</v>
      </c>
      <c r="K210" t="s">
        <v>31</v>
      </c>
      <c r="L210" t="s">
        <v>22</v>
      </c>
      <c r="M210">
        <v>192.08</v>
      </c>
      <c r="N210" t="s">
        <v>48</v>
      </c>
    </row>
    <row r="211" spans="1:14" ht="14.25" customHeight="1" x14ac:dyDescent="0.3">
      <c r="A211" t="s">
        <v>1093</v>
      </c>
      <c r="B211" t="s">
        <v>25</v>
      </c>
      <c r="C211" t="s">
        <v>14</v>
      </c>
      <c r="D211">
        <v>670.97</v>
      </c>
      <c r="E211">
        <v>0.03</v>
      </c>
      <c r="F211">
        <f t="shared" si="6"/>
        <v>20.129100000000001</v>
      </c>
      <c r="G211">
        <f t="shared" si="7"/>
        <v>650.84090000000003</v>
      </c>
      <c r="H211">
        <v>9</v>
      </c>
      <c r="I211" s="17">
        <v>44945</v>
      </c>
      <c r="J211" s="17">
        <v>44952</v>
      </c>
      <c r="K211" t="s">
        <v>21</v>
      </c>
      <c r="L211" t="s">
        <v>22</v>
      </c>
      <c r="M211">
        <v>106.01</v>
      </c>
      <c r="N211" t="s">
        <v>17</v>
      </c>
    </row>
    <row r="212" spans="1:14" ht="14.25" customHeight="1" x14ac:dyDescent="0.3">
      <c r="A212" t="s">
        <v>1624</v>
      </c>
      <c r="B212" t="s">
        <v>13</v>
      </c>
      <c r="C212" t="s">
        <v>26</v>
      </c>
      <c r="D212">
        <v>673.11</v>
      </c>
      <c r="E212">
        <v>0.16</v>
      </c>
      <c r="F212">
        <f t="shared" si="6"/>
        <v>107.69760000000001</v>
      </c>
      <c r="G212">
        <f t="shared" si="7"/>
        <v>565.41240000000005</v>
      </c>
      <c r="H212">
        <v>9</v>
      </c>
      <c r="I212" s="17">
        <v>45616</v>
      </c>
      <c r="J212" s="17">
        <v>45619</v>
      </c>
      <c r="K212" t="s">
        <v>21</v>
      </c>
      <c r="L212" t="s">
        <v>22</v>
      </c>
      <c r="M212">
        <v>117.82</v>
      </c>
      <c r="N212" t="s">
        <v>23</v>
      </c>
    </row>
    <row r="213" spans="1:14" ht="14.25" customHeight="1" x14ac:dyDescent="0.3">
      <c r="A213" t="s">
        <v>2707</v>
      </c>
      <c r="B213" t="s">
        <v>13</v>
      </c>
      <c r="C213" t="s">
        <v>20</v>
      </c>
      <c r="D213">
        <v>673.24</v>
      </c>
      <c r="E213">
        <v>0.42</v>
      </c>
      <c r="F213">
        <f t="shared" si="6"/>
        <v>282.76080000000002</v>
      </c>
      <c r="G213">
        <f t="shared" si="7"/>
        <v>390.47919999999999</v>
      </c>
      <c r="H213">
        <v>9</v>
      </c>
      <c r="I213" s="17">
        <v>45265</v>
      </c>
      <c r="J213" s="17">
        <v>45270</v>
      </c>
      <c r="K213" t="s">
        <v>31</v>
      </c>
      <c r="L213" t="s">
        <v>22</v>
      </c>
      <c r="M213">
        <v>90.09</v>
      </c>
      <c r="N213" t="s">
        <v>28</v>
      </c>
    </row>
    <row r="214" spans="1:14" ht="14.25" customHeight="1" x14ac:dyDescent="0.3">
      <c r="A214" t="s">
        <v>15337</v>
      </c>
      <c r="B214" t="s">
        <v>41</v>
      </c>
      <c r="C214" t="s">
        <v>14</v>
      </c>
      <c r="D214">
        <v>677.36</v>
      </c>
      <c r="E214">
        <v>0.1</v>
      </c>
      <c r="F214">
        <f t="shared" si="6"/>
        <v>67.736000000000004</v>
      </c>
      <c r="G214">
        <f t="shared" si="7"/>
        <v>609.62400000000002</v>
      </c>
      <c r="H214">
        <v>9</v>
      </c>
      <c r="I214" s="17">
        <v>45186</v>
      </c>
      <c r="J214" s="17">
        <v>45191</v>
      </c>
      <c r="K214" t="s">
        <v>15</v>
      </c>
      <c r="L214" t="s">
        <v>22</v>
      </c>
      <c r="M214">
        <v>97.84</v>
      </c>
      <c r="N214" t="s">
        <v>34</v>
      </c>
    </row>
    <row r="215" spans="1:14" ht="14.25" customHeight="1" x14ac:dyDescent="0.3">
      <c r="A215" t="s">
        <v>12471</v>
      </c>
      <c r="B215" t="s">
        <v>25</v>
      </c>
      <c r="C215" t="s">
        <v>20</v>
      </c>
      <c r="D215">
        <v>677.98</v>
      </c>
      <c r="E215">
        <v>0.18</v>
      </c>
      <c r="F215">
        <f t="shared" si="6"/>
        <v>122.0364</v>
      </c>
      <c r="G215">
        <f t="shared" si="7"/>
        <v>555.94360000000006</v>
      </c>
      <c r="H215">
        <v>9</v>
      </c>
      <c r="I215" s="17">
        <v>45519</v>
      </c>
      <c r="J215" s="17">
        <v>45522</v>
      </c>
      <c r="K215" t="s">
        <v>31</v>
      </c>
      <c r="L215" t="s">
        <v>27</v>
      </c>
      <c r="M215">
        <v>42.96</v>
      </c>
      <c r="N215" t="s">
        <v>17</v>
      </c>
    </row>
    <row r="216" spans="1:14" ht="14.25" customHeight="1" x14ac:dyDescent="0.3">
      <c r="A216" t="s">
        <v>10438</v>
      </c>
      <c r="B216" t="s">
        <v>19</v>
      </c>
      <c r="C216" t="s">
        <v>36</v>
      </c>
      <c r="D216">
        <v>678.39</v>
      </c>
      <c r="E216">
        <v>0.22</v>
      </c>
      <c r="F216">
        <f t="shared" si="6"/>
        <v>149.2458</v>
      </c>
      <c r="G216">
        <f t="shared" si="7"/>
        <v>529.14419999999996</v>
      </c>
      <c r="H216">
        <v>9</v>
      </c>
      <c r="I216" s="17">
        <v>45592</v>
      </c>
      <c r="J216" s="17">
        <v>45595</v>
      </c>
      <c r="K216" t="s">
        <v>31</v>
      </c>
      <c r="L216" t="s">
        <v>22</v>
      </c>
      <c r="M216">
        <v>164.05</v>
      </c>
      <c r="N216" t="s">
        <v>28</v>
      </c>
    </row>
    <row r="217" spans="1:14" ht="14.25" customHeight="1" x14ac:dyDescent="0.3">
      <c r="A217" t="s">
        <v>14860</v>
      </c>
      <c r="B217" t="s">
        <v>13</v>
      </c>
      <c r="C217" t="s">
        <v>26</v>
      </c>
      <c r="D217">
        <v>682.62</v>
      </c>
      <c r="E217">
        <v>0.13</v>
      </c>
      <c r="F217">
        <f t="shared" si="6"/>
        <v>88.740600000000001</v>
      </c>
      <c r="G217">
        <f t="shared" si="7"/>
        <v>593.87940000000003</v>
      </c>
      <c r="H217">
        <v>9</v>
      </c>
      <c r="I217" s="17">
        <v>45069</v>
      </c>
      <c r="J217" s="17">
        <v>45075</v>
      </c>
      <c r="K217" t="s">
        <v>15</v>
      </c>
      <c r="L217" t="s">
        <v>16</v>
      </c>
      <c r="M217">
        <v>84.11</v>
      </c>
      <c r="N217" t="s">
        <v>28</v>
      </c>
    </row>
    <row r="218" spans="1:14" ht="14.25" customHeight="1" x14ac:dyDescent="0.3">
      <c r="A218" t="s">
        <v>1201</v>
      </c>
      <c r="B218" t="s">
        <v>13</v>
      </c>
      <c r="C218" t="s">
        <v>14</v>
      </c>
      <c r="D218">
        <v>683.23</v>
      </c>
      <c r="E218">
        <v>0.37</v>
      </c>
      <c r="F218">
        <f t="shared" si="6"/>
        <v>252.79509999999999</v>
      </c>
      <c r="G218">
        <f t="shared" si="7"/>
        <v>430.43490000000003</v>
      </c>
      <c r="H218">
        <v>9</v>
      </c>
      <c r="I218" s="17">
        <v>45152</v>
      </c>
      <c r="J218" s="17">
        <v>45157</v>
      </c>
      <c r="K218" t="s">
        <v>21</v>
      </c>
      <c r="L218" t="s">
        <v>22</v>
      </c>
      <c r="M218">
        <v>102.12</v>
      </c>
      <c r="N218" t="s">
        <v>17</v>
      </c>
    </row>
    <row r="219" spans="1:14" ht="14.25" customHeight="1" x14ac:dyDescent="0.3">
      <c r="A219" t="s">
        <v>13726</v>
      </c>
      <c r="B219" t="s">
        <v>13</v>
      </c>
      <c r="C219" t="s">
        <v>14</v>
      </c>
      <c r="D219">
        <v>688.19</v>
      </c>
      <c r="E219">
        <v>0.03</v>
      </c>
      <c r="F219">
        <f t="shared" si="6"/>
        <v>20.645700000000001</v>
      </c>
      <c r="G219">
        <f t="shared" si="7"/>
        <v>667.54430000000002</v>
      </c>
      <c r="H219">
        <v>9</v>
      </c>
      <c r="I219" s="17">
        <v>45481</v>
      </c>
      <c r="J219" s="17">
        <v>45484</v>
      </c>
      <c r="K219" t="s">
        <v>21</v>
      </c>
      <c r="L219" t="s">
        <v>16</v>
      </c>
      <c r="M219">
        <v>152.30000000000001</v>
      </c>
      <c r="N219" t="s">
        <v>39</v>
      </c>
    </row>
    <row r="220" spans="1:14" ht="14.25" customHeight="1" x14ac:dyDescent="0.3">
      <c r="A220" t="s">
        <v>13444</v>
      </c>
      <c r="B220" t="s">
        <v>25</v>
      </c>
      <c r="C220" t="s">
        <v>20</v>
      </c>
      <c r="D220">
        <v>689.13</v>
      </c>
      <c r="E220">
        <v>0.31</v>
      </c>
      <c r="F220">
        <f t="shared" si="6"/>
        <v>213.63030000000001</v>
      </c>
      <c r="G220">
        <f t="shared" si="7"/>
        <v>475.49969999999996</v>
      </c>
      <c r="H220">
        <v>9</v>
      </c>
      <c r="I220" s="17">
        <v>45140</v>
      </c>
      <c r="J220" s="17">
        <v>45146</v>
      </c>
      <c r="K220" t="s">
        <v>15</v>
      </c>
      <c r="L220" t="s">
        <v>22</v>
      </c>
      <c r="M220">
        <v>188.85</v>
      </c>
      <c r="N220" t="s">
        <v>34</v>
      </c>
    </row>
    <row r="221" spans="1:14" ht="14.25" customHeight="1" x14ac:dyDescent="0.3">
      <c r="A221" t="s">
        <v>3043</v>
      </c>
      <c r="B221" t="s">
        <v>41</v>
      </c>
      <c r="C221" t="s">
        <v>26</v>
      </c>
      <c r="D221">
        <v>689.3</v>
      </c>
      <c r="E221">
        <v>0.18</v>
      </c>
      <c r="F221">
        <f t="shared" si="6"/>
        <v>124.07399999999998</v>
      </c>
      <c r="G221">
        <f t="shared" si="7"/>
        <v>565.226</v>
      </c>
      <c r="H221">
        <v>9</v>
      </c>
      <c r="I221" s="17">
        <v>45214</v>
      </c>
      <c r="J221" s="17">
        <v>45216</v>
      </c>
      <c r="K221" t="s">
        <v>31</v>
      </c>
      <c r="L221" t="s">
        <v>16</v>
      </c>
      <c r="M221">
        <v>195.31</v>
      </c>
      <c r="N221" t="s">
        <v>39</v>
      </c>
    </row>
    <row r="222" spans="1:14" ht="14.25" customHeight="1" x14ac:dyDescent="0.3">
      <c r="A222" t="s">
        <v>8826</v>
      </c>
      <c r="B222" t="s">
        <v>25</v>
      </c>
      <c r="C222" t="s">
        <v>20</v>
      </c>
      <c r="D222">
        <v>694.78</v>
      </c>
      <c r="E222">
        <v>0.16</v>
      </c>
      <c r="F222">
        <f t="shared" si="6"/>
        <v>111.1648</v>
      </c>
      <c r="G222">
        <f t="shared" si="7"/>
        <v>583.61519999999996</v>
      </c>
      <c r="H222">
        <v>9</v>
      </c>
      <c r="I222" s="17">
        <v>45652</v>
      </c>
      <c r="J222" s="17">
        <v>45657</v>
      </c>
      <c r="K222" t="s">
        <v>31</v>
      </c>
      <c r="L222" t="s">
        <v>22</v>
      </c>
      <c r="M222">
        <v>142.76</v>
      </c>
      <c r="N222" t="s">
        <v>34</v>
      </c>
    </row>
    <row r="223" spans="1:14" ht="14.25" customHeight="1" x14ac:dyDescent="0.3">
      <c r="A223" t="s">
        <v>13974</v>
      </c>
      <c r="B223" t="s">
        <v>41</v>
      </c>
      <c r="C223" t="s">
        <v>26</v>
      </c>
      <c r="D223">
        <v>694.88</v>
      </c>
      <c r="E223">
        <v>0.23</v>
      </c>
      <c r="F223">
        <f t="shared" si="6"/>
        <v>159.82240000000002</v>
      </c>
      <c r="G223">
        <f t="shared" si="7"/>
        <v>535.05759999999998</v>
      </c>
      <c r="H223">
        <v>9</v>
      </c>
      <c r="I223" s="17">
        <v>45166</v>
      </c>
      <c r="J223" s="17">
        <v>45171</v>
      </c>
      <c r="K223" t="s">
        <v>21</v>
      </c>
      <c r="L223" t="s">
        <v>27</v>
      </c>
      <c r="M223">
        <v>177.35</v>
      </c>
      <c r="N223" t="s">
        <v>34</v>
      </c>
    </row>
    <row r="224" spans="1:14" ht="14.25" customHeight="1" x14ac:dyDescent="0.3">
      <c r="A224" t="s">
        <v>13501</v>
      </c>
      <c r="B224" t="s">
        <v>19</v>
      </c>
      <c r="C224" t="s">
        <v>20</v>
      </c>
      <c r="D224">
        <v>698.18</v>
      </c>
      <c r="E224">
        <v>0.28999999999999998</v>
      </c>
      <c r="F224">
        <f t="shared" si="6"/>
        <v>202.47219999999996</v>
      </c>
      <c r="G224">
        <f t="shared" si="7"/>
        <v>495.70780000000002</v>
      </c>
      <c r="H224">
        <v>9</v>
      </c>
      <c r="I224" s="17">
        <v>45063</v>
      </c>
      <c r="J224" s="17">
        <v>45070</v>
      </c>
      <c r="K224" t="s">
        <v>15</v>
      </c>
      <c r="L224" t="s">
        <v>16</v>
      </c>
      <c r="M224">
        <v>169.95</v>
      </c>
      <c r="N224" t="s">
        <v>17</v>
      </c>
    </row>
    <row r="225" spans="1:14" ht="14.25" customHeight="1" x14ac:dyDescent="0.3">
      <c r="A225" t="s">
        <v>12778</v>
      </c>
      <c r="B225" t="s">
        <v>19</v>
      </c>
      <c r="C225" t="s">
        <v>36</v>
      </c>
      <c r="D225">
        <v>699.79</v>
      </c>
      <c r="E225">
        <v>0.41</v>
      </c>
      <c r="F225">
        <f t="shared" si="6"/>
        <v>286.91389999999996</v>
      </c>
      <c r="G225">
        <f t="shared" si="7"/>
        <v>412.87610000000001</v>
      </c>
      <c r="H225">
        <v>9</v>
      </c>
      <c r="I225" s="17">
        <v>45225</v>
      </c>
      <c r="J225" s="17">
        <v>45230</v>
      </c>
      <c r="K225" t="s">
        <v>15</v>
      </c>
      <c r="L225" t="s">
        <v>22</v>
      </c>
      <c r="M225">
        <v>205.66</v>
      </c>
      <c r="N225" t="s">
        <v>17</v>
      </c>
    </row>
    <row r="226" spans="1:14" ht="14.25" customHeight="1" x14ac:dyDescent="0.3">
      <c r="A226" t="s">
        <v>994</v>
      </c>
      <c r="B226" t="s">
        <v>25</v>
      </c>
      <c r="C226" t="s">
        <v>14</v>
      </c>
      <c r="D226">
        <v>704.63</v>
      </c>
      <c r="E226">
        <v>0.28000000000000003</v>
      </c>
      <c r="F226">
        <f t="shared" si="6"/>
        <v>197.29640000000001</v>
      </c>
      <c r="G226">
        <f t="shared" si="7"/>
        <v>507.33359999999999</v>
      </c>
      <c r="H226">
        <v>9</v>
      </c>
      <c r="I226" s="17">
        <v>45028</v>
      </c>
      <c r="J226" s="17">
        <v>45029</v>
      </c>
      <c r="K226" t="s">
        <v>15</v>
      </c>
      <c r="L226" t="s">
        <v>16</v>
      </c>
      <c r="M226">
        <v>186.9</v>
      </c>
      <c r="N226" t="s">
        <v>34</v>
      </c>
    </row>
    <row r="227" spans="1:14" ht="14.25" customHeight="1" x14ac:dyDescent="0.3">
      <c r="A227" t="s">
        <v>14743</v>
      </c>
      <c r="B227" t="s">
        <v>19</v>
      </c>
      <c r="C227" t="s">
        <v>33</v>
      </c>
      <c r="D227">
        <v>704.71</v>
      </c>
      <c r="E227">
        <v>0.17</v>
      </c>
      <c r="F227">
        <f t="shared" si="6"/>
        <v>119.80070000000002</v>
      </c>
      <c r="G227">
        <f t="shared" si="7"/>
        <v>584.90930000000003</v>
      </c>
      <c r="H227">
        <v>9</v>
      </c>
      <c r="I227" s="17">
        <v>44936</v>
      </c>
      <c r="J227" s="17">
        <v>44938</v>
      </c>
      <c r="K227" t="s">
        <v>21</v>
      </c>
      <c r="L227" t="s">
        <v>16</v>
      </c>
      <c r="M227">
        <v>178.71</v>
      </c>
      <c r="N227" t="s">
        <v>23</v>
      </c>
    </row>
    <row r="228" spans="1:14" ht="14.25" customHeight="1" x14ac:dyDescent="0.3">
      <c r="A228" t="s">
        <v>14008</v>
      </c>
      <c r="B228" t="s">
        <v>19</v>
      </c>
      <c r="C228" t="s">
        <v>33</v>
      </c>
      <c r="D228">
        <v>709.15</v>
      </c>
      <c r="E228">
        <v>0.31</v>
      </c>
      <c r="F228">
        <f t="shared" si="6"/>
        <v>219.8365</v>
      </c>
      <c r="G228">
        <f t="shared" si="7"/>
        <v>489.31349999999998</v>
      </c>
      <c r="H228">
        <v>9</v>
      </c>
      <c r="I228" s="17">
        <v>45068</v>
      </c>
      <c r="J228" s="17">
        <v>45075</v>
      </c>
      <c r="K228" t="s">
        <v>31</v>
      </c>
      <c r="L228" t="s">
        <v>22</v>
      </c>
      <c r="M228">
        <v>211.31</v>
      </c>
      <c r="N228" t="s">
        <v>17</v>
      </c>
    </row>
    <row r="229" spans="1:14" ht="14.25" customHeight="1" x14ac:dyDescent="0.3">
      <c r="A229" t="s">
        <v>11821</v>
      </c>
      <c r="B229" t="s">
        <v>13</v>
      </c>
      <c r="C229" t="s">
        <v>14</v>
      </c>
      <c r="D229">
        <v>712.2</v>
      </c>
      <c r="E229">
        <v>0.3</v>
      </c>
      <c r="F229">
        <f t="shared" si="6"/>
        <v>213.66</v>
      </c>
      <c r="G229">
        <f t="shared" si="7"/>
        <v>498.54000000000008</v>
      </c>
      <c r="H229">
        <v>9</v>
      </c>
      <c r="I229" s="17">
        <v>45099</v>
      </c>
      <c r="J229" s="17">
        <v>45100</v>
      </c>
      <c r="K229" t="s">
        <v>31</v>
      </c>
      <c r="L229" t="s">
        <v>22</v>
      </c>
      <c r="M229">
        <v>154.26</v>
      </c>
      <c r="N229" t="s">
        <v>34</v>
      </c>
    </row>
    <row r="230" spans="1:14" ht="14.25" customHeight="1" x14ac:dyDescent="0.3">
      <c r="A230" t="s">
        <v>4134</v>
      </c>
      <c r="B230" t="s">
        <v>41</v>
      </c>
      <c r="C230" t="s">
        <v>33</v>
      </c>
      <c r="D230">
        <v>716.9</v>
      </c>
      <c r="E230">
        <v>0.21</v>
      </c>
      <c r="F230">
        <f t="shared" si="6"/>
        <v>150.54899999999998</v>
      </c>
      <c r="G230">
        <f t="shared" si="7"/>
        <v>566.351</v>
      </c>
      <c r="H230">
        <v>9</v>
      </c>
      <c r="I230" s="17">
        <v>45347</v>
      </c>
      <c r="J230" s="17">
        <v>45354</v>
      </c>
      <c r="K230" t="s">
        <v>31</v>
      </c>
      <c r="L230" t="s">
        <v>27</v>
      </c>
      <c r="M230">
        <v>104.9</v>
      </c>
      <c r="N230" t="s">
        <v>48</v>
      </c>
    </row>
    <row r="231" spans="1:14" ht="14.25" customHeight="1" x14ac:dyDescent="0.3">
      <c r="A231" t="s">
        <v>1916</v>
      </c>
      <c r="B231" t="s">
        <v>25</v>
      </c>
      <c r="C231" t="s">
        <v>36</v>
      </c>
      <c r="D231">
        <v>717.43</v>
      </c>
      <c r="E231">
        <v>0.16</v>
      </c>
      <c r="F231">
        <f t="shared" si="6"/>
        <v>114.78879999999999</v>
      </c>
      <c r="G231">
        <f t="shared" si="7"/>
        <v>602.64119999999991</v>
      </c>
      <c r="H231">
        <v>9</v>
      </c>
      <c r="I231" s="17">
        <v>44980</v>
      </c>
      <c r="J231" s="17">
        <v>44984</v>
      </c>
      <c r="K231" t="s">
        <v>21</v>
      </c>
      <c r="L231" t="s">
        <v>27</v>
      </c>
      <c r="M231">
        <v>179.74</v>
      </c>
      <c r="N231" t="s">
        <v>39</v>
      </c>
    </row>
    <row r="232" spans="1:14" ht="14.25" customHeight="1" x14ac:dyDescent="0.3">
      <c r="A232" t="s">
        <v>11147</v>
      </c>
      <c r="B232" t="s">
        <v>25</v>
      </c>
      <c r="C232" t="s">
        <v>36</v>
      </c>
      <c r="D232">
        <v>717.49</v>
      </c>
      <c r="E232">
        <v>0.28000000000000003</v>
      </c>
      <c r="F232">
        <f t="shared" si="6"/>
        <v>200.89720000000003</v>
      </c>
      <c r="G232">
        <f t="shared" si="7"/>
        <v>516.59280000000001</v>
      </c>
      <c r="H232">
        <v>9</v>
      </c>
      <c r="I232" s="17">
        <v>45416</v>
      </c>
      <c r="J232" s="17">
        <v>45422</v>
      </c>
      <c r="K232" t="s">
        <v>21</v>
      </c>
      <c r="L232" t="s">
        <v>22</v>
      </c>
      <c r="M232">
        <v>209.9</v>
      </c>
      <c r="N232" t="s">
        <v>39</v>
      </c>
    </row>
    <row r="233" spans="1:14" ht="14.25" customHeight="1" x14ac:dyDescent="0.3">
      <c r="A233" t="s">
        <v>11074</v>
      </c>
      <c r="B233" t="s">
        <v>19</v>
      </c>
      <c r="C233" t="s">
        <v>14</v>
      </c>
      <c r="D233">
        <v>717.75</v>
      </c>
      <c r="E233">
        <v>0.37</v>
      </c>
      <c r="F233">
        <f t="shared" si="6"/>
        <v>265.5675</v>
      </c>
      <c r="G233">
        <f t="shared" si="7"/>
        <v>452.1825</v>
      </c>
      <c r="H233">
        <v>9</v>
      </c>
      <c r="I233" s="17">
        <v>44977</v>
      </c>
      <c r="J233" s="17">
        <v>44978</v>
      </c>
      <c r="K233" t="s">
        <v>31</v>
      </c>
      <c r="L233" t="s">
        <v>22</v>
      </c>
      <c r="M233">
        <v>204.37</v>
      </c>
      <c r="N233" t="s">
        <v>17</v>
      </c>
    </row>
    <row r="234" spans="1:14" ht="14.25" customHeight="1" x14ac:dyDescent="0.3">
      <c r="A234" t="s">
        <v>12155</v>
      </c>
      <c r="B234" t="s">
        <v>25</v>
      </c>
      <c r="C234" t="s">
        <v>36</v>
      </c>
      <c r="D234">
        <v>720.99</v>
      </c>
      <c r="E234">
        <v>0.33</v>
      </c>
      <c r="F234">
        <f t="shared" si="6"/>
        <v>237.92670000000001</v>
      </c>
      <c r="G234">
        <f t="shared" si="7"/>
        <v>483.06330000000003</v>
      </c>
      <c r="H234">
        <v>9</v>
      </c>
      <c r="I234" s="17">
        <v>45407</v>
      </c>
      <c r="J234" s="17">
        <v>45408</v>
      </c>
      <c r="K234" t="s">
        <v>21</v>
      </c>
      <c r="L234" t="s">
        <v>27</v>
      </c>
      <c r="M234">
        <v>196.97</v>
      </c>
      <c r="N234" t="s">
        <v>34</v>
      </c>
    </row>
    <row r="235" spans="1:14" ht="14.25" customHeight="1" x14ac:dyDescent="0.3">
      <c r="A235" t="s">
        <v>3735</v>
      </c>
      <c r="B235" t="s">
        <v>19</v>
      </c>
      <c r="C235" t="s">
        <v>26</v>
      </c>
      <c r="D235">
        <v>725.3</v>
      </c>
      <c r="E235">
        <v>0.24</v>
      </c>
      <c r="F235">
        <f t="shared" si="6"/>
        <v>174.07199999999997</v>
      </c>
      <c r="G235">
        <f t="shared" si="7"/>
        <v>551.22799999999995</v>
      </c>
      <c r="H235">
        <v>9</v>
      </c>
      <c r="I235" s="17">
        <v>45383</v>
      </c>
      <c r="J235" s="17">
        <v>45388</v>
      </c>
      <c r="K235" t="s">
        <v>21</v>
      </c>
      <c r="L235" t="s">
        <v>27</v>
      </c>
      <c r="M235">
        <v>128.76</v>
      </c>
      <c r="N235" t="s">
        <v>28</v>
      </c>
    </row>
    <row r="236" spans="1:14" ht="14.25" customHeight="1" x14ac:dyDescent="0.3">
      <c r="A236" t="s">
        <v>8796</v>
      </c>
      <c r="B236" t="s">
        <v>19</v>
      </c>
      <c r="C236" t="s">
        <v>14</v>
      </c>
      <c r="D236">
        <v>732.31</v>
      </c>
      <c r="E236">
        <v>0.13</v>
      </c>
      <c r="F236">
        <f t="shared" si="6"/>
        <v>95.200299999999999</v>
      </c>
      <c r="G236">
        <f t="shared" si="7"/>
        <v>637.10969999999998</v>
      </c>
      <c r="H236">
        <v>9</v>
      </c>
      <c r="I236" s="17">
        <v>45210</v>
      </c>
      <c r="J236" s="17">
        <v>45216</v>
      </c>
      <c r="K236" t="s">
        <v>31</v>
      </c>
      <c r="L236" t="s">
        <v>16</v>
      </c>
      <c r="M236">
        <v>215.75</v>
      </c>
      <c r="N236" t="s">
        <v>28</v>
      </c>
    </row>
    <row r="237" spans="1:14" ht="14.25" customHeight="1" x14ac:dyDescent="0.3">
      <c r="A237" t="s">
        <v>11848</v>
      </c>
      <c r="B237" t="s">
        <v>13</v>
      </c>
      <c r="C237" t="s">
        <v>33</v>
      </c>
      <c r="D237">
        <v>736.59</v>
      </c>
      <c r="E237">
        <v>0.17</v>
      </c>
      <c r="F237">
        <f t="shared" si="6"/>
        <v>125.22030000000001</v>
      </c>
      <c r="G237">
        <f t="shared" si="7"/>
        <v>611.36969999999997</v>
      </c>
      <c r="H237">
        <v>9</v>
      </c>
      <c r="I237" s="17">
        <v>45624</v>
      </c>
      <c r="J237" s="17">
        <v>45629</v>
      </c>
      <c r="K237" t="s">
        <v>15</v>
      </c>
      <c r="L237" t="s">
        <v>16</v>
      </c>
      <c r="M237">
        <v>84.68</v>
      </c>
      <c r="N237" t="s">
        <v>39</v>
      </c>
    </row>
    <row r="238" spans="1:14" ht="14.25" customHeight="1" x14ac:dyDescent="0.3">
      <c r="A238" t="s">
        <v>4672</v>
      </c>
      <c r="B238" t="s">
        <v>19</v>
      </c>
      <c r="C238" t="s">
        <v>26</v>
      </c>
      <c r="D238">
        <v>741.02</v>
      </c>
      <c r="E238">
        <v>0.05</v>
      </c>
      <c r="F238">
        <f t="shared" si="6"/>
        <v>37.051000000000002</v>
      </c>
      <c r="G238">
        <f t="shared" si="7"/>
        <v>703.96899999999994</v>
      </c>
      <c r="H238">
        <v>9</v>
      </c>
      <c r="I238" s="17">
        <v>45448</v>
      </c>
      <c r="J238" s="17">
        <v>45452</v>
      </c>
      <c r="K238" t="s">
        <v>21</v>
      </c>
      <c r="L238" t="s">
        <v>27</v>
      </c>
      <c r="M238">
        <v>91.51</v>
      </c>
      <c r="N238" t="s">
        <v>39</v>
      </c>
    </row>
    <row r="239" spans="1:14" ht="14.25" customHeight="1" x14ac:dyDescent="0.3">
      <c r="A239" t="s">
        <v>3213</v>
      </c>
      <c r="B239" t="s">
        <v>25</v>
      </c>
      <c r="C239" t="s">
        <v>36</v>
      </c>
      <c r="D239">
        <v>742.47</v>
      </c>
      <c r="E239">
        <v>7.0000000000000007E-2</v>
      </c>
      <c r="F239">
        <f t="shared" si="6"/>
        <v>51.97290000000001</v>
      </c>
      <c r="G239">
        <f t="shared" si="7"/>
        <v>690.49710000000005</v>
      </c>
      <c r="H239">
        <v>9</v>
      </c>
      <c r="I239" s="17">
        <v>45029</v>
      </c>
      <c r="J239" s="17">
        <v>45033</v>
      </c>
      <c r="K239" t="s">
        <v>15</v>
      </c>
      <c r="L239" t="s">
        <v>16</v>
      </c>
      <c r="M239">
        <v>179.95</v>
      </c>
      <c r="N239" t="s">
        <v>23</v>
      </c>
    </row>
    <row r="240" spans="1:14" ht="14.25" customHeight="1" x14ac:dyDescent="0.3">
      <c r="A240" t="s">
        <v>6088</v>
      </c>
      <c r="B240" t="s">
        <v>19</v>
      </c>
      <c r="C240" t="s">
        <v>33</v>
      </c>
      <c r="D240">
        <v>745.71</v>
      </c>
      <c r="E240">
        <v>0.1</v>
      </c>
      <c r="F240">
        <f t="shared" si="6"/>
        <v>74.571000000000012</v>
      </c>
      <c r="G240">
        <f t="shared" si="7"/>
        <v>671.13900000000001</v>
      </c>
      <c r="H240">
        <v>9</v>
      </c>
      <c r="I240" s="17">
        <v>45229</v>
      </c>
      <c r="J240" s="17">
        <v>45230</v>
      </c>
      <c r="K240" t="s">
        <v>21</v>
      </c>
      <c r="L240" t="s">
        <v>27</v>
      </c>
      <c r="M240">
        <v>117.9</v>
      </c>
      <c r="N240" t="s">
        <v>39</v>
      </c>
    </row>
    <row r="241" spans="1:14" ht="14.25" customHeight="1" x14ac:dyDescent="0.3">
      <c r="A241" t="s">
        <v>3071</v>
      </c>
      <c r="B241" t="s">
        <v>13</v>
      </c>
      <c r="C241" t="s">
        <v>33</v>
      </c>
      <c r="D241">
        <v>750.18</v>
      </c>
      <c r="E241">
        <v>0.45</v>
      </c>
      <c r="F241">
        <f t="shared" si="6"/>
        <v>337.58099999999996</v>
      </c>
      <c r="G241">
        <f t="shared" si="7"/>
        <v>412.59899999999999</v>
      </c>
      <c r="H241">
        <v>9</v>
      </c>
      <c r="I241" s="17">
        <v>45138</v>
      </c>
      <c r="J241" s="17">
        <v>45142</v>
      </c>
      <c r="K241" t="s">
        <v>21</v>
      </c>
      <c r="L241" t="s">
        <v>22</v>
      </c>
      <c r="M241">
        <v>46.05</v>
      </c>
      <c r="N241" t="s">
        <v>39</v>
      </c>
    </row>
    <row r="242" spans="1:14" ht="14.25" customHeight="1" x14ac:dyDescent="0.3">
      <c r="A242" t="s">
        <v>2982</v>
      </c>
      <c r="B242" t="s">
        <v>19</v>
      </c>
      <c r="C242" t="s">
        <v>33</v>
      </c>
      <c r="D242">
        <v>751.15</v>
      </c>
      <c r="E242">
        <v>0.35</v>
      </c>
      <c r="F242">
        <f t="shared" si="6"/>
        <v>262.90249999999997</v>
      </c>
      <c r="G242">
        <f t="shared" si="7"/>
        <v>488.2475</v>
      </c>
      <c r="H242">
        <v>9</v>
      </c>
      <c r="I242" s="17">
        <v>45514</v>
      </c>
      <c r="J242" s="17">
        <v>45519</v>
      </c>
      <c r="K242" t="s">
        <v>15</v>
      </c>
      <c r="L242" t="s">
        <v>22</v>
      </c>
      <c r="M242">
        <v>109.63</v>
      </c>
      <c r="N242" t="s">
        <v>23</v>
      </c>
    </row>
    <row r="243" spans="1:14" ht="14.25" customHeight="1" x14ac:dyDescent="0.3">
      <c r="A243" t="s">
        <v>4914</v>
      </c>
      <c r="B243" t="s">
        <v>25</v>
      </c>
      <c r="C243" t="s">
        <v>33</v>
      </c>
      <c r="D243">
        <v>756.2</v>
      </c>
      <c r="E243">
        <v>0.42</v>
      </c>
      <c r="F243">
        <f t="shared" si="6"/>
        <v>317.60399999999998</v>
      </c>
      <c r="G243">
        <f t="shared" si="7"/>
        <v>438.59600000000006</v>
      </c>
      <c r="H243">
        <v>9</v>
      </c>
      <c r="I243" s="17">
        <v>45009</v>
      </c>
      <c r="J243" s="17">
        <v>45011</v>
      </c>
      <c r="K243" t="s">
        <v>15</v>
      </c>
      <c r="L243" t="s">
        <v>22</v>
      </c>
      <c r="M243">
        <v>137.15</v>
      </c>
      <c r="N243" t="s">
        <v>28</v>
      </c>
    </row>
    <row r="244" spans="1:14" ht="14.25" customHeight="1" x14ac:dyDescent="0.3">
      <c r="A244" t="s">
        <v>12737</v>
      </c>
      <c r="B244" t="s">
        <v>19</v>
      </c>
      <c r="C244" t="s">
        <v>33</v>
      </c>
      <c r="D244">
        <v>756.69</v>
      </c>
      <c r="E244">
        <v>0.2</v>
      </c>
      <c r="F244">
        <f t="shared" si="6"/>
        <v>151.33800000000002</v>
      </c>
      <c r="G244">
        <f t="shared" si="7"/>
        <v>605.35200000000009</v>
      </c>
      <c r="H244">
        <v>9</v>
      </c>
      <c r="I244" s="17">
        <v>45408</v>
      </c>
      <c r="J244" s="17">
        <v>45411</v>
      </c>
      <c r="K244" t="s">
        <v>15</v>
      </c>
      <c r="L244" t="s">
        <v>16</v>
      </c>
      <c r="M244">
        <v>211.23</v>
      </c>
      <c r="N244" t="s">
        <v>48</v>
      </c>
    </row>
    <row r="245" spans="1:14" ht="14.25" customHeight="1" x14ac:dyDescent="0.3">
      <c r="A245" t="s">
        <v>11867</v>
      </c>
      <c r="B245" t="s">
        <v>41</v>
      </c>
      <c r="C245" t="s">
        <v>36</v>
      </c>
      <c r="D245">
        <v>760.63</v>
      </c>
      <c r="E245">
        <v>0.14000000000000001</v>
      </c>
      <c r="F245">
        <f t="shared" si="6"/>
        <v>106.48820000000001</v>
      </c>
      <c r="G245">
        <f t="shared" si="7"/>
        <v>654.14179999999999</v>
      </c>
      <c r="H245">
        <v>9</v>
      </c>
      <c r="I245" s="17">
        <v>44938</v>
      </c>
      <c r="J245" s="17">
        <v>44941</v>
      </c>
      <c r="K245" t="s">
        <v>21</v>
      </c>
      <c r="L245" t="s">
        <v>22</v>
      </c>
      <c r="M245">
        <v>98.56</v>
      </c>
      <c r="N245" t="s">
        <v>23</v>
      </c>
    </row>
    <row r="246" spans="1:14" ht="14.25" customHeight="1" x14ac:dyDescent="0.3">
      <c r="A246" t="s">
        <v>4437</v>
      </c>
      <c r="B246" t="s">
        <v>19</v>
      </c>
      <c r="C246" t="s">
        <v>36</v>
      </c>
      <c r="D246">
        <v>763.3</v>
      </c>
      <c r="E246">
        <v>0.23</v>
      </c>
      <c r="F246">
        <f t="shared" si="6"/>
        <v>175.559</v>
      </c>
      <c r="G246">
        <f t="shared" si="7"/>
        <v>587.74099999999999</v>
      </c>
      <c r="H246">
        <v>9</v>
      </c>
      <c r="I246" s="17">
        <v>45091</v>
      </c>
      <c r="J246" s="17">
        <v>45094</v>
      </c>
      <c r="K246" t="s">
        <v>21</v>
      </c>
      <c r="L246" t="s">
        <v>22</v>
      </c>
      <c r="M246">
        <v>94.12</v>
      </c>
      <c r="N246" t="s">
        <v>48</v>
      </c>
    </row>
    <row r="247" spans="1:14" ht="14.25" customHeight="1" x14ac:dyDescent="0.3">
      <c r="A247" t="s">
        <v>12696</v>
      </c>
      <c r="B247" t="s">
        <v>41</v>
      </c>
      <c r="C247" t="s">
        <v>36</v>
      </c>
      <c r="D247">
        <v>763.86</v>
      </c>
      <c r="E247">
        <v>0.27</v>
      </c>
      <c r="F247">
        <f t="shared" si="6"/>
        <v>206.24220000000003</v>
      </c>
      <c r="G247">
        <f t="shared" si="7"/>
        <v>557.61779999999999</v>
      </c>
      <c r="H247">
        <v>9</v>
      </c>
      <c r="I247" s="17">
        <v>45506</v>
      </c>
      <c r="J247" s="17">
        <v>45507</v>
      </c>
      <c r="K247" t="s">
        <v>15</v>
      </c>
      <c r="L247" t="s">
        <v>22</v>
      </c>
      <c r="M247">
        <v>97.23</v>
      </c>
      <c r="N247" t="s">
        <v>48</v>
      </c>
    </row>
    <row r="248" spans="1:14" ht="14.25" customHeight="1" x14ac:dyDescent="0.3">
      <c r="A248" t="s">
        <v>7063</v>
      </c>
      <c r="B248" t="s">
        <v>41</v>
      </c>
      <c r="C248" t="s">
        <v>26</v>
      </c>
      <c r="D248">
        <v>776.95</v>
      </c>
      <c r="E248">
        <v>0.4</v>
      </c>
      <c r="F248">
        <f t="shared" si="6"/>
        <v>310.78000000000003</v>
      </c>
      <c r="G248">
        <f t="shared" si="7"/>
        <v>466.17</v>
      </c>
      <c r="H248">
        <v>9</v>
      </c>
      <c r="I248" s="17">
        <v>45369</v>
      </c>
      <c r="J248" s="17">
        <v>45376</v>
      </c>
      <c r="K248" t="s">
        <v>21</v>
      </c>
      <c r="L248" t="s">
        <v>22</v>
      </c>
      <c r="M248">
        <v>102.03</v>
      </c>
      <c r="N248" t="s">
        <v>48</v>
      </c>
    </row>
    <row r="249" spans="1:14" ht="14.25" customHeight="1" x14ac:dyDescent="0.3">
      <c r="A249" t="s">
        <v>6787</v>
      </c>
      <c r="B249" t="s">
        <v>41</v>
      </c>
      <c r="C249" t="s">
        <v>20</v>
      </c>
      <c r="D249">
        <v>779.38</v>
      </c>
      <c r="E249">
        <v>0.06</v>
      </c>
      <c r="F249">
        <f t="shared" si="6"/>
        <v>46.762799999999999</v>
      </c>
      <c r="G249">
        <f t="shared" si="7"/>
        <v>732.61720000000003</v>
      </c>
      <c r="H249">
        <v>9</v>
      </c>
      <c r="I249" s="17">
        <v>45421</v>
      </c>
      <c r="J249" s="17">
        <v>45425</v>
      </c>
      <c r="K249" t="s">
        <v>31</v>
      </c>
      <c r="L249" t="s">
        <v>27</v>
      </c>
      <c r="M249">
        <v>139.66999999999999</v>
      </c>
      <c r="N249" t="s">
        <v>39</v>
      </c>
    </row>
    <row r="250" spans="1:14" ht="14.25" customHeight="1" x14ac:dyDescent="0.3">
      <c r="A250" t="s">
        <v>6869</v>
      </c>
      <c r="B250" t="s">
        <v>13</v>
      </c>
      <c r="C250" t="s">
        <v>36</v>
      </c>
      <c r="D250">
        <v>781.64</v>
      </c>
      <c r="E250">
        <v>0.02</v>
      </c>
      <c r="F250">
        <f t="shared" si="6"/>
        <v>15.6328</v>
      </c>
      <c r="G250">
        <f t="shared" si="7"/>
        <v>766.00720000000001</v>
      </c>
      <c r="H250">
        <v>9</v>
      </c>
      <c r="I250" s="17">
        <v>45436</v>
      </c>
      <c r="J250" s="17">
        <v>45437</v>
      </c>
      <c r="K250" t="s">
        <v>15</v>
      </c>
      <c r="L250" t="s">
        <v>16</v>
      </c>
      <c r="M250">
        <v>210.62</v>
      </c>
      <c r="N250" t="s">
        <v>34</v>
      </c>
    </row>
    <row r="251" spans="1:14" ht="14.25" customHeight="1" x14ac:dyDescent="0.3">
      <c r="A251" t="s">
        <v>13286</v>
      </c>
      <c r="B251" t="s">
        <v>41</v>
      </c>
      <c r="C251" t="s">
        <v>20</v>
      </c>
      <c r="D251">
        <v>785.01</v>
      </c>
      <c r="E251">
        <v>0.37</v>
      </c>
      <c r="F251">
        <f t="shared" si="6"/>
        <v>290.45369999999997</v>
      </c>
      <c r="G251">
        <f t="shared" si="7"/>
        <v>494.55630000000002</v>
      </c>
      <c r="H251">
        <v>9</v>
      </c>
      <c r="I251" s="17">
        <v>45064</v>
      </c>
      <c r="J251" s="17">
        <v>45069</v>
      </c>
      <c r="K251" t="s">
        <v>15</v>
      </c>
      <c r="L251" t="s">
        <v>16</v>
      </c>
      <c r="M251">
        <v>73.209999999999994</v>
      </c>
      <c r="N251" t="s">
        <v>39</v>
      </c>
    </row>
    <row r="252" spans="1:14" ht="14.25" customHeight="1" x14ac:dyDescent="0.3">
      <c r="A252" t="s">
        <v>13247</v>
      </c>
      <c r="B252" t="s">
        <v>41</v>
      </c>
      <c r="C252" t="s">
        <v>36</v>
      </c>
      <c r="D252">
        <v>785.57</v>
      </c>
      <c r="E252">
        <v>0.49</v>
      </c>
      <c r="F252">
        <f t="shared" si="6"/>
        <v>384.92930000000001</v>
      </c>
      <c r="G252">
        <f t="shared" si="7"/>
        <v>400.64070000000004</v>
      </c>
      <c r="H252">
        <v>9</v>
      </c>
      <c r="I252" s="17">
        <v>45057</v>
      </c>
      <c r="J252" s="17">
        <v>45063</v>
      </c>
      <c r="K252" t="s">
        <v>21</v>
      </c>
      <c r="L252" t="s">
        <v>27</v>
      </c>
      <c r="M252">
        <v>216.52</v>
      </c>
      <c r="N252" t="s">
        <v>39</v>
      </c>
    </row>
    <row r="253" spans="1:14" ht="14.25" customHeight="1" x14ac:dyDescent="0.3">
      <c r="A253" t="s">
        <v>5512</v>
      </c>
      <c r="B253" t="s">
        <v>41</v>
      </c>
      <c r="C253" t="s">
        <v>20</v>
      </c>
      <c r="D253">
        <v>786.7</v>
      </c>
      <c r="E253">
        <v>0.09</v>
      </c>
      <c r="F253">
        <f t="shared" si="6"/>
        <v>70.802999999999997</v>
      </c>
      <c r="G253">
        <f t="shared" si="7"/>
        <v>715.89700000000005</v>
      </c>
      <c r="H253">
        <v>9</v>
      </c>
      <c r="I253" s="17">
        <v>45163</v>
      </c>
      <c r="J253" s="17">
        <v>45168</v>
      </c>
      <c r="K253" t="s">
        <v>21</v>
      </c>
      <c r="L253" t="s">
        <v>22</v>
      </c>
      <c r="M253">
        <v>108.55</v>
      </c>
      <c r="N253" t="s">
        <v>39</v>
      </c>
    </row>
    <row r="254" spans="1:14" ht="14.25" customHeight="1" x14ac:dyDescent="0.3">
      <c r="A254" t="s">
        <v>14842</v>
      </c>
      <c r="B254" t="s">
        <v>13</v>
      </c>
      <c r="C254" t="s">
        <v>14</v>
      </c>
      <c r="D254">
        <v>796.99</v>
      </c>
      <c r="E254">
        <v>0.3</v>
      </c>
      <c r="F254">
        <f t="shared" si="6"/>
        <v>239.09699999999998</v>
      </c>
      <c r="G254">
        <f t="shared" si="7"/>
        <v>557.89300000000003</v>
      </c>
      <c r="H254">
        <v>9</v>
      </c>
      <c r="I254" s="17">
        <v>45395</v>
      </c>
      <c r="J254" s="17">
        <v>45401</v>
      </c>
      <c r="K254" t="s">
        <v>31</v>
      </c>
      <c r="L254" t="s">
        <v>22</v>
      </c>
      <c r="M254">
        <v>104.05</v>
      </c>
      <c r="N254" t="s">
        <v>23</v>
      </c>
    </row>
    <row r="255" spans="1:14" ht="14.25" customHeight="1" x14ac:dyDescent="0.3">
      <c r="A255" t="s">
        <v>13993</v>
      </c>
      <c r="B255" t="s">
        <v>41</v>
      </c>
      <c r="C255" t="s">
        <v>20</v>
      </c>
      <c r="D255">
        <v>798.47</v>
      </c>
      <c r="E255">
        <v>0.18</v>
      </c>
      <c r="F255">
        <f t="shared" si="6"/>
        <v>143.72460000000001</v>
      </c>
      <c r="G255">
        <f t="shared" si="7"/>
        <v>654.74540000000002</v>
      </c>
      <c r="H255">
        <v>9</v>
      </c>
      <c r="I255" s="17">
        <v>45536</v>
      </c>
      <c r="J255" s="17">
        <v>45541</v>
      </c>
      <c r="K255" t="s">
        <v>21</v>
      </c>
      <c r="L255" t="s">
        <v>16</v>
      </c>
      <c r="M255">
        <v>213.52</v>
      </c>
      <c r="N255" t="s">
        <v>48</v>
      </c>
    </row>
    <row r="256" spans="1:14" ht="14.25" customHeight="1" x14ac:dyDescent="0.3">
      <c r="A256" t="s">
        <v>5547</v>
      </c>
      <c r="B256" t="s">
        <v>13</v>
      </c>
      <c r="C256" t="s">
        <v>14</v>
      </c>
      <c r="D256">
        <v>800.7</v>
      </c>
      <c r="E256">
        <v>0.32</v>
      </c>
      <c r="F256">
        <f t="shared" si="6"/>
        <v>256.22400000000005</v>
      </c>
      <c r="G256">
        <f t="shared" si="7"/>
        <v>544.476</v>
      </c>
      <c r="H256">
        <v>9</v>
      </c>
      <c r="I256" s="17">
        <v>45558</v>
      </c>
      <c r="J256" s="17">
        <v>45560</v>
      </c>
      <c r="K256" t="s">
        <v>21</v>
      </c>
      <c r="L256" t="s">
        <v>22</v>
      </c>
      <c r="M256">
        <v>196.61</v>
      </c>
      <c r="N256" t="s">
        <v>34</v>
      </c>
    </row>
    <row r="257" spans="1:14" ht="14.25" customHeight="1" x14ac:dyDescent="0.3">
      <c r="A257" t="s">
        <v>12602</v>
      </c>
      <c r="B257" t="s">
        <v>41</v>
      </c>
      <c r="C257" t="s">
        <v>26</v>
      </c>
      <c r="D257">
        <v>816.02</v>
      </c>
      <c r="E257">
        <v>0.48</v>
      </c>
      <c r="F257">
        <f t="shared" si="6"/>
        <v>391.68959999999998</v>
      </c>
      <c r="G257">
        <f t="shared" si="7"/>
        <v>424.3304</v>
      </c>
      <c r="H257">
        <v>9</v>
      </c>
      <c r="I257" s="17">
        <v>45036</v>
      </c>
      <c r="J257" s="17">
        <v>45038</v>
      </c>
      <c r="K257" t="s">
        <v>31</v>
      </c>
      <c r="L257" t="s">
        <v>16</v>
      </c>
      <c r="M257">
        <v>51.13</v>
      </c>
      <c r="N257" t="s">
        <v>39</v>
      </c>
    </row>
    <row r="258" spans="1:14" ht="14.25" customHeight="1" x14ac:dyDescent="0.3">
      <c r="A258" t="s">
        <v>13560</v>
      </c>
      <c r="B258" t="s">
        <v>41</v>
      </c>
      <c r="C258" t="s">
        <v>14</v>
      </c>
      <c r="D258">
        <v>819.49</v>
      </c>
      <c r="E258">
        <v>0.02</v>
      </c>
      <c r="F258">
        <f t="shared" ref="F258:F321" si="8">D258*E258</f>
        <v>16.389800000000001</v>
      </c>
      <c r="G258">
        <f t="shared" ref="G258:G321" si="9">D258-F258</f>
        <v>803.10019999999997</v>
      </c>
      <c r="H258">
        <v>9</v>
      </c>
      <c r="I258" s="17">
        <v>45086</v>
      </c>
      <c r="J258" s="17">
        <v>45092</v>
      </c>
      <c r="K258" t="s">
        <v>31</v>
      </c>
      <c r="L258" t="s">
        <v>16</v>
      </c>
      <c r="M258">
        <v>171.6</v>
      </c>
      <c r="N258" t="s">
        <v>28</v>
      </c>
    </row>
    <row r="259" spans="1:14" ht="14.25" customHeight="1" x14ac:dyDescent="0.3">
      <c r="A259" t="s">
        <v>4387</v>
      </c>
      <c r="B259" t="s">
        <v>13</v>
      </c>
      <c r="C259" t="s">
        <v>26</v>
      </c>
      <c r="D259">
        <v>823.31</v>
      </c>
      <c r="E259">
        <v>0.31</v>
      </c>
      <c r="F259">
        <f t="shared" si="8"/>
        <v>255.22609999999997</v>
      </c>
      <c r="G259">
        <f t="shared" si="9"/>
        <v>568.08389999999997</v>
      </c>
      <c r="H259">
        <v>9</v>
      </c>
      <c r="I259" s="17">
        <v>45194</v>
      </c>
      <c r="J259" s="17">
        <v>45200</v>
      </c>
      <c r="K259" t="s">
        <v>31</v>
      </c>
      <c r="L259" t="s">
        <v>22</v>
      </c>
      <c r="M259">
        <v>62.26</v>
      </c>
      <c r="N259" t="s">
        <v>17</v>
      </c>
    </row>
    <row r="260" spans="1:14" ht="14.25" customHeight="1" x14ac:dyDescent="0.3">
      <c r="A260" t="s">
        <v>7093</v>
      </c>
      <c r="B260" t="s">
        <v>19</v>
      </c>
      <c r="C260" t="s">
        <v>33</v>
      </c>
      <c r="D260">
        <v>829.92</v>
      </c>
      <c r="E260">
        <v>0.23</v>
      </c>
      <c r="F260">
        <f t="shared" si="8"/>
        <v>190.88159999999999</v>
      </c>
      <c r="G260">
        <f t="shared" si="9"/>
        <v>639.03839999999991</v>
      </c>
      <c r="H260">
        <v>9</v>
      </c>
      <c r="I260" s="17">
        <v>45600</v>
      </c>
      <c r="J260" s="17">
        <v>45603</v>
      </c>
      <c r="K260" t="s">
        <v>21</v>
      </c>
      <c r="L260" t="s">
        <v>22</v>
      </c>
      <c r="M260">
        <v>176.07</v>
      </c>
      <c r="N260" t="s">
        <v>34</v>
      </c>
    </row>
    <row r="261" spans="1:14" ht="14.25" customHeight="1" x14ac:dyDescent="0.3">
      <c r="A261" t="s">
        <v>561</v>
      </c>
      <c r="B261" t="s">
        <v>41</v>
      </c>
      <c r="C261" t="s">
        <v>36</v>
      </c>
      <c r="D261">
        <v>831.01</v>
      </c>
      <c r="E261">
        <v>0.42</v>
      </c>
      <c r="F261">
        <f t="shared" si="8"/>
        <v>349.02420000000001</v>
      </c>
      <c r="G261">
        <f t="shared" si="9"/>
        <v>481.98579999999998</v>
      </c>
      <c r="H261">
        <v>9</v>
      </c>
      <c r="I261" s="17">
        <v>45236</v>
      </c>
      <c r="J261" s="17">
        <v>45239</v>
      </c>
      <c r="K261" t="s">
        <v>31</v>
      </c>
      <c r="L261" t="s">
        <v>27</v>
      </c>
      <c r="M261">
        <v>210.11</v>
      </c>
      <c r="N261" t="s">
        <v>23</v>
      </c>
    </row>
    <row r="262" spans="1:14" ht="14.25" customHeight="1" x14ac:dyDescent="0.3">
      <c r="A262" t="s">
        <v>13594</v>
      </c>
      <c r="B262" t="s">
        <v>25</v>
      </c>
      <c r="C262" t="s">
        <v>26</v>
      </c>
      <c r="D262">
        <v>832.18</v>
      </c>
      <c r="E262">
        <v>0.3</v>
      </c>
      <c r="F262">
        <f t="shared" si="8"/>
        <v>249.65399999999997</v>
      </c>
      <c r="G262">
        <f t="shared" si="9"/>
        <v>582.52599999999995</v>
      </c>
      <c r="H262">
        <v>9</v>
      </c>
      <c r="I262" s="17">
        <v>45390</v>
      </c>
      <c r="J262" s="17">
        <v>45397</v>
      </c>
      <c r="K262" t="s">
        <v>31</v>
      </c>
      <c r="L262" t="s">
        <v>27</v>
      </c>
      <c r="M262">
        <v>176.43</v>
      </c>
      <c r="N262" t="s">
        <v>48</v>
      </c>
    </row>
    <row r="263" spans="1:14" ht="14.25" customHeight="1" x14ac:dyDescent="0.3">
      <c r="A263" t="s">
        <v>6204</v>
      </c>
      <c r="B263" t="s">
        <v>25</v>
      </c>
      <c r="C263" t="s">
        <v>26</v>
      </c>
      <c r="D263">
        <v>835.59</v>
      </c>
      <c r="E263">
        <v>0.14000000000000001</v>
      </c>
      <c r="F263">
        <f t="shared" si="8"/>
        <v>116.98260000000002</v>
      </c>
      <c r="G263">
        <f t="shared" si="9"/>
        <v>718.60739999999998</v>
      </c>
      <c r="H263">
        <v>9</v>
      </c>
      <c r="I263" s="17">
        <v>45368</v>
      </c>
      <c r="J263" s="17">
        <v>45375</v>
      </c>
      <c r="K263" t="s">
        <v>15</v>
      </c>
      <c r="L263" t="s">
        <v>22</v>
      </c>
      <c r="M263">
        <v>237.88</v>
      </c>
      <c r="N263" t="s">
        <v>23</v>
      </c>
    </row>
    <row r="264" spans="1:14" ht="14.25" customHeight="1" x14ac:dyDescent="0.3">
      <c r="A264" t="s">
        <v>6165</v>
      </c>
      <c r="B264" t="s">
        <v>41</v>
      </c>
      <c r="C264" t="s">
        <v>33</v>
      </c>
      <c r="D264">
        <v>841.08</v>
      </c>
      <c r="E264">
        <v>0.36</v>
      </c>
      <c r="F264">
        <f t="shared" si="8"/>
        <v>302.78879999999998</v>
      </c>
      <c r="G264">
        <f t="shared" si="9"/>
        <v>538.29120000000012</v>
      </c>
      <c r="H264">
        <v>9</v>
      </c>
      <c r="I264" s="17">
        <v>44989</v>
      </c>
      <c r="J264" s="17">
        <v>44990</v>
      </c>
      <c r="K264" t="s">
        <v>21</v>
      </c>
      <c r="L264" t="s">
        <v>22</v>
      </c>
      <c r="M264">
        <v>222.21</v>
      </c>
      <c r="N264" t="s">
        <v>48</v>
      </c>
    </row>
    <row r="265" spans="1:14" ht="14.25" customHeight="1" x14ac:dyDescent="0.3">
      <c r="A265" t="s">
        <v>5680</v>
      </c>
      <c r="B265" t="s">
        <v>41</v>
      </c>
      <c r="C265" t="s">
        <v>33</v>
      </c>
      <c r="D265">
        <v>844.52</v>
      </c>
      <c r="E265">
        <v>0.09</v>
      </c>
      <c r="F265">
        <f t="shared" si="8"/>
        <v>76.006799999999998</v>
      </c>
      <c r="G265">
        <f t="shared" si="9"/>
        <v>768.51319999999998</v>
      </c>
      <c r="H265">
        <v>9</v>
      </c>
      <c r="I265" s="17">
        <v>45369</v>
      </c>
      <c r="J265" s="17">
        <v>45374</v>
      </c>
      <c r="K265" t="s">
        <v>21</v>
      </c>
      <c r="L265" t="s">
        <v>27</v>
      </c>
      <c r="M265">
        <v>114.36</v>
      </c>
      <c r="N265" t="s">
        <v>34</v>
      </c>
    </row>
    <row r="266" spans="1:14" ht="14.25" customHeight="1" x14ac:dyDescent="0.3">
      <c r="A266" t="s">
        <v>2882</v>
      </c>
      <c r="B266" t="s">
        <v>41</v>
      </c>
      <c r="C266" t="s">
        <v>26</v>
      </c>
      <c r="D266">
        <v>846.9</v>
      </c>
      <c r="E266">
        <v>0.42</v>
      </c>
      <c r="F266">
        <f t="shared" si="8"/>
        <v>355.69799999999998</v>
      </c>
      <c r="G266">
        <f t="shared" si="9"/>
        <v>491.202</v>
      </c>
      <c r="H266">
        <v>9</v>
      </c>
      <c r="I266" s="17">
        <v>45443</v>
      </c>
      <c r="J266" s="17">
        <v>45450</v>
      </c>
      <c r="K266" t="s">
        <v>31</v>
      </c>
      <c r="L266" t="s">
        <v>16</v>
      </c>
      <c r="M266">
        <v>133</v>
      </c>
      <c r="N266" t="s">
        <v>17</v>
      </c>
    </row>
    <row r="267" spans="1:14" ht="14.25" customHeight="1" x14ac:dyDescent="0.3">
      <c r="A267" t="s">
        <v>14803</v>
      </c>
      <c r="B267" t="s">
        <v>13</v>
      </c>
      <c r="C267" t="s">
        <v>14</v>
      </c>
      <c r="D267">
        <v>848.05</v>
      </c>
      <c r="E267">
        <v>0.45</v>
      </c>
      <c r="F267">
        <f t="shared" si="8"/>
        <v>381.6225</v>
      </c>
      <c r="G267">
        <f t="shared" si="9"/>
        <v>466.42749999999995</v>
      </c>
      <c r="H267">
        <v>9</v>
      </c>
      <c r="I267" s="17">
        <v>45181</v>
      </c>
      <c r="J267" s="17">
        <v>45188</v>
      </c>
      <c r="K267" t="s">
        <v>15</v>
      </c>
      <c r="L267" t="s">
        <v>22</v>
      </c>
      <c r="M267">
        <v>78.08</v>
      </c>
      <c r="N267" t="s">
        <v>17</v>
      </c>
    </row>
    <row r="268" spans="1:14" ht="14.25" customHeight="1" x14ac:dyDescent="0.3">
      <c r="A268" t="s">
        <v>13563</v>
      </c>
      <c r="B268" t="s">
        <v>25</v>
      </c>
      <c r="C268" t="s">
        <v>26</v>
      </c>
      <c r="D268">
        <v>850.33</v>
      </c>
      <c r="E268">
        <v>0.42</v>
      </c>
      <c r="F268">
        <f t="shared" si="8"/>
        <v>357.1386</v>
      </c>
      <c r="G268">
        <f t="shared" si="9"/>
        <v>493.19140000000004</v>
      </c>
      <c r="H268">
        <v>9</v>
      </c>
      <c r="I268" s="17">
        <v>45539</v>
      </c>
      <c r="J268" s="17">
        <v>45541</v>
      </c>
      <c r="K268" t="s">
        <v>31</v>
      </c>
      <c r="L268" t="s">
        <v>16</v>
      </c>
      <c r="M268">
        <v>138.02000000000001</v>
      </c>
      <c r="N268" t="s">
        <v>17</v>
      </c>
    </row>
    <row r="269" spans="1:14" ht="14.25" customHeight="1" x14ac:dyDescent="0.3">
      <c r="A269" t="s">
        <v>12767</v>
      </c>
      <c r="B269" t="s">
        <v>13</v>
      </c>
      <c r="C269" t="s">
        <v>20</v>
      </c>
      <c r="D269">
        <v>853.35</v>
      </c>
      <c r="E269">
        <v>0.5</v>
      </c>
      <c r="F269">
        <f t="shared" si="8"/>
        <v>426.67500000000001</v>
      </c>
      <c r="G269">
        <f t="shared" si="9"/>
        <v>426.67500000000001</v>
      </c>
      <c r="H269">
        <v>9</v>
      </c>
      <c r="I269" s="17">
        <v>45528</v>
      </c>
      <c r="J269" s="17">
        <v>45531</v>
      </c>
      <c r="K269" t="s">
        <v>15</v>
      </c>
      <c r="L269" t="s">
        <v>22</v>
      </c>
      <c r="M269">
        <v>53.72</v>
      </c>
      <c r="N269" t="s">
        <v>39</v>
      </c>
    </row>
    <row r="270" spans="1:14" ht="14.25" customHeight="1" x14ac:dyDescent="0.3">
      <c r="A270" t="s">
        <v>15355</v>
      </c>
      <c r="B270" t="s">
        <v>19</v>
      </c>
      <c r="C270" t="s">
        <v>14</v>
      </c>
      <c r="D270">
        <v>855.45</v>
      </c>
      <c r="E270">
        <v>0.4</v>
      </c>
      <c r="F270">
        <f t="shared" si="8"/>
        <v>342.18000000000006</v>
      </c>
      <c r="G270">
        <f t="shared" si="9"/>
        <v>513.27</v>
      </c>
      <c r="H270">
        <v>9</v>
      </c>
      <c r="I270" s="17">
        <v>45140</v>
      </c>
      <c r="J270" s="17">
        <v>45147</v>
      </c>
      <c r="K270" t="s">
        <v>31</v>
      </c>
      <c r="L270" t="s">
        <v>22</v>
      </c>
      <c r="M270">
        <v>236.99</v>
      </c>
      <c r="N270" t="s">
        <v>34</v>
      </c>
    </row>
    <row r="271" spans="1:14" ht="14.25" customHeight="1" x14ac:dyDescent="0.3">
      <c r="A271" t="s">
        <v>5643</v>
      </c>
      <c r="B271" t="s">
        <v>41</v>
      </c>
      <c r="C271" t="s">
        <v>36</v>
      </c>
      <c r="D271">
        <v>861.43</v>
      </c>
      <c r="E271">
        <v>0.12</v>
      </c>
      <c r="F271">
        <f t="shared" si="8"/>
        <v>103.37159999999999</v>
      </c>
      <c r="G271">
        <f t="shared" si="9"/>
        <v>758.05840000000001</v>
      </c>
      <c r="H271">
        <v>9</v>
      </c>
      <c r="I271" s="17">
        <v>45232</v>
      </c>
      <c r="J271" s="17">
        <v>45233</v>
      </c>
      <c r="K271" t="s">
        <v>15</v>
      </c>
      <c r="L271" t="s">
        <v>16</v>
      </c>
      <c r="M271">
        <v>224.53</v>
      </c>
      <c r="N271" t="s">
        <v>23</v>
      </c>
    </row>
    <row r="272" spans="1:14" ht="14.25" customHeight="1" x14ac:dyDescent="0.3">
      <c r="A272" t="s">
        <v>14730</v>
      </c>
      <c r="B272" t="s">
        <v>19</v>
      </c>
      <c r="C272" t="s">
        <v>14</v>
      </c>
      <c r="D272">
        <v>866.82</v>
      </c>
      <c r="E272">
        <v>0.15</v>
      </c>
      <c r="F272">
        <f t="shared" si="8"/>
        <v>130.023</v>
      </c>
      <c r="G272">
        <f t="shared" si="9"/>
        <v>736.79700000000003</v>
      </c>
      <c r="H272">
        <v>9</v>
      </c>
      <c r="I272" s="17">
        <v>45600</v>
      </c>
      <c r="J272" s="17">
        <v>45607</v>
      </c>
      <c r="K272" t="s">
        <v>31</v>
      </c>
      <c r="L272" t="s">
        <v>16</v>
      </c>
      <c r="M272">
        <v>175.31</v>
      </c>
      <c r="N272" t="s">
        <v>17</v>
      </c>
    </row>
    <row r="273" spans="1:14" ht="14.25" customHeight="1" x14ac:dyDescent="0.3">
      <c r="A273" t="s">
        <v>5261</v>
      </c>
      <c r="B273" t="s">
        <v>25</v>
      </c>
      <c r="C273" t="s">
        <v>14</v>
      </c>
      <c r="D273">
        <v>867.8</v>
      </c>
      <c r="E273">
        <v>0.33</v>
      </c>
      <c r="F273">
        <f t="shared" si="8"/>
        <v>286.37400000000002</v>
      </c>
      <c r="G273">
        <f t="shared" si="9"/>
        <v>581.42599999999993</v>
      </c>
      <c r="H273">
        <v>9</v>
      </c>
      <c r="I273" s="17">
        <v>45479</v>
      </c>
      <c r="J273" s="17">
        <v>45482</v>
      </c>
      <c r="K273" t="s">
        <v>21</v>
      </c>
      <c r="L273" t="s">
        <v>16</v>
      </c>
      <c r="M273">
        <v>79.19</v>
      </c>
      <c r="N273" t="s">
        <v>28</v>
      </c>
    </row>
    <row r="274" spans="1:14" ht="14.25" customHeight="1" x14ac:dyDescent="0.3">
      <c r="A274" t="s">
        <v>10036</v>
      </c>
      <c r="B274" t="s">
        <v>19</v>
      </c>
      <c r="C274" t="s">
        <v>33</v>
      </c>
      <c r="D274">
        <v>868.56</v>
      </c>
      <c r="E274">
        <v>0.49</v>
      </c>
      <c r="F274">
        <f t="shared" si="8"/>
        <v>425.59439999999995</v>
      </c>
      <c r="G274">
        <f t="shared" si="9"/>
        <v>442.96559999999999</v>
      </c>
      <c r="H274">
        <v>9</v>
      </c>
      <c r="I274" s="17">
        <v>45284</v>
      </c>
      <c r="J274" s="17">
        <v>45291</v>
      </c>
      <c r="K274" t="s">
        <v>31</v>
      </c>
      <c r="L274" t="s">
        <v>27</v>
      </c>
      <c r="M274">
        <v>112.23</v>
      </c>
      <c r="N274" t="s">
        <v>17</v>
      </c>
    </row>
    <row r="275" spans="1:14" ht="14.25" customHeight="1" x14ac:dyDescent="0.3">
      <c r="A275" t="s">
        <v>2058</v>
      </c>
      <c r="B275" t="s">
        <v>41</v>
      </c>
      <c r="C275" t="s">
        <v>33</v>
      </c>
      <c r="D275">
        <v>870.59</v>
      </c>
      <c r="E275">
        <v>0.09</v>
      </c>
      <c r="F275">
        <f t="shared" si="8"/>
        <v>78.353099999999998</v>
      </c>
      <c r="G275">
        <f t="shared" si="9"/>
        <v>792.23689999999999</v>
      </c>
      <c r="H275">
        <v>9</v>
      </c>
      <c r="I275" s="17">
        <v>44998</v>
      </c>
      <c r="J275" s="17">
        <v>45004</v>
      </c>
      <c r="K275" t="s">
        <v>21</v>
      </c>
      <c r="L275" t="s">
        <v>27</v>
      </c>
      <c r="M275">
        <v>215.7</v>
      </c>
      <c r="N275" t="s">
        <v>28</v>
      </c>
    </row>
    <row r="276" spans="1:14" ht="14.25" customHeight="1" x14ac:dyDescent="0.3">
      <c r="A276" t="s">
        <v>5309</v>
      </c>
      <c r="B276" t="s">
        <v>25</v>
      </c>
      <c r="C276" t="s">
        <v>20</v>
      </c>
      <c r="D276">
        <v>874.69</v>
      </c>
      <c r="E276">
        <v>0.24</v>
      </c>
      <c r="F276">
        <f t="shared" si="8"/>
        <v>209.9256</v>
      </c>
      <c r="G276">
        <f t="shared" si="9"/>
        <v>664.76440000000002</v>
      </c>
      <c r="H276">
        <v>9</v>
      </c>
      <c r="I276" s="17">
        <v>45146</v>
      </c>
      <c r="J276" s="17">
        <v>45149</v>
      </c>
      <c r="K276" t="s">
        <v>21</v>
      </c>
      <c r="L276" t="s">
        <v>27</v>
      </c>
      <c r="M276">
        <v>107.5</v>
      </c>
      <c r="N276" t="s">
        <v>28</v>
      </c>
    </row>
    <row r="277" spans="1:14" ht="14.25" customHeight="1" x14ac:dyDescent="0.3">
      <c r="A277" t="s">
        <v>6278</v>
      </c>
      <c r="B277" t="s">
        <v>13</v>
      </c>
      <c r="C277" t="s">
        <v>33</v>
      </c>
      <c r="D277">
        <v>877.05</v>
      </c>
      <c r="E277">
        <v>0.2</v>
      </c>
      <c r="F277">
        <f t="shared" si="8"/>
        <v>175.41</v>
      </c>
      <c r="G277">
        <f t="shared" si="9"/>
        <v>701.64</v>
      </c>
      <c r="H277">
        <v>9</v>
      </c>
      <c r="I277" s="17">
        <v>45134</v>
      </c>
      <c r="J277" s="17">
        <v>45139</v>
      </c>
      <c r="K277" t="s">
        <v>21</v>
      </c>
      <c r="L277" t="s">
        <v>16</v>
      </c>
      <c r="M277">
        <v>150.79</v>
      </c>
      <c r="N277" t="s">
        <v>48</v>
      </c>
    </row>
    <row r="278" spans="1:14" ht="14.25" customHeight="1" x14ac:dyDescent="0.3">
      <c r="A278" t="s">
        <v>1336</v>
      </c>
      <c r="B278" t="s">
        <v>41</v>
      </c>
      <c r="C278" t="s">
        <v>20</v>
      </c>
      <c r="D278">
        <v>877.52</v>
      </c>
      <c r="E278">
        <v>0.13</v>
      </c>
      <c r="F278">
        <f t="shared" si="8"/>
        <v>114.0776</v>
      </c>
      <c r="G278">
        <f t="shared" si="9"/>
        <v>763.44240000000002</v>
      </c>
      <c r="H278">
        <v>9</v>
      </c>
      <c r="I278" s="17">
        <v>45393</v>
      </c>
      <c r="J278" s="17">
        <v>45394</v>
      </c>
      <c r="K278" t="s">
        <v>21</v>
      </c>
      <c r="L278" t="s">
        <v>27</v>
      </c>
      <c r="M278">
        <v>227.24</v>
      </c>
      <c r="N278" t="s">
        <v>17</v>
      </c>
    </row>
    <row r="279" spans="1:14" ht="14.25" customHeight="1" x14ac:dyDescent="0.3">
      <c r="A279" t="s">
        <v>1642</v>
      </c>
      <c r="B279" t="s">
        <v>13</v>
      </c>
      <c r="C279" t="s">
        <v>36</v>
      </c>
      <c r="D279">
        <v>879.32</v>
      </c>
      <c r="E279">
        <v>0.02</v>
      </c>
      <c r="F279">
        <f t="shared" si="8"/>
        <v>17.586400000000001</v>
      </c>
      <c r="G279">
        <f t="shared" si="9"/>
        <v>861.73360000000002</v>
      </c>
      <c r="H279">
        <v>9</v>
      </c>
      <c r="I279" s="17">
        <v>45600</v>
      </c>
      <c r="J279" s="17">
        <v>45605</v>
      </c>
      <c r="K279" t="s">
        <v>21</v>
      </c>
      <c r="L279" t="s">
        <v>22</v>
      </c>
      <c r="M279">
        <v>201.52</v>
      </c>
      <c r="N279" t="s">
        <v>17</v>
      </c>
    </row>
    <row r="280" spans="1:14" ht="14.25" customHeight="1" x14ac:dyDescent="0.3">
      <c r="A280" t="s">
        <v>9817</v>
      </c>
      <c r="B280" t="s">
        <v>25</v>
      </c>
      <c r="C280" t="s">
        <v>26</v>
      </c>
      <c r="D280">
        <v>882.59</v>
      </c>
      <c r="E280">
        <v>0.49</v>
      </c>
      <c r="F280">
        <f t="shared" si="8"/>
        <v>432.46910000000003</v>
      </c>
      <c r="G280">
        <f t="shared" si="9"/>
        <v>450.12090000000001</v>
      </c>
      <c r="H280">
        <v>9</v>
      </c>
      <c r="I280" s="17">
        <v>45115</v>
      </c>
      <c r="J280" s="17">
        <v>45120</v>
      </c>
      <c r="K280" t="s">
        <v>15</v>
      </c>
      <c r="L280" t="s">
        <v>22</v>
      </c>
      <c r="M280">
        <v>132.05000000000001</v>
      </c>
      <c r="N280" t="s">
        <v>17</v>
      </c>
    </row>
    <row r="281" spans="1:14" ht="14.25" customHeight="1" x14ac:dyDescent="0.3">
      <c r="A281" t="s">
        <v>3842</v>
      </c>
      <c r="B281" t="s">
        <v>41</v>
      </c>
      <c r="C281" t="s">
        <v>14</v>
      </c>
      <c r="D281">
        <v>893.19</v>
      </c>
      <c r="E281">
        <v>0.4</v>
      </c>
      <c r="F281">
        <f t="shared" si="8"/>
        <v>357.27600000000007</v>
      </c>
      <c r="G281">
        <f t="shared" si="9"/>
        <v>535.91399999999999</v>
      </c>
      <c r="H281">
        <v>9</v>
      </c>
      <c r="I281" s="17">
        <v>45513</v>
      </c>
      <c r="J281" s="17">
        <v>45516</v>
      </c>
      <c r="K281" t="s">
        <v>15</v>
      </c>
      <c r="L281" t="s">
        <v>27</v>
      </c>
      <c r="M281">
        <v>131.63999999999999</v>
      </c>
      <c r="N281" t="s">
        <v>17</v>
      </c>
    </row>
    <row r="282" spans="1:14" ht="14.25" customHeight="1" x14ac:dyDescent="0.3">
      <c r="A282" t="s">
        <v>12906</v>
      </c>
      <c r="B282" t="s">
        <v>13</v>
      </c>
      <c r="C282" t="s">
        <v>20</v>
      </c>
      <c r="D282">
        <v>895.07</v>
      </c>
      <c r="E282">
        <v>0.14000000000000001</v>
      </c>
      <c r="F282">
        <f t="shared" si="8"/>
        <v>125.30980000000002</v>
      </c>
      <c r="G282">
        <f t="shared" si="9"/>
        <v>769.76020000000005</v>
      </c>
      <c r="H282">
        <v>9</v>
      </c>
      <c r="I282" s="17">
        <v>45654</v>
      </c>
      <c r="J282" s="17">
        <v>45656</v>
      </c>
      <c r="K282" t="s">
        <v>21</v>
      </c>
      <c r="L282" t="s">
        <v>27</v>
      </c>
      <c r="M282">
        <v>198.24</v>
      </c>
      <c r="N282" t="s">
        <v>17</v>
      </c>
    </row>
    <row r="283" spans="1:14" ht="14.25" customHeight="1" x14ac:dyDescent="0.3">
      <c r="A283" t="s">
        <v>2838</v>
      </c>
      <c r="B283" t="s">
        <v>13</v>
      </c>
      <c r="C283" t="s">
        <v>26</v>
      </c>
      <c r="D283">
        <v>895.37</v>
      </c>
      <c r="E283">
        <v>0.21</v>
      </c>
      <c r="F283">
        <f t="shared" si="8"/>
        <v>188.02769999999998</v>
      </c>
      <c r="G283">
        <f t="shared" si="9"/>
        <v>707.34230000000002</v>
      </c>
      <c r="H283">
        <v>9</v>
      </c>
      <c r="I283" s="17">
        <v>45047</v>
      </c>
      <c r="J283" s="17">
        <v>45054</v>
      </c>
      <c r="K283" t="s">
        <v>31</v>
      </c>
      <c r="L283" t="s">
        <v>27</v>
      </c>
      <c r="M283">
        <v>173.61</v>
      </c>
      <c r="N283" t="s">
        <v>17</v>
      </c>
    </row>
    <row r="284" spans="1:14" ht="14.25" customHeight="1" x14ac:dyDescent="0.3">
      <c r="A284" t="s">
        <v>8742</v>
      </c>
      <c r="B284" t="s">
        <v>13</v>
      </c>
      <c r="C284" t="s">
        <v>36</v>
      </c>
      <c r="D284">
        <v>895.52</v>
      </c>
      <c r="E284">
        <v>0.44</v>
      </c>
      <c r="F284">
        <f t="shared" si="8"/>
        <v>394.02879999999999</v>
      </c>
      <c r="G284">
        <f t="shared" si="9"/>
        <v>501.49119999999999</v>
      </c>
      <c r="H284">
        <v>9</v>
      </c>
      <c r="I284" s="17">
        <v>45144</v>
      </c>
      <c r="J284" s="17">
        <v>45146</v>
      </c>
      <c r="K284" t="s">
        <v>15</v>
      </c>
      <c r="L284" t="s">
        <v>27</v>
      </c>
      <c r="M284">
        <v>67.540000000000006</v>
      </c>
      <c r="N284" t="s">
        <v>34</v>
      </c>
    </row>
    <row r="285" spans="1:14" ht="14.25" customHeight="1" x14ac:dyDescent="0.3">
      <c r="A285" t="s">
        <v>4740</v>
      </c>
      <c r="B285" t="s">
        <v>13</v>
      </c>
      <c r="C285" t="s">
        <v>36</v>
      </c>
      <c r="D285">
        <v>901.75</v>
      </c>
      <c r="E285">
        <v>0.36</v>
      </c>
      <c r="F285">
        <f t="shared" si="8"/>
        <v>324.63</v>
      </c>
      <c r="G285">
        <f t="shared" si="9"/>
        <v>577.12</v>
      </c>
      <c r="H285">
        <v>9</v>
      </c>
      <c r="I285" s="17">
        <v>44931</v>
      </c>
      <c r="J285" s="17">
        <v>44938</v>
      </c>
      <c r="K285" t="s">
        <v>31</v>
      </c>
      <c r="L285" t="s">
        <v>22</v>
      </c>
      <c r="M285">
        <v>146.12</v>
      </c>
      <c r="N285" t="s">
        <v>34</v>
      </c>
    </row>
    <row r="286" spans="1:14" ht="14.25" customHeight="1" x14ac:dyDescent="0.3">
      <c r="A286" t="s">
        <v>10992</v>
      </c>
      <c r="B286" t="s">
        <v>13</v>
      </c>
      <c r="C286" t="s">
        <v>14</v>
      </c>
      <c r="D286">
        <v>904.44</v>
      </c>
      <c r="E286">
        <v>0.14000000000000001</v>
      </c>
      <c r="F286">
        <f t="shared" si="8"/>
        <v>126.62160000000002</v>
      </c>
      <c r="G286">
        <f t="shared" si="9"/>
        <v>777.8184</v>
      </c>
      <c r="H286">
        <v>9</v>
      </c>
      <c r="I286" s="17">
        <v>45188</v>
      </c>
      <c r="J286" s="17">
        <v>45189</v>
      </c>
      <c r="K286" t="s">
        <v>31</v>
      </c>
      <c r="L286" t="s">
        <v>16</v>
      </c>
      <c r="M286">
        <v>55.04</v>
      </c>
      <c r="N286" t="s">
        <v>28</v>
      </c>
    </row>
    <row r="287" spans="1:14" ht="14.25" customHeight="1" x14ac:dyDescent="0.3">
      <c r="A287" t="s">
        <v>2806</v>
      </c>
      <c r="B287" t="s">
        <v>19</v>
      </c>
      <c r="C287" t="s">
        <v>14</v>
      </c>
      <c r="D287">
        <v>906.62</v>
      </c>
      <c r="E287">
        <v>0.25</v>
      </c>
      <c r="F287">
        <f t="shared" si="8"/>
        <v>226.655</v>
      </c>
      <c r="G287">
        <f t="shared" si="9"/>
        <v>679.96500000000003</v>
      </c>
      <c r="H287">
        <v>9</v>
      </c>
      <c r="I287" s="17">
        <v>45381</v>
      </c>
      <c r="J287" s="17">
        <v>45388</v>
      </c>
      <c r="K287" t="s">
        <v>31</v>
      </c>
      <c r="L287" t="s">
        <v>27</v>
      </c>
      <c r="M287">
        <v>266.83999999999997</v>
      </c>
      <c r="N287" t="s">
        <v>17</v>
      </c>
    </row>
    <row r="288" spans="1:14" ht="14.25" customHeight="1" x14ac:dyDescent="0.3">
      <c r="A288" t="s">
        <v>8884</v>
      </c>
      <c r="B288" t="s">
        <v>25</v>
      </c>
      <c r="C288" t="s">
        <v>36</v>
      </c>
      <c r="D288">
        <v>908.8</v>
      </c>
      <c r="E288">
        <v>0.47</v>
      </c>
      <c r="F288">
        <f t="shared" si="8"/>
        <v>427.13599999999997</v>
      </c>
      <c r="G288">
        <f t="shared" si="9"/>
        <v>481.66399999999999</v>
      </c>
      <c r="H288">
        <v>9</v>
      </c>
      <c r="I288" s="17">
        <v>45235</v>
      </c>
      <c r="J288" s="17">
        <v>45238</v>
      </c>
      <c r="K288" t="s">
        <v>21</v>
      </c>
      <c r="L288" t="s">
        <v>27</v>
      </c>
      <c r="M288">
        <v>103.34</v>
      </c>
      <c r="N288" t="s">
        <v>17</v>
      </c>
    </row>
    <row r="289" spans="1:14" ht="14.25" customHeight="1" x14ac:dyDescent="0.3">
      <c r="A289" t="s">
        <v>10576</v>
      </c>
      <c r="B289" t="s">
        <v>19</v>
      </c>
      <c r="C289" t="s">
        <v>26</v>
      </c>
      <c r="D289">
        <v>913.39</v>
      </c>
      <c r="E289">
        <v>0.38</v>
      </c>
      <c r="F289">
        <f t="shared" si="8"/>
        <v>347.08819999999997</v>
      </c>
      <c r="G289">
        <f t="shared" si="9"/>
        <v>566.30179999999996</v>
      </c>
      <c r="H289">
        <v>9</v>
      </c>
      <c r="I289" s="17">
        <v>45276</v>
      </c>
      <c r="J289" s="17">
        <v>45278</v>
      </c>
      <c r="K289" t="s">
        <v>21</v>
      </c>
      <c r="L289" t="s">
        <v>22</v>
      </c>
      <c r="M289">
        <v>124.57</v>
      </c>
      <c r="N289" t="s">
        <v>39</v>
      </c>
    </row>
    <row r="290" spans="1:14" ht="14.25" customHeight="1" x14ac:dyDescent="0.3">
      <c r="A290" t="s">
        <v>9364</v>
      </c>
      <c r="B290" t="s">
        <v>13</v>
      </c>
      <c r="C290" t="s">
        <v>26</v>
      </c>
      <c r="D290">
        <v>916.71</v>
      </c>
      <c r="E290">
        <v>0.05</v>
      </c>
      <c r="F290">
        <f t="shared" si="8"/>
        <v>45.835500000000003</v>
      </c>
      <c r="G290">
        <f t="shared" si="9"/>
        <v>870.87450000000001</v>
      </c>
      <c r="H290">
        <v>9</v>
      </c>
      <c r="I290" s="17">
        <v>45504</v>
      </c>
      <c r="J290" s="17">
        <v>45505</v>
      </c>
      <c r="K290" t="s">
        <v>31</v>
      </c>
      <c r="L290" t="s">
        <v>22</v>
      </c>
      <c r="M290">
        <v>171.61</v>
      </c>
      <c r="N290" t="s">
        <v>39</v>
      </c>
    </row>
    <row r="291" spans="1:14" ht="14.25" customHeight="1" x14ac:dyDescent="0.3">
      <c r="A291" t="s">
        <v>11682</v>
      </c>
      <c r="B291" t="s">
        <v>13</v>
      </c>
      <c r="C291" t="s">
        <v>36</v>
      </c>
      <c r="D291">
        <v>916.71</v>
      </c>
      <c r="E291">
        <v>0.3</v>
      </c>
      <c r="F291">
        <f t="shared" si="8"/>
        <v>275.01299999999998</v>
      </c>
      <c r="G291">
        <f t="shared" si="9"/>
        <v>641.69700000000012</v>
      </c>
      <c r="H291">
        <v>9</v>
      </c>
      <c r="I291" s="17">
        <v>45000</v>
      </c>
      <c r="J291" s="17">
        <v>45006</v>
      </c>
      <c r="K291" t="s">
        <v>21</v>
      </c>
      <c r="L291" t="s">
        <v>27</v>
      </c>
      <c r="M291">
        <v>266.75</v>
      </c>
      <c r="N291" t="s">
        <v>17</v>
      </c>
    </row>
    <row r="292" spans="1:14" ht="14.25" customHeight="1" x14ac:dyDescent="0.3">
      <c r="A292" t="s">
        <v>9296</v>
      </c>
      <c r="B292" t="s">
        <v>19</v>
      </c>
      <c r="C292" t="s">
        <v>20</v>
      </c>
      <c r="D292">
        <v>917.98</v>
      </c>
      <c r="E292">
        <v>0.13</v>
      </c>
      <c r="F292">
        <f t="shared" si="8"/>
        <v>119.3374</v>
      </c>
      <c r="G292">
        <f t="shared" si="9"/>
        <v>798.64260000000002</v>
      </c>
      <c r="H292">
        <v>9</v>
      </c>
      <c r="I292" s="17">
        <v>44934</v>
      </c>
      <c r="J292" s="17">
        <v>44937</v>
      </c>
      <c r="K292" t="s">
        <v>15</v>
      </c>
      <c r="L292" t="s">
        <v>22</v>
      </c>
      <c r="M292">
        <v>214.34</v>
      </c>
      <c r="N292" t="s">
        <v>34</v>
      </c>
    </row>
    <row r="293" spans="1:14" ht="14.25" customHeight="1" x14ac:dyDescent="0.3">
      <c r="A293" t="s">
        <v>2500</v>
      </c>
      <c r="B293" t="s">
        <v>25</v>
      </c>
      <c r="C293" t="s">
        <v>26</v>
      </c>
      <c r="D293">
        <v>918.97</v>
      </c>
      <c r="E293">
        <v>0.06</v>
      </c>
      <c r="F293">
        <f t="shared" si="8"/>
        <v>55.138199999999998</v>
      </c>
      <c r="G293">
        <f t="shared" si="9"/>
        <v>863.83180000000004</v>
      </c>
      <c r="H293">
        <v>9</v>
      </c>
      <c r="I293" s="17">
        <v>45160</v>
      </c>
      <c r="J293" s="17">
        <v>45162</v>
      </c>
      <c r="K293" t="s">
        <v>15</v>
      </c>
      <c r="L293" t="s">
        <v>27</v>
      </c>
      <c r="M293">
        <v>180.5</v>
      </c>
      <c r="N293" t="s">
        <v>17</v>
      </c>
    </row>
    <row r="294" spans="1:14" ht="14.25" customHeight="1" x14ac:dyDescent="0.3">
      <c r="A294" t="s">
        <v>12453</v>
      </c>
      <c r="B294" t="s">
        <v>41</v>
      </c>
      <c r="C294" t="s">
        <v>20</v>
      </c>
      <c r="D294">
        <v>920.97</v>
      </c>
      <c r="E294">
        <v>0.09</v>
      </c>
      <c r="F294">
        <f t="shared" si="8"/>
        <v>82.887299999999996</v>
      </c>
      <c r="G294">
        <f t="shared" si="9"/>
        <v>838.08270000000005</v>
      </c>
      <c r="H294">
        <v>9</v>
      </c>
      <c r="I294" s="17">
        <v>45317</v>
      </c>
      <c r="J294" s="17">
        <v>45319</v>
      </c>
      <c r="K294" t="s">
        <v>31</v>
      </c>
      <c r="L294" t="s">
        <v>27</v>
      </c>
      <c r="M294">
        <v>257.33</v>
      </c>
      <c r="N294" t="s">
        <v>28</v>
      </c>
    </row>
    <row r="295" spans="1:14" ht="14.25" customHeight="1" x14ac:dyDescent="0.3">
      <c r="A295" t="s">
        <v>6135</v>
      </c>
      <c r="B295" t="s">
        <v>25</v>
      </c>
      <c r="C295" t="s">
        <v>26</v>
      </c>
      <c r="D295">
        <v>922.3</v>
      </c>
      <c r="E295">
        <v>0.17</v>
      </c>
      <c r="F295">
        <f t="shared" si="8"/>
        <v>156.791</v>
      </c>
      <c r="G295">
        <f t="shared" si="9"/>
        <v>765.50900000000001</v>
      </c>
      <c r="H295">
        <v>9</v>
      </c>
      <c r="I295" s="17">
        <v>45402</v>
      </c>
      <c r="J295" s="17">
        <v>45409</v>
      </c>
      <c r="K295" t="s">
        <v>15</v>
      </c>
      <c r="L295" t="s">
        <v>27</v>
      </c>
      <c r="M295">
        <v>115.99</v>
      </c>
      <c r="N295" t="s">
        <v>34</v>
      </c>
    </row>
    <row r="296" spans="1:14" ht="14.25" customHeight="1" x14ac:dyDescent="0.3">
      <c r="A296" t="s">
        <v>2235</v>
      </c>
      <c r="B296" t="s">
        <v>13</v>
      </c>
      <c r="C296" t="s">
        <v>26</v>
      </c>
      <c r="D296">
        <v>922.62</v>
      </c>
      <c r="E296">
        <v>0.49</v>
      </c>
      <c r="F296">
        <f t="shared" si="8"/>
        <v>452.0838</v>
      </c>
      <c r="G296">
        <f t="shared" si="9"/>
        <v>470.53620000000001</v>
      </c>
      <c r="H296">
        <v>9</v>
      </c>
      <c r="I296" s="17">
        <v>45507</v>
      </c>
      <c r="J296" s="17">
        <v>45512</v>
      </c>
      <c r="K296" t="s">
        <v>31</v>
      </c>
      <c r="L296" t="s">
        <v>22</v>
      </c>
      <c r="M296">
        <v>172.37</v>
      </c>
      <c r="N296" t="s">
        <v>34</v>
      </c>
    </row>
    <row r="297" spans="1:14" ht="14.25" customHeight="1" x14ac:dyDescent="0.3">
      <c r="A297" t="s">
        <v>11966</v>
      </c>
      <c r="B297" t="s">
        <v>13</v>
      </c>
      <c r="C297" t="s">
        <v>33</v>
      </c>
      <c r="D297">
        <v>926.74</v>
      </c>
      <c r="E297">
        <v>0.43</v>
      </c>
      <c r="F297">
        <f t="shared" si="8"/>
        <v>398.4982</v>
      </c>
      <c r="G297">
        <f t="shared" si="9"/>
        <v>528.24180000000001</v>
      </c>
      <c r="H297">
        <v>9</v>
      </c>
      <c r="I297" s="17">
        <v>45318</v>
      </c>
      <c r="J297" s="17">
        <v>45324</v>
      </c>
      <c r="K297" t="s">
        <v>31</v>
      </c>
      <c r="L297" t="s">
        <v>16</v>
      </c>
      <c r="M297">
        <v>202.68</v>
      </c>
      <c r="N297" t="s">
        <v>48</v>
      </c>
    </row>
    <row r="298" spans="1:14" ht="14.25" customHeight="1" x14ac:dyDescent="0.3">
      <c r="A298" t="s">
        <v>10286</v>
      </c>
      <c r="B298" t="s">
        <v>41</v>
      </c>
      <c r="C298" t="s">
        <v>20</v>
      </c>
      <c r="D298">
        <v>927.77</v>
      </c>
      <c r="E298">
        <v>0.19</v>
      </c>
      <c r="F298">
        <f t="shared" si="8"/>
        <v>176.27629999999999</v>
      </c>
      <c r="G298">
        <f t="shared" si="9"/>
        <v>751.49369999999999</v>
      </c>
      <c r="H298">
        <v>9</v>
      </c>
      <c r="I298" s="17">
        <v>45110</v>
      </c>
      <c r="J298" s="17">
        <v>45117</v>
      </c>
      <c r="K298" t="s">
        <v>15</v>
      </c>
      <c r="L298" t="s">
        <v>27</v>
      </c>
      <c r="M298">
        <v>139.24</v>
      </c>
      <c r="N298" t="s">
        <v>23</v>
      </c>
    </row>
    <row r="299" spans="1:14" ht="14.25" customHeight="1" x14ac:dyDescent="0.3">
      <c r="A299" t="s">
        <v>7888</v>
      </c>
      <c r="B299" t="s">
        <v>41</v>
      </c>
      <c r="C299" t="s">
        <v>20</v>
      </c>
      <c r="D299">
        <v>929.14</v>
      </c>
      <c r="E299">
        <v>0.37</v>
      </c>
      <c r="F299">
        <f t="shared" si="8"/>
        <v>343.78179999999998</v>
      </c>
      <c r="G299">
        <f t="shared" si="9"/>
        <v>585.35820000000001</v>
      </c>
      <c r="H299">
        <v>9</v>
      </c>
      <c r="I299" s="17">
        <v>45638</v>
      </c>
      <c r="J299" s="17">
        <v>45645</v>
      </c>
      <c r="K299" t="s">
        <v>31</v>
      </c>
      <c r="L299" t="s">
        <v>27</v>
      </c>
      <c r="M299">
        <v>132.31</v>
      </c>
      <c r="N299" t="s">
        <v>28</v>
      </c>
    </row>
    <row r="300" spans="1:14" ht="14.25" customHeight="1" x14ac:dyDescent="0.3">
      <c r="A300" t="s">
        <v>5369</v>
      </c>
      <c r="B300" t="s">
        <v>41</v>
      </c>
      <c r="C300" t="s">
        <v>33</v>
      </c>
      <c r="D300">
        <v>930.69</v>
      </c>
      <c r="E300">
        <v>0.08</v>
      </c>
      <c r="F300">
        <f t="shared" si="8"/>
        <v>74.455200000000005</v>
      </c>
      <c r="G300">
        <f t="shared" si="9"/>
        <v>856.23480000000006</v>
      </c>
      <c r="H300">
        <v>9</v>
      </c>
      <c r="I300" s="17">
        <v>45124</v>
      </c>
      <c r="J300" s="17">
        <v>45130</v>
      </c>
      <c r="K300" t="s">
        <v>31</v>
      </c>
      <c r="L300" t="s">
        <v>22</v>
      </c>
      <c r="M300">
        <v>63.18</v>
      </c>
      <c r="N300" t="s">
        <v>48</v>
      </c>
    </row>
    <row r="301" spans="1:14" ht="14.25" customHeight="1" x14ac:dyDescent="0.3">
      <c r="A301" t="s">
        <v>7596</v>
      </c>
      <c r="B301" t="s">
        <v>19</v>
      </c>
      <c r="C301" t="s">
        <v>14</v>
      </c>
      <c r="D301">
        <v>932.2</v>
      </c>
      <c r="E301">
        <v>0.49</v>
      </c>
      <c r="F301">
        <f t="shared" si="8"/>
        <v>456.77800000000002</v>
      </c>
      <c r="G301">
        <f t="shared" si="9"/>
        <v>475.42200000000003</v>
      </c>
      <c r="H301">
        <v>9</v>
      </c>
      <c r="I301" s="17">
        <v>45495</v>
      </c>
      <c r="J301" s="17">
        <v>45496</v>
      </c>
      <c r="K301" t="s">
        <v>21</v>
      </c>
      <c r="L301" t="s">
        <v>27</v>
      </c>
      <c r="M301">
        <v>241.15</v>
      </c>
      <c r="N301" t="s">
        <v>17</v>
      </c>
    </row>
    <row r="302" spans="1:14" ht="14.25" customHeight="1" x14ac:dyDescent="0.3">
      <c r="A302" t="s">
        <v>12869</v>
      </c>
      <c r="B302" t="s">
        <v>41</v>
      </c>
      <c r="C302" t="s">
        <v>14</v>
      </c>
      <c r="D302">
        <v>933.4</v>
      </c>
      <c r="E302">
        <v>0.37</v>
      </c>
      <c r="F302">
        <f t="shared" si="8"/>
        <v>345.358</v>
      </c>
      <c r="G302">
        <f t="shared" si="9"/>
        <v>588.04199999999992</v>
      </c>
      <c r="H302">
        <v>9</v>
      </c>
      <c r="I302" s="17">
        <v>45106</v>
      </c>
      <c r="J302" s="17">
        <v>45112</v>
      </c>
      <c r="K302" t="s">
        <v>31</v>
      </c>
      <c r="L302" t="s">
        <v>22</v>
      </c>
      <c r="M302">
        <v>122.83</v>
      </c>
      <c r="N302" t="s">
        <v>48</v>
      </c>
    </row>
    <row r="303" spans="1:14" ht="14.25" customHeight="1" x14ac:dyDescent="0.3">
      <c r="A303" t="s">
        <v>10211</v>
      </c>
      <c r="B303" t="s">
        <v>13</v>
      </c>
      <c r="C303" t="s">
        <v>26</v>
      </c>
      <c r="D303">
        <v>938.51</v>
      </c>
      <c r="E303">
        <v>0.13</v>
      </c>
      <c r="F303">
        <f t="shared" si="8"/>
        <v>122.0063</v>
      </c>
      <c r="G303">
        <f t="shared" si="9"/>
        <v>816.50369999999998</v>
      </c>
      <c r="H303">
        <v>9</v>
      </c>
      <c r="I303" s="17">
        <v>45604</v>
      </c>
      <c r="J303" s="17">
        <v>45606</v>
      </c>
      <c r="K303" t="s">
        <v>31</v>
      </c>
      <c r="L303" t="s">
        <v>22</v>
      </c>
      <c r="M303">
        <v>76.88</v>
      </c>
      <c r="N303" t="s">
        <v>48</v>
      </c>
    </row>
    <row r="304" spans="1:14" ht="14.25" customHeight="1" x14ac:dyDescent="0.3">
      <c r="A304" t="s">
        <v>4969</v>
      </c>
      <c r="B304" t="s">
        <v>25</v>
      </c>
      <c r="C304" t="s">
        <v>33</v>
      </c>
      <c r="D304">
        <v>941.65</v>
      </c>
      <c r="E304">
        <v>0.12</v>
      </c>
      <c r="F304">
        <f t="shared" si="8"/>
        <v>112.99799999999999</v>
      </c>
      <c r="G304">
        <f t="shared" si="9"/>
        <v>828.65200000000004</v>
      </c>
      <c r="H304">
        <v>9</v>
      </c>
      <c r="I304" s="17">
        <v>45326</v>
      </c>
      <c r="J304" s="17">
        <v>45332</v>
      </c>
      <c r="K304" t="s">
        <v>15</v>
      </c>
      <c r="L304" t="s">
        <v>22</v>
      </c>
      <c r="M304">
        <v>153.5</v>
      </c>
      <c r="N304" t="s">
        <v>48</v>
      </c>
    </row>
    <row r="305" spans="1:14" ht="14.25" customHeight="1" x14ac:dyDescent="0.3">
      <c r="A305" t="s">
        <v>9421</v>
      </c>
      <c r="B305" t="s">
        <v>41</v>
      </c>
      <c r="C305" t="s">
        <v>26</v>
      </c>
      <c r="D305">
        <v>943.26</v>
      </c>
      <c r="E305">
        <v>0.42</v>
      </c>
      <c r="F305">
        <f t="shared" si="8"/>
        <v>396.16919999999999</v>
      </c>
      <c r="G305">
        <f t="shared" si="9"/>
        <v>547.09079999999994</v>
      </c>
      <c r="H305">
        <v>9</v>
      </c>
      <c r="I305" s="17">
        <v>44973</v>
      </c>
      <c r="J305" s="17">
        <v>44979</v>
      </c>
      <c r="K305" t="s">
        <v>21</v>
      </c>
      <c r="L305" t="s">
        <v>27</v>
      </c>
      <c r="M305">
        <v>67.540000000000006</v>
      </c>
      <c r="N305" t="s">
        <v>39</v>
      </c>
    </row>
    <row r="306" spans="1:14" ht="14.25" customHeight="1" x14ac:dyDescent="0.3">
      <c r="A306" t="s">
        <v>13106</v>
      </c>
      <c r="B306" t="s">
        <v>13</v>
      </c>
      <c r="C306" t="s">
        <v>36</v>
      </c>
      <c r="D306">
        <v>945.23</v>
      </c>
      <c r="E306">
        <v>0.36</v>
      </c>
      <c r="F306">
        <f t="shared" si="8"/>
        <v>340.28280000000001</v>
      </c>
      <c r="G306">
        <f t="shared" si="9"/>
        <v>604.94720000000007</v>
      </c>
      <c r="H306">
        <v>9</v>
      </c>
      <c r="I306" s="17">
        <v>45227</v>
      </c>
      <c r="J306" s="17">
        <v>45232</v>
      </c>
      <c r="K306" t="s">
        <v>15</v>
      </c>
      <c r="L306" t="s">
        <v>16</v>
      </c>
      <c r="M306">
        <v>117.11</v>
      </c>
      <c r="N306" t="s">
        <v>17</v>
      </c>
    </row>
    <row r="307" spans="1:14" ht="14.25" customHeight="1" x14ac:dyDescent="0.3">
      <c r="A307" t="s">
        <v>9694</v>
      </c>
      <c r="B307" t="s">
        <v>41</v>
      </c>
      <c r="C307" t="s">
        <v>36</v>
      </c>
      <c r="D307">
        <v>945.72</v>
      </c>
      <c r="E307">
        <v>0.48</v>
      </c>
      <c r="F307">
        <f t="shared" si="8"/>
        <v>453.94560000000001</v>
      </c>
      <c r="G307">
        <f t="shared" si="9"/>
        <v>491.77440000000001</v>
      </c>
      <c r="H307">
        <v>9</v>
      </c>
      <c r="I307" s="17">
        <v>45161</v>
      </c>
      <c r="J307" s="17">
        <v>45166</v>
      </c>
      <c r="K307" t="s">
        <v>31</v>
      </c>
      <c r="L307" t="s">
        <v>27</v>
      </c>
      <c r="M307">
        <v>102.58</v>
      </c>
      <c r="N307" t="s">
        <v>34</v>
      </c>
    </row>
    <row r="308" spans="1:14" ht="14.25" customHeight="1" x14ac:dyDescent="0.3">
      <c r="A308" t="s">
        <v>1256</v>
      </c>
      <c r="B308" t="s">
        <v>13</v>
      </c>
      <c r="C308" t="s">
        <v>14</v>
      </c>
      <c r="D308">
        <v>945.76</v>
      </c>
      <c r="E308">
        <v>0.28999999999999998</v>
      </c>
      <c r="F308">
        <f t="shared" si="8"/>
        <v>274.2704</v>
      </c>
      <c r="G308">
        <f t="shared" si="9"/>
        <v>671.4896</v>
      </c>
      <c r="H308">
        <v>9</v>
      </c>
      <c r="I308" s="17">
        <v>45207</v>
      </c>
      <c r="J308" s="17">
        <v>45212</v>
      </c>
      <c r="K308" t="s">
        <v>15</v>
      </c>
      <c r="L308" t="s">
        <v>27</v>
      </c>
      <c r="M308">
        <v>128.34</v>
      </c>
      <c r="N308" t="s">
        <v>17</v>
      </c>
    </row>
    <row r="309" spans="1:14" ht="14.25" customHeight="1" x14ac:dyDescent="0.3">
      <c r="A309" t="s">
        <v>13485</v>
      </c>
      <c r="B309" t="s">
        <v>41</v>
      </c>
      <c r="C309" t="s">
        <v>14</v>
      </c>
      <c r="D309">
        <v>947.47</v>
      </c>
      <c r="E309">
        <v>0.37</v>
      </c>
      <c r="F309">
        <f t="shared" si="8"/>
        <v>350.56389999999999</v>
      </c>
      <c r="G309">
        <f t="shared" si="9"/>
        <v>596.90610000000004</v>
      </c>
      <c r="H309">
        <v>9</v>
      </c>
      <c r="I309" s="17">
        <v>45393</v>
      </c>
      <c r="J309" s="17">
        <v>45399</v>
      </c>
      <c r="K309" t="s">
        <v>15</v>
      </c>
      <c r="L309" t="s">
        <v>16</v>
      </c>
      <c r="M309">
        <v>63.16</v>
      </c>
      <c r="N309" t="s">
        <v>48</v>
      </c>
    </row>
    <row r="310" spans="1:14" ht="14.25" customHeight="1" x14ac:dyDescent="0.3">
      <c r="A310" t="s">
        <v>6599</v>
      </c>
      <c r="B310" t="s">
        <v>25</v>
      </c>
      <c r="C310" t="s">
        <v>36</v>
      </c>
      <c r="D310">
        <v>949.53</v>
      </c>
      <c r="E310">
        <v>0.23</v>
      </c>
      <c r="F310">
        <f t="shared" si="8"/>
        <v>218.39189999999999</v>
      </c>
      <c r="G310">
        <f t="shared" si="9"/>
        <v>731.13810000000001</v>
      </c>
      <c r="H310">
        <v>9</v>
      </c>
      <c r="I310" s="17">
        <v>45325</v>
      </c>
      <c r="J310" s="17">
        <v>45328</v>
      </c>
      <c r="K310" t="s">
        <v>15</v>
      </c>
      <c r="L310" t="s">
        <v>27</v>
      </c>
      <c r="M310">
        <v>60.35</v>
      </c>
      <c r="N310" t="s">
        <v>34</v>
      </c>
    </row>
    <row r="311" spans="1:14" ht="14.25" customHeight="1" x14ac:dyDescent="0.3">
      <c r="A311" t="s">
        <v>2854</v>
      </c>
      <c r="B311" t="s">
        <v>13</v>
      </c>
      <c r="C311" t="s">
        <v>26</v>
      </c>
      <c r="D311">
        <v>951.4</v>
      </c>
      <c r="E311">
        <v>0.15</v>
      </c>
      <c r="F311">
        <f t="shared" si="8"/>
        <v>142.70999999999998</v>
      </c>
      <c r="G311">
        <f t="shared" si="9"/>
        <v>808.69</v>
      </c>
      <c r="H311">
        <v>9</v>
      </c>
      <c r="I311" s="17">
        <v>44972</v>
      </c>
      <c r="J311" s="17">
        <v>44978</v>
      </c>
      <c r="K311" t="s">
        <v>15</v>
      </c>
      <c r="L311" t="s">
        <v>27</v>
      </c>
      <c r="M311">
        <v>181.07</v>
      </c>
      <c r="N311" t="s">
        <v>17</v>
      </c>
    </row>
    <row r="312" spans="1:14" ht="14.25" customHeight="1" x14ac:dyDescent="0.3">
      <c r="A312" t="s">
        <v>12252</v>
      </c>
      <c r="B312" t="s">
        <v>13</v>
      </c>
      <c r="C312" t="s">
        <v>36</v>
      </c>
      <c r="D312">
        <v>951.97</v>
      </c>
      <c r="E312">
        <v>0.28000000000000003</v>
      </c>
      <c r="F312">
        <f t="shared" si="8"/>
        <v>266.55160000000001</v>
      </c>
      <c r="G312">
        <f t="shared" si="9"/>
        <v>685.41840000000002</v>
      </c>
      <c r="H312">
        <v>9</v>
      </c>
      <c r="I312" s="17">
        <v>45174</v>
      </c>
      <c r="J312" s="17">
        <v>45181</v>
      </c>
      <c r="K312" t="s">
        <v>31</v>
      </c>
      <c r="L312" t="s">
        <v>16</v>
      </c>
      <c r="M312">
        <v>71.97</v>
      </c>
      <c r="N312" t="s">
        <v>48</v>
      </c>
    </row>
    <row r="313" spans="1:14" ht="14.25" customHeight="1" x14ac:dyDescent="0.3">
      <c r="A313" t="s">
        <v>12334</v>
      </c>
      <c r="B313" t="s">
        <v>19</v>
      </c>
      <c r="C313" t="s">
        <v>33</v>
      </c>
      <c r="D313">
        <v>953.69</v>
      </c>
      <c r="E313">
        <v>0.02</v>
      </c>
      <c r="F313">
        <f t="shared" si="8"/>
        <v>19.073800000000002</v>
      </c>
      <c r="G313">
        <f t="shared" si="9"/>
        <v>934.61620000000005</v>
      </c>
      <c r="H313">
        <v>9</v>
      </c>
      <c r="I313" s="17">
        <v>45590</v>
      </c>
      <c r="J313" s="17">
        <v>45596</v>
      </c>
      <c r="K313" t="s">
        <v>21</v>
      </c>
      <c r="L313" t="s">
        <v>16</v>
      </c>
      <c r="M313">
        <v>136.56</v>
      </c>
      <c r="N313" t="s">
        <v>17</v>
      </c>
    </row>
    <row r="314" spans="1:14" ht="14.25" customHeight="1" x14ac:dyDescent="0.3">
      <c r="A314" t="s">
        <v>8918</v>
      </c>
      <c r="B314" t="s">
        <v>19</v>
      </c>
      <c r="C314" t="s">
        <v>36</v>
      </c>
      <c r="D314">
        <v>953.82</v>
      </c>
      <c r="E314">
        <v>0.41</v>
      </c>
      <c r="F314">
        <f t="shared" si="8"/>
        <v>391.06619999999998</v>
      </c>
      <c r="G314">
        <f t="shared" si="9"/>
        <v>562.75380000000007</v>
      </c>
      <c r="H314">
        <v>9</v>
      </c>
      <c r="I314" s="17">
        <v>45536</v>
      </c>
      <c r="J314" s="17">
        <v>45538</v>
      </c>
      <c r="K314" t="s">
        <v>15</v>
      </c>
      <c r="L314" t="s">
        <v>27</v>
      </c>
      <c r="M314">
        <v>99.19</v>
      </c>
      <c r="N314" t="s">
        <v>23</v>
      </c>
    </row>
    <row r="315" spans="1:14" ht="14.25" customHeight="1" x14ac:dyDescent="0.3">
      <c r="A315" t="s">
        <v>793</v>
      </c>
      <c r="B315" t="s">
        <v>19</v>
      </c>
      <c r="C315" t="s">
        <v>26</v>
      </c>
      <c r="D315">
        <v>957.65</v>
      </c>
      <c r="E315">
        <v>0.26</v>
      </c>
      <c r="F315">
        <f t="shared" si="8"/>
        <v>248.989</v>
      </c>
      <c r="G315">
        <f t="shared" si="9"/>
        <v>708.66099999999994</v>
      </c>
      <c r="H315">
        <v>9</v>
      </c>
      <c r="I315" s="17">
        <v>45601</v>
      </c>
      <c r="J315" s="17">
        <v>45602</v>
      </c>
      <c r="K315" t="s">
        <v>15</v>
      </c>
      <c r="L315" t="s">
        <v>16</v>
      </c>
      <c r="M315">
        <v>198.68</v>
      </c>
      <c r="N315" t="s">
        <v>28</v>
      </c>
    </row>
    <row r="316" spans="1:14" ht="14.25" customHeight="1" x14ac:dyDescent="0.3">
      <c r="A316" t="s">
        <v>11348</v>
      </c>
      <c r="B316" t="s">
        <v>13</v>
      </c>
      <c r="C316" t="s">
        <v>36</v>
      </c>
      <c r="D316">
        <v>958.19</v>
      </c>
      <c r="E316">
        <v>0.13</v>
      </c>
      <c r="F316">
        <f t="shared" si="8"/>
        <v>124.56470000000002</v>
      </c>
      <c r="G316">
        <f t="shared" si="9"/>
        <v>833.62530000000004</v>
      </c>
      <c r="H316">
        <v>9</v>
      </c>
      <c r="I316" s="17">
        <v>45176</v>
      </c>
      <c r="J316" s="17">
        <v>45179</v>
      </c>
      <c r="K316" t="s">
        <v>31</v>
      </c>
      <c r="L316" t="s">
        <v>16</v>
      </c>
      <c r="M316">
        <v>271.64999999999998</v>
      </c>
      <c r="N316" t="s">
        <v>34</v>
      </c>
    </row>
    <row r="317" spans="1:14" ht="14.25" customHeight="1" x14ac:dyDescent="0.3">
      <c r="A317" t="s">
        <v>15056</v>
      </c>
      <c r="B317" t="s">
        <v>25</v>
      </c>
      <c r="C317" t="s">
        <v>33</v>
      </c>
      <c r="D317">
        <v>962.29</v>
      </c>
      <c r="E317">
        <v>0.31</v>
      </c>
      <c r="F317">
        <f t="shared" si="8"/>
        <v>298.30989999999997</v>
      </c>
      <c r="G317">
        <f t="shared" si="9"/>
        <v>663.98009999999999</v>
      </c>
      <c r="H317">
        <v>9</v>
      </c>
      <c r="I317" s="17">
        <v>45034</v>
      </c>
      <c r="J317" s="17">
        <v>45040</v>
      </c>
      <c r="K317" t="s">
        <v>15</v>
      </c>
      <c r="L317" t="s">
        <v>22</v>
      </c>
      <c r="M317">
        <v>251.39</v>
      </c>
      <c r="N317" t="s">
        <v>39</v>
      </c>
    </row>
    <row r="318" spans="1:14" ht="14.25" customHeight="1" x14ac:dyDescent="0.3">
      <c r="A318" t="s">
        <v>5175</v>
      </c>
      <c r="B318" t="s">
        <v>13</v>
      </c>
      <c r="C318" t="s">
        <v>26</v>
      </c>
      <c r="D318">
        <v>966.64</v>
      </c>
      <c r="E318">
        <v>0.37</v>
      </c>
      <c r="F318">
        <f t="shared" si="8"/>
        <v>357.65679999999998</v>
      </c>
      <c r="G318">
        <f t="shared" si="9"/>
        <v>608.98320000000001</v>
      </c>
      <c r="H318">
        <v>9</v>
      </c>
      <c r="I318" s="17">
        <v>45142</v>
      </c>
      <c r="J318" s="17">
        <v>45146</v>
      </c>
      <c r="K318" t="s">
        <v>21</v>
      </c>
      <c r="L318" t="s">
        <v>16</v>
      </c>
      <c r="M318">
        <v>213.84</v>
      </c>
      <c r="N318" t="s">
        <v>34</v>
      </c>
    </row>
    <row r="319" spans="1:14" ht="14.25" customHeight="1" x14ac:dyDescent="0.3">
      <c r="A319" t="s">
        <v>15025</v>
      </c>
      <c r="B319" t="s">
        <v>13</v>
      </c>
      <c r="C319" t="s">
        <v>26</v>
      </c>
      <c r="D319">
        <v>973.44</v>
      </c>
      <c r="E319">
        <v>0.08</v>
      </c>
      <c r="F319">
        <f t="shared" si="8"/>
        <v>77.875200000000007</v>
      </c>
      <c r="G319">
        <f t="shared" si="9"/>
        <v>895.5648000000001</v>
      </c>
      <c r="H319">
        <v>9</v>
      </c>
      <c r="I319" s="17">
        <v>44991</v>
      </c>
      <c r="J319" s="17">
        <v>44997</v>
      </c>
      <c r="K319" t="s">
        <v>31</v>
      </c>
      <c r="L319" t="s">
        <v>22</v>
      </c>
      <c r="M319">
        <v>60.65</v>
      </c>
      <c r="N319" t="s">
        <v>17</v>
      </c>
    </row>
    <row r="320" spans="1:14" ht="14.25" customHeight="1" x14ac:dyDescent="0.3">
      <c r="A320" t="s">
        <v>14879</v>
      </c>
      <c r="B320" t="s">
        <v>25</v>
      </c>
      <c r="C320" t="s">
        <v>14</v>
      </c>
      <c r="D320">
        <v>980.11</v>
      </c>
      <c r="E320">
        <v>0.03</v>
      </c>
      <c r="F320">
        <f t="shared" si="8"/>
        <v>29.403299999999998</v>
      </c>
      <c r="G320">
        <f t="shared" si="9"/>
        <v>950.70670000000007</v>
      </c>
      <c r="H320">
        <v>9</v>
      </c>
      <c r="I320" s="17">
        <v>45586</v>
      </c>
      <c r="J320" s="17">
        <v>45588</v>
      </c>
      <c r="K320" t="s">
        <v>15</v>
      </c>
      <c r="L320" t="s">
        <v>16</v>
      </c>
      <c r="M320">
        <v>191.14</v>
      </c>
      <c r="N320" t="s">
        <v>23</v>
      </c>
    </row>
    <row r="321" spans="1:14" ht="14.25" customHeight="1" x14ac:dyDescent="0.3">
      <c r="A321" t="s">
        <v>5929</v>
      </c>
      <c r="B321" t="s">
        <v>19</v>
      </c>
      <c r="C321" t="s">
        <v>20</v>
      </c>
      <c r="D321">
        <v>981.04</v>
      </c>
      <c r="E321">
        <v>0.48</v>
      </c>
      <c r="F321">
        <f t="shared" si="8"/>
        <v>470.89919999999995</v>
      </c>
      <c r="G321">
        <f t="shared" si="9"/>
        <v>510.14080000000001</v>
      </c>
      <c r="H321">
        <v>9</v>
      </c>
      <c r="I321" s="17">
        <v>45437</v>
      </c>
      <c r="J321" s="17">
        <v>45440</v>
      </c>
      <c r="K321" t="s">
        <v>15</v>
      </c>
      <c r="L321" t="s">
        <v>27</v>
      </c>
      <c r="M321">
        <v>289.33999999999997</v>
      </c>
      <c r="N321" t="s">
        <v>48</v>
      </c>
    </row>
    <row r="322" spans="1:14" ht="14.25" customHeight="1" x14ac:dyDescent="0.3">
      <c r="A322" t="s">
        <v>7885</v>
      </c>
      <c r="B322" t="s">
        <v>19</v>
      </c>
      <c r="C322" t="s">
        <v>33</v>
      </c>
      <c r="D322">
        <v>982.69</v>
      </c>
      <c r="E322">
        <v>0.26</v>
      </c>
      <c r="F322">
        <f t="shared" ref="F322:F385" si="10">D322*E322</f>
        <v>255.49940000000004</v>
      </c>
      <c r="G322">
        <f t="shared" ref="G322:G385" si="11">D322-F322</f>
        <v>727.19060000000002</v>
      </c>
      <c r="H322">
        <v>9</v>
      </c>
      <c r="I322" s="17">
        <v>45572</v>
      </c>
      <c r="J322" s="17">
        <v>45576</v>
      </c>
      <c r="K322" t="s">
        <v>15</v>
      </c>
      <c r="L322" t="s">
        <v>22</v>
      </c>
      <c r="M322">
        <v>266.14999999999998</v>
      </c>
      <c r="N322" t="s">
        <v>48</v>
      </c>
    </row>
    <row r="323" spans="1:14" ht="14.25" customHeight="1" x14ac:dyDescent="0.3">
      <c r="A323" t="s">
        <v>1479</v>
      </c>
      <c r="B323" t="s">
        <v>19</v>
      </c>
      <c r="C323" t="s">
        <v>20</v>
      </c>
      <c r="D323">
        <v>988.1</v>
      </c>
      <c r="E323">
        <v>0.49</v>
      </c>
      <c r="F323">
        <f t="shared" si="10"/>
        <v>484.16899999999998</v>
      </c>
      <c r="G323">
        <f t="shared" si="11"/>
        <v>503.93100000000004</v>
      </c>
      <c r="H323">
        <v>9</v>
      </c>
      <c r="I323" s="17">
        <v>45655</v>
      </c>
      <c r="J323" s="17">
        <v>45660</v>
      </c>
      <c r="K323" t="s">
        <v>15</v>
      </c>
      <c r="L323" t="s">
        <v>27</v>
      </c>
      <c r="M323">
        <v>132.75</v>
      </c>
      <c r="N323" t="s">
        <v>23</v>
      </c>
    </row>
    <row r="324" spans="1:14" ht="14.25" customHeight="1" x14ac:dyDescent="0.3">
      <c r="A324" t="s">
        <v>13216</v>
      </c>
      <c r="B324" t="s">
        <v>13</v>
      </c>
      <c r="C324" t="s">
        <v>20</v>
      </c>
      <c r="D324">
        <v>988.69</v>
      </c>
      <c r="E324">
        <v>0.03</v>
      </c>
      <c r="F324">
        <f t="shared" si="10"/>
        <v>29.660700000000002</v>
      </c>
      <c r="G324">
        <f t="shared" si="11"/>
        <v>959.02930000000003</v>
      </c>
      <c r="H324">
        <v>9</v>
      </c>
      <c r="I324" s="17">
        <v>45067</v>
      </c>
      <c r="J324" s="17">
        <v>45074</v>
      </c>
      <c r="K324" t="s">
        <v>21</v>
      </c>
      <c r="L324" t="s">
        <v>22</v>
      </c>
      <c r="M324">
        <v>156.47</v>
      </c>
      <c r="N324" t="s">
        <v>34</v>
      </c>
    </row>
    <row r="325" spans="1:14" ht="14.25" customHeight="1" x14ac:dyDescent="0.3">
      <c r="A325" t="s">
        <v>8906</v>
      </c>
      <c r="B325" t="s">
        <v>13</v>
      </c>
      <c r="C325" t="s">
        <v>20</v>
      </c>
      <c r="D325">
        <v>990.34</v>
      </c>
      <c r="E325">
        <v>0.03</v>
      </c>
      <c r="F325">
        <f t="shared" si="10"/>
        <v>29.7102</v>
      </c>
      <c r="G325">
        <f t="shared" si="11"/>
        <v>960.62980000000005</v>
      </c>
      <c r="H325">
        <v>9</v>
      </c>
      <c r="I325" s="17">
        <v>45627</v>
      </c>
      <c r="J325" s="17">
        <v>45629</v>
      </c>
      <c r="K325" t="s">
        <v>15</v>
      </c>
      <c r="L325" t="s">
        <v>27</v>
      </c>
      <c r="M325">
        <v>211.98</v>
      </c>
      <c r="N325" t="s">
        <v>23</v>
      </c>
    </row>
    <row r="326" spans="1:14" ht="14.25" customHeight="1" x14ac:dyDescent="0.3">
      <c r="A326" t="s">
        <v>13664</v>
      </c>
      <c r="B326" t="s">
        <v>25</v>
      </c>
      <c r="C326" t="s">
        <v>36</v>
      </c>
      <c r="D326">
        <v>990.8</v>
      </c>
      <c r="E326">
        <v>0.1</v>
      </c>
      <c r="F326">
        <f t="shared" si="10"/>
        <v>99.08</v>
      </c>
      <c r="G326">
        <f t="shared" si="11"/>
        <v>891.71999999999991</v>
      </c>
      <c r="H326">
        <v>9</v>
      </c>
      <c r="I326" s="17">
        <v>45079</v>
      </c>
      <c r="J326" s="17">
        <v>45080</v>
      </c>
      <c r="K326" t="s">
        <v>21</v>
      </c>
      <c r="L326" t="s">
        <v>16</v>
      </c>
      <c r="M326">
        <v>117.36</v>
      </c>
      <c r="N326" t="s">
        <v>39</v>
      </c>
    </row>
    <row r="327" spans="1:14" ht="14.25" customHeight="1" x14ac:dyDescent="0.3">
      <c r="A327" t="s">
        <v>13553</v>
      </c>
      <c r="B327" t="s">
        <v>25</v>
      </c>
      <c r="C327" t="s">
        <v>14</v>
      </c>
      <c r="D327">
        <v>990.97</v>
      </c>
      <c r="E327">
        <v>0.35</v>
      </c>
      <c r="F327">
        <f t="shared" si="10"/>
        <v>346.83949999999999</v>
      </c>
      <c r="G327">
        <f t="shared" si="11"/>
        <v>644.13049999999998</v>
      </c>
      <c r="H327">
        <v>9</v>
      </c>
      <c r="I327" s="17">
        <v>45186</v>
      </c>
      <c r="J327" s="17">
        <v>45191</v>
      </c>
      <c r="K327" t="s">
        <v>15</v>
      </c>
      <c r="L327" t="s">
        <v>22</v>
      </c>
      <c r="M327">
        <v>53.13</v>
      </c>
      <c r="N327" t="s">
        <v>48</v>
      </c>
    </row>
    <row r="328" spans="1:14" ht="14.25" customHeight="1" x14ac:dyDescent="0.3">
      <c r="A328" t="s">
        <v>5306</v>
      </c>
      <c r="B328" t="s">
        <v>19</v>
      </c>
      <c r="C328" t="s">
        <v>36</v>
      </c>
      <c r="D328">
        <v>995.25</v>
      </c>
      <c r="E328">
        <v>0.28000000000000003</v>
      </c>
      <c r="F328">
        <f t="shared" si="10"/>
        <v>278.67</v>
      </c>
      <c r="G328">
        <f t="shared" si="11"/>
        <v>716.57999999999993</v>
      </c>
      <c r="H328">
        <v>9</v>
      </c>
      <c r="I328" s="17">
        <v>45339</v>
      </c>
      <c r="J328" s="17">
        <v>45342</v>
      </c>
      <c r="K328" t="s">
        <v>31</v>
      </c>
      <c r="L328" t="s">
        <v>27</v>
      </c>
      <c r="M328">
        <v>286.64999999999998</v>
      </c>
      <c r="N328" t="s">
        <v>28</v>
      </c>
    </row>
    <row r="329" spans="1:14" ht="14.25" customHeight="1" x14ac:dyDescent="0.3">
      <c r="A329" t="s">
        <v>8068</v>
      </c>
      <c r="B329" t="s">
        <v>13</v>
      </c>
      <c r="C329" t="s">
        <v>26</v>
      </c>
      <c r="D329">
        <v>997.07</v>
      </c>
      <c r="E329">
        <v>0.45</v>
      </c>
      <c r="F329">
        <f t="shared" si="10"/>
        <v>448.68150000000003</v>
      </c>
      <c r="G329">
        <f t="shared" si="11"/>
        <v>548.38850000000002</v>
      </c>
      <c r="H329">
        <v>9</v>
      </c>
      <c r="I329" s="17">
        <v>45106</v>
      </c>
      <c r="J329" s="17">
        <v>45111</v>
      </c>
      <c r="K329" t="s">
        <v>15</v>
      </c>
      <c r="L329" t="s">
        <v>27</v>
      </c>
      <c r="M329">
        <v>287.05</v>
      </c>
      <c r="N329" t="s">
        <v>23</v>
      </c>
    </row>
    <row r="330" spans="1:14" ht="14.25" customHeight="1" x14ac:dyDescent="0.3">
      <c r="A330" t="s">
        <v>12590</v>
      </c>
      <c r="B330" t="s">
        <v>41</v>
      </c>
      <c r="C330" t="s">
        <v>20</v>
      </c>
      <c r="D330">
        <v>998.29</v>
      </c>
      <c r="E330">
        <v>0.4</v>
      </c>
      <c r="F330">
        <f t="shared" si="10"/>
        <v>399.31600000000003</v>
      </c>
      <c r="G330">
        <f t="shared" si="11"/>
        <v>598.97399999999993</v>
      </c>
      <c r="H330">
        <v>9</v>
      </c>
      <c r="I330" s="17">
        <v>45097</v>
      </c>
      <c r="J330" s="17">
        <v>45099</v>
      </c>
      <c r="K330" t="s">
        <v>15</v>
      </c>
      <c r="L330" t="s">
        <v>16</v>
      </c>
      <c r="M330">
        <v>283.33999999999997</v>
      </c>
      <c r="N330" t="s">
        <v>17</v>
      </c>
    </row>
    <row r="331" spans="1:14" ht="14.25" customHeight="1" x14ac:dyDescent="0.3">
      <c r="A331" t="s">
        <v>9958</v>
      </c>
      <c r="B331" t="s">
        <v>25</v>
      </c>
      <c r="C331" t="s">
        <v>20</v>
      </c>
      <c r="D331">
        <v>1000.94</v>
      </c>
      <c r="E331">
        <v>0.23</v>
      </c>
      <c r="F331">
        <f t="shared" si="10"/>
        <v>230.21620000000001</v>
      </c>
      <c r="G331">
        <f t="shared" si="11"/>
        <v>770.72379999999998</v>
      </c>
      <c r="H331">
        <v>9</v>
      </c>
      <c r="I331" s="17">
        <v>45252</v>
      </c>
      <c r="J331" s="17">
        <v>45256</v>
      </c>
      <c r="K331" t="s">
        <v>15</v>
      </c>
      <c r="L331" t="s">
        <v>27</v>
      </c>
      <c r="M331">
        <v>245.43</v>
      </c>
      <c r="N331" t="s">
        <v>48</v>
      </c>
    </row>
    <row r="332" spans="1:14" ht="14.25" customHeight="1" x14ac:dyDescent="0.3">
      <c r="A332" t="s">
        <v>9953</v>
      </c>
      <c r="B332" t="s">
        <v>13</v>
      </c>
      <c r="C332" t="s">
        <v>14</v>
      </c>
      <c r="D332">
        <v>1016.94</v>
      </c>
      <c r="E332">
        <v>0.46</v>
      </c>
      <c r="F332">
        <f t="shared" si="10"/>
        <v>467.79240000000004</v>
      </c>
      <c r="G332">
        <f t="shared" si="11"/>
        <v>549.14760000000001</v>
      </c>
      <c r="H332">
        <v>9</v>
      </c>
      <c r="I332" s="17">
        <v>45211</v>
      </c>
      <c r="J332" s="17">
        <v>45217</v>
      </c>
      <c r="K332" t="s">
        <v>31</v>
      </c>
      <c r="L332" t="s">
        <v>27</v>
      </c>
      <c r="M332">
        <v>143.83000000000001</v>
      </c>
      <c r="N332" t="s">
        <v>39</v>
      </c>
    </row>
    <row r="333" spans="1:14" ht="14.25" customHeight="1" x14ac:dyDescent="0.3">
      <c r="A333" t="s">
        <v>14036</v>
      </c>
      <c r="B333" t="s">
        <v>13</v>
      </c>
      <c r="C333" t="s">
        <v>26</v>
      </c>
      <c r="D333">
        <v>1019.73</v>
      </c>
      <c r="E333">
        <v>0.35</v>
      </c>
      <c r="F333">
        <f t="shared" si="10"/>
        <v>356.90549999999996</v>
      </c>
      <c r="G333">
        <f t="shared" si="11"/>
        <v>662.82450000000006</v>
      </c>
      <c r="H333">
        <v>9</v>
      </c>
      <c r="I333" s="17">
        <v>44929</v>
      </c>
      <c r="J333" s="17">
        <v>44931</v>
      </c>
      <c r="K333" t="s">
        <v>21</v>
      </c>
      <c r="L333" t="s">
        <v>16</v>
      </c>
      <c r="M333">
        <v>291.17</v>
      </c>
      <c r="N333" t="s">
        <v>28</v>
      </c>
    </row>
    <row r="334" spans="1:14" ht="14.25" customHeight="1" x14ac:dyDescent="0.3">
      <c r="A334" t="s">
        <v>11040</v>
      </c>
      <c r="B334" t="s">
        <v>25</v>
      </c>
      <c r="C334" t="s">
        <v>20</v>
      </c>
      <c r="D334">
        <v>1024.47</v>
      </c>
      <c r="E334">
        <v>0.05</v>
      </c>
      <c r="F334">
        <f t="shared" si="10"/>
        <v>51.223500000000001</v>
      </c>
      <c r="G334">
        <f t="shared" si="11"/>
        <v>973.24649999999997</v>
      </c>
      <c r="H334">
        <v>9</v>
      </c>
      <c r="I334" s="17">
        <v>45170</v>
      </c>
      <c r="J334" s="17">
        <v>45177</v>
      </c>
      <c r="K334" t="s">
        <v>21</v>
      </c>
      <c r="L334" t="s">
        <v>22</v>
      </c>
      <c r="M334">
        <v>243.16</v>
      </c>
      <c r="N334" t="s">
        <v>39</v>
      </c>
    </row>
    <row r="335" spans="1:14" ht="14.25" customHeight="1" x14ac:dyDescent="0.3">
      <c r="A335" t="s">
        <v>14453</v>
      </c>
      <c r="B335" t="s">
        <v>19</v>
      </c>
      <c r="C335" t="s">
        <v>26</v>
      </c>
      <c r="D335">
        <v>1027.8499999999999</v>
      </c>
      <c r="E335">
        <v>0.17</v>
      </c>
      <c r="F335">
        <f t="shared" si="10"/>
        <v>174.7345</v>
      </c>
      <c r="G335">
        <f t="shared" si="11"/>
        <v>853.11549999999988</v>
      </c>
      <c r="H335">
        <v>9</v>
      </c>
      <c r="I335" s="17">
        <v>45247</v>
      </c>
      <c r="J335" s="17">
        <v>45251</v>
      </c>
      <c r="K335" t="s">
        <v>31</v>
      </c>
      <c r="L335" t="s">
        <v>16</v>
      </c>
      <c r="M335">
        <v>96.8</v>
      </c>
      <c r="N335" t="s">
        <v>39</v>
      </c>
    </row>
    <row r="336" spans="1:14" ht="14.25" customHeight="1" x14ac:dyDescent="0.3">
      <c r="A336" t="s">
        <v>8642</v>
      </c>
      <c r="B336" t="s">
        <v>41</v>
      </c>
      <c r="C336" t="s">
        <v>36</v>
      </c>
      <c r="D336">
        <v>1028.46</v>
      </c>
      <c r="E336">
        <v>0.24</v>
      </c>
      <c r="F336">
        <f t="shared" si="10"/>
        <v>246.8304</v>
      </c>
      <c r="G336">
        <f t="shared" si="11"/>
        <v>781.62959999999998</v>
      </c>
      <c r="H336">
        <v>9</v>
      </c>
      <c r="I336" s="17">
        <v>45382</v>
      </c>
      <c r="J336" s="17">
        <v>45385</v>
      </c>
      <c r="K336" t="s">
        <v>15</v>
      </c>
      <c r="L336" t="s">
        <v>27</v>
      </c>
      <c r="M336">
        <v>96.09</v>
      </c>
      <c r="N336" t="s">
        <v>17</v>
      </c>
    </row>
    <row r="337" spans="1:14" ht="14.25" customHeight="1" x14ac:dyDescent="0.3">
      <c r="A337" t="s">
        <v>14320</v>
      </c>
      <c r="B337" t="s">
        <v>41</v>
      </c>
      <c r="C337" t="s">
        <v>36</v>
      </c>
      <c r="D337">
        <v>1029.1300000000001</v>
      </c>
      <c r="E337">
        <v>0.3</v>
      </c>
      <c r="F337">
        <f t="shared" si="10"/>
        <v>308.73900000000003</v>
      </c>
      <c r="G337">
        <f t="shared" si="11"/>
        <v>720.39100000000008</v>
      </c>
      <c r="H337">
        <v>9</v>
      </c>
      <c r="I337" s="17">
        <v>45036</v>
      </c>
      <c r="J337" s="17">
        <v>45038</v>
      </c>
      <c r="K337" t="s">
        <v>21</v>
      </c>
      <c r="L337" t="s">
        <v>27</v>
      </c>
      <c r="M337">
        <v>267.14</v>
      </c>
      <c r="N337" t="s">
        <v>23</v>
      </c>
    </row>
    <row r="338" spans="1:14" ht="14.25" customHeight="1" x14ac:dyDescent="0.3">
      <c r="A338" t="s">
        <v>7879</v>
      </c>
      <c r="B338" t="s">
        <v>13</v>
      </c>
      <c r="C338" t="s">
        <v>14</v>
      </c>
      <c r="D338">
        <v>1029.44</v>
      </c>
      <c r="E338">
        <v>0.47</v>
      </c>
      <c r="F338">
        <f t="shared" si="10"/>
        <v>483.83679999999998</v>
      </c>
      <c r="G338">
        <f t="shared" si="11"/>
        <v>545.60320000000002</v>
      </c>
      <c r="H338">
        <v>9</v>
      </c>
      <c r="I338" s="17">
        <v>45229</v>
      </c>
      <c r="J338" s="17">
        <v>45233</v>
      </c>
      <c r="K338" t="s">
        <v>21</v>
      </c>
      <c r="L338" t="s">
        <v>16</v>
      </c>
      <c r="M338">
        <v>209.98</v>
      </c>
      <c r="N338" t="s">
        <v>28</v>
      </c>
    </row>
    <row r="339" spans="1:14" ht="14.25" customHeight="1" x14ac:dyDescent="0.3">
      <c r="A339" t="s">
        <v>14497</v>
      </c>
      <c r="B339" t="s">
        <v>19</v>
      </c>
      <c r="C339" t="s">
        <v>26</v>
      </c>
      <c r="D339">
        <v>1037.5899999999999</v>
      </c>
      <c r="E339">
        <v>0.38</v>
      </c>
      <c r="F339">
        <f t="shared" si="10"/>
        <v>394.2842</v>
      </c>
      <c r="G339">
        <f t="shared" si="11"/>
        <v>643.30579999999986</v>
      </c>
      <c r="H339">
        <v>9</v>
      </c>
      <c r="I339" s="17">
        <v>45159</v>
      </c>
      <c r="J339" s="17">
        <v>45166</v>
      </c>
      <c r="K339" t="s">
        <v>21</v>
      </c>
      <c r="L339" t="s">
        <v>16</v>
      </c>
      <c r="M339">
        <v>213.98</v>
      </c>
      <c r="N339" t="s">
        <v>48</v>
      </c>
    </row>
    <row r="340" spans="1:14" ht="14.25" customHeight="1" x14ac:dyDescent="0.3">
      <c r="A340" t="s">
        <v>14091</v>
      </c>
      <c r="B340" t="s">
        <v>19</v>
      </c>
      <c r="C340" t="s">
        <v>26</v>
      </c>
      <c r="D340">
        <v>1043.28</v>
      </c>
      <c r="E340">
        <v>0.17</v>
      </c>
      <c r="F340">
        <f t="shared" si="10"/>
        <v>177.35760000000002</v>
      </c>
      <c r="G340">
        <f t="shared" si="11"/>
        <v>865.92239999999993</v>
      </c>
      <c r="H340">
        <v>9</v>
      </c>
      <c r="I340" s="17">
        <v>45279</v>
      </c>
      <c r="J340" s="17">
        <v>45281</v>
      </c>
      <c r="K340" t="s">
        <v>31</v>
      </c>
      <c r="L340" t="s">
        <v>27</v>
      </c>
      <c r="M340">
        <v>230.98</v>
      </c>
      <c r="N340" t="s">
        <v>39</v>
      </c>
    </row>
    <row r="341" spans="1:14" ht="14.25" customHeight="1" x14ac:dyDescent="0.3">
      <c r="A341" t="s">
        <v>8656</v>
      </c>
      <c r="B341" t="s">
        <v>25</v>
      </c>
      <c r="C341" t="s">
        <v>20</v>
      </c>
      <c r="D341">
        <v>1045.0899999999999</v>
      </c>
      <c r="E341">
        <v>0.33</v>
      </c>
      <c r="F341">
        <f t="shared" si="10"/>
        <v>344.87970000000001</v>
      </c>
      <c r="G341">
        <f t="shared" si="11"/>
        <v>700.21029999999996</v>
      </c>
      <c r="H341">
        <v>9</v>
      </c>
      <c r="I341" s="17">
        <v>45497</v>
      </c>
      <c r="J341" s="17">
        <v>45501</v>
      </c>
      <c r="K341" t="s">
        <v>21</v>
      </c>
      <c r="L341" t="s">
        <v>22</v>
      </c>
      <c r="M341">
        <v>282.52</v>
      </c>
      <c r="N341" t="s">
        <v>17</v>
      </c>
    </row>
    <row r="342" spans="1:14" ht="14.25" customHeight="1" x14ac:dyDescent="0.3">
      <c r="A342" t="s">
        <v>14174</v>
      </c>
      <c r="B342" t="s">
        <v>19</v>
      </c>
      <c r="C342" t="s">
        <v>14</v>
      </c>
      <c r="D342">
        <v>1048.3800000000001</v>
      </c>
      <c r="E342">
        <v>0.18</v>
      </c>
      <c r="F342">
        <f t="shared" si="10"/>
        <v>188.70840000000001</v>
      </c>
      <c r="G342">
        <f t="shared" si="11"/>
        <v>859.67160000000013</v>
      </c>
      <c r="H342">
        <v>9</v>
      </c>
      <c r="I342" s="17">
        <v>45485</v>
      </c>
      <c r="J342" s="17">
        <v>45491</v>
      </c>
      <c r="K342" t="s">
        <v>31</v>
      </c>
      <c r="L342" t="s">
        <v>27</v>
      </c>
      <c r="M342">
        <v>86.43</v>
      </c>
      <c r="N342" t="s">
        <v>23</v>
      </c>
    </row>
    <row r="343" spans="1:14" ht="14.25" customHeight="1" x14ac:dyDescent="0.3">
      <c r="A343" t="s">
        <v>5472</v>
      </c>
      <c r="B343" t="s">
        <v>19</v>
      </c>
      <c r="C343" t="s">
        <v>14</v>
      </c>
      <c r="D343">
        <v>1053.6400000000001</v>
      </c>
      <c r="E343">
        <v>0.14000000000000001</v>
      </c>
      <c r="F343">
        <f t="shared" si="10"/>
        <v>147.50960000000003</v>
      </c>
      <c r="G343">
        <f t="shared" si="11"/>
        <v>906.13040000000001</v>
      </c>
      <c r="H343">
        <v>9</v>
      </c>
      <c r="I343" s="17">
        <v>45567</v>
      </c>
      <c r="J343" s="17">
        <v>45570</v>
      </c>
      <c r="K343" t="s">
        <v>21</v>
      </c>
      <c r="L343" t="s">
        <v>22</v>
      </c>
      <c r="M343">
        <v>273.68</v>
      </c>
      <c r="N343" t="s">
        <v>28</v>
      </c>
    </row>
    <row r="344" spans="1:14" ht="14.25" customHeight="1" x14ac:dyDescent="0.3">
      <c r="A344" t="s">
        <v>6246</v>
      </c>
      <c r="B344" t="s">
        <v>13</v>
      </c>
      <c r="C344" t="s">
        <v>26</v>
      </c>
      <c r="D344">
        <v>1054.44</v>
      </c>
      <c r="E344">
        <v>0.12</v>
      </c>
      <c r="F344">
        <f t="shared" si="10"/>
        <v>126.53280000000001</v>
      </c>
      <c r="G344">
        <f t="shared" si="11"/>
        <v>927.9072000000001</v>
      </c>
      <c r="H344">
        <v>9</v>
      </c>
      <c r="I344" s="17">
        <v>45142</v>
      </c>
      <c r="J344" s="17">
        <v>45149</v>
      </c>
      <c r="K344" t="s">
        <v>21</v>
      </c>
      <c r="L344" t="s">
        <v>22</v>
      </c>
      <c r="M344">
        <v>168.78</v>
      </c>
      <c r="N344" t="s">
        <v>39</v>
      </c>
    </row>
    <row r="345" spans="1:14" ht="14.25" customHeight="1" x14ac:dyDescent="0.3">
      <c r="A345" t="s">
        <v>8922</v>
      </c>
      <c r="B345" t="s">
        <v>13</v>
      </c>
      <c r="C345" t="s">
        <v>14</v>
      </c>
      <c r="D345">
        <v>1054.7</v>
      </c>
      <c r="E345">
        <v>0.43</v>
      </c>
      <c r="F345">
        <f t="shared" si="10"/>
        <v>453.52100000000002</v>
      </c>
      <c r="G345">
        <f t="shared" si="11"/>
        <v>601.17900000000009</v>
      </c>
      <c r="H345">
        <v>9</v>
      </c>
      <c r="I345" s="17">
        <v>44941</v>
      </c>
      <c r="J345" s="17">
        <v>44945</v>
      </c>
      <c r="K345" t="s">
        <v>31</v>
      </c>
      <c r="L345" t="s">
        <v>16</v>
      </c>
      <c r="M345">
        <v>75.28</v>
      </c>
      <c r="N345" t="s">
        <v>48</v>
      </c>
    </row>
    <row r="346" spans="1:14" ht="14.25" customHeight="1" x14ac:dyDescent="0.3">
      <c r="A346" t="s">
        <v>10825</v>
      </c>
      <c r="B346" t="s">
        <v>41</v>
      </c>
      <c r="C346" t="s">
        <v>33</v>
      </c>
      <c r="D346">
        <v>1056.05</v>
      </c>
      <c r="E346">
        <v>0.48</v>
      </c>
      <c r="F346">
        <f t="shared" si="10"/>
        <v>506.90399999999994</v>
      </c>
      <c r="G346">
        <f t="shared" si="11"/>
        <v>549.14599999999996</v>
      </c>
      <c r="H346">
        <v>9</v>
      </c>
      <c r="I346" s="17">
        <v>45400</v>
      </c>
      <c r="J346" s="17">
        <v>45403</v>
      </c>
      <c r="K346" t="s">
        <v>21</v>
      </c>
      <c r="L346" t="s">
        <v>22</v>
      </c>
      <c r="M346">
        <v>164.39</v>
      </c>
      <c r="N346" t="s">
        <v>17</v>
      </c>
    </row>
    <row r="347" spans="1:14" ht="14.25" customHeight="1" x14ac:dyDescent="0.3">
      <c r="A347" t="s">
        <v>3717</v>
      </c>
      <c r="B347" t="s">
        <v>19</v>
      </c>
      <c r="C347" t="s">
        <v>26</v>
      </c>
      <c r="D347">
        <v>1059.67</v>
      </c>
      <c r="E347">
        <v>0.06</v>
      </c>
      <c r="F347">
        <f t="shared" si="10"/>
        <v>63.580200000000005</v>
      </c>
      <c r="G347">
        <f t="shared" si="11"/>
        <v>996.08980000000008</v>
      </c>
      <c r="H347">
        <v>9</v>
      </c>
      <c r="I347" s="17">
        <v>45186</v>
      </c>
      <c r="J347" s="17">
        <v>45190</v>
      </c>
      <c r="K347" t="s">
        <v>21</v>
      </c>
      <c r="L347" t="s">
        <v>27</v>
      </c>
      <c r="M347">
        <v>102.63</v>
      </c>
      <c r="N347" t="s">
        <v>34</v>
      </c>
    </row>
    <row r="348" spans="1:14" ht="14.25" customHeight="1" x14ac:dyDescent="0.3">
      <c r="A348" t="s">
        <v>8424</v>
      </c>
      <c r="B348" t="s">
        <v>25</v>
      </c>
      <c r="C348" t="s">
        <v>36</v>
      </c>
      <c r="D348">
        <v>1064.77</v>
      </c>
      <c r="E348">
        <v>0.03</v>
      </c>
      <c r="F348">
        <f t="shared" si="10"/>
        <v>31.943099999999998</v>
      </c>
      <c r="G348">
        <f t="shared" si="11"/>
        <v>1032.8269</v>
      </c>
      <c r="H348">
        <v>9</v>
      </c>
      <c r="I348" s="17">
        <v>45427</v>
      </c>
      <c r="J348" s="17">
        <v>45432</v>
      </c>
      <c r="K348" t="s">
        <v>21</v>
      </c>
      <c r="L348" t="s">
        <v>22</v>
      </c>
      <c r="M348">
        <v>313.31</v>
      </c>
      <c r="N348" t="s">
        <v>17</v>
      </c>
    </row>
    <row r="349" spans="1:14" ht="14.25" customHeight="1" x14ac:dyDescent="0.3">
      <c r="A349" t="s">
        <v>2386</v>
      </c>
      <c r="B349" t="s">
        <v>19</v>
      </c>
      <c r="C349" t="s">
        <v>26</v>
      </c>
      <c r="D349">
        <v>1066.29</v>
      </c>
      <c r="E349">
        <v>0.24</v>
      </c>
      <c r="F349">
        <f t="shared" si="10"/>
        <v>255.90959999999998</v>
      </c>
      <c r="G349">
        <f t="shared" si="11"/>
        <v>810.38040000000001</v>
      </c>
      <c r="H349">
        <v>9</v>
      </c>
      <c r="I349" s="17">
        <v>45635</v>
      </c>
      <c r="J349" s="17">
        <v>45642</v>
      </c>
      <c r="K349" t="s">
        <v>15</v>
      </c>
      <c r="L349" t="s">
        <v>22</v>
      </c>
      <c r="M349">
        <v>79.19</v>
      </c>
      <c r="N349" t="s">
        <v>17</v>
      </c>
    </row>
    <row r="350" spans="1:14" ht="14.25" customHeight="1" x14ac:dyDescent="0.3">
      <c r="A350" t="s">
        <v>4119</v>
      </c>
      <c r="B350" t="s">
        <v>25</v>
      </c>
      <c r="C350" t="s">
        <v>20</v>
      </c>
      <c r="D350">
        <v>1066.76</v>
      </c>
      <c r="E350">
        <v>0.41</v>
      </c>
      <c r="F350">
        <f t="shared" si="10"/>
        <v>437.37159999999994</v>
      </c>
      <c r="G350">
        <f t="shared" si="11"/>
        <v>629.38840000000005</v>
      </c>
      <c r="H350">
        <v>9</v>
      </c>
      <c r="I350" s="17">
        <v>45212</v>
      </c>
      <c r="J350" s="17">
        <v>45218</v>
      </c>
      <c r="K350" t="s">
        <v>31</v>
      </c>
      <c r="L350" t="s">
        <v>27</v>
      </c>
      <c r="M350">
        <v>300.47000000000003</v>
      </c>
      <c r="N350" t="s">
        <v>23</v>
      </c>
    </row>
    <row r="351" spans="1:14" ht="14.25" customHeight="1" x14ac:dyDescent="0.3">
      <c r="A351" t="s">
        <v>2378</v>
      </c>
      <c r="B351" t="s">
        <v>19</v>
      </c>
      <c r="C351" t="s">
        <v>33</v>
      </c>
      <c r="D351">
        <v>1067.97</v>
      </c>
      <c r="E351">
        <v>0.49</v>
      </c>
      <c r="F351">
        <f t="shared" si="10"/>
        <v>523.30529999999999</v>
      </c>
      <c r="G351">
        <f t="shared" si="11"/>
        <v>544.66470000000004</v>
      </c>
      <c r="H351">
        <v>9</v>
      </c>
      <c r="I351" s="17">
        <v>45210</v>
      </c>
      <c r="J351" s="17">
        <v>45216</v>
      </c>
      <c r="K351" t="s">
        <v>21</v>
      </c>
      <c r="L351" t="s">
        <v>16</v>
      </c>
      <c r="M351">
        <v>72.58</v>
      </c>
      <c r="N351" t="s">
        <v>23</v>
      </c>
    </row>
    <row r="352" spans="1:14" ht="14.25" customHeight="1" x14ac:dyDescent="0.3">
      <c r="A352" t="s">
        <v>13716</v>
      </c>
      <c r="B352" t="s">
        <v>41</v>
      </c>
      <c r="C352" t="s">
        <v>36</v>
      </c>
      <c r="D352">
        <v>1071.5</v>
      </c>
      <c r="E352">
        <v>0.48</v>
      </c>
      <c r="F352">
        <f t="shared" si="10"/>
        <v>514.31999999999994</v>
      </c>
      <c r="G352">
        <f t="shared" si="11"/>
        <v>557.18000000000006</v>
      </c>
      <c r="H352">
        <v>9</v>
      </c>
      <c r="I352" s="17">
        <v>44959</v>
      </c>
      <c r="J352" s="17">
        <v>44961</v>
      </c>
      <c r="K352" t="s">
        <v>31</v>
      </c>
      <c r="L352" t="s">
        <v>22</v>
      </c>
      <c r="M352">
        <v>252.18</v>
      </c>
      <c r="N352" t="s">
        <v>34</v>
      </c>
    </row>
    <row r="353" spans="1:14" ht="14.25" customHeight="1" x14ac:dyDescent="0.3">
      <c r="A353" t="s">
        <v>7665</v>
      </c>
      <c r="B353" t="s">
        <v>41</v>
      </c>
      <c r="C353" t="s">
        <v>33</v>
      </c>
      <c r="D353">
        <v>1071.7</v>
      </c>
      <c r="E353">
        <v>0.02</v>
      </c>
      <c r="F353">
        <f t="shared" si="10"/>
        <v>21.434000000000001</v>
      </c>
      <c r="G353">
        <f t="shared" si="11"/>
        <v>1050.2660000000001</v>
      </c>
      <c r="H353">
        <v>9</v>
      </c>
      <c r="I353" s="17">
        <v>45587</v>
      </c>
      <c r="J353" s="17">
        <v>45593</v>
      </c>
      <c r="K353" t="s">
        <v>31</v>
      </c>
      <c r="L353" t="s">
        <v>16</v>
      </c>
      <c r="M353">
        <v>301.10000000000002</v>
      </c>
      <c r="N353" t="s">
        <v>39</v>
      </c>
    </row>
    <row r="354" spans="1:14" ht="14.25" customHeight="1" x14ac:dyDescent="0.3">
      <c r="A354" t="s">
        <v>12388</v>
      </c>
      <c r="B354" t="s">
        <v>19</v>
      </c>
      <c r="C354" t="s">
        <v>33</v>
      </c>
      <c r="D354">
        <v>1073.8599999999999</v>
      </c>
      <c r="E354">
        <v>0.48</v>
      </c>
      <c r="F354">
        <f t="shared" si="10"/>
        <v>515.45279999999991</v>
      </c>
      <c r="G354">
        <f t="shared" si="11"/>
        <v>558.40719999999999</v>
      </c>
      <c r="H354">
        <v>9</v>
      </c>
      <c r="I354" s="17">
        <v>45160</v>
      </c>
      <c r="J354" s="17">
        <v>45161</v>
      </c>
      <c r="K354" t="s">
        <v>31</v>
      </c>
      <c r="L354" t="s">
        <v>16</v>
      </c>
      <c r="M354">
        <v>230.47</v>
      </c>
      <c r="N354" t="s">
        <v>34</v>
      </c>
    </row>
    <row r="355" spans="1:14" ht="14.25" customHeight="1" x14ac:dyDescent="0.3">
      <c r="A355" t="s">
        <v>10920</v>
      </c>
      <c r="B355" t="s">
        <v>13</v>
      </c>
      <c r="C355" t="s">
        <v>26</v>
      </c>
      <c r="D355">
        <v>1074.3499999999999</v>
      </c>
      <c r="E355">
        <v>0.11</v>
      </c>
      <c r="F355">
        <f t="shared" si="10"/>
        <v>118.17849999999999</v>
      </c>
      <c r="G355">
        <f t="shared" si="11"/>
        <v>956.17149999999992</v>
      </c>
      <c r="H355">
        <v>9</v>
      </c>
      <c r="I355" s="17">
        <v>45637</v>
      </c>
      <c r="J355" s="17">
        <v>45640</v>
      </c>
      <c r="K355" t="s">
        <v>31</v>
      </c>
      <c r="L355" t="s">
        <v>27</v>
      </c>
      <c r="M355">
        <v>191.97</v>
      </c>
      <c r="N355" t="s">
        <v>48</v>
      </c>
    </row>
    <row r="356" spans="1:14" ht="14.25" customHeight="1" x14ac:dyDescent="0.3">
      <c r="A356" t="s">
        <v>11631</v>
      </c>
      <c r="B356" t="s">
        <v>19</v>
      </c>
      <c r="C356" t="s">
        <v>36</v>
      </c>
      <c r="D356">
        <v>1076.8699999999999</v>
      </c>
      <c r="E356">
        <v>0.35</v>
      </c>
      <c r="F356">
        <f t="shared" si="10"/>
        <v>376.90449999999993</v>
      </c>
      <c r="G356">
        <f t="shared" si="11"/>
        <v>699.96550000000002</v>
      </c>
      <c r="H356">
        <v>9</v>
      </c>
      <c r="I356" s="17">
        <v>45392</v>
      </c>
      <c r="J356" s="17">
        <v>45394</v>
      </c>
      <c r="K356" t="s">
        <v>31</v>
      </c>
      <c r="L356" t="s">
        <v>27</v>
      </c>
      <c r="M356">
        <v>261.75</v>
      </c>
      <c r="N356" t="s">
        <v>39</v>
      </c>
    </row>
    <row r="357" spans="1:14" ht="14.25" customHeight="1" x14ac:dyDescent="0.3">
      <c r="A357" t="s">
        <v>11926</v>
      </c>
      <c r="B357" t="s">
        <v>19</v>
      </c>
      <c r="C357" t="s">
        <v>33</v>
      </c>
      <c r="D357">
        <v>1077.0899999999999</v>
      </c>
      <c r="E357">
        <v>0.39</v>
      </c>
      <c r="F357">
        <f t="shared" si="10"/>
        <v>420.06509999999997</v>
      </c>
      <c r="G357">
        <f t="shared" si="11"/>
        <v>657.02489999999989</v>
      </c>
      <c r="H357">
        <v>9</v>
      </c>
      <c r="I357" s="17">
        <v>45637</v>
      </c>
      <c r="J357" s="17">
        <v>45644</v>
      </c>
      <c r="K357" t="s">
        <v>15</v>
      </c>
      <c r="L357" t="s">
        <v>16</v>
      </c>
      <c r="M357">
        <v>208.2</v>
      </c>
      <c r="N357" t="s">
        <v>48</v>
      </c>
    </row>
    <row r="358" spans="1:14" ht="14.25" customHeight="1" x14ac:dyDescent="0.3">
      <c r="A358" t="s">
        <v>9842</v>
      </c>
      <c r="B358" t="s">
        <v>25</v>
      </c>
      <c r="C358" t="s">
        <v>26</v>
      </c>
      <c r="D358">
        <v>1081.6400000000001</v>
      </c>
      <c r="E358">
        <v>0.08</v>
      </c>
      <c r="F358">
        <f t="shared" si="10"/>
        <v>86.531200000000013</v>
      </c>
      <c r="G358">
        <f t="shared" si="11"/>
        <v>995.10880000000009</v>
      </c>
      <c r="H358">
        <v>9</v>
      </c>
      <c r="I358" s="17">
        <v>44946</v>
      </c>
      <c r="J358" s="17">
        <v>44952</v>
      </c>
      <c r="K358" t="s">
        <v>15</v>
      </c>
      <c r="L358" t="s">
        <v>22</v>
      </c>
      <c r="M358">
        <v>245.12</v>
      </c>
      <c r="N358" t="s">
        <v>34</v>
      </c>
    </row>
    <row r="359" spans="1:14" ht="14.25" customHeight="1" x14ac:dyDescent="0.3">
      <c r="A359" t="s">
        <v>10907</v>
      </c>
      <c r="B359" t="s">
        <v>19</v>
      </c>
      <c r="C359" t="s">
        <v>14</v>
      </c>
      <c r="D359">
        <v>1082.49</v>
      </c>
      <c r="E359">
        <v>0.2</v>
      </c>
      <c r="F359">
        <f t="shared" si="10"/>
        <v>216.49800000000002</v>
      </c>
      <c r="G359">
        <f t="shared" si="11"/>
        <v>865.99199999999996</v>
      </c>
      <c r="H359">
        <v>9</v>
      </c>
      <c r="I359" s="17">
        <v>45627</v>
      </c>
      <c r="J359" s="17">
        <v>45628</v>
      </c>
      <c r="K359" t="s">
        <v>15</v>
      </c>
      <c r="L359" t="s">
        <v>22</v>
      </c>
      <c r="M359">
        <v>314.54000000000002</v>
      </c>
      <c r="N359" t="s">
        <v>39</v>
      </c>
    </row>
    <row r="360" spans="1:14" ht="14.25" customHeight="1" x14ac:dyDescent="0.3">
      <c r="A360" t="s">
        <v>840</v>
      </c>
      <c r="B360" t="s">
        <v>25</v>
      </c>
      <c r="C360" t="s">
        <v>33</v>
      </c>
      <c r="D360">
        <v>1094.24</v>
      </c>
      <c r="E360">
        <v>0.41</v>
      </c>
      <c r="F360">
        <f t="shared" si="10"/>
        <v>448.63839999999999</v>
      </c>
      <c r="G360">
        <f t="shared" si="11"/>
        <v>645.60159999999996</v>
      </c>
      <c r="H360">
        <v>9</v>
      </c>
      <c r="I360" s="17">
        <v>45496</v>
      </c>
      <c r="J360" s="17">
        <v>45498</v>
      </c>
      <c r="K360" t="s">
        <v>31</v>
      </c>
      <c r="L360" t="s">
        <v>27</v>
      </c>
      <c r="M360">
        <v>89.25</v>
      </c>
      <c r="N360" t="s">
        <v>17</v>
      </c>
    </row>
    <row r="361" spans="1:14" ht="14.25" customHeight="1" x14ac:dyDescent="0.3">
      <c r="A361" t="s">
        <v>76</v>
      </c>
      <c r="B361" t="s">
        <v>19</v>
      </c>
      <c r="C361" t="s">
        <v>14</v>
      </c>
      <c r="D361">
        <v>1097.4100000000001</v>
      </c>
      <c r="E361">
        <v>0.28999999999999998</v>
      </c>
      <c r="F361">
        <f t="shared" si="10"/>
        <v>318.24889999999999</v>
      </c>
      <c r="G361">
        <f t="shared" si="11"/>
        <v>779.16110000000003</v>
      </c>
      <c r="H361">
        <v>9</v>
      </c>
      <c r="I361" s="17">
        <v>45472</v>
      </c>
      <c r="J361" s="17">
        <v>45475</v>
      </c>
      <c r="K361" t="s">
        <v>15</v>
      </c>
      <c r="L361" t="s">
        <v>27</v>
      </c>
      <c r="M361">
        <v>235.05</v>
      </c>
      <c r="N361" t="s">
        <v>34</v>
      </c>
    </row>
    <row r="362" spans="1:14" ht="14.25" customHeight="1" x14ac:dyDescent="0.3">
      <c r="A362" t="s">
        <v>3619</v>
      </c>
      <c r="B362" t="s">
        <v>25</v>
      </c>
      <c r="C362" t="s">
        <v>26</v>
      </c>
      <c r="D362">
        <v>1103.1300000000001</v>
      </c>
      <c r="E362">
        <v>0.39</v>
      </c>
      <c r="F362">
        <f t="shared" si="10"/>
        <v>430.22070000000008</v>
      </c>
      <c r="G362">
        <f t="shared" si="11"/>
        <v>672.90930000000003</v>
      </c>
      <c r="H362">
        <v>9</v>
      </c>
      <c r="I362" s="17">
        <v>45041</v>
      </c>
      <c r="J362" s="17">
        <v>45042</v>
      </c>
      <c r="K362" t="s">
        <v>15</v>
      </c>
      <c r="L362" t="s">
        <v>22</v>
      </c>
      <c r="M362">
        <v>306.5</v>
      </c>
      <c r="N362" t="s">
        <v>34</v>
      </c>
    </row>
    <row r="363" spans="1:14" ht="14.25" customHeight="1" x14ac:dyDescent="0.3">
      <c r="A363" t="s">
        <v>12278</v>
      </c>
      <c r="B363" t="s">
        <v>13</v>
      </c>
      <c r="C363" t="s">
        <v>26</v>
      </c>
      <c r="D363">
        <v>1103.6400000000001</v>
      </c>
      <c r="E363">
        <v>0.02</v>
      </c>
      <c r="F363">
        <f t="shared" si="10"/>
        <v>22.072800000000001</v>
      </c>
      <c r="G363">
        <f t="shared" si="11"/>
        <v>1081.5672000000002</v>
      </c>
      <c r="H363">
        <v>9</v>
      </c>
      <c r="I363" s="17">
        <v>45366</v>
      </c>
      <c r="J363" s="17">
        <v>45371</v>
      </c>
      <c r="K363" t="s">
        <v>21</v>
      </c>
      <c r="L363" t="s">
        <v>27</v>
      </c>
      <c r="M363">
        <v>275.27</v>
      </c>
      <c r="N363" t="s">
        <v>23</v>
      </c>
    </row>
    <row r="364" spans="1:14" ht="14.25" customHeight="1" x14ac:dyDescent="0.3">
      <c r="A364" t="s">
        <v>14923</v>
      </c>
      <c r="B364" t="s">
        <v>13</v>
      </c>
      <c r="C364" t="s">
        <v>36</v>
      </c>
      <c r="D364">
        <v>1104.4000000000001</v>
      </c>
      <c r="E364">
        <v>0.13</v>
      </c>
      <c r="F364">
        <f t="shared" si="10"/>
        <v>143.572</v>
      </c>
      <c r="G364">
        <f t="shared" si="11"/>
        <v>960.82800000000009</v>
      </c>
      <c r="H364">
        <v>9</v>
      </c>
      <c r="I364" s="17">
        <v>44972</v>
      </c>
      <c r="J364" s="17">
        <v>44973</v>
      </c>
      <c r="K364" t="s">
        <v>31</v>
      </c>
      <c r="L364" t="s">
        <v>27</v>
      </c>
      <c r="M364">
        <v>71.989999999999995</v>
      </c>
      <c r="N364" t="s">
        <v>28</v>
      </c>
    </row>
    <row r="365" spans="1:14" ht="14.25" customHeight="1" x14ac:dyDescent="0.3">
      <c r="A365" t="s">
        <v>10577</v>
      </c>
      <c r="B365" t="s">
        <v>19</v>
      </c>
      <c r="C365" t="s">
        <v>20</v>
      </c>
      <c r="D365">
        <v>1106.17</v>
      </c>
      <c r="E365">
        <v>0.04</v>
      </c>
      <c r="F365">
        <f t="shared" si="10"/>
        <v>44.2468</v>
      </c>
      <c r="G365">
        <f t="shared" si="11"/>
        <v>1061.9232000000002</v>
      </c>
      <c r="H365">
        <v>9</v>
      </c>
      <c r="I365" s="17">
        <v>45158</v>
      </c>
      <c r="J365" s="17">
        <v>45161</v>
      </c>
      <c r="K365" t="s">
        <v>15</v>
      </c>
      <c r="L365" t="s">
        <v>16</v>
      </c>
      <c r="M365">
        <v>331.17</v>
      </c>
      <c r="N365" t="s">
        <v>39</v>
      </c>
    </row>
    <row r="366" spans="1:14" ht="14.25" customHeight="1" x14ac:dyDescent="0.3">
      <c r="A366" t="s">
        <v>1317</v>
      </c>
      <c r="B366" t="s">
        <v>13</v>
      </c>
      <c r="C366" t="s">
        <v>14</v>
      </c>
      <c r="D366">
        <v>1106.3</v>
      </c>
      <c r="E366">
        <v>0.18</v>
      </c>
      <c r="F366">
        <f t="shared" si="10"/>
        <v>199.13399999999999</v>
      </c>
      <c r="G366">
        <f t="shared" si="11"/>
        <v>907.16599999999994</v>
      </c>
      <c r="H366">
        <v>9</v>
      </c>
      <c r="I366" s="17">
        <v>45191</v>
      </c>
      <c r="J366" s="17">
        <v>45193</v>
      </c>
      <c r="K366" t="s">
        <v>21</v>
      </c>
      <c r="L366" t="s">
        <v>22</v>
      </c>
      <c r="M366">
        <v>219.54</v>
      </c>
      <c r="N366" t="s">
        <v>17</v>
      </c>
    </row>
    <row r="367" spans="1:14" ht="14.25" customHeight="1" x14ac:dyDescent="0.3">
      <c r="A367" t="s">
        <v>1656</v>
      </c>
      <c r="B367" t="s">
        <v>19</v>
      </c>
      <c r="C367" t="s">
        <v>33</v>
      </c>
      <c r="D367">
        <v>1106.49</v>
      </c>
      <c r="E367">
        <v>0.33</v>
      </c>
      <c r="F367">
        <f t="shared" si="10"/>
        <v>365.14170000000001</v>
      </c>
      <c r="G367">
        <f t="shared" si="11"/>
        <v>741.34829999999999</v>
      </c>
      <c r="H367">
        <v>9</v>
      </c>
      <c r="I367" s="17">
        <v>45616</v>
      </c>
      <c r="J367" s="17">
        <v>45621</v>
      </c>
      <c r="K367" t="s">
        <v>15</v>
      </c>
      <c r="L367" t="s">
        <v>27</v>
      </c>
      <c r="M367">
        <v>255.09</v>
      </c>
      <c r="N367" t="s">
        <v>23</v>
      </c>
    </row>
    <row r="368" spans="1:14" ht="14.25" customHeight="1" x14ac:dyDescent="0.3">
      <c r="A368" t="s">
        <v>6292</v>
      </c>
      <c r="B368" t="s">
        <v>41</v>
      </c>
      <c r="C368" t="s">
        <v>14</v>
      </c>
      <c r="D368">
        <v>1111.6500000000001</v>
      </c>
      <c r="E368">
        <v>0.17</v>
      </c>
      <c r="F368">
        <f t="shared" si="10"/>
        <v>188.98050000000003</v>
      </c>
      <c r="G368">
        <f t="shared" si="11"/>
        <v>922.66950000000008</v>
      </c>
      <c r="H368">
        <v>9</v>
      </c>
      <c r="I368" s="17">
        <v>45513</v>
      </c>
      <c r="J368" s="17">
        <v>45519</v>
      </c>
      <c r="K368" t="s">
        <v>21</v>
      </c>
      <c r="L368" t="s">
        <v>22</v>
      </c>
      <c r="M368">
        <v>327.87</v>
      </c>
      <c r="N368" t="s">
        <v>17</v>
      </c>
    </row>
    <row r="369" spans="1:14" ht="14.25" customHeight="1" x14ac:dyDescent="0.3">
      <c r="A369" t="s">
        <v>2391</v>
      </c>
      <c r="B369" t="s">
        <v>41</v>
      </c>
      <c r="C369" t="s">
        <v>26</v>
      </c>
      <c r="D369">
        <v>1122.1099999999999</v>
      </c>
      <c r="E369">
        <v>0.04</v>
      </c>
      <c r="F369">
        <f t="shared" si="10"/>
        <v>44.884399999999999</v>
      </c>
      <c r="G369">
        <f t="shared" si="11"/>
        <v>1077.2256</v>
      </c>
      <c r="H369">
        <v>9</v>
      </c>
      <c r="I369" s="17">
        <v>45266</v>
      </c>
      <c r="J369" s="17">
        <v>45269</v>
      </c>
      <c r="K369" t="s">
        <v>21</v>
      </c>
      <c r="L369" t="s">
        <v>27</v>
      </c>
      <c r="M369">
        <v>73.33</v>
      </c>
      <c r="N369" t="s">
        <v>28</v>
      </c>
    </row>
    <row r="370" spans="1:14" ht="14.25" customHeight="1" x14ac:dyDescent="0.3">
      <c r="A370" t="s">
        <v>9294</v>
      </c>
      <c r="B370" t="s">
        <v>41</v>
      </c>
      <c r="C370" t="s">
        <v>26</v>
      </c>
      <c r="D370">
        <v>1124.44</v>
      </c>
      <c r="E370">
        <v>0.1</v>
      </c>
      <c r="F370">
        <f t="shared" si="10"/>
        <v>112.44400000000002</v>
      </c>
      <c r="G370">
        <f t="shared" si="11"/>
        <v>1011.9960000000001</v>
      </c>
      <c r="H370">
        <v>9</v>
      </c>
      <c r="I370" s="17">
        <v>45231</v>
      </c>
      <c r="J370" s="17">
        <v>45237</v>
      </c>
      <c r="K370" t="s">
        <v>21</v>
      </c>
      <c r="L370" t="s">
        <v>22</v>
      </c>
      <c r="M370">
        <v>122.39</v>
      </c>
      <c r="N370" t="s">
        <v>48</v>
      </c>
    </row>
    <row r="371" spans="1:14" ht="14.25" customHeight="1" x14ac:dyDescent="0.3">
      <c r="A371" t="s">
        <v>13574</v>
      </c>
      <c r="B371" t="s">
        <v>25</v>
      </c>
      <c r="C371" t="s">
        <v>36</v>
      </c>
      <c r="D371">
        <v>1132.32</v>
      </c>
      <c r="E371">
        <v>0</v>
      </c>
      <c r="F371">
        <f t="shared" si="10"/>
        <v>0</v>
      </c>
      <c r="G371">
        <f t="shared" si="11"/>
        <v>1132.32</v>
      </c>
      <c r="H371">
        <v>9</v>
      </c>
      <c r="I371" s="17">
        <v>44981</v>
      </c>
      <c r="J371" s="17">
        <v>44982</v>
      </c>
      <c r="K371" t="s">
        <v>31</v>
      </c>
      <c r="L371" t="s">
        <v>22</v>
      </c>
      <c r="M371">
        <v>196.11</v>
      </c>
      <c r="N371" t="s">
        <v>17</v>
      </c>
    </row>
    <row r="372" spans="1:14" ht="14.25" customHeight="1" x14ac:dyDescent="0.3">
      <c r="A372" t="s">
        <v>5271</v>
      </c>
      <c r="B372" t="s">
        <v>19</v>
      </c>
      <c r="C372" t="s">
        <v>14</v>
      </c>
      <c r="D372">
        <v>1136.21</v>
      </c>
      <c r="E372">
        <v>0.26</v>
      </c>
      <c r="F372">
        <f t="shared" si="10"/>
        <v>295.41460000000001</v>
      </c>
      <c r="G372">
        <f t="shared" si="11"/>
        <v>840.79539999999997</v>
      </c>
      <c r="H372">
        <v>9</v>
      </c>
      <c r="I372" s="17">
        <v>45314</v>
      </c>
      <c r="J372" s="17">
        <v>45321</v>
      </c>
      <c r="K372" t="s">
        <v>21</v>
      </c>
      <c r="L372" t="s">
        <v>22</v>
      </c>
      <c r="M372">
        <v>130.43</v>
      </c>
      <c r="N372" t="s">
        <v>34</v>
      </c>
    </row>
    <row r="373" spans="1:14" ht="14.25" customHeight="1" x14ac:dyDescent="0.3">
      <c r="A373" t="s">
        <v>15270</v>
      </c>
      <c r="B373" t="s">
        <v>13</v>
      </c>
      <c r="C373" t="s">
        <v>14</v>
      </c>
      <c r="D373">
        <v>1138.99</v>
      </c>
      <c r="E373">
        <v>0.46</v>
      </c>
      <c r="F373">
        <f t="shared" si="10"/>
        <v>523.93540000000007</v>
      </c>
      <c r="G373">
        <f t="shared" si="11"/>
        <v>615.05459999999994</v>
      </c>
      <c r="H373">
        <v>9</v>
      </c>
      <c r="I373" s="17">
        <v>45482</v>
      </c>
      <c r="J373" s="17">
        <v>45484</v>
      </c>
      <c r="K373" t="s">
        <v>31</v>
      </c>
      <c r="L373" t="s">
        <v>16</v>
      </c>
      <c r="M373">
        <v>233.6</v>
      </c>
      <c r="N373" t="s">
        <v>34</v>
      </c>
    </row>
    <row r="374" spans="1:14" ht="14.25" customHeight="1" x14ac:dyDescent="0.3">
      <c r="A374" t="s">
        <v>10711</v>
      </c>
      <c r="B374" t="s">
        <v>25</v>
      </c>
      <c r="C374" t="s">
        <v>14</v>
      </c>
      <c r="D374">
        <v>1141.77</v>
      </c>
      <c r="E374">
        <v>0.45</v>
      </c>
      <c r="F374">
        <f t="shared" si="10"/>
        <v>513.79650000000004</v>
      </c>
      <c r="G374">
        <f t="shared" si="11"/>
        <v>627.97349999999994</v>
      </c>
      <c r="H374">
        <v>9</v>
      </c>
      <c r="I374" s="17">
        <v>45463</v>
      </c>
      <c r="J374" s="17">
        <v>45465</v>
      </c>
      <c r="K374" t="s">
        <v>31</v>
      </c>
      <c r="L374" t="s">
        <v>16</v>
      </c>
      <c r="M374">
        <v>337.48</v>
      </c>
      <c r="N374" t="s">
        <v>48</v>
      </c>
    </row>
    <row r="375" spans="1:14" ht="14.25" customHeight="1" x14ac:dyDescent="0.3">
      <c r="A375" t="s">
        <v>4771</v>
      </c>
      <c r="B375" t="s">
        <v>13</v>
      </c>
      <c r="C375" t="s">
        <v>14</v>
      </c>
      <c r="D375">
        <v>1143.5999999999999</v>
      </c>
      <c r="E375">
        <v>0.34</v>
      </c>
      <c r="F375">
        <f t="shared" si="10"/>
        <v>388.82400000000001</v>
      </c>
      <c r="G375">
        <f t="shared" si="11"/>
        <v>754.77599999999984</v>
      </c>
      <c r="H375">
        <v>9</v>
      </c>
      <c r="I375" s="17">
        <v>45188</v>
      </c>
      <c r="J375" s="17">
        <v>45195</v>
      </c>
      <c r="K375" t="s">
        <v>21</v>
      </c>
      <c r="L375" t="s">
        <v>16</v>
      </c>
      <c r="M375">
        <v>126.17</v>
      </c>
      <c r="N375" t="s">
        <v>17</v>
      </c>
    </row>
    <row r="376" spans="1:14" ht="14.25" customHeight="1" x14ac:dyDescent="0.3">
      <c r="A376" t="s">
        <v>12492</v>
      </c>
      <c r="B376" t="s">
        <v>25</v>
      </c>
      <c r="C376" t="s">
        <v>14</v>
      </c>
      <c r="D376">
        <v>1145.1099999999999</v>
      </c>
      <c r="E376">
        <v>0.15</v>
      </c>
      <c r="F376">
        <f t="shared" si="10"/>
        <v>171.76649999999998</v>
      </c>
      <c r="G376">
        <f t="shared" si="11"/>
        <v>973.34349999999995</v>
      </c>
      <c r="H376">
        <v>9</v>
      </c>
      <c r="I376" s="17">
        <v>45347</v>
      </c>
      <c r="J376" s="17">
        <v>45350</v>
      </c>
      <c r="K376" t="s">
        <v>15</v>
      </c>
      <c r="L376" t="s">
        <v>27</v>
      </c>
      <c r="M376">
        <v>118.56</v>
      </c>
      <c r="N376" t="s">
        <v>28</v>
      </c>
    </row>
    <row r="377" spans="1:14" ht="14.25" customHeight="1" x14ac:dyDescent="0.3">
      <c r="A377" t="s">
        <v>14805</v>
      </c>
      <c r="B377" t="s">
        <v>25</v>
      </c>
      <c r="C377" t="s">
        <v>20</v>
      </c>
      <c r="D377">
        <v>1147.76</v>
      </c>
      <c r="E377">
        <v>0.28000000000000003</v>
      </c>
      <c r="F377">
        <f t="shared" si="10"/>
        <v>321.37280000000004</v>
      </c>
      <c r="G377">
        <f t="shared" si="11"/>
        <v>826.38719999999989</v>
      </c>
      <c r="H377">
        <v>9</v>
      </c>
      <c r="I377" s="17">
        <v>45210</v>
      </c>
      <c r="J377" s="17">
        <v>45217</v>
      </c>
      <c r="K377" t="s">
        <v>21</v>
      </c>
      <c r="L377" t="s">
        <v>16</v>
      </c>
      <c r="M377">
        <v>89</v>
      </c>
      <c r="N377" t="s">
        <v>48</v>
      </c>
    </row>
    <row r="378" spans="1:14" ht="14.25" customHeight="1" x14ac:dyDescent="0.3">
      <c r="A378" t="s">
        <v>12319</v>
      </c>
      <c r="B378" t="s">
        <v>25</v>
      </c>
      <c r="C378" t="s">
        <v>26</v>
      </c>
      <c r="D378">
        <v>1151.5899999999999</v>
      </c>
      <c r="E378">
        <v>0.36</v>
      </c>
      <c r="F378">
        <f t="shared" si="10"/>
        <v>414.57239999999996</v>
      </c>
      <c r="G378">
        <f t="shared" si="11"/>
        <v>737.0175999999999</v>
      </c>
      <c r="H378">
        <v>9</v>
      </c>
      <c r="I378" s="17">
        <v>45494</v>
      </c>
      <c r="J378" s="17">
        <v>45496</v>
      </c>
      <c r="K378" t="s">
        <v>31</v>
      </c>
      <c r="L378" t="s">
        <v>22</v>
      </c>
      <c r="M378">
        <v>72.27</v>
      </c>
      <c r="N378" t="s">
        <v>48</v>
      </c>
    </row>
    <row r="379" spans="1:14" ht="14.25" customHeight="1" x14ac:dyDescent="0.3">
      <c r="A379" t="s">
        <v>6015</v>
      </c>
      <c r="B379" t="s">
        <v>19</v>
      </c>
      <c r="C379" t="s">
        <v>26</v>
      </c>
      <c r="D379">
        <v>1152.8900000000001</v>
      </c>
      <c r="E379">
        <v>0.17</v>
      </c>
      <c r="F379">
        <f t="shared" si="10"/>
        <v>195.99130000000002</v>
      </c>
      <c r="G379">
        <f t="shared" si="11"/>
        <v>956.89870000000008</v>
      </c>
      <c r="H379">
        <v>9</v>
      </c>
      <c r="I379" s="17">
        <v>45551</v>
      </c>
      <c r="J379" s="17">
        <v>45554</v>
      </c>
      <c r="K379" t="s">
        <v>31</v>
      </c>
      <c r="L379" t="s">
        <v>22</v>
      </c>
      <c r="M379">
        <v>282.60000000000002</v>
      </c>
      <c r="N379" t="s">
        <v>39</v>
      </c>
    </row>
    <row r="380" spans="1:14" ht="14.25" customHeight="1" x14ac:dyDescent="0.3">
      <c r="A380" t="s">
        <v>11313</v>
      </c>
      <c r="B380" t="s">
        <v>41</v>
      </c>
      <c r="C380" t="s">
        <v>26</v>
      </c>
      <c r="D380">
        <v>1153.42</v>
      </c>
      <c r="E380">
        <v>0.28999999999999998</v>
      </c>
      <c r="F380">
        <f t="shared" si="10"/>
        <v>334.49180000000001</v>
      </c>
      <c r="G380">
        <f t="shared" si="11"/>
        <v>818.92820000000006</v>
      </c>
      <c r="H380">
        <v>9</v>
      </c>
      <c r="I380" s="17">
        <v>45319</v>
      </c>
      <c r="J380" s="17">
        <v>45323</v>
      </c>
      <c r="K380" t="s">
        <v>31</v>
      </c>
      <c r="L380" t="s">
        <v>22</v>
      </c>
      <c r="M380">
        <v>218.32</v>
      </c>
      <c r="N380" t="s">
        <v>48</v>
      </c>
    </row>
    <row r="381" spans="1:14" ht="14.25" customHeight="1" x14ac:dyDescent="0.3">
      <c r="A381" t="s">
        <v>10948</v>
      </c>
      <c r="B381" t="s">
        <v>41</v>
      </c>
      <c r="C381" t="s">
        <v>14</v>
      </c>
      <c r="D381">
        <v>1154.24</v>
      </c>
      <c r="E381">
        <v>0.19</v>
      </c>
      <c r="F381">
        <f t="shared" si="10"/>
        <v>219.3056</v>
      </c>
      <c r="G381">
        <f t="shared" si="11"/>
        <v>934.93439999999998</v>
      </c>
      <c r="H381">
        <v>9</v>
      </c>
      <c r="I381" s="17">
        <v>45229</v>
      </c>
      <c r="J381" s="17">
        <v>45231</v>
      </c>
      <c r="K381" t="s">
        <v>31</v>
      </c>
      <c r="L381" t="s">
        <v>16</v>
      </c>
      <c r="M381">
        <v>65.34</v>
      </c>
      <c r="N381" t="s">
        <v>48</v>
      </c>
    </row>
    <row r="382" spans="1:14" ht="14.25" customHeight="1" x14ac:dyDescent="0.3">
      <c r="A382" t="s">
        <v>9090</v>
      </c>
      <c r="B382" t="s">
        <v>41</v>
      </c>
      <c r="C382" t="s">
        <v>33</v>
      </c>
      <c r="D382">
        <v>1156.97</v>
      </c>
      <c r="E382">
        <v>0.28000000000000003</v>
      </c>
      <c r="F382">
        <f t="shared" si="10"/>
        <v>323.95160000000004</v>
      </c>
      <c r="G382">
        <f t="shared" si="11"/>
        <v>833.01839999999993</v>
      </c>
      <c r="H382">
        <v>9</v>
      </c>
      <c r="I382" s="17">
        <v>45138</v>
      </c>
      <c r="J382" s="17">
        <v>45139</v>
      </c>
      <c r="K382" t="s">
        <v>21</v>
      </c>
      <c r="L382" t="s">
        <v>16</v>
      </c>
      <c r="M382">
        <v>275.73</v>
      </c>
      <c r="N382" t="s">
        <v>23</v>
      </c>
    </row>
    <row r="383" spans="1:14" ht="14.25" customHeight="1" x14ac:dyDescent="0.3">
      <c r="A383" t="s">
        <v>11550</v>
      </c>
      <c r="B383" t="s">
        <v>19</v>
      </c>
      <c r="C383" t="s">
        <v>14</v>
      </c>
      <c r="D383">
        <v>1160.31</v>
      </c>
      <c r="E383">
        <v>0.16</v>
      </c>
      <c r="F383">
        <f t="shared" si="10"/>
        <v>185.64959999999999</v>
      </c>
      <c r="G383">
        <f t="shared" si="11"/>
        <v>974.66039999999998</v>
      </c>
      <c r="H383">
        <v>9</v>
      </c>
      <c r="I383" s="17">
        <v>44948</v>
      </c>
      <c r="J383" s="17">
        <v>44950</v>
      </c>
      <c r="K383" t="s">
        <v>31</v>
      </c>
      <c r="L383" t="s">
        <v>27</v>
      </c>
      <c r="M383">
        <v>82.62</v>
      </c>
      <c r="N383" t="s">
        <v>17</v>
      </c>
    </row>
    <row r="384" spans="1:14" ht="14.25" customHeight="1" x14ac:dyDescent="0.3">
      <c r="A384" t="s">
        <v>7480</v>
      </c>
      <c r="B384" t="s">
        <v>19</v>
      </c>
      <c r="C384" t="s">
        <v>33</v>
      </c>
      <c r="D384">
        <v>1165.96</v>
      </c>
      <c r="E384">
        <v>0.08</v>
      </c>
      <c r="F384">
        <f t="shared" si="10"/>
        <v>93.276800000000009</v>
      </c>
      <c r="G384">
        <f t="shared" si="11"/>
        <v>1072.6831999999999</v>
      </c>
      <c r="H384">
        <v>9</v>
      </c>
      <c r="I384" s="17">
        <v>45184</v>
      </c>
      <c r="J384" s="17">
        <v>45188</v>
      </c>
      <c r="K384" t="s">
        <v>31</v>
      </c>
      <c r="L384" t="s">
        <v>27</v>
      </c>
      <c r="M384">
        <v>345.38</v>
      </c>
      <c r="N384" t="s">
        <v>28</v>
      </c>
    </row>
    <row r="385" spans="1:14" ht="14.25" customHeight="1" x14ac:dyDescent="0.3">
      <c r="A385" t="s">
        <v>5155</v>
      </c>
      <c r="B385" t="s">
        <v>19</v>
      </c>
      <c r="C385" t="s">
        <v>26</v>
      </c>
      <c r="D385">
        <v>1166.1600000000001</v>
      </c>
      <c r="E385">
        <v>0.4</v>
      </c>
      <c r="F385">
        <f t="shared" si="10"/>
        <v>466.46400000000006</v>
      </c>
      <c r="G385">
        <f t="shared" si="11"/>
        <v>699.69600000000003</v>
      </c>
      <c r="H385">
        <v>9</v>
      </c>
      <c r="I385" s="17">
        <v>45390</v>
      </c>
      <c r="J385" s="17">
        <v>45393</v>
      </c>
      <c r="K385" t="s">
        <v>21</v>
      </c>
      <c r="L385" t="s">
        <v>22</v>
      </c>
      <c r="M385">
        <v>213.95</v>
      </c>
      <c r="N385" t="s">
        <v>28</v>
      </c>
    </row>
    <row r="386" spans="1:14" ht="14.25" customHeight="1" x14ac:dyDescent="0.3">
      <c r="A386" t="s">
        <v>7193</v>
      </c>
      <c r="B386" t="s">
        <v>19</v>
      </c>
      <c r="C386" t="s">
        <v>20</v>
      </c>
      <c r="D386">
        <v>1166.3</v>
      </c>
      <c r="E386">
        <v>0.14000000000000001</v>
      </c>
      <c r="F386">
        <f t="shared" ref="F386:F449" si="12">D386*E386</f>
        <v>163.28200000000001</v>
      </c>
      <c r="G386">
        <f t="shared" ref="G386:G449" si="13">D386-F386</f>
        <v>1003.0179999999999</v>
      </c>
      <c r="H386">
        <v>9</v>
      </c>
      <c r="I386" s="17">
        <v>45039</v>
      </c>
      <c r="J386" s="17">
        <v>45042</v>
      </c>
      <c r="K386" t="s">
        <v>15</v>
      </c>
      <c r="L386" t="s">
        <v>22</v>
      </c>
      <c r="M386">
        <v>322.77999999999997</v>
      </c>
      <c r="N386" t="s">
        <v>39</v>
      </c>
    </row>
    <row r="387" spans="1:14" ht="14.25" customHeight="1" x14ac:dyDescent="0.3">
      <c r="A387" t="s">
        <v>11623</v>
      </c>
      <c r="B387" t="s">
        <v>19</v>
      </c>
      <c r="C387" t="s">
        <v>33</v>
      </c>
      <c r="D387">
        <v>1167.3399999999999</v>
      </c>
      <c r="E387">
        <v>0.25</v>
      </c>
      <c r="F387">
        <f t="shared" si="12"/>
        <v>291.83499999999998</v>
      </c>
      <c r="G387">
        <f t="shared" si="13"/>
        <v>875.50499999999988</v>
      </c>
      <c r="H387">
        <v>9</v>
      </c>
      <c r="I387" s="17">
        <v>45296</v>
      </c>
      <c r="J387" s="17">
        <v>45302</v>
      </c>
      <c r="K387" t="s">
        <v>15</v>
      </c>
      <c r="L387" t="s">
        <v>22</v>
      </c>
      <c r="M387">
        <v>284.82</v>
      </c>
      <c r="N387" t="s">
        <v>39</v>
      </c>
    </row>
    <row r="388" spans="1:14" ht="14.25" customHeight="1" x14ac:dyDescent="0.3">
      <c r="A388" t="s">
        <v>7517</v>
      </c>
      <c r="B388" t="s">
        <v>41</v>
      </c>
      <c r="C388" t="s">
        <v>33</v>
      </c>
      <c r="D388">
        <v>1167.94</v>
      </c>
      <c r="E388">
        <v>7.0000000000000007E-2</v>
      </c>
      <c r="F388">
        <f t="shared" si="12"/>
        <v>81.755800000000008</v>
      </c>
      <c r="G388">
        <f t="shared" si="13"/>
        <v>1086.1842000000001</v>
      </c>
      <c r="H388">
        <v>9</v>
      </c>
      <c r="I388" s="17">
        <v>45498</v>
      </c>
      <c r="J388" s="17">
        <v>45505</v>
      </c>
      <c r="K388" t="s">
        <v>21</v>
      </c>
      <c r="L388" t="s">
        <v>27</v>
      </c>
      <c r="M388">
        <v>85.96</v>
      </c>
      <c r="N388" t="s">
        <v>28</v>
      </c>
    </row>
    <row r="389" spans="1:14" ht="14.25" customHeight="1" x14ac:dyDescent="0.3">
      <c r="A389" t="s">
        <v>6976</v>
      </c>
      <c r="B389" t="s">
        <v>25</v>
      </c>
      <c r="C389" t="s">
        <v>36</v>
      </c>
      <c r="D389">
        <v>1168.07</v>
      </c>
      <c r="E389">
        <v>0.39</v>
      </c>
      <c r="F389">
        <f t="shared" si="12"/>
        <v>455.54730000000001</v>
      </c>
      <c r="G389">
        <f t="shared" si="13"/>
        <v>712.52269999999999</v>
      </c>
      <c r="H389">
        <v>9</v>
      </c>
      <c r="I389" s="17">
        <v>45358</v>
      </c>
      <c r="J389" s="17">
        <v>45361</v>
      </c>
      <c r="K389" t="s">
        <v>15</v>
      </c>
      <c r="L389" t="s">
        <v>22</v>
      </c>
      <c r="M389">
        <v>326.49</v>
      </c>
      <c r="N389" t="s">
        <v>48</v>
      </c>
    </row>
    <row r="390" spans="1:14" ht="14.25" customHeight="1" x14ac:dyDescent="0.3">
      <c r="A390" t="s">
        <v>8894</v>
      </c>
      <c r="B390" t="s">
        <v>41</v>
      </c>
      <c r="C390" t="s">
        <v>36</v>
      </c>
      <c r="D390">
        <v>1169.56</v>
      </c>
      <c r="E390">
        <v>0.15</v>
      </c>
      <c r="F390">
        <f t="shared" si="12"/>
        <v>175.434</v>
      </c>
      <c r="G390">
        <f t="shared" si="13"/>
        <v>994.12599999999998</v>
      </c>
      <c r="H390">
        <v>9</v>
      </c>
      <c r="I390" s="17">
        <v>45450</v>
      </c>
      <c r="J390" s="17">
        <v>45456</v>
      </c>
      <c r="K390" t="s">
        <v>21</v>
      </c>
      <c r="L390" t="s">
        <v>27</v>
      </c>
      <c r="M390">
        <v>339.76</v>
      </c>
      <c r="N390" t="s">
        <v>39</v>
      </c>
    </row>
    <row r="391" spans="1:14" ht="14.25" customHeight="1" x14ac:dyDescent="0.3">
      <c r="A391" t="s">
        <v>3085</v>
      </c>
      <c r="B391" t="s">
        <v>19</v>
      </c>
      <c r="C391" t="s">
        <v>14</v>
      </c>
      <c r="D391">
        <v>1170.07</v>
      </c>
      <c r="E391">
        <v>0.25</v>
      </c>
      <c r="F391">
        <f t="shared" si="12"/>
        <v>292.51749999999998</v>
      </c>
      <c r="G391">
        <f t="shared" si="13"/>
        <v>877.55250000000001</v>
      </c>
      <c r="H391">
        <v>9</v>
      </c>
      <c r="I391" s="17">
        <v>45131</v>
      </c>
      <c r="J391" s="17">
        <v>45135</v>
      </c>
      <c r="K391" t="s">
        <v>21</v>
      </c>
      <c r="L391" t="s">
        <v>27</v>
      </c>
      <c r="M391">
        <v>107.08</v>
      </c>
      <c r="N391" t="s">
        <v>39</v>
      </c>
    </row>
    <row r="392" spans="1:14" ht="14.25" customHeight="1" x14ac:dyDescent="0.3">
      <c r="A392" t="s">
        <v>77</v>
      </c>
      <c r="B392" t="s">
        <v>19</v>
      </c>
      <c r="C392" t="s">
        <v>26</v>
      </c>
      <c r="D392">
        <v>1171.48</v>
      </c>
      <c r="E392">
        <v>0.28000000000000003</v>
      </c>
      <c r="F392">
        <f t="shared" si="12"/>
        <v>328.01440000000002</v>
      </c>
      <c r="G392">
        <f t="shared" si="13"/>
        <v>843.46559999999999</v>
      </c>
      <c r="H392">
        <v>9</v>
      </c>
      <c r="I392" s="17">
        <v>45063</v>
      </c>
      <c r="J392" s="17">
        <v>45065</v>
      </c>
      <c r="K392" t="s">
        <v>21</v>
      </c>
      <c r="L392" t="s">
        <v>22</v>
      </c>
      <c r="M392">
        <v>129.80000000000001</v>
      </c>
      <c r="N392" t="s">
        <v>48</v>
      </c>
    </row>
    <row r="393" spans="1:14" ht="14.25" customHeight="1" x14ac:dyDescent="0.3">
      <c r="A393" t="s">
        <v>13333</v>
      </c>
      <c r="B393" t="s">
        <v>13</v>
      </c>
      <c r="C393" t="s">
        <v>20</v>
      </c>
      <c r="D393">
        <v>1177.0899999999999</v>
      </c>
      <c r="E393">
        <v>0.01</v>
      </c>
      <c r="F393">
        <f t="shared" si="12"/>
        <v>11.770899999999999</v>
      </c>
      <c r="G393">
        <f t="shared" si="13"/>
        <v>1165.3190999999999</v>
      </c>
      <c r="H393">
        <v>9</v>
      </c>
      <c r="I393" s="17">
        <v>45424</v>
      </c>
      <c r="J393" s="17">
        <v>45429</v>
      </c>
      <c r="K393" t="s">
        <v>21</v>
      </c>
      <c r="L393" t="s">
        <v>22</v>
      </c>
      <c r="M393">
        <v>316.67</v>
      </c>
      <c r="N393" t="s">
        <v>34</v>
      </c>
    </row>
    <row r="394" spans="1:14" ht="14.25" customHeight="1" x14ac:dyDescent="0.3">
      <c r="A394" t="s">
        <v>1456</v>
      </c>
      <c r="B394" t="s">
        <v>13</v>
      </c>
      <c r="C394" t="s">
        <v>14</v>
      </c>
      <c r="D394">
        <v>1179.3</v>
      </c>
      <c r="E394">
        <v>0.02</v>
      </c>
      <c r="F394">
        <f t="shared" si="12"/>
        <v>23.585999999999999</v>
      </c>
      <c r="G394">
        <f t="shared" si="13"/>
        <v>1155.7139999999999</v>
      </c>
      <c r="H394">
        <v>9</v>
      </c>
      <c r="I394" s="17">
        <v>45249</v>
      </c>
      <c r="J394" s="17">
        <v>45254</v>
      </c>
      <c r="K394" t="s">
        <v>31</v>
      </c>
      <c r="L394" t="s">
        <v>27</v>
      </c>
      <c r="M394">
        <v>244.3</v>
      </c>
      <c r="N394" t="s">
        <v>17</v>
      </c>
    </row>
    <row r="395" spans="1:14" ht="14.25" customHeight="1" x14ac:dyDescent="0.3">
      <c r="A395" t="s">
        <v>12964</v>
      </c>
      <c r="B395" t="s">
        <v>25</v>
      </c>
      <c r="C395" t="s">
        <v>14</v>
      </c>
      <c r="D395">
        <v>1184.03</v>
      </c>
      <c r="E395">
        <v>0.4</v>
      </c>
      <c r="F395">
        <f t="shared" si="12"/>
        <v>473.61200000000002</v>
      </c>
      <c r="G395">
        <f t="shared" si="13"/>
        <v>710.41799999999989</v>
      </c>
      <c r="H395">
        <v>9</v>
      </c>
      <c r="I395" s="17">
        <v>44979</v>
      </c>
      <c r="J395" s="17">
        <v>44982</v>
      </c>
      <c r="K395" t="s">
        <v>31</v>
      </c>
      <c r="L395" t="s">
        <v>27</v>
      </c>
      <c r="M395">
        <v>191.87</v>
      </c>
      <c r="N395" t="s">
        <v>23</v>
      </c>
    </row>
    <row r="396" spans="1:14" ht="14.25" customHeight="1" x14ac:dyDescent="0.3">
      <c r="A396" t="s">
        <v>14663</v>
      </c>
      <c r="B396" t="s">
        <v>25</v>
      </c>
      <c r="C396" t="s">
        <v>33</v>
      </c>
      <c r="D396">
        <v>1184.97</v>
      </c>
      <c r="E396">
        <v>0.46</v>
      </c>
      <c r="F396">
        <f t="shared" si="12"/>
        <v>545.08620000000008</v>
      </c>
      <c r="G396">
        <f t="shared" si="13"/>
        <v>639.88379999999995</v>
      </c>
      <c r="H396">
        <v>9</v>
      </c>
      <c r="I396" s="17">
        <v>45002</v>
      </c>
      <c r="J396" s="17">
        <v>45006</v>
      </c>
      <c r="K396" t="s">
        <v>21</v>
      </c>
      <c r="L396" t="s">
        <v>22</v>
      </c>
      <c r="M396">
        <v>203.85</v>
      </c>
      <c r="N396" t="s">
        <v>28</v>
      </c>
    </row>
    <row r="397" spans="1:14" ht="14.25" customHeight="1" x14ac:dyDescent="0.3">
      <c r="A397" t="s">
        <v>6596</v>
      </c>
      <c r="B397" t="s">
        <v>13</v>
      </c>
      <c r="C397" t="s">
        <v>33</v>
      </c>
      <c r="D397">
        <v>1188.6500000000001</v>
      </c>
      <c r="E397">
        <v>0.1</v>
      </c>
      <c r="F397">
        <f t="shared" si="12"/>
        <v>118.86500000000001</v>
      </c>
      <c r="G397">
        <f t="shared" si="13"/>
        <v>1069.7850000000001</v>
      </c>
      <c r="H397">
        <v>9</v>
      </c>
      <c r="I397" s="17">
        <v>45092</v>
      </c>
      <c r="J397" s="17">
        <v>45097</v>
      </c>
      <c r="K397" t="s">
        <v>15</v>
      </c>
      <c r="L397" t="s">
        <v>27</v>
      </c>
      <c r="M397">
        <v>177.44</v>
      </c>
      <c r="N397" t="s">
        <v>28</v>
      </c>
    </row>
    <row r="398" spans="1:14" ht="14.25" customHeight="1" x14ac:dyDescent="0.3">
      <c r="A398" t="s">
        <v>1839</v>
      </c>
      <c r="B398" t="s">
        <v>19</v>
      </c>
      <c r="C398" t="s">
        <v>36</v>
      </c>
      <c r="D398">
        <v>1188.73</v>
      </c>
      <c r="E398">
        <v>0.17</v>
      </c>
      <c r="F398">
        <f t="shared" si="12"/>
        <v>202.08410000000001</v>
      </c>
      <c r="G398">
        <f t="shared" si="13"/>
        <v>986.64589999999998</v>
      </c>
      <c r="H398">
        <v>9</v>
      </c>
      <c r="I398" s="17">
        <v>45147</v>
      </c>
      <c r="J398" s="17">
        <v>45149</v>
      </c>
      <c r="K398" t="s">
        <v>15</v>
      </c>
      <c r="L398" t="s">
        <v>22</v>
      </c>
      <c r="M398">
        <v>291.82</v>
      </c>
      <c r="N398" t="s">
        <v>34</v>
      </c>
    </row>
    <row r="399" spans="1:14" ht="14.25" customHeight="1" x14ac:dyDescent="0.3">
      <c r="A399" t="s">
        <v>7932</v>
      </c>
      <c r="B399" t="s">
        <v>13</v>
      </c>
      <c r="C399" t="s">
        <v>36</v>
      </c>
      <c r="D399">
        <v>1192.49</v>
      </c>
      <c r="E399">
        <v>0.11</v>
      </c>
      <c r="F399">
        <f t="shared" si="12"/>
        <v>131.1739</v>
      </c>
      <c r="G399">
        <f t="shared" si="13"/>
        <v>1061.3161</v>
      </c>
      <c r="H399">
        <v>9</v>
      </c>
      <c r="I399" s="17">
        <v>45439</v>
      </c>
      <c r="J399" s="17">
        <v>45445</v>
      </c>
      <c r="K399" t="s">
        <v>15</v>
      </c>
      <c r="L399" t="s">
        <v>16</v>
      </c>
      <c r="M399">
        <v>180.27</v>
      </c>
      <c r="N399" t="s">
        <v>48</v>
      </c>
    </row>
    <row r="400" spans="1:14" ht="14.25" customHeight="1" x14ac:dyDescent="0.3">
      <c r="A400" t="s">
        <v>870</v>
      </c>
      <c r="B400" t="s">
        <v>25</v>
      </c>
      <c r="C400" t="s">
        <v>14</v>
      </c>
      <c r="D400">
        <v>1192.6300000000001</v>
      </c>
      <c r="E400">
        <v>0.28999999999999998</v>
      </c>
      <c r="F400">
        <f t="shared" si="12"/>
        <v>345.86270000000002</v>
      </c>
      <c r="G400">
        <f t="shared" si="13"/>
        <v>846.76730000000009</v>
      </c>
      <c r="H400">
        <v>9</v>
      </c>
      <c r="I400" s="17">
        <v>45361</v>
      </c>
      <c r="J400" s="17">
        <v>45365</v>
      </c>
      <c r="K400" t="s">
        <v>21</v>
      </c>
      <c r="L400" t="s">
        <v>22</v>
      </c>
      <c r="M400">
        <v>250.55</v>
      </c>
      <c r="N400" t="s">
        <v>34</v>
      </c>
    </row>
    <row r="401" spans="1:14" ht="14.25" customHeight="1" x14ac:dyDescent="0.3">
      <c r="A401" t="s">
        <v>3279</v>
      </c>
      <c r="B401" t="s">
        <v>19</v>
      </c>
      <c r="C401" t="s">
        <v>26</v>
      </c>
      <c r="D401">
        <v>1196.0899999999999</v>
      </c>
      <c r="E401">
        <v>0.25</v>
      </c>
      <c r="F401">
        <f t="shared" si="12"/>
        <v>299.02249999999998</v>
      </c>
      <c r="G401">
        <f t="shared" si="13"/>
        <v>897.06749999999988</v>
      </c>
      <c r="H401">
        <v>9</v>
      </c>
      <c r="I401" s="17">
        <v>45140</v>
      </c>
      <c r="J401" s="17">
        <v>45141</v>
      </c>
      <c r="K401" t="s">
        <v>15</v>
      </c>
      <c r="L401" t="s">
        <v>22</v>
      </c>
      <c r="M401">
        <v>91.02</v>
      </c>
      <c r="N401" t="s">
        <v>17</v>
      </c>
    </row>
    <row r="402" spans="1:14" ht="14.25" customHeight="1" x14ac:dyDescent="0.3">
      <c r="A402" t="s">
        <v>6158</v>
      </c>
      <c r="B402" t="s">
        <v>13</v>
      </c>
      <c r="C402" t="s">
        <v>20</v>
      </c>
      <c r="D402">
        <v>1212.02</v>
      </c>
      <c r="E402">
        <v>0.43</v>
      </c>
      <c r="F402">
        <f t="shared" si="12"/>
        <v>521.16859999999997</v>
      </c>
      <c r="G402">
        <f t="shared" si="13"/>
        <v>690.85140000000001</v>
      </c>
      <c r="H402">
        <v>9</v>
      </c>
      <c r="I402" s="17">
        <v>45632</v>
      </c>
      <c r="J402" s="17">
        <v>45635</v>
      </c>
      <c r="K402" t="s">
        <v>21</v>
      </c>
      <c r="L402" t="s">
        <v>22</v>
      </c>
      <c r="M402">
        <v>114.59</v>
      </c>
      <c r="N402" t="s">
        <v>23</v>
      </c>
    </row>
    <row r="403" spans="1:14" ht="14.25" customHeight="1" x14ac:dyDescent="0.3">
      <c r="A403" t="s">
        <v>14372</v>
      </c>
      <c r="B403" t="s">
        <v>25</v>
      </c>
      <c r="C403" t="s">
        <v>14</v>
      </c>
      <c r="D403">
        <v>1212.49</v>
      </c>
      <c r="E403">
        <v>0.39</v>
      </c>
      <c r="F403">
        <f t="shared" si="12"/>
        <v>472.87110000000001</v>
      </c>
      <c r="G403">
        <f t="shared" si="13"/>
        <v>739.61889999999994</v>
      </c>
      <c r="H403">
        <v>9</v>
      </c>
      <c r="I403" s="17">
        <v>45535</v>
      </c>
      <c r="J403" s="17">
        <v>45541</v>
      </c>
      <c r="K403" t="s">
        <v>21</v>
      </c>
      <c r="L403" t="s">
        <v>16</v>
      </c>
      <c r="M403">
        <v>132.4</v>
      </c>
      <c r="N403" t="s">
        <v>28</v>
      </c>
    </row>
    <row r="404" spans="1:14" ht="14.25" customHeight="1" x14ac:dyDescent="0.3">
      <c r="A404" t="s">
        <v>6434</v>
      </c>
      <c r="B404" t="s">
        <v>25</v>
      </c>
      <c r="C404" t="s">
        <v>14</v>
      </c>
      <c r="D404">
        <v>1213.02</v>
      </c>
      <c r="E404">
        <v>0.1</v>
      </c>
      <c r="F404">
        <f t="shared" si="12"/>
        <v>121.30200000000001</v>
      </c>
      <c r="G404">
        <f t="shared" si="13"/>
        <v>1091.7180000000001</v>
      </c>
      <c r="H404">
        <v>9</v>
      </c>
      <c r="I404" s="17">
        <v>45283</v>
      </c>
      <c r="J404" s="17">
        <v>45287</v>
      </c>
      <c r="K404" t="s">
        <v>21</v>
      </c>
      <c r="L404" t="s">
        <v>22</v>
      </c>
      <c r="M404">
        <v>190.55</v>
      </c>
      <c r="N404" t="s">
        <v>28</v>
      </c>
    </row>
    <row r="405" spans="1:14" ht="14.25" customHeight="1" x14ac:dyDescent="0.3">
      <c r="A405" t="s">
        <v>2627</v>
      </c>
      <c r="B405" t="s">
        <v>25</v>
      </c>
      <c r="C405" t="s">
        <v>20</v>
      </c>
      <c r="D405">
        <v>1221.74</v>
      </c>
      <c r="E405">
        <v>0.45</v>
      </c>
      <c r="F405">
        <f t="shared" si="12"/>
        <v>549.78300000000002</v>
      </c>
      <c r="G405">
        <f t="shared" si="13"/>
        <v>671.95699999999999</v>
      </c>
      <c r="H405">
        <v>9</v>
      </c>
      <c r="I405" s="17">
        <v>45374</v>
      </c>
      <c r="J405" s="17">
        <v>45379</v>
      </c>
      <c r="K405" t="s">
        <v>21</v>
      </c>
      <c r="L405" t="s">
        <v>16</v>
      </c>
      <c r="M405">
        <v>178.76</v>
      </c>
      <c r="N405" t="s">
        <v>28</v>
      </c>
    </row>
    <row r="406" spans="1:14" ht="14.25" customHeight="1" x14ac:dyDescent="0.3">
      <c r="A406" t="s">
        <v>8287</v>
      </c>
      <c r="B406" t="s">
        <v>41</v>
      </c>
      <c r="C406" t="s">
        <v>20</v>
      </c>
      <c r="D406">
        <v>1221.8900000000001</v>
      </c>
      <c r="E406">
        <v>0.28000000000000003</v>
      </c>
      <c r="F406">
        <f t="shared" si="12"/>
        <v>342.12920000000008</v>
      </c>
      <c r="G406">
        <f t="shared" si="13"/>
        <v>879.76080000000002</v>
      </c>
      <c r="H406">
        <v>9</v>
      </c>
      <c r="I406" s="17">
        <v>45492</v>
      </c>
      <c r="J406" s="17">
        <v>45494</v>
      </c>
      <c r="K406" t="s">
        <v>15</v>
      </c>
      <c r="L406" t="s">
        <v>27</v>
      </c>
      <c r="M406">
        <v>75.58</v>
      </c>
      <c r="N406" t="s">
        <v>23</v>
      </c>
    </row>
    <row r="407" spans="1:14" ht="14.25" customHeight="1" x14ac:dyDescent="0.3">
      <c r="A407" t="s">
        <v>880</v>
      </c>
      <c r="B407" t="s">
        <v>41</v>
      </c>
      <c r="C407" t="s">
        <v>36</v>
      </c>
      <c r="D407">
        <v>1223.75</v>
      </c>
      <c r="E407">
        <v>0.18</v>
      </c>
      <c r="F407">
        <f t="shared" si="12"/>
        <v>220.27500000000001</v>
      </c>
      <c r="G407">
        <f t="shared" si="13"/>
        <v>1003.475</v>
      </c>
      <c r="H407">
        <v>9</v>
      </c>
      <c r="I407" s="17">
        <v>45131</v>
      </c>
      <c r="J407" s="17">
        <v>45132</v>
      </c>
      <c r="K407" t="s">
        <v>21</v>
      </c>
      <c r="L407" t="s">
        <v>27</v>
      </c>
      <c r="M407">
        <v>192.77</v>
      </c>
      <c r="N407" t="s">
        <v>23</v>
      </c>
    </row>
    <row r="408" spans="1:14" ht="14.25" customHeight="1" x14ac:dyDescent="0.3">
      <c r="A408" t="s">
        <v>11866</v>
      </c>
      <c r="B408" t="s">
        <v>13</v>
      </c>
      <c r="C408" t="s">
        <v>20</v>
      </c>
      <c r="D408">
        <v>1227.5999999999999</v>
      </c>
      <c r="E408">
        <v>0.47</v>
      </c>
      <c r="F408">
        <f t="shared" si="12"/>
        <v>576.97199999999998</v>
      </c>
      <c r="G408">
        <f t="shared" si="13"/>
        <v>650.62799999999993</v>
      </c>
      <c r="H408">
        <v>9</v>
      </c>
      <c r="I408" s="17">
        <v>44929</v>
      </c>
      <c r="J408" s="17">
        <v>44931</v>
      </c>
      <c r="K408" t="s">
        <v>31</v>
      </c>
      <c r="L408" t="s">
        <v>16</v>
      </c>
      <c r="M408">
        <v>344.19</v>
      </c>
      <c r="N408" t="s">
        <v>34</v>
      </c>
    </row>
    <row r="409" spans="1:14" ht="14.25" customHeight="1" x14ac:dyDescent="0.3">
      <c r="A409" t="s">
        <v>2495</v>
      </c>
      <c r="B409" t="s">
        <v>13</v>
      </c>
      <c r="C409" t="s">
        <v>36</v>
      </c>
      <c r="D409">
        <v>1230.9100000000001</v>
      </c>
      <c r="E409">
        <v>0.45</v>
      </c>
      <c r="F409">
        <f t="shared" si="12"/>
        <v>553.90950000000009</v>
      </c>
      <c r="G409">
        <f t="shared" si="13"/>
        <v>677.00049999999999</v>
      </c>
      <c r="H409">
        <v>9</v>
      </c>
      <c r="I409" s="17">
        <v>45530</v>
      </c>
      <c r="J409" s="17">
        <v>45532</v>
      </c>
      <c r="K409" t="s">
        <v>21</v>
      </c>
      <c r="L409" t="s">
        <v>22</v>
      </c>
      <c r="M409">
        <v>215.85</v>
      </c>
      <c r="N409" t="s">
        <v>17</v>
      </c>
    </row>
    <row r="410" spans="1:14" ht="14.25" customHeight="1" x14ac:dyDescent="0.3">
      <c r="A410" t="s">
        <v>12430</v>
      </c>
      <c r="B410" t="s">
        <v>13</v>
      </c>
      <c r="C410" t="s">
        <v>20</v>
      </c>
      <c r="D410">
        <v>1231.97</v>
      </c>
      <c r="E410">
        <v>0.43</v>
      </c>
      <c r="F410">
        <f t="shared" si="12"/>
        <v>529.74710000000005</v>
      </c>
      <c r="G410">
        <f t="shared" si="13"/>
        <v>702.22289999999998</v>
      </c>
      <c r="H410">
        <v>9</v>
      </c>
      <c r="I410" s="17">
        <v>44927</v>
      </c>
      <c r="J410" s="17">
        <v>44931</v>
      </c>
      <c r="K410" t="s">
        <v>15</v>
      </c>
      <c r="L410" t="s">
        <v>16</v>
      </c>
      <c r="M410">
        <v>353.07</v>
      </c>
      <c r="N410" t="s">
        <v>28</v>
      </c>
    </row>
    <row r="411" spans="1:14" ht="14.25" customHeight="1" x14ac:dyDescent="0.3">
      <c r="A411" t="s">
        <v>1445</v>
      </c>
      <c r="B411" t="s">
        <v>25</v>
      </c>
      <c r="C411" t="s">
        <v>26</v>
      </c>
      <c r="D411">
        <v>1233.3800000000001</v>
      </c>
      <c r="E411">
        <v>0.47</v>
      </c>
      <c r="F411">
        <f t="shared" si="12"/>
        <v>579.68860000000006</v>
      </c>
      <c r="G411">
        <f t="shared" si="13"/>
        <v>653.69140000000004</v>
      </c>
      <c r="H411">
        <v>9</v>
      </c>
      <c r="I411" s="17">
        <v>45309</v>
      </c>
      <c r="J411" s="17">
        <v>45311</v>
      </c>
      <c r="K411" t="s">
        <v>31</v>
      </c>
      <c r="L411" t="s">
        <v>16</v>
      </c>
      <c r="M411">
        <v>242.74</v>
      </c>
      <c r="N411" t="s">
        <v>39</v>
      </c>
    </row>
    <row r="412" spans="1:14" ht="14.25" customHeight="1" x14ac:dyDescent="0.3">
      <c r="A412" t="s">
        <v>8581</v>
      </c>
      <c r="B412" t="s">
        <v>13</v>
      </c>
      <c r="C412" t="s">
        <v>20</v>
      </c>
      <c r="D412">
        <v>1238.21</v>
      </c>
      <c r="E412">
        <v>0.05</v>
      </c>
      <c r="F412">
        <f t="shared" si="12"/>
        <v>61.910500000000006</v>
      </c>
      <c r="G412">
        <f t="shared" si="13"/>
        <v>1176.2995000000001</v>
      </c>
      <c r="H412">
        <v>9</v>
      </c>
      <c r="I412" s="17">
        <v>45152</v>
      </c>
      <c r="J412" s="17">
        <v>45154</v>
      </c>
      <c r="K412" t="s">
        <v>15</v>
      </c>
      <c r="L412" t="s">
        <v>22</v>
      </c>
      <c r="M412">
        <v>266.5</v>
      </c>
      <c r="N412" t="s">
        <v>34</v>
      </c>
    </row>
    <row r="413" spans="1:14" ht="14.25" customHeight="1" x14ac:dyDescent="0.3">
      <c r="A413" t="s">
        <v>1494</v>
      </c>
      <c r="B413" t="s">
        <v>25</v>
      </c>
      <c r="C413" t="s">
        <v>36</v>
      </c>
      <c r="D413">
        <v>1240.99</v>
      </c>
      <c r="E413">
        <v>0.13</v>
      </c>
      <c r="F413">
        <f t="shared" si="12"/>
        <v>161.3287</v>
      </c>
      <c r="G413">
        <f t="shared" si="13"/>
        <v>1079.6613</v>
      </c>
      <c r="H413">
        <v>9</v>
      </c>
      <c r="I413" s="17">
        <v>45366</v>
      </c>
      <c r="J413" s="17">
        <v>45372</v>
      </c>
      <c r="K413" t="s">
        <v>15</v>
      </c>
      <c r="L413" t="s">
        <v>27</v>
      </c>
      <c r="M413">
        <v>284.08</v>
      </c>
      <c r="N413" t="s">
        <v>28</v>
      </c>
    </row>
    <row r="414" spans="1:14" ht="14.25" customHeight="1" x14ac:dyDescent="0.3">
      <c r="A414" t="s">
        <v>6384</v>
      </c>
      <c r="B414" t="s">
        <v>19</v>
      </c>
      <c r="C414" t="s">
        <v>36</v>
      </c>
      <c r="D414">
        <v>1241.18</v>
      </c>
      <c r="E414">
        <v>0.26</v>
      </c>
      <c r="F414">
        <f t="shared" si="12"/>
        <v>322.70680000000004</v>
      </c>
      <c r="G414">
        <f t="shared" si="13"/>
        <v>918.47320000000002</v>
      </c>
      <c r="H414">
        <v>9</v>
      </c>
      <c r="I414" s="17">
        <v>45088</v>
      </c>
      <c r="J414" s="17">
        <v>45089</v>
      </c>
      <c r="K414" t="s">
        <v>31</v>
      </c>
      <c r="L414" t="s">
        <v>27</v>
      </c>
      <c r="M414">
        <v>102.02</v>
      </c>
      <c r="N414" t="s">
        <v>34</v>
      </c>
    </row>
    <row r="415" spans="1:14" ht="14.25" customHeight="1" x14ac:dyDescent="0.3">
      <c r="A415" t="s">
        <v>4038</v>
      </c>
      <c r="B415" t="s">
        <v>41</v>
      </c>
      <c r="C415" t="s">
        <v>33</v>
      </c>
      <c r="D415">
        <v>1242.8399999999999</v>
      </c>
      <c r="E415">
        <v>0.4</v>
      </c>
      <c r="F415">
        <f t="shared" si="12"/>
        <v>497.13599999999997</v>
      </c>
      <c r="G415">
        <f t="shared" si="13"/>
        <v>745.70399999999995</v>
      </c>
      <c r="H415">
        <v>9</v>
      </c>
      <c r="I415" s="17">
        <v>45333</v>
      </c>
      <c r="J415" s="17">
        <v>45340</v>
      </c>
      <c r="K415" t="s">
        <v>21</v>
      </c>
      <c r="L415" t="s">
        <v>16</v>
      </c>
      <c r="M415">
        <v>285.31</v>
      </c>
      <c r="N415" t="s">
        <v>23</v>
      </c>
    </row>
    <row r="416" spans="1:14" ht="14.25" customHeight="1" x14ac:dyDescent="0.3">
      <c r="A416" t="s">
        <v>10162</v>
      </c>
      <c r="B416" t="s">
        <v>41</v>
      </c>
      <c r="C416" t="s">
        <v>20</v>
      </c>
      <c r="D416">
        <v>1243.52</v>
      </c>
      <c r="E416">
        <v>0.16</v>
      </c>
      <c r="F416">
        <f t="shared" si="12"/>
        <v>198.9632</v>
      </c>
      <c r="G416">
        <f t="shared" si="13"/>
        <v>1044.5568000000001</v>
      </c>
      <c r="H416">
        <v>9</v>
      </c>
      <c r="I416" s="17">
        <v>45172</v>
      </c>
      <c r="J416" s="17">
        <v>45177</v>
      </c>
      <c r="K416" t="s">
        <v>21</v>
      </c>
      <c r="L416" t="s">
        <v>16</v>
      </c>
      <c r="M416">
        <v>96.63</v>
      </c>
      <c r="N416" t="s">
        <v>48</v>
      </c>
    </row>
    <row r="417" spans="1:14" ht="14.25" customHeight="1" x14ac:dyDescent="0.3">
      <c r="A417" t="s">
        <v>10854</v>
      </c>
      <c r="B417" t="s">
        <v>13</v>
      </c>
      <c r="C417" t="s">
        <v>33</v>
      </c>
      <c r="D417">
        <v>1245.54</v>
      </c>
      <c r="E417">
        <v>0.28999999999999998</v>
      </c>
      <c r="F417">
        <f t="shared" si="12"/>
        <v>361.20659999999998</v>
      </c>
      <c r="G417">
        <f t="shared" si="13"/>
        <v>884.33339999999998</v>
      </c>
      <c r="H417">
        <v>9</v>
      </c>
      <c r="I417" s="17">
        <v>44969</v>
      </c>
      <c r="J417" s="17">
        <v>44975</v>
      </c>
      <c r="K417" t="s">
        <v>21</v>
      </c>
      <c r="L417" t="s">
        <v>22</v>
      </c>
      <c r="M417">
        <v>284.35000000000002</v>
      </c>
      <c r="N417" t="s">
        <v>34</v>
      </c>
    </row>
    <row r="418" spans="1:14" ht="14.25" customHeight="1" x14ac:dyDescent="0.3">
      <c r="A418" t="s">
        <v>10267</v>
      </c>
      <c r="B418" t="s">
        <v>13</v>
      </c>
      <c r="C418" t="s">
        <v>26</v>
      </c>
      <c r="D418">
        <v>1247.53</v>
      </c>
      <c r="E418">
        <v>0.11</v>
      </c>
      <c r="F418">
        <f t="shared" si="12"/>
        <v>137.22829999999999</v>
      </c>
      <c r="G418">
        <f t="shared" si="13"/>
        <v>1110.3017</v>
      </c>
      <c r="H418">
        <v>9</v>
      </c>
      <c r="I418" s="17">
        <v>45088</v>
      </c>
      <c r="J418" s="17">
        <v>45094</v>
      </c>
      <c r="K418" t="s">
        <v>21</v>
      </c>
      <c r="L418" t="s">
        <v>22</v>
      </c>
      <c r="M418">
        <v>210.74</v>
      </c>
      <c r="N418" t="s">
        <v>23</v>
      </c>
    </row>
    <row r="419" spans="1:14" ht="14.25" customHeight="1" x14ac:dyDescent="0.3">
      <c r="A419" t="s">
        <v>2580</v>
      </c>
      <c r="B419" t="s">
        <v>13</v>
      </c>
      <c r="C419" t="s">
        <v>33</v>
      </c>
      <c r="D419">
        <v>1249.79</v>
      </c>
      <c r="E419">
        <v>7.0000000000000007E-2</v>
      </c>
      <c r="F419">
        <f t="shared" si="12"/>
        <v>87.485300000000009</v>
      </c>
      <c r="G419">
        <f t="shared" si="13"/>
        <v>1162.3046999999999</v>
      </c>
      <c r="H419">
        <v>9</v>
      </c>
      <c r="I419" s="17">
        <v>44934</v>
      </c>
      <c r="J419" s="17">
        <v>44939</v>
      </c>
      <c r="K419" t="s">
        <v>15</v>
      </c>
      <c r="L419" t="s">
        <v>27</v>
      </c>
      <c r="M419">
        <v>193.31</v>
      </c>
      <c r="N419" t="s">
        <v>17</v>
      </c>
    </row>
    <row r="420" spans="1:14" ht="14.25" customHeight="1" x14ac:dyDescent="0.3">
      <c r="A420" t="s">
        <v>14060</v>
      </c>
      <c r="B420" t="s">
        <v>13</v>
      </c>
      <c r="C420" t="s">
        <v>26</v>
      </c>
      <c r="D420">
        <v>1251.6199999999999</v>
      </c>
      <c r="E420">
        <v>0.44</v>
      </c>
      <c r="F420">
        <f t="shared" si="12"/>
        <v>550.7127999999999</v>
      </c>
      <c r="G420">
        <f t="shared" si="13"/>
        <v>700.90719999999999</v>
      </c>
      <c r="H420">
        <v>9</v>
      </c>
      <c r="I420" s="17">
        <v>45249</v>
      </c>
      <c r="J420" s="17">
        <v>45250</v>
      </c>
      <c r="K420" t="s">
        <v>31</v>
      </c>
      <c r="L420" t="s">
        <v>27</v>
      </c>
      <c r="M420">
        <v>131.94999999999999</v>
      </c>
      <c r="N420" t="s">
        <v>17</v>
      </c>
    </row>
    <row r="421" spans="1:14" ht="14.25" customHeight="1" x14ac:dyDescent="0.3">
      <c r="A421" t="s">
        <v>2099</v>
      </c>
      <c r="B421" t="s">
        <v>19</v>
      </c>
      <c r="C421" t="s">
        <v>33</v>
      </c>
      <c r="D421">
        <v>1251.8</v>
      </c>
      <c r="E421">
        <v>0.45</v>
      </c>
      <c r="F421">
        <f t="shared" si="12"/>
        <v>563.30999999999995</v>
      </c>
      <c r="G421">
        <f t="shared" si="13"/>
        <v>688.49</v>
      </c>
      <c r="H421">
        <v>9</v>
      </c>
      <c r="I421" s="17">
        <v>45312</v>
      </c>
      <c r="J421" s="17">
        <v>45318</v>
      </c>
      <c r="K421" t="s">
        <v>31</v>
      </c>
      <c r="L421" t="s">
        <v>16</v>
      </c>
      <c r="M421">
        <v>256.42</v>
      </c>
      <c r="N421" t="s">
        <v>23</v>
      </c>
    </row>
    <row r="422" spans="1:14" ht="14.25" customHeight="1" x14ac:dyDescent="0.3">
      <c r="A422" t="s">
        <v>11572</v>
      </c>
      <c r="B422" t="s">
        <v>25</v>
      </c>
      <c r="C422" t="s">
        <v>14</v>
      </c>
      <c r="D422">
        <v>1257.3499999999999</v>
      </c>
      <c r="E422">
        <v>0.17</v>
      </c>
      <c r="F422">
        <f t="shared" si="12"/>
        <v>213.74950000000001</v>
      </c>
      <c r="G422">
        <f t="shared" si="13"/>
        <v>1043.6005</v>
      </c>
      <c r="H422">
        <v>9</v>
      </c>
      <c r="I422" s="17">
        <v>45382</v>
      </c>
      <c r="J422" s="17">
        <v>45383</v>
      </c>
      <c r="K422" t="s">
        <v>31</v>
      </c>
      <c r="L422" t="s">
        <v>22</v>
      </c>
      <c r="M422">
        <v>222.39</v>
      </c>
      <c r="N422" t="s">
        <v>23</v>
      </c>
    </row>
    <row r="423" spans="1:14" ht="14.25" customHeight="1" x14ac:dyDescent="0.3">
      <c r="A423" t="s">
        <v>3834</v>
      </c>
      <c r="B423" t="s">
        <v>19</v>
      </c>
      <c r="C423" t="s">
        <v>33</v>
      </c>
      <c r="D423">
        <v>1259.8599999999999</v>
      </c>
      <c r="E423">
        <v>0.04</v>
      </c>
      <c r="F423">
        <f t="shared" si="12"/>
        <v>50.394399999999997</v>
      </c>
      <c r="G423">
        <f t="shared" si="13"/>
        <v>1209.4656</v>
      </c>
      <c r="H423">
        <v>9</v>
      </c>
      <c r="I423" s="17">
        <v>45397</v>
      </c>
      <c r="J423" s="17">
        <v>45403</v>
      </c>
      <c r="K423" t="s">
        <v>21</v>
      </c>
      <c r="L423" t="s">
        <v>27</v>
      </c>
      <c r="M423">
        <v>121.87</v>
      </c>
      <c r="N423" t="s">
        <v>28</v>
      </c>
    </row>
    <row r="424" spans="1:14" ht="14.25" customHeight="1" x14ac:dyDescent="0.3">
      <c r="A424" t="s">
        <v>5722</v>
      </c>
      <c r="B424" t="s">
        <v>41</v>
      </c>
      <c r="C424" t="s">
        <v>26</v>
      </c>
      <c r="D424">
        <v>1262.6500000000001</v>
      </c>
      <c r="E424">
        <v>0.03</v>
      </c>
      <c r="F424">
        <f t="shared" si="12"/>
        <v>37.8795</v>
      </c>
      <c r="G424">
        <f t="shared" si="13"/>
        <v>1224.7705000000001</v>
      </c>
      <c r="H424">
        <v>9</v>
      </c>
      <c r="I424" s="17">
        <v>45317</v>
      </c>
      <c r="J424" s="17">
        <v>45323</v>
      </c>
      <c r="K424" t="s">
        <v>31</v>
      </c>
      <c r="L424" t="s">
        <v>22</v>
      </c>
      <c r="M424">
        <v>76.98</v>
      </c>
      <c r="N424" t="s">
        <v>48</v>
      </c>
    </row>
    <row r="425" spans="1:14" ht="14.25" customHeight="1" x14ac:dyDescent="0.3">
      <c r="A425" t="s">
        <v>11476</v>
      </c>
      <c r="B425" t="s">
        <v>13</v>
      </c>
      <c r="C425" t="s">
        <v>26</v>
      </c>
      <c r="D425">
        <v>1269.3399999999999</v>
      </c>
      <c r="E425">
        <v>0.27</v>
      </c>
      <c r="F425">
        <f t="shared" si="12"/>
        <v>342.72179999999997</v>
      </c>
      <c r="G425">
        <f t="shared" si="13"/>
        <v>926.61819999999989</v>
      </c>
      <c r="H425">
        <v>9</v>
      </c>
      <c r="I425" s="17">
        <v>45186</v>
      </c>
      <c r="J425" s="17">
        <v>45191</v>
      </c>
      <c r="K425" t="s">
        <v>31</v>
      </c>
      <c r="L425" t="s">
        <v>22</v>
      </c>
      <c r="M425">
        <v>265.91000000000003</v>
      </c>
      <c r="N425" t="s">
        <v>28</v>
      </c>
    </row>
    <row r="426" spans="1:14" ht="14.25" customHeight="1" x14ac:dyDescent="0.3">
      <c r="A426" t="s">
        <v>5980</v>
      </c>
      <c r="B426" t="s">
        <v>19</v>
      </c>
      <c r="C426" t="s">
        <v>36</v>
      </c>
      <c r="D426">
        <v>1274.8599999999999</v>
      </c>
      <c r="E426">
        <v>0.2</v>
      </c>
      <c r="F426">
        <f t="shared" si="12"/>
        <v>254.97199999999998</v>
      </c>
      <c r="G426">
        <f t="shared" si="13"/>
        <v>1019.8879999999999</v>
      </c>
      <c r="H426">
        <v>9</v>
      </c>
      <c r="I426" s="17">
        <v>45347</v>
      </c>
      <c r="J426" s="17">
        <v>45352</v>
      </c>
      <c r="K426" t="s">
        <v>15</v>
      </c>
      <c r="L426" t="s">
        <v>16</v>
      </c>
      <c r="M426">
        <v>173.36</v>
      </c>
      <c r="N426" t="s">
        <v>48</v>
      </c>
    </row>
    <row r="427" spans="1:14" ht="14.25" customHeight="1" x14ac:dyDescent="0.3">
      <c r="A427" t="s">
        <v>11665</v>
      </c>
      <c r="B427" t="s">
        <v>19</v>
      </c>
      <c r="C427" t="s">
        <v>26</v>
      </c>
      <c r="D427">
        <v>1277.72</v>
      </c>
      <c r="E427">
        <v>0.28000000000000003</v>
      </c>
      <c r="F427">
        <f t="shared" si="12"/>
        <v>357.76160000000004</v>
      </c>
      <c r="G427">
        <f t="shared" si="13"/>
        <v>919.95839999999998</v>
      </c>
      <c r="H427">
        <v>9</v>
      </c>
      <c r="I427" s="17">
        <v>45535</v>
      </c>
      <c r="J427" s="17">
        <v>45537</v>
      </c>
      <c r="K427" t="s">
        <v>21</v>
      </c>
      <c r="L427" t="s">
        <v>22</v>
      </c>
      <c r="M427">
        <v>203.52</v>
      </c>
      <c r="N427" t="s">
        <v>39</v>
      </c>
    </row>
    <row r="428" spans="1:14" ht="14.25" customHeight="1" x14ac:dyDescent="0.3">
      <c r="A428" t="s">
        <v>10158</v>
      </c>
      <c r="B428" t="s">
        <v>25</v>
      </c>
      <c r="C428" t="s">
        <v>26</v>
      </c>
      <c r="D428">
        <v>1278.1600000000001</v>
      </c>
      <c r="E428">
        <v>0.41</v>
      </c>
      <c r="F428">
        <f t="shared" si="12"/>
        <v>524.04560000000004</v>
      </c>
      <c r="G428">
        <f t="shared" si="13"/>
        <v>754.11440000000005</v>
      </c>
      <c r="H428">
        <v>9</v>
      </c>
      <c r="I428" s="17">
        <v>45418</v>
      </c>
      <c r="J428" s="17">
        <v>45423</v>
      </c>
      <c r="K428" t="s">
        <v>21</v>
      </c>
      <c r="L428" t="s">
        <v>16</v>
      </c>
      <c r="M428">
        <v>339.94</v>
      </c>
      <c r="N428" t="s">
        <v>34</v>
      </c>
    </row>
    <row r="429" spans="1:14" ht="14.25" customHeight="1" x14ac:dyDescent="0.3">
      <c r="A429" t="s">
        <v>14854</v>
      </c>
      <c r="B429" t="s">
        <v>19</v>
      </c>
      <c r="C429" t="s">
        <v>36</v>
      </c>
      <c r="D429">
        <v>1281.56</v>
      </c>
      <c r="E429">
        <v>0.15</v>
      </c>
      <c r="F429">
        <f t="shared" si="12"/>
        <v>192.23399999999998</v>
      </c>
      <c r="G429">
        <f t="shared" si="13"/>
        <v>1089.326</v>
      </c>
      <c r="H429">
        <v>9</v>
      </c>
      <c r="I429" s="17">
        <v>44946</v>
      </c>
      <c r="J429" s="17">
        <v>44948</v>
      </c>
      <c r="K429" t="s">
        <v>31</v>
      </c>
      <c r="L429" t="s">
        <v>22</v>
      </c>
      <c r="M429">
        <v>212.18</v>
      </c>
      <c r="N429" t="s">
        <v>39</v>
      </c>
    </row>
    <row r="430" spans="1:14" ht="14.25" customHeight="1" x14ac:dyDescent="0.3">
      <c r="A430" t="s">
        <v>3476</v>
      </c>
      <c r="B430" t="s">
        <v>19</v>
      </c>
      <c r="C430" t="s">
        <v>26</v>
      </c>
      <c r="D430">
        <v>1284.3</v>
      </c>
      <c r="E430">
        <v>0.26</v>
      </c>
      <c r="F430">
        <f t="shared" si="12"/>
        <v>333.91800000000001</v>
      </c>
      <c r="G430">
        <f t="shared" si="13"/>
        <v>950.38199999999995</v>
      </c>
      <c r="H430">
        <v>9</v>
      </c>
      <c r="I430" s="17">
        <v>45257</v>
      </c>
      <c r="J430" s="17">
        <v>45262</v>
      </c>
      <c r="K430" t="s">
        <v>31</v>
      </c>
      <c r="L430" t="s">
        <v>22</v>
      </c>
      <c r="M430">
        <v>94.9</v>
      </c>
      <c r="N430" t="s">
        <v>17</v>
      </c>
    </row>
    <row r="431" spans="1:14" ht="14.25" customHeight="1" x14ac:dyDescent="0.3">
      <c r="A431" t="s">
        <v>10745</v>
      </c>
      <c r="B431" t="s">
        <v>25</v>
      </c>
      <c r="C431" t="s">
        <v>36</v>
      </c>
      <c r="D431">
        <v>1284.49</v>
      </c>
      <c r="E431">
        <v>0.32</v>
      </c>
      <c r="F431">
        <f t="shared" si="12"/>
        <v>411.03680000000003</v>
      </c>
      <c r="G431">
        <f t="shared" si="13"/>
        <v>873.45319999999992</v>
      </c>
      <c r="H431">
        <v>9</v>
      </c>
      <c r="I431" s="17">
        <v>45013</v>
      </c>
      <c r="J431" s="17">
        <v>45015</v>
      </c>
      <c r="K431" t="s">
        <v>31</v>
      </c>
      <c r="L431" t="s">
        <v>27</v>
      </c>
      <c r="M431">
        <v>138.27000000000001</v>
      </c>
      <c r="N431" t="s">
        <v>39</v>
      </c>
    </row>
    <row r="432" spans="1:14" ht="14.25" customHeight="1" x14ac:dyDescent="0.3">
      <c r="A432" t="s">
        <v>13733</v>
      </c>
      <c r="B432" t="s">
        <v>41</v>
      </c>
      <c r="C432" t="s">
        <v>33</v>
      </c>
      <c r="D432">
        <v>1286.57</v>
      </c>
      <c r="E432">
        <v>0.37</v>
      </c>
      <c r="F432">
        <f t="shared" si="12"/>
        <v>476.03089999999997</v>
      </c>
      <c r="G432">
        <f t="shared" si="13"/>
        <v>810.53909999999996</v>
      </c>
      <c r="H432">
        <v>9</v>
      </c>
      <c r="I432" s="17">
        <v>45530</v>
      </c>
      <c r="J432" s="17">
        <v>45531</v>
      </c>
      <c r="K432" t="s">
        <v>31</v>
      </c>
      <c r="L432" t="s">
        <v>22</v>
      </c>
      <c r="M432">
        <v>113.25</v>
      </c>
      <c r="N432" t="s">
        <v>28</v>
      </c>
    </row>
    <row r="433" spans="1:14" ht="14.25" customHeight="1" x14ac:dyDescent="0.3">
      <c r="A433" t="s">
        <v>9726</v>
      </c>
      <c r="B433" t="s">
        <v>25</v>
      </c>
      <c r="C433" t="s">
        <v>14</v>
      </c>
      <c r="D433">
        <v>1288.18</v>
      </c>
      <c r="E433">
        <v>0.01</v>
      </c>
      <c r="F433">
        <f t="shared" si="12"/>
        <v>12.8818</v>
      </c>
      <c r="G433">
        <f t="shared" si="13"/>
        <v>1275.2982</v>
      </c>
      <c r="H433">
        <v>9</v>
      </c>
      <c r="I433" s="17">
        <v>44946</v>
      </c>
      <c r="J433" s="17">
        <v>44952</v>
      </c>
      <c r="K433" t="s">
        <v>21</v>
      </c>
      <c r="L433" t="s">
        <v>16</v>
      </c>
      <c r="M433">
        <v>300.41000000000003</v>
      </c>
      <c r="N433" t="s">
        <v>48</v>
      </c>
    </row>
    <row r="434" spans="1:14" ht="14.25" customHeight="1" x14ac:dyDescent="0.3">
      <c r="A434" t="s">
        <v>14809</v>
      </c>
      <c r="B434" t="s">
        <v>25</v>
      </c>
      <c r="C434" t="s">
        <v>36</v>
      </c>
      <c r="D434">
        <v>1293.3800000000001</v>
      </c>
      <c r="E434">
        <v>0.45</v>
      </c>
      <c r="F434">
        <f t="shared" si="12"/>
        <v>582.02100000000007</v>
      </c>
      <c r="G434">
        <f t="shared" si="13"/>
        <v>711.35900000000004</v>
      </c>
      <c r="H434">
        <v>9</v>
      </c>
      <c r="I434" s="17">
        <v>45094</v>
      </c>
      <c r="J434" s="17">
        <v>45101</v>
      </c>
      <c r="K434" t="s">
        <v>21</v>
      </c>
      <c r="L434" t="s">
        <v>16</v>
      </c>
      <c r="M434">
        <v>277.70999999999998</v>
      </c>
      <c r="N434" t="s">
        <v>39</v>
      </c>
    </row>
    <row r="435" spans="1:14" ht="14.25" customHeight="1" x14ac:dyDescent="0.3">
      <c r="A435" t="s">
        <v>5958</v>
      </c>
      <c r="B435" t="s">
        <v>19</v>
      </c>
      <c r="C435" t="s">
        <v>36</v>
      </c>
      <c r="D435">
        <v>1295.54</v>
      </c>
      <c r="E435">
        <v>0.2</v>
      </c>
      <c r="F435">
        <f t="shared" si="12"/>
        <v>259.108</v>
      </c>
      <c r="G435">
        <f t="shared" si="13"/>
        <v>1036.432</v>
      </c>
      <c r="H435">
        <v>9</v>
      </c>
      <c r="I435" s="17">
        <v>45098</v>
      </c>
      <c r="J435" s="17">
        <v>45099</v>
      </c>
      <c r="K435" t="s">
        <v>21</v>
      </c>
      <c r="L435" t="s">
        <v>22</v>
      </c>
      <c r="M435">
        <v>387.51</v>
      </c>
      <c r="N435" t="s">
        <v>48</v>
      </c>
    </row>
    <row r="436" spans="1:14" ht="14.25" customHeight="1" x14ac:dyDescent="0.3">
      <c r="A436" t="s">
        <v>2779</v>
      </c>
      <c r="B436" t="s">
        <v>25</v>
      </c>
      <c r="C436" t="s">
        <v>36</v>
      </c>
      <c r="D436">
        <v>1296.3800000000001</v>
      </c>
      <c r="E436">
        <v>0.2</v>
      </c>
      <c r="F436">
        <f t="shared" si="12"/>
        <v>259.27600000000001</v>
      </c>
      <c r="G436">
        <f t="shared" si="13"/>
        <v>1037.104</v>
      </c>
      <c r="H436">
        <v>9</v>
      </c>
      <c r="I436" s="17">
        <v>45469</v>
      </c>
      <c r="J436" s="17">
        <v>45472</v>
      </c>
      <c r="K436" t="s">
        <v>21</v>
      </c>
      <c r="L436" t="s">
        <v>16</v>
      </c>
      <c r="M436">
        <v>373.82</v>
      </c>
      <c r="N436" t="s">
        <v>48</v>
      </c>
    </row>
    <row r="437" spans="1:14" ht="14.25" customHeight="1" x14ac:dyDescent="0.3">
      <c r="A437" t="s">
        <v>5304</v>
      </c>
      <c r="B437" t="s">
        <v>25</v>
      </c>
      <c r="C437" t="s">
        <v>33</v>
      </c>
      <c r="D437">
        <v>1303.6400000000001</v>
      </c>
      <c r="E437">
        <v>0.44</v>
      </c>
      <c r="F437">
        <f t="shared" si="12"/>
        <v>573.60160000000008</v>
      </c>
      <c r="G437">
        <f t="shared" si="13"/>
        <v>730.03840000000002</v>
      </c>
      <c r="H437">
        <v>9</v>
      </c>
      <c r="I437" s="17">
        <v>44937</v>
      </c>
      <c r="J437" s="17">
        <v>44939</v>
      </c>
      <c r="K437" t="s">
        <v>15</v>
      </c>
      <c r="L437" t="s">
        <v>22</v>
      </c>
      <c r="M437">
        <v>266.68</v>
      </c>
      <c r="N437" t="s">
        <v>39</v>
      </c>
    </row>
    <row r="438" spans="1:14" ht="14.25" customHeight="1" x14ac:dyDescent="0.3">
      <c r="A438" t="s">
        <v>7754</v>
      </c>
      <c r="B438" t="s">
        <v>19</v>
      </c>
      <c r="C438" t="s">
        <v>36</v>
      </c>
      <c r="D438">
        <v>1309.3</v>
      </c>
      <c r="E438">
        <v>0.08</v>
      </c>
      <c r="F438">
        <f t="shared" si="12"/>
        <v>104.744</v>
      </c>
      <c r="G438">
        <f t="shared" si="13"/>
        <v>1204.556</v>
      </c>
      <c r="H438">
        <v>9</v>
      </c>
      <c r="I438" s="17">
        <v>44941</v>
      </c>
      <c r="J438" s="17">
        <v>44942</v>
      </c>
      <c r="K438" t="s">
        <v>21</v>
      </c>
      <c r="L438" t="s">
        <v>22</v>
      </c>
      <c r="M438">
        <v>320.45</v>
      </c>
      <c r="N438" t="s">
        <v>23</v>
      </c>
    </row>
    <row r="439" spans="1:14" ht="14.25" customHeight="1" x14ac:dyDescent="0.3">
      <c r="A439" t="s">
        <v>14540</v>
      </c>
      <c r="B439" t="s">
        <v>13</v>
      </c>
      <c r="C439" t="s">
        <v>20</v>
      </c>
      <c r="D439">
        <v>1309.83</v>
      </c>
      <c r="E439">
        <v>0.43</v>
      </c>
      <c r="F439">
        <f t="shared" si="12"/>
        <v>563.2269</v>
      </c>
      <c r="G439">
        <f t="shared" si="13"/>
        <v>746.60309999999993</v>
      </c>
      <c r="H439">
        <v>9</v>
      </c>
      <c r="I439" s="17">
        <v>45355</v>
      </c>
      <c r="J439" s="17">
        <v>45360</v>
      </c>
      <c r="K439" t="s">
        <v>15</v>
      </c>
      <c r="L439" t="s">
        <v>16</v>
      </c>
      <c r="M439">
        <v>338.38</v>
      </c>
      <c r="N439" t="s">
        <v>28</v>
      </c>
    </row>
    <row r="440" spans="1:14" ht="14.25" customHeight="1" x14ac:dyDescent="0.3">
      <c r="A440" t="s">
        <v>8636</v>
      </c>
      <c r="B440" t="s">
        <v>41</v>
      </c>
      <c r="C440" t="s">
        <v>36</v>
      </c>
      <c r="D440">
        <v>1310</v>
      </c>
      <c r="E440">
        <v>0.31</v>
      </c>
      <c r="F440">
        <f t="shared" si="12"/>
        <v>406.1</v>
      </c>
      <c r="G440">
        <f t="shared" si="13"/>
        <v>903.9</v>
      </c>
      <c r="H440">
        <v>9</v>
      </c>
      <c r="I440" s="17">
        <v>45162</v>
      </c>
      <c r="J440" s="17">
        <v>45165</v>
      </c>
      <c r="K440" t="s">
        <v>21</v>
      </c>
      <c r="L440" t="s">
        <v>16</v>
      </c>
      <c r="M440">
        <v>363.59</v>
      </c>
      <c r="N440" t="s">
        <v>34</v>
      </c>
    </row>
    <row r="441" spans="1:14" ht="14.25" customHeight="1" x14ac:dyDescent="0.3">
      <c r="A441" t="s">
        <v>7859</v>
      </c>
      <c r="B441" t="s">
        <v>25</v>
      </c>
      <c r="C441" t="s">
        <v>14</v>
      </c>
      <c r="D441">
        <v>1310.53</v>
      </c>
      <c r="E441">
        <v>0.48</v>
      </c>
      <c r="F441">
        <f t="shared" si="12"/>
        <v>629.05439999999999</v>
      </c>
      <c r="G441">
        <f t="shared" si="13"/>
        <v>681.47559999999999</v>
      </c>
      <c r="H441">
        <v>9</v>
      </c>
      <c r="I441" s="17">
        <v>45321</v>
      </c>
      <c r="J441" s="17">
        <v>45325</v>
      </c>
      <c r="K441" t="s">
        <v>31</v>
      </c>
      <c r="L441" t="s">
        <v>27</v>
      </c>
      <c r="M441">
        <v>102.2</v>
      </c>
      <c r="N441" t="s">
        <v>39</v>
      </c>
    </row>
    <row r="442" spans="1:14" ht="14.25" customHeight="1" x14ac:dyDescent="0.3">
      <c r="A442" t="s">
        <v>10833</v>
      </c>
      <c r="B442" t="s">
        <v>41</v>
      </c>
      <c r="C442" t="s">
        <v>26</v>
      </c>
      <c r="D442">
        <v>1313.84</v>
      </c>
      <c r="E442">
        <v>0.21</v>
      </c>
      <c r="F442">
        <f t="shared" si="12"/>
        <v>275.90639999999996</v>
      </c>
      <c r="G442">
        <f t="shared" si="13"/>
        <v>1037.9335999999998</v>
      </c>
      <c r="H442">
        <v>9</v>
      </c>
      <c r="I442" s="17">
        <v>45110</v>
      </c>
      <c r="J442" s="17">
        <v>45116</v>
      </c>
      <c r="K442" t="s">
        <v>21</v>
      </c>
      <c r="L442" t="s">
        <v>27</v>
      </c>
      <c r="M442">
        <v>229.22</v>
      </c>
      <c r="N442" t="s">
        <v>34</v>
      </c>
    </row>
    <row r="443" spans="1:14" ht="14.25" customHeight="1" x14ac:dyDescent="0.3">
      <c r="A443" t="s">
        <v>553</v>
      </c>
      <c r="B443" t="s">
        <v>19</v>
      </c>
      <c r="C443" t="s">
        <v>20</v>
      </c>
      <c r="D443">
        <v>1314.53</v>
      </c>
      <c r="E443">
        <v>0.11</v>
      </c>
      <c r="F443">
        <f t="shared" si="12"/>
        <v>144.59829999999999</v>
      </c>
      <c r="G443">
        <f t="shared" si="13"/>
        <v>1169.9317000000001</v>
      </c>
      <c r="H443">
        <v>9</v>
      </c>
      <c r="I443" s="17">
        <v>45266</v>
      </c>
      <c r="J443" s="17">
        <v>45267</v>
      </c>
      <c r="K443" t="s">
        <v>31</v>
      </c>
      <c r="L443" t="s">
        <v>16</v>
      </c>
      <c r="M443">
        <v>237.12</v>
      </c>
      <c r="N443" t="s">
        <v>48</v>
      </c>
    </row>
    <row r="444" spans="1:14" ht="14.25" customHeight="1" x14ac:dyDescent="0.3">
      <c r="A444" t="s">
        <v>3149</v>
      </c>
      <c r="B444" t="s">
        <v>25</v>
      </c>
      <c r="C444" t="s">
        <v>33</v>
      </c>
      <c r="D444">
        <v>1315.5</v>
      </c>
      <c r="E444">
        <v>0.21</v>
      </c>
      <c r="F444">
        <f t="shared" si="12"/>
        <v>276.255</v>
      </c>
      <c r="G444">
        <f t="shared" si="13"/>
        <v>1039.2449999999999</v>
      </c>
      <c r="H444">
        <v>9</v>
      </c>
      <c r="I444" s="17">
        <v>44942</v>
      </c>
      <c r="J444" s="17">
        <v>44947</v>
      </c>
      <c r="K444" t="s">
        <v>31</v>
      </c>
      <c r="L444" t="s">
        <v>27</v>
      </c>
      <c r="M444">
        <v>275.19</v>
      </c>
      <c r="N444" t="s">
        <v>39</v>
      </c>
    </row>
    <row r="445" spans="1:14" ht="14.25" customHeight="1" x14ac:dyDescent="0.3">
      <c r="A445" t="s">
        <v>13893</v>
      </c>
      <c r="B445" t="s">
        <v>41</v>
      </c>
      <c r="C445" t="s">
        <v>20</v>
      </c>
      <c r="D445">
        <v>1320.04</v>
      </c>
      <c r="E445">
        <v>0.26</v>
      </c>
      <c r="F445">
        <f t="shared" si="12"/>
        <v>343.21039999999999</v>
      </c>
      <c r="G445">
        <f t="shared" si="13"/>
        <v>976.82960000000003</v>
      </c>
      <c r="H445">
        <v>9</v>
      </c>
      <c r="I445" s="17">
        <v>45168</v>
      </c>
      <c r="J445" s="17">
        <v>45169</v>
      </c>
      <c r="K445" t="s">
        <v>21</v>
      </c>
      <c r="L445" t="s">
        <v>16</v>
      </c>
      <c r="M445">
        <v>278.2</v>
      </c>
      <c r="N445" t="s">
        <v>23</v>
      </c>
    </row>
    <row r="446" spans="1:14" ht="14.25" customHeight="1" x14ac:dyDescent="0.3">
      <c r="A446" t="s">
        <v>10505</v>
      </c>
      <c r="B446" t="s">
        <v>19</v>
      </c>
      <c r="C446" t="s">
        <v>33</v>
      </c>
      <c r="D446">
        <v>1320.58</v>
      </c>
      <c r="E446">
        <v>0.01</v>
      </c>
      <c r="F446">
        <f t="shared" si="12"/>
        <v>13.2058</v>
      </c>
      <c r="G446">
        <f t="shared" si="13"/>
        <v>1307.3742</v>
      </c>
      <c r="H446">
        <v>9</v>
      </c>
      <c r="I446" s="17">
        <v>45213</v>
      </c>
      <c r="J446" s="17">
        <v>45218</v>
      </c>
      <c r="K446" t="s">
        <v>15</v>
      </c>
      <c r="L446" t="s">
        <v>22</v>
      </c>
      <c r="M446">
        <v>342.47</v>
      </c>
      <c r="N446" t="s">
        <v>39</v>
      </c>
    </row>
    <row r="447" spans="1:14" ht="14.25" customHeight="1" x14ac:dyDescent="0.3">
      <c r="A447" t="s">
        <v>7703</v>
      </c>
      <c r="B447" t="s">
        <v>25</v>
      </c>
      <c r="C447" t="s">
        <v>14</v>
      </c>
      <c r="D447">
        <v>1325.22</v>
      </c>
      <c r="E447">
        <v>0.28000000000000003</v>
      </c>
      <c r="F447">
        <f t="shared" si="12"/>
        <v>371.06160000000006</v>
      </c>
      <c r="G447">
        <f t="shared" si="13"/>
        <v>954.15840000000003</v>
      </c>
      <c r="H447">
        <v>9</v>
      </c>
      <c r="I447" s="17">
        <v>45488</v>
      </c>
      <c r="J447" s="17">
        <v>45492</v>
      </c>
      <c r="K447" t="s">
        <v>15</v>
      </c>
      <c r="L447" t="s">
        <v>16</v>
      </c>
      <c r="M447">
        <v>209.11</v>
      </c>
      <c r="N447" t="s">
        <v>39</v>
      </c>
    </row>
    <row r="448" spans="1:14" ht="14.25" customHeight="1" x14ac:dyDescent="0.3">
      <c r="A448" t="s">
        <v>6039</v>
      </c>
      <c r="B448" t="s">
        <v>19</v>
      </c>
      <c r="C448" t="s">
        <v>36</v>
      </c>
      <c r="D448">
        <v>1337.98</v>
      </c>
      <c r="E448">
        <v>0.12</v>
      </c>
      <c r="F448">
        <f t="shared" si="12"/>
        <v>160.55760000000001</v>
      </c>
      <c r="G448">
        <f t="shared" si="13"/>
        <v>1177.4223999999999</v>
      </c>
      <c r="H448">
        <v>9</v>
      </c>
      <c r="I448" s="17">
        <v>45288</v>
      </c>
      <c r="J448" s="17">
        <v>45290</v>
      </c>
      <c r="K448" t="s">
        <v>21</v>
      </c>
      <c r="L448" t="s">
        <v>22</v>
      </c>
      <c r="M448">
        <v>248.91</v>
      </c>
      <c r="N448" t="s">
        <v>34</v>
      </c>
    </row>
    <row r="449" spans="1:14" ht="14.25" customHeight="1" x14ac:dyDescent="0.3">
      <c r="A449" t="s">
        <v>2501</v>
      </c>
      <c r="B449" t="s">
        <v>25</v>
      </c>
      <c r="C449" t="s">
        <v>20</v>
      </c>
      <c r="D449">
        <v>1339.19</v>
      </c>
      <c r="E449">
        <v>0.27</v>
      </c>
      <c r="F449">
        <f t="shared" si="12"/>
        <v>361.58130000000006</v>
      </c>
      <c r="G449">
        <f t="shared" si="13"/>
        <v>977.6087</v>
      </c>
      <c r="H449">
        <v>9</v>
      </c>
      <c r="I449" s="17">
        <v>45457</v>
      </c>
      <c r="J449" s="17">
        <v>45463</v>
      </c>
      <c r="K449" t="s">
        <v>21</v>
      </c>
      <c r="L449" t="s">
        <v>27</v>
      </c>
      <c r="M449">
        <v>245.25</v>
      </c>
      <c r="N449" t="s">
        <v>23</v>
      </c>
    </row>
    <row r="450" spans="1:14" ht="14.25" customHeight="1" x14ac:dyDescent="0.3">
      <c r="A450" t="s">
        <v>5848</v>
      </c>
      <c r="B450" t="s">
        <v>13</v>
      </c>
      <c r="C450" t="s">
        <v>36</v>
      </c>
      <c r="D450">
        <v>1343.81</v>
      </c>
      <c r="E450">
        <v>0.43</v>
      </c>
      <c r="F450">
        <f t="shared" ref="F450:F513" si="14">D450*E450</f>
        <v>577.8383</v>
      </c>
      <c r="G450">
        <f t="shared" ref="G450:G513" si="15">D450-F450</f>
        <v>765.97169999999994</v>
      </c>
      <c r="H450">
        <v>9</v>
      </c>
      <c r="I450" s="17">
        <v>45186</v>
      </c>
      <c r="J450" s="17">
        <v>45187</v>
      </c>
      <c r="K450" t="s">
        <v>31</v>
      </c>
      <c r="L450" t="s">
        <v>27</v>
      </c>
      <c r="M450">
        <v>308.88</v>
      </c>
      <c r="N450" t="s">
        <v>28</v>
      </c>
    </row>
    <row r="451" spans="1:14" ht="14.25" customHeight="1" x14ac:dyDescent="0.3">
      <c r="A451" t="s">
        <v>1799</v>
      </c>
      <c r="B451" t="s">
        <v>41</v>
      </c>
      <c r="C451" t="s">
        <v>33</v>
      </c>
      <c r="D451">
        <v>1349.51</v>
      </c>
      <c r="E451">
        <v>0.35</v>
      </c>
      <c r="F451">
        <f t="shared" si="14"/>
        <v>472.32849999999996</v>
      </c>
      <c r="G451">
        <f t="shared" si="15"/>
        <v>877.18150000000003</v>
      </c>
      <c r="H451">
        <v>9</v>
      </c>
      <c r="I451" s="17">
        <v>45509</v>
      </c>
      <c r="J451" s="17">
        <v>45515</v>
      </c>
      <c r="K451" t="s">
        <v>15</v>
      </c>
      <c r="L451" t="s">
        <v>16</v>
      </c>
      <c r="M451">
        <v>252.4</v>
      </c>
      <c r="N451" t="s">
        <v>28</v>
      </c>
    </row>
    <row r="452" spans="1:14" ht="14.25" customHeight="1" x14ac:dyDescent="0.3">
      <c r="A452" t="s">
        <v>11728</v>
      </c>
      <c r="B452" t="s">
        <v>25</v>
      </c>
      <c r="C452" t="s">
        <v>26</v>
      </c>
      <c r="D452">
        <v>1350.69</v>
      </c>
      <c r="E452">
        <v>0.25</v>
      </c>
      <c r="F452">
        <f t="shared" si="14"/>
        <v>337.67250000000001</v>
      </c>
      <c r="G452">
        <f t="shared" si="15"/>
        <v>1013.0175</v>
      </c>
      <c r="H452">
        <v>9</v>
      </c>
      <c r="I452" s="17">
        <v>45316</v>
      </c>
      <c r="J452" s="17">
        <v>45320</v>
      </c>
      <c r="K452" t="s">
        <v>15</v>
      </c>
      <c r="L452" t="s">
        <v>22</v>
      </c>
      <c r="M452">
        <v>82.76</v>
      </c>
      <c r="N452" t="s">
        <v>17</v>
      </c>
    </row>
    <row r="453" spans="1:14" ht="14.25" customHeight="1" x14ac:dyDescent="0.3">
      <c r="A453" t="s">
        <v>15310</v>
      </c>
      <c r="B453" t="s">
        <v>13</v>
      </c>
      <c r="C453" t="s">
        <v>26</v>
      </c>
      <c r="D453">
        <v>1371.49</v>
      </c>
      <c r="E453">
        <v>0.44</v>
      </c>
      <c r="F453">
        <f t="shared" si="14"/>
        <v>603.4556</v>
      </c>
      <c r="G453">
        <f t="shared" si="15"/>
        <v>768.03440000000001</v>
      </c>
      <c r="H453">
        <v>9</v>
      </c>
      <c r="I453" s="17">
        <v>45255</v>
      </c>
      <c r="J453" s="17">
        <v>45261</v>
      </c>
      <c r="K453" t="s">
        <v>21</v>
      </c>
      <c r="L453" t="s">
        <v>22</v>
      </c>
      <c r="M453">
        <v>173.41</v>
      </c>
      <c r="N453" t="s">
        <v>39</v>
      </c>
    </row>
    <row r="454" spans="1:14" ht="14.25" customHeight="1" x14ac:dyDescent="0.3">
      <c r="A454" t="s">
        <v>12186</v>
      </c>
      <c r="B454" t="s">
        <v>13</v>
      </c>
      <c r="C454" t="s">
        <v>26</v>
      </c>
      <c r="D454">
        <v>1375.01</v>
      </c>
      <c r="E454">
        <v>0.23</v>
      </c>
      <c r="F454">
        <f t="shared" si="14"/>
        <v>316.25229999999999</v>
      </c>
      <c r="G454">
        <f t="shared" si="15"/>
        <v>1058.7577000000001</v>
      </c>
      <c r="H454">
        <v>9</v>
      </c>
      <c r="I454" s="17">
        <v>45589</v>
      </c>
      <c r="J454" s="17">
        <v>45592</v>
      </c>
      <c r="K454" t="s">
        <v>31</v>
      </c>
      <c r="L454" t="s">
        <v>16</v>
      </c>
      <c r="M454">
        <v>223.4</v>
      </c>
      <c r="N454" t="s">
        <v>28</v>
      </c>
    </row>
    <row r="455" spans="1:14" ht="14.25" customHeight="1" x14ac:dyDescent="0.3">
      <c r="A455" t="s">
        <v>12435</v>
      </c>
      <c r="B455" t="s">
        <v>13</v>
      </c>
      <c r="C455" t="s">
        <v>33</v>
      </c>
      <c r="D455">
        <v>1377.11</v>
      </c>
      <c r="E455">
        <v>0.47</v>
      </c>
      <c r="F455">
        <f t="shared" si="14"/>
        <v>647.24169999999992</v>
      </c>
      <c r="G455">
        <f t="shared" si="15"/>
        <v>729.86829999999998</v>
      </c>
      <c r="H455">
        <v>9</v>
      </c>
      <c r="I455" s="17">
        <v>45021</v>
      </c>
      <c r="J455" s="17">
        <v>45022</v>
      </c>
      <c r="K455" t="s">
        <v>15</v>
      </c>
      <c r="L455" t="s">
        <v>27</v>
      </c>
      <c r="M455">
        <v>209.73</v>
      </c>
      <c r="N455" t="s">
        <v>39</v>
      </c>
    </row>
    <row r="456" spans="1:14" ht="14.25" customHeight="1" x14ac:dyDescent="0.3">
      <c r="A456" t="s">
        <v>11586</v>
      </c>
      <c r="B456" t="s">
        <v>41</v>
      </c>
      <c r="C456" t="s">
        <v>26</v>
      </c>
      <c r="D456">
        <v>1382.9</v>
      </c>
      <c r="E456">
        <v>0.28999999999999998</v>
      </c>
      <c r="F456">
        <f t="shared" si="14"/>
        <v>401.041</v>
      </c>
      <c r="G456">
        <f t="shared" si="15"/>
        <v>981.85900000000015</v>
      </c>
      <c r="H456">
        <v>9</v>
      </c>
      <c r="I456" s="17">
        <v>45519</v>
      </c>
      <c r="J456" s="17">
        <v>45521</v>
      </c>
      <c r="K456" t="s">
        <v>21</v>
      </c>
      <c r="L456" t="s">
        <v>16</v>
      </c>
      <c r="M456">
        <v>297.95999999999998</v>
      </c>
      <c r="N456" t="s">
        <v>48</v>
      </c>
    </row>
    <row r="457" spans="1:14" ht="14.25" customHeight="1" x14ac:dyDescent="0.3">
      <c r="A457" t="s">
        <v>15262</v>
      </c>
      <c r="B457" t="s">
        <v>19</v>
      </c>
      <c r="C457" t="s">
        <v>33</v>
      </c>
      <c r="D457">
        <v>1385.19</v>
      </c>
      <c r="E457">
        <v>0.16</v>
      </c>
      <c r="F457">
        <f t="shared" si="14"/>
        <v>221.63040000000001</v>
      </c>
      <c r="G457">
        <f t="shared" si="15"/>
        <v>1163.5596</v>
      </c>
      <c r="H457">
        <v>9</v>
      </c>
      <c r="I457" s="17">
        <v>45381</v>
      </c>
      <c r="J457" s="17">
        <v>45384</v>
      </c>
      <c r="K457" t="s">
        <v>15</v>
      </c>
      <c r="L457" t="s">
        <v>27</v>
      </c>
      <c r="M457">
        <v>99.64</v>
      </c>
      <c r="N457" t="s">
        <v>39</v>
      </c>
    </row>
    <row r="458" spans="1:14" ht="14.25" customHeight="1" x14ac:dyDescent="0.3">
      <c r="A458" t="s">
        <v>1562</v>
      </c>
      <c r="B458" t="s">
        <v>19</v>
      </c>
      <c r="C458" t="s">
        <v>33</v>
      </c>
      <c r="D458">
        <v>1389.44</v>
      </c>
      <c r="E458">
        <v>0.43</v>
      </c>
      <c r="F458">
        <f t="shared" si="14"/>
        <v>597.45920000000001</v>
      </c>
      <c r="G458">
        <f t="shared" si="15"/>
        <v>791.98080000000004</v>
      </c>
      <c r="H458">
        <v>9</v>
      </c>
      <c r="I458" s="17">
        <v>45215</v>
      </c>
      <c r="J458" s="17">
        <v>45218</v>
      </c>
      <c r="K458" t="s">
        <v>15</v>
      </c>
      <c r="L458" t="s">
        <v>27</v>
      </c>
      <c r="M458">
        <v>347.45</v>
      </c>
      <c r="N458" t="s">
        <v>34</v>
      </c>
    </row>
    <row r="459" spans="1:14" ht="14.25" customHeight="1" x14ac:dyDescent="0.3">
      <c r="A459" t="s">
        <v>15024</v>
      </c>
      <c r="B459" t="s">
        <v>25</v>
      </c>
      <c r="C459" t="s">
        <v>26</v>
      </c>
      <c r="D459">
        <v>1389.7</v>
      </c>
      <c r="E459">
        <v>0.16</v>
      </c>
      <c r="F459">
        <f t="shared" si="14"/>
        <v>222.352</v>
      </c>
      <c r="G459">
        <f t="shared" si="15"/>
        <v>1167.348</v>
      </c>
      <c r="H459">
        <v>9</v>
      </c>
      <c r="I459" s="17">
        <v>45408</v>
      </c>
      <c r="J459" s="17">
        <v>45411</v>
      </c>
      <c r="K459" t="s">
        <v>31</v>
      </c>
      <c r="L459" t="s">
        <v>16</v>
      </c>
      <c r="M459">
        <v>79.91</v>
      </c>
      <c r="N459" t="s">
        <v>17</v>
      </c>
    </row>
    <row r="460" spans="1:14" ht="14.25" customHeight="1" x14ac:dyDescent="0.3">
      <c r="A460" t="s">
        <v>13088</v>
      </c>
      <c r="B460" t="s">
        <v>13</v>
      </c>
      <c r="C460" t="s">
        <v>33</v>
      </c>
      <c r="D460">
        <v>1391.43</v>
      </c>
      <c r="E460">
        <v>0.35</v>
      </c>
      <c r="F460">
        <f t="shared" si="14"/>
        <v>487.00049999999999</v>
      </c>
      <c r="G460">
        <f t="shared" si="15"/>
        <v>904.42950000000008</v>
      </c>
      <c r="H460">
        <v>9</v>
      </c>
      <c r="I460" s="17">
        <v>45419</v>
      </c>
      <c r="J460" s="17">
        <v>45423</v>
      </c>
      <c r="K460" t="s">
        <v>31</v>
      </c>
      <c r="L460" t="s">
        <v>16</v>
      </c>
      <c r="M460">
        <v>299.85000000000002</v>
      </c>
      <c r="N460" t="s">
        <v>28</v>
      </c>
    </row>
    <row r="461" spans="1:14" ht="14.25" customHeight="1" x14ac:dyDescent="0.3">
      <c r="A461" t="s">
        <v>3128</v>
      </c>
      <c r="B461" t="s">
        <v>19</v>
      </c>
      <c r="C461" t="s">
        <v>14</v>
      </c>
      <c r="D461">
        <v>1393.4</v>
      </c>
      <c r="E461">
        <v>0.18</v>
      </c>
      <c r="F461">
        <f t="shared" si="14"/>
        <v>250.81200000000001</v>
      </c>
      <c r="G461">
        <f t="shared" si="15"/>
        <v>1142.5880000000002</v>
      </c>
      <c r="H461">
        <v>9</v>
      </c>
      <c r="I461" s="17">
        <v>45088</v>
      </c>
      <c r="J461" s="17">
        <v>45090</v>
      </c>
      <c r="K461" t="s">
        <v>21</v>
      </c>
      <c r="L461" t="s">
        <v>16</v>
      </c>
      <c r="M461">
        <v>182.11</v>
      </c>
      <c r="N461" t="s">
        <v>28</v>
      </c>
    </row>
    <row r="462" spans="1:14" ht="14.25" customHeight="1" x14ac:dyDescent="0.3">
      <c r="A462" t="s">
        <v>354</v>
      </c>
      <c r="B462" t="s">
        <v>25</v>
      </c>
      <c r="C462" t="s">
        <v>36</v>
      </c>
      <c r="D462">
        <v>1393.68</v>
      </c>
      <c r="E462">
        <v>0.46</v>
      </c>
      <c r="F462">
        <f t="shared" si="14"/>
        <v>641.09280000000001</v>
      </c>
      <c r="G462">
        <f t="shared" si="15"/>
        <v>752.58720000000005</v>
      </c>
      <c r="H462">
        <v>9</v>
      </c>
      <c r="I462" s="17">
        <v>45007</v>
      </c>
      <c r="J462" s="17">
        <v>45014</v>
      </c>
      <c r="K462" t="s">
        <v>21</v>
      </c>
      <c r="L462" t="s">
        <v>22</v>
      </c>
      <c r="M462">
        <v>126.14</v>
      </c>
      <c r="N462" t="s">
        <v>39</v>
      </c>
    </row>
    <row r="463" spans="1:14" ht="14.25" customHeight="1" x14ac:dyDescent="0.3">
      <c r="A463" t="s">
        <v>8232</v>
      </c>
      <c r="B463" t="s">
        <v>13</v>
      </c>
      <c r="C463" t="s">
        <v>14</v>
      </c>
      <c r="D463">
        <v>1395.9</v>
      </c>
      <c r="E463">
        <v>0.24</v>
      </c>
      <c r="F463">
        <f t="shared" si="14"/>
        <v>335.01600000000002</v>
      </c>
      <c r="G463">
        <f t="shared" si="15"/>
        <v>1060.884</v>
      </c>
      <c r="H463">
        <v>9</v>
      </c>
      <c r="I463" s="17">
        <v>44943</v>
      </c>
      <c r="J463" s="17">
        <v>44944</v>
      </c>
      <c r="K463" t="s">
        <v>31</v>
      </c>
      <c r="L463" t="s">
        <v>27</v>
      </c>
      <c r="M463">
        <v>98.52</v>
      </c>
      <c r="N463" t="s">
        <v>28</v>
      </c>
    </row>
    <row r="464" spans="1:14" ht="14.25" customHeight="1" x14ac:dyDescent="0.3">
      <c r="A464" t="s">
        <v>790</v>
      </c>
      <c r="B464" t="s">
        <v>13</v>
      </c>
      <c r="C464" t="s">
        <v>26</v>
      </c>
      <c r="D464">
        <v>1396.14</v>
      </c>
      <c r="E464">
        <v>0.04</v>
      </c>
      <c r="F464">
        <f t="shared" si="14"/>
        <v>55.845600000000005</v>
      </c>
      <c r="G464">
        <f t="shared" si="15"/>
        <v>1340.2944</v>
      </c>
      <c r="H464">
        <v>9</v>
      </c>
      <c r="I464" s="17">
        <v>45194</v>
      </c>
      <c r="J464" s="17">
        <v>45198</v>
      </c>
      <c r="K464" t="s">
        <v>21</v>
      </c>
      <c r="L464" t="s">
        <v>22</v>
      </c>
      <c r="M464">
        <v>314.89</v>
      </c>
      <c r="N464" t="s">
        <v>23</v>
      </c>
    </row>
    <row r="465" spans="1:14" ht="14.25" customHeight="1" x14ac:dyDescent="0.3">
      <c r="A465" t="s">
        <v>12027</v>
      </c>
      <c r="B465" t="s">
        <v>19</v>
      </c>
      <c r="C465" t="s">
        <v>14</v>
      </c>
      <c r="D465">
        <v>1400.39</v>
      </c>
      <c r="E465">
        <v>0.14000000000000001</v>
      </c>
      <c r="F465">
        <f t="shared" si="14"/>
        <v>196.05460000000002</v>
      </c>
      <c r="G465">
        <f t="shared" si="15"/>
        <v>1204.3354000000002</v>
      </c>
      <c r="H465">
        <v>9</v>
      </c>
      <c r="I465" s="17">
        <v>45215</v>
      </c>
      <c r="J465" s="17">
        <v>45222</v>
      </c>
      <c r="K465" t="s">
        <v>21</v>
      </c>
      <c r="L465" t="s">
        <v>27</v>
      </c>
      <c r="M465">
        <v>263.05</v>
      </c>
      <c r="N465" t="s">
        <v>48</v>
      </c>
    </row>
    <row r="466" spans="1:14" ht="14.25" customHeight="1" x14ac:dyDescent="0.3">
      <c r="A466" t="s">
        <v>9342</v>
      </c>
      <c r="B466" t="s">
        <v>13</v>
      </c>
      <c r="C466" t="s">
        <v>33</v>
      </c>
      <c r="D466">
        <v>1402.03</v>
      </c>
      <c r="E466">
        <v>0.3</v>
      </c>
      <c r="F466">
        <f t="shared" si="14"/>
        <v>420.60899999999998</v>
      </c>
      <c r="G466">
        <f t="shared" si="15"/>
        <v>981.42100000000005</v>
      </c>
      <c r="H466">
        <v>9</v>
      </c>
      <c r="I466" s="17">
        <v>45041</v>
      </c>
      <c r="J466" s="17">
        <v>45046</v>
      </c>
      <c r="K466" t="s">
        <v>21</v>
      </c>
      <c r="L466" t="s">
        <v>22</v>
      </c>
      <c r="M466">
        <v>277.64999999999998</v>
      </c>
      <c r="N466" t="s">
        <v>48</v>
      </c>
    </row>
    <row r="467" spans="1:14" ht="14.25" customHeight="1" x14ac:dyDescent="0.3">
      <c r="A467" t="s">
        <v>3094</v>
      </c>
      <c r="B467" t="s">
        <v>41</v>
      </c>
      <c r="C467" t="s">
        <v>26</v>
      </c>
      <c r="D467">
        <v>1402.52</v>
      </c>
      <c r="E467">
        <v>0.03</v>
      </c>
      <c r="F467">
        <f t="shared" si="14"/>
        <v>42.075600000000001</v>
      </c>
      <c r="G467">
        <f t="shared" si="15"/>
        <v>1360.4444000000001</v>
      </c>
      <c r="H467">
        <v>9</v>
      </c>
      <c r="I467" s="17">
        <v>45540</v>
      </c>
      <c r="J467" s="17">
        <v>45544</v>
      </c>
      <c r="K467" t="s">
        <v>15</v>
      </c>
      <c r="L467" t="s">
        <v>16</v>
      </c>
      <c r="M467">
        <v>350.46</v>
      </c>
      <c r="N467" t="s">
        <v>48</v>
      </c>
    </row>
    <row r="468" spans="1:14" ht="14.25" customHeight="1" x14ac:dyDescent="0.3">
      <c r="A468" t="s">
        <v>11338</v>
      </c>
      <c r="B468" t="s">
        <v>41</v>
      </c>
      <c r="C468" t="s">
        <v>33</v>
      </c>
      <c r="D468">
        <v>1404.16</v>
      </c>
      <c r="E468">
        <v>0.13</v>
      </c>
      <c r="F468">
        <f t="shared" si="14"/>
        <v>182.54080000000002</v>
      </c>
      <c r="G468">
        <f t="shared" si="15"/>
        <v>1221.6192000000001</v>
      </c>
      <c r="H468">
        <v>9</v>
      </c>
      <c r="I468" s="17">
        <v>45550</v>
      </c>
      <c r="J468" s="17">
        <v>45552</v>
      </c>
      <c r="K468" t="s">
        <v>15</v>
      </c>
      <c r="L468" t="s">
        <v>27</v>
      </c>
      <c r="M468">
        <v>114.14</v>
      </c>
      <c r="N468" t="s">
        <v>23</v>
      </c>
    </row>
    <row r="469" spans="1:14" ht="14.25" customHeight="1" x14ac:dyDescent="0.3">
      <c r="A469" t="s">
        <v>3365</v>
      </c>
      <c r="B469" t="s">
        <v>41</v>
      </c>
      <c r="C469" t="s">
        <v>20</v>
      </c>
      <c r="D469">
        <v>1404.49</v>
      </c>
      <c r="E469">
        <v>0.23</v>
      </c>
      <c r="F469">
        <f t="shared" si="14"/>
        <v>323.03270000000003</v>
      </c>
      <c r="G469">
        <f t="shared" si="15"/>
        <v>1081.4573</v>
      </c>
      <c r="H469">
        <v>9</v>
      </c>
      <c r="I469" s="17">
        <v>45413</v>
      </c>
      <c r="J469" s="17">
        <v>45418</v>
      </c>
      <c r="K469" t="s">
        <v>31</v>
      </c>
      <c r="L469" t="s">
        <v>16</v>
      </c>
      <c r="M469">
        <v>343.63</v>
      </c>
      <c r="N469" t="s">
        <v>28</v>
      </c>
    </row>
    <row r="470" spans="1:14" ht="14.25" customHeight="1" x14ac:dyDescent="0.3">
      <c r="A470" t="s">
        <v>1278</v>
      </c>
      <c r="B470" t="s">
        <v>19</v>
      </c>
      <c r="C470" t="s">
        <v>14</v>
      </c>
      <c r="D470">
        <v>1406.53</v>
      </c>
      <c r="E470">
        <v>0.27</v>
      </c>
      <c r="F470">
        <f t="shared" si="14"/>
        <v>379.76310000000001</v>
      </c>
      <c r="G470">
        <f t="shared" si="15"/>
        <v>1026.7669000000001</v>
      </c>
      <c r="H470">
        <v>9</v>
      </c>
      <c r="I470" s="17">
        <v>45430</v>
      </c>
      <c r="J470" s="17">
        <v>45436</v>
      </c>
      <c r="K470" t="s">
        <v>31</v>
      </c>
      <c r="L470" t="s">
        <v>16</v>
      </c>
      <c r="M470">
        <v>176.77</v>
      </c>
      <c r="N470" t="s">
        <v>39</v>
      </c>
    </row>
    <row r="471" spans="1:14" ht="14.25" customHeight="1" x14ac:dyDescent="0.3">
      <c r="A471" t="s">
        <v>1499</v>
      </c>
      <c r="B471" t="s">
        <v>41</v>
      </c>
      <c r="C471" t="s">
        <v>26</v>
      </c>
      <c r="D471">
        <v>1407.43</v>
      </c>
      <c r="E471">
        <v>0.37</v>
      </c>
      <c r="F471">
        <f t="shared" si="14"/>
        <v>520.7491</v>
      </c>
      <c r="G471">
        <f t="shared" si="15"/>
        <v>886.68090000000007</v>
      </c>
      <c r="H471">
        <v>9</v>
      </c>
      <c r="I471" s="17">
        <v>45457</v>
      </c>
      <c r="J471" s="17">
        <v>45462</v>
      </c>
      <c r="K471" t="s">
        <v>21</v>
      </c>
      <c r="L471" t="s">
        <v>22</v>
      </c>
      <c r="M471">
        <v>205</v>
      </c>
      <c r="N471" t="s">
        <v>28</v>
      </c>
    </row>
    <row r="472" spans="1:14" ht="14.25" customHeight="1" x14ac:dyDescent="0.3">
      <c r="A472" t="s">
        <v>10616</v>
      </c>
      <c r="B472" t="s">
        <v>41</v>
      </c>
      <c r="C472" t="s">
        <v>20</v>
      </c>
      <c r="D472">
        <v>1410.48</v>
      </c>
      <c r="E472">
        <v>0.25</v>
      </c>
      <c r="F472">
        <f t="shared" si="14"/>
        <v>352.62</v>
      </c>
      <c r="G472">
        <f t="shared" si="15"/>
        <v>1057.8600000000001</v>
      </c>
      <c r="H472">
        <v>9</v>
      </c>
      <c r="I472" s="17">
        <v>45334</v>
      </c>
      <c r="J472" s="17">
        <v>45339</v>
      </c>
      <c r="K472" t="s">
        <v>31</v>
      </c>
      <c r="L472" t="s">
        <v>27</v>
      </c>
      <c r="M472">
        <v>164.11</v>
      </c>
      <c r="N472" t="s">
        <v>28</v>
      </c>
    </row>
    <row r="473" spans="1:14" ht="14.25" customHeight="1" x14ac:dyDescent="0.3">
      <c r="A473" t="s">
        <v>7808</v>
      </c>
      <c r="B473" t="s">
        <v>25</v>
      </c>
      <c r="C473" t="s">
        <v>20</v>
      </c>
      <c r="D473">
        <v>1413.32</v>
      </c>
      <c r="E473">
        <v>0.26</v>
      </c>
      <c r="F473">
        <f t="shared" si="14"/>
        <v>367.46319999999997</v>
      </c>
      <c r="G473">
        <f t="shared" si="15"/>
        <v>1045.8568</v>
      </c>
      <c r="H473">
        <v>9</v>
      </c>
      <c r="I473" s="17">
        <v>45516</v>
      </c>
      <c r="J473" s="17">
        <v>45517</v>
      </c>
      <c r="K473" t="s">
        <v>21</v>
      </c>
      <c r="L473" t="s">
        <v>27</v>
      </c>
      <c r="M473">
        <v>105.08</v>
      </c>
      <c r="N473" t="s">
        <v>34</v>
      </c>
    </row>
    <row r="474" spans="1:14" ht="14.25" customHeight="1" x14ac:dyDescent="0.3">
      <c r="A474" t="s">
        <v>1370</v>
      </c>
      <c r="B474" t="s">
        <v>41</v>
      </c>
      <c r="C474" t="s">
        <v>36</v>
      </c>
      <c r="D474">
        <v>1419.53</v>
      </c>
      <c r="E474">
        <v>0.08</v>
      </c>
      <c r="F474">
        <f t="shared" si="14"/>
        <v>113.5624</v>
      </c>
      <c r="G474">
        <f t="shared" si="15"/>
        <v>1305.9675999999999</v>
      </c>
      <c r="H474">
        <v>9</v>
      </c>
      <c r="I474" s="17">
        <v>44976</v>
      </c>
      <c r="J474" s="17">
        <v>44980</v>
      </c>
      <c r="K474" t="s">
        <v>15</v>
      </c>
      <c r="L474" t="s">
        <v>16</v>
      </c>
      <c r="M474">
        <v>369.68</v>
      </c>
      <c r="N474" t="s">
        <v>17</v>
      </c>
    </row>
    <row r="475" spans="1:14" ht="14.25" customHeight="1" x14ac:dyDescent="0.3">
      <c r="A475" t="s">
        <v>7787</v>
      </c>
      <c r="B475" t="s">
        <v>25</v>
      </c>
      <c r="C475" t="s">
        <v>33</v>
      </c>
      <c r="D475">
        <v>1422.32</v>
      </c>
      <c r="E475">
        <v>0.34</v>
      </c>
      <c r="F475">
        <f t="shared" si="14"/>
        <v>483.58879999999999</v>
      </c>
      <c r="G475">
        <f t="shared" si="15"/>
        <v>938.73119999999994</v>
      </c>
      <c r="H475">
        <v>9</v>
      </c>
      <c r="I475" s="17">
        <v>45576</v>
      </c>
      <c r="J475" s="17">
        <v>45583</v>
      </c>
      <c r="K475" t="s">
        <v>21</v>
      </c>
      <c r="L475" t="s">
        <v>27</v>
      </c>
      <c r="M475">
        <v>73.430000000000007</v>
      </c>
      <c r="N475" t="s">
        <v>48</v>
      </c>
    </row>
    <row r="476" spans="1:14" ht="14.25" customHeight="1" x14ac:dyDescent="0.3">
      <c r="A476" t="s">
        <v>4518</v>
      </c>
      <c r="B476" t="s">
        <v>13</v>
      </c>
      <c r="C476" t="s">
        <v>33</v>
      </c>
      <c r="D476">
        <v>1429.06</v>
      </c>
      <c r="E476">
        <v>0.25</v>
      </c>
      <c r="F476">
        <f t="shared" si="14"/>
        <v>357.26499999999999</v>
      </c>
      <c r="G476">
        <f t="shared" si="15"/>
        <v>1071.7950000000001</v>
      </c>
      <c r="H476">
        <v>9</v>
      </c>
      <c r="I476" s="17">
        <v>45041</v>
      </c>
      <c r="J476" s="17">
        <v>45044</v>
      </c>
      <c r="K476" t="s">
        <v>21</v>
      </c>
      <c r="L476" t="s">
        <v>16</v>
      </c>
      <c r="M476">
        <v>311.83</v>
      </c>
      <c r="N476" t="s">
        <v>34</v>
      </c>
    </row>
    <row r="477" spans="1:14" ht="14.25" customHeight="1" x14ac:dyDescent="0.3">
      <c r="A477" t="s">
        <v>12069</v>
      </c>
      <c r="B477" t="s">
        <v>19</v>
      </c>
      <c r="C477" t="s">
        <v>26</v>
      </c>
      <c r="D477">
        <v>1433.91</v>
      </c>
      <c r="E477">
        <v>0.39</v>
      </c>
      <c r="F477">
        <f t="shared" si="14"/>
        <v>559.22490000000005</v>
      </c>
      <c r="G477">
        <f t="shared" si="15"/>
        <v>874.68510000000003</v>
      </c>
      <c r="H477">
        <v>9</v>
      </c>
      <c r="I477" s="17">
        <v>45209</v>
      </c>
      <c r="J477" s="17">
        <v>45213</v>
      </c>
      <c r="K477" t="s">
        <v>21</v>
      </c>
      <c r="L477" t="s">
        <v>22</v>
      </c>
      <c r="M477">
        <v>128.57</v>
      </c>
      <c r="N477" t="s">
        <v>23</v>
      </c>
    </row>
    <row r="478" spans="1:14" ht="14.25" customHeight="1" x14ac:dyDescent="0.3">
      <c r="A478" t="s">
        <v>9241</v>
      </c>
      <c r="B478" t="s">
        <v>25</v>
      </c>
      <c r="C478" t="s">
        <v>14</v>
      </c>
      <c r="D478">
        <v>1436.61</v>
      </c>
      <c r="E478">
        <v>0.42</v>
      </c>
      <c r="F478">
        <f t="shared" si="14"/>
        <v>603.37619999999993</v>
      </c>
      <c r="G478">
        <f t="shared" si="15"/>
        <v>833.23379999999997</v>
      </c>
      <c r="H478">
        <v>9</v>
      </c>
      <c r="I478" s="17">
        <v>45101</v>
      </c>
      <c r="J478" s="17">
        <v>45105</v>
      </c>
      <c r="K478" t="s">
        <v>15</v>
      </c>
      <c r="L478" t="s">
        <v>16</v>
      </c>
      <c r="M478">
        <v>205.47</v>
      </c>
      <c r="N478" t="s">
        <v>39</v>
      </c>
    </row>
    <row r="479" spans="1:14" ht="14.25" customHeight="1" x14ac:dyDescent="0.3">
      <c r="A479" t="s">
        <v>4053</v>
      </c>
      <c r="B479" t="s">
        <v>19</v>
      </c>
      <c r="C479" t="s">
        <v>14</v>
      </c>
      <c r="D479">
        <v>1437.07</v>
      </c>
      <c r="E479">
        <v>0.48</v>
      </c>
      <c r="F479">
        <f t="shared" si="14"/>
        <v>689.79359999999997</v>
      </c>
      <c r="G479">
        <f t="shared" si="15"/>
        <v>747.27639999999997</v>
      </c>
      <c r="H479">
        <v>9</v>
      </c>
      <c r="I479" s="17">
        <v>45250</v>
      </c>
      <c r="J479" s="17">
        <v>45254</v>
      </c>
      <c r="K479" t="s">
        <v>21</v>
      </c>
      <c r="L479" t="s">
        <v>22</v>
      </c>
      <c r="M479">
        <v>219.85</v>
      </c>
      <c r="N479" t="s">
        <v>48</v>
      </c>
    </row>
    <row r="480" spans="1:14" ht="14.25" customHeight="1" x14ac:dyDescent="0.3">
      <c r="A480" t="s">
        <v>3556</v>
      </c>
      <c r="B480" t="s">
        <v>19</v>
      </c>
      <c r="C480" t="s">
        <v>33</v>
      </c>
      <c r="D480">
        <v>1438.06</v>
      </c>
      <c r="E480">
        <v>0.1</v>
      </c>
      <c r="F480">
        <f t="shared" si="14"/>
        <v>143.80600000000001</v>
      </c>
      <c r="G480">
        <f t="shared" si="15"/>
        <v>1294.2539999999999</v>
      </c>
      <c r="H480">
        <v>9</v>
      </c>
      <c r="I480" s="17">
        <v>45652</v>
      </c>
      <c r="J480" s="17">
        <v>45653</v>
      </c>
      <c r="K480" t="s">
        <v>21</v>
      </c>
      <c r="L480" t="s">
        <v>22</v>
      </c>
      <c r="M480">
        <v>382.02</v>
      </c>
      <c r="N480" t="s">
        <v>34</v>
      </c>
    </row>
    <row r="481" spans="1:14" ht="14.25" customHeight="1" x14ac:dyDescent="0.3">
      <c r="A481" t="s">
        <v>14296</v>
      </c>
      <c r="B481" t="s">
        <v>19</v>
      </c>
      <c r="C481" t="s">
        <v>20</v>
      </c>
      <c r="D481">
        <v>1446.7</v>
      </c>
      <c r="E481">
        <v>0.38</v>
      </c>
      <c r="F481">
        <f t="shared" si="14"/>
        <v>549.74599999999998</v>
      </c>
      <c r="G481">
        <f t="shared" si="15"/>
        <v>896.95400000000006</v>
      </c>
      <c r="H481">
        <v>9</v>
      </c>
      <c r="I481" s="17">
        <v>45083</v>
      </c>
      <c r="J481" s="17">
        <v>45089</v>
      </c>
      <c r="K481" t="s">
        <v>21</v>
      </c>
      <c r="L481" t="s">
        <v>27</v>
      </c>
      <c r="M481">
        <v>145.11000000000001</v>
      </c>
      <c r="N481" t="s">
        <v>34</v>
      </c>
    </row>
    <row r="482" spans="1:14" ht="14.25" customHeight="1" x14ac:dyDescent="0.3">
      <c r="A482" t="s">
        <v>10028</v>
      </c>
      <c r="B482" t="s">
        <v>19</v>
      </c>
      <c r="C482" t="s">
        <v>26</v>
      </c>
      <c r="D482">
        <v>1449.66</v>
      </c>
      <c r="E482">
        <v>0.35</v>
      </c>
      <c r="F482">
        <f t="shared" si="14"/>
        <v>507.38099999999997</v>
      </c>
      <c r="G482">
        <f t="shared" si="15"/>
        <v>942.27900000000011</v>
      </c>
      <c r="H482">
        <v>9</v>
      </c>
      <c r="I482" s="17">
        <v>45158</v>
      </c>
      <c r="J482" s="17">
        <v>45159</v>
      </c>
      <c r="K482" t="s">
        <v>21</v>
      </c>
      <c r="L482" t="s">
        <v>27</v>
      </c>
      <c r="M482">
        <v>387.81</v>
      </c>
      <c r="N482" t="s">
        <v>48</v>
      </c>
    </row>
    <row r="483" spans="1:14" ht="14.25" customHeight="1" x14ac:dyDescent="0.3">
      <c r="A483" t="s">
        <v>5545</v>
      </c>
      <c r="B483" t="s">
        <v>19</v>
      </c>
      <c r="C483" t="s">
        <v>14</v>
      </c>
      <c r="D483">
        <v>1451.11</v>
      </c>
      <c r="E483">
        <v>0.16</v>
      </c>
      <c r="F483">
        <f t="shared" si="14"/>
        <v>232.17759999999998</v>
      </c>
      <c r="G483">
        <f t="shared" si="15"/>
        <v>1218.9323999999999</v>
      </c>
      <c r="H483">
        <v>9</v>
      </c>
      <c r="I483" s="17">
        <v>45170</v>
      </c>
      <c r="J483" s="17">
        <v>45171</v>
      </c>
      <c r="K483" t="s">
        <v>21</v>
      </c>
      <c r="L483" t="s">
        <v>22</v>
      </c>
      <c r="M483">
        <v>414.66</v>
      </c>
      <c r="N483" t="s">
        <v>39</v>
      </c>
    </row>
    <row r="484" spans="1:14" ht="14.25" customHeight="1" x14ac:dyDescent="0.3">
      <c r="A484" t="s">
        <v>8505</v>
      </c>
      <c r="B484" t="s">
        <v>25</v>
      </c>
      <c r="C484" t="s">
        <v>20</v>
      </c>
      <c r="D484">
        <v>1458.48</v>
      </c>
      <c r="E484">
        <v>0.22</v>
      </c>
      <c r="F484">
        <f t="shared" si="14"/>
        <v>320.86560000000003</v>
      </c>
      <c r="G484">
        <f t="shared" si="15"/>
        <v>1137.6143999999999</v>
      </c>
      <c r="H484">
        <v>9</v>
      </c>
      <c r="I484" s="17">
        <v>45170</v>
      </c>
      <c r="J484" s="17">
        <v>45175</v>
      </c>
      <c r="K484" t="s">
        <v>15</v>
      </c>
      <c r="L484" t="s">
        <v>16</v>
      </c>
      <c r="M484">
        <v>245.94</v>
      </c>
      <c r="N484" t="s">
        <v>23</v>
      </c>
    </row>
    <row r="485" spans="1:14" ht="14.25" customHeight="1" x14ac:dyDescent="0.3">
      <c r="A485" t="s">
        <v>12094</v>
      </c>
      <c r="B485" t="s">
        <v>19</v>
      </c>
      <c r="C485" t="s">
        <v>14</v>
      </c>
      <c r="D485">
        <v>1459.83</v>
      </c>
      <c r="E485">
        <v>0.09</v>
      </c>
      <c r="F485">
        <f t="shared" si="14"/>
        <v>131.38469999999998</v>
      </c>
      <c r="G485">
        <f t="shared" si="15"/>
        <v>1328.4452999999999</v>
      </c>
      <c r="H485">
        <v>9</v>
      </c>
      <c r="I485" s="17">
        <v>45044</v>
      </c>
      <c r="J485" s="17">
        <v>45048</v>
      </c>
      <c r="K485" t="s">
        <v>21</v>
      </c>
      <c r="L485" t="s">
        <v>22</v>
      </c>
      <c r="M485">
        <v>145.47</v>
      </c>
      <c r="N485" t="s">
        <v>48</v>
      </c>
    </row>
    <row r="486" spans="1:14" ht="14.25" customHeight="1" x14ac:dyDescent="0.3">
      <c r="A486" t="s">
        <v>13270</v>
      </c>
      <c r="B486" t="s">
        <v>19</v>
      </c>
      <c r="C486" t="s">
        <v>20</v>
      </c>
      <c r="D486">
        <v>1461.55</v>
      </c>
      <c r="E486">
        <v>0.28000000000000003</v>
      </c>
      <c r="F486">
        <f t="shared" si="14"/>
        <v>409.23400000000004</v>
      </c>
      <c r="G486">
        <f t="shared" si="15"/>
        <v>1052.3159999999998</v>
      </c>
      <c r="H486">
        <v>9</v>
      </c>
      <c r="I486" s="17">
        <v>45076</v>
      </c>
      <c r="J486" s="17">
        <v>45078</v>
      </c>
      <c r="K486" t="s">
        <v>21</v>
      </c>
      <c r="L486" t="s">
        <v>27</v>
      </c>
      <c r="M486">
        <v>348.09</v>
      </c>
      <c r="N486" t="s">
        <v>23</v>
      </c>
    </row>
    <row r="487" spans="1:14" ht="14.25" customHeight="1" x14ac:dyDescent="0.3">
      <c r="A487" t="s">
        <v>6771</v>
      </c>
      <c r="B487" t="s">
        <v>41</v>
      </c>
      <c r="C487" t="s">
        <v>20</v>
      </c>
      <c r="D487">
        <v>1461.86</v>
      </c>
      <c r="E487">
        <v>0.4</v>
      </c>
      <c r="F487">
        <f t="shared" si="14"/>
        <v>584.74400000000003</v>
      </c>
      <c r="G487">
        <f t="shared" si="15"/>
        <v>877.11599999999987</v>
      </c>
      <c r="H487">
        <v>9</v>
      </c>
      <c r="I487" s="17">
        <v>45592</v>
      </c>
      <c r="J487" s="17">
        <v>45599</v>
      </c>
      <c r="K487" t="s">
        <v>15</v>
      </c>
      <c r="L487" t="s">
        <v>22</v>
      </c>
      <c r="M487">
        <v>210.52</v>
      </c>
      <c r="N487" t="s">
        <v>17</v>
      </c>
    </row>
    <row r="488" spans="1:14" ht="14.25" customHeight="1" x14ac:dyDescent="0.3">
      <c r="A488" t="s">
        <v>7049</v>
      </c>
      <c r="B488" t="s">
        <v>13</v>
      </c>
      <c r="C488" t="s">
        <v>26</v>
      </c>
      <c r="D488">
        <v>1470.23</v>
      </c>
      <c r="E488">
        <v>0.34</v>
      </c>
      <c r="F488">
        <f t="shared" si="14"/>
        <v>499.87820000000005</v>
      </c>
      <c r="G488">
        <f t="shared" si="15"/>
        <v>970.35179999999991</v>
      </c>
      <c r="H488">
        <v>9</v>
      </c>
      <c r="I488" s="17">
        <v>45077</v>
      </c>
      <c r="J488" s="17">
        <v>45084</v>
      </c>
      <c r="K488" t="s">
        <v>15</v>
      </c>
      <c r="L488" t="s">
        <v>22</v>
      </c>
      <c r="M488">
        <v>298.35000000000002</v>
      </c>
      <c r="N488" t="s">
        <v>17</v>
      </c>
    </row>
    <row r="489" spans="1:14" ht="14.25" customHeight="1" x14ac:dyDescent="0.3">
      <c r="A489" t="s">
        <v>13947</v>
      </c>
      <c r="B489" t="s">
        <v>25</v>
      </c>
      <c r="C489" t="s">
        <v>14</v>
      </c>
      <c r="D489">
        <v>1473.56</v>
      </c>
      <c r="E489">
        <v>0.02</v>
      </c>
      <c r="F489">
        <f t="shared" si="14"/>
        <v>29.4712</v>
      </c>
      <c r="G489">
        <f t="shared" si="15"/>
        <v>1444.0888</v>
      </c>
      <c r="H489">
        <v>9</v>
      </c>
      <c r="I489" s="17">
        <v>45556</v>
      </c>
      <c r="J489" s="17">
        <v>45557</v>
      </c>
      <c r="K489" t="s">
        <v>15</v>
      </c>
      <c r="L489" t="s">
        <v>27</v>
      </c>
      <c r="M489">
        <v>236.05</v>
      </c>
      <c r="N489" t="s">
        <v>34</v>
      </c>
    </row>
    <row r="490" spans="1:14" ht="14.25" customHeight="1" x14ac:dyDescent="0.3">
      <c r="A490" t="s">
        <v>12371</v>
      </c>
      <c r="B490" t="s">
        <v>41</v>
      </c>
      <c r="C490" t="s">
        <v>36</v>
      </c>
      <c r="D490">
        <v>1475.14</v>
      </c>
      <c r="E490">
        <v>0.03</v>
      </c>
      <c r="F490">
        <f t="shared" si="14"/>
        <v>44.254200000000004</v>
      </c>
      <c r="G490">
        <f t="shared" si="15"/>
        <v>1430.8858</v>
      </c>
      <c r="H490">
        <v>9</v>
      </c>
      <c r="I490" s="17">
        <v>45017</v>
      </c>
      <c r="J490" s="17">
        <v>45020</v>
      </c>
      <c r="K490" t="s">
        <v>31</v>
      </c>
      <c r="L490" t="s">
        <v>16</v>
      </c>
      <c r="M490">
        <v>184.83</v>
      </c>
      <c r="N490" t="s">
        <v>28</v>
      </c>
    </row>
    <row r="491" spans="1:14" ht="14.25" customHeight="1" x14ac:dyDescent="0.3">
      <c r="A491" t="s">
        <v>9952</v>
      </c>
      <c r="B491" t="s">
        <v>41</v>
      </c>
      <c r="C491" t="s">
        <v>36</v>
      </c>
      <c r="D491">
        <v>1486.42</v>
      </c>
      <c r="E491">
        <v>0.25</v>
      </c>
      <c r="F491">
        <f t="shared" si="14"/>
        <v>371.60500000000002</v>
      </c>
      <c r="G491">
        <f t="shared" si="15"/>
        <v>1114.8150000000001</v>
      </c>
      <c r="H491">
        <v>9</v>
      </c>
      <c r="I491" s="17">
        <v>45173</v>
      </c>
      <c r="J491" s="17">
        <v>45175</v>
      </c>
      <c r="K491" t="s">
        <v>15</v>
      </c>
      <c r="L491" t="s">
        <v>27</v>
      </c>
      <c r="M491">
        <v>400.6</v>
      </c>
      <c r="N491" t="s">
        <v>39</v>
      </c>
    </row>
    <row r="492" spans="1:14" ht="14.25" customHeight="1" x14ac:dyDescent="0.3">
      <c r="A492" t="s">
        <v>1116</v>
      </c>
      <c r="B492" t="s">
        <v>19</v>
      </c>
      <c r="C492" t="s">
        <v>33</v>
      </c>
      <c r="D492">
        <v>1489.47</v>
      </c>
      <c r="E492">
        <v>0.36</v>
      </c>
      <c r="F492">
        <f t="shared" si="14"/>
        <v>536.20920000000001</v>
      </c>
      <c r="G492">
        <f t="shared" si="15"/>
        <v>953.26080000000002</v>
      </c>
      <c r="H492">
        <v>9</v>
      </c>
      <c r="I492" s="17">
        <v>45493</v>
      </c>
      <c r="J492" s="17">
        <v>45497</v>
      </c>
      <c r="K492" t="s">
        <v>31</v>
      </c>
      <c r="L492" t="s">
        <v>22</v>
      </c>
      <c r="M492">
        <v>168.51</v>
      </c>
      <c r="N492" t="s">
        <v>17</v>
      </c>
    </row>
    <row r="493" spans="1:14" ht="14.25" customHeight="1" x14ac:dyDescent="0.3">
      <c r="A493" t="s">
        <v>5361</v>
      </c>
      <c r="B493" t="s">
        <v>25</v>
      </c>
      <c r="C493" t="s">
        <v>33</v>
      </c>
      <c r="D493">
        <v>1489.54</v>
      </c>
      <c r="E493">
        <v>0.27</v>
      </c>
      <c r="F493">
        <f t="shared" si="14"/>
        <v>402.17580000000004</v>
      </c>
      <c r="G493">
        <f t="shared" si="15"/>
        <v>1087.3642</v>
      </c>
      <c r="H493">
        <v>9</v>
      </c>
      <c r="I493" s="17">
        <v>45081</v>
      </c>
      <c r="J493" s="17">
        <v>45085</v>
      </c>
      <c r="K493" t="s">
        <v>15</v>
      </c>
      <c r="L493" t="s">
        <v>16</v>
      </c>
      <c r="M493">
        <v>445.79</v>
      </c>
      <c r="N493" t="s">
        <v>48</v>
      </c>
    </row>
    <row r="494" spans="1:14" ht="14.25" customHeight="1" x14ac:dyDescent="0.3">
      <c r="A494" t="s">
        <v>8645</v>
      </c>
      <c r="B494" t="s">
        <v>13</v>
      </c>
      <c r="C494" t="s">
        <v>26</v>
      </c>
      <c r="D494">
        <v>1491.85</v>
      </c>
      <c r="E494">
        <v>0.4</v>
      </c>
      <c r="F494">
        <f t="shared" si="14"/>
        <v>596.74</v>
      </c>
      <c r="G494">
        <f t="shared" si="15"/>
        <v>895.1099999999999</v>
      </c>
      <c r="H494">
        <v>9</v>
      </c>
      <c r="I494" s="17">
        <v>45279</v>
      </c>
      <c r="J494" s="17">
        <v>45285</v>
      </c>
      <c r="K494" t="s">
        <v>31</v>
      </c>
      <c r="L494" t="s">
        <v>22</v>
      </c>
      <c r="M494">
        <v>217.29</v>
      </c>
      <c r="N494" t="s">
        <v>28</v>
      </c>
    </row>
    <row r="495" spans="1:14" ht="14.25" customHeight="1" x14ac:dyDescent="0.3">
      <c r="A495" t="s">
        <v>10883</v>
      </c>
      <c r="B495" t="s">
        <v>41</v>
      </c>
      <c r="C495" t="s">
        <v>14</v>
      </c>
      <c r="D495">
        <v>1494.33</v>
      </c>
      <c r="E495">
        <v>0.21</v>
      </c>
      <c r="F495">
        <f t="shared" si="14"/>
        <v>313.80929999999995</v>
      </c>
      <c r="G495">
        <f t="shared" si="15"/>
        <v>1180.5207</v>
      </c>
      <c r="H495">
        <v>9</v>
      </c>
      <c r="I495" s="17">
        <v>45435</v>
      </c>
      <c r="J495" s="17">
        <v>45440</v>
      </c>
      <c r="K495" t="s">
        <v>15</v>
      </c>
      <c r="L495" t="s">
        <v>27</v>
      </c>
      <c r="M495">
        <v>130.81</v>
      </c>
      <c r="N495" t="s">
        <v>48</v>
      </c>
    </row>
    <row r="496" spans="1:14" ht="14.25" customHeight="1" x14ac:dyDescent="0.3">
      <c r="A496" t="s">
        <v>5069</v>
      </c>
      <c r="B496" t="s">
        <v>25</v>
      </c>
      <c r="C496" t="s">
        <v>20</v>
      </c>
      <c r="D496">
        <v>1499.71</v>
      </c>
      <c r="E496">
        <v>0.15</v>
      </c>
      <c r="F496">
        <f t="shared" si="14"/>
        <v>224.95650000000001</v>
      </c>
      <c r="G496">
        <f t="shared" si="15"/>
        <v>1274.7535</v>
      </c>
      <c r="H496">
        <v>9</v>
      </c>
      <c r="I496" s="17">
        <v>45406</v>
      </c>
      <c r="J496" s="17">
        <v>45412</v>
      </c>
      <c r="K496" t="s">
        <v>21</v>
      </c>
      <c r="L496" t="s">
        <v>16</v>
      </c>
      <c r="M496">
        <v>279.74</v>
      </c>
      <c r="N496" t="s">
        <v>28</v>
      </c>
    </row>
    <row r="497" spans="1:14" ht="14.25" customHeight="1" x14ac:dyDescent="0.3">
      <c r="A497" t="s">
        <v>5272</v>
      </c>
      <c r="B497" t="s">
        <v>19</v>
      </c>
      <c r="C497" t="s">
        <v>26</v>
      </c>
      <c r="D497">
        <v>1499.99</v>
      </c>
      <c r="E497">
        <v>7.0000000000000007E-2</v>
      </c>
      <c r="F497">
        <f t="shared" si="14"/>
        <v>104.99930000000001</v>
      </c>
      <c r="G497">
        <f t="shared" si="15"/>
        <v>1394.9907000000001</v>
      </c>
      <c r="H497">
        <v>9</v>
      </c>
      <c r="I497" s="17">
        <v>45312</v>
      </c>
      <c r="J497" s="17">
        <v>45313</v>
      </c>
      <c r="K497" t="s">
        <v>21</v>
      </c>
      <c r="L497" t="s">
        <v>22</v>
      </c>
      <c r="M497">
        <v>208.05</v>
      </c>
      <c r="N497" t="s">
        <v>34</v>
      </c>
    </row>
    <row r="498" spans="1:14" ht="14.25" customHeight="1" x14ac:dyDescent="0.3">
      <c r="A498" t="s">
        <v>79</v>
      </c>
      <c r="B498" t="s">
        <v>19</v>
      </c>
      <c r="C498" t="s">
        <v>14</v>
      </c>
      <c r="D498">
        <v>1501.21</v>
      </c>
      <c r="E498">
        <v>0.12</v>
      </c>
      <c r="F498">
        <f t="shared" si="14"/>
        <v>180.14519999999999</v>
      </c>
      <c r="G498">
        <f t="shared" si="15"/>
        <v>1321.0648000000001</v>
      </c>
      <c r="H498">
        <v>9</v>
      </c>
      <c r="I498" s="17">
        <v>45386</v>
      </c>
      <c r="J498" s="17">
        <v>45390</v>
      </c>
      <c r="K498" t="s">
        <v>15</v>
      </c>
      <c r="L498" t="s">
        <v>22</v>
      </c>
      <c r="M498">
        <v>127.89</v>
      </c>
      <c r="N498" t="s">
        <v>17</v>
      </c>
    </row>
    <row r="499" spans="1:14" ht="14.25" customHeight="1" x14ac:dyDescent="0.3">
      <c r="A499" t="s">
        <v>3895</v>
      </c>
      <c r="B499" t="s">
        <v>13</v>
      </c>
      <c r="C499" t="s">
        <v>33</v>
      </c>
      <c r="D499">
        <v>1504.11</v>
      </c>
      <c r="E499">
        <v>0.45</v>
      </c>
      <c r="F499">
        <f t="shared" si="14"/>
        <v>676.84949999999992</v>
      </c>
      <c r="G499">
        <f t="shared" si="15"/>
        <v>827.26049999999998</v>
      </c>
      <c r="H499">
        <v>9</v>
      </c>
      <c r="I499" s="17">
        <v>45421</v>
      </c>
      <c r="J499" s="17">
        <v>45423</v>
      </c>
      <c r="K499" t="s">
        <v>31</v>
      </c>
      <c r="L499" t="s">
        <v>16</v>
      </c>
      <c r="M499">
        <v>179.71</v>
      </c>
      <c r="N499" t="s">
        <v>23</v>
      </c>
    </row>
    <row r="500" spans="1:14" ht="14.25" customHeight="1" x14ac:dyDescent="0.3">
      <c r="A500" t="s">
        <v>2155</v>
      </c>
      <c r="B500" t="s">
        <v>13</v>
      </c>
      <c r="C500" t="s">
        <v>36</v>
      </c>
      <c r="D500">
        <v>1504.13</v>
      </c>
      <c r="E500">
        <v>0.25</v>
      </c>
      <c r="F500">
        <f t="shared" si="14"/>
        <v>376.03250000000003</v>
      </c>
      <c r="G500">
        <f t="shared" si="15"/>
        <v>1128.0975000000001</v>
      </c>
      <c r="H500">
        <v>9</v>
      </c>
      <c r="I500" s="17">
        <v>45156</v>
      </c>
      <c r="J500" s="17">
        <v>45161</v>
      </c>
      <c r="K500" t="s">
        <v>15</v>
      </c>
      <c r="L500" t="s">
        <v>27</v>
      </c>
      <c r="M500">
        <v>104.59</v>
      </c>
      <c r="N500" t="s">
        <v>17</v>
      </c>
    </row>
    <row r="501" spans="1:14" ht="14.25" customHeight="1" x14ac:dyDescent="0.3">
      <c r="A501" t="s">
        <v>13243</v>
      </c>
      <c r="B501" t="s">
        <v>41</v>
      </c>
      <c r="C501" t="s">
        <v>14</v>
      </c>
      <c r="D501">
        <v>1507.98</v>
      </c>
      <c r="E501">
        <v>0.12</v>
      </c>
      <c r="F501">
        <f t="shared" si="14"/>
        <v>180.95759999999999</v>
      </c>
      <c r="G501">
        <f t="shared" si="15"/>
        <v>1327.0224000000001</v>
      </c>
      <c r="H501">
        <v>9</v>
      </c>
      <c r="I501" s="17">
        <v>45266</v>
      </c>
      <c r="J501" s="17">
        <v>45270</v>
      </c>
      <c r="K501" t="s">
        <v>31</v>
      </c>
      <c r="L501" t="s">
        <v>16</v>
      </c>
      <c r="M501">
        <v>356.45</v>
      </c>
      <c r="N501" t="s">
        <v>34</v>
      </c>
    </row>
    <row r="502" spans="1:14" ht="14.25" customHeight="1" x14ac:dyDescent="0.3">
      <c r="A502" t="s">
        <v>1683</v>
      </c>
      <c r="B502" t="s">
        <v>13</v>
      </c>
      <c r="C502" t="s">
        <v>33</v>
      </c>
      <c r="D502">
        <v>1514.04</v>
      </c>
      <c r="E502">
        <v>0.47</v>
      </c>
      <c r="F502">
        <f t="shared" si="14"/>
        <v>711.59879999999998</v>
      </c>
      <c r="G502">
        <f t="shared" si="15"/>
        <v>802.44119999999998</v>
      </c>
      <c r="H502">
        <v>9</v>
      </c>
      <c r="I502" s="17">
        <v>45416</v>
      </c>
      <c r="J502" s="17">
        <v>45422</v>
      </c>
      <c r="K502" t="s">
        <v>21</v>
      </c>
      <c r="L502" t="s">
        <v>27</v>
      </c>
      <c r="M502">
        <v>381.42</v>
      </c>
      <c r="N502" t="s">
        <v>17</v>
      </c>
    </row>
    <row r="503" spans="1:14" ht="14.25" customHeight="1" x14ac:dyDescent="0.3">
      <c r="A503" t="s">
        <v>2257</v>
      </c>
      <c r="B503" t="s">
        <v>19</v>
      </c>
      <c r="C503" t="s">
        <v>20</v>
      </c>
      <c r="D503">
        <v>1514.4</v>
      </c>
      <c r="E503">
        <v>0.24</v>
      </c>
      <c r="F503">
        <f t="shared" si="14"/>
        <v>363.45600000000002</v>
      </c>
      <c r="G503">
        <f t="shared" si="15"/>
        <v>1150.944</v>
      </c>
      <c r="H503">
        <v>9</v>
      </c>
      <c r="I503" s="17">
        <v>45272</v>
      </c>
      <c r="J503" s="17">
        <v>45278</v>
      </c>
      <c r="K503" t="s">
        <v>21</v>
      </c>
      <c r="L503" t="s">
        <v>16</v>
      </c>
      <c r="M503">
        <v>116.49</v>
      </c>
      <c r="N503" t="s">
        <v>17</v>
      </c>
    </row>
    <row r="504" spans="1:14" ht="14.25" customHeight="1" x14ac:dyDescent="0.3">
      <c r="A504" t="s">
        <v>634</v>
      </c>
      <c r="B504" t="s">
        <v>19</v>
      </c>
      <c r="C504" t="s">
        <v>36</v>
      </c>
      <c r="D504">
        <v>1515.24</v>
      </c>
      <c r="E504">
        <v>0.42</v>
      </c>
      <c r="F504">
        <f t="shared" si="14"/>
        <v>636.4008</v>
      </c>
      <c r="G504">
        <f t="shared" si="15"/>
        <v>878.83920000000001</v>
      </c>
      <c r="H504">
        <v>9</v>
      </c>
      <c r="I504" s="17">
        <v>45269</v>
      </c>
      <c r="J504" s="17">
        <v>45270</v>
      </c>
      <c r="K504" t="s">
        <v>31</v>
      </c>
      <c r="L504" t="s">
        <v>27</v>
      </c>
      <c r="M504">
        <v>359.32</v>
      </c>
      <c r="N504" t="s">
        <v>39</v>
      </c>
    </row>
    <row r="505" spans="1:14" ht="14.25" customHeight="1" x14ac:dyDescent="0.3">
      <c r="A505" t="s">
        <v>2221</v>
      </c>
      <c r="B505" t="s">
        <v>41</v>
      </c>
      <c r="C505" t="s">
        <v>20</v>
      </c>
      <c r="D505">
        <v>1517.08</v>
      </c>
      <c r="E505">
        <v>0.28000000000000003</v>
      </c>
      <c r="F505">
        <f t="shared" si="14"/>
        <v>424.7824</v>
      </c>
      <c r="G505">
        <f t="shared" si="15"/>
        <v>1092.2975999999999</v>
      </c>
      <c r="H505">
        <v>9</v>
      </c>
      <c r="I505" s="17">
        <v>45188</v>
      </c>
      <c r="J505" s="17">
        <v>45193</v>
      </c>
      <c r="K505" t="s">
        <v>15</v>
      </c>
      <c r="L505" t="s">
        <v>27</v>
      </c>
      <c r="M505">
        <v>214.89</v>
      </c>
      <c r="N505" t="s">
        <v>48</v>
      </c>
    </row>
    <row r="506" spans="1:14" ht="14.25" customHeight="1" x14ac:dyDescent="0.3">
      <c r="A506" t="s">
        <v>7680</v>
      </c>
      <c r="B506" t="s">
        <v>41</v>
      </c>
      <c r="C506" t="s">
        <v>20</v>
      </c>
      <c r="D506">
        <v>1517.51</v>
      </c>
      <c r="E506">
        <v>0.27</v>
      </c>
      <c r="F506">
        <f t="shared" si="14"/>
        <v>409.72770000000003</v>
      </c>
      <c r="G506">
        <f t="shared" si="15"/>
        <v>1107.7822999999999</v>
      </c>
      <c r="H506">
        <v>9</v>
      </c>
      <c r="I506" s="17">
        <v>45340</v>
      </c>
      <c r="J506" s="17">
        <v>45345</v>
      </c>
      <c r="K506" t="s">
        <v>15</v>
      </c>
      <c r="L506" t="s">
        <v>22</v>
      </c>
      <c r="M506">
        <v>335.81</v>
      </c>
      <c r="N506" t="s">
        <v>23</v>
      </c>
    </row>
    <row r="507" spans="1:14" ht="14.25" customHeight="1" x14ac:dyDescent="0.3">
      <c r="A507" t="s">
        <v>13994</v>
      </c>
      <c r="B507" t="s">
        <v>41</v>
      </c>
      <c r="C507" t="s">
        <v>33</v>
      </c>
      <c r="D507">
        <v>1517.53</v>
      </c>
      <c r="E507">
        <v>0.15</v>
      </c>
      <c r="F507">
        <f t="shared" si="14"/>
        <v>227.62949999999998</v>
      </c>
      <c r="G507">
        <f t="shared" si="15"/>
        <v>1289.9005</v>
      </c>
      <c r="H507">
        <v>9</v>
      </c>
      <c r="I507" s="17">
        <v>45205</v>
      </c>
      <c r="J507" s="17">
        <v>45206</v>
      </c>
      <c r="K507" t="s">
        <v>31</v>
      </c>
      <c r="L507" t="s">
        <v>22</v>
      </c>
      <c r="M507">
        <v>375.94</v>
      </c>
      <c r="N507" t="s">
        <v>48</v>
      </c>
    </row>
    <row r="508" spans="1:14" ht="14.25" customHeight="1" x14ac:dyDescent="0.3">
      <c r="A508" t="s">
        <v>1788</v>
      </c>
      <c r="B508" t="s">
        <v>19</v>
      </c>
      <c r="C508" t="s">
        <v>26</v>
      </c>
      <c r="D508">
        <v>1524.64</v>
      </c>
      <c r="E508">
        <v>0.19</v>
      </c>
      <c r="F508">
        <f t="shared" si="14"/>
        <v>289.6816</v>
      </c>
      <c r="G508">
        <f t="shared" si="15"/>
        <v>1234.9584</v>
      </c>
      <c r="H508">
        <v>9</v>
      </c>
      <c r="I508" s="17">
        <v>45569</v>
      </c>
      <c r="J508" s="17">
        <v>45574</v>
      </c>
      <c r="K508" t="s">
        <v>15</v>
      </c>
      <c r="L508" t="s">
        <v>16</v>
      </c>
      <c r="M508">
        <v>452.63</v>
      </c>
      <c r="N508" t="s">
        <v>48</v>
      </c>
    </row>
    <row r="509" spans="1:14" ht="14.25" customHeight="1" x14ac:dyDescent="0.3">
      <c r="A509" t="s">
        <v>6822</v>
      </c>
      <c r="B509" t="s">
        <v>13</v>
      </c>
      <c r="C509" t="s">
        <v>20</v>
      </c>
      <c r="D509">
        <v>1525.51</v>
      </c>
      <c r="E509">
        <v>0.1</v>
      </c>
      <c r="F509">
        <f t="shared" si="14"/>
        <v>152.55100000000002</v>
      </c>
      <c r="G509">
        <f t="shared" si="15"/>
        <v>1372.9590000000001</v>
      </c>
      <c r="H509">
        <v>9</v>
      </c>
      <c r="I509" s="17">
        <v>45020</v>
      </c>
      <c r="J509" s="17">
        <v>45022</v>
      </c>
      <c r="K509" t="s">
        <v>15</v>
      </c>
      <c r="L509" t="s">
        <v>22</v>
      </c>
      <c r="M509">
        <v>89.8</v>
      </c>
      <c r="N509" t="s">
        <v>28</v>
      </c>
    </row>
    <row r="510" spans="1:14" ht="14.25" customHeight="1" x14ac:dyDescent="0.3">
      <c r="A510" t="s">
        <v>12455</v>
      </c>
      <c r="B510" t="s">
        <v>25</v>
      </c>
      <c r="C510" t="s">
        <v>33</v>
      </c>
      <c r="D510">
        <v>1528</v>
      </c>
      <c r="E510">
        <v>0.28999999999999998</v>
      </c>
      <c r="F510">
        <f t="shared" si="14"/>
        <v>443.11999999999995</v>
      </c>
      <c r="G510">
        <f t="shared" si="15"/>
        <v>1084.8800000000001</v>
      </c>
      <c r="H510">
        <v>9</v>
      </c>
      <c r="I510" s="17">
        <v>45304</v>
      </c>
      <c r="J510" s="17">
        <v>45305</v>
      </c>
      <c r="K510" t="s">
        <v>21</v>
      </c>
      <c r="L510" t="s">
        <v>22</v>
      </c>
      <c r="M510">
        <v>281.33</v>
      </c>
      <c r="N510" t="s">
        <v>28</v>
      </c>
    </row>
    <row r="511" spans="1:14" ht="14.25" customHeight="1" x14ac:dyDescent="0.3">
      <c r="A511" t="s">
        <v>3968</v>
      </c>
      <c r="B511" t="s">
        <v>41</v>
      </c>
      <c r="C511" t="s">
        <v>26</v>
      </c>
      <c r="D511">
        <v>1528.61</v>
      </c>
      <c r="E511">
        <v>0.12</v>
      </c>
      <c r="F511">
        <f t="shared" si="14"/>
        <v>183.43319999999997</v>
      </c>
      <c r="G511">
        <f t="shared" si="15"/>
        <v>1345.1768</v>
      </c>
      <c r="H511">
        <v>9</v>
      </c>
      <c r="I511" s="17">
        <v>45641</v>
      </c>
      <c r="J511" s="17">
        <v>45643</v>
      </c>
      <c r="K511" t="s">
        <v>21</v>
      </c>
      <c r="L511" t="s">
        <v>22</v>
      </c>
      <c r="M511">
        <v>156.16999999999999</v>
      </c>
      <c r="N511" t="s">
        <v>39</v>
      </c>
    </row>
    <row r="512" spans="1:14" ht="14.25" customHeight="1" x14ac:dyDescent="0.3">
      <c r="A512" t="s">
        <v>5906</v>
      </c>
      <c r="B512" t="s">
        <v>41</v>
      </c>
      <c r="C512" t="s">
        <v>26</v>
      </c>
      <c r="D512">
        <v>1533.15</v>
      </c>
      <c r="E512">
        <v>0.25</v>
      </c>
      <c r="F512">
        <f t="shared" si="14"/>
        <v>383.28750000000002</v>
      </c>
      <c r="G512">
        <f t="shared" si="15"/>
        <v>1149.8625000000002</v>
      </c>
      <c r="H512">
        <v>9</v>
      </c>
      <c r="I512" s="17">
        <v>45070</v>
      </c>
      <c r="J512" s="17">
        <v>45072</v>
      </c>
      <c r="K512" t="s">
        <v>15</v>
      </c>
      <c r="L512" t="s">
        <v>22</v>
      </c>
      <c r="M512">
        <v>289.41000000000003</v>
      </c>
      <c r="N512" t="s">
        <v>39</v>
      </c>
    </row>
    <row r="513" spans="1:14" ht="14.25" customHeight="1" x14ac:dyDescent="0.3">
      <c r="A513" t="s">
        <v>14776</v>
      </c>
      <c r="B513" t="s">
        <v>19</v>
      </c>
      <c r="C513" t="s">
        <v>14</v>
      </c>
      <c r="D513">
        <v>1534.67</v>
      </c>
      <c r="E513">
        <v>0.24</v>
      </c>
      <c r="F513">
        <f t="shared" si="14"/>
        <v>368.32080000000002</v>
      </c>
      <c r="G513">
        <f t="shared" si="15"/>
        <v>1166.3492000000001</v>
      </c>
      <c r="H513">
        <v>9</v>
      </c>
      <c r="I513" s="17">
        <v>44939</v>
      </c>
      <c r="J513" s="17">
        <v>44944</v>
      </c>
      <c r="K513" t="s">
        <v>31</v>
      </c>
      <c r="L513" t="s">
        <v>22</v>
      </c>
      <c r="M513">
        <v>429.82</v>
      </c>
      <c r="N513" t="s">
        <v>23</v>
      </c>
    </row>
    <row r="514" spans="1:14" ht="14.25" customHeight="1" x14ac:dyDescent="0.3">
      <c r="A514" t="s">
        <v>11096</v>
      </c>
      <c r="B514" t="s">
        <v>13</v>
      </c>
      <c r="C514" t="s">
        <v>33</v>
      </c>
      <c r="D514">
        <v>1536.48</v>
      </c>
      <c r="E514">
        <v>0.22</v>
      </c>
      <c r="F514">
        <f t="shared" ref="F514:F577" si="16">D514*E514</f>
        <v>338.0256</v>
      </c>
      <c r="G514">
        <f t="shared" ref="G514:G577" si="17">D514-F514</f>
        <v>1198.4544000000001</v>
      </c>
      <c r="H514">
        <v>9</v>
      </c>
      <c r="I514" s="17">
        <v>45206</v>
      </c>
      <c r="J514" s="17">
        <v>45210</v>
      </c>
      <c r="K514" t="s">
        <v>15</v>
      </c>
      <c r="L514" t="s">
        <v>16</v>
      </c>
      <c r="M514">
        <v>179.68</v>
      </c>
      <c r="N514" t="s">
        <v>23</v>
      </c>
    </row>
    <row r="515" spans="1:14" ht="14.25" customHeight="1" x14ac:dyDescent="0.3">
      <c r="A515" t="s">
        <v>8348</v>
      </c>
      <c r="B515" t="s">
        <v>25</v>
      </c>
      <c r="C515" t="s">
        <v>20</v>
      </c>
      <c r="D515">
        <v>1539.59</v>
      </c>
      <c r="E515">
        <v>0.22</v>
      </c>
      <c r="F515">
        <f t="shared" si="16"/>
        <v>338.70979999999997</v>
      </c>
      <c r="G515">
        <f t="shared" si="17"/>
        <v>1200.8802000000001</v>
      </c>
      <c r="H515">
        <v>9</v>
      </c>
      <c r="I515" s="17">
        <v>45259</v>
      </c>
      <c r="J515" s="17">
        <v>45264</v>
      </c>
      <c r="K515" t="s">
        <v>31</v>
      </c>
      <c r="L515" t="s">
        <v>22</v>
      </c>
      <c r="M515">
        <v>295.22000000000003</v>
      </c>
      <c r="N515" t="s">
        <v>34</v>
      </c>
    </row>
    <row r="516" spans="1:14" ht="14.25" customHeight="1" x14ac:dyDescent="0.3">
      <c r="A516" t="s">
        <v>8418</v>
      </c>
      <c r="B516" t="s">
        <v>13</v>
      </c>
      <c r="C516" t="s">
        <v>20</v>
      </c>
      <c r="D516">
        <v>1540.78</v>
      </c>
      <c r="E516">
        <v>0.43</v>
      </c>
      <c r="F516">
        <f t="shared" si="16"/>
        <v>662.53539999999998</v>
      </c>
      <c r="G516">
        <f t="shared" si="17"/>
        <v>878.24459999999999</v>
      </c>
      <c r="H516">
        <v>9</v>
      </c>
      <c r="I516" s="17">
        <v>45255</v>
      </c>
      <c r="J516" s="17">
        <v>45261</v>
      </c>
      <c r="K516" t="s">
        <v>15</v>
      </c>
      <c r="L516" t="s">
        <v>27</v>
      </c>
      <c r="M516">
        <v>196.42</v>
      </c>
      <c r="N516" t="s">
        <v>28</v>
      </c>
    </row>
    <row r="517" spans="1:14" ht="14.25" customHeight="1" x14ac:dyDescent="0.3">
      <c r="A517" t="s">
        <v>8107</v>
      </c>
      <c r="B517" t="s">
        <v>41</v>
      </c>
      <c r="C517" t="s">
        <v>26</v>
      </c>
      <c r="D517">
        <v>1555.07</v>
      </c>
      <c r="E517">
        <v>7.0000000000000007E-2</v>
      </c>
      <c r="F517">
        <f t="shared" si="16"/>
        <v>108.8549</v>
      </c>
      <c r="G517">
        <f t="shared" si="17"/>
        <v>1446.2150999999999</v>
      </c>
      <c r="H517">
        <v>9</v>
      </c>
      <c r="I517" s="17">
        <v>45151</v>
      </c>
      <c r="J517" s="17">
        <v>45157</v>
      </c>
      <c r="K517" t="s">
        <v>15</v>
      </c>
      <c r="L517" t="s">
        <v>16</v>
      </c>
      <c r="M517">
        <v>83.98</v>
      </c>
      <c r="N517" t="s">
        <v>17</v>
      </c>
    </row>
    <row r="518" spans="1:14" ht="14.25" customHeight="1" x14ac:dyDescent="0.3">
      <c r="A518" t="s">
        <v>11585</v>
      </c>
      <c r="B518" t="s">
        <v>41</v>
      </c>
      <c r="C518" t="s">
        <v>26</v>
      </c>
      <c r="D518">
        <v>1556.94</v>
      </c>
      <c r="E518">
        <v>0.06</v>
      </c>
      <c r="F518">
        <f t="shared" si="16"/>
        <v>93.416399999999996</v>
      </c>
      <c r="G518">
        <f t="shared" si="17"/>
        <v>1463.5236</v>
      </c>
      <c r="H518">
        <v>9</v>
      </c>
      <c r="I518" s="17">
        <v>44952</v>
      </c>
      <c r="J518" s="17">
        <v>44954</v>
      </c>
      <c r="K518" t="s">
        <v>15</v>
      </c>
      <c r="L518" t="s">
        <v>27</v>
      </c>
      <c r="M518">
        <v>259.97000000000003</v>
      </c>
      <c r="N518" t="s">
        <v>28</v>
      </c>
    </row>
    <row r="519" spans="1:14" ht="14.25" customHeight="1" x14ac:dyDescent="0.3">
      <c r="A519" t="s">
        <v>5676</v>
      </c>
      <c r="B519" t="s">
        <v>13</v>
      </c>
      <c r="C519" t="s">
        <v>33</v>
      </c>
      <c r="D519">
        <v>1559.86</v>
      </c>
      <c r="E519">
        <v>0.48</v>
      </c>
      <c r="F519">
        <f t="shared" si="16"/>
        <v>748.73279999999988</v>
      </c>
      <c r="G519">
        <f t="shared" si="17"/>
        <v>811.12720000000002</v>
      </c>
      <c r="H519">
        <v>9</v>
      </c>
      <c r="I519" s="17">
        <v>45199</v>
      </c>
      <c r="J519" s="17">
        <v>45200</v>
      </c>
      <c r="K519" t="s">
        <v>15</v>
      </c>
      <c r="L519" t="s">
        <v>22</v>
      </c>
      <c r="M519">
        <v>189.61</v>
      </c>
      <c r="N519" t="s">
        <v>17</v>
      </c>
    </row>
    <row r="520" spans="1:14" ht="14.25" customHeight="1" x14ac:dyDescent="0.3">
      <c r="A520" t="s">
        <v>12235</v>
      </c>
      <c r="B520" t="s">
        <v>41</v>
      </c>
      <c r="C520" t="s">
        <v>33</v>
      </c>
      <c r="D520">
        <v>1560.23</v>
      </c>
      <c r="E520">
        <v>0.41</v>
      </c>
      <c r="F520">
        <f t="shared" si="16"/>
        <v>639.6943</v>
      </c>
      <c r="G520">
        <f t="shared" si="17"/>
        <v>920.53570000000002</v>
      </c>
      <c r="H520">
        <v>9</v>
      </c>
      <c r="I520" s="17">
        <v>45126</v>
      </c>
      <c r="J520" s="17">
        <v>45128</v>
      </c>
      <c r="K520" t="s">
        <v>21</v>
      </c>
      <c r="L520" t="s">
        <v>27</v>
      </c>
      <c r="M520">
        <v>417.11</v>
      </c>
      <c r="N520" t="s">
        <v>39</v>
      </c>
    </row>
    <row r="521" spans="1:14" ht="14.25" customHeight="1" x14ac:dyDescent="0.3">
      <c r="A521" t="s">
        <v>6378</v>
      </c>
      <c r="B521" t="s">
        <v>25</v>
      </c>
      <c r="C521" t="s">
        <v>36</v>
      </c>
      <c r="D521">
        <v>1560.57</v>
      </c>
      <c r="E521">
        <v>0.16</v>
      </c>
      <c r="F521">
        <f t="shared" si="16"/>
        <v>249.69120000000001</v>
      </c>
      <c r="G521">
        <f t="shared" si="17"/>
        <v>1310.8788</v>
      </c>
      <c r="H521">
        <v>9</v>
      </c>
      <c r="I521" s="17">
        <v>44955</v>
      </c>
      <c r="J521" s="17">
        <v>44956</v>
      </c>
      <c r="K521" t="s">
        <v>31</v>
      </c>
      <c r="L521" t="s">
        <v>27</v>
      </c>
      <c r="M521">
        <v>409.07</v>
      </c>
      <c r="N521" t="s">
        <v>28</v>
      </c>
    </row>
    <row r="522" spans="1:14" ht="14.25" customHeight="1" x14ac:dyDescent="0.3">
      <c r="A522" t="s">
        <v>4371</v>
      </c>
      <c r="B522" t="s">
        <v>41</v>
      </c>
      <c r="C522" t="s">
        <v>33</v>
      </c>
      <c r="D522">
        <v>1560.59</v>
      </c>
      <c r="E522">
        <v>0.23</v>
      </c>
      <c r="F522">
        <f t="shared" si="16"/>
        <v>358.9357</v>
      </c>
      <c r="G522">
        <f t="shared" si="17"/>
        <v>1201.6542999999999</v>
      </c>
      <c r="H522">
        <v>9</v>
      </c>
      <c r="I522" s="17">
        <v>45479</v>
      </c>
      <c r="J522" s="17">
        <v>45484</v>
      </c>
      <c r="K522" t="s">
        <v>31</v>
      </c>
      <c r="L522" t="s">
        <v>22</v>
      </c>
      <c r="M522">
        <v>91.21</v>
      </c>
      <c r="N522" t="s">
        <v>23</v>
      </c>
    </row>
    <row r="523" spans="1:14" ht="14.25" customHeight="1" x14ac:dyDescent="0.3">
      <c r="A523" t="s">
        <v>4144</v>
      </c>
      <c r="B523" t="s">
        <v>41</v>
      </c>
      <c r="C523" t="s">
        <v>26</v>
      </c>
      <c r="D523">
        <v>1561.21</v>
      </c>
      <c r="E523">
        <v>0.05</v>
      </c>
      <c r="F523">
        <f t="shared" si="16"/>
        <v>78.060500000000005</v>
      </c>
      <c r="G523">
        <f t="shared" si="17"/>
        <v>1483.1495</v>
      </c>
      <c r="H523">
        <v>9</v>
      </c>
      <c r="I523" s="17">
        <v>45449</v>
      </c>
      <c r="J523" s="17">
        <v>45455</v>
      </c>
      <c r="K523" t="s">
        <v>31</v>
      </c>
      <c r="L523" t="s">
        <v>16</v>
      </c>
      <c r="M523">
        <v>158.27000000000001</v>
      </c>
      <c r="N523" t="s">
        <v>48</v>
      </c>
    </row>
    <row r="524" spans="1:14" ht="14.25" customHeight="1" x14ac:dyDescent="0.3">
      <c r="A524" t="s">
        <v>13172</v>
      </c>
      <c r="B524" t="s">
        <v>41</v>
      </c>
      <c r="C524" t="s">
        <v>36</v>
      </c>
      <c r="D524">
        <v>1563.57</v>
      </c>
      <c r="E524">
        <v>0.03</v>
      </c>
      <c r="F524">
        <f t="shared" si="16"/>
        <v>46.9071</v>
      </c>
      <c r="G524">
        <f t="shared" si="17"/>
        <v>1516.6629</v>
      </c>
      <c r="H524">
        <v>9</v>
      </c>
      <c r="I524" s="17">
        <v>45016</v>
      </c>
      <c r="J524" s="17">
        <v>45023</v>
      </c>
      <c r="K524" t="s">
        <v>15</v>
      </c>
      <c r="L524" t="s">
        <v>27</v>
      </c>
      <c r="M524">
        <v>300.48</v>
      </c>
      <c r="N524" t="s">
        <v>17</v>
      </c>
    </row>
    <row r="525" spans="1:14" ht="14.25" customHeight="1" x14ac:dyDescent="0.3">
      <c r="A525" t="s">
        <v>8641</v>
      </c>
      <c r="B525" t="s">
        <v>19</v>
      </c>
      <c r="C525" t="s">
        <v>14</v>
      </c>
      <c r="D525">
        <v>1566.67</v>
      </c>
      <c r="E525">
        <v>0.17</v>
      </c>
      <c r="F525">
        <f t="shared" si="16"/>
        <v>266.33390000000003</v>
      </c>
      <c r="G525">
        <f t="shared" si="17"/>
        <v>1300.3361</v>
      </c>
      <c r="H525">
        <v>9</v>
      </c>
      <c r="I525" s="17">
        <v>45425</v>
      </c>
      <c r="J525" s="17">
        <v>45430</v>
      </c>
      <c r="K525" t="s">
        <v>15</v>
      </c>
      <c r="L525" t="s">
        <v>16</v>
      </c>
      <c r="M525">
        <v>369.17</v>
      </c>
      <c r="N525" t="s">
        <v>23</v>
      </c>
    </row>
    <row r="526" spans="1:14" ht="14.25" customHeight="1" x14ac:dyDescent="0.3">
      <c r="A526" t="s">
        <v>11462</v>
      </c>
      <c r="B526" t="s">
        <v>25</v>
      </c>
      <c r="C526" t="s">
        <v>36</v>
      </c>
      <c r="D526">
        <v>1567.19</v>
      </c>
      <c r="E526">
        <v>0.39</v>
      </c>
      <c r="F526">
        <f t="shared" si="16"/>
        <v>611.20410000000004</v>
      </c>
      <c r="G526">
        <f t="shared" si="17"/>
        <v>955.98590000000002</v>
      </c>
      <c r="H526">
        <v>9</v>
      </c>
      <c r="I526" s="17">
        <v>45388</v>
      </c>
      <c r="J526" s="17">
        <v>45393</v>
      </c>
      <c r="K526" t="s">
        <v>15</v>
      </c>
      <c r="L526" t="s">
        <v>27</v>
      </c>
      <c r="M526">
        <v>413.69</v>
      </c>
      <c r="N526" t="s">
        <v>34</v>
      </c>
    </row>
    <row r="527" spans="1:14" ht="14.25" customHeight="1" x14ac:dyDescent="0.3">
      <c r="A527" t="s">
        <v>110</v>
      </c>
      <c r="B527" t="s">
        <v>19</v>
      </c>
      <c r="C527" t="s">
        <v>20</v>
      </c>
      <c r="D527">
        <v>1570.89</v>
      </c>
      <c r="E527">
        <v>0.24</v>
      </c>
      <c r="F527">
        <f t="shared" si="16"/>
        <v>377.0136</v>
      </c>
      <c r="G527">
        <f t="shared" si="17"/>
        <v>1193.8764000000001</v>
      </c>
      <c r="H527">
        <v>9</v>
      </c>
      <c r="I527" s="17">
        <v>44948</v>
      </c>
      <c r="J527" s="17">
        <v>44949</v>
      </c>
      <c r="K527" t="s">
        <v>31</v>
      </c>
      <c r="L527" t="s">
        <v>16</v>
      </c>
      <c r="M527">
        <v>336.22</v>
      </c>
      <c r="N527" t="s">
        <v>39</v>
      </c>
    </row>
    <row r="528" spans="1:14" ht="14.25" customHeight="1" x14ac:dyDescent="0.3">
      <c r="A528" t="s">
        <v>9559</v>
      </c>
      <c r="B528" t="s">
        <v>41</v>
      </c>
      <c r="C528" t="s">
        <v>26</v>
      </c>
      <c r="D528">
        <v>1574.84</v>
      </c>
      <c r="E528">
        <v>0.33</v>
      </c>
      <c r="F528">
        <f t="shared" si="16"/>
        <v>519.69719999999995</v>
      </c>
      <c r="G528">
        <f t="shared" si="17"/>
        <v>1055.1428000000001</v>
      </c>
      <c r="H528">
        <v>9</v>
      </c>
      <c r="I528" s="17">
        <v>45263</v>
      </c>
      <c r="J528" s="17">
        <v>45267</v>
      </c>
      <c r="K528" t="s">
        <v>15</v>
      </c>
      <c r="L528" t="s">
        <v>16</v>
      </c>
      <c r="M528">
        <v>199.16</v>
      </c>
      <c r="N528" t="s">
        <v>23</v>
      </c>
    </row>
    <row r="529" spans="1:14" ht="14.25" customHeight="1" x14ac:dyDescent="0.3">
      <c r="A529" t="s">
        <v>5345</v>
      </c>
      <c r="B529" t="s">
        <v>25</v>
      </c>
      <c r="C529" t="s">
        <v>36</v>
      </c>
      <c r="D529">
        <v>1576.19</v>
      </c>
      <c r="E529">
        <v>0.15</v>
      </c>
      <c r="F529">
        <f t="shared" si="16"/>
        <v>236.42849999999999</v>
      </c>
      <c r="G529">
        <f t="shared" si="17"/>
        <v>1339.7615000000001</v>
      </c>
      <c r="H529">
        <v>9</v>
      </c>
      <c r="I529" s="17">
        <v>45325</v>
      </c>
      <c r="J529" s="17">
        <v>45330</v>
      </c>
      <c r="K529" t="s">
        <v>15</v>
      </c>
      <c r="L529" t="s">
        <v>22</v>
      </c>
      <c r="M529">
        <v>430.45</v>
      </c>
      <c r="N529" t="s">
        <v>48</v>
      </c>
    </row>
    <row r="530" spans="1:14" ht="14.25" customHeight="1" x14ac:dyDescent="0.3">
      <c r="A530" t="s">
        <v>11601</v>
      </c>
      <c r="B530" t="s">
        <v>25</v>
      </c>
      <c r="C530" t="s">
        <v>26</v>
      </c>
      <c r="D530">
        <v>1577.86</v>
      </c>
      <c r="E530">
        <v>0</v>
      </c>
      <c r="F530">
        <f t="shared" si="16"/>
        <v>0</v>
      </c>
      <c r="G530">
        <f t="shared" si="17"/>
        <v>1577.86</v>
      </c>
      <c r="H530">
        <v>9</v>
      </c>
      <c r="I530" s="17">
        <v>45550</v>
      </c>
      <c r="J530" s="17">
        <v>45554</v>
      </c>
      <c r="K530" t="s">
        <v>21</v>
      </c>
      <c r="L530" t="s">
        <v>16</v>
      </c>
      <c r="M530">
        <v>397.78</v>
      </c>
      <c r="N530" t="s">
        <v>48</v>
      </c>
    </row>
    <row r="531" spans="1:14" ht="14.25" customHeight="1" x14ac:dyDescent="0.3">
      <c r="A531" t="s">
        <v>6889</v>
      </c>
      <c r="B531" t="s">
        <v>25</v>
      </c>
      <c r="C531" t="s">
        <v>26</v>
      </c>
      <c r="D531">
        <v>1579.38</v>
      </c>
      <c r="E531">
        <v>0.24</v>
      </c>
      <c r="F531">
        <f t="shared" si="16"/>
        <v>379.05119999999999</v>
      </c>
      <c r="G531">
        <f t="shared" si="17"/>
        <v>1200.3288000000002</v>
      </c>
      <c r="H531">
        <v>9</v>
      </c>
      <c r="I531" s="17">
        <v>45439</v>
      </c>
      <c r="J531" s="17">
        <v>45444</v>
      </c>
      <c r="K531" t="s">
        <v>31</v>
      </c>
      <c r="L531" t="s">
        <v>22</v>
      </c>
      <c r="M531">
        <v>399.42</v>
      </c>
      <c r="N531" t="s">
        <v>39</v>
      </c>
    </row>
    <row r="532" spans="1:14" ht="14.25" customHeight="1" x14ac:dyDescent="0.3">
      <c r="A532" t="s">
        <v>12614</v>
      </c>
      <c r="B532" t="s">
        <v>13</v>
      </c>
      <c r="C532" t="s">
        <v>33</v>
      </c>
      <c r="D532">
        <v>1583.99</v>
      </c>
      <c r="E532">
        <v>0.25</v>
      </c>
      <c r="F532">
        <f t="shared" si="16"/>
        <v>395.9975</v>
      </c>
      <c r="G532">
        <f t="shared" si="17"/>
        <v>1187.9925000000001</v>
      </c>
      <c r="H532">
        <v>9</v>
      </c>
      <c r="I532" s="17">
        <v>45088</v>
      </c>
      <c r="J532" s="17">
        <v>45093</v>
      </c>
      <c r="K532" t="s">
        <v>15</v>
      </c>
      <c r="L532" t="s">
        <v>27</v>
      </c>
      <c r="M532">
        <v>291.42</v>
      </c>
      <c r="N532" t="s">
        <v>34</v>
      </c>
    </row>
    <row r="533" spans="1:14" ht="14.25" customHeight="1" x14ac:dyDescent="0.3">
      <c r="A533" t="s">
        <v>3592</v>
      </c>
      <c r="B533" t="s">
        <v>41</v>
      </c>
      <c r="C533" t="s">
        <v>33</v>
      </c>
      <c r="D533">
        <v>1586.29</v>
      </c>
      <c r="E533">
        <v>0.19</v>
      </c>
      <c r="F533">
        <f t="shared" si="16"/>
        <v>301.39510000000001</v>
      </c>
      <c r="G533">
        <f t="shared" si="17"/>
        <v>1284.8949</v>
      </c>
      <c r="H533">
        <v>9</v>
      </c>
      <c r="I533" s="17">
        <v>45542</v>
      </c>
      <c r="J533" s="17">
        <v>45548</v>
      </c>
      <c r="K533" t="s">
        <v>31</v>
      </c>
      <c r="L533" t="s">
        <v>27</v>
      </c>
      <c r="M533">
        <v>207.24</v>
      </c>
      <c r="N533" t="s">
        <v>17</v>
      </c>
    </row>
    <row r="534" spans="1:14" ht="14.25" customHeight="1" x14ac:dyDescent="0.3">
      <c r="A534" t="s">
        <v>7205</v>
      </c>
      <c r="B534" t="s">
        <v>19</v>
      </c>
      <c r="C534" t="s">
        <v>14</v>
      </c>
      <c r="D534">
        <v>1586.46</v>
      </c>
      <c r="E534">
        <v>0.3</v>
      </c>
      <c r="F534">
        <f t="shared" si="16"/>
        <v>475.93799999999999</v>
      </c>
      <c r="G534">
        <f t="shared" si="17"/>
        <v>1110.5219999999999</v>
      </c>
      <c r="H534">
        <v>9</v>
      </c>
      <c r="I534" s="17">
        <v>44967</v>
      </c>
      <c r="J534" s="17">
        <v>44970</v>
      </c>
      <c r="K534" t="s">
        <v>15</v>
      </c>
      <c r="L534" t="s">
        <v>16</v>
      </c>
      <c r="M534">
        <v>222.98</v>
      </c>
      <c r="N534" t="s">
        <v>28</v>
      </c>
    </row>
    <row r="535" spans="1:14" ht="14.25" customHeight="1" x14ac:dyDescent="0.3">
      <c r="A535" t="s">
        <v>10076</v>
      </c>
      <c r="B535" t="s">
        <v>13</v>
      </c>
      <c r="C535" t="s">
        <v>33</v>
      </c>
      <c r="D535">
        <v>1589.44</v>
      </c>
      <c r="E535">
        <v>0.01</v>
      </c>
      <c r="F535">
        <f t="shared" si="16"/>
        <v>15.894400000000001</v>
      </c>
      <c r="G535">
        <f t="shared" si="17"/>
        <v>1573.5456000000001</v>
      </c>
      <c r="H535">
        <v>9</v>
      </c>
      <c r="I535" s="17">
        <v>45285</v>
      </c>
      <c r="J535" s="17">
        <v>45287</v>
      </c>
      <c r="K535" t="s">
        <v>15</v>
      </c>
      <c r="L535" t="s">
        <v>27</v>
      </c>
      <c r="M535">
        <v>128.47</v>
      </c>
      <c r="N535" t="s">
        <v>34</v>
      </c>
    </row>
    <row r="536" spans="1:14" ht="14.25" customHeight="1" x14ac:dyDescent="0.3">
      <c r="A536" t="s">
        <v>8072</v>
      </c>
      <c r="B536" t="s">
        <v>13</v>
      </c>
      <c r="C536" t="s">
        <v>14</v>
      </c>
      <c r="D536">
        <v>1594.7</v>
      </c>
      <c r="E536">
        <v>0.39</v>
      </c>
      <c r="F536">
        <f t="shared" si="16"/>
        <v>621.93299999999999</v>
      </c>
      <c r="G536">
        <f t="shared" si="17"/>
        <v>972.76700000000005</v>
      </c>
      <c r="H536">
        <v>9</v>
      </c>
      <c r="I536" s="17">
        <v>45459</v>
      </c>
      <c r="J536" s="17">
        <v>45466</v>
      </c>
      <c r="K536" t="s">
        <v>21</v>
      </c>
      <c r="L536" t="s">
        <v>27</v>
      </c>
      <c r="M536">
        <v>476.87</v>
      </c>
      <c r="N536" t="s">
        <v>17</v>
      </c>
    </row>
    <row r="537" spans="1:14" ht="14.25" customHeight="1" x14ac:dyDescent="0.3">
      <c r="A537" t="s">
        <v>12758</v>
      </c>
      <c r="B537" t="s">
        <v>41</v>
      </c>
      <c r="C537" t="s">
        <v>14</v>
      </c>
      <c r="D537">
        <v>1595.06</v>
      </c>
      <c r="E537">
        <v>0</v>
      </c>
      <c r="F537">
        <f t="shared" si="16"/>
        <v>0</v>
      </c>
      <c r="G537">
        <f t="shared" si="17"/>
        <v>1595.06</v>
      </c>
      <c r="H537">
        <v>9</v>
      </c>
      <c r="I537" s="17">
        <v>45385</v>
      </c>
      <c r="J537" s="17">
        <v>45390</v>
      </c>
      <c r="K537" t="s">
        <v>21</v>
      </c>
      <c r="L537" t="s">
        <v>27</v>
      </c>
      <c r="M537">
        <v>85.99</v>
      </c>
      <c r="N537" t="s">
        <v>39</v>
      </c>
    </row>
    <row r="538" spans="1:14" ht="14.25" customHeight="1" x14ac:dyDescent="0.3">
      <c r="A538" t="s">
        <v>12883</v>
      </c>
      <c r="B538" t="s">
        <v>41</v>
      </c>
      <c r="C538" t="s">
        <v>26</v>
      </c>
      <c r="D538">
        <v>1595.81</v>
      </c>
      <c r="E538">
        <v>0</v>
      </c>
      <c r="F538">
        <f t="shared" si="16"/>
        <v>0</v>
      </c>
      <c r="G538">
        <f t="shared" si="17"/>
        <v>1595.81</v>
      </c>
      <c r="H538">
        <v>9</v>
      </c>
      <c r="I538" s="17">
        <v>45214</v>
      </c>
      <c r="J538" s="17">
        <v>45215</v>
      </c>
      <c r="K538" t="s">
        <v>15</v>
      </c>
      <c r="L538" t="s">
        <v>22</v>
      </c>
      <c r="M538">
        <v>421.04</v>
      </c>
      <c r="N538" t="s">
        <v>34</v>
      </c>
    </row>
    <row r="539" spans="1:14" ht="14.25" customHeight="1" x14ac:dyDescent="0.3">
      <c r="A539" t="s">
        <v>5737</v>
      </c>
      <c r="B539" t="s">
        <v>41</v>
      </c>
      <c r="C539" t="s">
        <v>33</v>
      </c>
      <c r="D539">
        <v>1596.43</v>
      </c>
      <c r="E539">
        <v>0.31</v>
      </c>
      <c r="F539">
        <f t="shared" si="16"/>
        <v>494.89330000000001</v>
      </c>
      <c r="G539">
        <f t="shared" si="17"/>
        <v>1101.5367000000001</v>
      </c>
      <c r="H539">
        <v>9</v>
      </c>
      <c r="I539" s="17">
        <v>45317</v>
      </c>
      <c r="J539" s="17">
        <v>45323</v>
      </c>
      <c r="K539" t="s">
        <v>15</v>
      </c>
      <c r="L539" t="s">
        <v>16</v>
      </c>
      <c r="M539">
        <v>458.99</v>
      </c>
      <c r="N539" t="s">
        <v>17</v>
      </c>
    </row>
    <row r="540" spans="1:14" ht="14.25" customHeight="1" x14ac:dyDescent="0.3">
      <c r="A540" t="s">
        <v>4920</v>
      </c>
      <c r="B540" t="s">
        <v>13</v>
      </c>
      <c r="C540" t="s">
        <v>20</v>
      </c>
      <c r="D540">
        <v>1596.79</v>
      </c>
      <c r="E540">
        <v>0.2</v>
      </c>
      <c r="F540">
        <f t="shared" si="16"/>
        <v>319.358</v>
      </c>
      <c r="G540">
        <f t="shared" si="17"/>
        <v>1277.432</v>
      </c>
      <c r="H540">
        <v>9</v>
      </c>
      <c r="I540" s="17">
        <v>45218</v>
      </c>
      <c r="J540" s="17">
        <v>45224</v>
      </c>
      <c r="K540" t="s">
        <v>31</v>
      </c>
      <c r="L540" t="s">
        <v>16</v>
      </c>
      <c r="M540">
        <v>216.74</v>
      </c>
      <c r="N540" t="s">
        <v>39</v>
      </c>
    </row>
    <row r="541" spans="1:14" ht="14.25" customHeight="1" x14ac:dyDescent="0.3">
      <c r="A541" t="s">
        <v>7657</v>
      </c>
      <c r="B541" t="s">
        <v>19</v>
      </c>
      <c r="C541" t="s">
        <v>14</v>
      </c>
      <c r="D541">
        <v>1602.13</v>
      </c>
      <c r="E541">
        <v>0.13</v>
      </c>
      <c r="F541">
        <f t="shared" si="16"/>
        <v>208.27690000000001</v>
      </c>
      <c r="G541">
        <f t="shared" si="17"/>
        <v>1393.8531</v>
      </c>
      <c r="H541">
        <v>9</v>
      </c>
      <c r="I541" s="17">
        <v>45553</v>
      </c>
      <c r="J541" s="17">
        <v>45555</v>
      </c>
      <c r="K541" t="s">
        <v>31</v>
      </c>
      <c r="L541" t="s">
        <v>16</v>
      </c>
      <c r="M541">
        <v>358.16</v>
      </c>
      <c r="N541" t="s">
        <v>39</v>
      </c>
    </row>
    <row r="542" spans="1:14" ht="14.25" customHeight="1" x14ac:dyDescent="0.3">
      <c r="A542" t="s">
        <v>512</v>
      </c>
      <c r="B542" t="s">
        <v>19</v>
      </c>
      <c r="C542" t="s">
        <v>26</v>
      </c>
      <c r="D542">
        <v>1603.78</v>
      </c>
      <c r="E542">
        <v>0.15</v>
      </c>
      <c r="F542">
        <f t="shared" si="16"/>
        <v>240.56699999999998</v>
      </c>
      <c r="G542">
        <f t="shared" si="17"/>
        <v>1363.213</v>
      </c>
      <c r="H542">
        <v>9</v>
      </c>
      <c r="I542" s="17">
        <v>45024</v>
      </c>
      <c r="J542" s="17">
        <v>45028</v>
      </c>
      <c r="K542" t="s">
        <v>21</v>
      </c>
      <c r="L542" t="s">
        <v>27</v>
      </c>
      <c r="M542">
        <v>149.71</v>
      </c>
      <c r="N542" t="s">
        <v>48</v>
      </c>
    </row>
    <row r="543" spans="1:14" ht="14.25" customHeight="1" x14ac:dyDescent="0.3">
      <c r="A543" t="s">
        <v>5177</v>
      </c>
      <c r="B543" t="s">
        <v>25</v>
      </c>
      <c r="C543" t="s">
        <v>20</v>
      </c>
      <c r="D543">
        <v>1607.52</v>
      </c>
      <c r="E543">
        <v>0.45</v>
      </c>
      <c r="F543">
        <f t="shared" si="16"/>
        <v>723.38400000000001</v>
      </c>
      <c r="G543">
        <f t="shared" si="17"/>
        <v>884.13599999999997</v>
      </c>
      <c r="H543">
        <v>9</v>
      </c>
      <c r="I543" s="17">
        <v>45013</v>
      </c>
      <c r="J543" s="17">
        <v>45015</v>
      </c>
      <c r="K543" t="s">
        <v>31</v>
      </c>
      <c r="L543" t="s">
        <v>16</v>
      </c>
      <c r="M543">
        <v>271.44</v>
      </c>
      <c r="N543" t="s">
        <v>23</v>
      </c>
    </row>
    <row r="544" spans="1:14" ht="14.25" customHeight="1" x14ac:dyDescent="0.3">
      <c r="A544" t="s">
        <v>6568</v>
      </c>
      <c r="B544" t="s">
        <v>25</v>
      </c>
      <c r="C544" t="s">
        <v>26</v>
      </c>
      <c r="D544">
        <v>1614.26</v>
      </c>
      <c r="E544">
        <v>0.45</v>
      </c>
      <c r="F544">
        <f t="shared" si="16"/>
        <v>726.41700000000003</v>
      </c>
      <c r="G544">
        <f t="shared" si="17"/>
        <v>887.84299999999996</v>
      </c>
      <c r="H544">
        <v>9</v>
      </c>
      <c r="I544" s="17">
        <v>45100</v>
      </c>
      <c r="J544" s="17">
        <v>45106</v>
      </c>
      <c r="K544" t="s">
        <v>31</v>
      </c>
      <c r="L544" t="s">
        <v>16</v>
      </c>
      <c r="M544">
        <v>103.13</v>
      </c>
      <c r="N544" t="s">
        <v>48</v>
      </c>
    </row>
    <row r="545" spans="1:14" ht="14.25" customHeight="1" x14ac:dyDescent="0.3">
      <c r="A545" t="s">
        <v>5636</v>
      </c>
      <c r="B545" t="s">
        <v>25</v>
      </c>
      <c r="C545" t="s">
        <v>20</v>
      </c>
      <c r="D545">
        <v>1615.13</v>
      </c>
      <c r="E545">
        <v>0.48</v>
      </c>
      <c r="F545">
        <f t="shared" si="16"/>
        <v>775.26240000000007</v>
      </c>
      <c r="G545">
        <f t="shared" si="17"/>
        <v>839.86760000000004</v>
      </c>
      <c r="H545">
        <v>9</v>
      </c>
      <c r="I545" s="17">
        <v>45403</v>
      </c>
      <c r="J545" s="17">
        <v>45404</v>
      </c>
      <c r="K545" t="s">
        <v>31</v>
      </c>
      <c r="L545" t="s">
        <v>16</v>
      </c>
      <c r="M545">
        <v>166.32</v>
      </c>
      <c r="N545" t="s">
        <v>17</v>
      </c>
    </row>
    <row r="546" spans="1:14" ht="14.25" customHeight="1" x14ac:dyDescent="0.3">
      <c r="A546" t="s">
        <v>5759</v>
      </c>
      <c r="B546" t="s">
        <v>25</v>
      </c>
      <c r="C546" t="s">
        <v>14</v>
      </c>
      <c r="D546">
        <v>1615.37</v>
      </c>
      <c r="E546">
        <v>0.31</v>
      </c>
      <c r="F546">
        <f t="shared" si="16"/>
        <v>500.76469999999995</v>
      </c>
      <c r="G546">
        <f t="shared" si="17"/>
        <v>1114.6052999999999</v>
      </c>
      <c r="H546">
        <v>9</v>
      </c>
      <c r="I546" s="17">
        <v>44986</v>
      </c>
      <c r="J546" s="17">
        <v>44991</v>
      </c>
      <c r="K546" t="s">
        <v>31</v>
      </c>
      <c r="L546" t="s">
        <v>22</v>
      </c>
      <c r="M546">
        <v>274.08999999999997</v>
      </c>
      <c r="N546" t="s">
        <v>23</v>
      </c>
    </row>
    <row r="547" spans="1:14" ht="14.25" customHeight="1" x14ac:dyDescent="0.3">
      <c r="A547" t="s">
        <v>7615</v>
      </c>
      <c r="B547" t="s">
        <v>25</v>
      </c>
      <c r="C547" t="s">
        <v>33</v>
      </c>
      <c r="D547">
        <v>1616.8</v>
      </c>
      <c r="E547">
        <v>0.1</v>
      </c>
      <c r="F547">
        <f t="shared" si="16"/>
        <v>161.68</v>
      </c>
      <c r="G547">
        <f t="shared" si="17"/>
        <v>1455.12</v>
      </c>
      <c r="H547">
        <v>9</v>
      </c>
      <c r="I547" s="17">
        <v>45471</v>
      </c>
      <c r="J547" s="17">
        <v>45472</v>
      </c>
      <c r="K547" t="s">
        <v>21</v>
      </c>
      <c r="L547" t="s">
        <v>22</v>
      </c>
      <c r="M547">
        <v>474.07</v>
      </c>
      <c r="N547" t="s">
        <v>23</v>
      </c>
    </row>
    <row r="548" spans="1:14" ht="14.25" customHeight="1" x14ac:dyDescent="0.3">
      <c r="A548" t="s">
        <v>4329</v>
      </c>
      <c r="B548" t="s">
        <v>41</v>
      </c>
      <c r="C548" t="s">
        <v>33</v>
      </c>
      <c r="D548">
        <v>1617.26</v>
      </c>
      <c r="E548">
        <v>0.15</v>
      </c>
      <c r="F548">
        <f t="shared" si="16"/>
        <v>242.589</v>
      </c>
      <c r="G548">
        <f t="shared" si="17"/>
        <v>1374.671</v>
      </c>
      <c r="H548">
        <v>9</v>
      </c>
      <c r="I548" s="17">
        <v>45503</v>
      </c>
      <c r="J548" s="17">
        <v>45505</v>
      </c>
      <c r="K548" t="s">
        <v>21</v>
      </c>
      <c r="L548" t="s">
        <v>27</v>
      </c>
      <c r="M548">
        <v>204.56</v>
      </c>
      <c r="N548" t="s">
        <v>28</v>
      </c>
    </row>
    <row r="549" spans="1:14" ht="14.25" customHeight="1" x14ac:dyDescent="0.3">
      <c r="A549" t="s">
        <v>5892</v>
      </c>
      <c r="B549" t="s">
        <v>41</v>
      </c>
      <c r="C549" t="s">
        <v>26</v>
      </c>
      <c r="D549">
        <v>1627.37</v>
      </c>
      <c r="E549">
        <v>0.39</v>
      </c>
      <c r="F549">
        <f t="shared" si="16"/>
        <v>634.67430000000002</v>
      </c>
      <c r="G549">
        <f t="shared" si="17"/>
        <v>992.69569999999987</v>
      </c>
      <c r="H549">
        <v>9</v>
      </c>
      <c r="I549" s="17">
        <v>45617</v>
      </c>
      <c r="J549" s="17">
        <v>45620</v>
      </c>
      <c r="K549" t="s">
        <v>21</v>
      </c>
      <c r="L549" t="s">
        <v>22</v>
      </c>
      <c r="M549">
        <v>424.81</v>
      </c>
      <c r="N549" t="s">
        <v>28</v>
      </c>
    </row>
    <row r="550" spans="1:14" ht="14.25" customHeight="1" x14ac:dyDescent="0.3">
      <c r="A550" t="s">
        <v>1229</v>
      </c>
      <c r="B550" t="s">
        <v>41</v>
      </c>
      <c r="C550" t="s">
        <v>26</v>
      </c>
      <c r="D550">
        <v>1629.48</v>
      </c>
      <c r="E550">
        <v>0.34</v>
      </c>
      <c r="F550">
        <f t="shared" si="16"/>
        <v>554.02320000000009</v>
      </c>
      <c r="G550">
        <f t="shared" si="17"/>
        <v>1075.4567999999999</v>
      </c>
      <c r="H550">
        <v>9</v>
      </c>
      <c r="I550" s="17">
        <v>45364</v>
      </c>
      <c r="J550" s="17">
        <v>45369</v>
      </c>
      <c r="K550" t="s">
        <v>31</v>
      </c>
      <c r="L550" t="s">
        <v>16</v>
      </c>
      <c r="M550">
        <v>249.71</v>
      </c>
      <c r="N550" t="s">
        <v>28</v>
      </c>
    </row>
    <row r="551" spans="1:14" ht="14.25" customHeight="1" x14ac:dyDescent="0.3">
      <c r="A551" t="s">
        <v>9686</v>
      </c>
      <c r="B551" t="s">
        <v>41</v>
      </c>
      <c r="C551" t="s">
        <v>33</v>
      </c>
      <c r="D551">
        <v>1630.61</v>
      </c>
      <c r="E551">
        <v>0.27</v>
      </c>
      <c r="F551">
        <f t="shared" si="16"/>
        <v>440.2647</v>
      </c>
      <c r="G551">
        <f t="shared" si="17"/>
        <v>1190.3453</v>
      </c>
      <c r="H551">
        <v>9</v>
      </c>
      <c r="I551" s="17">
        <v>45506</v>
      </c>
      <c r="J551" s="17">
        <v>45512</v>
      </c>
      <c r="K551" t="s">
        <v>15</v>
      </c>
      <c r="L551" t="s">
        <v>22</v>
      </c>
      <c r="M551">
        <v>374.73</v>
      </c>
      <c r="N551" t="s">
        <v>23</v>
      </c>
    </row>
    <row r="552" spans="1:14" ht="14.25" customHeight="1" x14ac:dyDescent="0.3">
      <c r="A552" t="s">
        <v>11513</v>
      </c>
      <c r="B552" t="s">
        <v>19</v>
      </c>
      <c r="C552" t="s">
        <v>36</v>
      </c>
      <c r="D552">
        <v>1634.27</v>
      </c>
      <c r="E552">
        <v>0.49</v>
      </c>
      <c r="F552">
        <f t="shared" si="16"/>
        <v>800.79229999999995</v>
      </c>
      <c r="G552">
        <f t="shared" si="17"/>
        <v>833.47770000000003</v>
      </c>
      <c r="H552">
        <v>9</v>
      </c>
      <c r="I552" s="17">
        <v>45242</v>
      </c>
      <c r="J552" s="17">
        <v>45249</v>
      </c>
      <c r="K552" t="s">
        <v>21</v>
      </c>
      <c r="L552" t="s">
        <v>27</v>
      </c>
      <c r="M552">
        <v>393.26</v>
      </c>
      <c r="N552" t="s">
        <v>34</v>
      </c>
    </row>
    <row r="553" spans="1:14" ht="14.25" customHeight="1" x14ac:dyDescent="0.3">
      <c r="A553" t="s">
        <v>8754</v>
      </c>
      <c r="B553" t="s">
        <v>25</v>
      </c>
      <c r="C553" t="s">
        <v>33</v>
      </c>
      <c r="D553">
        <v>1635.11</v>
      </c>
      <c r="E553">
        <v>0.24</v>
      </c>
      <c r="F553">
        <f t="shared" si="16"/>
        <v>392.42639999999994</v>
      </c>
      <c r="G553">
        <f t="shared" si="17"/>
        <v>1242.6835999999998</v>
      </c>
      <c r="H553">
        <v>9</v>
      </c>
      <c r="I553" s="17">
        <v>45195</v>
      </c>
      <c r="J553" s="17">
        <v>45200</v>
      </c>
      <c r="K553" t="s">
        <v>15</v>
      </c>
      <c r="L553" t="s">
        <v>27</v>
      </c>
      <c r="M553">
        <v>108.71</v>
      </c>
      <c r="N553" t="s">
        <v>28</v>
      </c>
    </row>
    <row r="554" spans="1:14" ht="14.25" customHeight="1" x14ac:dyDescent="0.3">
      <c r="A554" t="s">
        <v>12032</v>
      </c>
      <c r="B554" t="s">
        <v>13</v>
      </c>
      <c r="C554" t="s">
        <v>36</v>
      </c>
      <c r="D554">
        <v>1635.72</v>
      </c>
      <c r="E554">
        <v>0.17</v>
      </c>
      <c r="F554">
        <f t="shared" si="16"/>
        <v>278.07240000000002</v>
      </c>
      <c r="G554">
        <f t="shared" si="17"/>
        <v>1357.6476</v>
      </c>
      <c r="H554">
        <v>9</v>
      </c>
      <c r="I554" s="17">
        <v>45560</v>
      </c>
      <c r="J554" s="17">
        <v>45563</v>
      </c>
      <c r="K554" t="s">
        <v>15</v>
      </c>
      <c r="L554" t="s">
        <v>27</v>
      </c>
      <c r="M554">
        <v>441.32</v>
      </c>
      <c r="N554" t="s">
        <v>39</v>
      </c>
    </row>
    <row r="555" spans="1:14" ht="14.25" customHeight="1" x14ac:dyDescent="0.3">
      <c r="A555" t="s">
        <v>14940</v>
      </c>
      <c r="B555" t="s">
        <v>13</v>
      </c>
      <c r="C555" t="s">
        <v>26</v>
      </c>
      <c r="D555">
        <v>1639.02</v>
      </c>
      <c r="E555">
        <v>0.11</v>
      </c>
      <c r="F555">
        <f t="shared" si="16"/>
        <v>180.29220000000001</v>
      </c>
      <c r="G555">
        <f t="shared" si="17"/>
        <v>1458.7277999999999</v>
      </c>
      <c r="H555">
        <v>9</v>
      </c>
      <c r="I555" s="17">
        <v>45072</v>
      </c>
      <c r="J555" s="17">
        <v>45077</v>
      </c>
      <c r="K555" t="s">
        <v>31</v>
      </c>
      <c r="L555" t="s">
        <v>16</v>
      </c>
      <c r="M555">
        <v>395.75</v>
      </c>
      <c r="N555" t="s">
        <v>34</v>
      </c>
    </row>
    <row r="556" spans="1:14" ht="14.25" customHeight="1" x14ac:dyDescent="0.3">
      <c r="A556" t="s">
        <v>4630</v>
      </c>
      <c r="B556" t="s">
        <v>25</v>
      </c>
      <c r="C556" t="s">
        <v>36</v>
      </c>
      <c r="D556">
        <v>1641.16</v>
      </c>
      <c r="E556">
        <v>0.33</v>
      </c>
      <c r="F556">
        <f t="shared" si="16"/>
        <v>541.58280000000002</v>
      </c>
      <c r="G556">
        <f t="shared" si="17"/>
        <v>1099.5772000000002</v>
      </c>
      <c r="H556">
        <v>9</v>
      </c>
      <c r="I556" s="17">
        <v>45402</v>
      </c>
      <c r="J556" s="17">
        <v>45404</v>
      </c>
      <c r="K556" t="s">
        <v>15</v>
      </c>
      <c r="L556" t="s">
        <v>27</v>
      </c>
      <c r="M556">
        <v>147.05000000000001</v>
      </c>
      <c r="N556" t="s">
        <v>17</v>
      </c>
    </row>
    <row r="557" spans="1:14" ht="14.25" customHeight="1" x14ac:dyDescent="0.3">
      <c r="A557" t="s">
        <v>10271</v>
      </c>
      <c r="B557" t="s">
        <v>41</v>
      </c>
      <c r="C557" t="s">
        <v>26</v>
      </c>
      <c r="D557">
        <v>1641.54</v>
      </c>
      <c r="E557">
        <v>0.21</v>
      </c>
      <c r="F557">
        <f t="shared" si="16"/>
        <v>344.72339999999997</v>
      </c>
      <c r="G557">
        <f t="shared" si="17"/>
        <v>1296.8166000000001</v>
      </c>
      <c r="H557">
        <v>9</v>
      </c>
      <c r="I557" s="17">
        <v>45386</v>
      </c>
      <c r="J557" s="17">
        <v>45390</v>
      </c>
      <c r="K557" t="s">
        <v>31</v>
      </c>
      <c r="L557" t="s">
        <v>27</v>
      </c>
      <c r="M557">
        <v>440.14</v>
      </c>
      <c r="N557" t="s">
        <v>23</v>
      </c>
    </row>
    <row r="558" spans="1:14" ht="14.25" customHeight="1" x14ac:dyDescent="0.3">
      <c r="A558" t="s">
        <v>6103</v>
      </c>
      <c r="B558" t="s">
        <v>41</v>
      </c>
      <c r="C558" t="s">
        <v>36</v>
      </c>
      <c r="D558">
        <v>1642.7</v>
      </c>
      <c r="E558">
        <v>0.5</v>
      </c>
      <c r="F558">
        <f t="shared" si="16"/>
        <v>821.35</v>
      </c>
      <c r="G558">
        <f t="shared" si="17"/>
        <v>821.35</v>
      </c>
      <c r="H558">
        <v>9</v>
      </c>
      <c r="I558" s="17">
        <v>45166</v>
      </c>
      <c r="J558" s="17">
        <v>45170</v>
      </c>
      <c r="K558" t="s">
        <v>21</v>
      </c>
      <c r="L558" t="s">
        <v>16</v>
      </c>
      <c r="M558">
        <v>212.19</v>
      </c>
      <c r="N558" t="s">
        <v>23</v>
      </c>
    </row>
    <row r="559" spans="1:14" ht="14.25" customHeight="1" x14ac:dyDescent="0.3">
      <c r="A559" t="s">
        <v>9092</v>
      </c>
      <c r="B559" t="s">
        <v>25</v>
      </c>
      <c r="C559" t="s">
        <v>36</v>
      </c>
      <c r="D559">
        <v>1657.96</v>
      </c>
      <c r="E559">
        <v>0.28999999999999998</v>
      </c>
      <c r="F559">
        <f t="shared" si="16"/>
        <v>480.80839999999995</v>
      </c>
      <c r="G559">
        <f t="shared" si="17"/>
        <v>1177.1516000000001</v>
      </c>
      <c r="H559">
        <v>9</v>
      </c>
      <c r="I559" s="17">
        <v>45646</v>
      </c>
      <c r="J559" s="17">
        <v>45649</v>
      </c>
      <c r="K559" t="s">
        <v>15</v>
      </c>
      <c r="L559" t="s">
        <v>27</v>
      </c>
      <c r="M559">
        <v>320.73</v>
      </c>
      <c r="N559" t="s">
        <v>34</v>
      </c>
    </row>
    <row r="560" spans="1:14" ht="14.25" customHeight="1" x14ac:dyDescent="0.3">
      <c r="A560" t="s">
        <v>2251</v>
      </c>
      <c r="B560" t="s">
        <v>19</v>
      </c>
      <c r="C560" t="s">
        <v>20</v>
      </c>
      <c r="D560">
        <v>1659.46</v>
      </c>
      <c r="E560">
        <v>0.04</v>
      </c>
      <c r="F560">
        <f t="shared" si="16"/>
        <v>66.378399999999999</v>
      </c>
      <c r="G560">
        <f t="shared" si="17"/>
        <v>1593.0816</v>
      </c>
      <c r="H560">
        <v>9</v>
      </c>
      <c r="I560" s="17">
        <v>44953</v>
      </c>
      <c r="J560" s="17">
        <v>44957</v>
      </c>
      <c r="K560" t="s">
        <v>15</v>
      </c>
      <c r="L560" t="s">
        <v>27</v>
      </c>
      <c r="M560">
        <v>442.23</v>
      </c>
      <c r="N560" t="s">
        <v>48</v>
      </c>
    </row>
    <row r="561" spans="1:14" ht="14.25" customHeight="1" x14ac:dyDescent="0.3">
      <c r="A561" t="s">
        <v>2698</v>
      </c>
      <c r="B561" t="s">
        <v>25</v>
      </c>
      <c r="C561" t="s">
        <v>33</v>
      </c>
      <c r="D561">
        <v>1659.55</v>
      </c>
      <c r="E561">
        <v>0.21</v>
      </c>
      <c r="F561">
        <f t="shared" si="16"/>
        <v>348.50549999999998</v>
      </c>
      <c r="G561">
        <f t="shared" si="17"/>
        <v>1311.0445</v>
      </c>
      <c r="H561">
        <v>9</v>
      </c>
      <c r="I561" s="17">
        <v>45394</v>
      </c>
      <c r="J561" s="17">
        <v>45398</v>
      </c>
      <c r="K561" t="s">
        <v>21</v>
      </c>
      <c r="L561" t="s">
        <v>22</v>
      </c>
      <c r="M561">
        <v>114.04</v>
      </c>
      <c r="N561" t="s">
        <v>48</v>
      </c>
    </row>
    <row r="562" spans="1:14" ht="14.25" customHeight="1" x14ac:dyDescent="0.3">
      <c r="A562" t="s">
        <v>11886</v>
      </c>
      <c r="B562" t="s">
        <v>25</v>
      </c>
      <c r="C562" t="s">
        <v>20</v>
      </c>
      <c r="D562">
        <v>1663.77</v>
      </c>
      <c r="E562">
        <v>0.26</v>
      </c>
      <c r="F562">
        <f t="shared" si="16"/>
        <v>432.58019999999999</v>
      </c>
      <c r="G562">
        <f t="shared" si="17"/>
        <v>1231.1898000000001</v>
      </c>
      <c r="H562">
        <v>9</v>
      </c>
      <c r="I562" s="17">
        <v>45395</v>
      </c>
      <c r="J562" s="17">
        <v>45397</v>
      </c>
      <c r="K562" t="s">
        <v>21</v>
      </c>
      <c r="L562" t="s">
        <v>22</v>
      </c>
      <c r="M562">
        <v>383.32</v>
      </c>
      <c r="N562" t="s">
        <v>23</v>
      </c>
    </row>
    <row r="563" spans="1:14" ht="14.25" customHeight="1" x14ac:dyDescent="0.3">
      <c r="A563" t="s">
        <v>3147</v>
      </c>
      <c r="B563" t="s">
        <v>41</v>
      </c>
      <c r="C563" t="s">
        <v>20</v>
      </c>
      <c r="D563">
        <v>1666.13</v>
      </c>
      <c r="E563">
        <v>0.26</v>
      </c>
      <c r="F563">
        <f t="shared" si="16"/>
        <v>433.19380000000007</v>
      </c>
      <c r="G563">
        <f t="shared" si="17"/>
        <v>1232.9362000000001</v>
      </c>
      <c r="H563">
        <v>9</v>
      </c>
      <c r="I563" s="17">
        <v>45626</v>
      </c>
      <c r="J563" s="17">
        <v>45628</v>
      </c>
      <c r="K563" t="s">
        <v>15</v>
      </c>
      <c r="L563" t="s">
        <v>27</v>
      </c>
      <c r="M563">
        <v>193.24</v>
      </c>
      <c r="N563" t="s">
        <v>28</v>
      </c>
    </row>
    <row r="564" spans="1:14" ht="14.25" customHeight="1" x14ac:dyDescent="0.3">
      <c r="A564" t="s">
        <v>15046</v>
      </c>
      <c r="B564" t="s">
        <v>13</v>
      </c>
      <c r="C564" t="s">
        <v>20</v>
      </c>
      <c r="D564">
        <v>1669.96</v>
      </c>
      <c r="E564">
        <v>0.44</v>
      </c>
      <c r="F564">
        <f t="shared" si="16"/>
        <v>734.78240000000005</v>
      </c>
      <c r="G564">
        <f t="shared" si="17"/>
        <v>935.17759999999998</v>
      </c>
      <c r="H564">
        <v>9</v>
      </c>
      <c r="I564" s="17">
        <v>45302</v>
      </c>
      <c r="J564" s="17">
        <v>45309</v>
      </c>
      <c r="K564" t="s">
        <v>21</v>
      </c>
      <c r="L564" t="s">
        <v>22</v>
      </c>
      <c r="M564">
        <v>345.77</v>
      </c>
      <c r="N564" t="s">
        <v>34</v>
      </c>
    </row>
    <row r="565" spans="1:14" ht="14.25" customHeight="1" x14ac:dyDescent="0.3">
      <c r="A565" t="s">
        <v>9860</v>
      </c>
      <c r="B565" t="s">
        <v>41</v>
      </c>
      <c r="C565" t="s">
        <v>36</v>
      </c>
      <c r="D565">
        <v>1672.59</v>
      </c>
      <c r="E565">
        <v>0.47</v>
      </c>
      <c r="F565">
        <f t="shared" si="16"/>
        <v>786.11729999999989</v>
      </c>
      <c r="G565">
        <f t="shared" si="17"/>
        <v>886.47270000000003</v>
      </c>
      <c r="H565">
        <v>9</v>
      </c>
      <c r="I565" s="17">
        <v>45554</v>
      </c>
      <c r="J565" s="17">
        <v>45561</v>
      </c>
      <c r="K565" t="s">
        <v>31</v>
      </c>
      <c r="L565" t="s">
        <v>16</v>
      </c>
      <c r="M565">
        <v>195.02</v>
      </c>
      <c r="N565" t="s">
        <v>23</v>
      </c>
    </row>
    <row r="566" spans="1:14" ht="14.25" customHeight="1" x14ac:dyDescent="0.3">
      <c r="A566" t="s">
        <v>616</v>
      </c>
      <c r="B566" t="s">
        <v>41</v>
      </c>
      <c r="C566" t="s">
        <v>20</v>
      </c>
      <c r="D566">
        <v>1675.1</v>
      </c>
      <c r="E566">
        <v>0.37</v>
      </c>
      <c r="F566">
        <f t="shared" si="16"/>
        <v>619.78699999999992</v>
      </c>
      <c r="G566">
        <f t="shared" si="17"/>
        <v>1055.3130000000001</v>
      </c>
      <c r="H566">
        <v>9</v>
      </c>
      <c r="I566" s="17">
        <v>45364</v>
      </c>
      <c r="J566" s="17">
        <v>45368</v>
      </c>
      <c r="K566" t="s">
        <v>15</v>
      </c>
      <c r="L566" t="s">
        <v>16</v>
      </c>
      <c r="M566">
        <v>393.26</v>
      </c>
      <c r="N566" t="s">
        <v>34</v>
      </c>
    </row>
    <row r="567" spans="1:14" ht="14.25" customHeight="1" x14ac:dyDescent="0.3">
      <c r="A567" t="s">
        <v>4031</v>
      </c>
      <c r="B567" t="s">
        <v>41</v>
      </c>
      <c r="C567" t="s">
        <v>26</v>
      </c>
      <c r="D567">
        <v>1679.37</v>
      </c>
      <c r="E567">
        <v>0.43</v>
      </c>
      <c r="F567">
        <f t="shared" si="16"/>
        <v>722.12909999999999</v>
      </c>
      <c r="G567">
        <f t="shared" si="17"/>
        <v>957.2408999999999</v>
      </c>
      <c r="H567">
        <v>9</v>
      </c>
      <c r="I567" s="17">
        <v>44948</v>
      </c>
      <c r="J567" s="17">
        <v>44951</v>
      </c>
      <c r="K567" t="s">
        <v>21</v>
      </c>
      <c r="L567" t="s">
        <v>16</v>
      </c>
      <c r="M567">
        <v>307.54000000000002</v>
      </c>
      <c r="N567" t="s">
        <v>23</v>
      </c>
    </row>
    <row r="568" spans="1:14" ht="14.25" customHeight="1" x14ac:dyDescent="0.3">
      <c r="A568" t="s">
        <v>1492</v>
      </c>
      <c r="B568" t="s">
        <v>13</v>
      </c>
      <c r="C568" t="s">
        <v>20</v>
      </c>
      <c r="D568">
        <v>1680.28</v>
      </c>
      <c r="E568">
        <v>0.14000000000000001</v>
      </c>
      <c r="F568">
        <f t="shared" si="16"/>
        <v>235.23920000000001</v>
      </c>
      <c r="G568">
        <f t="shared" si="17"/>
        <v>1445.0408</v>
      </c>
      <c r="H568">
        <v>9</v>
      </c>
      <c r="I568" s="17">
        <v>45624</v>
      </c>
      <c r="J568" s="17">
        <v>45630</v>
      </c>
      <c r="K568" t="s">
        <v>15</v>
      </c>
      <c r="L568" t="s">
        <v>22</v>
      </c>
      <c r="M568">
        <v>337.96</v>
      </c>
      <c r="N568" t="s">
        <v>39</v>
      </c>
    </row>
    <row r="569" spans="1:14" ht="14.25" customHeight="1" x14ac:dyDescent="0.3">
      <c r="A569" t="s">
        <v>12346</v>
      </c>
      <c r="B569" t="s">
        <v>41</v>
      </c>
      <c r="C569" t="s">
        <v>36</v>
      </c>
      <c r="D569">
        <v>1680.93</v>
      </c>
      <c r="E569">
        <v>0.42</v>
      </c>
      <c r="F569">
        <f t="shared" si="16"/>
        <v>705.99059999999997</v>
      </c>
      <c r="G569">
        <f t="shared" si="17"/>
        <v>974.93940000000009</v>
      </c>
      <c r="H569">
        <v>9</v>
      </c>
      <c r="I569" s="17">
        <v>45504</v>
      </c>
      <c r="J569" s="17">
        <v>45508</v>
      </c>
      <c r="K569" t="s">
        <v>31</v>
      </c>
      <c r="L569" t="s">
        <v>16</v>
      </c>
      <c r="M569">
        <v>469.52</v>
      </c>
      <c r="N569" t="s">
        <v>48</v>
      </c>
    </row>
    <row r="570" spans="1:14" ht="14.25" customHeight="1" x14ac:dyDescent="0.3">
      <c r="A570" t="s">
        <v>6241</v>
      </c>
      <c r="B570" t="s">
        <v>13</v>
      </c>
      <c r="C570" t="s">
        <v>26</v>
      </c>
      <c r="D570">
        <v>1681.15</v>
      </c>
      <c r="E570">
        <v>0.24</v>
      </c>
      <c r="F570">
        <f t="shared" si="16"/>
        <v>403.476</v>
      </c>
      <c r="G570">
        <f t="shared" si="17"/>
        <v>1277.674</v>
      </c>
      <c r="H570">
        <v>9</v>
      </c>
      <c r="I570" s="17">
        <v>45109</v>
      </c>
      <c r="J570" s="17">
        <v>45113</v>
      </c>
      <c r="K570" t="s">
        <v>31</v>
      </c>
      <c r="L570" t="s">
        <v>27</v>
      </c>
      <c r="M570">
        <v>500.81</v>
      </c>
      <c r="N570" t="s">
        <v>17</v>
      </c>
    </row>
    <row r="571" spans="1:14" ht="14.25" customHeight="1" x14ac:dyDescent="0.3">
      <c r="A571" t="s">
        <v>14404</v>
      </c>
      <c r="B571" t="s">
        <v>13</v>
      </c>
      <c r="C571" t="s">
        <v>14</v>
      </c>
      <c r="D571">
        <v>1686.14</v>
      </c>
      <c r="E571">
        <v>0.41</v>
      </c>
      <c r="F571">
        <f t="shared" si="16"/>
        <v>691.31740000000002</v>
      </c>
      <c r="G571">
        <f t="shared" si="17"/>
        <v>994.82260000000008</v>
      </c>
      <c r="H571">
        <v>9</v>
      </c>
      <c r="I571" s="17">
        <v>45264</v>
      </c>
      <c r="J571" s="17">
        <v>45265</v>
      </c>
      <c r="K571" t="s">
        <v>21</v>
      </c>
      <c r="L571" t="s">
        <v>16</v>
      </c>
      <c r="M571">
        <v>309.69</v>
      </c>
      <c r="N571" t="s">
        <v>28</v>
      </c>
    </row>
    <row r="572" spans="1:14" ht="14.25" customHeight="1" x14ac:dyDescent="0.3">
      <c r="A572" t="s">
        <v>8793</v>
      </c>
      <c r="B572" t="s">
        <v>25</v>
      </c>
      <c r="C572" t="s">
        <v>14</v>
      </c>
      <c r="D572">
        <v>1689.6</v>
      </c>
      <c r="E572">
        <v>0</v>
      </c>
      <c r="F572">
        <f t="shared" si="16"/>
        <v>0</v>
      </c>
      <c r="G572">
        <f t="shared" si="17"/>
        <v>1689.6</v>
      </c>
      <c r="H572">
        <v>9</v>
      </c>
      <c r="I572" s="17">
        <v>45622</v>
      </c>
      <c r="J572" s="17">
        <v>45629</v>
      </c>
      <c r="K572" t="s">
        <v>15</v>
      </c>
      <c r="L572" t="s">
        <v>16</v>
      </c>
      <c r="M572">
        <v>150.86000000000001</v>
      </c>
      <c r="N572" t="s">
        <v>34</v>
      </c>
    </row>
    <row r="573" spans="1:14" ht="14.25" customHeight="1" x14ac:dyDescent="0.3">
      <c r="A573" t="s">
        <v>3751</v>
      </c>
      <c r="B573" t="s">
        <v>19</v>
      </c>
      <c r="C573" t="s">
        <v>33</v>
      </c>
      <c r="D573">
        <v>1690.34</v>
      </c>
      <c r="E573">
        <v>0.43</v>
      </c>
      <c r="F573">
        <f t="shared" si="16"/>
        <v>726.84619999999995</v>
      </c>
      <c r="G573">
        <f t="shared" si="17"/>
        <v>963.49379999999996</v>
      </c>
      <c r="H573">
        <v>9</v>
      </c>
      <c r="I573" s="17">
        <v>45319</v>
      </c>
      <c r="J573" s="17">
        <v>45323</v>
      </c>
      <c r="K573" t="s">
        <v>21</v>
      </c>
      <c r="L573" t="s">
        <v>27</v>
      </c>
      <c r="M573">
        <v>354.64</v>
      </c>
      <c r="N573" t="s">
        <v>34</v>
      </c>
    </row>
    <row r="574" spans="1:14" ht="14.25" customHeight="1" x14ac:dyDescent="0.3">
      <c r="A574" t="s">
        <v>837</v>
      </c>
      <c r="B574" t="s">
        <v>41</v>
      </c>
      <c r="C574" t="s">
        <v>33</v>
      </c>
      <c r="D574">
        <v>1692.57</v>
      </c>
      <c r="E574">
        <v>0.21</v>
      </c>
      <c r="F574">
        <f t="shared" si="16"/>
        <v>355.43969999999996</v>
      </c>
      <c r="G574">
        <f t="shared" si="17"/>
        <v>1337.1303</v>
      </c>
      <c r="H574">
        <v>9</v>
      </c>
      <c r="I574" s="17">
        <v>45191</v>
      </c>
      <c r="J574" s="17">
        <v>45194</v>
      </c>
      <c r="K574" t="s">
        <v>21</v>
      </c>
      <c r="L574" t="s">
        <v>16</v>
      </c>
      <c r="M574">
        <v>234.47</v>
      </c>
      <c r="N574" t="s">
        <v>39</v>
      </c>
    </row>
    <row r="575" spans="1:14" ht="14.25" customHeight="1" x14ac:dyDescent="0.3">
      <c r="A575" t="s">
        <v>13050</v>
      </c>
      <c r="B575" t="s">
        <v>13</v>
      </c>
      <c r="C575" t="s">
        <v>20</v>
      </c>
      <c r="D575">
        <v>1694.5</v>
      </c>
      <c r="E575">
        <v>0.48</v>
      </c>
      <c r="F575">
        <f t="shared" si="16"/>
        <v>813.36</v>
      </c>
      <c r="G575">
        <f t="shared" si="17"/>
        <v>881.14</v>
      </c>
      <c r="H575">
        <v>9</v>
      </c>
      <c r="I575" s="17">
        <v>44990</v>
      </c>
      <c r="J575" s="17">
        <v>44996</v>
      </c>
      <c r="K575" t="s">
        <v>21</v>
      </c>
      <c r="L575" t="s">
        <v>27</v>
      </c>
      <c r="M575">
        <v>187.3</v>
      </c>
      <c r="N575" t="s">
        <v>17</v>
      </c>
    </row>
    <row r="576" spans="1:14" ht="14.25" customHeight="1" x14ac:dyDescent="0.3">
      <c r="A576" t="s">
        <v>7368</v>
      </c>
      <c r="B576" t="s">
        <v>19</v>
      </c>
      <c r="C576" t="s">
        <v>33</v>
      </c>
      <c r="D576">
        <v>1700.88</v>
      </c>
      <c r="E576">
        <v>0.02</v>
      </c>
      <c r="F576">
        <f t="shared" si="16"/>
        <v>34.017600000000002</v>
      </c>
      <c r="G576">
        <f t="shared" si="17"/>
        <v>1666.8624000000002</v>
      </c>
      <c r="H576">
        <v>9</v>
      </c>
      <c r="I576" s="17">
        <v>45063</v>
      </c>
      <c r="J576" s="17">
        <v>45070</v>
      </c>
      <c r="K576" t="s">
        <v>15</v>
      </c>
      <c r="L576" t="s">
        <v>16</v>
      </c>
      <c r="M576">
        <v>255.92</v>
      </c>
      <c r="N576" t="s">
        <v>34</v>
      </c>
    </row>
    <row r="577" spans="1:14" ht="14.25" customHeight="1" x14ac:dyDescent="0.3">
      <c r="A577" t="s">
        <v>6746</v>
      </c>
      <c r="B577" t="s">
        <v>41</v>
      </c>
      <c r="C577" t="s">
        <v>14</v>
      </c>
      <c r="D577">
        <v>1701.11</v>
      </c>
      <c r="E577">
        <v>0.5</v>
      </c>
      <c r="F577">
        <f t="shared" si="16"/>
        <v>850.55499999999995</v>
      </c>
      <c r="G577">
        <f t="shared" si="17"/>
        <v>850.55499999999995</v>
      </c>
      <c r="H577">
        <v>9</v>
      </c>
      <c r="I577" s="17">
        <v>45096</v>
      </c>
      <c r="J577" s="17">
        <v>45099</v>
      </c>
      <c r="K577" t="s">
        <v>21</v>
      </c>
      <c r="L577" t="s">
        <v>22</v>
      </c>
      <c r="M577">
        <v>179.41</v>
      </c>
      <c r="N577" t="s">
        <v>17</v>
      </c>
    </row>
    <row r="578" spans="1:14" ht="14.25" customHeight="1" x14ac:dyDescent="0.3">
      <c r="A578" t="s">
        <v>8137</v>
      </c>
      <c r="B578" t="s">
        <v>25</v>
      </c>
      <c r="C578" t="s">
        <v>36</v>
      </c>
      <c r="D578">
        <v>1704.22</v>
      </c>
      <c r="E578">
        <v>0.09</v>
      </c>
      <c r="F578">
        <f t="shared" ref="F578:F641" si="18">D578*E578</f>
        <v>153.37979999999999</v>
      </c>
      <c r="G578">
        <f t="shared" ref="G578:G641" si="19">D578-F578</f>
        <v>1550.8402000000001</v>
      </c>
      <c r="H578">
        <v>9</v>
      </c>
      <c r="I578" s="17">
        <v>45471</v>
      </c>
      <c r="J578" s="17">
        <v>45474</v>
      </c>
      <c r="K578" t="s">
        <v>21</v>
      </c>
      <c r="L578" t="s">
        <v>22</v>
      </c>
      <c r="M578">
        <v>215.11</v>
      </c>
      <c r="N578" t="s">
        <v>17</v>
      </c>
    </row>
    <row r="579" spans="1:14" ht="14.25" customHeight="1" x14ac:dyDescent="0.3">
      <c r="A579" t="s">
        <v>6176</v>
      </c>
      <c r="B579" t="s">
        <v>41</v>
      </c>
      <c r="C579" t="s">
        <v>14</v>
      </c>
      <c r="D579">
        <v>1705.39</v>
      </c>
      <c r="E579">
        <v>0.32</v>
      </c>
      <c r="F579">
        <f t="shared" si="18"/>
        <v>545.72480000000007</v>
      </c>
      <c r="G579">
        <f t="shared" si="19"/>
        <v>1159.6651999999999</v>
      </c>
      <c r="H579">
        <v>9</v>
      </c>
      <c r="I579" s="17">
        <v>45413</v>
      </c>
      <c r="J579" s="17">
        <v>45420</v>
      </c>
      <c r="K579" t="s">
        <v>21</v>
      </c>
      <c r="L579" t="s">
        <v>22</v>
      </c>
      <c r="M579">
        <v>364.19</v>
      </c>
      <c r="N579" t="s">
        <v>34</v>
      </c>
    </row>
    <row r="580" spans="1:14" ht="14.25" customHeight="1" x14ac:dyDescent="0.3">
      <c r="A580" t="s">
        <v>2269</v>
      </c>
      <c r="B580" t="s">
        <v>13</v>
      </c>
      <c r="C580" t="s">
        <v>14</v>
      </c>
      <c r="D580">
        <v>1705.75</v>
      </c>
      <c r="E580">
        <v>0.49</v>
      </c>
      <c r="F580">
        <f t="shared" si="18"/>
        <v>835.8175</v>
      </c>
      <c r="G580">
        <f t="shared" si="19"/>
        <v>869.9325</v>
      </c>
      <c r="H580">
        <v>9</v>
      </c>
      <c r="I580" s="17">
        <v>45298</v>
      </c>
      <c r="J580" s="17">
        <v>45300</v>
      </c>
      <c r="K580" t="s">
        <v>15</v>
      </c>
      <c r="L580" t="s">
        <v>16</v>
      </c>
      <c r="M580">
        <v>165.81</v>
      </c>
      <c r="N580" t="s">
        <v>34</v>
      </c>
    </row>
    <row r="581" spans="1:14" ht="14.25" customHeight="1" x14ac:dyDescent="0.3">
      <c r="A581" t="s">
        <v>3180</v>
      </c>
      <c r="B581" t="s">
        <v>25</v>
      </c>
      <c r="C581" t="s">
        <v>26</v>
      </c>
      <c r="D581">
        <v>1708.3</v>
      </c>
      <c r="E581">
        <v>0.01</v>
      </c>
      <c r="F581">
        <f t="shared" si="18"/>
        <v>17.082999999999998</v>
      </c>
      <c r="G581">
        <f t="shared" si="19"/>
        <v>1691.2169999999999</v>
      </c>
      <c r="H581">
        <v>9</v>
      </c>
      <c r="I581" s="17">
        <v>45363</v>
      </c>
      <c r="J581" s="17">
        <v>45366</v>
      </c>
      <c r="K581" t="s">
        <v>21</v>
      </c>
      <c r="L581" t="s">
        <v>22</v>
      </c>
      <c r="M581">
        <v>319.44</v>
      </c>
      <c r="N581" t="s">
        <v>23</v>
      </c>
    </row>
    <row r="582" spans="1:14" ht="14.25" customHeight="1" x14ac:dyDescent="0.3">
      <c r="A582" t="s">
        <v>14615</v>
      </c>
      <c r="B582" t="s">
        <v>19</v>
      </c>
      <c r="C582" t="s">
        <v>20</v>
      </c>
      <c r="D582">
        <v>1708.61</v>
      </c>
      <c r="E582">
        <v>0.33</v>
      </c>
      <c r="F582">
        <f t="shared" si="18"/>
        <v>563.84130000000005</v>
      </c>
      <c r="G582">
        <f t="shared" si="19"/>
        <v>1144.7686999999999</v>
      </c>
      <c r="H582">
        <v>9</v>
      </c>
      <c r="I582" s="17">
        <v>45098</v>
      </c>
      <c r="J582" s="17">
        <v>45100</v>
      </c>
      <c r="K582" t="s">
        <v>31</v>
      </c>
      <c r="L582" t="s">
        <v>22</v>
      </c>
      <c r="M582">
        <v>89.96</v>
      </c>
      <c r="N582" t="s">
        <v>23</v>
      </c>
    </row>
    <row r="583" spans="1:14" ht="14.25" customHeight="1" x14ac:dyDescent="0.3">
      <c r="A583" t="s">
        <v>14430</v>
      </c>
      <c r="B583" t="s">
        <v>41</v>
      </c>
      <c r="C583" t="s">
        <v>33</v>
      </c>
      <c r="D583">
        <v>1709.06</v>
      </c>
      <c r="E583">
        <v>0.4</v>
      </c>
      <c r="F583">
        <f t="shared" si="18"/>
        <v>683.62400000000002</v>
      </c>
      <c r="G583">
        <f t="shared" si="19"/>
        <v>1025.4359999999999</v>
      </c>
      <c r="H583">
        <v>9</v>
      </c>
      <c r="I583" s="17">
        <v>45328</v>
      </c>
      <c r="J583" s="17">
        <v>45333</v>
      </c>
      <c r="K583" t="s">
        <v>21</v>
      </c>
      <c r="L583" t="s">
        <v>22</v>
      </c>
      <c r="M583">
        <v>469.32</v>
      </c>
      <c r="N583" t="s">
        <v>48</v>
      </c>
    </row>
    <row r="584" spans="1:14" ht="14.25" customHeight="1" x14ac:dyDescent="0.3">
      <c r="A584" t="s">
        <v>13845</v>
      </c>
      <c r="B584" t="s">
        <v>25</v>
      </c>
      <c r="C584" t="s">
        <v>20</v>
      </c>
      <c r="D584">
        <v>1718.74</v>
      </c>
      <c r="E584">
        <v>0.04</v>
      </c>
      <c r="F584">
        <f t="shared" si="18"/>
        <v>68.749600000000001</v>
      </c>
      <c r="G584">
        <f t="shared" si="19"/>
        <v>1649.9903999999999</v>
      </c>
      <c r="H584">
        <v>9</v>
      </c>
      <c r="I584" s="17">
        <v>45102</v>
      </c>
      <c r="J584" s="17">
        <v>45107</v>
      </c>
      <c r="K584" t="s">
        <v>21</v>
      </c>
      <c r="L584" t="s">
        <v>16</v>
      </c>
      <c r="M584">
        <v>334.65</v>
      </c>
      <c r="N584" t="s">
        <v>48</v>
      </c>
    </row>
    <row r="585" spans="1:14" ht="14.25" customHeight="1" x14ac:dyDescent="0.3">
      <c r="A585" t="s">
        <v>4601</v>
      </c>
      <c r="B585" t="s">
        <v>19</v>
      </c>
      <c r="C585" t="s">
        <v>14</v>
      </c>
      <c r="D585">
        <v>1722.59</v>
      </c>
      <c r="E585">
        <v>0.19</v>
      </c>
      <c r="F585">
        <f t="shared" si="18"/>
        <v>327.2921</v>
      </c>
      <c r="G585">
        <f t="shared" si="19"/>
        <v>1395.2979</v>
      </c>
      <c r="H585">
        <v>9</v>
      </c>
      <c r="I585" s="17">
        <v>45366</v>
      </c>
      <c r="J585" s="17">
        <v>45370</v>
      </c>
      <c r="K585" t="s">
        <v>31</v>
      </c>
      <c r="L585" t="s">
        <v>16</v>
      </c>
      <c r="M585">
        <v>256.27999999999997</v>
      </c>
      <c r="N585" t="s">
        <v>39</v>
      </c>
    </row>
    <row r="586" spans="1:14" ht="14.25" customHeight="1" x14ac:dyDescent="0.3">
      <c r="A586" t="s">
        <v>6537</v>
      </c>
      <c r="B586" t="s">
        <v>25</v>
      </c>
      <c r="C586" t="s">
        <v>26</v>
      </c>
      <c r="D586">
        <v>1727.32</v>
      </c>
      <c r="E586">
        <v>0.05</v>
      </c>
      <c r="F586">
        <f t="shared" si="18"/>
        <v>86.366</v>
      </c>
      <c r="G586">
        <f t="shared" si="19"/>
        <v>1640.954</v>
      </c>
      <c r="H586">
        <v>9</v>
      </c>
      <c r="I586" s="17">
        <v>45633</v>
      </c>
      <c r="J586" s="17">
        <v>45640</v>
      </c>
      <c r="K586" t="s">
        <v>15</v>
      </c>
      <c r="L586" t="s">
        <v>16</v>
      </c>
      <c r="M586">
        <v>318.23</v>
      </c>
      <c r="N586" t="s">
        <v>23</v>
      </c>
    </row>
    <row r="587" spans="1:14" ht="14.25" customHeight="1" x14ac:dyDescent="0.3">
      <c r="A587" t="s">
        <v>2010</v>
      </c>
      <c r="B587" t="s">
        <v>13</v>
      </c>
      <c r="C587" t="s">
        <v>33</v>
      </c>
      <c r="D587">
        <v>1728.05</v>
      </c>
      <c r="E587">
        <v>0.22</v>
      </c>
      <c r="F587">
        <f t="shared" si="18"/>
        <v>380.17099999999999</v>
      </c>
      <c r="G587">
        <f t="shared" si="19"/>
        <v>1347.8789999999999</v>
      </c>
      <c r="H587">
        <v>9</v>
      </c>
      <c r="I587" s="17">
        <v>45438</v>
      </c>
      <c r="J587" s="17">
        <v>45444</v>
      </c>
      <c r="K587" t="s">
        <v>21</v>
      </c>
      <c r="L587" t="s">
        <v>22</v>
      </c>
      <c r="M587">
        <v>240.41</v>
      </c>
      <c r="N587" t="s">
        <v>34</v>
      </c>
    </row>
    <row r="588" spans="1:14" ht="14.25" customHeight="1" x14ac:dyDescent="0.3">
      <c r="A588" t="s">
        <v>9608</v>
      </c>
      <c r="B588" t="s">
        <v>41</v>
      </c>
      <c r="C588" t="s">
        <v>26</v>
      </c>
      <c r="D588">
        <v>1730.75</v>
      </c>
      <c r="E588">
        <v>0.42</v>
      </c>
      <c r="F588">
        <f t="shared" si="18"/>
        <v>726.91499999999996</v>
      </c>
      <c r="G588">
        <f t="shared" si="19"/>
        <v>1003.835</v>
      </c>
      <c r="H588">
        <v>9</v>
      </c>
      <c r="I588" s="17">
        <v>45085</v>
      </c>
      <c r="J588" s="17">
        <v>45092</v>
      </c>
      <c r="K588" t="s">
        <v>15</v>
      </c>
      <c r="L588" t="s">
        <v>16</v>
      </c>
      <c r="M588">
        <v>184.84</v>
      </c>
      <c r="N588" t="s">
        <v>17</v>
      </c>
    </row>
    <row r="589" spans="1:14" ht="14.25" customHeight="1" x14ac:dyDescent="0.3">
      <c r="A589" t="s">
        <v>4006</v>
      </c>
      <c r="B589" t="s">
        <v>13</v>
      </c>
      <c r="C589" t="s">
        <v>14</v>
      </c>
      <c r="D589">
        <v>1732.31</v>
      </c>
      <c r="E589">
        <v>0.18</v>
      </c>
      <c r="F589">
        <f t="shared" si="18"/>
        <v>311.81579999999997</v>
      </c>
      <c r="G589">
        <f t="shared" si="19"/>
        <v>1420.4942000000001</v>
      </c>
      <c r="H589">
        <v>9</v>
      </c>
      <c r="I589" s="17">
        <v>44946</v>
      </c>
      <c r="J589" s="17">
        <v>44948</v>
      </c>
      <c r="K589" t="s">
        <v>15</v>
      </c>
      <c r="L589" t="s">
        <v>22</v>
      </c>
      <c r="M589">
        <v>239.51</v>
      </c>
      <c r="N589" t="s">
        <v>34</v>
      </c>
    </row>
    <row r="590" spans="1:14" ht="14.25" customHeight="1" x14ac:dyDescent="0.3">
      <c r="A590" t="s">
        <v>432</v>
      </c>
      <c r="B590" t="s">
        <v>25</v>
      </c>
      <c r="C590" t="s">
        <v>20</v>
      </c>
      <c r="D590">
        <v>1732.58</v>
      </c>
      <c r="E590">
        <v>0.39</v>
      </c>
      <c r="F590">
        <f t="shared" si="18"/>
        <v>675.70619999999997</v>
      </c>
      <c r="G590">
        <f t="shared" si="19"/>
        <v>1056.8737999999998</v>
      </c>
      <c r="H590">
        <v>9</v>
      </c>
      <c r="I590" s="17">
        <v>45000</v>
      </c>
      <c r="J590" s="17">
        <v>45005</v>
      </c>
      <c r="K590" t="s">
        <v>21</v>
      </c>
      <c r="L590" t="s">
        <v>27</v>
      </c>
      <c r="M590">
        <v>484.92</v>
      </c>
      <c r="N590" t="s">
        <v>34</v>
      </c>
    </row>
    <row r="591" spans="1:14" ht="14.25" customHeight="1" x14ac:dyDescent="0.3">
      <c r="A591" t="s">
        <v>11862</v>
      </c>
      <c r="B591" t="s">
        <v>13</v>
      </c>
      <c r="C591" t="s">
        <v>36</v>
      </c>
      <c r="D591">
        <v>1734.94</v>
      </c>
      <c r="E591">
        <v>0.18</v>
      </c>
      <c r="F591">
        <f t="shared" si="18"/>
        <v>312.28919999999999</v>
      </c>
      <c r="G591">
        <f t="shared" si="19"/>
        <v>1422.6508000000001</v>
      </c>
      <c r="H591">
        <v>9</v>
      </c>
      <c r="I591" s="17">
        <v>45133</v>
      </c>
      <c r="J591" s="17">
        <v>45134</v>
      </c>
      <c r="K591" t="s">
        <v>21</v>
      </c>
      <c r="L591" t="s">
        <v>16</v>
      </c>
      <c r="M591">
        <v>275.42</v>
      </c>
      <c r="N591" t="s">
        <v>17</v>
      </c>
    </row>
    <row r="592" spans="1:14" ht="14.25" customHeight="1" x14ac:dyDescent="0.3">
      <c r="A592" t="s">
        <v>1935</v>
      </c>
      <c r="B592" t="s">
        <v>25</v>
      </c>
      <c r="C592" t="s">
        <v>36</v>
      </c>
      <c r="D592">
        <v>1738.26</v>
      </c>
      <c r="E592">
        <v>0.04</v>
      </c>
      <c r="F592">
        <f t="shared" si="18"/>
        <v>69.5304</v>
      </c>
      <c r="G592">
        <f t="shared" si="19"/>
        <v>1668.7295999999999</v>
      </c>
      <c r="H592">
        <v>9</v>
      </c>
      <c r="I592" s="17">
        <v>45344</v>
      </c>
      <c r="J592" s="17">
        <v>45348</v>
      </c>
      <c r="K592" t="s">
        <v>15</v>
      </c>
      <c r="L592" t="s">
        <v>27</v>
      </c>
      <c r="M592">
        <v>95.41</v>
      </c>
      <c r="N592" t="s">
        <v>23</v>
      </c>
    </row>
    <row r="593" spans="1:14" ht="14.25" customHeight="1" x14ac:dyDescent="0.3">
      <c r="A593" t="s">
        <v>10358</v>
      </c>
      <c r="B593" t="s">
        <v>25</v>
      </c>
      <c r="C593" t="s">
        <v>14</v>
      </c>
      <c r="D593">
        <v>1738.54</v>
      </c>
      <c r="E593">
        <v>0.32</v>
      </c>
      <c r="F593">
        <f t="shared" si="18"/>
        <v>556.33280000000002</v>
      </c>
      <c r="G593">
        <f t="shared" si="19"/>
        <v>1182.2071999999998</v>
      </c>
      <c r="H593">
        <v>9</v>
      </c>
      <c r="I593" s="17">
        <v>45433</v>
      </c>
      <c r="J593" s="17">
        <v>45437</v>
      </c>
      <c r="K593" t="s">
        <v>21</v>
      </c>
      <c r="L593" t="s">
        <v>22</v>
      </c>
      <c r="M593">
        <v>467.86</v>
      </c>
      <c r="N593" t="s">
        <v>48</v>
      </c>
    </row>
    <row r="594" spans="1:14" ht="14.25" customHeight="1" x14ac:dyDescent="0.3">
      <c r="A594" t="s">
        <v>3415</v>
      </c>
      <c r="B594" t="s">
        <v>13</v>
      </c>
      <c r="C594" t="s">
        <v>36</v>
      </c>
      <c r="D594">
        <v>1740.5</v>
      </c>
      <c r="E594">
        <v>0.5</v>
      </c>
      <c r="F594">
        <f t="shared" si="18"/>
        <v>870.25</v>
      </c>
      <c r="G594">
        <f t="shared" si="19"/>
        <v>870.25</v>
      </c>
      <c r="H594">
        <v>9</v>
      </c>
      <c r="I594" s="17">
        <v>45296</v>
      </c>
      <c r="J594" s="17">
        <v>45301</v>
      </c>
      <c r="K594" t="s">
        <v>21</v>
      </c>
      <c r="L594" t="s">
        <v>27</v>
      </c>
      <c r="M594">
        <v>325.27</v>
      </c>
      <c r="N594" t="s">
        <v>39</v>
      </c>
    </row>
    <row r="595" spans="1:14" ht="14.25" customHeight="1" x14ac:dyDescent="0.3">
      <c r="A595" t="s">
        <v>11963</v>
      </c>
      <c r="B595" t="s">
        <v>25</v>
      </c>
      <c r="C595" t="s">
        <v>26</v>
      </c>
      <c r="D595">
        <v>1741.19</v>
      </c>
      <c r="E595">
        <v>0.43</v>
      </c>
      <c r="F595">
        <f t="shared" si="18"/>
        <v>748.71170000000006</v>
      </c>
      <c r="G595">
        <f t="shared" si="19"/>
        <v>992.47829999999999</v>
      </c>
      <c r="H595">
        <v>9</v>
      </c>
      <c r="I595" s="17">
        <v>45156</v>
      </c>
      <c r="J595" s="17">
        <v>45162</v>
      </c>
      <c r="K595" t="s">
        <v>21</v>
      </c>
      <c r="L595" t="s">
        <v>27</v>
      </c>
      <c r="M595">
        <v>180.3</v>
      </c>
      <c r="N595" t="s">
        <v>17</v>
      </c>
    </row>
    <row r="596" spans="1:14" ht="14.25" customHeight="1" x14ac:dyDescent="0.3">
      <c r="A596" t="s">
        <v>9848</v>
      </c>
      <c r="B596" t="s">
        <v>41</v>
      </c>
      <c r="C596" t="s">
        <v>14</v>
      </c>
      <c r="D596">
        <v>1746.61</v>
      </c>
      <c r="E596">
        <v>0.03</v>
      </c>
      <c r="F596">
        <f t="shared" si="18"/>
        <v>52.398299999999992</v>
      </c>
      <c r="G596">
        <f t="shared" si="19"/>
        <v>1694.2116999999998</v>
      </c>
      <c r="H596">
        <v>9</v>
      </c>
      <c r="I596" s="17">
        <v>45038</v>
      </c>
      <c r="J596" s="17">
        <v>45043</v>
      </c>
      <c r="K596" t="s">
        <v>15</v>
      </c>
      <c r="L596" t="s">
        <v>16</v>
      </c>
      <c r="M596">
        <v>500.49</v>
      </c>
      <c r="N596" t="s">
        <v>17</v>
      </c>
    </row>
    <row r="597" spans="1:14" ht="14.25" customHeight="1" x14ac:dyDescent="0.3">
      <c r="A597" t="s">
        <v>10364</v>
      </c>
      <c r="B597" t="s">
        <v>13</v>
      </c>
      <c r="C597" t="s">
        <v>33</v>
      </c>
      <c r="D597">
        <v>1746.83</v>
      </c>
      <c r="E597">
        <v>0.25</v>
      </c>
      <c r="F597">
        <f t="shared" si="18"/>
        <v>436.70749999999998</v>
      </c>
      <c r="G597">
        <f t="shared" si="19"/>
        <v>1310.1224999999999</v>
      </c>
      <c r="H597">
        <v>9</v>
      </c>
      <c r="I597" s="17">
        <v>45381</v>
      </c>
      <c r="J597" s="17">
        <v>45382</v>
      </c>
      <c r="K597" t="s">
        <v>21</v>
      </c>
      <c r="L597" t="s">
        <v>22</v>
      </c>
      <c r="M597">
        <v>328.52</v>
      </c>
      <c r="N597" t="s">
        <v>48</v>
      </c>
    </row>
    <row r="598" spans="1:14" ht="14.25" customHeight="1" x14ac:dyDescent="0.3">
      <c r="A598" t="s">
        <v>1803</v>
      </c>
      <c r="B598" t="s">
        <v>13</v>
      </c>
      <c r="C598" t="s">
        <v>14</v>
      </c>
      <c r="D598">
        <v>1750.27</v>
      </c>
      <c r="E598">
        <v>0.22</v>
      </c>
      <c r="F598">
        <f t="shared" si="18"/>
        <v>385.05939999999998</v>
      </c>
      <c r="G598">
        <f t="shared" si="19"/>
        <v>1365.2105999999999</v>
      </c>
      <c r="H598">
        <v>9</v>
      </c>
      <c r="I598" s="17">
        <v>45294</v>
      </c>
      <c r="J598" s="17">
        <v>45296</v>
      </c>
      <c r="K598" t="s">
        <v>15</v>
      </c>
      <c r="L598" t="s">
        <v>22</v>
      </c>
      <c r="M598">
        <v>201.07</v>
      </c>
      <c r="N598" t="s">
        <v>17</v>
      </c>
    </row>
    <row r="599" spans="1:14" ht="14.25" customHeight="1" x14ac:dyDescent="0.3">
      <c r="A599" t="s">
        <v>3025</v>
      </c>
      <c r="B599" t="s">
        <v>41</v>
      </c>
      <c r="C599" t="s">
        <v>14</v>
      </c>
      <c r="D599">
        <v>1753.34</v>
      </c>
      <c r="E599">
        <v>0.32</v>
      </c>
      <c r="F599">
        <f t="shared" si="18"/>
        <v>561.06880000000001</v>
      </c>
      <c r="G599">
        <f t="shared" si="19"/>
        <v>1192.2711999999999</v>
      </c>
      <c r="H599">
        <v>9</v>
      </c>
      <c r="I599" s="17">
        <v>45337</v>
      </c>
      <c r="J599" s="17">
        <v>45340</v>
      </c>
      <c r="K599" t="s">
        <v>15</v>
      </c>
      <c r="L599" t="s">
        <v>22</v>
      </c>
      <c r="M599">
        <v>483.22</v>
      </c>
      <c r="N599" t="s">
        <v>48</v>
      </c>
    </row>
    <row r="600" spans="1:14" ht="14.25" customHeight="1" x14ac:dyDescent="0.3">
      <c r="A600" t="s">
        <v>6288</v>
      </c>
      <c r="B600" t="s">
        <v>41</v>
      </c>
      <c r="C600" t="s">
        <v>33</v>
      </c>
      <c r="D600">
        <v>1758.25</v>
      </c>
      <c r="E600">
        <v>0.33</v>
      </c>
      <c r="F600">
        <f t="shared" si="18"/>
        <v>580.22250000000008</v>
      </c>
      <c r="G600">
        <f t="shared" si="19"/>
        <v>1178.0274999999999</v>
      </c>
      <c r="H600">
        <v>9</v>
      </c>
      <c r="I600" s="17">
        <v>45153</v>
      </c>
      <c r="J600" s="17">
        <v>45159</v>
      </c>
      <c r="K600" t="s">
        <v>21</v>
      </c>
      <c r="L600" t="s">
        <v>27</v>
      </c>
      <c r="M600">
        <v>254.1</v>
      </c>
      <c r="N600" t="s">
        <v>48</v>
      </c>
    </row>
    <row r="601" spans="1:14" ht="14.25" customHeight="1" x14ac:dyDescent="0.3">
      <c r="A601" t="s">
        <v>13308</v>
      </c>
      <c r="B601" t="s">
        <v>25</v>
      </c>
      <c r="C601" t="s">
        <v>14</v>
      </c>
      <c r="D601">
        <v>1758.79</v>
      </c>
      <c r="E601">
        <v>0.16</v>
      </c>
      <c r="F601">
        <f t="shared" si="18"/>
        <v>281.40640000000002</v>
      </c>
      <c r="G601">
        <f t="shared" si="19"/>
        <v>1477.3835999999999</v>
      </c>
      <c r="H601">
        <v>9</v>
      </c>
      <c r="I601" s="17">
        <v>45051</v>
      </c>
      <c r="J601" s="17">
        <v>45057</v>
      </c>
      <c r="K601" t="s">
        <v>21</v>
      </c>
      <c r="L601" t="s">
        <v>27</v>
      </c>
      <c r="M601">
        <v>325.48</v>
      </c>
      <c r="N601" t="s">
        <v>23</v>
      </c>
    </row>
    <row r="602" spans="1:14" ht="14.25" customHeight="1" x14ac:dyDescent="0.3">
      <c r="A602" t="s">
        <v>7004</v>
      </c>
      <c r="B602" t="s">
        <v>19</v>
      </c>
      <c r="C602" t="s">
        <v>36</v>
      </c>
      <c r="D602">
        <v>1759.24</v>
      </c>
      <c r="E602">
        <v>0.45</v>
      </c>
      <c r="F602">
        <f t="shared" si="18"/>
        <v>791.65800000000002</v>
      </c>
      <c r="G602">
        <f t="shared" si="19"/>
        <v>967.58199999999999</v>
      </c>
      <c r="H602">
        <v>9</v>
      </c>
      <c r="I602" s="17">
        <v>45382</v>
      </c>
      <c r="J602" s="17">
        <v>45384</v>
      </c>
      <c r="K602" t="s">
        <v>31</v>
      </c>
      <c r="L602" t="s">
        <v>22</v>
      </c>
      <c r="M602">
        <v>367.62</v>
      </c>
      <c r="N602" t="s">
        <v>17</v>
      </c>
    </row>
    <row r="603" spans="1:14" ht="14.25" customHeight="1" x14ac:dyDescent="0.3">
      <c r="A603" t="s">
        <v>12884</v>
      </c>
      <c r="B603" t="s">
        <v>25</v>
      </c>
      <c r="C603" t="s">
        <v>26</v>
      </c>
      <c r="D603">
        <v>1765.43</v>
      </c>
      <c r="E603">
        <v>0.21</v>
      </c>
      <c r="F603">
        <f t="shared" si="18"/>
        <v>370.74029999999999</v>
      </c>
      <c r="G603">
        <f t="shared" si="19"/>
        <v>1394.6897000000001</v>
      </c>
      <c r="H603">
        <v>9</v>
      </c>
      <c r="I603" s="17">
        <v>45391</v>
      </c>
      <c r="J603" s="17">
        <v>45392</v>
      </c>
      <c r="K603" t="s">
        <v>15</v>
      </c>
      <c r="L603" t="s">
        <v>16</v>
      </c>
      <c r="M603">
        <v>428.62</v>
      </c>
      <c r="N603" t="s">
        <v>34</v>
      </c>
    </row>
    <row r="604" spans="1:14" ht="14.25" customHeight="1" x14ac:dyDescent="0.3">
      <c r="A604" t="s">
        <v>13453</v>
      </c>
      <c r="B604" t="s">
        <v>19</v>
      </c>
      <c r="C604" t="s">
        <v>33</v>
      </c>
      <c r="D604">
        <v>1767.83</v>
      </c>
      <c r="E604">
        <v>0.25</v>
      </c>
      <c r="F604">
        <f t="shared" si="18"/>
        <v>441.95749999999998</v>
      </c>
      <c r="G604">
        <f t="shared" si="19"/>
        <v>1325.8724999999999</v>
      </c>
      <c r="H604">
        <v>9</v>
      </c>
      <c r="I604" s="17">
        <v>45205</v>
      </c>
      <c r="J604" s="17">
        <v>45208</v>
      </c>
      <c r="K604" t="s">
        <v>31</v>
      </c>
      <c r="L604" t="s">
        <v>27</v>
      </c>
      <c r="M604">
        <v>203.72</v>
      </c>
      <c r="N604" t="s">
        <v>48</v>
      </c>
    </row>
    <row r="605" spans="1:14" ht="14.25" customHeight="1" x14ac:dyDescent="0.3">
      <c r="A605" t="s">
        <v>13668</v>
      </c>
      <c r="B605" t="s">
        <v>41</v>
      </c>
      <c r="C605" t="s">
        <v>36</v>
      </c>
      <c r="D605">
        <v>1767.93</v>
      </c>
      <c r="E605">
        <v>0.01</v>
      </c>
      <c r="F605">
        <f t="shared" si="18"/>
        <v>17.679300000000001</v>
      </c>
      <c r="G605">
        <f t="shared" si="19"/>
        <v>1750.2507000000001</v>
      </c>
      <c r="H605">
        <v>9</v>
      </c>
      <c r="I605" s="17">
        <v>45126</v>
      </c>
      <c r="J605" s="17">
        <v>45130</v>
      </c>
      <c r="K605" t="s">
        <v>21</v>
      </c>
      <c r="L605" t="s">
        <v>27</v>
      </c>
      <c r="M605">
        <v>293.33999999999997</v>
      </c>
      <c r="N605" t="s">
        <v>39</v>
      </c>
    </row>
    <row r="606" spans="1:14" ht="14.25" customHeight="1" x14ac:dyDescent="0.3">
      <c r="A606" t="s">
        <v>4832</v>
      </c>
      <c r="B606" t="s">
        <v>13</v>
      </c>
      <c r="C606" t="s">
        <v>33</v>
      </c>
      <c r="D606">
        <v>1778.34</v>
      </c>
      <c r="E606">
        <v>0.34</v>
      </c>
      <c r="F606">
        <f t="shared" si="18"/>
        <v>604.63560000000007</v>
      </c>
      <c r="G606">
        <f t="shared" si="19"/>
        <v>1173.7043999999999</v>
      </c>
      <c r="H606">
        <v>9</v>
      </c>
      <c r="I606" s="17">
        <v>45499</v>
      </c>
      <c r="J606" s="17">
        <v>45506</v>
      </c>
      <c r="K606" t="s">
        <v>15</v>
      </c>
      <c r="L606" t="s">
        <v>27</v>
      </c>
      <c r="M606">
        <v>369.45</v>
      </c>
      <c r="N606" t="s">
        <v>28</v>
      </c>
    </row>
    <row r="607" spans="1:14" ht="14.25" customHeight="1" x14ac:dyDescent="0.3">
      <c r="A607" t="s">
        <v>11092</v>
      </c>
      <c r="B607" t="s">
        <v>19</v>
      </c>
      <c r="C607" t="s">
        <v>14</v>
      </c>
      <c r="D607">
        <v>1778.4</v>
      </c>
      <c r="E607">
        <v>0.44</v>
      </c>
      <c r="F607">
        <f t="shared" si="18"/>
        <v>782.49600000000009</v>
      </c>
      <c r="G607">
        <f t="shared" si="19"/>
        <v>995.904</v>
      </c>
      <c r="H607">
        <v>9</v>
      </c>
      <c r="I607" s="17">
        <v>45323</v>
      </c>
      <c r="J607" s="17">
        <v>45326</v>
      </c>
      <c r="K607" t="s">
        <v>21</v>
      </c>
      <c r="L607" t="s">
        <v>22</v>
      </c>
      <c r="M607">
        <v>112.96</v>
      </c>
      <c r="N607" t="s">
        <v>28</v>
      </c>
    </row>
    <row r="608" spans="1:14" ht="14.25" customHeight="1" x14ac:dyDescent="0.3">
      <c r="A608" t="s">
        <v>3977</v>
      </c>
      <c r="B608" t="s">
        <v>25</v>
      </c>
      <c r="C608" t="s">
        <v>36</v>
      </c>
      <c r="D608">
        <v>1782.32</v>
      </c>
      <c r="E608">
        <v>0.48</v>
      </c>
      <c r="F608">
        <f t="shared" si="18"/>
        <v>855.51359999999988</v>
      </c>
      <c r="G608">
        <f t="shared" si="19"/>
        <v>926.80640000000005</v>
      </c>
      <c r="H608">
        <v>9</v>
      </c>
      <c r="I608" s="17">
        <v>45397</v>
      </c>
      <c r="J608" s="17">
        <v>45398</v>
      </c>
      <c r="K608" t="s">
        <v>31</v>
      </c>
      <c r="L608" t="s">
        <v>27</v>
      </c>
      <c r="M608">
        <v>517.77</v>
      </c>
      <c r="N608" t="s">
        <v>23</v>
      </c>
    </row>
    <row r="609" spans="1:14" ht="14.25" customHeight="1" x14ac:dyDescent="0.3">
      <c r="A609" t="s">
        <v>13577</v>
      </c>
      <c r="B609" t="s">
        <v>41</v>
      </c>
      <c r="C609" t="s">
        <v>33</v>
      </c>
      <c r="D609">
        <v>1785.46</v>
      </c>
      <c r="E609">
        <v>0.31</v>
      </c>
      <c r="F609">
        <f t="shared" si="18"/>
        <v>553.49260000000004</v>
      </c>
      <c r="G609">
        <f t="shared" si="19"/>
        <v>1231.9674</v>
      </c>
      <c r="H609">
        <v>9</v>
      </c>
      <c r="I609" s="17">
        <v>45246</v>
      </c>
      <c r="J609" s="17">
        <v>45248</v>
      </c>
      <c r="K609" t="s">
        <v>21</v>
      </c>
      <c r="L609" t="s">
        <v>16</v>
      </c>
      <c r="M609">
        <v>113.72</v>
      </c>
      <c r="N609" t="s">
        <v>34</v>
      </c>
    </row>
    <row r="610" spans="1:14" ht="14.25" customHeight="1" x14ac:dyDescent="0.3">
      <c r="A610" t="s">
        <v>6313</v>
      </c>
      <c r="B610" t="s">
        <v>41</v>
      </c>
      <c r="C610" t="s">
        <v>36</v>
      </c>
      <c r="D610">
        <v>1785.65</v>
      </c>
      <c r="E610">
        <v>0.26</v>
      </c>
      <c r="F610">
        <f t="shared" si="18"/>
        <v>464.26900000000006</v>
      </c>
      <c r="G610">
        <f t="shared" si="19"/>
        <v>1321.3810000000001</v>
      </c>
      <c r="H610">
        <v>9</v>
      </c>
      <c r="I610" s="17">
        <v>45480</v>
      </c>
      <c r="J610" s="17">
        <v>45485</v>
      </c>
      <c r="K610" t="s">
        <v>15</v>
      </c>
      <c r="L610" t="s">
        <v>16</v>
      </c>
      <c r="M610">
        <v>356.65</v>
      </c>
      <c r="N610" t="s">
        <v>34</v>
      </c>
    </row>
    <row r="611" spans="1:14" ht="14.25" customHeight="1" x14ac:dyDescent="0.3">
      <c r="A611" t="s">
        <v>1469</v>
      </c>
      <c r="B611" t="s">
        <v>41</v>
      </c>
      <c r="C611" t="s">
        <v>20</v>
      </c>
      <c r="D611">
        <v>1788.46</v>
      </c>
      <c r="E611">
        <v>0.22</v>
      </c>
      <c r="F611">
        <f t="shared" si="18"/>
        <v>393.46120000000002</v>
      </c>
      <c r="G611">
        <f t="shared" si="19"/>
        <v>1394.9988000000001</v>
      </c>
      <c r="H611">
        <v>9</v>
      </c>
      <c r="I611" s="17">
        <v>45328</v>
      </c>
      <c r="J611" s="17">
        <v>45331</v>
      </c>
      <c r="K611" t="s">
        <v>21</v>
      </c>
      <c r="L611" t="s">
        <v>22</v>
      </c>
      <c r="M611">
        <v>496.9</v>
      </c>
      <c r="N611" t="s">
        <v>28</v>
      </c>
    </row>
    <row r="612" spans="1:14" ht="14.25" customHeight="1" x14ac:dyDescent="0.3">
      <c r="A612" t="s">
        <v>12616</v>
      </c>
      <c r="B612" t="s">
        <v>41</v>
      </c>
      <c r="C612" t="s">
        <v>26</v>
      </c>
      <c r="D612">
        <v>1793.57</v>
      </c>
      <c r="E612">
        <v>0.35</v>
      </c>
      <c r="F612">
        <f t="shared" si="18"/>
        <v>627.7494999999999</v>
      </c>
      <c r="G612">
        <f t="shared" si="19"/>
        <v>1165.8205</v>
      </c>
      <c r="H612">
        <v>9</v>
      </c>
      <c r="I612" s="17">
        <v>45043</v>
      </c>
      <c r="J612" s="17">
        <v>45045</v>
      </c>
      <c r="K612" t="s">
        <v>21</v>
      </c>
      <c r="L612" t="s">
        <v>27</v>
      </c>
      <c r="M612">
        <v>207.33</v>
      </c>
      <c r="N612" t="s">
        <v>23</v>
      </c>
    </row>
    <row r="613" spans="1:14" ht="14.25" customHeight="1" x14ac:dyDescent="0.3">
      <c r="A613" t="s">
        <v>13117</v>
      </c>
      <c r="B613" t="s">
        <v>25</v>
      </c>
      <c r="C613" t="s">
        <v>36</v>
      </c>
      <c r="D613">
        <v>1801.72</v>
      </c>
      <c r="E613">
        <v>0.34</v>
      </c>
      <c r="F613">
        <f t="shared" si="18"/>
        <v>612.58480000000009</v>
      </c>
      <c r="G613">
        <f t="shared" si="19"/>
        <v>1189.1351999999999</v>
      </c>
      <c r="H613">
        <v>9</v>
      </c>
      <c r="I613" s="17">
        <v>45628</v>
      </c>
      <c r="J613" s="17">
        <v>45633</v>
      </c>
      <c r="K613" t="s">
        <v>21</v>
      </c>
      <c r="L613" t="s">
        <v>27</v>
      </c>
      <c r="M613">
        <v>421.64</v>
      </c>
      <c r="N613" t="s">
        <v>28</v>
      </c>
    </row>
    <row r="614" spans="1:14" ht="14.25" customHeight="1" x14ac:dyDescent="0.3">
      <c r="A614" t="s">
        <v>2914</v>
      </c>
      <c r="B614" t="s">
        <v>25</v>
      </c>
      <c r="C614" t="s">
        <v>26</v>
      </c>
      <c r="D614">
        <v>1805.97</v>
      </c>
      <c r="E614">
        <v>0.36</v>
      </c>
      <c r="F614">
        <f t="shared" si="18"/>
        <v>650.14919999999995</v>
      </c>
      <c r="G614">
        <f t="shared" si="19"/>
        <v>1155.8208</v>
      </c>
      <c r="H614">
        <v>9</v>
      </c>
      <c r="I614" s="17">
        <v>45439</v>
      </c>
      <c r="J614" s="17">
        <v>45442</v>
      </c>
      <c r="K614" t="s">
        <v>31</v>
      </c>
      <c r="L614" t="s">
        <v>27</v>
      </c>
      <c r="M614">
        <v>414.51</v>
      </c>
      <c r="N614" t="s">
        <v>28</v>
      </c>
    </row>
    <row r="615" spans="1:14" ht="14.25" customHeight="1" x14ac:dyDescent="0.3">
      <c r="A615" t="s">
        <v>13884</v>
      </c>
      <c r="B615" t="s">
        <v>25</v>
      </c>
      <c r="C615" t="s">
        <v>26</v>
      </c>
      <c r="D615">
        <v>1810.14</v>
      </c>
      <c r="E615">
        <v>0.18</v>
      </c>
      <c r="F615">
        <f t="shared" si="18"/>
        <v>325.8252</v>
      </c>
      <c r="G615">
        <f t="shared" si="19"/>
        <v>1484.3148000000001</v>
      </c>
      <c r="H615">
        <v>9</v>
      </c>
      <c r="I615" s="17">
        <v>45396</v>
      </c>
      <c r="J615" s="17">
        <v>45397</v>
      </c>
      <c r="K615" t="s">
        <v>15</v>
      </c>
      <c r="L615" t="s">
        <v>16</v>
      </c>
      <c r="M615">
        <v>349.27</v>
      </c>
      <c r="N615" t="s">
        <v>17</v>
      </c>
    </row>
    <row r="616" spans="1:14" ht="14.25" customHeight="1" x14ac:dyDescent="0.3">
      <c r="A616" t="s">
        <v>6825</v>
      </c>
      <c r="B616" t="s">
        <v>41</v>
      </c>
      <c r="C616" t="s">
        <v>36</v>
      </c>
      <c r="D616">
        <v>1814.42</v>
      </c>
      <c r="E616">
        <v>0.46</v>
      </c>
      <c r="F616">
        <f t="shared" si="18"/>
        <v>834.6332000000001</v>
      </c>
      <c r="G616">
        <f t="shared" si="19"/>
        <v>979.78679999999997</v>
      </c>
      <c r="H616">
        <v>9</v>
      </c>
      <c r="I616" s="17">
        <v>45067</v>
      </c>
      <c r="J616" s="17">
        <v>45072</v>
      </c>
      <c r="K616" t="s">
        <v>15</v>
      </c>
      <c r="L616" t="s">
        <v>22</v>
      </c>
      <c r="M616">
        <v>376.99</v>
      </c>
      <c r="N616" t="s">
        <v>34</v>
      </c>
    </row>
    <row r="617" spans="1:14" ht="14.25" customHeight="1" x14ac:dyDescent="0.3">
      <c r="A617" t="s">
        <v>2653</v>
      </c>
      <c r="B617" t="s">
        <v>13</v>
      </c>
      <c r="C617" t="s">
        <v>33</v>
      </c>
      <c r="D617">
        <v>1814.88</v>
      </c>
      <c r="E617">
        <v>0.44</v>
      </c>
      <c r="F617">
        <f t="shared" si="18"/>
        <v>798.54720000000009</v>
      </c>
      <c r="G617">
        <f t="shared" si="19"/>
        <v>1016.3328</v>
      </c>
      <c r="H617">
        <v>9</v>
      </c>
      <c r="I617" s="17">
        <v>45420</v>
      </c>
      <c r="J617" s="17">
        <v>45423</v>
      </c>
      <c r="K617" t="s">
        <v>15</v>
      </c>
      <c r="L617" t="s">
        <v>22</v>
      </c>
      <c r="M617">
        <v>434.11</v>
      </c>
      <c r="N617" t="s">
        <v>48</v>
      </c>
    </row>
    <row r="618" spans="1:14" ht="14.25" customHeight="1" x14ac:dyDescent="0.3">
      <c r="A618" t="s">
        <v>1752</v>
      </c>
      <c r="B618" t="s">
        <v>25</v>
      </c>
      <c r="C618" t="s">
        <v>20</v>
      </c>
      <c r="D618">
        <v>1820.27</v>
      </c>
      <c r="E618">
        <v>0.21</v>
      </c>
      <c r="F618">
        <f t="shared" si="18"/>
        <v>382.25669999999997</v>
      </c>
      <c r="G618">
        <f t="shared" si="19"/>
        <v>1438.0133000000001</v>
      </c>
      <c r="H618">
        <v>9</v>
      </c>
      <c r="I618" s="17">
        <v>45305</v>
      </c>
      <c r="J618" s="17">
        <v>45306</v>
      </c>
      <c r="K618" t="s">
        <v>21</v>
      </c>
      <c r="L618" t="s">
        <v>16</v>
      </c>
      <c r="M618">
        <v>512.01</v>
      </c>
      <c r="N618" t="s">
        <v>28</v>
      </c>
    </row>
    <row r="619" spans="1:14" ht="14.25" customHeight="1" x14ac:dyDescent="0.3">
      <c r="A619" t="s">
        <v>13760</v>
      </c>
      <c r="B619" t="s">
        <v>41</v>
      </c>
      <c r="C619" t="s">
        <v>20</v>
      </c>
      <c r="D619">
        <v>1827.84</v>
      </c>
      <c r="E619">
        <v>0.2</v>
      </c>
      <c r="F619">
        <f t="shared" si="18"/>
        <v>365.56799999999998</v>
      </c>
      <c r="G619">
        <f t="shared" si="19"/>
        <v>1462.2719999999999</v>
      </c>
      <c r="H619">
        <v>9</v>
      </c>
      <c r="I619" s="17">
        <v>45122</v>
      </c>
      <c r="J619" s="17">
        <v>45129</v>
      </c>
      <c r="K619" t="s">
        <v>15</v>
      </c>
      <c r="L619" t="s">
        <v>16</v>
      </c>
      <c r="M619">
        <v>239.26</v>
      </c>
      <c r="N619" t="s">
        <v>48</v>
      </c>
    </row>
    <row r="620" spans="1:14" ht="14.25" customHeight="1" x14ac:dyDescent="0.3">
      <c r="A620" t="s">
        <v>6850</v>
      </c>
      <c r="B620" t="s">
        <v>13</v>
      </c>
      <c r="C620" t="s">
        <v>36</v>
      </c>
      <c r="D620">
        <v>1831.1</v>
      </c>
      <c r="E620">
        <v>0.15</v>
      </c>
      <c r="F620">
        <f t="shared" si="18"/>
        <v>274.66499999999996</v>
      </c>
      <c r="G620">
        <f t="shared" si="19"/>
        <v>1556.4349999999999</v>
      </c>
      <c r="H620">
        <v>9</v>
      </c>
      <c r="I620" s="17">
        <v>45150</v>
      </c>
      <c r="J620" s="17">
        <v>45154</v>
      </c>
      <c r="K620" t="s">
        <v>21</v>
      </c>
      <c r="L620" t="s">
        <v>16</v>
      </c>
      <c r="M620">
        <v>201.33</v>
      </c>
      <c r="N620" t="s">
        <v>34</v>
      </c>
    </row>
    <row r="621" spans="1:14" ht="14.25" customHeight="1" x14ac:dyDescent="0.3">
      <c r="A621" t="s">
        <v>5262</v>
      </c>
      <c r="B621" t="s">
        <v>19</v>
      </c>
      <c r="C621" t="s">
        <v>33</v>
      </c>
      <c r="D621">
        <v>1831.99</v>
      </c>
      <c r="E621">
        <v>0.11</v>
      </c>
      <c r="F621">
        <f t="shared" si="18"/>
        <v>201.5189</v>
      </c>
      <c r="G621">
        <f t="shared" si="19"/>
        <v>1630.4711</v>
      </c>
      <c r="H621">
        <v>9</v>
      </c>
      <c r="I621" s="17">
        <v>45069</v>
      </c>
      <c r="J621" s="17">
        <v>45070</v>
      </c>
      <c r="K621" t="s">
        <v>31</v>
      </c>
      <c r="L621" t="s">
        <v>16</v>
      </c>
      <c r="M621">
        <v>421.91</v>
      </c>
      <c r="N621" t="s">
        <v>39</v>
      </c>
    </row>
    <row r="622" spans="1:14" ht="14.25" customHeight="1" x14ac:dyDescent="0.3">
      <c r="A622" t="s">
        <v>3724</v>
      </c>
      <c r="B622" t="s">
        <v>19</v>
      </c>
      <c r="C622" t="s">
        <v>14</v>
      </c>
      <c r="D622">
        <v>1835.43</v>
      </c>
      <c r="E622">
        <v>0.13</v>
      </c>
      <c r="F622">
        <f t="shared" si="18"/>
        <v>238.60590000000002</v>
      </c>
      <c r="G622">
        <f t="shared" si="19"/>
        <v>1596.8241</v>
      </c>
      <c r="H622">
        <v>9</v>
      </c>
      <c r="I622" s="17">
        <v>45046</v>
      </c>
      <c r="J622" s="17">
        <v>45053</v>
      </c>
      <c r="K622" t="s">
        <v>31</v>
      </c>
      <c r="L622" t="s">
        <v>22</v>
      </c>
      <c r="M622">
        <v>303.29000000000002</v>
      </c>
      <c r="N622" t="s">
        <v>34</v>
      </c>
    </row>
    <row r="623" spans="1:14" ht="14.25" customHeight="1" x14ac:dyDescent="0.3">
      <c r="A623" t="s">
        <v>6999</v>
      </c>
      <c r="B623" t="s">
        <v>19</v>
      </c>
      <c r="C623" t="s">
        <v>14</v>
      </c>
      <c r="D623">
        <v>1839.57</v>
      </c>
      <c r="E623">
        <v>0.18</v>
      </c>
      <c r="F623">
        <f t="shared" si="18"/>
        <v>331.12259999999998</v>
      </c>
      <c r="G623">
        <f t="shared" si="19"/>
        <v>1508.4474</v>
      </c>
      <c r="H623">
        <v>9</v>
      </c>
      <c r="I623" s="17">
        <v>45430</v>
      </c>
      <c r="J623" s="17">
        <v>45432</v>
      </c>
      <c r="K623" t="s">
        <v>21</v>
      </c>
      <c r="L623" t="s">
        <v>27</v>
      </c>
      <c r="M623">
        <v>179.56</v>
      </c>
      <c r="N623" t="s">
        <v>39</v>
      </c>
    </row>
    <row r="624" spans="1:14" ht="14.25" customHeight="1" x14ac:dyDescent="0.3">
      <c r="A624" t="s">
        <v>14388</v>
      </c>
      <c r="B624" t="s">
        <v>41</v>
      </c>
      <c r="C624" t="s">
        <v>20</v>
      </c>
      <c r="D624">
        <v>1847.01</v>
      </c>
      <c r="E624">
        <v>0.25</v>
      </c>
      <c r="F624">
        <f t="shared" si="18"/>
        <v>461.7525</v>
      </c>
      <c r="G624">
        <f t="shared" si="19"/>
        <v>1385.2574999999999</v>
      </c>
      <c r="H624">
        <v>9</v>
      </c>
      <c r="I624" s="17">
        <v>45580</v>
      </c>
      <c r="J624" s="17">
        <v>45584</v>
      </c>
      <c r="K624" t="s">
        <v>15</v>
      </c>
      <c r="L624" t="s">
        <v>27</v>
      </c>
      <c r="M624">
        <v>203.5</v>
      </c>
      <c r="N624" t="s">
        <v>39</v>
      </c>
    </row>
    <row r="625" spans="1:14" ht="14.25" customHeight="1" x14ac:dyDescent="0.3">
      <c r="A625" t="s">
        <v>8546</v>
      </c>
      <c r="B625" t="s">
        <v>13</v>
      </c>
      <c r="C625" t="s">
        <v>20</v>
      </c>
      <c r="D625">
        <v>1849.03</v>
      </c>
      <c r="E625">
        <v>0.46</v>
      </c>
      <c r="F625">
        <f t="shared" si="18"/>
        <v>850.55380000000002</v>
      </c>
      <c r="G625">
        <f t="shared" si="19"/>
        <v>998.47619999999995</v>
      </c>
      <c r="H625">
        <v>9</v>
      </c>
      <c r="I625" s="17">
        <v>45026</v>
      </c>
      <c r="J625" s="17">
        <v>45027</v>
      </c>
      <c r="K625" t="s">
        <v>21</v>
      </c>
      <c r="L625" t="s">
        <v>22</v>
      </c>
      <c r="M625">
        <v>126.17</v>
      </c>
      <c r="N625" t="s">
        <v>39</v>
      </c>
    </row>
    <row r="626" spans="1:14" ht="14.25" customHeight="1" x14ac:dyDescent="0.3">
      <c r="A626" t="s">
        <v>9946</v>
      </c>
      <c r="B626" t="s">
        <v>41</v>
      </c>
      <c r="C626" t="s">
        <v>20</v>
      </c>
      <c r="D626">
        <v>1849.74</v>
      </c>
      <c r="E626">
        <v>0.27</v>
      </c>
      <c r="F626">
        <f t="shared" si="18"/>
        <v>499.42980000000006</v>
      </c>
      <c r="G626">
        <f t="shared" si="19"/>
        <v>1350.3101999999999</v>
      </c>
      <c r="H626">
        <v>9</v>
      </c>
      <c r="I626" s="17">
        <v>45167</v>
      </c>
      <c r="J626" s="17">
        <v>45171</v>
      </c>
      <c r="K626" t="s">
        <v>31</v>
      </c>
      <c r="L626" t="s">
        <v>22</v>
      </c>
      <c r="M626">
        <v>196.19</v>
      </c>
      <c r="N626" t="s">
        <v>28</v>
      </c>
    </row>
    <row r="627" spans="1:14" ht="14.25" customHeight="1" x14ac:dyDescent="0.3">
      <c r="A627" t="s">
        <v>6788</v>
      </c>
      <c r="B627" t="s">
        <v>19</v>
      </c>
      <c r="C627" t="s">
        <v>20</v>
      </c>
      <c r="D627">
        <v>1856.25</v>
      </c>
      <c r="E627">
        <v>0.15</v>
      </c>
      <c r="F627">
        <f t="shared" si="18"/>
        <v>278.4375</v>
      </c>
      <c r="G627">
        <f t="shared" si="19"/>
        <v>1577.8125</v>
      </c>
      <c r="H627">
        <v>9</v>
      </c>
      <c r="I627" s="17">
        <v>45175</v>
      </c>
      <c r="J627" s="17">
        <v>45176</v>
      </c>
      <c r="K627" t="s">
        <v>21</v>
      </c>
      <c r="L627" t="s">
        <v>22</v>
      </c>
      <c r="M627">
        <v>203.35</v>
      </c>
      <c r="N627" t="s">
        <v>23</v>
      </c>
    </row>
    <row r="628" spans="1:14" ht="14.25" customHeight="1" x14ac:dyDescent="0.3">
      <c r="A628" t="s">
        <v>12269</v>
      </c>
      <c r="B628" t="s">
        <v>19</v>
      </c>
      <c r="C628" t="s">
        <v>14</v>
      </c>
      <c r="D628">
        <v>1858.1</v>
      </c>
      <c r="E628">
        <v>0.42</v>
      </c>
      <c r="F628">
        <f t="shared" si="18"/>
        <v>780.40199999999993</v>
      </c>
      <c r="G628">
        <f t="shared" si="19"/>
        <v>1077.6979999999999</v>
      </c>
      <c r="H628">
        <v>9</v>
      </c>
      <c r="I628" s="17">
        <v>45161</v>
      </c>
      <c r="J628" s="17">
        <v>45166</v>
      </c>
      <c r="K628" t="s">
        <v>31</v>
      </c>
      <c r="L628" t="s">
        <v>16</v>
      </c>
      <c r="M628">
        <v>502.71</v>
      </c>
      <c r="N628" t="s">
        <v>28</v>
      </c>
    </row>
    <row r="629" spans="1:14" ht="14.25" customHeight="1" x14ac:dyDescent="0.3">
      <c r="A629" t="s">
        <v>9874</v>
      </c>
      <c r="B629" t="s">
        <v>13</v>
      </c>
      <c r="C629" t="s">
        <v>26</v>
      </c>
      <c r="D629">
        <v>1859.28</v>
      </c>
      <c r="E629">
        <v>0.45</v>
      </c>
      <c r="F629">
        <f t="shared" si="18"/>
        <v>836.67600000000004</v>
      </c>
      <c r="G629">
        <f t="shared" si="19"/>
        <v>1022.6039999999999</v>
      </c>
      <c r="H629">
        <v>9</v>
      </c>
      <c r="I629" s="17">
        <v>45331</v>
      </c>
      <c r="J629" s="17">
        <v>45333</v>
      </c>
      <c r="K629" t="s">
        <v>15</v>
      </c>
      <c r="L629" t="s">
        <v>16</v>
      </c>
      <c r="M629">
        <v>473.19</v>
      </c>
      <c r="N629" t="s">
        <v>48</v>
      </c>
    </row>
    <row r="630" spans="1:14" ht="14.25" customHeight="1" x14ac:dyDescent="0.3">
      <c r="A630" t="s">
        <v>381</v>
      </c>
      <c r="B630" t="s">
        <v>19</v>
      </c>
      <c r="C630" t="s">
        <v>20</v>
      </c>
      <c r="D630">
        <v>1863.5</v>
      </c>
      <c r="E630">
        <v>0.28999999999999998</v>
      </c>
      <c r="F630">
        <f t="shared" si="18"/>
        <v>540.41499999999996</v>
      </c>
      <c r="G630">
        <f t="shared" si="19"/>
        <v>1323.085</v>
      </c>
      <c r="H630">
        <v>9</v>
      </c>
      <c r="I630" s="17">
        <v>45093</v>
      </c>
      <c r="J630" s="17">
        <v>45100</v>
      </c>
      <c r="K630" t="s">
        <v>15</v>
      </c>
      <c r="L630" t="s">
        <v>27</v>
      </c>
      <c r="M630">
        <v>161.51</v>
      </c>
      <c r="N630" t="s">
        <v>17</v>
      </c>
    </row>
    <row r="631" spans="1:14" ht="14.25" customHeight="1" x14ac:dyDescent="0.3">
      <c r="A631" t="s">
        <v>1286</v>
      </c>
      <c r="B631" t="s">
        <v>41</v>
      </c>
      <c r="C631" t="s">
        <v>33</v>
      </c>
      <c r="D631">
        <v>1868.93</v>
      </c>
      <c r="E631">
        <v>0.22</v>
      </c>
      <c r="F631">
        <f t="shared" si="18"/>
        <v>411.16460000000001</v>
      </c>
      <c r="G631">
        <f t="shared" si="19"/>
        <v>1457.7654</v>
      </c>
      <c r="H631">
        <v>9</v>
      </c>
      <c r="I631" s="17">
        <v>45610</v>
      </c>
      <c r="J631" s="17">
        <v>45616</v>
      </c>
      <c r="K631" t="s">
        <v>21</v>
      </c>
      <c r="L631" t="s">
        <v>22</v>
      </c>
      <c r="M631">
        <v>173.66</v>
      </c>
      <c r="N631" t="s">
        <v>39</v>
      </c>
    </row>
    <row r="632" spans="1:14" ht="14.25" customHeight="1" x14ac:dyDescent="0.3">
      <c r="A632" t="s">
        <v>2867</v>
      </c>
      <c r="B632" t="s">
        <v>13</v>
      </c>
      <c r="C632" t="s">
        <v>26</v>
      </c>
      <c r="D632">
        <v>1869.27</v>
      </c>
      <c r="E632">
        <v>0.48</v>
      </c>
      <c r="F632">
        <f t="shared" si="18"/>
        <v>897.24959999999999</v>
      </c>
      <c r="G632">
        <f t="shared" si="19"/>
        <v>972.0204</v>
      </c>
      <c r="H632">
        <v>9</v>
      </c>
      <c r="I632" s="17">
        <v>45414</v>
      </c>
      <c r="J632" s="17">
        <v>45417</v>
      </c>
      <c r="K632" t="s">
        <v>21</v>
      </c>
      <c r="L632" t="s">
        <v>16</v>
      </c>
      <c r="M632">
        <v>217.31</v>
      </c>
      <c r="N632" t="s">
        <v>39</v>
      </c>
    </row>
    <row r="633" spans="1:14" ht="14.25" customHeight="1" x14ac:dyDescent="0.3">
      <c r="A633" t="s">
        <v>2644</v>
      </c>
      <c r="B633" t="s">
        <v>19</v>
      </c>
      <c r="C633" t="s">
        <v>26</v>
      </c>
      <c r="D633">
        <v>1869.42</v>
      </c>
      <c r="E633">
        <v>0.09</v>
      </c>
      <c r="F633">
        <f t="shared" si="18"/>
        <v>168.24780000000001</v>
      </c>
      <c r="G633">
        <f t="shared" si="19"/>
        <v>1701.1722</v>
      </c>
      <c r="H633">
        <v>9</v>
      </c>
      <c r="I633" s="17">
        <v>45221</v>
      </c>
      <c r="J633" s="17">
        <v>45228</v>
      </c>
      <c r="K633" t="s">
        <v>31</v>
      </c>
      <c r="L633" t="s">
        <v>27</v>
      </c>
      <c r="M633">
        <v>186.83</v>
      </c>
      <c r="N633" t="s">
        <v>48</v>
      </c>
    </row>
    <row r="634" spans="1:14" ht="14.25" customHeight="1" x14ac:dyDescent="0.3">
      <c r="A634" t="s">
        <v>10025</v>
      </c>
      <c r="B634" t="s">
        <v>41</v>
      </c>
      <c r="C634" t="s">
        <v>33</v>
      </c>
      <c r="D634">
        <v>1872.34</v>
      </c>
      <c r="E634">
        <v>0.28000000000000003</v>
      </c>
      <c r="F634">
        <f t="shared" si="18"/>
        <v>524.25520000000006</v>
      </c>
      <c r="G634">
        <f t="shared" si="19"/>
        <v>1348.0847999999999</v>
      </c>
      <c r="H634">
        <v>9</v>
      </c>
      <c r="I634" s="17">
        <v>45431</v>
      </c>
      <c r="J634" s="17">
        <v>45434</v>
      </c>
      <c r="K634" t="s">
        <v>21</v>
      </c>
      <c r="L634" t="s">
        <v>16</v>
      </c>
      <c r="M634">
        <v>272.98</v>
      </c>
      <c r="N634" t="s">
        <v>34</v>
      </c>
    </row>
    <row r="635" spans="1:14" ht="14.25" customHeight="1" x14ac:dyDescent="0.3">
      <c r="A635" t="s">
        <v>8613</v>
      </c>
      <c r="B635" t="s">
        <v>41</v>
      </c>
      <c r="C635" t="s">
        <v>33</v>
      </c>
      <c r="D635">
        <v>1882.16</v>
      </c>
      <c r="E635">
        <v>0.47</v>
      </c>
      <c r="F635">
        <f t="shared" si="18"/>
        <v>884.61519999999996</v>
      </c>
      <c r="G635">
        <f t="shared" si="19"/>
        <v>997.54480000000012</v>
      </c>
      <c r="H635">
        <v>9</v>
      </c>
      <c r="I635" s="17">
        <v>45148</v>
      </c>
      <c r="J635" s="17">
        <v>45152</v>
      </c>
      <c r="K635" t="s">
        <v>21</v>
      </c>
      <c r="L635" t="s">
        <v>27</v>
      </c>
      <c r="M635">
        <v>466.36</v>
      </c>
      <c r="N635" t="s">
        <v>28</v>
      </c>
    </row>
    <row r="636" spans="1:14" ht="14.25" customHeight="1" x14ac:dyDescent="0.3">
      <c r="A636" t="s">
        <v>876</v>
      </c>
      <c r="B636" t="s">
        <v>13</v>
      </c>
      <c r="C636" t="s">
        <v>36</v>
      </c>
      <c r="D636">
        <v>1888.32</v>
      </c>
      <c r="E636">
        <v>0.34</v>
      </c>
      <c r="F636">
        <f t="shared" si="18"/>
        <v>642.02880000000005</v>
      </c>
      <c r="G636">
        <f t="shared" si="19"/>
        <v>1246.2911999999999</v>
      </c>
      <c r="H636">
        <v>9</v>
      </c>
      <c r="I636" s="17">
        <v>45646</v>
      </c>
      <c r="J636" s="17">
        <v>45652</v>
      </c>
      <c r="K636" t="s">
        <v>31</v>
      </c>
      <c r="L636" t="s">
        <v>27</v>
      </c>
      <c r="M636">
        <v>534.75</v>
      </c>
      <c r="N636" t="s">
        <v>17</v>
      </c>
    </row>
    <row r="637" spans="1:14" ht="14.25" customHeight="1" x14ac:dyDescent="0.3">
      <c r="A637" t="s">
        <v>9580</v>
      </c>
      <c r="B637" t="s">
        <v>41</v>
      </c>
      <c r="C637" t="s">
        <v>20</v>
      </c>
      <c r="D637">
        <v>1888.42</v>
      </c>
      <c r="E637">
        <v>0.18</v>
      </c>
      <c r="F637">
        <f t="shared" si="18"/>
        <v>339.91559999999998</v>
      </c>
      <c r="G637">
        <f t="shared" si="19"/>
        <v>1548.5044</v>
      </c>
      <c r="H637">
        <v>9</v>
      </c>
      <c r="I637" s="17">
        <v>45057</v>
      </c>
      <c r="J637" s="17">
        <v>45062</v>
      </c>
      <c r="K637" t="s">
        <v>21</v>
      </c>
      <c r="L637" t="s">
        <v>27</v>
      </c>
      <c r="M637">
        <v>343.39</v>
      </c>
      <c r="N637" t="s">
        <v>28</v>
      </c>
    </row>
    <row r="638" spans="1:14" ht="14.25" customHeight="1" x14ac:dyDescent="0.3">
      <c r="A638" t="s">
        <v>15229</v>
      </c>
      <c r="B638" t="s">
        <v>25</v>
      </c>
      <c r="C638" t="s">
        <v>26</v>
      </c>
      <c r="D638">
        <v>1889.27</v>
      </c>
      <c r="E638">
        <v>0.05</v>
      </c>
      <c r="F638">
        <f t="shared" si="18"/>
        <v>94.46350000000001</v>
      </c>
      <c r="G638">
        <f t="shared" si="19"/>
        <v>1794.8064999999999</v>
      </c>
      <c r="H638">
        <v>9</v>
      </c>
      <c r="I638" s="17">
        <v>45526</v>
      </c>
      <c r="J638" s="17">
        <v>45528</v>
      </c>
      <c r="K638" t="s">
        <v>31</v>
      </c>
      <c r="L638" t="s">
        <v>22</v>
      </c>
      <c r="M638">
        <v>151.83000000000001</v>
      </c>
      <c r="N638" t="s">
        <v>23</v>
      </c>
    </row>
    <row r="639" spans="1:14" ht="14.25" customHeight="1" x14ac:dyDescent="0.3">
      <c r="A639" t="s">
        <v>5471</v>
      </c>
      <c r="B639" t="s">
        <v>25</v>
      </c>
      <c r="C639" t="s">
        <v>20</v>
      </c>
      <c r="D639">
        <v>1893.47</v>
      </c>
      <c r="E639">
        <v>0.21</v>
      </c>
      <c r="F639">
        <f t="shared" si="18"/>
        <v>397.62869999999998</v>
      </c>
      <c r="G639">
        <f t="shared" si="19"/>
        <v>1495.8413</v>
      </c>
      <c r="H639">
        <v>9</v>
      </c>
      <c r="I639" s="17">
        <v>45500</v>
      </c>
      <c r="J639" s="17">
        <v>45503</v>
      </c>
      <c r="K639" t="s">
        <v>21</v>
      </c>
      <c r="L639" t="s">
        <v>16</v>
      </c>
      <c r="M639">
        <v>189.96</v>
      </c>
      <c r="N639" t="s">
        <v>28</v>
      </c>
    </row>
    <row r="640" spans="1:14" ht="14.25" customHeight="1" x14ac:dyDescent="0.3">
      <c r="A640" t="s">
        <v>2657</v>
      </c>
      <c r="B640" t="s">
        <v>19</v>
      </c>
      <c r="C640" t="s">
        <v>36</v>
      </c>
      <c r="D640">
        <v>1895.91</v>
      </c>
      <c r="E640">
        <v>0.03</v>
      </c>
      <c r="F640">
        <f t="shared" si="18"/>
        <v>56.877299999999998</v>
      </c>
      <c r="G640">
        <f t="shared" si="19"/>
        <v>1839.0327</v>
      </c>
      <c r="H640">
        <v>9</v>
      </c>
      <c r="I640" s="17">
        <v>45239</v>
      </c>
      <c r="J640" s="17">
        <v>45244</v>
      </c>
      <c r="K640" t="s">
        <v>21</v>
      </c>
      <c r="L640" t="s">
        <v>27</v>
      </c>
      <c r="M640">
        <v>148.59</v>
      </c>
      <c r="N640" t="s">
        <v>28</v>
      </c>
    </row>
    <row r="641" spans="1:14" ht="14.25" customHeight="1" x14ac:dyDescent="0.3">
      <c r="A641" t="s">
        <v>15124</v>
      </c>
      <c r="B641" t="s">
        <v>25</v>
      </c>
      <c r="C641" t="s">
        <v>33</v>
      </c>
      <c r="D641">
        <v>1898.62</v>
      </c>
      <c r="E641">
        <v>0</v>
      </c>
      <c r="F641">
        <f t="shared" si="18"/>
        <v>0</v>
      </c>
      <c r="G641">
        <f t="shared" si="19"/>
        <v>1898.62</v>
      </c>
      <c r="H641">
        <v>9</v>
      </c>
      <c r="I641" s="17">
        <v>45521</v>
      </c>
      <c r="J641" s="17">
        <v>45522</v>
      </c>
      <c r="K641" t="s">
        <v>31</v>
      </c>
      <c r="L641" t="s">
        <v>22</v>
      </c>
      <c r="M641">
        <v>309.41000000000003</v>
      </c>
      <c r="N641" t="s">
        <v>48</v>
      </c>
    </row>
    <row r="642" spans="1:14" ht="14.25" customHeight="1" x14ac:dyDescent="0.3">
      <c r="A642" t="s">
        <v>318</v>
      </c>
      <c r="B642" t="s">
        <v>13</v>
      </c>
      <c r="C642" t="s">
        <v>26</v>
      </c>
      <c r="D642">
        <v>1902.78</v>
      </c>
      <c r="E642">
        <v>0.09</v>
      </c>
      <c r="F642">
        <f t="shared" ref="F642:F705" si="20">D642*E642</f>
        <v>171.25019999999998</v>
      </c>
      <c r="G642">
        <f t="shared" ref="G642:G705" si="21">D642-F642</f>
        <v>1731.5298</v>
      </c>
      <c r="H642">
        <v>9</v>
      </c>
      <c r="I642" s="17">
        <v>45354</v>
      </c>
      <c r="J642" s="17">
        <v>45357</v>
      </c>
      <c r="K642" t="s">
        <v>21</v>
      </c>
      <c r="L642" t="s">
        <v>22</v>
      </c>
      <c r="M642">
        <v>289.24</v>
      </c>
      <c r="N642" t="s">
        <v>28</v>
      </c>
    </row>
    <row r="643" spans="1:14" ht="14.25" customHeight="1" x14ac:dyDescent="0.3">
      <c r="A643" t="s">
        <v>9230</v>
      </c>
      <c r="B643" t="s">
        <v>19</v>
      </c>
      <c r="C643" t="s">
        <v>33</v>
      </c>
      <c r="D643">
        <v>1903.26</v>
      </c>
      <c r="E643">
        <v>0.48</v>
      </c>
      <c r="F643">
        <f t="shared" si="20"/>
        <v>913.56479999999999</v>
      </c>
      <c r="G643">
        <f t="shared" si="21"/>
        <v>989.6952</v>
      </c>
      <c r="H643">
        <v>9</v>
      </c>
      <c r="I643" s="17">
        <v>45076</v>
      </c>
      <c r="J643" s="17">
        <v>45077</v>
      </c>
      <c r="K643" t="s">
        <v>31</v>
      </c>
      <c r="L643" t="s">
        <v>27</v>
      </c>
      <c r="M643">
        <v>308.55</v>
      </c>
      <c r="N643" t="s">
        <v>17</v>
      </c>
    </row>
    <row r="644" spans="1:14" ht="14.25" customHeight="1" x14ac:dyDescent="0.3">
      <c r="A644" t="s">
        <v>14631</v>
      </c>
      <c r="B644" t="s">
        <v>41</v>
      </c>
      <c r="C644" t="s">
        <v>14</v>
      </c>
      <c r="D644">
        <v>1906.9</v>
      </c>
      <c r="E644">
        <v>0.2</v>
      </c>
      <c r="F644">
        <f t="shared" si="20"/>
        <v>381.38000000000005</v>
      </c>
      <c r="G644">
        <f t="shared" si="21"/>
        <v>1525.52</v>
      </c>
      <c r="H644">
        <v>9</v>
      </c>
      <c r="I644" s="17">
        <v>45486</v>
      </c>
      <c r="J644" s="17">
        <v>45487</v>
      </c>
      <c r="K644" t="s">
        <v>21</v>
      </c>
      <c r="L644" t="s">
        <v>27</v>
      </c>
      <c r="M644">
        <v>184.97</v>
      </c>
      <c r="N644" t="s">
        <v>17</v>
      </c>
    </row>
    <row r="645" spans="1:14" ht="14.25" customHeight="1" x14ac:dyDescent="0.3">
      <c r="A645" t="s">
        <v>5804</v>
      </c>
      <c r="B645" t="s">
        <v>13</v>
      </c>
      <c r="C645" t="s">
        <v>14</v>
      </c>
      <c r="D645">
        <v>1908.9</v>
      </c>
      <c r="E645">
        <v>0.37</v>
      </c>
      <c r="F645">
        <f t="shared" si="20"/>
        <v>706.29300000000001</v>
      </c>
      <c r="G645">
        <f t="shared" si="21"/>
        <v>1202.607</v>
      </c>
      <c r="H645">
        <v>9</v>
      </c>
      <c r="I645" s="17">
        <v>45121</v>
      </c>
      <c r="J645" s="17">
        <v>45127</v>
      </c>
      <c r="K645" t="s">
        <v>15</v>
      </c>
      <c r="L645" t="s">
        <v>22</v>
      </c>
      <c r="M645">
        <v>569.72</v>
      </c>
      <c r="N645" t="s">
        <v>17</v>
      </c>
    </row>
    <row r="646" spans="1:14" ht="14.25" customHeight="1" x14ac:dyDescent="0.3">
      <c r="A646" t="s">
        <v>10461</v>
      </c>
      <c r="B646" t="s">
        <v>19</v>
      </c>
      <c r="C646" t="s">
        <v>36</v>
      </c>
      <c r="D646">
        <v>1910.33</v>
      </c>
      <c r="E646">
        <v>0.39</v>
      </c>
      <c r="F646">
        <f t="shared" si="20"/>
        <v>745.02869999999996</v>
      </c>
      <c r="G646">
        <f t="shared" si="21"/>
        <v>1165.3013000000001</v>
      </c>
      <c r="H646">
        <v>9</v>
      </c>
      <c r="I646" s="17">
        <v>45580</v>
      </c>
      <c r="J646" s="17">
        <v>45585</v>
      </c>
      <c r="K646" t="s">
        <v>15</v>
      </c>
      <c r="L646" t="s">
        <v>16</v>
      </c>
      <c r="M646">
        <v>445.1</v>
      </c>
      <c r="N646" t="s">
        <v>39</v>
      </c>
    </row>
    <row r="647" spans="1:14" ht="14.25" customHeight="1" x14ac:dyDescent="0.3">
      <c r="A647" t="s">
        <v>10964</v>
      </c>
      <c r="B647" t="s">
        <v>25</v>
      </c>
      <c r="C647" t="s">
        <v>20</v>
      </c>
      <c r="D647">
        <v>1913.39</v>
      </c>
      <c r="E647">
        <v>0.48</v>
      </c>
      <c r="F647">
        <f t="shared" si="20"/>
        <v>918.42719999999997</v>
      </c>
      <c r="G647">
        <f t="shared" si="21"/>
        <v>994.96280000000013</v>
      </c>
      <c r="H647">
        <v>9</v>
      </c>
      <c r="I647" s="17">
        <v>45514</v>
      </c>
      <c r="J647" s="17">
        <v>45519</v>
      </c>
      <c r="K647" t="s">
        <v>15</v>
      </c>
      <c r="L647" t="s">
        <v>22</v>
      </c>
      <c r="M647">
        <v>335.04</v>
      </c>
      <c r="N647" t="s">
        <v>39</v>
      </c>
    </row>
    <row r="648" spans="1:14" ht="14.25" customHeight="1" x14ac:dyDescent="0.3">
      <c r="A648" t="s">
        <v>4683</v>
      </c>
      <c r="B648" t="s">
        <v>13</v>
      </c>
      <c r="C648" t="s">
        <v>36</v>
      </c>
      <c r="D648">
        <v>1915.03</v>
      </c>
      <c r="E648">
        <v>0.08</v>
      </c>
      <c r="F648">
        <f t="shared" si="20"/>
        <v>153.20240000000001</v>
      </c>
      <c r="G648">
        <f t="shared" si="21"/>
        <v>1761.8276000000001</v>
      </c>
      <c r="H648">
        <v>9</v>
      </c>
      <c r="I648" s="17">
        <v>45205</v>
      </c>
      <c r="J648" s="17">
        <v>45207</v>
      </c>
      <c r="K648" t="s">
        <v>15</v>
      </c>
      <c r="L648" t="s">
        <v>16</v>
      </c>
      <c r="M648">
        <v>406.8</v>
      </c>
      <c r="N648" t="s">
        <v>34</v>
      </c>
    </row>
    <row r="649" spans="1:14" ht="14.25" customHeight="1" x14ac:dyDescent="0.3">
      <c r="A649" t="s">
        <v>14055</v>
      </c>
      <c r="B649" t="s">
        <v>41</v>
      </c>
      <c r="C649" t="s">
        <v>36</v>
      </c>
      <c r="D649">
        <v>1915.81</v>
      </c>
      <c r="E649">
        <v>0.2</v>
      </c>
      <c r="F649">
        <f t="shared" si="20"/>
        <v>383.16200000000003</v>
      </c>
      <c r="G649">
        <f t="shared" si="21"/>
        <v>1532.6479999999999</v>
      </c>
      <c r="H649">
        <v>9</v>
      </c>
      <c r="I649" s="17">
        <v>44957</v>
      </c>
      <c r="J649" s="17">
        <v>44961</v>
      </c>
      <c r="K649" t="s">
        <v>21</v>
      </c>
      <c r="L649" t="s">
        <v>22</v>
      </c>
      <c r="M649">
        <v>466.32</v>
      </c>
      <c r="N649" t="s">
        <v>17</v>
      </c>
    </row>
    <row r="650" spans="1:14" ht="14.25" customHeight="1" x14ac:dyDescent="0.3">
      <c r="A650" t="s">
        <v>13244</v>
      </c>
      <c r="B650" t="s">
        <v>41</v>
      </c>
      <c r="C650" t="s">
        <v>20</v>
      </c>
      <c r="D650">
        <v>1918.14</v>
      </c>
      <c r="E650">
        <v>0.35</v>
      </c>
      <c r="F650">
        <f t="shared" si="20"/>
        <v>671.34900000000005</v>
      </c>
      <c r="G650">
        <f t="shared" si="21"/>
        <v>1246.7910000000002</v>
      </c>
      <c r="H650">
        <v>9</v>
      </c>
      <c r="I650" s="17">
        <v>45209</v>
      </c>
      <c r="J650" s="17">
        <v>45215</v>
      </c>
      <c r="K650" t="s">
        <v>21</v>
      </c>
      <c r="L650" t="s">
        <v>16</v>
      </c>
      <c r="M650">
        <v>420.56</v>
      </c>
      <c r="N650" t="s">
        <v>23</v>
      </c>
    </row>
    <row r="651" spans="1:14" ht="14.25" customHeight="1" x14ac:dyDescent="0.3">
      <c r="A651" t="s">
        <v>7618</v>
      </c>
      <c r="B651" t="s">
        <v>41</v>
      </c>
      <c r="C651" t="s">
        <v>20</v>
      </c>
      <c r="D651">
        <v>1918.21</v>
      </c>
      <c r="E651">
        <v>0.43</v>
      </c>
      <c r="F651">
        <f t="shared" si="20"/>
        <v>824.83029999999997</v>
      </c>
      <c r="G651">
        <f t="shared" si="21"/>
        <v>1093.3797</v>
      </c>
      <c r="H651">
        <v>9</v>
      </c>
      <c r="I651" s="17">
        <v>45282</v>
      </c>
      <c r="J651" s="17">
        <v>45286</v>
      </c>
      <c r="K651" t="s">
        <v>31</v>
      </c>
      <c r="L651" t="s">
        <v>27</v>
      </c>
      <c r="M651">
        <v>559.32000000000005</v>
      </c>
      <c r="N651" t="s">
        <v>34</v>
      </c>
    </row>
    <row r="652" spans="1:14" ht="14.25" customHeight="1" x14ac:dyDescent="0.3">
      <c r="A652" t="s">
        <v>8284</v>
      </c>
      <c r="B652" t="s">
        <v>25</v>
      </c>
      <c r="C652" t="s">
        <v>14</v>
      </c>
      <c r="D652">
        <v>1923.88</v>
      </c>
      <c r="E652">
        <v>0.08</v>
      </c>
      <c r="F652">
        <f t="shared" si="20"/>
        <v>153.91040000000001</v>
      </c>
      <c r="G652">
        <f t="shared" si="21"/>
        <v>1769.9696000000001</v>
      </c>
      <c r="H652">
        <v>9</v>
      </c>
      <c r="I652" s="17">
        <v>45306</v>
      </c>
      <c r="J652" s="17">
        <v>45310</v>
      </c>
      <c r="K652" t="s">
        <v>31</v>
      </c>
      <c r="L652" t="s">
        <v>16</v>
      </c>
      <c r="M652">
        <v>485.41</v>
      </c>
      <c r="N652" t="s">
        <v>48</v>
      </c>
    </row>
    <row r="653" spans="1:14" ht="14.25" customHeight="1" x14ac:dyDescent="0.3">
      <c r="A653" t="s">
        <v>3868</v>
      </c>
      <c r="B653" t="s">
        <v>41</v>
      </c>
      <c r="C653" t="s">
        <v>26</v>
      </c>
      <c r="D653">
        <v>1924.55</v>
      </c>
      <c r="E653">
        <v>0.28000000000000003</v>
      </c>
      <c r="F653">
        <f t="shared" si="20"/>
        <v>538.87400000000002</v>
      </c>
      <c r="G653">
        <f t="shared" si="21"/>
        <v>1385.6759999999999</v>
      </c>
      <c r="H653">
        <v>9</v>
      </c>
      <c r="I653" s="17">
        <v>45394</v>
      </c>
      <c r="J653" s="17">
        <v>45395</v>
      </c>
      <c r="K653" t="s">
        <v>31</v>
      </c>
      <c r="L653" t="s">
        <v>27</v>
      </c>
      <c r="M653">
        <v>326.52</v>
      </c>
      <c r="N653" t="s">
        <v>23</v>
      </c>
    </row>
    <row r="654" spans="1:14" ht="14.25" customHeight="1" x14ac:dyDescent="0.3">
      <c r="A654" t="s">
        <v>11989</v>
      </c>
      <c r="B654" t="s">
        <v>19</v>
      </c>
      <c r="C654" t="s">
        <v>36</v>
      </c>
      <c r="D654">
        <v>1931.1</v>
      </c>
      <c r="E654">
        <v>0.03</v>
      </c>
      <c r="F654">
        <f t="shared" si="20"/>
        <v>57.932999999999993</v>
      </c>
      <c r="G654">
        <f t="shared" si="21"/>
        <v>1873.1669999999999</v>
      </c>
      <c r="H654">
        <v>9</v>
      </c>
      <c r="I654" s="17">
        <v>45113</v>
      </c>
      <c r="J654" s="17">
        <v>45119</v>
      </c>
      <c r="K654" t="s">
        <v>31</v>
      </c>
      <c r="L654" t="s">
        <v>22</v>
      </c>
      <c r="M654">
        <v>379.43</v>
      </c>
      <c r="N654" t="s">
        <v>39</v>
      </c>
    </row>
    <row r="655" spans="1:14" ht="14.25" customHeight="1" x14ac:dyDescent="0.3">
      <c r="A655" t="s">
        <v>12689</v>
      </c>
      <c r="B655" t="s">
        <v>19</v>
      </c>
      <c r="C655" t="s">
        <v>33</v>
      </c>
      <c r="D655">
        <v>1933.1</v>
      </c>
      <c r="E655">
        <v>0.12</v>
      </c>
      <c r="F655">
        <f t="shared" si="20"/>
        <v>231.97199999999998</v>
      </c>
      <c r="G655">
        <f t="shared" si="21"/>
        <v>1701.1279999999999</v>
      </c>
      <c r="H655">
        <v>9</v>
      </c>
      <c r="I655" s="17">
        <v>45602</v>
      </c>
      <c r="J655" s="17">
        <v>45609</v>
      </c>
      <c r="K655" t="s">
        <v>31</v>
      </c>
      <c r="L655" t="s">
        <v>22</v>
      </c>
      <c r="M655">
        <v>449.18</v>
      </c>
      <c r="N655" t="s">
        <v>39</v>
      </c>
    </row>
    <row r="656" spans="1:14" ht="14.25" customHeight="1" x14ac:dyDescent="0.3">
      <c r="A656" t="s">
        <v>7507</v>
      </c>
      <c r="B656" t="s">
        <v>41</v>
      </c>
      <c r="C656" t="s">
        <v>36</v>
      </c>
      <c r="D656">
        <v>1934.63</v>
      </c>
      <c r="E656">
        <v>0.12</v>
      </c>
      <c r="F656">
        <f t="shared" si="20"/>
        <v>232.15559999999999</v>
      </c>
      <c r="G656">
        <f t="shared" si="21"/>
        <v>1702.4744000000001</v>
      </c>
      <c r="H656">
        <v>9</v>
      </c>
      <c r="I656" s="17">
        <v>45097</v>
      </c>
      <c r="J656" s="17">
        <v>45100</v>
      </c>
      <c r="K656" t="s">
        <v>31</v>
      </c>
      <c r="L656" t="s">
        <v>16</v>
      </c>
      <c r="M656">
        <v>470.09</v>
      </c>
      <c r="N656" t="s">
        <v>48</v>
      </c>
    </row>
    <row r="657" spans="1:14" ht="14.25" customHeight="1" x14ac:dyDescent="0.3">
      <c r="A657" t="s">
        <v>8648</v>
      </c>
      <c r="B657" t="s">
        <v>19</v>
      </c>
      <c r="C657" t="s">
        <v>26</v>
      </c>
      <c r="D657">
        <v>1940.75</v>
      </c>
      <c r="E657">
        <v>0.43</v>
      </c>
      <c r="F657">
        <f t="shared" si="20"/>
        <v>834.52250000000004</v>
      </c>
      <c r="G657">
        <f t="shared" si="21"/>
        <v>1106.2275</v>
      </c>
      <c r="H657">
        <v>9</v>
      </c>
      <c r="I657" s="17">
        <v>45529</v>
      </c>
      <c r="J657" s="17">
        <v>45534</v>
      </c>
      <c r="K657" t="s">
        <v>21</v>
      </c>
      <c r="L657" t="s">
        <v>22</v>
      </c>
      <c r="M657">
        <v>214.56</v>
      </c>
      <c r="N657" t="s">
        <v>28</v>
      </c>
    </row>
    <row r="658" spans="1:14" ht="14.25" customHeight="1" x14ac:dyDescent="0.3">
      <c r="A658" t="s">
        <v>15034</v>
      </c>
      <c r="B658" t="s">
        <v>19</v>
      </c>
      <c r="C658" t="s">
        <v>36</v>
      </c>
      <c r="D658">
        <v>1941.63</v>
      </c>
      <c r="E658">
        <v>0.36</v>
      </c>
      <c r="F658">
        <f t="shared" si="20"/>
        <v>698.98680000000002</v>
      </c>
      <c r="G658">
        <f t="shared" si="21"/>
        <v>1242.6432</v>
      </c>
      <c r="H658">
        <v>9</v>
      </c>
      <c r="I658" s="17">
        <v>45471</v>
      </c>
      <c r="J658" s="17">
        <v>45472</v>
      </c>
      <c r="K658" t="s">
        <v>15</v>
      </c>
      <c r="L658" t="s">
        <v>16</v>
      </c>
      <c r="M658">
        <v>367.12</v>
      </c>
      <c r="N658" t="s">
        <v>23</v>
      </c>
    </row>
    <row r="659" spans="1:14" ht="14.25" customHeight="1" x14ac:dyDescent="0.3">
      <c r="A659" t="s">
        <v>8332</v>
      </c>
      <c r="B659" t="s">
        <v>41</v>
      </c>
      <c r="C659" t="s">
        <v>36</v>
      </c>
      <c r="D659">
        <v>1947.51</v>
      </c>
      <c r="E659">
        <v>0.15</v>
      </c>
      <c r="F659">
        <f t="shared" si="20"/>
        <v>292.12649999999996</v>
      </c>
      <c r="G659">
        <f t="shared" si="21"/>
        <v>1655.3834999999999</v>
      </c>
      <c r="H659">
        <v>9</v>
      </c>
      <c r="I659" s="17">
        <v>45008</v>
      </c>
      <c r="J659" s="17">
        <v>45012</v>
      </c>
      <c r="K659" t="s">
        <v>21</v>
      </c>
      <c r="L659" t="s">
        <v>27</v>
      </c>
      <c r="M659">
        <v>280.41000000000003</v>
      </c>
      <c r="N659" t="s">
        <v>48</v>
      </c>
    </row>
    <row r="660" spans="1:14" ht="14.25" customHeight="1" x14ac:dyDescent="0.3">
      <c r="A660" t="s">
        <v>12529</v>
      </c>
      <c r="B660" t="s">
        <v>19</v>
      </c>
      <c r="C660" t="s">
        <v>26</v>
      </c>
      <c r="D660">
        <v>1955.8</v>
      </c>
      <c r="E660">
        <v>0.49</v>
      </c>
      <c r="F660">
        <f t="shared" si="20"/>
        <v>958.34199999999998</v>
      </c>
      <c r="G660">
        <f t="shared" si="21"/>
        <v>997.45799999999997</v>
      </c>
      <c r="H660">
        <v>9</v>
      </c>
      <c r="I660" s="17">
        <v>45182</v>
      </c>
      <c r="J660" s="17">
        <v>45183</v>
      </c>
      <c r="K660" t="s">
        <v>21</v>
      </c>
      <c r="L660" t="s">
        <v>22</v>
      </c>
      <c r="M660">
        <v>152.27000000000001</v>
      </c>
      <c r="N660" t="s">
        <v>48</v>
      </c>
    </row>
    <row r="661" spans="1:14" ht="14.25" customHeight="1" x14ac:dyDescent="0.3">
      <c r="A661" t="s">
        <v>6381</v>
      </c>
      <c r="B661" t="s">
        <v>25</v>
      </c>
      <c r="C661" t="s">
        <v>36</v>
      </c>
      <c r="D661">
        <v>1970.85</v>
      </c>
      <c r="E661">
        <v>0.04</v>
      </c>
      <c r="F661">
        <f t="shared" si="20"/>
        <v>78.834000000000003</v>
      </c>
      <c r="G661">
        <f t="shared" si="21"/>
        <v>1892.0159999999998</v>
      </c>
      <c r="H661">
        <v>9</v>
      </c>
      <c r="I661" s="17">
        <v>45212</v>
      </c>
      <c r="J661" s="17">
        <v>45219</v>
      </c>
      <c r="K661" t="s">
        <v>21</v>
      </c>
      <c r="L661" t="s">
        <v>22</v>
      </c>
      <c r="M661">
        <v>412.08</v>
      </c>
      <c r="N661" t="s">
        <v>34</v>
      </c>
    </row>
    <row r="662" spans="1:14" ht="14.25" customHeight="1" x14ac:dyDescent="0.3">
      <c r="A662" t="s">
        <v>3297</v>
      </c>
      <c r="B662" t="s">
        <v>19</v>
      </c>
      <c r="C662" t="s">
        <v>36</v>
      </c>
      <c r="D662">
        <v>1975.46</v>
      </c>
      <c r="E662">
        <v>0.41</v>
      </c>
      <c r="F662">
        <f t="shared" si="20"/>
        <v>809.93859999999995</v>
      </c>
      <c r="G662">
        <f t="shared" si="21"/>
        <v>1165.5214000000001</v>
      </c>
      <c r="H662">
        <v>9</v>
      </c>
      <c r="I662" s="17">
        <v>45174</v>
      </c>
      <c r="J662" s="17">
        <v>45175</v>
      </c>
      <c r="K662" t="s">
        <v>15</v>
      </c>
      <c r="L662" t="s">
        <v>22</v>
      </c>
      <c r="M662">
        <v>430.92</v>
      </c>
      <c r="N662" t="s">
        <v>48</v>
      </c>
    </row>
    <row r="663" spans="1:14" ht="14.25" customHeight="1" x14ac:dyDescent="0.3">
      <c r="A663" t="s">
        <v>9337</v>
      </c>
      <c r="B663" t="s">
        <v>13</v>
      </c>
      <c r="C663" t="s">
        <v>26</v>
      </c>
      <c r="D663">
        <v>1980.79</v>
      </c>
      <c r="E663">
        <v>0.11</v>
      </c>
      <c r="F663">
        <f t="shared" si="20"/>
        <v>217.8869</v>
      </c>
      <c r="G663">
        <f t="shared" si="21"/>
        <v>1762.9031</v>
      </c>
      <c r="H663">
        <v>9</v>
      </c>
      <c r="I663" s="17">
        <v>45236</v>
      </c>
      <c r="J663" s="17">
        <v>45237</v>
      </c>
      <c r="K663" t="s">
        <v>31</v>
      </c>
      <c r="L663" t="s">
        <v>27</v>
      </c>
      <c r="M663">
        <v>351.96</v>
      </c>
      <c r="N663" t="s">
        <v>39</v>
      </c>
    </row>
    <row r="664" spans="1:14" ht="14.25" customHeight="1" x14ac:dyDescent="0.3">
      <c r="A664" t="s">
        <v>8800</v>
      </c>
      <c r="B664" t="s">
        <v>13</v>
      </c>
      <c r="C664" t="s">
        <v>20</v>
      </c>
      <c r="D664">
        <v>1983.07</v>
      </c>
      <c r="E664">
        <v>0.14000000000000001</v>
      </c>
      <c r="F664">
        <f t="shared" si="20"/>
        <v>277.62980000000005</v>
      </c>
      <c r="G664">
        <f t="shared" si="21"/>
        <v>1705.4402</v>
      </c>
      <c r="H664">
        <v>9</v>
      </c>
      <c r="I664" s="17">
        <v>45257</v>
      </c>
      <c r="J664" s="17">
        <v>45259</v>
      </c>
      <c r="K664" t="s">
        <v>31</v>
      </c>
      <c r="L664" t="s">
        <v>27</v>
      </c>
      <c r="M664">
        <v>345.6</v>
      </c>
      <c r="N664" t="s">
        <v>23</v>
      </c>
    </row>
    <row r="665" spans="1:14" ht="14.25" customHeight="1" x14ac:dyDescent="0.3">
      <c r="A665" t="s">
        <v>6980</v>
      </c>
      <c r="B665" t="s">
        <v>13</v>
      </c>
      <c r="C665" t="s">
        <v>20</v>
      </c>
      <c r="D665">
        <v>1987.14</v>
      </c>
      <c r="E665">
        <v>0.21</v>
      </c>
      <c r="F665">
        <f t="shared" si="20"/>
        <v>417.29939999999999</v>
      </c>
      <c r="G665">
        <f t="shared" si="21"/>
        <v>1569.8406</v>
      </c>
      <c r="H665">
        <v>9</v>
      </c>
      <c r="I665" s="17">
        <v>45100</v>
      </c>
      <c r="J665" s="17">
        <v>45107</v>
      </c>
      <c r="K665" t="s">
        <v>31</v>
      </c>
      <c r="L665" t="s">
        <v>22</v>
      </c>
      <c r="M665">
        <v>390.67</v>
      </c>
      <c r="N665" t="s">
        <v>23</v>
      </c>
    </row>
    <row r="666" spans="1:14" ht="14.25" customHeight="1" x14ac:dyDescent="0.3">
      <c r="A666" t="s">
        <v>6801</v>
      </c>
      <c r="B666" t="s">
        <v>41</v>
      </c>
      <c r="C666" t="s">
        <v>36</v>
      </c>
      <c r="D666">
        <v>1987.29</v>
      </c>
      <c r="E666">
        <v>0.17</v>
      </c>
      <c r="F666">
        <f t="shared" si="20"/>
        <v>337.83930000000004</v>
      </c>
      <c r="G666">
        <f t="shared" si="21"/>
        <v>1649.4506999999999</v>
      </c>
      <c r="H666">
        <v>9</v>
      </c>
      <c r="I666" s="17">
        <v>45622</v>
      </c>
      <c r="J666" s="17">
        <v>45626</v>
      </c>
      <c r="K666" t="s">
        <v>21</v>
      </c>
      <c r="L666" t="s">
        <v>22</v>
      </c>
      <c r="M666">
        <v>124.97</v>
      </c>
      <c r="N666" t="s">
        <v>23</v>
      </c>
    </row>
    <row r="667" spans="1:14" ht="14.25" customHeight="1" x14ac:dyDescent="0.3">
      <c r="A667" t="s">
        <v>5655</v>
      </c>
      <c r="B667" t="s">
        <v>25</v>
      </c>
      <c r="C667" t="s">
        <v>33</v>
      </c>
      <c r="D667">
        <v>1988.87</v>
      </c>
      <c r="E667">
        <v>0.12</v>
      </c>
      <c r="F667">
        <f t="shared" si="20"/>
        <v>238.66439999999997</v>
      </c>
      <c r="G667">
        <f t="shared" si="21"/>
        <v>1750.2056</v>
      </c>
      <c r="H667">
        <v>9</v>
      </c>
      <c r="I667" s="17">
        <v>45342</v>
      </c>
      <c r="J667" s="17">
        <v>45347</v>
      </c>
      <c r="K667" t="s">
        <v>15</v>
      </c>
      <c r="L667" t="s">
        <v>16</v>
      </c>
      <c r="M667">
        <v>281.97000000000003</v>
      </c>
      <c r="N667" t="s">
        <v>17</v>
      </c>
    </row>
    <row r="668" spans="1:14" ht="14.25" customHeight="1" x14ac:dyDescent="0.3">
      <c r="A668" t="s">
        <v>6363</v>
      </c>
      <c r="B668" t="s">
        <v>41</v>
      </c>
      <c r="C668" t="s">
        <v>36</v>
      </c>
      <c r="D668">
        <v>1989.37</v>
      </c>
      <c r="E668">
        <v>0.01</v>
      </c>
      <c r="F668">
        <f t="shared" si="20"/>
        <v>19.893699999999999</v>
      </c>
      <c r="G668">
        <f t="shared" si="21"/>
        <v>1969.4762999999998</v>
      </c>
      <c r="H668">
        <v>9</v>
      </c>
      <c r="I668" s="17">
        <v>45050</v>
      </c>
      <c r="J668" s="17">
        <v>45056</v>
      </c>
      <c r="K668" t="s">
        <v>21</v>
      </c>
      <c r="L668" t="s">
        <v>16</v>
      </c>
      <c r="M668">
        <v>311.79000000000002</v>
      </c>
      <c r="N668" t="s">
        <v>34</v>
      </c>
    </row>
    <row r="669" spans="1:14" ht="14.25" customHeight="1" x14ac:dyDescent="0.3">
      <c r="A669" t="s">
        <v>505</v>
      </c>
      <c r="B669" t="s">
        <v>13</v>
      </c>
      <c r="C669" t="s">
        <v>33</v>
      </c>
      <c r="D669">
        <v>1992.36</v>
      </c>
      <c r="E669">
        <v>0.18</v>
      </c>
      <c r="F669">
        <f t="shared" si="20"/>
        <v>358.62479999999999</v>
      </c>
      <c r="G669">
        <f t="shared" si="21"/>
        <v>1633.7351999999998</v>
      </c>
      <c r="H669">
        <v>9</v>
      </c>
      <c r="I669" s="17">
        <v>44934</v>
      </c>
      <c r="J669" s="17">
        <v>44937</v>
      </c>
      <c r="K669" t="s">
        <v>31</v>
      </c>
      <c r="L669" t="s">
        <v>27</v>
      </c>
      <c r="M669">
        <v>545.08000000000004</v>
      </c>
      <c r="N669" t="s">
        <v>17</v>
      </c>
    </row>
    <row r="670" spans="1:14" ht="14.25" customHeight="1" x14ac:dyDescent="0.3">
      <c r="A670" t="s">
        <v>6670</v>
      </c>
      <c r="B670" t="s">
        <v>41</v>
      </c>
      <c r="C670" t="s">
        <v>20</v>
      </c>
      <c r="D670">
        <v>1993.19</v>
      </c>
      <c r="E670">
        <v>0.14000000000000001</v>
      </c>
      <c r="F670">
        <f t="shared" si="20"/>
        <v>279.04660000000001</v>
      </c>
      <c r="G670">
        <f t="shared" si="21"/>
        <v>1714.1433999999999</v>
      </c>
      <c r="H670">
        <v>9</v>
      </c>
      <c r="I670" s="17">
        <v>45456</v>
      </c>
      <c r="J670" s="17">
        <v>45461</v>
      </c>
      <c r="K670" t="s">
        <v>21</v>
      </c>
      <c r="L670" t="s">
        <v>22</v>
      </c>
      <c r="M670">
        <v>483.83</v>
      </c>
      <c r="N670" t="s">
        <v>17</v>
      </c>
    </row>
    <row r="671" spans="1:14" ht="14.25" customHeight="1" x14ac:dyDescent="0.3">
      <c r="A671" t="s">
        <v>12785</v>
      </c>
      <c r="B671" t="s">
        <v>25</v>
      </c>
      <c r="C671" t="s">
        <v>36</v>
      </c>
      <c r="D671">
        <v>1995.69</v>
      </c>
      <c r="E671">
        <v>0.4</v>
      </c>
      <c r="F671">
        <f t="shared" si="20"/>
        <v>798.27600000000007</v>
      </c>
      <c r="G671">
        <f t="shared" si="21"/>
        <v>1197.414</v>
      </c>
      <c r="H671">
        <v>9</v>
      </c>
      <c r="I671" s="17">
        <v>45333</v>
      </c>
      <c r="J671" s="17">
        <v>45337</v>
      </c>
      <c r="K671" t="s">
        <v>15</v>
      </c>
      <c r="L671" t="s">
        <v>27</v>
      </c>
      <c r="M671">
        <v>335.78</v>
      </c>
      <c r="N671" t="s">
        <v>39</v>
      </c>
    </row>
    <row r="672" spans="1:14" ht="14.25" customHeight="1" x14ac:dyDescent="0.3">
      <c r="A672" t="s">
        <v>535</v>
      </c>
      <c r="B672" t="s">
        <v>25</v>
      </c>
      <c r="C672" t="s">
        <v>14</v>
      </c>
      <c r="D672">
        <v>1996</v>
      </c>
      <c r="E672">
        <v>0.43</v>
      </c>
      <c r="F672">
        <f t="shared" si="20"/>
        <v>858.28</v>
      </c>
      <c r="G672">
        <f t="shared" si="21"/>
        <v>1137.72</v>
      </c>
      <c r="H672">
        <v>9</v>
      </c>
      <c r="I672" s="17">
        <v>45475</v>
      </c>
      <c r="J672" s="17">
        <v>45479</v>
      </c>
      <c r="K672" t="s">
        <v>21</v>
      </c>
      <c r="L672" t="s">
        <v>27</v>
      </c>
      <c r="M672">
        <v>247.23</v>
      </c>
      <c r="N672" t="s">
        <v>48</v>
      </c>
    </row>
    <row r="673" spans="1:14" ht="14.25" customHeight="1" x14ac:dyDescent="0.3">
      <c r="A673" t="s">
        <v>8989</v>
      </c>
      <c r="B673" t="s">
        <v>13</v>
      </c>
      <c r="C673" t="s">
        <v>36</v>
      </c>
      <c r="D673">
        <v>1998</v>
      </c>
      <c r="E673">
        <v>0.28000000000000003</v>
      </c>
      <c r="F673">
        <f t="shared" si="20"/>
        <v>559.44000000000005</v>
      </c>
      <c r="G673">
        <f t="shared" si="21"/>
        <v>1438.56</v>
      </c>
      <c r="H673">
        <v>9</v>
      </c>
      <c r="I673" s="17">
        <v>45539</v>
      </c>
      <c r="J673" s="17">
        <v>45543</v>
      </c>
      <c r="K673" t="s">
        <v>31</v>
      </c>
      <c r="L673" t="s">
        <v>22</v>
      </c>
      <c r="M673">
        <v>423.64</v>
      </c>
      <c r="N673" t="s">
        <v>39</v>
      </c>
    </row>
    <row r="674" spans="1:14" ht="14.25" customHeight="1" x14ac:dyDescent="0.3">
      <c r="A674" t="s">
        <v>7561</v>
      </c>
      <c r="B674" t="s">
        <v>13</v>
      </c>
      <c r="C674" t="s">
        <v>33</v>
      </c>
      <c r="D674">
        <v>1999.22</v>
      </c>
      <c r="E674">
        <v>0.31</v>
      </c>
      <c r="F674">
        <f t="shared" si="20"/>
        <v>619.75819999999999</v>
      </c>
      <c r="G674">
        <f t="shared" si="21"/>
        <v>1379.4618</v>
      </c>
      <c r="H674">
        <v>9</v>
      </c>
      <c r="I674" s="17">
        <v>45030</v>
      </c>
      <c r="J674" s="17">
        <v>45031</v>
      </c>
      <c r="K674" t="s">
        <v>21</v>
      </c>
      <c r="L674" t="s">
        <v>16</v>
      </c>
      <c r="M674">
        <v>596.69000000000005</v>
      </c>
      <c r="N674" t="s">
        <v>17</v>
      </c>
    </row>
    <row r="675" spans="1:14" ht="14.25" customHeight="1" x14ac:dyDescent="0.3">
      <c r="A675" t="s">
        <v>11291</v>
      </c>
      <c r="B675" t="s">
        <v>13</v>
      </c>
      <c r="C675" t="s">
        <v>33</v>
      </c>
      <c r="D675">
        <v>2003.38</v>
      </c>
      <c r="E675">
        <v>0.41</v>
      </c>
      <c r="F675">
        <f t="shared" si="20"/>
        <v>821.38580000000002</v>
      </c>
      <c r="G675">
        <f t="shared" si="21"/>
        <v>1181.9942000000001</v>
      </c>
      <c r="H675">
        <v>9</v>
      </c>
      <c r="I675" s="17">
        <v>45491</v>
      </c>
      <c r="J675" s="17">
        <v>45493</v>
      </c>
      <c r="K675" t="s">
        <v>31</v>
      </c>
      <c r="L675" t="s">
        <v>16</v>
      </c>
      <c r="M675">
        <v>505.24</v>
      </c>
      <c r="N675" t="s">
        <v>17</v>
      </c>
    </row>
    <row r="676" spans="1:14" ht="14.25" customHeight="1" x14ac:dyDescent="0.3">
      <c r="A676" t="s">
        <v>12046</v>
      </c>
      <c r="B676" t="s">
        <v>41</v>
      </c>
      <c r="C676" t="s">
        <v>20</v>
      </c>
      <c r="D676">
        <v>2004.99</v>
      </c>
      <c r="E676">
        <v>0.2</v>
      </c>
      <c r="F676">
        <f t="shared" si="20"/>
        <v>400.99800000000005</v>
      </c>
      <c r="G676">
        <f t="shared" si="21"/>
        <v>1603.992</v>
      </c>
      <c r="H676">
        <v>9</v>
      </c>
      <c r="I676" s="17">
        <v>45193</v>
      </c>
      <c r="J676" s="17">
        <v>45199</v>
      </c>
      <c r="K676" t="s">
        <v>21</v>
      </c>
      <c r="L676" t="s">
        <v>16</v>
      </c>
      <c r="M676">
        <v>195.97</v>
      </c>
      <c r="N676" t="s">
        <v>17</v>
      </c>
    </row>
    <row r="677" spans="1:14" ht="14.25" customHeight="1" x14ac:dyDescent="0.3">
      <c r="A677" t="s">
        <v>6400</v>
      </c>
      <c r="B677" t="s">
        <v>13</v>
      </c>
      <c r="C677" t="s">
        <v>36</v>
      </c>
      <c r="D677">
        <v>2005.01</v>
      </c>
      <c r="E677">
        <v>0.1</v>
      </c>
      <c r="F677">
        <f t="shared" si="20"/>
        <v>200.501</v>
      </c>
      <c r="G677">
        <f t="shared" si="21"/>
        <v>1804.509</v>
      </c>
      <c r="H677">
        <v>9</v>
      </c>
      <c r="I677" s="17">
        <v>45102</v>
      </c>
      <c r="J677" s="17">
        <v>45108</v>
      </c>
      <c r="K677" t="s">
        <v>15</v>
      </c>
      <c r="L677" t="s">
        <v>16</v>
      </c>
      <c r="M677">
        <v>537.52</v>
      </c>
      <c r="N677" t="s">
        <v>34</v>
      </c>
    </row>
    <row r="678" spans="1:14" ht="14.25" customHeight="1" x14ac:dyDescent="0.3">
      <c r="A678" t="s">
        <v>3605</v>
      </c>
      <c r="B678" t="s">
        <v>19</v>
      </c>
      <c r="C678" t="s">
        <v>33</v>
      </c>
      <c r="D678">
        <v>2005.96</v>
      </c>
      <c r="E678">
        <v>0.01</v>
      </c>
      <c r="F678">
        <f t="shared" si="20"/>
        <v>20.0596</v>
      </c>
      <c r="G678">
        <f t="shared" si="21"/>
        <v>1985.9004</v>
      </c>
      <c r="H678">
        <v>9</v>
      </c>
      <c r="I678" s="17">
        <v>45157</v>
      </c>
      <c r="J678" s="17">
        <v>45162</v>
      </c>
      <c r="K678" t="s">
        <v>31</v>
      </c>
      <c r="L678" t="s">
        <v>27</v>
      </c>
      <c r="M678">
        <v>440.36</v>
      </c>
      <c r="N678" t="s">
        <v>28</v>
      </c>
    </row>
    <row r="679" spans="1:14" ht="14.25" customHeight="1" x14ac:dyDescent="0.3">
      <c r="A679" t="s">
        <v>7352</v>
      </c>
      <c r="B679" t="s">
        <v>19</v>
      </c>
      <c r="C679" t="s">
        <v>26</v>
      </c>
      <c r="D679">
        <v>2006.94</v>
      </c>
      <c r="E679">
        <v>0.05</v>
      </c>
      <c r="F679">
        <f t="shared" si="20"/>
        <v>100.34700000000001</v>
      </c>
      <c r="G679">
        <f t="shared" si="21"/>
        <v>1906.5930000000001</v>
      </c>
      <c r="H679">
        <v>9</v>
      </c>
      <c r="I679" s="17">
        <v>45376</v>
      </c>
      <c r="J679" s="17">
        <v>45381</v>
      </c>
      <c r="K679" t="s">
        <v>15</v>
      </c>
      <c r="L679" t="s">
        <v>22</v>
      </c>
      <c r="M679">
        <v>537.01</v>
      </c>
      <c r="N679" t="s">
        <v>39</v>
      </c>
    </row>
    <row r="680" spans="1:14" ht="14.25" customHeight="1" x14ac:dyDescent="0.3">
      <c r="A680" t="s">
        <v>11215</v>
      </c>
      <c r="B680" t="s">
        <v>41</v>
      </c>
      <c r="C680" t="s">
        <v>33</v>
      </c>
      <c r="D680">
        <v>2009.91</v>
      </c>
      <c r="E680">
        <v>0.05</v>
      </c>
      <c r="F680">
        <f t="shared" si="20"/>
        <v>100.49550000000001</v>
      </c>
      <c r="G680">
        <f t="shared" si="21"/>
        <v>1909.4145000000001</v>
      </c>
      <c r="H680">
        <v>9</v>
      </c>
      <c r="I680" s="17">
        <v>45527</v>
      </c>
      <c r="J680" s="17">
        <v>45529</v>
      </c>
      <c r="K680" t="s">
        <v>21</v>
      </c>
      <c r="L680" t="s">
        <v>22</v>
      </c>
      <c r="M680">
        <v>466.13</v>
      </c>
      <c r="N680" t="s">
        <v>17</v>
      </c>
    </row>
    <row r="681" spans="1:14" ht="14.25" customHeight="1" x14ac:dyDescent="0.3">
      <c r="A681" t="s">
        <v>2335</v>
      </c>
      <c r="B681" t="s">
        <v>13</v>
      </c>
      <c r="C681" t="s">
        <v>20</v>
      </c>
      <c r="D681">
        <v>2011.23</v>
      </c>
      <c r="E681">
        <v>0.22</v>
      </c>
      <c r="F681">
        <f t="shared" si="20"/>
        <v>442.47059999999999</v>
      </c>
      <c r="G681">
        <f t="shared" si="21"/>
        <v>1568.7593999999999</v>
      </c>
      <c r="H681">
        <v>9</v>
      </c>
      <c r="I681" s="17">
        <v>45588</v>
      </c>
      <c r="J681" s="17">
        <v>45590</v>
      </c>
      <c r="K681" t="s">
        <v>15</v>
      </c>
      <c r="L681" t="s">
        <v>22</v>
      </c>
      <c r="M681">
        <v>153.9</v>
      </c>
      <c r="N681" t="s">
        <v>39</v>
      </c>
    </row>
    <row r="682" spans="1:14" ht="14.25" customHeight="1" x14ac:dyDescent="0.3">
      <c r="A682" t="s">
        <v>3367</v>
      </c>
      <c r="B682" t="s">
        <v>13</v>
      </c>
      <c r="C682" t="s">
        <v>33</v>
      </c>
      <c r="D682">
        <v>2012.86</v>
      </c>
      <c r="E682">
        <v>0.36</v>
      </c>
      <c r="F682">
        <f t="shared" si="20"/>
        <v>724.62959999999998</v>
      </c>
      <c r="G682">
        <f t="shared" si="21"/>
        <v>1288.2303999999999</v>
      </c>
      <c r="H682">
        <v>9</v>
      </c>
      <c r="I682" s="17">
        <v>45173</v>
      </c>
      <c r="J682" s="17">
        <v>45176</v>
      </c>
      <c r="K682" t="s">
        <v>31</v>
      </c>
      <c r="L682" t="s">
        <v>16</v>
      </c>
      <c r="M682">
        <v>539.36</v>
      </c>
      <c r="N682" t="s">
        <v>34</v>
      </c>
    </row>
    <row r="683" spans="1:14" ht="14.25" customHeight="1" x14ac:dyDescent="0.3">
      <c r="A683" t="s">
        <v>677</v>
      </c>
      <c r="B683" t="s">
        <v>19</v>
      </c>
      <c r="C683" t="s">
        <v>33</v>
      </c>
      <c r="D683">
        <v>2015.61</v>
      </c>
      <c r="E683">
        <v>0.06</v>
      </c>
      <c r="F683">
        <f t="shared" si="20"/>
        <v>120.93659999999998</v>
      </c>
      <c r="G683">
        <f t="shared" si="21"/>
        <v>1894.6733999999999</v>
      </c>
      <c r="H683">
        <v>9</v>
      </c>
      <c r="I683" s="17">
        <v>45413</v>
      </c>
      <c r="J683" s="17">
        <v>45415</v>
      </c>
      <c r="K683" t="s">
        <v>15</v>
      </c>
      <c r="L683" t="s">
        <v>22</v>
      </c>
      <c r="M683">
        <v>542.77</v>
      </c>
      <c r="N683" t="s">
        <v>34</v>
      </c>
    </row>
    <row r="684" spans="1:14" ht="14.25" customHeight="1" x14ac:dyDescent="0.3">
      <c r="A684" t="s">
        <v>14143</v>
      </c>
      <c r="B684" t="s">
        <v>41</v>
      </c>
      <c r="C684" t="s">
        <v>36</v>
      </c>
      <c r="D684">
        <v>2020.64</v>
      </c>
      <c r="E684">
        <v>0.1</v>
      </c>
      <c r="F684">
        <f t="shared" si="20"/>
        <v>202.06400000000002</v>
      </c>
      <c r="G684">
        <f t="shared" si="21"/>
        <v>1818.576</v>
      </c>
      <c r="H684">
        <v>9</v>
      </c>
      <c r="I684" s="17">
        <v>45391</v>
      </c>
      <c r="J684" s="17">
        <v>45396</v>
      </c>
      <c r="K684" t="s">
        <v>15</v>
      </c>
      <c r="L684" t="s">
        <v>16</v>
      </c>
      <c r="M684">
        <v>438.68</v>
      </c>
      <c r="N684" t="s">
        <v>39</v>
      </c>
    </row>
    <row r="685" spans="1:14" ht="14.25" customHeight="1" x14ac:dyDescent="0.3">
      <c r="A685" t="s">
        <v>4724</v>
      </c>
      <c r="B685" t="s">
        <v>25</v>
      </c>
      <c r="C685" t="s">
        <v>33</v>
      </c>
      <c r="D685">
        <v>2021.8</v>
      </c>
      <c r="E685">
        <v>0.36</v>
      </c>
      <c r="F685">
        <f t="shared" si="20"/>
        <v>727.84799999999996</v>
      </c>
      <c r="G685">
        <f t="shared" si="21"/>
        <v>1293.952</v>
      </c>
      <c r="H685">
        <v>9</v>
      </c>
      <c r="I685" s="17">
        <v>45307</v>
      </c>
      <c r="J685" s="17">
        <v>45314</v>
      </c>
      <c r="K685" t="s">
        <v>21</v>
      </c>
      <c r="L685" t="s">
        <v>22</v>
      </c>
      <c r="M685">
        <v>227.29</v>
      </c>
      <c r="N685" t="s">
        <v>28</v>
      </c>
    </row>
    <row r="686" spans="1:14" ht="14.25" customHeight="1" x14ac:dyDescent="0.3">
      <c r="A686" t="s">
        <v>3378</v>
      </c>
      <c r="B686" t="s">
        <v>41</v>
      </c>
      <c r="C686" t="s">
        <v>14</v>
      </c>
      <c r="D686">
        <v>2026.87</v>
      </c>
      <c r="E686">
        <v>0.35</v>
      </c>
      <c r="F686">
        <f t="shared" si="20"/>
        <v>709.40449999999987</v>
      </c>
      <c r="G686">
        <f t="shared" si="21"/>
        <v>1317.4655</v>
      </c>
      <c r="H686">
        <v>9</v>
      </c>
      <c r="I686" s="17">
        <v>45275</v>
      </c>
      <c r="J686" s="17">
        <v>45277</v>
      </c>
      <c r="K686" t="s">
        <v>15</v>
      </c>
      <c r="L686" t="s">
        <v>27</v>
      </c>
      <c r="M686">
        <v>605.89</v>
      </c>
      <c r="N686" t="s">
        <v>39</v>
      </c>
    </row>
    <row r="687" spans="1:14" ht="14.25" customHeight="1" x14ac:dyDescent="0.3">
      <c r="A687" t="s">
        <v>3495</v>
      </c>
      <c r="B687" t="s">
        <v>19</v>
      </c>
      <c r="C687" t="s">
        <v>36</v>
      </c>
      <c r="D687">
        <v>2028.98</v>
      </c>
      <c r="E687">
        <v>0.25</v>
      </c>
      <c r="F687">
        <f t="shared" si="20"/>
        <v>507.245</v>
      </c>
      <c r="G687">
        <f t="shared" si="21"/>
        <v>1521.7350000000001</v>
      </c>
      <c r="H687">
        <v>9</v>
      </c>
      <c r="I687" s="17">
        <v>45587</v>
      </c>
      <c r="J687" s="17">
        <v>45588</v>
      </c>
      <c r="K687" t="s">
        <v>15</v>
      </c>
      <c r="L687" t="s">
        <v>16</v>
      </c>
      <c r="M687">
        <v>447.71</v>
      </c>
      <c r="N687" t="s">
        <v>23</v>
      </c>
    </row>
    <row r="688" spans="1:14" ht="14.25" customHeight="1" x14ac:dyDescent="0.3">
      <c r="A688" t="s">
        <v>15289</v>
      </c>
      <c r="B688" t="s">
        <v>41</v>
      </c>
      <c r="C688" t="s">
        <v>20</v>
      </c>
      <c r="D688">
        <v>2030.44</v>
      </c>
      <c r="E688">
        <v>0.22</v>
      </c>
      <c r="F688">
        <f t="shared" si="20"/>
        <v>446.6968</v>
      </c>
      <c r="G688">
        <f t="shared" si="21"/>
        <v>1583.7432000000001</v>
      </c>
      <c r="H688">
        <v>9</v>
      </c>
      <c r="I688" s="17">
        <v>45363</v>
      </c>
      <c r="J688" s="17">
        <v>45365</v>
      </c>
      <c r="K688" t="s">
        <v>15</v>
      </c>
      <c r="L688" t="s">
        <v>22</v>
      </c>
      <c r="M688">
        <v>594.71</v>
      </c>
      <c r="N688" t="s">
        <v>17</v>
      </c>
    </row>
    <row r="689" spans="1:14" ht="14.25" customHeight="1" x14ac:dyDescent="0.3">
      <c r="A689" t="s">
        <v>11637</v>
      </c>
      <c r="B689" t="s">
        <v>19</v>
      </c>
      <c r="C689" t="s">
        <v>33</v>
      </c>
      <c r="D689">
        <v>2040.07</v>
      </c>
      <c r="E689">
        <v>0.48</v>
      </c>
      <c r="F689">
        <f t="shared" si="20"/>
        <v>979.23359999999991</v>
      </c>
      <c r="G689">
        <f t="shared" si="21"/>
        <v>1060.8364000000001</v>
      </c>
      <c r="H689">
        <v>9</v>
      </c>
      <c r="I689" s="17">
        <v>44941</v>
      </c>
      <c r="J689" s="17">
        <v>44948</v>
      </c>
      <c r="K689" t="s">
        <v>21</v>
      </c>
      <c r="L689" t="s">
        <v>16</v>
      </c>
      <c r="M689">
        <v>147.32</v>
      </c>
      <c r="N689" t="s">
        <v>17</v>
      </c>
    </row>
    <row r="690" spans="1:14" ht="14.25" customHeight="1" x14ac:dyDescent="0.3">
      <c r="A690" t="s">
        <v>8811</v>
      </c>
      <c r="B690" t="s">
        <v>41</v>
      </c>
      <c r="C690" t="s">
        <v>14</v>
      </c>
      <c r="D690">
        <v>2041.73</v>
      </c>
      <c r="E690">
        <v>0.44</v>
      </c>
      <c r="F690">
        <f t="shared" si="20"/>
        <v>898.36120000000005</v>
      </c>
      <c r="G690">
        <f t="shared" si="21"/>
        <v>1143.3688</v>
      </c>
      <c r="H690">
        <v>9</v>
      </c>
      <c r="I690" s="17">
        <v>44989</v>
      </c>
      <c r="J690" s="17">
        <v>44992</v>
      </c>
      <c r="K690" t="s">
        <v>15</v>
      </c>
      <c r="L690" t="s">
        <v>16</v>
      </c>
      <c r="M690">
        <v>296.95999999999998</v>
      </c>
      <c r="N690" t="s">
        <v>17</v>
      </c>
    </row>
    <row r="691" spans="1:14" ht="14.25" customHeight="1" x14ac:dyDescent="0.3">
      <c r="A691" t="s">
        <v>3123</v>
      </c>
      <c r="B691" t="s">
        <v>19</v>
      </c>
      <c r="C691" t="s">
        <v>14</v>
      </c>
      <c r="D691">
        <v>2043.39</v>
      </c>
      <c r="E691">
        <v>0.17</v>
      </c>
      <c r="F691">
        <f t="shared" si="20"/>
        <v>347.37630000000001</v>
      </c>
      <c r="G691">
        <f t="shared" si="21"/>
        <v>1696.0137</v>
      </c>
      <c r="H691">
        <v>9</v>
      </c>
      <c r="I691" s="17">
        <v>44943</v>
      </c>
      <c r="J691" s="17">
        <v>44948</v>
      </c>
      <c r="K691" t="s">
        <v>21</v>
      </c>
      <c r="L691" t="s">
        <v>27</v>
      </c>
      <c r="M691">
        <v>510.51</v>
      </c>
      <c r="N691" t="s">
        <v>28</v>
      </c>
    </row>
    <row r="692" spans="1:14" ht="14.25" customHeight="1" x14ac:dyDescent="0.3">
      <c r="A692" t="s">
        <v>12259</v>
      </c>
      <c r="B692" t="s">
        <v>41</v>
      </c>
      <c r="C692" t="s">
        <v>20</v>
      </c>
      <c r="D692">
        <v>2045.53</v>
      </c>
      <c r="E692">
        <v>0.1</v>
      </c>
      <c r="F692">
        <f t="shared" si="20"/>
        <v>204.553</v>
      </c>
      <c r="G692">
        <f t="shared" si="21"/>
        <v>1840.9769999999999</v>
      </c>
      <c r="H692">
        <v>9</v>
      </c>
      <c r="I692" s="17">
        <v>44958</v>
      </c>
      <c r="J692" s="17">
        <v>44964</v>
      </c>
      <c r="K692" t="s">
        <v>21</v>
      </c>
      <c r="L692" t="s">
        <v>27</v>
      </c>
      <c r="M692">
        <v>342.75</v>
      </c>
      <c r="N692" t="s">
        <v>28</v>
      </c>
    </row>
    <row r="693" spans="1:14" ht="14.25" customHeight="1" x14ac:dyDescent="0.3">
      <c r="A693" t="s">
        <v>2620</v>
      </c>
      <c r="B693" t="s">
        <v>41</v>
      </c>
      <c r="C693" t="s">
        <v>20</v>
      </c>
      <c r="D693">
        <v>2052.5</v>
      </c>
      <c r="E693">
        <v>0.22</v>
      </c>
      <c r="F693">
        <f t="shared" si="20"/>
        <v>451.55</v>
      </c>
      <c r="G693">
        <f t="shared" si="21"/>
        <v>1600.95</v>
      </c>
      <c r="H693">
        <v>9</v>
      </c>
      <c r="I693" s="17">
        <v>45605</v>
      </c>
      <c r="J693" s="17">
        <v>45610</v>
      </c>
      <c r="K693" t="s">
        <v>15</v>
      </c>
      <c r="L693" t="s">
        <v>16</v>
      </c>
      <c r="M693">
        <v>529.80999999999995</v>
      </c>
      <c r="N693" t="s">
        <v>48</v>
      </c>
    </row>
    <row r="694" spans="1:14" ht="14.25" customHeight="1" x14ac:dyDescent="0.3">
      <c r="A694" t="s">
        <v>10188</v>
      </c>
      <c r="B694" t="s">
        <v>13</v>
      </c>
      <c r="C694" t="s">
        <v>36</v>
      </c>
      <c r="D694">
        <v>2053.7600000000002</v>
      </c>
      <c r="E694">
        <v>0.28000000000000003</v>
      </c>
      <c r="F694">
        <f t="shared" si="20"/>
        <v>575.05280000000016</v>
      </c>
      <c r="G694">
        <f t="shared" si="21"/>
        <v>1478.7072000000001</v>
      </c>
      <c r="H694">
        <v>9</v>
      </c>
      <c r="I694" s="17">
        <v>45020</v>
      </c>
      <c r="J694" s="17">
        <v>45023</v>
      </c>
      <c r="K694" t="s">
        <v>31</v>
      </c>
      <c r="L694" t="s">
        <v>22</v>
      </c>
      <c r="M694">
        <v>179.99</v>
      </c>
      <c r="N694" t="s">
        <v>34</v>
      </c>
    </row>
    <row r="695" spans="1:14" ht="14.25" customHeight="1" x14ac:dyDescent="0.3">
      <c r="A695" t="s">
        <v>3171</v>
      </c>
      <c r="B695" t="s">
        <v>25</v>
      </c>
      <c r="C695" t="s">
        <v>14</v>
      </c>
      <c r="D695">
        <v>2059.19</v>
      </c>
      <c r="E695">
        <v>0.49</v>
      </c>
      <c r="F695">
        <f t="shared" si="20"/>
        <v>1009.0031</v>
      </c>
      <c r="G695">
        <f t="shared" si="21"/>
        <v>1050.1869000000002</v>
      </c>
      <c r="H695">
        <v>9</v>
      </c>
      <c r="I695" s="17">
        <v>45220</v>
      </c>
      <c r="J695" s="17">
        <v>45225</v>
      </c>
      <c r="K695" t="s">
        <v>21</v>
      </c>
      <c r="L695" t="s">
        <v>22</v>
      </c>
      <c r="M695">
        <v>249.35</v>
      </c>
      <c r="N695" t="s">
        <v>23</v>
      </c>
    </row>
    <row r="696" spans="1:14" ht="14.25" customHeight="1" x14ac:dyDescent="0.3">
      <c r="A696" t="s">
        <v>4268</v>
      </c>
      <c r="B696" t="s">
        <v>41</v>
      </c>
      <c r="C696" t="s">
        <v>14</v>
      </c>
      <c r="D696">
        <v>2074.09</v>
      </c>
      <c r="E696">
        <v>0.23</v>
      </c>
      <c r="F696">
        <f t="shared" si="20"/>
        <v>477.04070000000007</v>
      </c>
      <c r="G696">
        <f t="shared" si="21"/>
        <v>1597.0493000000001</v>
      </c>
      <c r="H696">
        <v>9</v>
      </c>
      <c r="I696" s="17">
        <v>45611</v>
      </c>
      <c r="J696" s="17">
        <v>45615</v>
      </c>
      <c r="K696" t="s">
        <v>31</v>
      </c>
      <c r="L696" t="s">
        <v>27</v>
      </c>
      <c r="M696">
        <v>123.47</v>
      </c>
      <c r="N696" t="s">
        <v>48</v>
      </c>
    </row>
    <row r="697" spans="1:14" ht="14.25" customHeight="1" x14ac:dyDescent="0.3">
      <c r="A697" t="s">
        <v>8587</v>
      </c>
      <c r="B697" t="s">
        <v>19</v>
      </c>
      <c r="C697" t="s">
        <v>26</v>
      </c>
      <c r="D697">
        <v>2076.5700000000002</v>
      </c>
      <c r="E697">
        <v>0.32</v>
      </c>
      <c r="F697">
        <f t="shared" si="20"/>
        <v>664.50240000000008</v>
      </c>
      <c r="G697">
        <f t="shared" si="21"/>
        <v>1412.0676000000001</v>
      </c>
      <c r="H697">
        <v>9</v>
      </c>
      <c r="I697" s="17">
        <v>45649</v>
      </c>
      <c r="J697" s="17">
        <v>45651</v>
      </c>
      <c r="K697" t="s">
        <v>21</v>
      </c>
      <c r="L697" t="s">
        <v>22</v>
      </c>
      <c r="M697">
        <v>496.25</v>
      </c>
      <c r="N697" t="s">
        <v>48</v>
      </c>
    </row>
    <row r="698" spans="1:14" ht="14.25" customHeight="1" x14ac:dyDescent="0.3">
      <c r="A698" t="s">
        <v>13302</v>
      </c>
      <c r="B698" t="s">
        <v>19</v>
      </c>
      <c r="C698" t="s">
        <v>33</v>
      </c>
      <c r="D698">
        <v>2087.1999999999998</v>
      </c>
      <c r="E698">
        <v>0.21</v>
      </c>
      <c r="F698">
        <f t="shared" si="20"/>
        <v>438.31199999999995</v>
      </c>
      <c r="G698">
        <f t="shared" si="21"/>
        <v>1648.8879999999999</v>
      </c>
      <c r="H698">
        <v>9</v>
      </c>
      <c r="I698" s="17">
        <v>45227</v>
      </c>
      <c r="J698" s="17">
        <v>45228</v>
      </c>
      <c r="K698" t="s">
        <v>31</v>
      </c>
      <c r="L698" t="s">
        <v>27</v>
      </c>
      <c r="M698">
        <v>598.03</v>
      </c>
      <c r="N698" t="s">
        <v>23</v>
      </c>
    </row>
    <row r="699" spans="1:14" ht="14.25" customHeight="1" x14ac:dyDescent="0.3">
      <c r="A699" t="s">
        <v>7667</v>
      </c>
      <c r="B699" t="s">
        <v>25</v>
      </c>
      <c r="C699" t="s">
        <v>20</v>
      </c>
      <c r="D699">
        <v>2088.19</v>
      </c>
      <c r="E699">
        <v>0.23</v>
      </c>
      <c r="F699">
        <f t="shared" si="20"/>
        <v>480.28370000000001</v>
      </c>
      <c r="G699">
        <f t="shared" si="21"/>
        <v>1607.9063000000001</v>
      </c>
      <c r="H699">
        <v>9</v>
      </c>
      <c r="I699" s="17">
        <v>45264</v>
      </c>
      <c r="J699" s="17">
        <v>45266</v>
      </c>
      <c r="K699" t="s">
        <v>31</v>
      </c>
      <c r="L699" t="s">
        <v>27</v>
      </c>
      <c r="M699">
        <v>178.76</v>
      </c>
      <c r="N699" t="s">
        <v>17</v>
      </c>
    </row>
    <row r="700" spans="1:14" ht="14.25" customHeight="1" x14ac:dyDescent="0.3">
      <c r="A700" t="s">
        <v>550</v>
      </c>
      <c r="B700" t="s">
        <v>41</v>
      </c>
      <c r="C700" t="s">
        <v>33</v>
      </c>
      <c r="D700">
        <v>2088.6799999999998</v>
      </c>
      <c r="E700">
        <v>0.22</v>
      </c>
      <c r="F700">
        <f t="shared" si="20"/>
        <v>459.50959999999998</v>
      </c>
      <c r="G700">
        <f t="shared" si="21"/>
        <v>1629.1704</v>
      </c>
      <c r="H700">
        <v>9</v>
      </c>
      <c r="I700" s="17">
        <v>45370</v>
      </c>
      <c r="J700" s="17">
        <v>45377</v>
      </c>
      <c r="K700" t="s">
        <v>31</v>
      </c>
      <c r="L700" t="s">
        <v>22</v>
      </c>
      <c r="M700">
        <v>370.54</v>
      </c>
      <c r="N700" t="s">
        <v>48</v>
      </c>
    </row>
    <row r="701" spans="1:14" ht="14.25" customHeight="1" x14ac:dyDescent="0.3">
      <c r="A701" t="s">
        <v>9857</v>
      </c>
      <c r="B701" t="s">
        <v>25</v>
      </c>
      <c r="C701" t="s">
        <v>14</v>
      </c>
      <c r="D701">
        <v>2098.37</v>
      </c>
      <c r="E701">
        <v>0.39</v>
      </c>
      <c r="F701">
        <f t="shared" si="20"/>
        <v>818.36429999999996</v>
      </c>
      <c r="G701">
        <f t="shared" si="21"/>
        <v>1280.0056999999999</v>
      </c>
      <c r="H701">
        <v>9</v>
      </c>
      <c r="I701" s="17">
        <v>45216</v>
      </c>
      <c r="J701" s="17">
        <v>45219</v>
      </c>
      <c r="K701" t="s">
        <v>15</v>
      </c>
      <c r="L701" t="s">
        <v>22</v>
      </c>
      <c r="M701">
        <v>276.20999999999998</v>
      </c>
      <c r="N701" t="s">
        <v>48</v>
      </c>
    </row>
    <row r="702" spans="1:14" ht="14.25" customHeight="1" x14ac:dyDescent="0.3">
      <c r="A702" t="s">
        <v>9971</v>
      </c>
      <c r="B702" t="s">
        <v>41</v>
      </c>
      <c r="C702" t="s">
        <v>26</v>
      </c>
      <c r="D702">
        <v>2102.41</v>
      </c>
      <c r="E702">
        <v>0.13</v>
      </c>
      <c r="F702">
        <f t="shared" si="20"/>
        <v>273.31329999999997</v>
      </c>
      <c r="G702">
        <f t="shared" si="21"/>
        <v>1829.0966999999998</v>
      </c>
      <c r="H702">
        <v>9</v>
      </c>
      <c r="I702" s="17">
        <v>45506</v>
      </c>
      <c r="J702" s="17">
        <v>45510</v>
      </c>
      <c r="K702" t="s">
        <v>21</v>
      </c>
      <c r="L702" t="s">
        <v>22</v>
      </c>
      <c r="M702">
        <v>610.30999999999995</v>
      </c>
      <c r="N702" t="s">
        <v>39</v>
      </c>
    </row>
    <row r="703" spans="1:14" ht="14.25" customHeight="1" x14ac:dyDescent="0.3">
      <c r="A703" t="s">
        <v>1744</v>
      </c>
      <c r="B703" t="s">
        <v>25</v>
      </c>
      <c r="C703" t="s">
        <v>36</v>
      </c>
      <c r="D703">
        <v>2104.09</v>
      </c>
      <c r="E703">
        <v>0.26</v>
      </c>
      <c r="F703">
        <f t="shared" si="20"/>
        <v>547.0634</v>
      </c>
      <c r="G703">
        <f t="shared" si="21"/>
        <v>1557.0266000000001</v>
      </c>
      <c r="H703">
        <v>9</v>
      </c>
      <c r="I703" s="17">
        <v>45336</v>
      </c>
      <c r="J703" s="17">
        <v>45342</v>
      </c>
      <c r="K703" t="s">
        <v>31</v>
      </c>
      <c r="L703" t="s">
        <v>16</v>
      </c>
      <c r="M703">
        <v>574.14</v>
      </c>
      <c r="N703" t="s">
        <v>23</v>
      </c>
    </row>
    <row r="704" spans="1:14" ht="14.25" customHeight="1" x14ac:dyDescent="0.3">
      <c r="A704" t="s">
        <v>13012</v>
      </c>
      <c r="B704" t="s">
        <v>25</v>
      </c>
      <c r="C704" t="s">
        <v>36</v>
      </c>
      <c r="D704">
        <v>2105.2600000000002</v>
      </c>
      <c r="E704">
        <v>0.32</v>
      </c>
      <c r="F704">
        <f t="shared" si="20"/>
        <v>673.68320000000006</v>
      </c>
      <c r="G704">
        <f t="shared" si="21"/>
        <v>1431.5768000000003</v>
      </c>
      <c r="H704">
        <v>9</v>
      </c>
      <c r="I704" s="17">
        <v>45643</v>
      </c>
      <c r="J704" s="17">
        <v>45650</v>
      </c>
      <c r="K704" t="s">
        <v>15</v>
      </c>
      <c r="L704" t="s">
        <v>16</v>
      </c>
      <c r="M704">
        <v>263.64999999999998</v>
      </c>
      <c r="N704" t="s">
        <v>28</v>
      </c>
    </row>
    <row r="705" spans="1:14" ht="14.25" customHeight="1" x14ac:dyDescent="0.3">
      <c r="A705" t="s">
        <v>2694</v>
      </c>
      <c r="B705" t="s">
        <v>41</v>
      </c>
      <c r="C705" t="s">
        <v>33</v>
      </c>
      <c r="D705">
        <v>2106.83</v>
      </c>
      <c r="E705">
        <v>0.06</v>
      </c>
      <c r="F705">
        <f t="shared" si="20"/>
        <v>126.40979999999999</v>
      </c>
      <c r="G705">
        <f t="shared" si="21"/>
        <v>1980.4202</v>
      </c>
      <c r="H705">
        <v>9</v>
      </c>
      <c r="I705" s="17">
        <v>45033</v>
      </c>
      <c r="J705" s="17">
        <v>45039</v>
      </c>
      <c r="K705" t="s">
        <v>21</v>
      </c>
      <c r="L705" t="s">
        <v>16</v>
      </c>
      <c r="M705">
        <v>348.52</v>
      </c>
      <c r="N705" t="s">
        <v>39</v>
      </c>
    </row>
    <row r="706" spans="1:14" ht="14.25" customHeight="1" x14ac:dyDescent="0.3">
      <c r="A706" t="s">
        <v>8352</v>
      </c>
      <c r="B706" t="s">
        <v>25</v>
      </c>
      <c r="C706" t="s">
        <v>33</v>
      </c>
      <c r="D706">
        <v>2108.58</v>
      </c>
      <c r="E706">
        <v>0.28999999999999998</v>
      </c>
      <c r="F706">
        <f t="shared" ref="F706:F769" si="22">D706*E706</f>
        <v>611.48819999999989</v>
      </c>
      <c r="G706">
        <f t="shared" ref="G706:G769" si="23">D706-F706</f>
        <v>1497.0918000000001</v>
      </c>
      <c r="H706">
        <v>9</v>
      </c>
      <c r="I706" s="17">
        <v>45548</v>
      </c>
      <c r="J706" s="17">
        <v>45554</v>
      </c>
      <c r="K706" t="s">
        <v>31</v>
      </c>
      <c r="L706" t="s">
        <v>27</v>
      </c>
      <c r="M706">
        <v>431.33</v>
      </c>
      <c r="N706" t="s">
        <v>34</v>
      </c>
    </row>
    <row r="707" spans="1:14" ht="14.25" customHeight="1" x14ac:dyDescent="0.3">
      <c r="A707" t="s">
        <v>5006</v>
      </c>
      <c r="B707" t="s">
        <v>19</v>
      </c>
      <c r="C707" t="s">
        <v>33</v>
      </c>
      <c r="D707">
        <v>2108.65</v>
      </c>
      <c r="E707">
        <v>0.19</v>
      </c>
      <c r="F707">
        <f t="shared" si="22"/>
        <v>400.64350000000002</v>
      </c>
      <c r="G707">
        <f t="shared" si="23"/>
        <v>1708.0065</v>
      </c>
      <c r="H707">
        <v>9</v>
      </c>
      <c r="I707" s="17">
        <v>45022</v>
      </c>
      <c r="J707" s="17">
        <v>45027</v>
      </c>
      <c r="K707" t="s">
        <v>21</v>
      </c>
      <c r="L707" t="s">
        <v>16</v>
      </c>
      <c r="M707">
        <v>581.65</v>
      </c>
      <c r="N707" t="s">
        <v>39</v>
      </c>
    </row>
    <row r="708" spans="1:14" ht="14.25" customHeight="1" x14ac:dyDescent="0.3">
      <c r="A708" t="s">
        <v>4063</v>
      </c>
      <c r="B708" t="s">
        <v>25</v>
      </c>
      <c r="C708" t="s">
        <v>26</v>
      </c>
      <c r="D708">
        <v>2109.41</v>
      </c>
      <c r="E708">
        <v>0.41</v>
      </c>
      <c r="F708">
        <f t="shared" si="22"/>
        <v>864.85809999999992</v>
      </c>
      <c r="G708">
        <f t="shared" si="23"/>
        <v>1244.5518999999999</v>
      </c>
      <c r="H708">
        <v>9</v>
      </c>
      <c r="I708" s="17">
        <v>45037</v>
      </c>
      <c r="J708" s="17">
        <v>45038</v>
      </c>
      <c r="K708" t="s">
        <v>21</v>
      </c>
      <c r="L708" t="s">
        <v>27</v>
      </c>
      <c r="M708">
        <v>566.39</v>
      </c>
      <c r="N708" t="s">
        <v>48</v>
      </c>
    </row>
    <row r="709" spans="1:14" ht="14.25" customHeight="1" x14ac:dyDescent="0.3">
      <c r="A709" t="s">
        <v>10045</v>
      </c>
      <c r="B709" t="s">
        <v>19</v>
      </c>
      <c r="C709" t="s">
        <v>20</v>
      </c>
      <c r="D709">
        <v>2122</v>
      </c>
      <c r="E709">
        <v>0.28000000000000003</v>
      </c>
      <c r="F709">
        <f t="shared" si="22"/>
        <v>594.16000000000008</v>
      </c>
      <c r="G709">
        <f t="shared" si="23"/>
        <v>1527.84</v>
      </c>
      <c r="H709">
        <v>9</v>
      </c>
      <c r="I709" s="17">
        <v>45481</v>
      </c>
      <c r="J709" s="17">
        <v>45488</v>
      </c>
      <c r="K709" t="s">
        <v>21</v>
      </c>
      <c r="L709" t="s">
        <v>27</v>
      </c>
      <c r="M709">
        <v>264.82</v>
      </c>
      <c r="N709" t="s">
        <v>39</v>
      </c>
    </row>
    <row r="710" spans="1:14" ht="14.25" customHeight="1" x14ac:dyDescent="0.3">
      <c r="A710" t="s">
        <v>8089</v>
      </c>
      <c r="B710" t="s">
        <v>41</v>
      </c>
      <c r="C710" t="s">
        <v>20</v>
      </c>
      <c r="D710">
        <v>2123.0100000000002</v>
      </c>
      <c r="E710">
        <v>0.2</v>
      </c>
      <c r="F710">
        <f t="shared" si="22"/>
        <v>424.60200000000009</v>
      </c>
      <c r="G710">
        <f t="shared" si="23"/>
        <v>1698.4080000000001</v>
      </c>
      <c r="H710">
        <v>9</v>
      </c>
      <c r="I710" s="17">
        <v>45445</v>
      </c>
      <c r="J710" s="17">
        <v>45452</v>
      </c>
      <c r="K710" t="s">
        <v>31</v>
      </c>
      <c r="L710" t="s">
        <v>16</v>
      </c>
      <c r="M710">
        <v>538.91999999999996</v>
      </c>
      <c r="N710" t="s">
        <v>23</v>
      </c>
    </row>
    <row r="711" spans="1:14" ht="14.25" customHeight="1" x14ac:dyDescent="0.3">
      <c r="A711" t="s">
        <v>425</v>
      </c>
      <c r="B711" t="s">
        <v>19</v>
      </c>
      <c r="C711" t="s">
        <v>36</v>
      </c>
      <c r="D711">
        <v>2126.7800000000002</v>
      </c>
      <c r="E711">
        <v>0.28000000000000003</v>
      </c>
      <c r="F711">
        <f t="shared" si="22"/>
        <v>595.49840000000006</v>
      </c>
      <c r="G711">
        <f t="shared" si="23"/>
        <v>1531.2816000000003</v>
      </c>
      <c r="H711">
        <v>9</v>
      </c>
      <c r="I711" s="17">
        <v>45361</v>
      </c>
      <c r="J711" s="17">
        <v>45367</v>
      </c>
      <c r="K711" t="s">
        <v>15</v>
      </c>
      <c r="L711" t="s">
        <v>22</v>
      </c>
      <c r="M711">
        <v>513.26</v>
      </c>
      <c r="N711" t="s">
        <v>39</v>
      </c>
    </row>
    <row r="712" spans="1:14" ht="14.25" customHeight="1" x14ac:dyDescent="0.3">
      <c r="A712" t="s">
        <v>7469</v>
      </c>
      <c r="B712" t="s">
        <v>13</v>
      </c>
      <c r="C712" t="s">
        <v>36</v>
      </c>
      <c r="D712">
        <v>2130.69</v>
      </c>
      <c r="E712">
        <v>0.04</v>
      </c>
      <c r="F712">
        <f t="shared" si="22"/>
        <v>85.22760000000001</v>
      </c>
      <c r="G712">
        <f t="shared" si="23"/>
        <v>2045.4624000000001</v>
      </c>
      <c r="H712">
        <v>9</v>
      </c>
      <c r="I712" s="17">
        <v>45110</v>
      </c>
      <c r="J712" s="17">
        <v>45113</v>
      </c>
      <c r="K712" t="s">
        <v>31</v>
      </c>
      <c r="L712" t="s">
        <v>16</v>
      </c>
      <c r="M712">
        <v>509.39</v>
      </c>
      <c r="N712" t="s">
        <v>34</v>
      </c>
    </row>
    <row r="713" spans="1:14" ht="14.25" customHeight="1" x14ac:dyDescent="0.3">
      <c r="A713" t="s">
        <v>4770</v>
      </c>
      <c r="B713" t="s">
        <v>25</v>
      </c>
      <c r="C713" t="s">
        <v>36</v>
      </c>
      <c r="D713">
        <v>2132.42</v>
      </c>
      <c r="E713">
        <v>0.03</v>
      </c>
      <c r="F713">
        <f t="shared" si="22"/>
        <v>63.9726</v>
      </c>
      <c r="G713">
        <f t="shared" si="23"/>
        <v>2068.4474</v>
      </c>
      <c r="H713">
        <v>9</v>
      </c>
      <c r="I713" s="17">
        <v>45019</v>
      </c>
      <c r="J713" s="17">
        <v>45024</v>
      </c>
      <c r="K713" t="s">
        <v>21</v>
      </c>
      <c r="L713" t="s">
        <v>22</v>
      </c>
      <c r="M713">
        <v>543.92999999999995</v>
      </c>
      <c r="N713" t="s">
        <v>23</v>
      </c>
    </row>
    <row r="714" spans="1:14" ht="14.25" customHeight="1" x14ac:dyDescent="0.3">
      <c r="A714" t="s">
        <v>10331</v>
      </c>
      <c r="B714" t="s">
        <v>25</v>
      </c>
      <c r="C714" t="s">
        <v>14</v>
      </c>
      <c r="D714">
        <v>2133.7600000000002</v>
      </c>
      <c r="E714">
        <v>0.3</v>
      </c>
      <c r="F714">
        <f t="shared" si="22"/>
        <v>640.12800000000004</v>
      </c>
      <c r="G714">
        <f t="shared" si="23"/>
        <v>1493.6320000000001</v>
      </c>
      <c r="H714">
        <v>9</v>
      </c>
      <c r="I714" s="17">
        <v>45114</v>
      </c>
      <c r="J714" s="17">
        <v>45115</v>
      </c>
      <c r="K714" t="s">
        <v>31</v>
      </c>
      <c r="L714" t="s">
        <v>27</v>
      </c>
      <c r="M714">
        <v>393.45</v>
      </c>
      <c r="N714" t="s">
        <v>48</v>
      </c>
    </row>
    <row r="715" spans="1:14" ht="14.25" customHeight="1" x14ac:dyDescent="0.3">
      <c r="A715" t="s">
        <v>1828</v>
      </c>
      <c r="B715" t="s">
        <v>41</v>
      </c>
      <c r="C715" t="s">
        <v>20</v>
      </c>
      <c r="D715">
        <v>2139.6799999999998</v>
      </c>
      <c r="E715">
        <v>0.05</v>
      </c>
      <c r="F715">
        <f t="shared" si="22"/>
        <v>106.98399999999999</v>
      </c>
      <c r="G715">
        <f t="shared" si="23"/>
        <v>2032.6959999999999</v>
      </c>
      <c r="H715">
        <v>9</v>
      </c>
      <c r="I715" s="17">
        <v>45068</v>
      </c>
      <c r="J715" s="17">
        <v>45074</v>
      </c>
      <c r="K715" t="s">
        <v>21</v>
      </c>
      <c r="L715" t="s">
        <v>16</v>
      </c>
      <c r="M715">
        <v>178.49</v>
      </c>
      <c r="N715" t="s">
        <v>23</v>
      </c>
    </row>
    <row r="716" spans="1:14" ht="14.25" customHeight="1" x14ac:dyDescent="0.3">
      <c r="A716" t="s">
        <v>7841</v>
      </c>
      <c r="B716" t="s">
        <v>41</v>
      </c>
      <c r="C716" t="s">
        <v>26</v>
      </c>
      <c r="D716">
        <v>2141.02</v>
      </c>
      <c r="E716">
        <v>0.42</v>
      </c>
      <c r="F716">
        <f t="shared" si="22"/>
        <v>899.22839999999997</v>
      </c>
      <c r="G716">
        <f t="shared" si="23"/>
        <v>1241.7916</v>
      </c>
      <c r="H716">
        <v>9</v>
      </c>
      <c r="I716" s="17">
        <v>45268</v>
      </c>
      <c r="J716" s="17">
        <v>45269</v>
      </c>
      <c r="K716" t="s">
        <v>31</v>
      </c>
      <c r="L716" t="s">
        <v>27</v>
      </c>
      <c r="M716">
        <v>117</v>
      </c>
      <c r="N716" t="s">
        <v>28</v>
      </c>
    </row>
    <row r="717" spans="1:14" ht="14.25" customHeight="1" x14ac:dyDescent="0.3">
      <c r="A717" t="s">
        <v>650</v>
      </c>
      <c r="B717" t="s">
        <v>19</v>
      </c>
      <c r="C717" t="s">
        <v>26</v>
      </c>
      <c r="D717">
        <v>2143.31</v>
      </c>
      <c r="E717">
        <v>0.06</v>
      </c>
      <c r="F717">
        <f t="shared" si="22"/>
        <v>128.5986</v>
      </c>
      <c r="G717">
        <f t="shared" si="23"/>
        <v>2014.7113999999999</v>
      </c>
      <c r="H717">
        <v>9</v>
      </c>
      <c r="I717" s="17">
        <v>45266</v>
      </c>
      <c r="J717" s="17">
        <v>45268</v>
      </c>
      <c r="K717" t="s">
        <v>31</v>
      </c>
      <c r="L717" t="s">
        <v>27</v>
      </c>
      <c r="M717">
        <v>553.07000000000005</v>
      </c>
      <c r="N717" t="s">
        <v>39</v>
      </c>
    </row>
    <row r="718" spans="1:14" ht="14.25" customHeight="1" x14ac:dyDescent="0.3">
      <c r="A718" t="s">
        <v>9135</v>
      </c>
      <c r="B718" t="s">
        <v>19</v>
      </c>
      <c r="C718" t="s">
        <v>20</v>
      </c>
      <c r="D718">
        <v>2144.48</v>
      </c>
      <c r="E718">
        <v>0.3</v>
      </c>
      <c r="F718">
        <f t="shared" si="22"/>
        <v>643.34399999999994</v>
      </c>
      <c r="G718">
        <f t="shared" si="23"/>
        <v>1501.136</v>
      </c>
      <c r="H718">
        <v>9</v>
      </c>
      <c r="I718" s="17">
        <v>45323</v>
      </c>
      <c r="J718" s="17">
        <v>45324</v>
      </c>
      <c r="K718" t="s">
        <v>15</v>
      </c>
      <c r="L718" t="s">
        <v>27</v>
      </c>
      <c r="M718">
        <v>540.48</v>
      </c>
      <c r="N718" t="s">
        <v>39</v>
      </c>
    </row>
    <row r="719" spans="1:14" ht="14.25" customHeight="1" x14ac:dyDescent="0.3">
      <c r="A719" t="s">
        <v>13300</v>
      </c>
      <c r="B719" t="s">
        <v>25</v>
      </c>
      <c r="C719" t="s">
        <v>36</v>
      </c>
      <c r="D719">
        <v>2146.5</v>
      </c>
      <c r="E719">
        <v>0.39</v>
      </c>
      <c r="F719">
        <f t="shared" si="22"/>
        <v>837.13499999999999</v>
      </c>
      <c r="G719">
        <f t="shared" si="23"/>
        <v>1309.365</v>
      </c>
      <c r="H719">
        <v>9</v>
      </c>
      <c r="I719" s="17">
        <v>45348</v>
      </c>
      <c r="J719" s="17">
        <v>45355</v>
      </c>
      <c r="K719" t="s">
        <v>21</v>
      </c>
      <c r="L719" t="s">
        <v>22</v>
      </c>
      <c r="M719">
        <v>138.26</v>
      </c>
      <c r="N719" t="s">
        <v>48</v>
      </c>
    </row>
    <row r="720" spans="1:14" ht="14.25" customHeight="1" x14ac:dyDescent="0.3">
      <c r="A720" t="s">
        <v>3775</v>
      </c>
      <c r="B720" t="s">
        <v>13</v>
      </c>
      <c r="C720" t="s">
        <v>20</v>
      </c>
      <c r="D720">
        <v>2147.06</v>
      </c>
      <c r="E720">
        <v>0.32</v>
      </c>
      <c r="F720">
        <f t="shared" si="22"/>
        <v>687.05920000000003</v>
      </c>
      <c r="G720">
        <f t="shared" si="23"/>
        <v>1460.0007999999998</v>
      </c>
      <c r="H720">
        <v>9</v>
      </c>
      <c r="I720" s="17">
        <v>45578</v>
      </c>
      <c r="J720" s="17">
        <v>45583</v>
      </c>
      <c r="K720" t="s">
        <v>21</v>
      </c>
      <c r="L720" t="s">
        <v>27</v>
      </c>
      <c r="M720">
        <v>165.09</v>
      </c>
      <c r="N720" t="s">
        <v>34</v>
      </c>
    </row>
    <row r="721" spans="1:14" ht="14.25" customHeight="1" x14ac:dyDescent="0.3">
      <c r="A721" t="s">
        <v>12820</v>
      </c>
      <c r="B721" t="s">
        <v>25</v>
      </c>
      <c r="C721" t="s">
        <v>26</v>
      </c>
      <c r="D721">
        <v>2148.79</v>
      </c>
      <c r="E721">
        <v>0.01</v>
      </c>
      <c r="F721">
        <f t="shared" si="22"/>
        <v>21.4879</v>
      </c>
      <c r="G721">
        <f t="shared" si="23"/>
        <v>2127.3020999999999</v>
      </c>
      <c r="H721">
        <v>9</v>
      </c>
      <c r="I721" s="17">
        <v>45627</v>
      </c>
      <c r="J721" s="17">
        <v>45631</v>
      </c>
      <c r="K721" t="s">
        <v>31</v>
      </c>
      <c r="L721" t="s">
        <v>27</v>
      </c>
      <c r="M721">
        <v>228.45</v>
      </c>
      <c r="N721" t="s">
        <v>23</v>
      </c>
    </row>
    <row r="722" spans="1:14" ht="14.25" customHeight="1" x14ac:dyDescent="0.3">
      <c r="A722" t="s">
        <v>14619</v>
      </c>
      <c r="B722" t="s">
        <v>25</v>
      </c>
      <c r="C722" t="s">
        <v>26</v>
      </c>
      <c r="D722">
        <v>2149.98</v>
      </c>
      <c r="E722">
        <v>0.27</v>
      </c>
      <c r="F722">
        <f t="shared" si="22"/>
        <v>580.49459999999999</v>
      </c>
      <c r="G722">
        <f t="shared" si="23"/>
        <v>1569.4854</v>
      </c>
      <c r="H722">
        <v>9</v>
      </c>
      <c r="I722" s="17">
        <v>45633</v>
      </c>
      <c r="J722" s="17">
        <v>45635</v>
      </c>
      <c r="K722" t="s">
        <v>15</v>
      </c>
      <c r="L722" t="s">
        <v>27</v>
      </c>
      <c r="M722">
        <v>332.62</v>
      </c>
      <c r="N722" t="s">
        <v>39</v>
      </c>
    </row>
    <row r="723" spans="1:14" ht="14.25" customHeight="1" x14ac:dyDescent="0.3">
      <c r="A723" t="s">
        <v>9504</v>
      </c>
      <c r="B723" t="s">
        <v>19</v>
      </c>
      <c r="C723" t="s">
        <v>36</v>
      </c>
      <c r="D723">
        <v>2153.34</v>
      </c>
      <c r="E723">
        <v>0.1</v>
      </c>
      <c r="F723">
        <f t="shared" si="22"/>
        <v>215.33400000000003</v>
      </c>
      <c r="G723">
        <f t="shared" si="23"/>
        <v>1938.0060000000001</v>
      </c>
      <c r="H723">
        <v>9</v>
      </c>
      <c r="I723" s="17">
        <v>45002</v>
      </c>
      <c r="J723" s="17">
        <v>45004</v>
      </c>
      <c r="K723" t="s">
        <v>21</v>
      </c>
      <c r="L723" t="s">
        <v>27</v>
      </c>
      <c r="M723">
        <v>283.85000000000002</v>
      </c>
      <c r="N723" t="s">
        <v>39</v>
      </c>
    </row>
    <row r="724" spans="1:14" ht="14.25" customHeight="1" x14ac:dyDescent="0.3">
      <c r="A724" t="s">
        <v>974</v>
      </c>
      <c r="B724" t="s">
        <v>25</v>
      </c>
      <c r="C724" t="s">
        <v>26</v>
      </c>
      <c r="D724">
        <v>2156.1</v>
      </c>
      <c r="E724">
        <v>0.37</v>
      </c>
      <c r="F724">
        <f t="shared" si="22"/>
        <v>797.75699999999995</v>
      </c>
      <c r="G724">
        <f t="shared" si="23"/>
        <v>1358.3429999999998</v>
      </c>
      <c r="H724">
        <v>9</v>
      </c>
      <c r="I724" s="17">
        <v>45501</v>
      </c>
      <c r="J724" s="17">
        <v>45502</v>
      </c>
      <c r="K724" t="s">
        <v>15</v>
      </c>
      <c r="L724" t="s">
        <v>16</v>
      </c>
      <c r="M724">
        <v>485.37</v>
      </c>
      <c r="N724" t="s">
        <v>34</v>
      </c>
    </row>
    <row r="725" spans="1:14" ht="14.25" customHeight="1" x14ac:dyDescent="0.3">
      <c r="A725" t="s">
        <v>14766</v>
      </c>
      <c r="B725" t="s">
        <v>25</v>
      </c>
      <c r="C725" t="s">
        <v>33</v>
      </c>
      <c r="D725">
        <v>2160.86</v>
      </c>
      <c r="E725">
        <v>0.48</v>
      </c>
      <c r="F725">
        <f t="shared" si="22"/>
        <v>1037.2128</v>
      </c>
      <c r="G725">
        <f t="shared" si="23"/>
        <v>1123.6472000000001</v>
      </c>
      <c r="H725">
        <v>9</v>
      </c>
      <c r="I725" s="17">
        <v>45470</v>
      </c>
      <c r="J725" s="17">
        <v>45474</v>
      </c>
      <c r="K725" t="s">
        <v>15</v>
      </c>
      <c r="L725" t="s">
        <v>16</v>
      </c>
      <c r="M725">
        <v>512.75</v>
      </c>
      <c r="N725" t="s">
        <v>28</v>
      </c>
    </row>
    <row r="726" spans="1:14" ht="14.25" customHeight="1" x14ac:dyDescent="0.3">
      <c r="A726" t="s">
        <v>11708</v>
      </c>
      <c r="B726" t="s">
        <v>19</v>
      </c>
      <c r="C726" t="s">
        <v>20</v>
      </c>
      <c r="D726">
        <v>2163.2399999999998</v>
      </c>
      <c r="E726">
        <v>0.42</v>
      </c>
      <c r="F726">
        <f t="shared" si="22"/>
        <v>908.56079999999986</v>
      </c>
      <c r="G726">
        <f t="shared" si="23"/>
        <v>1254.6792</v>
      </c>
      <c r="H726">
        <v>9</v>
      </c>
      <c r="I726" s="17">
        <v>45567</v>
      </c>
      <c r="J726" s="17">
        <v>45569</v>
      </c>
      <c r="K726" t="s">
        <v>31</v>
      </c>
      <c r="L726" t="s">
        <v>22</v>
      </c>
      <c r="M726">
        <v>484.16</v>
      </c>
      <c r="N726" t="s">
        <v>39</v>
      </c>
    </row>
    <row r="727" spans="1:14" ht="14.25" customHeight="1" x14ac:dyDescent="0.3">
      <c r="A727" t="s">
        <v>1781</v>
      </c>
      <c r="B727" t="s">
        <v>13</v>
      </c>
      <c r="C727" t="s">
        <v>33</v>
      </c>
      <c r="D727">
        <v>2165.13</v>
      </c>
      <c r="E727">
        <v>0.03</v>
      </c>
      <c r="F727">
        <f t="shared" si="22"/>
        <v>64.953900000000004</v>
      </c>
      <c r="G727">
        <f t="shared" si="23"/>
        <v>2100.1761000000001</v>
      </c>
      <c r="H727">
        <v>9</v>
      </c>
      <c r="I727" s="17">
        <v>45208</v>
      </c>
      <c r="J727" s="17">
        <v>45213</v>
      </c>
      <c r="K727" t="s">
        <v>31</v>
      </c>
      <c r="L727" t="s">
        <v>16</v>
      </c>
      <c r="M727">
        <v>275.68</v>
      </c>
      <c r="N727" t="s">
        <v>48</v>
      </c>
    </row>
    <row r="728" spans="1:14" ht="14.25" customHeight="1" x14ac:dyDescent="0.3">
      <c r="A728" t="s">
        <v>8488</v>
      </c>
      <c r="B728" t="s">
        <v>13</v>
      </c>
      <c r="C728" t="s">
        <v>20</v>
      </c>
      <c r="D728">
        <v>2165.4699999999998</v>
      </c>
      <c r="E728">
        <v>0.47</v>
      </c>
      <c r="F728">
        <f t="shared" si="22"/>
        <v>1017.7708999999999</v>
      </c>
      <c r="G728">
        <f t="shared" si="23"/>
        <v>1147.6990999999998</v>
      </c>
      <c r="H728">
        <v>9</v>
      </c>
      <c r="I728" s="17">
        <v>45184</v>
      </c>
      <c r="J728" s="17">
        <v>45189</v>
      </c>
      <c r="K728" t="s">
        <v>15</v>
      </c>
      <c r="L728" t="s">
        <v>16</v>
      </c>
      <c r="M728">
        <v>311.24</v>
      </c>
      <c r="N728" t="s">
        <v>17</v>
      </c>
    </row>
    <row r="729" spans="1:14" ht="14.25" customHeight="1" x14ac:dyDescent="0.3">
      <c r="A729" t="s">
        <v>12700</v>
      </c>
      <c r="B729" t="s">
        <v>25</v>
      </c>
      <c r="C729" t="s">
        <v>20</v>
      </c>
      <c r="D729">
        <v>2173.87</v>
      </c>
      <c r="E729">
        <v>0.32</v>
      </c>
      <c r="F729">
        <f t="shared" si="22"/>
        <v>695.63839999999993</v>
      </c>
      <c r="G729">
        <f t="shared" si="23"/>
        <v>1478.2316000000001</v>
      </c>
      <c r="H729">
        <v>9</v>
      </c>
      <c r="I729" s="17">
        <v>45377</v>
      </c>
      <c r="J729" s="17">
        <v>45378</v>
      </c>
      <c r="K729" t="s">
        <v>21</v>
      </c>
      <c r="L729" t="s">
        <v>16</v>
      </c>
      <c r="M729">
        <v>298.54000000000002</v>
      </c>
      <c r="N729" t="s">
        <v>28</v>
      </c>
    </row>
    <row r="730" spans="1:14" ht="14.25" customHeight="1" x14ac:dyDescent="0.3">
      <c r="A730" t="s">
        <v>12374</v>
      </c>
      <c r="B730" t="s">
        <v>19</v>
      </c>
      <c r="C730" t="s">
        <v>26</v>
      </c>
      <c r="D730">
        <v>2177.69</v>
      </c>
      <c r="E730">
        <v>0.03</v>
      </c>
      <c r="F730">
        <f t="shared" si="22"/>
        <v>65.330699999999993</v>
      </c>
      <c r="G730">
        <f t="shared" si="23"/>
        <v>2112.3593000000001</v>
      </c>
      <c r="H730">
        <v>9</v>
      </c>
      <c r="I730" s="17">
        <v>45422</v>
      </c>
      <c r="J730" s="17">
        <v>45428</v>
      </c>
      <c r="K730" t="s">
        <v>15</v>
      </c>
      <c r="L730" t="s">
        <v>27</v>
      </c>
      <c r="M730">
        <v>333.9</v>
      </c>
      <c r="N730" t="s">
        <v>48</v>
      </c>
    </row>
    <row r="731" spans="1:14" ht="14.25" customHeight="1" x14ac:dyDescent="0.3">
      <c r="A731" t="s">
        <v>2331</v>
      </c>
      <c r="B731" t="s">
        <v>13</v>
      </c>
      <c r="C731" t="s">
        <v>36</v>
      </c>
      <c r="D731">
        <v>2178.88</v>
      </c>
      <c r="E731">
        <v>0.37</v>
      </c>
      <c r="F731">
        <f t="shared" si="22"/>
        <v>806.18560000000002</v>
      </c>
      <c r="G731">
        <f t="shared" si="23"/>
        <v>1372.6944000000001</v>
      </c>
      <c r="H731">
        <v>9</v>
      </c>
      <c r="I731" s="17">
        <v>45018</v>
      </c>
      <c r="J731" s="17">
        <v>45021</v>
      </c>
      <c r="K731" t="s">
        <v>15</v>
      </c>
      <c r="L731" t="s">
        <v>27</v>
      </c>
      <c r="M731">
        <v>390.12</v>
      </c>
      <c r="N731" t="s">
        <v>28</v>
      </c>
    </row>
    <row r="732" spans="1:14" ht="14.25" customHeight="1" x14ac:dyDescent="0.3">
      <c r="A732" t="s">
        <v>1421</v>
      </c>
      <c r="B732" t="s">
        <v>13</v>
      </c>
      <c r="C732" t="s">
        <v>20</v>
      </c>
      <c r="D732">
        <v>2180.31</v>
      </c>
      <c r="E732">
        <v>0.49</v>
      </c>
      <c r="F732">
        <f t="shared" si="22"/>
        <v>1068.3518999999999</v>
      </c>
      <c r="G732">
        <f t="shared" si="23"/>
        <v>1111.9581000000001</v>
      </c>
      <c r="H732">
        <v>9</v>
      </c>
      <c r="I732" s="17">
        <v>45123</v>
      </c>
      <c r="J732" s="17">
        <v>45128</v>
      </c>
      <c r="K732" t="s">
        <v>31</v>
      </c>
      <c r="L732" t="s">
        <v>16</v>
      </c>
      <c r="M732">
        <v>163.5</v>
      </c>
      <c r="N732" t="s">
        <v>48</v>
      </c>
    </row>
    <row r="733" spans="1:14" ht="14.25" customHeight="1" x14ac:dyDescent="0.3">
      <c r="A733" t="s">
        <v>11231</v>
      </c>
      <c r="B733" t="s">
        <v>41</v>
      </c>
      <c r="C733" t="s">
        <v>26</v>
      </c>
      <c r="D733">
        <v>2180.69</v>
      </c>
      <c r="E733">
        <v>0.02</v>
      </c>
      <c r="F733">
        <f t="shared" si="22"/>
        <v>43.613800000000005</v>
      </c>
      <c r="G733">
        <f t="shared" si="23"/>
        <v>2137.0762</v>
      </c>
      <c r="H733">
        <v>9</v>
      </c>
      <c r="I733" s="17">
        <v>45622</v>
      </c>
      <c r="J733" s="17">
        <v>45626</v>
      </c>
      <c r="K733" t="s">
        <v>15</v>
      </c>
      <c r="L733" t="s">
        <v>16</v>
      </c>
      <c r="M733">
        <v>358.85</v>
      </c>
      <c r="N733" t="s">
        <v>17</v>
      </c>
    </row>
    <row r="734" spans="1:14" ht="14.25" customHeight="1" x14ac:dyDescent="0.3">
      <c r="A734" t="s">
        <v>8925</v>
      </c>
      <c r="B734" t="s">
        <v>13</v>
      </c>
      <c r="C734" t="s">
        <v>33</v>
      </c>
      <c r="D734">
        <v>2182.56</v>
      </c>
      <c r="E734">
        <v>0.14000000000000001</v>
      </c>
      <c r="F734">
        <f t="shared" si="22"/>
        <v>305.55840000000001</v>
      </c>
      <c r="G734">
        <f t="shared" si="23"/>
        <v>1877.0016000000001</v>
      </c>
      <c r="H734">
        <v>9</v>
      </c>
      <c r="I734" s="17">
        <v>45118</v>
      </c>
      <c r="J734" s="17">
        <v>45121</v>
      </c>
      <c r="K734" t="s">
        <v>21</v>
      </c>
      <c r="L734" t="s">
        <v>16</v>
      </c>
      <c r="M734">
        <v>115.39</v>
      </c>
      <c r="N734" t="s">
        <v>48</v>
      </c>
    </row>
    <row r="735" spans="1:14" ht="14.25" customHeight="1" x14ac:dyDescent="0.3">
      <c r="A735" t="s">
        <v>4351</v>
      </c>
      <c r="B735" t="s">
        <v>41</v>
      </c>
      <c r="C735" t="s">
        <v>26</v>
      </c>
      <c r="D735">
        <v>2188.61</v>
      </c>
      <c r="E735">
        <v>0.25</v>
      </c>
      <c r="F735">
        <f t="shared" si="22"/>
        <v>547.15250000000003</v>
      </c>
      <c r="G735">
        <f t="shared" si="23"/>
        <v>1641.4575</v>
      </c>
      <c r="H735">
        <v>9</v>
      </c>
      <c r="I735" s="17">
        <v>45616</v>
      </c>
      <c r="J735" s="17">
        <v>45618</v>
      </c>
      <c r="K735" t="s">
        <v>31</v>
      </c>
      <c r="L735" t="s">
        <v>22</v>
      </c>
      <c r="M735">
        <v>415.45</v>
      </c>
      <c r="N735" t="s">
        <v>48</v>
      </c>
    </row>
    <row r="736" spans="1:14" ht="14.25" customHeight="1" x14ac:dyDescent="0.3">
      <c r="A736" t="s">
        <v>1153</v>
      </c>
      <c r="B736" t="s">
        <v>41</v>
      </c>
      <c r="C736" t="s">
        <v>36</v>
      </c>
      <c r="D736">
        <v>2193.5300000000002</v>
      </c>
      <c r="E736">
        <v>0.35</v>
      </c>
      <c r="F736">
        <f t="shared" si="22"/>
        <v>767.7355</v>
      </c>
      <c r="G736">
        <f t="shared" si="23"/>
        <v>1425.7945000000002</v>
      </c>
      <c r="H736">
        <v>9</v>
      </c>
      <c r="I736" s="17">
        <v>45597</v>
      </c>
      <c r="J736" s="17">
        <v>45603</v>
      </c>
      <c r="K736" t="s">
        <v>15</v>
      </c>
      <c r="L736" t="s">
        <v>16</v>
      </c>
      <c r="M736">
        <v>506.56</v>
      </c>
      <c r="N736" t="s">
        <v>17</v>
      </c>
    </row>
    <row r="737" spans="1:14" ht="14.25" customHeight="1" x14ac:dyDescent="0.3">
      <c r="A737" t="s">
        <v>11271</v>
      </c>
      <c r="B737" t="s">
        <v>19</v>
      </c>
      <c r="C737" t="s">
        <v>20</v>
      </c>
      <c r="D737">
        <v>2194.3000000000002</v>
      </c>
      <c r="E737">
        <v>0.26</v>
      </c>
      <c r="F737">
        <f t="shared" si="22"/>
        <v>570.51800000000003</v>
      </c>
      <c r="G737">
        <f t="shared" si="23"/>
        <v>1623.7820000000002</v>
      </c>
      <c r="H737">
        <v>9</v>
      </c>
      <c r="I737" s="17">
        <v>45288</v>
      </c>
      <c r="J737" s="17">
        <v>45291</v>
      </c>
      <c r="K737" t="s">
        <v>31</v>
      </c>
      <c r="L737" t="s">
        <v>22</v>
      </c>
      <c r="M737">
        <v>136.56</v>
      </c>
      <c r="N737" t="s">
        <v>39</v>
      </c>
    </row>
    <row r="738" spans="1:14" ht="14.25" customHeight="1" x14ac:dyDescent="0.3">
      <c r="A738" t="s">
        <v>15222</v>
      </c>
      <c r="B738" t="s">
        <v>25</v>
      </c>
      <c r="C738" t="s">
        <v>20</v>
      </c>
      <c r="D738">
        <v>2195.41</v>
      </c>
      <c r="E738">
        <v>0.28999999999999998</v>
      </c>
      <c r="F738">
        <f t="shared" si="22"/>
        <v>636.66889999999989</v>
      </c>
      <c r="G738">
        <f t="shared" si="23"/>
        <v>1558.7411</v>
      </c>
      <c r="H738">
        <v>9</v>
      </c>
      <c r="I738" s="17">
        <v>45381</v>
      </c>
      <c r="J738" s="17">
        <v>45382</v>
      </c>
      <c r="K738" t="s">
        <v>21</v>
      </c>
      <c r="L738" t="s">
        <v>27</v>
      </c>
      <c r="M738">
        <v>340.38</v>
      </c>
      <c r="N738" t="s">
        <v>28</v>
      </c>
    </row>
    <row r="739" spans="1:14" ht="14.25" customHeight="1" x14ac:dyDescent="0.3">
      <c r="A739" t="s">
        <v>10165</v>
      </c>
      <c r="B739" t="s">
        <v>19</v>
      </c>
      <c r="C739" t="s">
        <v>33</v>
      </c>
      <c r="D739">
        <v>2200.52</v>
      </c>
      <c r="E739">
        <v>0.24</v>
      </c>
      <c r="F739">
        <f t="shared" si="22"/>
        <v>528.12479999999994</v>
      </c>
      <c r="G739">
        <f t="shared" si="23"/>
        <v>1672.3951999999999</v>
      </c>
      <c r="H739">
        <v>9</v>
      </c>
      <c r="I739" s="17">
        <v>45027</v>
      </c>
      <c r="J739" s="17">
        <v>45031</v>
      </c>
      <c r="K739" t="s">
        <v>21</v>
      </c>
      <c r="L739" t="s">
        <v>27</v>
      </c>
      <c r="M739">
        <v>222.52</v>
      </c>
      <c r="N739" t="s">
        <v>48</v>
      </c>
    </row>
    <row r="740" spans="1:14" ht="14.25" customHeight="1" x14ac:dyDescent="0.3">
      <c r="A740" t="s">
        <v>11516</v>
      </c>
      <c r="B740" t="s">
        <v>13</v>
      </c>
      <c r="C740" t="s">
        <v>26</v>
      </c>
      <c r="D740">
        <v>2207.42</v>
      </c>
      <c r="E740">
        <v>0.27</v>
      </c>
      <c r="F740">
        <f t="shared" si="22"/>
        <v>596.00340000000006</v>
      </c>
      <c r="G740">
        <f t="shared" si="23"/>
        <v>1611.4166</v>
      </c>
      <c r="H740">
        <v>9</v>
      </c>
      <c r="I740" s="17">
        <v>45468</v>
      </c>
      <c r="J740" s="17">
        <v>45471</v>
      </c>
      <c r="K740" t="s">
        <v>15</v>
      </c>
      <c r="L740" t="s">
        <v>22</v>
      </c>
      <c r="M740">
        <v>298.23</v>
      </c>
      <c r="N740" t="s">
        <v>28</v>
      </c>
    </row>
    <row r="741" spans="1:14" ht="14.25" customHeight="1" x14ac:dyDescent="0.3">
      <c r="A741" t="s">
        <v>13494</v>
      </c>
      <c r="B741" t="s">
        <v>19</v>
      </c>
      <c r="C741" t="s">
        <v>36</v>
      </c>
      <c r="D741">
        <v>2208.38</v>
      </c>
      <c r="E741">
        <v>0.5</v>
      </c>
      <c r="F741">
        <f t="shared" si="22"/>
        <v>1104.19</v>
      </c>
      <c r="G741">
        <f t="shared" si="23"/>
        <v>1104.19</v>
      </c>
      <c r="H741">
        <v>9</v>
      </c>
      <c r="I741" s="17">
        <v>45297</v>
      </c>
      <c r="J741" s="17">
        <v>45302</v>
      </c>
      <c r="K741" t="s">
        <v>31</v>
      </c>
      <c r="L741" t="s">
        <v>16</v>
      </c>
      <c r="M741">
        <v>340.28</v>
      </c>
      <c r="N741" t="s">
        <v>17</v>
      </c>
    </row>
    <row r="742" spans="1:14" ht="14.25" customHeight="1" x14ac:dyDescent="0.3">
      <c r="A742" t="s">
        <v>9765</v>
      </c>
      <c r="B742" t="s">
        <v>13</v>
      </c>
      <c r="C742" t="s">
        <v>36</v>
      </c>
      <c r="D742">
        <v>2214.8000000000002</v>
      </c>
      <c r="E742">
        <v>0.35</v>
      </c>
      <c r="F742">
        <f t="shared" si="22"/>
        <v>775.18000000000006</v>
      </c>
      <c r="G742">
        <f t="shared" si="23"/>
        <v>1439.6200000000001</v>
      </c>
      <c r="H742">
        <v>9</v>
      </c>
      <c r="I742" s="17">
        <v>45382</v>
      </c>
      <c r="J742" s="17">
        <v>45384</v>
      </c>
      <c r="K742" t="s">
        <v>15</v>
      </c>
      <c r="L742" t="s">
        <v>16</v>
      </c>
      <c r="M742">
        <v>572.76</v>
      </c>
      <c r="N742" t="s">
        <v>34</v>
      </c>
    </row>
    <row r="743" spans="1:14" ht="14.25" customHeight="1" x14ac:dyDescent="0.3">
      <c r="A743" t="s">
        <v>419</v>
      </c>
      <c r="B743" t="s">
        <v>13</v>
      </c>
      <c r="C743" t="s">
        <v>14</v>
      </c>
      <c r="D743">
        <v>2222.16</v>
      </c>
      <c r="E743">
        <v>0.11</v>
      </c>
      <c r="F743">
        <f t="shared" si="22"/>
        <v>244.43759999999997</v>
      </c>
      <c r="G743">
        <f t="shared" si="23"/>
        <v>1977.7223999999999</v>
      </c>
      <c r="H743">
        <v>9</v>
      </c>
      <c r="I743" s="17">
        <v>45043</v>
      </c>
      <c r="J743" s="17">
        <v>45049</v>
      </c>
      <c r="K743" t="s">
        <v>31</v>
      </c>
      <c r="L743" t="s">
        <v>22</v>
      </c>
      <c r="M743">
        <v>234.09</v>
      </c>
      <c r="N743" t="s">
        <v>28</v>
      </c>
    </row>
    <row r="744" spans="1:14" ht="14.25" customHeight="1" x14ac:dyDescent="0.3">
      <c r="A744" t="s">
        <v>14794</v>
      </c>
      <c r="B744" t="s">
        <v>41</v>
      </c>
      <c r="C744" t="s">
        <v>20</v>
      </c>
      <c r="D744">
        <v>2224.77</v>
      </c>
      <c r="E744">
        <v>0.38</v>
      </c>
      <c r="F744">
        <f t="shared" si="22"/>
        <v>845.4126</v>
      </c>
      <c r="G744">
        <f t="shared" si="23"/>
        <v>1379.3573999999999</v>
      </c>
      <c r="H744">
        <v>9</v>
      </c>
      <c r="I744" s="17">
        <v>45301</v>
      </c>
      <c r="J744" s="17">
        <v>45308</v>
      </c>
      <c r="K744" t="s">
        <v>21</v>
      </c>
      <c r="L744" t="s">
        <v>16</v>
      </c>
      <c r="M744">
        <v>152.02000000000001</v>
      </c>
      <c r="N744" t="s">
        <v>23</v>
      </c>
    </row>
    <row r="745" spans="1:14" ht="14.25" customHeight="1" x14ac:dyDescent="0.3">
      <c r="A745" t="s">
        <v>9444</v>
      </c>
      <c r="B745" t="s">
        <v>25</v>
      </c>
      <c r="C745" t="s">
        <v>26</v>
      </c>
      <c r="D745">
        <v>2226.6</v>
      </c>
      <c r="E745">
        <v>0.42</v>
      </c>
      <c r="F745">
        <f t="shared" si="22"/>
        <v>935.17199999999991</v>
      </c>
      <c r="G745">
        <f t="shared" si="23"/>
        <v>1291.4279999999999</v>
      </c>
      <c r="H745">
        <v>9</v>
      </c>
      <c r="I745" s="17">
        <v>45059</v>
      </c>
      <c r="J745" s="17">
        <v>45064</v>
      </c>
      <c r="K745" t="s">
        <v>15</v>
      </c>
      <c r="L745" t="s">
        <v>16</v>
      </c>
      <c r="M745">
        <v>211.93</v>
      </c>
      <c r="N745" t="s">
        <v>39</v>
      </c>
    </row>
    <row r="746" spans="1:14" ht="14.25" customHeight="1" x14ac:dyDescent="0.3">
      <c r="A746" t="s">
        <v>1056</v>
      </c>
      <c r="B746" t="s">
        <v>41</v>
      </c>
      <c r="C746" t="s">
        <v>26</v>
      </c>
      <c r="D746">
        <v>2226.66</v>
      </c>
      <c r="E746">
        <v>0.39</v>
      </c>
      <c r="F746">
        <f t="shared" si="22"/>
        <v>868.39739999999995</v>
      </c>
      <c r="G746">
        <f t="shared" si="23"/>
        <v>1358.2626</v>
      </c>
      <c r="H746">
        <v>9</v>
      </c>
      <c r="I746" s="17">
        <v>45067</v>
      </c>
      <c r="J746" s="17">
        <v>45069</v>
      </c>
      <c r="K746" t="s">
        <v>21</v>
      </c>
      <c r="L746" t="s">
        <v>27</v>
      </c>
      <c r="M746">
        <v>199.35</v>
      </c>
      <c r="N746" t="s">
        <v>48</v>
      </c>
    </row>
    <row r="747" spans="1:14" ht="14.25" customHeight="1" x14ac:dyDescent="0.3">
      <c r="A747" t="s">
        <v>7643</v>
      </c>
      <c r="B747" t="s">
        <v>13</v>
      </c>
      <c r="C747" t="s">
        <v>26</v>
      </c>
      <c r="D747">
        <v>2230.58</v>
      </c>
      <c r="E747">
        <v>0.05</v>
      </c>
      <c r="F747">
        <f t="shared" si="22"/>
        <v>111.529</v>
      </c>
      <c r="G747">
        <f t="shared" si="23"/>
        <v>2119.0509999999999</v>
      </c>
      <c r="H747">
        <v>9</v>
      </c>
      <c r="I747" s="17">
        <v>45111</v>
      </c>
      <c r="J747" s="17">
        <v>45114</v>
      </c>
      <c r="K747" t="s">
        <v>15</v>
      </c>
      <c r="L747" t="s">
        <v>16</v>
      </c>
      <c r="M747">
        <v>465.03</v>
      </c>
      <c r="N747" t="s">
        <v>17</v>
      </c>
    </row>
    <row r="748" spans="1:14" ht="14.25" customHeight="1" x14ac:dyDescent="0.3">
      <c r="A748" t="s">
        <v>8461</v>
      </c>
      <c r="B748" t="s">
        <v>41</v>
      </c>
      <c r="C748" t="s">
        <v>20</v>
      </c>
      <c r="D748">
        <v>2232.79</v>
      </c>
      <c r="E748">
        <v>0.3</v>
      </c>
      <c r="F748">
        <f t="shared" si="22"/>
        <v>669.83699999999999</v>
      </c>
      <c r="G748">
        <f t="shared" si="23"/>
        <v>1562.953</v>
      </c>
      <c r="H748">
        <v>9</v>
      </c>
      <c r="I748" s="17">
        <v>44936</v>
      </c>
      <c r="J748" s="17">
        <v>44942</v>
      </c>
      <c r="K748" t="s">
        <v>31</v>
      </c>
      <c r="L748" t="s">
        <v>16</v>
      </c>
      <c r="M748">
        <v>539.49</v>
      </c>
      <c r="N748" t="s">
        <v>48</v>
      </c>
    </row>
    <row r="749" spans="1:14" ht="14.25" customHeight="1" x14ac:dyDescent="0.3">
      <c r="A749" t="s">
        <v>1728</v>
      </c>
      <c r="B749" t="s">
        <v>19</v>
      </c>
      <c r="C749" t="s">
        <v>26</v>
      </c>
      <c r="D749">
        <v>2234.48</v>
      </c>
      <c r="E749">
        <v>0.28999999999999998</v>
      </c>
      <c r="F749">
        <f t="shared" si="22"/>
        <v>647.99919999999997</v>
      </c>
      <c r="G749">
        <f t="shared" si="23"/>
        <v>1586.4808</v>
      </c>
      <c r="H749">
        <v>9</v>
      </c>
      <c r="I749" s="17">
        <v>45391</v>
      </c>
      <c r="J749" s="17">
        <v>45397</v>
      </c>
      <c r="K749" t="s">
        <v>15</v>
      </c>
      <c r="L749" t="s">
        <v>22</v>
      </c>
      <c r="M749">
        <v>579.62</v>
      </c>
      <c r="N749" t="s">
        <v>39</v>
      </c>
    </row>
    <row r="750" spans="1:14" ht="14.25" customHeight="1" x14ac:dyDescent="0.3">
      <c r="A750" t="s">
        <v>10200</v>
      </c>
      <c r="B750" t="s">
        <v>41</v>
      </c>
      <c r="C750" t="s">
        <v>20</v>
      </c>
      <c r="D750">
        <v>2240.89</v>
      </c>
      <c r="E750">
        <v>0.33</v>
      </c>
      <c r="F750">
        <f t="shared" si="22"/>
        <v>739.49369999999999</v>
      </c>
      <c r="G750">
        <f t="shared" si="23"/>
        <v>1501.3962999999999</v>
      </c>
      <c r="H750">
        <v>9</v>
      </c>
      <c r="I750" s="17">
        <v>45493</v>
      </c>
      <c r="J750" s="17">
        <v>45494</v>
      </c>
      <c r="K750" t="s">
        <v>31</v>
      </c>
      <c r="L750" t="s">
        <v>16</v>
      </c>
      <c r="M750">
        <v>121.27</v>
      </c>
      <c r="N750" t="s">
        <v>48</v>
      </c>
    </row>
    <row r="751" spans="1:14" ht="14.25" customHeight="1" x14ac:dyDescent="0.3">
      <c r="A751" t="s">
        <v>7741</v>
      </c>
      <c r="B751" t="s">
        <v>19</v>
      </c>
      <c r="C751" t="s">
        <v>20</v>
      </c>
      <c r="D751">
        <v>2242.96</v>
      </c>
      <c r="E751">
        <v>0.14000000000000001</v>
      </c>
      <c r="F751">
        <f t="shared" si="22"/>
        <v>314.01440000000002</v>
      </c>
      <c r="G751">
        <f t="shared" si="23"/>
        <v>1928.9456</v>
      </c>
      <c r="H751">
        <v>9</v>
      </c>
      <c r="I751" s="17">
        <v>44950</v>
      </c>
      <c r="J751" s="17">
        <v>44954</v>
      </c>
      <c r="K751" t="s">
        <v>31</v>
      </c>
      <c r="L751" t="s">
        <v>16</v>
      </c>
      <c r="M751">
        <v>465.23</v>
      </c>
      <c r="N751" t="s">
        <v>39</v>
      </c>
    </row>
    <row r="752" spans="1:14" ht="14.25" customHeight="1" x14ac:dyDescent="0.3">
      <c r="A752" t="s">
        <v>9330</v>
      </c>
      <c r="B752" t="s">
        <v>13</v>
      </c>
      <c r="C752" t="s">
        <v>33</v>
      </c>
      <c r="D752">
        <v>2250.06</v>
      </c>
      <c r="E752">
        <v>0.04</v>
      </c>
      <c r="F752">
        <f t="shared" si="22"/>
        <v>90.002399999999994</v>
      </c>
      <c r="G752">
        <f t="shared" si="23"/>
        <v>2160.0576000000001</v>
      </c>
      <c r="H752">
        <v>9</v>
      </c>
      <c r="I752" s="17">
        <v>45286</v>
      </c>
      <c r="J752" s="17">
        <v>45291</v>
      </c>
      <c r="K752" t="s">
        <v>31</v>
      </c>
      <c r="L752" t="s">
        <v>22</v>
      </c>
      <c r="M752">
        <v>520.27</v>
      </c>
      <c r="N752" t="s">
        <v>23</v>
      </c>
    </row>
    <row r="753" spans="1:14" ht="14.25" customHeight="1" x14ac:dyDescent="0.3">
      <c r="A753" t="s">
        <v>11127</v>
      </c>
      <c r="B753" t="s">
        <v>13</v>
      </c>
      <c r="C753" t="s">
        <v>36</v>
      </c>
      <c r="D753">
        <v>2250.2600000000002</v>
      </c>
      <c r="E753">
        <v>0.09</v>
      </c>
      <c r="F753">
        <f t="shared" si="22"/>
        <v>202.52340000000001</v>
      </c>
      <c r="G753">
        <f t="shared" si="23"/>
        <v>2047.7366000000002</v>
      </c>
      <c r="H753">
        <v>9</v>
      </c>
      <c r="I753" s="17">
        <v>45237</v>
      </c>
      <c r="J753" s="17">
        <v>45243</v>
      </c>
      <c r="K753" t="s">
        <v>31</v>
      </c>
      <c r="L753" t="s">
        <v>16</v>
      </c>
      <c r="M753">
        <v>500.45</v>
      </c>
      <c r="N753" t="s">
        <v>48</v>
      </c>
    </row>
    <row r="754" spans="1:14" ht="14.25" customHeight="1" x14ac:dyDescent="0.3">
      <c r="A754" t="s">
        <v>15313</v>
      </c>
      <c r="B754" t="s">
        <v>25</v>
      </c>
      <c r="C754" t="s">
        <v>20</v>
      </c>
      <c r="D754">
        <v>2251.3000000000002</v>
      </c>
      <c r="E754">
        <v>0.36</v>
      </c>
      <c r="F754">
        <f t="shared" si="22"/>
        <v>810.46800000000007</v>
      </c>
      <c r="G754">
        <f t="shared" si="23"/>
        <v>1440.8320000000001</v>
      </c>
      <c r="H754">
        <v>9</v>
      </c>
      <c r="I754" s="17">
        <v>45062</v>
      </c>
      <c r="J754" s="17">
        <v>45068</v>
      </c>
      <c r="K754" t="s">
        <v>31</v>
      </c>
      <c r="L754" t="s">
        <v>22</v>
      </c>
      <c r="M754">
        <v>381.26</v>
      </c>
      <c r="N754" t="s">
        <v>23</v>
      </c>
    </row>
    <row r="755" spans="1:14" ht="14.25" customHeight="1" x14ac:dyDescent="0.3">
      <c r="A755" t="s">
        <v>3227</v>
      </c>
      <c r="B755" t="s">
        <v>41</v>
      </c>
      <c r="C755" t="s">
        <v>26</v>
      </c>
      <c r="D755">
        <v>2254.11</v>
      </c>
      <c r="E755">
        <v>0.47</v>
      </c>
      <c r="F755">
        <f t="shared" si="22"/>
        <v>1059.4317000000001</v>
      </c>
      <c r="G755">
        <f t="shared" si="23"/>
        <v>1194.6783</v>
      </c>
      <c r="H755">
        <v>9</v>
      </c>
      <c r="I755" s="17">
        <v>45567</v>
      </c>
      <c r="J755" s="17">
        <v>45571</v>
      </c>
      <c r="K755" t="s">
        <v>31</v>
      </c>
      <c r="L755" t="s">
        <v>16</v>
      </c>
      <c r="M755">
        <v>205.93</v>
      </c>
      <c r="N755" t="s">
        <v>34</v>
      </c>
    </row>
    <row r="756" spans="1:14" ht="14.25" customHeight="1" x14ac:dyDescent="0.3">
      <c r="A756" t="s">
        <v>2583</v>
      </c>
      <c r="B756" t="s">
        <v>19</v>
      </c>
      <c r="C756" t="s">
        <v>20</v>
      </c>
      <c r="D756">
        <v>2258.36</v>
      </c>
      <c r="E756">
        <v>0.17</v>
      </c>
      <c r="F756">
        <f t="shared" si="22"/>
        <v>383.92120000000006</v>
      </c>
      <c r="G756">
        <f t="shared" si="23"/>
        <v>1874.4388000000001</v>
      </c>
      <c r="H756">
        <v>9</v>
      </c>
      <c r="I756" s="17">
        <v>45332</v>
      </c>
      <c r="J756" s="17">
        <v>45338</v>
      </c>
      <c r="K756" t="s">
        <v>15</v>
      </c>
      <c r="L756" t="s">
        <v>16</v>
      </c>
      <c r="M756">
        <v>354.14</v>
      </c>
      <c r="N756" t="s">
        <v>23</v>
      </c>
    </row>
    <row r="757" spans="1:14" ht="14.25" customHeight="1" x14ac:dyDescent="0.3">
      <c r="A757" t="s">
        <v>3966</v>
      </c>
      <c r="B757" t="s">
        <v>19</v>
      </c>
      <c r="C757" t="s">
        <v>14</v>
      </c>
      <c r="D757">
        <v>2258.65</v>
      </c>
      <c r="E757">
        <v>0.26</v>
      </c>
      <c r="F757">
        <f t="shared" si="22"/>
        <v>587.24900000000002</v>
      </c>
      <c r="G757">
        <f t="shared" si="23"/>
        <v>1671.4010000000001</v>
      </c>
      <c r="H757">
        <v>9</v>
      </c>
      <c r="I757" s="17">
        <v>44967</v>
      </c>
      <c r="J757" s="17">
        <v>44972</v>
      </c>
      <c r="K757" t="s">
        <v>15</v>
      </c>
      <c r="L757" t="s">
        <v>16</v>
      </c>
      <c r="M757">
        <v>344.47</v>
      </c>
      <c r="N757" t="s">
        <v>39</v>
      </c>
    </row>
    <row r="758" spans="1:14" ht="14.25" customHeight="1" x14ac:dyDescent="0.3">
      <c r="A758" t="s">
        <v>8372</v>
      </c>
      <c r="B758" t="s">
        <v>19</v>
      </c>
      <c r="C758" t="s">
        <v>26</v>
      </c>
      <c r="D758">
        <v>2259.37</v>
      </c>
      <c r="E758">
        <v>0.38</v>
      </c>
      <c r="F758">
        <f t="shared" si="22"/>
        <v>858.56060000000002</v>
      </c>
      <c r="G758">
        <f t="shared" si="23"/>
        <v>1400.8093999999999</v>
      </c>
      <c r="H758">
        <v>9</v>
      </c>
      <c r="I758" s="17">
        <v>45184</v>
      </c>
      <c r="J758" s="17">
        <v>45189</v>
      </c>
      <c r="K758" t="s">
        <v>21</v>
      </c>
      <c r="L758" t="s">
        <v>22</v>
      </c>
      <c r="M758">
        <v>627.19000000000005</v>
      </c>
      <c r="N758" t="s">
        <v>34</v>
      </c>
    </row>
    <row r="759" spans="1:14" ht="14.25" customHeight="1" x14ac:dyDescent="0.3">
      <c r="A759" t="s">
        <v>1978</v>
      </c>
      <c r="B759" t="s">
        <v>19</v>
      </c>
      <c r="C759" t="s">
        <v>14</v>
      </c>
      <c r="D759">
        <v>2259.67</v>
      </c>
      <c r="E759">
        <v>0.32</v>
      </c>
      <c r="F759">
        <f t="shared" si="22"/>
        <v>723.09440000000006</v>
      </c>
      <c r="G759">
        <f t="shared" si="23"/>
        <v>1536.5756000000001</v>
      </c>
      <c r="H759">
        <v>9</v>
      </c>
      <c r="I759" s="17">
        <v>45504</v>
      </c>
      <c r="J759" s="17">
        <v>45506</v>
      </c>
      <c r="K759" t="s">
        <v>15</v>
      </c>
      <c r="L759" t="s">
        <v>27</v>
      </c>
      <c r="M759">
        <v>289.61</v>
      </c>
      <c r="N759" t="s">
        <v>48</v>
      </c>
    </row>
    <row r="760" spans="1:14" ht="14.25" customHeight="1" x14ac:dyDescent="0.3">
      <c r="A760" t="s">
        <v>4544</v>
      </c>
      <c r="B760" t="s">
        <v>19</v>
      </c>
      <c r="C760" t="s">
        <v>33</v>
      </c>
      <c r="D760">
        <v>2260.92</v>
      </c>
      <c r="E760">
        <v>0.04</v>
      </c>
      <c r="F760">
        <f t="shared" si="22"/>
        <v>90.436800000000005</v>
      </c>
      <c r="G760">
        <f t="shared" si="23"/>
        <v>2170.4832000000001</v>
      </c>
      <c r="H760">
        <v>9</v>
      </c>
      <c r="I760" s="17">
        <v>45548</v>
      </c>
      <c r="J760" s="17">
        <v>45550</v>
      </c>
      <c r="K760" t="s">
        <v>21</v>
      </c>
      <c r="L760" t="s">
        <v>16</v>
      </c>
      <c r="M760">
        <v>153.72999999999999</v>
      </c>
      <c r="N760" t="s">
        <v>28</v>
      </c>
    </row>
    <row r="761" spans="1:14" ht="14.25" customHeight="1" x14ac:dyDescent="0.3">
      <c r="A761" t="s">
        <v>11459</v>
      </c>
      <c r="B761" t="s">
        <v>19</v>
      </c>
      <c r="C761" t="s">
        <v>36</v>
      </c>
      <c r="D761">
        <v>2265.58</v>
      </c>
      <c r="E761">
        <v>0.13</v>
      </c>
      <c r="F761">
        <f t="shared" si="22"/>
        <v>294.52539999999999</v>
      </c>
      <c r="G761">
        <f t="shared" si="23"/>
        <v>1971.0545999999999</v>
      </c>
      <c r="H761">
        <v>9</v>
      </c>
      <c r="I761" s="17">
        <v>45334</v>
      </c>
      <c r="J761" s="17">
        <v>45339</v>
      </c>
      <c r="K761" t="s">
        <v>21</v>
      </c>
      <c r="L761" t="s">
        <v>27</v>
      </c>
      <c r="M761">
        <v>123.44</v>
      </c>
      <c r="N761" t="s">
        <v>48</v>
      </c>
    </row>
    <row r="762" spans="1:14" ht="14.25" customHeight="1" x14ac:dyDescent="0.3">
      <c r="A762" t="s">
        <v>8474</v>
      </c>
      <c r="B762" t="s">
        <v>25</v>
      </c>
      <c r="C762" t="s">
        <v>36</v>
      </c>
      <c r="D762">
        <v>2266.27</v>
      </c>
      <c r="E762">
        <v>0.09</v>
      </c>
      <c r="F762">
        <f t="shared" si="22"/>
        <v>203.96429999999998</v>
      </c>
      <c r="G762">
        <f t="shared" si="23"/>
        <v>2062.3056999999999</v>
      </c>
      <c r="H762">
        <v>9</v>
      </c>
      <c r="I762" s="17">
        <v>45465</v>
      </c>
      <c r="J762" s="17">
        <v>45471</v>
      </c>
      <c r="K762" t="s">
        <v>31</v>
      </c>
      <c r="L762" t="s">
        <v>27</v>
      </c>
      <c r="M762">
        <v>466.4</v>
      </c>
      <c r="N762" t="s">
        <v>39</v>
      </c>
    </row>
    <row r="763" spans="1:14" ht="14.25" customHeight="1" x14ac:dyDescent="0.3">
      <c r="A763" t="s">
        <v>9516</v>
      </c>
      <c r="B763" t="s">
        <v>13</v>
      </c>
      <c r="C763" t="s">
        <v>33</v>
      </c>
      <c r="D763">
        <v>2275.8200000000002</v>
      </c>
      <c r="E763">
        <v>0.39</v>
      </c>
      <c r="F763">
        <f t="shared" si="22"/>
        <v>887.5698000000001</v>
      </c>
      <c r="G763">
        <f t="shared" si="23"/>
        <v>1388.2501999999999</v>
      </c>
      <c r="H763">
        <v>9</v>
      </c>
      <c r="I763" s="17">
        <v>45517</v>
      </c>
      <c r="J763" s="17">
        <v>45518</v>
      </c>
      <c r="K763" t="s">
        <v>15</v>
      </c>
      <c r="L763" t="s">
        <v>27</v>
      </c>
      <c r="M763">
        <v>171.56</v>
      </c>
      <c r="N763" t="s">
        <v>28</v>
      </c>
    </row>
    <row r="764" spans="1:14" ht="14.25" customHeight="1" x14ac:dyDescent="0.3">
      <c r="A764" t="s">
        <v>4937</v>
      </c>
      <c r="B764" t="s">
        <v>13</v>
      </c>
      <c r="C764" t="s">
        <v>20</v>
      </c>
      <c r="D764">
        <v>2281.23</v>
      </c>
      <c r="E764">
        <v>0.21</v>
      </c>
      <c r="F764">
        <f t="shared" si="22"/>
        <v>479.05829999999997</v>
      </c>
      <c r="G764">
        <f t="shared" si="23"/>
        <v>1802.1717000000001</v>
      </c>
      <c r="H764">
        <v>9</v>
      </c>
      <c r="I764" s="17">
        <v>45189</v>
      </c>
      <c r="J764" s="17">
        <v>45196</v>
      </c>
      <c r="K764" t="s">
        <v>15</v>
      </c>
      <c r="L764" t="s">
        <v>22</v>
      </c>
      <c r="M764">
        <v>464.94</v>
      </c>
      <c r="N764" t="s">
        <v>17</v>
      </c>
    </row>
    <row r="765" spans="1:14" ht="14.25" customHeight="1" x14ac:dyDescent="0.3">
      <c r="A765" t="s">
        <v>5063</v>
      </c>
      <c r="B765" t="s">
        <v>13</v>
      </c>
      <c r="C765" t="s">
        <v>36</v>
      </c>
      <c r="D765">
        <v>2284.38</v>
      </c>
      <c r="E765">
        <v>0.01</v>
      </c>
      <c r="F765">
        <f t="shared" si="22"/>
        <v>22.843800000000002</v>
      </c>
      <c r="G765">
        <f t="shared" si="23"/>
        <v>2261.5362</v>
      </c>
      <c r="H765">
        <v>9</v>
      </c>
      <c r="I765" s="17">
        <v>45441</v>
      </c>
      <c r="J765" s="17">
        <v>45442</v>
      </c>
      <c r="K765" t="s">
        <v>31</v>
      </c>
      <c r="L765" t="s">
        <v>27</v>
      </c>
      <c r="M765">
        <v>370.77</v>
      </c>
      <c r="N765" t="s">
        <v>39</v>
      </c>
    </row>
    <row r="766" spans="1:14" ht="14.25" customHeight="1" x14ac:dyDescent="0.3">
      <c r="A766" t="s">
        <v>14705</v>
      </c>
      <c r="B766" t="s">
        <v>13</v>
      </c>
      <c r="C766" t="s">
        <v>14</v>
      </c>
      <c r="D766">
        <v>2286.81</v>
      </c>
      <c r="E766">
        <v>7.0000000000000007E-2</v>
      </c>
      <c r="F766">
        <f t="shared" si="22"/>
        <v>160.07670000000002</v>
      </c>
      <c r="G766">
        <f t="shared" si="23"/>
        <v>2126.7332999999999</v>
      </c>
      <c r="H766">
        <v>9</v>
      </c>
      <c r="I766" s="17">
        <v>45194</v>
      </c>
      <c r="J766" s="17">
        <v>45195</v>
      </c>
      <c r="K766" t="s">
        <v>15</v>
      </c>
      <c r="L766" t="s">
        <v>27</v>
      </c>
      <c r="M766">
        <v>271.27</v>
      </c>
      <c r="N766" t="s">
        <v>17</v>
      </c>
    </row>
    <row r="767" spans="1:14" ht="14.25" customHeight="1" x14ac:dyDescent="0.3">
      <c r="A767" t="s">
        <v>3964</v>
      </c>
      <c r="B767" t="s">
        <v>25</v>
      </c>
      <c r="C767" t="s">
        <v>20</v>
      </c>
      <c r="D767">
        <v>2288.25</v>
      </c>
      <c r="E767">
        <v>0.39</v>
      </c>
      <c r="F767">
        <f t="shared" si="22"/>
        <v>892.41750000000002</v>
      </c>
      <c r="G767">
        <f t="shared" si="23"/>
        <v>1395.8325</v>
      </c>
      <c r="H767">
        <v>9</v>
      </c>
      <c r="I767" s="17">
        <v>45245</v>
      </c>
      <c r="J767" s="17">
        <v>45250</v>
      </c>
      <c r="K767" t="s">
        <v>31</v>
      </c>
      <c r="L767" t="s">
        <v>27</v>
      </c>
      <c r="M767">
        <v>228.44</v>
      </c>
      <c r="N767" t="s">
        <v>17</v>
      </c>
    </row>
    <row r="768" spans="1:14" ht="14.25" customHeight="1" x14ac:dyDescent="0.3">
      <c r="A768" t="s">
        <v>11406</v>
      </c>
      <c r="B768" t="s">
        <v>19</v>
      </c>
      <c r="C768" t="s">
        <v>33</v>
      </c>
      <c r="D768">
        <v>2291.4699999999998</v>
      </c>
      <c r="E768">
        <v>0.37</v>
      </c>
      <c r="F768">
        <f t="shared" si="22"/>
        <v>847.84389999999996</v>
      </c>
      <c r="G768">
        <f t="shared" si="23"/>
        <v>1443.6261</v>
      </c>
      <c r="H768">
        <v>9</v>
      </c>
      <c r="I768" s="17">
        <v>45453</v>
      </c>
      <c r="J768" s="17">
        <v>45457</v>
      </c>
      <c r="K768" t="s">
        <v>21</v>
      </c>
      <c r="L768" t="s">
        <v>22</v>
      </c>
      <c r="M768">
        <v>343.19</v>
      </c>
      <c r="N768" t="s">
        <v>39</v>
      </c>
    </row>
    <row r="769" spans="1:14" ht="14.25" customHeight="1" x14ac:dyDescent="0.3">
      <c r="A769" t="s">
        <v>11418</v>
      </c>
      <c r="B769" t="s">
        <v>41</v>
      </c>
      <c r="C769" t="s">
        <v>20</v>
      </c>
      <c r="D769">
        <v>2302.06</v>
      </c>
      <c r="E769">
        <v>0.38</v>
      </c>
      <c r="F769">
        <f t="shared" si="22"/>
        <v>874.78279999999995</v>
      </c>
      <c r="G769">
        <f t="shared" si="23"/>
        <v>1427.2772</v>
      </c>
      <c r="H769">
        <v>9</v>
      </c>
      <c r="I769" s="17">
        <v>45289</v>
      </c>
      <c r="J769" s="17">
        <v>45294</v>
      </c>
      <c r="K769" t="s">
        <v>15</v>
      </c>
      <c r="L769" t="s">
        <v>27</v>
      </c>
      <c r="M769">
        <v>423.21</v>
      </c>
      <c r="N769" t="s">
        <v>23</v>
      </c>
    </row>
    <row r="770" spans="1:14" ht="14.25" customHeight="1" x14ac:dyDescent="0.3">
      <c r="A770" t="s">
        <v>1145</v>
      </c>
      <c r="B770" t="s">
        <v>19</v>
      </c>
      <c r="C770" t="s">
        <v>36</v>
      </c>
      <c r="D770">
        <v>2304.6999999999998</v>
      </c>
      <c r="E770">
        <v>0.36</v>
      </c>
      <c r="F770">
        <f t="shared" ref="F770:F833" si="24">D770*E770</f>
        <v>829.69199999999989</v>
      </c>
      <c r="G770">
        <f t="shared" ref="G770:G833" si="25">D770-F770</f>
        <v>1475.0079999999998</v>
      </c>
      <c r="H770">
        <v>9</v>
      </c>
      <c r="I770" s="17">
        <v>45009</v>
      </c>
      <c r="J770" s="17">
        <v>45011</v>
      </c>
      <c r="K770" t="s">
        <v>15</v>
      </c>
      <c r="L770" t="s">
        <v>27</v>
      </c>
      <c r="M770">
        <v>613.1</v>
      </c>
      <c r="N770" t="s">
        <v>34</v>
      </c>
    </row>
    <row r="771" spans="1:14" ht="14.25" customHeight="1" x14ac:dyDescent="0.3">
      <c r="A771" t="s">
        <v>4283</v>
      </c>
      <c r="B771" t="s">
        <v>25</v>
      </c>
      <c r="C771" t="s">
        <v>33</v>
      </c>
      <c r="D771">
        <v>2307.7199999999998</v>
      </c>
      <c r="E771">
        <v>0.19</v>
      </c>
      <c r="F771">
        <f t="shared" si="24"/>
        <v>438.46679999999998</v>
      </c>
      <c r="G771">
        <f t="shared" si="25"/>
        <v>1869.2531999999999</v>
      </c>
      <c r="H771">
        <v>9</v>
      </c>
      <c r="I771" s="17">
        <v>45450</v>
      </c>
      <c r="J771" s="17">
        <v>45453</v>
      </c>
      <c r="K771" t="s">
        <v>15</v>
      </c>
      <c r="L771" t="s">
        <v>27</v>
      </c>
      <c r="M771">
        <v>525.45000000000005</v>
      </c>
      <c r="N771" t="s">
        <v>48</v>
      </c>
    </row>
    <row r="772" spans="1:14" ht="14.25" customHeight="1" x14ac:dyDescent="0.3">
      <c r="A772" t="s">
        <v>10079</v>
      </c>
      <c r="B772" t="s">
        <v>41</v>
      </c>
      <c r="C772" t="s">
        <v>36</v>
      </c>
      <c r="D772">
        <v>2310.0300000000002</v>
      </c>
      <c r="E772">
        <v>0.28999999999999998</v>
      </c>
      <c r="F772">
        <f t="shared" si="24"/>
        <v>669.90870000000007</v>
      </c>
      <c r="G772">
        <f t="shared" si="25"/>
        <v>1640.1213000000002</v>
      </c>
      <c r="H772">
        <v>9</v>
      </c>
      <c r="I772" s="17">
        <v>44935</v>
      </c>
      <c r="J772" s="17">
        <v>44940</v>
      </c>
      <c r="K772" t="s">
        <v>15</v>
      </c>
      <c r="L772" t="s">
        <v>22</v>
      </c>
      <c r="M772">
        <v>354.43</v>
      </c>
      <c r="N772" t="s">
        <v>48</v>
      </c>
    </row>
    <row r="773" spans="1:14" ht="14.25" customHeight="1" x14ac:dyDescent="0.3">
      <c r="A773" t="s">
        <v>5158</v>
      </c>
      <c r="B773" t="s">
        <v>41</v>
      </c>
      <c r="C773" t="s">
        <v>20</v>
      </c>
      <c r="D773">
        <v>2310.09</v>
      </c>
      <c r="E773">
        <v>0.39</v>
      </c>
      <c r="F773">
        <f t="shared" si="24"/>
        <v>900.93510000000003</v>
      </c>
      <c r="G773">
        <f t="shared" si="25"/>
        <v>1409.1549</v>
      </c>
      <c r="H773">
        <v>9</v>
      </c>
      <c r="I773" s="17">
        <v>45214</v>
      </c>
      <c r="J773" s="17">
        <v>45217</v>
      </c>
      <c r="K773" t="s">
        <v>31</v>
      </c>
      <c r="L773" t="s">
        <v>22</v>
      </c>
      <c r="M773">
        <v>240.74</v>
      </c>
      <c r="N773" t="s">
        <v>34</v>
      </c>
    </row>
    <row r="774" spans="1:14" ht="14.25" customHeight="1" x14ac:dyDescent="0.3">
      <c r="A774" t="s">
        <v>6887</v>
      </c>
      <c r="B774" t="s">
        <v>19</v>
      </c>
      <c r="C774" t="s">
        <v>20</v>
      </c>
      <c r="D774">
        <v>2313.2199999999998</v>
      </c>
      <c r="E774">
        <v>0.4</v>
      </c>
      <c r="F774">
        <f t="shared" si="24"/>
        <v>925.28800000000001</v>
      </c>
      <c r="G774">
        <f t="shared" si="25"/>
        <v>1387.9319999999998</v>
      </c>
      <c r="H774">
        <v>9</v>
      </c>
      <c r="I774" s="17">
        <v>45529</v>
      </c>
      <c r="J774" s="17">
        <v>45532</v>
      </c>
      <c r="K774" t="s">
        <v>31</v>
      </c>
      <c r="L774" t="s">
        <v>27</v>
      </c>
      <c r="M774">
        <v>672.87</v>
      </c>
      <c r="N774" t="s">
        <v>39</v>
      </c>
    </row>
    <row r="775" spans="1:14" ht="14.25" customHeight="1" x14ac:dyDescent="0.3">
      <c r="A775" t="s">
        <v>5217</v>
      </c>
      <c r="B775" t="s">
        <v>41</v>
      </c>
      <c r="C775" t="s">
        <v>36</v>
      </c>
      <c r="D775">
        <v>2314.21</v>
      </c>
      <c r="E775">
        <v>0.48</v>
      </c>
      <c r="F775">
        <f t="shared" si="24"/>
        <v>1110.8208</v>
      </c>
      <c r="G775">
        <f t="shared" si="25"/>
        <v>1203.3892000000001</v>
      </c>
      <c r="H775">
        <v>9</v>
      </c>
      <c r="I775" s="17">
        <v>45355</v>
      </c>
      <c r="J775" s="17">
        <v>45357</v>
      </c>
      <c r="K775" t="s">
        <v>21</v>
      </c>
      <c r="L775" t="s">
        <v>22</v>
      </c>
      <c r="M775">
        <v>443.56</v>
      </c>
      <c r="N775" t="s">
        <v>39</v>
      </c>
    </row>
    <row r="776" spans="1:14" ht="14.25" customHeight="1" x14ac:dyDescent="0.3">
      <c r="A776" t="s">
        <v>8627</v>
      </c>
      <c r="B776" t="s">
        <v>13</v>
      </c>
      <c r="C776" t="s">
        <v>36</v>
      </c>
      <c r="D776">
        <v>2317.81</v>
      </c>
      <c r="E776">
        <v>0.11</v>
      </c>
      <c r="F776">
        <f t="shared" si="24"/>
        <v>254.95910000000001</v>
      </c>
      <c r="G776">
        <f t="shared" si="25"/>
        <v>2062.8508999999999</v>
      </c>
      <c r="H776">
        <v>9</v>
      </c>
      <c r="I776" s="17">
        <v>45634</v>
      </c>
      <c r="J776" s="17">
        <v>45637</v>
      </c>
      <c r="K776" t="s">
        <v>21</v>
      </c>
      <c r="L776" t="s">
        <v>27</v>
      </c>
      <c r="M776">
        <v>218.67</v>
      </c>
      <c r="N776" t="s">
        <v>34</v>
      </c>
    </row>
    <row r="777" spans="1:14" ht="14.25" customHeight="1" x14ac:dyDescent="0.3">
      <c r="A777" t="s">
        <v>7492</v>
      </c>
      <c r="B777" t="s">
        <v>13</v>
      </c>
      <c r="C777" t="s">
        <v>20</v>
      </c>
      <c r="D777">
        <v>2318.39</v>
      </c>
      <c r="E777">
        <v>0.42</v>
      </c>
      <c r="F777">
        <f t="shared" si="24"/>
        <v>973.72379999999987</v>
      </c>
      <c r="G777">
        <f t="shared" si="25"/>
        <v>1344.6662000000001</v>
      </c>
      <c r="H777">
        <v>9</v>
      </c>
      <c r="I777" s="17">
        <v>45287</v>
      </c>
      <c r="J777" s="17">
        <v>45292</v>
      </c>
      <c r="K777" t="s">
        <v>15</v>
      </c>
      <c r="L777" t="s">
        <v>22</v>
      </c>
      <c r="M777">
        <v>644.30999999999995</v>
      </c>
      <c r="N777" t="s">
        <v>48</v>
      </c>
    </row>
    <row r="778" spans="1:14" ht="14.25" customHeight="1" x14ac:dyDescent="0.3">
      <c r="A778" t="s">
        <v>9209</v>
      </c>
      <c r="B778" t="s">
        <v>41</v>
      </c>
      <c r="C778" t="s">
        <v>36</v>
      </c>
      <c r="D778">
        <v>2322.0100000000002</v>
      </c>
      <c r="E778">
        <v>0.46</v>
      </c>
      <c r="F778">
        <f t="shared" si="24"/>
        <v>1068.1246000000001</v>
      </c>
      <c r="G778">
        <f t="shared" si="25"/>
        <v>1253.8854000000001</v>
      </c>
      <c r="H778">
        <v>9</v>
      </c>
      <c r="I778" s="17">
        <v>44961</v>
      </c>
      <c r="J778" s="17">
        <v>44965</v>
      </c>
      <c r="K778" t="s">
        <v>21</v>
      </c>
      <c r="L778" t="s">
        <v>16</v>
      </c>
      <c r="M778">
        <v>323.36</v>
      </c>
      <c r="N778" t="s">
        <v>34</v>
      </c>
    </row>
    <row r="779" spans="1:14" ht="14.25" customHeight="1" x14ac:dyDescent="0.3">
      <c r="A779" t="s">
        <v>1584</v>
      </c>
      <c r="B779" t="s">
        <v>25</v>
      </c>
      <c r="C779" t="s">
        <v>20</v>
      </c>
      <c r="D779">
        <v>2325.2199999999998</v>
      </c>
      <c r="E779">
        <v>0.04</v>
      </c>
      <c r="F779">
        <f t="shared" si="24"/>
        <v>93.008799999999994</v>
      </c>
      <c r="G779">
        <f t="shared" si="25"/>
        <v>2232.2111999999997</v>
      </c>
      <c r="H779">
        <v>9</v>
      </c>
      <c r="I779" s="17">
        <v>45169</v>
      </c>
      <c r="J779" s="17">
        <v>45175</v>
      </c>
      <c r="K779" t="s">
        <v>31</v>
      </c>
      <c r="L779" t="s">
        <v>22</v>
      </c>
      <c r="M779">
        <v>182.54</v>
      </c>
      <c r="N779" t="s">
        <v>28</v>
      </c>
    </row>
    <row r="780" spans="1:14" ht="14.25" customHeight="1" x14ac:dyDescent="0.3">
      <c r="A780" t="s">
        <v>9218</v>
      </c>
      <c r="B780" t="s">
        <v>13</v>
      </c>
      <c r="C780" t="s">
        <v>20</v>
      </c>
      <c r="D780">
        <v>2328.5500000000002</v>
      </c>
      <c r="E780">
        <v>0.37</v>
      </c>
      <c r="F780">
        <f t="shared" si="24"/>
        <v>861.56350000000009</v>
      </c>
      <c r="G780">
        <f t="shared" si="25"/>
        <v>1466.9865</v>
      </c>
      <c r="H780">
        <v>9</v>
      </c>
      <c r="I780" s="17">
        <v>45383</v>
      </c>
      <c r="J780" s="17">
        <v>45385</v>
      </c>
      <c r="K780" t="s">
        <v>31</v>
      </c>
      <c r="L780" t="s">
        <v>22</v>
      </c>
      <c r="M780">
        <v>437.73</v>
      </c>
      <c r="N780" t="s">
        <v>17</v>
      </c>
    </row>
    <row r="781" spans="1:14" ht="14.25" customHeight="1" x14ac:dyDescent="0.3">
      <c r="A781" t="s">
        <v>4913</v>
      </c>
      <c r="B781" t="s">
        <v>25</v>
      </c>
      <c r="C781" t="s">
        <v>36</v>
      </c>
      <c r="D781">
        <v>2330.02</v>
      </c>
      <c r="E781">
        <v>0.5</v>
      </c>
      <c r="F781">
        <f t="shared" si="24"/>
        <v>1165.01</v>
      </c>
      <c r="G781">
        <f t="shared" si="25"/>
        <v>1165.01</v>
      </c>
      <c r="H781">
        <v>9</v>
      </c>
      <c r="I781" s="17">
        <v>45352</v>
      </c>
      <c r="J781" s="17">
        <v>45354</v>
      </c>
      <c r="K781" t="s">
        <v>21</v>
      </c>
      <c r="L781" t="s">
        <v>22</v>
      </c>
      <c r="M781">
        <v>525.37</v>
      </c>
      <c r="N781" t="s">
        <v>34</v>
      </c>
    </row>
    <row r="782" spans="1:14" ht="14.25" customHeight="1" x14ac:dyDescent="0.3">
      <c r="A782" t="s">
        <v>2065</v>
      </c>
      <c r="B782" t="s">
        <v>13</v>
      </c>
      <c r="C782" t="s">
        <v>26</v>
      </c>
      <c r="D782">
        <v>2337.42</v>
      </c>
      <c r="E782">
        <v>0.35</v>
      </c>
      <c r="F782">
        <f t="shared" si="24"/>
        <v>818.09699999999998</v>
      </c>
      <c r="G782">
        <f t="shared" si="25"/>
        <v>1519.3230000000001</v>
      </c>
      <c r="H782">
        <v>9</v>
      </c>
      <c r="I782" s="17">
        <v>45297</v>
      </c>
      <c r="J782" s="17">
        <v>45302</v>
      </c>
      <c r="K782" t="s">
        <v>31</v>
      </c>
      <c r="L782" t="s">
        <v>27</v>
      </c>
      <c r="M782">
        <v>415.11</v>
      </c>
      <c r="N782" t="s">
        <v>39</v>
      </c>
    </row>
    <row r="783" spans="1:14" ht="14.25" customHeight="1" x14ac:dyDescent="0.3">
      <c r="A783" t="s">
        <v>5733</v>
      </c>
      <c r="B783" t="s">
        <v>19</v>
      </c>
      <c r="C783" t="s">
        <v>33</v>
      </c>
      <c r="D783">
        <v>2337.9299999999998</v>
      </c>
      <c r="E783">
        <v>0.14000000000000001</v>
      </c>
      <c r="F783">
        <f t="shared" si="24"/>
        <v>327.31020000000001</v>
      </c>
      <c r="G783">
        <f t="shared" si="25"/>
        <v>2010.6197999999999</v>
      </c>
      <c r="H783">
        <v>9</v>
      </c>
      <c r="I783" s="17">
        <v>45140</v>
      </c>
      <c r="J783" s="17">
        <v>45146</v>
      </c>
      <c r="K783" t="s">
        <v>31</v>
      </c>
      <c r="L783" t="s">
        <v>22</v>
      </c>
      <c r="M783">
        <v>689.39</v>
      </c>
      <c r="N783" t="s">
        <v>48</v>
      </c>
    </row>
    <row r="784" spans="1:14" ht="14.25" customHeight="1" x14ac:dyDescent="0.3">
      <c r="A784" t="s">
        <v>10857</v>
      </c>
      <c r="B784" t="s">
        <v>19</v>
      </c>
      <c r="C784" t="s">
        <v>33</v>
      </c>
      <c r="D784">
        <v>2339.85</v>
      </c>
      <c r="E784">
        <v>0.4</v>
      </c>
      <c r="F784">
        <f t="shared" si="24"/>
        <v>935.94</v>
      </c>
      <c r="G784">
        <f t="shared" si="25"/>
        <v>1403.9099999999999</v>
      </c>
      <c r="H784">
        <v>9</v>
      </c>
      <c r="I784" s="17">
        <v>45607</v>
      </c>
      <c r="J784" s="17">
        <v>45609</v>
      </c>
      <c r="K784" t="s">
        <v>15</v>
      </c>
      <c r="L784" t="s">
        <v>16</v>
      </c>
      <c r="M784">
        <v>465.61</v>
      </c>
      <c r="N784" t="s">
        <v>39</v>
      </c>
    </row>
    <row r="785" spans="1:14" ht="14.25" customHeight="1" x14ac:dyDescent="0.3">
      <c r="A785" t="s">
        <v>10981</v>
      </c>
      <c r="B785" t="s">
        <v>25</v>
      </c>
      <c r="C785" t="s">
        <v>20</v>
      </c>
      <c r="D785">
        <v>2340.5100000000002</v>
      </c>
      <c r="E785">
        <v>0.48</v>
      </c>
      <c r="F785">
        <f t="shared" si="24"/>
        <v>1123.4448</v>
      </c>
      <c r="G785">
        <f t="shared" si="25"/>
        <v>1217.0652000000002</v>
      </c>
      <c r="H785">
        <v>9</v>
      </c>
      <c r="I785" s="17">
        <v>45444</v>
      </c>
      <c r="J785" s="17">
        <v>45451</v>
      </c>
      <c r="K785" t="s">
        <v>31</v>
      </c>
      <c r="L785" t="s">
        <v>22</v>
      </c>
      <c r="M785">
        <v>158.44</v>
      </c>
      <c r="N785" t="s">
        <v>17</v>
      </c>
    </row>
    <row r="786" spans="1:14" ht="14.25" customHeight="1" x14ac:dyDescent="0.3">
      <c r="A786" t="s">
        <v>9778</v>
      </c>
      <c r="B786" t="s">
        <v>13</v>
      </c>
      <c r="C786" t="s">
        <v>14</v>
      </c>
      <c r="D786">
        <v>2341.8200000000002</v>
      </c>
      <c r="E786">
        <v>0.28000000000000003</v>
      </c>
      <c r="F786">
        <f t="shared" si="24"/>
        <v>655.70960000000014</v>
      </c>
      <c r="G786">
        <f t="shared" si="25"/>
        <v>1686.1104</v>
      </c>
      <c r="H786">
        <v>9</v>
      </c>
      <c r="I786" s="17">
        <v>44971</v>
      </c>
      <c r="J786" s="17">
        <v>44977</v>
      </c>
      <c r="K786" t="s">
        <v>21</v>
      </c>
      <c r="L786" t="s">
        <v>16</v>
      </c>
      <c r="M786">
        <v>385.24</v>
      </c>
      <c r="N786" t="s">
        <v>34</v>
      </c>
    </row>
    <row r="787" spans="1:14" ht="14.25" customHeight="1" x14ac:dyDescent="0.3">
      <c r="A787" t="s">
        <v>4719</v>
      </c>
      <c r="B787" t="s">
        <v>13</v>
      </c>
      <c r="C787" t="s">
        <v>26</v>
      </c>
      <c r="D787">
        <v>2345.5700000000002</v>
      </c>
      <c r="E787">
        <v>0.03</v>
      </c>
      <c r="F787">
        <f t="shared" si="24"/>
        <v>70.367100000000008</v>
      </c>
      <c r="G787">
        <f t="shared" si="25"/>
        <v>2275.2029000000002</v>
      </c>
      <c r="H787">
        <v>9</v>
      </c>
      <c r="I787" s="17">
        <v>45052</v>
      </c>
      <c r="J787" s="17">
        <v>45059</v>
      </c>
      <c r="K787" t="s">
        <v>21</v>
      </c>
      <c r="L787" t="s">
        <v>22</v>
      </c>
      <c r="M787">
        <v>627.15</v>
      </c>
      <c r="N787" t="s">
        <v>34</v>
      </c>
    </row>
    <row r="788" spans="1:14" ht="14.25" customHeight="1" x14ac:dyDescent="0.3">
      <c r="A788" t="s">
        <v>8707</v>
      </c>
      <c r="B788" t="s">
        <v>13</v>
      </c>
      <c r="C788" t="s">
        <v>20</v>
      </c>
      <c r="D788">
        <v>2353.09</v>
      </c>
      <c r="E788">
        <v>0.21</v>
      </c>
      <c r="F788">
        <f t="shared" si="24"/>
        <v>494.14890000000003</v>
      </c>
      <c r="G788">
        <f t="shared" si="25"/>
        <v>1858.9411</v>
      </c>
      <c r="H788">
        <v>9</v>
      </c>
      <c r="I788" s="17">
        <v>44964</v>
      </c>
      <c r="J788" s="17">
        <v>44971</v>
      </c>
      <c r="K788" t="s">
        <v>21</v>
      </c>
      <c r="L788" t="s">
        <v>22</v>
      </c>
      <c r="M788">
        <v>420.55</v>
      </c>
      <c r="N788" t="s">
        <v>23</v>
      </c>
    </row>
    <row r="789" spans="1:14" ht="14.25" customHeight="1" x14ac:dyDescent="0.3">
      <c r="A789" t="s">
        <v>13672</v>
      </c>
      <c r="B789" t="s">
        <v>41</v>
      </c>
      <c r="C789" t="s">
        <v>14</v>
      </c>
      <c r="D789">
        <v>2353.8000000000002</v>
      </c>
      <c r="E789">
        <v>0.37</v>
      </c>
      <c r="F789">
        <f t="shared" si="24"/>
        <v>870.90600000000006</v>
      </c>
      <c r="G789">
        <f t="shared" si="25"/>
        <v>1482.8940000000002</v>
      </c>
      <c r="H789">
        <v>9</v>
      </c>
      <c r="I789" s="17">
        <v>45236</v>
      </c>
      <c r="J789" s="17">
        <v>45242</v>
      </c>
      <c r="K789" t="s">
        <v>15</v>
      </c>
      <c r="L789" t="s">
        <v>16</v>
      </c>
      <c r="M789">
        <v>450.94</v>
      </c>
      <c r="N789" t="s">
        <v>23</v>
      </c>
    </row>
    <row r="790" spans="1:14" ht="14.25" customHeight="1" x14ac:dyDescent="0.3">
      <c r="A790" t="s">
        <v>4743</v>
      </c>
      <c r="B790" t="s">
        <v>13</v>
      </c>
      <c r="C790" t="s">
        <v>36</v>
      </c>
      <c r="D790">
        <v>2356.02</v>
      </c>
      <c r="E790">
        <v>0.37</v>
      </c>
      <c r="F790">
        <f t="shared" si="24"/>
        <v>871.72739999999999</v>
      </c>
      <c r="G790">
        <f t="shared" si="25"/>
        <v>1484.2926</v>
      </c>
      <c r="H790">
        <v>9</v>
      </c>
      <c r="I790" s="17">
        <v>45330</v>
      </c>
      <c r="J790" s="17">
        <v>45337</v>
      </c>
      <c r="K790" t="s">
        <v>31</v>
      </c>
      <c r="L790" t="s">
        <v>27</v>
      </c>
      <c r="M790">
        <v>577.16</v>
      </c>
      <c r="N790" t="s">
        <v>34</v>
      </c>
    </row>
    <row r="791" spans="1:14" ht="14.25" customHeight="1" x14ac:dyDescent="0.3">
      <c r="A791" t="s">
        <v>11885</v>
      </c>
      <c r="B791" t="s">
        <v>25</v>
      </c>
      <c r="C791" t="s">
        <v>14</v>
      </c>
      <c r="D791">
        <v>2359.66</v>
      </c>
      <c r="E791">
        <v>0.37</v>
      </c>
      <c r="F791">
        <f t="shared" si="24"/>
        <v>873.07419999999991</v>
      </c>
      <c r="G791">
        <f t="shared" si="25"/>
        <v>1486.5857999999998</v>
      </c>
      <c r="H791">
        <v>9</v>
      </c>
      <c r="I791" s="17">
        <v>45339</v>
      </c>
      <c r="J791" s="17">
        <v>45342</v>
      </c>
      <c r="K791" t="s">
        <v>15</v>
      </c>
      <c r="L791" t="s">
        <v>22</v>
      </c>
      <c r="M791">
        <v>202.43</v>
      </c>
      <c r="N791" t="s">
        <v>17</v>
      </c>
    </row>
    <row r="792" spans="1:14" ht="14.25" customHeight="1" x14ac:dyDescent="0.3">
      <c r="A792" t="s">
        <v>13677</v>
      </c>
      <c r="B792" t="s">
        <v>13</v>
      </c>
      <c r="C792" t="s">
        <v>36</v>
      </c>
      <c r="D792">
        <v>2362.9899999999998</v>
      </c>
      <c r="E792">
        <v>0.49</v>
      </c>
      <c r="F792">
        <f t="shared" si="24"/>
        <v>1157.8651</v>
      </c>
      <c r="G792">
        <f t="shared" si="25"/>
        <v>1205.1248999999998</v>
      </c>
      <c r="H792">
        <v>9</v>
      </c>
      <c r="I792" s="17">
        <v>44970</v>
      </c>
      <c r="J792" s="17">
        <v>44974</v>
      </c>
      <c r="K792" t="s">
        <v>31</v>
      </c>
      <c r="L792" t="s">
        <v>22</v>
      </c>
      <c r="M792">
        <v>417.77</v>
      </c>
      <c r="N792" t="s">
        <v>48</v>
      </c>
    </row>
    <row r="793" spans="1:14" ht="14.25" customHeight="1" x14ac:dyDescent="0.3">
      <c r="A793" t="s">
        <v>3471</v>
      </c>
      <c r="B793" t="s">
        <v>13</v>
      </c>
      <c r="C793" t="s">
        <v>36</v>
      </c>
      <c r="D793">
        <v>2368.46</v>
      </c>
      <c r="E793">
        <v>0.3</v>
      </c>
      <c r="F793">
        <f t="shared" si="24"/>
        <v>710.53800000000001</v>
      </c>
      <c r="G793">
        <f t="shared" si="25"/>
        <v>1657.922</v>
      </c>
      <c r="H793">
        <v>9</v>
      </c>
      <c r="I793" s="17">
        <v>45162</v>
      </c>
      <c r="J793" s="17">
        <v>45165</v>
      </c>
      <c r="K793" t="s">
        <v>21</v>
      </c>
      <c r="L793" t="s">
        <v>22</v>
      </c>
      <c r="M793">
        <v>140.65</v>
      </c>
      <c r="N793" t="s">
        <v>39</v>
      </c>
    </row>
    <row r="794" spans="1:14" ht="14.25" customHeight="1" x14ac:dyDescent="0.3">
      <c r="A794" t="s">
        <v>5466</v>
      </c>
      <c r="B794" t="s">
        <v>25</v>
      </c>
      <c r="C794" t="s">
        <v>20</v>
      </c>
      <c r="D794">
        <v>2373.96</v>
      </c>
      <c r="E794">
        <v>7.0000000000000007E-2</v>
      </c>
      <c r="F794">
        <f t="shared" si="24"/>
        <v>166.17720000000003</v>
      </c>
      <c r="G794">
        <f t="shared" si="25"/>
        <v>2207.7828</v>
      </c>
      <c r="H794">
        <v>9</v>
      </c>
      <c r="I794" s="17">
        <v>45331</v>
      </c>
      <c r="J794" s="17">
        <v>45337</v>
      </c>
      <c r="K794" t="s">
        <v>15</v>
      </c>
      <c r="L794" t="s">
        <v>22</v>
      </c>
      <c r="M794">
        <v>194.99</v>
      </c>
      <c r="N794" t="s">
        <v>23</v>
      </c>
    </row>
    <row r="795" spans="1:14" ht="14.25" customHeight="1" x14ac:dyDescent="0.3">
      <c r="A795" t="s">
        <v>6856</v>
      </c>
      <c r="B795" t="s">
        <v>13</v>
      </c>
      <c r="C795" t="s">
        <v>14</v>
      </c>
      <c r="D795">
        <v>2379.0100000000002</v>
      </c>
      <c r="E795">
        <v>0.04</v>
      </c>
      <c r="F795">
        <f t="shared" si="24"/>
        <v>95.16040000000001</v>
      </c>
      <c r="G795">
        <f t="shared" si="25"/>
        <v>2283.8496</v>
      </c>
      <c r="H795">
        <v>9</v>
      </c>
      <c r="I795" s="17">
        <v>45617</v>
      </c>
      <c r="J795" s="17">
        <v>45622</v>
      </c>
      <c r="K795" t="s">
        <v>15</v>
      </c>
      <c r="L795" t="s">
        <v>27</v>
      </c>
      <c r="M795">
        <v>136.19</v>
      </c>
      <c r="N795" t="s">
        <v>28</v>
      </c>
    </row>
    <row r="796" spans="1:14" ht="14.25" customHeight="1" x14ac:dyDescent="0.3">
      <c r="A796" t="s">
        <v>10552</v>
      </c>
      <c r="B796" t="s">
        <v>19</v>
      </c>
      <c r="C796" t="s">
        <v>20</v>
      </c>
      <c r="D796">
        <v>2379.79</v>
      </c>
      <c r="E796">
        <v>0.22</v>
      </c>
      <c r="F796">
        <f t="shared" si="24"/>
        <v>523.55380000000002</v>
      </c>
      <c r="G796">
        <f t="shared" si="25"/>
        <v>1856.2361999999998</v>
      </c>
      <c r="H796">
        <v>9</v>
      </c>
      <c r="I796" s="17">
        <v>44975</v>
      </c>
      <c r="J796" s="17">
        <v>44979</v>
      </c>
      <c r="K796" t="s">
        <v>31</v>
      </c>
      <c r="L796" t="s">
        <v>22</v>
      </c>
      <c r="M796">
        <v>342</v>
      </c>
      <c r="N796" t="s">
        <v>39</v>
      </c>
    </row>
    <row r="797" spans="1:14" ht="14.25" customHeight="1" x14ac:dyDescent="0.3">
      <c r="A797" t="s">
        <v>6155</v>
      </c>
      <c r="B797" t="s">
        <v>41</v>
      </c>
      <c r="C797" t="s">
        <v>33</v>
      </c>
      <c r="D797">
        <v>2380.54</v>
      </c>
      <c r="E797">
        <v>0.35</v>
      </c>
      <c r="F797">
        <f t="shared" si="24"/>
        <v>833.18899999999996</v>
      </c>
      <c r="G797">
        <f t="shared" si="25"/>
        <v>1547.3510000000001</v>
      </c>
      <c r="H797">
        <v>9</v>
      </c>
      <c r="I797" s="17">
        <v>45452</v>
      </c>
      <c r="J797" s="17">
        <v>45453</v>
      </c>
      <c r="K797" t="s">
        <v>15</v>
      </c>
      <c r="L797" t="s">
        <v>16</v>
      </c>
      <c r="M797">
        <v>629.88</v>
      </c>
      <c r="N797" t="s">
        <v>48</v>
      </c>
    </row>
    <row r="798" spans="1:14" ht="14.25" customHeight="1" x14ac:dyDescent="0.3">
      <c r="A798" t="s">
        <v>14797</v>
      </c>
      <c r="B798" t="s">
        <v>41</v>
      </c>
      <c r="C798" t="s">
        <v>26</v>
      </c>
      <c r="D798">
        <v>2383.16</v>
      </c>
      <c r="E798">
        <v>0.11</v>
      </c>
      <c r="F798">
        <f t="shared" si="24"/>
        <v>262.14760000000001</v>
      </c>
      <c r="G798">
        <f t="shared" si="25"/>
        <v>2121.0123999999996</v>
      </c>
      <c r="H798">
        <v>9</v>
      </c>
      <c r="I798" s="17">
        <v>45634</v>
      </c>
      <c r="J798" s="17">
        <v>45640</v>
      </c>
      <c r="K798" t="s">
        <v>21</v>
      </c>
      <c r="L798" t="s">
        <v>16</v>
      </c>
      <c r="M798">
        <v>204.62</v>
      </c>
      <c r="N798" t="s">
        <v>48</v>
      </c>
    </row>
    <row r="799" spans="1:14" ht="14.25" customHeight="1" x14ac:dyDescent="0.3">
      <c r="A799" t="s">
        <v>428</v>
      </c>
      <c r="B799" t="s">
        <v>19</v>
      </c>
      <c r="C799" t="s">
        <v>36</v>
      </c>
      <c r="D799">
        <v>2386.5300000000002</v>
      </c>
      <c r="E799">
        <v>0.33</v>
      </c>
      <c r="F799">
        <f t="shared" si="24"/>
        <v>787.55490000000009</v>
      </c>
      <c r="G799">
        <f t="shared" si="25"/>
        <v>1598.9751000000001</v>
      </c>
      <c r="H799">
        <v>9</v>
      </c>
      <c r="I799" s="17">
        <v>45008</v>
      </c>
      <c r="J799" s="17">
        <v>45011</v>
      </c>
      <c r="K799" t="s">
        <v>21</v>
      </c>
      <c r="L799" t="s">
        <v>22</v>
      </c>
      <c r="M799">
        <v>547.59</v>
      </c>
      <c r="N799" t="s">
        <v>39</v>
      </c>
    </row>
    <row r="800" spans="1:14" ht="14.25" customHeight="1" x14ac:dyDescent="0.3">
      <c r="A800" t="s">
        <v>8569</v>
      </c>
      <c r="B800" t="s">
        <v>13</v>
      </c>
      <c r="C800" t="s">
        <v>26</v>
      </c>
      <c r="D800">
        <v>2389.06</v>
      </c>
      <c r="E800">
        <v>0.5</v>
      </c>
      <c r="F800">
        <f t="shared" si="24"/>
        <v>1194.53</v>
      </c>
      <c r="G800">
        <f t="shared" si="25"/>
        <v>1194.53</v>
      </c>
      <c r="H800">
        <v>9</v>
      </c>
      <c r="I800" s="17">
        <v>44977</v>
      </c>
      <c r="J800" s="17">
        <v>44978</v>
      </c>
      <c r="K800" t="s">
        <v>31</v>
      </c>
      <c r="L800" t="s">
        <v>27</v>
      </c>
      <c r="M800">
        <v>133.43</v>
      </c>
      <c r="N800" t="s">
        <v>48</v>
      </c>
    </row>
    <row r="801" spans="1:14" ht="14.25" customHeight="1" x14ac:dyDescent="0.3">
      <c r="A801" t="s">
        <v>15271</v>
      </c>
      <c r="B801" t="s">
        <v>25</v>
      </c>
      <c r="C801" t="s">
        <v>14</v>
      </c>
      <c r="D801">
        <v>2390.17</v>
      </c>
      <c r="E801">
        <v>0.38</v>
      </c>
      <c r="F801">
        <f t="shared" si="24"/>
        <v>908.26460000000009</v>
      </c>
      <c r="G801">
        <f t="shared" si="25"/>
        <v>1481.9054000000001</v>
      </c>
      <c r="H801">
        <v>9</v>
      </c>
      <c r="I801" s="17">
        <v>45004</v>
      </c>
      <c r="J801" s="17">
        <v>45009</v>
      </c>
      <c r="K801" t="s">
        <v>15</v>
      </c>
      <c r="L801" t="s">
        <v>22</v>
      </c>
      <c r="M801">
        <v>232.77</v>
      </c>
      <c r="N801" t="s">
        <v>17</v>
      </c>
    </row>
    <row r="802" spans="1:14" ht="14.25" customHeight="1" x14ac:dyDescent="0.3">
      <c r="A802" t="s">
        <v>12136</v>
      </c>
      <c r="B802" t="s">
        <v>41</v>
      </c>
      <c r="C802" t="s">
        <v>26</v>
      </c>
      <c r="D802">
        <v>2391.44</v>
      </c>
      <c r="E802">
        <v>0.26</v>
      </c>
      <c r="F802">
        <f t="shared" si="24"/>
        <v>621.77440000000001</v>
      </c>
      <c r="G802">
        <f t="shared" si="25"/>
        <v>1769.6656</v>
      </c>
      <c r="H802">
        <v>9</v>
      </c>
      <c r="I802" s="17">
        <v>45594</v>
      </c>
      <c r="J802" s="17">
        <v>45601</v>
      </c>
      <c r="K802" t="s">
        <v>21</v>
      </c>
      <c r="L802" t="s">
        <v>22</v>
      </c>
      <c r="M802">
        <v>551.59</v>
      </c>
      <c r="N802" t="s">
        <v>17</v>
      </c>
    </row>
    <row r="803" spans="1:14" ht="14.25" customHeight="1" x14ac:dyDescent="0.3">
      <c r="A803" t="s">
        <v>11241</v>
      </c>
      <c r="B803" t="s">
        <v>25</v>
      </c>
      <c r="C803" t="s">
        <v>36</v>
      </c>
      <c r="D803">
        <v>2392.79</v>
      </c>
      <c r="E803">
        <v>0.2</v>
      </c>
      <c r="F803">
        <f t="shared" si="24"/>
        <v>478.55799999999999</v>
      </c>
      <c r="G803">
        <f t="shared" si="25"/>
        <v>1914.232</v>
      </c>
      <c r="H803">
        <v>9</v>
      </c>
      <c r="I803" s="17">
        <v>45368</v>
      </c>
      <c r="J803" s="17">
        <v>45375</v>
      </c>
      <c r="K803" t="s">
        <v>15</v>
      </c>
      <c r="L803" t="s">
        <v>22</v>
      </c>
      <c r="M803">
        <v>530.38</v>
      </c>
      <c r="N803" t="s">
        <v>23</v>
      </c>
    </row>
    <row r="804" spans="1:14" ht="14.25" customHeight="1" x14ac:dyDescent="0.3">
      <c r="A804" t="s">
        <v>6340</v>
      </c>
      <c r="B804" t="s">
        <v>19</v>
      </c>
      <c r="C804" t="s">
        <v>36</v>
      </c>
      <c r="D804">
        <v>2392.86</v>
      </c>
      <c r="E804">
        <v>0.28000000000000003</v>
      </c>
      <c r="F804">
        <f t="shared" si="24"/>
        <v>670.00080000000014</v>
      </c>
      <c r="G804">
        <f t="shared" si="25"/>
        <v>1722.8591999999999</v>
      </c>
      <c r="H804">
        <v>9</v>
      </c>
      <c r="I804" s="17">
        <v>45006</v>
      </c>
      <c r="J804" s="17">
        <v>45007</v>
      </c>
      <c r="K804" t="s">
        <v>21</v>
      </c>
      <c r="L804" t="s">
        <v>27</v>
      </c>
      <c r="M804">
        <v>135.66</v>
      </c>
      <c r="N804" t="s">
        <v>17</v>
      </c>
    </row>
    <row r="805" spans="1:14" ht="14.25" customHeight="1" x14ac:dyDescent="0.3">
      <c r="A805" t="s">
        <v>8460</v>
      </c>
      <c r="B805" t="s">
        <v>13</v>
      </c>
      <c r="C805" t="s">
        <v>36</v>
      </c>
      <c r="D805">
        <v>2398.7199999999998</v>
      </c>
      <c r="E805">
        <v>0.47</v>
      </c>
      <c r="F805">
        <f t="shared" si="24"/>
        <v>1127.3983999999998</v>
      </c>
      <c r="G805">
        <f t="shared" si="25"/>
        <v>1271.3216</v>
      </c>
      <c r="H805">
        <v>9</v>
      </c>
      <c r="I805" s="17">
        <v>45604</v>
      </c>
      <c r="J805" s="17">
        <v>45609</v>
      </c>
      <c r="K805" t="s">
        <v>31</v>
      </c>
      <c r="L805" t="s">
        <v>22</v>
      </c>
      <c r="M805">
        <v>209.04</v>
      </c>
      <c r="N805" t="s">
        <v>39</v>
      </c>
    </row>
    <row r="806" spans="1:14" ht="14.25" customHeight="1" x14ac:dyDescent="0.3">
      <c r="A806" t="s">
        <v>15014</v>
      </c>
      <c r="B806" t="s">
        <v>13</v>
      </c>
      <c r="C806" t="s">
        <v>33</v>
      </c>
      <c r="D806">
        <v>2407.13</v>
      </c>
      <c r="E806">
        <v>0.2</v>
      </c>
      <c r="F806">
        <f t="shared" si="24"/>
        <v>481.42600000000004</v>
      </c>
      <c r="G806">
        <f t="shared" si="25"/>
        <v>1925.7040000000002</v>
      </c>
      <c r="H806">
        <v>9</v>
      </c>
      <c r="I806" s="17">
        <v>45181</v>
      </c>
      <c r="J806" s="17">
        <v>45187</v>
      </c>
      <c r="K806" t="s">
        <v>21</v>
      </c>
      <c r="L806" t="s">
        <v>22</v>
      </c>
      <c r="M806">
        <v>469.62</v>
      </c>
      <c r="N806" t="s">
        <v>39</v>
      </c>
    </row>
    <row r="807" spans="1:14" ht="14.25" customHeight="1" x14ac:dyDescent="0.3">
      <c r="A807" t="s">
        <v>4983</v>
      </c>
      <c r="B807" t="s">
        <v>19</v>
      </c>
      <c r="C807" t="s">
        <v>14</v>
      </c>
      <c r="D807">
        <v>2409.15</v>
      </c>
      <c r="E807">
        <v>0.16</v>
      </c>
      <c r="F807">
        <f t="shared" si="24"/>
        <v>385.464</v>
      </c>
      <c r="G807">
        <f t="shared" si="25"/>
        <v>2023.6860000000001</v>
      </c>
      <c r="H807">
        <v>9</v>
      </c>
      <c r="I807" s="17">
        <v>45476</v>
      </c>
      <c r="J807" s="17">
        <v>45482</v>
      </c>
      <c r="K807" t="s">
        <v>15</v>
      </c>
      <c r="L807" t="s">
        <v>22</v>
      </c>
      <c r="M807">
        <v>373.99</v>
      </c>
      <c r="N807" t="s">
        <v>48</v>
      </c>
    </row>
    <row r="808" spans="1:14" ht="14.25" customHeight="1" x14ac:dyDescent="0.3">
      <c r="A808" t="s">
        <v>2846</v>
      </c>
      <c r="B808" t="s">
        <v>19</v>
      </c>
      <c r="C808" t="s">
        <v>33</v>
      </c>
      <c r="D808">
        <v>2410.0100000000002</v>
      </c>
      <c r="E808">
        <v>0.1</v>
      </c>
      <c r="F808">
        <f t="shared" si="24"/>
        <v>241.00100000000003</v>
      </c>
      <c r="G808">
        <f t="shared" si="25"/>
        <v>2169.009</v>
      </c>
      <c r="H808">
        <v>9</v>
      </c>
      <c r="I808" s="17">
        <v>45503</v>
      </c>
      <c r="J808" s="17">
        <v>45510</v>
      </c>
      <c r="K808" t="s">
        <v>21</v>
      </c>
      <c r="L808" t="s">
        <v>16</v>
      </c>
      <c r="M808">
        <v>711.67</v>
      </c>
      <c r="N808" t="s">
        <v>48</v>
      </c>
    </row>
    <row r="809" spans="1:14" ht="14.25" customHeight="1" x14ac:dyDescent="0.3">
      <c r="A809" t="s">
        <v>3946</v>
      </c>
      <c r="B809" t="s">
        <v>25</v>
      </c>
      <c r="C809" t="s">
        <v>33</v>
      </c>
      <c r="D809">
        <v>2413.5</v>
      </c>
      <c r="E809">
        <v>0.01</v>
      </c>
      <c r="F809">
        <f t="shared" si="24"/>
        <v>24.135000000000002</v>
      </c>
      <c r="G809">
        <f t="shared" si="25"/>
        <v>2389.3649999999998</v>
      </c>
      <c r="H809">
        <v>9</v>
      </c>
      <c r="I809" s="17">
        <v>45027</v>
      </c>
      <c r="J809" s="17">
        <v>45034</v>
      </c>
      <c r="K809" t="s">
        <v>15</v>
      </c>
      <c r="L809" t="s">
        <v>16</v>
      </c>
      <c r="M809">
        <v>669.75</v>
      </c>
      <c r="N809" t="s">
        <v>17</v>
      </c>
    </row>
    <row r="810" spans="1:14" ht="14.25" customHeight="1" x14ac:dyDescent="0.3">
      <c r="A810" t="s">
        <v>9401</v>
      </c>
      <c r="B810" t="s">
        <v>19</v>
      </c>
      <c r="C810" t="s">
        <v>36</v>
      </c>
      <c r="D810">
        <v>2418.13</v>
      </c>
      <c r="E810">
        <v>0.15</v>
      </c>
      <c r="F810">
        <f t="shared" si="24"/>
        <v>362.71949999999998</v>
      </c>
      <c r="G810">
        <f t="shared" si="25"/>
        <v>2055.4105</v>
      </c>
      <c r="H810">
        <v>9</v>
      </c>
      <c r="I810" s="17">
        <v>45562</v>
      </c>
      <c r="J810" s="17">
        <v>45566</v>
      </c>
      <c r="K810" t="s">
        <v>21</v>
      </c>
      <c r="L810" t="s">
        <v>22</v>
      </c>
      <c r="M810">
        <v>596.19000000000005</v>
      </c>
      <c r="N810" t="s">
        <v>39</v>
      </c>
    </row>
    <row r="811" spans="1:14" ht="14.25" customHeight="1" x14ac:dyDescent="0.3">
      <c r="A811" t="s">
        <v>4539</v>
      </c>
      <c r="B811" t="s">
        <v>25</v>
      </c>
      <c r="C811" t="s">
        <v>26</v>
      </c>
      <c r="D811">
        <v>2419.9499999999998</v>
      </c>
      <c r="E811">
        <v>0.38</v>
      </c>
      <c r="F811">
        <f t="shared" si="24"/>
        <v>919.5809999999999</v>
      </c>
      <c r="G811">
        <f t="shared" si="25"/>
        <v>1500.3689999999999</v>
      </c>
      <c r="H811">
        <v>9</v>
      </c>
      <c r="I811" s="17">
        <v>45475</v>
      </c>
      <c r="J811" s="17">
        <v>45478</v>
      </c>
      <c r="K811" t="s">
        <v>31</v>
      </c>
      <c r="L811" t="s">
        <v>22</v>
      </c>
      <c r="M811">
        <v>223.07</v>
      </c>
      <c r="N811" t="s">
        <v>17</v>
      </c>
    </row>
    <row r="812" spans="1:14" ht="14.25" customHeight="1" x14ac:dyDescent="0.3">
      <c r="A812" t="s">
        <v>2032</v>
      </c>
      <c r="B812" t="s">
        <v>25</v>
      </c>
      <c r="C812" t="s">
        <v>20</v>
      </c>
      <c r="D812">
        <v>2422.75</v>
      </c>
      <c r="E812">
        <v>0.02</v>
      </c>
      <c r="F812">
        <f t="shared" si="24"/>
        <v>48.454999999999998</v>
      </c>
      <c r="G812">
        <f t="shared" si="25"/>
        <v>2374.2950000000001</v>
      </c>
      <c r="H812">
        <v>9</v>
      </c>
      <c r="I812" s="17">
        <v>45092</v>
      </c>
      <c r="J812" s="17">
        <v>45094</v>
      </c>
      <c r="K812" t="s">
        <v>21</v>
      </c>
      <c r="L812" t="s">
        <v>27</v>
      </c>
      <c r="M812">
        <v>620.4</v>
      </c>
      <c r="N812" t="s">
        <v>48</v>
      </c>
    </row>
    <row r="813" spans="1:14" ht="14.25" customHeight="1" x14ac:dyDescent="0.3">
      <c r="A813" t="s">
        <v>12067</v>
      </c>
      <c r="B813" t="s">
        <v>41</v>
      </c>
      <c r="C813" t="s">
        <v>20</v>
      </c>
      <c r="D813">
        <v>2423.81</v>
      </c>
      <c r="E813">
        <v>0.35</v>
      </c>
      <c r="F813">
        <f t="shared" si="24"/>
        <v>848.33349999999996</v>
      </c>
      <c r="G813">
        <f t="shared" si="25"/>
        <v>1575.4765</v>
      </c>
      <c r="H813">
        <v>9</v>
      </c>
      <c r="I813" s="17">
        <v>45247</v>
      </c>
      <c r="J813" s="17">
        <v>45254</v>
      </c>
      <c r="K813" t="s">
        <v>15</v>
      </c>
      <c r="L813" t="s">
        <v>16</v>
      </c>
      <c r="M813">
        <v>520.57000000000005</v>
      </c>
      <c r="N813" t="s">
        <v>23</v>
      </c>
    </row>
    <row r="814" spans="1:14" ht="14.25" customHeight="1" x14ac:dyDescent="0.3">
      <c r="A814" t="s">
        <v>3613</v>
      </c>
      <c r="B814" t="s">
        <v>13</v>
      </c>
      <c r="C814" t="s">
        <v>26</v>
      </c>
      <c r="D814">
        <v>2425.14</v>
      </c>
      <c r="E814">
        <v>0.17</v>
      </c>
      <c r="F814">
        <f t="shared" si="24"/>
        <v>412.27379999999999</v>
      </c>
      <c r="G814">
        <f t="shared" si="25"/>
        <v>2012.8661999999999</v>
      </c>
      <c r="H814">
        <v>9</v>
      </c>
      <c r="I814" s="17">
        <v>45629</v>
      </c>
      <c r="J814" s="17">
        <v>45636</v>
      </c>
      <c r="K814" t="s">
        <v>15</v>
      </c>
      <c r="L814" t="s">
        <v>22</v>
      </c>
      <c r="M814">
        <v>592.94000000000005</v>
      </c>
      <c r="N814" t="s">
        <v>17</v>
      </c>
    </row>
    <row r="815" spans="1:14" ht="14.25" customHeight="1" x14ac:dyDescent="0.3">
      <c r="A815" t="s">
        <v>6255</v>
      </c>
      <c r="B815" t="s">
        <v>41</v>
      </c>
      <c r="C815" t="s">
        <v>26</v>
      </c>
      <c r="D815">
        <v>2425.16</v>
      </c>
      <c r="E815">
        <v>0.39</v>
      </c>
      <c r="F815">
        <f t="shared" si="24"/>
        <v>945.81240000000003</v>
      </c>
      <c r="G815">
        <f t="shared" si="25"/>
        <v>1479.3475999999998</v>
      </c>
      <c r="H815">
        <v>9</v>
      </c>
      <c r="I815" s="17">
        <v>45551</v>
      </c>
      <c r="J815" s="17">
        <v>45552</v>
      </c>
      <c r="K815" t="s">
        <v>31</v>
      </c>
      <c r="L815" t="s">
        <v>22</v>
      </c>
      <c r="M815">
        <v>434.12</v>
      </c>
      <c r="N815" t="s">
        <v>17</v>
      </c>
    </row>
    <row r="816" spans="1:14" ht="14.25" customHeight="1" x14ac:dyDescent="0.3">
      <c r="A816" t="s">
        <v>3902</v>
      </c>
      <c r="B816" t="s">
        <v>41</v>
      </c>
      <c r="C816" t="s">
        <v>36</v>
      </c>
      <c r="D816">
        <v>2425.6</v>
      </c>
      <c r="E816">
        <v>0.31</v>
      </c>
      <c r="F816">
        <f t="shared" si="24"/>
        <v>751.93599999999992</v>
      </c>
      <c r="G816">
        <f t="shared" si="25"/>
        <v>1673.664</v>
      </c>
      <c r="H816">
        <v>9</v>
      </c>
      <c r="I816" s="17">
        <v>45436</v>
      </c>
      <c r="J816" s="17">
        <v>45439</v>
      </c>
      <c r="K816" t="s">
        <v>15</v>
      </c>
      <c r="L816" t="s">
        <v>27</v>
      </c>
      <c r="M816">
        <v>195.95</v>
      </c>
      <c r="N816" t="s">
        <v>17</v>
      </c>
    </row>
    <row r="817" spans="1:14" ht="14.25" customHeight="1" x14ac:dyDescent="0.3">
      <c r="A817" t="s">
        <v>1388</v>
      </c>
      <c r="B817" t="s">
        <v>19</v>
      </c>
      <c r="C817" t="s">
        <v>26</v>
      </c>
      <c r="D817">
        <v>2428.5700000000002</v>
      </c>
      <c r="E817">
        <v>0.47</v>
      </c>
      <c r="F817">
        <f t="shared" si="24"/>
        <v>1141.4278999999999</v>
      </c>
      <c r="G817">
        <f t="shared" si="25"/>
        <v>1287.1421000000003</v>
      </c>
      <c r="H817">
        <v>9</v>
      </c>
      <c r="I817" s="17">
        <v>45278</v>
      </c>
      <c r="J817" s="17">
        <v>45280</v>
      </c>
      <c r="K817" t="s">
        <v>15</v>
      </c>
      <c r="L817" t="s">
        <v>27</v>
      </c>
      <c r="M817">
        <v>534.48</v>
      </c>
      <c r="N817" t="s">
        <v>39</v>
      </c>
    </row>
    <row r="818" spans="1:14" ht="14.25" customHeight="1" x14ac:dyDescent="0.3">
      <c r="A818" t="s">
        <v>2429</v>
      </c>
      <c r="B818" t="s">
        <v>19</v>
      </c>
      <c r="C818" t="s">
        <v>36</v>
      </c>
      <c r="D818">
        <v>2432.86</v>
      </c>
      <c r="E818">
        <v>0.28999999999999998</v>
      </c>
      <c r="F818">
        <f t="shared" si="24"/>
        <v>705.52940000000001</v>
      </c>
      <c r="G818">
        <f t="shared" si="25"/>
        <v>1727.3306000000002</v>
      </c>
      <c r="H818">
        <v>9</v>
      </c>
      <c r="I818" s="17">
        <v>45531</v>
      </c>
      <c r="J818" s="17">
        <v>45538</v>
      </c>
      <c r="K818" t="s">
        <v>31</v>
      </c>
      <c r="L818" t="s">
        <v>22</v>
      </c>
      <c r="M818">
        <v>704.36</v>
      </c>
      <c r="N818" t="s">
        <v>48</v>
      </c>
    </row>
    <row r="819" spans="1:14" ht="14.25" customHeight="1" x14ac:dyDescent="0.3">
      <c r="A819" t="s">
        <v>13831</v>
      </c>
      <c r="B819" t="s">
        <v>41</v>
      </c>
      <c r="C819" t="s">
        <v>20</v>
      </c>
      <c r="D819">
        <v>2433.16</v>
      </c>
      <c r="E819">
        <v>0.23</v>
      </c>
      <c r="F819">
        <f t="shared" si="24"/>
        <v>559.6268</v>
      </c>
      <c r="G819">
        <f t="shared" si="25"/>
        <v>1873.5331999999999</v>
      </c>
      <c r="H819">
        <v>9</v>
      </c>
      <c r="I819" s="17">
        <v>44960</v>
      </c>
      <c r="J819" s="17">
        <v>44967</v>
      </c>
      <c r="K819" t="s">
        <v>15</v>
      </c>
      <c r="L819" t="s">
        <v>16</v>
      </c>
      <c r="M819">
        <v>514.79</v>
      </c>
      <c r="N819" t="s">
        <v>17</v>
      </c>
    </row>
    <row r="820" spans="1:14" ht="14.25" customHeight="1" x14ac:dyDescent="0.3">
      <c r="A820" t="s">
        <v>768</v>
      </c>
      <c r="B820" t="s">
        <v>13</v>
      </c>
      <c r="C820" t="s">
        <v>14</v>
      </c>
      <c r="D820">
        <v>2434.19</v>
      </c>
      <c r="E820">
        <v>0.13</v>
      </c>
      <c r="F820">
        <f t="shared" si="24"/>
        <v>316.44470000000001</v>
      </c>
      <c r="G820">
        <f t="shared" si="25"/>
        <v>2117.7453</v>
      </c>
      <c r="H820">
        <v>9</v>
      </c>
      <c r="I820" s="17">
        <v>45362</v>
      </c>
      <c r="J820" s="17">
        <v>45366</v>
      </c>
      <c r="K820" t="s">
        <v>21</v>
      </c>
      <c r="L820" t="s">
        <v>27</v>
      </c>
      <c r="M820">
        <v>124.02</v>
      </c>
      <c r="N820" t="s">
        <v>17</v>
      </c>
    </row>
    <row r="821" spans="1:14" ht="14.25" customHeight="1" x14ac:dyDescent="0.3">
      <c r="A821" t="s">
        <v>1749</v>
      </c>
      <c r="B821" t="s">
        <v>19</v>
      </c>
      <c r="C821" t="s">
        <v>33</v>
      </c>
      <c r="D821">
        <v>2435.65</v>
      </c>
      <c r="E821">
        <v>0.33</v>
      </c>
      <c r="F821">
        <f t="shared" si="24"/>
        <v>803.76450000000011</v>
      </c>
      <c r="G821">
        <f t="shared" si="25"/>
        <v>1631.8854999999999</v>
      </c>
      <c r="H821">
        <v>9</v>
      </c>
      <c r="I821" s="17">
        <v>45537</v>
      </c>
      <c r="J821" s="17">
        <v>45540</v>
      </c>
      <c r="K821" t="s">
        <v>31</v>
      </c>
      <c r="L821" t="s">
        <v>22</v>
      </c>
      <c r="M821">
        <v>136.99</v>
      </c>
      <c r="N821" t="s">
        <v>34</v>
      </c>
    </row>
    <row r="822" spans="1:14" ht="14.25" customHeight="1" x14ac:dyDescent="0.3">
      <c r="A822" t="s">
        <v>1275</v>
      </c>
      <c r="B822" t="s">
        <v>13</v>
      </c>
      <c r="C822" t="s">
        <v>20</v>
      </c>
      <c r="D822">
        <v>2440.2199999999998</v>
      </c>
      <c r="E822">
        <v>0.23</v>
      </c>
      <c r="F822">
        <f t="shared" si="24"/>
        <v>561.25059999999996</v>
      </c>
      <c r="G822">
        <f t="shared" si="25"/>
        <v>1878.9694</v>
      </c>
      <c r="H822">
        <v>9</v>
      </c>
      <c r="I822" s="17">
        <v>45185</v>
      </c>
      <c r="J822" s="17">
        <v>45187</v>
      </c>
      <c r="K822" t="s">
        <v>21</v>
      </c>
      <c r="L822" t="s">
        <v>22</v>
      </c>
      <c r="M822">
        <v>296.18</v>
      </c>
      <c r="N822" t="s">
        <v>28</v>
      </c>
    </row>
    <row r="823" spans="1:14" ht="14.25" customHeight="1" x14ac:dyDescent="0.3">
      <c r="A823" t="s">
        <v>6181</v>
      </c>
      <c r="B823" t="s">
        <v>19</v>
      </c>
      <c r="C823" t="s">
        <v>36</v>
      </c>
      <c r="D823">
        <v>2442.5100000000002</v>
      </c>
      <c r="E823">
        <v>0.44</v>
      </c>
      <c r="F823">
        <f t="shared" si="24"/>
        <v>1074.7044000000001</v>
      </c>
      <c r="G823">
        <f t="shared" si="25"/>
        <v>1367.8056000000001</v>
      </c>
      <c r="H823">
        <v>9</v>
      </c>
      <c r="I823" s="17">
        <v>45138</v>
      </c>
      <c r="J823" s="17">
        <v>45142</v>
      </c>
      <c r="K823" t="s">
        <v>15</v>
      </c>
      <c r="L823" t="s">
        <v>27</v>
      </c>
      <c r="M823">
        <v>417.61</v>
      </c>
      <c r="N823" t="s">
        <v>34</v>
      </c>
    </row>
    <row r="824" spans="1:14" ht="14.25" customHeight="1" x14ac:dyDescent="0.3">
      <c r="A824" t="s">
        <v>3741</v>
      </c>
      <c r="B824" t="s">
        <v>25</v>
      </c>
      <c r="C824" t="s">
        <v>20</v>
      </c>
      <c r="D824">
        <v>2443.96</v>
      </c>
      <c r="E824">
        <v>0.16</v>
      </c>
      <c r="F824">
        <f t="shared" si="24"/>
        <v>391.03360000000004</v>
      </c>
      <c r="G824">
        <f t="shared" si="25"/>
        <v>2052.9263999999998</v>
      </c>
      <c r="H824">
        <v>9</v>
      </c>
      <c r="I824" s="17">
        <v>45513</v>
      </c>
      <c r="J824" s="17">
        <v>45516</v>
      </c>
      <c r="K824" t="s">
        <v>31</v>
      </c>
      <c r="L824" t="s">
        <v>22</v>
      </c>
      <c r="M824">
        <v>466.96</v>
      </c>
      <c r="N824" t="s">
        <v>17</v>
      </c>
    </row>
    <row r="825" spans="1:14" ht="14.25" customHeight="1" x14ac:dyDescent="0.3">
      <c r="A825" t="s">
        <v>5622</v>
      </c>
      <c r="B825" t="s">
        <v>41</v>
      </c>
      <c r="C825" t="s">
        <v>14</v>
      </c>
      <c r="D825">
        <v>2446.23</v>
      </c>
      <c r="E825">
        <v>0.12</v>
      </c>
      <c r="F825">
        <f t="shared" si="24"/>
        <v>293.54759999999999</v>
      </c>
      <c r="G825">
        <f t="shared" si="25"/>
        <v>2152.6824000000001</v>
      </c>
      <c r="H825">
        <v>9</v>
      </c>
      <c r="I825" s="17">
        <v>45462</v>
      </c>
      <c r="J825" s="17">
        <v>45466</v>
      </c>
      <c r="K825" t="s">
        <v>31</v>
      </c>
      <c r="L825" t="s">
        <v>27</v>
      </c>
      <c r="M825">
        <v>619.32000000000005</v>
      </c>
      <c r="N825" t="s">
        <v>39</v>
      </c>
    </row>
    <row r="826" spans="1:14" ht="14.25" customHeight="1" x14ac:dyDescent="0.3">
      <c r="A826" t="s">
        <v>3117</v>
      </c>
      <c r="B826" t="s">
        <v>41</v>
      </c>
      <c r="C826" t="s">
        <v>36</v>
      </c>
      <c r="D826">
        <v>2447.92</v>
      </c>
      <c r="E826">
        <v>0.47</v>
      </c>
      <c r="F826">
        <f t="shared" si="24"/>
        <v>1150.5224000000001</v>
      </c>
      <c r="G826">
        <f t="shared" si="25"/>
        <v>1297.3976</v>
      </c>
      <c r="H826">
        <v>9</v>
      </c>
      <c r="I826" s="17">
        <v>45522</v>
      </c>
      <c r="J826" s="17">
        <v>45524</v>
      </c>
      <c r="K826" t="s">
        <v>31</v>
      </c>
      <c r="L826" t="s">
        <v>16</v>
      </c>
      <c r="M826">
        <v>685.49</v>
      </c>
      <c r="N826" t="s">
        <v>48</v>
      </c>
    </row>
    <row r="827" spans="1:14" ht="14.25" customHeight="1" x14ac:dyDescent="0.3">
      <c r="A827" t="s">
        <v>1014</v>
      </c>
      <c r="B827" t="s">
        <v>19</v>
      </c>
      <c r="C827" t="s">
        <v>20</v>
      </c>
      <c r="D827">
        <v>2449.37</v>
      </c>
      <c r="E827">
        <v>0.35</v>
      </c>
      <c r="F827">
        <f t="shared" si="24"/>
        <v>857.27949999999987</v>
      </c>
      <c r="G827">
        <f t="shared" si="25"/>
        <v>1592.0905</v>
      </c>
      <c r="H827">
        <v>9</v>
      </c>
      <c r="I827" s="17">
        <v>45648</v>
      </c>
      <c r="J827" s="17">
        <v>45652</v>
      </c>
      <c r="K827" t="s">
        <v>15</v>
      </c>
      <c r="L827" t="s">
        <v>16</v>
      </c>
      <c r="M827">
        <v>441.84</v>
      </c>
      <c r="N827" t="s">
        <v>48</v>
      </c>
    </row>
    <row r="828" spans="1:14" ht="14.25" customHeight="1" x14ac:dyDescent="0.3">
      <c r="A828" t="s">
        <v>5857</v>
      </c>
      <c r="B828" t="s">
        <v>13</v>
      </c>
      <c r="C828" t="s">
        <v>33</v>
      </c>
      <c r="D828">
        <v>2451.1799999999998</v>
      </c>
      <c r="E828">
        <v>0.02</v>
      </c>
      <c r="F828">
        <f t="shared" si="24"/>
        <v>49.023599999999995</v>
      </c>
      <c r="G828">
        <f t="shared" si="25"/>
        <v>2402.1563999999998</v>
      </c>
      <c r="H828">
        <v>9</v>
      </c>
      <c r="I828" s="17">
        <v>45422</v>
      </c>
      <c r="J828" s="17">
        <v>45426</v>
      </c>
      <c r="K828" t="s">
        <v>21</v>
      </c>
      <c r="L828" t="s">
        <v>22</v>
      </c>
      <c r="M828">
        <v>560.65</v>
      </c>
      <c r="N828" t="s">
        <v>23</v>
      </c>
    </row>
    <row r="829" spans="1:14" ht="14.25" customHeight="1" x14ac:dyDescent="0.3">
      <c r="A829" t="s">
        <v>13020</v>
      </c>
      <c r="B829" t="s">
        <v>25</v>
      </c>
      <c r="C829" t="s">
        <v>20</v>
      </c>
      <c r="D829">
        <v>2452.13</v>
      </c>
      <c r="E829">
        <v>7.0000000000000007E-2</v>
      </c>
      <c r="F829">
        <f t="shared" si="24"/>
        <v>171.64910000000003</v>
      </c>
      <c r="G829">
        <f t="shared" si="25"/>
        <v>2280.4809</v>
      </c>
      <c r="H829">
        <v>9</v>
      </c>
      <c r="I829" s="17">
        <v>45635</v>
      </c>
      <c r="J829" s="17">
        <v>45636</v>
      </c>
      <c r="K829" t="s">
        <v>21</v>
      </c>
      <c r="L829" t="s">
        <v>27</v>
      </c>
      <c r="M829">
        <v>380.02</v>
      </c>
      <c r="N829" t="s">
        <v>28</v>
      </c>
    </row>
    <row r="830" spans="1:14" ht="14.25" customHeight="1" x14ac:dyDescent="0.3">
      <c r="A830" t="s">
        <v>2540</v>
      </c>
      <c r="B830" t="s">
        <v>41</v>
      </c>
      <c r="C830" t="s">
        <v>33</v>
      </c>
      <c r="D830">
        <v>2455.9299999999998</v>
      </c>
      <c r="E830">
        <v>7.0000000000000007E-2</v>
      </c>
      <c r="F830">
        <f t="shared" si="24"/>
        <v>171.9151</v>
      </c>
      <c r="G830">
        <f t="shared" si="25"/>
        <v>2284.0148999999997</v>
      </c>
      <c r="H830">
        <v>9</v>
      </c>
      <c r="I830" s="17">
        <v>45068</v>
      </c>
      <c r="J830" s="17">
        <v>45075</v>
      </c>
      <c r="K830" t="s">
        <v>21</v>
      </c>
      <c r="L830" t="s">
        <v>27</v>
      </c>
      <c r="M830">
        <v>685.41</v>
      </c>
      <c r="N830" t="s">
        <v>39</v>
      </c>
    </row>
    <row r="831" spans="1:14" ht="14.25" customHeight="1" x14ac:dyDescent="0.3">
      <c r="A831" t="s">
        <v>3889</v>
      </c>
      <c r="B831" t="s">
        <v>41</v>
      </c>
      <c r="C831" t="s">
        <v>33</v>
      </c>
      <c r="D831">
        <v>2456.5</v>
      </c>
      <c r="E831">
        <v>0.27</v>
      </c>
      <c r="F831">
        <f t="shared" si="24"/>
        <v>663.255</v>
      </c>
      <c r="G831">
        <f t="shared" si="25"/>
        <v>1793.2449999999999</v>
      </c>
      <c r="H831">
        <v>9</v>
      </c>
      <c r="I831" s="17">
        <v>45351</v>
      </c>
      <c r="J831" s="17">
        <v>45354</v>
      </c>
      <c r="K831" t="s">
        <v>15</v>
      </c>
      <c r="L831" t="s">
        <v>22</v>
      </c>
      <c r="M831">
        <v>128.04</v>
      </c>
      <c r="N831" t="s">
        <v>39</v>
      </c>
    </row>
    <row r="832" spans="1:14" ht="14.25" customHeight="1" x14ac:dyDescent="0.3">
      <c r="A832" t="s">
        <v>10709</v>
      </c>
      <c r="B832" t="s">
        <v>13</v>
      </c>
      <c r="C832" t="s">
        <v>33</v>
      </c>
      <c r="D832">
        <v>2459.46</v>
      </c>
      <c r="E832">
        <v>0.03</v>
      </c>
      <c r="F832">
        <f t="shared" si="24"/>
        <v>73.783799999999999</v>
      </c>
      <c r="G832">
        <f t="shared" si="25"/>
        <v>2385.6761999999999</v>
      </c>
      <c r="H832">
        <v>9</v>
      </c>
      <c r="I832" s="17">
        <v>45140</v>
      </c>
      <c r="J832" s="17">
        <v>45144</v>
      </c>
      <c r="K832" t="s">
        <v>21</v>
      </c>
      <c r="L832" t="s">
        <v>22</v>
      </c>
      <c r="M832">
        <v>450.08</v>
      </c>
      <c r="N832" t="s">
        <v>34</v>
      </c>
    </row>
    <row r="833" spans="1:14" ht="14.25" customHeight="1" x14ac:dyDescent="0.3">
      <c r="A833" t="s">
        <v>10468</v>
      </c>
      <c r="B833" t="s">
        <v>19</v>
      </c>
      <c r="C833" t="s">
        <v>14</v>
      </c>
      <c r="D833">
        <v>2463.15</v>
      </c>
      <c r="E833">
        <v>0.04</v>
      </c>
      <c r="F833">
        <f t="shared" si="24"/>
        <v>98.52600000000001</v>
      </c>
      <c r="G833">
        <f t="shared" si="25"/>
        <v>2364.6240000000003</v>
      </c>
      <c r="H833">
        <v>9</v>
      </c>
      <c r="I833" s="17">
        <v>45607</v>
      </c>
      <c r="J833" s="17">
        <v>45611</v>
      </c>
      <c r="K833" t="s">
        <v>31</v>
      </c>
      <c r="L833" t="s">
        <v>16</v>
      </c>
      <c r="M833">
        <v>479.98</v>
      </c>
      <c r="N833" t="s">
        <v>23</v>
      </c>
    </row>
    <row r="834" spans="1:14" ht="14.25" customHeight="1" x14ac:dyDescent="0.3">
      <c r="A834" t="s">
        <v>5996</v>
      </c>
      <c r="B834" t="s">
        <v>19</v>
      </c>
      <c r="C834" t="s">
        <v>20</v>
      </c>
      <c r="D834">
        <v>2464.46</v>
      </c>
      <c r="E834">
        <v>0.37</v>
      </c>
      <c r="F834">
        <f t="shared" ref="F834:F897" si="26">D834*E834</f>
        <v>911.85019999999997</v>
      </c>
      <c r="G834">
        <f t="shared" ref="G834:G897" si="27">D834-F834</f>
        <v>1552.6098000000002</v>
      </c>
      <c r="H834">
        <v>9</v>
      </c>
      <c r="I834" s="17">
        <v>45595</v>
      </c>
      <c r="J834" s="17">
        <v>45598</v>
      </c>
      <c r="K834" t="s">
        <v>15</v>
      </c>
      <c r="L834" t="s">
        <v>27</v>
      </c>
      <c r="M834">
        <v>538.69000000000005</v>
      </c>
      <c r="N834" t="s">
        <v>34</v>
      </c>
    </row>
    <row r="835" spans="1:14" ht="14.25" customHeight="1" x14ac:dyDescent="0.3">
      <c r="A835" t="s">
        <v>14343</v>
      </c>
      <c r="B835" t="s">
        <v>41</v>
      </c>
      <c r="C835" t="s">
        <v>36</v>
      </c>
      <c r="D835">
        <v>2466.4299999999998</v>
      </c>
      <c r="E835">
        <v>0.23</v>
      </c>
      <c r="F835">
        <f t="shared" si="26"/>
        <v>567.27890000000002</v>
      </c>
      <c r="G835">
        <f t="shared" si="27"/>
        <v>1899.1510999999998</v>
      </c>
      <c r="H835">
        <v>9</v>
      </c>
      <c r="I835" s="17">
        <v>45611</v>
      </c>
      <c r="J835" s="17">
        <v>45618</v>
      </c>
      <c r="K835" t="s">
        <v>31</v>
      </c>
      <c r="L835" t="s">
        <v>16</v>
      </c>
      <c r="M835">
        <v>444.78</v>
      </c>
      <c r="N835" t="s">
        <v>23</v>
      </c>
    </row>
    <row r="836" spans="1:14" ht="14.25" customHeight="1" x14ac:dyDescent="0.3">
      <c r="A836" t="s">
        <v>7026</v>
      </c>
      <c r="B836" t="s">
        <v>13</v>
      </c>
      <c r="C836" t="s">
        <v>14</v>
      </c>
      <c r="D836">
        <v>2467.8000000000002</v>
      </c>
      <c r="E836">
        <v>0.28999999999999998</v>
      </c>
      <c r="F836">
        <f t="shared" si="26"/>
        <v>715.66200000000003</v>
      </c>
      <c r="G836">
        <f t="shared" si="27"/>
        <v>1752.1380000000001</v>
      </c>
      <c r="H836">
        <v>9</v>
      </c>
      <c r="I836" s="17">
        <v>45096</v>
      </c>
      <c r="J836" s="17">
        <v>45099</v>
      </c>
      <c r="K836" t="s">
        <v>15</v>
      </c>
      <c r="L836" t="s">
        <v>27</v>
      </c>
      <c r="M836">
        <v>476.92</v>
      </c>
      <c r="N836" t="s">
        <v>23</v>
      </c>
    </row>
    <row r="837" spans="1:14" ht="14.25" customHeight="1" x14ac:dyDescent="0.3">
      <c r="A837" t="s">
        <v>14989</v>
      </c>
      <c r="B837" t="s">
        <v>13</v>
      </c>
      <c r="C837" t="s">
        <v>20</v>
      </c>
      <c r="D837">
        <v>2470.02</v>
      </c>
      <c r="E837">
        <v>0.26</v>
      </c>
      <c r="F837">
        <f t="shared" si="26"/>
        <v>642.20519999999999</v>
      </c>
      <c r="G837">
        <f t="shared" si="27"/>
        <v>1827.8148000000001</v>
      </c>
      <c r="H837">
        <v>9</v>
      </c>
      <c r="I837" s="17">
        <v>45275</v>
      </c>
      <c r="J837" s="17">
        <v>45276</v>
      </c>
      <c r="K837" t="s">
        <v>21</v>
      </c>
      <c r="L837" t="s">
        <v>27</v>
      </c>
      <c r="M837">
        <v>216.43</v>
      </c>
      <c r="N837" t="s">
        <v>28</v>
      </c>
    </row>
    <row r="838" spans="1:14" ht="14.25" customHeight="1" x14ac:dyDescent="0.3">
      <c r="A838" t="s">
        <v>2367</v>
      </c>
      <c r="B838" t="s">
        <v>25</v>
      </c>
      <c r="C838" t="s">
        <v>20</v>
      </c>
      <c r="D838">
        <v>2471.86</v>
      </c>
      <c r="E838">
        <v>0.24</v>
      </c>
      <c r="F838">
        <f t="shared" si="26"/>
        <v>593.24639999999999</v>
      </c>
      <c r="G838">
        <f t="shared" si="27"/>
        <v>1878.6136000000001</v>
      </c>
      <c r="H838">
        <v>9</v>
      </c>
      <c r="I838" s="17">
        <v>45339</v>
      </c>
      <c r="J838" s="17">
        <v>45345</v>
      </c>
      <c r="K838" t="s">
        <v>31</v>
      </c>
      <c r="L838" t="s">
        <v>27</v>
      </c>
      <c r="M838">
        <v>581.91</v>
      </c>
      <c r="N838" t="s">
        <v>28</v>
      </c>
    </row>
    <row r="839" spans="1:14" ht="14.25" customHeight="1" x14ac:dyDescent="0.3">
      <c r="A839" t="s">
        <v>8262</v>
      </c>
      <c r="B839" t="s">
        <v>19</v>
      </c>
      <c r="C839" t="s">
        <v>14</v>
      </c>
      <c r="D839">
        <v>2472.52</v>
      </c>
      <c r="E839">
        <v>0.06</v>
      </c>
      <c r="F839">
        <f t="shared" si="26"/>
        <v>148.35120000000001</v>
      </c>
      <c r="G839">
        <f t="shared" si="27"/>
        <v>2324.1687999999999</v>
      </c>
      <c r="H839">
        <v>9</v>
      </c>
      <c r="I839" s="17">
        <v>45128</v>
      </c>
      <c r="J839" s="17">
        <v>45129</v>
      </c>
      <c r="K839" t="s">
        <v>21</v>
      </c>
      <c r="L839" t="s">
        <v>16</v>
      </c>
      <c r="M839">
        <v>213.14</v>
      </c>
      <c r="N839" t="s">
        <v>23</v>
      </c>
    </row>
    <row r="840" spans="1:14" ht="14.25" customHeight="1" x14ac:dyDescent="0.3">
      <c r="A840" t="s">
        <v>11982</v>
      </c>
      <c r="B840" t="s">
        <v>25</v>
      </c>
      <c r="C840" t="s">
        <v>14</v>
      </c>
      <c r="D840">
        <v>2477.13</v>
      </c>
      <c r="E840">
        <v>0.09</v>
      </c>
      <c r="F840">
        <f t="shared" si="26"/>
        <v>222.9417</v>
      </c>
      <c r="G840">
        <f t="shared" si="27"/>
        <v>2254.1883000000003</v>
      </c>
      <c r="H840">
        <v>9</v>
      </c>
      <c r="I840" s="17">
        <v>45210</v>
      </c>
      <c r="J840" s="17">
        <v>45214</v>
      </c>
      <c r="K840" t="s">
        <v>15</v>
      </c>
      <c r="L840" t="s">
        <v>27</v>
      </c>
      <c r="M840">
        <v>465.18</v>
      </c>
      <c r="N840" t="s">
        <v>48</v>
      </c>
    </row>
    <row r="841" spans="1:14" ht="14.25" customHeight="1" x14ac:dyDescent="0.3">
      <c r="A841" t="s">
        <v>3054</v>
      </c>
      <c r="B841" t="s">
        <v>41</v>
      </c>
      <c r="C841" t="s">
        <v>33</v>
      </c>
      <c r="D841">
        <v>2478.8000000000002</v>
      </c>
      <c r="E841">
        <v>0</v>
      </c>
      <c r="F841">
        <f t="shared" si="26"/>
        <v>0</v>
      </c>
      <c r="G841">
        <f t="shared" si="27"/>
        <v>2478.8000000000002</v>
      </c>
      <c r="H841">
        <v>9</v>
      </c>
      <c r="I841" s="17">
        <v>45139</v>
      </c>
      <c r="J841" s="17">
        <v>45143</v>
      </c>
      <c r="K841" t="s">
        <v>31</v>
      </c>
      <c r="L841" t="s">
        <v>22</v>
      </c>
      <c r="M841">
        <v>240.06</v>
      </c>
      <c r="N841" t="s">
        <v>48</v>
      </c>
    </row>
    <row r="842" spans="1:14" ht="14.25" customHeight="1" x14ac:dyDescent="0.3">
      <c r="A842" t="s">
        <v>10207</v>
      </c>
      <c r="B842" t="s">
        <v>19</v>
      </c>
      <c r="C842" t="s">
        <v>33</v>
      </c>
      <c r="D842">
        <v>2489.3000000000002</v>
      </c>
      <c r="E842">
        <v>0.37</v>
      </c>
      <c r="F842">
        <f t="shared" si="26"/>
        <v>921.04100000000005</v>
      </c>
      <c r="G842">
        <f t="shared" si="27"/>
        <v>1568.259</v>
      </c>
      <c r="H842">
        <v>9</v>
      </c>
      <c r="I842" s="17">
        <v>45230</v>
      </c>
      <c r="J842" s="17">
        <v>45237</v>
      </c>
      <c r="K842" t="s">
        <v>21</v>
      </c>
      <c r="L842" t="s">
        <v>16</v>
      </c>
      <c r="M842">
        <v>590.13</v>
      </c>
      <c r="N842" t="s">
        <v>48</v>
      </c>
    </row>
    <row r="843" spans="1:14" ht="14.25" customHeight="1" x14ac:dyDescent="0.3">
      <c r="A843" t="s">
        <v>7952</v>
      </c>
      <c r="B843" t="s">
        <v>19</v>
      </c>
      <c r="C843" t="s">
        <v>20</v>
      </c>
      <c r="D843">
        <v>2495.36</v>
      </c>
      <c r="E843">
        <v>0.02</v>
      </c>
      <c r="F843">
        <f t="shared" si="26"/>
        <v>49.907200000000003</v>
      </c>
      <c r="G843">
        <f t="shared" si="27"/>
        <v>2445.4528</v>
      </c>
      <c r="H843">
        <v>9</v>
      </c>
      <c r="I843" s="17">
        <v>45156</v>
      </c>
      <c r="J843" s="17">
        <v>45162</v>
      </c>
      <c r="K843" t="s">
        <v>21</v>
      </c>
      <c r="L843" t="s">
        <v>16</v>
      </c>
      <c r="M843">
        <v>278.83</v>
      </c>
      <c r="N843" t="s">
        <v>48</v>
      </c>
    </row>
    <row r="844" spans="1:14" ht="14.25" customHeight="1" x14ac:dyDescent="0.3">
      <c r="A844" t="s">
        <v>3794</v>
      </c>
      <c r="B844" t="s">
        <v>41</v>
      </c>
      <c r="C844" t="s">
        <v>33</v>
      </c>
      <c r="D844">
        <v>2497.7199999999998</v>
      </c>
      <c r="E844">
        <v>0.35</v>
      </c>
      <c r="F844">
        <f t="shared" si="26"/>
        <v>874.20199999999988</v>
      </c>
      <c r="G844">
        <f t="shared" si="27"/>
        <v>1623.518</v>
      </c>
      <c r="H844">
        <v>9</v>
      </c>
      <c r="I844" s="17">
        <v>45544</v>
      </c>
      <c r="J844" s="17">
        <v>45549</v>
      </c>
      <c r="K844" t="s">
        <v>31</v>
      </c>
      <c r="L844" t="s">
        <v>16</v>
      </c>
      <c r="M844">
        <v>402.41</v>
      </c>
      <c r="N844" t="s">
        <v>48</v>
      </c>
    </row>
    <row r="845" spans="1:14" ht="14.25" customHeight="1" x14ac:dyDescent="0.3">
      <c r="A845" t="s">
        <v>6580</v>
      </c>
      <c r="B845" t="s">
        <v>19</v>
      </c>
      <c r="C845" t="s">
        <v>26</v>
      </c>
      <c r="D845">
        <v>2499.21</v>
      </c>
      <c r="E845">
        <v>0.13</v>
      </c>
      <c r="F845">
        <f t="shared" si="26"/>
        <v>324.89730000000003</v>
      </c>
      <c r="G845">
        <f t="shared" si="27"/>
        <v>2174.3126999999999</v>
      </c>
      <c r="H845">
        <v>9</v>
      </c>
      <c r="I845" s="17">
        <v>45189</v>
      </c>
      <c r="J845" s="17">
        <v>45196</v>
      </c>
      <c r="K845" t="s">
        <v>21</v>
      </c>
      <c r="L845" t="s">
        <v>22</v>
      </c>
      <c r="M845">
        <v>547.79999999999995</v>
      </c>
      <c r="N845" t="s">
        <v>17</v>
      </c>
    </row>
    <row r="846" spans="1:14" ht="14.25" customHeight="1" x14ac:dyDescent="0.3">
      <c r="A846" t="s">
        <v>948</v>
      </c>
      <c r="B846" t="s">
        <v>41</v>
      </c>
      <c r="C846" t="s">
        <v>26</v>
      </c>
      <c r="D846">
        <v>2503.2600000000002</v>
      </c>
      <c r="E846">
        <v>0.39</v>
      </c>
      <c r="F846">
        <f t="shared" si="26"/>
        <v>976.27140000000009</v>
      </c>
      <c r="G846">
        <f t="shared" si="27"/>
        <v>1526.9886000000001</v>
      </c>
      <c r="H846">
        <v>9</v>
      </c>
      <c r="I846" s="17">
        <v>45222</v>
      </c>
      <c r="J846" s="17">
        <v>45228</v>
      </c>
      <c r="K846" t="s">
        <v>15</v>
      </c>
      <c r="L846" t="s">
        <v>16</v>
      </c>
      <c r="M846">
        <v>499.41</v>
      </c>
      <c r="N846" t="s">
        <v>39</v>
      </c>
    </row>
    <row r="847" spans="1:14" ht="14.25" customHeight="1" x14ac:dyDescent="0.3">
      <c r="A847" t="s">
        <v>11324</v>
      </c>
      <c r="B847" t="s">
        <v>25</v>
      </c>
      <c r="C847" t="s">
        <v>33</v>
      </c>
      <c r="D847">
        <v>2506.87</v>
      </c>
      <c r="E847">
        <v>0.36</v>
      </c>
      <c r="F847">
        <f t="shared" si="26"/>
        <v>902.47319999999991</v>
      </c>
      <c r="G847">
        <f t="shared" si="27"/>
        <v>1604.3968</v>
      </c>
      <c r="H847">
        <v>9</v>
      </c>
      <c r="I847" s="17">
        <v>45008</v>
      </c>
      <c r="J847" s="17">
        <v>45012</v>
      </c>
      <c r="K847" t="s">
        <v>21</v>
      </c>
      <c r="L847" t="s">
        <v>16</v>
      </c>
      <c r="M847">
        <v>157.71</v>
      </c>
      <c r="N847" t="s">
        <v>23</v>
      </c>
    </row>
    <row r="848" spans="1:14" ht="14.25" customHeight="1" x14ac:dyDescent="0.3">
      <c r="A848" t="s">
        <v>5107</v>
      </c>
      <c r="B848" t="s">
        <v>25</v>
      </c>
      <c r="C848" t="s">
        <v>33</v>
      </c>
      <c r="D848">
        <v>2507.36</v>
      </c>
      <c r="E848">
        <v>0.12</v>
      </c>
      <c r="F848">
        <f t="shared" si="26"/>
        <v>300.88319999999999</v>
      </c>
      <c r="G848">
        <f t="shared" si="27"/>
        <v>2206.4768000000004</v>
      </c>
      <c r="H848">
        <v>9</v>
      </c>
      <c r="I848" s="17">
        <v>45154</v>
      </c>
      <c r="J848" s="17">
        <v>45155</v>
      </c>
      <c r="K848" t="s">
        <v>15</v>
      </c>
      <c r="L848" t="s">
        <v>27</v>
      </c>
      <c r="M848">
        <v>652.92999999999995</v>
      </c>
      <c r="N848" t="s">
        <v>39</v>
      </c>
    </row>
    <row r="849" spans="1:14" ht="14.25" customHeight="1" x14ac:dyDescent="0.3">
      <c r="A849" t="s">
        <v>3508</v>
      </c>
      <c r="B849" t="s">
        <v>13</v>
      </c>
      <c r="C849" t="s">
        <v>33</v>
      </c>
      <c r="D849">
        <v>2507.4499999999998</v>
      </c>
      <c r="E849">
        <v>0.35</v>
      </c>
      <c r="F849">
        <f t="shared" si="26"/>
        <v>877.60749999999985</v>
      </c>
      <c r="G849">
        <f t="shared" si="27"/>
        <v>1629.8425</v>
      </c>
      <c r="H849">
        <v>9</v>
      </c>
      <c r="I849" s="17">
        <v>45254</v>
      </c>
      <c r="J849" s="17">
        <v>45255</v>
      </c>
      <c r="K849" t="s">
        <v>31</v>
      </c>
      <c r="L849" t="s">
        <v>16</v>
      </c>
      <c r="M849">
        <v>299.54000000000002</v>
      </c>
      <c r="N849" t="s">
        <v>39</v>
      </c>
    </row>
    <row r="850" spans="1:14" ht="14.25" customHeight="1" x14ac:dyDescent="0.3">
      <c r="A850" t="s">
        <v>8200</v>
      </c>
      <c r="B850" t="s">
        <v>41</v>
      </c>
      <c r="C850" t="s">
        <v>26</v>
      </c>
      <c r="D850">
        <v>2507.73</v>
      </c>
      <c r="E850">
        <v>0.15</v>
      </c>
      <c r="F850">
        <f t="shared" si="26"/>
        <v>376.15949999999998</v>
      </c>
      <c r="G850">
        <f t="shared" si="27"/>
        <v>2131.5704999999998</v>
      </c>
      <c r="H850">
        <v>9</v>
      </c>
      <c r="I850" s="17">
        <v>45257</v>
      </c>
      <c r="J850" s="17">
        <v>45262</v>
      </c>
      <c r="K850" t="s">
        <v>21</v>
      </c>
      <c r="L850" t="s">
        <v>22</v>
      </c>
      <c r="M850">
        <v>451.9</v>
      </c>
      <c r="N850" t="s">
        <v>39</v>
      </c>
    </row>
    <row r="851" spans="1:14" ht="14.25" customHeight="1" x14ac:dyDescent="0.3">
      <c r="A851" t="s">
        <v>5461</v>
      </c>
      <c r="B851" t="s">
        <v>19</v>
      </c>
      <c r="C851" t="s">
        <v>33</v>
      </c>
      <c r="D851">
        <v>2510.1</v>
      </c>
      <c r="E851">
        <v>0.24</v>
      </c>
      <c r="F851">
        <f t="shared" si="26"/>
        <v>602.42399999999998</v>
      </c>
      <c r="G851">
        <f t="shared" si="27"/>
        <v>1907.6759999999999</v>
      </c>
      <c r="H851">
        <v>9</v>
      </c>
      <c r="I851" s="17">
        <v>45457</v>
      </c>
      <c r="J851" s="17">
        <v>45459</v>
      </c>
      <c r="K851" t="s">
        <v>31</v>
      </c>
      <c r="L851" t="s">
        <v>22</v>
      </c>
      <c r="M851">
        <v>578.53</v>
      </c>
      <c r="N851" t="s">
        <v>17</v>
      </c>
    </row>
    <row r="852" spans="1:14" ht="14.25" customHeight="1" x14ac:dyDescent="0.3">
      <c r="A852" t="s">
        <v>10442</v>
      </c>
      <c r="B852" t="s">
        <v>13</v>
      </c>
      <c r="C852" t="s">
        <v>20</v>
      </c>
      <c r="D852">
        <v>2511.75</v>
      </c>
      <c r="E852">
        <v>0.05</v>
      </c>
      <c r="F852">
        <f t="shared" si="26"/>
        <v>125.58750000000001</v>
      </c>
      <c r="G852">
        <f t="shared" si="27"/>
        <v>2386.1624999999999</v>
      </c>
      <c r="H852">
        <v>9</v>
      </c>
      <c r="I852" s="17">
        <v>45365</v>
      </c>
      <c r="J852" s="17">
        <v>45370</v>
      </c>
      <c r="K852" t="s">
        <v>15</v>
      </c>
      <c r="L852" t="s">
        <v>16</v>
      </c>
      <c r="M852">
        <v>514.27</v>
      </c>
      <c r="N852" t="s">
        <v>17</v>
      </c>
    </row>
    <row r="853" spans="1:14" ht="14.25" customHeight="1" x14ac:dyDescent="0.3">
      <c r="A853" t="s">
        <v>7247</v>
      </c>
      <c r="B853" t="s">
        <v>41</v>
      </c>
      <c r="C853" t="s">
        <v>33</v>
      </c>
      <c r="D853">
        <v>2515.2600000000002</v>
      </c>
      <c r="E853">
        <v>0.12</v>
      </c>
      <c r="F853">
        <f t="shared" si="26"/>
        <v>301.83120000000002</v>
      </c>
      <c r="G853">
        <f t="shared" si="27"/>
        <v>2213.4288000000001</v>
      </c>
      <c r="H853">
        <v>9</v>
      </c>
      <c r="I853" s="17">
        <v>45618</v>
      </c>
      <c r="J853" s="17">
        <v>45619</v>
      </c>
      <c r="K853" t="s">
        <v>15</v>
      </c>
      <c r="L853" t="s">
        <v>27</v>
      </c>
      <c r="M853">
        <v>185.52</v>
      </c>
      <c r="N853" t="s">
        <v>23</v>
      </c>
    </row>
    <row r="854" spans="1:14" ht="14.25" customHeight="1" x14ac:dyDescent="0.3">
      <c r="A854" t="s">
        <v>7282</v>
      </c>
      <c r="B854" t="s">
        <v>13</v>
      </c>
      <c r="C854" t="s">
        <v>33</v>
      </c>
      <c r="D854">
        <v>2516.19</v>
      </c>
      <c r="E854">
        <v>0.26</v>
      </c>
      <c r="F854">
        <f t="shared" si="26"/>
        <v>654.20940000000007</v>
      </c>
      <c r="G854">
        <f t="shared" si="27"/>
        <v>1861.9805999999999</v>
      </c>
      <c r="H854">
        <v>9</v>
      </c>
      <c r="I854" s="17">
        <v>45029</v>
      </c>
      <c r="J854" s="17">
        <v>45033</v>
      </c>
      <c r="K854" t="s">
        <v>21</v>
      </c>
      <c r="L854" t="s">
        <v>22</v>
      </c>
      <c r="M854">
        <v>434.46</v>
      </c>
      <c r="N854" t="s">
        <v>48</v>
      </c>
    </row>
    <row r="855" spans="1:14" ht="14.25" customHeight="1" x14ac:dyDescent="0.3">
      <c r="A855" t="s">
        <v>14226</v>
      </c>
      <c r="B855" t="s">
        <v>25</v>
      </c>
      <c r="C855" t="s">
        <v>20</v>
      </c>
      <c r="D855">
        <v>2518.79</v>
      </c>
      <c r="E855">
        <v>0.39</v>
      </c>
      <c r="F855">
        <f t="shared" si="26"/>
        <v>982.32810000000006</v>
      </c>
      <c r="G855">
        <f t="shared" si="27"/>
        <v>1536.4618999999998</v>
      </c>
      <c r="H855">
        <v>9</v>
      </c>
      <c r="I855" s="17">
        <v>45393</v>
      </c>
      <c r="J855" s="17">
        <v>45397</v>
      </c>
      <c r="K855" t="s">
        <v>31</v>
      </c>
      <c r="L855" t="s">
        <v>22</v>
      </c>
      <c r="M855">
        <v>752.38</v>
      </c>
      <c r="N855" t="s">
        <v>48</v>
      </c>
    </row>
    <row r="856" spans="1:14" ht="14.25" customHeight="1" x14ac:dyDescent="0.3">
      <c r="A856" t="s">
        <v>4965</v>
      </c>
      <c r="B856" t="s">
        <v>25</v>
      </c>
      <c r="C856" t="s">
        <v>36</v>
      </c>
      <c r="D856">
        <v>2523.37</v>
      </c>
      <c r="E856">
        <v>0.32</v>
      </c>
      <c r="F856">
        <f t="shared" si="26"/>
        <v>807.47839999999997</v>
      </c>
      <c r="G856">
        <f t="shared" si="27"/>
        <v>1715.8915999999999</v>
      </c>
      <c r="H856">
        <v>9</v>
      </c>
      <c r="I856" s="17">
        <v>45360</v>
      </c>
      <c r="J856" s="17">
        <v>45362</v>
      </c>
      <c r="K856" t="s">
        <v>15</v>
      </c>
      <c r="L856" t="s">
        <v>22</v>
      </c>
      <c r="M856">
        <v>522.16999999999996</v>
      </c>
      <c r="N856" t="s">
        <v>17</v>
      </c>
    </row>
    <row r="857" spans="1:14" ht="14.25" customHeight="1" x14ac:dyDescent="0.3">
      <c r="A857" t="s">
        <v>5786</v>
      </c>
      <c r="B857" t="s">
        <v>41</v>
      </c>
      <c r="C857" t="s">
        <v>20</v>
      </c>
      <c r="D857">
        <v>2526.14</v>
      </c>
      <c r="E857">
        <v>0.32</v>
      </c>
      <c r="F857">
        <f t="shared" si="26"/>
        <v>808.36479999999995</v>
      </c>
      <c r="G857">
        <f t="shared" si="27"/>
        <v>1717.7752</v>
      </c>
      <c r="H857">
        <v>9</v>
      </c>
      <c r="I857" s="17">
        <v>45498</v>
      </c>
      <c r="J857" s="17">
        <v>45504</v>
      </c>
      <c r="K857" t="s">
        <v>31</v>
      </c>
      <c r="L857" t="s">
        <v>22</v>
      </c>
      <c r="M857">
        <v>179.13</v>
      </c>
      <c r="N857" t="s">
        <v>28</v>
      </c>
    </row>
    <row r="858" spans="1:14" ht="14.25" customHeight="1" x14ac:dyDescent="0.3">
      <c r="A858" t="s">
        <v>1937</v>
      </c>
      <c r="B858" t="s">
        <v>13</v>
      </c>
      <c r="C858" t="s">
        <v>33</v>
      </c>
      <c r="D858">
        <v>2526.4899999999998</v>
      </c>
      <c r="E858">
        <v>0.15</v>
      </c>
      <c r="F858">
        <f t="shared" si="26"/>
        <v>378.97349999999994</v>
      </c>
      <c r="G858">
        <f t="shared" si="27"/>
        <v>2147.5164999999997</v>
      </c>
      <c r="H858">
        <v>9</v>
      </c>
      <c r="I858" s="17">
        <v>45001</v>
      </c>
      <c r="J858" s="17">
        <v>45003</v>
      </c>
      <c r="K858" t="s">
        <v>31</v>
      </c>
      <c r="L858" t="s">
        <v>22</v>
      </c>
      <c r="M858">
        <v>176.01</v>
      </c>
      <c r="N858" t="s">
        <v>17</v>
      </c>
    </row>
    <row r="859" spans="1:14" ht="14.25" customHeight="1" x14ac:dyDescent="0.3">
      <c r="A859" t="s">
        <v>9024</v>
      </c>
      <c r="B859" t="s">
        <v>25</v>
      </c>
      <c r="C859" t="s">
        <v>33</v>
      </c>
      <c r="D859">
        <v>2526.7600000000002</v>
      </c>
      <c r="E859">
        <v>0.33</v>
      </c>
      <c r="F859">
        <f t="shared" si="26"/>
        <v>833.83080000000007</v>
      </c>
      <c r="G859">
        <f t="shared" si="27"/>
        <v>1692.9292</v>
      </c>
      <c r="H859">
        <v>9</v>
      </c>
      <c r="I859" s="17">
        <v>45646</v>
      </c>
      <c r="J859" s="17">
        <v>45651</v>
      </c>
      <c r="K859" t="s">
        <v>31</v>
      </c>
      <c r="L859" t="s">
        <v>16</v>
      </c>
      <c r="M859">
        <v>701.86</v>
      </c>
      <c r="N859" t="s">
        <v>48</v>
      </c>
    </row>
    <row r="860" spans="1:14" ht="14.25" customHeight="1" x14ac:dyDescent="0.3">
      <c r="A860" t="s">
        <v>12113</v>
      </c>
      <c r="B860" t="s">
        <v>41</v>
      </c>
      <c r="C860" t="s">
        <v>36</v>
      </c>
      <c r="D860">
        <v>2529.5500000000002</v>
      </c>
      <c r="E860">
        <v>0.03</v>
      </c>
      <c r="F860">
        <f t="shared" si="26"/>
        <v>75.886499999999998</v>
      </c>
      <c r="G860">
        <f t="shared" si="27"/>
        <v>2453.6635000000001</v>
      </c>
      <c r="H860">
        <v>9</v>
      </c>
      <c r="I860" s="17">
        <v>45233</v>
      </c>
      <c r="J860" s="17">
        <v>45234</v>
      </c>
      <c r="K860" t="s">
        <v>21</v>
      </c>
      <c r="L860" t="s">
        <v>16</v>
      </c>
      <c r="M860">
        <v>404.76</v>
      </c>
      <c r="N860" t="s">
        <v>28</v>
      </c>
    </row>
    <row r="861" spans="1:14" ht="14.25" customHeight="1" x14ac:dyDescent="0.3">
      <c r="A861" t="s">
        <v>6150</v>
      </c>
      <c r="B861" t="s">
        <v>13</v>
      </c>
      <c r="C861" t="s">
        <v>33</v>
      </c>
      <c r="D861">
        <v>2531.37</v>
      </c>
      <c r="E861">
        <v>0.12</v>
      </c>
      <c r="F861">
        <f t="shared" si="26"/>
        <v>303.76439999999997</v>
      </c>
      <c r="G861">
        <f t="shared" si="27"/>
        <v>2227.6055999999999</v>
      </c>
      <c r="H861">
        <v>9</v>
      </c>
      <c r="I861" s="17">
        <v>45594</v>
      </c>
      <c r="J861" s="17">
        <v>45598</v>
      </c>
      <c r="K861" t="s">
        <v>15</v>
      </c>
      <c r="L861" t="s">
        <v>16</v>
      </c>
      <c r="M861">
        <v>334.99</v>
      </c>
      <c r="N861" t="s">
        <v>17</v>
      </c>
    </row>
    <row r="862" spans="1:14" ht="14.25" customHeight="1" x14ac:dyDescent="0.3">
      <c r="A862" t="s">
        <v>10931</v>
      </c>
      <c r="B862" t="s">
        <v>19</v>
      </c>
      <c r="C862" t="s">
        <v>14</v>
      </c>
      <c r="D862">
        <v>2533.2600000000002</v>
      </c>
      <c r="E862">
        <v>0.41</v>
      </c>
      <c r="F862">
        <f t="shared" si="26"/>
        <v>1038.6366</v>
      </c>
      <c r="G862">
        <f t="shared" si="27"/>
        <v>1494.6234000000002</v>
      </c>
      <c r="H862">
        <v>9</v>
      </c>
      <c r="I862" s="17">
        <v>44943</v>
      </c>
      <c r="J862" s="17">
        <v>44947</v>
      </c>
      <c r="K862" t="s">
        <v>15</v>
      </c>
      <c r="L862" t="s">
        <v>16</v>
      </c>
      <c r="M862">
        <v>726.35</v>
      </c>
      <c r="N862" t="s">
        <v>39</v>
      </c>
    </row>
    <row r="863" spans="1:14" ht="14.25" customHeight="1" x14ac:dyDescent="0.3">
      <c r="A863" t="s">
        <v>12280</v>
      </c>
      <c r="B863" t="s">
        <v>13</v>
      </c>
      <c r="C863" t="s">
        <v>14</v>
      </c>
      <c r="D863">
        <v>2534.08</v>
      </c>
      <c r="E863">
        <v>0.32</v>
      </c>
      <c r="F863">
        <f t="shared" si="26"/>
        <v>810.90560000000005</v>
      </c>
      <c r="G863">
        <f t="shared" si="27"/>
        <v>1723.1743999999999</v>
      </c>
      <c r="H863">
        <v>9</v>
      </c>
      <c r="I863" s="17">
        <v>45252</v>
      </c>
      <c r="J863" s="17">
        <v>45257</v>
      </c>
      <c r="K863" t="s">
        <v>31</v>
      </c>
      <c r="L863" t="s">
        <v>27</v>
      </c>
      <c r="M863">
        <v>480.48</v>
      </c>
      <c r="N863" t="s">
        <v>23</v>
      </c>
    </row>
    <row r="864" spans="1:14" ht="14.25" customHeight="1" x14ac:dyDescent="0.3">
      <c r="A864" t="s">
        <v>14823</v>
      </c>
      <c r="B864" t="s">
        <v>13</v>
      </c>
      <c r="C864" t="s">
        <v>20</v>
      </c>
      <c r="D864">
        <v>2534.41</v>
      </c>
      <c r="E864">
        <v>0.1</v>
      </c>
      <c r="F864">
        <f t="shared" si="26"/>
        <v>253.441</v>
      </c>
      <c r="G864">
        <f t="shared" si="27"/>
        <v>2280.9690000000001</v>
      </c>
      <c r="H864">
        <v>9</v>
      </c>
      <c r="I864" s="17">
        <v>45261</v>
      </c>
      <c r="J864" s="17">
        <v>45265</v>
      </c>
      <c r="K864" t="s">
        <v>31</v>
      </c>
      <c r="L864" t="s">
        <v>22</v>
      </c>
      <c r="M864">
        <v>473.47</v>
      </c>
      <c r="N864" t="s">
        <v>48</v>
      </c>
    </row>
    <row r="865" spans="1:14" ht="14.25" customHeight="1" x14ac:dyDescent="0.3">
      <c r="A865" t="s">
        <v>13060</v>
      </c>
      <c r="B865" t="s">
        <v>13</v>
      </c>
      <c r="C865" t="s">
        <v>36</v>
      </c>
      <c r="D865">
        <v>2535.5500000000002</v>
      </c>
      <c r="E865">
        <v>0.21</v>
      </c>
      <c r="F865">
        <f t="shared" si="26"/>
        <v>532.46550000000002</v>
      </c>
      <c r="G865">
        <f t="shared" si="27"/>
        <v>2003.0845000000002</v>
      </c>
      <c r="H865">
        <v>9</v>
      </c>
      <c r="I865" s="17">
        <v>45606</v>
      </c>
      <c r="J865" s="17">
        <v>45608</v>
      </c>
      <c r="K865" t="s">
        <v>15</v>
      </c>
      <c r="L865" t="s">
        <v>22</v>
      </c>
      <c r="M865">
        <v>484.66</v>
      </c>
      <c r="N865" t="s">
        <v>34</v>
      </c>
    </row>
    <row r="866" spans="1:14" ht="14.25" customHeight="1" x14ac:dyDescent="0.3">
      <c r="A866" t="s">
        <v>5777</v>
      </c>
      <c r="B866" t="s">
        <v>19</v>
      </c>
      <c r="C866" t="s">
        <v>36</v>
      </c>
      <c r="D866">
        <v>2536.85</v>
      </c>
      <c r="E866">
        <v>0.32</v>
      </c>
      <c r="F866">
        <f t="shared" si="26"/>
        <v>811.79200000000003</v>
      </c>
      <c r="G866">
        <f t="shared" si="27"/>
        <v>1725.058</v>
      </c>
      <c r="H866">
        <v>9</v>
      </c>
      <c r="I866" s="17">
        <v>45182</v>
      </c>
      <c r="J866" s="17">
        <v>45188</v>
      </c>
      <c r="K866" t="s">
        <v>15</v>
      </c>
      <c r="L866" t="s">
        <v>16</v>
      </c>
      <c r="M866">
        <v>646.53</v>
      </c>
      <c r="N866" t="s">
        <v>39</v>
      </c>
    </row>
    <row r="867" spans="1:14" ht="14.25" customHeight="1" x14ac:dyDescent="0.3">
      <c r="A867" t="s">
        <v>14252</v>
      </c>
      <c r="B867" t="s">
        <v>19</v>
      </c>
      <c r="C867" t="s">
        <v>20</v>
      </c>
      <c r="D867">
        <v>2537.73</v>
      </c>
      <c r="E867">
        <v>0.02</v>
      </c>
      <c r="F867">
        <f t="shared" si="26"/>
        <v>50.754600000000003</v>
      </c>
      <c r="G867">
        <f t="shared" si="27"/>
        <v>2486.9753999999998</v>
      </c>
      <c r="H867">
        <v>9</v>
      </c>
      <c r="I867" s="17">
        <v>45394</v>
      </c>
      <c r="J867" s="17">
        <v>45400</v>
      </c>
      <c r="K867" t="s">
        <v>21</v>
      </c>
      <c r="L867" t="s">
        <v>16</v>
      </c>
      <c r="M867">
        <v>701.9</v>
      </c>
      <c r="N867" t="s">
        <v>28</v>
      </c>
    </row>
    <row r="868" spans="1:14" ht="14.25" customHeight="1" x14ac:dyDescent="0.3">
      <c r="A868" t="s">
        <v>3097</v>
      </c>
      <c r="B868" t="s">
        <v>41</v>
      </c>
      <c r="C868" t="s">
        <v>33</v>
      </c>
      <c r="D868">
        <v>2541.3000000000002</v>
      </c>
      <c r="E868">
        <v>0.46</v>
      </c>
      <c r="F868">
        <f t="shared" si="26"/>
        <v>1168.998</v>
      </c>
      <c r="G868">
        <f t="shared" si="27"/>
        <v>1372.3020000000001</v>
      </c>
      <c r="H868">
        <v>9</v>
      </c>
      <c r="I868" s="17">
        <v>45248</v>
      </c>
      <c r="J868" s="17">
        <v>45251</v>
      </c>
      <c r="K868" t="s">
        <v>15</v>
      </c>
      <c r="L868" t="s">
        <v>16</v>
      </c>
      <c r="M868">
        <v>735.99</v>
      </c>
      <c r="N868" t="s">
        <v>28</v>
      </c>
    </row>
    <row r="869" spans="1:14" ht="14.25" customHeight="1" x14ac:dyDescent="0.3">
      <c r="A869" t="s">
        <v>7294</v>
      </c>
      <c r="B869" t="s">
        <v>25</v>
      </c>
      <c r="C869" t="s">
        <v>33</v>
      </c>
      <c r="D869">
        <v>2545.0100000000002</v>
      </c>
      <c r="E869">
        <v>0.06</v>
      </c>
      <c r="F869">
        <f t="shared" si="26"/>
        <v>152.70060000000001</v>
      </c>
      <c r="G869">
        <f t="shared" si="27"/>
        <v>2392.3094000000001</v>
      </c>
      <c r="H869">
        <v>9</v>
      </c>
      <c r="I869" s="17">
        <v>45057</v>
      </c>
      <c r="J869" s="17">
        <v>45061</v>
      </c>
      <c r="K869" t="s">
        <v>15</v>
      </c>
      <c r="L869" t="s">
        <v>16</v>
      </c>
      <c r="M869">
        <v>240.7</v>
      </c>
      <c r="N869" t="s">
        <v>34</v>
      </c>
    </row>
    <row r="870" spans="1:14" ht="14.25" customHeight="1" x14ac:dyDescent="0.3">
      <c r="A870" t="s">
        <v>14820</v>
      </c>
      <c r="B870" t="s">
        <v>41</v>
      </c>
      <c r="C870" t="s">
        <v>36</v>
      </c>
      <c r="D870">
        <v>2550.86</v>
      </c>
      <c r="E870">
        <v>0.3</v>
      </c>
      <c r="F870">
        <f t="shared" si="26"/>
        <v>765.25800000000004</v>
      </c>
      <c r="G870">
        <f t="shared" si="27"/>
        <v>1785.6020000000001</v>
      </c>
      <c r="H870">
        <v>9</v>
      </c>
      <c r="I870" s="17">
        <v>45124</v>
      </c>
      <c r="J870" s="17">
        <v>45126</v>
      </c>
      <c r="K870" t="s">
        <v>21</v>
      </c>
      <c r="L870" t="s">
        <v>16</v>
      </c>
      <c r="M870">
        <v>182.97</v>
      </c>
      <c r="N870" t="s">
        <v>23</v>
      </c>
    </row>
    <row r="871" spans="1:14" ht="14.25" customHeight="1" x14ac:dyDescent="0.3">
      <c r="A871" t="s">
        <v>5921</v>
      </c>
      <c r="B871" t="s">
        <v>25</v>
      </c>
      <c r="C871" t="s">
        <v>33</v>
      </c>
      <c r="D871">
        <v>2557.79</v>
      </c>
      <c r="E871">
        <v>0.36</v>
      </c>
      <c r="F871">
        <f t="shared" si="26"/>
        <v>920.80439999999999</v>
      </c>
      <c r="G871">
        <f t="shared" si="27"/>
        <v>1636.9856</v>
      </c>
      <c r="H871">
        <v>9</v>
      </c>
      <c r="I871" s="17">
        <v>45040</v>
      </c>
      <c r="J871" s="17">
        <v>45042</v>
      </c>
      <c r="K871" t="s">
        <v>15</v>
      </c>
      <c r="L871" t="s">
        <v>27</v>
      </c>
      <c r="M871">
        <v>491.87</v>
      </c>
      <c r="N871" t="s">
        <v>23</v>
      </c>
    </row>
    <row r="872" spans="1:14" ht="14.25" customHeight="1" x14ac:dyDescent="0.3">
      <c r="A872" t="s">
        <v>7576</v>
      </c>
      <c r="B872" t="s">
        <v>13</v>
      </c>
      <c r="C872" t="s">
        <v>33</v>
      </c>
      <c r="D872">
        <v>2559.65</v>
      </c>
      <c r="E872">
        <v>0.23</v>
      </c>
      <c r="F872">
        <f t="shared" si="26"/>
        <v>588.71950000000004</v>
      </c>
      <c r="G872">
        <f t="shared" si="27"/>
        <v>1970.9304999999999</v>
      </c>
      <c r="H872">
        <v>9</v>
      </c>
      <c r="I872" s="17">
        <v>45511</v>
      </c>
      <c r="J872" s="17">
        <v>45518</v>
      </c>
      <c r="K872" t="s">
        <v>31</v>
      </c>
      <c r="L872" t="s">
        <v>27</v>
      </c>
      <c r="M872">
        <v>753.63</v>
      </c>
      <c r="N872" t="s">
        <v>39</v>
      </c>
    </row>
    <row r="873" spans="1:14" ht="14.25" customHeight="1" x14ac:dyDescent="0.3">
      <c r="A873" t="s">
        <v>4487</v>
      </c>
      <c r="B873" t="s">
        <v>13</v>
      </c>
      <c r="C873" t="s">
        <v>36</v>
      </c>
      <c r="D873">
        <v>2560.2399999999998</v>
      </c>
      <c r="E873">
        <v>0.41</v>
      </c>
      <c r="F873">
        <f t="shared" si="26"/>
        <v>1049.6983999999998</v>
      </c>
      <c r="G873">
        <f t="shared" si="27"/>
        <v>1510.5416</v>
      </c>
      <c r="H873">
        <v>9</v>
      </c>
      <c r="I873" s="17">
        <v>45555</v>
      </c>
      <c r="J873" s="17">
        <v>45560</v>
      </c>
      <c r="K873" t="s">
        <v>15</v>
      </c>
      <c r="L873" t="s">
        <v>22</v>
      </c>
      <c r="M873">
        <v>736.88</v>
      </c>
      <c r="N873" t="s">
        <v>28</v>
      </c>
    </row>
    <row r="874" spans="1:14" ht="14.25" customHeight="1" x14ac:dyDescent="0.3">
      <c r="A874" t="s">
        <v>13234</v>
      </c>
      <c r="B874" t="s">
        <v>25</v>
      </c>
      <c r="C874" t="s">
        <v>20</v>
      </c>
      <c r="D874">
        <v>2561.2800000000002</v>
      </c>
      <c r="E874">
        <v>0.1</v>
      </c>
      <c r="F874">
        <f t="shared" si="26"/>
        <v>256.12800000000004</v>
      </c>
      <c r="G874">
        <f t="shared" si="27"/>
        <v>2305.152</v>
      </c>
      <c r="H874">
        <v>9</v>
      </c>
      <c r="I874" s="17">
        <v>45213</v>
      </c>
      <c r="J874" s="17">
        <v>45216</v>
      </c>
      <c r="K874" t="s">
        <v>15</v>
      </c>
      <c r="L874" t="s">
        <v>27</v>
      </c>
      <c r="M874">
        <v>181.79</v>
      </c>
      <c r="N874" t="s">
        <v>39</v>
      </c>
    </row>
    <row r="875" spans="1:14" ht="14.25" customHeight="1" x14ac:dyDescent="0.3">
      <c r="A875" t="s">
        <v>8540</v>
      </c>
      <c r="B875" t="s">
        <v>41</v>
      </c>
      <c r="C875" t="s">
        <v>33</v>
      </c>
      <c r="D875">
        <v>2563.9299999999998</v>
      </c>
      <c r="E875">
        <v>0.45</v>
      </c>
      <c r="F875">
        <f t="shared" si="26"/>
        <v>1153.7684999999999</v>
      </c>
      <c r="G875">
        <f t="shared" si="27"/>
        <v>1410.1614999999999</v>
      </c>
      <c r="H875">
        <v>9</v>
      </c>
      <c r="I875" s="17">
        <v>45547</v>
      </c>
      <c r="J875" s="17">
        <v>45551</v>
      </c>
      <c r="K875" t="s">
        <v>21</v>
      </c>
      <c r="L875" t="s">
        <v>16</v>
      </c>
      <c r="M875">
        <v>372.99</v>
      </c>
      <c r="N875" t="s">
        <v>48</v>
      </c>
    </row>
    <row r="876" spans="1:14" ht="14.25" customHeight="1" x14ac:dyDescent="0.3">
      <c r="A876" t="s">
        <v>14510</v>
      </c>
      <c r="B876" t="s">
        <v>25</v>
      </c>
      <c r="C876" t="s">
        <v>33</v>
      </c>
      <c r="D876">
        <v>2564.92</v>
      </c>
      <c r="E876">
        <v>0.48</v>
      </c>
      <c r="F876">
        <f t="shared" si="26"/>
        <v>1231.1615999999999</v>
      </c>
      <c r="G876">
        <f t="shared" si="27"/>
        <v>1333.7584000000002</v>
      </c>
      <c r="H876">
        <v>9</v>
      </c>
      <c r="I876" s="17">
        <v>45427</v>
      </c>
      <c r="J876" s="17">
        <v>45434</v>
      </c>
      <c r="K876" t="s">
        <v>31</v>
      </c>
      <c r="L876" t="s">
        <v>22</v>
      </c>
      <c r="M876">
        <v>336.92</v>
      </c>
      <c r="N876" t="s">
        <v>23</v>
      </c>
    </row>
    <row r="877" spans="1:14" ht="14.25" customHeight="1" x14ac:dyDescent="0.3">
      <c r="A877" t="s">
        <v>4989</v>
      </c>
      <c r="B877" t="s">
        <v>19</v>
      </c>
      <c r="C877" t="s">
        <v>14</v>
      </c>
      <c r="D877">
        <v>2565.96</v>
      </c>
      <c r="E877">
        <v>0.3</v>
      </c>
      <c r="F877">
        <f t="shared" si="26"/>
        <v>769.78800000000001</v>
      </c>
      <c r="G877">
        <f t="shared" si="27"/>
        <v>1796.172</v>
      </c>
      <c r="H877">
        <v>9</v>
      </c>
      <c r="I877" s="17">
        <v>45266</v>
      </c>
      <c r="J877" s="17">
        <v>45272</v>
      </c>
      <c r="K877" t="s">
        <v>21</v>
      </c>
      <c r="L877" t="s">
        <v>27</v>
      </c>
      <c r="M877">
        <v>232.56</v>
      </c>
      <c r="N877" t="s">
        <v>34</v>
      </c>
    </row>
    <row r="878" spans="1:14" ht="14.25" customHeight="1" x14ac:dyDescent="0.3">
      <c r="A878" t="s">
        <v>7557</v>
      </c>
      <c r="B878" t="s">
        <v>25</v>
      </c>
      <c r="C878" t="s">
        <v>20</v>
      </c>
      <c r="D878">
        <v>2568.5700000000002</v>
      </c>
      <c r="E878">
        <v>0.16</v>
      </c>
      <c r="F878">
        <f t="shared" si="26"/>
        <v>410.97120000000001</v>
      </c>
      <c r="G878">
        <f t="shared" si="27"/>
        <v>2157.5988000000002</v>
      </c>
      <c r="H878">
        <v>9</v>
      </c>
      <c r="I878" s="17">
        <v>45318</v>
      </c>
      <c r="J878" s="17">
        <v>45324</v>
      </c>
      <c r="K878" t="s">
        <v>31</v>
      </c>
      <c r="L878" t="s">
        <v>16</v>
      </c>
      <c r="M878">
        <v>424.91</v>
      </c>
      <c r="N878" t="s">
        <v>34</v>
      </c>
    </row>
    <row r="879" spans="1:14" ht="14.25" customHeight="1" x14ac:dyDescent="0.3">
      <c r="A879" t="s">
        <v>12754</v>
      </c>
      <c r="B879" t="s">
        <v>25</v>
      </c>
      <c r="C879" t="s">
        <v>33</v>
      </c>
      <c r="D879">
        <v>2568.8000000000002</v>
      </c>
      <c r="E879">
        <v>0.09</v>
      </c>
      <c r="F879">
        <f t="shared" si="26"/>
        <v>231.19200000000001</v>
      </c>
      <c r="G879">
        <f t="shared" si="27"/>
        <v>2337.6080000000002</v>
      </c>
      <c r="H879">
        <v>9</v>
      </c>
      <c r="I879" s="17">
        <v>44998</v>
      </c>
      <c r="J879" s="17">
        <v>45003</v>
      </c>
      <c r="K879" t="s">
        <v>15</v>
      </c>
      <c r="L879" t="s">
        <v>22</v>
      </c>
      <c r="M879">
        <v>706.6</v>
      </c>
      <c r="N879" t="s">
        <v>48</v>
      </c>
    </row>
    <row r="880" spans="1:14" ht="14.25" customHeight="1" x14ac:dyDescent="0.3">
      <c r="A880" t="s">
        <v>3002</v>
      </c>
      <c r="B880" t="s">
        <v>25</v>
      </c>
      <c r="C880" t="s">
        <v>36</v>
      </c>
      <c r="D880">
        <v>2570.4499999999998</v>
      </c>
      <c r="E880">
        <v>0.06</v>
      </c>
      <c r="F880">
        <f t="shared" si="26"/>
        <v>154.22699999999998</v>
      </c>
      <c r="G880">
        <f t="shared" si="27"/>
        <v>2416.223</v>
      </c>
      <c r="H880">
        <v>9</v>
      </c>
      <c r="I880" s="17">
        <v>45235</v>
      </c>
      <c r="J880" s="17">
        <v>45242</v>
      </c>
      <c r="K880" t="s">
        <v>31</v>
      </c>
      <c r="L880" t="s">
        <v>27</v>
      </c>
      <c r="M880">
        <v>562.14</v>
      </c>
      <c r="N880" t="s">
        <v>28</v>
      </c>
    </row>
    <row r="881" spans="1:14" ht="14.25" customHeight="1" x14ac:dyDescent="0.3">
      <c r="A881" t="s">
        <v>4255</v>
      </c>
      <c r="B881" t="s">
        <v>25</v>
      </c>
      <c r="C881" t="s">
        <v>20</v>
      </c>
      <c r="D881">
        <v>2571.2800000000002</v>
      </c>
      <c r="E881">
        <v>0.4</v>
      </c>
      <c r="F881">
        <f t="shared" si="26"/>
        <v>1028.5120000000002</v>
      </c>
      <c r="G881">
        <f t="shared" si="27"/>
        <v>1542.768</v>
      </c>
      <c r="H881">
        <v>9</v>
      </c>
      <c r="I881" s="17">
        <v>45625</v>
      </c>
      <c r="J881" s="17">
        <v>45626</v>
      </c>
      <c r="K881" t="s">
        <v>31</v>
      </c>
      <c r="L881" t="s">
        <v>27</v>
      </c>
      <c r="M881">
        <v>591.58000000000004</v>
      </c>
      <c r="N881" t="s">
        <v>17</v>
      </c>
    </row>
    <row r="882" spans="1:14" ht="14.25" customHeight="1" x14ac:dyDescent="0.3">
      <c r="A882" t="s">
        <v>11011</v>
      </c>
      <c r="B882" t="s">
        <v>19</v>
      </c>
      <c r="C882" t="s">
        <v>20</v>
      </c>
      <c r="D882">
        <v>2571.61</v>
      </c>
      <c r="E882">
        <v>0.4</v>
      </c>
      <c r="F882">
        <f t="shared" si="26"/>
        <v>1028.644</v>
      </c>
      <c r="G882">
        <f t="shared" si="27"/>
        <v>1542.9660000000001</v>
      </c>
      <c r="H882">
        <v>9</v>
      </c>
      <c r="I882" s="17">
        <v>45216</v>
      </c>
      <c r="J882" s="17">
        <v>45217</v>
      </c>
      <c r="K882" t="s">
        <v>15</v>
      </c>
      <c r="L882" t="s">
        <v>22</v>
      </c>
      <c r="M882">
        <v>241.28</v>
      </c>
      <c r="N882" t="s">
        <v>48</v>
      </c>
    </row>
    <row r="883" spans="1:14" ht="14.25" customHeight="1" x14ac:dyDescent="0.3">
      <c r="A883" t="s">
        <v>1264</v>
      </c>
      <c r="B883" t="s">
        <v>19</v>
      </c>
      <c r="C883" t="s">
        <v>36</v>
      </c>
      <c r="D883">
        <v>2574.2800000000002</v>
      </c>
      <c r="E883">
        <v>0.47</v>
      </c>
      <c r="F883">
        <f t="shared" si="26"/>
        <v>1209.9116000000001</v>
      </c>
      <c r="G883">
        <f t="shared" si="27"/>
        <v>1364.3684000000001</v>
      </c>
      <c r="H883">
        <v>9</v>
      </c>
      <c r="I883" s="17">
        <v>45335</v>
      </c>
      <c r="J883" s="17">
        <v>45342</v>
      </c>
      <c r="K883" t="s">
        <v>15</v>
      </c>
      <c r="L883" t="s">
        <v>22</v>
      </c>
      <c r="M883">
        <v>428.43</v>
      </c>
      <c r="N883" t="s">
        <v>23</v>
      </c>
    </row>
    <row r="884" spans="1:14" ht="14.25" customHeight="1" x14ac:dyDescent="0.3">
      <c r="A884" t="s">
        <v>5795</v>
      </c>
      <c r="B884" t="s">
        <v>13</v>
      </c>
      <c r="C884" t="s">
        <v>33</v>
      </c>
      <c r="D884">
        <v>2576.16</v>
      </c>
      <c r="E884">
        <v>0.47</v>
      </c>
      <c r="F884">
        <f t="shared" si="26"/>
        <v>1210.7951999999998</v>
      </c>
      <c r="G884">
        <f t="shared" si="27"/>
        <v>1365.3648000000001</v>
      </c>
      <c r="H884">
        <v>9</v>
      </c>
      <c r="I884" s="17">
        <v>45582</v>
      </c>
      <c r="J884" s="17">
        <v>45585</v>
      </c>
      <c r="K884" t="s">
        <v>31</v>
      </c>
      <c r="L884" t="s">
        <v>27</v>
      </c>
      <c r="M884">
        <v>521.49</v>
      </c>
      <c r="N884" t="s">
        <v>28</v>
      </c>
    </row>
    <row r="885" spans="1:14" ht="14.25" customHeight="1" x14ac:dyDescent="0.3">
      <c r="A885" t="s">
        <v>5188</v>
      </c>
      <c r="B885" t="s">
        <v>13</v>
      </c>
      <c r="C885" t="s">
        <v>36</v>
      </c>
      <c r="D885">
        <v>2578.89</v>
      </c>
      <c r="E885">
        <v>0.44</v>
      </c>
      <c r="F885">
        <f t="shared" si="26"/>
        <v>1134.7115999999999</v>
      </c>
      <c r="G885">
        <f t="shared" si="27"/>
        <v>1444.1784</v>
      </c>
      <c r="H885">
        <v>9</v>
      </c>
      <c r="I885" s="17">
        <v>45275</v>
      </c>
      <c r="J885" s="17">
        <v>45276</v>
      </c>
      <c r="K885" t="s">
        <v>15</v>
      </c>
      <c r="L885" t="s">
        <v>16</v>
      </c>
      <c r="M885">
        <v>460.6</v>
      </c>
      <c r="N885" t="s">
        <v>34</v>
      </c>
    </row>
    <row r="886" spans="1:14" ht="14.25" customHeight="1" x14ac:dyDescent="0.3">
      <c r="A886" t="s">
        <v>1900</v>
      </c>
      <c r="B886" t="s">
        <v>25</v>
      </c>
      <c r="C886" t="s">
        <v>33</v>
      </c>
      <c r="D886">
        <v>2579.92</v>
      </c>
      <c r="E886">
        <v>0.03</v>
      </c>
      <c r="F886">
        <f t="shared" si="26"/>
        <v>77.397599999999997</v>
      </c>
      <c r="G886">
        <f t="shared" si="27"/>
        <v>2502.5224000000003</v>
      </c>
      <c r="H886">
        <v>9</v>
      </c>
      <c r="I886" s="17">
        <v>44986</v>
      </c>
      <c r="J886" s="17">
        <v>44992</v>
      </c>
      <c r="K886" t="s">
        <v>15</v>
      </c>
      <c r="L886" t="s">
        <v>27</v>
      </c>
      <c r="M886">
        <v>656.93</v>
      </c>
      <c r="N886" t="s">
        <v>23</v>
      </c>
    </row>
    <row r="887" spans="1:14" ht="14.25" customHeight="1" x14ac:dyDescent="0.3">
      <c r="A887" t="s">
        <v>8934</v>
      </c>
      <c r="B887" t="s">
        <v>19</v>
      </c>
      <c r="C887" t="s">
        <v>33</v>
      </c>
      <c r="D887">
        <v>2581.83</v>
      </c>
      <c r="E887">
        <v>0.14000000000000001</v>
      </c>
      <c r="F887">
        <f t="shared" si="26"/>
        <v>361.45620000000002</v>
      </c>
      <c r="G887">
        <f t="shared" si="27"/>
        <v>2220.3737999999998</v>
      </c>
      <c r="H887">
        <v>9</v>
      </c>
      <c r="I887" s="17">
        <v>45617</v>
      </c>
      <c r="J887" s="17">
        <v>45618</v>
      </c>
      <c r="K887" t="s">
        <v>21</v>
      </c>
      <c r="L887" t="s">
        <v>27</v>
      </c>
      <c r="M887">
        <v>379.09</v>
      </c>
      <c r="N887" t="s">
        <v>34</v>
      </c>
    </row>
    <row r="888" spans="1:14" ht="14.25" customHeight="1" x14ac:dyDescent="0.3">
      <c r="A888" t="s">
        <v>7838</v>
      </c>
      <c r="B888" t="s">
        <v>41</v>
      </c>
      <c r="C888" t="s">
        <v>36</v>
      </c>
      <c r="D888">
        <v>2584.92</v>
      </c>
      <c r="E888">
        <v>0.06</v>
      </c>
      <c r="F888">
        <f t="shared" si="26"/>
        <v>155.09520000000001</v>
      </c>
      <c r="G888">
        <f t="shared" si="27"/>
        <v>2429.8247999999999</v>
      </c>
      <c r="H888">
        <v>9</v>
      </c>
      <c r="I888" s="17">
        <v>45489</v>
      </c>
      <c r="J888" s="17">
        <v>45490</v>
      </c>
      <c r="K888" t="s">
        <v>21</v>
      </c>
      <c r="L888" t="s">
        <v>16</v>
      </c>
      <c r="M888">
        <v>748.95</v>
      </c>
      <c r="N888" t="s">
        <v>34</v>
      </c>
    </row>
    <row r="889" spans="1:14" ht="14.25" customHeight="1" x14ac:dyDescent="0.3">
      <c r="A889" t="s">
        <v>15010</v>
      </c>
      <c r="B889" t="s">
        <v>25</v>
      </c>
      <c r="C889" t="s">
        <v>26</v>
      </c>
      <c r="D889">
        <v>2590.38</v>
      </c>
      <c r="E889">
        <v>0.39</v>
      </c>
      <c r="F889">
        <f t="shared" si="26"/>
        <v>1010.2482000000001</v>
      </c>
      <c r="G889">
        <f t="shared" si="27"/>
        <v>1580.1318000000001</v>
      </c>
      <c r="H889">
        <v>9</v>
      </c>
      <c r="I889" s="17">
        <v>45311</v>
      </c>
      <c r="J889" s="17">
        <v>45316</v>
      </c>
      <c r="K889" t="s">
        <v>21</v>
      </c>
      <c r="L889" t="s">
        <v>22</v>
      </c>
      <c r="M889">
        <v>658.91</v>
      </c>
      <c r="N889" t="s">
        <v>39</v>
      </c>
    </row>
    <row r="890" spans="1:14" ht="14.25" customHeight="1" x14ac:dyDescent="0.3">
      <c r="A890" t="s">
        <v>9959</v>
      </c>
      <c r="B890" t="s">
        <v>41</v>
      </c>
      <c r="C890" t="s">
        <v>14</v>
      </c>
      <c r="D890">
        <v>2600.66</v>
      </c>
      <c r="E890">
        <v>0.4</v>
      </c>
      <c r="F890">
        <f t="shared" si="26"/>
        <v>1040.2639999999999</v>
      </c>
      <c r="G890">
        <f t="shared" si="27"/>
        <v>1560.396</v>
      </c>
      <c r="H890">
        <v>9</v>
      </c>
      <c r="I890" s="17">
        <v>45015</v>
      </c>
      <c r="J890" s="17">
        <v>45020</v>
      </c>
      <c r="K890" t="s">
        <v>31</v>
      </c>
      <c r="L890" t="s">
        <v>22</v>
      </c>
      <c r="M890">
        <v>257.57</v>
      </c>
      <c r="N890" t="s">
        <v>28</v>
      </c>
    </row>
    <row r="891" spans="1:14" ht="14.25" customHeight="1" x14ac:dyDescent="0.3">
      <c r="A891" t="s">
        <v>7711</v>
      </c>
      <c r="B891" t="s">
        <v>25</v>
      </c>
      <c r="C891" t="s">
        <v>14</v>
      </c>
      <c r="D891">
        <v>2602.2800000000002</v>
      </c>
      <c r="E891">
        <v>0.21</v>
      </c>
      <c r="F891">
        <f t="shared" si="26"/>
        <v>546.47879999999998</v>
      </c>
      <c r="G891">
        <f t="shared" si="27"/>
        <v>2055.8012000000003</v>
      </c>
      <c r="H891">
        <v>9</v>
      </c>
      <c r="I891" s="17">
        <v>45551</v>
      </c>
      <c r="J891" s="17">
        <v>45558</v>
      </c>
      <c r="K891" t="s">
        <v>31</v>
      </c>
      <c r="L891" t="s">
        <v>16</v>
      </c>
      <c r="M891">
        <v>632.99</v>
      </c>
      <c r="N891" t="s">
        <v>28</v>
      </c>
    </row>
    <row r="892" spans="1:14" ht="14.25" customHeight="1" x14ac:dyDescent="0.3">
      <c r="A892" t="s">
        <v>14513</v>
      </c>
      <c r="B892" t="s">
        <v>19</v>
      </c>
      <c r="C892" t="s">
        <v>36</v>
      </c>
      <c r="D892">
        <v>2607.87</v>
      </c>
      <c r="E892">
        <v>0.18</v>
      </c>
      <c r="F892">
        <f t="shared" si="26"/>
        <v>469.41659999999996</v>
      </c>
      <c r="G892">
        <f t="shared" si="27"/>
        <v>2138.4533999999999</v>
      </c>
      <c r="H892">
        <v>9</v>
      </c>
      <c r="I892" s="17">
        <v>45156</v>
      </c>
      <c r="J892" s="17">
        <v>45157</v>
      </c>
      <c r="K892" t="s">
        <v>31</v>
      </c>
      <c r="L892" t="s">
        <v>27</v>
      </c>
      <c r="M892">
        <v>713.38</v>
      </c>
      <c r="N892" t="s">
        <v>34</v>
      </c>
    </row>
    <row r="893" spans="1:14" ht="14.25" customHeight="1" x14ac:dyDescent="0.3">
      <c r="A893" t="s">
        <v>14344</v>
      </c>
      <c r="B893" t="s">
        <v>13</v>
      </c>
      <c r="C893" t="s">
        <v>36</v>
      </c>
      <c r="D893">
        <v>2614.1</v>
      </c>
      <c r="E893">
        <v>0.02</v>
      </c>
      <c r="F893">
        <f t="shared" si="26"/>
        <v>52.281999999999996</v>
      </c>
      <c r="G893">
        <f t="shared" si="27"/>
        <v>2561.8179999999998</v>
      </c>
      <c r="H893">
        <v>9</v>
      </c>
      <c r="I893" s="17">
        <v>45144</v>
      </c>
      <c r="J893" s="17">
        <v>45150</v>
      </c>
      <c r="K893" t="s">
        <v>15</v>
      </c>
      <c r="L893" t="s">
        <v>16</v>
      </c>
      <c r="M893">
        <v>673.98</v>
      </c>
      <c r="N893" t="s">
        <v>34</v>
      </c>
    </row>
    <row r="894" spans="1:14" ht="14.25" customHeight="1" x14ac:dyDescent="0.3">
      <c r="A894" t="s">
        <v>4052</v>
      </c>
      <c r="B894" t="s">
        <v>19</v>
      </c>
      <c r="C894" t="s">
        <v>14</v>
      </c>
      <c r="D894">
        <v>2617.2600000000002</v>
      </c>
      <c r="E894">
        <v>0.35</v>
      </c>
      <c r="F894">
        <f t="shared" si="26"/>
        <v>916.04100000000005</v>
      </c>
      <c r="G894">
        <f t="shared" si="27"/>
        <v>1701.2190000000001</v>
      </c>
      <c r="H894">
        <v>9</v>
      </c>
      <c r="I894" s="17">
        <v>45124</v>
      </c>
      <c r="J894" s="17">
        <v>45131</v>
      </c>
      <c r="K894" t="s">
        <v>21</v>
      </c>
      <c r="L894" t="s">
        <v>16</v>
      </c>
      <c r="M894">
        <v>167.25</v>
      </c>
      <c r="N894" t="s">
        <v>28</v>
      </c>
    </row>
    <row r="895" spans="1:14" ht="14.25" customHeight="1" x14ac:dyDescent="0.3">
      <c r="A895" t="s">
        <v>14944</v>
      </c>
      <c r="B895" t="s">
        <v>13</v>
      </c>
      <c r="C895" t="s">
        <v>20</v>
      </c>
      <c r="D895">
        <v>2617.39</v>
      </c>
      <c r="E895">
        <v>0.34</v>
      </c>
      <c r="F895">
        <f t="shared" si="26"/>
        <v>889.9126</v>
      </c>
      <c r="G895">
        <f t="shared" si="27"/>
        <v>1727.4773999999998</v>
      </c>
      <c r="H895">
        <v>9</v>
      </c>
      <c r="I895" s="17">
        <v>45098</v>
      </c>
      <c r="J895" s="17">
        <v>45100</v>
      </c>
      <c r="K895" t="s">
        <v>31</v>
      </c>
      <c r="L895" t="s">
        <v>22</v>
      </c>
      <c r="M895">
        <v>544.17999999999995</v>
      </c>
      <c r="N895" t="s">
        <v>48</v>
      </c>
    </row>
    <row r="896" spans="1:14" ht="14.25" customHeight="1" x14ac:dyDescent="0.3">
      <c r="A896" t="s">
        <v>13031</v>
      </c>
      <c r="B896" t="s">
        <v>25</v>
      </c>
      <c r="C896" t="s">
        <v>26</v>
      </c>
      <c r="D896">
        <v>2621.2800000000002</v>
      </c>
      <c r="E896">
        <v>0.35</v>
      </c>
      <c r="F896">
        <f t="shared" si="26"/>
        <v>917.44799999999998</v>
      </c>
      <c r="G896">
        <f t="shared" si="27"/>
        <v>1703.8320000000003</v>
      </c>
      <c r="H896">
        <v>9</v>
      </c>
      <c r="I896" s="17">
        <v>45143</v>
      </c>
      <c r="J896" s="17">
        <v>45146</v>
      </c>
      <c r="K896" t="s">
        <v>15</v>
      </c>
      <c r="L896" t="s">
        <v>16</v>
      </c>
      <c r="M896">
        <v>382.42</v>
      </c>
      <c r="N896" t="s">
        <v>23</v>
      </c>
    </row>
    <row r="897" spans="1:14" ht="14.25" customHeight="1" x14ac:dyDescent="0.3">
      <c r="A897" t="s">
        <v>8752</v>
      </c>
      <c r="B897" t="s">
        <v>41</v>
      </c>
      <c r="C897" t="s">
        <v>36</v>
      </c>
      <c r="D897">
        <v>2624.95</v>
      </c>
      <c r="E897">
        <v>0.24</v>
      </c>
      <c r="F897">
        <f t="shared" si="26"/>
        <v>629.98799999999994</v>
      </c>
      <c r="G897">
        <f t="shared" si="27"/>
        <v>1994.962</v>
      </c>
      <c r="H897">
        <v>9</v>
      </c>
      <c r="I897" s="17">
        <v>45327</v>
      </c>
      <c r="J897" s="17">
        <v>45334</v>
      </c>
      <c r="K897" t="s">
        <v>31</v>
      </c>
      <c r="L897" t="s">
        <v>22</v>
      </c>
      <c r="M897">
        <v>770.26</v>
      </c>
      <c r="N897" t="s">
        <v>23</v>
      </c>
    </row>
    <row r="898" spans="1:14" ht="14.25" customHeight="1" x14ac:dyDescent="0.3">
      <c r="A898" t="s">
        <v>717</v>
      </c>
      <c r="B898" t="s">
        <v>25</v>
      </c>
      <c r="C898" t="s">
        <v>33</v>
      </c>
      <c r="D898">
        <v>2625.05</v>
      </c>
      <c r="E898">
        <v>0.49</v>
      </c>
      <c r="F898">
        <f t="shared" ref="F898:F961" si="28">D898*E898</f>
        <v>1286.2745</v>
      </c>
      <c r="G898">
        <f t="shared" ref="G898:G961" si="29">D898-F898</f>
        <v>1338.7755000000002</v>
      </c>
      <c r="H898">
        <v>9</v>
      </c>
      <c r="I898" s="17">
        <v>45460</v>
      </c>
      <c r="J898" s="17">
        <v>45461</v>
      </c>
      <c r="K898" t="s">
        <v>31</v>
      </c>
      <c r="L898" t="s">
        <v>16</v>
      </c>
      <c r="M898">
        <v>466.41</v>
      </c>
      <c r="N898" t="s">
        <v>17</v>
      </c>
    </row>
    <row r="899" spans="1:14" ht="14.25" customHeight="1" x14ac:dyDescent="0.3">
      <c r="A899" t="s">
        <v>946</v>
      </c>
      <c r="B899" t="s">
        <v>41</v>
      </c>
      <c r="C899" t="s">
        <v>36</v>
      </c>
      <c r="D899">
        <v>2627.43</v>
      </c>
      <c r="E899">
        <v>0.18</v>
      </c>
      <c r="F899">
        <f t="shared" si="28"/>
        <v>472.93739999999997</v>
      </c>
      <c r="G899">
        <f t="shared" si="29"/>
        <v>2154.4926</v>
      </c>
      <c r="H899">
        <v>9</v>
      </c>
      <c r="I899" s="17">
        <v>45153</v>
      </c>
      <c r="J899" s="17">
        <v>45159</v>
      </c>
      <c r="K899" t="s">
        <v>31</v>
      </c>
      <c r="L899" t="s">
        <v>16</v>
      </c>
      <c r="M899">
        <v>369.88</v>
      </c>
      <c r="N899" t="s">
        <v>17</v>
      </c>
    </row>
    <row r="900" spans="1:14" ht="14.25" customHeight="1" x14ac:dyDescent="0.3">
      <c r="A900" t="s">
        <v>15224</v>
      </c>
      <c r="B900" t="s">
        <v>41</v>
      </c>
      <c r="C900" t="s">
        <v>36</v>
      </c>
      <c r="D900">
        <v>2634.5</v>
      </c>
      <c r="E900">
        <v>0.04</v>
      </c>
      <c r="F900">
        <f t="shared" si="28"/>
        <v>105.38</v>
      </c>
      <c r="G900">
        <f t="shared" si="29"/>
        <v>2529.12</v>
      </c>
      <c r="H900">
        <v>9</v>
      </c>
      <c r="I900" s="17">
        <v>45270</v>
      </c>
      <c r="J900" s="17">
        <v>45271</v>
      </c>
      <c r="K900" t="s">
        <v>21</v>
      </c>
      <c r="L900" t="s">
        <v>27</v>
      </c>
      <c r="M900">
        <v>335.53</v>
      </c>
      <c r="N900" t="s">
        <v>48</v>
      </c>
    </row>
    <row r="901" spans="1:14" ht="14.25" customHeight="1" x14ac:dyDescent="0.3">
      <c r="A901" t="s">
        <v>14299</v>
      </c>
      <c r="B901" t="s">
        <v>13</v>
      </c>
      <c r="C901" t="s">
        <v>36</v>
      </c>
      <c r="D901">
        <v>2634.87</v>
      </c>
      <c r="E901">
        <v>0.23</v>
      </c>
      <c r="F901">
        <f t="shared" si="28"/>
        <v>606.02009999999996</v>
      </c>
      <c r="G901">
        <f t="shared" si="29"/>
        <v>2028.8498999999999</v>
      </c>
      <c r="H901">
        <v>9</v>
      </c>
      <c r="I901" s="17">
        <v>45242</v>
      </c>
      <c r="J901" s="17">
        <v>45244</v>
      </c>
      <c r="K901" t="s">
        <v>31</v>
      </c>
      <c r="L901" t="s">
        <v>16</v>
      </c>
      <c r="M901">
        <v>246.24</v>
      </c>
      <c r="N901" t="s">
        <v>23</v>
      </c>
    </row>
    <row r="902" spans="1:14" ht="14.25" customHeight="1" x14ac:dyDescent="0.3">
      <c r="A902" t="s">
        <v>10752</v>
      </c>
      <c r="B902" t="s">
        <v>19</v>
      </c>
      <c r="C902" t="s">
        <v>26</v>
      </c>
      <c r="D902">
        <v>2640.19</v>
      </c>
      <c r="E902">
        <v>0.09</v>
      </c>
      <c r="F902">
        <f t="shared" si="28"/>
        <v>237.61709999999999</v>
      </c>
      <c r="G902">
        <f t="shared" si="29"/>
        <v>2402.5729000000001</v>
      </c>
      <c r="H902">
        <v>9</v>
      </c>
      <c r="I902" s="17">
        <v>45515</v>
      </c>
      <c r="J902" s="17">
        <v>45518</v>
      </c>
      <c r="K902" t="s">
        <v>21</v>
      </c>
      <c r="L902" t="s">
        <v>27</v>
      </c>
      <c r="M902">
        <v>449.34</v>
      </c>
      <c r="N902" t="s">
        <v>17</v>
      </c>
    </row>
    <row r="903" spans="1:14" ht="14.25" customHeight="1" x14ac:dyDescent="0.3">
      <c r="A903" t="s">
        <v>12037</v>
      </c>
      <c r="B903" t="s">
        <v>25</v>
      </c>
      <c r="C903" t="s">
        <v>20</v>
      </c>
      <c r="D903">
        <v>2641.54</v>
      </c>
      <c r="E903">
        <v>0.42</v>
      </c>
      <c r="F903">
        <f t="shared" si="28"/>
        <v>1109.4467999999999</v>
      </c>
      <c r="G903">
        <f t="shared" si="29"/>
        <v>1532.0932</v>
      </c>
      <c r="H903">
        <v>9</v>
      </c>
      <c r="I903" s="17">
        <v>45144</v>
      </c>
      <c r="J903" s="17">
        <v>45146</v>
      </c>
      <c r="K903" t="s">
        <v>31</v>
      </c>
      <c r="L903" t="s">
        <v>27</v>
      </c>
      <c r="M903">
        <v>257.36</v>
      </c>
      <c r="N903" t="s">
        <v>39</v>
      </c>
    </row>
    <row r="904" spans="1:14" ht="14.25" customHeight="1" x14ac:dyDescent="0.3">
      <c r="A904" t="s">
        <v>6461</v>
      </c>
      <c r="B904" t="s">
        <v>13</v>
      </c>
      <c r="C904" t="s">
        <v>36</v>
      </c>
      <c r="D904">
        <v>2642.35</v>
      </c>
      <c r="E904">
        <v>0.37</v>
      </c>
      <c r="F904">
        <f t="shared" si="28"/>
        <v>977.66949999999997</v>
      </c>
      <c r="G904">
        <f t="shared" si="29"/>
        <v>1664.6804999999999</v>
      </c>
      <c r="H904">
        <v>9</v>
      </c>
      <c r="I904" s="17">
        <v>45489</v>
      </c>
      <c r="J904" s="17">
        <v>45492</v>
      </c>
      <c r="K904" t="s">
        <v>15</v>
      </c>
      <c r="L904" t="s">
        <v>22</v>
      </c>
      <c r="M904">
        <v>151.01</v>
      </c>
      <c r="N904" t="s">
        <v>23</v>
      </c>
    </row>
    <row r="905" spans="1:14" ht="14.25" customHeight="1" x14ac:dyDescent="0.3">
      <c r="A905" t="s">
        <v>10565</v>
      </c>
      <c r="B905" t="s">
        <v>13</v>
      </c>
      <c r="C905" t="s">
        <v>14</v>
      </c>
      <c r="D905">
        <v>2644.49</v>
      </c>
      <c r="E905">
        <v>0.11</v>
      </c>
      <c r="F905">
        <f t="shared" si="28"/>
        <v>290.89389999999997</v>
      </c>
      <c r="G905">
        <f t="shared" si="29"/>
        <v>2353.5960999999998</v>
      </c>
      <c r="H905">
        <v>9</v>
      </c>
      <c r="I905" s="17">
        <v>45609</v>
      </c>
      <c r="J905" s="17">
        <v>45610</v>
      </c>
      <c r="K905" t="s">
        <v>31</v>
      </c>
      <c r="L905" t="s">
        <v>22</v>
      </c>
      <c r="M905">
        <v>611.48</v>
      </c>
      <c r="N905" t="s">
        <v>34</v>
      </c>
    </row>
    <row r="906" spans="1:14" ht="14.25" customHeight="1" x14ac:dyDescent="0.3">
      <c r="A906" t="s">
        <v>6876</v>
      </c>
      <c r="B906" t="s">
        <v>25</v>
      </c>
      <c r="C906" t="s">
        <v>14</v>
      </c>
      <c r="D906">
        <v>2645.96</v>
      </c>
      <c r="E906">
        <v>0.26</v>
      </c>
      <c r="F906">
        <f t="shared" si="28"/>
        <v>687.94960000000003</v>
      </c>
      <c r="G906">
        <f t="shared" si="29"/>
        <v>1958.0104000000001</v>
      </c>
      <c r="H906">
        <v>9</v>
      </c>
      <c r="I906" s="17">
        <v>45101</v>
      </c>
      <c r="J906" s="17">
        <v>45105</v>
      </c>
      <c r="K906" t="s">
        <v>21</v>
      </c>
      <c r="L906" t="s">
        <v>22</v>
      </c>
      <c r="M906">
        <v>661.88</v>
      </c>
      <c r="N906" t="s">
        <v>48</v>
      </c>
    </row>
    <row r="907" spans="1:14" ht="14.25" customHeight="1" x14ac:dyDescent="0.3">
      <c r="A907" t="s">
        <v>11509</v>
      </c>
      <c r="B907" t="s">
        <v>41</v>
      </c>
      <c r="C907" t="s">
        <v>20</v>
      </c>
      <c r="D907">
        <v>2648.26</v>
      </c>
      <c r="E907">
        <v>0.32</v>
      </c>
      <c r="F907">
        <f t="shared" si="28"/>
        <v>847.44320000000005</v>
      </c>
      <c r="G907">
        <f t="shared" si="29"/>
        <v>1800.8168000000001</v>
      </c>
      <c r="H907">
        <v>9</v>
      </c>
      <c r="I907" s="17">
        <v>45248</v>
      </c>
      <c r="J907" s="17">
        <v>45254</v>
      </c>
      <c r="K907" t="s">
        <v>15</v>
      </c>
      <c r="L907" t="s">
        <v>27</v>
      </c>
      <c r="M907">
        <v>631.48</v>
      </c>
      <c r="N907" t="s">
        <v>28</v>
      </c>
    </row>
    <row r="908" spans="1:14" ht="14.25" customHeight="1" x14ac:dyDescent="0.3">
      <c r="A908" t="s">
        <v>300</v>
      </c>
      <c r="B908" t="s">
        <v>19</v>
      </c>
      <c r="C908" t="s">
        <v>14</v>
      </c>
      <c r="D908">
        <v>2649.55</v>
      </c>
      <c r="E908">
        <v>0.14000000000000001</v>
      </c>
      <c r="F908">
        <f t="shared" si="28"/>
        <v>370.93700000000007</v>
      </c>
      <c r="G908">
        <f t="shared" si="29"/>
        <v>2278.6130000000003</v>
      </c>
      <c r="H908">
        <v>9</v>
      </c>
      <c r="I908" s="17">
        <v>45585</v>
      </c>
      <c r="J908" s="17">
        <v>45591</v>
      </c>
      <c r="K908" t="s">
        <v>31</v>
      </c>
      <c r="L908" t="s">
        <v>22</v>
      </c>
      <c r="M908">
        <v>520.04</v>
      </c>
      <c r="N908" t="s">
        <v>23</v>
      </c>
    </row>
    <row r="909" spans="1:14" ht="14.25" customHeight="1" x14ac:dyDescent="0.3">
      <c r="A909" t="s">
        <v>11443</v>
      </c>
      <c r="B909" t="s">
        <v>13</v>
      </c>
      <c r="C909" t="s">
        <v>36</v>
      </c>
      <c r="D909">
        <v>2650.85</v>
      </c>
      <c r="E909">
        <v>7.0000000000000007E-2</v>
      </c>
      <c r="F909">
        <f t="shared" si="28"/>
        <v>185.55950000000001</v>
      </c>
      <c r="G909">
        <f t="shared" si="29"/>
        <v>2465.2905000000001</v>
      </c>
      <c r="H909">
        <v>9</v>
      </c>
      <c r="I909" s="17">
        <v>45429</v>
      </c>
      <c r="J909" s="17">
        <v>45436</v>
      </c>
      <c r="K909" t="s">
        <v>15</v>
      </c>
      <c r="L909" t="s">
        <v>16</v>
      </c>
      <c r="M909">
        <v>614.32000000000005</v>
      </c>
      <c r="N909" t="s">
        <v>39</v>
      </c>
    </row>
    <row r="910" spans="1:14" ht="14.25" customHeight="1" x14ac:dyDescent="0.3">
      <c r="A910" t="s">
        <v>9918</v>
      </c>
      <c r="B910" t="s">
        <v>41</v>
      </c>
      <c r="C910" t="s">
        <v>14</v>
      </c>
      <c r="D910">
        <v>2654.37</v>
      </c>
      <c r="E910">
        <v>0.42</v>
      </c>
      <c r="F910">
        <f t="shared" si="28"/>
        <v>1114.8353999999999</v>
      </c>
      <c r="G910">
        <f t="shared" si="29"/>
        <v>1539.5346</v>
      </c>
      <c r="H910">
        <v>9</v>
      </c>
      <c r="I910" s="17">
        <v>45042</v>
      </c>
      <c r="J910" s="17">
        <v>45045</v>
      </c>
      <c r="K910" t="s">
        <v>15</v>
      </c>
      <c r="L910" t="s">
        <v>22</v>
      </c>
      <c r="M910">
        <v>680.82</v>
      </c>
      <c r="N910" t="s">
        <v>17</v>
      </c>
    </row>
    <row r="911" spans="1:14" ht="14.25" customHeight="1" x14ac:dyDescent="0.3">
      <c r="A911" t="s">
        <v>2642</v>
      </c>
      <c r="B911" t="s">
        <v>19</v>
      </c>
      <c r="C911" t="s">
        <v>14</v>
      </c>
      <c r="D911">
        <v>2656.88</v>
      </c>
      <c r="E911">
        <v>0.13</v>
      </c>
      <c r="F911">
        <f t="shared" si="28"/>
        <v>345.39440000000002</v>
      </c>
      <c r="G911">
        <f t="shared" si="29"/>
        <v>2311.4856</v>
      </c>
      <c r="H911">
        <v>9</v>
      </c>
      <c r="I911" s="17">
        <v>45123</v>
      </c>
      <c r="J911" s="17">
        <v>45127</v>
      </c>
      <c r="K911" t="s">
        <v>15</v>
      </c>
      <c r="L911" t="s">
        <v>27</v>
      </c>
      <c r="M911">
        <v>227.04</v>
      </c>
      <c r="N911" t="s">
        <v>28</v>
      </c>
    </row>
    <row r="912" spans="1:14" ht="14.25" customHeight="1" x14ac:dyDescent="0.3">
      <c r="A912" t="s">
        <v>1393</v>
      </c>
      <c r="B912" t="s">
        <v>41</v>
      </c>
      <c r="C912" t="s">
        <v>26</v>
      </c>
      <c r="D912">
        <v>2663.03</v>
      </c>
      <c r="E912">
        <v>0.37</v>
      </c>
      <c r="F912">
        <f t="shared" si="28"/>
        <v>985.32110000000011</v>
      </c>
      <c r="G912">
        <f t="shared" si="29"/>
        <v>1677.7089000000001</v>
      </c>
      <c r="H912">
        <v>9</v>
      </c>
      <c r="I912" s="17">
        <v>44942</v>
      </c>
      <c r="J912" s="17">
        <v>44949</v>
      </c>
      <c r="K912" t="s">
        <v>31</v>
      </c>
      <c r="L912" t="s">
        <v>16</v>
      </c>
      <c r="M912">
        <v>563.55999999999995</v>
      </c>
      <c r="N912" t="s">
        <v>39</v>
      </c>
    </row>
    <row r="913" spans="1:14" ht="14.25" customHeight="1" x14ac:dyDescent="0.3">
      <c r="A913" t="s">
        <v>8260</v>
      </c>
      <c r="B913" t="s">
        <v>25</v>
      </c>
      <c r="C913" t="s">
        <v>36</v>
      </c>
      <c r="D913">
        <v>2663.04</v>
      </c>
      <c r="E913">
        <v>0.38</v>
      </c>
      <c r="F913">
        <f t="shared" si="28"/>
        <v>1011.9552</v>
      </c>
      <c r="G913">
        <f t="shared" si="29"/>
        <v>1651.0848000000001</v>
      </c>
      <c r="H913">
        <v>9</v>
      </c>
      <c r="I913" s="17">
        <v>45280</v>
      </c>
      <c r="J913" s="17">
        <v>45282</v>
      </c>
      <c r="K913" t="s">
        <v>31</v>
      </c>
      <c r="L913" t="s">
        <v>16</v>
      </c>
      <c r="M913">
        <v>710.37</v>
      </c>
      <c r="N913" t="s">
        <v>17</v>
      </c>
    </row>
    <row r="914" spans="1:14" ht="14.25" customHeight="1" x14ac:dyDescent="0.3">
      <c r="A914" t="s">
        <v>13481</v>
      </c>
      <c r="B914" t="s">
        <v>25</v>
      </c>
      <c r="C914" t="s">
        <v>20</v>
      </c>
      <c r="D914">
        <v>2666.09</v>
      </c>
      <c r="E914">
        <v>0.24</v>
      </c>
      <c r="F914">
        <f t="shared" si="28"/>
        <v>639.86160000000007</v>
      </c>
      <c r="G914">
        <f t="shared" si="29"/>
        <v>2026.2284</v>
      </c>
      <c r="H914">
        <v>9</v>
      </c>
      <c r="I914" s="17">
        <v>45605</v>
      </c>
      <c r="J914" s="17">
        <v>45606</v>
      </c>
      <c r="K914" t="s">
        <v>21</v>
      </c>
      <c r="L914" t="s">
        <v>27</v>
      </c>
      <c r="M914">
        <v>325.97000000000003</v>
      </c>
      <c r="N914" t="s">
        <v>48</v>
      </c>
    </row>
    <row r="915" spans="1:14" ht="14.25" customHeight="1" x14ac:dyDescent="0.3">
      <c r="A915" t="s">
        <v>11927</v>
      </c>
      <c r="B915" t="s">
        <v>13</v>
      </c>
      <c r="C915" t="s">
        <v>26</v>
      </c>
      <c r="D915">
        <v>2669.21</v>
      </c>
      <c r="E915">
        <v>0.16</v>
      </c>
      <c r="F915">
        <f t="shared" si="28"/>
        <v>427.0736</v>
      </c>
      <c r="G915">
        <f t="shared" si="29"/>
        <v>2242.1363999999999</v>
      </c>
      <c r="H915">
        <v>9</v>
      </c>
      <c r="I915" s="17">
        <v>45377</v>
      </c>
      <c r="J915" s="17">
        <v>45380</v>
      </c>
      <c r="K915" t="s">
        <v>15</v>
      </c>
      <c r="L915" t="s">
        <v>16</v>
      </c>
      <c r="M915">
        <v>463.92</v>
      </c>
      <c r="N915" t="s">
        <v>34</v>
      </c>
    </row>
    <row r="916" spans="1:14" ht="14.25" customHeight="1" x14ac:dyDescent="0.3">
      <c r="A916" t="s">
        <v>3522</v>
      </c>
      <c r="B916" t="s">
        <v>41</v>
      </c>
      <c r="C916" t="s">
        <v>36</v>
      </c>
      <c r="D916">
        <v>2670.25</v>
      </c>
      <c r="E916">
        <v>0.25</v>
      </c>
      <c r="F916">
        <f t="shared" si="28"/>
        <v>667.5625</v>
      </c>
      <c r="G916">
        <f t="shared" si="29"/>
        <v>2002.6875</v>
      </c>
      <c r="H916">
        <v>9</v>
      </c>
      <c r="I916" s="17">
        <v>45222</v>
      </c>
      <c r="J916" s="17">
        <v>45228</v>
      </c>
      <c r="K916" t="s">
        <v>21</v>
      </c>
      <c r="L916" t="s">
        <v>16</v>
      </c>
      <c r="M916">
        <v>431.6</v>
      </c>
      <c r="N916" t="s">
        <v>48</v>
      </c>
    </row>
    <row r="917" spans="1:14" ht="14.25" customHeight="1" x14ac:dyDescent="0.3">
      <c r="A917" t="s">
        <v>7000</v>
      </c>
      <c r="B917" t="s">
        <v>41</v>
      </c>
      <c r="C917" t="s">
        <v>26</v>
      </c>
      <c r="D917">
        <v>2672.46</v>
      </c>
      <c r="E917">
        <v>0.41</v>
      </c>
      <c r="F917">
        <f t="shared" si="28"/>
        <v>1095.7085999999999</v>
      </c>
      <c r="G917">
        <f t="shared" si="29"/>
        <v>1576.7514000000001</v>
      </c>
      <c r="H917">
        <v>9</v>
      </c>
      <c r="I917" s="17">
        <v>45575</v>
      </c>
      <c r="J917" s="17">
        <v>45581</v>
      </c>
      <c r="K917" t="s">
        <v>15</v>
      </c>
      <c r="L917" t="s">
        <v>22</v>
      </c>
      <c r="M917">
        <v>639.42999999999995</v>
      </c>
      <c r="N917" t="s">
        <v>34</v>
      </c>
    </row>
    <row r="918" spans="1:14" ht="14.25" customHeight="1" x14ac:dyDescent="0.3">
      <c r="A918" t="s">
        <v>11285</v>
      </c>
      <c r="B918" t="s">
        <v>13</v>
      </c>
      <c r="C918" t="s">
        <v>20</v>
      </c>
      <c r="D918">
        <v>2676.65</v>
      </c>
      <c r="E918">
        <v>0.13</v>
      </c>
      <c r="F918">
        <f t="shared" si="28"/>
        <v>347.96450000000004</v>
      </c>
      <c r="G918">
        <f t="shared" si="29"/>
        <v>2328.6855</v>
      </c>
      <c r="H918">
        <v>9</v>
      </c>
      <c r="I918" s="17">
        <v>45337</v>
      </c>
      <c r="J918" s="17">
        <v>45339</v>
      </c>
      <c r="K918" t="s">
        <v>21</v>
      </c>
      <c r="L918" t="s">
        <v>27</v>
      </c>
      <c r="M918">
        <v>372.99</v>
      </c>
      <c r="N918" t="s">
        <v>48</v>
      </c>
    </row>
    <row r="919" spans="1:14" ht="14.25" customHeight="1" x14ac:dyDescent="0.3">
      <c r="A919" t="s">
        <v>8660</v>
      </c>
      <c r="B919" t="s">
        <v>41</v>
      </c>
      <c r="C919" t="s">
        <v>36</v>
      </c>
      <c r="D919">
        <v>2677.98</v>
      </c>
      <c r="E919">
        <v>0.48</v>
      </c>
      <c r="F919">
        <f t="shared" si="28"/>
        <v>1285.4304</v>
      </c>
      <c r="G919">
        <f t="shared" si="29"/>
        <v>1392.5496000000001</v>
      </c>
      <c r="H919">
        <v>9</v>
      </c>
      <c r="I919" s="17">
        <v>45022</v>
      </c>
      <c r="J919" s="17">
        <v>45029</v>
      </c>
      <c r="K919" t="s">
        <v>21</v>
      </c>
      <c r="L919" t="s">
        <v>22</v>
      </c>
      <c r="M919">
        <v>428.37</v>
      </c>
      <c r="N919" t="s">
        <v>28</v>
      </c>
    </row>
    <row r="920" spans="1:14" ht="14.25" customHeight="1" x14ac:dyDescent="0.3">
      <c r="A920" t="s">
        <v>8204</v>
      </c>
      <c r="B920" t="s">
        <v>41</v>
      </c>
      <c r="C920" t="s">
        <v>33</v>
      </c>
      <c r="D920">
        <v>2686.79</v>
      </c>
      <c r="E920">
        <v>0.38</v>
      </c>
      <c r="F920">
        <f t="shared" si="28"/>
        <v>1020.9802</v>
      </c>
      <c r="G920">
        <f t="shared" si="29"/>
        <v>1665.8098</v>
      </c>
      <c r="H920">
        <v>9</v>
      </c>
      <c r="I920" s="17">
        <v>45548</v>
      </c>
      <c r="J920" s="17">
        <v>45554</v>
      </c>
      <c r="K920" t="s">
        <v>21</v>
      </c>
      <c r="L920" t="s">
        <v>27</v>
      </c>
      <c r="M920">
        <v>655.30999999999995</v>
      </c>
      <c r="N920" t="s">
        <v>39</v>
      </c>
    </row>
    <row r="921" spans="1:14" ht="14.25" customHeight="1" x14ac:dyDescent="0.3">
      <c r="A921" t="s">
        <v>1837</v>
      </c>
      <c r="B921" t="s">
        <v>25</v>
      </c>
      <c r="C921" t="s">
        <v>26</v>
      </c>
      <c r="D921">
        <v>2687.52</v>
      </c>
      <c r="E921">
        <v>0.21</v>
      </c>
      <c r="F921">
        <f t="shared" si="28"/>
        <v>564.37919999999997</v>
      </c>
      <c r="G921">
        <f t="shared" si="29"/>
        <v>2123.1408000000001</v>
      </c>
      <c r="H921">
        <v>9</v>
      </c>
      <c r="I921" s="17">
        <v>45405</v>
      </c>
      <c r="J921" s="17">
        <v>45409</v>
      </c>
      <c r="K921" t="s">
        <v>31</v>
      </c>
      <c r="L921" t="s">
        <v>22</v>
      </c>
      <c r="M921">
        <v>348.37</v>
      </c>
      <c r="N921" t="s">
        <v>34</v>
      </c>
    </row>
    <row r="922" spans="1:14" ht="14.25" customHeight="1" x14ac:dyDescent="0.3">
      <c r="A922" t="s">
        <v>8081</v>
      </c>
      <c r="B922" t="s">
        <v>25</v>
      </c>
      <c r="C922" t="s">
        <v>33</v>
      </c>
      <c r="D922">
        <v>2688.3</v>
      </c>
      <c r="E922">
        <v>0.25</v>
      </c>
      <c r="F922">
        <f t="shared" si="28"/>
        <v>672.07500000000005</v>
      </c>
      <c r="G922">
        <f t="shared" si="29"/>
        <v>2016.2250000000001</v>
      </c>
      <c r="H922">
        <v>9</v>
      </c>
      <c r="I922" s="17">
        <v>45074</v>
      </c>
      <c r="J922" s="17">
        <v>45078</v>
      </c>
      <c r="K922" t="s">
        <v>31</v>
      </c>
      <c r="L922" t="s">
        <v>22</v>
      </c>
      <c r="M922">
        <v>492.02</v>
      </c>
      <c r="N922" t="s">
        <v>48</v>
      </c>
    </row>
    <row r="923" spans="1:14" ht="14.25" customHeight="1" x14ac:dyDescent="0.3">
      <c r="A923" t="s">
        <v>7830</v>
      </c>
      <c r="B923" t="s">
        <v>19</v>
      </c>
      <c r="C923" t="s">
        <v>20</v>
      </c>
      <c r="D923">
        <v>2688.67</v>
      </c>
      <c r="E923">
        <v>0.24</v>
      </c>
      <c r="F923">
        <f t="shared" si="28"/>
        <v>645.2808</v>
      </c>
      <c r="G923">
        <f t="shared" si="29"/>
        <v>2043.3892000000001</v>
      </c>
      <c r="H923">
        <v>9</v>
      </c>
      <c r="I923" s="17">
        <v>45484</v>
      </c>
      <c r="J923" s="17">
        <v>45486</v>
      </c>
      <c r="K923" t="s">
        <v>15</v>
      </c>
      <c r="L923" t="s">
        <v>16</v>
      </c>
      <c r="M923">
        <v>306.55</v>
      </c>
      <c r="N923" t="s">
        <v>28</v>
      </c>
    </row>
    <row r="924" spans="1:14" ht="14.25" customHeight="1" x14ac:dyDescent="0.3">
      <c r="A924" t="s">
        <v>1786</v>
      </c>
      <c r="B924" t="s">
        <v>13</v>
      </c>
      <c r="C924" t="s">
        <v>14</v>
      </c>
      <c r="D924">
        <v>2689.66</v>
      </c>
      <c r="E924">
        <v>0.4</v>
      </c>
      <c r="F924">
        <f t="shared" si="28"/>
        <v>1075.864</v>
      </c>
      <c r="G924">
        <f t="shared" si="29"/>
        <v>1613.7959999999998</v>
      </c>
      <c r="H924">
        <v>9</v>
      </c>
      <c r="I924" s="17">
        <v>45132</v>
      </c>
      <c r="J924" s="17">
        <v>45134</v>
      </c>
      <c r="K924" t="s">
        <v>21</v>
      </c>
      <c r="L924" t="s">
        <v>22</v>
      </c>
      <c r="M924">
        <v>269.27</v>
      </c>
      <c r="N924" t="s">
        <v>23</v>
      </c>
    </row>
    <row r="925" spans="1:14" ht="14.25" customHeight="1" x14ac:dyDescent="0.3">
      <c r="A925" t="s">
        <v>541</v>
      </c>
      <c r="B925" t="s">
        <v>19</v>
      </c>
      <c r="C925" t="s">
        <v>33</v>
      </c>
      <c r="D925">
        <v>2690.18</v>
      </c>
      <c r="E925">
        <v>0.04</v>
      </c>
      <c r="F925">
        <f t="shared" si="28"/>
        <v>107.60719999999999</v>
      </c>
      <c r="G925">
        <f t="shared" si="29"/>
        <v>2582.5727999999999</v>
      </c>
      <c r="H925">
        <v>9</v>
      </c>
      <c r="I925" s="17">
        <v>45206</v>
      </c>
      <c r="J925" s="17">
        <v>45208</v>
      </c>
      <c r="K925" t="s">
        <v>31</v>
      </c>
      <c r="L925" t="s">
        <v>16</v>
      </c>
      <c r="M925">
        <v>571.41999999999996</v>
      </c>
      <c r="N925" t="s">
        <v>28</v>
      </c>
    </row>
    <row r="926" spans="1:14" ht="14.25" customHeight="1" x14ac:dyDescent="0.3">
      <c r="A926" t="s">
        <v>6998</v>
      </c>
      <c r="B926" t="s">
        <v>41</v>
      </c>
      <c r="C926" t="s">
        <v>36</v>
      </c>
      <c r="D926">
        <v>2692.51</v>
      </c>
      <c r="E926">
        <v>0.23</v>
      </c>
      <c r="F926">
        <f t="shared" si="28"/>
        <v>619.27730000000008</v>
      </c>
      <c r="G926">
        <f t="shared" si="29"/>
        <v>2073.2327</v>
      </c>
      <c r="H926">
        <v>9</v>
      </c>
      <c r="I926" s="17">
        <v>45043</v>
      </c>
      <c r="J926" s="17">
        <v>45049</v>
      </c>
      <c r="K926" t="s">
        <v>15</v>
      </c>
      <c r="L926" t="s">
        <v>22</v>
      </c>
      <c r="M926">
        <v>517.87</v>
      </c>
      <c r="N926" t="s">
        <v>39</v>
      </c>
    </row>
    <row r="927" spans="1:14" ht="14.25" customHeight="1" x14ac:dyDescent="0.3">
      <c r="A927" t="s">
        <v>2730</v>
      </c>
      <c r="B927" t="s">
        <v>19</v>
      </c>
      <c r="C927" t="s">
        <v>26</v>
      </c>
      <c r="D927">
        <v>2694.08</v>
      </c>
      <c r="E927">
        <v>0.12</v>
      </c>
      <c r="F927">
        <f t="shared" si="28"/>
        <v>323.28960000000001</v>
      </c>
      <c r="G927">
        <f t="shared" si="29"/>
        <v>2370.7903999999999</v>
      </c>
      <c r="H927">
        <v>9</v>
      </c>
      <c r="I927" s="17">
        <v>45377</v>
      </c>
      <c r="J927" s="17">
        <v>45382</v>
      </c>
      <c r="K927" t="s">
        <v>21</v>
      </c>
      <c r="L927" t="s">
        <v>27</v>
      </c>
      <c r="M927">
        <v>558.82000000000005</v>
      </c>
      <c r="N927" t="s">
        <v>17</v>
      </c>
    </row>
    <row r="928" spans="1:14" ht="14.25" customHeight="1" x14ac:dyDescent="0.3">
      <c r="A928" t="s">
        <v>201</v>
      </c>
      <c r="B928" t="s">
        <v>13</v>
      </c>
      <c r="C928" t="s">
        <v>36</v>
      </c>
      <c r="D928">
        <v>2697.74</v>
      </c>
      <c r="E928">
        <v>0.19</v>
      </c>
      <c r="F928">
        <f t="shared" si="28"/>
        <v>512.57060000000001</v>
      </c>
      <c r="G928">
        <f t="shared" si="29"/>
        <v>2185.1693999999998</v>
      </c>
      <c r="H928">
        <v>9</v>
      </c>
      <c r="I928" s="17">
        <v>45315</v>
      </c>
      <c r="J928" s="17">
        <v>45319</v>
      </c>
      <c r="K928" t="s">
        <v>21</v>
      </c>
      <c r="L928" t="s">
        <v>16</v>
      </c>
      <c r="M928">
        <v>458.18</v>
      </c>
      <c r="N928" t="s">
        <v>17</v>
      </c>
    </row>
    <row r="929" spans="1:14" ht="14.25" customHeight="1" x14ac:dyDescent="0.3">
      <c r="A929" t="s">
        <v>2828</v>
      </c>
      <c r="B929" t="s">
        <v>19</v>
      </c>
      <c r="C929" t="s">
        <v>33</v>
      </c>
      <c r="D929">
        <v>2699.91</v>
      </c>
      <c r="E929">
        <v>0.39</v>
      </c>
      <c r="F929">
        <f t="shared" si="28"/>
        <v>1052.9648999999999</v>
      </c>
      <c r="G929">
        <f t="shared" si="29"/>
        <v>1646.9450999999999</v>
      </c>
      <c r="H929">
        <v>9</v>
      </c>
      <c r="I929" s="17">
        <v>45062</v>
      </c>
      <c r="J929" s="17">
        <v>45065</v>
      </c>
      <c r="K929" t="s">
        <v>15</v>
      </c>
      <c r="L929" t="s">
        <v>27</v>
      </c>
      <c r="M929">
        <v>807.05</v>
      </c>
      <c r="N929" t="s">
        <v>17</v>
      </c>
    </row>
    <row r="930" spans="1:14" ht="14.25" customHeight="1" x14ac:dyDescent="0.3">
      <c r="A930" t="s">
        <v>8046</v>
      </c>
      <c r="B930" t="s">
        <v>41</v>
      </c>
      <c r="C930" t="s">
        <v>20</v>
      </c>
      <c r="D930">
        <v>2713.09</v>
      </c>
      <c r="E930">
        <v>0.22</v>
      </c>
      <c r="F930">
        <f t="shared" si="28"/>
        <v>596.87980000000005</v>
      </c>
      <c r="G930">
        <f t="shared" si="29"/>
        <v>2116.2102</v>
      </c>
      <c r="H930">
        <v>9</v>
      </c>
      <c r="I930" s="17">
        <v>45430</v>
      </c>
      <c r="J930" s="17">
        <v>45432</v>
      </c>
      <c r="K930" t="s">
        <v>31</v>
      </c>
      <c r="L930" t="s">
        <v>16</v>
      </c>
      <c r="M930">
        <v>740.77</v>
      </c>
      <c r="N930" t="s">
        <v>28</v>
      </c>
    </row>
    <row r="931" spans="1:14" ht="14.25" customHeight="1" x14ac:dyDescent="0.3">
      <c r="A931" t="s">
        <v>1236</v>
      </c>
      <c r="B931" t="s">
        <v>41</v>
      </c>
      <c r="C931" t="s">
        <v>26</v>
      </c>
      <c r="D931">
        <v>2716.39</v>
      </c>
      <c r="E931">
        <v>0.38</v>
      </c>
      <c r="F931">
        <f t="shared" si="28"/>
        <v>1032.2282</v>
      </c>
      <c r="G931">
        <f t="shared" si="29"/>
        <v>1684.1617999999999</v>
      </c>
      <c r="H931">
        <v>9</v>
      </c>
      <c r="I931" s="17">
        <v>45560</v>
      </c>
      <c r="J931" s="17">
        <v>45566</v>
      </c>
      <c r="K931" t="s">
        <v>15</v>
      </c>
      <c r="L931" t="s">
        <v>16</v>
      </c>
      <c r="M931">
        <v>513.02</v>
      </c>
      <c r="N931" t="s">
        <v>17</v>
      </c>
    </row>
    <row r="932" spans="1:14" ht="14.25" customHeight="1" x14ac:dyDescent="0.3">
      <c r="A932" t="s">
        <v>13508</v>
      </c>
      <c r="B932" t="s">
        <v>25</v>
      </c>
      <c r="C932" t="s">
        <v>36</v>
      </c>
      <c r="D932">
        <v>2716.87</v>
      </c>
      <c r="E932">
        <v>0.17</v>
      </c>
      <c r="F932">
        <f t="shared" si="28"/>
        <v>461.86790000000002</v>
      </c>
      <c r="G932">
        <f t="shared" si="29"/>
        <v>2255.0020999999997</v>
      </c>
      <c r="H932">
        <v>9</v>
      </c>
      <c r="I932" s="17">
        <v>44987</v>
      </c>
      <c r="J932" s="17">
        <v>44992</v>
      </c>
      <c r="K932" t="s">
        <v>21</v>
      </c>
      <c r="L932" t="s">
        <v>16</v>
      </c>
      <c r="M932">
        <v>738.51</v>
      </c>
      <c r="N932" t="s">
        <v>34</v>
      </c>
    </row>
    <row r="933" spans="1:14" ht="14.25" customHeight="1" x14ac:dyDescent="0.3">
      <c r="A933" t="s">
        <v>3478</v>
      </c>
      <c r="B933" t="s">
        <v>41</v>
      </c>
      <c r="C933" t="s">
        <v>20</v>
      </c>
      <c r="D933">
        <v>2718.35</v>
      </c>
      <c r="E933">
        <v>0.03</v>
      </c>
      <c r="F933">
        <f t="shared" si="28"/>
        <v>81.5505</v>
      </c>
      <c r="G933">
        <f t="shared" si="29"/>
        <v>2636.7995000000001</v>
      </c>
      <c r="H933">
        <v>9</v>
      </c>
      <c r="I933" s="17">
        <v>45247</v>
      </c>
      <c r="J933" s="17">
        <v>45254</v>
      </c>
      <c r="K933" t="s">
        <v>31</v>
      </c>
      <c r="L933" t="s">
        <v>22</v>
      </c>
      <c r="M933">
        <v>766.4</v>
      </c>
      <c r="N933" t="s">
        <v>17</v>
      </c>
    </row>
    <row r="934" spans="1:14" ht="14.25" customHeight="1" x14ac:dyDescent="0.3">
      <c r="A934" t="s">
        <v>11648</v>
      </c>
      <c r="B934" t="s">
        <v>13</v>
      </c>
      <c r="C934" t="s">
        <v>36</v>
      </c>
      <c r="D934">
        <v>2727.36</v>
      </c>
      <c r="E934">
        <v>0.05</v>
      </c>
      <c r="F934">
        <f t="shared" si="28"/>
        <v>136.36800000000002</v>
      </c>
      <c r="G934">
        <f t="shared" si="29"/>
        <v>2590.9920000000002</v>
      </c>
      <c r="H934">
        <v>9</v>
      </c>
      <c r="I934" s="17">
        <v>45410</v>
      </c>
      <c r="J934" s="17">
        <v>45417</v>
      </c>
      <c r="K934" t="s">
        <v>31</v>
      </c>
      <c r="L934" t="s">
        <v>22</v>
      </c>
      <c r="M934">
        <v>520.07000000000005</v>
      </c>
      <c r="N934" t="s">
        <v>17</v>
      </c>
    </row>
    <row r="935" spans="1:14" ht="14.25" customHeight="1" x14ac:dyDescent="0.3">
      <c r="A935" t="s">
        <v>204</v>
      </c>
      <c r="B935" t="s">
        <v>25</v>
      </c>
      <c r="C935" t="s">
        <v>20</v>
      </c>
      <c r="D935">
        <v>2729.77</v>
      </c>
      <c r="E935">
        <v>0.28999999999999998</v>
      </c>
      <c r="F935">
        <f t="shared" si="28"/>
        <v>791.63329999999996</v>
      </c>
      <c r="G935">
        <f t="shared" si="29"/>
        <v>1938.1367</v>
      </c>
      <c r="H935">
        <v>9</v>
      </c>
      <c r="I935" s="17">
        <v>45415</v>
      </c>
      <c r="J935" s="17">
        <v>45418</v>
      </c>
      <c r="K935" t="s">
        <v>21</v>
      </c>
      <c r="L935" t="s">
        <v>22</v>
      </c>
      <c r="M935">
        <v>250.2</v>
      </c>
      <c r="N935" t="s">
        <v>39</v>
      </c>
    </row>
    <row r="936" spans="1:14" ht="14.25" customHeight="1" x14ac:dyDescent="0.3">
      <c r="A936" t="s">
        <v>13727</v>
      </c>
      <c r="B936" t="s">
        <v>19</v>
      </c>
      <c r="C936" t="s">
        <v>20</v>
      </c>
      <c r="D936">
        <v>2735.95</v>
      </c>
      <c r="E936">
        <v>0.25</v>
      </c>
      <c r="F936">
        <f t="shared" si="28"/>
        <v>683.98749999999995</v>
      </c>
      <c r="G936">
        <f t="shared" si="29"/>
        <v>2051.9624999999996</v>
      </c>
      <c r="H936">
        <v>9</v>
      </c>
      <c r="I936" s="17">
        <v>45092</v>
      </c>
      <c r="J936" s="17">
        <v>45098</v>
      </c>
      <c r="K936" t="s">
        <v>21</v>
      </c>
      <c r="L936" t="s">
        <v>16</v>
      </c>
      <c r="M936">
        <v>668.87</v>
      </c>
      <c r="N936" t="s">
        <v>48</v>
      </c>
    </row>
    <row r="937" spans="1:14" ht="14.25" customHeight="1" x14ac:dyDescent="0.3">
      <c r="A937" t="s">
        <v>9511</v>
      </c>
      <c r="B937" t="s">
        <v>19</v>
      </c>
      <c r="C937" t="s">
        <v>36</v>
      </c>
      <c r="D937">
        <v>2736.22</v>
      </c>
      <c r="E937">
        <v>0.39</v>
      </c>
      <c r="F937">
        <f t="shared" si="28"/>
        <v>1067.1258</v>
      </c>
      <c r="G937">
        <f t="shared" si="29"/>
        <v>1669.0941999999998</v>
      </c>
      <c r="H937">
        <v>9</v>
      </c>
      <c r="I937" s="17">
        <v>45559</v>
      </c>
      <c r="J937" s="17">
        <v>45566</v>
      </c>
      <c r="K937" t="s">
        <v>15</v>
      </c>
      <c r="L937" t="s">
        <v>16</v>
      </c>
      <c r="M937">
        <v>200.68</v>
      </c>
      <c r="N937" t="s">
        <v>28</v>
      </c>
    </row>
    <row r="938" spans="1:14" ht="14.25" customHeight="1" x14ac:dyDescent="0.3">
      <c r="A938" t="s">
        <v>12412</v>
      </c>
      <c r="B938" t="s">
        <v>19</v>
      </c>
      <c r="C938" t="s">
        <v>26</v>
      </c>
      <c r="D938">
        <v>2736.52</v>
      </c>
      <c r="E938">
        <v>0.31</v>
      </c>
      <c r="F938">
        <f t="shared" si="28"/>
        <v>848.32119999999998</v>
      </c>
      <c r="G938">
        <f t="shared" si="29"/>
        <v>1888.1988000000001</v>
      </c>
      <c r="H938">
        <v>9</v>
      </c>
      <c r="I938" s="17">
        <v>45243</v>
      </c>
      <c r="J938" s="17">
        <v>45248</v>
      </c>
      <c r="K938" t="s">
        <v>21</v>
      </c>
      <c r="L938" t="s">
        <v>16</v>
      </c>
      <c r="M938">
        <v>469.34</v>
      </c>
      <c r="N938" t="s">
        <v>34</v>
      </c>
    </row>
    <row r="939" spans="1:14" ht="14.25" customHeight="1" x14ac:dyDescent="0.3">
      <c r="A939" t="s">
        <v>6328</v>
      </c>
      <c r="B939" t="s">
        <v>41</v>
      </c>
      <c r="C939" t="s">
        <v>33</v>
      </c>
      <c r="D939">
        <v>2738.85</v>
      </c>
      <c r="E939">
        <v>0.4</v>
      </c>
      <c r="F939">
        <f t="shared" si="28"/>
        <v>1095.54</v>
      </c>
      <c r="G939">
        <f t="shared" si="29"/>
        <v>1643.31</v>
      </c>
      <c r="H939">
        <v>9</v>
      </c>
      <c r="I939" s="17">
        <v>45085</v>
      </c>
      <c r="J939" s="17">
        <v>45091</v>
      </c>
      <c r="K939" t="s">
        <v>15</v>
      </c>
      <c r="L939" t="s">
        <v>27</v>
      </c>
      <c r="M939">
        <v>491.22</v>
      </c>
      <c r="N939" t="s">
        <v>23</v>
      </c>
    </row>
    <row r="940" spans="1:14" ht="14.25" customHeight="1" x14ac:dyDescent="0.3">
      <c r="A940" t="s">
        <v>4736</v>
      </c>
      <c r="B940" t="s">
        <v>25</v>
      </c>
      <c r="C940" t="s">
        <v>20</v>
      </c>
      <c r="D940">
        <v>2745.61</v>
      </c>
      <c r="E940">
        <v>0.36</v>
      </c>
      <c r="F940">
        <f t="shared" si="28"/>
        <v>988.41960000000006</v>
      </c>
      <c r="G940">
        <f t="shared" si="29"/>
        <v>1757.1904</v>
      </c>
      <c r="H940">
        <v>9</v>
      </c>
      <c r="I940" s="17">
        <v>45228</v>
      </c>
      <c r="J940" s="17">
        <v>45233</v>
      </c>
      <c r="K940" t="s">
        <v>21</v>
      </c>
      <c r="L940" t="s">
        <v>16</v>
      </c>
      <c r="M940">
        <v>203.8</v>
      </c>
      <c r="N940" t="s">
        <v>23</v>
      </c>
    </row>
    <row r="941" spans="1:14" ht="14.25" customHeight="1" x14ac:dyDescent="0.3">
      <c r="A941" t="s">
        <v>4478</v>
      </c>
      <c r="B941" t="s">
        <v>25</v>
      </c>
      <c r="C941" t="s">
        <v>33</v>
      </c>
      <c r="D941">
        <v>2748.71</v>
      </c>
      <c r="E941">
        <v>0.5</v>
      </c>
      <c r="F941">
        <f t="shared" si="28"/>
        <v>1374.355</v>
      </c>
      <c r="G941">
        <f t="shared" si="29"/>
        <v>1374.355</v>
      </c>
      <c r="H941">
        <v>9</v>
      </c>
      <c r="I941" s="17">
        <v>45066</v>
      </c>
      <c r="J941" s="17">
        <v>45073</v>
      </c>
      <c r="K941" t="s">
        <v>21</v>
      </c>
      <c r="L941" t="s">
        <v>27</v>
      </c>
      <c r="M941">
        <v>322.85000000000002</v>
      </c>
      <c r="N941" t="s">
        <v>34</v>
      </c>
    </row>
    <row r="942" spans="1:14" ht="14.25" customHeight="1" x14ac:dyDescent="0.3">
      <c r="A942" t="s">
        <v>14698</v>
      </c>
      <c r="B942" t="s">
        <v>13</v>
      </c>
      <c r="C942" t="s">
        <v>33</v>
      </c>
      <c r="D942">
        <v>2749.54</v>
      </c>
      <c r="E942">
        <v>0.45</v>
      </c>
      <c r="F942">
        <f t="shared" si="28"/>
        <v>1237.2930000000001</v>
      </c>
      <c r="G942">
        <f t="shared" si="29"/>
        <v>1512.2469999999998</v>
      </c>
      <c r="H942">
        <v>9</v>
      </c>
      <c r="I942" s="17">
        <v>45565</v>
      </c>
      <c r="J942" s="17">
        <v>45570</v>
      </c>
      <c r="K942" t="s">
        <v>31</v>
      </c>
      <c r="L942" t="s">
        <v>22</v>
      </c>
      <c r="M942">
        <v>255.56</v>
      </c>
      <c r="N942" t="s">
        <v>34</v>
      </c>
    </row>
    <row r="943" spans="1:14" ht="14.25" customHeight="1" x14ac:dyDescent="0.3">
      <c r="A943" t="s">
        <v>2689</v>
      </c>
      <c r="B943" t="s">
        <v>13</v>
      </c>
      <c r="C943" t="s">
        <v>33</v>
      </c>
      <c r="D943">
        <v>2750.56</v>
      </c>
      <c r="E943">
        <v>0.25</v>
      </c>
      <c r="F943">
        <f t="shared" si="28"/>
        <v>687.64</v>
      </c>
      <c r="G943">
        <f t="shared" si="29"/>
        <v>2062.92</v>
      </c>
      <c r="H943">
        <v>9</v>
      </c>
      <c r="I943" s="17">
        <v>45310</v>
      </c>
      <c r="J943" s="17">
        <v>45314</v>
      </c>
      <c r="K943" t="s">
        <v>15</v>
      </c>
      <c r="L943" t="s">
        <v>22</v>
      </c>
      <c r="M943">
        <v>484.96</v>
      </c>
      <c r="N943" t="s">
        <v>34</v>
      </c>
    </row>
    <row r="944" spans="1:14" ht="14.25" customHeight="1" x14ac:dyDescent="0.3">
      <c r="A944" t="s">
        <v>4355</v>
      </c>
      <c r="B944" t="s">
        <v>19</v>
      </c>
      <c r="C944" t="s">
        <v>26</v>
      </c>
      <c r="D944">
        <v>2752.13</v>
      </c>
      <c r="E944">
        <v>0.15</v>
      </c>
      <c r="F944">
        <f t="shared" si="28"/>
        <v>412.81950000000001</v>
      </c>
      <c r="G944">
        <f t="shared" si="29"/>
        <v>2339.3105</v>
      </c>
      <c r="H944">
        <v>9</v>
      </c>
      <c r="I944" s="17">
        <v>45583</v>
      </c>
      <c r="J944" s="17">
        <v>45586</v>
      </c>
      <c r="K944" t="s">
        <v>15</v>
      </c>
      <c r="L944" t="s">
        <v>22</v>
      </c>
      <c r="M944">
        <v>257.19</v>
      </c>
      <c r="N944" t="s">
        <v>23</v>
      </c>
    </row>
    <row r="945" spans="1:14" ht="14.25" customHeight="1" x14ac:dyDescent="0.3">
      <c r="A945" t="s">
        <v>9032</v>
      </c>
      <c r="B945" t="s">
        <v>19</v>
      </c>
      <c r="C945" t="s">
        <v>26</v>
      </c>
      <c r="D945">
        <v>2753.37</v>
      </c>
      <c r="E945">
        <v>0.14000000000000001</v>
      </c>
      <c r="F945">
        <f t="shared" si="28"/>
        <v>385.47180000000003</v>
      </c>
      <c r="G945">
        <f t="shared" si="29"/>
        <v>2367.8981999999996</v>
      </c>
      <c r="H945">
        <v>9</v>
      </c>
      <c r="I945" s="17">
        <v>45282</v>
      </c>
      <c r="J945" s="17">
        <v>45287</v>
      </c>
      <c r="K945" t="s">
        <v>21</v>
      </c>
      <c r="L945" t="s">
        <v>27</v>
      </c>
      <c r="M945">
        <v>341.71</v>
      </c>
      <c r="N945" t="s">
        <v>17</v>
      </c>
    </row>
    <row r="946" spans="1:14" ht="14.25" customHeight="1" x14ac:dyDescent="0.3">
      <c r="A946" t="s">
        <v>9610</v>
      </c>
      <c r="B946" t="s">
        <v>13</v>
      </c>
      <c r="C946" t="s">
        <v>33</v>
      </c>
      <c r="D946">
        <v>2757.19</v>
      </c>
      <c r="E946">
        <v>0.17</v>
      </c>
      <c r="F946">
        <f t="shared" si="28"/>
        <v>468.72230000000002</v>
      </c>
      <c r="G946">
        <f t="shared" si="29"/>
        <v>2288.4677000000001</v>
      </c>
      <c r="H946">
        <v>9</v>
      </c>
      <c r="I946" s="17">
        <v>45181</v>
      </c>
      <c r="J946" s="17">
        <v>45187</v>
      </c>
      <c r="K946" t="s">
        <v>15</v>
      </c>
      <c r="L946" t="s">
        <v>27</v>
      </c>
      <c r="M946">
        <v>690.55</v>
      </c>
      <c r="N946" t="s">
        <v>17</v>
      </c>
    </row>
    <row r="947" spans="1:14" ht="14.25" customHeight="1" x14ac:dyDescent="0.3">
      <c r="A947" t="s">
        <v>4479</v>
      </c>
      <c r="B947" t="s">
        <v>41</v>
      </c>
      <c r="C947" t="s">
        <v>14</v>
      </c>
      <c r="D947">
        <v>2759.45</v>
      </c>
      <c r="E947">
        <v>0.39</v>
      </c>
      <c r="F947">
        <f t="shared" si="28"/>
        <v>1076.1855</v>
      </c>
      <c r="G947">
        <f t="shared" si="29"/>
        <v>1683.2644999999998</v>
      </c>
      <c r="H947">
        <v>9</v>
      </c>
      <c r="I947" s="17">
        <v>45003</v>
      </c>
      <c r="J947" s="17">
        <v>45006</v>
      </c>
      <c r="K947" t="s">
        <v>31</v>
      </c>
      <c r="L947" t="s">
        <v>22</v>
      </c>
      <c r="M947">
        <v>471.87</v>
      </c>
      <c r="N947" t="s">
        <v>39</v>
      </c>
    </row>
    <row r="948" spans="1:14" ht="14.25" customHeight="1" x14ac:dyDescent="0.3">
      <c r="A948" t="s">
        <v>13957</v>
      </c>
      <c r="B948" t="s">
        <v>13</v>
      </c>
      <c r="C948" t="s">
        <v>20</v>
      </c>
      <c r="D948">
        <v>2766.44</v>
      </c>
      <c r="E948">
        <v>0.19</v>
      </c>
      <c r="F948">
        <f t="shared" si="28"/>
        <v>525.62360000000001</v>
      </c>
      <c r="G948">
        <f t="shared" si="29"/>
        <v>2240.8164000000002</v>
      </c>
      <c r="H948">
        <v>9</v>
      </c>
      <c r="I948" s="17">
        <v>45556</v>
      </c>
      <c r="J948" s="17">
        <v>45560</v>
      </c>
      <c r="K948" t="s">
        <v>31</v>
      </c>
      <c r="L948" t="s">
        <v>22</v>
      </c>
      <c r="M948">
        <v>663.57</v>
      </c>
      <c r="N948" t="s">
        <v>34</v>
      </c>
    </row>
    <row r="949" spans="1:14" ht="14.25" customHeight="1" x14ac:dyDescent="0.3">
      <c r="A949" t="s">
        <v>9303</v>
      </c>
      <c r="B949" t="s">
        <v>41</v>
      </c>
      <c r="C949" t="s">
        <v>26</v>
      </c>
      <c r="D949">
        <v>2769.01</v>
      </c>
      <c r="E949">
        <v>0.24</v>
      </c>
      <c r="F949">
        <f t="shared" si="28"/>
        <v>664.56240000000003</v>
      </c>
      <c r="G949">
        <f t="shared" si="29"/>
        <v>2104.4476000000004</v>
      </c>
      <c r="H949">
        <v>9</v>
      </c>
      <c r="I949" s="17">
        <v>45419</v>
      </c>
      <c r="J949" s="17">
        <v>45425</v>
      </c>
      <c r="K949" t="s">
        <v>21</v>
      </c>
      <c r="L949" t="s">
        <v>27</v>
      </c>
      <c r="M949">
        <v>416.4</v>
      </c>
      <c r="N949" t="s">
        <v>34</v>
      </c>
    </row>
    <row r="950" spans="1:14" ht="14.25" customHeight="1" x14ac:dyDescent="0.3">
      <c r="A950" t="s">
        <v>4818</v>
      </c>
      <c r="B950" t="s">
        <v>13</v>
      </c>
      <c r="C950" t="s">
        <v>20</v>
      </c>
      <c r="D950">
        <v>2770.74</v>
      </c>
      <c r="E950">
        <v>0.28000000000000003</v>
      </c>
      <c r="F950">
        <f t="shared" si="28"/>
        <v>775.80719999999997</v>
      </c>
      <c r="G950">
        <f t="shared" si="29"/>
        <v>1994.9327999999998</v>
      </c>
      <c r="H950">
        <v>9</v>
      </c>
      <c r="I950" s="17">
        <v>44928</v>
      </c>
      <c r="J950" s="17">
        <v>44930</v>
      </c>
      <c r="K950" t="s">
        <v>15</v>
      </c>
      <c r="L950" t="s">
        <v>22</v>
      </c>
      <c r="M950">
        <v>440.15</v>
      </c>
      <c r="N950" t="s">
        <v>48</v>
      </c>
    </row>
    <row r="951" spans="1:14" ht="14.25" customHeight="1" x14ac:dyDescent="0.3">
      <c r="A951" t="s">
        <v>1597</v>
      </c>
      <c r="B951" t="s">
        <v>13</v>
      </c>
      <c r="C951" t="s">
        <v>26</v>
      </c>
      <c r="D951">
        <v>2771.48</v>
      </c>
      <c r="E951">
        <v>0.05</v>
      </c>
      <c r="F951">
        <f t="shared" si="28"/>
        <v>138.57400000000001</v>
      </c>
      <c r="G951">
        <f t="shared" si="29"/>
        <v>2632.9059999999999</v>
      </c>
      <c r="H951">
        <v>9</v>
      </c>
      <c r="I951" s="17">
        <v>45228</v>
      </c>
      <c r="J951" s="17">
        <v>45234</v>
      </c>
      <c r="K951" t="s">
        <v>21</v>
      </c>
      <c r="L951" t="s">
        <v>16</v>
      </c>
      <c r="M951">
        <v>633.97</v>
      </c>
      <c r="N951" t="s">
        <v>39</v>
      </c>
    </row>
    <row r="952" spans="1:14" ht="14.25" customHeight="1" x14ac:dyDescent="0.3">
      <c r="A952" t="s">
        <v>10224</v>
      </c>
      <c r="B952" t="s">
        <v>25</v>
      </c>
      <c r="C952" t="s">
        <v>36</v>
      </c>
      <c r="D952">
        <v>2778.78</v>
      </c>
      <c r="E952">
        <v>0.12</v>
      </c>
      <c r="F952">
        <f t="shared" si="28"/>
        <v>333.45359999999999</v>
      </c>
      <c r="G952">
        <f t="shared" si="29"/>
        <v>2445.3264000000004</v>
      </c>
      <c r="H952">
        <v>9</v>
      </c>
      <c r="I952" s="17">
        <v>45081</v>
      </c>
      <c r="J952" s="17">
        <v>45084</v>
      </c>
      <c r="K952" t="s">
        <v>15</v>
      </c>
      <c r="L952" t="s">
        <v>16</v>
      </c>
      <c r="M952">
        <v>219.24</v>
      </c>
      <c r="N952" t="s">
        <v>34</v>
      </c>
    </row>
    <row r="953" spans="1:14" ht="14.25" customHeight="1" x14ac:dyDescent="0.3">
      <c r="A953" t="s">
        <v>1525</v>
      </c>
      <c r="B953" t="s">
        <v>13</v>
      </c>
      <c r="C953" t="s">
        <v>33</v>
      </c>
      <c r="D953">
        <v>2778.85</v>
      </c>
      <c r="E953">
        <v>0.06</v>
      </c>
      <c r="F953">
        <f t="shared" si="28"/>
        <v>166.73099999999999</v>
      </c>
      <c r="G953">
        <f t="shared" si="29"/>
        <v>2612.1189999999997</v>
      </c>
      <c r="H953">
        <v>9</v>
      </c>
      <c r="I953" s="17">
        <v>44946</v>
      </c>
      <c r="J953" s="17">
        <v>44947</v>
      </c>
      <c r="K953" t="s">
        <v>21</v>
      </c>
      <c r="L953" t="s">
        <v>16</v>
      </c>
      <c r="M953">
        <v>747.05</v>
      </c>
      <c r="N953" t="s">
        <v>17</v>
      </c>
    </row>
    <row r="954" spans="1:14" ht="14.25" customHeight="1" x14ac:dyDescent="0.3">
      <c r="A954" t="s">
        <v>10092</v>
      </c>
      <c r="B954" t="s">
        <v>13</v>
      </c>
      <c r="C954" t="s">
        <v>20</v>
      </c>
      <c r="D954">
        <v>2779.77</v>
      </c>
      <c r="E954">
        <v>0.37</v>
      </c>
      <c r="F954">
        <f t="shared" si="28"/>
        <v>1028.5148999999999</v>
      </c>
      <c r="G954">
        <f t="shared" si="29"/>
        <v>1751.2551000000001</v>
      </c>
      <c r="H954">
        <v>9</v>
      </c>
      <c r="I954" s="17">
        <v>45542</v>
      </c>
      <c r="J954" s="17">
        <v>45546</v>
      </c>
      <c r="K954" t="s">
        <v>21</v>
      </c>
      <c r="L954" t="s">
        <v>16</v>
      </c>
      <c r="M954">
        <v>660.43</v>
      </c>
      <c r="N954" t="s">
        <v>17</v>
      </c>
    </row>
    <row r="955" spans="1:14" ht="14.25" customHeight="1" x14ac:dyDescent="0.3">
      <c r="A955" t="s">
        <v>10932</v>
      </c>
      <c r="B955" t="s">
        <v>41</v>
      </c>
      <c r="C955" t="s">
        <v>33</v>
      </c>
      <c r="D955">
        <v>2779.88</v>
      </c>
      <c r="E955">
        <v>0.23</v>
      </c>
      <c r="F955">
        <f t="shared" si="28"/>
        <v>639.37240000000008</v>
      </c>
      <c r="G955">
        <f t="shared" si="29"/>
        <v>2140.5075999999999</v>
      </c>
      <c r="H955">
        <v>9</v>
      </c>
      <c r="I955" s="17">
        <v>45601</v>
      </c>
      <c r="J955" s="17">
        <v>45607</v>
      </c>
      <c r="K955" t="s">
        <v>15</v>
      </c>
      <c r="L955" t="s">
        <v>16</v>
      </c>
      <c r="M955">
        <v>430.11</v>
      </c>
      <c r="N955" t="s">
        <v>48</v>
      </c>
    </row>
    <row r="956" spans="1:14" ht="14.25" customHeight="1" x14ac:dyDescent="0.3">
      <c r="A956" t="s">
        <v>8945</v>
      </c>
      <c r="B956" t="s">
        <v>41</v>
      </c>
      <c r="C956" t="s">
        <v>26</v>
      </c>
      <c r="D956">
        <v>2779.91</v>
      </c>
      <c r="E956">
        <v>0.39</v>
      </c>
      <c r="F956">
        <f t="shared" si="28"/>
        <v>1084.1649</v>
      </c>
      <c r="G956">
        <f t="shared" si="29"/>
        <v>1695.7450999999999</v>
      </c>
      <c r="H956">
        <v>9</v>
      </c>
      <c r="I956" s="17">
        <v>45452</v>
      </c>
      <c r="J956" s="17">
        <v>45453</v>
      </c>
      <c r="K956" t="s">
        <v>31</v>
      </c>
      <c r="L956" t="s">
        <v>27</v>
      </c>
      <c r="M956">
        <v>649.03</v>
      </c>
      <c r="N956" t="s">
        <v>48</v>
      </c>
    </row>
    <row r="957" spans="1:14" ht="14.25" customHeight="1" x14ac:dyDescent="0.3">
      <c r="A957" t="s">
        <v>1959</v>
      </c>
      <c r="B957" t="s">
        <v>25</v>
      </c>
      <c r="C957" t="s">
        <v>36</v>
      </c>
      <c r="D957">
        <v>2781.2</v>
      </c>
      <c r="E957">
        <v>0.18</v>
      </c>
      <c r="F957">
        <f t="shared" si="28"/>
        <v>500.61599999999993</v>
      </c>
      <c r="G957">
        <f t="shared" si="29"/>
        <v>2280.5839999999998</v>
      </c>
      <c r="H957">
        <v>9</v>
      </c>
      <c r="I957" s="17">
        <v>45325</v>
      </c>
      <c r="J957" s="17">
        <v>45331</v>
      </c>
      <c r="K957" t="s">
        <v>21</v>
      </c>
      <c r="L957" t="s">
        <v>27</v>
      </c>
      <c r="M957">
        <v>803.29</v>
      </c>
      <c r="N957" t="s">
        <v>28</v>
      </c>
    </row>
    <row r="958" spans="1:14" ht="14.25" customHeight="1" x14ac:dyDescent="0.3">
      <c r="A958" t="s">
        <v>9103</v>
      </c>
      <c r="B958" t="s">
        <v>41</v>
      </c>
      <c r="C958" t="s">
        <v>33</v>
      </c>
      <c r="D958">
        <v>2781.78</v>
      </c>
      <c r="E958">
        <v>0.13</v>
      </c>
      <c r="F958">
        <f t="shared" si="28"/>
        <v>361.63140000000004</v>
      </c>
      <c r="G958">
        <f t="shared" si="29"/>
        <v>2420.1486</v>
      </c>
      <c r="H958">
        <v>9</v>
      </c>
      <c r="I958" s="17">
        <v>45368</v>
      </c>
      <c r="J958" s="17">
        <v>45375</v>
      </c>
      <c r="K958" t="s">
        <v>31</v>
      </c>
      <c r="L958" t="s">
        <v>22</v>
      </c>
      <c r="M958">
        <v>554.9</v>
      </c>
      <c r="N958" t="s">
        <v>28</v>
      </c>
    </row>
    <row r="959" spans="1:14" ht="14.25" customHeight="1" x14ac:dyDescent="0.3">
      <c r="A959" t="s">
        <v>14331</v>
      </c>
      <c r="B959" t="s">
        <v>25</v>
      </c>
      <c r="C959" t="s">
        <v>20</v>
      </c>
      <c r="D959">
        <v>2782.59</v>
      </c>
      <c r="E959">
        <v>0.12</v>
      </c>
      <c r="F959">
        <f t="shared" si="28"/>
        <v>333.91079999999999</v>
      </c>
      <c r="G959">
        <f t="shared" si="29"/>
        <v>2448.6792</v>
      </c>
      <c r="H959">
        <v>9</v>
      </c>
      <c r="I959" s="17">
        <v>45460</v>
      </c>
      <c r="J959" s="17">
        <v>45461</v>
      </c>
      <c r="K959" t="s">
        <v>15</v>
      </c>
      <c r="L959" t="s">
        <v>16</v>
      </c>
      <c r="M959">
        <v>237.21</v>
      </c>
      <c r="N959" t="s">
        <v>34</v>
      </c>
    </row>
    <row r="960" spans="1:14" ht="14.25" customHeight="1" x14ac:dyDescent="0.3">
      <c r="A960" t="s">
        <v>3295</v>
      </c>
      <c r="B960" t="s">
        <v>25</v>
      </c>
      <c r="C960" t="s">
        <v>33</v>
      </c>
      <c r="D960">
        <v>2786.95</v>
      </c>
      <c r="E960">
        <v>0.33</v>
      </c>
      <c r="F960">
        <f t="shared" si="28"/>
        <v>919.69349999999997</v>
      </c>
      <c r="G960">
        <f t="shared" si="29"/>
        <v>1867.2565</v>
      </c>
      <c r="H960">
        <v>9</v>
      </c>
      <c r="I960" s="17">
        <v>45360</v>
      </c>
      <c r="J960" s="17">
        <v>45363</v>
      </c>
      <c r="K960" t="s">
        <v>31</v>
      </c>
      <c r="L960" t="s">
        <v>22</v>
      </c>
      <c r="M960">
        <v>197.13</v>
      </c>
      <c r="N960" t="s">
        <v>48</v>
      </c>
    </row>
    <row r="961" spans="1:14" ht="14.25" customHeight="1" x14ac:dyDescent="0.3">
      <c r="A961" t="s">
        <v>13137</v>
      </c>
      <c r="B961" t="s">
        <v>19</v>
      </c>
      <c r="C961" t="s">
        <v>20</v>
      </c>
      <c r="D961">
        <v>2787.57</v>
      </c>
      <c r="E961">
        <v>0.12</v>
      </c>
      <c r="F961">
        <f t="shared" si="28"/>
        <v>334.50839999999999</v>
      </c>
      <c r="G961">
        <f t="shared" si="29"/>
        <v>2453.0616</v>
      </c>
      <c r="H961">
        <v>9</v>
      </c>
      <c r="I961" s="17">
        <v>45566</v>
      </c>
      <c r="J961" s="17">
        <v>45567</v>
      </c>
      <c r="K961" t="s">
        <v>31</v>
      </c>
      <c r="L961" t="s">
        <v>22</v>
      </c>
      <c r="M961">
        <v>612.19000000000005</v>
      </c>
      <c r="N961" t="s">
        <v>28</v>
      </c>
    </row>
    <row r="962" spans="1:14" ht="14.25" customHeight="1" x14ac:dyDescent="0.3">
      <c r="A962" t="s">
        <v>1271</v>
      </c>
      <c r="B962" t="s">
        <v>25</v>
      </c>
      <c r="C962" t="s">
        <v>20</v>
      </c>
      <c r="D962">
        <v>2787.58</v>
      </c>
      <c r="E962">
        <v>0.27</v>
      </c>
      <c r="F962">
        <f t="shared" ref="F962:F1025" si="30">D962*E962</f>
        <v>752.64660000000003</v>
      </c>
      <c r="G962">
        <f t="shared" ref="G962:G1025" si="31">D962-F962</f>
        <v>2034.9333999999999</v>
      </c>
      <c r="H962">
        <v>9</v>
      </c>
      <c r="I962" s="17">
        <v>45243</v>
      </c>
      <c r="J962" s="17">
        <v>45246</v>
      </c>
      <c r="K962" t="s">
        <v>31</v>
      </c>
      <c r="L962" t="s">
        <v>16</v>
      </c>
      <c r="M962">
        <v>189.02</v>
      </c>
      <c r="N962" t="s">
        <v>28</v>
      </c>
    </row>
    <row r="963" spans="1:14" ht="14.25" customHeight="1" x14ac:dyDescent="0.3">
      <c r="A963" t="s">
        <v>10910</v>
      </c>
      <c r="B963" t="s">
        <v>41</v>
      </c>
      <c r="C963" t="s">
        <v>20</v>
      </c>
      <c r="D963">
        <v>2796.24</v>
      </c>
      <c r="E963">
        <v>0.41</v>
      </c>
      <c r="F963">
        <f t="shared" si="30"/>
        <v>1146.4583999999998</v>
      </c>
      <c r="G963">
        <f t="shared" si="31"/>
        <v>1649.7816</v>
      </c>
      <c r="H963">
        <v>9</v>
      </c>
      <c r="I963" s="17">
        <v>45168</v>
      </c>
      <c r="J963" s="17">
        <v>45169</v>
      </c>
      <c r="K963" t="s">
        <v>21</v>
      </c>
      <c r="L963" t="s">
        <v>16</v>
      </c>
      <c r="M963">
        <v>736.35</v>
      </c>
      <c r="N963" t="s">
        <v>28</v>
      </c>
    </row>
    <row r="964" spans="1:14" ht="14.25" customHeight="1" x14ac:dyDescent="0.3">
      <c r="A964" t="s">
        <v>9795</v>
      </c>
      <c r="B964" t="s">
        <v>41</v>
      </c>
      <c r="C964" t="s">
        <v>33</v>
      </c>
      <c r="D964">
        <v>2819.48</v>
      </c>
      <c r="E964">
        <v>0.41</v>
      </c>
      <c r="F964">
        <f t="shared" si="30"/>
        <v>1155.9867999999999</v>
      </c>
      <c r="G964">
        <f t="shared" si="31"/>
        <v>1663.4932000000001</v>
      </c>
      <c r="H964">
        <v>9</v>
      </c>
      <c r="I964" s="17">
        <v>45594</v>
      </c>
      <c r="J964" s="17">
        <v>45600</v>
      </c>
      <c r="K964" t="s">
        <v>15</v>
      </c>
      <c r="L964" t="s">
        <v>16</v>
      </c>
      <c r="M964">
        <v>726.57</v>
      </c>
      <c r="N964" t="s">
        <v>28</v>
      </c>
    </row>
    <row r="965" spans="1:14" ht="14.25" customHeight="1" x14ac:dyDescent="0.3">
      <c r="A965" t="s">
        <v>5456</v>
      </c>
      <c r="B965" t="s">
        <v>13</v>
      </c>
      <c r="C965" t="s">
        <v>36</v>
      </c>
      <c r="D965">
        <v>2821.51</v>
      </c>
      <c r="E965">
        <v>0.04</v>
      </c>
      <c r="F965">
        <f t="shared" si="30"/>
        <v>112.86040000000001</v>
      </c>
      <c r="G965">
        <f t="shared" si="31"/>
        <v>2708.6496000000002</v>
      </c>
      <c r="H965">
        <v>9</v>
      </c>
      <c r="I965" s="17">
        <v>45217</v>
      </c>
      <c r="J965" s="17">
        <v>45219</v>
      </c>
      <c r="K965" t="s">
        <v>31</v>
      </c>
      <c r="L965" t="s">
        <v>16</v>
      </c>
      <c r="M965">
        <v>415.38</v>
      </c>
      <c r="N965" t="s">
        <v>28</v>
      </c>
    </row>
    <row r="966" spans="1:14" ht="14.25" customHeight="1" x14ac:dyDescent="0.3">
      <c r="A966" t="s">
        <v>7552</v>
      </c>
      <c r="B966" t="s">
        <v>19</v>
      </c>
      <c r="C966" t="s">
        <v>26</v>
      </c>
      <c r="D966">
        <v>2824.8</v>
      </c>
      <c r="E966">
        <v>0.33</v>
      </c>
      <c r="F966">
        <f t="shared" si="30"/>
        <v>932.18400000000008</v>
      </c>
      <c r="G966">
        <f t="shared" si="31"/>
        <v>1892.616</v>
      </c>
      <c r="H966">
        <v>9</v>
      </c>
      <c r="I966" s="17">
        <v>45270</v>
      </c>
      <c r="J966" s="17">
        <v>45275</v>
      </c>
      <c r="K966" t="s">
        <v>31</v>
      </c>
      <c r="L966" t="s">
        <v>22</v>
      </c>
      <c r="M966">
        <v>836.53</v>
      </c>
      <c r="N966" t="s">
        <v>17</v>
      </c>
    </row>
    <row r="967" spans="1:14" ht="14.25" customHeight="1" x14ac:dyDescent="0.3">
      <c r="A967" t="s">
        <v>745</v>
      </c>
      <c r="B967" t="s">
        <v>25</v>
      </c>
      <c r="C967" t="s">
        <v>14</v>
      </c>
      <c r="D967">
        <v>2826.58</v>
      </c>
      <c r="E967">
        <v>0.05</v>
      </c>
      <c r="F967">
        <f t="shared" si="30"/>
        <v>141.32900000000001</v>
      </c>
      <c r="G967">
        <f t="shared" si="31"/>
        <v>2685.2509999999997</v>
      </c>
      <c r="H967">
        <v>9</v>
      </c>
      <c r="I967" s="17">
        <v>45418</v>
      </c>
      <c r="J967" s="17">
        <v>45421</v>
      </c>
      <c r="K967" t="s">
        <v>21</v>
      </c>
      <c r="L967" t="s">
        <v>16</v>
      </c>
      <c r="M967">
        <v>344.3</v>
      </c>
      <c r="N967" t="s">
        <v>39</v>
      </c>
    </row>
    <row r="968" spans="1:14" ht="14.25" customHeight="1" x14ac:dyDescent="0.3">
      <c r="A968" t="s">
        <v>13154</v>
      </c>
      <c r="B968" t="s">
        <v>25</v>
      </c>
      <c r="C968" t="s">
        <v>26</v>
      </c>
      <c r="D968">
        <v>2826.77</v>
      </c>
      <c r="E968">
        <v>0.14000000000000001</v>
      </c>
      <c r="F968">
        <f t="shared" si="30"/>
        <v>395.74780000000004</v>
      </c>
      <c r="G968">
        <f t="shared" si="31"/>
        <v>2431.0221999999999</v>
      </c>
      <c r="H968">
        <v>9</v>
      </c>
      <c r="I968" s="17">
        <v>45539</v>
      </c>
      <c r="J968" s="17">
        <v>45544</v>
      </c>
      <c r="K968" t="s">
        <v>21</v>
      </c>
      <c r="L968" t="s">
        <v>22</v>
      </c>
      <c r="M968">
        <v>508.93</v>
      </c>
      <c r="N968" t="s">
        <v>23</v>
      </c>
    </row>
    <row r="969" spans="1:14" ht="14.25" customHeight="1" x14ac:dyDescent="0.3">
      <c r="A969" t="s">
        <v>11580</v>
      </c>
      <c r="B969" t="s">
        <v>41</v>
      </c>
      <c r="C969" t="s">
        <v>26</v>
      </c>
      <c r="D969">
        <v>2830.71</v>
      </c>
      <c r="E969">
        <v>0.06</v>
      </c>
      <c r="F969">
        <f t="shared" si="30"/>
        <v>169.8426</v>
      </c>
      <c r="G969">
        <f t="shared" si="31"/>
        <v>2660.8674000000001</v>
      </c>
      <c r="H969">
        <v>9</v>
      </c>
      <c r="I969" s="17">
        <v>45535</v>
      </c>
      <c r="J969" s="17">
        <v>45542</v>
      </c>
      <c r="K969" t="s">
        <v>31</v>
      </c>
      <c r="L969" t="s">
        <v>22</v>
      </c>
      <c r="M969">
        <v>320.89</v>
      </c>
      <c r="N969" t="s">
        <v>28</v>
      </c>
    </row>
    <row r="970" spans="1:14" ht="14.25" customHeight="1" x14ac:dyDescent="0.3">
      <c r="A970" t="s">
        <v>6819</v>
      </c>
      <c r="B970" t="s">
        <v>19</v>
      </c>
      <c r="C970" t="s">
        <v>26</v>
      </c>
      <c r="D970">
        <v>2831.77</v>
      </c>
      <c r="E970">
        <v>0.48</v>
      </c>
      <c r="F970">
        <f t="shared" si="30"/>
        <v>1359.2495999999999</v>
      </c>
      <c r="G970">
        <f t="shared" si="31"/>
        <v>1472.5204000000001</v>
      </c>
      <c r="H970">
        <v>9</v>
      </c>
      <c r="I970" s="17">
        <v>45209</v>
      </c>
      <c r="J970" s="17">
        <v>45215</v>
      </c>
      <c r="K970" t="s">
        <v>31</v>
      </c>
      <c r="L970" t="s">
        <v>22</v>
      </c>
      <c r="M970">
        <v>555.85</v>
      </c>
      <c r="N970" t="s">
        <v>23</v>
      </c>
    </row>
    <row r="971" spans="1:14" ht="14.25" customHeight="1" x14ac:dyDescent="0.3">
      <c r="A971" t="s">
        <v>8737</v>
      </c>
      <c r="B971" t="s">
        <v>13</v>
      </c>
      <c r="C971" t="s">
        <v>36</v>
      </c>
      <c r="D971">
        <v>2833.13</v>
      </c>
      <c r="E971">
        <v>0.02</v>
      </c>
      <c r="F971">
        <f t="shared" si="30"/>
        <v>56.662600000000005</v>
      </c>
      <c r="G971">
        <f t="shared" si="31"/>
        <v>2776.4674</v>
      </c>
      <c r="H971">
        <v>9</v>
      </c>
      <c r="I971" s="17">
        <v>45292</v>
      </c>
      <c r="J971" s="17">
        <v>45298</v>
      </c>
      <c r="K971" t="s">
        <v>15</v>
      </c>
      <c r="L971" t="s">
        <v>22</v>
      </c>
      <c r="M971">
        <v>274.36</v>
      </c>
      <c r="N971" t="s">
        <v>28</v>
      </c>
    </row>
    <row r="972" spans="1:14" ht="14.25" customHeight="1" x14ac:dyDescent="0.3">
      <c r="A972" t="s">
        <v>7087</v>
      </c>
      <c r="B972" t="s">
        <v>41</v>
      </c>
      <c r="C972" t="s">
        <v>20</v>
      </c>
      <c r="D972">
        <v>2834.99</v>
      </c>
      <c r="E972">
        <v>0.49</v>
      </c>
      <c r="F972">
        <f t="shared" si="30"/>
        <v>1389.1451</v>
      </c>
      <c r="G972">
        <f t="shared" si="31"/>
        <v>1445.8448999999998</v>
      </c>
      <c r="H972">
        <v>9</v>
      </c>
      <c r="I972" s="17">
        <v>45176</v>
      </c>
      <c r="J972" s="17">
        <v>45183</v>
      </c>
      <c r="K972" t="s">
        <v>21</v>
      </c>
      <c r="L972" t="s">
        <v>22</v>
      </c>
      <c r="M972">
        <v>736.82</v>
      </c>
      <c r="N972" t="s">
        <v>39</v>
      </c>
    </row>
    <row r="973" spans="1:14" ht="14.25" customHeight="1" x14ac:dyDescent="0.3">
      <c r="A973" t="s">
        <v>6919</v>
      </c>
      <c r="B973" t="s">
        <v>13</v>
      </c>
      <c r="C973" t="s">
        <v>33</v>
      </c>
      <c r="D973">
        <v>2838.27</v>
      </c>
      <c r="E973">
        <v>0.5</v>
      </c>
      <c r="F973">
        <f t="shared" si="30"/>
        <v>1419.135</v>
      </c>
      <c r="G973">
        <f t="shared" si="31"/>
        <v>1419.135</v>
      </c>
      <c r="H973">
        <v>9</v>
      </c>
      <c r="I973" s="17">
        <v>45534</v>
      </c>
      <c r="J973" s="17">
        <v>45538</v>
      </c>
      <c r="K973" t="s">
        <v>31</v>
      </c>
      <c r="L973" t="s">
        <v>16</v>
      </c>
      <c r="M973">
        <v>298.02999999999997</v>
      </c>
      <c r="N973" t="s">
        <v>34</v>
      </c>
    </row>
    <row r="974" spans="1:14" ht="14.25" customHeight="1" x14ac:dyDescent="0.3">
      <c r="A974" t="s">
        <v>7410</v>
      </c>
      <c r="B974" t="s">
        <v>41</v>
      </c>
      <c r="C974" t="s">
        <v>26</v>
      </c>
      <c r="D974">
        <v>2839.96</v>
      </c>
      <c r="E974">
        <v>0.46</v>
      </c>
      <c r="F974">
        <f t="shared" si="30"/>
        <v>1306.3816000000002</v>
      </c>
      <c r="G974">
        <f t="shared" si="31"/>
        <v>1533.5783999999999</v>
      </c>
      <c r="H974">
        <v>9</v>
      </c>
      <c r="I974" s="17">
        <v>45191</v>
      </c>
      <c r="J974" s="17">
        <v>45192</v>
      </c>
      <c r="K974" t="s">
        <v>15</v>
      </c>
      <c r="L974" t="s">
        <v>16</v>
      </c>
      <c r="M974">
        <v>799.48</v>
      </c>
      <c r="N974" t="s">
        <v>39</v>
      </c>
    </row>
    <row r="975" spans="1:14" ht="14.25" customHeight="1" x14ac:dyDescent="0.3">
      <c r="A975" t="s">
        <v>12686</v>
      </c>
      <c r="B975" t="s">
        <v>25</v>
      </c>
      <c r="C975" t="s">
        <v>26</v>
      </c>
      <c r="D975">
        <v>2842.75</v>
      </c>
      <c r="E975">
        <v>0.1</v>
      </c>
      <c r="F975">
        <f t="shared" si="30"/>
        <v>284.27500000000003</v>
      </c>
      <c r="G975">
        <f t="shared" si="31"/>
        <v>2558.4749999999999</v>
      </c>
      <c r="H975">
        <v>9</v>
      </c>
      <c r="I975" s="17">
        <v>45445</v>
      </c>
      <c r="J975" s="17">
        <v>45450</v>
      </c>
      <c r="K975" t="s">
        <v>15</v>
      </c>
      <c r="L975" t="s">
        <v>22</v>
      </c>
      <c r="M975">
        <v>793.89</v>
      </c>
      <c r="N975" t="s">
        <v>17</v>
      </c>
    </row>
    <row r="976" spans="1:14" ht="14.25" customHeight="1" x14ac:dyDescent="0.3">
      <c r="A976" t="s">
        <v>4099</v>
      </c>
      <c r="B976" t="s">
        <v>25</v>
      </c>
      <c r="C976" t="s">
        <v>14</v>
      </c>
      <c r="D976">
        <v>2843.19</v>
      </c>
      <c r="E976">
        <v>0.4</v>
      </c>
      <c r="F976">
        <f t="shared" si="30"/>
        <v>1137.2760000000001</v>
      </c>
      <c r="G976">
        <f t="shared" si="31"/>
        <v>1705.914</v>
      </c>
      <c r="H976">
        <v>9</v>
      </c>
      <c r="I976" s="17">
        <v>45631</v>
      </c>
      <c r="J976" s="17">
        <v>45632</v>
      </c>
      <c r="K976" t="s">
        <v>15</v>
      </c>
      <c r="L976" t="s">
        <v>27</v>
      </c>
      <c r="M976">
        <v>516.63</v>
      </c>
      <c r="N976" t="s">
        <v>34</v>
      </c>
    </row>
    <row r="977" spans="1:14" ht="14.25" customHeight="1" x14ac:dyDescent="0.3">
      <c r="A977" t="s">
        <v>3698</v>
      </c>
      <c r="B977" t="s">
        <v>19</v>
      </c>
      <c r="C977" t="s">
        <v>26</v>
      </c>
      <c r="D977">
        <v>2845.03</v>
      </c>
      <c r="E977">
        <v>0.16</v>
      </c>
      <c r="F977">
        <f t="shared" si="30"/>
        <v>455.20480000000003</v>
      </c>
      <c r="G977">
        <f t="shared" si="31"/>
        <v>2389.8252000000002</v>
      </c>
      <c r="H977">
        <v>9</v>
      </c>
      <c r="I977" s="17">
        <v>45039</v>
      </c>
      <c r="J977" s="17">
        <v>45040</v>
      </c>
      <c r="K977" t="s">
        <v>21</v>
      </c>
      <c r="L977" t="s">
        <v>16</v>
      </c>
      <c r="M977">
        <v>492.85</v>
      </c>
      <c r="N977" t="s">
        <v>17</v>
      </c>
    </row>
    <row r="978" spans="1:14" ht="14.25" customHeight="1" x14ac:dyDescent="0.3">
      <c r="A978" t="s">
        <v>15183</v>
      </c>
      <c r="B978" t="s">
        <v>41</v>
      </c>
      <c r="C978" t="s">
        <v>20</v>
      </c>
      <c r="D978">
        <v>2846.81</v>
      </c>
      <c r="E978">
        <v>0.21</v>
      </c>
      <c r="F978">
        <f t="shared" si="30"/>
        <v>597.83010000000002</v>
      </c>
      <c r="G978">
        <f t="shared" si="31"/>
        <v>2248.9798999999998</v>
      </c>
      <c r="H978">
        <v>9</v>
      </c>
      <c r="I978" s="17">
        <v>45563</v>
      </c>
      <c r="J978" s="17">
        <v>45564</v>
      </c>
      <c r="K978" t="s">
        <v>31</v>
      </c>
      <c r="L978" t="s">
        <v>16</v>
      </c>
      <c r="M978">
        <v>521</v>
      </c>
      <c r="N978" t="s">
        <v>23</v>
      </c>
    </row>
    <row r="979" spans="1:14" ht="14.25" customHeight="1" x14ac:dyDescent="0.3">
      <c r="A979" t="s">
        <v>14332</v>
      </c>
      <c r="B979" t="s">
        <v>19</v>
      </c>
      <c r="C979" t="s">
        <v>26</v>
      </c>
      <c r="D979">
        <v>2850.31</v>
      </c>
      <c r="E979">
        <v>0.03</v>
      </c>
      <c r="F979">
        <f t="shared" si="30"/>
        <v>85.509299999999996</v>
      </c>
      <c r="G979">
        <f t="shared" si="31"/>
        <v>2764.8006999999998</v>
      </c>
      <c r="H979">
        <v>9</v>
      </c>
      <c r="I979" s="17">
        <v>45077</v>
      </c>
      <c r="J979" s="17">
        <v>45082</v>
      </c>
      <c r="K979" t="s">
        <v>21</v>
      </c>
      <c r="L979" t="s">
        <v>16</v>
      </c>
      <c r="M979">
        <v>542.37</v>
      </c>
      <c r="N979" t="s">
        <v>23</v>
      </c>
    </row>
    <row r="980" spans="1:14" ht="14.25" customHeight="1" x14ac:dyDescent="0.3">
      <c r="A980" t="s">
        <v>11695</v>
      </c>
      <c r="B980" t="s">
        <v>41</v>
      </c>
      <c r="C980" t="s">
        <v>26</v>
      </c>
      <c r="D980">
        <v>2852.74</v>
      </c>
      <c r="E980">
        <v>0.13</v>
      </c>
      <c r="F980">
        <f t="shared" si="30"/>
        <v>370.8562</v>
      </c>
      <c r="G980">
        <f t="shared" si="31"/>
        <v>2481.8837999999996</v>
      </c>
      <c r="H980">
        <v>9</v>
      </c>
      <c r="I980" s="17">
        <v>45177</v>
      </c>
      <c r="J980" s="17">
        <v>45181</v>
      </c>
      <c r="K980" t="s">
        <v>15</v>
      </c>
      <c r="L980" t="s">
        <v>22</v>
      </c>
      <c r="M980">
        <v>606.85</v>
      </c>
      <c r="N980" t="s">
        <v>34</v>
      </c>
    </row>
    <row r="981" spans="1:14" ht="14.25" customHeight="1" x14ac:dyDescent="0.3">
      <c r="A981" t="s">
        <v>6070</v>
      </c>
      <c r="B981" t="s">
        <v>19</v>
      </c>
      <c r="C981" t="s">
        <v>26</v>
      </c>
      <c r="D981">
        <v>2854.74</v>
      </c>
      <c r="E981">
        <v>0.17</v>
      </c>
      <c r="F981">
        <f t="shared" si="30"/>
        <v>485.30579999999998</v>
      </c>
      <c r="G981">
        <f t="shared" si="31"/>
        <v>2369.4341999999997</v>
      </c>
      <c r="H981">
        <v>9</v>
      </c>
      <c r="I981" s="17">
        <v>45363</v>
      </c>
      <c r="J981" s="17">
        <v>45370</v>
      </c>
      <c r="K981" t="s">
        <v>31</v>
      </c>
      <c r="L981" t="s">
        <v>22</v>
      </c>
      <c r="M981">
        <v>815.77</v>
      </c>
      <c r="N981" t="s">
        <v>17</v>
      </c>
    </row>
    <row r="982" spans="1:14" ht="14.25" customHeight="1" x14ac:dyDescent="0.3">
      <c r="A982" t="s">
        <v>2459</v>
      </c>
      <c r="B982" t="s">
        <v>13</v>
      </c>
      <c r="C982" t="s">
        <v>26</v>
      </c>
      <c r="D982">
        <v>2856.13</v>
      </c>
      <c r="E982">
        <v>0.24</v>
      </c>
      <c r="F982">
        <f t="shared" si="30"/>
        <v>685.47119999999995</v>
      </c>
      <c r="G982">
        <f t="shared" si="31"/>
        <v>2170.6588000000002</v>
      </c>
      <c r="H982">
        <v>9</v>
      </c>
      <c r="I982" s="17">
        <v>45300</v>
      </c>
      <c r="J982" s="17">
        <v>45302</v>
      </c>
      <c r="K982" t="s">
        <v>31</v>
      </c>
      <c r="L982" t="s">
        <v>16</v>
      </c>
      <c r="M982">
        <v>171.02</v>
      </c>
      <c r="N982" t="s">
        <v>28</v>
      </c>
    </row>
    <row r="983" spans="1:14" ht="14.25" customHeight="1" x14ac:dyDescent="0.3">
      <c r="A983" t="s">
        <v>13796</v>
      </c>
      <c r="B983" t="s">
        <v>41</v>
      </c>
      <c r="C983" t="s">
        <v>26</v>
      </c>
      <c r="D983">
        <v>2856.28</v>
      </c>
      <c r="E983">
        <v>0.42</v>
      </c>
      <c r="F983">
        <f t="shared" si="30"/>
        <v>1199.6376</v>
      </c>
      <c r="G983">
        <f t="shared" si="31"/>
        <v>1656.6424000000002</v>
      </c>
      <c r="H983">
        <v>9</v>
      </c>
      <c r="I983" s="17">
        <v>45523</v>
      </c>
      <c r="J983" s="17">
        <v>45524</v>
      </c>
      <c r="K983" t="s">
        <v>15</v>
      </c>
      <c r="L983" t="s">
        <v>27</v>
      </c>
      <c r="M983">
        <v>396.67</v>
      </c>
      <c r="N983" t="s">
        <v>39</v>
      </c>
    </row>
    <row r="984" spans="1:14" ht="14.25" customHeight="1" x14ac:dyDescent="0.3">
      <c r="A984" t="s">
        <v>8283</v>
      </c>
      <c r="B984" t="s">
        <v>25</v>
      </c>
      <c r="C984" t="s">
        <v>26</v>
      </c>
      <c r="D984">
        <v>2858.08</v>
      </c>
      <c r="E984">
        <v>7.0000000000000007E-2</v>
      </c>
      <c r="F984">
        <f t="shared" si="30"/>
        <v>200.06560000000002</v>
      </c>
      <c r="G984">
        <f t="shared" si="31"/>
        <v>2658.0144</v>
      </c>
      <c r="H984">
        <v>9</v>
      </c>
      <c r="I984" s="17">
        <v>45070</v>
      </c>
      <c r="J984" s="17">
        <v>45072</v>
      </c>
      <c r="K984" t="s">
        <v>21</v>
      </c>
      <c r="L984" t="s">
        <v>22</v>
      </c>
      <c r="M984">
        <v>620.02</v>
      </c>
      <c r="N984" t="s">
        <v>48</v>
      </c>
    </row>
    <row r="985" spans="1:14" ht="14.25" customHeight="1" x14ac:dyDescent="0.3">
      <c r="A985" t="s">
        <v>5968</v>
      </c>
      <c r="B985" t="s">
        <v>25</v>
      </c>
      <c r="C985" t="s">
        <v>36</v>
      </c>
      <c r="D985">
        <v>2860.19</v>
      </c>
      <c r="E985">
        <v>0.25</v>
      </c>
      <c r="F985">
        <f t="shared" si="30"/>
        <v>715.04750000000001</v>
      </c>
      <c r="G985">
        <f t="shared" si="31"/>
        <v>2145.1424999999999</v>
      </c>
      <c r="H985">
        <v>9</v>
      </c>
      <c r="I985" s="17">
        <v>45425</v>
      </c>
      <c r="J985" s="17">
        <v>45431</v>
      </c>
      <c r="K985" t="s">
        <v>31</v>
      </c>
      <c r="L985" t="s">
        <v>22</v>
      </c>
      <c r="M985">
        <v>496.86</v>
      </c>
      <c r="N985" t="s">
        <v>34</v>
      </c>
    </row>
    <row r="986" spans="1:14" ht="14.25" customHeight="1" x14ac:dyDescent="0.3">
      <c r="A986" t="s">
        <v>3639</v>
      </c>
      <c r="B986" t="s">
        <v>41</v>
      </c>
      <c r="C986" t="s">
        <v>26</v>
      </c>
      <c r="D986">
        <v>2862.49</v>
      </c>
      <c r="E986">
        <v>0.46</v>
      </c>
      <c r="F986">
        <f t="shared" si="30"/>
        <v>1316.7454</v>
      </c>
      <c r="G986">
        <f t="shared" si="31"/>
        <v>1545.7445999999998</v>
      </c>
      <c r="H986">
        <v>9</v>
      </c>
      <c r="I986" s="17">
        <v>45086</v>
      </c>
      <c r="J986" s="17">
        <v>45087</v>
      </c>
      <c r="K986" t="s">
        <v>21</v>
      </c>
      <c r="L986" t="s">
        <v>27</v>
      </c>
      <c r="M986">
        <v>826.76</v>
      </c>
      <c r="N986" t="s">
        <v>23</v>
      </c>
    </row>
    <row r="987" spans="1:14" ht="14.25" customHeight="1" x14ac:dyDescent="0.3">
      <c r="A987" t="s">
        <v>14451</v>
      </c>
      <c r="B987" t="s">
        <v>41</v>
      </c>
      <c r="C987" t="s">
        <v>14</v>
      </c>
      <c r="D987">
        <v>2862.73</v>
      </c>
      <c r="E987">
        <v>0.3</v>
      </c>
      <c r="F987">
        <f t="shared" si="30"/>
        <v>858.81899999999996</v>
      </c>
      <c r="G987">
        <f t="shared" si="31"/>
        <v>2003.9110000000001</v>
      </c>
      <c r="H987">
        <v>9</v>
      </c>
      <c r="I987" s="17">
        <v>44995</v>
      </c>
      <c r="J987" s="17">
        <v>44999</v>
      </c>
      <c r="K987" t="s">
        <v>15</v>
      </c>
      <c r="L987" t="s">
        <v>27</v>
      </c>
      <c r="M987">
        <v>188.25</v>
      </c>
      <c r="N987" t="s">
        <v>28</v>
      </c>
    </row>
    <row r="988" spans="1:14" ht="14.25" customHeight="1" x14ac:dyDescent="0.3">
      <c r="A988" t="s">
        <v>10651</v>
      </c>
      <c r="B988" t="s">
        <v>25</v>
      </c>
      <c r="C988" t="s">
        <v>36</v>
      </c>
      <c r="D988">
        <v>2863.84</v>
      </c>
      <c r="E988">
        <v>0.25</v>
      </c>
      <c r="F988">
        <f t="shared" si="30"/>
        <v>715.96</v>
      </c>
      <c r="G988">
        <f t="shared" si="31"/>
        <v>2147.88</v>
      </c>
      <c r="H988">
        <v>9</v>
      </c>
      <c r="I988" s="17">
        <v>45642</v>
      </c>
      <c r="J988" s="17">
        <v>45645</v>
      </c>
      <c r="K988" t="s">
        <v>21</v>
      </c>
      <c r="L988" t="s">
        <v>16</v>
      </c>
      <c r="M988">
        <v>260.69</v>
      </c>
      <c r="N988" t="s">
        <v>28</v>
      </c>
    </row>
    <row r="989" spans="1:14" ht="14.25" customHeight="1" x14ac:dyDescent="0.3">
      <c r="A989" t="s">
        <v>375</v>
      </c>
      <c r="B989" t="s">
        <v>13</v>
      </c>
      <c r="C989" t="s">
        <v>20</v>
      </c>
      <c r="D989">
        <v>2875.14</v>
      </c>
      <c r="E989">
        <v>0.27</v>
      </c>
      <c r="F989">
        <f t="shared" si="30"/>
        <v>776.28780000000006</v>
      </c>
      <c r="G989">
        <f t="shared" si="31"/>
        <v>2098.8521999999998</v>
      </c>
      <c r="H989">
        <v>9</v>
      </c>
      <c r="I989" s="17">
        <v>45593</v>
      </c>
      <c r="J989" s="17">
        <v>45600</v>
      </c>
      <c r="K989" t="s">
        <v>15</v>
      </c>
      <c r="L989" t="s">
        <v>27</v>
      </c>
      <c r="M989">
        <v>314.73</v>
      </c>
      <c r="N989" t="s">
        <v>39</v>
      </c>
    </row>
    <row r="990" spans="1:14" ht="14.25" customHeight="1" x14ac:dyDescent="0.3">
      <c r="A990" t="s">
        <v>9722</v>
      </c>
      <c r="B990" t="s">
        <v>13</v>
      </c>
      <c r="C990" t="s">
        <v>26</v>
      </c>
      <c r="D990">
        <v>2875.72</v>
      </c>
      <c r="E990">
        <v>0.03</v>
      </c>
      <c r="F990">
        <f t="shared" si="30"/>
        <v>86.271599999999992</v>
      </c>
      <c r="G990">
        <f t="shared" si="31"/>
        <v>2789.4483999999998</v>
      </c>
      <c r="H990">
        <v>9</v>
      </c>
      <c r="I990" s="17">
        <v>45310</v>
      </c>
      <c r="J990" s="17">
        <v>45317</v>
      </c>
      <c r="K990" t="s">
        <v>31</v>
      </c>
      <c r="L990" t="s">
        <v>16</v>
      </c>
      <c r="M990">
        <v>287.22000000000003</v>
      </c>
      <c r="N990" t="s">
        <v>48</v>
      </c>
    </row>
    <row r="991" spans="1:14" ht="14.25" customHeight="1" x14ac:dyDescent="0.3">
      <c r="A991" t="s">
        <v>13022</v>
      </c>
      <c r="B991" t="s">
        <v>25</v>
      </c>
      <c r="C991" t="s">
        <v>36</v>
      </c>
      <c r="D991">
        <v>2876.99</v>
      </c>
      <c r="E991">
        <v>0.09</v>
      </c>
      <c r="F991">
        <f t="shared" si="30"/>
        <v>258.92909999999995</v>
      </c>
      <c r="G991">
        <f t="shared" si="31"/>
        <v>2618.0608999999999</v>
      </c>
      <c r="H991">
        <v>9</v>
      </c>
      <c r="I991" s="17">
        <v>45241</v>
      </c>
      <c r="J991" s="17">
        <v>45247</v>
      </c>
      <c r="K991" t="s">
        <v>15</v>
      </c>
      <c r="L991" t="s">
        <v>22</v>
      </c>
      <c r="M991">
        <v>472.35</v>
      </c>
      <c r="N991" t="s">
        <v>17</v>
      </c>
    </row>
    <row r="992" spans="1:14" ht="14.25" customHeight="1" x14ac:dyDescent="0.3">
      <c r="A992" t="s">
        <v>7965</v>
      </c>
      <c r="B992" t="s">
        <v>13</v>
      </c>
      <c r="C992" t="s">
        <v>36</v>
      </c>
      <c r="D992">
        <v>2877.65</v>
      </c>
      <c r="E992">
        <v>0</v>
      </c>
      <c r="F992">
        <f t="shared" si="30"/>
        <v>0</v>
      </c>
      <c r="G992">
        <f t="shared" si="31"/>
        <v>2877.65</v>
      </c>
      <c r="H992">
        <v>9</v>
      </c>
      <c r="I992" s="17">
        <v>45212</v>
      </c>
      <c r="J992" s="17">
        <v>45214</v>
      </c>
      <c r="K992" t="s">
        <v>21</v>
      </c>
      <c r="L992" t="s">
        <v>27</v>
      </c>
      <c r="M992">
        <v>660.44</v>
      </c>
      <c r="N992" t="s">
        <v>28</v>
      </c>
    </row>
    <row r="993" spans="1:14" ht="14.25" customHeight="1" x14ac:dyDescent="0.3">
      <c r="A993" t="s">
        <v>2901</v>
      </c>
      <c r="B993" t="s">
        <v>19</v>
      </c>
      <c r="C993" t="s">
        <v>36</v>
      </c>
      <c r="D993">
        <v>2880.3</v>
      </c>
      <c r="E993">
        <v>0.23</v>
      </c>
      <c r="F993">
        <f t="shared" si="30"/>
        <v>662.46900000000005</v>
      </c>
      <c r="G993">
        <f t="shared" si="31"/>
        <v>2217.8310000000001</v>
      </c>
      <c r="H993">
        <v>9</v>
      </c>
      <c r="I993" s="17">
        <v>45062</v>
      </c>
      <c r="J993" s="17">
        <v>45069</v>
      </c>
      <c r="K993" t="s">
        <v>21</v>
      </c>
      <c r="L993" t="s">
        <v>22</v>
      </c>
      <c r="M993">
        <v>805.32</v>
      </c>
      <c r="N993" t="s">
        <v>39</v>
      </c>
    </row>
    <row r="994" spans="1:14" ht="14.25" customHeight="1" x14ac:dyDescent="0.3">
      <c r="A994" t="s">
        <v>7864</v>
      </c>
      <c r="B994" t="s">
        <v>25</v>
      </c>
      <c r="C994" t="s">
        <v>36</v>
      </c>
      <c r="D994">
        <v>2885.06</v>
      </c>
      <c r="E994">
        <v>0.09</v>
      </c>
      <c r="F994">
        <f t="shared" si="30"/>
        <v>259.65539999999999</v>
      </c>
      <c r="G994">
        <f t="shared" si="31"/>
        <v>2625.4045999999998</v>
      </c>
      <c r="H994">
        <v>9</v>
      </c>
      <c r="I994" s="17">
        <v>45169</v>
      </c>
      <c r="J994" s="17">
        <v>45176</v>
      </c>
      <c r="K994" t="s">
        <v>21</v>
      </c>
      <c r="L994" t="s">
        <v>22</v>
      </c>
      <c r="M994">
        <v>357.24</v>
      </c>
      <c r="N994" t="s">
        <v>39</v>
      </c>
    </row>
    <row r="995" spans="1:14" ht="14.25" customHeight="1" x14ac:dyDescent="0.3">
      <c r="A995" t="s">
        <v>6578</v>
      </c>
      <c r="B995" t="s">
        <v>25</v>
      </c>
      <c r="C995" t="s">
        <v>26</v>
      </c>
      <c r="D995">
        <v>2887.63</v>
      </c>
      <c r="E995">
        <v>0.45</v>
      </c>
      <c r="F995">
        <f t="shared" si="30"/>
        <v>1299.4335000000001</v>
      </c>
      <c r="G995">
        <f t="shared" si="31"/>
        <v>1588.1965</v>
      </c>
      <c r="H995">
        <v>9</v>
      </c>
      <c r="I995" s="17">
        <v>44983</v>
      </c>
      <c r="J995" s="17">
        <v>44984</v>
      </c>
      <c r="K995" t="s">
        <v>15</v>
      </c>
      <c r="L995" t="s">
        <v>27</v>
      </c>
      <c r="M995">
        <v>842.15</v>
      </c>
      <c r="N995" t="s">
        <v>48</v>
      </c>
    </row>
    <row r="996" spans="1:14" ht="14.25" customHeight="1" x14ac:dyDescent="0.3">
      <c r="A996" t="s">
        <v>1833</v>
      </c>
      <c r="B996" t="s">
        <v>13</v>
      </c>
      <c r="C996" t="s">
        <v>14</v>
      </c>
      <c r="D996">
        <v>2888.03</v>
      </c>
      <c r="E996">
        <v>0.11</v>
      </c>
      <c r="F996">
        <f t="shared" si="30"/>
        <v>317.68330000000003</v>
      </c>
      <c r="G996">
        <f t="shared" si="31"/>
        <v>2570.3467000000001</v>
      </c>
      <c r="H996">
        <v>9</v>
      </c>
      <c r="I996" s="17">
        <v>45326</v>
      </c>
      <c r="J996" s="17">
        <v>45330</v>
      </c>
      <c r="K996" t="s">
        <v>21</v>
      </c>
      <c r="L996" t="s">
        <v>22</v>
      </c>
      <c r="M996">
        <v>238.9</v>
      </c>
      <c r="N996" t="s">
        <v>28</v>
      </c>
    </row>
    <row r="997" spans="1:14" ht="14.25" customHeight="1" x14ac:dyDescent="0.3">
      <c r="A997" t="s">
        <v>12017</v>
      </c>
      <c r="B997" t="s">
        <v>25</v>
      </c>
      <c r="C997" t="s">
        <v>36</v>
      </c>
      <c r="D997">
        <v>2891.35</v>
      </c>
      <c r="E997">
        <v>0.34</v>
      </c>
      <c r="F997">
        <f t="shared" si="30"/>
        <v>983.05900000000008</v>
      </c>
      <c r="G997">
        <f t="shared" si="31"/>
        <v>1908.2909999999997</v>
      </c>
      <c r="H997">
        <v>9</v>
      </c>
      <c r="I997" s="17">
        <v>45612</v>
      </c>
      <c r="J997" s="17">
        <v>45618</v>
      </c>
      <c r="K997" t="s">
        <v>31</v>
      </c>
      <c r="L997" t="s">
        <v>16</v>
      </c>
      <c r="M997">
        <v>576.19000000000005</v>
      </c>
      <c r="N997" t="s">
        <v>23</v>
      </c>
    </row>
    <row r="998" spans="1:14" ht="14.25" customHeight="1" x14ac:dyDescent="0.3">
      <c r="A998" t="s">
        <v>8080</v>
      </c>
      <c r="B998" t="s">
        <v>19</v>
      </c>
      <c r="C998" t="s">
        <v>14</v>
      </c>
      <c r="D998">
        <v>2900.92</v>
      </c>
      <c r="E998">
        <v>0.31</v>
      </c>
      <c r="F998">
        <f t="shared" si="30"/>
        <v>899.28520000000003</v>
      </c>
      <c r="G998">
        <f t="shared" si="31"/>
        <v>2001.6348</v>
      </c>
      <c r="H998">
        <v>9</v>
      </c>
      <c r="I998" s="17">
        <v>44965</v>
      </c>
      <c r="J998" s="17">
        <v>44968</v>
      </c>
      <c r="K998" t="s">
        <v>21</v>
      </c>
      <c r="L998" t="s">
        <v>16</v>
      </c>
      <c r="M998">
        <v>674.92</v>
      </c>
      <c r="N998" t="s">
        <v>34</v>
      </c>
    </row>
    <row r="999" spans="1:14" ht="14.25" customHeight="1" x14ac:dyDescent="0.3">
      <c r="A999" t="s">
        <v>9664</v>
      </c>
      <c r="B999" t="s">
        <v>19</v>
      </c>
      <c r="C999" t="s">
        <v>14</v>
      </c>
      <c r="D999">
        <v>2905.01</v>
      </c>
      <c r="E999">
        <v>0.09</v>
      </c>
      <c r="F999">
        <f t="shared" si="30"/>
        <v>261.45089999999999</v>
      </c>
      <c r="G999">
        <f t="shared" si="31"/>
        <v>2643.5591000000004</v>
      </c>
      <c r="H999">
        <v>9</v>
      </c>
      <c r="I999" s="17">
        <v>45636</v>
      </c>
      <c r="J999" s="17">
        <v>45643</v>
      </c>
      <c r="K999" t="s">
        <v>21</v>
      </c>
      <c r="L999" t="s">
        <v>22</v>
      </c>
      <c r="M999">
        <v>277.68</v>
      </c>
      <c r="N999" t="s">
        <v>23</v>
      </c>
    </row>
    <row r="1000" spans="1:14" ht="14.25" customHeight="1" x14ac:dyDescent="0.3">
      <c r="A1000" t="s">
        <v>8807</v>
      </c>
      <c r="B1000" t="s">
        <v>25</v>
      </c>
      <c r="C1000" t="s">
        <v>33</v>
      </c>
      <c r="D1000">
        <v>2905.97</v>
      </c>
      <c r="E1000">
        <v>0.47</v>
      </c>
      <c r="F1000">
        <f t="shared" si="30"/>
        <v>1365.8058999999998</v>
      </c>
      <c r="G1000">
        <f t="shared" si="31"/>
        <v>1540.1641</v>
      </c>
      <c r="H1000">
        <v>9</v>
      </c>
      <c r="I1000" s="17">
        <v>45383</v>
      </c>
      <c r="J1000" s="17">
        <v>45386</v>
      </c>
      <c r="K1000" t="s">
        <v>21</v>
      </c>
      <c r="L1000" t="s">
        <v>22</v>
      </c>
      <c r="M1000">
        <v>360.08</v>
      </c>
      <c r="N1000" t="s">
        <v>34</v>
      </c>
    </row>
    <row r="1001" spans="1:14" ht="14.25" customHeight="1" x14ac:dyDescent="0.3">
      <c r="A1001" t="s">
        <v>5951</v>
      </c>
      <c r="B1001" t="s">
        <v>13</v>
      </c>
      <c r="C1001" t="s">
        <v>26</v>
      </c>
      <c r="D1001">
        <v>2907.44</v>
      </c>
      <c r="E1001">
        <v>0.01</v>
      </c>
      <c r="F1001">
        <f t="shared" si="30"/>
        <v>29.074400000000001</v>
      </c>
      <c r="G1001">
        <f t="shared" si="31"/>
        <v>2878.3656000000001</v>
      </c>
      <c r="H1001">
        <v>9</v>
      </c>
      <c r="I1001" s="17">
        <v>45332</v>
      </c>
      <c r="J1001" s="17">
        <v>45339</v>
      </c>
      <c r="K1001" t="s">
        <v>21</v>
      </c>
      <c r="L1001" t="s">
        <v>22</v>
      </c>
      <c r="M1001">
        <v>266.08</v>
      </c>
      <c r="N1001" t="s">
        <v>23</v>
      </c>
    </row>
    <row r="1002" spans="1:14" ht="14.25" customHeight="1" x14ac:dyDescent="0.3">
      <c r="A1002" t="s">
        <v>1478</v>
      </c>
      <c r="B1002" t="s">
        <v>25</v>
      </c>
      <c r="C1002" t="s">
        <v>33</v>
      </c>
      <c r="D1002">
        <v>2909.9</v>
      </c>
      <c r="E1002">
        <v>0.42</v>
      </c>
      <c r="F1002">
        <f t="shared" si="30"/>
        <v>1222.1579999999999</v>
      </c>
      <c r="G1002">
        <f t="shared" si="31"/>
        <v>1687.7420000000002</v>
      </c>
      <c r="H1002">
        <v>9</v>
      </c>
      <c r="I1002" s="17">
        <v>45619</v>
      </c>
      <c r="J1002" s="17">
        <v>45621</v>
      </c>
      <c r="K1002" t="s">
        <v>31</v>
      </c>
      <c r="L1002" t="s">
        <v>16</v>
      </c>
      <c r="M1002">
        <v>342.55</v>
      </c>
      <c r="N1002" t="s">
        <v>28</v>
      </c>
    </row>
    <row r="1003" spans="1:14" ht="14.25" customHeight="1" x14ac:dyDescent="0.3">
      <c r="A1003" t="s">
        <v>1386</v>
      </c>
      <c r="B1003" t="s">
        <v>41</v>
      </c>
      <c r="C1003" t="s">
        <v>26</v>
      </c>
      <c r="D1003">
        <v>2914.7</v>
      </c>
      <c r="E1003">
        <v>7.0000000000000007E-2</v>
      </c>
      <c r="F1003">
        <f t="shared" si="30"/>
        <v>204.029</v>
      </c>
      <c r="G1003">
        <f t="shared" si="31"/>
        <v>2710.6709999999998</v>
      </c>
      <c r="H1003">
        <v>9</v>
      </c>
      <c r="I1003" s="17">
        <v>45582</v>
      </c>
      <c r="J1003" s="17">
        <v>45589</v>
      </c>
      <c r="K1003" t="s">
        <v>31</v>
      </c>
      <c r="L1003" t="s">
        <v>16</v>
      </c>
      <c r="M1003">
        <v>534.44000000000005</v>
      </c>
      <c r="N1003" t="s">
        <v>48</v>
      </c>
    </row>
    <row r="1004" spans="1:14" ht="14.25" customHeight="1" x14ac:dyDescent="0.3">
      <c r="A1004" t="s">
        <v>13197</v>
      </c>
      <c r="B1004" t="s">
        <v>13</v>
      </c>
      <c r="C1004" t="s">
        <v>33</v>
      </c>
      <c r="D1004">
        <v>2916.2</v>
      </c>
      <c r="E1004">
        <v>0.06</v>
      </c>
      <c r="F1004">
        <f t="shared" si="30"/>
        <v>174.97199999999998</v>
      </c>
      <c r="G1004">
        <f t="shared" si="31"/>
        <v>2741.2280000000001</v>
      </c>
      <c r="H1004">
        <v>9</v>
      </c>
      <c r="I1004" s="17">
        <v>45624</v>
      </c>
      <c r="J1004" s="17">
        <v>45628</v>
      </c>
      <c r="K1004" t="s">
        <v>21</v>
      </c>
      <c r="L1004" t="s">
        <v>27</v>
      </c>
      <c r="M1004">
        <v>869.7</v>
      </c>
      <c r="N1004" t="s">
        <v>28</v>
      </c>
    </row>
    <row r="1005" spans="1:14" ht="14.25" customHeight="1" x14ac:dyDescent="0.3">
      <c r="A1005" t="s">
        <v>5173</v>
      </c>
      <c r="B1005" t="s">
        <v>41</v>
      </c>
      <c r="C1005" t="s">
        <v>26</v>
      </c>
      <c r="D1005">
        <v>2917.88</v>
      </c>
      <c r="E1005">
        <v>0.38</v>
      </c>
      <c r="F1005">
        <f t="shared" si="30"/>
        <v>1108.7944</v>
      </c>
      <c r="G1005">
        <f t="shared" si="31"/>
        <v>1809.0856000000001</v>
      </c>
      <c r="H1005">
        <v>9</v>
      </c>
      <c r="I1005" s="17">
        <v>45212</v>
      </c>
      <c r="J1005" s="17">
        <v>45219</v>
      </c>
      <c r="K1005" t="s">
        <v>31</v>
      </c>
      <c r="L1005" t="s">
        <v>22</v>
      </c>
      <c r="M1005">
        <v>169.42</v>
      </c>
      <c r="N1005" t="s">
        <v>17</v>
      </c>
    </row>
    <row r="1006" spans="1:14" ht="14.25" customHeight="1" x14ac:dyDescent="0.3">
      <c r="A1006" t="s">
        <v>10723</v>
      </c>
      <c r="B1006" t="s">
        <v>19</v>
      </c>
      <c r="C1006" t="s">
        <v>26</v>
      </c>
      <c r="D1006">
        <v>2920.26</v>
      </c>
      <c r="E1006">
        <v>0.45</v>
      </c>
      <c r="F1006">
        <f t="shared" si="30"/>
        <v>1314.1170000000002</v>
      </c>
      <c r="G1006">
        <f t="shared" si="31"/>
        <v>1606.143</v>
      </c>
      <c r="H1006">
        <v>9</v>
      </c>
      <c r="I1006" s="17">
        <v>44998</v>
      </c>
      <c r="J1006" s="17">
        <v>45001</v>
      </c>
      <c r="K1006" t="s">
        <v>21</v>
      </c>
      <c r="L1006" t="s">
        <v>16</v>
      </c>
      <c r="M1006">
        <v>844.5</v>
      </c>
      <c r="N1006" t="s">
        <v>28</v>
      </c>
    </row>
    <row r="1007" spans="1:14" ht="14.25" customHeight="1" x14ac:dyDescent="0.3">
      <c r="A1007" t="s">
        <v>1251</v>
      </c>
      <c r="B1007" t="s">
        <v>25</v>
      </c>
      <c r="C1007" t="s">
        <v>20</v>
      </c>
      <c r="D1007">
        <v>2923.24</v>
      </c>
      <c r="E1007">
        <v>0.23</v>
      </c>
      <c r="F1007">
        <f t="shared" si="30"/>
        <v>672.34519999999998</v>
      </c>
      <c r="G1007">
        <f t="shared" si="31"/>
        <v>2250.8948</v>
      </c>
      <c r="H1007">
        <v>9</v>
      </c>
      <c r="I1007" s="17">
        <v>45262</v>
      </c>
      <c r="J1007" s="17">
        <v>45268</v>
      </c>
      <c r="K1007" t="s">
        <v>21</v>
      </c>
      <c r="L1007" t="s">
        <v>27</v>
      </c>
      <c r="M1007">
        <v>764.41</v>
      </c>
      <c r="N1007" t="s">
        <v>17</v>
      </c>
    </row>
    <row r="1008" spans="1:14" ht="14.25" customHeight="1" x14ac:dyDescent="0.3">
      <c r="A1008" t="s">
        <v>8257</v>
      </c>
      <c r="B1008" t="s">
        <v>41</v>
      </c>
      <c r="C1008" t="s">
        <v>33</v>
      </c>
      <c r="D1008">
        <v>2927.23</v>
      </c>
      <c r="E1008">
        <v>0.04</v>
      </c>
      <c r="F1008">
        <f t="shared" si="30"/>
        <v>117.08920000000001</v>
      </c>
      <c r="G1008">
        <f t="shared" si="31"/>
        <v>2810.1408000000001</v>
      </c>
      <c r="H1008">
        <v>9</v>
      </c>
      <c r="I1008" s="17">
        <v>45079</v>
      </c>
      <c r="J1008" s="17">
        <v>45082</v>
      </c>
      <c r="K1008" t="s">
        <v>21</v>
      </c>
      <c r="L1008" t="s">
        <v>27</v>
      </c>
      <c r="M1008">
        <v>780.52</v>
      </c>
      <c r="N1008" t="s">
        <v>23</v>
      </c>
    </row>
    <row r="1009" spans="1:14" ht="14.25" customHeight="1" x14ac:dyDescent="0.3">
      <c r="A1009" t="s">
        <v>5995</v>
      </c>
      <c r="B1009" t="s">
        <v>19</v>
      </c>
      <c r="C1009" t="s">
        <v>14</v>
      </c>
      <c r="D1009">
        <v>2929.65</v>
      </c>
      <c r="E1009">
        <v>0.47</v>
      </c>
      <c r="F1009">
        <f t="shared" si="30"/>
        <v>1376.9355</v>
      </c>
      <c r="G1009">
        <f t="shared" si="31"/>
        <v>1552.7145</v>
      </c>
      <c r="H1009">
        <v>9</v>
      </c>
      <c r="I1009" s="17">
        <v>45245</v>
      </c>
      <c r="J1009" s="17">
        <v>45252</v>
      </c>
      <c r="K1009" t="s">
        <v>15</v>
      </c>
      <c r="L1009" t="s">
        <v>16</v>
      </c>
      <c r="M1009">
        <v>174.91</v>
      </c>
      <c r="N1009" t="s">
        <v>39</v>
      </c>
    </row>
    <row r="1010" spans="1:14" ht="14.25" customHeight="1" x14ac:dyDescent="0.3">
      <c r="A1010" t="s">
        <v>6704</v>
      </c>
      <c r="B1010" t="s">
        <v>41</v>
      </c>
      <c r="C1010" t="s">
        <v>33</v>
      </c>
      <c r="D1010">
        <v>2931.71</v>
      </c>
      <c r="E1010">
        <v>0.25</v>
      </c>
      <c r="F1010">
        <f t="shared" si="30"/>
        <v>732.92750000000001</v>
      </c>
      <c r="G1010">
        <f t="shared" si="31"/>
        <v>2198.7825000000003</v>
      </c>
      <c r="H1010">
        <v>9</v>
      </c>
      <c r="I1010" s="17">
        <v>45119</v>
      </c>
      <c r="J1010" s="17">
        <v>45121</v>
      </c>
      <c r="K1010" t="s">
        <v>31</v>
      </c>
      <c r="L1010" t="s">
        <v>27</v>
      </c>
      <c r="M1010">
        <v>245.07</v>
      </c>
      <c r="N1010" t="s">
        <v>34</v>
      </c>
    </row>
    <row r="1011" spans="1:14" ht="14.25" customHeight="1" x14ac:dyDescent="0.3">
      <c r="A1011" t="s">
        <v>6172</v>
      </c>
      <c r="B1011" t="s">
        <v>25</v>
      </c>
      <c r="C1011" t="s">
        <v>14</v>
      </c>
      <c r="D1011">
        <v>2941.11</v>
      </c>
      <c r="E1011">
        <v>0.13</v>
      </c>
      <c r="F1011">
        <f t="shared" si="30"/>
        <v>382.34430000000003</v>
      </c>
      <c r="G1011">
        <f t="shared" si="31"/>
        <v>2558.7656999999999</v>
      </c>
      <c r="H1011">
        <v>9</v>
      </c>
      <c r="I1011" s="17">
        <v>45129</v>
      </c>
      <c r="J1011" s="17">
        <v>45130</v>
      </c>
      <c r="K1011" t="s">
        <v>15</v>
      </c>
      <c r="L1011" t="s">
        <v>22</v>
      </c>
      <c r="M1011">
        <v>340.33</v>
      </c>
      <c r="N1011" t="s">
        <v>48</v>
      </c>
    </row>
    <row r="1012" spans="1:14" ht="14.25" customHeight="1" x14ac:dyDescent="0.3">
      <c r="A1012" t="s">
        <v>2253</v>
      </c>
      <c r="B1012" t="s">
        <v>19</v>
      </c>
      <c r="C1012" t="s">
        <v>36</v>
      </c>
      <c r="D1012">
        <v>2942.32</v>
      </c>
      <c r="E1012">
        <v>0.02</v>
      </c>
      <c r="F1012">
        <f t="shared" si="30"/>
        <v>58.846400000000003</v>
      </c>
      <c r="G1012">
        <f t="shared" si="31"/>
        <v>2883.4736000000003</v>
      </c>
      <c r="H1012">
        <v>9</v>
      </c>
      <c r="I1012" s="17">
        <v>45001</v>
      </c>
      <c r="J1012" s="17">
        <v>45007</v>
      </c>
      <c r="K1012" t="s">
        <v>31</v>
      </c>
      <c r="L1012" t="s">
        <v>16</v>
      </c>
      <c r="M1012">
        <v>168.72</v>
      </c>
      <c r="N1012" t="s">
        <v>28</v>
      </c>
    </row>
    <row r="1013" spans="1:14" ht="14.25" customHeight="1" x14ac:dyDescent="0.3">
      <c r="A1013" t="s">
        <v>7920</v>
      </c>
      <c r="B1013" t="s">
        <v>41</v>
      </c>
      <c r="C1013" t="s">
        <v>33</v>
      </c>
      <c r="D1013">
        <v>2949.84</v>
      </c>
      <c r="E1013">
        <v>0.16</v>
      </c>
      <c r="F1013">
        <f t="shared" si="30"/>
        <v>471.97440000000006</v>
      </c>
      <c r="G1013">
        <f t="shared" si="31"/>
        <v>2477.8656000000001</v>
      </c>
      <c r="H1013">
        <v>9</v>
      </c>
      <c r="I1013" s="17">
        <v>45543</v>
      </c>
      <c r="J1013" s="17">
        <v>45546</v>
      </c>
      <c r="K1013" t="s">
        <v>31</v>
      </c>
      <c r="L1013" t="s">
        <v>16</v>
      </c>
      <c r="M1013">
        <v>683.47</v>
      </c>
      <c r="N1013" t="s">
        <v>28</v>
      </c>
    </row>
    <row r="1014" spans="1:14" ht="14.25" customHeight="1" x14ac:dyDescent="0.3">
      <c r="A1014" t="s">
        <v>8972</v>
      </c>
      <c r="B1014" t="s">
        <v>41</v>
      </c>
      <c r="C1014" t="s">
        <v>14</v>
      </c>
      <c r="D1014">
        <v>2961.48</v>
      </c>
      <c r="E1014">
        <v>0.2</v>
      </c>
      <c r="F1014">
        <f t="shared" si="30"/>
        <v>592.29600000000005</v>
      </c>
      <c r="G1014">
        <f t="shared" si="31"/>
        <v>2369.1840000000002</v>
      </c>
      <c r="H1014">
        <v>9</v>
      </c>
      <c r="I1014" s="17">
        <v>44973</v>
      </c>
      <c r="J1014" s="17">
        <v>44978</v>
      </c>
      <c r="K1014" t="s">
        <v>15</v>
      </c>
      <c r="L1014" t="s">
        <v>16</v>
      </c>
      <c r="M1014">
        <v>151.24</v>
      </c>
      <c r="N1014" t="s">
        <v>48</v>
      </c>
    </row>
    <row r="1015" spans="1:14" ht="14.25" customHeight="1" x14ac:dyDescent="0.3">
      <c r="A1015" t="s">
        <v>8477</v>
      </c>
      <c r="B1015" t="s">
        <v>25</v>
      </c>
      <c r="C1015" t="s">
        <v>33</v>
      </c>
      <c r="D1015">
        <v>2962.62</v>
      </c>
      <c r="E1015">
        <v>0.38</v>
      </c>
      <c r="F1015">
        <f t="shared" si="30"/>
        <v>1125.7955999999999</v>
      </c>
      <c r="G1015">
        <f t="shared" si="31"/>
        <v>1836.8244</v>
      </c>
      <c r="H1015">
        <v>9</v>
      </c>
      <c r="I1015" s="17">
        <v>45583</v>
      </c>
      <c r="J1015" s="17">
        <v>45589</v>
      </c>
      <c r="K1015" t="s">
        <v>21</v>
      </c>
      <c r="L1015" t="s">
        <v>22</v>
      </c>
      <c r="M1015">
        <v>531.02</v>
      </c>
      <c r="N1015" t="s">
        <v>39</v>
      </c>
    </row>
    <row r="1016" spans="1:14" ht="14.25" customHeight="1" x14ac:dyDescent="0.3">
      <c r="A1016" t="s">
        <v>4219</v>
      </c>
      <c r="B1016" t="s">
        <v>41</v>
      </c>
      <c r="C1016" t="s">
        <v>26</v>
      </c>
      <c r="D1016">
        <v>2965.42</v>
      </c>
      <c r="E1016">
        <v>0.03</v>
      </c>
      <c r="F1016">
        <f t="shared" si="30"/>
        <v>88.962599999999995</v>
      </c>
      <c r="G1016">
        <f t="shared" si="31"/>
        <v>2876.4574000000002</v>
      </c>
      <c r="H1016">
        <v>9</v>
      </c>
      <c r="I1016" s="17">
        <v>45057</v>
      </c>
      <c r="J1016" s="17">
        <v>45064</v>
      </c>
      <c r="K1016" t="s">
        <v>31</v>
      </c>
      <c r="L1016" t="s">
        <v>27</v>
      </c>
      <c r="M1016">
        <v>617.58000000000004</v>
      </c>
      <c r="N1016" t="s">
        <v>39</v>
      </c>
    </row>
    <row r="1017" spans="1:14" ht="14.25" customHeight="1" x14ac:dyDescent="0.3">
      <c r="A1017" t="s">
        <v>1537</v>
      </c>
      <c r="B1017" t="s">
        <v>13</v>
      </c>
      <c r="C1017" t="s">
        <v>26</v>
      </c>
      <c r="D1017">
        <v>2967.01</v>
      </c>
      <c r="E1017">
        <v>0.22</v>
      </c>
      <c r="F1017">
        <f t="shared" si="30"/>
        <v>652.74220000000003</v>
      </c>
      <c r="G1017">
        <f t="shared" si="31"/>
        <v>2314.2678000000001</v>
      </c>
      <c r="H1017">
        <v>9</v>
      </c>
      <c r="I1017" s="17">
        <v>45656</v>
      </c>
      <c r="J1017" s="17">
        <v>45661</v>
      </c>
      <c r="K1017" t="s">
        <v>31</v>
      </c>
      <c r="L1017" t="s">
        <v>22</v>
      </c>
      <c r="M1017">
        <v>413.72</v>
      </c>
      <c r="N1017" t="s">
        <v>23</v>
      </c>
    </row>
    <row r="1018" spans="1:14" ht="14.25" customHeight="1" x14ac:dyDescent="0.3">
      <c r="A1018" t="s">
        <v>8944</v>
      </c>
      <c r="B1018" t="s">
        <v>25</v>
      </c>
      <c r="C1018" t="s">
        <v>36</v>
      </c>
      <c r="D1018">
        <v>2968.11</v>
      </c>
      <c r="E1018">
        <v>0.27</v>
      </c>
      <c r="F1018">
        <f t="shared" si="30"/>
        <v>801.38970000000006</v>
      </c>
      <c r="G1018">
        <f t="shared" si="31"/>
        <v>2166.7203</v>
      </c>
      <c r="H1018">
        <v>9</v>
      </c>
      <c r="I1018" s="17">
        <v>45218</v>
      </c>
      <c r="J1018" s="17">
        <v>45219</v>
      </c>
      <c r="K1018" t="s">
        <v>15</v>
      </c>
      <c r="L1018" t="s">
        <v>27</v>
      </c>
      <c r="M1018">
        <v>501.45</v>
      </c>
      <c r="N1018" t="s">
        <v>39</v>
      </c>
    </row>
    <row r="1019" spans="1:14" ht="14.25" customHeight="1" x14ac:dyDescent="0.3">
      <c r="A1019" t="s">
        <v>1435</v>
      </c>
      <c r="B1019" t="s">
        <v>25</v>
      </c>
      <c r="C1019" t="s">
        <v>36</v>
      </c>
      <c r="D1019">
        <v>2968.7</v>
      </c>
      <c r="E1019">
        <v>0.4</v>
      </c>
      <c r="F1019">
        <f t="shared" si="30"/>
        <v>1187.48</v>
      </c>
      <c r="G1019">
        <f t="shared" si="31"/>
        <v>1781.2199999999998</v>
      </c>
      <c r="H1019">
        <v>9</v>
      </c>
      <c r="I1019" s="17">
        <v>45566</v>
      </c>
      <c r="J1019" s="17">
        <v>45573</v>
      </c>
      <c r="K1019" t="s">
        <v>21</v>
      </c>
      <c r="L1019" t="s">
        <v>16</v>
      </c>
      <c r="M1019">
        <v>378.73</v>
      </c>
      <c r="N1019" t="s">
        <v>23</v>
      </c>
    </row>
    <row r="1020" spans="1:14" ht="14.25" customHeight="1" x14ac:dyDescent="0.3">
      <c r="A1020" t="s">
        <v>14148</v>
      </c>
      <c r="B1020" t="s">
        <v>41</v>
      </c>
      <c r="C1020" t="s">
        <v>36</v>
      </c>
      <c r="D1020">
        <v>2970.81</v>
      </c>
      <c r="E1020">
        <v>0.3</v>
      </c>
      <c r="F1020">
        <f t="shared" si="30"/>
        <v>891.24299999999994</v>
      </c>
      <c r="G1020">
        <f t="shared" si="31"/>
        <v>2079.567</v>
      </c>
      <c r="H1020">
        <v>9</v>
      </c>
      <c r="I1020" s="17">
        <v>45043</v>
      </c>
      <c r="J1020" s="17">
        <v>45049</v>
      </c>
      <c r="K1020" t="s">
        <v>31</v>
      </c>
      <c r="L1020" t="s">
        <v>16</v>
      </c>
      <c r="M1020">
        <v>554.85</v>
      </c>
      <c r="N1020" t="s">
        <v>28</v>
      </c>
    </row>
    <row r="1021" spans="1:14" ht="14.25" customHeight="1" x14ac:dyDescent="0.3">
      <c r="A1021" t="s">
        <v>14585</v>
      </c>
      <c r="B1021" t="s">
        <v>41</v>
      </c>
      <c r="C1021" t="s">
        <v>33</v>
      </c>
      <c r="D1021">
        <v>2974.48</v>
      </c>
      <c r="E1021">
        <v>0.02</v>
      </c>
      <c r="F1021">
        <f t="shared" si="30"/>
        <v>59.489600000000003</v>
      </c>
      <c r="G1021">
        <f t="shared" si="31"/>
        <v>2914.9904000000001</v>
      </c>
      <c r="H1021">
        <v>9</v>
      </c>
      <c r="I1021" s="17">
        <v>45100</v>
      </c>
      <c r="J1021" s="17">
        <v>45102</v>
      </c>
      <c r="K1021" t="s">
        <v>15</v>
      </c>
      <c r="L1021" t="s">
        <v>27</v>
      </c>
      <c r="M1021">
        <v>534.63</v>
      </c>
      <c r="N1021" t="s">
        <v>34</v>
      </c>
    </row>
    <row r="1022" spans="1:14" ht="14.25" customHeight="1" x14ac:dyDescent="0.3">
      <c r="A1022" t="s">
        <v>4705</v>
      </c>
      <c r="B1022" t="s">
        <v>13</v>
      </c>
      <c r="C1022" t="s">
        <v>14</v>
      </c>
      <c r="D1022">
        <v>2976.03</v>
      </c>
      <c r="E1022">
        <v>0.04</v>
      </c>
      <c r="F1022">
        <f t="shared" si="30"/>
        <v>119.0412</v>
      </c>
      <c r="G1022">
        <f t="shared" si="31"/>
        <v>2856.9888000000001</v>
      </c>
      <c r="H1022">
        <v>9</v>
      </c>
      <c r="I1022" s="17">
        <v>45343</v>
      </c>
      <c r="J1022" s="17">
        <v>45349</v>
      </c>
      <c r="K1022" t="s">
        <v>15</v>
      </c>
      <c r="L1022" t="s">
        <v>27</v>
      </c>
      <c r="M1022">
        <v>793.5</v>
      </c>
      <c r="N1022" t="s">
        <v>23</v>
      </c>
    </row>
    <row r="1023" spans="1:14" ht="14.25" customHeight="1" x14ac:dyDescent="0.3">
      <c r="A1023" t="s">
        <v>265</v>
      </c>
      <c r="B1023" t="s">
        <v>19</v>
      </c>
      <c r="C1023" t="s">
        <v>20</v>
      </c>
      <c r="D1023">
        <v>2976.1</v>
      </c>
      <c r="E1023">
        <v>0.01</v>
      </c>
      <c r="F1023">
        <f t="shared" si="30"/>
        <v>29.760999999999999</v>
      </c>
      <c r="G1023">
        <f t="shared" si="31"/>
        <v>2946.3389999999999</v>
      </c>
      <c r="H1023">
        <v>9</v>
      </c>
      <c r="I1023" s="17">
        <v>45180</v>
      </c>
      <c r="J1023" s="17">
        <v>45187</v>
      </c>
      <c r="K1023" t="s">
        <v>31</v>
      </c>
      <c r="L1023" t="s">
        <v>16</v>
      </c>
      <c r="M1023">
        <v>219.01</v>
      </c>
      <c r="N1023" t="s">
        <v>17</v>
      </c>
    </row>
    <row r="1024" spans="1:14" ht="14.25" customHeight="1" x14ac:dyDescent="0.3">
      <c r="A1024" t="s">
        <v>2435</v>
      </c>
      <c r="B1024" t="s">
        <v>13</v>
      </c>
      <c r="C1024" t="s">
        <v>26</v>
      </c>
      <c r="D1024">
        <v>2979.77</v>
      </c>
      <c r="E1024">
        <v>0.01</v>
      </c>
      <c r="F1024">
        <f t="shared" si="30"/>
        <v>29.797699999999999</v>
      </c>
      <c r="G1024">
        <f t="shared" si="31"/>
        <v>2949.9722999999999</v>
      </c>
      <c r="H1024">
        <v>9</v>
      </c>
      <c r="I1024" s="17">
        <v>45041</v>
      </c>
      <c r="J1024" s="17">
        <v>45047</v>
      </c>
      <c r="K1024" t="s">
        <v>31</v>
      </c>
      <c r="L1024" t="s">
        <v>27</v>
      </c>
      <c r="M1024">
        <v>230.04</v>
      </c>
      <c r="N1024" t="s">
        <v>34</v>
      </c>
    </row>
    <row r="1025" spans="1:14" ht="14.25" customHeight="1" x14ac:dyDescent="0.3">
      <c r="A1025" t="s">
        <v>2727</v>
      </c>
      <c r="B1025" t="s">
        <v>19</v>
      </c>
      <c r="C1025" t="s">
        <v>36</v>
      </c>
      <c r="D1025">
        <v>2985.3</v>
      </c>
      <c r="E1025">
        <v>0.5</v>
      </c>
      <c r="F1025">
        <f t="shared" si="30"/>
        <v>1492.65</v>
      </c>
      <c r="G1025">
        <f t="shared" si="31"/>
        <v>1492.65</v>
      </c>
      <c r="H1025">
        <v>9</v>
      </c>
      <c r="I1025" s="17">
        <v>45203</v>
      </c>
      <c r="J1025" s="17">
        <v>45206</v>
      </c>
      <c r="K1025" t="s">
        <v>21</v>
      </c>
      <c r="L1025" t="s">
        <v>16</v>
      </c>
      <c r="M1025">
        <v>645.64</v>
      </c>
      <c r="N1025" t="s">
        <v>34</v>
      </c>
    </row>
    <row r="1026" spans="1:14" ht="14.25" customHeight="1" x14ac:dyDescent="0.3">
      <c r="A1026" t="s">
        <v>2144</v>
      </c>
      <c r="B1026" t="s">
        <v>25</v>
      </c>
      <c r="C1026" t="s">
        <v>33</v>
      </c>
      <c r="D1026">
        <v>2990.42</v>
      </c>
      <c r="E1026">
        <v>0.18</v>
      </c>
      <c r="F1026">
        <f t="shared" ref="F1026:F1089" si="32">D1026*E1026</f>
        <v>538.27559999999994</v>
      </c>
      <c r="G1026">
        <f t="shared" ref="G1026:G1089" si="33">D1026-F1026</f>
        <v>2452.1444000000001</v>
      </c>
      <c r="H1026">
        <v>9</v>
      </c>
      <c r="I1026" s="17">
        <v>45400</v>
      </c>
      <c r="J1026" s="17">
        <v>45401</v>
      </c>
      <c r="K1026" t="s">
        <v>15</v>
      </c>
      <c r="L1026" t="s">
        <v>22</v>
      </c>
      <c r="M1026">
        <v>459.83</v>
      </c>
      <c r="N1026" t="s">
        <v>48</v>
      </c>
    </row>
    <row r="1027" spans="1:14" ht="14.25" customHeight="1" x14ac:dyDescent="0.3">
      <c r="A1027" t="s">
        <v>1630</v>
      </c>
      <c r="B1027" t="s">
        <v>25</v>
      </c>
      <c r="C1027" t="s">
        <v>36</v>
      </c>
      <c r="D1027">
        <v>2994.76</v>
      </c>
      <c r="E1027">
        <v>0.19</v>
      </c>
      <c r="F1027">
        <f t="shared" si="32"/>
        <v>569.00440000000003</v>
      </c>
      <c r="G1027">
        <f t="shared" si="33"/>
        <v>2425.7556000000004</v>
      </c>
      <c r="H1027">
        <v>9</v>
      </c>
      <c r="I1027" s="17">
        <v>45208</v>
      </c>
      <c r="J1027" s="17">
        <v>45209</v>
      </c>
      <c r="K1027" t="s">
        <v>31</v>
      </c>
      <c r="L1027" t="s">
        <v>22</v>
      </c>
      <c r="M1027">
        <v>686.48</v>
      </c>
      <c r="N1027" t="s">
        <v>28</v>
      </c>
    </row>
    <row r="1028" spans="1:14" ht="14.25" customHeight="1" x14ac:dyDescent="0.3">
      <c r="A1028" t="s">
        <v>4083</v>
      </c>
      <c r="B1028" t="s">
        <v>19</v>
      </c>
      <c r="C1028" t="s">
        <v>36</v>
      </c>
      <c r="D1028">
        <v>2995.49</v>
      </c>
      <c r="E1028">
        <v>0.06</v>
      </c>
      <c r="F1028">
        <f t="shared" si="32"/>
        <v>179.72939999999997</v>
      </c>
      <c r="G1028">
        <f t="shared" si="33"/>
        <v>2815.7605999999996</v>
      </c>
      <c r="H1028">
        <v>9</v>
      </c>
      <c r="I1028" s="17">
        <v>45474</v>
      </c>
      <c r="J1028" s="17">
        <v>45479</v>
      </c>
      <c r="K1028" t="s">
        <v>21</v>
      </c>
      <c r="L1028" t="s">
        <v>16</v>
      </c>
      <c r="M1028">
        <v>541.25</v>
      </c>
      <c r="N1028" t="s">
        <v>23</v>
      </c>
    </row>
    <row r="1029" spans="1:14" ht="14.25" customHeight="1" x14ac:dyDescent="0.3">
      <c r="A1029" t="s">
        <v>13729</v>
      </c>
      <c r="B1029" t="s">
        <v>25</v>
      </c>
      <c r="C1029" t="s">
        <v>33</v>
      </c>
      <c r="D1029">
        <v>2995.81</v>
      </c>
      <c r="E1029">
        <v>0.28000000000000003</v>
      </c>
      <c r="F1029">
        <f t="shared" si="32"/>
        <v>838.82680000000005</v>
      </c>
      <c r="G1029">
        <f t="shared" si="33"/>
        <v>2156.9831999999997</v>
      </c>
      <c r="H1029">
        <v>9</v>
      </c>
      <c r="I1029" s="17">
        <v>45531</v>
      </c>
      <c r="J1029" s="17">
        <v>45532</v>
      </c>
      <c r="K1029" t="s">
        <v>21</v>
      </c>
      <c r="L1029" t="s">
        <v>27</v>
      </c>
      <c r="M1029">
        <v>551.98</v>
      </c>
      <c r="N1029" t="s">
        <v>28</v>
      </c>
    </row>
    <row r="1030" spans="1:14" ht="14.25" customHeight="1" x14ac:dyDescent="0.3">
      <c r="A1030" t="s">
        <v>14315</v>
      </c>
      <c r="B1030" t="s">
        <v>25</v>
      </c>
      <c r="C1030" t="s">
        <v>20</v>
      </c>
      <c r="D1030">
        <v>3000.51</v>
      </c>
      <c r="E1030">
        <v>0</v>
      </c>
      <c r="F1030">
        <f t="shared" si="32"/>
        <v>0</v>
      </c>
      <c r="G1030">
        <f t="shared" si="33"/>
        <v>3000.51</v>
      </c>
      <c r="H1030">
        <v>9</v>
      </c>
      <c r="I1030" s="17">
        <v>45215</v>
      </c>
      <c r="J1030" s="17">
        <v>45217</v>
      </c>
      <c r="K1030" t="s">
        <v>15</v>
      </c>
      <c r="L1030" t="s">
        <v>27</v>
      </c>
      <c r="M1030">
        <v>621.87</v>
      </c>
      <c r="N1030" t="s">
        <v>17</v>
      </c>
    </row>
    <row r="1031" spans="1:14" ht="14.25" customHeight="1" x14ac:dyDescent="0.3">
      <c r="A1031" t="s">
        <v>7930</v>
      </c>
      <c r="B1031" t="s">
        <v>41</v>
      </c>
      <c r="C1031" t="s">
        <v>33</v>
      </c>
      <c r="D1031">
        <v>3001.67</v>
      </c>
      <c r="E1031">
        <v>0.44</v>
      </c>
      <c r="F1031">
        <f t="shared" si="32"/>
        <v>1320.7348</v>
      </c>
      <c r="G1031">
        <f t="shared" si="33"/>
        <v>1680.9352000000001</v>
      </c>
      <c r="H1031">
        <v>9</v>
      </c>
      <c r="I1031" s="17">
        <v>45464</v>
      </c>
      <c r="J1031" s="17">
        <v>45471</v>
      </c>
      <c r="K1031" t="s">
        <v>15</v>
      </c>
      <c r="L1031" t="s">
        <v>22</v>
      </c>
      <c r="M1031">
        <v>203.15</v>
      </c>
      <c r="N1031" t="s">
        <v>39</v>
      </c>
    </row>
    <row r="1032" spans="1:14" ht="14.25" customHeight="1" x14ac:dyDescent="0.3">
      <c r="A1032" t="s">
        <v>12056</v>
      </c>
      <c r="B1032" t="s">
        <v>19</v>
      </c>
      <c r="C1032" t="s">
        <v>36</v>
      </c>
      <c r="D1032">
        <v>3002.94</v>
      </c>
      <c r="E1032">
        <v>0.31</v>
      </c>
      <c r="F1032">
        <f t="shared" si="32"/>
        <v>930.91139999999996</v>
      </c>
      <c r="G1032">
        <f t="shared" si="33"/>
        <v>2072.0286000000001</v>
      </c>
      <c r="H1032">
        <v>9</v>
      </c>
      <c r="I1032" s="17">
        <v>45169</v>
      </c>
      <c r="J1032" s="17">
        <v>45170</v>
      </c>
      <c r="K1032" t="s">
        <v>21</v>
      </c>
      <c r="L1032" t="s">
        <v>16</v>
      </c>
      <c r="M1032">
        <v>608.6</v>
      </c>
      <c r="N1032" t="s">
        <v>34</v>
      </c>
    </row>
    <row r="1033" spans="1:14" ht="14.25" customHeight="1" x14ac:dyDescent="0.3">
      <c r="A1033" t="s">
        <v>8508</v>
      </c>
      <c r="B1033" t="s">
        <v>25</v>
      </c>
      <c r="C1033" t="s">
        <v>26</v>
      </c>
      <c r="D1033">
        <v>3003.07</v>
      </c>
      <c r="E1033">
        <v>0.32</v>
      </c>
      <c r="F1033">
        <f t="shared" si="32"/>
        <v>960.9824000000001</v>
      </c>
      <c r="G1033">
        <f t="shared" si="33"/>
        <v>2042.0876000000001</v>
      </c>
      <c r="H1033">
        <v>9</v>
      </c>
      <c r="I1033" s="17">
        <v>45043</v>
      </c>
      <c r="J1033" s="17">
        <v>45046</v>
      </c>
      <c r="K1033" t="s">
        <v>31</v>
      </c>
      <c r="L1033" t="s">
        <v>16</v>
      </c>
      <c r="M1033">
        <v>267.64999999999998</v>
      </c>
      <c r="N1033" t="s">
        <v>34</v>
      </c>
    </row>
    <row r="1034" spans="1:14" ht="14.25" customHeight="1" x14ac:dyDescent="0.3">
      <c r="A1034" t="s">
        <v>10564</v>
      </c>
      <c r="B1034" t="s">
        <v>25</v>
      </c>
      <c r="C1034" t="s">
        <v>36</v>
      </c>
      <c r="D1034">
        <v>3003.66</v>
      </c>
      <c r="E1034">
        <v>0.09</v>
      </c>
      <c r="F1034">
        <f t="shared" si="32"/>
        <v>270.32939999999996</v>
      </c>
      <c r="G1034">
        <f t="shared" si="33"/>
        <v>2733.3305999999998</v>
      </c>
      <c r="H1034">
        <v>9</v>
      </c>
      <c r="I1034" s="17">
        <v>45522</v>
      </c>
      <c r="J1034" s="17">
        <v>45524</v>
      </c>
      <c r="K1034" t="s">
        <v>15</v>
      </c>
      <c r="L1034" t="s">
        <v>16</v>
      </c>
      <c r="M1034">
        <v>844.01</v>
      </c>
      <c r="N1034" t="s">
        <v>23</v>
      </c>
    </row>
    <row r="1035" spans="1:14" ht="14.25" customHeight="1" x14ac:dyDescent="0.3">
      <c r="A1035" t="s">
        <v>1225</v>
      </c>
      <c r="B1035" t="s">
        <v>25</v>
      </c>
      <c r="C1035" t="s">
        <v>33</v>
      </c>
      <c r="D1035">
        <v>3011.94</v>
      </c>
      <c r="E1035">
        <v>0.31</v>
      </c>
      <c r="F1035">
        <f t="shared" si="32"/>
        <v>933.70140000000004</v>
      </c>
      <c r="G1035">
        <f t="shared" si="33"/>
        <v>2078.2386000000001</v>
      </c>
      <c r="H1035">
        <v>9</v>
      </c>
      <c r="I1035" s="17">
        <v>45537</v>
      </c>
      <c r="J1035" s="17">
        <v>45541</v>
      </c>
      <c r="K1035" t="s">
        <v>21</v>
      </c>
      <c r="L1035" t="s">
        <v>16</v>
      </c>
      <c r="M1035">
        <v>557.29</v>
      </c>
      <c r="N1035" t="s">
        <v>48</v>
      </c>
    </row>
    <row r="1036" spans="1:14" ht="14.25" customHeight="1" x14ac:dyDescent="0.3">
      <c r="A1036" t="s">
        <v>4322</v>
      </c>
      <c r="B1036" t="s">
        <v>41</v>
      </c>
      <c r="C1036" t="s">
        <v>14</v>
      </c>
      <c r="D1036">
        <v>3015.48</v>
      </c>
      <c r="E1036">
        <v>0.48</v>
      </c>
      <c r="F1036">
        <f t="shared" si="32"/>
        <v>1447.4304</v>
      </c>
      <c r="G1036">
        <f t="shared" si="33"/>
        <v>1568.0496000000001</v>
      </c>
      <c r="H1036">
        <v>9</v>
      </c>
      <c r="I1036" s="17">
        <v>44940</v>
      </c>
      <c r="J1036" s="17">
        <v>44941</v>
      </c>
      <c r="K1036" t="s">
        <v>15</v>
      </c>
      <c r="L1036" t="s">
        <v>22</v>
      </c>
      <c r="M1036">
        <v>175.97</v>
      </c>
      <c r="N1036" t="s">
        <v>28</v>
      </c>
    </row>
    <row r="1037" spans="1:14" ht="14.25" customHeight="1" x14ac:dyDescent="0.3">
      <c r="A1037" t="s">
        <v>1648</v>
      </c>
      <c r="B1037" t="s">
        <v>13</v>
      </c>
      <c r="C1037" t="s">
        <v>14</v>
      </c>
      <c r="D1037">
        <v>3022.46</v>
      </c>
      <c r="E1037">
        <v>0.09</v>
      </c>
      <c r="F1037">
        <f t="shared" si="32"/>
        <v>272.02139999999997</v>
      </c>
      <c r="G1037">
        <f t="shared" si="33"/>
        <v>2750.4386</v>
      </c>
      <c r="H1037">
        <v>9</v>
      </c>
      <c r="I1037" s="17">
        <v>44939</v>
      </c>
      <c r="J1037" s="17">
        <v>44941</v>
      </c>
      <c r="K1037" t="s">
        <v>15</v>
      </c>
      <c r="L1037" t="s">
        <v>27</v>
      </c>
      <c r="M1037">
        <v>628.29</v>
      </c>
      <c r="N1037" t="s">
        <v>23</v>
      </c>
    </row>
    <row r="1038" spans="1:14" ht="14.25" customHeight="1" x14ac:dyDescent="0.3">
      <c r="A1038" t="s">
        <v>3435</v>
      </c>
      <c r="B1038" t="s">
        <v>19</v>
      </c>
      <c r="C1038" t="s">
        <v>14</v>
      </c>
      <c r="D1038">
        <v>3024.56</v>
      </c>
      <c r="E1038">
        <v>0.11</v>
      </c>
      <c r="F1038">
        <f t="shared" si="32"/>
        <v>332.70159999999998</v>
      </c>
      <c r="G1038">
        <f t="shared" si="33"/>
        <v>2691.8584000000001</v>
      </c>
      <c r="H1038">
        <v>9</v>
      </c>
      <c r="I1038" s="17">
        <v>45422</v>
      </c>
      <c r="J1038" s="17">
        <v>45424</v>
      </c>
      <c r="K1038" t="s">
        <v>15</v>
      </c>
      <c r="L1038" t="s">
        <v>22</v>
      </c>
      <c r="M1038">
        <v>260.81</v>
      </c>
      <c r="N1038" t="s">
        <v>39</v>
      </c>
    </row>
    <row r="1039" spans="1:14" ht="14.25" customHeight="1" x14ac:dyDescent="0.3">
      <c r="A1039" t="s">
        <v>7331</v>
      </c>
      <c r="B1039" t="s">
        <v>13</v>
      </c>
      <c r="C1039" t="s">
        <v>26</v>
      </c>
      <c r="D1039">
        <v>3025.92</v>
      </c>
      <c r="E1039">
        <v>0.3</v>
      </c>
      <c r="F1039">
        <f t="shared" si="32"/>
        <v>907.77599999999995</v>
      </c>
      <c r="G1039">
        <f t="shared" si="33"/>
        <v>2118.1440000000002</v>
      </c>
      <c r="H1039">
        <v>9</v>
      </c>
      <c r="I1039" s="17">
        <v>44963</v>
      </c>
      <c r="J1039" s="17">
        <v>44969</v>
      </c>
      <c r="K1039" t="s">
        <v>21</v>
      </c>
      <c r="L1039" t="s">
        <v>16</v>
      </c>
      <c r="M1039">
        <v>297.7</v>
      </c>
      <c r="N1039" t="s">
        <v>48</v>
      </c>
    </row>
    <row r="1040" spans="1:14" ht="14.25" customHeight="1" x14ac:dyDescent="0.3">
      <c r="A1040" t="s">
        <v>12688</v>
      </c>
      <c r="B1040" t="s">
        <v>13</v>
      </c>
      <c r="C1040" t="s">
        <v>20</v>
      </c>
      <c r="D1040">
        <v>3030.83</v>
      </c>
      <c r="E1040">
        <v>0.23</v>
      </c>
      <c r="F1040">
        <f t="shared" si="32"/>
        <v>697.09090000000003</v>
      </c>
      <c r="G1040">
        <f t="shared" si="33"/>
        <v>2333.7390999999998</v>
      </c>
      <c r="H1040">
        <v>9</v>
      </c>
      <c r="I1040" s="17">
        <v>44988</v>
      </c>
      <c r="J1040" s="17">
        <v>44993</v>
      </c>
      <c r="K1040" t="s">
        <v>15</v>
      </c>
      <c r="L1040" t="s">
        <v>22</v>
      </c>
      <c r="M1040">
        <v>509.82</v>
      </c>
      <c r="N1040" t="s">
        <v>23</v>
      </c>
    </row>
    <row r="1041" spans="1:14" ht="14.25" customHeight="1" x14ac:dyDescent="0.3">
      <c r="A1041" t="s">
        <v>10402</v>
      </c>
      <c r="B1041" t="s">
        <v>13</v>
      </c>
      <c r="C1041" t="s">
        <v>20</v>
      </c>
      <c r="D1041">
        <v>3033.54</v>
      </c>
      <c r="E1041">
        <v>0.08</v>
      </c>
      <c r="F1041">
        <f t="shared" si="32"/>
        <v>242.6832</v>
      </c>
      <c r="G1041">
        <f t="shared" si="33"/>
        <v>2790.8568</v>
      </c>
      <c r="H1041">
        <v>9</v>
      </c>
      <c r="I1041" s="17">
        <v>45432</v>
      </c>
      <c r="J1041" s="17">
        <v>45438</v>
      </c>
      <c r="K1041" t="s">
        <v>31</v>
      </c>
      <c r="L1041" t="s">
        <v>27</v>
      </c>
      <c r="M1041">
        <v>778.08</v>
      </c>
      <c r="N1041" t="s">
        <v>17</v>
      </c>
    </row>
    <row r="1042" spans="1:14" ht="14.25" customHeight="1" x14ac:dyDescent="0.3">
      <c r="A1042" t="s">
        <v>2358</v>
      </c>
      <c r="B1042" t="s">
        <v>25</v>
      </c>
      <c r="C1042" t="s">
        <v>36</v>
      </c>
      <c r="D1042">
        <v>3039.15</v>
      </c>
      <c r="E1042">
        <v>0.12</v>
      </c>
      <c r="F1042">
        <f t="shared" si="32"/>
        <v>364.69799999999998</v>
      </c>
      <c r="G1042">
        <f t="shared" si="33"/>
        <v>2674.4520000000002</v>
      </c>
      <c r="H1042">
        <v>9</v>
      </c>
      <c r="I1042" s="17">
        <v>44962</v>
      </c>
      <c r="J1042" s="17">
        <v>44967</v>
      </c>
      <c r="K1042" t="s">
        <v>15</v>
      </c>
      <c r="L1042" t="s">
        <v>16</v>
      </c>
      <c r="M1042">
        <v>424.8</v>
      </c>
      <c r="N1042" t="s">
        <v>34</v>
      </c>
    </row>
    <row r="1043" spans="1:14" ht="14.25" customHeight="1" x14ac:dyDescent="0.3">
      <c r="A1043" t="s">
        <v>4506</v>
      </c>
      <c r="B1043" t="s">
        <v>19</v>
      </c>
      <c r="C1043" t="s">
        <v>26</v>
      </c>
      <c r="D1043">
        <v>3042.5</v>
      </c>
      <c r="E1043">
        <v>0.28000000000000003</v>
      </c>
      <c r="F1043">
        <f t="shared" si="32"/>
        <v>851.90000000000009</v>
      </c>
      <c r="G1043">
        <f t="shared" si="33"/>
        <v>2190.6</v>
      </c>
      <c r="H1043">
        <v>9</v>
      </c>
      <c r="I1043" s="17">
        <v>45640</v>
      </c>
      <c r="J1043" s="17">
        <v>45643</v>
      </c>
      <c r="K1043" t="s">
        <v>15</v>
      </c>
      <c r="L1043" t="s">
        <v>16</v>
      </c>
      <c r="M1043">
        <v>534.79999999999995</v>
      </c>
      <c r="N1043" t="s">
        <v>48</v>
      </c>
    </row>
    <row r="1044" spans="1:14" ht="14.25" customHeight="1" x14ac:dyDescent="0.3">
      <c r="A1044" t="s">
        <v>1702</v>
      </c>
      <c r="B1044" t="s">
        <v>19</v>
      </c>
      <c r="C1044" t="s">
        <v>36</v>
      </c>
      <c r="D1044">
        <v>3045.53</v>
      </c>
      <c r="E1044">
        <v>0.3</v>
      </c>
      <c r="F1044">
        <f t="shared" si="32"/>
        <v>913.65899999999999</v>
      </c>
      <c r="G1044">
        <f t="shared" si="33"/>
        <v>2131.8710000000001</v>
      </c>
      <c r="H1044">
        <v>9</v>
      </c>
      <c r="I1044" s="17">
        <v>45423</v>
      </c>
      <c r="J1044" s="17">
        <v>45427</v>
      </c>
      <c r="K1044" t="s">
        <v>31</v>
      </c>
      <c r="L1044" t="s">
        <v>16</v>
      </c>
      <c r="M1044">
        <v>489.2</v>
      </c>
      <c r="N1044" t="s">
        <v>34</v>
      </c>
    </row>
    <row r="1045" spans="1:14" ht="14.25" customHeight="1" x14ac:dyDescent="0.3">
      <c r="A1045" t="s">
        <v>3013</v>
      </c>
      <c r="B1045" t="s">
        <v>25</v>
      </c>
      <c r="C1045" t="s">
        <v>33</v>
      </c>
      <c r="D1045">
        <v>3048.34</v>
      </c>
      <c r="E1045">
        <v>0.1</v>
      </c>
      <c r="F1045">
        <f t="shared" si="32"/>
        <v>304.834</v>
      </c>
      <c r="G1045">
        <f t="shared" si="33"/>
        <v>2743.5060000000003</v>
      </c>
      <c r="H1045">
        <v>9</v>
      </c>
      <c r="I1045" s="17">
        <v>45323</v>
      </c>
      <c r="J1045" s="17">
        <v>45328</v>
      </c>
      <c r="K1045" t="s">
        <v>21</v>
      </c>
      <c r="L1045" t="s">
        <v>22</v>
      </c>
      <c r="M1045">
        <v>819.18</v>
      </c>
      <c r="N1045" t="s">
        <v>34</v>
      </c>
    </row>
    <row r="1046" spans="1:14" ht="14.25" customHeight="1" x14ac:dyDescent="0.3">
      <c r="A1046" t="s">
        <v>3270</v>
      </c>
      <c r="B1046" t="s">
        <v>13</v>
      </c>
      <c r="C1046" t="s">
        <v>26</v>
      </c>
      <c r="D1046">
        <v>3051.16</v>
      </c>
      <c r="E1046">
        <v>0.22</v>
      </c>
      <c r="F1046">
        <f t="shared" si="32"/>
        <v>671.25519999999995</v>
      </c>
      <c r="G1046">
        <f t="shared" si="33"/>
        <v>2379.9047999999998</v>
      </c>
      <c r="H1046">
        <v>9</v>
      </c>
      <c r="I1046" s="17">
        <v>45320</v>
      </c>
      <c r="J1046" s="17">
        <v>45323</v>
      </c>
      <c r="K1046" t="s">
        <v>21</v>
      </c>
      <c r="L1046" t="s">
        <v>16</v>
      </c>
      <c r="M1046">
        <v>768.81</v>
      </c>
      <c r="N1046" t="s">
        <v>28</v>
      </c>
    </row>
    <row r="1047" spans="1:14" ht="14.25" customHeight="1" x14ac:dyDescent="0.3">
      <c r="A1047" t="s">
        <v>103</v>
      </c>
      <c r="B1047" t="s">
        <v>41</v>
      </c>
      <c r="C1047" t="s">
        <v>14</v>
      </c>
      <c r="D1047">
        <v>3052.91</v>
      </c>
      <c r="E1047">
        <v>0.39</v>
      </c>
      <c r="F1047">
        <f t="shared" si="32"/>
        <v>1190.6349</v>
      </c>
      <c r="G1047">
        <f t="shared" si="33"/>
        <v>1862.2750999999998</v>
      </c>
      <c r="H1047">
        <v>9</v>
      </c>
      <c r="I1047" s="17">
        <v>45449</v>
      </c>
      <c r="J1047" s="17">
        <v>45453</v>
      </c>
      <c r="K1047" t="s">
        <v>31</v>
      </c>
      <c r="L1047" t="s">
        <v>22</v>
      </c>
      <c r="M1047">
        <v>752</v>
      </c>
      <c r="N1047" t="s">
        <v>39</v>
      </c>
    </row>
    <row r="1048" spans="1:14" ht="14.25" customHeight="1" x14ac:dyDescent="0.3">
      <c r="A1048" t="s">
        <v>10029</v>
      </c>
      <c r="B1048" t="s">
        <v>13</v>
      </c>
      <c r="C1048" t="s">
        <v>14</v>
      </c>
      <c r="D1048">
        <v>3054.47</v>
      </c>
      <c r="E1048">
        <v>0.03</v>
      </c>
      <c r="F1048">
        <f t="shared" si="32"/>
        <v>91.634099999999989</v>
      </c>
      <c r="G1048">
        <f t="shared" si="33"/>
        <v>2962.8359</v>
      </c>
      <c r="H1048">
        <v>9</v>
      </c>
      <c r="I1048" s="17">
        <v>45360</v>
      </c>
      <c r="J1048" s="17">
        <v>45364</v>
      </c>
      <c r="K1048" t="s">
        <v>21</v>
      </c>
      <c r="L1048" t="s">
        <v>16</v>
      </c>
      <c r="M1048">
        <v>661.78</v>
      </c>
      <c r="N1048" t="s">
        <v>23</v>
      </c>
    </row>
    <row r="1049" spans="1:14" ht="14.25" customHeight="1" x14ac:dyDescent="0.3">
      <c r="A1049" t="s">
        <v>7763</v>
      </c>
      <c r="B1049" t="s">
        <v>19</v>
      </c>
      <c r="C1049" t="s">
        <v>33</v>
      </c>
      <c r="D1049">
        <v>3058.29</v>
      </c>
      <c r="E1049">
        <v>0.08</v>
      </c>
      <c r="F1049">
        <f t="shared" si="32"/>
        <v>244.66319999999999</v>
      </c>
      <c r="G1049">
        <f t="shared" si="33"/>
        <v>2813.6268</v>
      </c>
      <c r="H1049">
        <v>9</v>
      </c>
      <c r="I1049" s="17">
        <v>45304</v>
      </c>
      <c r="J1049" s="17">
        <v>45307</v>
      </c>
      <c r="K1049" t="s">
        <v>15</v>
      </c>
      <c r="L1049" t="s">
        <v>16</v>
      </c>
      <c r="M1049">
        <v>236.28</v>
      </c>
      <c r="N1049" t="s">
        <v>28</v>
      </c>
    </row>
    <row r="1050" spans="1:14" ht="14.25" customHeight="1" x14ac:dyDescent="0.3">
      <c r="A1050" t="s">
        <v>7195</v>
      </c>
      <c r="B1050" t="s">
        <v>13</v>
      </c>
      <c r="C1050" t="s">
        <v>36</v>
      </c>
      <c r="D1050">
        <v>3058.97</v>
      </c>
      <c r="E1050">
        <v>0.23</v>
      </c>
      <c r="F1050">
        <f t="shared" si="32"/>
        <v>703.56309999999996</v>
      </c>
      <c r="G1050">
        <f t="shared" si="33"/>
        <v>2355.4069</v>
      </c>
      <c r="H1050">
        <v>9</v>
      </c>
      <c r="I1050" s="17">
        <v>44943</v>
      </c>
      <c r="J1050" s="17">
        <v>44944</v>
      </c>
      <c r="K1050" t="s">
        <v>21</v>
      </c>
      <c r="L1050" t="s">
        <v>27</v>
      </c>
      <c r="M1050">
        <v>504.61</v>
      </c>
      <c r="N1050" t="s">
        <v>39</v>
      </c>
    </row>
    <row r="1051" spans="1:14" ht="14.25" customHeight="1" x14ac:dyDescent="0.3">
      <c r="A1051" t="s">
        <v>3252</v>
      </c>
      <c r="B1051" t="s">
        <v>19</v>
      </c>
      <c r="C1051" t="s">
        <v>20</v>
      </c>
      <c r="D1051">
        <v>3066.54</v>
      </c>
      <c r="E1051">
        <v>0.41</v>
      </c>
      <c r="F1051">
        <f t="shared" si="32"/>
        <v>1257.2813999999998</v>
      </c>
      <c r="G1051">
        <f t="shared" si="33"/>
        <v>1809.2586000000001</v>
      </c>
      <c r="H1051">
        <v>9</v>
      </c>
      <c r="I1051" s="17">
        <v>45017</v>
      </c>
      <c r="J1051" s="17">
        <v>45023</v>
      </c>
      <c r="K1051" t="s">
        <v>15</v>
      </c>
      <c r="L1051" t="s">
        <v>22</v>
      </c>
      <c r="M1051">
        <v>316.45999999999998</v>
      </c>
      <c r="N1051" t="s">
        <v>48</v>
      </c>
    </row>
    <row r="1052" spans="1:14" ht="14.25" customHeight="1" x14ac:dyDescent="0.3">
      <c r="A1052" t="s">
        <v>11910</v>
      </c>
      <c r="B1052" t="s">
        <v>19</v>
      </c>
      <c r="C1052" t="s">
        <v>14</v>
      </c>
      <c r="D1052">
        <v>3069.48</v>
      </c>
      <c r="E1052">
        <v>0.28999999999999998</v>
      </c>
      <c r="F1052">
        <f t="shared" si="32"/>
        <v>890.14919999999995</v>
      </c>
      <c r="G1052">
        <f t="shared" si="33"/>
        <v>2179.3308000000002</v>
      </c>
      <c r="H1052">
        <v>9</v>
      </c>
      <c r="I1052" s="17">
        <v>45128</v>
      </c>
      <c r="J1052" s="17">
        <v>45129</v>
      </c>
      <c r="K1052" t="s">
        <v>31</v>
      </c>
      <c r="L1052" t="s">
        <v>27</v>
      </c>
      <c r="M1052">
        <v>181.4</v>
      </c>
      <c r="N1052" t="s">
        <v>23</v>
      </c>
    </row>
    <row r="1053" spans="1:14" ht="14.25" customHeight="1" x14ac:dyDescent="0.3">
      <c r="A1053" t="s">
        <v>13719</v>
      </c>
      <c r="B1053" t="s">
        <v>41</v>
      </c>
      <c r="C1053" t="s">
        <v>14</v>
      </c>
      <c r="D1053">
        <v>3073.17</v>
      </c>
      <c r="E1053">
        <v>0.46</v>
      </c>
      <c r="F1053">
        <f t="shared" si="32"/>
        <v>1413.6582000000001</v>
      </c>
      <c r="G1053">
        <f t="shared" si="33"/>
        <v>1659.5118</v>
      </c>
      <c r="H1053">
        <v>9</v>
      </c>
      <c r="I1053" s="17">
        <v>45079</v>
      </c>
      <c r="J1053" s="17">
        <v>45083</v>
      </c>
      <c r="K1053" t="s">
        <v>15</v>
      </c>
      <c r="L1053" t="s">
        <v>27</v>
      </c>
      <c r="M1053">
        <v>903.39</v>
      </c>
      <c r="N1053" t="s">
        <v>17</v>
      </c>
    </row>
    <row r="1054" spans="1:14" ht="14.25" customHeight="1" x14ac:dyDescent="0.3">
      <c r="A1054" t="s">
        <v>5470</v>
      </c>
      <c r="B1054" t="s">
        <v>13</v>
      </c>
      <c r="C1054" t="s">
        <v>14</v>
      </c>
      <c r="D1054">
        <v>3078.03</v>
      </c>
      <c r="E1054">
        <v>0.37</v>
      </c>
      <c r="F1054">
        <f t="shared" si="32"/>
        <v>1138.8711000000001</v>
      </c>
      <c r="G1054">
        <f t="shared" si="33"/>
        <v>1939.1589000000001</v>
      </c>
      <c r="H1054">
        <v>9</v>
      </c>
      <c r="I1054" s="17">
        <v>45610</v>
      </c>
      <c r="J1054" s="17">
        <v>45613</v>
      </c>
      <c r="K1054" t="s">
        <v>31</v>
      </c>
      <c r="L1054" t="s">
        <v>22</v>
      </c>
      <c r="M1054">
        <v>314.27999999999997</v>
      </c>
      <c r="N1054" t="s">
        <v>39</v>
      </c>
    </row>
    <row r="1055" spans="1:14" ht="14.25" customHeight="1" x14ac:dyDescent="0.3">
      <c r="A1055" t="s">
        <v>14672</v>
      </c>
      <c r="B1055" t="s">
        <v>25</v>
      </c>
      <c r="C1055" t="s">
        <v>26</v>
      </c>
      <c r="D1055">
        <v>3080.01</v>
      </c>
      <c r="E1055">
        <v>0.05</v>
      </c>
      <c r="F1055">
        <f t="shared" si="32"/>
        <v>154.00050000000002</v>
      </c>
      <c r="G1055">
        <f t="shared" si="33"/>
        <v>2926.0095000000001</v>
      </c>
      <c r="H1055">
        <v>9</v>
      </c>
      <c r="I1055" s="17">
        <v>45560</v>
      </c>
      <c r="J1055" s="17">
        <v>45565</v>
      </c>
      <c r="K1055" t="s">
        <v>31</v>
      </c>
      <c r="L1055" t="s">
        <v>22</v>
      </c>
      <c r="M1055">
        <v>863.98</v>
      </c>
      <c r="N1055" t="s">
        <v>28</v>
      </c>
    </row>
    <row r="1056" spans="1:14" ht="14.25" customHeight="1" x14ac:dyDescent="0.3">
      <c r="A1056" t="s">
        <v>2110</v>
      </c>
      <c r="B1056" t="s">
        <v>13</v>
      </c>
      <c r="C1056" t="s">
        <v>26</v>
      </c>
      <c r="D1056">
        <v>3083.38</v>
      </c>
      <c r="E1056">
        <v>0.19</v>
      </c>
      <c r="F1056">
        <f t="shared" si="32"/>
        <v>585.84220000000005</v>
      </c>
      <c r="G1056">
        <f t="shared" si="33"/>
        <v>2497.5378000000001</v>
      </c>
      <c r="H1056">
        <v>9</v>
      </c>
      <c r="I1056" s="17">
        <v>45175</v>
      </c>
      <c r="J1056" s="17">
        <v>45181</v>
      </c>
      <c r="K1056" t="s">
        <v>15</v>
      </c>
      <c r="L1056" t="s">
        <v>22</v>
      </c>
      <c r="M1056">
        <v>826.71</v>
      </c>
      <c r="N1056" t="s">
        <v>23</v>
      </c>
    </row>
    <row r="1057" spans="1:14" ht="14.25" customHeight="1" x14ac:dyDescent="0.3">
      <c r="A1057" t="s">
        <v>2107</v>
      </c>
      <c r="B1057" t="s">
        <v>13</v>
      </c>
      <c r="C1057" t="s">
        <v>36</v>
      </c>
      <c r="D1057">
        <v>3089.75</v>
      </c>
      <c r="E1057">
        <v>0.42</v>
      </c>
      <c r="F1057">
        <f t="shared" si="32"/>
        <v>1297.6949999999999</v>
      </c>
      <c r="G1057">
        <f t="shared" si="33"/>
        <v>1792.0550000000001</v>
      </c>
      <c r="H1057">
        <v>9</v>
      </c>
      <c r="I1057" s="17">
        <v>44970</v>
      </c>
      <c r="J1057" s="17">
        <v>44973</v>
      </c>
      <c r="K1057" t="s">
        <v>15</v>
      </c>
      <c r="L1057" t="s">
        <v>22</v>
      </c>
      <c r="M1057">
        <v>577.19000000000005</v>
      </c>
      <c r="N1057" t="s">
        <v>23</v>
      </c>
    </row>
    <row r="1058" spans="1:14" ht="14.25" customHeight="1" x14ac:dyDescent="0.3">
      <c r="A1058" t="s">
        <v>6724</v>
      </c>
      <c r="B1058" t="s">
        <v>13</v>
      </c>
      <c r="C1058" t="s">
        <v>20</v>
      </c>
      <c r="D1058">
        <v>3090.06</v>
      </c>
      <c r="E1058">
        <v>0.11</v>
      </c>
      <c r="F1058">
        <f t="shared" si="32"/>
        <v>339.90659999999997</v>
      </c>
      <c r="G1058">
        <f t="shared" si="33"/>
        <v>2750.1534000000001</v>
      </c>
      <c r="H1058">
        <v>9</v>
      </c>
      <c r="I1058" s="17">
        <v>45385</v>
      </c>
      <c r="J1058" s="17">
        <v>45386</v>
      </c>
      <c r="K1058" t="s">
        <v>21</v>
      </c>
      <c r="L1058" t="s">
        <v>16</v>
      </c>
      <c r="M1058">
        <v>895.6</v>
      </c>
      <c r="N1058" t="s">
        <v>28</v>
      </c>
    </row>
    <row r="1059" spans="1:14" ht="14.25" customHeight="1" x14ac:dyDescent="0.3">
      <c r="A1059" t="s">
        <v>11624</v>
      </c>
      <c r="B1059" t="s">
        <v>25</v>
      </c>
      <c r="C1059" t="s">
        <v>20</v>
      </c>
      <c r="D1059">
        <v>3093.14</v>
      </c>
      <c r="E1059">
        <v>0.3</v>
      </c>
      <c r="F1059">
        <f t="shared" si="32"/>
        <v>927.94199999999989</v>
      </c>
      <c r="G1059">
        <f t="shared" si="33"/>
        <v>2165.1979999999999</v>
      </c>
      <c r="H1059">
        <v>9</v>
      </c>
      <c r="I1059" s="17">
        <v>45131</v>
      </c>
      <c r="J1059" s="17">
        <v>45136</v>
      </c>
      <c r="K1059" t="s">
        <v>31</v>
      </c>
      <c r="L1059" t="s">
        <v>22</v>
      </c>
      <c r="M1059">
        <v>605.42999999999995</v>
      </c>
      <c r="N1059" t="s">
        <v>23</v>
      </c>
    </row>
    <row r="1060" spans="1:14" ht="14.25" customHeight="1" x14ac:dyDescent="0.3">
      <c r="A1060" t="s">
        <v>4723</v>
      </c>
      <c r="B1060" t="s">
        <v>13</v>
      </c>
      <c r="C1060" t="s">
        <v>36</v>
      </c>
      <c r="D1060">
        <v>3093.27</v>
      </c>
      <c r="E1060">
        <v>0.06</v>
      </c>
      <c r="F1060">
        <f t="shared" si="32"/>
        <v>185.59619999999998</v>
      </c>
      <c r="G1060">
        <f t="shared" si="33"/>
        <v>2907.6738</v>
      </c>
      <c r="H1060">
        <v>9</v>
      </c>
      <c r="I1060" s="17">
        <v>45062</v>
      </c>
      <c r="J1060" s="17">
        <v>45069</v>
      </c>
      <c r="K1060" t="s">
        <v>31</v>
      </c>
      <c r="L1060" t="s">
        <v>16</v>
      </c>
      <c r="M1060">
        <v>849.61</v>
      </c>
      <c r="N1060" t="s">
        <v>34</v>
      </c>
    </row>
    <row r="1061" spans="1:14" ht="14.25" customHeight="1" x14ac:dyDescent="0.3">
      <c r="A1061" t="s">
        <v>14441</v>
      </c>
      <c r="B1061" t="s">
        <v>25</v>
      </c>
      <c r="C1061" t="s">
        <v>26</v>
      </c>
      <c r="D1061">
        <v>3096.34</v>
      </c>
      <c r="E1061">
        <v>0.42</v>
      </c>
      <c r="F1061">
        <f t="shared" si="32"/>
        <v>1300.4628</v>
      </c>
      <c r="G1061">
        <f t="shared" si="33"/>
        <v>1795.8772000000001</v>
      </c>
      <c r="H1061">
        <v>9</v>
      </c>
      <c r="I1061" s="17">
        <v>45122</v>
      </c>
      <c r="J1061" s="17">
        <v>45129</v>
      </c>
      <c r="K1061" t="s">
        <v>31</v>
      </c>
      <c r="L1061" t="s">
        <v>22</v>
      </c>
      <c r="M1061">
        <v>685.1</v>
      </c>
      <c r="N1061" t="s">
        <v>23</v>
      </c>
    </row>
    <row r="1062" spans="1:14" ht="14.25" customHeight="1" x14ac:dyDescent="0.3">
      <c r="A1062" t="s">
        <v>6342</v>
      </c>
      <c r="B1062" t="s">
        <v>41</v>
      </c>
      <c r="C1062" t="s">
        <v>26</v>
      </c>
      <c r="D1062">
        <v>3101.5</v>
      </c>
      <c r="E1062">
        <v>0.06</v>
      </c>
      <c r="F1062">
        <f t="shared" si="32"/>
        <v>186.09</v>
      </c>
      <c r="G1062">
        <f t="shared" si="33"/>
        <v>2915.41</v>
      </c>
      <c r="H1062">
        <v>9</v>
      </c>
      <c r="I1062" s="17">
        <v>45481</v>
      </c>
      <c r="J1062" s="17">
        <v>45486</v>
      </c>
      <c r="K1062" t="s">
        <v>31</v>
      </c>
      <c r="L1062" t="s">
        <v>16</v>
      </c>
      <c r="M1062">
        <v>333.05</v>
      </c>
      <c r="N1062" t="s">
        <v>17</v>
      </c>
    </row>
    <row r="1063" spans="1:14" ht="14.25" customHeight="1" x14ac:dyDescent="0.3">
      <c r="A1063" t="s">
        <v>218</v>
      </c>
      <c r="B1063" t="s">
        <v>25</v>
      </c>
      <c r="C1063" t="s">
        <v>26</v>
      </c>
      <c r="D1063">
        <v>3113.57</v>
      </c>
      <c r="E1063">
        <v>0.36</v>
      </c>
      <c r="F1063">
        <f t="shared" si="32"/>
        <v>1120.8851999999999</v>
      </c>
      <c r="G1063">
        <f t="shared" si="33"/>
        <v>1992.6848000000002</v>
      </c>
      <c r="H1063">
        <v>9</v>
      </c>
      <c r="I1063" s="17">
        <v>45560</v>
      </c>
      <c r="J1063" s="17">
        <v>45566</v>
      </c>
      <c r="K1063" t="s">
        <v>31</v>
      </c>
      <c r="L1063" t="s">
        <v>16</v>
      </c>
      <c r="M1063">
        <v>393.92</v>
      </c>
      <c r="N1063" t="s">
        <v>17</v>
      </c>
    </row>
    <row r="1064" spans="1:14" ht="14.25" customHeight="1" x14ac:dyDescent="0.3">
      <c r="A1064" t="s">
        <v>319</v>
      </c>
      <c r="B1064" t="s">
        <v>25</v>
      </c>
      <c r="C1064" t="s">
        <v>14</v>
      </c>
      <c r="D1064">
        <v>3120.53</v>
      </c>
      <c r="E1064">
        <v>0.47</v>
      </c>
      <c r="F1064">
        <f t="shared" si="32"/>
        <v>1466.6491000000001</v>
      </c>
      <c r="G1064">
        <f t="shared" si="33"/>
        <v>1653.8809000000001</v>
      </c>
      <c r="H1064">
        <v>9</v>
      </c>
      <c r="I1064" s="17">
        <v>45641</v>
      </c>
      <c r="J1064" s="17">
        <v>45645</v>
      </c>
      <c r="K1064" t="s">
        <v>31</v>
      </c>
      <c r="L1064" t="s">
        <v>27</v>
      </c>
      <c r="M1064">
        <v>749.57</v>
      </c>
      <c r="N1064" t="s">
        <v>23</v>
      </c>
    </row>
    <row r="1065" spans="1:14" ht="14.25" customHeight="1" x14ac:dyDescent="0.3">
      <c r="A1065" t="s">
        <v>8971</v>
      </c>
      <c r="B1065" t="s">
        <v>25</v>
      </c>
      <c r="C1065" t="s">
        <v>33</v>
      </c>
      <c r="D1065">
        <v>3122.07</v>
      </c>
      <c r="E1065">
        <v>7.0000000000000007E-2</v>
      </c>
      <c r="F1065">
        <f t="shared" si="32"/>
        <v>218.54490000000004</v>
      </c>
      <c r="G1065">
        <f t="shared" si="33"/>
        <v>2903.5251000000003</v>
      </c>
      <c r="H1065">
        <v>9</v>
      </c>
      <c r="I1065" s="17">
        <v>45322</v>
      </c>
      <c r="J1065" s="17">
        <v>45326</v>
      </c>
      <c r="K1065" t="s">
        <v>21</v>
      </c>
      <c r="L1065" t="s">
        <v>27</v>
      </c>
      <c r="M1065">
        <v>687.94</v>
      </c>
      <c r="N1065" t="s">
        <v>34</v>
      </c>
    </row>
    <row r="1066" spans="1:14" ht="14.25" customHeight="1" x14ac:dyDescent="0.3">
      <c r="A1066" t="s">
        <v>2567</v>
      </c>
      <c r="B1066" t="s">
        <v>41</v>
      </c>
      <c r="C1066" t="s">
        <v>33</v>
      </c>
      <c r="D1066">
        <v>3123.19</v>
      </c>
      <c r="E1066">
        <v>0.34</v>
      </c>
      <c r="F1066">
        <f t="shared" si="32"/>
        <v>1061.8846000000001</v>
      </c>
      <c r="G1066">
        <f t="shared" si="33"/>
        <v>2061.3054000000002</v>
      </c>
      <c r="H1066">
        <v>9</v>
      </c>
      <c r="I1066" s="17">
        <v>45470</v>
      </c>
      <c r="J1066" s="17">
        <v>45472</v>
      </c>
      <c r="K1066" t="s">
        <v>21</v>
      </c>
      <c r="L1066" t="s">
        <v>27</v>
      </c>
      <c r="M1066">
        <v>388.89</v>
      </c>
      <c r="N1066" t="s">
        <v>23</v>
      </c>
    </row>
    <row r="1067" spans="1:14" ht="14.25" customHeight="1" x14ac:dyDescent="0.3">
      <c r="A1067" t="s">
        <v>13194</v>
      </c>
      <c r="B1067" t="s">
        <v>13</v>
      </c>
      <c r="C1067" t="s">
        <v>36</v>
      </c>
      <c r="D1067">
        <v>3124.39</v>
      </c>
      <c r="E1067">
        <v>0.42</v>
      </c>
      <c r="F1067">
        <f t="shared" si="32"/>
        <v>1312.2438</v>
      </c>
      <c r="G1067">
        <f t="shared" si="33"/>
        <v>1812.1461999999999</v>
      </c>
      <c r="H1067">
        <v>9</v>
      </c>
      <c r="I1067" s="17">
        <v>45251</v>
      </c>
      <c r="J1067" s="17">
        <v>45254</v>
      </c>
      <c r="K1067" t="s">
        <v>21</v>
      </c>
      <c r="L1067" t="s">
        <v>16</v>
      </c>
      <c r="M1067">
        <v>437.95</v>
      </c>
      <c r="N1067" t="s">
        <v>17</v>
      </c>
    </row>
    <row r="1068" spans="1:14" ht="14.25" customHeight="1" x14ac:dyDescent="0.3">
      <c r="A1068" t="s">
        <v>12296</v>
      </c>
      <c r="B1068" t="s">
        <v>25</v>
      </c>
      <c r="C1068" t="s">
        <v>20</v>
      </c>
      <c r="D1068">
        <v>3128.82</v>
      </c>
      <c r="E1068">
        <v>7.0000000000000007E-2</v>
      </c>
      <c r="F1068">
        <f t="shared" si="32"/>
        <v>219.01740000000004</v>
      </c>
      <c r="G1068">
        <f t="shared" si="33"/>
        <v>2909.8026</v>
      </c>
      <c r="H1068">
        <v>9</v>
      </c>
      <c r="I1068" s="17">
        <v>45626</v>
      </c>
      <c r="J1068" s="17">
        <v>45632</v>
      </c>
      <c r="K1068" t="s">
        <v>15</v>
      </c>
      <c r="L1068" t="s">
        <v>22</v>
      </c>
      <c r="M1068">
        <v>612.46</v>
      </c>
      <c r="N1068" t="s">
        <v>17</v>
      </c>
    </row>
    <row r="1069" spans="1:14" ht="14.25" customHeight="1" x14ac:dyDescent="0.3">
      <c r="A1069" t="s">
        <v>6587</v>
      </c>
      <c r="B1069" t="s">
        <v>13</v>
      </c>
      <c r="C1069" t="s">
        <v>26</v>
      </c>
      <c r="D1069">
        <v>3129.7</v>
      </c>
      <c r="E1069">
        <v>0.23</v>
      </c>
      <c r="F1069">
        <f t="shared" si="32"/>
        <v>719.83100000000002</v>
      </c>
      <c r="G1069">
        <f t="shared" si="33"/>
        <v>2409.8689999999997</v>
      </c>
      <c r="H1069">
        <v>9</v>
      </c>
      <c r="I1069" s="17">
        <v>45373</v>
      </c>
      <c r="J1069" s="17">
        <v>45380</v>
      </c>
      <c r="K1069" t="s">
        <v>31</v>
      </c>
      <c r="L1069" t="s">
        <v>16</v>
      </c>
      <c r="M1069">
        <v>820.44</v>
      </c>
      <c r="N1069" t="s">
        <v>28</v>
      </c>
    </row>
    <row r="1070" spans="1:14" ht="14.25" customHeight="1" x14ac:dyDescent="0.3">
      <c r="A1070" t="s">
        <v>2354</v>
      </c>
      <c r="B1070" t="s">
        <v>41</v>
      </c>
      <c r="C1070" t="s">
        <v>14</v>
      </c>
      <c r="D1070">
        <v>3131.25</v>
      </c>
      <c r="E1070">
        <v>0.25</v>
      </c>
      <c r="F1070">
        <f t="shared" si="32"/>
        <v>782.8125</v>
      </c>
      <c r="G1070">
        <f t="shared" si="33"/>
        <v>2348.4375</v>
      </c>
      <c r="H1070">
        <v>9</v>
      </c>
      <c r="I1070" s="17">
        <v>45456</v>
      </c>
      <c r="J1070" s="17">
        <v>45457</v>
      </c>
      <c r="K1070" t="s">
        <v>31</v>
      </c>
      <c r="L1070" t="s">
        <v>16</v>
      </c>
      <c r="M1070">
        <v>761.2</v>
      </c>
      <c r="N1070" t="s">
        <v>23</v>
      </c>
    </row>
    <row r="1071" spans="1:14" ht="14.25" customHeight="1" x14ac:dyDescent="0.3">
      <c r="A1071" t="s">
        <v>6763</v>
      </c>
      <c r="B1071" t="s">
        <v>41</v>
      </c>
      <c r="C1071" t="s">
        <v>33</v>
      </c>
      <c r="D1071">
        <v>3135.5</v>
      </c>
      <c r="E1071">
        <v>0.31</v>
      </c>
      <c r="F1071">
        <f t="shared" si="32"/>
        <v>972.005</v>
      </c>
      <c r="G1071">
        <f t="shared" si="33"/>
        <v>2163.4949999999999</v>
      </c>
      <c r="H1071">
        <v>9</v>
      </c>
      <c r="I1071" s="17">
        <v>44998</v>
      </c>
      <c r="J1071" s="17">
        <v>45002</v>
      </c>
      <c r="K1071" t="s">
        <v>31</v>
      </c>
      <c r="L1071" t="s">
        <v>22</v>
      </c>
      <c r="M1071">
        <v>545.48</v>
      </c>
      <c r="N1071" t="s">
        <v>23</v>
      </c>
    </row>
    <row r="1072" spans="1:14" ht="14.25" customHeight="1" x14ac:dyDescent="0.3">
      <c r="A1072" t="s">
        <v>1633</v>
      </c>
      <c r="B1072" t="s">
        <v>19</v>
      </c>
      <c r="C1072" t="s">
        <v>26</v>
      </c>
      <c r="D1072">
        <v>3136.59</v>
      </c>
      <c r="E1072">
        <v>0.25</v>
      </c>
      <c r="F1072">
        <f t="shared" si="32"/>
        <v>784.14750000000004</v>
      </c>
      <c r="G1072">
        <f t="shared" si="33"/>
        <v>2352.4425000000001</v>
      </c>
      <c r="H1072">
        <v>9</v>
      </c>
      <c r="I1072" s="17">
        <v>45403</v>
      </c>
      <c r="J1072" s="17">
        <v>45409</v>
      </c>
      <c r="K1072" t="s">
        <v>31</v>
      </c>
      <c r="L1072" t="s">
        <v>27</v>
      </c>
      <c r="M1072">
        <v>867.99</v>
      </c>
      <c r="N1072" t="s">
        <v>17</v>
      </c>
    </row>
    <row r="1073" spans="1:14" ht="14.25" customHeight="1" x14ac:dyDescent="0.3">
      <c r="A1073" t="s">
        <v>7573</v>
      </c>
      <c r="B1073" t="s">
        <v>25</v>
      </c>
      <c r="C1073" t="s">
        <v>33</v>
      </c>
      <c r="D1073">
        <v>3136.7</v>
      </c>
      <c r="E1073">
        <v>0.18</v>
      </c>
      <c r="F1073">
        <f t="shared" si="32"/>
        <v>564.60599999999999</v>
      </c>
      <c r="G1073">
        <f t="shared" si="33"/>
        <v>2572.0940000000001</v>
      </c>
      <c r="H1073">
        <v>9</v>
      </c>
      <c r="I1073" s="17">
        <v>45161</v>
      </c>
      <c r="J1073" s="17">
        <v>45165</v>
      </c>
      <c r="K1073" t="s">
        <v>31</v>
      </c>
      <c r="L1073" t="s">
        <v>16</v>
      </c>
      <c r="M1073">
        <v>286.2</v>
      </c>
      <c r="N1073" t="s">
        <v>34</v>
      </c>
    </row>
    <row r="1074" spans="1:14" ht="14.25" customHeight="1" x14ac:dyDescent="0.3">
      <c r="A1074" t="s">
        <v>8103</v>
      </c>
      <c r="B1074" t="s">
        <v>13</v>
      </c>
      <c r="C1074" t="s">
        <v>26</v>
      </c>
      <c r="D1074">
        <v>3142.48</v>
      </c>
      <c r="E1074">
        <v>0.01</v>
      </c>
      <c r="F1074">
        <f t="shared" si="32"/>
        <v>31.424800000000001</v>
      </c>
      <c r="G1074">
        <f t="shared" si="33"/>
        <v>3111.0552000000002</v>
      </c>
      <c r="H1074">
        <v>9</v>
      </c>
      <c r="I1074" s="17">
        <v>45465</v>
      </c>
      <c r="J1074" s="17">
        <v>45466</v>
      </c>
      <c r="K1074" t="s">
        <v>15</v>
      </c>
      <c r="L1074" t="s">
        <v>22</v>
      </c>
      <c r="M1074">
        <v>246.74</v>
      </c>
      <c r="N1074" t="s">
        <v>34</v>
      </c>
    </row>
    <row r="1075" spans="1:14" ht="14.25" customHeight="1" x14ac:dyDescent="0.3">
      <c r="A1075" t="s">
        <v>12271</v>
      </c>
      <c r="B1075" t="s">
        <v>41</v>
      </c>
      <c r="C1075" t="s">
        <v>33</v>
      </c>
      <c r="D1075">
        <v>3142.74</v>
      </c>
      <c r="E1075">
        <v>0.32</v>
      </c>
      <c r="F1075">
        <f t="shared" si="32"/>
        <v>1005.6768</v>
      </c>
      <c r="G1075">
        <f t="shared" si="33"/>
        <v>2137.0631999999996</v>
      </c>
      <c r="H1075">
        <v>9</v>
      </c>
      <c r="I1075" s="17">
        <v>45120</v>
      </c>
      <c r="J1075" s="17">
        <v>45125</v>
      </c>
      <c r="K1075" t="s">
        <v>15</v>
      </c>
      <c r="L1075" t="s">
        <v>16</v>
      </c>
      <c r="M1075">
        <v>901.4</v>
      </c>
      <c r="N1075" t="s">
        <v>48</v>
      </c>
    </row>
    <row r="1076" spans="1:14" ht="14.25" customHeight="1" x14ac:dyDescent="0.3">
      <c r="A1076" t="s">
        <v>4761</v>
      </c>
      <c r="B1076" t="s">
        <v>25</v>
      </c>
      <c r="C1076" t="s">
        <v>20</v>
      </c>
      <c r="D1076">
        <v>3143.36</v>
      </c>
      <c r="E1076">
        <v>0.47</v>
      </c>
      <c r="F1076">
        <f t="shared" si="32"/>
        <v>1477.3792000000001</v>
      </c>
      <c r="G1076">
        <f t="shared" si="33"/>
        <v>1665.9808</v>
      </c>
      <c r="H1076">
        <v>9</v>
      </c>
      <c r="I1076" s="17">
        <v>45048</v>
      </c>
      <c r="J1076" s="17">
        <v>45050</v>
      </c>
      <c r="K1076" t="s">
        <v>21</v>
      </c>
      <c r="L1076" t="s">
        <v>27</v>
      </c>
      <c r="M1076">
        <v>448.17</v>
      </c>
      <c r="N1076" t="s">
        <v>17</v>
      </c>
    </row>
    <row r="1077" spans="1:14" ht="14.25" customHeight="1" x14ac:dyDescent="0.3">
      <c r="A1077" t="s">
        <v>2313</v>
      </c>
      <c r="B1077" t="s">
        <v>41</v>
      </c>
      <c r="C1077" t="s">
        <v>33</v>
      </c>
      <c r="D1077">
        <v>3149.38</v>
      </c>
      <c r="E1077">
        <v>0.04</v>
      </c>
      <c r="F1077">
        <f t="shared" si="32"/>
        <v>125.9752</v>
      </c>
      <c r="G1077">
        <f t="shared" si="33"/>
        <v>3023.4048000000003</v>
      </c>
      <c r="H1077">
        <v>9</v>
      </c>
      <c r="I1077" s="17">
        <v>45337</v>
      </c>
      <c r="J1077" s="17">
        <v>45344</v>
      </c>
      <c r="K1077" t="s">
        <v>31</v>
      </c>
      <c r="L1077" t="s">
        <v>27</v>
      </c>
      <c r="M1077">
        <v>288.69</v>
      </c>
      <c r="N1077" t="s">
        <v>48</v>
      </c>
    </row>
    <row r="1078" spans="1:14" ht="14.25" customHeight="1" x14ac:dyDescent="0.3">
      <c r="A1078" t="s">
        <v>987</v>
      </c>
      <c r="B1078" t="s">
        <v>13</v>
      </c>
      <c r="C1078" t="s">
        <v>26</v>
      </c>
      <c r="D1078">
        <v>3157.81</v>
      </c>
      <c r="E1078">
        <v>0.49</v>
      </c>
      <c r="F1078">
        <f t="shared" si="32"/>
        <v>1547.3269</v>
      </c>
      <c r="G1078">
        <f t="shared" si="33"/>
        <v>1610.4830999999999</v>
      </c>
      <c r="H1078">
        <v>9</v>
      </c>
      <c r="I1078" s="17">
        <v>45270</v>
      </c>
      <c r="J1078" s="17">
        <v>45272</v>
      </c>
      <c r="K1078" t="s">
        <v>31</v>
      </c>
      <c r="L1078" t="s">
        <v>16</v>
      </c>
      <c r="M1078">
        <v>448.86</v>
      </c>
      <c r="N1078" t="s">
        <v>28</v>
      </c>
    </row>
    <row r="1079" spans="1:14" ht="14.25" customHeight="1" x14ac:dyDescent="0.3">
      <c r="A1079" t="s">
        <v>4078</v>
      </c>
      <c r="B1079" t="s">
        <v>25</v>
      </c>
      <c r="C1079" t="s">
        <v>26</v>
      </c>
      <c r="D1079">
        <v>3159.44</v>
      </c>
      <c r="E1079">
        <v>0.2</v>
      </c>
      <c r="F1079">
        <f t="shared" si="32"/>
        <v>631.88800000000003</v>
      </c>
      <c r="G1079">
        <f t="shared" si="33"/>
        <v>2527.5520000000001</v>
      </c>
      <c r="H1079">
        <v>9</v>
      </c>
      <c r="I1079" s="17">
        <v>45466</v>
      </c>
      <c r="J1079" s="17">
        <v>45467</v>
      </c>
      <c r="K1079" t="s">
        <v>31</v>
      </c>
      <c r="L1079" t="s">
        <v>16</v>
      </c>
      <c r="M1079">
        <v>583.80999999999995</v>
      </c>
      <c r="N1079" t="s">
        <v>28</v>
      </c>
    </row>
    <row r="1080" spans="1:14" ht="14.25" customHeight="1" x14ac:dyDescent="0.3">
      <c r="A1080" t="s">
        <v>2304</v>
      </c>
      <c r="B1080" t="s">
        <v>25</v>
      </c>
      <c r="C1080" t="s">
        <v>14</v>
      </c>
      <c r="D1080">
        <v>3162.32</v>
      </c>
      <c r="E1080">
        <v>7.0000000000000007E-2</v>
      </c>
      <c r="F1080">
        <f t="shared" si="32"/>
        <v>221.36240000000004</v>
      </c>
      <c r="G1080">
        <f t="shared" si="33"/>
        <v>2940.9576000000002</v>
      </c>
      <c r="H1080">
        <v>9</v>
      </c>
      <c r="I1080" s="17">
        <v>45032</v>
      </c>
      <c r="J1080" s="17">
        <v>45039</v>
      </c>
      <c r="K1080" t="s">
        <v>31</v>
      </c>
      <c r="L1080" t="s">
        <v>16</v>
      </c>
      <c r="M1080">
        <v>203.25</v>
      </c>
      <c r="N1080" t="s">
        <v>23</v>
      </c>
    </row>
    <row r="1081" spans="1:14" ht="14.25" customHeight="1" x14ac:dyDescent="0.3">
      <c r="A1081" t="s">
        <v>1330</v>
      </c>
      <c r="B1081" t="s">
        <v>25</v>
      </c>
      <c r="C1081" t="s">
        <v>20</v>
      </c>
      <c r="D1081">
        <v>3162.43</v>
      </c>
      <c r="E1081">
        <v>0.47</v>
      </c>
      <c r="F1081">
        <f t="shared" si="32"/>
        <v>1486.3420999999998</v>
      </c>
      <c r="G1081">
        <f t="shared" si="33"/>
        <v>1676.0879</v>
      </c>
      <c r="H1081">
        <v>9</v>
      </c>
      <c r="I1081" s="17">
        <v>45330</v>
      </c>
      <c r="J1081" s="17">
        <v>45336</v>
      </c>
      <c r="K1081" t="s">
        <v>31</v>
      </c>
      <c r="L1081" t="s">
        <v>16</v>
      </c>
      <c r="M1081">
        <v>385.01</v>
      </c>
      <c r="N1081" t="s">
        <v>39</v>
      </c>
    </row>
    <row r="1082" spans="1:14" ht="14.25" customHeight="1" x14ac:dyDescent="0.3">
      <c r="A1082" t="s">
        <v>2768</v>
      </c>
      <c r="B1082" t="s">
        <v>41</v>
      </c>
      <c r="C1082" t="s">
        <v>36</v>
      </c>
      <c r="D1082">
        <v>3162.96</v>
      </c>
      <c r="E1082">
        <v>0.42</v>
      </c>
      <c r="F1082">
        <f t="shared" si="32"/>
        <v>1328.4431999999999</v>
      </c>
      <c r="G1082">
        <f t="shared" si="33"/>
        <v>1834.5168000000001</v>
      </c>
      <c r="H1082">
        <v>9</v>
      </c>
      <c r="I1082" s="17">
        <v>45176</v>
      </c>
      <c r="J1082" s="17">
        <v>45182</v>
      </c>
      <c r="K1082" t="s">
        <v>31</v>
      </c>
      <c r="L1082" t="s">
        <v>27</v>
      </c>
      <c r="M1082">
        <v>303.55</v>
      </c>
      <c r="N1082" t="s">
        <v>17</v>
      </c>
    </row>
    <row r="1083" spans="1:14" ht="14.25" customHeight="1" x14ac:dyDescent="0.3">
      <c r="A1083" t="s">
        <v>5831</v>
      </c>
      <c r="B1083" t="s">
        <v>25</v>
      </c>
      <c r="C1083" t="s">
        <v>33</v>
      </c>
      <c r="D1083">
        <v>3166.32</v>
      </c>
      <c r="E1083">
        <v>0.14000000000000001</v>
      </c>
      <c r="F1083">
        <f t="shared" si="32"/>
        <v>443.28480000000008</v>
      </c>
      <c r="G1083">
        <f t="shared" si="33"/>
        <v>2723.0352000000003</v>
      </c>
      <c r="H1083">
        <v>9</v>
      </c>
      <c r="I1083" s="17">
        <v>45581</v>
      </c>
      <c r="J1083" s="17">
        <v>45586</v>
      </c>
      <c r="K1083" t="s">
        <v>15</v>
      </c>
      <c r="L1083" t="s">
        <v>22</v>
      </c>
      <c r="M1083">
        <v>853.98</v>
      </c>
      <c r="N1083" t="s">
        <v>48</v>
      </c>
    </row>
    <row r="1084" spans="1:14" ht="14.25" customHeight="1" x14ac:dyDescent="0.3">
      <c r="A1084" t="s">
        <v>13340</v>
      </c>
      <c r="B1084" t="s">
        <v>41</v>
      </c>
      <c r="C1084" t="s">
        <v>33</v>
      </c>
      <c r="D1084">
        <v>3166.58</v>
      </c>
      <c r="E1084">
        <v>0.14000000000000001</v>
      </c>
      <c r="F1084">
        <f t="shared" si="32"/>
        <v>443.32120000000003</v>
      </c>
      <c r="G1084">
        <f t="shared" si="33"/>
        <v>2723.2588000000001</v>
      </c>
      <c r="H1084">
        <v>9</v>
      </c>
      <c r="I1084" s="17">
        <v>45515</v>
      </c>
      <c r="J1084" s="17">
        <v>45519</v>
      </c>
      <c r="K1084" t="s">
        <v>21</v>
      </c>
      <c r="L1084" t="s">
        <v>27</v>
      </c>
      <c r="M1084">
        <v>522.22</v>
      </c>
      <c r="N1084" t="s">
        <v>17</v>
      </c>
    </row>
    <row r="1085" spans="1:14" ht="14.25" customHeight="1" x14ac:dyDescent="0.3">
      <c r="A1085" t="s">
        <v>14943</v>
      </c>
      <c r="B1085" t="s">
        <v>13</v>
      </c>
      <c r="C1085" t="s">
        <v>33</v>
      </c>
      <c r="D1085">
        <v>3171.77</v>
      </c>
      <c r="E1085">
        <v>0.12</v>
      </c>
      <c r="F1085">
        <f t="shared" si="32"/>
        <v>380.61239999999998</v>
      </c>
      <c r="G1085">
        <f t="shared" si="33"/>
        <v>2791.1576</v>
      </c>
      <c r="H1085">
        <v>9</v>
      </c>
      <c r="I1085" s="17">
        <v>45345</v>
      </c>
      <c r="J1085" s="17">
        <v>45348</v>
      </c>
      <c r="K1085" t="s">
        <v>21</v>
      </c>
      <c r="L1085" t="s">
        <v>16</v>
      </c>
      <c r="M1085">
        <v>212.07</v>
      </c>
      <c r="N1085" t="s">
        <v>48</v>
      </c>
    </row>
    <row r="1086" spans="1:14" ht="14.25" customHeight="1" x14ac:dyDescent="0.3">
      <c r="A1086" t="s">
        <v>1079</v>
      </c>
      <c r="B1086" t="s">
        <v>13</v>
      </c>
      <c r="C1086" t="s">
        <v>14</v>
      </c>
      <c r="D1086">
        <v>3176.54</v>
      </c>
      <c r="E1086">
        <v>0.11</v>
      </c>
      <c r="F1086">
        <f t="shared" si="32"/>
        <v>349.4194</v>
      </c>
      <c r="G1086">
        <f t="shared" si="33"/>
        <v>2827.1206000000002</v>
      </c>
      <c r="H1086">
        <v>9</v>
      </c>
      <c r="I1086" s="17">
        <v>45162</v>
      </c>
      <c r="J1086" s="17">
        <v>45166</v>
      </c>
      <c r="K1086" t="s">
        <v>21</v>
      </c>
      <c r="L1086" t="s">
        <v>22</v>
      </c>
      <c r="M1086">
        <v>360.98</v>
      </c>
      <c r="N1086" t="s">
        <v>34</v>
      </c>
    </row>
    <row r="1087" spans="1:14" ht="14.25" customHeight="1" x14ac:dyDescent="0.3">
      <c r="A1087" t="s">
        <v>11879</v>
      </c>
      <c r="B1087" t="s">
        <v>25</v>
      </c>
      <c r="C1087" t="s">
        <v>20</v>
      </c>
      <c r="D1087">
        <v>3176.57</v>
      </c>
      <c r="E1087">
        <v>0.24</v>
      </c>
      <c r="F1087">
        <f t="shared" si="32"/>
        <v>762.3768</v>
      </c>
      <c r="G1087">
        <f t="shared" si="33"/>
        <v>2414.1932000000002</v>
      </c>
      <c r="H1087">
        <v>9</v>
      </c>
      <c r="I1087" s="17">
        <v>45415</v>
      </c>
      <c r="J1087" s="17">
        <v>45420</v>
      </c>
      <c r="K1087" t="s">
        <v>21</v>
      </c>
      <c r="L1087" t="s">
        <v>27</v>
      </c>
      <c r="M1087">
        <v>327.10000000000002</v>
      </c>
      <c r="N1087" t="s">
        <v>23</v>
      </c>
    </row>
    <row r="1088" spans="1:14" ht="14.25" customHeight="1" x14ac:dyDescent="0.3">
      <c r="A1088" t="s">
        <v>14335</v>
      </c>
      <c r="B1088" t="s">
        <v>25</v>
      </c>
      <c r="C1088" t="s">
        <v>20</v>
      </c>
      <c r="D1088">
        <v>3177.89</v>
      </c>
      <c r="E1088">
        <v>0.05</v>
      </c>
      <c r="F1088">
        <f t="shared" si="32"/>
        <v>158.89449999999999</v>
      </c>
      <c r="G1088">
        <f t="shared" si="33"/>
        <v>3018.9955</v>
      </c>
      <c r="H1088">
        <v>9</v>
      </c>
      <c r="I1088" s="17">
        <v>45006</v>
      </c>
      <c r="J1088" s="17">
        <v>45011</v>
      </c>
      <c r="K1088" t="s">
        <v>21</v>
      </c>
      <c r="L1088" t="s">
        <v>16</v>
      </c>
      <c r="M1088">
        <v>881.07</v>
      </c>
      <c r="N1088" t="s">
        <v>28</v>
      </c>
    </row>
    <row r="1089" spans="1:14" ht="14.25" customHeight="1" x14ac:dyDescent="0.3">
      <c r="A1089" t="s">
        <v>12698</v>
      </c>
      <c r="B1089" t="s">
        <v>19</v>
      </c>
      <c r="C1089" t="s">
        <v>20</v>
      </c>
      <c r="D1089">
        <v>3179.99</v>
      </c>
      <c r="E1089">
        <v>0.3</v>
      </c>
      <c r="F1089">
        <f t="shared" si="32"/>
        <v>953.99699999999984</v>
      </c>
      <c r="G1089">
        <f t="shared" si="33"/>
        <v>2225.9929999999999</v>
      </c>
      <c r="H1089">
        <v>9</v>
      </c>
      <c r="I1089" s="17">
        <v>45304</v>
      </c>
      <c r="J1089" s="17">
        <v>45306</v>
      </c>
      <c r="K1089" t="s">
        <v>15</v>
      </c>
      <c r="L1089" t="s">
        <v>22</v>
      </c>
      <c r="M1089">
        <v>237.63</v>
      </c>
      <c r="N1089" t="s">
        <v>17</v>
      </c>
    </row>
    <row r="1090" spans="1:14" ht="14.25" customHeight="1" x14ac:dyDescent="0.3">
      <c r="A1090" t="s">
        <v>11806</v>
      </c>
      <c r="B1090" t="s">
        <v>41</v>
      </c>
      <c r="C1090" t="s">
        <v>33</v>
      </c>
      <c r="D1090">
        <v>3185.02</v>
      </c>
      <c r="E1090">
        <v>0.35</v>
      </c>
      <c r="F1090">
        <f t="shared" ref="F1090:F1153" si="34">D1090*E1090</f>
        <v>1114.7569999999998</v>
      </c>
      <c r="G1090">
        <f t="shared" ref="G1090:G1153" si="35">D1090-F1090</f>
        <v>2070.2629999999999</v>
      </c>
      <c r="H1090">
        <v>9</v>
      </c>
      <c r="I1090" s="17">
        <v>45413</v>
      </c>
      <c r="J1090" s="17">
        <v>45417</v>
      </c>
      <c r="K1090" t="s">
        <v>31</v>
      </c>
      <c r="L1090" t="s">
        <v>27</v>
      </c>
      <c r="M1090">
        <v>511.99</v>
      </c>
      <c r="N1090" t="s">
        <v>48</v>
      </c>
    </row>
    <row r="1091" spans="1:14" ht="14.25" customHeight="1" x14ac:dyDescent="0.3">
      <c r="A1091" t="s">
        <v>9411</v>
      </c>
      <c r="B1091" t="s">
        <v>25</v>
      </c>
      <c r="C1091" t="s">
        <v>14</v>
      </c>
      <c r="D1091">
        <v>3187.29</v>
      </c>
      <c r="E1091">
        <v>0.17</v>
      </c>
      <c r="F1091">
        <f t="shared" si="34"/>
        <v>541.83929999999998</v>
      </c>
      <c r="G1091">
        <f t="shared" si="35"/>
        <v>2645.4506999999999</v>
      </c>
      <c r="H1091">
        <v>9</v>
      </c>
      <c r="I1091" s="17">
        <v>45032</v>
      </c>
      <c r="J1091" s="17">
        <v>45033</v>
      </c>
      <c r="K1091" t="s">
        <v>15</v>
      </c>
      <c r="L1091" t="s">
        <v>27</v>
      </c>
      <c r="M1091">
        <v>829.26</v>
      </c>
      <c r="N1091" t="s">
        <v>23</v>
      </c>
    </row>
    <row r="1092" spans="1:14" ht="14.25" customHeight="1" x14ac:dyDescent="0.3">
      <c r="A1092" t="s">
        <v>3447</v>
      </c>
      <c r="B1092" t="s">
        <v>25</v>
      </c>
      <c r="C1092" t="s">
        <v>20</v>
      </c>
      <c r="D1092">
        <v>3188.22</v>
      </c>
      <c r="E1092">
        <v>0.02</v>
      </c>
      <c r="F1092">
        <f t="shared" si="34"/>
        <v>63.764399999999995</v>
      </c>
      <c r="G1092">
        <f t="shared" si="35"/>
        <v>3124.4555999999998</v>
      </c>
      <c r="H1092">
        <v>9</v>
      </c>
      <c r="I1092" s="17">
        <v>44943</v>
      </c>
      <c r="J1092" s="17">
        <v>44944</v>
      </c>
      <c r="K1092" t="s">
        <v>21</v>
      </c>
      <c r="L1092" t="s">
        <v>22</v>
      </c>
      <c r="M1092">
        <v>941.76</v>
      </c>
      <c r="N1092" t="s">
        <v>17</v>
      </c>
    </row>
    <row r="1093" spans="1:14" ht="14.25" customHeight="1" x14ac:dyDescent="0.3">
      <c r="A1093" t="s">
        <v>6256</v>
      </c>
      <c r="B1093" t="s">
        <v>41</v>
      </c>
      <c r="C1093" t="s">
        <v>14</v>
      </c>
      <c r="D1093">
        <v>3189.04</v>
      </c>
      <c r="E1093">
        <v>0.33</v>
      </c>
      <c r="F1093">
        <f t="shared" si="34"/>
        <v>1052.3832</v>
      </c>
      <c r="G1093">
        <f t="shared" si="35"/>
        <v>2136.6567999999997</v>
      </c>
      <c r="H1093">
        <v>9</v>
      </c>
      <c r="I1093" s="17">
        <v>45108</v>
      </c>
      <c r="J1093" s="17">
        <v>45109</v>
      </c>
      <c r="K1093" t="s">
        <v>21</v>
      </c>
      <c r="L1093" t="s">
        <v>16</v>
      </c>
      <c r="M1093">
        <v>317.37</v>
      </c>
      <c r="N1093" t="s">
        <v>39</v>
      </c>
    </row>
    <row r="1094" spans="1:14" ht="14.25" customHeight="1" x14ac:dyDescent="0.3">
      <c r="A1094" t="s">
        <v>7916</v>
      </c>
      <c r="B1094" t="s">
        <v>41</v>
      </c>
      <c r="C1094" t="s">
        <v>33</v>
      </c>
      <c r="D1094">
        <v>3199.87</v>
      </c>
      <c r="E1094">
        <v>0.24</v>
      </c>
      <c r="F1094">
        <f t="shared" si="34"/>
        <v>767.96879999999999</v>
      </c>
      <c r="G1094">
        <f t="shared" si="35"/>
        <v>2431.9011999999998</v>
      </c>
      <c r="H1094">
        <v>9</v>
      </c>
      <c r="I1094" s="17">
        <v>44971</v>
      </c>
      <c r="J1094" s="17">
        <v>44978</v>
      </c>
      <c r="K1094" t="s">
        <v>21</v>
      </c>
      <c r="L1094" t="s">
        <v>27</v>
      </c>
      <c r="M1094">
        <v>926.61</v>
      </c>
      <c r="N1094" t="s">
        <v>28</v>
      </c>
    </row>
    <row r="1095" spans="1:14" ht="14.25" customHeight="1" x14ac:dyDescent="0.3">
      <c r="A1095" t="s">
        <v>5954</v>
      </c>
      <c r="B1095" t="s">
        <v>25</v>
      </c>
      <c r="C1095" t="s">
        <v>26</v>
      </c>
      <c r="D1095">
        <v>3200.24</v>
      </c>
      <c r="E1095">
        <v>0.25</v>
      </c>
      <c r="F1095">
        <f t="shared" si="34"/>
        <v>800.06</v>
      </c>
      <c r="G1095">
        <f t="shared" si="35"/>
        <v>2400.1799999999998</v>
      </c>
      <c r="H1095">
        <v>9</v>
      </c>
      <c r="I1095" s="17">
        <v>45077</v>
      </c>
      <c r="J1095" s="17">
        <v>45079</v>
      </c>
      <c r="K1095" t="s">
        <v>15</v>
      </c>
      <c r="L1095" t="s">
        <v>22</v>
      </c>
      <c r="M1095">
        <v>206.23</v>
      </c>
      <c r="N1095" t="s">
        <v>28</v>
      </c>
    </row>
    <row r="1096" spans="1:14" ht="14.25" customHeight="1" x14ac:dyDescent="0.3">
      <c r="A1096" t="s">
        <v>13449</v>
      </c>
      <c r="B1096" t="s">
        <v>19</v>
      </c>
      <c r="C1096" t="s">
        <v>36</v>
      </c>
      <c r="D1096">
        <v>3206.89</v>
      </c>
      <c r="E1096">
        <v>0.05</v>
      </c>
      <c r="F1096">
        <f t="shared" si="34"/>
        <v>160.34450000000001</v>
      </c>
      <c r="G1096">
        <f t="shared" si="35"/>
        <v>3046.5454999999997</v>
      </c>
      <c r="H1096">
        <v>9</v>
      </c>
      <c r="I1096" s="17">
        <v>45376</v>
      </c>
      <c r="J1096" s="17">
        <v>45378</v>
      </c>
      <c r="K1096" t="s">
        <v>21</v>
      </c>
      <c r="L1096" t="s">
        <v>22</v>
      </c>
      <c r="M1096">
        <v>745.75</v>
      </c>
      <c r="N1096" t="s">
        <v>39</v>
      </c>
    </row>
    <row r="1097" spans="1:14" ht="14.25" customHeight="1" x14ac:dyDescent="0.3">
      <c r="A1097" t="s">
        <v>9001</v>
      </c>
      <c r="B1097" t="s">
        <v>41</v>
      </c>
      <c r="C1097" t="s">
        <v>33</v>
      </c>
      <c r="D1097">
        <v>3208.03</v>
      </c>
      <c r="E1097">
        <v>0.35</v>
      </c>
      <c r="F1097">
        <f t="shared" si="34"/>
        <v>1122.8105</v>
      </c>
      <c r="G1097">
        <f t="shared" si="35"/>
        <v>2085.2195000000002</v>
      </c>
      <c r="H1097">
        <v>9</v>
      </c>
      <c r="I1097" s="17">
        <v>45092</v>
      </c>
      <c r="J1097" s="17">
        <v>45098</v>
      </c>
      <c r="K1097" t="s">
        <v>31</v>
      </c>
      <c r="L1097" t="s">
        <v>27</v>
      </c>
      <c r="M1097">
        <v>956.47</v>
      </c>
      <c r="N1097" t="s">
        <v>34</v>
      </c>
    </row>
    <row r="1098" spans="1:14" ht="14.25" customHeight="1" x14ac:dyDescent="0.3">
      <c r="A1098" t="s">
        <v>4295</v>
      </c>
      <c r="B1098" t="s">
        <v>13</v>
      </c>
      <c r="C1098" t="s">
        <v>33</v>
      </c>
      <c r="D1098">
        <v>3213.48</v>
      </c>
      <c r="E1098">
        <v>0.45</v>
      </c>
      <c r="F1098">
        <f t="shared" si="34"/>
        <v>1446.066</v>
      </c>
      <c r="G1098">
        <f t="shared" si="35"/>
        <v>1767.414</v>
      </c>
      <c r="H1098">
        <v>9</v>
      </c>
      <c r="I1098" s="17">
        <v>45302</v>
      </c>
      <c r="J1098" s="17">
        <v>45304</v>
      </c>
      <c r="K1098" t="s">
        <v>31</v>
      </c>
      <c r="L1098" t="s">
        <v>27</v>
      </c>
      <c r="M1098">
        <v>542.01</v>
      </c>
      <c r="N1098" t="s">
        <v>34</v>
      </c>
    </row>
    <row r="1099" spans="1:14" ht="14.25" customHeight="1" x14ac:dyDescent="0.3">
      <c r="A1099" t="s">
        <v>6440</v>
      </c>
      <c r="B1099" t="s">
        <v>25</v>
      </c>
      <c r="C1099" t="s">
        <v>14</v>
      </c>
      <c r="D1099">
        <v>3215.56</v>
      </c>
      <c r="E1099">
        <v>0.35</v>
      </c>
      <c r="F1099">
        <f t="shared" si="34"/>
        <v>1125.4459999999999</v>
      </c>
      <c r="G1099">
        <f t="shared" si="35"/>
        <v>2090.114</v>
      </c>
      <c r="H1099">
        <v>9</v>
      </c>
      <c r="I1099" s="17">
        <v>45042</v>
      </c>
      <c r="J1099" s="17">
        <v>45043</v>
      </c>
      <c r="K1099" t="s">
        <v>15</v>
      </c>
      <c r="L1099" t="s">
        <v>16</v>
      </c>
      <c r="M1099">
        <v>528.53</v>
      </c>
      <c r="N1099" t="s">
        <v>17</v>
      </c>
    </row>
    <row r="1100" spans="1:14" ht="14.25" customHeight="1" x14ac:dyDescent="0.3">
      <c r="A1100" t="s">
        <v>5340</v>
      </c>
      <c r="B1100" t="s">
        <v>13</v>
      </c>
      <c r="C1100" t="s">
        <v>14</v>
      </c>
      <c r="D1100">
        <v>3219.56</v>
      </c>
      <c r="E1100">
        <v>0.15</v>
      </c>
      <c r="F1100">
        <f t="shared" si="34"/>
        <v>482.93399999999997</v>
      </c>
      <c r="G1100">
        <f t="shared" si="35"/>
        <v>2736.6260000000002</v>
      </c>
      <c r="H1100">
        <v>9</v>
      </c>
      <c r="I1100" s="17">
        <v>45398</v>
      </c>
      <c r="J1100" s="17">
        <v>45401</v>
      </c>
      <c r="K1100" t="s">
        <v>21</v>
      </c>
      <c r="L1100" t="s">
        <v>27</v>
      </c>
      <c r="M1100">
        <v>836.71</v>
      </c>
      <c r="N1100" t="s">
        <v>17</v>
      </c>
    </row>
    <row r="1101" spans="1:14" ht="14.25" customHeight="1" x14ac:dyDescent="0.3">
      <c r="A1101" t="s">
        <v>2247</v>
      </c>
      <c r="B1101" t="s">
        <v>41</v>
      </c>
      <c r="C1101" t="s">
        <v>14</v>
      </c>
      <c r="D1101">
        <v>3223.4</v>
      </c>
      <c r="E1101">
        <v>0.05</v>
      </c>
      <c r="F1101">
        <f t="shared" si="34"/>
        <v>161.17000000000002</v>
      </c>
      <c r="G1101">
        <f t="shared" si="35"/>
        <v>3062.23</v>
      </c>
      <c r="H1101">
        <v>9</v>
      </c>
      <c r="I1101" s="17">
        <v>45440</v>
      </c>
      <c r="J1101" s="17">
        <v>45443</v>
      </c>
      <c r="K1101" t="s">
        <v>21</v>
      </c>
      <c r="L1101" t="s">
        <v>22</v>
      </c>
      <c r="M1101">
        <v>509.07</v>
      </c>
      <c r="N1101" t="s">
        <v>48</v>
      </c>
    </row>
    <row r="1102" spans="1:14" ht="14.25" customHeight="1" x14ac:dyDescent="0.3">
      <c r="A1102" t="s">
        <v>1396</v>
      </c>
      <c r="B1102" t="s">
        <v>41</v>
      </c>
      <c r="C1102" t="s">
        <v>20</v>
      </c>
      <c r="D1102">
        <v>3224.5</v>
      </c>
      <c r="E1102">
        <v>0.39</v>
      </c>
      <c r="F1102">
        <f t="shared" si="34"/>
        <v>1257.5550000000001</v>
      </c>
      <c r="G1102">
        <f t="shared" si="35"/>
        <v>1966.9449999999999</v>
      </c>
      <c r="H1102">
        <v>9</v>
      </c>
      <c r="I1102" s="17">
        <v>45654</v>
      </c>
      <c r="J1102" s="17">
        <v>45660</v>
      </c>
      <c r="K1102" t="s">
        <v>21</v>
      </c>
      <c r="L1102" t="s">
        <v>16</v>
      </c>
      <c r="M1102">
        <v>252.9</v>
      </c>
      <c r="N1102" t="s">
        <v>28</v>
      </c>
    </row>
    <row r="1103" spans="1:14" ht="14.25" customHeight="1" x14ac:dyDescent="0.3">
      <c r="A1103" t="s">
        <v>4739</v>
      </c>
      <c r="B1103" t="s">
        <v>19</v>
      </c>
      <c r="C1103" t="s">
        <v>26</v>
      </c>
      <c r="D1103">
        <v>3225.04</v>
      </c>
      <c r="E1103">
        <v>0.21</v>
      </c>
      <c r="F1103">
        <f t="shared" si="34"/>
        <v>677.25839999999994</v>
      </c>
      <c r="G1103">
        <f t="shared" si="35"/>
        <v>2547.7816000000003</v>
      </c>
      <c r="H1103">
        <v>9</v>
      </c>
      <c r="I1103" s="17">
        <v>45490</v>
      </c>
      <c r="J1103" s="17">
        <v>45494</v>
      </c>
      <c r="K1103" t="s">
        <v>21</v>
      </c>
      <c r="L1103" t="s">
        <v>22</v>
      </c>
      <c r="M1103">
        <v>364.43</v>
      </c>
      <c r="N1103" t="s">
        <v>17</v>
      </c>
    </row>
    <row r="1104" spans="1:14" ht="14.25" customHeight="1" x14ac:dyDescent="0.3">
      <c r="A1104" t="s">
        <v>1804</v>
      </c>
      <c r="B1104" t="s">
        <v>13</v>
      </c>
      <c r="C1104" t="s">
        <v>36</v>
      </c>
      <c r="D1104">
        <v>3225.25</v>
      </c>
      <c r="E1104">
        <v>0.15</v>
      </c>
      <c r="F1104">
        <f t="shared" si="34"/>
        <v>483.78749999999997</v>
      </c>
      <c r="G1104">
        <f t="shared" si="35"/>
        <v>2741.4625000000001</v>
      </c>
      <c r="H1104">
        <v>9</v>
      </c>
      <c r="I1104" s="17">
        <v>45517</v>
      </c>
      <c r="J1104" s="17">
        <v>45524</v>
      </c>
      <c r="K1104" t="s">
        <v>21</v>
      </c>
      <c r="L1104" t="s">
        <v>27</v>
      </c>
      <c r="M1104">
        <v>655.03</v>
      </c>
      <c r="N1104" t="s">
        <v>28</v>
      </c>
    </row>
    <row r="1105" spans="1:14" ht="14.25" customHeight="1" x14ac:dyDescent="0.3">
      <c r="A1105" t="s">
        <v>149</v>
      </c>
      <c r="B1105" t="s">
        <v>25</v>
      </c>
      <c r="C1105" t="s">
        <v>36</v>
      </c>
      <c r="D1105">
        <v>3234.26</v>
      </c>
      <c r="E1105">
        <v>0.33</v>
      </c>
      <c r="F1105">
        <f t="shared" si="34"/>
        <v>1067.3058000000001</v>
      </c>
      <c r="G1105">
        <f t="shared" si="35"/>
        <v>2166.9542000000001</v>
      </c>
      <c r="H1105">
        <v>9</v>
      </c>
      <c r="I1105" s="17">
        <v>45342</v>
      </c>
      <c r="J1105" s="17">
        <v>45349</v>
      </c>
      <c r="K1105" t="s">
        <v>15</v>
      </c>
      <c r="L1105" t="s">
        <v>27</v>
      </c>
      <c r="M1105">
        <v>817.55</v>
      </c>
      <c r="N1105" t="s">
        <v>34</v>
      </c>
    </row>
    <row r="1106" spans="1:14" ht="14.25" customHeight="1" x14ac:dyDescent="0.3">
      <c r="A1106" t="s">
        <v>4515</v>
      </c>
      <c r="B1106" t="s">
        <v>41</v>
      </c>
      <c r="C1106" t="s">
        <v>33</v>
      </c>
      <c r="D1106">
        <v>3235.18</v>
      </c>
      <c r="E1106">
        <v>0.21</v>
      </c>
      <c r="F1106">
        <f t="shared" si="34"/>
        <v>679.38779999999997</v>
      </c>
      <c r="G1106">
        <f t="shared" si="35"/>
        <v>2555.7921999999999</v>
      </c>
      <c r="H1106">
        <v>9</v>
      </c>
      <c r="I1106" s="17">
        <v>44993</v>
      </c>
      <c r="J1106" s="17">
        <v>45000</v>
      </c>
      <c r="K1106" t="s">
        <v>21</v>
      </c>
      <c r="L1106" t="s">
        <v>27</v>
      </c>
      <c r="M1106">
        <v>348.66</v>
      </c>
      <c r="N1106" t="s">
        <v>48</v>
      </c>
    </row>
    <row r="1107" spans="1:14" ht="14.25" customHeight="1" x14ac:dyDescent="0.3">
      <c r="A1107" t="s">
        <v>3535</v>
      </c>
      <c r="B1107" t="s">
        <v>25</v>
      </c>
      <c r="C1107" t="s">
        <v>14</v>
      </c>
      <c r="D1107">
        <v>3235.73</v>
      </c>
      <c r="E1107">
        <v>0.17</v>
      </c>
      <c r="F1107">
        <f t="shared" si="34"/>
        <v>550.07410000000004</v>
      </c>
      <c r="G1107">
        <f t="shared" si="35"/>
        <v>2685.6558999999997</v>
      </c>
      <c r="H1107">
        <v>9</v>
      </c>
      <c r="I1107" s="17">
        <v>45356</v>
      </c>
      <c r="J1107" s="17">
        <v>45362</v>
      </c>
      <c r="K1107" t="s">
        <v>31</v>
      </c>
      <c r="L1107" t="s">
        <v>22</v>
      </c>
      <c r="M1107">
        <v>717.96</v>
      </c>
      <c r="N1107" t="s">
        <v>39</v>
      </c>
    </row>
    <row r="1108" spans="1:14" ht="14.25" customHeight="1" x14ac:dyDescent="0.3">
      <c r="A1108" t="s">
        <v>1634</v>
      </c>
      <c r="B1108" t="s">
        <v>13</v>
      </c>
      <c r="C1108" t="s">
        <v>33</v>
      </c>
      <c r="D1108">
        <v>3236.17</v>
      </c>
      <c r="E1108">
        <v>0.26</v>
      </c>
      <c r="F1108">
        <f t="shared" si="34"/>
        <v>841.40420000000006</v>
      </c>
      <c r="G1108">
        <f t="shared" si="35"/>
        <v>2394.7658000000001</v>
      </c>
      <c r="H1108">
        <v>9</v>
      </c>
      <c r="I1108" s="17">
        <v>44930</v>
      </c>
      <c r="J1108" s="17">
        <v>44937</v>
      </c>
      <c r="K1108" t="s">
        <v>31</v>
      </c>
      <c r="L1108" t="s">
        <v>16</v>
      </c>
      <c r="M1108">
        <v>549.05999999999995</v>
      </c>
      <c r="N1108" t="s">
        <v>39</v>
      </c>
    </row>
    <row r="1109" spans="1:14" ht="14.25" customHeight="1" x14ac:dyDescent="0.3">
      <c r="A1109" t="s">
        <v>5535</v>
      </c>
      <c r="B1109" t="s">
        <v>19</v>
      </c>
      <c r="C1109" t="s">
        <v>14</v>
      </c>
      <c r="D1109">
        <v>3238.8</v>
      </c>
      <c r="E1109">
        <v>0.39</v>
      </c>
      <c r="F1109">
        <f t="shared" si="34"/>
        <v>1263.1320000000001</v>
      </c>
      <c r="G1109">
        <f t="shared" si="35"/>
        <v>1975.6680000000001</v>
      </c>
      <c r="H1109">
        <v>9</v>
      </c>
      <c r="I1109" s="17">
        <v>45112</v>
      </c>
      <c r="J1109" s="17">
        <v>45117</v>
      </c>
      <c r="K1109" t="s">
        <v>31</v>
      </c>
      <c r="L1109" t="s">
        <v>22</v>
      </c>
      <c r="M1109">
        <v>671.64</v>
      </c>
      <c r="N1109" t="s">
        <v>39</v>
      </c>
    </row>
    <row r="1110" spans="1:14" ht="14.25" customHeight="1" x14ac:dyDescent="0.3">
      <c r="A1110" t="s">
        <v>4080</v>
      </c>
      <c r="B1110" t="s">
        <v>41</v>
      </c>
      <c r="C1110" t="s">
        <v>26</v>
      </c>
      <c r="D1110">
        <v>3260.36</v>
      </c>
      <c r="E1110">
        <v>0.33</v>
      </c>
      <c r="F1110">
        <f t="shared" si="34"/>
        <v>1075.9188000000001</v>
      </c>
      <c r="G1110">
        <f t="shared" si="35"/>
        <v>2184.4412000000002</v>
      </c>
      <c r="H1110">
        <v>9</v>
      </c>
      <c r="I1110" s="17">
        <v>45218</v>
      </c>
      <c r="J1110" s="17">
        <v>45222</v>
      </c>
      <c r="K1110" t="s">
        <v>31</v>
      </c>
      <c r="L1110" t="s">
        <v>16</v>
      </c>
      <c r="M1110">
        <v>808.05</v>
      </c>
      <c r="N1110" t="s">
        <v>34</v>
      </c>
    </row>
    <row r="1111" spans="1:14" ht="14.25" customHeight="1" x14ac:dyDescent="0.3">
      <c r="A1111" t="s">
        <v>5100</v>
      </c>
      <c r="B1111" t="s">
        <v>13</v>
      </c>
      <c r="C1111" t="s">
        <v>36</v>
      </c>
      <c r="D1111">
        <v>3260.62</v>
      </c>
      <c r="E1111">
        <v>0.26</v>
      </c>
      <c r="F1111">
        <f t="shared" si="34"/>
        <v>847.76120000000003</v>
      </c>
      <c r="G1111">
        <f t="shared" si="35"/>
        <v>2412.8588</v>
      </c>
      <c r="H1111">
        <v>9</v>
      </c>
      <c r="I1111" s="17">
        <v>45086</v>
      </c>
      <c r="J1111" s="17">
        <v>45092</v>
      </c>
      <c r="K1111" t="s">
        <v>31</v>
      </c>
      <c r="L1111" t="s">
        <v>16</v>
      </c>
      <c r="M1111">
        <v>909.05</v>
      </c>
      <c r="N1111" t="s">
        <v>17</v>
      </c>
    </row>
    <row r="1112" spans="1:14" ht="14.25" customHeight="1" x14ac:dyDescent="0.3">
      <c r="A1112" t="s">
        <v>11013</v>
      </c>
      <c r="B1112" t="s">
        <v>25</v>
      </c>
      <c r="C1112" t="s">
        <v>26</v>
      </c>
      <c r="D1112">
        <v>3261.49</v>
      </c>
      <c r="E1112">
        <v>0.23</v>
      </c>
      <c r="F1112">
        <f t="shared" si="34"/>
        <v>750.14269999999999</v>
      </c>
      <c r="G1112">
        <f t="shared" si="35"/>
        <v>2511.3472999999999</v>
      </c>
      <c r="H1112">
        <v>9</v>
      </c>
      <c r="I1112" s="17">
        <v>45283</v>
      </c>
      <c r="J1112" s="17">
        <v>45286</v>
      </c>
      <c r="K1112" t="s">
        <v>21</v>
      </c>
      <c r="L1112" t="s">
        <v>22</v>
      </c>
      <c r="M1112">
        <v>196.04</v>
      </c>
      <c r="N1112" t="s">
        <v>23</v>
      </c>
    </row>
    <row r="1113" spans="1:14" ht="14.25" customHeight="1" x14ac:dyDescent="0.3">
      <c r="A1113" t="s">
        <v>2309</v>
      </c>
      <c r="B1113" t="s">
        <v>19</v>
      </c>
      <c r="C1113" t="s">
        <v>26</v>
      </c>
      <c r="D1113">
        <v>3267.47</v>
      </c>
      <c r="E1113">
        <v>0.36</v>
      </c>
      <c r="F1113">
        <f t="shared" si="34"/>
        <v>1176.2891999999999</v>
      </c>
      <c r="G1113">
        <f t="shared" si="35"/>
        <v>2091.1808000000001</v>
      </c>
      <c r="H1113">
        <v>9</v>
      </c>
      <c r="I1113" s="17">
        <v>45487</v>
      </c>
      <c r="J1113" s="17">
        <v>45489</v>
      </c>
      <c r="K1113" t="s">
        <v>15</v>
      </c>
      <c r="L1113" t="s">
        <v>16</v>
      </c>
      <c r="M1113">
        <v>356.5</v>
      </c>
      <c r="N1113" t="s">
        <v>23</v>
      </c>
    </row>
    <row r="1114" spans="1:14" ht="14.25" customHeight="1" x14ac:dyDescent="0.3">
      <c r="A1114" t="s">
        <v>15203</v>
      </c>
      <c r="B1114" t="s">
        <v>25</v>
      </c>
      <c r="C1114" t="s">
        <v>14</v>
      </c>
      <c r="D1114">
        <v>3269.47</v>
      </c>
      <c r="E1114">
        <v>0.45</v>
      </c>
      <c r="F1114">
        <f t="shared" si="34"/>
        <v>1471.2614999999998</v>
      </c>
      <c r="G1114">
        <f t="shared" si="35"/>
        <v>1798.2085</v>
      </c>
      <c r="H1114">
        <v>9</v>
      </c>
      <c r="I1114" s="17">
        <v>45644</v>
      </c>
      <c r="J1114" s="17">
        <v>45648</v>
      </c>
      <c r="K1114" t="s">
        <v>31</v>
      </c>
      <c r="L1114" t="s">
        <v>16</v>
      </c>
      <c r="M1114">
        <v>826.81</v>
      </c>
      <c r="N1114" t="s">
        <v>48</v>
      </c>
    </row>
    <row r="1115" spans="1:14" ht="14.25" customHeight="1" x14ac:dyDescent="0.3">
      <c r="A1115" t="s">
        <v>990</v>
      </c>
      <c r="B1115" t="s">
        <v>25</v>
      </c>
      <c r="C1115" t="s">
        <v>14</v>
      </c>
      <c r="D1115">
        <v>3272.15</v>
      </c>
      <c r="E1115">
        <v>0.08</v>
      </c>
      <c r="F1115">
        <f t="shared" si="34"/>
        <v>261.77199999999999</v>
      </c>
      <c r="G1115">
        <f t="shared" si="35"/>
        <v>3010.3780000000002</v>
      </c>
      <c r="H1115">
        <v>9</v>
      </c>
      <c r="I1115" s="17">
        <v>45641</v>
      </c>
      <c r="J1115" s="17">
        <v>45646</v>
      </c>
      <c r="K1115" t="s">
        <v>15</v>
      </c>
      <c r="L1115" t="s">
        <v>27</v>
      </c>
      <c r="M1115">
        <v>336.19</v>
      </c>
      <c r="N1115" t="s">
        <v>17</v>
      </c>
    </row>
    <row r="1116" spans="1:14" ht="14.25" customHeight="1" x14ac:dyDescent="0.3">
      <c r="A1116" t="s">
        <v>14507</v>
      </c>
      <c r="B1116" t="s">
        <v>13</v>
      </c>
      <c r="C1116" t="s">
        <v>36</v>
      </c>
      <c r="D1116">
        <v>3272.55</v>
      </c>
      <c r="E1116">
        <v>0.24</v>
      </c>
      <c r="F1116">
        <f t="shared" si="34"/>
        <v>785.41200000000003</v>
      </c>
      <c r="G1116">
        <f t="shared" si="35"/>
        <v>2487.1379999999999</v>
      </c>
      <c r="H1116">
        <v>9</v>
      </c>
      <c r="I1116" s="17">
        <v>45371</v>
      </c>
      <c r="J1116" s="17">
        <v>45376</v>
      </c>
      <c r="K1116" t="s">
        <v>31</v>
      </c>
      <c r="L1116" t="s">
        <v>22</v>
      </c>
      <c r="M1116">
        <v>339.75</v>
      </c>
      <c r="N1116" t="s">
        <v>17</v>
      </c>
    </row>
    <row r="1117" spans="1:14" ht="14.25" customHeight="1" x14ac:dyDescent="0.3">
      <c r="A1117" t="s">
        <v>15276</v>
      </c>
      <c r="B1117" t="s">
        <v>19</v>
      </c>
      <c r="C1117" t="s">
        <v>33</v>
      </c>
      <c r="D1117">
        <v>3273.61</v>
      </c>
      <c r="E1117">
        <v>0.14000000000000001</v>
      </c>
      <c r="F1117">
        <f t="shared" si="34"/>
        <v>458.30540000000008</v>
      </c>
      <c r="G1117">
        <f t="shared" si="35"/>
        <v>2815.3045999999999</v>
      </c>
      <c r="H1117">
        <v>9</v>
      </c>
      <c r="I1117" s="17">
        <v>44961</v>
      </c>
      <c r="J1117" s="17">
        <v>44965</v>
      </c>
      <c r="K1117" t="s">
        <v>31</v>
      </c>
      <c r="L1117" t="s">
        <v>16</v>
      </c>
      <c r="M1117">
        <v>377.21</v>
      </c>
      <c r="N1117" t="s">
        <v>28</v>
      </c>
    </row>
    <row r="1118" spans="1:14" ht="14.25" customHeight="1" x14ac:dyDescent="0.3">
      <c r="A1118" t="s">
        <v>10954</v>
      </c>
      <c r="B1118" t="s">
        <v>19</v>
      </c>
      <c r="C1118" t="s">
        <v>33</v>
      </c>
      <c r="D1118">
        <v>3276.57</v>
      </c>
      <c r="E1118">
        <v>0.13</v>
      </c>
      <c r="F1118">
        <f t="shared" si="34"/>
        <v>425.95410000000004</v>
      </c>
      <c r="G1118">
        <f t="shared" si="35"/>
        <v>2850.6159000000002</v>
      </c>
      <c r="H1118">
        <v>9</v>
      </c>
      <c r="I1118" s="17">
        <v>45061</v>
      </c>
      <c r="J1118" s="17">
        <v>45068</v>
      </c>
      <c r="K1118" t="s">
        <v>21</v>
      </c>
      <c r="L1118" t="s">
        <v>27</v>
      </c>
      <c r="M1118">
        <v>924.12</v>
      </c>
      <c r="N1118" t="s">
        <v>48</v>
      </c>
    </row>
    <row r="1119" spans="1:14" ht="14.25" customHeight="1" x14ac:dyDescent="0.3">
      <c r="A1119" t="s">
        <v>14974</v>
      </c>
      <c r="B1119" t="s">
        <v>25</v>
      </c>
      <c r="C1119" t="s">
        <v>36</v>
      </c>
      <c r="D1119">
        <v>3276.62</v>
      </c>
      <c r="E1119">
        <v>0.11</v>
      </c>
      <c r="F1119">
        <f t="shared" si="34"/>
        <v>360.4282</v>
      </c>
      <c r="G1119">
        <f t="shared" si="35"/>
        <v>2916.1918000000001</v>
      </c>
      <c r="H1119">
        <v>9</v>
      </c>
      <c r="I1119" s="17">
        <v>45499</v>
      </c>
      <c r="J1119" s="17">
        <v>45505</v>
      </c>
      <c r="K1119" t="s">
        <v>21</v>
      </c>
      <c r="L1119" t="s">
        <v>22</v>
      </c>
      <c r="M1119">
        <v>658.49</v>
      </c>
      <c r="N1119" t="s">
        <v>23</v>
      </c>
    </row>
    <row r="1120" spans="1:14" ht="14.25" customHeight="1" x14ac:dyDescent="0.3">
      <c r="A1120" t="s">
        <v>769</v>
      </c>
      <c r="B1120" t="s">
        <v>19</v>
      </c>
      <c r="C1120" t="s">
        <v>14</v>
      </c>
      <c r="D1120">
        <v>3281.35</v>
      </c>
      <c r="E1120">
        <v>0.41</v>
      </c>
      <c r="F1120">
        <f t="shared" si="34"/>
        <v>1345.3534999999999</v>
      </c>
      <c r="G1120">
        <f t="shared" si="35"/>
        <v>1935.9965</v>
      </c>
      <c r="H1120">
        <v>9</v>
      </c>
      <c r="I1120" s="17">
        <v>44977</v>
      </c>
      <c r="J1120" s="17">
        <v>44984</v>
      </c>
      <c r="K1120" t="s">
        <v>31</v>
      </c>
      <c r="L1120" t="s">
        <v>16</v>
      </c>
      <c r="M1120">
        <v>547.44000000000005</v>
      </c>
      <c r="N1120" t="s">
        <v>28</v>
      </c>
    </row>
    <row r="1121" spans="1:14" ht="14.25" customHeight="1" x14ac:dyDescent="0.3">
      <c r="A1121" t="s">
        <v>14078</v>
      </c>
      <c r="B1121" t="s">
        <v>13</v>
      </c>
      <c r="C1121" t="s">
        <v>26</v>
      </c>
      <c r="D1121">
        <v>3285.68</v>
      </c>
      <c r="E1121">
        <v>0.46</v>
      </c>
      <c r="F1121">
        <f t="shared" si="34"/>
        <v>1511.4128000000001</v>
      </c>
      <c r="G1121">
        <f t="shared" si="35"/>
        <v>1774.2671999999998</v>
      </c>
      <c r="H1121">
        <v>9</v>
      </c>
      <c r="I1121" s="17">
        <v>45389</v>
      </c>
      <c r="J1121" s="17">
        <v>45396</v>
      </c>
      <c r="K1121" t="s">
        <v>15</v>
      </c>
      <c r="L1121" t="s">
        <v>27</v>
      </c>
      <c r="M1121">
        <v>491.44</v>
      </c>
      <c r="N1121" t="s">
        <v>39</v>
      </c>
    </row>
    <row r="1122" spans="1:14" ht="14.25" customHeight="1" x14ac:dyDescent="0.3">
      <c r="A1122" t="s">
        <v>12368</v>
      </c>
      <c r="B1122" t="s">
        <v>13</v>
      </c>
      <c r="C1122" t="s">
        <v>36</v>
      </c>
      <c r="D1122">
        <v>3289.09</v>
      </c>
      <c r="E1122">
        <v>0.08</v>
      </c>
      <c r="F1122">
        <f t="shared" si="34"/>
        <v>263.12720000000002</v>
      </c>
      <c r="G1122">
        <f t="shared" si="35"/>
        <v>3025.9628000000002</v>
      </c>
      <c r="H1122">
        <v>9</v>
      </c>
      <c r="I1122" s="17">
        <v>45000</v>
      </c>
      <c r="J1122" s="17">
        <v>45005</v>
      </c>
      <c r="K1122" t="s">
        <v>31</v>
      </c>
      <c r="L1122" t="s">
        <v>22</v>
      </c>
      <c r="M1122">
        <v>702.07</v>
      </c>
      <c r="N1122" t="s">
        <v>17</v>
      </c>
    </row>
    <row r="1123" spans="1:14" ht="14.25" customHeight="1" x14ac:dyDescent="0.3">
      <c r="A1123" t="s">
        <v>4410</v>
      </c>
      <c r="B1123" t="s">
        <v>19</v>
      </c>
      <c r="C1123" t="s">
        <v>33</v>
      </c>
      <c r="D1123">
        <v>3290.72</v>
      </c>
      <c r="E1123">
        <v>0.33</v>
      </c>
      <c r="F1123">
        <f t="shared" si="34"/>
        <v>1085.9376</v>
      </c>
      <c r="G1123">
        <f t="shared" si="35"/>
        <v>2204.7824000000001</v>
      </c>
      <c r="H1123">
        <v>9</v>
      </c>
      <c r="I1123" s="17">
        <v>45552</v>
      </c>
      <c r="J1123" s="17">
        <v>45558</v>
      </c>
      <c r="K1123" t="s">
        <v>21</v>
      </c>
      <c r="L1123" t="s">
        <v>16</v>
      </c>
      <c r="M1123">
        <v>424.02</v>
      </c>
      <c r="N1123" t="s">
        <v>28</v>
      </c>
    </row>
    <row r="1124" spans="1:14" ht="14.25" customHeight="1" x14ac:dyDescent="0.3">
      <c r="A1124" t="s">
        <v>5860</v>
      </c>
      <c r="B1124" t="s">
        <v>19</v>
      </c>
      <c r="C1124" t="s">
        <v>20</v>
      </c>
      <c r="D1124">
        <v>3300.28</v>
      </c>
      <c r="E1124">
        <v>0.27</v>
      </c>
      <c r="F1124">
        <f t="shared" si="34"/>
        <v>891.07560000000012</v>
      </c>
      <c r="G1124">
        <f t="shared" si="35"/>
        <v>2409.2044000000001</v>
      </c>
      <c r="H1124">
        <v>9</v>
      </c>
      <c r="I1124" s="17">
        <v>45398</v>
      </c>
      <c r="J1124" s="17">
        <v>45404</v>
      </c>
      <c r="K1124" t="s">
        <v>21</v>
      </c>
      <c r="L1124" t="s">
        <v>22</v>
      </c>
      <c r="M1124">
        <v>926.97</v>
      </c>
      <c r="N1124" t="s">
        <v>39</v>
      </c>
    </row>
    <row r="1125" spans="1:14" ht="14.25" customHeight="1" x14ac:dyDescent="0.3">
      <c r="A1125" t="s">
        <v>11935</v>
      </c>
      <c r="B1125" t="s">
        <v>13</v>
      </c>
      <c r="C1125" t="s">
        <v>20</v>
      </c>
      <c r="D1125">
        <v>3302.26</v>
      </c>
      <c r="E1125">
        <v>0.14000000000000001</v>
      </c>
      <c r="F1125">
        <f t="shared" si="34"/>
        <v>462.3164000000001</v>
      </c>
      <c r="G1125">
        <f t="shared" si="35"/>
        <v>2839.9436000000001</v>
      </c>
      <c r="H1125">
        <v>9</v>
      </c>
      <c r="I1125" s="17">
        <v>45324</v>
      </c>
      <c r="J1125" s="17">
        <v>45331</v>
      </c>
      <c r="K1125" t="s">
        <v>31</v>
      </c>
      <c r="L1125" t="s">
        <v>27</v>
      </c>
      <c r="M1125">
        <v>810.31</v>
      </c>
      <c r="N1125" t="s">
        <v>23</v>
      </c>
    </row>
    <row r="1126" spans="1:14" ht="14.25" customHeight="1" x14ac:dyDescent="0.3">
      <c r="A1126" t="s">
        <v>13566</v>
      </c>
      <c r="B1126" t="s">
        <v>19</v>
      </c>
      <c r="C1126" t="s">
        <v>36</v>
      </c>
      <c r="D1126">
        <v>3303.79</v>
      </c>
      <c r="E1126">
        <v>0.06</v>
      </c>
      <c r="F1126">
        <f t="shared" si="34"/>
        <v>198.22739999999999</v>
      </c>
      <c r="G1126">
        <f t="shared" si="35"/>
        <v>3105.5626000000002</v>
      </c>
      <c r="H1126">
        <v>9</v>
      </c>
      <c r="I1126" s="17">
        <v>45485</v>
      </c>
      <c r="J1126" s="17">
        <v>45488</v>
      </c>
      <c r="K1126" t="s">
        <v>31</v>
      </c>
      <c r="L1126" t="s">
        <v>27</v>
      </c>
      <c r="M1126">
        <v>917.18</v>
      </c>
      <c r="N1126" t="s">
        <v>34</v>
      </c>
    </row>
    <row r="1127" spans="1:14" ht="14.25" customHeight="1" x14ac:dyDescent="0.3">
      <c r="A1127" t="s">
        <v>3525</v>
      </c>
      <c r="B1127" t="s">
        <v>41</v>
      </c>
      <c r="C1127" t="s">
        <v>33</v>
      </c>
      <c r="D1127">
        <v>3308.47</v>
      </c>
      <c r="E1127">
        <v>0.28000000000000003</v>
      </c>
      <c r="F1127">
        <f t="shared" si="34"/>
        <v>926.37160000000006</v>
      </c>
      <c r="G1127">
        <f t="shared" si="35"/>
        <v>2382.0983999999999</v>
      </c>
      <c r="H1127">
        <v>9</v>
      </c>
      <c r="I1127" s="17">
        <v>45306</v>
      </c>
      <c r="J1127" s="17">
        <v>45308</v>
      </c>
      <c r="K1127" t="s">
        <v>21</v>
      </c>
      <c r="L1127" t="s">
        <v>27</v>
      </c>
      <c r="M1127">
        <v>919.44</v>
      </c>
      <c r="N1127" t="s">
        <v>48</v>
      </c>
    </row>
    <row r="1128" spans="1:14" ht="14.25" customHeight="1" x14ac:dyDescent="0.3">
      <c r="A1128" t="s">
        <v>410</v>
      </c>
      <c r="B1128" t="s">
        <v>25</v>
      </c>
      <c r="C1128" t="s">
        <v>33</v>
      </c>
      <c r="D1128">
        <v>3318.12</v>
      </c>
      <c r="E1128">
        <v>0.34</v>
      </c>
      <c r="F1128">
        <f t="shared" si="34"/>
        <v>1128.1608000000001</v>
      </c>
      <c r="G1128">
        <f t="shared" si="35"/>
        <v>2189.9591999999998</v>
      </c>
      <c r="H1128">
        <v>9</v>
      </c>
      <c r="I1128" s="17">
        <v>45440</v>
      </c>
      <c r="J1128" s="17">
        <v>45446</v>
      </c>
      <c r="K1128" t="s">
        <v>21</v>
      </c>
      <c r="L1128" t="s">
        <v>22</v>
      </c>
      <c r="M1128">
        <v>635.94000000000005</v>
      </c>
      <c r="N1128" t="s">
        <v>28</v>
      </c>
    </row>
    <row r="1129" spans="1:14" ht="14.25" customHeight="1" x14ac:dyDescent="0.3">
      <c r="A1129" t="s">
        <v>14504</v>
      </c>
      <c r="B1129" t="s">
        <v>25</v>
      </c>
      <c r="C1129" t="s">
        <v>36</v>
      </c>
      <c r="D1129">
        <v>3319.46</v>
      </c>
      <c r="E1129">
        <v>0.25</v>
      </c>
      <c r="F1129">
        <f t="shared" si="34"/>
        <v>829.86500000000001</v>
      </c>
      <c r="G1129">
        <f t="shared" si="35"/>
        <v>2489.5950000000003</v>
      </c>
      <c r="H1129">
        <v>9</v>
      </c>
      <c r="I1129" s="17">
        <v>45607</v>
      </c>
      <c r="J1129" s="17">
        <v>45611</v>
      </c>
      <c r="K1129" t="s">
        <v>21</v>
      </c>
      <c r="L1129" t="s">
        <v>16</v>
      </c>
      <c r="M1129">
        <v>707.7</v>
      </c>
      <c r="N1129" t="s">
        <v>28</v>
      </c>
    </row>
    <row r="1130" spans="1:14" ht="14.25" customHeight="1" x14ac:dyDescent="0.3">
      <c r="A1130" t="s">
        <v>8858</v>
      </c>
      <c r="B1130" t="s">
        <v>19</v>
      </c>
      <c r="C1130" t="s">
        <v>26</v>
      </c>
      <c r="D1130">
        <v>3320.6</v>
      </c>
      <c r="E1130">
        <v>0.46</v>
      </c>
      <c r="F1130">
        <f t="shared" si="34"/>
        <v>1527.4760000000001</v>
      </c>
      <c r="G1130">
        <f t="shared" si="35"/>
        <v>1793.1239999999998</v>
      </c>
      <c r="H1130">
        <v>9</v>
      </c>
      <c r="I1130" s="17">
        <v>45031</v>
      </c>
      <c r="J1130" s="17">
        <v>45034</v>
      </c>
      <c r="K1130" t="s">
        <v>21</v>
      </c>
      <c r="L1130" t="s">
        <v>16</v>
      </c>
      <c r="M1130">
        <v>812.91</v>
      </c>
      <c r="N1130" t="s">
        <v>39</v>
      </c>
    </row>
    <row r="1131" spans="1:14" ht="14.25" customHeight="1" x14ac:dyDescent="0.3">
      <c r="A1131" t="s">
        <v>13414</v>
      </c>
      <c r="B1131" t="s">
        <v>41</v>
      </c>
      <c r="C1131" t="s">
        <v>26</v>
      </c>
      <c r="D1131">
        <v>3321.99</v>
      </c>
      <c r="E1131">
        <v>0.1</v>
      </c>
      <c r="F1131">
        <f t="shared" si="34"/>
        <v>332.19900000000001</v>
      </c>
      <c r="G1131">
        <f t="shared" si="35"/>
        <v>2989.7909999999997</v>
      </c>
      <c r="H1131">
        <v>9</v>
      </c>
      <c r="I1131" s="17">
        <v>45496</v>
      </c>
      <c r="J1131" s="17">
        <v>45501</v>
      </c>
      <c r="K1131" t="s">
        <v>15</v>
      </c>
      <c r="L1131" t="s">
        <v>16</v>
      </c>
      <c r="M1131">
        <v>923.54</v>
      </c>
      <c r="N1131" t="s">
        <v>17</v>
      </c>
    </row>
    <row r="1132" spans="1:14" ht="14.25" customHeight="1" x14ac:dyDescent="0.3">
      <c r="A1132" t="s">
        <v>7639</v>
      </c>
      <c r="B1132" t="s">
        <v>41</v>
      </c>
      <c r="C1132" t="s">
        <v>20</v>
      </c>
      <c r="D1132">
        <v>3324.5</v>
      </c>
      <c r="E1132">
        <v>0.37</v>
      </c>
      <c r="F1132">
        <f t="shared" si="34"/>
        <v>1230.0650000000001</v>
      </c>
      <c r="G1132">
        <f t="shared" si="35"/>
        <v>2094.4349999999999</v>
      </c>
      <c r="H1132">
        <v>9</v>
      </c>
      <c r="I1132" s="17">
        <v>45179</v>
      </c>
      <c r="J1132" s="17">
        <v>45184</v>
      </c>
      <c r="K1132" t="s">
        <v>15</v>
      </c>
      <c r="L1132" t="s">
        <v>27</v>
      </c>
      <c r="M1132">
        <v>415.8</v>
      </c>
      <c r="N1132" t="s">
        <v>39</v>
      </c>
    </row>
    <row r="1133" spans="1:14" ht="14.25" customHeight="1" x14ac:dyDescent="0.3">
      <c r="A1133" t="s">
        <v>8276</v>
      </c>
      <c r="B1133" t="s">
        <v>13</v>
      </c>
      <c r="C1133" t="s">
        <v>20</v>
      </c>
      <c r="D1133">
        <v>3325.65</v>
      </c>
      <c r="E1133">
        <v>0.23</v>
      </c>
      <c r="F1133">
        <f t="shared" si="34"/>
        <v>764.8995000000001</v>
      </c>
      <c r="G1133">
        <f t="shared" si="35"/>
        <v>2560.7505000000001</v>
      </c>
      <c r="H1133">
        <v>9</v>
      </c>
      <c r="I1133" s="17">
        <v>45169</v>
      </c>
      <c r="J1133" s="17">
        <v>45172</v>
      </c>
      <c r="K1133" t="s">
        <v>21</v>
      </c>
      <c r="L1133" t="s">
        <v>27</v>
      </c>
      <c r="M1133">
        <v>774.77</v>
      </c>
      <c r="N1133" t="s">
        <v>39</v>
      </c>
    </row>
    <row r="1134" spans="1:14" ht="14.25" customHeight="1" x14ac:dyDescent="0.3">
      <c r="A1134" t="s">
        <v>10606</v>
      </c>
      <c r="B1134" t="s">
        <v>19</v>
      </c>
      <c r="C1134" t="s">
        <v>26</v>
      </c>
      <c r="D1134">
        <v>3327.4</v>
      </c>
      <c r="E1134">
        <v>0.15</v>
      </c>
      <c r="F1134">
        <f t="shared" si="34"/>
        <v>499.11</v>
      </c>
      <c r="G1134">
        <f t="shared" si="35"/>
        <v>2828.29</v>
      </c>
      <c r="H1134">
        <v>9</v>
      </c>
      <c r="I1134" s="17">
        <v>45154</v>
      </c>
      <c r="J1134" s="17">
        <v>45156</v>
      </c>
      <c r="K1134" t="s">
        <v>15</v>
      </c>
      <c r="L1134" t="s">
        <v>22</v>
      </c>
      <c r="M1134">
        <v>664.75</v>
      </c>
      <c r="N1134" t="s">
        <v>39</v>
      </c>
    </row>
    <row r="1135" spans="1:14" ht="14.25" customHeight="1" x14ac:dyDescent="0.3">
      <c r="A1135" t="s">
        <v>8821</v>
      </c>
      <c r="B1135" t="s">
        <v>13</v>
      </c>
      <c r="C1135" t="s">
        <v>14</v>
      </c>
      <c r="D1135">
        <v>3327.55</v>
      </c>
      <c r="E1135">
        <v>0.49</v>
      </c>
      <c r="F1135">
        <f t="shared" si="34"/>
        <v>1630.4995000000001</v>
      </c>
      <c r="G1135">
        <f t="shared" si="35"/>
        <v>1697.0505000000001</v>
      </c>
      <c r="H1135">
        <v>9</v>
      </c>
      <c r="I1135" s="17">
        <v>45288</v>
      </c>
      <c r="J1135" s="17">
        <v>45293</v>
      </c>
      <c r="K1135" t="s">
        <v>31</v>
      </c>
      <c r="L1135" t="s">
        <v>27</v>
      </c>
      <c r="M1135">
        <v>957.21</v>
      </c>
      <c r="N1135" t="s">
        <v>39</v>
      </c>
    </row>
    <row r="1136" spans="1:14" ht="14.25" customHeight="1" x14ac:dyDescent="0.3">
      <c r="A1136" t="s">
        <v>953</v>
      </c>
      <c r="B1136" t="s">
        <v>25</v>
      </c>
      <c r="C1136" t="s">
        <v>26</v>
      </c>
      <c r="D1136">
        <v>3333.07</v>
      </c>
      <c r="E1136">
        <v>0.26</v>
      </c>
      <c r="F1136">
        <f t="shared" si="34"/>
        <v>866.59820000000002</v>
      </c>
      <c r="G1136">
        <f t="shared" si="35"/>
        <v>2466.4718000000003</v>
      </c>
      <c r="H1136">
        <v>9</v>
      </c>
      <c r="I1136" s="17">
        <v>45135</v>
      </c>
      <c r="J1136" s="17">
        <v>45136</v>
      </c>
      <c r="K1136" t="s">
        <v>31</v>
      </c>
      <c r="L1136" t="s">
        <v>27</v>
      </c>
      <c r="M1136">
        <v>235.6</v>
      </c>
      <c r="N1136" t="s">
        <v>17</v>
      </c>
    </row>
    <row r="1137" spans="1:14" ht="14.25" customHeight="1" x14ac:dyDescent="0.3">
      <c r="A1137" t="s">
        <v>11694</v>
      </c>
      <c r="B1137" t="s">
        <v>13</v>
      </c>
      <c r="C1137" t="s">
        <v>33</v>
      </c>
      <c r="D1137">
        <v>3333.22</v>
      </c>
      <c r="E1137">
        <v>0.46</v>
      </c>
      <c r="F1137">
        <f t="shared" si="34"/>
        <v>1533.2811999999999</v>
      </c>
      <c r="G1137">
        <f t="shared" si="35"/>
        <v>1799.9387999999999</v>
      </c>
      <c r="H1137">
        <v>9</v>
      </c>
      <c r="I1137" s="17">
        <v>45193</v>
      </c>
      <c r="J1137" s="17">
        <v>45200</v>
      </c>
      <c r="K1137" t="s">
        <v>15</v>
      </c>
      <c r="L1137" t="s">
        <v>16</v>
      </c>
      <c r="M1137">
        <v>461.24</v>
      </c>
      <c r="N1137" t="s">
        <v>23</v>
      </c>
    </row>
    <row r="1138" spans="1:14" ht="14.25" customHeight="1" x14ac:dyDescent="0.3">
      <c r="A1138" t="s">
        <v>684</v>
      </c>
      <c r="B1138" t="s">
        <v>19</v>
      </c>
      <c r="C1138" t="s">
        <v>14</v>
      </c>
      <c r="D1138">
        <v>3336.72</v>
      </c>
      <c r="E1138">
        <v>0.43</v>
      </c>
      <c r="F1138">
        <f t="shared" si="34"/>
        <v>1434.7895999999998</v>
      </c>
      <c r="G1138">
        <f t="shared" si="35"/>
        <v>1901.9304</v>
      </c>
      <c r="H1138">
        <v>9</v>
      </c>
      <c r="I1138" s="17">
        <v>45315</v>
      </c>
      <c r="J1138" s="17">
        <v>45316</v>
      </c>
      <c r="K1138" t="s">
        <v>21</v>
      </c>
      <c r="L1138" t="s">
        <v>22</v>
      </c>
      <c r="M1138">
        <v>503.48</v>
      </c>
      <c r="N1138" t="s">
        <v>17</v>
      </c>
    </row>
    <row r="1139" spans="1:14" ht="14.25" customHeight="1" x14ac:dyDescent="0.3">
      <c r="A1139" t="s">
        <v>9827</v>
      </c>
      <c r="B1139" t="s">
        <v>19</v>
      </c>
      <c r="C1139" t="s">
        <v>20</v>
      </c>
      <c r="D1139">
        <v>3352.04</v>
      </c>
      <c r="E1139">
        <v>0.25</v>
      </c>
      <c r="F1139">
        <f t="shared" si="34"/>
        <v>838.01</v>
      </c>
      <c r="G1139">
        <f t="shared" si="35"/>
        <v>2514.0299999999997</v>
      </c>
      <c r="H1139">
        <v>9</v>
      </c>
      <c r="I1139" s="17">
        <v>44939</v>
      </c>
      <c r="J1139" s="17">
        <v>44944</v>
      </c>
      <c r="K1139" t="s">
        <v>15</v>
      </c>
      <c r="L1139" t="s">
        <v>27</v>
      </c>
      <c r="M1139">
        <v>484.36</v>
      </c>
      <c r="N1139" t="s">
        <v>28</v>
      </c>
    </row>
    <row r="1140" spans="1:14" ht="14.25" customHeight="1" x14ac:dyDescent="0.3">
      <c r="A1140" t="s">
        <v>4876</v>
      </c>
      <c r="B1140" t="s">
        <v>41</v>
      </c>
      <c r="C1140" t="s">
        <v>20</v>
      </c>
      <c r="D1140">
        <v>3355.37</v>
      </c>
      <c r="E1140">
        <v>0.14000000000000001</v>
      </c>
      <c r="F1140">
        <f t="shared" si="34"/>
        <v>469.7518</v>
      </c>
      <c r="G1140">
        <f t="shared" si="35"/>
        <v>2885.6181999999999</v>
      </c>
      <c r="H1140">
        <v>9</v>
      </c>
      <c r="I1140" s="17">
        <v>45528</v>
      </c>
      <c r="J1140" s="17">
        <v>45532</v>
      </c>
      <c r="K1140" t="s">
        <v>31</v>
      </c>
      <c r="L1140" t="s">
        <v>16</v>
      </c>
      <c r="M1140">
        <v>436.12</v>
      </c>
      <c r="N1140" t="s">
        <v>48</v>
      </c>
    </row>
    <row r="1141" spans="1:14" ht="14.25" customHeight="1" x14ac:dyDescent="0.3">
      <c r="A1141" t="s">
        <v>14329</v>
      </c>
      <c r="B1141" t="s">
        <v>25</v>
      </c>
      <c r="C1141" t="s">
        <v>20</v>
      </c>
      <c r="D1141">
        <v>3362.44</v>
      </c>
      <c r="E1141">
        <v>0.49</v>
      </c>
      <c r="F1141">
        <f t="shared" si="34"/>
        <v>1647.5956000000001</v>
      </c>
      <c r="G1141">
        <f t="shared" si="35"/>
        <v>1714.8444</v>
      </c>
      <c r="H1141">
        <v>9</v>
      </c>
      <c r="I1141" s="17">
        <v>45036</v>
      </c>
      <c r="J1141" s="17">
        <v>45042</v>
      </c>
      <c r="K1141" t="s">
        <v>21</v>
      </c>
      <c r="L1141" t="s">
        <v>22</v>
      </c>
      <c r="M1141">
        <v>621.21</v>
      </c>
      <c r="N1141" t="s">
        <v>28</v>
      </c>
    </row>
    <row r="1142" spans="1:14" ht="14.25" customHeight="1" x14ac:dyDescent="0.3">
      <c r="A1142" t="s">
        <v>11766</v>
      </c>
      <c r="B1142" t="s">
        <v>25</v>
      </c>
      <c r="C1142" t="s">
        <v>26</v>
      </c>
      <c r="D1142">
        <v>3363.52</v>
      </c>
      <c r="E1142">
        <v>0.39</v>
      </c>
      <c r="F1142">
        <f t="shared" si="34"/>
        <v>1311.7728</v>
      </c>
      <c r="G1142">
        <f t="shared" si="35"/>
        <v>2051.7471999999998</v>
      </c>
      <c r="H1142">
        <v>9</v>
      </c>
      <c r="I1142" s="17">
        <v>45585</v>
      </c>
      <c r="J1142" s="17">
        <v>45591</v>
      </c>
      <c r="K1142" t="s">
        <v>21</v>
      </c>
      <c r="L1142" t="s">
        <v>22</v>
      </c>
      <c r="M1142">
        <v>633.54</v>
      </c>
      <c r="N1142" t="s">
        <v>23</v>
      </c>
    </row>
    <row r="1143" spans="1:14" ht="14.25" customHeight="1" x14ac:dyDescent="0.3">
      <c r="A1143" t="s">
        <v>10469</v>
      </c>
      <c r="B1143" t="s">
        <v>41</v>
      </c>
      <c r="C1143" t="s">
        <v>26</v>
      </c>
      <c r="D1143">
        <v>3364.39</v>
      </c>
      <c r="E1143">
        <v>0.36</v>
      </c>
      <c r="F1143">
        <f t="shared" si="34"/>
        <v>1211.1804</v>
      </c>
      <c r="G1143">
        <f t="shared" si="35"/>
        <v>2153.2096000000001</v>
      </c>
      <c r="H1143">
        <v>9</v>
      </c>
      <c r="I1143" s="17">
        <v>45447</v>
      </c>
      <c r="J1143" s="17">
        <v>45454</v>
      </c>
      <c r="K1143" t="s">
        <v>21</v>
      </c>
      <c r="L1143" t="s">
        <v>16</v>
      </c>
      <c r="M1143">
        <v>741.85</v>
      </c>
      <c r="N1143" t="s">
        <v>28</v>
      </c>
    </row>
    <row r="1144" spans="1:14" ht="14.25" customHeight="1" x14ac:dyDescent="0.3">
      <c r="A1144" t="s">
        <v>9224</v>
      </c>
      <c r="B1144" t="s">
        <v>19</v>
      </c>
      <c r="C1144" t="s">
        <v>26</v>
      </c>
      <c r="D1144">
        <v>3365.45</v>
      </c>
      <c r="E1144">
        <v>0.3</v>
      </c>
      <c r="F1144">
        <f t="shared" si="34"/>
        <v>1009.6349999999999</v>
      </c>
      <c r="G1144">
        <f t="shared" si="35"/>
        <v>2355.8150000000001</v>
      </c>
      <c r="H1144">
        <v>9</v>
      </c>
      <c r="I1144" s="17">
        <v>45158</v>
      </c>
      <c r="J1144" s="17">
        <v>45164</v>
      </c>
      <c r="K1144" t="s">
        <v>15</v>
      </c>
      <c r="L1144" t="s">
        <v>16</v>
      </c>
      <c r="M1144">
        <v>893.03</v>
      </c>
      <c r="N1144" t="s">
        <v>28</v>
      </c>
    </row>
    <row r="1145" spans="1:14" ht="14.25" customHeight="1" x14ac:dyDescent="0.3">
      <c r="A1145" t="s">
        <v>1952</v>
      </c>
      <c r="B1145" t="s">
        <v>25</v>
      </c>
      <c r="C1145" t="s">
        <v>33</v>
      </c>
      <c r="D1145">
        <v>3377.21</v>
      </c>
      <c r="E1145">
        <v>0.49</v>
      </c>
      <c r="F1145">
        <f t="shared" si="34"/>
        <v>1654.8328999999999</v>
      </c>
      <c r="G1145">
        <f t="shared" si="35"/>
        <v>1722.3771000000002</v>
      </c>
      <c r="H1145">
        <v>9</v>
      </c>
      <c r="I1145" s="17">
        <v>45033</v>
      </c>
      <c r="J1145" s="17">
        <v>45038</v>
      </c>
      <c r="K1145" t="s">
        <v>31</v>
      </c>
      <c r="L1145" t="s">
        <v>22</v>
      </c>
      <c r="M1145">
        <v>177.71</v>
      </c>
      <c r="N1145" t="s">
        <v>34</v>
      </c>
    </row>
    <row r="1146" spans="1:14" ht="14.25" customHeight="1" x14ac:dyDescent="0.3">
      <c r="A1146" t="s">
        <v>242</v>
      </c>
      <c r="B1146" t="s">
        <v>25</v>
      </c>
      <c r="C1146" t="s">
        <v>33</v>
      </c>
      <c r="D1146">
        <v>3382.18</v>
      </c>
      <c r="E1146">
        <v>0.27</v>
      </c>
      <c r="F1146">
        <f t="shared" si="34"/>
        <v>913.18860000000006</v>
      </c>
      <c r="G1146">
        <f t="shared" si="35"/>
        <v>2468.9913999999999</v>
      </c>
      <c r="H1146">
        <v>9</v>
      </c>
      <c r="I1146" s="17">
        <v>45191</v>
      </c>
      <c r="J1146" s="17">
        <v>45196</v>
      </c>
      <c r="K1146" t="s">
        <v>21</v>
      </c>
      <c r="L1146" t="s">
        <v>22</v>
      </c>
      <c r="M1146">
        <v>970.91</v>
      </c>
      <c r="N1146" t="s">
        <v>23</v>
      </c>
    </row>
    <row r="1147" spans="1:14" ht="14.25" customHeight="1" x14ac:dyDescent="0.3">
      <c r="A1147" t="s">
        <v>10558</v>
      </c>
      <c r="B1147" t="s">
        <v>19</v>
      </c>
      <c r="C1147" t="s">
        <v>20</v>
      </c>
      <c r="D1147">
        <v>3384.99</v>
      </c>
      <c r="E1147">
        <v>0.01</v>
      </c>
      <c r="F1147">
        <f t="shared" si="34"/>
        <v>33.849899999999998</v>
      </c>
      <c r="G1147">
        <f t="shared" si="35"/>
        <v>3351.1400999999996</v>
      </c>
      <c r="H1147">
        <v>9</v>
      </c>
      <c r="I1147" s="17">
        <v>45176</v>
      </c>
      <c r="J1147" s="17">
        <v>45178</v>
      </c>
      <c r="K1147" t="s">
        <v>15</v>
      </c>
      <c r="L1147" t="s">
        <v>16</v>
      </c>
      <c r="M1147">
        <v>193.8</v>
      </c>
      <c r="N1147" t="s">
        <v>28</v>
      </c>
    </row>
    <row r="1148" spans="1:14" ht="14.25" customHeight="1" x14ac:dyDescent="0.3">
      <c r="A1148" t="s">
        <v>14049</v>
      </c>
      <c r="B1148" t="s">
        <v>19</v>
      </c>
      <c r="C1148" t="s">
        <v>20</v>
      </c>
      <c r="D1148">
        <v>3385.27</v>
      </c>
      <c r="E1148">
        <v>0.08</v>
      </c>
      <c r="F1148">
        <f t="shared" si="34"/>
        <v>270.82159999999999</v>
      </c>
      <c r="G1148">
        <f t="shared" si="35"/>
        <v>3114.4484000000002</v>
      </c>
      <c r="H1148">
        <v>9</v>
      </c>
      <c r="I1148" s="17">
        <v>45171</v>
      </c>
      <c r="J1148" s="17">
        <v>45176</v>
      </c>
      <c r="K1148" t="s">
        <v>31</v>
      </c>
      <c r="L1148" t="s">
        <v>16</v>
      </c>
      <c r="M1148">
        <v>776.36</v>
      </c>
      <c r="N1148" t="s">
        <v>34</v>
      </c>
    </row>
    <row r="1149" spans="1:14" ht="14.25" customHeight="1" x14ac:dyDescent="0.3">
      <c r="A1149" t="s">
        <v>973</v>
      </c>
      <c r="B1149" t="s">
        <v>19</v>
      </c>
      <c r="C1149" t="s">
        <v>33</v>
      </c>
      <c r="D1149">
        <v>3393.46</v>
      </c>
      <c r="E1149">
        <v>0.26</v>
      </c>
      <c r="F1149">
        <f t="shared" si="34"/>
        <v>882.29960000000005</v>
      </c>
      <c r="G1149">
        <f t="shared" si="35"/>
        <v>2511.1603999999998</v>
      </c>
      <c r="H1149">
        <v>9</v>
      </c>
      <c r="I1149" s="17">
        <v>45333</v>
      </c>
      <c r="J1149" s="17">
        <v>45335</v>
      </c>
      <c r="K1149" t="s">
        <v>21</v>
      </c>
      <c r="L1149" t="s">
        <v>27</v>
      </c>
      <c r="M1149">
        <v>684.44</v>
      </c>
      <c r="N1149" t="s">
        <v>48</v>
      </c>
    </row>
    <row r="1150" spans="1:14" ht="14.25" customHeight="1" x14ac:dyDescent="0.3">
      <c r="A1150" t="s">
        <v>8909</v>
      </c>
      <c r="B1150" t="s">
        <v>13</v>
      </c>
      <c r="C1150" t="s">
        <v>14</v>
      </c>
      <c r="D1150">
        <v>3396.48</v>
      </c>
      <c r="E1150">
        <v>0.01</v>
      </c>
      <c r="F1150">
        <f t="shared" si="34"/>
        <v>33.964800000000004</v>
      </c>
      <c r="G1150">
        <f t="shared" si="35"/>
        <v>3362.5151999999998</v>
      </c>
      <c r="H1150">
        <v>9</v>
      </c>
      <c r="I1150" s="17">
        <v>45335</v>
      </c>
      <c r="J1150" s="17">
        <v>45340</v>
      </c>
      <c r="K1150" t="s">
        <v>31</v>
      </c>
      <c r="L1150" t="s">
        <v>27</v>
      </c>
      <c r="M1150">
        <v>479.75</v>
      </c>
      <c r="N1150" t="s">
        <v>23</v>
      </c>
    </row>
    <row r="1151" spans="1:14" ht="14.25" customHeight="1" x14ac:dyDescent="0.3">
      <c r="A1151" t="s">
        <v>9353</v>
      </c>
      <c r="B1151" t="s">
        <v>25</v>
      </c>
      <c r="C1151" t="s">
        <v>33</v>
      </c>
      <c r="D1151">
        <v>3396.68</v>
      </c>
      <c r="E1151">
        <v>0.42</v>
      </c>
      <c r="F1151">
        <f t="shared" si="34"/>
        <v>1426.6055999999999</v>
      </c>
      <c r="G1151">
        <f t="shared" si="35"/>
        <v>1970.0744</v>
      </c>
      <c r="H1151">
        <v>9</v>
      </c>
      <c r="I1151" s="17">
        <v>45578</v>
      </c>
      <c r="J1151" s="17">
        <v>45584</v>
      </c>
      <c r="K1151" t="s">
        <v>15</v>
      </c>
      <c r="L1151" t="s">
        <v>16</v>
      </c>
      <c r="M1151">
        <v>211.28</v>
      </c>
      <c r="N1151" t="s">
        <v>28</v>
      </c>
    </row>
    <row r="1152" spans="1:14" ht="14.25" customHeight="1" x14ac:dyDescent="0.3">
      <c r="A1152" t="s">
        <v>3168</v>
      </c>
      <c r="B1152" t="s">
        <v>13</v>
      </c>
      <c r="C1152" t="s">
        <v>36</v>
      </c>
      <c r="D1152">
        <v>3397.55</v>
      </c>
      <c r="E1152">
        <v>0.37</v>
      </c>
      <c r="F1152">
        <f t="shared" si="34"/>
        <v>1257.0934999999999</v>
      </c>
      <c r="G1152">
        <f t="shared" si="35"/>
        <v>2140.4565000000002</v>
      </c>
      <c r="H1152">
        <v>9</v>
      </c>
      <c r="I1152" s="17">
        <v>45202</v>
      </c>
      <c r="J1152" s="17">
        <v>45209</v>
      </c>
      <c r="K1152" t="s">
        <v>15</v>
      </c>
      <c r="L1152" t="s">
        <v>27</v>
      </c>
      <c r="M1152">
        <v>754.93</v>
      </c>
      <c r="N1152" t="s">
        <v>28</v>
      </c>
    </row>
    <row r="1153" spans="1:14" ht="14.25" customHeight="1" x14ac:dyDescent="0.3">
      <c r="A1153" t="s">
        <v>3855</v>
      </c>
      <c r="B1153" t="s">
        <v>19</v>
      </c>
      <c r="C1153" t="s">
        <v>20</v>
      </c>
      <c r="D1153">
        <v>3398.29</v>
      </c>
      <c r="E1153">
        <v>0.5</v>
      </c>
      <c r="F1153">
        <f t="shared" si="34"/>
        <v>1699.145</v>
      </c>
      <c r="G1153">
        <f t="shared" si="35"/>
        <v>1699.145</v>
      </c>
      <c r="H1153">
        <v>9</v>
      </c>
      <c r="I1153" s="17">
        <v>45468</v>
      </c>
      <c r="J1153" s="17">
        <v>45474</v>
      </c>
      <c r="K1153" t="s">
        <v>15</v>
      </c>
      <c r="L1153" t="s">
        <v>16</v>
      </c>
      <c r="M1153">
        <v>387.1</v>
      </c>
      <c r="N1153" t="s">
        <v>34</v>
      </c>
    </row>
    <row r="1154" spans="1:14" ht="14.25" customHeight="1" x14ac:dyDescent="0.3">
      <c r="A1154" t="s">
        <v>798</v>
      </c>
      <c r="B1154" t="s">
        <v>13</v>
      </c>
      <c r="C1154" t="s">
        <v>36</v>
      </c>
      <c r="D1154">
        <v>3398.71</v>
      </c>
      <c r="E1154">
        <v>0.01</v>
      </c>
      <c r="F1154">
        <f t="shared" ref="F1154:F1217" si="36">D1154*E1154</f>
        <v>33.987099999999998</v>
      </c>
      <c r="G1154">
        <f t="shared" ref="G1154:G1217" si="37">D1154-F1154</f>
        <v>3364.7229000000002</v>
      </c>
      <c r="H1154">
        <v>9</v>
      </c>
      <c r="I1154" s="17">
        <v>45192</v>
      </c>
      <c r="J1154" s="17">
        <v>45197</v>
      </c>
      <c r="K1154" t="s">
        <v>21</v>
      </c>
      <c r="L1154" t="s">
        <v>16</v>
      </c>
      <c r="M1154">
        <v>571.99</v>
      </c>
      <c r="N1154" t="s">
        <v>28</v>
      </c>
    </row>
    <row r="1155" spans="1:14" ht="14.25" customHeight="1" x14ac:dyDescent="0.3">
      <c r="A1155" t="s">
        <v>13805</v>
      </c>
      <c r="B1155" t="s">
        <v>41</v>
      </c>
      <c r="C1155" t="s">
        <v>36</v>
      </c>
      <c r="D1155">
        <v>3399.07</v>
      </c>
      <c r="E1155">
        <v>7.0000000000000007E-2</v>
      </c>
      <c r="F1155">
        <f t="shared" si="36"/>
        <v>237.93490000000003</v>
      </c>
      <c r="G1155">
        <f t="shared" si="37"/>
        <v>3161.1351</v>
      </c>
      <c r="H1155">
        <v>9</v>
      </c>
      <c r="I1155" s="17">
        <v>45534</v>
      </c>
      <c r="J1155" s="17">
        <v>45538</v>
      </c>
      <c r="K1155" t="s">
        <v>31</v>
      </c>
      <c r="L1155" t="s">
        <v>16</v>
      </c>
      <c r="M1155">
        <v>753.8</v>
      </c>
      <c r="N1155" t="s">
        <v>34</v>
      </c>
    </row>
    <row r="1156" spans="1:14" ht="14.25" customHeight="1" x14ac:dyDescent="0.3">
      <c r="A1156" t="s">
        <v>8904</v>
      </c>
      <c r="B1156" t="s">
        <v>13</v>
      </c>
      <c r="C1156" t="s">
        <v>33</v>
      </c>
      <c r="D1156">
        <v>3401.28</v>
      </c>
      <c r="E1156">
        <v>0.15</v>
      </c>
      <c r="F1156">
        <f t="shared" si="36"/>
        <v>510.19200000000001</v>
      </c>
      <c r="G1156">
        <f t="shared" si="37"/>
        <v>2891.0880000000002</v>
      </c>
      <c r="H1156">
        <v>9</v>
      </c>
      <c r="I1156" s="17">
        <v>45296</v>
      </c>
      <c r="J1156" s="17">
        <v>45303</v>
      </c>
      <c r="K1156" t="s">
        <v>21</v>
      </c>
      <c r="L1156" t="s">
        <v>16</v>
      </c>
      <c r="M1156">
        <v>255.2</v>
      </c>
      <c r="N1156" t="s">
        <v>48</v>
      </c>
    </row>
    <row r="1157" spans="1:14" ht="14.25" customHeight="1" x14ac:dyDescent="0.3">
      <c r="A1157" t="s">
        <v>13584</v>
      </c>
      <c r="B1157" t="s">
        <v>41</v>
      </c>
      <c r="C1157" t="s">
        <v>20</v>
      </c>
      <c r="D1157">
        <v>3403.13</v>
      </c>
      <c r="E1157">
        <v>0.13</v>
      </c>
      <c r="F1157">
        <f t="shared" si="36"/>
        <v>442.40690000000001</v>
      </c>
      <c r="G1157">
        <f t="shared" si="37"/>
        <v>2960.7231000000002</v>
      </c>
      <c r="H1157">
        <v>9</v>
      </c>
      <c r="I1157" s="17">
        <v>45481</v>
      </c>
      <c r="J1157" s="17">
        <v>45488</v>
      </c>
      <c r="K1157" t="s">
        <v>31</v>
      </c>
      <c r="L1157" t="s">
        <v>27</v>
      </c>
      <c r="M1157">
        <v>879.31</v>
      </c>
      <c r="N1157" t="s">
        <v>23</v>
      </c>
    </row>
    <row r="1158" spans="1:14" ht="14.25" customHeight="1" x14ac:dyDescent="0.3">
      <c r="A1158" t="s">
        <v>4857</v>
      </c>
      <c r="B1158" t="s">
        <v>25</v>
      </c>
      <c r="C1158" t="s">
        <v>36</v>
      </c>
      <c r="D1158">
        <v>3404.26</v>
      </c>
      <c r="E1158">
        <v>0.19</v>
      </c>
      <c r="F1158">
        <f t="shared" si="36"/>
        <v>646.8094000000001</v>
      </c>
      <c r="G1158">
        <f t="shared" si="37"/>
        <v>2757.4506000000001</v>
      </c>
      <c r="H1158">
        <v>9</v>
      </c>
      <c r="I1158" s="17">
        <v>45600</v>
      </c>
      <c r="J1158" s="17">
        <v>45605</v>
      </c>
      <c r="K1158" t="s">
        <v>21</v>
      </c>
      <c r="L1158" t="s">
        <v>16</v>
      </c>
      <c r="M1158">
        <v>931.92</v>
      </c>
      <c r="N1158" t="s">
        <v>39</v>
      </c>
    </row>
    <row r="1159" spans="1:14" ht="14.25" customHeight="1" x14ac:dyDescent="0.3">
      <c r="A1159" t="s">
        <v>603</v>
      </c>
      <c r="B1159" t="s">
        <v>41</v>
      </c>
      <c r="C1159" t="s">
        <v>36</v>
      </c>
      <c r="D1159">
        <v>3404.54</v>
      </c>
      <c r="E1159">
        <v>0.26</v>
      </c>
      <c r="F1159">
        <f t="shared" si="36"/>
        <v>885.18040000000008</v>
      </c>
      <c r="G1159">
        <f t="shared" si="37"/>
        <v>2519.3595999999998</v>
      </c>
      <c r="H1159">
        <v>9</v>
      </c>
      <c r="I1159" s="17">
        <v>45132</v>
      </c>
      <c r="J1159" s="17">
        <v>45133</v>
      </c>
      <c r="K1159" t="s">
        <v>15</v>
      </c>
      <c r="L1159" t="s">
        <v>27</v>
      </c>
      <c r="M1159">
        <v>720</v>
      </c>
      <c r="N1159" t="s">
        <v>48</v>
      </c>
    </row>
    <row r="1160" spans="1:14" ht="14.25" customHeight="1" x14ac:dyDescent="0.3">
      <c r="A1160" t="s">
        <v>8185</v>
      </c>
      <c r="B1160" t="s">
        <v>41</v>
      </c>
      <c r="C1160" t="s">
        <v>20</v>
      </c>
      <c r="D1160">
        <v>3405.04</v>
      </c>
      <c r="E1160">
        <v>0.36</v>
      </c>
      <c r="F1160">
        <f t="shared" si="36"/>
        <v>1225.8144</v>
      </c>
      <c r="G1160">
        <f t="shared" si="37"/>
        <v>2179.2255999999998</v>
      </c>
      <c r="H1160">
        <v>9</v>
      </c>
      <c r="I1160" s="17">
        <v>44954</v>
      </c>
      <c r="J1160" s="17">
        <v>44961</v>
      </c>
      <c r="K1160" t="s">
        <v>21</v>
      </c>
      <c r="L1160" t="s">
        <v>27</v>
      </c>
      <c r="M1160">
        <v>271.55</v>
      </c>
      <c r="N1160" t="s">
        <v>48</v>
      </c>
    </row>
    <row r="1161" spans="1:14" ht="14.25" customHeight="1" x14ac:dyDescent="0.3">
      <c r="A1161" t="s">
        <v>8933</v>
      </c>
      <c r="B1161" t="s">
        <v>19</v>
      </c>
      <c r="C1161" t="s">
        <v>14</v>
      </c>
      <c r="D1161">
        <v>3409</v>
      </c>
      <c r="E1161">
        <v>0.17</v>
      </c>
      <c r="F1161">
        <f t="shared" si="36"/>
        <v>579.53000000000009</v>
      </c>
      <c r="G1161">
        <f t="shared" si="37"/>
        <v>2829.47</v>
      </c>
      <c r="H1161">
        <v>9</v>
      </c>
      <c r="I1161" s="17">
        <v>44997</v>
      </c>
      <c r="J1161" s="17">
        <v>45001</v>
      </c>
      <c r="K1161" t="s">
        <v>21</v>
      </c>
      <c r="L1161" t="s">
        <v>16</v>
      </c>
      <c r="M1161">
        <v>522.21</v>
      </c>
      <c r="N1161" t="s">
        <v>23</v>
      </c>
    </row>
    <row r="1162" spans="1:14" ht="14.25" customHeight="1" x14ac:dyDescent="0.3">
      <c r="A1162" t="s">
        <v>7382</v>
      </c>
      <c r="B1162" t="s">
        <v>19</v>
      </c>
      <c r="C1162" t="s">
        <v>20</v>
      </c>
      <c r="D1162">
        <v>3411.85</v>
      </c>
      <c r="E1162">
        <v>0.45</v>
      </c>
      <c r="F1162">
        <f t="shared" si="36"/>
        <v>1535.3325</v>
      </c>
      <c r="G1162">
        <f t="shared" si="37"/>
        <v>1876.5174999999999</v>
      </c>
      <c r="H1162">
        <v>9</v>
      </c>
      <c r="I1162" s="17">
        <v>45549</v>
      </c>
      <c r="J1162" s="17">
        <v>45554</v>
      </c>
      <c r="K1162" t="s">
        <v>15</v>
      </c>
      <c r="L1162" t="s">
        <v>16</v>
      </c>
      <c r="M1162">
        <v>186.08</v>
      </c>
      <c r="N1162" t="s">
        <v>34</v>
      </c>
    </row>
    <row r="1163" spans="1:14" ht="14.25" customHeight="1" x14ac:dyDescent="0.3">
      <c r="A1163" t="s">
        <v>13638</v>
      </c>
      <c r="B1163" t="s">
        <v>19</v>
      </c>
      <c r="C1163" t="s">
        <v>33</v>
      </c>
      <c r="D1163">
        <v>3414.31</v>
      </c>
      <c r="E1163">
        <v>0.14000000000000001</v>
      </c>
      <c r="F1163">
        <f t="shared" si="36"/>
        <v>478.00340000000006</v>
      </c>
      <c r="G1163">
        <f t="shared" si="37"/>
        <v>2936.3065999999999</v>
      </c>
      <c r="H1163">
        <v>9</v>
      </c>
      <c r="I1163" s="17">
        <v>45092</v>
      </c>
      <c r="J1163" s="17">
        <v>45093</v>
      </c>
      <c r="K1163" t="s">
        <v>31</v>
      </c>
      <c r="L1163" t="s">
        <v>27</v>
      </c>
      <c r="M1163">
        <v>176.42</v>
      </c>
      <c r="N1163" t="s">
        <v>34</v>
      </c>
    </row>
    <row r="1164" spans="1:14" ht="14.25" customHeight="1" x14ac:dyDescent="0.3">
      <c r="A1164" t="s">
        <v>14177</v>
      </c>
      <c r="B1164" t="s">
        <v>19</v>
      </c>
      <c r="C1164" t="s">
        <v>36</v>
      </c>
      <c r="D1164">
        <v>3415.95</v>
      </c>
      <c r="E1164">
        <v>0.31</v>
      </c>
      <c r="F1164">
        <f t="shared" si="36"/>
        <v>1058.9444999999998</v>
      </c>
      <c r="G1164">
        <f t="shared" si="37"/>
        <v>2357.0055000000002</v>
      </c>
      <c r="H1164">
        <v>9</v>
      </c>
      <c r="I1164" s="17">
        <v>45214</v>
      </c>
      <c r="J1164" s="17">
        <v>45221</v>
      </c>
      <c r="K1164" t="s">
        <v>15</v>
      </c>
      <c r="L1164" t="s">
        <v>22</v>
      </c>
      <c r="M1164">
        <v>777.78</v>
      </c>
      <c r="N1164" t="s">
        <v>34</v>
      </c>
    </row>
    <row r="1165" spans="1:14" ht="14.25" customHeight="1" x14ac:dyDescent="0.3">
      <c r="A1165" t="s">
        <v>11312</v>
      </c>
      <c r="B1165" t="s">
        <v>19</v>
      </c>
      <c r="C1165" t="s">
        <v>20</v>
      </c>
      <c r="D1165">
        <v>3418.69</v>
      </c>
      <c r="E1165">
        <v>0.3</v>
      </c>
      <c r="F1165">
        <f t="shared" si="36"/>
        <v>1025.607</v>
      </c>
      <c r="G1165">
        <f t="shared" si="37"/>
        <v>2393.0830000000001</v>
      </c>
      <c r="H1165">
        <v>9</v>
      </c>
      <c r="I1165" s="17">
        <v>45239</v>
      </c>
      <c r="J1165" s="17">
        <v>45245</v>
      </c>
      <c r="K1165" t="s">
        <v>31</v>
      </c>
      <c r="L1165" t="s">
        <v>22</v>
      </c>
      <c r="M1165">
        <v>299.98</v>
      </c>
      <c r="N1165" t="s">
        <v>23</v>
      </c>
    </row>
    <row r="1166" spans="1:14" ht="14.25" customHeight="1" x14ac:dyDescent="0.3">
      <c r="A1166" t="s">
        <v>104</v>
      </c>
      <c r="B1166" t="s">
        <v>41</v>
      </c>
      <c r="C1166" t="s">
        <v>14</v>
      </c>
      <c r="D1166">
        <v>3423.43</v>
      </c>
      <c r="E1166">
        <v>0.47</v>
      </c>
      <c r="F1166">
        <f t="shared" si="36"/>
        <v>1609.0120999999999</v>
      </c>
      <c r="G1166">
        <f t="shared" si="37"/>
        <v>1814.4178999999999</v>
      </c>
      <c r="H1166">
        <v>9</v>
      </c>
      <c r="I1166" s="17">
        <v>45620</v>
      </c>
      <c r="J1166" s="17">
        <v>45622</v>
      </c>
      <c r="K1166" t="s">
        <v>31</v>
      </c>
      <c r="L1166" t="s">
        <v>22</v>
      </c>
      <c r="M1166">
        <v>698.02</v>
      </c>
      <c r="N1166" t="s">
        <v>28</v>
      </c>
    </row>
    <row r="1167" spans="1:14" ht="14.25" customHeight="1" x14ac:dyDescent="0.3">
      <c r="A1167" t="s">
        <v>9776</v>
      </c>
      <c r="B1167" t="s">
        <v>25</v>
      </c>
      <c r="C1167" t="s">
        <v>14</v>
      </c>
      <c r="D1167">
        <v>3423.46</v>
      </c>
      <c r="E1167">
        <v>0.31</v>
      </c>
      <c r="F1167">
        <f t="shared" si="36"/>
        <v>1061.2726</v>
      </c>
      <c r="G1167">
        <f t="shared" si="37"/>
        <v>2362.1873999999998</v>
      </c>
      <c r="H1167">
        <v>9</v>
      </c>
      <c r="I1167" s="17">
        <v>45377</v>
      </c>
      <c r="J1167" s="17">
        <v>45379</v>
      </c>
      <c r="K1167" t="s">
        <v>21</v>
      </c>
      <c r="L1167" t="s">
        <v>16</v>
      </c>
      <c r="M1167">
        <v>232.79</v>
      </c>
      <c r="N1167" t="s">
        <v>28</v>
      </c>
    </row>
    <row r="1168" spans="1:14" ht="14.25" customHeight="1" x14ac:dyDescent="0.3">
      <c r="A1168" t="s">
        <v>11681</v>
      </c>
      <c r="B1168" t="s">
        <v>13</v>
      </c>
      <c r="C1168" t="s">
        <v>26</v>
      </c>
      <c r="D1168">
        <v>3423.86</v>
      </c>
      <c r="E1168">
        <v>0.27</v>
      </c>
      <c r="F1168">
        <f t="shared" si="36"/>
        <v>924.44220000000007</v>
      </c>
      <c r="G1168">
        <f t="shared" si="37"/>
        <v>2499.4178000000002</v>
      </c>
      <c r="H1168">
        <v>9</v>
      </c>
      <c r="I1168" s="17">
        <v>44940</v>
      </c>
      <c r="J1168" s="17">
        <v>44942</v>
      </c>
      <c r="K1168" t="s">
        <v>15</v>
      </c>
      <c r="L1168" t="s">
        <v>22</v>
      </c>
      <c r="M1168">
        <v>684.6</v>
      </c>
      <c r="N1168" t="s">
        <v>34</v>
      </c>
    </row>
    <row r="1169" spans="1:14" ht="14.25" customHeight="1" x14ac:dyDescent="0.3">
      <c r="A1169" t="s">
        <v>10048</v>
      </c>
      <c r="B1169" t="s">
        <v>25</v>
      </c>
      <c r="C1169" t="s">
        <v>26</v>
      </c>
      <c r="D1169">
        <v>3424.35</v>
      </c>
      <c r="E1169">
        <v>0.44</v>
      </c>
      <c r="F1169">
        <f t="shared" si="36"/>
        <v>1506.7139999999999</v>
      </c>
      <c r="G1169">
        <f t="shared" si="37"/>
        <v>1917.636</v>
      </c>
      <c r="H1169">
        <v>9</v>
      </c>
      <c r="I1169" s="17">
        <v>45399</v>
      </c>
      <c r="J1169" s="17">
        <v>45400</v>
      </c>
      <c r="K1169" t="s">
        <v>21</v>
      </c>
      <c r="L1169" t="s">
        <v>16</v>
      </c>
      <c r="M1169">
        <v>711.34</v>
      </c>
      <c r="N1169" t="s">
        <v>17</v>
      </c>
    </row>
    <row r="1170" spans="1:14" ht="14.25" customHeight="1" x14ac:dyDescent="0.3">
      <c r="A1170" t="s">
        <v>6899</v>
      </c>
      <c r="B1170" t="s">
        <v>13</v>
      </c>
      <c r="C1170" t="s">
        <v>20</v>
      </c>
      <c r="D1170">
        <v>3425.65</v>
      </c>
      <c r="E1170">
        <v>0.43</v>
      </c>
      <c r="F1170">
        <f t="shared" si="36"/>
        <v>1473.0295000000001</v>
      </c>
      <c r="G1170">
        <f t="shared" si="37"/>
        <v>1952.6205</v>
      </c>
      <c r="H1170">
        <v>9</v>
      </c>
      <c r="I1170" s="17">
        <v>45181</v>
      </c>
      <c r="J1170" s="17">
        <v>45183</v>
      </c>
      <c r="K1170" t="s">
        <v>31</v>
      </c>
      <c r="L1170" t="s">
        <v>16</v>
      </c>
      <c r="M1170">
        <v>524.16</v>
      </c>
      <c r="N1170" t="s">
        <v>39</v>
      </c>
    </row>
    <row r="1171" spans="1:14" ht="14.25" customHeight="1" x14ac:dyDescent="0.3">
      <c r="A1171" t="s">
        <v>2586</v>
      </c>
      <c r="B1171" t="s">
        <v>19</v>
      </c>
      <c r="C1171" t="s">
        <v>14</v>
      </c>
      <c r="D1171">
        <v>3428.66</v>
      </c>
      <c r="E1171">
        <v>0.34</v>
      </c>
      <c r="F1171">
        <f t="shared" si="36"/>
        <v>1165.7444</v>
      </c>
      <c r="G1171">
        <f t="shared" si="37"/>
        <v>2262.9155999999998</v>
      </c>
      <c r="H1171">
        <v>9</v>
      </c>
      <c r="I1171" s="17">
        <v>45121</v>
      </c>
      <c r="J1171" s="17">
        <v>45125</v>
      </c>
      <c r="K1171" t="s">
        <v>21</v>
      </c>
      <c r="L1171" t="s">
        <v>16</v>
      </c>
      <c r="M1171">
        <v>336.64</v>
      </c>
      <c r="N1171" t="s">
        <v>39</v>
      </c>
    </row>
    <row r="1172" spans="1:14" ht="14.25" customHeight="1" x14ac:dyDescent="0.3">
      <c r="A1172" t="s">
        <v>14116</v>
      </c>
      <c r="B1172" t="s">
        <v>13</v>
      </c>
      <c r="C1172" t="s">
        <v>20</v>
      </c>
      <c r="D1172">
        <v>3431.51</v>
      </c>
      <c r="E1172">
        <v>0.04</v>
      </c>
      <c r="F1172">
        <f t="shared" si="36"/>
        <v>137.2604</v>
      </c>
      <c r="G1172">
        <f t="shared" si="37"/>
        <v>3294.2496000000001</v>
      </c>
      <c r="H1172">
        <v>9</v>
      </c>
      <c r="I1172" s="17">
        <v>45368</v>
      </c>
      <c r="J1172" s="17">
        <v>45373</v>
      </c>
      <c r="K1172" t="s">
        <v>31</v>
      </c>
      <c r="L1172" t="s">
        <v>22</v>
      </c>
      <c r="M1172">
        <v>905.56</v>
      </c>
      <c r="N1172" t="s">
        <v>28</v>
      </c>
    </row>
    <row r="1173" spans="1:14" ht="14.25" customHeight="1" x14ac:dyDescent="0.3">
      <c r="A1173" t="s">
        <v>13740</v>
      </c>
      <c r="B1173" t="s">
        <v>13</v>
      </c>
      <c r="C1173" t="s">
        <v>33</v>
      </c>
      <c r="D1173">
        <v>3433.81</v>
      </c>
      <c r="E1173">
        <v>0.13</v>
      </c>
      <c r="F1173">
        <f t="shared" si="36"/>
        <v>446.39530000000002</v>
      </c>
      <c r="G1173">
        <f t="shared" si="37"/>
        <v>2987.4146999999998</v>
      </c>
      <c r="H1173">
        <v>9</v>
      </c>
      <c r="I1173" s="17">
        <v>45258</v>
      </c>
      <c r="J1173" s="17">
        <v>45265</v>
      </c>
      <c r="K1173" t="s">
        <v>21</v>
      </c>
      <c r="L1173" t="s">
        <v>16</v>
      </c>
      <c r="M1173">
        <v>952.37</v>
      </c>
      <c r="N1173" t="s">
        <v>17</v>
      </c>
    </row>
    <row r="1174" spans="1:14" ht="14.25" customHeight="1" x14ac:dyDescent="0.3">
      <c r="A1174" t="s">
        <v>9978</v>
      </c>
      <c r="B1174" t="s">
        <v>25</v>
      </c>
      <c r="C1174" t="s">
        <v>14</v>
      </c>
      <c r="D1174">
        <v>3434.15</v>
      </c>
      <c r="E1174">
        <v>0.31</v>
      </c>
      <c r="F1174">
        <f t="shared" si="36"/>
        <v>1064.5865000000001</v>
      </c>
      <c r="G1174">
        <f t="shared" si="37"/>
        <v>2369.5635000000002</v>
      </c>
      <c r="H1174">
        <v>9</v>
      </c>
      <c r="I1174" s="17">
        <v>45286</v>
      </c>
      <c r="J1174" s="17">
        <v>45289</v>
      </c>
      <c r="K1174" t="s">
        <v>21</v>
      </c>
      <c r="L1174" t="s">
        <v>22</v>
      </c>
      <c r="M1174">
        <v>203.29</v>
      </c>
      <c r="N1174" t="s">
        <v>48</v>
      </c>
    </row>
    <row r="1175" spans="1:14" ht="14.25" customHeight="1" x14ac:dyDescent="0.3">
      <c r="A1175" t="s">
        <v>2375</v>
      </c>
      <c r="B1175" t="s">
        <v>25</v>
      </c>
      <c r="C1175" t="s">
        <v>20</v>
      </c>
      <c r="D1175">
        <v>3436.35</v>
      </c>
      <c r="E1175">
        <v>0.23</v>
      </c>
      <c r="F1175">
        <f t="shared" si="36"/>
        <v>790.3605</v>
      </c>
      <c r="G1175">
        <f t="shared" si="37"/>
        <v>2645.9894999999997</v>
      </c>
      <c r="H1175">
        <v>9</v>
      </c>
      <c r="I1175" s="17">
        <v>45475</v>
      </c>
      <c r="J1175" s="17">
        <v>45476</v>
      </c>
      <c r="K1175" t="s">
        <v>21</v>
      </c>
      <c r="L1175" t="s">
        <v>16</v>
      </c>
      <c r="M1175">
        <v>653.28</v>
      </c>
      <c r="N1175" t="s">
        <v>28</v>
      </c>
    </row>
    <row r="1176" spans="1:14" ht="14.25" customHeight="1" x14ac:dyDescent="0.3">
      <c r="A1176" t="s">
        <v>5423</v>
      </c>
      <c r="B1176" t="s">
        <v>19</v>
      </c>
      <c r="C1176" t="s">
        <v>20</v>
      </c>
      <c r="D1176">
        <v>3437.08</v>
      </c>
      <c r="E1176">
        <v>0.08</v>
      </c>
      <c r="F1176">
        <f t="shared" si="36"/>
        <v>274.96640000000002</v>
      </c>
      <c r="G1176">
        <f t="shared" si="37"/>
        <v>3162.1135999999997</v>
      </c>
      <c r="H1176">
        <v>9</v>
      </c>
      <c r="I1176" s="17">
        <v>45115</v>
      </c>
      <c r="J1176" s="17">
        <v>45116</v>
      </c>
      <c r="K1176" t="s">
        <v>31</v>
      </c>
      <c r="L1176" t="s">
        <v>22</v>
      </c>
      <c r="M1176">
        <v>915.64</v>
      </c>
      <c r="N1176" t="s">
        <v>48</v>
      </c>
    </row>
    <row r="1177" spans="1:14" ht="14.25" customHeight="1" x14ac:dyDescent="0.3">
      <c r="A1177" t="s">
        <v>5486</v>
      </c>
      <c r="B1177" t="s">
        <v>25</v>
      </c>
      <c r="C1177" t="s">
        <v>14</v>
      </c>
      <c r="D1177">
        <v>3439.23</v>
      </c>
      <c r="E1177">
        <v>0.4</v>
      </c>
      <c r="F1177">
        <f t="shared" si="36"/>
        <v>1375.692</v>
      </c>
      <c r="G1177">
        <f t="shared" si="37"/>
        <v>2063.538</v>
      </c>
      <c r="H1177">
        <v>9</v>
      </c>
      <c r="I1177" s="17">
        <v>45635</v>
      </c>
      <c r="J1177" s="17">
        <v>45640</v>
      </c>
      <c r="K1177" t="s">
        <v>21</v>
      </c>
      <c r="L1177" t="s">
        <v>16</v>
      </c>
      <c r="M1177">
        <v>282.94</v>
      </c>
      <c r="N1177" t="s">
        <v>23</v>
      </c>
    </row>
    <row r="1178" spans="1:14" ht="14.25" customHeight="1" x14ac:dyDescent="0.3">
      <c r="A1178" t="s">
        <v>11568</v>
      </c>
      <c r="B1178" t="s">
        <v>41</v>
      </c>
      <c r="C1178" t="s">
        <v>20</v>
      </c>
      <c r="D1178">
        <v>3440.1</v>
      </c>
      <c r="E1178">
        <v>0.2</v>
      </c>
      <c r="F1178">
        <f t="shared" si="36"/>
        <v>688.02</v>
      </c>
      <c r="G1178">
        <f t="shared" si="37"/>
        <v>2752.08</v>
      </c>
      <c r="H1178">
        <v>9</v>
      </c>
      <c r="I1178" s="17">
        <v>45206</v>
      </c>
      <c r="J1178" s="17">
        <v>45212</v>
      </c>
      <c r="K1178" t="s">
        <v>15</v>
      </c>
      <c r="L1178" t="s">
        <v>27</v>
      </c>
      <c r="M1178">
        <v>409.2</v>
      </c>
      <c r="N1178" t="s">
        <v>17</v>
      </c>
    </row>
    <row r="1179" spans="1:14" ht="14.25" customHeight="1" x14ac:dyDescent="0.3">
      <c r="A1179" t="s">
        <v>5525</v>
      </c>
      <c r="B1179" t="s">
        <v>25</v>
      </c>
      <c r="C1179" t="s">
        <v>20</v>
      </c>
      <c r="D1179">
        <v>3440.8</v>
      </c>
      <c r="E1179">
        <v>0.11</v>
      </c>
      <c r="F1179">
        <f t="shared" si="36"/>
        <v>378.488</v>
      </c>
      <c r="G1179">
        <f t="shared" si="37"/>
        <v>3062.3120000000004</v>
      </c>
      <c r="H1179">
        <v>9</v>
      </c>
      <c r="I1179" s="17">
        <v>45449</v>
      </c>
      <c r="J1179" s="17">
        <v>45455</v>
      </c>
      <c r="K1179" t="s">
        <v>15</v>
      </c>
      <c r="L1179" t="s">
        <v>27</v>
      </c>
      <c r="M1179">
        <v>967.12</v>
      </c>
      <c r="N1179" t="s">
        <v>34</v>
      </c>
    </row>
    <row r="1180" spans="1:14" ht="14.25" customHeight="1" x14ac:dyDescent="0.3">
      <c r="A1180" t="s">
        <v>8126</v>
      </c>
      <c r="B1180" t="s">
        <v>19</v>
      </c>
      <c r="C1180" t="s">
        <v>36</v>
      </c>
      <c r="D1180">
        <v>3442.56</v>
      </c>
      <c r="E1180">
        <v>0.38</v>
      </c>
      <c r="F1180">
        <f t="shared" si="36"/>
        <v>1308.1728000000001</v>
      </c>
      <c r="G1180">
        <f t="shared" si="37"/>
        <v>2134.3872000000001</v>
      </c>
      <c r="H1180">
        <v>9</v>
      </c>
      <c r="I1180" s="17">
        <v>45058</v>
      </c>
      <c r="J1180" s="17">
        <v>45062</v>
      </c>
      <c r="K1180" t="s">
        <v>31</v>
      </c>
      <c r="L1180" t="s">
        <v>16</v>
      </c>
      <c r="M1180">
        <v>578.26</v>
      </c>
      <c r="N1180" t="s">
        <v>17</v>
      </c>
    </row>
    <row r="1181" spans="1:14" ht="14.25" customHeight="1" x14ac:dyDescent="0.3">
      <c r="A1181" t="s">
        <v>14790</v>
      </c>
      <c r="B1181" t="s">
        <v>13</v>
      </c>
      <c r="C1181" t="s">
        <v>20</v>
      </c>
      <c r="D1181">
        <v>3444.03</v>
      </c>
      <c r="E1181">
        <v>0.11</v>
      </c>
      <c r="F1181">
        <f t="shared" si="36"/>
        <v>378.8433</v>
      </c>
      <c r="G1181">
        <f t="shared" si="37"/>
        <v>3065.1867000000002</v>
      </c>
      <c r="H1181">
        <v>9</v>
      </c>
      <c r="I1181" s="17">
        <v>45005</v>
      </c>
      <c r="J1181" s="17">
        <v>45008</v>
      </c>
      <c r="K1181" t="s">
        <v>15</v>
      </c>
      <c r="L1181" t="s">
        <v>27</v>
      </c>
      <c r="M1181">
        <v>632.08000000000004</v>
      </c>
      <c r="N1181" t="s">
        <v>17</v>
      </c>
    </row>
    <row r="1182" spans="1:14" ht="14.25" customHeight="1" x14ac:dyDescent="0.3">
      <c r="A1182" t="s">
        <v>10746</v>
      </c>
      <c r="B1182" t="s">
        <v>19</v>
      </c>
      <c r="C1182" t="s">
        <v>33</v>
      </c>
      <c r="D1182">
        <v>3450.59</v>
      </c>
      <c r="E1182">
        <v>0.44</v>
      </c>
      <c r="F1182">
        <f t="shared" si="36"/>
        <v>1518.2596000000001</v>
      </c>
      <c r="G1182">
        <f t="shared" si="37"/>
        <v>1932.3304000000001</v>
      </c>
      <c r="H1182">
        <v>9</v>
      </c>
      <c r="I1182" s="17">
        <v>45230</v>
      </c>
      <c r="J1182" s="17">
        <v>45231</v>
      </c>
      <c r="K1182" t="s">
        <v>21</v>
      </c>
      <c r="L1182" t="s">
        <v>16</v>
      </c>
      <c r="M1182">
        <v>342.01</v>
      </c>
      <c r="N1182" t="s">
        <v>39</v>
      </c>
    </row>
    <row r="1183" spans="1:14" ht="14.25" customHeight="1" x14ac:dyDescent="0.3">
      <c r="A1183" t="s">
        <v>6851</v>
      </c>
      <c r="B1183" t="s">
        <v>13</v>
      </c>
      <c r="C1183" t="s">
        <v>36</v>
      </c>
      <c r="D1183">
        <v>3451.4</v>
      </c>
      <c r="E1183">
        <v>0.24</v>
      </c>
      <c r="F1183">
        <f t="shared" si="36"/>
        <v>828.33600000000001</v>
      </c>
      <c r="G1183">
        <f t="shared" si="37"/>
        <v>2623.0640000000003</v>
      </c>
      <c r="H1183">
        <v>9</v>
      </c>
      <c r="I1183" s="17">
        <v>45099</v>
      </c>
      <c r="J1183" s="17">
        <v>45104</v>
      </c>
      <c r="K1183" t="s">
        <v>15</v>
      </c>
      <c r="L1183" t="s">
        <v>22</v>
      </c>
      <c r="M1183">
        <v>770.21</v>
      </c>
      <c r="N1183" t="s">
        <v>17</v>
      </c>
    </row>
    <row r="1184" spans="1:14" ht="14.25" customHeight="1" x14ac:dyDescent="0.3">
      <c r="A1184" t="s">
        <v>13354</v>
      </c>
      <c r="B1184" t="s">
        <v>19</v>
      </c>
      <c r="C1184" t="s">
        <v>26</v>
      </c>
      <c r="D1184">
        <v>3455.55</v>
      </c>
      <c r="E1184">
        <v>0.16</v>
      </c>
      <c r="F1184">
        <f t="shared" si="36"/>
        <v>552.88800000000003</v>
      </c>
      <c r="G1184">
        <f t="shared" si="37"/>
        <v>2902.6620000000003</v>
      </c>
      <c r="H1184">
        <v>9</v>
      </c>
      <c r="I1184" s="17">
        <v>45593</v>
      </c>
      <c r="J1184" s="17">
        <v>45595</v>
      </c>
      <c r="K1184" t="s">
        <v>15</v>
      </c>
      <c r="L1184" t="s">
        <v>22</v>
      </c>
      <c r="M1184">
        <v>1017.11</v>
      </c>
      <c r="N1184" t="s">
        <v>48</v>
      </c>
    </row>
    <row r="1185" spans="1:14" ht="14.25" customHeight="1" x14ac:dyDescent="0.3">
      <c r="A1185" t="s">
        <v>9036</v>
      </c>
      <c r="B1185" t="s">
        <v>41</v>
      </c>
      <c r="C1185" t="s">
        <v>33</v>
      </c>
      <c r="D1185">
        <v>3456.38</v>
      </c>
      <c r="E1185">
        <v>0.32</v>
      </c>
      <c r="F1185">
        <f t="shared" si="36"/>
        <v>1106.0416</v>
      </c>
      <c r="G1185">
        <f t="shared" si="37"/>
        <v>2350.3384000000001</v>
      </c>
      <c r="H1185">
        <v>9</v>
      </c>
      <c r="I1185" s="17">
        <v>45217</v>
      </c>
      <c r="J1185" s="17">
        <v>45222</v>
      </c>
      <c r="K1185" t="s">
        <v>21</v>
      </c>
      <c r="L1185" t="s">
        <v>16</v>
      </c>
      <c r="M1185">
        <v>842.2</v>
      </c>
      <c r="N1185" t="s">
        <v>48</v>
      </c>
    </row>
    <row r="1186" spans="1:14" ht="14.25" customHeight="1" x14ac:dyDescent="0.3">
      <c r="A1186" t="s">
        <v>5702</v>
      </c>
      <c r="B1186" t="s">
        <v>13</v>
      </c>
      <c r="C1186" t="s">
        <v>36</v>
      </c>
      <c r="D1186">
        <v>3458.12</v>
      </c>
      <c r="E1186">
        <v>0.48</v>
      </c>
      <c r="F1186">
        <f t="shared" si="36"/>
        <v>1659.8975999999998</v>
      </c>
      <c r="G1186">
        <f t="shared" si="37"/>
        <v>1798.2224000000001</v>
      </c>
      <c r="H1186">
        <v>9</v>
      </c>
      <c r="I1186" s="17">
        <v>45036</v>
      </c>
      <c r="J1186" s="17">
        <v>45042</v>
      </c>
      <c r="K1186" t="s">
        <v>21</v>
      </c>
      <c r="L1186" t="s">
        <v>16</v>
      </c>
      <c r="M1186">
        <v>370.04</v>
      </c>
      <c r="N1186" t="s">
        <v>39</v>
      </c>
    </row>
    <row r="1187" spans="1:14" ht="14.25" customHeight="1" x14ac:dyDescent="0.3">
      <c r="A1187" t="s">
        <v>3885</v>
      </c>
      <c r="B1187" t="s">
        <v>13</v>
      </c>
      <c r="C1187" t="s">
        <v>20</v>
      </c>
      <c r="D1187">
        <v>3472.12</v>
      </c>
      <c r="E1187">
        <v>0.43</v>
      </c>
      <c r="F1187">
        <f t="shared" si="36"/>
        <v>1493.0115999999998</v>
      </c>
      <c r="G1187">
        <f t="shared" si="37"/>
        <v>1979.1084000000001</v>
      </c>
      <c r="H1187">
        <v>9</v>
      </c>
      <c r="I1187" s="17">
        <v>45308</v>
      </c>
      <c r="J1187" s="17">
        <v>45309</v>
      </c>
      <c r="K1187" t="s">
        <v>15</v>
      </c>
      <c r="L1187" t="s">
        <v>27</v>
      </c>
      <c r="M1187">
        <v>311.26</v>
      </c>
      <c r="N1187" t="s">
        <v>23</v>
      </c>
    </row>
    <row r="1188" spans="1:14" ht="14.25" customHeight="1" x14ac:dyDescent="0.3">
      <c r="A1188" t="s">
        <v>1490</v>
      </c>
      <c r="B1188" t="s">
        <v>19</v>
      </c>
      <c r="C1188" t="s">
        <v>14</v>
      </c>
      <c r="D1188">
        <v>3472.85</v>
      </c>
      <c r="E1188">
        <v>0.03</v>
      </c>
      <c r="F1188">
        <f t="shared" si="36"/>
        <v>104.18549999999999</v>
      </c>
      <c r="G1188">
        <f t="shared" si="37"/>
        <v>3368.6644999999999</v>
      </c>
      <c r="H1188">
        <v>9</v>
      </c>
      <c r="I1188" s="17">
        <v>45274</v>
      </c>
      <c r="J1188" s="17">
        <v>45280</v>
      </c>
      <c r="K1188" t="s">
        <v>15</v>
      </c>
      <c r="L1188" t="s">
        <v>22</v>
      </c>
      <c r="M1188">
        <v>315.89999999999998</v>
      </c>
      <c r="N1188" t="s">
        <v>17</v>
      </c>
    </row>
    <row r="1189" spans="1:14" ht="14.25" customHeight="1" x14ac:dyDescent="0.3">
      <c r="A1189" t="s">
        <v>6871</v>
      </c>
      <c r="B1189" t="s">
        <v>41</v>
      </c>
      <c r="C1189" t="s">
        <v>26</v>
      </c>
      <c r="D1189">
        <v>3477.93</v>
      </c>
      <c r="E1189">
        <v>0.38</v>
      </c>
      <c r="F1189">
        <f t="shared" si="36"/>
        <v>1321.6134</v>
      </c>
      <c r="G1189">
        <f t="shared" si="37"/>
        <v>2156.3166000000001</v>
      </c>
      <c r="H1189">
        <v>9</v>
      </c>
      <c r="I1189" s="17">
        <v>45011</v>
      </c>
      <c r="J1189" s="17">
        <v>45018</v>
      </c>
      <c r="K1189" t="s">
        <v>15</v>
      </c>
      <c r="L1189" t="s">
        <v>27</v>
      </c>
      <c r="M1189">
        <v>676.98</v>
      </c>
      <c r="N1189" t="s">
        <v>28</v>
      </c>
    </row>
    <row r="1190" spans="1:14" ht="14.25" customHeight="1" x14ac:dyDescent="0.3">
      <c r="A1190" t="s">
        <v>3606</v>
      </c>
      <c r="B1190" t="s">
        <v>25</v>
      </c>
      <c r="C1190" t="s">
        <v>14</v>
      </c>
      <c r="D1190">
        <v>3478.12</v>
      </c>
      <c r="E1190">
        <v>0.36</v>
      </c>
      <c r="F1190">
        <f t="shared" si="36"/>
        <v>1252.1232</v>
      </c>
      <c r="G1190">
        <f t="shared" si="37"/>
        <v>2225.9967999999999</v>
      </c>
      <c r="H1190">
        <v>9</v>
      </c>
      <c r="I1190" s="17">
        <v>45524</v>
      </c>
      <c r="J1190" s="17">
        <v>45526</v>
      </c>
      <c r="K1190" t="s">
        <v>31</v>
      </c>
      <c r="L1190" t="s">
        <v>22</v>
      </c>
      <c r="M1190">
        <v>658.5</v>
      </c>
      <c r="N1190" t="s">
        <v>39</v>
      </c>
    </row>
    <row r="1191" spans="1:14" ht="14.25" customHeight="1" x14ac:dyDescent="0.3">
      <c r="A1191" t="s">
        <v>9689</v>
      </c>
      <c r="B1191" t="s">
        <v>25</v>
      </c>
      <c r="C1191" t="s">
        <v>26</v>
      </c>
      <c r="D1191">
        <v>3482.86</v>
      </c>
      <c r="E1191">
        <v>0.39</v>
      </c>
      <c r="F1191">
        <f t="shared" si="36"/>
        <v>1358.3154000000002</v>
      </c>
      <c r="G1191">
        <f t="shared" si="37"/>
        <v>2124.5446000000002</v>
      </c>
      <c r="H1191">
        <v>9</v>
      </c>
      <c r="I1191" s="17">
        <v>45329</v>
      </c>
      <c r="J1191" s="17">
        <v>45332</v>
      </c>
      <c r="K1191" t="s">
        <v>15</v>
      </c>
      <c r="L1191" t="s">
        <v>16</v>
      </c>
      <c r="M1191">
        <v>294.25</v>
      </c>
      <c r="N1191" t="s">
        <v>17</v>
      </c>
    </row>
    <row r="1192" spans="1:14" ht="14.25" customHeight="1" x14ac:dyDescent="0.3">
      <c r="A1192" t="s">
        <v>1766</v>
      </c>
      <c r="B1192" t="s">
        <v>19</v>
      </c>
      <c r="C1192" t="s">
        <v>20</v>
      </c>
      <c r="D1192">
        <v>3488.64</v>
      </c>
      <c r="E1192">
        <v>0.46</v>
      </c>
      <c r="F1192">
        <f t="shared" si="36"/>
        <v>1604.7744</v>
      </c>
      <c r="G1192">
        <f t="shared" si="37"/>
        <v>1883.8655999999999</v>
      </c>
      <c r="H1192">
        <v>9</v>
      </c>
      <c r="I1192" s="17">
        <v>44996</v>
      </c>
      <c r="J1192" s="17">
        <v>45003</v>
      </c>
      <c r="K1192" t="s">
        <v>21</v>
      </c>
      <c r="L1192" t="s">
        <v>16</v>
      </c>
      <c r="M1192">
        <v>286.58999999999997</v>
      </c>
      <c r="N1192" t="s">
        <v>39</v>
      </c>
    </row>
    <row r="1193" spans="1:14" ht="14.25" customHeight="1" x14ac:dyDescent="0.3">
      <c r="A1193" t="s">
        <v>2686</v>
      </c>
      <c r="B1193" t="s">
        <v>25</v>
      </c>
      <c r="C1193" t="s">
        <v>36</v>
      </c>
      <c r="D1193">
        <v>3489.35</v>
      </c>
      <c r="E1193">
        <v>0.25</v>
      </c>
      <c r="F1193">
        <f t="shared" si="36"/>
        <v>872.33749999999998</v>
      </c>
      <c r="G1193">
        <f t="shared" si="37"/>
        <v>2617.0124999999998</v>
      </c>
      <c r="H1193">
        <v>9</v>
      </c>
      <c r="I1193" s="17">
        <v>45292</v>
      </c>
      <c r="J1193" s="17">
        <v>45295</v>
      </c>
      <c r="K1193" t="s">
        <v>21</v>
      </c>
      <c r="L1193" t="s">
        <v>22</v>
      </c>
      <c r="M1193">
        <v>883.07</v>
      </c>
      <c r="N1193" t="s">
        <v>17</v>
      </c>
    </row>
    <row r="1194" spans="1:14" ht="14.25" customHeight="1" x14ac:dyDescent="0.3">
      <c r="A1194" t="s">
        <v>5768</v>
      </c>
      <c r="B1194" t="s">
        <v>13</v>
      </c>
      <c r="C1194" t="s">
        <v>14</v>
      </c>
      <c r="D1194">
        <v>3490.43</v>
      </c>
      <c r="E1194">
        <v>0.11</v>
      </c>
      <c r="F1194">
        <f t="shared" si="36"/>
        <v>383.94729999999998</v>
      </c>
      <c r="G1194">
        <f t="shared" si="37"/>
        <v>3106.4827</v>
      </c>
      <c r="H1194">
        <v>9</v>
      </c>
      <c r="I1194" s="17">
        <v>45511</v>
      </c>
      <c r="J1194" s="17">
        <v>45513</v>
      </c>
      <c r="K1194" t="s">
        <v>21</v>
      </c>
      <c r="L1194" t="s">
        <v>27</v>
      </c>
      <c r="M1194">
        <v>753.24</v>
      </c>
      <c r="N1194" t="s">
        <v>17</v>
      </c>
    </row>
    <row r="1195" spans="1:14" ht="14.25" customHeight="1" x14ac:dyDescent="0.3">
      <c r="A1195" t="s">
        <v>896</v>
      </c>
      <c r="B1195" t="s">
        <v>41</v>
      </c>
      <c r="C1195" t="s">
        <v>20</v>
      </c>
      <c r="D1195">
        <v>3491.86</v>
      </c>
      <c r="E1195">
        <v>0.17</v>
      </c>
      <c r="F1195">
        <f t="shared" si="36"/>
        <v>593.61620000000005</v>
      </c>
      <c r="G1195">
        <f t="shared" si="37"/>
        <v>2898.2438000000002</v>
      </c>
      <c r="H1195">
        <v>9</v>
      </c>
      <c r="I1195" s="17">
        <v>45490</v>
      </c>
      <c r="J1195" s="17">
        <v>45491</v>
      </c>
      <c r="K1195" t="s">
        <v>15</v>
      </c>
      <c r="L1195" t="s">
        <v>22</v>
      </c>
      <c r="M1195">
        <v>573.13</v>
      </c>
      <c r="N1195" t="s">
        <v>28</v>
      </c>
    </row>
    <row r="1196" spans="1:14" ht="14.25" customHeight="1" x14ac:dyDescent="0.3">
      <c r="A1196" t="s">
        <v>517</v>
      </c>
      <c r="B1196" t="s">
        <v>25</v>
      </c>
      <c r="C1196" t="s">
        <v>26</v>
      </c>
      <c r="D1196">
        <v>3492.82</v>
      </c>
      <c r="E1196">
        <v>0.26</v>
      </c>
      <c r="F1196">
        <f t="shared" si="36"/>
        <v>908.1332000000001</v>
      </c>
      <c r="G1196">
        <f t="shared" si="37"/>
        <v>2584.6867999999999</v>
      </c>
      <c r="H1196">
        <v>9</v>
      </c>
      <c r="I1196" s="17">
        <v>45203</v>
      </c>
      <c r="J1196" s="17">
        <v>45205</v>
      </c>
      <c r="K1196" t="s">
        <v>15</v>
      </c>
      <c r="L1196" t="s">
        <v>22</v>
      </c>
      <c r="M1196">
        <v>317.56</v>
      </c>
      <c r="N1196" t="s">
        <v>23</v>
      </c>
    </row>
    <row r="1197" spans="1:14" ht="14.25" customHeight="1" x14ac:dyDescent="0.3">
      <c r="A1197" t="s">
        <v>6011</v>
      </c>
      <c r="B1197" t="s">
        <v>41</v>
      </c>
      <c r="C1197" t="s">
        <v>26</v>
      </c>
      <c r="D1197">
        <v>3496.51</v>
      </c>
      <c r="E1197">
        <v>0.13</v>
      </c>
      <c r="F1197">
        <f t="shared" si="36"/>
        <v>454.54630000000003</v>
      </c>
      <c r="G1197">
        <f t="shared" si="37"/>
        <v>3041.9637000000002</v>
      </c>
      <c r="H1197">
        <v>9</v>
      </c>
      <c r="I1197" s="17">
        <v>45628</v>
      </c>
      <c r="J1197" s="17">
        <v>45632</v>
      </c>
      <c r="K1197" t="s">
        <v>21</v>
      </c>
      <c r="L1197" t="s">
        <v>22</v>
      </c>
      <c r="M1197">
        <v>502.26</v>
      </c>
      <c r="N1197" t="s">
        <v>28</v>
      </c>
    </row>
    <row r="1198" spans="1:14" ht="14.25" customHeight="1" x14ac:dyDescent="0.3">
      <c r="A1198" t="s">
        <v>2571</v>
      </c>
      <c r="B1198" t="s">
        <v>19</v>
      </c>
      <c r="C1198" t="s">
        <v>14</v>
      </c>
      <c r="D1198">
        <v>3504.65</v>
      </c>
      <c r="E1198">
        <v>0.3</v>
      </c>
      <c r="F1198">
        <f t="shared" si="36"/>
        <v>1051.395</v>
      </c>
      <c r="G1198">
        <f t="shared" si="37"/>
        <v>2453.2550000000001</v>
      </c>
      <c r="H1198">
        <v>9</v>
      </c>
      <c r="I1198" s="17">
        <v>45319</v>
      </c>
      <c r="J1198" s="17">
        <v>45323</v>
      </c>
      <c r="K1198" t="s">
        <v>21</v>
      </c>
      <c r="L1198" t="s">
        <v>27</v>
      </c>
      <c r="M1198">
        <v>470.85</v>
      </c>
      <c r="N1198" t="s">
        <v>23</v>
      </c>
    </row>
    <row r="1199" spans="1:14" ht="14.25" customHeight="1" x14ac:dyDescent="0.3">
      <c r="A1199" t="s">
        <v>11578</v>
      </c>
      <c r="B1199" t="s">
        <v>41</v>
      </c>
      <c r="C1199" t="s">
        <v>26</v>
      </c>
      <c r="D1199">
        <v>3505.77</v>
      </c>
      <c r="E1199">
        <v>0.1</v>
      </c>
      <c r="F1199">
        <f t="shared" si="36"/>
        <v>350.577</v>
      </c>
      <c r="G1199">
        <f t="shared" si="37"/>
        <v>3155.1930000000002</v>
      </c>
      <c r="H1199">
        <v>9</v>
      </c>
      <c r="I1199" s="17">
        <v>45160</v>
      </c>
      <c r="J1199" s="17">
        <v>45165</v>
      </c>
      <c r="K1199" t="s">
        <v>15</v>
      </c>
      <c r="L1199" t="s">
        <v>22</v>
      </c>
      <c r="M1199">
        <v>715.43</v>
      </c>
      <c r="N1199" t="s">
        <v>17</v>
      </c>
    </row>
    <row r="1200" spans="1:14" ht="14.25" customHeight="1" x14ac:dyDescent="0.3">
      <c r="A1200" t="s">
        <v>4461</v>
      </c>
      <c r="B1200" t="s">
        <v>13</v>
      </c>
      <c r="C1200" t="s">
        <v>36</v>
      </c>
      <c r="D1200">
        <v>3512.1</v>
      </c>
      <c r="E1200">
        <v>0.37</v>
      </c>
      <c r="F1200">
        <f t="shared" si="36"/>
        <v>1299.4769999999999</v>
      </c>
      <c r="G1200">
        <f t="shared" si="37"/>
        <v>2212.623</v>
      </c>
      <c r="H1200">
        <v>9</v>
      </c>
      <c r="I1200" s="17">
        <v>45523</v>
      </c>
      <c r="J1200" s="17">
        <v>45525</v>
      </c>
      <c r="K1200" t="s">
        <v>21</v>
      </c>
      <c r="L1200" t="s">
        <v>27</v>
      </c>
      <c r="M1200">
        <v>518.61</v>
      </c>
      <c r="N1200" t="s">
        <v>48</v>
      </c>
    </row>
    <row r="1201" spans="1:14" ht="14.25" customHeight="1" x14ac:dyDescent="0.3">
      <c r="A1201" t="s">
        <v>3651</v>
      </c>
      <c r="B1201" t="s">
        <v>25</v>
      </c>
      <c r="C1201" t="s">
        <v>26</v>
      </c>
      <c r="D1201">
        <v>3516.33</v>
      </c>
      <c r="E1201">
        <v>0.48</v>
      </c>
      <c r="F1201">
        <f t="shared" si="36"/>
        <v>1687.8383999999999</v>
      </c>
      <c r="G1201">
        <f t="shared" si="37"/>
        <v>1828.4916000000001</v>
      </c>
      <c r="H1201">
        <v>9</v>
      </c>
      <c r="I1201" s="17">
        <v>45550</v>
      </c>
      <c r="J1201" s="17">
        <v>45552</v>
      </c>
      <c r="K1201" t="s">
        <v>31</v>
      </c>
      <c r="L1201" t="s">
        <v>22</v>
      </c>
      <c r="M1201">
        <v>738.46</v>
      </c>
      <c r="N1201" t="s">
        <v>39</v>
      </c>
    </row>
    <row r="1202" spans="1:14" ht="14.25" customHeight="1" x14ac:dyDescent="0.3">
      <c r="A1202" t="s">
        <v>12815</v>
      </c>
      <c r="B1202" t="s">
        <v>25</v>
      </c>
      <c r="C1202" t="s">
        <v>14</v>
      </c>
      <c r="D1202">
        <v>3524.89</v>
      </c>
      <c r="E1202">
        <v>0.19</v>
      </c>
      <c r="F1202">
        <f t="shared" si="36"/>
        <v>669.72910000000002</v>
      </c>
      <c r="G1202">
        <f t="shared" si="37"/>
        <v>2855.1608999999999</v>
      </c>
      <c r="H1202">
        <v>9</v>
      </c>
      <c r="I1202" s="17">
        <v>45001</v>
      </c>
      <c r="J1202" s="17">
        <v>45006</v>
      </c>
      <c r="K1202" t="s">
        <v>31</v>
      </c>
      <c r="L1202" t="s">
        <v>16</v>
      </c>
      <c r="M1202">
        <v>897.12</v>
      </c>
      <c r="N1202" t="s">
        <v>17</v>
      </c>
    </row>
    <row r="1203" spans="1:14" ht="14.25" customHeight="1" x14ac:dyDescent="0.3">
      <c r="A1203" t="s">
        <v>11783</v>
      </c>
      <c r="B1203" t="s">
        <v>41</v>
      </c>
      <c r="C1203" t="s">
        <v>36</v>
      </c>
      <c r="D1203">
        <v>3527.76</v>
      </c>
      <c r="E1203">
        <v>0.02</v>
      </c>
      <c r="F1203">
        <f t="shared" si="36"/>
        <v>70.555199999999999</v>
      </c>
      <c r="G1203">
        <f t="shared" si="37"/>
        <v>3457.2048000000004</v>
      </c>
      <c r="H1203">
        <v>9</v>
      </c>
      <c r="I1203" s="17">
        <v>45128</v>
      </c>
      <c r="J1203" s="17">
        <v>45134</v>
      </c>
      <c r="K1203" t="s">
        <v>15</v>
      </c>
      <c r="L1203" t="s">
        <v>27</v>
      </c>
      <c r="M1203">
        <v>941.18</v>
      </c>
      <c r="N1203" t="s">
        <v>28</v>
      </c>
    </row>
    <row r="1204" spans="1:14" ht="14.25" customHeight="1" x14ac:dyDescent="0.3">
      <c r="A1204" t="s">
        <v>12598</v>
      </c>
      <c r="B1204" t="s">
        <v>25</v>
      </c>
      <c r="C1204" t="s">
        <v>36</v>
      </c>
      <c r="D1204">
        <v>3528.4</v>
      </c>
      <c r="E1204">
        <v>0.39</v>
      </c>
      <c r="F1204">
        <f t="shared" si="36"/>
        <v>1376.076</v>
      </c>
      <c r="G1204">
        <f t="shared" si="37"/>
        <v>2152.3240000000001</v>
      </c>
      <c r="H1204">
        <v>9</v>
      </c>
      <c r="I1204" s="17">
        <v>45628</v>
      </c>
      <c r="J1204" s="17">
        <v>45634</v>
      </c>
      <c r="K1204" t="s">
        <v>31</v>
      </c>
      <c r="L1204" t="s">
        <v>16</v>
      </c>
      <c r="M1204">
        <v>457.67</v>
      </c>
      <c r="N1204" t="s">
        <v>17</v>
      </c>
    </row>
    <row r="1205" spans="1:14" ht="14.25" customHeight="1" x14ac:dyDescent="0.3">
      <c r="A1205" t="s">
        <v>4527</v>
      </c>
      <c r="B1205" t="s">
        <v>19</v>
      </c>
      <c r="C1205" t="s">
        <v>33</v>
      </c>
      <c r="D1205">
        <v>3529.86</v>
      </c>
      <c r="E1205">
        <v>0.14000000000000001</v>
      </c>
      <c r="F1205">
        <f t="shared" si="36"/>
        <v>494.18040000000008</v>
      </c>
      <c r="G1205">
        <f t="shared" si="37"/>
        <v>3035.6795999999999</v>
      </c>
      <c r="H1205">
        <v>9</v>
      </c>
      <c r="I1205" s="17">
        <v>45565</v>
      </c>
      <c r="J1205" s="17">
        <v>45572</v>
      </c>
      <c r="K1205" t="s">
        <v>21</v>
      </c>
      <c r="L1205" t="s">
        <v>22</v>
      </c>
      <c r="M1205">
        <v>794.21</v>
      </c>
      <c r="N1205" t="s">
        <v>17</v>
      </c>
    </row>
    <row r="1206" spans="1:14" ht="14.25" customHeight="1" x14ac:dyDescent="0.3">
      <c r="A1206" t="s">
        <v>10657</v>
      </c>
      <c r="B1206" t="s">
        <v>13</v>
      </c>
      <c r="C1206" t="s">
        <v>26</v>
      </c>
      <c r="D1206">
        <v>3530.42</v>
      </c>
      <c r="E1206">
        <v>0.41</v>
      </c>
      <c r="F1206">
        <f t="shared" si="36"/>
        <v>1447.4721999999999</v>
      </c>
      <c r="G1206">
        <f t="shared" si="37"/>
        <v>2082.9477999999999</v>
      </c>
      <c r="H1206">
        <v>9</v>
      </c>
      <c r="I1206" s="17">
        <v>45593</v>
      </c>
      <c r="J1206" s="17">
        <v>45594</v>
      </c>
      <c r="K1206" t="s">
        <v>15</v>
      </c>
      <c r="L1206" t="s">
        <v>22</v>
      </c>
      <c r="M1206">
        <v>368.05</v>
      </c>
      <c r="N1206" t="s">
        <v>48</v>
      </c>
    </row>
    <row r="1207" spans="1:14" ht="14.25" customHeight="1" x14ac:dyDescent="0.3">
      <c r="A1207" t="s">
        <v>11064</v>
      </c>
      <c r="B1207" t="s">
        <v>41</v>
      </c>
      <c r="C1207" t="s">
        <v>33</v>
      </c>
      <c r="D1207">
        <v>3530.79</v>
      </c>
      <c r="E1207">
        <v>0.44</v>
      </c>
      <c r="F1207">
        <f t="shared" si="36"/>
        <v>1553.5476000000001</v>
      </c>
      <c r="G1207">
        <f t="shared" si="37"/>
        <v>1977.2423999999999</v>
      </c>
      <c r="H1207">
        <v>9</v>
      </c>
      <c r="I1207" s="17">
        <v>45035</v>
      </c>
      <c r="J1207" s="17">
        <v>45037</v>
      </c>
      <c r="K1207" t="s">
        <v>15</v>
      </c>
      <c r="L1207" t="s">
        <v>27</v>
      </c>
      <c r="M1207">
        <v>714.62</v>
      </c>
      <c r="N1207" t="s">
        <v>28</v>
      </c>
    </row>
    <row r="1208" spans="1:14" ht="14.25" customHeight="1" x14ac:dyDescent="0.3">
      <c r="A1208" t="s">
        <v>12149</v>
      </c>
      <c r="B1208" t="s">
        <v>41</v>
      </c>
      <c r="C1208" t="s">
        <v>36</v>
      </c>
      <c r="D1208">
        <v>3531.66</v>
      </c>
      <c r="E1208">
        <v>0.04</v>
      </c>
      <c r="F1208">
        <f t="shared" si="36"/>
        <v>141.2664</v>
      </c>
      <c r="G1208">
        <f t="shared" si="37"/>
        <v>3390.3935999999999</v>
      </c>
      <c r="H1208">
        <v>9</v>
      </c>
      <c r="I1208" s="17">
        <v>45572</v>
      </c>
      <c r="J1208" s="17">
        <v>45576</v>
      </c>
      <c r="K1208" t="s">
        <v>21</v>
      </c>
      <c r="L1208" t="s">
        <v>22</v>
      </c>
      <c r="M1208">
        <v>370.24</v>
      </c>
      <c r="N1208" t="s">
        <v>17</v>
      </c>
    </row>
    <row r="1209" spans="1:14" ht="14.25" customHeight="1" x14ac:dyDescent="0.3">
      <c r="A1209" t="s">
        <v>12265</v>
      </c>
      <c r="B1209" t="s">
        <v>19</v>
      </c>
      <c r="C1209" t="s">
        <v>14</v>
      </c>
      <c r="D1209">
        <v>3531.91</v>
      </c>
      <c r="E1209">
        <v>0.24</v>
      </c>
      <c r="F1209">
        <f t="shared" si="36"/>
        <v>847.65839999999992</v>
      </c>
      <c r="G1209">
        <f t="shared" si="37"/>
        <v>2684.2516000000001</v>
      </c>
      <c r="H1209">
        <v>9</v>
      </c>
      <c r="I1209" s="17">
        <v>45153</v>
      </c>
      <c r="J1209" s="17">
        <v>45160</v>
      </c>
      <c r="K1209" t="s">
        <v>31</v>
      </c>
      <c r="L1209" t="s">
        <v>16</v>
      </c>
      <c r="M1209">
        <v>954.89</v>
      </c>
      <c r="N1209" t="s">
        <v>48</v>
      </c>
    </row>
    <row r="1210" spans="1:14" ht="14.25" customHeight="1" x14ac:dyDescent="0.3">
      <c r="A1210" t="s">
        <v>4898</v>
      </c>
      <c r="B1210" t="s">
        <v>25</v>
      </c>
      <c r="C1210" t="s">
        <v>14</v>
      </c>
      <c r="D1210">
        <v>3532.84</v>
      </c>
      <c r="E1210">
        <v>0.39</v>
      </c>
      <c r="F1210">
        <f t="shared" si="36"/>
        <v>1377.8076000000001</v>
      </c>
      <c r="G1210">
        <f t="shared" si="37"/>
        <v>2155.0324000000001</v>
      </c>
      <c r="H1210">
        <v>9</v>
      </c>
      <c r="I1210" s="17">
        <v>45064</v>
      </c>
      <c r="J1210" s="17">
        <v>45066</v>
      </c>
      <c r="K1210" t="s">
        <v>21</v>
      </c>
      <c r="L1210" t="s">
        <v>16</v>
      </c>
      <c r="M1210">
        <v>368.2</v>
      </c>
      <c r="N1210" t="s">
        <v>34</v>
      </c>
    </row>
    <row r="1211" spans="1:14" ht="14.25" customHeight="1" x14ac:dyDescent="0.3">
      <c r="A1211" t="s">
        <v>260</v>
      </c>
      <c r="B1211" t="s">
        <v>41</v>
      </c>
      <c r="C1211" t="s">
        <v>33</v>
      </c>
      <c r="D1211">
        <v>3533</v>
      </c>
      <c r="E1211">
        <v>0.17</v>
      </c>
      <c r="F1211">
        <f t="shared" si="36"/>
        <v>600.61</v>
      </c>
      <c r="G1211">
        <f t="shared" si="37"/>
        <v>2932.39</v>
      </c>
      <c r="H1211">
        <v>9</v>
      </c>
      <c r="I1211" s="17">
        <v>45352</v>
      </c>
      <c r="J1211" s="17">
        <v>45359</v>
      </c>
      <c r="K1211" t="s">
        <v>31</v>
      </c>
      <c r="L1211" t="s">
        <v>27</v>
      </c>
      <c r="M1211">
        <v>394.98</v>
      </c>
      <c r="N1211" t="s">
        <v>34</v>
      </c>
    </row>
    <row r="1212" spans="1:14" ht="14.25" customHeight="1" x14ac:dyDescent="0.3">
      <c r="A1212" t="s">
        <v>2023</v>
      </c>
      <c r="B1212" t="s">
        <v>19</v>
      </c>
      <c r="C1212" t="s">
        <v>36</v>
      </c>
      <c r="D1212">
        <v>3533.91</v>
      </c>
      <c r="E1212">
        <v>0.36</v>
      </c>
      <c r="F1212">
        <f t="shared" si="36"/>
        <v>1272.2076</v>
      </c>
      <c r="G1212">
        <f t="shared" si="37"/>
        <v>2261.7024000000001</v>
      </c>
      <c r="H1212">
        <v>9</v>
      </c>
      <c r="I1212" s="17">
        <v>45258</v>
      </c>
      <c r="J1212" s="17">
        <v>45263</v>
      </c>
      <c r="K1212" t="s">
        <v>21</v>
      </c>
      <c r="L1212" t="s">
        <v>27</v>
      </c>
      <c r="M1212">
        <v>848.82</v>
      </c>
      <c r="N1212" t="s">
        <v>34</v>
      </c>
    </row>
    <row r="1213" spans="1:14" ht="14.25" customHeight="1" x14ac:dyDescent="0.3">
      <c r="A1213" t="s">
        <v>3935</v>
      </c>
      <c r="B1213" t="s">
        <v>19</v>
      </c>
      <c r="C1213" t="s">
        <v>26</v>
      </c>
      <c r="D1213">
        <v>3535.31</v>
      </c>
      <c r="E1213">
        <v>0.45</v>
      </c>
      <c r="F1213">
        <f t="shared" si="36"/>
        <v>1590.8895</v>
      </c>
      <c r="G1213">
        <f t="shared" si="37"/>
        <v>1944.4204999999999</v>
      </c>
      <c r="H1213">
        <v>9</v>
      </c>
      <c r="I1213" s="17">
        <v>45393</v>
      </c>
      <c r="J1213" s="17">
        <v>45400</v>
      </c>
      <c r="K1213" t="s">
        <v>31</v>
      </c>
      <c r="L1213" t="s">
        <v>27</v>
      </c>
      <c r="M1213">
        <v>916.09</v>
      </c>
      <c r="N1213" t="s">
        <v>34</v>
      </c>
    </row>
    <row r="1214" spans="1:14" ht="14.25" customHeight="1" x14ac:dyDescent="0.3">
      <c r="A1214" t="s">
        <v>4197</v>
      </c>
      <c r="B1214" t="s">
        <v>41</v>
      </c>
      <c r="C1214" t="s">
        <v>33</v>
      </c>
      <c r="D1214">
        <v>3539.65</v>
      </c>
      <c r="E1214">
        <v>0.03</v>
      </c>
      <c r="F1214">
        <f t="shared" si="36"/>
        <v>106.1895</v>
      </c>
      <c r="G1214">
        <f t="shared" si="37"/>
        <v>3433.4605000000001</v>
      </c>
      <c r="H1214">
        <v>9</v>
      </c>
      <c r="I1214" s="17">
        <v>45591</v>
      </c>
      <c r="J1214" s="17">
        <v>45596</v>
      </c>
      <c r="K1214" t="s">
        <v>31</v>
      </c>
      <c r="L1214" t="s">
        <v>22</v>
      </c>
      <c r="M1214">
        <v>506.09</v>
      </c>
      <c r="N1214" t="s">
        <v>23</v>
      </c>
    </row>
    <row r="1215" spans="1:14" ht="14.25" customHeight="1" x14ac:dyDescent="0.3">
      <c r="A1215" t="s">
        <v>4466</v>
      </c>
      <c r="B1215" t="s">
        <v>25</v>
      </c>
      <c r="C1215" t="s">
        <v>33</v>
      </c>
      <c r="D1215">
        <v>3540.3</v>
      </c>
      <c r="E1215">
        <v>0.13</v>
      </c>
      <c r="F1215">
        <f t="shared" si="36"/>
        <v>460.23900000000003</v>
      </c>
      <c r="G1215">
        <f t="shared" si="37"/>
        <v>3080.0610000000001</v>
      </c>
      <c r="H1215">
        <v>9</v>
      </c>
      <c r="I1215" s="17">
        <v>45022</v>
      </c>
      <c r="J1215" s="17">
        <v>45027</v>
      </c>
      <c r="K1215" t="s">
        <v>21</v>
      </c>
      <c r="L1215" t="s">
        <v>22</v>
      </c>
      <c r="M1215">
        <v>236.49</v>
      </c>
      <c r="N1215" t="s">
        <v>39</v>
      </c>
    </row>
    <row r="1216" spans="1:14" ht="14.25" customHeight="1" x14ac:dyDescent="0.3">
      <c r="A1216" t="s">
        <v>6392</v>
      </c>
      <c r="B1216" t="s">
        <v>13</v>
      </c>
      <c r="C1216" t="s">
        <v>33</v>
      </c>
      <c r="D1216">
        <v>3540.87</v>
      </c>
      <c r="E1216">
        <v>0.47</v>
      </c>
      <c r="F1216">
        <f t="shared" si="36"/>
        <v>1664.2088999999999</v>
      </c>
      <c r="G1216">
        <f t="shared" si="37"/>
        <v>1876.6611</v>
      </c>
      <c r="H1216">
        <v>9</v>
      </c>
      <c r="I1216" s="17">
        <v>45207</v>
      </c>
      <c r="J1216" s="17">
        <v>45213</v>
      </c>
      <c r="K1216" t="s">
        <v>31</v>
      </c>
      <c r="L1216" t="s">
        <v>22</v>
      </c>
      <c r="M1216">
        <v>383.95</v>
      </c>
      <c r="N1216" t="s">
        <v>17</v>
      </c>
    </row>
    <row r="1217" spans="1:14" ht="14.25" customHeight="1" x14ac:dyDescent="0.3">
      <c r="A1217" t="s">
        <v>7021</v>
      </c>
      <c r="B1217" t="s">
        <v>41</v>
      </c>
      <c r="C1217" t="s">
        <v>36</v>
      </c>
      <c r="D1217">
        <v>3544.51</v>
      </c>
      <c r="E1217">
        <v>0.41</v>
      </c>
      <c r="F1217">
        <f t="shared" si="36"/>
        <v>1453.2491</v>
      </c>
      <c r="G1217">
        <f t="shared" si="37"/>
        <v>2091.2609000000002</v>
      </c>
      <c r="H1217">
        <v>9</v>
      </c>
      <c r="I1217" s="17">
        <v>45306</v>
      </c>
      <c r="J1217" s="17">
        <v>45310</v>
      </c>
      <c r="K1217" t="s">
        <v>21</v>
      </c>
      <c r="L1217" t="s">
        <v>27</v>
      </c>
      <c r="M1217">
        <v>619.26</v>
      </c>
      <c r="N1217" t="s">
        <v>23</v>
      </c>
    </row>
    <row r="1218" spans="1:14" ht="14.25" customHeight="1" x14ac:dyDescent="0.3">
      <c r="A1218" t="s">
        <v>1783</v>
      </c>
      <c r="B1218" t="s">
        <v>19</v>
      </c>
      <c r="C1218" t="s">
        <v>36</v>
      </c>
      <c r="D1218">
        <v>3545.82</v>
      </c>
      <c r="E1218">
        <v>0.04</v>
      </c>
      <c r="F1218">
        <f t="shared" ref="F1218:F1281" si="38">D1218*E1218</f>
        <v>141.83280000000002</v>
      </c>
      <c r="G1218">
        <f t="shared" ref="G1218:G1281" si="39">D1218-F1218</f>
        <v>3403.9872</v>
      </c>
      <c r="H1218">
        <v>9</v>
      </c>
      <c r="I1218" s="17">
        <v>45588</v>
      </c>
      <c r="J1218" s="17">
        <v>45595</v>
      </c>
      <c r="K1218" t="s">
        <v>21</v>
      </c>
      <c r="L1218" t="s">
        <v>22</v>
      </c>
      <c r="M1218">
        <v>913.57</v>
      </c>
      <c r="N1218" t="s">
        <v>23</v>
      </c>
    </row>
    <row r="1219" spans="1:14" ht="14.25" customHeight="1" x14ac:dyDescent="0.3">
      <c r="A1219" t="s">
        <v>9457</v>
      </c>
      <c r="B1219" t="s">
        <v>41</v>
      </c>
      <c r="C1219" t="s">
        <v>33</v>
      </c>
      <c r="D1219">
        <v>3545.98</v>
      </c>
      <c r="E1219">
        <v>0.39</v>
      </c>
      <c r="F1219">
        <f t="shared" si="38"/>
        <v>1382.9322</v>
      </c>
      <c r="G1219">
        <f t="shared" si="39"/>
        <v>2163.0478000000003</v>
      </c>
      <c r="H1219">
        <v>9</v>
      </c>
      <c r="I1219" s="17">
        <v>45055</v>
      </c>
      <c r="J1219" s="17">
        <v>45057</v>
      </c>
      <c r="K1219" t="s">
        <v>31</v>
      </c>
      <c r="L1219" t="s">
        <v>22</v>
      </c>
      <c r="M1219">
        <v>956</v>
      </c>
      <c r="N1219" t="s">
        <v>48</v>
      </c>
    </row>
    <row r="1220" spans="1:14" ht="14.25" customHeight="1" x14ac:dyDescent="0.3">
      <c r="A1220" t="s">
        <v>6189</v>
      </c>
      <c r="B1220" t="s">
        <v>41</v>
      </c>
      <c r="C1220" t="s">
        <v>36</v>
      </c>
      <c r="D1220">
        <v>3546.63</v>
      </c>
      <c r="E1220">
        <v>0.4</v>
      </c>
      <c r="F1220">
        <f t="shared" si="38"/>
        <v>1418.652</v>
      </c>
      <c r="G1220">
        <f t="shared" si="39"/>
        <v>2127.9780000000001</v>
      </c>
      <c r="H1220">
        <v>9</v>
      </c>
      <c r="I1220" s="17">
        <v>45322</v>
      </c>
      <c r="J1220" s="17">
        <v>45328</v>
      </c>
      <c r="K1220" t="s">
        <v>31</v>
      </c>
      <c r="L1220" t="s">
        <v>27</v>
      </c>
      <c r="M1220">
        <v>774.86</v>
      </c>
      <c r="N1220" t="s">
        <v>48</v>
      </c>
    </row>
    <row r="1221" spans="1:14" ht="14.25" customHeight="1" x14ac:dyDescent="0.3">
      <c r="A1221" t="s">
        <v>11391</v>
      </c>
      <c r="B1221" t="s">
        <v>13</v>
      </c>
      <c r="C1221" t="s">
        <v>20</v>
      </c>
      <c r="D1221">
        <v>3547.94</v>
      </c>
      <c r="E1221">
        <v>0.22</v>
      </c>
      <c r="F1221">
        <f t="shared" si="38"/>
        <v>780.54679999999996</v>
      </c>
      <c r="G1221">
        <f t="shared" si="39"/>
        <v>2767.3932</v>
      </c>
      <c r="H1221">
        <v>9</v>
      </c>
      <c r="I1221" s="17">
        <v>45176</v>
      </c>
      <c r="J1221" s="17">
        <v>45182</v>
      </c>
      <c r="K1221" t="s">
        <v>31</v>
      </c>
      <c r="L1221" t="s">
        <v>27</v>
      </c>
      <c r="M1221">
        <v>1033.73</v>
      </c>
      <c r="N1221" t="s">
        <v>28</v>
      </c>
    </row>
    <row r="1222" spans="1:14" ht="14.25" customHeight="1" x14ac:dyDescent="0.3">
      <c r="A1222" t="s">
        <v>12051</v>
      </c>
      <c r="B1222" t="s">
        <v>25</v>
      </c>
      <c r="C1222" t="s">
        <v>26</v>
      </c>
      <c r="D1222">
        <v>3548.14</v>
      </c>
      <c r="E1222">
        <v>0.39</v>
      </c>
      <c r="F1222">
        <f t="shared" si="38"/>
        <v>1383.7746</v>
      </c>
      <c r="G1222">
        <f t="shared" si="39"/>
        <v>2164.3653999999997</v>
      </c>
      <c r="H1222">
        <v>9</v>
      </c>
      <c r="I1222" s="17">
        <v>44946</v>
      </c>
      <c r="J1222" s="17">
        <v>44951</v>
      </c>
      <c r="K1222" t="s">
        <v>21</v>
      </c>
      <c r="L1222" t="s">
        <v>22</v>
      </c>
      <c r="M1222">
        <v>524.62</v>
      </c>
      <c r="N1222" t="s">
        <v>48</v>
      </c>
    </row>
    <row r="1223" spans="1:14" ht="14.25" customHeight="1" x14ac:dyDescent="0.3">
      <c r="A1223" t="s">
        <v>10629</v>
      </c>
      <c r="B1223" t="s">
        <v>41</v>
      </c>
      <c r="C1223" t="s">
        <v>26</v>
      </c>
      <c r="D1223">
        <v>3556.87</v>
      </c>
      <c r="E1223">
        <v>0.11</v>
      </c>
      <c r="F1223">
        <f t="shared" si="38"/>
        <v>391.25569999999999</v>
      </c>
      <c r="G1223">
        <f t="shared" si="39"/>
        <v>3165.6142999999997</v>
      </c>
      <c r="H1223">
        <v>9</v>
      </c>
      <c r="I1223" s="17">
        <v>45180</v>
      </c>
      <c r="J1223" s="17">
        <v>45183</v>
      </c>
      <c r="K1223" t="s">
        <v>21</v>
      </c>
      <c r="L1223" t="s">
        <v>16</v>
      </c>
      <c r="M1223">
        <v>905.51</v>
      </c>
      <c r="N1223" t="s">
        <v>23</v>
      </c>
    </row>
    <row r="1224" spans="1:14" ht="14.25" customHeight="1" x14ac:dyDescent="0.3">
      <c r="A1224" t="s">
        <v>13441</v>
      </c>
      <c r="B1224" t="s">
        <v>41</v>
      </c>
      <c r="C1224" t="s">
        <v>26</v>
      </c>
      <c r="D1224">
        <v>3563.91</v>
      </c>
      <c r="E1224">
        <v>0.19</v>
      </c>
      <c r="F1224">
        <f t="shared" si="38"/>
        <v>677.14289999999994</v>
      </c>
      <c r="G1224">
        <f t="shared" si="39"/>
        <v>2886.7671</v>
      </c>
      <c r="H1224">
        <v>9</v>
      </c>
      <c r="I1224" s="17">
        <v>45426</v>
      </c>
      <c r="J1224" s="17">
        <v>45433</v>
      </c>
      <c r="K1224" t="s">
        <v>21</v>
      </c>
      <c r="L1224" t="s">
        <v>22</v>
      </c>
      <c r="M1224">
        <v>337.25</v>
      </c>
      <c r="N1224" t="s">
        <v>39</v>
      </c>
    </row>
    <row r="1225" spans="1:14" ht="14.25" customHeight="1" x14ac:dyDescent="0.3">
      <c r="A1225" t="s">
        <v>7941</v>
      </c>
      <c r="B1225" t="s">
        <v>19</v>
      </c>
      <c r="C1225" t="s">
        <v>33</v>
      </c>
      <c r="D1225">
        <v>3566.88</v>
      </c>
      <c r="E1225">
        <v>0.34</v>
      </c>
      <c r="F1225">
        <f t="shared" si="38"/>
        <v>1212.7392000000002</v>
      </c>
      <c r="G1225">
        <f t="shared" si="39"/>
        <v>2354.1408000000001</v>
      </c>
      <c r="H1225">
        <v>9</v>
      </c>
      <c r="I1225" s="17">
        <v>45184</v>
      </c>
      <c r="J1225" s="17">
        <v>45190</v>
      </c>
      <c r="K1225" t="s">
        <v>15</v>
      </c>
      <c r="L1225" t="s">
        <v>16</v>
      </c>
      <c r="M1225">
        <v>431.41</v>
      </c>
      <c r="N1225" t="s">
        <v>34</v>
      </c>
    </row>
    <row r="1226" spans="1:14" ht="14.25" customHeight="1" x14ac:dyDescent="0.3">
      <c r="A1226" t="s">
        <v>3754</v>
      </c>
      <c r="B1226" t="s">
        <v>13</v>
      </c>
      <c r="C1226" t="s">
        <v>33</v>
      </c>
      <c r="D1226">
        <v>3572.41</v>
      </c>
      <c r="E1226">
        <v>0.26</v>
      </c>
      <c r="F1226">
        <f t="shared" si="38"/>
        <v>928.82659999999998</v>
      </c>
      <c r="G1226">
        <f t="shared" si="39"/>
        <v>2643.5834</v>
      </c>
      <c r="H1226">
        <v>9</v>
      </c>
      <c r="I1226" s="17">
        <v>45280</v>
      </c>
      <c r="J1226" s="17">
        <v>45286</v>
      </c>
      <c r="K1226" t="s">
        <v>15</v>
      </c>
      <c r="L1226" t="s">
        <v>16</v>
      </c>
      <c r="M1226">
        <v>259.29000000000002</v>
      </c>
      <c r="N1226" t="s">
        <v>23</v>
      </c>
    </row>
    <row r="1227" spans="1:14" ht="14.25" customHeight="1" x14ac:dyDescent="0.3">
      <c r="A1227" t="s">
        <v>3132</v>
      </c>
      <c r="B1227" t="s">
        <v>13</v>
      </c>
      <c r="C1227" t="s">
        <v>33</v>
      </c>
      <c r="D1227">
        <v>3573.72</v>
      </c>
      <c r="E1227">
        <v>0.28999999999999998</v>
      </c>
      <c r="F1227">
        <f t="shared" si="38"/>
        <v>1036.3788</v>
      </c>
      <c r="G1227">
        <f t="shared" si="39"/>
        <v>2537.3411999999998</v>
      </c>
      <c r="H1227">
        <v>9</v>
      </c>
      <c r="I1227" s="17">
        <v>45110</v>
      </c>
      <c r="J1227" s="17">
        <v>45115</v>
      </c>
      <c r="K1227" t="s">
        <v>21</v>
      </c>
      <c r="L1227" t="s">
        <v>16</v>
      </c>
      <c r="M1227">
        <v>705.12</v>
      </c>
      <c r="N1227" t="s">
        <v>34</v>
      </c>
    </row>
    <row r="1228" spans="1:14" ht="14.25" customHeight="1" x14ac:dyDescent="0.3">
      <c r="A1228" t="s">
        <v>4009</v>
      </c>
      <c r="B1228" t="s">
        <v>25</v>
      </c>
      <c r="C1228" t="s">
        <v>14</v>
      </c>
      <c r="D1228">
        <v>3574.48</v>
      </c>
      <c r="E1228">
        <v>0.19</v>
      </c>
      <c r="F1228">
        <f t="shared" si="38"/>
        <v>679.15120000000002</v>
      </c>
      <c r="G1228">
        <f t="shared" si="39"/>
        <v>2895.3288000000002</v>
      </c>
      <c r="H1228">
        <v>9</v>
      </c>
      <c r="I1228" s="17">
        <v>45372</v>
      </c>
      <c r="J1228" s="17">
        <v>45373</v>
      </c>
      <c r="K1228" t="s">
        <v>21</v>
      </c>
      <c r="L1228" t="s">
        <v>27</v>
      </c>
      <c r="M1228">
        <v>737.26</v>
      </c>
      <c r="N1228" t="s">
        <v>39</v>
      </c>
    </row>
    <row r="1229" spans="1:14" ht="14.25" customHeight="1" x14ac:dyDescent="0.3">
      <c r="A1229" t="s">
        <v>9413</v>
      </c>
      <c r="B1229" t="s">
        <v>41</v>
      </c>
      <c r="C1229" t="s">
        <v>26</v>
      </c>
      <c r="D1229">
        <v>3584.95</v>
      </c>
      <c r="E1229">
        <v>0.11</v>
      </c>
      <c r="F1229">
        <f t="shared" si="38"/>
        <v>394.34449999999998</v>
      </c>
      <c r="G1229">
        <f t="shared" si="39"/>
        <v>3190.6054999999997</v>
      </c>
      <c r="H1229">
        <v>9</v>
      </c>
      <c r="I1229" s="17">
        <v>45646</v>
      </c>
      <c r="J1229" s="17">
        <v>45651</v>
      </c>
      <c r="K1229" t="s">
        <v>15</v>
      </c>
      <c r="L1229" t="s">
        <v>16</v>
      </c>
      <c r="M1229">
        <v>879.49</v>
      </c>
      <c r="N1229" t="s">
        <v>28</v>
      </c>
    </row>
    <row r="1230" spans="1:14" ht="14.25" customHeight="1" x14ac:dyDescent="0.3">
      <c r="A1230" t="s">
        <v>8209</v>
      </c>
      <c r="B1230" t="s">
        <v>19</v>
      </c>
      <c r="C1230" t="s">
        <v>14</v>
      </c>
      <c r="D1230">
        <v>3587.24</v>
      </c>
      <c r="E1230">
        <v>0.12</v>
      </c>
      <c r="F1230">
        <f t="shared" si="38"/>
        <v>430.46879999999993</v>
      </c>
      <c r="G1230">
        <f t="shared" si="39"/>
        <v>3156.7711999999997</v>
      </c>
      <c r="H1230">
        <v>9</v>
      </c>
      <c r="I1230" s="17">
        <v>45195</v>
      </c>
      <c r="J1230" s="17">
        <v>45197</v>
      </c>
      <c r="K1230" t="s">
        <v>21</v>
      </c>
      <c r="L1230" t="s">
        <v>16</v>
      </c>
      <c r="M1230">
        <v>545.24</v>
      </c>
      <c r="N1230" t="s">
        <v>48</v>
      </c>
    </row>
    <row r="1231" spans="1:14" ht="14.25" customHeight="1" x14ac:dyDescent="0.3">
      <c r="A1231" t="s">
        <v>12697</v>
      </c>
      <c r="B1231" t="s">
        <v>41</v>
      </c>
      <c r="C1231" t="s">
        <v>20</v>
      </c>
      <c r="D1231">
        <v>3589.95</v>
      </c>
      <c r="E1231">
        <v>0.12</v>
      </c>
      <c r="F1231">
        <f t="shared" si="38"/>
        <v>430.79399999999998</v>
      </c>
      <c r="G1231">
        <f t="shared" si="39"/>
        <v>3159.1559999999999</v>
      </c>
      <c r="H1231">
        <v>9</v>
      </c>
      <c r="I1231" s="17">
        <v>45192</v>
      </c>
      <c r="J1231" s="17">
        <v>45197</v>
      </c>
      <c r="K1231" t="s">
        <v>31</v>
      </c>
      <c r="L1231" t="s">
        <v>16</v>
      </c>
      <c r="M1231">
        <v>295.91000000000003</v>
      </c>
      <c r="N1231" t="s">
        <v>39</v>
      </c>
    </row>
    <row r="1232" spans="1:14" ht="14.25" customHeight="1" x14ac:dyDescent="0.3">
      <c r="A1232" t="s">
        <v>3488</v>
      </c>
      <c r="B1232" t="s">
        <v>19</v>
      </c>
      <c r="C1232" t="s">
        <v>14</v>
      </c>
      <c r="D1232">
        <v>3590.57</v>
      </c>
      <c r="E1232">
        <v>0.23</v>
      </c>
      <c r="F1232">
        <f t="shared" si="38"/>
        <v>825.83110000000011</v>
      </c>
      <c r="G1232">
        <f t="shared" si="39"/>
        <v>2764.7389000000003</v>
      </c>
      <c r="H1232">
        <v>9</v>
      </c>
      <c r="I1232" s="17">
        <v>45578</v>
      </c>
      <c r="J1232" s="17">
        <v>45580</v>
      </c>
      <c r="K1232" t="s">
        <v>21</v>
      </c>
      <c r="L1232" t="s">
        <v>27</v>
      </c>
      <c r="M1232">
        <v>679.57</v>
      </c>
      <c r="N1232" t="s">
        <v>34</v>
      </c>
    </row>
    <row r="1233" spans="1:14" ht="14.25" customHeight="1" x14ac:dyDescent="0.3">
      <c r="A1233" t="s">
        <v>4985</v>
      </c>
      <c r="B1233" t="s">
        <v>25</v>
      </c>
      <c r="C1233" t="s">
        <v>33</v>
      </c>
      <c r="D1233">
        <v>3591.93</v>
      </c>
      <c r="E1233">
        <v>0.13</v>
      </c>
      <c r="F1233">
        <f t="shared" si="38"/>
        <v>466.95089999999999</v>
      </c>
      <c r="G1233">
        <f t="shared" si="39"/>
        <v>3124.9791</v>
      </c>
      <c r="H1233">
        <v>9</v>
      </c>
      <c r="I1233" s="17">
        <v>45017</v>
      </c>
      <c r="J1233" s="17">
        <v>45021</v>
      </c>
      <c r="K1233" t="s">
        <v>21</v>
      </c>
      <c r="L1233" t="s">
        <v>27</v>
      </c>
      <c r="M1233">
        <v>602.29</v>
      </c>
      <c r="N1233" t="s">
        <v>48</v>
      </c>
    </row>
    <row r="1234" spans="1:14" ht="14.25" customHeight="1" x14ac:dyDescent="0.3">
      <c r="A1234" t="s">
        <v>6547</v>
      </c>
      <c r="B1234" t="s">
        <v>13</v>
      </c>
      <c r="C1234" t="s">
        <v>14</v>
      </c>
      <c r="D1234">
        <v>3593.43</v>
      </c>
      <c r="E1234">
        <v>0.49</v>
      </c>
      <c r="F1234">
        <f t="shared" si="38"/>
        <v>1760.7806999999998</v>
      </c>
      <c r="G1234">
        <f t="shared" si="39"/>
        <v>1832.6493</v>
      </c>
      <c r="H1234">
        <v>9</v>
      </c>
      <c r="I1234" s="17">
        <v>45582</v>
      </c>
      <c r="J1234" s="17">
        <v>45588</v>
      </c>
      <c r="K1234" t="s">
        <v>15</v>
      </c>
      <c r="L1234" t="s">
        <v>27</v>
      </c>
      <c r="M1234">
        <v>550.35</v>
      </c>
      <c r="N1234" t="s">
        <v>17</v>
      </c>
    </row>
    <row r="1235" spans="1:14" ht="14.25" customHeight="1" x14ac:dyDescent="0.3">
      <c r="A1235" t="s">
        <v>14391</v>
      </c>
      <c r="B1235" t="s">
        <v>41</v>
      </c>
      <c r="C1235" t="s">
        <v>26</v>
      </c>
      <c r="D1235">
        <v>3596.07</v>
      </c>
      <c r="E1235">
        <v>0.02</v>
      </c>
      <c r="F1235">
        <f t="shared" si="38"/>
        <v>71.921400000000006</v>
      </c>
      <c r="G1235">
        <f t="shared" si="39"/>
        <v>3524.1486</v>
      </c>
      <c r="H1235">
        <v>9</v>
      </c>
      <c r="I1235" s="17">
        <v>45644</v>
      </c>
      <c r="J1235" s="17">
        <v>45646</v>
      </c>
      <c r="K1235" t="s">
        <v>15</v>
      </c>
      <c r="L1235" t="s">
        <v>22</v>
      </c>
      <c r="M1235">
        <v>863.86</v>
      </c>
      <c r="N1235" t="s">
        <v>34</v>
      </c>
    </row>
    <row r="1236" spans="1:14" ht="14.25" customHeight="1" x14ac:dyDescent="0.3">
      <c r="A1236" t="s">
        <v>12732</v>
      </c>
      <c r="B1236" t="s">
        <v>19</v>
      </c>
      <c r="C1236" t="s">
        <v>33</v>
      </c>
      <c r="D1236">
        <v>3598.96</v>
      </c>
      <c r="E1236">
        <v>0.25</v>
      </c>
      <c r="F1236">
        <f t="shared" si="38"/>
        <v>899.74</v>
      </c>
      <c r="G1236">
        <f t="shared" si="39"/>
        <v>2699.2200000000003</v>
      </c>
      <c r="H1236">
        <v>9</v>
      </c>
      <c r="I1236" s="17">
        <v>45211</v>
      </c>
      <c r="J1236" s="17">
        <v>45218</v>
      </c>
      <c r="K1236" t="s">
        <v>15</v>
      </c>
      <c r="L1236" t="s">
        <v>16</v>
      </c>
      <c r="M1236">
        <v>794.36</v>
      </c>
      <c r="N1236" t="s">
        <v>28</v>
      </c>
    </row>
    <row r="1237" spans="1:14" ht="14.25" customHeight="1" x14ac:dyDescent="0.3">
      <c r="A1237" t="s">
        <v>8897</v>
      </c>
      <c r="B1237" t="s">
        <v>41</v>
      </c>
      <c r="C1237" t="s">
        <v>36</v>
      </c>
      <c r="D1237">
        <v>3599.22</v>
      </c>
      <c r="E1237">
        <v>0.17</v>
      </c>
      <c r="F1237">
        <f t="shared" si="38"/>
        <v>611.86739999999998</v>
      </c>
      <c r="G1237">
        <f t="shared" si="39"/>
        <v>2987.3525999999997</v>
      </c>
      <c r="H1237">
        <v>9</v>
      </c>
      <c r="I1237" s="17">
        <v>45078</v>
      </c>
      <c r="J1237" s="17">
        <v>45082</v>
      </c>
      <c r="K1237" t="s">
        <v>21</v>
      </c>
      <c r="L1237" t="s">
        <v>16</v>
      </c>
      <c r="M1237">
        <v>1036.23</v>
      </c>
      <c r="N1237" t="s">
        <v>39</v>
      </c>
    </row>
    <row r="1238" spans="1:14" ht="14.25" customHeight="1" x14ac:dyDescent="0.3">
      <c r="A1238" t="s">
        <v>11608</v>
      </c>
      <c r="B1238" t="s">
        <v>19</v>
      </c>
      <c r="C1238" t="s">
        <v>26</v>
      </c>
      <c r="D1238">
        <v>3600.85</v>
      </c>
      <c r="E1238">
        <v>0.28999999999999998</v>
      </c>
      <c r="F1238">
        <f t="shared" si="38"/>
        <v>1044.2465</v>
      </c>
      <c r="G1238">
        <f t="shared" si="39"/>
        <v>2556.6035000000002</v>
      </c>
      <c r="H1238">
        <v>9</v>
      </c>
      <c r="I1238" s="17">
        <v>45430</v>
      </c>
      <c r="J1238" s="17">
        <v>45433</v>
      </c>
      <c r="K1238" t="s">
        <v>15</v>
      </c>
      <c r="L1238" t="s">
        <v>16</v>
      </c>
      <c r="M1238">
        <v>670.56</v>
      </c>
      <c r="N1238" t="s">
        <v>23</v>
      </c>
    </row>
    <row r="1239" spans="1:14" ht="14.25" customHeight="1" x14ac:dyDescent="0.3">
      <c r="A1239" t="s">
        <v>4905</v>
      </c>
      <c r="B1239" t="s">
        <v>25</v>
      </c>
      <c r="C1239" t="s">
        <v>33</v>
      </c>
      <c r="D1239">
        <v>3602.57</v>
      </c>
      <c r="E1239">
        <v>0.35</v>
      </c>
      <c r="F1239">
        <f t="shared" si="38"/>
        <v>1260.8995</v>
      </c>
      <c r="G1239">
        <f t="shared" si="39"/>
        <v>2341.6705000000002</v>
      </c>
      <c r="H1239">
        <v>9</v>
      </c>
      <c r="I1239" s="17">
        <v>45549</v>
      </c>
      <c r="J1239" s="17">
        <v>45554</v>
      </c>
      <c r="K1239" t="s">
        <v>15</v>
      </c>
      <c r="L1239" t="s">
        <v>22</v>
      </c>
      <c r="M1239">
        <v>242.83</v>
      </c>
      <c r="N1239" t="s">
        <v>34</v>
      </c>
    </row>
    <row r="1240" spans="1:14" ht="14.25" customHeight="1" x14ac:dyDescent="0.3">
      <c r="A1240" t="s">
        <v>6190</v>
      </c>
      <c r="B1240" t="s">
        <v>25</v>
      </c>
      <c r="C1240" t="s">
        <v>33</v>
      </c>
      <c r="D1240">
        <v>3606.24</v>
      </c>
      <c r="E1240">
        <v>0.49</v>
      </c>
      <c r="F1240">
        <f t="shared" si="38"/>
        <v>1767.0575999999999</v>
      </c>
      <c r="G1240">
        <f t="shared" si="39"/>
        <v>1839.1823999999999</v>
      </c>
      <c r="H1240">
        <v>9</v>
      </c>
      <c r="I1240" s="17">
        <v>45120</v>
      </c>
      <c r="J1240" s="17">
        <v>45123</v>
      </c>
      <c r="K1240" t="s">
        <v>15</v>
      </c>
      <c r="L1240" t="s">
        <v>16</v>
      </c>
      <c r="M1240">
        <v>777.34</v>
      </c>
      <c r="N1240" t="s">
        <v>17</v>
      </c>
    </row>
    <row r="1241" spans="1:14" ht="14.25" customHeight="1" x14ac:dyDescent="0.3">
      <c r="A1241" t="s">
        <v>14011</v>
      </c>
      <c r="B1241" t="s">
        <v>19</v>
      </c>
      <c r="C1241" t="s">
        <v>20</v>
      </c>
      <c r="D1241">
        <v>3606.73</v>
      </c>
      <c r="E1241">
        <v>0.16</v>
      </c>
      <c r="F1241">
        <f t="shared" si="38"/>
        <v>577.07680000000005</v>
      </c>
      <c r="G1241">
        <f t="shared" si="39"/>
        <v>3029.6531999999997</v>
      </c>
      <c r="H1241">
        <v>9</v>
      </c>
      <c r="I1241" s="17">
        <v>45430</v>
      </c>
      <c r="J1241" s="17">
        <v>45432</v>
      </c>
      <c r="K1241" t="s">
        <v>31</v>
      </c>
      <c r="L1241" t="s">
        <v>27</v>
      </c>
      <c r="M1241">
        <v>896.77</v>
      </c>
      <c r="N1241" t="s">
        <v>48</v>
      </c>
    </row>
    <row r="1242" spans="1:14" ht="14.25" customHeight="1" x14ac:dyDescent="0.3">
      <c r="A1242" t="s">
        <v>11175</v>
      </c>
      <c r="B1242" t="s">
        <v>13</v>
      </c>
      <c r="C1242" t="s">
        <v>14</v>
      </c>
      <c r="D1242">
        <v>3608.38</v>
      </c>
      <c r="E1242">
        <v>0.49</v>
      </c>
      <c r="F1242">
        <f t="shared" si="38"/>
        <v>1768.1061999999999</v>
      </c>
      <c r="G1242">
        <f t="shared" si="39"/>
        <v>1840.2738000000002</v>
      </c>
      <c r="H1242">
        <v>9</v>
      </c>
      <c r="I1242" s="17">
        <v>45215</v>
      </c>
      <c r="J1242" s="17">
        <v>45222</v>
      </c>
      <c r="K1242" t="s">
        <v>21</v>
      </c>
      <c r="L1242" t="s">
        <v>27</v>
      </c>
      <c r="M1242">
        <v>575.28</v>
      </c>
      <c r="N1242" t="s">
        <v>48</v>
      </c>
    </row>
    <row r="1243" spans="1:14" ht="14.25" customHeight="1" x14ac:dyDescent="0.3">
      <c r="A1243" t="s">
        <v>14405</v>
      </c>
      <c r="B1243" t="s">
        <v>13</v>
      </c>
      <c r="C1243" t="s">
        <v>33</v>
      </c>
      <c r="D1243">
        <v>3608.42</v>
      </c>
      <c r="E1243">
        <v>0.06</v>
      </c>
      <c r="F1243">
        <f t="shared" si="38"/>
        <v>216.5052</v>
      </c>
      <c r="G1243">
        <f t="shared" si="39"/>
        <v>3391.9148</v>
      </c>
      <c r="H1243">
        <v>9</v>
      </c>
      <c r="I1243" s="17">
        <v>45071</v>
      </c>
      <c r="J1243" s="17">
        <v>45078</v>
      </c>
      <c r="K1243" t="s">
        <v>21</v>
      </c>
      <c r="L1243" t="s">
        <v>16</v>
      </c>
      <c r="M1243">
        <v>512.13</v>
      </c>
      <c r="N1243" t="s">
        <v>39</v>
      </c>
    </row>
    <row r="1244" spans="1:14" ht="14.25" customHeight="1" x14ac:dyDescent="0.3">
      <c r="A1244" t="s">
        <v>14277</v>
      </c>
      <c r="B1244" t="s">
        <v>19</v>
      </c>
      <c r="C1244" t="s">
        <v>33</v>
      </c>
      <c r="D1244">
        <v>3609.69</v>
      </c>
      <c r="E1244">
        <v>0.28000000000000003</v>
      </c>
      <c r="F1244">
        <f t="shared" si="38"/>
        <v>1010.7132000000001</v>
      </c>
      <c r="G1244">
        <f t="shared" si="39"/>
        <v>2598.9767999999999</v>
      </c>
      <c r="H1244">
        <v>9</v>
      </c>
      <c r="I1244" s="17">
        <v>45621</v>
      </c>
      <c r="J1244" s="17">
        <v>45623</v>
      </c>
      <c r="K1244" t="s">
        <v>31</v>
      </c>
      <c r="L1244" t="s">
        <v>27</v>
      </c>
      <c r="M1244">
        <v>467.49</v>
      </c>
      <c r="N1244" t="s">
        <v>17</v>
      </c>
    </row>
    <row r="1245" spans="1:14" ht="14.25" customHeight="1" x14ac:dyDescent="0.3">
      <c r="A1245" t="s">
        <v>14736</v>
      </c>
      <c r="B1245" t="s">
        <v>13</v>
      </c>
      <c r="C1245" t="s">
        <v>20</v>
      </c>
      <c r="D1245">
        <v>3615.45</v>
      </c>
      <c r="E1245">
        <v>0.48</v>
      </c>
      <c r="F1245">
        <f t="shared" si="38"/>
        <v>1735.4159999999999</v>
      </c>
      <c r="G1245">
        <f t="shared" si="39"/>
        <v>1880.0339999999999</v>
      </c>
      <c r="H1245">
        <v>9</v>
      </c>
      <c r="I1245" s="17">
        <v>45119</v>
      </c>
      <c r="J1245" s="17">
        <v>45122</v>
      </c>
      <c r="K1245" t="s">
        <v>15</v>
      </c>
      <c r="L1245" t="s">
        <v>16</v>
      </c>
      <c r="M1245">
        <v>414.13</v>
      </c>
      <c r="N1245" t="s">
        <v>23</v>
      </c>
    </row>
    <row r="1246" spans="1:14" ht="14.25" customHeight="1" x14ac:dyDescent="0.3">
      <c r="A1246" t="s">
        <v>8110</v>
      </c>
      <c r="B1246" t="s">
        <v>13</v>
      </c>
      <c r="C1246" t="s">
        <v>36</v>
      </c>
      <c r="D1246">
        <v>3617.09</v>
      </c>
      <c r="E1246">
        <v>0.17</v>
      </c>
      <c r="F1246">
        <f t="shared" si="38"/>
        <v>614.90530000000012</v>
      </c>
      <c r="G1246">
        <f t="shared" si="39"/>
        <v>3002.1846999999998</v>
      </c>
      <c r="H1246">
        <v>9</v>
      </c>
      <c r="I1246" s="17">
        <v>45426</v>
      </c>
      <c r="J1246" s="17">
        <v>45428</v>
      </c>
      <c r="K1246" t="s">
        <v>21</v>
      </c>
      <c r="L1246" t="s">
        <v>22</v>
      </c>
      <c r="M1246">
        <v>896.3</v>
      </c>
      <c r="N1246" t="s">
        <v>48</v>
      </c>
    </row>
    <row r="1247" spans="1:14" ht="14.25" customHeight="1" x14ac:dyDescent="0.3">
      <c r="A1247" t="s">
        <v>2054</v>
      </c>
      <c r="B1247" t="s">
        <v>13</v>
      </c>
      <c r="C1247" t="s">
        <v>20</v>
      </c>
      <c r="D1247">
        <v>3624.43</v>
      </c>
      <c r="E1247">
        <v>0.39</v>
      </c>
      <c r="F1247">
        <f t="shared" si="38"/>
        <v>1413.5277000000001</v>
      </c>
      <c r="G1247">
        <f t="shared" si="39"/>
        <v>2210.9022999999997</v>
      </c>
      <c r="H1247">
        <v>9</v>
      </c>
      <c r="I1247" s="17">
        <v>45123</v>
      </c>
      <c r="J1247" s="17">
        <v>45125</v>
      </c>
      <c r="K1247" t="s">
        <v>15</v>
      </c>
      <c r="L1247" t="s">
        <v>27</v>
      </c>
      <c r="M1247">
        <v>256.64999999999998</v>
      </c>
      <c r="N1247" t="s">
        <v>39</v>
      </c>
    </row>
    <row r="1248" spans="1:14" ht="14.25" customHeight="1" x14ac:dyDescent="0.3">
      <c r="A1248" t="s">
        <v>7960</v>
      </c>
      <c r="B1248" t="s">
        <v>19</v>
      </c>
      <c r="C1248" t="s">
        <v>14</v>
      </c>
      <c r="D1248">
        <v>3627.73</v>
      </c>
      <c r="E1248">
        <v>0.35</v>
      </c>
      <c r="F1248">
        <f t="shared" si="38"/>
        <v>1269.7055</v>
      </c>
      <c r="G1248">
        <f t="shared" si="39"/>
        <v>2358.0245</v>
      </c>
      <c r="H1248">
        <v>9</v>
      </c>
      <c r="I1248" s="17">
        <v>45408</v>
      </c>
      <c r="J1248" s="17">
        <v>45414</v>
      </c>
      <c r="K1248" t="s">
        <v>21</v>
      </c>
      <c r="L1248" t="s">
        <v>16</v>
      </c>
      <c r="M1248">
        <v>183.3</v>
      </c>
      <c r="N1248" t="s">
        <v>17</v>
      </c>
    </row>
    <row r="1249" spans="1:14" ht="14.25" customHeight="1" x14ac:dyDescent="0.3">
      <c r="A1249" t="s">
        <v>7537</v>
      </c>
      <c r="B1249" t="s">
        <v>13</v>
      </c>
      <c r="C1249" t="s">
        <v>14</v>
      </c>
      <c r="D1249">
        <v>3627.82</v>
      </c>
      <c r="E1249">
        <v>0.28999999999999998</v>
      </c>
      <c r="F1249">
        <f t="shared" si="38"/>
        <v>1052.0678</v>
      </c>
      <c r="G1249">
        <f t="shared" si="39"/>
        <v>2575.7521999999999</v>
      </c>
      <c r="H1249">
        <v>9</v>
      </c>
      <c r="I1249" s="17">
        <v>45151</v>
      </c>
      <c r="J1249" s="17">
        <v>45152</v>
      </c>
      <c r="K1249" t="s">
        <v>15</v>
      </c>
      <c r="L1249" t="s">
        <v>16</v>
      </c>
      <c r="M1249">
        <v>872.28</v>
      </c>
      <c r="N1249" t="s">
        <v>23</v>
      </c>
    </row>
    <row r="1250" spans="1:14" ht="14.25" customHeight="1" x14ac:dyDescent="0.3">
      <c r="A1250" t="s">
        <v>13303</v>
      </c>
      <c r="B1250" t="s">
        <v>19</v>
      </c>
      <c r="C1250" t="s">
        <v>33</v>
      </c>
      <c r="D1250">
        <v>3640.03</v>
      </c>
      <c r="E1250">
        <v>0.37</v>
      </c>
      <c r="F1250">
        <f t="shared" si="38"/>
        <v>1346.8111000000001</v>
      </c>
      <c r="G1250">
        <f t="shared" si="39"/>
        <v>2293.2188999999998</v>
      </c>
      <c r="H1250">
        <v>9</v>
      </c>
      <c r="I1250" s="17">
        <v>45296</v>
      </c>
      <c r="J1250" s="17">
        <v>45303</v>
      </c>
      <c r="K1250" t="s">
        <v>21</v>
      </c>
      <c r="L1250" t="s">
        <v>16</v>
      </c>
      <c r="M1250">
        <v>738.49</v>
      </c>
      <c r="N1250" t="s">
        <v>28</v>
      </c>
    </row>
    <row r="1251" spans="1:14" ht="14.25" customHeight="1" x14ac:dyDescent="0.3">
      <c r="A1251" t="s">
        <v>13673</v>
      </c>
      <c r="B1251" t="s">
        <v>13</v>
      </c>
      <c r="C1251" t="s">
        <v>36</v>
      </c>
      <c r="D1251">
        <v>3645.08</v>
      </c>
      <c r="E1251">
        <v>0.08</v>
      </c>
      <c r="F1251">
        <f t="shared" si="38"/>
        <v>291.60640000000001</v>
      </c>
      <c r="G1251">
        <f t="shared" si="39"/>
        <v>3353.4735999999998</v>
      </c>
      <c r="H1251">
        <v>9</v>
      </c>
      <c r="I1251" s="17">
        <v>45323</v>
      </c>
      <c r="J1251" s="17">
        <v>45329</v>
      </c>
      <c r="K1251" t="s">
        <v>15</v>
      </c>
      <c r="L1251" t="s">
        <v>16</v>
      </c>
      <c r="M1251">
        <v>461.14</v>
      </c>
      <c r="N1251" t="s">
        <v>23</v>
      </c>
    </row>
    <row r="1252" spans="1:14" ht="14.25" customHeight="1" x14ac:dyDescent="0.3">
      <c r="A1252" t="s">
        <v>12566</v>
      </c>
      <c r="B1252" t="s">
        <v>41</v>
      </c>
      <c r="C1252" t="s">
        <v>26</v>
      </c>
      <c r="D1252">
        <v>3645.23</v>
      </c>
      <c r="E1252">
        <v>0.08</v>
      </c>
      <c r="F1252">
        <f t="shared" si="38"/>
        <v>291.61840000000001</v>
      </c>
      <c r="G1252">
        <f t="shared" si="39"/>
        <v>3353.6116000000002</v>
      </c>
      <c r="H1252">
        <v>9</v>
      </c>
      <c r="I1252" s="17">
        <v>45421</v>
      </c>
      <c r="J1252" s="17">
        <v>45424</v>
      </c>
      <c r="K1252" t="s">
        <v>15</v>
      </c>
      <c r="L1252" t="s">
        <v>22</v>
      </c>
      <c r="M1252">
        <v>727.36</v>
      </c>
      <c r="N1252" t="s">
        <v>23</v>
      </c>
    </row>
    <row r="1253" spans="1:14" ht="14.25" customHeight="1" x14ac:dyDescent="0.3">
      <c r="A1253" t="s">
        <v>8385</v>
      </c>
      <c r="B1253" t="s">
        <v>41</v>
      </c>
      <c r="C1253" t="s">
        <v>36</v>
      </c>
      <c r="D1253">
        <v>3645.36</v>
      </c>
      <c r="E1253">
        <v>0.36</v>
      </c>
      <c r="F1253">
        <f t="shared" si="38"/>
        <v>1312.3296</v>
      </c>
      <c r="G1253">
        <f t="shared" si="39"/>
        <v>2333.0304000000001</v>
      </c>
      <c r="H1253">
        <v>9</v>
      </c>
      <c r="I1253" s="17">
        <v>45292</v>
      </c>
      <c r="J1253" s="17">
        <v>45293</v>
      </c>
      <c r="K1253" t="s">
        <v>21</v>
      </c>
      <c r="L1253" t="s">
        <v>27</v>
      </c>
      <c r="M1253">
        <v>884.07</v>
      </c>
      <c r="N1253" t="s">
        <v>34</v>
      </c>
    </row>
    <row r="1254" spans="1:14" ht="14.25" customHeight="1" x14ac:dyDescent="0.3">
      <c r="A1254" t="s">
        <v>14068</v>
      </c>
      <c r="B1254" t="s">
        <v>13</v>
      </c>
      <c r="C1254" t="s">
        <v>26</v>
      </c>
      <c r="D1254">
        <v>3645.61</v>
      </c>
      <c r="E1254">
        <v>0.28000000000000003</v>
      </c>
      <c r="F1254">
        <f t="shared" si="38"/>
        <v>1020.7708000000001</v>
      </c>
      <c r="G1254">
        <f t="shared" si="39"/>
        <v>2624.8391999999999</v>
      </c>
      <c r="H1254">
        <v>9</v>
      </c>
      <c r="I1254" s="17">
        <v>45056</v>
      </c>
      <c r="J1254" s="17">
        <v>45059</v>
      </c>
      <c r="K1254" t="s">
        <v>31</v>
      </c>
      <c r="L1254" t="s">
        <v>22</v>
      </c>
      <c r="M1254">
        <v>247.34</v>
      </c>
      <c r="N1254" t="s">
        <v>23</v>
      </c>
    </row>
    <row r="1255" spans="1:14" ht="14.25" customHeight="1" x14ac:dyDescent="0.3">
      <c r="A1255" t="s">
        <v>13745</v>
      </c>
      <c r="B1255" t="s">
        <v>13</v>
      </c>
      <c r="C1255" t="s">
        <v>20</v>
      </c>
      <c r="D1255">
        <v>3646.98</v>
      </c>
      <c r="E1255">
        <v>0.44</v>
      </c>
      <c r="F1255">
        <f t="shared" si="38"/>
        <v>1604.6712</v>
      </c>
      <c r="G1255">
        <f t="shared" si="39"/>
        <v>2042.3088</v>
      </c>
      <c r="H1255">
        <v>9</v>
      </c>
      <c r="I1255" s="17">
        <v>45005</v>
      </c>
      <c r="J1255" s="17">
        <v>45012</v>
      </c>
      <c r="K1255" t="s">
        <v>15</v>
      </c>
      <c r="L1255" t="s">
        <v>27</v>
      </c>
      <c r="M1255">
        <v>727.02</v>
      </c>
      <c r="N1255" t="s">
        <v>17</v>
      </c>
    </row>
    <row r="1256" spans="1:14" ht="14.25" customHeight="1" x14ac:dyDescent="0.3">
      <c r="A1256" t="s">
        <v>556</v>
      </c>
      <c r="B1256" t="s">
        <v>13</v>
      </c>
      <c r="C1256" t="s">
        <v>26</v>
      </c>
      <c r="D1256">
        <v>3647.54</v>
      </c>
      <c r="E1256">
        <v>0.33</v>
      </c>
      <c r="F1256">
        <f t="shared" si="38"/>
        <v>1203.6882000000001</v>
      </c>
      <c r="G1256">
        <f t="shared" si="39"/>
        <v>2443.8517999999999</v>
      </c>
      <c r="H1256">
        <v>9</v>
      </c>
      <c r="I1256" s="17">
        <v>45464</v>
      </c>
      <c r="J1256" s="17">
        <v>45467</v>
      </c>
      <c r="K1256" t="s">
        <v>21</v>
      </c>
      <c r="L1256" t="s">
        <v>22</v>
      </c>
      <c r="M1256">
        <v>230.83</v>
      </c>
      <c r="N1256" t="s">
        <v>34</v>
      </c>
    </row>
    <row r="1257" spans="1:14" ht="14.25" customHeight="1" x14ac:dyDescent="0.3">
      <c r="A1257" t="s">
        <v>343</v>
      </c>
      <c r="B1257" t="s">
        <v>19</v>
      </c>
      <c r="C1257" t="s">
        <v>26</v>
      </c>
      <c r="D1257">
        <v>3648.38</v>
      </c>
      <c r="E1257">
        <v>0.09</v>
      </c>
      <c r="F1257">
        <f t="shared" si="38"/>
        <v>328.35419999999999</v>
      </c>
      <c r="G1257">
        <f t="shared" si="39"/>
        <v>3320.0258000000003</v>
      </c>
      <c r="H1257">
        <v>9</v>
      </c>
      <c r="I1257" s="17">
        <v>45048</v>
      </c>
      <c r="J1257" s="17">
        <v>45051</v>
      </c>
      <c r="K1257" t="s">
        <v>21</v>
      </c>
      <c r="L1257" t="s">
        <v>22</v>
      </c>
      <c r="M1257">
        <v>1033.49</v>
      </c>
      <c r="N1257" t="s">
        <v>28</v>
      </c>
    </row>
    <row r="1258" spans="1:14" ht="14.25" customHeight="1" x14ac:dyDescent="0.3">
      <c r="A1258" t="s">
        <v>6696</v>
      </c>
      <c r="B1258" t="s">
        <v>13</v>
      </c>
      <c r="C1258" t="s">
        <v>20</v>
      </c>
      <c r="D1258">
        <v>3651.8</v>
      </c>
      <c r="E1258">
        <v>0.38</v>
      </c>
      <c r="F1258">
        <f t="shared" si="38"/>
        <v>1387.6840000000002</v>
      </c>
      <c r="G1258">
        <f t="shared" si="39"/>
        <v>2264.116</v>
      </c>
      <c r="H1258">
        <v>9</v>
      </c>
      <c r="I1258" s="17">
        <v>45234</v>
      </c>
      <c r="J1258" s="17">
        <v>45237</v>
      </c>
      <c r="K1258" t="s">
        <v>21</v>
      </c>
      <c r="L1258" t="s">
        <v>27</v>
      </c>
      <c r="M1258">
        <v>833.88</v>
      </c>
      <c r="N1258" t="s">
        <v>17</v>
      </c>
    </row>
    <row r="1259" spans="1:14" ht="14.25" customHeight="1" x14ac:dyDescent="0.3">
      <c r="A1259" t="s">
        <v>7357</v>
      </c>
      <c r="B1259" t="s">
        <v>13</v>
      </c>
      <c r="C1259" t="s">
        <v>26</v>
      </c>
      <c r="D1259">
        <v>3652.92</v>
      </c>
      <c r="E1259">
        <v>0.45</v>
      </c>
      <c r="F1259">
        <f t="shared" si="38"/>
        <v>1643.8140000000001</v>
      </c>
      <c r="G1259">
        <f t="shared" si="39"/>
        <v>2009.106</v>
      </c>
      <c r="H1259">
        <v>9</v>
      </c>
      <c r="I1259" s="17">
        <v>44999</v>
      </c>
      <c r="J1259" s="17">
        <v>45002</v>
      </c>
      <c r="K1259" t="s">
        <v>21</v>
      </c>
      <c r="L1259" t="s">
        <v>22</v>
      </c>
      <c r="M1259">
        <v>794.51</v>
      </c>
      <c r="N1259" t="s">
        <v>39</v>
      </c>
    </row>
    <row r="1260" spans="1:14" ht="14.25" customHeight="1" x14ac:dyDescent="0.3">
      <c r="A1260" t="s">
        <v>734</v>
      </c>
      <c r="B1260" t="s">
        <v>19</v>
      </c>
      <c r="C1260" t="s">
        <v>20</v>
      </c>
      <c r="D1260">
        <v>3657.09</v>
      </c>
      <c r="E1260">
        <v>0.01</v>
      </c>
      <c r="F1260">
        <f t="shared" si="38"/>
        <v>36.570900000000002</v>
      </c>
      <c r="G1260">
        <f t="shared" si="39"/>
        <v>3620.5191</v>
      </c>
      <c r="H1260">
        <v>9</v>
      </c>
      <c r="I1260" s="17">
        <v>45495</v>
      </c>
      <c r="J1260" s="17">
        <v>45501</v>
      </c>
      <c r="K1260" t="s">
        <v>31</v>
      </c>
      <c r="L1260" t="s">
        <v>27</v>
      </c>
      <c r="M1260">
        <v>647.98</v>
      </c>
      <c r="N1260" t="s">
        <v>39</v>
      </c>
    </row>
    <row r="1261" spans="1:14" ht="14.25" customHeight="1" x14ac:dyDescent="0.3">
      <c r="A1261" t="s">
        <v>8405</v>
      </c>
      <c r="B1261" t="s">
        <v>13</v>
      </c>
      <c r="C1261" t="s">
        <v>36</v>
      </c>
      <c r="D1261">
        <v>3660.72</v>
      </c>
      <c r="E1261">
        <v>0.03</v>
      </c>
      <c r="F1261">
        <f t="shared" si="38"/>
        <v>109.82159999999999</v>
      </c>
      <c r="G1261">
        <f t="shared" si="39"/>
        <v>3550.8984</v>
      </c>
      <c r="H1261">
        <v>9</v>
      </c>
      <c r="I1261" s="17">
        <v>45537</v>
      </c>
      <c r="J1261" s="17">
        <v>45540</v>
      </c>
      <c r="K1261" t="s">
        <v>31</v>
      </c>
      <c r="L1261" t="s">
        <v>16</v>
      </c>
      <c r="M1261">
        <v>492.62</v>
      </c>
      <c r="N1261" t="s">
        <v>34</v>
      </c>
    </row>
    <row r="1262" spans="1:14" ht="14.25" customHeight="1" x14ac:dyDescent="0.3">
      <c r="A1262" t="s">
        <v>11405</v>
      </c>
      <c r="B1262" t="s">
        <v>19</v>
      </c>
      <c r="C1262" t="s">
        <v>20</v>
      </c>
      <c r="D1262">
        <v>3663.74</v>
      </c>
      <c r="E1262">
        <v>0.17</v>
      </c>
      <c r="F1262">
        <f t="shared" si="38"/>
        <v>622.83580000000006</v>
      </c>
      <c r="G1262">
        <f t="shared" si="39"/>
        <v>3040.9041999999999</v>
      </c>
      <c r="H1262">
        <v>9</v>
      </c>
      <c r="I1262" s="17">
        <v>45473</v>
      </c>
      <c r="J1262" s="17">
        <v>45478</v>
      </c>
      <c r="K1262" t="s">
        <v>15</v>
      </c>
      <c r="L1262" t="s">
        <v>16</v>
      </c>
      <c r="M1262">
        <v>678.03</v>
      </c>
      <c r="N1262" t="s">
        <v>23</v>
      </c>
    </row>
    <row r="1263" spans="1:14" ht="14.25" customHeight="1" x14ac:dyDescent="0.3">
      <c r="A1263" t="s">
        <v>7222</v>
      </c>
      <c r="B1263" t="s">
        <v>41</v>
      </c>
      <c r="C1263" t="s">
        <v>20</v>
      </c>
      <c r="D1263">
        <v>3663.82</v>
      </c>
      <c r="E1263">
        <v>0.25</v>
      </c>
      <c r="F1263">
        <f t="shared" si="38"/>
        <v>915.95500000000004</v>
      </c>
      <c r="G1263">
        <f t="shared" si="39"/>
        <v>2747.8650000000002</v>
      </c>
      <c r="H1263">
        <v>9</v>
      </c>
      <c r="I1263" s="17">
        <v>45584</v>
      </c>
      <c r="J1263" s="17">
        <v>45586</v>
      </c>
      <c r="K1263" t="s">
        <v>31</v>
      </c>
      <c r="L1263" t="s">
        <v>16</v>
      </c>
      <c r="M1263">
        <v>426.62</v>
      </c>
      <c r="N1263" t="s">
        <v>48</v>
      </c>
    </row>
    <row r="1264" spans="1:14" ht="14.25" customHeight="1" x14ac:dyDescent="0.3">
      <c r="A1264" t="s">
        <v>6747</v>
      </c>
      <c r="B1264" t="s">
        <v>19</v>
      </c>
      <c r="C1264" t="s">
        <v>36</v>
      </c>
      <c r="D1264">
        <v>3668.18</v>
      </c>
      <c r="E1264">
        <v>0.12</v>
      </c>
      <c r="F1264">
        <f t="shared" si="38"/>
        <v>440.18159999999995</v>
      </c>
      <c r="G1264">
        <f t="shared" si="39"/>
        <v>3227.9983999999999</v>
      </c>
      <c r="H1264">
        <v>9</v>
      </c>
      <c r="I1264" s="17">
        <v>45313</v>
      </c>
      <c r="J1264" s="17">
        <v>45314</v>
      </c>
      <c r="K1264" t="s">
        <v>31</v>
      </c>
      <c r="L1264" t="s">
        <v>27</v>
      </c>
      <c r="M1264">
        <v>985.57</v>
      </c>
      <c r="N1264" t="s">
        <v>23</v>
      </c>
    </row>
    <row r="1265" spans="1:14" ht="14.25" customHeight="1" x14ac:dyDescent="0.3">
      <c r="A1265" t="s">
        <v>10508</v>
      </c>
      <c r="B1265" t="s">
        <v>41</v>
      </c>
      <c r="C1265" t="s">
        <v>20</v>
      </c>
      <c r="D1265">
        <v>3669.13</v>
      </c>
      <c r="E1265">
        <v>0.42</v>
      </c>
      <c r="F1265">
        <f t="shared" si="38"/>
        <v>1541.0346</v>
      </c>
      <c r="G1265">
        <f t="shared" si="39"/>
        <v>2128.0954000000002</v>
      </c>
      <c r="H1265">
        <v>9</v>
      </c>
      <c r="I1265" s="17">
        <v>44972</v>
      </c>
      <c r="J1265" s="17">
        <v>44973</v>
      </c>
      <c r="K1265" t="s">
        <v>15</v>
      </c>
      <c r="L1265" t="s">
        <v>16</v>
      </c>
      <c r="M1265">
        <v>207.5</v>
      </c>
      <c r="N1265" t="s">
        <v>23</v>
      </c>
    </row>
    <row r="1266" spans="1:14" ht="14.25" customHeight="1" x14ac:dyDescent="0.3">
      <c r="A1266" t="s">
        <v>14201</v>
      </c>
      <c r="B1266" t="s">
        <v>19</v>
      </c>
      <c r="C1266" t="s">
        <v>36</v>
      </c>
      <c r="D1266">
        <v>3671.45</v>
      </c>
      <c r="E1266">
        <v>0.14000000000000001</v>
      </c>
      <c r="F1266">
        <f t="shared" si="38"/>
        <v>514.00300000000004</v>
      </c>
      <c r="G1266">
        <f t="shared" si="39"/>
        <v>3157.4469999999997</v>
      </c>
      <c r="H1266">
        <v>9</v>
      </c>
      <c r="I1266" s="17">
        <v>45267</v>
      </c>
      <c r="J1266" s="17">
        <v>45268</v>
      </c>
      <c r="K1266" t="s">
        <v>15</v>
      </c>
      <c r="L1266" t="s">
        <v>22</v>
      </c>
      <c r="M1266">
        <v>664.85</v>
      </c>
      <c r="N1266" t="s">
        <v>28</v>
      </c>
    </row>
    <row r="1267" spans="1:14" ht="14.25" customHeight="1" x14ac:dyDescent="0.3">
      <c r="A1267" t="s">
        <v>740</v>
      </c>
      <c r="B1267" t="s">
        <v>19</v>
      </c>
      <c r="C1267" t="s">
        <v>20</v>
      </c>
      <c r="D1267">
        <v>3676.24</v>
      </c>
      <c r="E1267">
        <v>0.31</v>
      </c>
      <c r="F1267">
        <f t="shared" si="38"/>
        <v>1139.6343999999999</v>
      </c>
      <c r="G1267">
        <f t="shared" si="39"/>
        <v>2536.6055999999999</v>
      </c>
      <c r="H1267">
        <v>9</v>
      </c>
      <c r="I1267" s="17">
        <v>44947</v>
      </c>
      <c r="J1267" s="17">
        <v>44948</v>
      </c>
      <c r="K1267" t="s">
        <v>21</v>
      </c>
      <c r="L1267" t="s">
        <v>22</v>
      </c>
      <c r="M1267">
        <v>523.49</v>
      </c>
      <c r="N1267" t="s">
        <v>39</v>
      </c>
    </row>
    <row r="1268" spans="1:14" ht="14.25" customHeight="1" x14ac:dyDescent="0.3">
      <c r="A1268" t="s">
        <v>10291</v>
      </c>
      <c r="B1268" t="s">
        <v>41</v>
      </c>
      <c r="C1268" t="s">
        <v>26</v>
      </c>
      <c r="D1268">
        <v>3677.09</v>
      </c>
      <c r="E1268">
        <v>0.44</v>
      </c>
      <c r="F1268">
        <f t="shared" si="38"/>
        <v>1617.9196000000002</v>
      </c>
      <c r="G1268">
        <f t="shared" si="39"/>
        <v>2059.1704</v>
      </c>
      <c r="H1268">
        <v>9</v>
      </c>
      <c r="I1268" s="17">
        <v>45158</v>
      </c>
      <c r="J1268" s="17">
        <v>45165</v>
      </c>
      <c r="K1268" t="s">
        <v>21</v>
      </c>
      <c r="L1268" t="s">
        <v>16</v>
      </c>
      <c r="M1268">
        <v>263.82</v>
      </c>
      <c r="N1268" t="s">
        <v>28</v>
      </c>
    </row>
    <row r="1269" spans="1:14" ht="14.25" customHeight="1" x14ac:dyDescent="0.3">
      <c r="A1269" t="s">
        <v>9727</v>
      </c>
      <c r="B1269" t="s">
        <v>25</v>
      </c>
      <c r="C1269" t="s">
        <v>33</v>
      </c>
      <c r="D1269">
        <v>3678.42</v>
      </c>
      <c r="E1269">
        <v>0.37</v>
      </c>
      <c r="F1269">
        <f t="shared" si="38"/>
        <v>1361.0154</v>
      </c>
      <c r="G1269">
        <f t="shared" si="39"/>
        <v>2317.4045999999998</v>
      </c>
      <c r="H1269">
        <v>9</v>
      </c>
      <c r="I1269" s="17">
        <v>45050</v>
      </c>
      <c r="J1269" s="17">
        <v>45056</v>
      </c>
      <c r="K1269" t="s">
        <v>15</v>
      </c>
      <c r="L1269" t="s">
        <v>16</v>
      </c>
      <c r="M1269">
        <v>203.61</v>
      </c>
      <c r="N1269" t="s">
        <v>28</v>
      </c>
    </row>
    <row r="1270" spans="1:14" ht="14.25" customHeight="1" x14ac:dyDescent="0.3">
      <c r="A1270" t="s">
        <v>9314</v>
      </c>
      <c r="B1270" t="s">
        <v>19</v>
      </c>
      <c r="C1270" t="s">
        <v>36</v>
      </c>
      <c r="D1270">
        <v>3680.9</v>
      </c>
      <c r="E1270">
        <v>0.35</v>
      </c>
      <c r="F1270">
        <f t="shared" si="38"/>
        <v>1288.3150000000001</v>
      </c>
      <c r="G1270">
        <f t="shared" si="39"/>
        <v>2392.585</v>
      </c>
      <c r="H1270">
        <v>9</v>
      </c>
      <c r="I1270" s="17">
        <v>45200</v>
      </c>
      <c r="J1270" s="17">
        <v>45201</v>
      </c>
      <c r="K1270" t="s">
        <v>31</v>
      </c>
      <c r="L1270" t="s">
        <v>16</v>
      </c>
      <c r="M1270">
        <v>973.05</v>
      </c>
      <c r="N1270" t="s">
        <v>48</v>
      </c>
    </row>
    <row r="1271" spans="1:14" ht="14.25" customHeight="1" x14ac:dyDescent="0.3">
      <c r="A1271" t="s">
        <v>4629</v>
      </c>
      <c r="B1271" t="s">
        <v>19</v>
      </c>
      <c r="C1271" t="s">
        <v>20</v>
      </c>
      <c r="D1271">
        <v>3682.58</v>
      </c>
      <c r="E1271">
        <v>0.39</v>
      </c>
      <c r="F1271">
        <f t="shared" si="38"/>
        <v>1436.2062000000001</v>
      </c>
      <c r="G1271">
        <f t="shared" si="39"/>
        <v>2246.3737999999998</v>
      </c>
      <c r="H1271">
        <v>9</v>
      </c>
      <c r="I1271" s="17">
        <v>45183</v>
      </c>
      <c r="J1271" s="17">
        <v>45186</v>
      </c>
      <c r="K1271" t="s">
        <v>21</v>
      </c>
      <c r="L1271" t="s">
        <v>27</v>
      </c>
      <c r="M1271">
        <v>812.81</v>
      </c>
      <c r="N1271" t="s">
        <v>23</v>
      </c>
    </row>
    <row r="1272" spans="1:14" ht="14.25" customHeight="1" x14ac:dyDescent="0.3">
      <c r="A1272" t="s">
        <v>5845</v>
      </c>
      <c r="B1272" t="s">
        <v>41</v>
      </c>
      <c r="C1272" t="s">
        <v>14</v>
      </c>
      <c r="D1272">
        <v>3684.31</v>
      </c>
      <c r="E1272">
        <v>0</v>
      </c>
      <c r="F1272">
        <f t="shared" si="38"/>
        <v>0</v>
      </c>
      <c r="G1272">
        <f t="shared" si="39"/>
        <v>3684.31</v>
      </c>
      <c r="H1272">
        <v>9</v>
      </c>
      <c r="I1272" s="17">
        <v>45635</v>
      </c>
      <c r="J1272" s="17">
        <v>45638</v>
      </c>
      <c r="K1272" t="s">
        <v>31</v>
      </c>
      <c r="L1272" t="s">
        <v>27</v>
      </c>
      <c r="M1272">
        <v>193.73</v>
      </c>
      <c r="N1272" t="s">
        <v>34</v>
      </c>
    </row>
    <row r="1273" spans="1:14" ht="14.25" customHeight="1" x14ac:dyDescent="0.3">
      <c r="A1273" t="s">
        <v>6350</v>
      </c>
      <c r="B1273" t="s">
        <v>13</v>
      </c>
      <c r="C1273" t="s">
        <v>14</v>
      </c>
      <c r="D1273">
        <v>3684.35</v>
      </c>
      <c r="E1273">
        <v>0.13</v>
      </c>
      <c r="F1273">
        <f t="shared" si="38"/>
        <v>478.96550000000002</v>
      </c>
      <c r="G1273">
        <f t="shared" si="39"/>
        <v>3205.3845000000001</v>
      </c>
      <c r="H1273">
        <v>9</v>
      </c>
      <c r="I1273" s="17">
        <v>45028</v>
      </c>
      <c r="J1273" s="17">
        <v>45031</v>
      </c>
      <c r="K1273" t="s">
        <v>21</v>
      </c>
      <c r="L1273" t="s">
        <v>22</v>
      </c>
      <c r="M1273">
        <v>315.45</v>
      </c>
      <c r="N1273" t="s">
        <v>28</v>
      </c>
    </row>
    <row r="1274" spans="1:14" ht="14.25" customHeight="1" x14ac:dyDescent="0.3">
      <c r="A1274" t="s">
        <v>12387</v>
      </c>
      <c r="B1274" t="s">
        <v>19</v>
      </c>
      <c r="C1274" t="s">
        <v>26</v>
      </c>
      <c r="D1274">
        <v>3690.97</v>
      </c>
      <c r="E1274">
        <v>0.45</v>
      </c>
      <c r="F1274">
        <f t="shared" si="38"/>
        <v>1660.9365</v>
      </c>
      <c r="G1274">
        <f t="shared" si="39"/>
        <v>2030.0334999999998</v>
      </c>
      <c r="H1274">
        <v>9</v>
      </c>
      <c r="I1274" s="17">
        <v>45485</v>
      </c>
      <c r="J1274" s="17">
        <v>45490</v>
      </c>
      <c r="K1274" t="s">
        <v>15</v>
      </c>
      <c r="L1274" t="s">
        <v>27</v>
      </c>
      <c r="M1274">
        <v>235.93</v>
      </c>
      <c r="N1274" t="s">
        <v>17</v>
      </c>
    </row>
    <row r="1275" spans="1:14" ht="14.25" customHeight="1" x14ac:dyDescent="0.3">
      <c r="A1275" t="s">
        <v>10786</v>
      </c>
      <c r="B1275" t="s">
        <v>13</v>
      </c>
      <c r="C1275" t="s">
        <v>20</v>
      </c>
      <c r="D1275">
        <v>3692.4</v>
      </c>
      <c r="E1275">
        <v>0.16</v>
      </c>
      <c r="F1275">
        <f t="shared" si="38"/>
        <v>590.78399999999999</v>
      </c>
      <c r="G1275">
        <f t="shared" si="39"/>
        <v>3101.616</v>
      </c>
      <c r="H1275">
        <v>9</v>
      </c>
      <c r="I1275" s="17">
        <v>45017</v>
      </c>
      <c r="J1275" s="17">
        <v>45019</v>
      </c>
      <c r="K1275" t="s">
        <v>21</v>
      </c>
      <c r="L1275" t="s">
        <v>27</v>
      </c>
      <c r="M1275">
        <v>673.21</v>
      </c>
      <c r="N1275" t="s">
        <v>17</v>
      </c>
    </row>
    <row r="1276" spans="1:14" ht="14.25" customHeight="1" x14ac:dyDescent="0.3">
      <c r="A1276" t="s">
        <v>9067</v>
      </c>
      <c r="B1276" t="s">
        <v>41</v>
      </c>
      <c r="C1276" t="s">
        <v>33</v>
      </c>
      <c r="D1276">
        <v>3695.51</v>
      </c>
      <c r="E1276">
        <v>0.21</v>
      </c>
      <c r="F1276">
        <f t="shared" si="38"/>
        <v>776.05709999999999</v>
      </c>
      <c r="G1276">
        <f t="shared" si="39"/>
        <v>2919.4529000000002</v>
      </c>
      <c r="H1276">
        <v>9</v>
      </c>
      <c r="I1276" s="17">
        <v>45556</v>
      </c>
      <c r="J1276" s="17">
        <v>45563</v>
      </c>
      <c r="K1276" t="s">
        <v>15</v>
      </c>
      <c r="L1276" t="s">
        <v>27</v>
      </c>
      <c r="M1276">
        <v>907.59</v>
      </c>
      <c r="N1276" t="s">
        <v>48</v>
      </c>
    </row>
    <row r="1277" spans="1:14" ht="14.25" customHeight="1" x14ac:dyDescent="0.3">
      <c r="A1277" t="s">
        <v>6286</v>
      </c>
      <c r="B1277" t="s">
        <v>19</v>
      </c>
      <c r="C1277" t="s">
        <v>26</v>
      </c>
      <c r="D1277">
        <v>3696.31</v>
      </c>
      <c r="E1277">
        <v>0.48</v>
      </c>
      <c r="F1277">
        <f t="shared" si="38"/>
        <v>1774.2287999999999</v>
      </c>
      <c r="G1277">
        <f t="shared" si="39"/>
        <v>1922.0812000000001</v>
      </c>
      <c r="H1277">
        <v>9</v>
      </c>
      <c r="I1277" s="17">
        <v>45108</v>
      </c>
      <c r="J1277" s="17">
        <v>45111</v>
      </c>
      <c r="K1277" t="s">
        <v>15</v>
      </c>
      <c r="L1277" t="s">
        <v>22</v>
      </c>
      <c r="M1277">
        <v>811.88</v>
      </c>
      <c r="N1277" t="s">
        <v>34</v>
      </c>
    </row>
    <row r="1278" spans="1:14" ht="14.25" customHeight="1" x14ac:dyDescent="0.3">
      <c r="A1278" t="s">
        <v>331</v>
      </c>
      <c r="B1278" t="s">
        <v>25</v>
      </c>
      <c r="C1278" t="s">
        <v>14</v>
      </c>
      <c r="D1278">
        <v>3696.88</v>
      </c>
      <c r="E1278">
        <v>0.34</v>
      </c>
      <c r="F1278">
        <f t="shared" si="38"/>
        <v>1256.9392</v>
      </c>
      <c r="G1278">
        <f t="shared" si="39"/>
        <v>2439.9408000000003</v>
      </c>
      <c r="H1278">
        <v>9</v>
      </c>
      <c r="I1278" s="17">
        <v>45130</v>
      </c>
      <c r="J1278" s="17">
        <v>45135</v>
      </c>
      <c r="K1278" t="s">
        <v>31</v>
      </c>
      <c r="L1278" t="s">
        <v>27</v>
      </c>
      <c r="M1278">
        <v>690.48</v>
      </c>
      <c r="N1278" t="s">
        <v>48</v>
      </c>
    </row>
    <row r="1279" spans="1:14" ht="14.25" customHeight="1" x14ac:dyDescent="0.3">
      <c r="A1279" t="s">
        <v>3212</v>
      </c>
      <c r="B1279" t="s">
        <v>25</v>
      </c>
      <c r="C1279" t="s">
        <v>26</v>
      </c>
      <c r="D1279">
        <v>3697.39</v>
      </c>
      <c r="E1279">
        <v>0.32</v>
      </c>
      <c r="F1279">
        <f t="shared" si="38"/>
        <v>1183.1648</v>
      </c>
      <c r="G1279">
        <f t="shared" si="39"/>
        <v>2514.2251999999999</v>
      </c>
      <c r="H1279">
        <v>9</v>
      </c>
      <c r="I1279" s="17">
        <v>44982</v>
      </c>
      <c r="J1279" s="17">
        <v>44986</v>
      </c>
      <c r="K1279" t="s">
        <v>21</v>
      </c>
      <c r="L1279" t="s">
        <v>16</v>
      </c>
      <c r="M1279">
        <v>1011.86</v>
      </c>
      <c r="N1279" t="s">
        <v>23</v>
      </c>
    </row>
    <row r="1280" spans="1:14" ht="14.25" customHeight="1" x14ac:dyDescent="0.3">
      <c r="A1280" t="s">
        <v>10608</v>
      </c>
      <c r="B1280" t="s">
        <v>25</v>
      </c>
      <c r="C1280" t="s">
        <v>36</v>
      </c>
      <c r="D1280">
        <v>3700.79</v>
      </c>
      <c r="E1280">
        <v>0.43</v>
      </c>
      <c r="F1280">
        <f t="shared" si="38"/>
        <v>1591.3397</v>
      </c>
      <c r="G1280">
        <f t="shared" si="39"/>
        <v>2109.4503</v>
      </c>
      <c r="H1280">
        <v>9</v>
      </c>
      <c r="I1280" s="17">
        <v>45356</v>
      </c>
      <c r="J1280" s="17">
        <v>45357</v>
      </c>
      <c r="K1280" t="s">
        <v>15</v>
      </c>
      <c r="L1280" t="s">
        <v>22</v>
      </c>
      <c r="M1280">
        <v>742.53</v>
      </c>
      <c r="N1280" t="s">
        <v>34</v>
      </c>
    </row>
    <row r="1281" spans="1:14" ht="14.25" customHeight="1" x14ac:dyDescent="0.3">
      <c r="A1281" t="s">
        <v>1489</v>
      </c>
      <c r="B1281" t="s">
        <v>41</v>
      </c>
      <c r="C1281" t="s">
        <v>26</v>
      </c>
      <c r="D1281">
        <v>3705.01</v>
      </c>
      <c r="E1281">
        <v>0.02</v>
      </c>
      <c r="F1281">
        <f t="shared" si="38"/>
        <v>74.100200000000001</v>
      </c>
      <c r="G1281">
        <f t="shared" si="39"/>
        <v>3630.9098000000004</v>
      </c>
      <c r="H1281">
        <v>9</v>
      </c>
      <c r="I1281" s="17">
        <v>45384</v>
      </c>
      <c r="J1281" s="17">
        <v>45390</v>
      </c>
      <c r="K1281" t="s">
        <v>31</v>
      </c>
      <c r="L1281" t="s">
        <v>22</v>
      </c>
      <c r="M1281">
        <v>686.53</v>
      </c>
      <c r="N1281" t="s">
        <v>17</v>
      </c>
    </row>
    <row r="1282" spans="1:14" ht="14.25" customHeight="1" x14ac:dyDescent="0.3">
      <c r="A1282" t="s">
        <v>15350</v>
      </c>
      <c r="B1282" t="s">
        <v>25</v>
      </c>
      <c r="C1282" t="s">
        <v>14</v>
      </c>
      <c r="D1282">
        <v>3707.73</v>
      </c>
      <c r="E1282">
        <v>0.31</v>
      </c>
      <c r="F1282">
        <f t="shared" ref="F1282:F1345" si="40">D1282*E1282</f>
        <v>1149.3963000000001</v>
      </c>
      <c r="G1282">
        <f t="shared" ref="G1282:G1345" si="41">D1282-F1282</f>
        <v>2558.3337000000001</v>
      </c>
      <c r="H1282">
        <v>9</v>
      </c>
      <c r="I1282" s="17">
        <v>45062</v>
      </c>
      <c r="J1282" s="17">
        <v>45064</v>
      </c>
      <c r="K1282" t="s">
        <v>21</v>
      </c>
      <c r="L1282" t="s">
        <v>16</v>
      </c>
      <c r="M1282">
        <v>285.95</v>
      </c>
      <c r="N1282" t="s">
        <v>28</v>
      </c>
    </row>
    <row r="1283" spans="1:14" ht="14.25" customHeight="1" x14ac:dyDescent="0.3">
      <c r="A1283" t="s">
        <v>11088</v>
      </c>
      <c r="B1283" t="s">
        <v>25</v>
      </c>
      <c r="C1283" t="s">
        <v>33</v>
      </c>
      <c r="D1283">
        <v>3711.2</v>
      </c>
      <c r="E1283">
        <v>0.31</v>
      </c>
      <c r="F1283">
        <f t="shared" si="40"/>
        <v>1150.472</v>
      </c>
      <c r="G1283">
        <f t="shared" si="41"/>
        <v>2560.7280000000001</v>
      </c>
      <c r="H1283">
        <v>9</v>
      </c>
      <c r="I1283" s="17">
        <v>45151</v>
      </c>
      <c r="J1283" s="17">
        <v>45154</v>
      </c>
      <c r="K1283" t="s">
        <v>21</v>
      </c>
      <c r="L1283" t="s">
        <v>16</v>
      </c>
      <c r="M1283">
        <v>523.47</v>
      </c>
      <c r="N1283" t="s">
        <v>17</v>
      </c>
    </row>
    <row r="1284" spans="1:14" ht="14.25" customHeight="1" x14ac:dyDescent="0.3">
      <c r="A1284" t="s">
        <v>2671</v>
      </c>
      <c r="B1284" t="s">
        <v>41</v>
      </c>
      <c r="C1284" t="s">
        <v>26</v>
      </c>
      <c r="D1284">
        <v>3713.37</v>
      </c>
      <c r="E1284">
        <v>0.24</v>
      </c>
      <c r="F1284">
        <f t="shared" si="40"/>
        <v>891.2088</v>
      </c>
      <c r="G1284">
        <f t="shared" si="41"/>
        <v>2822.1612</v>
      </c>
      <c r="H1284">
        <v>9</v>
      </c>
      <c r="I1284" s="17">
        <v>44972</v>
      </c>
      <c r="J1284" s="17">
        <v>44974</v>
      </c>
      <c r="K1284" t="s">
        <v>31</v>
      </c>
      <c r="L1284" t="s">
        <v>16</v>
      </c>
      <c r="M1284">
        <v>523.95000000000005</v>
      </c>
      <c r="N1284" t="s">
        <v>48</v>
      </c>
    </row>
    <row r="1285" spans="1:14" ht="14.25" customHeight="1" x14ac:dyDescent="0.3">
      <c r="A1285" t="s">
        <v>8317</v>
      </c>
      <c r="B1285" t="s">
        <v>19</v>
      </c>
      <c r="C1285" t="s">
        <v>26</v>
      </c>
      <c r="D1285">
        <v>3714.31</v>
      </c>
      <c r="E1285">
        <v>0.41</v>
      </c>
      <c r="F1285">
        <f t="shared" si="40"/>
        <v>1522.8670999999999</v>
      </c>
      <c r="G1285">
        <f t="shared" si="41"/>
        <v>2191.4429</v>
      </c>
      <c r="H1285">
        <v>9</v>
      </c>
      <c r="I1285" s="17">
        <v>45638</v>
      </c>
      <c r="J1285" s="17">
        <v>45642</v>
      </c>
      <c r="K1285" t="s">
        <v>15</v>
      </c>
      <c r="L1285" t="s">
        <v>27</v>
      </c>
      <c r="M1285">
        <v>503.53</v>
      </c>
      <c r="N1285" t="s">
        <v>34</v>
      </c>
    </row>
    <row r="1286" spans="1:14" ht="14.25" customHeight="1" x14ac:dyDescent="0.3">
      <c r="A1286" t="s">
        <v>7746</v>
      </c>
      <c r="B1286" t="s">
        <v>19</v>
      </c>
      <c r="C1286" t="s">
        <v>20</v>
      </c>
      <c r="D1286">
        <v>3716.88</v>
      </c>
      <c r="E1286">
        <v>0.33</v>
      </c>
      <c r="F1286">
        <f t="shared" si="40"/>
        <v>1226.5704000000001</v>
      </c>
      <c r="G1286">
        <f t="shared" si="41"/>
        <v>2490.3096</v>
      </c>
      <c r="H1286">
        <v>9</v>
      </c>
      <c r="I1286" s="17">
        <v>45260</v>
      </c>
      <c r="J1286" s="17">
        <v>45264</v>
      </c>
      <c r="K1286" t="s">
        <v>31</v>
      </c>
      <c r="L1286" t="s">
        <v>16</v>
      </c>
      <c r="M1286">
        <v>1015.45</v>
      </c>
      <c r="N1286" t="s">
        <v>28</v>
      </c>
    </row>
    <row r="1287" spans="1:14" ht="14.25" customHeight="1" x14ac:dyDescent="0.3">
      <c r="A1287" t="s">
        <v>15176</v>
      </c>
      <c r="B1287" t="s">
        <v>19</v>
      </c>
      <c r="C1287" t="s">
        <v>14</v>
      </c>
      <c r="D1287">
        <v>3721.25</v>
      </c>
      <c r="E1287">
        <v>0.05</v>
      </c>
      <c r="F1287">
        <f t="shared" si="40"/>
        <v>186.0625</v>
      </c>
      <c r="G1287">
        <f t="shared" si="41"/>
        <v>3535.1875</v>
      </c>
      <c r="H1287">
        <v>9</v>
      </c>
      <c r="I1287" s="17">
        <v>45103</v>
      </c>
      <c r="J1287" s="17">
        <v>45106</v>
      </c>
      <c r="K1287" t="s">
        <v>31</v>
      </c>
      <c r="L1287" t="s">
        <v>22</v>
      </c>
      <c r="M1287">
        <v>958.71</v>
      </c>
      <c r="N1287" t="s">
        <v>23</v>
      </c>
    </row>
    <row r="1288" spans="1:14" ht="14.25" customHeight="1" x14ac:dyDescent="0.3">
      <c r="A1288" t="s">
        <v>6215</v>
      </c>
      <c r="B1288" t="s">
        <v>25</v>
      </c>
      <c r="C1288" t="s">
        <v>36</v>
      </c>
      <c r="D1288">
        <v>3721.97</v>
      </c>
      <c r="E1288">
        <v>0.13</v>
      </c>
      <c r="F1288">
        <f t="shared" si="40"/>
        <v>483.85609999999997</v>
      </c>
      <c r="G1288">
        <f t="shared" si="41"/>
        <v>3238.1138999999998</v>
      </c>
      <c r="H1288">
        <v>9</v>
      </c>
      <c r="I1288" s="17">
        <v>45254</v>
      </c>
      <c r="J1288" s="17">
        <v>45257</v>
      </c>
      <c r="K1288" t="s">
        <v>31</v>
      </c>
      <c r="L1288" t="s">
        <v>27</v>
      </c>
      <c r="M1288">
        <v>739.17</v>
      </c>
      <c r="N1288" t="s">
        <v>39</v>
      </c>
    </row>
    <row r="1289" spans="1:14" ht="14.25" customHeight="1" x14ac:dyDescent="0.3">
      <c r="A1289" t="s">
        <v>11407</v>
      </c>
      <c r="B1289" t="s">
        <v>19</v>
      </c>
      <c r="C1289" t="s">
        <v>33</v>
      </c>
      <c r="D1289">
        <v>3724.33</v>
      </c>
      <c r="E1289">
        <v>0.28000000000000003</v>
      </c>
      <c r="F1289">
        <f t="shared" si="40"/>
        <v>1042.8124</v>
      </c>
      <c r="G1289">
        <f t="shared" si="41"/>
        <v>2681.5176000000001</v>
      </c>
      <c r="H1289">
        <v>9</v>
      </c>
      <c r="I1289" s="17">
        <v>44946</v>
      </c>
      <c r="J1289" s="17">
        <v>44952</v>
      </c>
      <c r="K1289" t="s">
        <v>15</v>
      </c>
      <c r="L1289" t="s">
        <v>22</v>
      </c>
      <c r="M1289">
        <v>502.14</v>
      </c>
      <c r="N1289" t="s">
        <v>23</v>
      </c>
    </row>
    <row r="1290" spans="1:14" ht="14.25" customHeight="1" x14ac:dyDescent="0.3">
      <c r="A1290" t="s">
        <v>7923</v>
      </c>
      <c r="B1290" t="s">
        <v>25</v>
      </c>
      <c r="C1290" t="s">
        <v>26</v>
      </c>
      <c r="D1290">
        <v>3726.28</v>
      </c>
      <c r="E1290">
        <v>0.43</v>
      </c>
      <c r="F1290">
        <f t="shared" si="40"/>
        <v>1602.3004000000001</v>
      </c>
      <c r="G1290">
        <f t="shared" si="41"/>
        <v>2123.9796000000001</v>
      </c>
      <c r="H1290">
        <v>9</v>
      </c>
      <c r="I1290" s="17">
        <v>44950</v>
      </c>
      <c r="J1290" s="17">
        <v>44951</v>
      </c>
      <c r="K1290" t="s">
        <v>15</v>
      </c>
      <c r="L1290" t="s">
        <v>16</v>
      </c>
      <c r="M1290">
        <v>664.08</v>
      </c>
      <c r="N1290" t="s">
        <v>17</v>
      </c>
    </row>
    <row r="1291" spans="1:14" ht="14.25" customHeight="1" x14ac:dyDescent="0.3">
      <c r="A1291" t="s">
        <v>7702</v>
      </c>
      <c r="B1291" t="s">
        <v>13</v>
      </c>
      <c r="C1291" t="s">
        <v>20</v>
      </c>
      <c r="D1291">
        <v>3731.62</v>
      </c>
      <c r="E1291">
        <v>0.14000000000000001</v>
      </c>
      <c r="F1291">
        <f t="shared" si="40"/>
        <v>522.42680000000007</v>
      </c>
      <c r="G1291">
        <f t="shared" si="41"/>
        <v>3209.1931999999997</v>
      </c>
      <c r="H1291">
        <v>9</v>
      </c>
      <c r="I1291" s="17">
        <v>45406</v>
      </c>
      <c r="J1291" s="17">
        <v>45409</v>
      </c>
      <c r="K1291" t="s">
        <v>21</v>
      </c>
      <c r="L1291" t="s">
        <v>22</v>
      </c>
      <c r="M1291">
        <v>189.97</v>
      </c>
      <c r="N1291" t="s">
        <v>34</v>
      </c>
    </row>
    <row r="1292" spans="1:14" ht="14.25" customHeight="1" x14ac:dyDescent="0.3">
      <c r="A1292" t="s">
        <v>1747</v>
      </c>
      <c r="B1292" t="s">
        <v>41</v>
      </c>
      <c r="C1292" t="s">
        <v>36</v>
      </c>
      <c r="D1292">
        <v>3731.85</v>
      </c>
      <c r="E1292">
        <v>0.19</v>
      </c>
      <c r="F1292">
        <f t="shared" si="40"/>
        <v>709.05150000000003</v>
      </c>
      <c r="G1292">
        <f t="shared" si="41"/>
        <v>3022.7984999999999</v>
      </c>
      <c r="H1292">
        <v>9</v>
      </c>
      <c r="I1292" s="17">
        <v>45280</v>
      </c>
      <c r="J1292" s="17">
        <v>45281</v>
      </c>
      <c r="K1292" t="s">
        <v>31</v>
      </c>
      <c r="L1292" t="s">
        <v>27</v>
      </c>
      <c r="M1292">
        <v>728.78</v>
      </c>
      <c r="N1292" t="s">
        <v>48</v>
      </c>
    </row>
    <row r="1293" spans="1:14" ht="14.25" customHeight="1" x14ac:dyDescent="0.3">
      <c r="A1293" t="s">
        <v>9644</v>
      </c>
      <c r="B1293" t="s">
        <v>41</v>
      </c>
      <c r="C1293" t="s">
        <v>26</v>
      </c>
      <c r="D1293">
        <v>3732.02</v>
      </c>
      <c r="E1293">
        <v>0.28000000000000003</v>
      </c>
      <c r="F1293">
        <f t="shared" si="40"/>
        <v>1044.9656</v>
      </c>
      <c r="G1293">
        <f t="shared" si="41"/>
        <v>2687.0544</v>
      </c>
      <c r="H1293">
        <v>9</v>
      </c>
      <c r="I1293" s="17">
        <v>45079</v>
      </c>
      <c r="J1293" s="17">
        <v>45081</v>
      </c>
      <c r="K1293" t="s">
        <v>31</v>
      </c>
      <c r="L1293" t="s">
        <v>16</v>
      </c>
      <c r="M1293">
        <v>342.98</v>
      </c>
      <c r="N1293" t="s">
        <v>39</v>
      </c>
    </row>
    <row r="1294" spans="1:14" ht="14.25" customHeight="1" x14ac:dyDescent="0.3">
      <c r="A1294" t="s">
        <v>657</v>
      </c>
      <c r="B1294" t="s">
        <v>25</v>
      </c>
      <c r="C1294" t="s">
        <v>36</v>
      </c>
      <c r="D1294">
        <v>3732.37</v>
      </c>
      <c r="E1294">
        <v>0.08</v>
      </c>
      <c r="F1294">
        <f t="shared" si="40"/>
        <v>298.58960000000002</v>
      </c>
      <c r="G1294">
        <f t="shared" si="41"/>
        <v>3433.7803999999996</v>
      </c>
      <c r="H1294">
        <v>9</v>
      </c>
      <c r="I1294" s="17">
        <v>44943</v>
      </c>
      <c r="J1294" s="17">
        <v>44946</v>
      </c>
      <c r="K1294" t="s">
        <v>21</v>
      </c>
      <c r="L1294" t="s">
        <v>16</v>
      </c>
      <c r="M1294">
        <v>803.76</v>
      </c>
      <c r="N1294" t="s">
        <v>23</v>
      </c>
    </row>
    <row r="1295" spans="1:14" ht="14.25" customHeight="1" x14ac:dyDescent="0.3">
      <c r="A1295" t="s">
        <v>3770</v>
      </c>
      <c r="B1295" t="s">
        <v>25</v>
      </c>
      <c r="C1295" t="s">
        <v>20</v>
      </c>
      <c r="D1295">
        <v>3735.06</v>
      </c>
      <c r="E1295">
        <v>0.08</v>
      </c>
      <c r="F1295">
        <f t="shared" si="40"/>
        <v>298.8048</v>
      </c>
      <c r="G1295">
        <f t="shared" si="41"/>
        <v>3436.2552000000001</v>
      </c>
      <c r="H1295">
        <v>9</v>
      </c>
      <c r="I1295" s="17">
        <v>44963</v>
      </c>
      <c r="J1295" s="17">
        <v>44970</v>
      </c>
      <c r="K1295" t="s">
        <v>15</v>
      </c>
      <c r="L1295" t="s">
        <v>22</v>
      </c>
      <c r="M1295">
        <v>601.98</v>
      </c>
      <c r="N1295" t="s">
        <v>28</v>
      </c>
    </row>
    <row r="1296" spans="1:14" ht="14.25" customHeight="1" x14ac:dyDescent="0.3">
      <c r="A1296" t="s">
        <v>2376</v>
      </c>
      <c r="B1296" t="s">
        <v>25</v>
      </c>
      <c r="C1296" t="s">
        <v>36</v>
      </c>
      <c r="D1296">
        <v>3736.6</v>
      </c>
      <c r="E1296">
        <v>0.38</v>
      </c>
      <c r="F1296">
        <f t="shared" si="40"/>
        <v>1419.9079999999999</v>
      </c>
      <c r="G1296">
        <f t="shared" si="41"/>
        <v>2316.692</v>
      </c>
      <c r="H1296">
        <v>9</v>
      </c>
      <c r="I1296" s="17">
        <v>45272</v>
      </c>
      <c r="J1296" s="17">
        <v>45278</v>
      </c>
      <c r="K1296" t="s">
        <v>31</v>
      </c>
      <c r="L1296" t="s">
        <v>16</v>
      </c>
      <c r="M1296">
        <v>702.9</v>
      </c>
      <c r="N1296" t="s">
        <v>28</v>
      </c>
    </row>
    <row r="1297" spans="1:14" ht="14.25" customHeight="1" x14ac:dyDescent="0.3">
      <c r="A1297" t="s">
        <v>14868</v>
      </c>
      <c r="B1297" t="s">
        <v>25</v>
      </c>
      <c r="C1297" t="s">
        <v>36</v>
      </c>
      <c r="D1297">
        <v>3739.67</v>
      </c>
      <c r="E1297">
        <v>0.03</v>
      </c>
      <c r="F1297">
        <f t="shared" si="40"/>
        <v>112.1901</v>
      </c>
      <c r="G1297">
        <f t="shared" si="41"/>
        <v>3627.4799000000003</v>
      </c>
      <c r="H1297">
        <v>9</v>
      </c>
      <c r="I1297" s="17">
        <v>45322</v>
      </c>
      <c r="J1297" s="17">
        <v>45326</v>
      </c>
      <c r="K1297" t="s">
        <v>15</v>
      </c>
      <c r="L1297" t="s">
        <v>22</v>
      </c>
      <c r="M1297">
        <v>928.09</v>
      </c>
      <c r="N1297" t="s">
        <v>34</v>
      </c>
    </row>
    <row r="1298" spans="1:14" ht="14.25" customHeight="1" x14ac:dyDescent="0.3">
      <c r="A1298" t="s">
        <v>5610</v>
      </c>
      <c r="B1298" t="s">
        <v>19</v>
      </c>
      <c r="C1298" t="s">
        <v>33</v>
      </c>
      <c r="D1298">
        <v>3741.23</v>
      </c>
      <c r="E1298">
        <v>0.48</v>
      </c>
      <c r="F1298">
        <f t="shared" si="40"/>
        <v>1795.7903999999999</v>
      </c>
      <c r="G1298">
        <f t="shared" si="41"/>
        <v>1945.4396000000002</v>
      </c>
      <c r="H1298">
        <v>9</v>
      </c>
      <c r="I1298" s="17">
        <v>45030</v>
      </c>
      <c r="J1298" s="17">
        <v>45035</v>
      </c>
      <c r="K1298" t="s">
        <v>31</v>
      </c>
      <c r="L1298" t="s">
        <v>22</v>
      </c>
      <c r="M1298">
        <v>352.75</v>
      </c>
      <c r="N1298" t="s">
        <v>48</v>
      </c>
    </row>
    <row r="1299" spans="1:14" ht="14.25" customHeight="1" x14ac:dyDescent="0.3">
      <c r="A1299" t="s">
        <v>10370</v>
      </c>
      <c r="B1299" t="s">
        <v>41</v>
      </c>
      <c r="C1299" t="s">
        <v>20</v>
      </c>
      <c r="D1299">
        <v>3749.13</v>
      </c>
      <c r="E1299">
        <v>0.28000000000000003</v>
      </c>
      <c r="F1299">
        <f t="shared" si="40"/>
        <v>1049.7564000000002</v>
      </c>
      <c r="G1299">
        <f t="shared" si="41"/>
        <v>2699.3735999999999</v>
      </c>
      <c r="H1299">
        <v>9</v>
      </c>
      <c r="I1299" s="17">
        <v>44949</v>
      </c>
      <c r="J1299" s="17">
        <v>44955</v>
      </c>
      <c r="K1299" t="s">
        <v>31</v>
      </c>
      <c r="L1299" t="s">
        <v>22</v>
      </c>
      <c r="M1299">
        <v>1115.19</v>
      </c>
      <c r="N1299" t="s">
        <v>17</v>
      </c>
    </row>
    <row r="1300" spans="1:14" ht="14.25" customHeight="1" x14ac:dyDescent="0.3">
      <c r="A1300" t="s">
        <v>13430</v>
      </c>
      <c r="B1300" t="s">
        <v>41</v>
      </c>
      <c r="C1300" t="s">
        <v>26</v>
      </c>
      <c r="D1300">
        <v>3752.09</v>
      </c>
      <c r="E1300">
        <v>0.45</v>
      </c>
      <c r="F1300">
        <f t="shared" si="40"/>
        <v>1688.4405000000002</v>
      </c>
      <c r="G1300">
        <f t="shared" si="41"/>
        <v>2063.6495</v>
      </c>
      <c r="H1300">
        <v>9</v>
      </c>
      <c r="I1300" s="17">
        <v>45018</v>
      </c>
      <c r="J1300" s="17">
        <v>45023</v>
      </c>
      <c r="K1300" t="s">
        <v>31</v>
      </c>
      <c r="L1300" t="s">
        <v>16</v>
      </c>
      <c r="M1300">
        <v>419.17</v>
      </c>
      <c r="N1300" t="s">
        <v>34</v>
      </c>
    </row>
    <row r="1301" spans="1:14" ht="14.25" customHeight="1" x14ac:dyDescent="0.3">
      <c r="A1301" t="s">
        <v>8033</v>
      </c>
      <c r="B1301" t="s">
        <v>41</v>
      </c>
      <c r="C1301" t="s">
        <v>14</v>
      </c>
      <c r="D1301">
        <v>3755.9</v>
      </c>
      <c r="E1301">
        <v>0.44</v>
      </c>
      <c r="F1301">
        <f t="shared" si="40"/>
        <v>1652.596</v>
      </c>
      <c r="G1301">
        <f t="shared" si="41"/>
        <v>2103.3040000000001</v>
      </c>
      <c r="H1301">
        <v>9</v>
      </c>
      <c r="I1301" s="17">
        <v>45176</v>
      </c>
      <c r="J1301" s="17">
        <v>45177</v>
      </c>
      <c r="K1301" t="s">
        <v>21</v>
      </c>
      <c r="L1301" t="s">
        <v>27</v>
      </c>
      <c r="M1301">
        <v>331.63</v>
      </c>
      <c r="N1301" t="s">
        <v>34</v>
      </c>
    </row>
    <row r="1302" spans="1:14" ht="14.25" customHeight="1" x14ac:dyDescent="0.3">
      <c r="A1302" t="s">
        <v>6698</v>
      </c>
      <c r="B1302" t="s">
        <v>19</v>
      </c>
      <c r="C1302" t="s">
        <v>26</v>
      </c>
      <c r="D1302">
        <v>3757.38</v>
      </c>
      <c r="E1302">
        <v>0.48</v>
      </c>
      <c r="F1302">
        <f t="shared" si="40"/>
        <v>1803.5424</v>
      </c>
      <c r="G1302">
        <f t="shared" si="41"/>
        <v>1953.8376000000001</v>
      </c>
      <c r="H1302">
        <v>9</v>
      </c>
      <c r="I1302" s="17">
        <v>45048</v>
      </c>
      <c r="J1302" s="17">
        <v>45051</v>
      </c>
      <c r="K1302" t="s">
        <v>15</v>
      </c>
      <c r="L1302" t="s">
        <v>22</v>
      </c>
      <c r="M1302">
        <v>735.66</v>
      </c>
      <c r="N1302" t="s">
        <v>28</v>
      </c>
    </row>
    <row r="1303" spans="1:14" ht="14.25" customHeight="1" x14ac:dyDescent="0.3">
      <c r="A1303" t="s">
        <v>6435</v>
      </c>
      <c r="B1303" t="s">
        <v>13</v>
      </c>
      <c r="C1303" t="s">
        <v>14</v>
      </c>
      <c r="D1303">
        <v>3760.11</v>
      </c>
      <c r="E1303">
        <v>7.0000000000000007E-2</v>
      </c>
      <c r="F1303">
        <f t="shared" si="40"/>
        <v>263.20770000000005</v>
      </c>
      <c r="G1303">
        <f t="shared" si="41"/>
        <v>3496.9023000000002</v>
      </c>
      <c r="H1303">
        <v>9</v>
      </c>
      <c r="I1303" s="17">
        <v>45188</v>
      </c>
      <c r="J1303" s="17">
        <v>45195</v>
      </c>
      <c r="K1303" t="s">
        <v>21</v>
      </c>
      <c r="L1303" t="s">
        <v>22</v>
      </c>
      <c r="M1303">
        <v>312.63</v>
      </c>
      <c r="N1303" t="s">
        <v>17</v>
      </c>
    </row>
    <row r="1304" spans="1:14" ht="14.25" customHeight="1" x14ac:dyDescent="0.3">
      <c r="A1304" t="s">
        <v>5506</v>
      </c>
      <c r="B1304" t="s">
        <v>19</v>
      </c>
      <c r="C1304" t="s">
        <v>20</v>
      </c>
      <c r="D1304">
        <v>3762.47</v>
      </c>
      <c r="E1304">
        <v>0.45</v>
      </c>
      <c r="F1304">
        <f t="shared" si="40"/>
        <v>1693.1115</v>
      </c>
      <c r="G1304">
        <f t="shared" si="41"/>
        <v>2069.3584999999998</v>
      </c>
      <c r="H1304">
        <v>9</v>
      </c>
      <c r="I1304" s="17">
        <v>45354</v>
      </c>
      <c r="J1304" s="17">
        <v>45360</v>
      </c>
      <c r="K1304" t="s">
        <v>21</v>
      </c>
      <c r="L1304" t="s">
        <v>22</v>
      </c>
      <c r="M1304">
        <v>237.51</v>
      </c>
      <c r="N1304" t="s">
        <v>48</v>
      </c>
    </row>
    <row r="1305" spans="1:14" ht="14.25" customHeight="1" x14ac:dyDescent="0.3">
      <c r="A1305" t="s">
        <v>1776</v>
      </c>
      <c r="B1305" t="s">
        <v>13</v>
      </c>
      <c r="C1305" t="s">
        <v>36</v>
      </c>
      <c r="D1305">
        <v>3762.83</v>
      </c>
      <c r="E1305">
        <v>0.24</v>
      </c>
      <c r="F1305">
        <f t="shared" si="40"/>
        <v>903.0791999999999</v>
      </c>
      <c r="G1305">
        <f t="shared" si="41"/>
        <v>2859.7507999999998</v>
      </c>
      <c r="H1305">
        <v>9</v>
      </c>
      <c r="I1305" s="17">
        <v>45302</v>
      </c>
      <c r="J1305" s="17">
        <v>45307</v>
      </c>
      <c r="K1305" t="s">
        <v>15</v>
      </c>
      <c r="L1305" t="s">
        <v>16</v>
      </c>
      <c r="M1305">
        <v>515.66999999999996</v>
      </c>
      <c r="N1305" t="s">
        <v>23</v>
      </c>
    </row>
    <row r="1306" spans="1:14" ht="14.25" customHeight="1" x14ac:dyDescent="0.3">
      <c r="A1306" t="s">
        <v>4960</v>
      </c>
      <c r="B1306" t="s">
        <v>19</v>
      </c>
      <c r="C1306" t="s">
        <v>14</v>
      </c>
      <c r="D1306">
        <v>3765.7</v>
      </c>
      <c r="E1306">
        <v>0.31</v>
      </c>
      <c r="F1306">
        <f t="shared" si="40"/>
        <v>1167.367</v>
      </c>
      <c r="G1306">
        <f t="shared" si="41"/>
        <v>2598.3329999999996</v>
      </c>
      <c r="H1306">
        <v>9</v>
      </c>
      <c r="I1306" s="17">
        <v>45016</v>
      </c>
      <c r="J1306" s="17">
        <v>45022</v>
      </c>
      <c r="K1306" t="s">
        <v>31</v>
      </c>
      <c r="L1306" t="s">
        <v>22</v>
      </c>
      <c r="M1306">
        <v>1062.4000000000001</v>
      </c>
      <c r="N1306" t="s">
        <v>34</v>
      </c>
    </row>
    <row r="1307" spans="1:14" ht="14.25" customHeight="1" x14ac:dyDescent="0.3">
      <c r="A1307" t="s">
        <v>7356</v>
      </c>
      <c r="B1307" t="s">
        <v>25</v>
      </c>
      <c r="C1307" t="s">
        <v>26</v>
      </c>
      <c r="D1307">
        <v>3768.3</v>
      </c>
      <c r="E1307">
        <v>0.38</v>
      </c>
      <c r="F1307">
        <f t="shared" si="40"/>
        <v>1431.9540000000002</v>
      </c>
      <c r="G1307">
        <f t="shared" si="41"/>
        <v>2336.346</v>
      </c>
      <c r="H1307">
        <v>9</v>
      </c>
      <c r="I1307" s="17">
        <v>45638</v>
      </c>
      <c r="J1307" s="17">
        <v>45641</v>
      </c>
      <c r="K1307" t="s">
        <v>21</v>
      </c>
      <c r="L1307" t="s">
        <v>16</v>
      </c>
      <c r="M1307">
        <v>725.43</v>
      </c>
      <c r="N1307" t="s">
        <v>48</v>
      </c>
    </row>
    <row r="1308" spans="1:14" ht="14.25" customHeight="1" x14ac:dyDescent="0.3">
      <c r="A1308" t="s">
        <v>12986</v>
      </c>
      <c r="B1308" t="s">
        <v>25</v>
      </c>
      <c r="C1308" t="s">
        <v>14</v>
      </c>
      <c r="D1308">
        <v>3770.32</v>
      </c>
      <c r="E1308">
        <v>0.34</v>
      </c>
      <c r="F1308">
        <f t="shared" si="40"/>
        <v>1281.9088000000002</v>
      </c>
      <c r="G1308">
        <f t="shared" si="41"/>
        <v>2488.4112</v>
      </c>
      <c r="H1308">
        <v>9</v>
      </c>
      <c r="I1308" s="17">
        <v>45500</v>
      </c>
      <c r="J1308" s="17">
        <v>45505</v>
      </c>
      <c r="K1308" t="s">
        <v>31</v>
      </c>
      <c r="L1308" t="s">
        <v>16</v>
      </c>
      <c r="M1308">
        <v>1012.96</v>
      </c>
      <c r="N1308" t="s">
        <v>48</v>
      </c>
    </row>
    <row r="1309" spans="1:14" ht="14.25" customHeight="1" x14ac:dyDescent="0.3">
      <c r="A1309" t="s">
        <v>8208</v>
      </c>
      <c r="B1309" t="s">
        <v>25</v>
      </c>
      <c r="C1309" t="s">
        <v>33</v>
      </c>
      <c r="D1309">
        <v>3780.73</v>
      </c>
      <c r="E1309">
        <v>0.44</v>
      </c>
      <c r="F1309">
        <f t="shared" si="40"/>
        <v>1663.5211999999999</v>
      </c>
      <c r="G1309">
        <f t="shared" si="41"/>
        <v>2117.2088000000003</v>
      </c>
      <c r="H1309">
        <v>9</v>
      </c>
      <c r="I1309" s="17">
        <v>45398</v>
      </c>
      <c r="J1309" s="17">
        <v>45399</v>
      </c>
      <c r="K1309" t="s">
        <v>15</v>
      </c>
      <c r="L1309" t="s">
        <v>27</v>
      </c>
      <c r="M1309">
        <v>978.53</v>
      </c>
      <c r="N1309" t="s">
        <v>34</v>
      </c>
    </row>
    <row r="1310" spans="1:14" ht="14.25" customHeight="1" x14ac:dyDescent="0.3">
      <c r="A1310" t="s">
        <v>2992</v>
      </c>
      <c r="B1310" t="s">
        <v>25</v>
      </c>
      <c r="C1310" t="s">
        <v>14</v>
      </c>
      <c r="D1310">
        <v>3783.54</v>
      </c>
      <c r="E1310">
        <v>0.32</v>
      </c>
      <c r="F1310">
        <f t="shared" si="40"/>
        <v>1210.7328</v>
      </c>
      <c r="G1310">
        <f t="shared" si="41"/>
        <v>2572.8072000000002</v>
      </c>
      <c r="H1310">
        <v>9</v>
      </c>
      <c r="I1310" s="17">
        <v>45633</v>
      </c>
      <c r="J1310" s="17">
        <v>45637</v>
      </c>
      <c r="K1310" t="s">
        <v>15</v>
      </c>
      <c r="L1310" t="s">
        <v>22</v>
      </c>
      <c r="M1310">
        <v>279.37</v>
      </c>
      <c r="N1310" t="s">
        <v>39</v>
      </c>
    </row>
    <row r="1311" spans="1:14" ht="14.25" customHeight="1" x14ac:dyDescent="0.3">
      <c r="A1311" t="s">
        <v>14768</v>
      </c>
      <c r="B1311" t="s">
        <v>13</v>
      </c>
      <c r="C1311" t="s">
        <v>14</v>
      </c>
      <c r="D1311">
        <v>3787.13</v>
      </c>
      <c r="E1311">
        <v>0.26</v>
      </c>
      <c r="F1311">
        <f t="shared" si="40"/>
        <v>984.65380000000005</v>
      </c>
      <c r="G1311">
        <f t="shared" si="41"/>
        <v>2802.4762000000001</v>
      </c>
      <c r="H1311">
        <v>9</v>
      </c>
      <c r="I1311" s="17">
        <v>45564</v>
      </c>
      <c r="J1311" s="17">
        <v>45570</v>
      </c>
      <c r="K1311" t="s">
        <v>15</v>
      </c>
      <c r="L1311" t="s">
        <v>22</v>
      </c>
      <c r="M1311">
        <v>426.15</v>
      </c>
      <c r="N1311" t="s">
        <v>23</v>
      </c>
    </row>
    <row r="1312" spans="1:14" ht="14.25" customHeight="1" x14ac:dyDescent="0.3">
      <c r="A1312" t="s">
        <v>10506</v>
      </c>
      <c r="B1312" t="s">
        <v>19</v>
      </c>
      <c r="C1312" t="s">
        <v>36</v>
      </c>
      <c r="D1312">
        <v>3787.18</v>
      </c>
      <c r="E1312">
        <v>0.38</v>
      </c>
      <c r="F1312">
        <f t="shared" si="40"/>
        <v>1439.1284000000001</v>
      </c>
      <c r="G1312">
        <f t="shared" si="41"/>
        <v>2348.0515999999998</v>
      </c>
      <c r="H1312">
        <v>9</v>
      </c>
      <c r="I1312" s="17">
        <v>45291</v>
      </c>
      <c r="J1312" s="17">
        <v>45294</v>
      </c>
      <c r="K1312" t="s">
        <v>31</v>
      </c>
      <c r="L1312" t="s">
        <v>27</v>
      </c>
      <c r="M1312">
        <v>686.32</v>
      </c>
      <c r="N1312" t="s">
        <v>39</v>
      </c>
    </row>
    <row r="1313" spans="1:14" ht="14.25" customHeight="1" x14ac:dyDescent="0.3">
      <c r="A1313" t="s">
        <v>14354</v>
      </c>
      <c r="B1313" t="s">
        <v>41</v>
      </c>
      <c r="C1313" t="s">
        <v>26</v>
      </c>
      <c r="D1313">
        <v>3787.37</v>
      </c>
      <c r="E1313">
        <v>0.1</v>
      </c>
      <c r="F1313">
        <f t="shared" si="40"/>
        <v>378.73700000000002</v>
      </c>
      <c r="G1313">
        <f t="shared" si="41"/>
        <v>3408.6329999999998</v>
      </c>
      <c r="H1313">
        <v>9</v>
      </c>
      <c r="I1313" s="17">
        <v>45546</v>
      </c>
      <c r="J1313" s="17">
        <v>45547</v>
      </c>
      <c r="K1313" t="s">
        <v>15</v>
      </c>
      <c r="L1313" t="s">
        <v>16</v>
      </c>
      <c r="M1313">
        <v>1068.1400000000001</v>
      </c>
      <c r="N1313" t="s">
        <v>39</v>
      </c>
    </row>
    <row r="1314" spans="1:14" ht="14.25" customHeight="1" x14ac:dyDescent="0.3">
      <c r="A1314" t="s">
        <v>13085</v>
      </c>
      <c r="B1314" t="s">
        <v>19</v>
      </c>
      <c r="C1314" t="s">
        <v>36</v>
      </c>
      <c r="D1314">
        <v>3790.68</v>
      </c>
      <c r="E1314">
        <v>0.26</v>
      </c>
      <c r="F1314">
        <f t="shared" si="40"/>
        <v>985.57679999999993</v>
      </c>
      <c r="G1314">
        <f t="shared" si="41"/>
        <v>2805.1032</v>
      </c>
      <c r="H1314">
        <v>9</v>
      </c>
      <c r="I1314" s="17">
        <v>44955</v>
      </c>
      <c r="J1314" s="17">
        <v>44961</v>
      </c>
      <c r="K1314" t="s">
        <v>15</v>
      </c>
      <c r="L1314" t="s">
        <v>22</v>
      </c>
      <c r="M1314">
        <v>709.05</v>
      </c>
      <c r="N1314" t="s">
        <v>48</v>
      </c>
    </row>
    <row r="1315" spans="1:14" ht="14.25" customHeight="1" x14ac:dyDescent="0.3">
      <c r="A1315" t="s">
        <v>12042</v>
      </c>
      <c r="B1315" t="s">
        <v>25</v>
      </c>
      <c r="C1315" t="s">
        <v>14</v>
      </c>
      <c r="D1315">
        <v>3791.31</v>
      </c>
      <c r="E1315">
        <v>0.33</v>
      </c>
      <c r="F1315">
        <f t="shared" si="40"/>
        <v>1251.1323</v>
      </c>
      <c r="G1315">
        <f t="shared" si="41"/>
        <v>2540.1777000000002</v>
      </c>
      <c r="H1315">
        <v>9</v>
      </c>
      <c r="I1315" s="17">
        <v>45103</v>
      </c>
      <c r="J1315" s="17">
        <v>45104</v>
      </c>
      <c r="K1315" t="s">
        <v>21</v>
      </c>
      <c r="L1315" t="s">
        <v>22</v>
      </c>
      <c r="M1315">
        <v>461.97</v>
      </c>
      <c r="N1315" t="s">
        <v>48</v>
      </c>
    </row>
    <row r="1316" spans="1:14" ht="14.25" customHeight="1" x14ac:dyDescent="0.3">
      <c r="A1316" t="s">
        <v>13705</v>
      </c>
      <c r="B1316" t="s">
        <v>13</v>
      </c>
      <c r="C1316" t="s">
        <v>36</v>
      </c>
      <c r="D1316">
        <v>3791.58</v>
      </c>
      <c r="E1316">
        <v>0.11</v>
      </c>
      <c r="F1316">
        <f t="shared" si="40"/>
        <v>417.07380000000001</v>
      </c>
      <c r="G1316">
        <f t="shared" si="41"/>
        <v>3374.5061999999998</v>
      </c>
      <c r="H1316">
        <v>9</v>
      </c>
      <c r="I1316" s="17">
        <v>44939</v>
      </c>
      <c r="J1316" s="17">
        <v>44941</v>
      </c>
      <c r="K1316" t="s">
        <v>15</v>
      </c>
      <c r="L1316" t="s">
        <v>16</v>
      </c>
      <c r="M1316">
        <v>956.72</v>
      </c>
      <c r="N1316" t="s">
        <v>17</v>
      </c>
    </row>
    <row r="1317" spans="1:14" ht="14.25" customHeight="1" x14ac:dyDescent="0.3">
      <c r="A1317" t="s">
        <v>7987</v>
      </c>
      <c r="B1317" t="s">
        <v>41</v>
      </c>
      <c r="C1317" t="s">
        <v>26</v>
      </c>
      <c r="D1317">
        <v>3794.18</v>
      </c>
      <c r="E1317">
        <v>0.35</v>
      </c>
      <c r="F1317">
        <f t="shared" si="40"/>
        <v>1327.963</v>
      </c>
      <c r="G1317">
        <f t="shared" si="41"/>
        <v>2466.2169999999996</v>
      </c>
      <c r="H1317">
        <v>9</v>
      </c>
      <c r="I1317" s="17">
        <v>45368</v>
      </c>
      <c r="J1317" s="17">
        <v>45373</v>
      </c>
      <c r="K1317" t="s">
        <v>21</v>
      </c>
      <c r="L1317" t="s">
        <v>22</v>
      </c>
      <c r="M1317">
        <v>1069.71</v>
      </c>
      <c r="N1317" t="s">
        <v>48</v>
      </c>
    </row>
    <row r="1318" spans="1:14" ht="14.25" customHeight="1" x14ac:dyDescent="0.3">
      <c r="A1318" t="s">
        <v>12782</v>
      </c>
      <c r="B1318" t="s">
        <v>25</v>
      </c>
      <c r="C1318" t="s">
        <v>20</v>
      </c>
      <c r="D1318">
        <v>3795.3</v>
      </c>
      <c r="E1318">
        <v>0.19</v>
      </c>
      <c r="F1318">
        <f t="shared" si="40"/>
        <v>721.10700000000008</v>
      </c>
      <c r="G1318">
        <f t="shared" si="41"/>
        <v>3074.1930000000002</v>
      </c>
      <c r="H1318">
        <v>9</v>
      </c>
      <c r="I1318" s="17">
        <v>45444</v>
      </c>
      <c r="J1318" s="17">
        <v>45447</v>
      </c>
      <c r="K1318" t="s">
        <v>15</v>
      </c>
      <c r="L1318" t="s">
        <v>27</v>
      </c>
      <c r="M1318">
        <v>428.15</v>
      </c>
      <c r="N1318" t="s">
        <v>17</v>
      </c>
    </row>
    <row r="1319" spans="1:14" ht="14.25" customHeight="1" x14ac:dyDescent="0.3">
      <c r="A1319" t="s">
        <v>1491</v>
      </c>
      <c r="B1319" t="s">
        <v>41</v>
      </c>
      <c r="C1319" t="s">
        <v>36</v>
      </c>
      <c r="D1319">
        <v>3799.02</v>
      </c>
      <c r="E1319">
        <v>0.1</v>
      </c>
      <c r="F1319">
        <f t="shared" si="40"/>
        <v>379.90200000000004</v>
      </c>
      <c r="G1319">
        <f t="shared" si="41"/>
        <v>3419.1179999999999</v>
      </c>
      <c r="H1319">
        <v>9</v>
      </c>
      <c r="I1319" s="17">
        <v>45446</v>
      </c>
      <c r="J1319" s="17">
        <v>45448</v>
      </c>
      <c r="K1319" t="s">
        <v>31</v>
      </c>
      <c r="L1319" t="s">
        <v>27</v>
      </c>
      <c r="M1319">
        <v>198.94</v>
      </c>
      <c r="N1319" t="s">
        <v>28</v>
      </c>
    </row>
    <row r="1320" spans="1:14" ht="14.25" customHeight="1" x14ac:dyDescent="0.3">
      <c r="A1320" t="s">
        <v>10998</v>
      </c>
      <c r="B1320" t="s">
        <v>19</v>
      </c>
      <c r="C1320" t="s">
        <v>26</v>
      </c>
      <c r="D1320">
        <v>3801.03</v>
      </c>
      <c r="E1320">
        <v>0.48</v>
      </c>
      <c r="F1320">
        <f t="shared" si="40"/>
        <v>1824.4944</v>
      </c>
      <c r="G1320">
        <f t="shared" si="41"/>
        <v>1976.5356000000002</v>
      </c>
      <c r="H1320">
        <v>9</v>
      </c>
      <c r="I1320" s="17">
        <v>45268</v>
      </c>
      <c r="J1320" s="17">
        <v>45274</v>
      </c>
      <c r="K1320" t="s">
        <v>21</v>
      </c>
      <c r="L1320" t="s">
        <v>27</v>
      </c>
      <c r="M1320">
        <v>1128.8699999999999</v>
      </c>
      <c r="N1320" t="s">
        <v>28</v>
      </c>
    </row>
    <row r="1321" spans="1:14" ht="14.25" customHeight="1" x14ac:dyDescent="0.3">
      <c r="A1321" t="s">
        <v>10727</v>
      </c>
      <c r="B1321" t="s">
        <v>13</v>
      </c>
      <c r="C1321" t="s">
        <v>36</v>
      </c>
      <c r="D1321">
        <v>3804.42</v>
      </c>
      <c r="E1321">
        <v>0.15</v>
      </c>
      <c r="F1321">
        <f t="shared" si="40"/>
        <v>570.66300000000001</v>
      </c>
      <c r="G1321">
        <f t="shared" si="41"/>
        <v>3233.7570000000001</v>
      </c>
      <c r="H1321">
        <v>9</v>
      </c>
      <c r="I1321" s="17">
        <v>45102</v>
      </c>
      <c r="J1321" s="17">
        <v>45106</v>
      </c>
      <c r="K1321" t="s">
        <v>15</v>
      </c>
      <c r="L1321" t="s">
        <v>22</v>
      </c>
      <c r="M1321">
        <v>1025.92</v>
      </c>
      <c r="N1321" t="s">
        <v>34</v>
      </c>
    </row>
    <row r="1322" spans="1:14" ht="14.25" customHeight="1" x14ac:dyDescent="0.3">
      <c r="A1322" t="s">
        <v>7005</v>
      </c>
      <c r="B1322" t="s">
        <v>19</v>
      </c>
      <c r="C1322" t="s">
        <v>36</v>
      </c>
      <c r="D1322">
        <v>3808.38</v>
      </c>
      <c r="E1322">
        <v>0.14000000000000001</v>
      </c>
      <c r="F1322">
        <f t="shared" si="40"/>
        <v>533.17320000000007</v>
      </c>
      <c r="G1322">
        <f t="shared" si="41"/>
        <v>3275.2067999999999</v>
      </c>
      <c r="H1322">
        <v>9</v>
      </c>
      <c r="I1322" s="17">
        <v>45539</v>
      </c>
      <c r="J1322" s="17">
        <v>45546</v>
      </c>
      <c r="K1322" t="s">
        <v>31</v>
      </c>
      <c r="L1322" t="s">
        <v>22</v>
      </c>
      <c r="M1322">
        <v>1023.12</v>
      </c>
      <c r="N1322" t="s">
        <v>48</v>
      </c>
    </row>
    <row r="1323" spans="1:14" ht="14.25" customHeight="1" x14ac:dyDescent="0.3">
      <c r="A1323" t="s">
        <v>11460</v>
      </c>
      <c r="B1323" t="s">
        <v>19</v>
      </c>
      <c r="C1323" t="s">
        <v>26</v>
      </c>
      <c r="D1323">
        <v>3814.25</v>
      </c>
      <c r="E1323">
        <v>0.26</v>
      </c>
      <c r="F1323">
        <f t="shared" si="40"/>
        <v>991.70500000000004</v>
      </c>
      <c r="G1323">
        <f t="shared" si="41"/>
        <v>2822.5450000000001</v>
      </c>
      <c r="H1323">
        <v>9</v>
      </c>
      <c r="I1323" s="17">
        <v>45211</v>
      </c>
      <c r="J1323" s="17">
        <v>45213</v>
      </c>
      <c r="K1323" t="s">
        <v>15</v>
      </c>
      <c r="L1323" t="s">
        <v>16</v>
      </c>
      <c r="M1323">
        <v>686.7</v>
      </c>
      <c r="N1323" t="s">
        <v>28</v>
      </c>
    </row>
    <row r="1324" spans="1:14" ht="14.25" customHeight="1" x14ac:dyDescent="0.3">
      <c r="A1324" t="s">
        <v>9210</v>
      </c>
      <c r="B1324" t="s">
        <v>25</v>
      </c>
      <c r="C1324" t="s">
        <v>20</v>
      </c>
      <c r="D1324">
        <v>3817.65</v>
      </c>
      <c r="E1324">
        <v>0.13</v>
      </c>
      <c r="F1324">
        <f t="shared" si="40"/>
        <v>496.29450000000003</v>
      </c>
      <c r="G1324">
        <f t="shared" si="41"/>
        <v>3321.3555000000001</v>
      </c>
      <c r="H1324">
        <v>9</v>
      </c>
      <c r="I1324" s="17">
        <v>44949</v>
      </c>
      <c r="J1324" s="17">
        <v>44956</v>
      </c>
      <c r="K1324" t="s">
        <v>21</v>
      </c>
      <c r="L1324" t="s">
        <v>16</v>
      </c>
      <c r="M1324">
        <v>940.8</v>
      </c>
      <c r="N1324" t="s">
        <v>48</v>
      </c>
    </row>
    <row r="1325" spans="1:14" ht="14.25" customHeight="1" x14ac:dyDescent="0.3">
      <c r="A1325" t="s">
        <v>2344</v>
      </c>
      <c r="B1325" t="s">
        <v>19</v>
      </c>
      <c r="C1325" t="s">
        <v>33</v>
      </c>
      <c r="D1325">
        <v>3817.73</v>
      </c>
      <c r="E1325">
        <v>0.24</v>
      </c>
      <c r="F1325">
        <f t="shared" si="40"/>
        <v>916.25519999999995</v>
      </c>
      <c r="G1325">
        <f t="shared" si="41"/>
        <v>2901.4748</v>
      </c>
      <c r="H1325">
        <v>9</v>
      </c>
      <c r="I1325" s="17">
        <v>45216</v>
      </c>
      <c r="J1325" s="17">
        <v>45219</v>
      </c>
      <c r="K1325" t="s">
        <v>31</v>
      </c>
      <c r="L1325" t="s">
        <v>16</v>
      </c>
      <c r="M1325">
        <v>598.38</v>
      </c>
      <c r="N1325" t="s">
        <v>34</v>
      </c>
    </row>
    <row r="1326" spans="1:14" ht="14.25" customHeight="1" x14ac:dyDescent="0.3">
      <c r="A1326" t="s">
        <v>9867</v>
      </c>
      <c r="B1326" t="s">
        <v>25</v>
      </c>
      <c r="C1326" t="s">
        <v>26</v>
      </c>
      <c r="D1326">
        <v>3825.03</v>
      </c>
      <c r="E1326">
        <v>0.09</v>
      </c>
      <c r="F1326">
        <f t="shared" si="40"/>
        <v>344.2527</v>
      </c>
      <c r="G1326">
        <f t="shared" si="41"/>
        <v>3480.7773000000002</v>
      </c>
      <c r="H1326">
        <v>9</v>
      </c>
      <c r="I1326" s="17">
        <v>45369</v>
      </c>
      <c r="J1326" s="17">
        <v>45375</v>
      </c>
      <c r="K1326" t="s">
        <v>31</v>
      </c>
      <c r="L1326" t="s">
        <v>22</v>
      </c>
      <c r="M1326">
        <v>225.36</v>
      </c>
      <c r="N1326" t="s">
        <v>17</v>
      </c>
    </row>
    <row r="1327" spans="1:14" ht="14.25" customHeight="1" x14ac:dyDescent="0.3">
      <c r="A1327" t="s">
        <v>6557</v>
      </c>
      <c r="B1327" t="s">
        <v>25</v>
      </c>
      <c r="C1327" t="s">
        <v>14</v>
      </c>
      <c r="D1327">
        <v>3825.27</v>
      </c>
      <c r="E1327">
        <v>0.36</v>
      </c>
      <c r="F1327">
        <f t="shared" si="40"/>
        <v>1377.0971999999999</v>
      </c>
      <c r="G1327">
        <f t="shared" si="41"/>
        <v>2448.1728000000003</v>
      </c>
      <c r="H1327">
        <v>9</v>
      </c>
      <c r="I1327" s="17">
        <v>45580</v>
      </c>
      <c r="J1327" s="17">
        <v>45583</v>
      </c>
      <c r="K1327" t="s">
        <v>21</v>
      </c>
      <c r="L1327" t="s">
        <v>16</v>
      </c>
      <c r="M1327">
        <v>1112.79</v>
      </c>
      <c r="N1327" t="s">
        <v>39</v>
      </c>
    </row>
    <row r="1328" spans="1:14" ht="14.25" customHeight="1" x14ac:dyDescent="0.3">
      <c r="A1328" t="s">
        <v>1802</v>
      </c>
      <c r="B1328" t="s">
        <v>25</v>
      </c>
      <c r="C1328" t="s">
        <v>26</v>
      </c>
      <c r="D1328">
        <v>3830.14</v>
      </c>
      <c r="E1328">
        <v>0.35</v>
      </c>
      <c r="F1328">
        <f t="shared" si="40"/>
        <v>1340.549</v>
      </c>
      <c r="G1328">
        <f t="shared" si="41"/>
        <v>2489.5909999999999</v>
      </c>
      <c r="H1328">
        <v>9</v>
      </c>
      <c r="I1328" s="17">
        <v>44991</v>
      </c>
      <c r="J1328" s="17">
        <v>44994</v>
      </c>
      <c r="K1328" t="s">
        <v>21</v>
      </c>
      <c r="L1328" t="s">
        <v>27</v>
      </c>
      <c r="M1328">
        <v>643.20000000000005</v>
      </c>
      <c r="N1328" t="s">
        <v>48</v>
      </c>
    </row>
    <row r="1329" spans="1:14" ht="14.25" customHeight="1" x14ac:dyDescent="0.3">
      <c r="A1329" t="s">
        <v>4287</v>
      </c>
      <c r="B1329" t="s">
        <v>19</v>
      </c>
      <c r="C1329" t="s">
        <v>36</v>
      </c>
      <c r="D1329">
        <v>3836.5</v>
      </c>
      <c r="E1329">
        <v>0.09</v>
      </c>
      <c r="F1329">
        <f t="shared" si="40"/>
        <v>345.28499999999997</v>
      </c>
      <c r="G1329">
        <f t="shared" si="41"/>
        <v>3491.2150000000001</v>
      </c>
      <c r="H1329">
        <v>9</v>
      </c>
      <c r="I1329" s="17">
        <v>45478</v>
      </c>
      <c r="J1329" s="17">
        <v>45483</v>
      </c>
      <c r="K1329" t="s">
        <v>31</v>
      </c>
      <c r="L1329" t="s">
        <v>16</v>
      </c>
      <c r="M1329">
        <v>612.20000000000005</v>
      </c>
      <c r="N1329" t="s">
        <v>28</v>
      </c>
    </row>
    <row r="1330" spans="1:14" ht="14.25" customHeight="1" x14ac:dyDescent="0.3">
      <c r="A1330" t="s">
        <v>1963</v>
      </c>
      <c r="B1330" t="s">
        <v>19</v>
      </c>
      <c r="C1330" t="s">
        <v>36</v>
      </c>
      <c r="D1330">
        <v>3848.2</v>
      </c>
      <c r="E1330">
        <v>0.24</v>
      </c>
      <c r="F1330">
        <f t="shared" si="40"/>
        <v>923.56799999999987</v>
      </c>
      <c r="G1330">
        <f t="shared" si="41"/>
        <v>2924.6320000000001</v>
      </c>
      <c r="H1330">
        <v>9</v>
      </c>
      <c r="I1330" s="17">
        <v>45092</v>
      </c>
      <c r="J1330" s="17">
        <v>45094</v>
      </c>
      <c r="K1330" t="s">
        <v>31</v>
      </c>
      <c r="L1330" t="s">
        <v>27</v>
      </c>
      <c r="M1330">
        <v>310.79000000000002</v>
      </c>
      <c r="N1330" t="s">
        <v>48</v>
      </c>
    </row>
    <row r="1331" spans="1:14" ht="14.25" customHeight="1" x14ac:dyDescent="0.3">
      <c r="A1331" t="s">
        <v>12221</v>
      </c>
      <c r="B1331" t="s">
        <v>41</v>
      </c>
      <c r="C1331" t="s">
        <v>20</v>
      </c>
      <c r="D1331">
        <v>3853.39</v>
      </c>
      <c r="E1331">
        <v>0.13</v>
      </c>
      <c r="F1331">
        <f t="shared" si="40"/>
        <v>500.94069999999999</v>
      </c>
      <c r="G1331">
        <f t="shared" si="41"/>
        <v>3352.4492999999998</v>
      </c>
      <c r="H1331">
        <v>9</v>
      </c>
      <c r="I1331" s="17">
        <v>45639</v>
      </c>
      <c r="J1331" s="17">
        <v>45642</v>
      </c>
      <c r="K1331" t="s">
        <v>15</v>
      </c>
      <c r="L1331" t="s">
        <v>22</v>
      </c>
      <c r="M1331">
        <v>1052.33</v>
      </c>
      <c r="N1331" t="s">
        <v>39</v>
      </c>
    </row>
    <row r="1332" spans="1:14" ht="14.25" customHeight="1" x14ac:dyDescent="0.3">
      <c r="A1332" t="s">
        <v>1232</v>
      </c>
      <c r="B1332" t="s">
        <v>25</v>
      </c>
      <c r="C1332" t="s">
        <v>36</v>
      </c>
      <c r="D1332">
        <v>3855.77</v>
      </c>
      <c r="E1332">
        <v>0.2</v>
      </c>
      <c r="F1332">
        <f t="shared" si="40"/>
        <v>771.154</v>
      </c>
      <c r="G1332">
        <f t="shared" si="41"/>
        <v>3084.616</v>
      </c>
      <c r="H1332">
        <v>9</v>
      </c>
      <c r="I1332" s="17">
        <v>45279</v>
      </c>
      <c r="J1332" s="17">
        <v>45280</v>
      </c>
      <c r="K1332" t="s">
        <v>31</v>
      </c>
      <c r="L1332" t="s">
        <v>27</v>
      </c>
      <c r="M1332">
        <v>224.41</v>
      </c>
      <c r="N1332" t="s">
        <v>39</v>
      </c>
    </row>
    <row r="1333" spans="1:14" ht="14.25" customHeight="1" x14ac:dyDescent="0.3">
      <c r="A1333" t="s">
        <v>1695</v>
      </c>
      <c r="B1333" t="s">
        <v>19</v>
      </c>
      <c r="C1333" t="s">
        <v>33</v>
      </c>
      <c r="D1333">
        <v>3858.86</v>
      </c>
      <c r="E1333">
        <v>0.46</v>
      </c>
      <c r="F1333">
        <f t="shared" si="40"/>
        <v>1775.0756000000001</v>
      </c>
      <c r="G1333">
        <f t="shared" si="41"/>
        <v>2083.7844</v>
      </c>
      <c r="H1333">
        <v>9</v>
      </c>
      <c r="I1333" s="17">
        <v>45637</v>
      </c>
      <c r="J1333" s="17">
        <v>45644</v>
      </c>
      <c r="K1333" t="s">
        <v>21</v>
      </c>
      <c r="L1333" t="s">
        <v>22</v>
      </c>
      <c r="M1333">
        <v>1107.49</v>
      </c>
      <c r="N1333" t="s">
        <v>28</v>
      </c>
    </row>
    <row r="1334" spans="1:14" ht="14.25" customHeight="1" x14ac:dyDescent="0.3">
      <c r="A1334" t="s">
        <v>5732</v>
      </c>
      <c r="B1334" t="s">
        <v>41</v>
      </c>
      <c r="C1334" t="s">
        <v>20</v>
      </c>
      <c r="D1334">
        <v>3865.32</v>
      </c>
      <c r="E1334">
        <v>0.47</v>
      </c>
      <c r="F1334">
        <f t="shared" si="40"/>
        <v>1816.7003999999999</v>
      </c>
      <c r="G1334">
        <f t="shared" si="41"/>
        <v>2048.6196</v>
      </c>
      <c r="H1334">
        <v>9</v>
      </c>
      <c r="I1334" s="17">
        <v>45123</v>
      </c>
      <c r="J1334" s="17">
        <v>45125</v>
      </c>
      <c r="K1334" t="s">
        <v>31</v>
      </c>
      <c r="L1334" t="s">
        <v>22</v>
      </c>
      <c r="M1334">
        <v>669.56</v>
      </c>
      <c r="N1334" t="s">
        <v>39</v>
      </c>
    </row>
    <row r="1335" spans="1:14" ht="14.25" customHeight="1" x14ac:dyDescent="0.3">
      <c r="A1335" t="s">
        <v>11744</v>
      </c>
      <c r="B1335" t="s">
        <v>19</v>
      </c>
      <c r="C1335" t="s">
        <v>26</v>
      </c>
      <c r="D1335">
        <v>3868.08</v>
      </c>
      <c r="E1335">
        <v>0.02</v>
      </c>
      <c r="F1335">
        <f t="shared" si="40"/>
        <v>77.361599999999996</v>
      </c>
      <c r="G1335">
        <f t="shared" si="41"/>
        <v>3790.7183999999997</v>
      </c>
      <c r="H1335">
        <v>9</v>
      </c>
      <c r="I1335" s="17">
        <v>45375</v>
      </c>
      <c r="J1335" s="17">
        <v>45376</v>
      </c>
      <c r="K1335" t="s">
        <v>21</v>
      </c>
      <c r="L1335" t="s">
        <v>22</v>
      </c>
      <c r="M1335">
        <v>647.13</v>
      </c>
      <c r="N1335" t="s">
        <v>39</v>
      </c>
    </row>
    <row r="1336" spans="1:14" ht="14.25" customHeight="1" x14ac:dyDescent="0.3">
      <c r="A1336" t="s">
        <v>1578</v>
      </c>
      <c r="B1336" t="s">
        <v>19</v>
      </c>
      <c r="C1336" t="s">
        <v>33</v>
      </c>
      <c r="D1336">
        <v>3871.07</v>
      </c>
      <c r="E1336">
        <v>0.16</v>
      </c>
      <c r="F1336">
        <f t="shared" si="40"/>
        <v>619.37120000000004</v>
      </c>
      <c r="G1336">
        <f t="shared" si="41"/>
        <v>3251.6988000000001</v>
      </c>
      <c r="H1336">
        <v>9</v>
      </c>
      <c r="I1336" s="17">
        <v>45468</v>
      </c>
      <c r="J1336" s="17">
        <v>45472</v>
      </c>
      <c r="K1336" t="s">
        <v>15</v>
      </c>
      <c r="L1336" t="s">
        <v>16</v>
      </c>
      <c r="M1336">
        <v>593.79</v>
      </c>
      <c r="N1336" t="s">
        <v>48</v>
      </c>
    </row>
    <row r="1337" spans="1:14" ht="14.25" customHeight="1" x14ac:dyDescent="0.3">
      <c r="A1337" t="s">
        <v>6220</v>
      </c>
      <c r="B1337" t="s">
        <v>41</v>
      </c>
      <c r="C1337" t="s">
        <v>36</v>
      </c>
      <c r="D1337">
        <v>3872.29</v>
      </c>
      <c r="E1337">
        <v>0.13</v>
      </c>
      <c r="F1337">
        <f t="shared" si="40"/>
        <v>503.39769999999999</v>
      </c>
      <c r="G1337">
        <f t="shared" si="41"/>
        <v>3368.8923</v>
      </c>
      <c r="H1337">
        <v>9</v>
      </c>
      <c r="I1337" s="17">
        <v>45308</v>
      </c>
      <c r="J1337" s="17">
        <v>45314</v>
      </c>
      <c r="K1337" t="s">
        <v>31</v>
      </c>
      <c r="L1337" t="s">
        <v>27</v>
      </c>
      <c r="M1337">
        <v>1095.6300000000001</v>
      </c>
      <c r="N1337" t="s">
        <v>34</v>
      </c>
    </row>
    <row r="1338" spans="1:14" ht="14.25" customHeight="1" x14ac:dyDescent="0.3">
      <c r="A1338" t="s">
        <v>2668</v>
      </c>
      <c r="B1338" t="s">
        <v>41</v>
      </c>
      <c r="C1338" t="s">
        <v>26</v>
      </c>
      <c r="D1338">
        <v>3873.44</v>
      </c>
      <c r="E1338">
        <v>0.22</v>
      </c>
      <c r="F1338">
        <f t="shared" si="40"/>
        <v>852.15679999999998</v>
      </c>
      <c r="G1338">
        <f t="shared" si="41"/>
        <v>3021.2831999999999</v>
      </c>
      <c r="H1338">
        <v>9</v>
      </c>
      <c r="I1338" s="17">
        <v>45487</v>
      </c>
      <c r="J1338" s="17">
        <v>45494</v>
      </c>
      <c r="K1338" t="s">
        <v>21</v>
      </c>
      <c r="L1338" t="s">
        <v>22</v>
      </c>
      <c r="M1338">
        <v>439.51</v>
      </c>
      <c r="N1338" t="s">
        <v>23</v>
      </c>
    </row>
    <row r="1339" spans="1:14" ht="14.25" customHeight="1" x14ac:dyDescent="0.3">
      <c r="A1339" t="s">
        <v>12538</v>
      </c>
      <c r="B1339" t="s">
        <v>13</v>
      </c>
      <c r="C1339" t="s">
        <v>14</v>
      </c>
      <c r="D1339">
        <v>3875.41</v>
      </c>
      <c r="E1339">
        <v>0.44</v>
      </c>
      <c r="F1339">
        <f t="shared" si="40"/>
        <v>1705.1804</v>
      </c>
      <c r="G1339">
        <f t="shared" si="41"/>
        <v>2170.2295999999997</v>
      </c>
      <c r="H1339">
        <v>9</v>
      </c>
      <c r="I1339" s="17">
        <v>45557</v>
      </c>
      <c r="J1339" s="17">
        <v>45559</v>
      </c>
      <c r="K1339" t="s">
        <v>31</v>
      </c>
      <c r="L1339" t="s">
        <v>27</v>
      </c>
      <c r="M1339">
        <v>472.99</v>
      </c>
      <c r="N1339" t="s">
        <v>23</v>
      </c>
    </row>
    <row r="1340" spans="1:14" ht="14.25" customHeight="1" x14ac:dyDescent="0.3">
      <c r="A1340" t="s">
        <v>12174</v>
      </c>
      <c r="B1340" t="s">
        <v>13</v>
      </c>
      <c r="C1340" t="s">
        <v>20</v>
      </c>
      <c r="D1340">
        <v>3878.13</v>
      </c>
      <c r="E1340">
        <v>0.35</v>
      </c>
      <c r="F1340">
        <f t="shared" si="40"/>
        <v>1357.3454999999999</v>
      </c>
      <c r="G1340">
        <f t="shared" si="41"/>
        <v>2520.7845000000002</v>
      </c>
      <c r="H1340">
        <v>9</v>
      </c>
      <c r="I1340" s="17">
        <v>45368</v>
      </c>
      <c r="J1340" s="17">
        <v>45371</v>
      </c>
      <c r="K1340" t="s">
        <v>21</v>
      </c>
      <c r="L1340" t="s">
        <v>27</v>
      </c>
      <c r="M1340">
        <v>418.81</v>
      </c>
      <c r="N1340" t="s">
        <v>28</v>
      </c>
    </row>
    <row r="1341" spans="1:14" ht="14.25" customHeight="1" x14ac:dyDescent="0.3">
      <c r="A1341" t="s">
        <v>10288</v>
      </c>
      <c r="B1341" t="s">
        <v>13</v>
      </c>
      <c r="C1341" t="s">
        <v>36</v>
      </c>
      <c r="D1341">
        <v>3884.17</v>
      </c>
      <c r="E1341">
        <v>0.15</v>
      </c>
      <c r="F1341">
        <f t="shared" si="40"/>
        <v>582.62549999999999</v>
      </c>
      <c r="G1341">
        <f t="shared" si="41"/>
        <v>3301.5445</v>
      </c>
      <c r="H1341">
        <v>9</v>
      </c>
      <c r="I1341" s="17">
        <v>45657</v>
      </c>
      <c r="J1341" s="17">
        <v>45659</v>
      </c>
      <c r="K1341" t="s">
        <v>21</v>
      </c>
      <c r="L1341" t="s">
        <v>27</v>
      </c>
      <c r="M1341">
        <v>905.27</v>
      </c>
      <c r="N1341" t="s">
        <v>48</v>
      </c>
    </row>
    <row r="1342" spans="1:14" ht="14.25" customHeight="1" x14ac:dyDescent="0.3">
      <c r="A1342" t="s">
        <v>9927</v>
      </c>
      <c r="B1342" t="s">
        <v>41</v>
      </c>
      <c r="C1342" t="s">
        <v>36</v>
      </c>
      <c r="D1342">
        <v>3884.55</v>
      </c>
      <c r="E1342">
        <v>0.16</v>
      </c>
      <c r="F1342">
        <f t="shared" si="40"/>
        <v>621.52800000000002</v>
      </c>
      <c r="G1342">
        <f t="shared" si="41"/>
        <v>3263.0219999999999</v>
      </c>
      <c r="H1342">
        <v>9</v>
      </c>
      <c r="I1342" s="17">
        <v>45247</v>
      </c>
      <c r="J1342" s="17">
        <v>45250</v>
      </c>
      <c r="K1342" t="s">
        <v>21</v>
      </c>
      <c r="L1342" t="s">
        <v>22</v>
      </c>
      <c r="M1342">
        <v>831.83</v>
      </c>
      <c r="N1342" t="s">
        <v>39</v>
      </c>
    </row>
    <row r="1343" spans="1:14" ht="14.25" customHeight="1" x14ac:dyDescent="0.3">
      <c r="A1343" t="s">
        <v>7556</v>
      </c>
      <c r="B1343" t="s">
        <v>25</v>
      </c>
      <c r="C1343" t="s">
        <v>14</v>
      </c>
      <c r="D1343">
        <v>3890.48</v>
      </c>
      <c r="E1343">
        <v>0.3</v>
      </c>
      <c r="F1343">
        <f t="shared" si="40"/>
        <v>1167.144</v>
      </c>
      <c r="G1343">
        <f t="shared" si="41"/>
        <v>2723.3360000000002</v>
      </c>
      <c r="H1343">
        <v>9</v>
      </c>
      <c r="I1343" s="17">
        <v>44938</v>
      </c>
      <c r="J1343" s="17">
        <v>44941</v>
      </c>
      <c r="K1343" t="s">
        <v>15</v>
      </c>
      <c r="L1343" t="s">
        <v>27</v>
      </c>
      <c r="M1343">
        <v>290.08</v>
      </c>
      <c r="N1343" t="s">
        <v>39</v>
      </c>
    </row>
    <row r="1344" spans="1:14" ht="14.25" customHeight="1" x14ac:dyDescent="0.3">
      <c r="A1344" t="s">
        <v>9697</v>
      </c>
      <c r="B1344" t="s">
        <v>19</v>
      </c>
      <c r="C1344" t="s">
        <v>14</v>
      </c>
      <c r="D1344">
        <v>3891.99</v>
      </c>
      <c r="E1344">
        <v>0.24</v>
      </c>
      <c r="F1344">
        <f t="shared" si="40"/>
        <v>934.07759999999996</v>
      </c>
      <c r="G1344">
        <f t="shared" si="41"/>
        <v>2957.9123999999997</v>
      </c>
      <c r="H1344">
        <v>9</v>
      </c>
      <c r="I1344" s="17">
        <v>45343</v>
      </c>
      <c r="J1344" s="17">
        <v>45345</v>
      </c>
      <c r="K1344" t="s">
        <v>31</v>
      </c>
      <c r="L1344" t="s">
        <v>16</v>
      </c>
      <c r="M1344">
        <v>1122.0999999999999</v>
      </c>
      <c r="N1344" t="s">
        <v>28</v>
      </c>
    </row>
    <row r="1345" spans="1:14" ht="14.25" customHeight="1" x14ac:dyDescent="0.3">
      <c r="A1345" t="s">
        <v>448</v>
      </c>
      <c r="B1345" t="s">
        <v>25</v>
      </c>
      <c r="C1345" t="s">
        <v>20</v>
      </c>
      <c r="D1345">
        <v>3893.24</v>
      </c>
      <c r="E1345">
        <v>0.1</v>
      </c>
      <c r="F1345">
        <f t="shared" si="40"/>
        <v>389.32400000000001</v>
      </c>
      <c r="G1345">
        <f t="shared" si="41"/>
        <v>3503.9159999999997</v>
      </c>
      <c r="H1345">
        <v>9</v>
      </c>
      <c r="I1345" s="17">
        <v>45260</v>
      </c>
      <c r="J1345" s="17">
        <v>45262</v>
      </c>
      <c r="K1345" t="s">
        <v>21</v>
      </c>
      <c r="L1345" t="s">
        <v>16</v>
      </c>
      <c r="M1345">
        <v>954.08</v>
      </c>
      <c r="N1345" t="s">
        <v>39</v>
      </c>
    </row>
    <row r="1346" spans="1:14" ht="14.25" customHeight="1" x14ac:dyDescent="0.3">
      <c r="A1346" t="s">
        <v>12791</v>
      </c>
      <c r="B1346" t="s">
        <v>13</v>
      </c>
      <c r="C1346" t="s">
        <v>26</v>
      </c>
      <c r="D1346">
        <v>3896.83</v>
      </c>
      <c r="E1346">
        <v>0.48</v>
      </c>
      <c r="F1346">
        <f t="shared" ref="F1346:F1409" si="42">D1346*E1346</f>
        <v>1870.4784</v>
      </c>
      <c r="G1346">
        <f t="shared" ref="G1346:G1409" si="43">D1346-F1346</f>
        <v>2026.3516</v>
      </c>
      <c r="H1346">
        <v>9</v>
      </c>
      <c r="I1346" s="17">
        <v>45311</v>
      </c>
      <c r="J1346" s="17">
        <v>45316</v>
      </c>
      <c r="K1346" t="s">
        <v>31</v>
      </c>
      <c r="L1346" t="s">
        <v>27</v>
      </c>
      <c r="M1346">
        <v>731.92</v>
      </c>
      <c r="N1346" t="s">
        <v>17</v>
      </c>
    </row>
    <row r="1347" spans="1:14" ht="14.25" customHeight="1" x14ac:dyDescent="0.3">
      <c r="A1347" t="s">
        <v>1094</v>
      </c>
      <c r="B1347" t="s">
        <v>25</v>
      </c>
      <c r="C1347" t="s">
        <v>20</v>
      </c>
      <c r="D1347">
        <v>3898.03</v>
      </c>
      <c r="E1347">
        <v>0.47</v>
      </c>
      <c r="F1347">
        <f t="shared" si="42"/>
        <v>1832.0741</v>
      </c>
      <c r="G1347">
        <f t="shared" si="43"/>
        <v>2065.9558999999999</v>
      </c>
      <c r="H1347">
        <v>9</v>
      </c>
      <c r="I1347" s="17">
        <v>45102</v>
      </c>
      <c r="J1347" s="17">
        <v>45109</v>
      </c>
      <c r="K1347" t="s">
        <v>15</v>
      </c>
      <c r="L1347" t="s">
        <v>16</v>
      </c>
      <c r="M1347">
        <v>511.37</v>
      </c>
      <c r="N1347" t="s">
        <v>28</v>
      </c>
    </row>
    <row r="1348" spans="1:14" ht="14.25" customHeight="1" x14ac:dyDescent="0.3">
      <c r="A1348" t="s">
        <v>1074</v>
      </c>
      <c r="B1348" t="s">
        <v>41</v>
      </c>
      <c r="C1348" t="s">
        <v>33</v>
      </c>
      <c r="D1348">
        <v>3900.19</v>
      </c>
      <c r="E1348">
        <v>0.46</v>
      </c>
      <c r="F1348">
        <f t="shared" si="42"/>
        <v>1794.0874000000001</v>
      </c>
      <c r="G1348">
        <f t="shared" si="43"/>
        <v>2106.1026000000002</v>
      </c>
      <c r="H1348">
        <v>9</v>
      </c>
      <c r="I1348" s="17">
        <v>44991</v>
      </c>
      <c r="J1348" s="17">
        <v>44992</v>
      </c>
      <c r="K1348" t="s">
        <v>15</v>
      </c>
      <c r="L1348" t="s">
        <v>22</v>
      </c>
      <c r="M1348">
        <v>920</v>
      </c>
      <c r="N1348" t="s">
        <v>39</v>
      </c>
    </row>
    <row r="1349" spans="1:14" ht="14.25" customHeight="1" x14ac:dyDescent="0.3">
      <c r="A1349" t="s">
        <v>1284</v>
      </c>
      <c r="B1349" t="s">
        <v>41</v>
      </c>
      <c r="C1349" t="s">
        <v>20</v>
      </c>
      <c r="D1349">
        <v>3904.88</v>
      </c>
      <c r="E1349">
        <v>0.34</v>
      </c>
      <c r="F1349">
        <f t="shared" si="42"/>
        <v>1327.6592000000001</v>
      </c>
      <c r="G1349">
        <f t="shared" si="43"/>
        <v>2577.2208000000001</v>
      </c>
      <c r="H1349">
        <v>9</v>
      </c>
      <c r="I1349" s="17">
        <v>45546</v>
      </c>
      <c r="J1349" s="17">
        <v>45553</v>
      </c>
      <c r="K1349" t="s">
        <v>21</v>
      </c>
      <c r="L1349" t="s">
        <v>27</v>
      </c>
      <c r="M1349">
        <v>896.93</v>
      </c>
      <c r="N1349" t="s">
        <v>23</v>
      </c>
    </row>
    <row r="1350" spans="1:14" ht="14.25" customHeight="1" x14ac:dyDescent="0.3">
      <c r="A1350" t="s">
        <v>15044</v>
      </c>
      <c r="B1350" t="s">
        <v>25</v>
      </c>
      <c r="C1350" t="s">
        <v>20</v>
      </c>
      <c r="D1350">
        <v>3905.14</v>
      </c>
      <c r="E1350">
        <v>0.42</v>
      </c>
      <c r="F1350">
        <f t="shared" si="42"/>
        <v>1640.1587999999999</v>
      </c>
      <c r="G1350">
        <f t="shared" si="43"/>
        <v>2264.9812000000002</v>
      </c>
      <c r="H1350">
        <v>9</v>
      </c>
      <c r="I1350" s="17">
        <v>45234</v>
      </c>
      <c r="J1350" s="17">
        <v>45239</v>
      </c>
      <c r="K1350" t="s">
        <v>21</v>
      </c>
      <c r="L1350" t="s">
        <v>22</v>
      </c>
      <c r="M1350">
        <v>532.46</v>
      </c>
      <c r="N1350" t="s">
        <v>28</v>
      </c>
    </row>
    <row r="1351" spans="1:14" ht="14.25" customHeight="1" x14ac:dyDescent="0.3">
      <c r="A1351" t="s">
        <v>11499</v>
      </c>
      <c r="B1351" t="s">
        <v>41</v>
      </c>
      <c r="C1351" t="s">
        <v>20</v>
      </c>
      <c r="D1351">
        <v>3905.36</v>
      </c>
      <c r="E1351">
        <v>0.05</v>
      </c>
      <c r="F1351">
        <f t="shared" si="42"/>
        <v>195.26800000000003</v>
      </c>
      <c r="G1351">
        <f t="shared" si="43"/>
        <v>3710.0920000000001</v>
      </c>
      <c r="H1351">
        <v>9</v>
      </c>
      <c r="I1351" s="17">
        <v>45032</v>
      </c>
      <c r="J1351" s="17">
        <v>45033</v>
      </c>
      <c r="K1351" t="s">
        <v>21</v>
      </c>
      <c r="L1351" t="s">
        <v>16</v>
      </c>
      <c r="M1351">
        <v>1037.54</v>
      </c>
      <c r="N1351" t="s">
        <v>28</v>
      </c>
    </row>
    <row r="1352" spans="1:14" ht="14.25" customHeight="1" x14ac:dyDescent="0.3">
      <c r="A1352" t="s">
        <v>9584</v>
      </c>
      <c r="B1352" t="s">
        <v>13</v>
      </c>
      <c r="C1352" t="s">
        <v>20</v>
      </c>
      <c r="D1352">
        <v>3913.81</v>
      </c>
      <c r="E1352">
        <v>0.33</v>
      </c>
      <c r="F1352">
        <f t="shared" si="42"/>
        <v>1291.5572999999999</v>
      </c>
      <c r="G1352">
        <f t="shared" si="43"/>
        <v>2622.2527</v>
      </c>
      <c r="H1352">
        <v>9</v>
      </c>
      <c r="I1352" s="17">
        <v>45630</v>
      </c>
      <c r="J1352" s="17">
        <v>45636</v>
      </c>
      <c r="K1352" t="s">
        <v>15</v>
      </c>
      <c r="L1352" t="s">
        <v>22</v>
      </c>
      <c r="M1352">
        <v>522.69000000000005</v>
      </c>
      <c r="N1352" t="s">
        <v>23</v>
      </c>
    </row>
    <row r="1353" spans="1:14" ht="14.25" customHeight="1" x14ac:dyDescent="0.3">
      <c r="A1353" t="s">
        <v>13637</v>
      </c>
      <c r="B1353" t="s">
        <v>41</v>
      </c>
      <c r="C1353" t="s">
        <v>14</v>
      </c>
      <c r="D1353">
        <v>3918.18</v>
      </c>
      <c r="E1353">
        <v>0.21</v>
      </c>
      <c r="F1353">
        <f t="shared" si="42"/>
        <v>822.81779999999992</v>
      </c>
      <c r="G1353">
        <f t="shared" si="43"/>
        <v>3095.3622</v>
      </c>
      <c r="H1353">
        <v>9</v>
      </c>
      <c r="I1353" s="17">
        <v>44941</v>
      </c>
      <c r="J1353" s="17">
        <v>44948</v>
      </c>
      <c r="K1353" t="s">
        <v>15</v>
      </c>
      <c r="L1353" t="s">
        <v>27</v>
      </c>
      <c r="M1353">
        <v>987.5</v>
      </c>
      <c r="N1353" t="s">
        <v>28</v>
      </c>
    </row>
    <row r="1354" spans="1:14" ht="14.25" customHeight="1" x14ac:dyDescent="0.3">
      <c r="A1354" t="s">
        <v>11205</v>
      </c>
      <c r="B1354" t="s">
        <v>41</v>
      </c>
      <c r="C1354" t="s">
        <v>33</v>
      </c>
      <c r="D1354">
        <v>3918.83</v>
      </c>
      <c r="E1354">
        <v>0.32</v>
      </c>
      <c r="F1354">
        <f t="shared" si="42"/>
        <v>1254.0255999999999</v>
      </c>
      <c r="G1354">
        <f t="shared" si="43"/>
        <v>2664.8044</v>
      </c>
      <c r="H1354">
        <v>9</v>
      </c>
      <c r="I1354" s="17">
        <v>45219</v>
      </c>
      <c r="J1354" s="17">
        <v>45221</v>
      </c>
      <c r="K1354" t="s">
        <v>21</v>
      </c>
      <c r="L1354" t="s">
        <v>27</v>
      </c>
      <c r="M1354">
        <v>721.91</v>
      </c>
      <c r="N1354" t="s">
        <v>34</v>
      </c>
    </row>
    <row r="1355" spans="1:14" ht="14.25" customHeight="1" x14ac:dyDescent="0.3">
      <c r="A1355" t="s">
        <v>1761</v>
      </c>
      <c r="B1355" t="s">
        <v>41</v>
      </c>
      <c r="C1355" t="s">
        <v>36</v>
      </c>
      <c r="D1355">
        <v>3929.1</v>
      </c>
      <c r="E1355">
        <v>0.05</v>
      </c>
      <c r="F1355">
        <f t="shared" si="42"/>
        <v>196.45500000000001</v>
      </c>
      <c r="G1355">
        <f t="shared" si="43"/>
        <v>3732.645</v>
      </c>
      <c r="H1355">
        <v>9</v>
      </c>
      <c r="I1355" s="17">
        <v>45496</v>
      </c>
      <c r="J1355" s="17">
        <v>45503</v>
      </c>
      <c r="K1355" t="s">
        <v>21</v>
      </c>
      <c r="L1355" t="s">
        <v>22</v>
      </c>
      <c r="M1355">
        <v>573.15</v>
      </c>
      <c r="N1355" t="s">
        <v>34</v>
      </c>
    </row>
    <row r="1356" spans="1:14" ht="14.25" customHeight="1" x14ac:dyDescent="0.3">
      <c r="A1356" t="s">
        <v>4121</v>
      </c>
      <c r="B1356" t="s">
        <v>41</v>
      </c>
      <c r="C1356" t="s">
        <v>26</v>
      </c>
      <c r="D1356">
        <v>3930.22</v>
      </c>
      <c r="E1356">
        <v>0.1</v>
      </c>
      <c r="F1356">
        <f t="shared" si="42"/>
        <v>393.02199999999999</v>
      </c>
      <c r="G1356">
        <f t="shared" si="43"/>
        <v>3537.1979999999999</v>
      </c>
      <c r="H1356">
        <v>9</v>
      </c>
      <c r="I1356" s="17">
        <v>45263</v>
      </c>
      <c r="J1356" s="17">
        <v>45269</v>
      </c>
      <c r="K1356" t="s">
        <v>21</v>
      </c>
      <c r="L1356" t="s">
        <v>27</v>
      </c>
      <c r="M1356">
        <v>698.49</v>
      </c>
      <c r="N1356" t="s">
        <v>34</v>
      </c>
    </row>
    <row r="1357" spans="1:14" ht="14.25" customHeight="1" x14ac:dyDescent="0.3">
      <c r="A1357" t="s">
        <v>9289</v>
      </c>
      <c r="B1357" t="s">
        <v>19</v>
      </c>
      <c r="C1357" t="s">
        <v>14</v>
      </c>
      <c r="D1357">
        <v>3932.01</v>
      </c>
      <c r="E1357">
        <v>0.49</v>
      </c>
      <c r="F1357">
        <f t="shared" si="42"/>
        <v>1926.6849</v>
      </c>
      <c r="G1357">
        <f t="shared" si="43"/>
        <v>2005.3251000000002</v>
      </c>
      <c r="H1357">
        <v>9</v>
      </c>
      <c r="I1357" s="17">
        <v>45366</v>
      </c>
      <c r="J1357" s="17">
        <v>45367</v>
      </c>
      <c r="K1357" t="s">
        <v>31</v>
      </c>
      <c r="L1357" t="s">
        <v>27</v>
      </c>
      <c r="M1357">
        <v>241.1</v>
      </c>
      <c r="N1357" t="s">
        <v>34</v>
      </c>
    </row>
    <row r="1358" spans="1:14" ht="14.25" customHeight="1" x14ac:dyDescent="0.3">
      <c r="A1358" t="s">
        <v>9430</v>
      </c>
      <c r="B1358" t="s">
        <v>41</v>
      </c>
      <c r="C1358" t="s">
        <v>14</v>
      </c>
      <c r="D1358">
        <v>3933.58</v>
      </c>
      <c r="E1358">
        <v>0.43</v>
      </c>
      <c r="F1358">
        <f t="shared" si="42"/>
        <v>1691.4394</v>
      </c>
      <c r="G1358">
        <f t="shared" si="43"/>
        <v>2242.1405999999997</v>
      </c>
      <c r="H1358">
        <v>9</v>
      </c>
      <c r="I1358" s="17">
        <v>45620</v>
      </c>
      <c r="J1358" s="17">
        <v>45622</v>
      </c>
      <c r="K1358" t="s">
        <v>15</v>
      </c>
      <c r="L1358" t="s">
        <v>16</v>
      </c>
      <c r="M1358">
        <v>264.68</v>
      </c>
      <c r="N1358" t="s">
        <v>34</v>
      </c>
    </row>
    <row r="1359" spans="1:14" ht="14.25" customHeight="1" x14ac:dyDescent="0.3">
      <c r="A1359" t="s">
        <v>15160</v>
      </c>
      <c r="B1359" t="s">
        <v>13</v>
      </c>
      <c r="C1359" t="s">
        <v>36</v>
      </c>
      <c r="D1359">
        <v>3935.19</v>
      </c>
      <c r="E1359">
        <v>0.31</v>
      </c>
      <c r="F1359">
        <f t="shared" si="42"/>
        <v>1219.9088999999999</v>
      </c>
      <c r="G1359">
        <f t="shared" si="43"/>
        <v>2715.2811000000002</v>
      </c>
      <c r="H1359">
        <v>9</v>
      </c>
      <c r="I1359" s="17">
        <v>45178</v>
      </c>
      <c r="J1359" s="17">
        <v>45184</v>
      </c>
      <c r="K1359" t="s">
        <v>31</v>
      </c>
      <c r="L1359" t="s">
        <v>16</v>
      </c>
      <c r="M1359">
        <v>1065.93</v>
      </c>
      <c r="N1359" t="s">
        <v>34</v>
      </c>
    </row>
    <row r="1360" spans="1:14" ht="14.25" customHeight="1" x14ac:dyDescent="0.3">
      <c r="A1360" t="s">
        <v>14692</v>
      </c>
      <c r="B1360" t="s">
        <v>13</v>
      </c>
      <c r="C1360" t="s">
        <v>14</v>
      </c>
      <c r="D1360">
        <v>3937.24</v>
      </c>
      <c r="E1360">
        <v>0.45</v>
      </c>
      <c r="F1360">
        <f t="shared" si="42"/>
        <v>1771.758</v>
      </c>
      <c r="G1360">
        <f t="shared" si="43"/>
        <v>2165.482</v>
      </c>
      <c r="H1360">
        <v>9</v>
      </c>
      <c r="I1360" s="17">
        <v>45299</v>
      </c>
      <c r="J1360" s="17">
        <v>45301</v>
      </c>
      <c r="K1360" t="s">
        <v>15</v>
      </c>
      <c r="L1360" t="s">
        <v>16</v>
      </c>
      <c r="M1360">
        <v>1051.17</v>
      </c>
      <c r="N1360" t="s">
        <v>23</v>
      </c>
    </row>
    <row r="1361" spans="1:14" ht="14.25" customHeight="1" x14ac:dyDescent="0.3">
      <c r="A1361" t="s">
        <v>12705</v>
      </c>
      <c r="B1361" t="s">
        <v>19</v>
      </c>
      <c r="C1361" t="s">
        <v>14</v>
      </c>
      <c r="D1361">
        <v>3940.01</v>
      </c>
      <c r="E1361">
        <v>0.05</v>
      </c>
      <c r="F1361">
        <f t="shared" si="42"/>
        <v>197.00050000000002</v>
      </c>
      <c r="G1361">
        <f t="shared" si="43"/>
        <v>3743.0095000000001</v>
      </c>
      <c r="H1361">
        <v>9</v>
      </c>
      <c r="I1361" s="17">
        <v>45474</v>
      </c>
      <c r="J1361" s="17">
        <v>45476</v>
      </c>
      <c r="K1361" t="s">
        <v>31</v>
      </c>
      <c r="L1361" t="s">
        <v>27</v>
      </c>
      <c r="M1361">
        <v>967.11</v>
      </c>
      <c r="N1361" t="s">
        <v>23</v>
      </c>
    </row>
    <row r="1362" spans="1:14" ht="14.25" customHeight="1" x14ac:dyDescent="0.3">
      <c r="A1362" t="s">
        <v>6539</v>
      </c>
      <c r="B1362" t="s">
        <v>19</v>
      </c>
      <c r="C1362" t="s">
        <v>14</v>
      </c>
      <c r="D1362">
        <v>3947.36</v>
      </c>
      <c r="E1362">
        <v>0.35</v>
      </c>
      <c r="F1362">
        <f t="shared" si="42"/>
        <v>1381.576</v>
      </c>
      <c r="G1362">
        <f t="shared" si="43"/>
        <v>2565.7840000000001</v>
      </c>
      <c r="H1362">
        <v>9</v>
      </c>
      <c r="I1362" s="17">
        <v>44956</v>
      </c>
      <c r="J1362" s="17">
        <v>44957</v>
      </c>
      <c r="K1362" t="s">
        <v>15</v>
      </c>
      <c r="L1362" t="s">
        <v>27</v>
      </c>
      <c r="M1362">
        <v>338.16</v>
      </c>
      <c r="N1362" t="s">
        <v>23</v>
      </c>
    </row>
    <row r="1363" spans="1:14" ht="14.25" customHeight="1" x14ac:dyDescent="0.3">
      <c r="A1363" t="s">
        <v>7738</v>
      </c>
      <c r="B1363" t="s">
        <v>13</v>
      </c>
      <c r="C1363" t="s">
        <v>14</v>
      </c>
      <c r="D1363">
        <v>3952.54</v>
      </c>
      <c r="E1363">
        <v>0.12</v>
      </c>
      <c r="F1363">
        <f t="shared" si="42"/>
        <v>474.3048</v>
      </c>
      <c r="G1363">
        <f t="shared" si="43"/>
        <v>3478.2352000000001</v>
      </c>
      <c r="H1363">
        <v>9</v>
      </c>
      <c r="I1363" s="17">
        <v>45212</v>
      </c>
      <c r="J1363" s="17">
        <v>45215</v>
      </c>
      <c r="K1363" t="s">
        <v>21</v>
      </c>
      <c r="L1363" t="s">
        <v>22</v>
      </c>
      <c r="M1363">
        <v>502.02</v>
      </c>
      <c r="N1363" t="s">
        <v>23</v>
      </c>
    </row>
    <row r="1364" spans="1:14" ht="14.25" customHeight="1" x14ac:dyDescent="0.3">
      <c r="A1364" t="s">
        <v>14610</v>
      </c>
      <c r="B1364" t="s">
        <v>19</v>
      </c>
      <c r="C1364" t="s">
        <v>36</v>
      </c>
      <c r="D1364">
        <v>3958.39</v>
      </c>
      <c r="E1364">
        <v>0.03</v>
      </c>
      <c r="F1364">
        <f t="shared" si="42"/>
        <v>118.75169999999999</v>
      </c>
      <c r="G1364">
        <f t="shared" si="43"/>
        <v>3839.6383000000001</v>
      </c>
      <c r="H1364">
        <v>9</v>
      </c>
      <c r="I1364" s="17">
        <v>45505</v>
      </c>
      <c r="J1364" s="17">
        <v>45507</v>
      </c>
      <c r="K1364" t="s">
        <v>21</v>
      </c>
      <c r="L1364" t="s">
        <v>16</v>
      </c>
      <c r="M1364">
        <v>794.26</v>
      </c>
      <c r="N1364" t="s">
        <v>48</v>
      </c>
    </row>
    <row r="1365" spans="1:14" ht="14.25" customHeight="1" x14ac:dyDescent="0.3">
      <c r="A1365" t="s">
        <v>2179</v>
      </c>
      <c r="B1365" t="s">
        <v>25</v>
      </c>
      <c r="C1365" t="s">
        <v>33</v>
      </c>
      <c r="D1365">
        <v>3962.26</v>
      </c>
      <c r="E1365">
        <v>0.36</v>
      </c>
      <c r="F1365">
        <f t="shared" si="42"/>
        <v>1426.4136000000001</v>
      </c>
      <c r="G1365">
        <f t="shared" si="43"/>
        <v>2535.8464000000004</v>
      </c>
      <c r="H1365">
        <v>9</v>
      </c>
      <c r="I1365" s="17">
        <v>44966</v>
      </c>
      <c r="J1365" s="17">
        <v>44969</v>
      </c>
      <c r="K1365" t="s">
        <v>21</v>
      </c>
      <c r="L1365" t="s">
        <v>22</v>
      </c>
      <c r="M1365">
        <v>524.35</v>
      </c>
      <c r="N1365" t="s">
        <v>34</v>
      </c>
    </row>
    <row r="1366" spans="1:14" ht="14.25" customHeight="1" x14ac:dyDescent="0.3">
      <c r="A1366" t="s">
        <v>868</v>
      </c>
      <c r="B1366" t="s">
        <v>19</v>
      </c>
      <c r="C1366" t="s">
        <v>36</v>
      </c>
      <c r="D1366">
        <v>3962.98</v>
      </c>
      <c r="E1366">
        <v>0.2</v>
      </c>
      <c r="F1366">
        <f t="shared" si="42"/>
        <v>792.596</v>
      </c>
      <c r="G1366">
        <f t="shared" si="43"/>
        <v>3170.384</v>
      </c>
      <c r="H1366">
        <v>9</v>
      </c>
      <c r="I1366" s="17">
        <v>45521</v>
      </c>
      <c r="J1366" s="17">
        <v>45525</v>
      </c>
      <c r="K1366" t="s">
        <v>15</v>
      </c>
      <c r="L1366" t="s">
        <v>16</v>
      </c>
      <c r="M1366">
        <v>902.2</v>
      </c>
      <c r="N1366" t="s">
        <v>17</v>
      </c>
    </row>
    <row r="1367" spans="1:14" ht="14.25" customHeight="1" x14ac:dyDescent="0.3">
      <c r="A1367" t="s">
        <v>9119</v>
      </c>
      <c r="B1367" t="s">
        <v>19</v>
      </c>
      <c r="C1367" t="s">
        <v>36</v>
      </c>
      <c r="D1367">
        <v>3964.04</v>
      </c>
      <c r="E1367">
        <v>0.41</v>
      </c>
      <c r="F1367">
        <f t="shared" si="42"/>
        <v>1625.2564</v>
      </c>
      <c r="G1367">
        <f t="shared" si="43"/>
        <v>2338.7835999999998</v>
      </c>
      <c r="H1367">
        <v>9</v>
      </c>
      <c r="I1367" s="17">
        <v>44959</v>
      </c>
      <c r="J1367" s="17">
        <v>44960</v>
      </c>
      <c r="K1367" t="s">
        <v>31</v>
      </c>
      <c r="L1367" t="s">
        <v>27</v>
      </c>
      <c r="M1367">
        <v>925.76</v>
      </c>
      <c r="N1367" t="s">
        <v>39</v>
      </c>
    </row>
    <row r="1368" spans="1:14" ht="14.25" customHeight="1" x14ac:dyDescent="0.3">
      <c r="A1368" t="s">
        <v>51</v>
      </c>
      <c r="B1368" t="s">
        <v>19</v>
      </c>
      <c r="C1368" t="s">
        <v>14</v>
      </c>
      <c r="D1368">
        <v>3964.23</v>
      </c>
      <c r="E1368">
        <v>0.28000000000000003</v>
      </c>
      <c r="F1368">
        <f t="shared" si="42"/>
        <v>1109.9844000000001</v>
      </c>
      <c r="G1368">
        <f t="shared" si="43"/>
        <v>2854.2456000000002</v>
      </c>
      <c r="H1368">
        <v>9</v>
      </c>
      <c r="I1368" s="17">
        <v>45448</v>
      </c>
      <c r="J1368" s="17">
        <v>45451</v>
      </c>
      <c r="K1368" t="s">
        <v>15</v>
      </c>
      <c r="L1368" t="s">
        <v>16</v>
      </c>
      <c r="M1368">
        <v>260.95</v>
      </c>
      <c r="N1368" t="s">
        <v>28</v>
      </c>
    </row>
    <row r="1369" spans="1:14" ht="14.25" customHeight="1" x14ac:dyDescent="0.3">
      <c r="A1369" t="s">
        <v>9630</v>
      </c>
      <c r="B1369" t="s">
        <v>13</v>
      </c>
      <c r="C1369" t="s">
        <v>14</v>
      </c>
      <c r="D1369">
        <v>3965.96</v>
      </c>
      <c r="E1369">
        <v>0.19</v>
      </c>
      <c r="F1369">
        <f t="shared" si="42"/>
        <v>753.53240000000005</v>
      </c>
      <c r="G1369">
        <f t="shared" si="43"/>
        <v>3212.4276</v>
      </c>
      <c r="H1369">
        <v>9</v>
      </c>
      <c r="I1369" s="17">
        <v>45220</v>
      </c>
      <c r="J1369" s="17">
        <v>45226</v>
      </c>
      <c r="K1369" t="s">
        <v>21</v>
      </c>
      <c r="L1369" t="s">
        <v>16</v>
      </c>
      <c r="M1369">
        <v>201.06</v>
      </c>
      <c r="N1369" t="s">
        <v>17</v>
      </c>
    </row>
    <row r="1370" spans="1:14" ht="14.25" customHeight="1" x14ac:dyDescent="0.3">
      <c r="A1370" t="s">
        <v>1283</v>
      </c>
      <c r="B1370" t="s">
        <v>13</v>
      </c>
      <c r="C1370" t="s">
        <v>26</v>
      </c>
      <c r="D1370">
        <v>3967.08</v>
      </c>
      <c r="E1370">
        <v>0.15</v>
      </c>
      <c r="F1370">
        <f t="shared" si="42"/>
        <v>595.06200000000001</v>
      </c>
      <c r="G1370">
        <f t="shared" si="43"/>
        <v>3372.018</v>
      </c>
      <c r="H1370">
        <v>9</v>
      </c>
      <c r="I1370" s="17">
        <v>44930</v>
      </c>
      <c r="J1370" s="17">
        <v>44936</v>
      </c>
      <c r="K1370" t="s">
        <v>15</v>
      </c>
      <c r="L1370" t="s">
        <v>16</v>
      </c>
      <c r="M1370">
        <v>584.32000000000005</v>
      </c>
      <c r="N1370" t="s">
        <v>39</v>
      </c>
    </row>
    <row r="1371" spans="1:14" ht="14.25" customHeight="1" x14ac:dyDescent="0.3">
      <c r="A1371" t="s">
        <v>2732</v>
      </c>
      <c r="B1371" t="s">
        <v>41</v>
      </c>
      <c r="C1371" t="s">
        <v>20</v>
      </c>
      <c r="D1371">
        <v>3968.87</v>
      </c>
      <c r="E1371">
        <v>0.44</v>
      </c>
      <c r="F1371">
        <f t="shared" si="42"/>
        <v>1746.3027999999999</v>
      </c>
      <c r="G1371">
        <f t="shared" si="43"/>
        <v>2222.5672</v>
      </c>
      <c r="H1371">
        <v>9</v>
      </c>
      <c r="I1371" s="17">
        <v>45591</v>
      </c>
      <c r="J1371" s="17">
        <v>45593</v>
      </c>
      <c r="K1371" t="s">
        <v>31</v>
      </c>
      <c r="L1371" t="s">
        <v>16</v>
      </c>
      <c r="M1371">
        <v>888.18</v>
      </c>
      <c r="N1371" t="s">
        <v>17</v>
      </c>
    </row>
    <row r="1372" spans="1:14" ht="14.25" customHeight="1" x14ac:dyDescent="0.3">
      <c r="A1372" t="s">
        <v>10789</v>
      </c>
      <c r="B1372" t="s">
        <v>19</v>
      </c>
      <c r="C1372" t="s">
        <v>36</v>
      </c>
      <c r="D1372">
        <v>3968.91</v>
      </c>
      <c r="E1372">
        <v>0.36</v>
      </c>
      <c r="F1372">
        <f t="shared" si="42"/>
        <v>1428.8075999999999</v>
      </c>
      <c r="G1372">
        <f t="shared" si="43"/>
        <v>2540.1023999999998</v>
      </c>
      <c r="H1372">
        <v>9</v>
      </c>
      <c r="I1372" s="17">
        <v>45299</v>
      </c>
      <c r="J1372" s="17">
        <v>45303</v>
      </c>
      <c r="K1372" t="s">
        <v>21</v>
      </c>
      <c r="L1372" t="s">
        <v>27</v>
      </c>
      <c r="M1372">
        <v>527.01</v>
      </c>
      <c r="N1372" t="s">
        <v>17</v>
      </c>
    </row>
    <row r="1373" spans="1:14" ht="14.25" customHeight="1" x14ac:dyDescent="0.3">
      <c r="A1373" t="s">
        <v>14209</v>
      </c>
      <c r="B1373" t="s">
        <v>13</v>
      </c>
      <c r="C1373" t="s">
        <v>36</v>
      </c>
      <c r="D1373">
        <v>3970.67</v>
      </c>
      <c r="E1373">
        <v>0.43</v>
      </c>
      <c r="F1373">
        <f t="shared" si="42"/>
        <v>1707.3880999999999</v>
      </c>
      <c r="G1373">
        <f t="shared" si="43"/>
        <v>2263.2819</v>
      </c>
      <c r="H1373">
        <v>9</v>
      </c>
      <c r="I1373" s="17">
        <v>44937</v>
      </c>
      <c r="J1373" s="17">
        <v>44943</v>
      </c>
      <c r="K1373" t="s">
        <v>21</v>
      </c>
      <c r="L1373" t="s">
        <v>22</v>
      </c>
      <c r="M1373">
        <v>840.15</v>
      </c>
      <c r="N1373" t="s">
        <v>48</v>
      </c>
    </row>
    <row r="1374" spans="1:14" ht="14.25" customHeight="1" x14ac:dyDescent="0.3">
      <c r="A1374" t="s">
        <v>4480</v>
      </c>
      <c r="B1374" t="s">
        <v>25</v>
      </c>
      <c r="C1374" t="s">
        <v>26</v>
      </c>
      <c r="D1374">
        <v>3971.04</v>
      </c>
      <c r="E1374">
        <v>0.43</v>
      </c>
      <c r="F1374">
        <f t="shared" si="42"/>
        <v>1707.5472</v>
      </c>
      <c r="G1374">
        <f t="shared" si="43"/>
        <v>2263.4928</v>
      </c>
      <c r="H1374">
        <v>9</v>
      </c>
      <c r="I1374" s="17">
        <v>44976</v>
      </c>
      <c r="J1374" s="17">
        <v>44980</v>
      </c>
      <c r="K1374" t="s">
        <v>21</v>
      </c>
      <c r="L1374" t="s">
        <v>22</v>
      </c>
      <c r="M1374">
        <v>515.02</v>
      </c>
      <c r="N1374" t="s">
        <v>28</v>
      </c>
    </row>
    <row r="1375" spans="1:14" ht="14.25" customHeight="1" x14ac:dyDescent="0.3">
      <c r="A1375" t="s">
        <v>11823</v>
      </c>
      <c r="B1375" t="s">
        <v>25</v>
      </c>
      <c r="C1375" t="s">
        <v>36</v>
      </c>
      <c r="D1375">
        <v>3976.75</v>
      </c>
      <c r="E1375">
        <v>0.03</v>
      </c>
      <c r="F1375">
        <f t="shared" si="42"/>
        <v>119.30249999999999</v>
      </c>
      <c r="G1375">
        <f t="shared" si="43"/>
        <v>3857.4475000000002</v>
      </c>
      <c r="H1375">
        <v>9</v>
      </c>
      <c r="I1375" s="17">
        <v>45104</v>
      </c>
      <c r="J1375" s="17">
        <v>45111</v>
      </c>
      <c r="K1375" t="s">
        <v>21</v>
      </c>
      <c r="L1375" t="s">
        <v>16</v>
      </c>
      <c r="M1375">
        <v>478.55</v>
      </c>
      <c r="N1375" t="s">
        <v>48</v>
      </c>
    </row>
    <row r="1376" spans="1:14" ht="14.25" customHeight="1" x14ac:dyDescent="0.3">
      <c r="A1376" t="s">
        <v>7609</v>
      </c>
      <c r="B1376" t="s">
        <v>19</v>
      </c>
      <c r="C1376" t="s">
        <v>33</v>
      </c>
      <c r="D1376">
        <v>3977.69</v>
      </c>
      <c r="E1376">
        <v>0.15</v>
      </c>
      <c r="F1376">
        <f t="shared" si="42"/>
        <v>596.65350000000001</v>
      </c>
      <c r="G1376">
        <f t="shared" si="43"/>
        <v>3381.0365000000002</v>
      </c>
      <c r="H1376">
        <v>9</v>
      </c>
      <c r="I1376" s="17">
        <v>45025</v>
      </c>
      <c r="J1376" s="17">
        <v>45030</v>
      </c>
      <c r="K1376" t="s">
        <v>21</v>
      </c>
      <c r="L1376" t="s">
        <v>16</v>
      </c>
      <c r="M1376">
        <v>605.17999999999995</v>
      </c>
      <c r="N1376" t="s">
        <v>39</v>
      </c>
    </row>
    <row r="1377" spans="1:14" ht="14.25" customHeight="1" x14ac:dyDescent="0.3">
      <c r="A1377" t="s">
        <v>7461</v>
      </c>
      <c r="B1377" t="s">
        <v>41</v>
      </c>
      <c r="C1377" t="s">
        <v>20</v>
      </c>
      <c r="D1377">
        <v>3978.59</v>
      </c>
      <c r="E1377">
        <v>0.49</v>
      </c>
      <c r="F1377">
        <f t="shared" si="42"/>
        <v>1949.5091</v>
      </c>
      <c r="G1377">
        <f t="shared" si="43"/>
        <v>2029.0809000000002</v>
      </c>
      <c r="H1377">
        <v>9</v>
      </c>
      <c r="I1377" s="17">
        <v>45138</v>
      </c>
      <c r="J1377" s="17">
        <v>45141</v>
      </c>
      <c r="K1377" t="s">
        <v>21</v>
      </c>
      <c r="L1377" t="s">
        <v>22</v>
      </c>
      <c r="M1377">
        <v>1179.5899999999999</v>
      </c>
      <c r="N1377" t="s">
        <v>34</v>
      </c>
    </row>
    <row r="1378" spans="1:14" ht="14.25" customHeight="1" x14ac:dyDescent="0.3">
      <c r="A1378" t="s">
        <v>15004</v>
      </c>
      <c r="B1378" t="s">
        <v>41</v>
      </c>
      <c r="C1378" t="s">
        <v>33</v>
      </c>
      <c r="D1378">
        <v>3980.19</v>
      </c>
      <c r="E1378">
        <v>0.16</v>
      </c>
      <c r="F1378">
        <f t="shared" si="42"/>
        <v>636.83040000000005</v>
      </c>
      <c r="G1378">
        <f t="shared" si="43"/>
        <v>3343.3595999999998</v>
      </c>
      <c r="H1378">
        <v>9</v>
      </c>
      <c r="I1378" s="17">
        <v>45287</v>
      </c>
      <c r="J1378" s="17">
        <v>45292</v>
      </c>
      <c r="K1378" t="s">
        <v>31</v>
      </c>
      <c r="L1378" t="s">
        <v>27</v>
      </c>
      <c r="M1378">
        <v>1042.93</v>
      </c>
      <c r="N1378" t="s">
        <v>34</v>
      </c>
    </row>
    <row r="1379" spans="1:14" ht="14.25" customHeight="1" x14ac:dyDescent="0.3">
      <c r="A1379" t="s">
        <v>2274</v>
      </c>
      <c r="B1379" t="s">
        <v>13</v>
      </c>
      <c r="C1379" t="s">
        <v>36</v>
      </c>
      <c r="D1379">
        <v>3980.29</v>
      </c>
      <c r="E1379">
        <v>0.08</v>
      </c>
      <c r="F1379">
        <f t="shared" si="42"/>
        <v>318.42320000000001</v>
      </c>
      <c r="G1379">
        <f t="shared" si="43"/>
        <v>3661.8667999999998</v>
      </c>
      <c r="H1379">
        <v>9</v>
      </c>
      <c r="I1379" s="17">
        <v>45311</v>
      </c>
      <c r="J1379" s="17">
        <v>45316</v>
      </c>
      <c r="K1379" t="s">
        <v>21</v>
      </c>
      <c r="L1379" t="s">
        <v>27</v>
      </c>
      <c r="M1379">
        <v>554.41</v>
      </c>
      <c r="N1379" t="s">
        <v>34</v>
      </c>
    </row>
    <row r="1380" spans="1:14" ht="14.25" customHeight="1" x14ac:dyDescent="0.3">
      <c r="A1380" t="s">
        <v>6427</v>
      </c>
      <c r="B1380" t="s">
        <v>25</v>
      </c>
      <c r="C1380" t="s">
        <v>36</v>
      </c>
      <c r="D1380">
        <v>3981.77</v>
      </c>
      <c r="E1380">
        <v>0.31</v>
      </c>
      <c r="F1380">
        <f t="shared" si="42"/>
        <v>1234.3487</v>
      </c>
      <c r="G1380">
        <f t="shared" si="43"/>
        <v>2747.4213</v>
      </c>
      <c r="H1380">
        <v>9</v>
      </c>
      <c r="I1380" s="17">
        <v>45308</v>
      </c>
      <c r="J1380" s="17">
        <v>45310</v>
      </c>
      <c r="K1380" t="s">
        <v>31</v>
      </c>
      <c r="L1380" t="s">
        <v>22</v>
      </c>
      <c r="M1380">
        <v>726.42</v>
      </c>
      <c r="N1380" t="s">
        <v>39</v>
      </c>
    </row>
    <row r="1381" spans="1:14" ht="14.25" customHeight="1" x14ac:dyDescent="0.3">
      <c r="A1381" t="s">
        <v>7622</v>
      </c>
      <c r="B1381" t="s">
        <v>13</v>
      </c>
      <c r="C1381" t="s">
        <v>26</v>
      </c>
      <c r="D1381">
        <v>3985.89</v>
      </c>
      <c r="E1381">
        <v>0.03</v>
      </c>
      <c r="F1381">
        <f t="shared" si="42"/>
        <v>119.57669999999999</v>
      </c>
      <c r="G1381">
        <f t="shared" si="43"/>
        <v>3866.3132999999998</v>
      </c>
      <c r="H1381">
        <v>9</v>
      </c>
      <c r="I1381" s="17">
        <v>45578</v>
      </c>
      <c r="J1381" s="17">
        <v>45583</v>
      </c>
      <c r="K1381" t="s">
        <v>31</v>
      </c>
      <c r="L1381" t="s">
        <v>27</v>
      </c>
      <c r="M1381">
        <v>1055.47</v>
      </c>
      <c r="N1381" t="s">
        <v>34</v>
      </c>
    </row>
    <row r="1382" spans="1:14" ht="14.25" customHeight="1" x14ac:dyDescent="0.3">
      <c r="A1382" t="s">
        <v>4446</v>
      </c>
      <c r="B1382" t="s">
        <v>41</v>
      </c>
      <c r="C1382" t="s">
        <v>36</v>
      </c>
      <c r="D1382">
        <v>3986.56</v>
      </c>
      <c r="E1382">
        <v>0.28999999999999998</v>
      </c>
      <c r="F1382">
        <f t="shared" si="42"/>
        <v>1156.1024</v>
      </c>
      <c r="G1382">
        <f t="shared" si="43"/>
        <v>2830.4575999999997</v>
      </c>
      <c r="H1382">
        <v>9</v>
      </c>
      <c r="I1382" s="17">
        <v>45292</v>
      </c>
      <c r="J1382" s="17">
        <v>45297</v>
      </c>
      <c r="K1382" t="s">
        <v>21</v>
      </c>
      <c r="L1382" t="s">
        <v>27</v>
      </c>
      <c r="M1382">
        <v>400.95</v>
      </c>
      <c r="N1382" t="s">
        <v>34</v>
      </c>
    </row>
    <row r="1383" spans="1:14" ht="14.25" customHeight="1" x14ac:dyDescent="0.3">
      <c r="A1383" t="s">
        <v>6985</v>
      </c>
      <c r="B1383" t="s">
        <v>41</v>
      </c>
      <c r="C1383" t="s">
        <v>33</v>
      </c>
      <c r="D1383">
        <v>3987.58</v>
      </c>
      <c r="E1383">
        <v>0.44</v>
      </c>
      <c r="F1383">
        <f t="shared" si="42"/>
        <v>1754.5352</v>
      </c>
      <c r="G1383">
        <f t="shared" si="43"/>
        <v>2233.0447999999997</v>
      </c>
      <c r="H1383">
        <v>9</v>
      </c>
      <c r="I1383" s="17">
        <v>45578</v>
      </c>
      <c r="J1383" s="17">
        <v>45580</v>
      </c>
      <c r="K1383" t="s">
        <v>21</v>
      </c>
      <c r="L1383" t="s">
        <v>22</v>
      </c>
      <c r="M1383">
        <v>978.47</v>
      </c>
      <c r="N1383" t="s">
        <v>28</v>
      </c>
    </row>
    <row r="1384" spans="1:14" ht="14.25" customHeight="1" x14ac:dyDescent="0.3">
      <c r="A1384" t="s">
        <v>4668</v>
      </c>
      <c r="B1384" t="s">
        <v>19</v>
      </c>
      <c r="C1384" t="s">
        <v>33</v>
      </c>
      <c r="D1384">
        <v>3988.75</v>
      </c>
      <c r="E1384">
        <v>0.5</v>
      </c>
      <c r="F1384">
        <f t="shared" si="42"/>
        <v>1994.375</v>
      </c>
      <c r="G1384">
        <f t="shared" si="43"/>
        <v>1994.375</v>
      </c>
      <c r="H1384">
        <v>9</v>
      </c>
      <c r="I1384" s="17">
        <v>45278</v>
      </c>
      <c r="J1384" s="17">
        <v>45281</v>
      </c>
      <c r="K1384" t="s">
        <v>21</v>
      </c>
      <c r="L1384" t="s">
        <v>22</v>
      </c>
      <c r="M1384">
        <v>343.66</v>
      </c>
      <c r="N1384" t="s">
        <v>34</v>
      </c>
    </row>
    <row r="1385" spans="1:14" ht="14.25" customHeight="1" x14ac:dyDescent="0.3">
      <c r="A1385" t="s">
        <v>7921</v>
      </c>
      <c r="B1385" t="s">
        <v>13</v>
      </c>
      <c r="C1385" t="s">
        <v>33</v>
      </c>
      <c r="D1385">
        <v>3988.95</v>
      </c>
      <c r="E1385">
        <v>0.46</v>
      </c>
      <c r="F1385">
        <f t="shared" si="42"/>
        <v>1834.9169999999999</v>
      </c>
      <c r="G1385">
        <f t="shared" si="43"/>
        <v>2154.0329999999999</v>
      </c>
      <c r="H1385">
        <v>9</v>
      </c>
      <c r="I1385" s="17">
        <v>45533</v>
      </c>
      <c r="J1385" s="17">
        <v>45538</v>
      </c>
      <c r="K1385" t="s">
        <v>21</v>
      </c>
      <c r="L1385" t="s">
        <v>22</v>
      </c>
      <c r="M1385">
        <v>216.6</v>
      </c>
      <c r="N1385" t="s">
        <v>17</v>
      </c>
    </row>
    <row r="1386" spans="1:14" ht="14.25" customHeight="1" x14ac:dyDescent="0.3">
      <c r="A1386" t="s">
        <v>15197</v>
      </c>
      <c r="B1386" t="s">
        <v>25</v>
      </c>
      <c r="C1386" t="s">
        <v>36</v>
      </c>
      <c r="D1386">
        <v>3990.02</v>
      </c>
      <c r="E1386">
        <v>0.03</v>
      </c>
      <c r="F1386">
        <f t="shared" si="42"/>
        <v>119.70059999999999</v>
      </c>
      <c r="G1386">
        <f t="shared" si="43"/>
        <v>3870.3193999999999</v>
      </c>
      <c r="H1386">
        <v>9</v>
      </c>
      <c r="I1386" s="17">
        <v>44966</v>
      </c>
      <c r="J1386" s="17">
        <v>44969</v>
      </c>
      <c r="K1386" t="s">
        <v>15</v>
      </c>
      <c r="L1386" t="s">
        <v>22</v>
      </c>
      <c r="M1386">
        <v>492.99</v>
      </c>
      <c r="N1386" t="s">
        <v>17</v>
      </c>
    </row>
    <row r="1387" spans="1:14" ht="14.25" customHeight="1" x14ac:dyDescent="0.3">
      <c r="A1387" t="s">
        <v>11666</v>
      </c>
      <c r="B1387" t="s">
        <v>13</v>
      </c>
      <c r="C1387" t="s">
        <v>36</v>
      </c>
      <c r="D1387">
        <v>3994.98</v>
      </c>
      <c r="E1387">
        <v>0.48</v>
      </c>
      <c r="F1387">
        <f t="shared" si="42"/>
        <v>1917.5904</v>
      </c>
      <c r="G1387">
        <f t="shared" si="43"/>
        <v>2077.3896</v>
      </c>
      <c r="H1387">
        <v>9</v>
      </c>
      <c r="I1387" s="17">
        <v>45294</v>
      </c>
      <c r="J1387" s="17">
        <v>45295</v>
      </c>
      <c r="K1387" t="s">
        <v>15</v>
      </c>
      <c r="L1387" t="s">
        <v>16</v>
      </c>
      <c r="M1387">
        <v>304.60000000000002</v>
      </c>
      <c r="N1387" t="s">
        <v>48</v>
      </c>
    </row>
    <row r="1388" spans="1:14" ht="14.25" customHeight="1" x14ac:dyDescent="0.3">
      <c r="A1388" t="s">
        <v>5264</v>
      </c>
      <c r="B1388" t="s">
        <v>25</v>
      </c>
      <c r="C1388" t="s">
        <v>33</v>
      </c>
      <c r="D1388">
        <v>3997</v>
      </c>
      <c r="E1388">
        <v>0.04</v>
      </c>
      <c r="F1388">
        <f t="shared" si="42"/>
        <v>159.88</v>
      </c>
      <c r="G1388">
        <f t="shared" si="43"/>
        <v>3837.12</v>
      </c>
      <c r="H1388">
        <v>9</v>
      </c>
      <c r="I1388" s="17">
        <v>45181</v>
      </c>
      <c r="J1388" s="17">
        <v>45187</v>
      </c>
      <c r="K1388" t="s">
        <v>21</v>
      </c>
      <c r="L1388" t="s">
        <v>27</v>
      </c>
      <c r="M1388">
        <v>698.27</v>
      </c>
      <c r="N1388" t="s">
        <v>39</v>
      </c>
    </row>
    <row r="1389" spans="1:14" ht="14.25" customHeight="1" x14ac:dyDescent="0.3">
      <c r="A1389" t="s">
        <v>3564</v>
      </c>
      <c r="B1389" t="s">
        <v>19</v>
      </c>
      <c r="C1389" t="s">
        <v>33</v>
      </c>
      <c r="D1389">
        <v>4003.94</v>
      </c>
      <c r="E1389">
        <v>0.33</v>
      </c>
      <c r="F1389">
        <f t="shared" si="42"/>
        <v>1321.3002000000001</v>
      </c>
      <c r="G1389">
        <f t="shared" si="43"/>
        <v>2682.6397999999999</v>
      </c>
      <c r="H1389">
        <v>9</v>
      </c>
      <c r="I1389" s="17">
        <v>45395</v>
      </c>
      <c r="J1389" s="17">
        <v>45400</v>
      </c>
      <c r="K1389" t="s">
        <v>31</v>
      </c>
      <c r="L1389" t="s">
        <v>27</v>
      </c>
      <c r="M1389">
        <v>756.34</v>
      </c>
      <c r="N1389" t="s">
        <v>28</v>
      </c>
    </row>
    <row r="1390" spans="1:14" ht="14.25" customHeight="1" x14ac:dyDescent="0.3">
      <c r="A1390" t="s">
        <v>4685</v>
      </c>
      <c r="B1390" t="s">
        <v>41</v>
      </c>
      <c r="C1390" t="s">
        <v>14</v>
      </c>
      <c r="D1390">
        <v>4005.4</v>
      </c>
      <c r="E1390">
        <v>0.42</v>
      </c>
      <c r="F1390">
        <f t="shared" si="42"/>
        <v>1682.268</v>
      </c>
      <c r="G1390">
        <f t="shared" si="43"/>
        <v>2323.1320000000001</v>
      </c>
      <c r="H1390">
        <v>9</v>
      </c>
      <c r="I1390" s="17">
        <v>45266</v>
      </c>
      <c r="J1390" s="17">
        <v>45271</v>
      </c>
      <c r="K1390" t="s">
        <v>31</v>
      </c>
      <c r="L1390" t="s">
        <v>27</v>
      </c>
      <c r="M1390">
        <v>1105.75</v>
      </c>
      <c r="N1390" t="s">
        <v>48</v>
      </c>
    </row>
    <row r="1391" spans="1:14" ht="14.25" customHeight="1" x14ac:dyDescent="0.3">
      <c r="A1391" t="s">
        <v>12076</v>
      </c>
      <c r="B1391" t="s">
        <v>41</v>
      </c>
      <c r="C1391" t="s">
        <v>14</v>
      </c>
      <c r="D1391">
        <v>4008.17</v>
      </c>
      <c r="E1391">
        <v>0.18</v>
      </c>
      <c r="F1391">
        <f t="shared" si="42"/>
        <v>721.47059999999999</v>
      </c>
      <c r="G1391">
        <f t="shared" si="43"/>
        <v>3286.6994</v>
      </c>
      <c r="H1391">
        <v>9</v>
      </c>
      <c r="I1391" s="17">
        <v>45183</v>
      </c>
      <c r="J1391" s="17">
        <v>45187</v>
      </c>
      <c r="K1391" t="s">
        <v>21</v>
      </c>
      <c r="L1391" t="s">
        <v>16</v>
      </c>
      <c r="M1391">
        <v>446.35</v>
      </c>
      <c r="N1391" t="s">
        <v>23</v>
      </c>
    </row>
    <row r="1392" spans="1:14" ht="14.25" customHeight="1" x14ac:dyDescent="0.3">
      <c r="A1392" t="s">
        <v>2390</v>
      </c>
      <c r="B1392" t="s">
        <v>13</v>
      </c>
      <c r="C1392" t="s">
        <v>14</v>
      </c>
      <c r="D1392">
        <v>4008.35</v>
      </c>
      <c r="E1392">
        <v>0.16</v>
      </c>
      <c r="F1392">
        <f t="shared" si="42"/>
        <v>641.33600000000001</v>
      </c>
      <c r="G1392">
        <f t="shared" si="43"/>
        <v>3367.0140000000001</v>
      </c>
      <c r="H1392">
        <v>9</v>
      </c>
      <c r="I1392" s="17">
        <v>45317</v>
      </c>
      <c r="J1392" s="17">
        <v>45318</v>
      </c>
      <c r="K1392" t="s">
        <v>15</v>
      </c>
      <c r="L1392" t="s">
        <v>27</v>
      </c>
      <c r="M1392">
        <v>885.48</v>
      </c>
      <c r="N1392" t="s">
        <v>23</v>
      </c>
    </row>
    <row r="1393" spans="1:14" ht="14.25" customHeight="1" x14ac:dyDescent="0.3">
      <c r="A1393" t="s">
        <v>12921</v>
      </c>
      <c r="B1393" t="s">
        <v>13</v>
      </c>
      <c r="C1393" t="s">
        <v>36</v>
      </c>
      <c r="D1393">
        <v>4011.02</v>
      </c>
      <c r="E1393">
        <v>0.21</v>
      </c>
      <c r="F1393">
        <f t="shared" si="42"/>
        <v>842.31419999999991</v>
      </c>
      <c r="G1393">
        <f t="shared" si="43"/>
        <v>3168.7058000000002</v>
      </c>
      <c r="H1393">
        <v>9</v>
      </c>
      <c r="I1393" s="17">
        <v>45581</v>
      </c>
      <c r="J1393" s="17">
        <v>45583</v>
      </c>
      <c r="K1393" t="s">
        <v>31</v>
      </c>
      <c r="L1393" t="s">
        <v>16</v>
      </c>
      <c r="M1393">
        <v>1021.08</v>
      </c>
      <c r="N1393" t="s">
        <v>48</v>
      </c>
    </row>
    <row r="1394" spans="1:14" ht="14.25" customHeight="1" x14ac:dyDescent="0.3">
      <c r="A1394" t="s">
        <v>11077</v>
      </c>
      <c r="B1394" t="s">
        <v>19</v>
      </c>
      <c r="C1394" t="s">
        <v>36</v>
      </c>
      <c r="D1394">
        <v>4016.41</v>
      </c>
      <c r="E1394">
        <v>0.16</v>
      </c>
      <c r="F1394">
        <f t="shared" si="42"/>
        <v>642.62559999999996</v>
      </c>
      <c r="G1394">
        <f t="shared" si="43"/>
        <v>3373.7844</v>
      </c>
      <c r="H1394">
        <v>9</v>
      </c>
      <c r="I1394" s="17">
        <v>45085</v>
      </c>
      <c r="J1394" s="17">
        <v>45088</v>
      </c>
      <c r="K1394" t="s">
        <v>31</v>
      </c>
      <c r="L1394" t="s">
        <v>16</v>
      </c>
      <c r="M1394">
        <v>1015.16</v>
      </c>
      <c r="N1394" t="s">
        <v>39</v>
      </c>
    </row>
    <row r="1395" spans="1:14" ht="14.25" customHeight="1" x14ac:dyDescent="0.3">
      <c r="A1395" t="s">
        <v>443</v>
      </c>
      <c r="B1395" t="s">
        <v>13</v>
      </c>
      <c r="C1395" t="s">
        <v>20</v>
      </c>
      <c r="D1395">
        <v>4018.6</v>
      </c>
      <c r="E1395">
        <v>0.46</v>
      </c>
      <c r="F1395">
        <f t="shared" si="42"/>
        <v>1848.556</v>
      </c>
      <c r="G1395">
        <f t="shared" si="43"/>
        <v>2170.0439999999999</v>
      </c>
      <c r="H1395">
        <v>9</v>
      </c>
      <c r="I1395" s="17">
        <v>45571</v>
      </c>
      <c r="J1395" s="17">
        <v>45572</v>
      </c>
      <c r="K1395" t="s">
        <v>15</v>
      </c>
      <c r="L1395" t="s">
        <v>16</v>
      </c>
      <c r="M1395">
        <v>719.59</v>
      </c>
      <c r="N1395" t="s">
        <v>23</v>
      </c>
    </row>
    <row r="1396" spans="1:14" ht="14.25" customHeight="1" x14ac:dyDescent="0.3">
      <c r="A1396" t="s">
        <v>7595</v>
      </c>
      <c r="B1396" t="s">
        <v>25</v>
      </c>
      <c r="C1396" t="s">
        <v>26</v>
      </c>
      <c r="D1396">
        <v>4018.94</v>
      </c>
      <c r="E1396">
        <v>0.49</v>
      </c>
      <c r="F1396">
        <f t="shared" si="42"/>
        <v>1969.2806</v>
      </c>
      <c r="G1396">
        <f t="shared" si="43"/>
        <v>2049.6594</v>
      </c>
      <c r="H1396">
        <v>9</v>
      </c>
      <c r="I1396" s="17">
        <v>45178</v>
      </c>
      <c r="J1396" s="17">
        <v>45183</v>
      </c>
      <c r="K1396" t="s">
        <v>21</v>
      </c>
      <c r="L1396" t="s">
        <v>16</v>
      </c>
      <c r="M1396">
        <v>984.17</v>
      </c>
      <c r="N1396" t="s">
        <v>28</v>
      </c>
    </row>
    <row r="1397" spans="1:14" ht="14.25" customHeight="1" x14ac:dyDescent="0.3">
      <c r="A1397" t="s">
        <v>2709</v>
      </c>
      <c r="B1397" t="s">
        <v>25</v>
      </c>
      <c r="C1397" t="s">
        <v>26</v>
      </c>
      <c r="D1397">
        <v>4020.33</v>
      </c>
      <c r="E1397">
        <v>0.32</v>
      </c>
      <c r="F1397">
        <f t="shared" si="42"/>
        <v>1286.5056</v>
      </c>
      <c r="G1397">
        <f t="shared" si="43"/>
        <v>2733.8244</v>
      </c>
      <c r="H1397">
        <v>9</v>
      </c>
      <c r="I1397" s="17">
        <v>45091</v>
      </c>
      <c r="J1397" s="17">
        <v>45093</v>
      </c>
      <c r="K1397" t="s">
        <v>15</v>
      </c>
      <c r="L1397" t="s">
        <v>22</v>
      </c>
      <c r="M1397">
        <v>623.94000000000005</v>
      </c>
      <c r="N1397" t="s">
        <v>48</v>
      </c>
    </row>
    <row r="1398" spans="1:14" ht="14.25" customHeight="1" x14ac:dyDescent="0.3">
      <c r="A1398" t="s">
        <v>4870</v>
      </c>
      <c r="B1398" t="s">
        <v>13</v>
      </c>
      <c r="C1398" t="s">
        <v>33</v>
      </c>
      <c r="D1398">
        <v>4021.65</v>
      </c>
      <c r="E1398">
        <v>0.48</v>
      </c>
      <c r="F1398">
        <f t="shared" si="42"/>
        <v>1930.3920000000001</v>
      </c>
      <c r="G1398">
        <f t="shared" si="43"/>
        <v>2091.2579999999998</v>
      </c>
      <c r="H1398">
        <v>9</v>
      </c>
      <c r="I1398" s="17">
        <v>45021</v>
      </c>
      <c r="J1398" s="17">
        <v>45028</v>
      </c>
      <c r="K1398" t="s">
        <v>31</v>
      </c>
      <c r="L1398" t="s">
        <v>27</v>
      </c>
      <c r="M1398">
        <v>1109.23</v>
      </c>
      <c r="N1398" t="s">
        <v>28</v>
      </c>
    </row>
    <row r="1399" spans="1:14" ht="14.25" customHeight="1" x14ac:dyDescent="0.3">
      <c r="A1399" t="s">
        <v>4157</v>
      </c>
      <c r="B1399" t="s">
        <v>19</v>
      </c>
      <c r="C1399" t="s">
        <v>36</v>
      </c>
      <c r="D1399">
        <v>4024.73</v>
      </c>
      <c r="E1399">
        <v>0.2</v>
      </c>
      <c r="F1399">
        <f t="shared" si="42"/>
        <v>804.94600000000003</v>
      </c>
      <c r="G1399">
        <f t="shared" si="43"/>
        <v>3219.7840000000001</v>
      </c>
      <c r="H1399">
        <v>9</v>
      </c>
      <c r="I1399" s="17">
        <v>45238</v>
      </c>
      <c r="J1399" s="17">
        <v>45244</v>
      </c>
      <c r="K1399" t="s">
        <v>21</v>
      </c>
      <c r="L1399" t="s">
        <v>16</v>
      </c>
      <c r="M1399">
        <v>461.26</v>
      </c>
      <c r="N1399" t="s">
        <v>39</v>
      </c>
    </row>
    <row r="1400" spans="1:14" ht="14.25" customHeight="1" x14ac:dyDescent="0.3">
      <c r="A1400" t="s">
        <v>7153</v>
      </c>
      <c r="B1400" t="s">
        <v>13</v>
      </c>
      <c r="C1400" t="s">
        <v>36</v>
      </c>
      <c r="D1400">
        <v>4024.83</v>
      </c>
      <c r="E1400">
        <v>0.36</v>
      </c>
      <c r="F1400">
        <f t="shared" si="42"/>
        <v>1448.9387999999999</v>
      </c>
      <c r="G1400">
        <f t="shared" si="43"/>
        <v>2575.8912</v>
      </c>
      <c r="H1400">
        <v>9</v>
      </c>
      <c r="I1400" s="17">
        <v>45170</v>
      </c>
      <c r="J1400" s="17">
        <v>45177</v>
      </c>
      <c r="K1400" t="s">
        <v>21</v>
      </c>
      <c r="L1400" t="s">
        <v>22</v>
      </c>
      <c r="M1400">
        <v>314.17</v>
      </c>
      <c r="N1400" t="s">
        <v>23</v>
      </c>
    </row>
    <row r="1401" spans="1:14" ht="14.25" customHeight="1" x14ac:dyDescent="0.3">
      <c r="A1401" t="s">
        <v>10524</v>
      </c>
      <c r="B1401" t="s">
        <v>25</v>
      </c>
      <c r="C1401" t="s">
        <v>14</v>
      </c>
      <c r="D1401">
        <v>4025.67</v>
      </c>
      <c r="E1401">
        <v>0.34</v>
      </c>
      <c r="F1401">
        <f t="shared" si="42"/>
        <v>1368.7278000000001</v>
      </c>
      <c r="G1401">
        <f t="shared" si="43"/>
        <v>2656.9422</v>
      </c>
      <c r="H1401">
        <v>9</v>
      </c>
      <c r="I1401" s="17">
        <v>45206</v>
      </c>
      <c r="J1401" s="17">
        <v>45212</v>
      </c>
      <c r="K1401" t="s">
        <v>15</v>
      </c>
      <c r="L1401" t="s">
        <v>27</v>
      </c>
      <c r="M1401">
        <v>532.02</v>
      </c>
      <c r="N1401" t="s">
        <v>23</v>
      </c>
    </row>
    <row r="1402" spans="1:14" ht="14.25" customHeight="1" x14ac:dyDescent="0.3">
      <c r="A1402" t="s">
        <v>12728</v>
      </c>
      <c r="B1402" t="s">
        <v>19</v>
      </c>
      <c r="C1402" t="s">
        <v>14</v>
      </c>
      <c r="D1402">
        <v>4027.48</v>
      </c>
      <c r="E1402">
        <v>0.16</v>
      </c>
      <c r="F1402">
        <f t="shared" si="42"/>
        <v>644.39679999999998</v>
      </c>
      <c r="G1402">
        <f t="shared" si="43"/>
        <v>3383.0832</v>
      </c>
      <c r="H1402">
        <v>9</v>
      </c>
      <c r="I1402" s="17">
        <v>45646</v>
      </c>
      <c r="J1402" s="17">
        <v>45648</v>
      </c>
      <c r="K1402" t="s">
        <v>31</v>
      </c>
      <c r="L1402" t="s">
        <v>16</v>
      </c>
      <c r="M1402">
        <v>1006.46</v>
      </c>
      <c r="N1402" t="s">
        <v>48</v>
      </c>
    </row>
    <row r="1403" spans="1:14" ht="14.25" customHeight="1" x14ac:dyDescent="0.3">
      <c r="A1403" t="s">
        <v>6620</v>
      </c>
      <c r="B1403" t="s">
        <v>19</v>
      </c>
      <c r="C1403" t="s">
        <v>14</v>
      </c>
      <c r="D1403">
        <v>4029.91</v>
      </c>
      <c r="E1403">
        <v>0.22</v>
      </c>
      <c r="F1403">
        <f t="shared" si="42"/>
        <v>886.58019999999999</v>
      </c>
      <c r="G1403">
        <f t="shared" si="43"/>
        <v>3143.3298</v>
      </c>
      <c r="H1403">
        <v>9</v>
      </c>
      <c r="I1403" s="17">
        <v>45498</v>
      </c>
      <c r="J1403" s="17">
        <v>45503</v>
      </c>
      <c r="K1403" t="s">
        <v>31</v>
      </c>
      <c r="L1403" t="s">
        <v>16</v>
      </c>
      <c r="M1403">
        <v>395.53</v>
      </c>
      <c r="N1403" t="s">
        <v>39</v>
      </c>
    </row>
    <row r="1404" spans="1:14" ht="14.25" customHeight="1" x14ac:dyDescent="0.3">
      <c r="A1404" t="s">
        <v>13318</v>
      </c>
      <c r="B1404" t="s">
        <v>41</v>
      </c>
      <c r="C1404" t="s">
        <v>33</v>
      </c>
      <c r="D1404">
        <v>4030.16</v>
      </c>
      <c r="E1404">
        <v>0.02</v>
      </c>
      <c r="F1404">
        <f t="shared" si="42"/>
        <v>80.603200000000001</v>
      </c>
      <c r="G1404">
        <f t="shared" si="43"/>
        <v>3949.5567999999998</v>
      </c>
      <c r="H1404">
        <v>9</v>
      </c>
      <c r="I1404" s="17">
        <v>45591</v>
      </c>
      <c r="J1404" s="17">
        <v>45594</v>
      </c>
      <c r="K1404" t="s">
        <v>21</v>
      </c>
      <c r="L1404" t="s">
        <v>16</v>
      </c>
      <c r="M1404">
        <v>1039.6400000000001</v>
      </c>
      <c r="N1404" t="s">
        <v>39</v>
      </c>
    </row>
    <row r="1405" spans="1:14" ht="14.25" customHeight="1" x14ac:dyDescent="0.3">
      <c r="A1405" t="s">
        <v>5412</v>
      </c>
      <c r="B1405" t="s">
        <v>41</v>
      </c>
      <c r="C1405" t="s">
        <v>14</v>
      </c>
      <c r="D1405">
        <v>4031.1</v>
      </c>
      <c r="E1405">
        <v>0.41</v>
      </c>
      <c r="F1405">
        <f t="shared" si="42"/>
        <v>1652.751</v>
      </c>
      <c r="G1405">
        <f t="shared" si="43"/>
        <v>2378.3490000000002</v>
      </c>
      <c r="H1405">
        <v>9</v>
      </c>
      <c r="I1405" s="17">
        <v>45638</v>
      </c>
      <c r="J1405" s="17">
        <v>45645</v>
      </c>
      <c r="K1405" t="s">
        <v>31</v>
      </c>
      <c r="L1405" t="s">
        <v>27</v>
      </c>
      <c r="M1405">
        <v>1201.8699999999999</v>
      </c>
      <c r="N1405" t="s">
        <v>48</v>
      </c>
    </row>
    <row r="1406" spans="1:14" ht="14.25" customHeight="1" x14ac:dyDescent="0.3">
      <c r="A1406" t="s">
        <v>14040</v>
      </c>
      <c r="B1406" t="s">
        <v>13</v>
      </c>
      <c r="C1406" t="s">
        <v>20</v>
      </c>
      <c r="D1406">
        <v>4032.73</v>
      </c>
      <c r="E1406">
        <v>0.16</v>
      </c>
      <c r="F1406">
        <f t="shared" si="42"/>
        <v>645.23680000000002</v>
      </c>
      <c r="G1406">
        <f t="shared" si="43"/>
        <v>3387.4931999999999</v>
      </c>
      <c r="H1406">
        <v>9</v>
      </c>
      <c r="I1406" s="17">
        <v>44989</v>
      </c>
      <c r="J1406" s="17">
        <v>44995</v>
      </c>
      <c r="K1406" t="s">
        <v>21</v>
      </c>
      <c r="L1406" t="s">
        <v>16</v>
      </c>
      <c r="M1406">
        <v>906.63</v>
      </c>
      <c r="N1406" t="s">
        <v>39</v>
      </c>
    </row>
    <row r="1407" spans="1:14" ht="14.25" customHeight="1" x14ac:dyDescent="0.3">
      <c r="A1407" t="s">
        <v>10587</v>
      </c>
      <c r="B1407" t="s">
        <v>19</v>
      </c>
      <c r="C1407" t="s">
        <v>36</v>
      </c>
      <c r="D1407">
        <v>4034.34</v>
      </c>
      <c r="E1407">
        <v>0.15</v>
      </c>
      <c r="F1407">
        <f t="shared" si="42"/>
        <v>605.15099999999995</v>
      </c>
      <c r="G1407">
        <f t="shared" si="43"/>
        <v>3429.1890000000003</v>
      </c>
      <c r="H1407">
        <v>9</v>
      </c>
      <c r="I1407" s="17">
        <v>45197</v>
      </c>
      <c r="J1407" s="17">
        <v>45198</v>
      </c>
      <c r="K1407" t="s">
        <v>21</v>
      </c>
      <c r="L1407" t="s">
        <v>22</v>
      </c>
      <c r="M1407">
        <v>649.01</v>
      </c>
      <c r="N1407" t="s">
        <v>39</v>
      </c>
    </row>
    <row r="1408" spans="1:14" ht="14.25" customHeight="1" x14ac:dyDescent="0.3">
      <c r="A1408" t="s">
        <v>10688</v>
      </c>
      <c r="B1408" t="s">
        <v>25</v>
      </c>
      <c r="C1408" t="s">
        <v>20</v>
      </c>
      <c r="D1408">
        <v>4037.96</v>
      </c>
      <c r="E1408">
        <v>0.45</v>
      </c>
      <c r="F1408">
        <f t="shared" si="42"/>
        <v>1817.0820000000001</v>
      </c>
      <c r="G1408">
        <f t="shared" si="43"/>
        <v>2220.8779999999997</v>
      </c>
      <c r="H1408">
        <v>9</v>
      </c>
      <c r="I1408" s="17">
        <v>45288</v>
      </c>
      <c r="J1408" s="17">
        <v>45290</v>
      </c>
      <c r="K1408" t="s">
        <v>21</v>
      </c>
      <c r="L1408" t="s">
        <v>16</v>
      </c>
      <c r="M1408">
        <v>537.54999999999995</v>
      </c>
      <c r="N1408" t="s">
        <v>39</v>
      </c>
    </row>
    <row r="1409" spans="1:14" ht="14.25" customHeight="1" x14ac:dyDescent="0.3">
      <c r="A1409" t="s">
        <v>12835</v>
      </c>
      <c r="B1409" t="s">
        <v>13</v>
      </c>
      <c r="C1409" t="s">
        <v>20</v>
      </c>
      <c r="D1409">
        <v>4044.94</v>
      </c>
      <c r="E1409">
        <v>0.44</v>
      </c>
      <c r="F1409">
        <f t="shared" si="42"/>
        <v>1779.7736</v>
      </c>
      <c r="G1409">
        <f t="shared" si="43"/>
        <v>2265.1664000000001</v>
      </c>
      <c r="H1409">
        <v>9</v>
      </c>
      <c r="I1409" s="17">
        <v>45334</v>
      </c>
      <c r="J1409" s="17">
        <v>45341</v>
      </c>
      <c r="K1409" t="s">
        <v>15</v>
      </c>
      <c r="L1409" t="s">
        <v>16</v>
      </c>
      <c r="M1409">
        <v>799.93</v>
      </c>
      <c r="N1409" t="s">
        <v>17</v>
      </c>
    </row>
    <row r="1410" spans="1:14" ht="14.25" customHeight="1" x14ac:dyDescent="0.3">
      <c r="A1410" t="s">
        <v>7437</v>
      </c>
      <c r="B1410" t="s">
        <v>41</v>
      </c>
      <c r="C1410" t="s">
        <v>26</v>
      </c>
      <c r="D1410">
        <v>4045.22</v>
      </c>
      <c r="E1410">
        <v>0.11</v>
      </c>
      <c r="F1410">
        <f t="shared" ref="F1410:F1473" si="44">D1410*E1410</f>
        <v>444.9742</v>
      </c>
      <c r="G1410">
        <f t="shared" ref="G1410:G1473" si="45">D1410-F1410</f>
        <v>3600.2457999999997</v>
      </c>
      <c r="H1410">
        <v>9</v>
      </c>
      <c r="I1410" s="17">
        <v>45430</v>
      </c>
      <c r="J1410" s="17">
        <v>45432</v>
      </c>
      <c r="K1410" t="s">
        <v>31</v>
      </c>
      <c r="L1410" t="s">
        <v>22</v>
      </c>
      <c r="M1410">
        <v>467.46</v>
      </c>
      <c r="N1410" t="s">
        <v>28</v>
      </c>
    </row>
    <row r="1411" spans="1:14" ht="14.25" customHeight="1" x14ac:dyDescent="0.3">
      <c r="A1411" t="s">
        <v>5101</v>
      </c>
      <c r="B1411" t="s">
        <v>25</v>
      </c>
      <c r="C1411" t="s">
        <v>33</v>
      </c>
      <c r="D1411">
        <v>4047.13</v>
      </c>
      <c r="E1411">
        <v>0.2</v>
      </c>
      <c r="F1411">
        <f t="shared" si="44"/>
        <v>809.42600000000004</v>
      </c>
      <c r="G1411">
        <f t="shared" si="45"/>
        <v>3237.7040000000002</v>
      </c>
      <c r="H1411">
        <v>9</v>
      </c>
      <c r="I1411" s="17">
        <v>45483</v>
      </c>
      <c r="J1411" s="17">
        <v>45489</v>
      </c>
      <c r="K1411" t="s">
        <v>15</v>
      </c>
      <c r="L1411" t="s">
        <v>27</v>
      </c>
      <c r="M1411">
        <v>859.43</v>
      </c>
      <c r="N1411" t="s">
        <v>28</v>
      </c>
    </row>
    <row r="1412" spans="1:14" ht="14.25" customHeight="1" x14ac:dyDescent="0.3">
      <c r="A1412" t="s">
        <v>10826</v>
      </c>
      <c r="B1412" t="s">
        <v>19</v>
      </c>
      <c r="C1412" t="s">
        <v>20</v>
      </c>
      <c r="D1412">
        <v>4047.49</v>
      </c>
      <c r="E1412">
        <v>0.34</v>
      </c>
      <c r="F1412">
        <f t="shared" si="44"/>
        <v>1376.1466</v>
      </c>
      <c r="G1412">
        <f t="shared" si="45"/>
        <v>2671.3433999999997</v>
      </c>
      <c r="H1412">
        <v>9</v>
      </c>
      <c r="I1412" s="17">
        <v>44928</v>
      </c>
      <c r="J1412" s="17">
        <v>44932</v>
      </c>
      <c r="K1412" t="s">
        <v>21</v>
      </c>
      <c r="L1412" t="s">
        <v>22</v>
      </c>
      <c r="M1412">
        <v>1103.48</v>
      </c>
      <c r="N1412" t="s">
        <v>28</v>
      </c>
    </row>
    <row r="1413" spans="1:14" ht="14.25" customHeight="1" x14ac:dyDescent="0.3">
      <c r="A1413" t="s">
        <v>6711</v>
      </c>
      <c r="B1413" t="s">
        <v>19</v>
      </c>
      <c r="C1413" t="s">
        <v>20</v>
      </c>
      <c r="D1413">
        <v>4056.68</v>
      </c>
      <c r="E1413">
        <v>0.26</v>
      </c>
      <c r="F1413">
        <f t="shared" si="44"/>
        <v>1054.7367999999999</v>
      </c>
      <c r="G1413">
        <f t="shared" si="45"/>
        <v>3001.9431999999997</v>
      </c>
      <c r="H1413">
        <v>9</v>
      </c>
      <c r="I1413" s="17">
        <v>44965</v>
      </c>
      <c r="J1413" s="17">
        <v>44971</v>
      </c>
      <c r="K1413" t="s">
        <v>31</v>
      </c>
      <c r="L1413" t="s">
        <v>27</v>
      </c>
      <c r="M1413">
        <v>511.06</v>
      </c>
      <c r="N1413" t="s">
        <v>34</v>
      </c>
    </row>
    <row r="1414" spans="1:14" ht="14.25" customHeight="1" x14ac:dyDescent="0.3">
      <c r="A1414" t="s">
        <v>9770</v>
      </c>
      <c r="B1414" t="s">
        <v>41</v>
      </c>
      <c r="C1414" t="s">
        <v>20</v>
      </c>
      <c r="D1414">
        <v>4058.94</v>
      </c>
      <c r="E1414">
        <v>0.41</v>
      </c>
      <c r="F1414">
        <f t="shared" si="44"/>
        <v>1664.1653999999999</v>
      </c>
      <c r="G1414">
        <f t="shared" si="45"/>
        <v>2394.7746000000002</v>
      </c>
      <c r="H1414">
        <v>9</v>
      </c>
      <c r="I1414" s="17">
        <v>45627</v>
      </c>
      <c r="J1414" s="17">
        <v>45630</v>
      </c>
      <c r="K1414" t="s">
        <v>31</v>
      </c>
      <c r="L1414" t="s">
        <v>22</v>
      </c>
      <c r="M1414">
        <v>717.86</v>
      </c>
      <c r="N1414" t="s">
        <v>23</v>
      </c>
    </row>
    <row r="1415" spans="1:14" ht="14.25" customHeight="1" x14ac:dyDescent="0.3">
      <c r="A1415" t="s">
        <v>2317</v>
      </c>
      <c r="B1415" t="s">
        <v>41</v>
      </c>
      <c r="C1415" t="s">
        <v>14</v>
      </c>
      <c r="D1415">
        <v>4064.91</v>
      </c>
      <c r="E1415">
        <v>0.14000000000000001</v>
      </c>
      <c r="F1415">
        <f t="shared" si="44"/>
        <v>569.0874</v>
      </c>
      <c r="G1415">
        <f t="shared" si="45"/>
        <v>3495.8226</v>
      </c>
      <c r="H1415">
        <v>9</v>
      </c>
      <c r="I1415" s="17">
        <v>45281</v>
      </c>
      <c r="J1415" s="17">
        <v>45284</v>
      </c>
      <c r="K1415" t="s">
        <v>31</v>
      </c>
      <c r="L1415" t="s">
        <v>16</v>
      </c>
      <c r="M1415">
        <v>749.06</v>
      </c>
      <c r="N1415" t="s">
        <v>39</v>
      </c>
    </row>
    <row r="1416" spans="1:14" ht="14.25" customHeight="1" x14ac:dyDescent="0.3">
      <c r="A1416" t="s">
        <v>1629</v>
      </c>
      <c r="B1416" t="s">
        <v>19</v>
      </c>
      <c r="C1416" t="s">
        <v>36</v>
      </c>
      <c r="D1416">
        <v>4070.45</v>
      </c>
      <c r="E1416">
        <v>0.44</v>
      </c>
      <c r="F1416">
        <f t="shared" si="44"/>
        <v>1790.9979999999998</v>
      </c>
      <c r="G1416">
        <f t="shared" si="45"/>
        <v>2279.4520000000002</v>
      </c>
      <c r="H1416">
        <v>9</v>
      </c>
      <c r="I1416" s="17">
        <v>45611</v>
      </c>
      <c r="J1416" s="17">
        <v>45614</v>
      </c>
      <c r="K1416" t="s">
        <v>15</v>
      </c>
      <c r="L1416" t="s">
        <v>22</v>
      </c>
      <c r="M1416">
        <v>323.74</v>
      </c>
      <c r="N1416" t="s">
        <v>28</v>
      </c>
    </row>
    <row r="1417" spans="1:14" ht="14.25" customHeight="1" x14ac:dyDescent="0.3">
      <c r="A1417" t="s">
        <v>1222</v>
      </c>
      <c r="B1417" t="s">
        <v>19</v>
      </c>
      <c r="C1417" t="s">
        <v>33</v>
      </c>
      <c r="D1417">
        <v>4071.02</v>
      </c>
      <c r="E1417">
        <v>0.49</v>
      </c>
      <c r="F1417">
        <f t="shared" si="44"/>
        <v>1994.7998</v>
      </c>
      <c r="G1417">
        <f t="shared" si="45"/>
        <v>2076.2201999999997</v>
      </c>
      <c r="H1417">
        <v>9</v>
      </c>
      <c r="I1417" s="17">
        <v>45393</v>
      </c>
      <c r="J1417" s="17">
        <v>45397</v>
      </c>
      <c r="K1417" t="s">
        <v>21</v>
      </c>
      <c r="L1417" t="s">
        <v>16</v>
      </c>
      <c r="M1417">
        <v>358.68</v>
      </c>
      <c r="N1417" t="s">
        <v>48</v>
      </c>
    </row>
    <row r="1418" spans="1:14" ht="14.25" customHeight="1" x14ac:dyDescent="0.3">
      <c r="A1418" t="s">
        <v>2687</v>
      </c>
      <c r="B1418" t="s">
        <v>13</v>
      </c>
      <c r="C1418" t="s">
        <v>20</v>
      </c>
      <c r="D1418">
        <v>4074.29</v>
      </c>
      <c r="E1418">
        <v>0.21</v>
      </c>
      <c r="F1418">
        <f t="shared" si="44"/>
        <v>855.60089999999991</v>
      </c>
      <c r="G1418">
        <f t="shared" si="45"/>
        <v>3218.6891000000001</v>
      </c>
      <c r="H1418">
        <v>9</v>
      </c>
      <c r="I1418" s="17">
        <v>45283</v>
      </c>
      <c r="J1418" s="17">
        <v>45286</v>
      </c>
      <c r="K1418" t="s">
        <v>21</v>
      </c>
      <c r="L1418" t="s">
        <v>22</v>
      </c>
      <c r="M1418">
        <v>1046.3499999999999</v>
      </c>
      <c r="N1418" t="s">
        <v>48</v>
      </c>
    </row>
    <row r="1419" spans="1:14" ht="14.25" customHeight="1" x14ac:dyDescent="0.3">
      <c r="A1419" t="s">
        <v>9577</v>
      </c>
      <c r="B1419" t="s">
        <v>13</v>
      </c>
      <c r="C1419" t="s">
        <v>33</v>
      </c>
      <c r="D1419">
        <v>4080.63</v>
      </c>
      <c r="E1419">
        <v>0.42</v>
      </c>
      <c r="F1419">
        <f t="shared" si="44"/>
        <v>1713.8645999999999</v>
      </c>
      <c r="G1419">
        <f t="shared" si="45"/>
        <v>2366.7654000000002</v>
      </c>
      <c r="H1419">
        <v>9</v>
      </c>
      <c r="I1419" s="17">
        <v>45586</v>
      </c>
      <c r="J1419" s="17">
        <v>45592</v>
      </c>
      <c r="K1419" t="s">
        <v>15</v>
      </c>
      <c r="L1419" t="s">
        <v>27</v>
      </c>
      <c r="M1419">
        <v>913.36</v>
      </c>
      <c r="N1419" t="s">
        <v>17</v>
      </c>
    </row>
    <row r="1420" spans="1:14" ht="14.25" customHeight="1" x14ac:dyDescent="0.3">
      <c r="A1420" t="s">
        <v>13748</v>
      </c>
      <c r="B1420" t="s">
        <v>25</v>
      </c>
      <c r="C1420" t="s">
        <v>36</v>
      </c>
      <c r="D1420">
        <v>4080.96</v>
      </c>
      <c r="E1420">
        <v>0.2</v>
      </c>
      <c r="F1420">
        <f t="shared" si="44"/>
        <v>816.19200000000001</v>
      </c>
      <c r="G1420">
        <f t="shared" si="45"/>
        <v>3264.768</v>
      </c>
      <c r="H1420">
        <v>9</v>
      </c>
      <c r="I1420" s="17">
        <v>45094</v>
      </c>
      <c r="J1420" s="17">
        <v>45101</v>
      </c>
      <c r="K1420" t="s">
        <v>21</v>
      </c>
      <c r="L1420" t="s">
        <v>27</v>
      </c>
      <c r="M1420">
        <v>1016.57</v>
      </c>
      <c r="N1420" t="s">
        <v>23</v>
      </c>
    </row>
    <row r="1421" spans="1:14" ht="14.25" customHeight="1" x14ac:dyDescent="0.3">
      <c r="A1421" t="s">
        <v>9646</v>
      </c>
      <c r="B1421" t="s">
        <v>25</v>
      </c>
      <c r="C1421" t="s">
        <v>26</v>
      </c>
      <c r="D1421">
        <v>4083.38</v>
      </c>
      <c r="E1421">
        <v>0.28999999999999998</v>
      </c>
      <c r="F1421">
        <f t="shared" si="44"/>
        <v>1184.1802</v>
      </c>
      <c r="G1421">
        <f t="shared" si="45"/>
        <v>2899.1998000000003</v>
      </c>
      <c r="H1421">
        <v>9</v>
      </c>
      <c r="I1421" s="17">
        <v>45192</v>
      </c>
      <c r="J1421" s="17">
        <v>45196</v>
      </c>
      <c r="K1421" t="s">
        <v>15</v>
      </c>
      <c r="L1421" t="s">
        <v>22</v>
      </c>
      <c r="M1421">
        <v>858.41</v>
      </c>
      <c r="N1421" t="s">
        <v>48</v>
      </c>
    </row>
    <row r="1422" spans="1:14" ht="14.25" customHeight="1" x14ac:dyDescent="0.3">
      <c r="A1422" t="s">
        <v>5854</v>
      </c>
      <c r="B1422" t="s">
        <v>19</v>
      </c>
      <c r="C1422" t="s">
        <v>20</v>
      </c>
      <c r="D1422">
        <v>4084.87</v>
      </c>
      <c r="E1422">
        <v>0.28000000000000003</v>
      </c>
      <c r="F1422">
        <f t="shared" si="44"/>
        <v>1143.7636</v>
      </c>
      <c r="G1422">
        <f t="shared" si="45"/>
        <v>2941.1063999999997</v>
      </c>
      <c r="H1422">
        <v>9</v>
      </c>
      <c r="I1422" s="17">
        <v>45615</v>
      </c>
      <c r="J1422" s="17">
        <v>45622</v>
      </c>
      <c r="K1422" t="s">
        <v>21</v>
      </c>
      <c r="L1422" t="s">
        <v>16</v>
      </c>
      <c r="M1422">
        <v>653.02</v>
      </c>
      <c r="N1422" t="s">
        <v>17</v>
      </c>
    </row>
    <row r="1423" spans="1:14" ht="14.25" customHeight="1" x14ac:dyDescent="0.3">
      <c r="A1423" t="s">
        <v>2285</v>
      </c>
      <c r="B1423" t="s">
        <v>13</v>
      </c>
      <c r="C1423" t="s">
        <v>20</v>
      </c>
      <c r="D1423">
        <v>4084.95</v>
      </c>
      <c r="E1423">
        <v>0.1</v>
      </c>
      <c r="F1423">
        <f t="shared" si="44"/>
        <v>408.495</v>
      </c>
      <c r="G1423">
        <f t="shared" si="45"/>
        <v>3676.4549999999999</v>
      </c>
      <c r="H1423">
        <v>9</v>
      </c>
      <c r="I1423" s="17">
        <v>45564</v>
      </c>
      <c r="J1423" s="17">
        <v>45565</v>
      </c>
      <c r="K1423" t="s">
        <v>31</v>
      </c>
      <c r="L1423" t="s">
        <v>16</v>
      </c>
      <c r="M1423">
        <v>987.38</v>
      </c>
      <c r="N1423" t="s">
        <v>48</v>
      </c>
    </row>
    <row r="1424" spans="1:14" ht="14.25" customHeight="1" x14ac:dyDescent="0.3">
      <c r="A1424" t="s">
        <v>9033</v>
      </c>
      <c r="B1424" t="s">
        <v>25</v>
      </c>
      <c r="C1424" t="s">
        <v>26</v>
      </c>
      <c r="D1424">
        <v>4085.31</v>
      </c>
      <c r="E1424">
        <v>0.2</v>
      </c>
      <c r="F1424">
        <f t="shared" si="44"/>
        <v>817.06200000000001</v>
      </c>
      <c r="G1424">
        <f t="shared" si="45"/>
        <v>3268.248</v>
      </c>
      <c r="H1424">
        <v>9</v>
      </c>
      <c r="I1424" s="17">
        <v>45277</v>
      </c>
      <c r="J1424" s="17">
        <v>45280</v>
      </c>
      <c r="K1424" t="s">
        <v>21</v>
      </c>
      <c r="L1424" t="s">
        <v>27</v>
      </c>
      <c r="M1424">
        <v>1124.4000000000001</v>
      </c>
      <c r="N1424" t="s">
        <v>17</v>
      </c>
    </row>
    <row r="1425" spans="1:14" ht="14.25" customHeight="1" x14ac:dyDescent="0.3">
      <c r="A1425" t="s">
        <v>2377</v>
      </c>
      <c r="B1425" t="s">
        <v>25</v>
      </c>
      <c r="C1425" t="s">
        <v>36</v>
      </c>
      <c r="D1425">
        <v>4085.75</v>
      </c>
      <c r="E1425">
        <v>0.19</v>
      </c>
      <c r="F1425">
        <f t="shared" si="44"/>
        <v>776.29250000000002</v>
      </c>
      <c r="G1425">
        <f t="shared" si="45"/>
        <v>3309.4575</v>
      </c>
      <c r="H1425">
        <v>9</v>
      </c>
      <c r="I1425" s="17">
        <v>45149</v>
      </c>
      <c r="J1425" s="17">
        <v>45150</v>
      </c>
      <c r="K1425" t="s">
        <v>31</v>
      </c>
      <c r="L1425" t="s">
        <v>22</v>
      </c>
      <c r="M1425">
        <v>297.7</v>
      </c>
      <c r="N1425" t="s">
        <v>17</v>
      </c>
    </row>
    <row r="1426" spans="1:14" ht="14.25" customHeight="1" x14ac:dyDescent="0.3">
      <c r="A1426" t="s">
        <v>7764</v>
      </c>
      <c r="B1426" t="s">
        <v>19</v>
      </c>
      <c r="C1426" t="s">
        <v>14</v>
      </c>
      <c r="D1426">
        <v>4086.21</v>
      </c>
      <c r="E1426">
        <v>0.17</v>
      </c>
      <c r="F1426">
        <f t="shared" si="44"/>
        <v>694.65570000000002</v>
      </c>
      <c r="G1426">
        <f t="shared" si="45"/>
        <v>3391.5542999999998</v>
      </c>
      <c r="H1426">
        <v>9</v>
      </c>
      <c r="I1426" s="17">
        <v>45118</v>
      </c>
      <c r="J1426" s="17">
        <v>45119</v>
      </c>
      <c r="K1426" t="s">
        <v>31</v>
      </c>
      <c r="L1426" t="s">
        <v>27</v>
      </c>
      <c r="M1426">
        <v>679.64</v>
      </c>
      <c r="N1426" t="s">
        <v>17</v>
      </c>
    </row>
    <row r="1427" spans="1:14" ht="14.25" customHeight="1" x14ac:dyDescent="0.3">
      <c r="A1427" t="s">
        <v>8271</v>
      </c>
      <c r="B1427" t="s">
        <v>19</v>
      </c>
      <c r="C1427" t="s">
        <v>26</v>
      </c>
      <c r="D1427">
        <v>4088.8</v>
      </c>
      <c r="E1427">
        <v>0.48</v>
      </c>
      <c r="F1427">
        <f t="shared" si="44"/>
        <v>1962.624</v>
      </c>
      <c r="G1427">
        <f t="shared" si="45"/>
        <v>2126.1760000000004</v>
      </c>
      <c r="H1427">
        <v>9</v>
      </c>
      <c r="I1427" s="17">
        <v>45188</v>
      </c>
      <c r="J1427" s="17">
        <v>45193</v>
      </c>
      <c r="K1427" t="s">
        <v>21</v>
      </c>
      <c r="L1427" t="s">
        <v>27</v>
      </c>
      <c r="M1427">
        <v>243.44</v>
      </c>
      <c r="N1427" t="s">
        <v>28</v>
      </c>
    </row>
    <row r="1428" spans="1:14" ht="14.25" customHeight="1" x14ac:dyDescent="0.3">
      <c r="A1428" t="s">
        <v>14356</v>
      </c>
      <c r="B1428" t="s">
        <v>41</v>
      </c>
      <c r="C1428" t="s">
        <v>14</v>
      </c>
      <c r="D1428">
        <v>4090.22</v>
      </c>
      <c r="E1428">
        <v>0.17</v>
      </c>
      <c r="F1428">
        <f t="shared" si="44"/>
        <v>695.3374</v>
      </c>
      <c r="G1428">
        <f t="shared" si="45"/>
        <v>3394.8825999999999</v>
      </c>
      <c r="H1428">
        <v>9</v>
      </c>
      <c r="I1428" s="17">
        <v>45566</v>
      </c>
      <c r="J1428" s="17">
        <v>45568</v>
      </c>
      <c r="K1428" t="s">
        <v>15</v>
      </c>
      <c r="L1428" t="s">
        <v>16</v>
      </c>
      <c r="M1428">
        <v>747.88</v>
      </c>
      <c r="N1428" t="s">
        <v>17</v>
      </c>
    </row>
    <row r="1429" spans="1:14" ht="14.25" customHeight="1" x14ac:dyDescent="0.3">
      <c r="A1429" t="s">
        <v>10333</v>
      </c>
      <c r="B1429" t="s">
        <v>41</v>
      </c>
      <c r="C1429" t="s">
        <v>20</v>
      </c>
      <c r="D1429">
        <v>4092.37</v>
      </c>
      <c r="E1429">
        <v>0.3</v>
      </c>
      <c r="F1429">
        <f t="shared" si="44"/>
        <v>1227.711</v>
      </c>
      <c r="G1429">
        <f t="shared" si="45"/>
        <v>2864.6589999999997</v>
      </c>
      <c r="H1429">
        <v>9</v>
      </c>
      <c r="I1429" s="17">
        <v>45308</v>
      </c>
      <c r="J1429" s="17">
        <v>45312</v>
      </c>
      <c r="K1429" t="s">
        <v>15</v>
      </c>
      <c r="L1429" t="s">
        <v>16</v>
      </c>
      <c r="M1429">
        <v>1090.5999999999999</v>
      </c>
      <c r="N1429" t="s">
        <v>34</v>
      </c>
    </row>
    <row r="1430" spans="1:14" ht="14.25" customHeight="1" x14ac:dyDescent="0.3">
      <c r="A1430" t="s">
        <v>2401</v>
      </c>
      <c r="B1430" t="s">
        <v>25</v>
      </c>
      <c r="C1430" t="s">
        <v>14</v>
      </c>
      <c r="D1430">
        <v>4093.42</v>
      </c>
      <c r="E1430">
        <v>0.19</v>
      </c>
      <c r="F1430">
        <f t="shared" si="44"/>
        <v>777.74980000000005</v>
      </c>
      <c r="G1430">
        <f t="shared" si="45"/>
        <v>3315.6702</v>
      </c>
      <c r="H1430">
        <v>9</v>
      </c>
      <c r="I1430" s="17">
        <v>45062</v>
      </c>
      <c r="J1430" s="17">
        <v>45068</v>
      </c>
      <c r="K1430" t="s">
        <v>21</v>
      </c>
      <c r="L1430" t="s">
        <v>22</v>
      </c>
      <c r="M1430">
        <v>801.55</v>
      </c>
      <c r="N1430" t="s">
        <v>34</v>
      </c>
    </row>
    <row r="1431" spans="1:14" ht="14.25" customHeight="1" x14ac:dyDescent="0.3">
      <c r="A1431" t="s">
        <v>14172</v>
      </c>
      <c r="B1431" t="s">
        <v>13</v>
      </c>
      <c r="C1431" t="s">
        <v>14</v>
      </c>
      <c r="D1431">
        <v>4095.57</v>
      </c>
      <c r="E1431">
        <v>0.28000000000000003</v>
      </c>
      <c r="F1431">
        <f t="shared" si="44"/>
        <v>1146.7596000000001</v>
      </c>
      <c r="G1431">
        <f t="shared" si="45"/>
        <v>2948.8104000000003</v>
      </c>
      <c r="H1431">
        <v>9</v>
      </c>
      <c r="I1431" s="17">
        <v>45633</v>
      </c>
      <c r="J1431" s="17">
        <v>45640</v>
      </c>
      <c r="K1431" t="s">
        <v>21</v>
      </c>
      <c r="L1431" t="s">
        <v>22</v>
      </c>
      <c r="M1431">
        <v>288.52999999999997</v>
      </c>
      <c r="N1431" t="s">
        <v>34</v>
      </c>
    </row>
    <row r="1432" spans="1:14" ht="14.25" customHeight="1" x14ac:dyDescent="0.3">
      <c r="A1432" t="s">
        <v>10334</v>
      </c>
      <c r="B1432" t="s">
        <v>13</v>
      </c>
      <c r="C1432" t="s">
        <v>36</v>
      </c>
      <c r="D1432">
        <v>4104.7700000000004</v>
      </c>
      <c r="E1432">
        <v>0.08</v>
      </c>
      <c r="F1432">
        <f t="shared" si="44"/>
        <v>328.38160000000005</v>
      </c>
      <c r="G1432">
        <f t="shared" si="45"/>
        <v>3776.3884000000003</v>
      </c>
      <c r="H1432">
        <v>9</v>
      </c>
      <c r="I1432" s="17">
        <v>45382</v>
      </c>
      <c r="J1432" s="17">
        <v>45388</v>
      </c>
      <c r="K1432" t="s">
        <v>15</v>
      </c>
      <c r="L1432" t="s">
        <v>22</v>
      </c>
      <c r="M1432">
        <v>1170.9100000000001</v>
      </c>
      <c r="N1432" t="s">
        <v>39</v>
      </c>
    </row>
    <row r="1433" spans="1:14" ht="14.25" customHeight="1" x14ac:dyDescent="0.3">
      <c r="A1433" t="s">
        <v>8570</v>
      </c>
      <c r="B1433" t="s">
        <v>25</v>
      </c>
      <c r="C1433" t="s">
        <v>14</v>
      </c>
      <c r="D1433">
        <v>4104.87</v>
      </c>
      <c r="E1433">
        <v>0.21</v>
      </c>
      <c r="F1433">
        <f t="shared" si="44"/>
        <v>862.02269999999999</v>
      </c>
      <c r="G1433">
        <f t="shared" si="45"/>
        <v>3242.8472999999999</v>
      </c>
      <c r="H1433">
        <v>9</v>
      </c>
      <c r="I1433" s="17">
        <v>45543</v>
      </c>
      <c r="J1433" s="17">
        <v>45549</v>
      </c>
      <c r="K1433" t="s">
        <v>31</v>
      </c>
      <c r="L1433" t="s">
        <v>27</v>
      </c>
      <c r="M1433">
        <v>705.76</v>
      </c>
      <c r="N1433" t="s">
        <v>17</v>
      </c>
    </row>
    <row r="1434" spans="1:14" ht="14.25" customHeight="1" x14ac:dyDescent="0.3">
      <c r="A1434" t="s">
        <v>2577</v>
      </c>
      <c r="B1434" t="s">
        <v>41</v>
      </c>
      <c r="C1434" t="s">
        <v>36</v>
      </c>
      <c r="D1434">
        <v>4106.9799999999996</v>
      </c>
      <c r="E1434">
        <v>0.3</v>
      </c>
      <c r="F1434">
        <f t="shared" si="44"/>
        <v>1232.0939999999998</v>
      </c>
      <c r="G1434">
        <f t="shared" si="45"/>
        <v>2874.8859999999995</v>
      </c>
      <c r="H1434">
        <v>9</v>
      </c>
      <c r="I1434" s="17">
        <v>44982</v>
      </c>
      <c r="J1434" s="17">
        <v>44983</v>
      </c>
      <c r="K1434" t="s">
        <v>15</v>
      </c>
      <c r="L1434" t="s">
        <v>22</v>
      </c>
      <c r="M1434">
        <v>838.7</v>
      </c>
      <c r="N1434" t="s">
        <v>48</v>
      </c>
    </row>
    <row r="1435" spans="1:14" ht="14.25" customHeight="1" x14ac:dyDescent="0.3">
      <c r="A1435" t="s">
        <v>9088</v>
      </c>
      <c r="B1435" t="s">
        <v>25</v>
      </c>
      <c r="C1435" t="s">
        <v>14</v>
      </c>
      <c r="D1435">
        <v>4108.59</v>
      </c>
      <c r="E1435">
        <v>0.28000000000000003</v>
      </c>
      <c r="F1435">
        <f t="shared" si="44"/>
        <v>1150.4052000000001</v>
      </c>
      <c r="G1435">
        <f t="shared" si="45"/>
        <v>2958.1848</v>
      </c>
      <c r="H1435">
        <v>9</v>
      </c>
      <c r="I1435" s="17">
        <v>45098</v>
      </c>
      <c r="J1435" s="17">
        <v>45099</v>
      </c>
      <c r="K1435" t="s">
        <v>15</v>
      </c>
      <c r="L1435" t="s">
        <v>27</v>
      </c>
      <c r="M1435">
        <v>321.87</v>
      </c>
      <c r="N1435" t="s">
        <v>48</v>
      </c>
    </row>
    <row r="1436" spans="1:14" ht="14.25" customHeight="1" x14ac:dyDescent="0.3">
      <c r="A1436" t="s">
        <v>2664</v>
      </c>
      <c r="B1436" t="s">
        <v>13</v>
      </c>
      <c r="C1436" t="s">
        <v>14</v>
      </c>
      <c r="D1436">
        <v>4114.5</v>
      </c>
      <c r="E1436">
        <v>0.36</v>
      </c>
      <c r="F1436">
        <f t="shared" si="44"/>
        <v>1481.22</v>
      </c>
      <c r="G1436">
        <f t="shared" si="45"/>
        <v>2633.2799999999997</v>
      </c>
      <c r="H1436">
        <v>9</v>
      </c>
      <c r="I1436" s="17">
        <v>44970</v>
      </c>
      <c r="J1436" s="17">
        <v>44973</v>
      </c>
      <c r="K1436" t="s">
        <v>31</v>
      </c>
      <c r="L1436" t="s">
        <v>27</v>
      </c>
      <c r="M1436">
        <v>1059.24</v>
      </c>
      <c r="N1436" t="s">
        <v>39</v>
      </c>
    </row>
    <row r="1437" spans="1:14" ht="14.25" customHeight="1" x14ac:dyDescent="0.3">
      <c r="A1437" t="s">
        <v>13231</v>
      </c>
      <c r="B1437" t="s">
        <v>25</v>
      </c>
      <c r="C1437" t="s">
        <v>33</v>
      </c>
      <c r="D1437">
        <v>4117.1400000000003</v>
      </c>
      <c r="E1437">
        <v>0.15</v>
      </c>
      <c r="F1437">
        <f t="shared" si="44"/>
        <v>617.57100000000003</v>
      </c>
      <c r="G1437">
        <f t="shared" si="45"/>
        <v>3499.5690000000004</v>
      </c>
      <c r="H1437">
        <v>9</v>
      </c>
      <c r="I1437" s="17">
        <v>45332</v>
      </c>
      <c r="J1437" s="17">
        <v>45336</v>
      </c>
      <c r="K1437" t="s">
        <v>21</v>
      </c>
      <c r="L1437" t="s">
        <v>22</v>
      </c>
      <c r="M1437">
        <v>664.3</v>
      </c>
      <c r="N1437" t="s">
        <v>23</v>
      </c>
    </row>
    <row r="1438" spans="1:14" ht="14.25" customHeight="1" x14ac:dyDescent="0.3">
      <c r="A1438" t="s">
        <v>6854</v>
      </c>
      <c r="B1438" t="s">
        <v>25</v>
      </c>
      <c r="C1438" t="s">
        <v>26</v>
      </c>
      <c r="D1438">
        <v>4119.3900000000003</v>
      </c>
      <c r="E1438">
        <v>0.39</v>
      </c>
      <c r="F1438">
        <f t="shared" si="44"/>
        <v>1606.5621000000001</v>
      </c>
      <c r="G1438">
        <f t="shared" si="45"/>
        <v>2512.8279000000002</v>
      </c>
      <c r="H1438">
        <v>9</v>
      </c>
      <c r="I1438" s="17">
        <v>45381</v>
      </c>
      <c r="J1438" s="17">
        <v>45388</v>
      </c>
      <c r="K1438" t="s">
        <v>15</v>
      </c>
      <c r="L1438" t="s">
        <v>22</v>
      </c>
      <c r="M1438">
        <v>760.95</v>
      </c>
      <c r="N1438" t="s">
        <v>39</v>
      </c>
    </row>
    <row r="1439" spans="1:14" ht="14.25" customHeight="1" x14ac:dyDescent="0.3">
      <c r="A1439" t="s">
        <v>3498</v>
      </c>
      <c r="B1439" t="s">
        <v>41</v>
      </c>
      <c r="C1439" t="s">
        <v>33</v>
      </c>
      <c r="D1439">
        <v>4120.22</v>
      </c>
      <c r="E1439">
        <v>0.2</v>
      </c>
      <c r="F1439">
        <f t="shared" si="44"/>
        <v>824.0440000000001</v>
      </c>
      <c r="G1439">
        <f t="shared" si="45"/>
        <v>3296.1760000000004</v>
      </c>
      <c r="H1439">
        <v>9</v>
      </c>
      <c r="I1439" s="17">
        <v>45202</v>
      </c>
      <c r="J1439" s="17">
        <v>45207</v>
      </c>
      <c r="K1439" t="s">
        <v>31</v>
      </c>
      <c r="L1439" t="s">
        <v>22</v>
      </c>
      <c r="M1439">
        <v>469.26</v>
      </c>
      <c r="N1439" t="s">
        <v>39</v>
      </c>
    </row>
    <row r="1440" spans="1:14" ht="14.25" customHeight="1" x14ac:dyDescent="0.3">
      <c r="A1440" t="s">
        <v>12396</v>
      </c>
      <c r="B1440" t="s">
        <v>19</v>
      </c>
      <c r="C1440" t="s">
        <v>20</v>
      </c>
      <c r="D1440">
        <v>4120.51</v>
      </c>
      <c r="E1440">
        <v>0.49</v>
      </c>
      <c r="F1440">
        <f t="shared" si="44"/>
        <v>2019.0499</v>
      </c>
      <c r="G1440">
        <f t="shared" si="45"/>
        <v>2101.4601000000002</v>
      </c>
      <c r="H1440">
        <v>9</v>
      </c>
      <c r="I1440" s="17">
        <v>45135</v>
      </c>
      <c r="J1440" s="17">
        <v>45138</v>
      </c>
      <c r="K1440" t="s">
        <v>15</v>
      </c>
      <c r="L1440" t="s">
        <v>27</v>
      </c>
      <c r="M1440">
        <v>647.51</v>
      </c>
      <c r="N1440" t="s">
        <v>17</v>
      </c>
    </row>
    <row r="1441" spans="1:14" ht="14.25" customHeight="1" x14ac:dyDescent="0.3">
      <c r="A1441" t="s">
        <v>11976</v>
      </c>
      <c r="B1441" t="s">
        <v>41</v>
      </c>
      <c r="C1441" t="s">
        <v>14</v>
      </c>
      <c r="D1441">
        <v>4121.91</v>
      </c>
      <c r="E1441">
        <v>0.49</v>
      </c>
      <c r="F1441">
        <f t="shared" si="44"/>
        <v>2019.7358999999999</v>
      </c>
      <c r="G1441">
        <f t="shared" si="45"/>
        <v>2102.1741000000002</v>
      </c>
      <c r="H1441">
        <v>9</v>
      </c>
      <c r="I1441" s="17">
        <v>45518</v>
      </c>
      <c r="J1441" s="17">
        <v>45522</v>
      </c>
      <c r="K1441" t="s">
        <v>21</v>
      </c>
      <c r="L1441" t="s">
        <v>27</v>
      </c>
      <c r="M1441">
        <v>1015.82</v>
      </c>
      <c r="N1441" t="s">
        <v>28</v>
      </c>
    </row>
    <row r="1442" spans="1:14" ht="14.25" customHeight="1" x14ac:dyDescent="0.3">
      <c r="A1442" t="s">
        <v>10216</v>
      </c>
      <c r="B1442" t="s">
        <v>19</v>
      </c>
      <c r="C1442" t="s">
        <v>33</v>
      </c>
      <c r="D1442">
        <v>4127.8900000000003</v>
      </c>
      <c r="E1442">
        <v>0.26</v>
      </c>
      <c r="F1442">
        <f t="shared" si="44"/>
        <v>1073.2514000000001</v>
      </c>
      <c r="G1442">
        <f t="shared" si="45"/>
        <v>3054.6386000000002</v>
      </c>
      <c r="H1442">
        <v>9</v>
      </c>
      <c r="I1442" s="17">
        <v>45209</v>
      </c>
      <c r="J1442" s="17">
        <v>45215</v>
      </c>
      <c r="K1442" t="s">
        <v>31</v>
      </c>
      <c r="L1442" t="s">
        <v>22</v>
      </c>
      <c r="M1442">
        <v>877.98</v>
      </c>
      <c r="N1442" t="s">
        <v>23</v>
      </c>
    </row>
    <row r="1443" spans="1:14" ht="14.25" customHeight="1" x14ac:dyDescent="0.3">
      <c r="A1443" t="s">
        <v>9826</v>
      </c>
      <c r="B1443" t="s">
        <v>41</v>
      </c>
      <c r="C1443" t="s">
        <v>14</v>
      </c>
      <c r="D1443">
        <v>4128.91</v>
      </c>
      <c r="E1443">
        <v>0.28999999999999998</v>
      </c>
      <c r="F1443">
        <f t="shared" si="44"/>
        <v>1197.3838999999998</v>
      </c>
      <c r="G1443">
        <f t="shared" si="45"/>
        <v>2931.5261</v>
      </c>
      <c r="H1443">
        <v>9</v>
      </c>
      <c r="I1443" s="17">
        <v>45156</v>
      </c>
      <c r="J1443" s="17">
        <v>45163</v>
      </c>
      <c r="K1443" t="s">
        <v>15</v>
      </c>
      <c r="L1443" t="s">
        <v>27</v>
      </c>
      <c r="M1443">
        <v>304.66000000000003</v>
      </c>
      <c r="N1443" t="s">
        <v>34</v>
      </c>
    </row>
    <row r="1444" spans="1:14" ht="14.25" customHeight="1" x14ac:dyDescent="0.3">
      <c r="A1444" t="s">
        <v>14234</v>
      </c>
      <c r="B1444" t="s">
        <v>19</v>
      </c>
      <c r="C1444" t="s">
        <v>36</v>
      </c>
      <c r="D1444">
        <v>4130.9799999999996</v>
      </c>
      <c r="E1444">
        <v>0.24</v>
      </c>
      <c r="F1444">
        <f t="shared" si="44"/>
        <v>991.4351999999999</v>
      </c>
      <c r="G1444">
        <f t="shared" si="45"/>
        <v>3139.5447999999997</v>
      </c>
      <c r="H1444">
        <v>9</v>
      </c>
      <c r="I1444" s="17">
        <v>45100</v>
      </c>
      <c r="J1444" s="17">
        <v>45101</v>
      </c>
      <c r="K1444" t="s">
        <v>15</v>
      </c>
      <c r="L1444" t="s">
        <v>16</v>
      </c>
      <c r="M1444">
        <v>282.86</v>
      </c>
      <c r="N1444" t="s">
        <v>39</v>
      </c>
    </row>
    <row r="1445" spans="1:14" ht="14.25" customHeight="1" x14ac:dyDescent="0.3">
      <c r="A1445" t="s">
        <v>227</v>
      </c>
      <c r="B1445" t="s">
        <v>13</v>
      </c>
      <c r="C1445" t="s">
        <v>20</v>
      </c>
      <c r="D1445">
        <v>4137.1899999999996</v>
      </c>
      <c r="E1445">
        <v>0.49</v>
      </c>
      <c r="F1445">
        <f t="shared" si="44"/>
        <v>2027.2230999999997</v>
      </c>
      <c r="G1445">
        <f t="shared" si="45"/>
        <v>2109.9668999999999</v>
      </c>
      <c r="H1445">
        <v>9</v>
      </c>
      <c r="I1445" s="17">
        <v>45629</v>
      </c>
      <c r="J1445" s="17">
        <v>45632</v>
      </c>
      <c r="K1445" t="s">
        <v>15</v>
      </c>
      <c r="L1445" t="s">
        <v>16</v>
      </c>
      <c r="M1445">
        <v>664.13</v>
      </c>
      <c r="N1445" t="s">
        <v>39</v>
      </c>
    </row>
    <row r="1446" spans="1:14" ht="14.25" customHeight="1" x14ac:dyDescent="0.3">
      <c r="A1446" t="s">
        <v>9476</v>
      </c>
      <c r="B1446" t="s">
        <v>25</v>
      </c>
      <c r="C1446" t="s">
        <v>33</v>
      </c>
      <c r="D1446">
        <v>4138.34</v>
      </c>
      <c r="E1446">
        <v>0.4</v>
      </c>
      <c r="F1446">
        <f t="shared" si="44"/>
        <v>1655.3360000000002</v>
      </c>
      <c r="G1446">
        <f t="shared" si="45"/>
        <v>2483.0039999999999</v>
      </c>
      <c r="H1446">
        <v>9</v>
      </c>
      <c r="I1446" s="17">
        <v>45483</v>
      </c>
      <c r="J1446" s="17">
        <v>45484</v>
      </c>
      <c r="K1446" t="s">
        <v>21</v>
      </c>
      <c r="L1446" t="s">
        <v>22</v>
      </c>
      <c r="M1446">
        <v>1166.3800000000001</v>
      </c>
      <c r="N1446" t="s">
        <v>48</v>
      </c>
    </row>
    <row r="1447" spans="1:14" ht="14.25" customHeight="1" x14ac:dyDescent="0.3">
      <c r="A1447" t="s">
        <v>6279</v>
      </c>
      <c r="B1447" t="s">
        <v>25</v>
      </c>
      <c r="C1447" t="s">
        <v>26</v>
      </c>
      <c r="D1447">
        <v>4139.92</v>
      </c>
      <c r="E1447">
        <v>0.32</v>
      </c>
      <c r="F1447">
        <f t="shared" si="44"/>
        <v>1324.7744</v>
      </c>
      <c r="G1447">
        <f t="shared" si="45"/>
        <v>2815.1455999999998</v>
      </c>
      <c r="H1447">
        <v>9</v>
      </c>
      <c r="I1447" s="17">
        <v>45652</v>
      </c>
      <c r="J1447" s="17">
        <v>45658</v>
      </c>
      <c r="K1447" t="s">
        <v>31</v>
      </c>
      <c r="L1447" t="s">
        <v>16</v>
      </c>
      <c r="M1447">
        <v>941.42</v>
      </c>
      <c r="N1447" t="s">
        <v>48</v>
      </c>
    </row>
    <row r="1448" spans="1:14" ht="14.25" customHeight="1" x14ac:dyDescent="0.3">
      <c r="A1448" t="s">
        <v>395</v>
      </c>
      <c r="B1448" t="s">
        <v>25</v>
      </c>
      <c r="C1448" t="s">
        <v>36</v>
      </c>
      <c r="D1448">
        <v>4139.95</v>
      </c>
      <c r="E1448">
        <v>0.11</v>
      </c>
      <c r="F1448">
        <f t="shared" si="44"/>
        <v>455.39449999999999</v>
      </c>
      <c r="G1448">
        <f t="shared" si="45"/>
        <v>3684.5554999999999</v>
      </c>
      <c r="H1448">
        <v>9</v>
      </c>
      <c r="I1448" s="17">
        <v>45157</v>
      </c>
      <c r="J1448" s="17">
        <v>45163</v>
      </c>
      <c r="K1448" t="s">
        <v>21</v>
      </c>
      <c r="L1448" t="s">
        <v>16</v>
      </c>
      <c r="M1448">
        <v>843.52</v>
      </c>
      <c r="N1448" t="s">
        <v>39</v>
      </c>
    </row>
    <row r="1449" spans="1:14" ht="14.25" customHeight="1" x14ac:dyDescent="0.3">
      <c r="A1449" t="s">
        <v>14326</v>
      </c>
      <c r="B1449" t="s">
        <v>19</v>
      </c>
      <c r="C1449" t="s">
        <v>36</v>
      </c>
      <c r="D1449">
        <v>4142.4799999999996</v>
      </c>
      <c r="E1449">
        <v>0.16</v>
      </c>
      <c r="F1449">
        <f t="shared" si="44"/>
        <v>662.79679999999996</v>
      </c>
      <c r="G1449">
        <f t="shared" si="45"/>
        <v>3479.6831999999995</v>
      </c>
      <c r="H1449">
        <v>9</v>
      </c>
      <c r="I1449" s="17">
        <v>45055</v>
      </c>
      <c r="J1449" s="17">
        <v>45057</v>
      </c>
      <c r="K1449" t="s">
        <v>15</v>
      </c>
      <c r="L1449" t="s">
        <v>16</v>
      </c>
      <c r="M1449">
        <v>1064.9100000000001</v>
      </c>
      <c r="N1449" t="s">
        <v>39</v>
      </c>
    </row>
    <row r="1450" spans="1:14" ht="14.25" customHeight="1" x14ac:dyDescent="0.3">
      <c r="A1450" t="s">
        <v>4821</v>
      </c>
      <c r="B1450" t="s">
        <v>19</v>
      </c>
      <c r="C1450" t="s">
        <v>20</v>
      </c>
      <c r="D1450">
        <v>4143.12</v>
      </c>
      <c r="E1450">
        <v>0.12</v>
      </c>
      <c r="F1450">
        <f t="shared" si="44"/>
        <v>497.17439999999999</v>
      </c>
      <c r="G1450">
        <f t="shared" si="45"/>
        <v>3645.9456</v>
      </c>
      <c r="H1450">
        <v>9</v>
      </c>
      <c r="I1450" s="17">
        <v>45034</v>
      </c>
      <c r="J1450" s="17">
        <v>45040</v>
      </c>
      <c r="K1450" t="s">
        <v>31</v>
      </c>
      <c r="L1450" t="s">
        <v>22</v>
      </c>
      <c r="M1450">
        <v>461.01</v>
      </c>
      <c r="N1450" t="s">
        <v>28</v>
      </c>
    </row>
    <row r="1451" spans="1:14" ht="14.25" customHeight="1" x14ac:dyDescent="0.3">
      <c r="A1451" t="s">
        <v>6963</v>
      </c>
      <c r="B1451" t="s">
        <v>19</v>
      </c>
      <c r="C1451" t="s">
        <v>26</v>
      </c>
      <c r="D1451">
        <v>4144.21</v>
      </c>
      <c r="E1451">
        <v>0.27</v>
      </c>
      <c r="F1451">
        <f t="shared" si="44"/>
        <v>1118.9367</v>
      </c>
      <c r="G1451">
        <f t="shared" si="45"/>
        <v>3025.2732999999998</v>
      </c>
      <c r="H1451">
        <v>9</v>
      </c>
      <c r="I1451" s="17">
        <v>45256</v>
      </c>
      <c r="J1451" s="17">
        <v>45258</v>
      </c>
      <c r="K1451" t="s">
        <v>21</v>
      </c>
      <c r="L1451" t="s">
        <v>22</v>
      </c>
      <c r="M1451">
        <v>353.99</v>
      </c>
      <c r="N1451" t="s">
        <v>39</v>
      </c>
    </row>
    <row r="1452" spans="1:14" ht="14.25" customHeight="1" x14ac:dyDescent="0.3">
      <c r="A1452" t="s">
        <v>8247</v>
      </c>
      <c r="B1452" t="s">
        <v>25</v>
      </c>
      <c r="C1452" t="s">
        <v>20</v>
      </c>
      <c r="D1452">
        <v>4144.6400000000003</v>
      </c>
      <c r="E1452">
        <v>0.04</v>
      </c>
      <c r="F1452">
        <f t="shared" si="44"/>
        <v>165.78560000000002</v>
      </c>
      <c r="G1452">
        <f t="shared" si="45"/>
        <v>3978.8544000000002</v>
      </c>
      <c r="H1452">
        <v>9</v>
      </c>
      <c r="I1452" s="17">
        <v>45015</v>
      </c>
      <c r="J1452" s="17">
        <v>45022</v>
      </c>
      <c r="K1452" t="s">
        <v>15</v>
      </c>
      <c r="L1452" t="s">
        <v>16</v>
      </c>
      <c r="M1452">
        <v>1184.82</v>
      </c>
      <c r="N1452" t="s">
        <v>39</v>
      </c>
    </row>
    <row r="1453" spans="1:14" ht="14.25" customHeight="1" x14ac:dyDescent="0.3">
      <c r="A1453" t="s">
        <v>7512</v>
      </c>
      <c r="B1453" t="s">
        <v>13</v>
      </c>
      <c r="C1453" t="s">
        <v>20</v>
      </c>
      <c r="D1453">
        <v>4147.83</v>
      </c>
      <c r="E1453">
        <v>0.16</v>
      </c>
      <c r="F1453">
        <f t="shared" si="44"/>
        <v>663.65279999999996</v>
      </c>
      <c r="G1453">
        <f t="shared" si="45"/>
        <v>3484.1772000000001</v>
      </c>
      <c r="H1453">
        <v>9</v>
      </c>
      <c r="I1453" s="17">
        <v>45004</v>
      </c>
      <c r="J1453" s="17">
        <v>45009</v>
      </c>
      <c r="K1453" t="s">
        <v>15</v>
      </c>
      <c r="L1453" t="s">
        <v>16</v>
      </c>
      <c r="M1453">
        <v>515.91999999999996</v>
      </c>
      <c r="N1453" t="s">
        <v>34</v>
      </c>
    </row>
    <row r="1454" spans="1:14" ht="14.25" customHeight="1" x14ac:dyDescent="0.3">
      <c r="A1454" t="s">
        <v>7131</v>
      </c>
      <c r="B1454" t="s">
        <v>19</v>
      </c>
      <c r="C1454" t="s">
        <v>20</v>
      </c>
      <c r="D1454">
        <v>4149.3999999999996</v>
      </c>
      <c r="E1454">
        <v>0.32</v>
      </c>
      <c r="F1454">
        <f t="shared" si="44"/>
        <v>1327.808</v>
      </c>
      <c r="G1454">
        <f t="shared" si="45"/>
        <v>2821.5919999999996</v>
      </c>
      <c r="H1454">
        <v>9</v>
      </c>
      <c r="I1454" s="17">
        <v>45476</v>
      </c>
      <c r="J1454" s="17">
        <v>45480</v>
      </c>
      <c r="K1454" t="s">
        <v>21</v>
      </c>
      <c r="L1454" t="s">
        <v>16</v>
      </c>
      <c r="M1454">
        <v>458.96</v>
      </c>
      <c r="N1454" t="s">
        <v>39</v>
      </c>
    </row>
    <row r="1455" spans="1:14" ht="14.25" customHeight="1" x14ac:dyDescent="0.3">
      <c r="A1455" t="s">
        <v>6765</v>
      </c>
      <c r="B1455" t="s">
        <v>25</v>
      </c>
      <c r="C1455" t="s">
        <v>14</v>
      </c>
      <c r="D1455">
        <v>4151.33</v>
      </c>
      <c r="E1455">
        <v>0.19</v>
      </c>
      <c r="F1455">
        <f t="shared" si="44"/>
        <v>788.7527</v>
      </c>
      <c r="G1455">
        <f t="shared" si="45"/>
        <v>3362.5772999999999</v>
      </c>
      <c r="H1455">
        <v>9</v>
      </c>
      <c r="I1455" s="17">
        <v>45089</v>
      </c>
      <c r="J1455" s="17">
        <v>45091</v>
      </c>
      <c r="K1455" t="s">
        <v>31</v>
      </c>
      <c r="L1455" t="s">
        <v>16</v>
      </c>
      <c r="M1455">
        <v>281.86</v>
      </c>
      <c r="N1455" t="s">
        <v>48</v>
      </c>
    </row>
    <row r="1456" spans="1:14" ht="14.25" customHeight="1" x14ac:dyDescent="0.3">
      <c r="A1456" t="s">
        <v>10159</v>
      </c>
      <c r="B1456" t="s">
        <v>25</v>
      </c>
      <c r="C1456" t="s">
        <v>14</v>
      </c>
      <c r="D1456">
        <v>4152.75</v>
      </c>
      <c r="E1456">
        <v>0.36</v>
      </c>
      <c r="F1456">
        <f t="shared" si="44"/>
        <v>1494.99</v>
      </c>
      <c r="G1456">
        <f t="shared" si="45"/>
        <v>2657.76</v>
      </c>
      <c r="H1456">
        <v>9</v>
      </c>
      <c r="I1456" s="17">
        <v>45297</v>
      </c>
      <c r="J1456" s="17">
        <v>45304</v>
      </c>
      <c r="K1456" t="s">
        <v>15</v>
      </c>
      <c r="L1456" t="s">
        <v>22</v>
      </c>
      <c r="M1456">
        <v>905.32</v>
      </c>
      <c r="N1456" t="s">
        <v>48</v>
      </c>
    </row>
    <row r="1457" spans="1:14" ht="14.25" customHeight="1" x14ac:dyDescent="0.3">
      <c r="A1457" t="s">
        <v>13384</v>
      </c>
      <c r="B1457" t="s">
        <v>19</v>
      </c>
      <c r="C1457" t="s">
        <v>20</v>
      </c>
      <c r="D1457">
        <v>4155.95</v>
      </c>
      <c r="E1457">
        <v>0.47</v>
      </c>
      <c r="F1457">
        <f t="shared" si="44"/>
        <v>1953.2964999999997</v>
      </c>
      <c r="G1457">
        <f t="shared" si="45"/>
        <v>2202.6535000000003</v>
      </c>
      <c r="H1457">
        <v>9</v>
      </c>
      <c r="I1457" s="17">
        <v>45053</v>
      </c>
      <c r="J1457" s="17">
        <v>45058</v>
      </c>
      <c r="K1457" t="s">
        <v>21</v>
      </c>
      <c r="L1457" t="s">
        <v>27</v>
      </c>
      <c r="M1457">
        <v>582.22</v>
      </c>
      <c r="N1457" t="s">
        <v>28</v>
      </c>
    </row>
    <row r="1458" spans="1:14" ht="14.25" customHeight="1" x14ac:dyDescent="0.3">
      <c r="A1458" t="s">
        <v>14763</v>
      </c>
      <c r="B1458" t="s">
        <v>41</v>
      </c>
      <c r="C1458" t="s">
        <v>36</v>
      </c>
      <c r="D1458">
        <v>4159.34</v>
      </c>
      <c r="E1458">
        <v>0.36</v>
      </c>
      <c r="F1458">
        <f t="shared" si="44"/>
        <v>1497.3624</v>
      </c>
      <c r="G1458">
        <f t="shared" si="45"/>
        <v>2661.9776000000002</v>
      </c>
      <c r="H1458">
        <v>9</v>
      </c>
      <c r="I1458" s="17">
        <v>45454</v>
      </c>
      <c r="J1458" s="17">
        <v>45459</v>
      </c>
      <c r="K1458" t="s">
        <v>21</v>
      </c>
      <c r="L1458" t="s">
        <v>22</v>
      </c>
      <c r="M1458">
        <v>826.19</v>
      </c>
      <c r="N1458" t="s">
        <v>17</v>
      </c>
    </row>
    <row r="1459" spans="1:14" ht="14.25" customHeight="1" x14ac:dyDescent="0.3">
      <c r="A1459" t="s">
        <v>12932</v>
      </c>
      <c r="B1459" t="s">
        <v>19</v>
      </c>
      <c r="C1459" t="s">
        <v>20</v>
      </c>
      <c r="D1459">
        <v>4159.4799999999996</v>
      </c>
      <c r="E1459">
        <v>0.06</v>
      </c>
      <c r="F1459">
        <f t="shared" si="44"/>
        <v>249.56879999999995</v>
      </c>
      <c r="G1459">
        <f t="shared" si="45"/>
        <v>3909.9111999999996</v>
      </c>
      <c r="H1459">
        <v>9</v>
      </c>
      <c r="I1459" s="17">
        <v>45624</v>
      </c>
      <c r="J1459" s="17">
        <v>45625</v>
      </c>
      <c r="K1459" t="s">
        <v>31</v>
      </c>
      <c r="L1459" t="s">
        <v>16</v>
      </c>
      <c r="M1459">
        <v>468.49</v>
      </c>
      <c r="N1459" t="s">
        <v>39</v>
      </c>
    </row>
    <row r="1460" spans="1:14" ht="14.25" customHeight="1" x14ac:dyDescent="0.3">
      <c r="A1460" t="s">
        <v>8637</v>
      </c>
      <c r="B1460" t="s">
        <v>41</v>
      </c>
      <c r="C1460" t="s">
        <v>20</v>
      </c>
      <c r="D1460">
        <v>4160.26</v>
      </c>
      <c r="E1460">
        <v>0.24</v>
      </c>
      <c r="F1460">
        <f t="shared" si="44"/>
        <v>998.4624</v>
      </c>
      <c r="G1460">
        <f t="shared" si="45"/>
        <v>3161.7976000000003</v>
      </c>
      <c r="H1460">
        <v>9</v>
      </c>
      <c r="I1460" s="17">
        <v>44963</v>
      </c>
      <c r="J1460" s="17">
        <v>44968</v>
      </c>
      <c r="K1460" t="s">
        <v>31</v>
      </c>
      <c r="L1460" t="s">
        <v>22</v>
      </c>
      <c r="M1460">
        <v>864.69</v>
      </c>
      <c r="N1460" t="s">
        <v>23</v>
      </c>
    </row>
    <row r="1461" spans="1:14" ht="14.25" customHeight="1" x14ac:dyDescent="0.3">
      <c r="A1461" t="s">
        <v>4450</v>
      </c>
      <c r="B1461" t="s">
        <v>41</v>
      </c>
      <c r="C1461" t="s">
        <v>14</v>
      </c>
      <c r="D1461">
        <v>4163.34</v>
      </c>
      <c r="E1461">
        <v>0.21</v>
      </c>
      <c r="F1461">
        <f t="shared" si="44"/>
        <v>874.30139999999994</v>
      </c>
      <c r="G1461">
        <f t="shared" si="45"/>
        <v>3289.0386000000003</v>
      </c>
      <c r="H1461">
        <v>9</v>
      </c>
      <c r="I1461" s="17">
        <v>45271</v>
      </c>
      <c r="J1461" s="17">
        <v>45277</v>
      </c>
      <c r="K1461" t="s">
        <v>21</v>
      </c>
      <c r="L1461" t="s">
        <v>16</v>
      </c>
      <c r="M1461">
        <v>774.86</v>
      </c>
      <c r="N1461" t="s">
        <v>23</v>
      </c>
    </row>
    <row r="1462" spans="1:14" ht="14.25" customHeight="1" x14ac:dyDescent="0.3">
      <c r="A1462" t="s">
        <v>10739</v>
      </c>
      <c r="B1462" t="s">
        <v>13</v>
      </c>
      <c r="C1462" t="s">
        <v>26</v>
      </c>
      <c r="D1462">
        <v>4163.43</v>
      </c>
      <c r="E1462">
        <v>0.32</v>
      </c>
      <c r="F1462">
        <f t="shared" si="44"/>
        <v>1332.2976000000001</v>
      </c>
      <c r="G1462">
        <f t="shared" si="45"/>
        <v>2831.1324000000004</v>
      </c>
      <c r="H1462">
        <v>9</v>
      </c>
      <c r="I1462" s="17">
        <v>45314</v>
      </c>
      <c r="J1462" s="17">
        <v>45319</v>
      </c>
      <c r="K1462" t="s">
        <v>31</v>
      </c>
      <c r="L1462" t="s">
        <v>16</v>
      </c>
      <c r="M1462">
        <v>1118.17</v>
      </c>
      <c r="N1462" t="s">
        <v>23</v>
      </c>
    </row>
    <row r="1463" spans="1:14" ht="14.25" customHeight="1" x14ac:dyDescent="0.3">
      <c r="A1463" t="s">
        <v>10144</v>
      </c>
      <c r="B1463" t="s">
        <v>19</v>
      </c>
      <c r="C1463" t="s">
        <v>33</v>
      </c>
      <c r="D1463">
        <v>4169.4399999999996</v>
      </c>
      <c r="E1463">
        <v>0.04</v>
      </c>
      <c r="F1463">
        <f t="shared" si="44"/>
        <v>166.77759999999998</v>
      </c>
      <c r="G1463">
        <f t="shared" si="45"/>
        <v>4002.6623999999997</v>
      </c>
      <c r="H1463">
        <v>9</v>
      </c>
      <c r="I1463" s="17">
        <v>45511</v>
      </c>
      <c r="J1463" s="17">
        <v>45515</v>
      </c>
      <c r="K1463" t="s">
        <v>21</v>
      </c>
      <c r="L1463" t="s">
        <v>27</v>
      </c>
      <c r="M1463">
        <v>483.8</v>
      </c>
      <c r="N1463" t="s">
        <v>23</v>
      </c>
    </row>
    <row r="1464" spans="1:14" ht="14.25" customHeight="1" x14ac:dyDescent="0.3">
      <c r="A1464" t="s">
        <v>6324</v>
      </c>
      <c r="B1464" t="s">
        <v>25</v>
      </c>
      <c r="C1464" t="s">
        <v>14</v>
      </c>
      <c r="D1464">
        <v>4170.1400000000003</v>
      </c>
      <c r="E1464">
        <v>0.1</v>
      </c>
      <c r="F1464">
        <f t="shared" si="44"/>
        <v>417.01400000000007</v>
      </c>
      <c r="G1464">
        <f t="shared" si="45"/>
        <v>3753.1260000000002</v>
      </c>
      <c r="H1464">
        <v>9</v>
      </c>
      <c r="I1464" s="17">
        <v>45381</v>
      </c>
      <c r="J1464" s="17">
        <v>45382</v>
      </c>
      <c r="K1464" t="s">
        <v>31</v>
      </c>
      <c r="L1464" t="s">
        <v>16</v>
      </c>
      <c r="M1464">
        <v>791.48</v>
      </c>
      <c r="N1464" t="s">
        <v>34</v>
      </c>
    </row>
    <row r="1465" spans="1:14" ht="14.25" customHeight="1" x14ac:dyDescent="0.3">
      <c r="A1465" t="s">
        <v>9192</v>
      </c>
      <c r="B1465" t="s">
        <v>25</v>
      </c>
      <c r="C1465" t="s">
        <v>26</v>
      </c>
      <c r="D1465">
        <v>4170.8999999999996</v>
      </c>
      <c r="E1465">
        <v>0.13</v>
      </c>
      <c r="F1465">
        <f t="shared" si="44"/>
        <v>542.21699999999998</v>
      </c>
      <c r="G1465">
        <f t="shared" si="45"/>
        <v>3628.6829999999995</v>
      </c>
      <c r="H1465">
        <v>9</v>
      </c>
      <c r="I1465" s="17">
        <v>45599</v>
      </c>
      <c r="J1465" s="17">
        <v>45604</v>
      </c>
      <c r="K1465" t="s">
        <v>15</v>
      </c>
      <c r="L1465" t="s">
        <v>16</v>
      </c>
      <c r="M1465">
        <v>1203.33</v>
      </c>
      <c r="N1465" t="s">
        <v>34</v>
      </c>
    </row>
    <row r="1466" spans="1:14" ht="14.25" customHeight="1" x14ac:dyDescent="0.3">
      <c r="A1466" t="s">
        <v>14274</v>
      </c>
      <c r="B1466" t="s">
        <v>25</v>
      </c>
      <c r="C1466" t="s">
        <v>14</v>
      </c>
      <c r="D1466">
        <v>4178.0200000000004</v>
      </c>
      <c r="E1466">
        <v>0.33</v>
      </c>
      <c r="F1466">
        <f t="shared" si="44"/>
        <v>1378.7466000000002</v>
      </c>
      <c r="G1466">
        <f t="shared" si="45"/>
        <v>2799.2734</v>
      </c>
      <c r="H1466">
        <v>9</v>
      </c>
      <c r="I1466" s="17">
        <v>45092</v>
      </c>
      <c r="J1466" s="17">
        <v>45095</v>
      </c>
      <c r="K1466" t="s">
        <v>21</v>
      </c>
      <c r="L1466" t="s">
        <v>16</v>
      </c>
      <c r="M1466">
        <v>335.55</v>
      </c>
      <c r="N1466" t="s">
        <v>28</v>
      </c>
    </row>
    <row r="1467" spans="1:14" ht="14.25" customHeight="1" x14ac:dyDescent="0.3">
      <c r="A1467" t="s">
        <v>2328</v>
      </c>
      <c r="B1467" t="s">
        <v>19</v>
      </c>
      <c r="C1467" t="s">
        <v>33</v>
      </c>
      <c r="D1467">
        <v>4181.3</v>
      </c>
      <c r="E1467">
        <v>0.04</v>
      </c>
      <c r="F1467">
        <f t="shared" si="44"/>
        <v>167.25200000000001</v>
      </c>
      <c r="G1467">
        <f t="shared" si="45"/>
        <v>4014.0480000000002</v>
      </c>
      <c r="H1467">
        <v>9</v>
      </c>
      <c r="I1467" s="17">
        <v>45220</v>
      </c>
      <c r="J1467" s="17">
        <v>45225</v>
      </c>
      <c r="K1467" t="s">
        <v>15</v>
      </c>
      <c r="L1467" t="s">
        <v>27</v>
      </c>
      <c r="M1467">
        <v>545.91999999999996</v>
      </c>
      <c r="N1467" t="s">
        <v>39</v>
      </c>
    </row>
    <row r="1468" spans="1:14" ht="14.25" customHeight="1" x14ac:dyDescent="0.3">
      <c r="A1468" t="s">
        <v>4614</v>
      </c>
      <c r="B1468" t="s">
        <v>19</v>
      </c>
      <c r="C1468" t="s">
        <v>26</v>
      </c>
      <c r="D1468">
        <v>4182.41</v>
      </c>
      <c r="E1468">
        <v>0.04</v>
      </c>
      <c r="F1468">
        <f t="shared" si="44"/>
        <v>167.29640000000001</v>
      </c>
      <c r="G1468">
        <f t="shared" si="45"/>
        <v>4015.1135999999997</v>
      </c>
      <c r="H1468">
        <v>9</v>
      </c>
      <c r="I1468" s="17">
        <v>45181</v>
      </c>
      <c r="J1468" s="17">
        <v>45186</v>
      </c>
      <c r="K1468" t="s">
        <v>21</v>
      </c>
      <c r="L1468" t="s">
        <v>22</v>
      </c>
      <c r="M1468">
        <v>984.7</v>
      </c>
      <c r="N1468" t="s">
        <v>39</v>
      </c>
    </row>
    <row r="1469" spans="1:14" ht="14.25" customHeight="1" x14ac:dyDescent="0.3">
      <c r="A1469" t="s">
        <v>12788</v>
      </c>
      <c r="B1469" t="s">
        <v>25</v>
      </c>
      <c r="C1469" t="s">
        <v>33</v>
      </c>
      <c r="D1469">
        <v>4184.78</v>
      </c>
      <c r="E1469">
        <v>0.11</v>
      </c>
      <c r="F1469">
        <f t="shared" si="44"/>
        <v>460.32579999999996</v>
      </c>
      <c r="G1469">
        <f t="shared" si="45"/>
        <v>3724.4541999999997</v>
      </c>
      <c r="H1469">
        <v>9</v>
      </c>
      <c r="I1469" s="17">
        <v>45029</v>
      </c>
      <c r="J1469" s="17">
        <v>45032</v>
      </c>
      <c r="K1469" t="s">
        <v>21</v>
      </c>
      <c r="L1469" t="s">
        <v>27</v>
      </c>
      <c r="M1469">
        <v>1078</v>
      </c>
      <c r="N1469" t="s">
        <v>23</v>
      </c>
    </row>
    <row r="1470" spans="1:14" ht="14.25" customHeight="1" x14ac:dyDescent="0.3">
      <c r="A1470" t="s">
        <v>12854</v>
      </c>
      <c r="B1470" t="s">
        <v>13</v>
      </c>
      <c r="C1470" t="s">
        <v>36</v>
      </c>
      <c r="D1470">
        <v>4185.2700000000004</v>
      </c>
      <c r="E1470">
        <v>0.25</v>
      </c>
      <c r="F1470">
        <f t="shared" si="44"/>
        <v>1046.3175000000001</v>
      </c>
      <c r="G1470">
        <f t="shared" si="45"/>
        <v>3138.9525000000003</v>
      </c>
      <c r="H1470">
        <v>9</v>
      </c>
      <c r="I1470" s="17">
        <v>45384</v>
      </c>
      <c r="J1470" s="17">
        <v>45387</v>
      </c>
      <c r="K1470" t="s">
        <v>15</v>
      </c>
      <c r="L1470" t="s">
        <v>22</v>
      </c>
      <c r="M1470">
        <v>719.05</v>
      </c>
      <c r="N1470" t="s">
        <v>28</v>
      </c>
    </row>
    <row r="1471" spans="1:14" ht="14.25" customHeight="1" x14ac:dyDescent="0.3">
      <c r="A1471" t="s">
        <v>2770</v>
      </c>
      <c r="B1471" t="s">
        <v>41</v>
      </c>
      <c r="C1471" t="s">
        <v>36</v>
      </c>
      <c r="D1471">
        <v>4186.3500000000004</v>
      </c>
      <c r="E1471">
        <v>0.16</v>
      </c>
      <c r="F1471">
        <f t="shared" si="44"/>
        <v>669.81600000000003</v>
      </c>
      <c r="G1471">
        <f t="shared" si="45"/>
        <v>3516.5340000000006</v>
      </c>
      <c r="H1471">
        <v>9</v>
      </c>
      <c r="I1471" s="17">
        <v>45154</v>
      </c>
      <c r="J1471" s="17">
        <v>45155</v>
      </c>
      <c r="K1471" t="s">
        <v>31</v>
      </c>
      <c r="L1471" t="s">
        <v>16</v>
      </c>
      <c r="M1471">
        <v>302.64999999999998</v>
      </c>
      <c r="N1471" t="s">
        <v>17</v>
      </c>
    </row>
    <row r="1472" spans="1:14" ht="14.25" customHeight="1" x14ac:dyDescent="0.3">
      <c r="A1472" t="s">
        <v>4278</v>
      </c>
      <c r="B1472" t="s">
        <v>25</v>
      </c>
      <c r="C1472" t="s">
        <v>36</v>
      </c>
      <c r="D1472">
        <v>4190.6499999999996</v>
      </c>
      <c r="E1472">
        <v>0.24</v>
      </c>
      <c r="F1472">
        <f t="shared" si="44"/>
        <v>1005.7559999999999</v>
      </c>
      <c r="G1472">
        <f t="shared" si="45"/>
        <v>3184.8939999999998</v>
      </c>
      <c r="H1472">
        <v>9</v>
      </c>
      <c r="I1472" s="17">
        <v>45172</v>
      </c>
      <c r="J1472" s="17">
        <v>45177</v>
      </c>
      <c r="K1472" t="s">
        <v>15</v>
      </c>
      <c r="L1472" t="s">
        <v>27</v>
      </c>
      <c r="M1472">
        <v>812.18</v>
      </c>
      <c r="N1472" t="s">
        <v>28</v>
      </c>
    </row>
    <row r="1473" spans="1:14" ht="14.25" customHeight="1" x14ac:dyDescent="0.3">
      <c r="A1473" t="s">
        <v>4171</v>
      </c>
      <c r="B1473" t="s">
        <v>13</v>
      </c>
      <c r="C1473" t="s">
        <v>26</v>
      </c>
      <c r="D1473">
        <v>4197.6499999999996</v>
      </c>
      <c r="E1473">
        <v>0.38</v>
      </c>
      <c r="F1473">
        <f t="shared" si="44"/>
        <v>1595.107</v>
      </c>
      <c r="G1473">
        <f t="shared" si="45"/>
        <v>2602.5429999999997</v>
      </c>
      <c r="H1473">
        <v>9</v>
      </c>
      <c r="I1473" s="17">
        <v>44994</v>
      </c>
      <c r="J1473" s="17">
        <v>45001</v>
      </c>
      <c r="K1473" t="s">
        <v>31</v>
      </c>
      <c r="L1473" t="s">
        <v>27</v>
      </c>
      <c r="M1473">
        <v>1125.08</v>
      </c>
      <c r="N1473" t="s">
        <v>23</v>
      </c>
    </row>
    <row r="1474" spans="1:14" ht="14.25" customHeight="1" x14ac:dyDescent="0.3">
      <c r="A1474" t="s">
        <v>10969</v>
      </c>
      <c r="B1474" t="s">
        <v>41</v>
      </c>
      <c r="C1474" t="s">
        <v>36</v>
      </c>
      <c r="D1474">
        <v>4200.58</v>
      </c>
      <c r="E1474">
        <v>0.05</v>
      </c>
      <c r="F1474">
        <f t="shared" ref="F1474:F1537" si="46">D1474*E1474</f>
        <v>210.029</v>
      </c>
      <c r="G1474">
        <f t="shared" ref="G1474:G1537" si="47">D1474-F1474</f>
        <v>3990.5509999999999</v>
      </c>
      <c r="H1474">
        <v>9</v>
      </c>
      <c r="I1474" s="17">
        <v>44995</v>
      </c>
      <c r="J1474" s="17">
        <v>44999</v>
      </c>
      <c r="K1474" t="s">
        <v>31</v>
      </c>
      <c r="L1474" t="s">
        <v>16</v>
      </c>
      <c r="M1474">
        <v>580.17999999999995</v>
      </c>
      <c r="N1474" t="s">
        <v>34</v>
      </c>
    </row>
    <row r="1475" spans="1:14" ht="14.25" customHeight="1" x14ac:dyDescent="0.3">
      <c r="A1475" t="s">
        <v>7407</v>
      </c>
      <c r="B1475" t="s">
        <v>41</v>
      </c>
      <c r="C1475" t="s">
        <v>26</v>
      </c>
      <c r="D1475">
        <v>4204.08</v>
      </c>
      <c r="E1475">
        <v>0.01</v>
      </c>
      <c r="F1475">
        <f t="shared" si="46"/>
        <v>42.040799999999997</v>
      </c>
      <c r="G1475">
        <f t="shared" si="47"/>
        <v>4162.0392000000002</v>
      </c>
      <c r="H1475">
        <v>9</v>
      </c>
      <c r="I1475" s="17">
        <v>44936</v>
      </c>
      <c r="J1475" s="17">
        <v>44943</v>
      </c>
      <c r="K1475" t="s">
        <v>31</v>
      </c>
      <c r="L1475" t="s">
        <v>16</v>
      </c>
      <c r="M1475">
        <v>543.9</v>
      </c>
      <c r="N1475" t="s">
        <v>23</v>
      </c>
    </row>
    <row r="1476" spans="1:14" ht="14.25" customHeight="1" x14ac:dyDescent="0.3">
      <c r="A1476" t="s">
        <v>13052</v>
      </c>
      <c r="B1476" t="s">
        <v>25</v>
      </c>
      <c r="C1476" t="s">
        <v>33</v>
      </c>
      <c r="D1476">
        <v>4206.4399999999996</v>
      </c>
      <c r="E1476">
        <v>0.43</v>
      </c>
      <c r="F1476">
        <f t="shared" si="46"/>
        <v>1808.7691999999997</v>
      </c>
      <c r="G1476">
        <f t="shared" si="47"/>
        <v>2397.6707999999999</v>
      </c>
      <c r="H1476">
        <v>9</v>
      </c>
      <c r="I1476" s="17">
        <v>45654</v>
      </c>
      <c r="J1476" s="17">
        <v>45656</v>
      </c>
      <c r="K1476" t="s">
        <v>31</v>
      </c>
      <c r="L1476" t="s">
        <v>16</v>
      </c>
      <c r="M1476">
        <v>354.94</v>
      </c>
      <c r="N1476" t="s">
        <v>34</v>
      </c>
    </row>
    <row r="1477" spans="1:14" ht="14.25" customHeight="1" x14ac:dyDescent="0.3">
      <c r="A1477" t="s">
        <v>14840</v>
      </c>
      <c r="B1477" t="s">
        <v>41</v>
      </c>
      <c r="C1477" t="s">
        <v>26</v>
      </c>
      <c r="D1477">
        <v>4208.12</v>
      </c>
      <c r="E1477">
        <v>0.16</v>
      </c>
      <c r="F1477">
        <f t="shared" si="46"/>
        <v>673.29920000000004</v>
      </c>
      <c r="G1477">
        <f t="shared" si="47"/>
        <v>3534.8208</v>
      </c>
      <c r="H1477">
        <v>9</v>
      </c>
      <c r="I1477" s="17">
        <v>44946</v>
      </c>
      <c r="J1477" s="17">
        <v>44953</v>
      </c>
      <c r="K1477" t="s">
        <v>31</v>
      </c>
      <c r="L1477" t="s">
        <v>27</v>
      </c>
      <c r="M1477">
        <v>458.35</v>
      </c>
      <c r="N1477" t="s">
        <v>39</v>
      </c>
    </row>
    <row r="1478" spans="1:14" ht="14.25" customHeight="1" x14ac:dyDescent="0.3">
      <c r="A1478" t="s">
        <v>9762</v>
      </c>
      <c r="B1478" t="s">
        <v>19</v>
      </c>
      <c r="C1478" t="s">
        <v>36</v>
      </c>
      <c r="D1478">
        <v>4210.83</v>
      </c>
      <c r="E1478">
        <v>0.43</v>
      </c>
      <c r="F1478">
        <f t="shared" si="46"/>
        <v>1810.6569</v>
      </c>
      <c r="G1478">
        <f t="shared" si="47"/>
        <v>2400.1731</v>
      </c>
      <c r="H1478">
        <v>9</v>
      </c>
      <c r="I1478" s="17">
        <v>45211</v>
      </c>
      <c r="J1478" s="17">
        <v>45213</v>
      </c>
      <c r="K1478" t="s">
        <v>31</v>
      </c>
      <c r="L1478" t="s">
        <v>22</v>
      </c>
      <c r="M1478">
        <v>692.16</v>
      </c>
      <c r="N1478" t="s">
        <v>39</v>
      </c>
    </row>
    <row r="1479" spans="1:14" ht="14.25" customHeight="1" x14ac:dyDescent="0.3">
      <c r="A1479" t="s">
        <v>4594</v>
      </c>
      <c r="B1479" t="s">
        <v>41</v>
      </c>
      <c r="C1479" t="s">
        <v>14</v>
      </c>
      <c r="D1479">
        <v>4212.6899999999996</v>
      </c>
      <c r="E1479">
        <v>0.48</v>
      </c>
      <c r="F1479">
        <f t="shared" si="46"/>
        <v>2022.0911999999998</v>
      </c>
      <c r="G1479">
        <f t="shared" si="47"/>
        <v>2190.5987999999998</v>
      </c>
      <c r="H1479">
        <v>9</v>
      </c>
      <c r="I1479" s="17">
        <v>45051</v>
      </c>
      <c r="J1479" s="17">
        <v>45053</v>
      </c>
      <c r="K1479" t="s">
        <v>31</v>
      </c>
      <c r="L1479" t="s">
        <v>22</v>
      </c>
      <c r="M1479">
        <v>410.2</v>
      </c>
      <c r="N1479" t="s">
        <v>48</v>
      </c>
    </row>
    <row r="1480" spans="1:14" ht="14.25" customHeight="1" x14ac:dyDescent="0.3">
      <c r="A1480" t="s">
        <v>9110</v>
      </c>
      <c r="B1480" t="s">
        <v>13</v>
      </c>
      <c r="C1480" t="s">
        <v>20</v>
      </c>
      <c r="D1480">
        <v>4213.4399999999996</v>
      </c>
      <c r="E1480">
        <v>0.25</v>
      </c>
      <c r="F1480">
        <f t="shared" si="46"/>
        <v>1053.3599999999999</v>
      </c>
      <c r="G1480">
        <f t="shared" si="47"/>
        <v>3160.08</v>
      </c>
      <c r="H1480">
        <v>9</v>
      </c>
      <c r="I1480" s="17">
        <v>45589</v>
      </c>
      <c r="J1480" s="17">
        <v>45593</v>
      </c>
      <c r="K1480" t="s">
        <v>15</v>
      </c>
      <c r="L1480" t="s">
        <v>22</v>
      </c>
      <c r="M1480">
        <v>836.43</v>
      </c>
      <c r="N1480" t="s">
        <v>48</v>
      </c>
    </row>
    <row r="1481" spans="1:14" ht="14.25" customHeight="1" x14ac:dyDescent="0.3">
      <c r="A1481" t="s">
        <v>9340</v>
      </c>
      <c r="B1481" t="s">
        <v>13</v>
      </c>
      <c r="C1481" t="s">
        <v>26</v>
      </c>
      <c r="D1481">
        <v>4215.51</v>
      </c>
      <c r="E1481">
        <v>0.48</v>
      </c>
      <c r="F1481">
        <f t="shared" si="46"/>
        <v>2023.4448</v>
      </c>
      <c r="G1481">
        <f t="shared" si="47"/>
        <v>2192.0652</v>
      </c>
      <c r="H1481">
        <v>9</v>
      </c>
      <c r="I1481" s="17">
        <v>45115</v>
      </c>
      <c r="J1481" s="17">
        <v>45118</v>
      </c>
      <c r="K1481" t="s">
        <v>15</v>
      </c>
      <c r="L1481" t="s">
        <v>16</v>
      </c>
      <c r="M1481">
        <v>777.36</v>
      </c>
      <c r="N1481" t="s">
        <v>34</v>
      </c>
    </row>
    <row r="1482" spans="1:14" ht="14.25" customHeight="1" x14ac:dyDescent="0.3">
      <c r="A1482" t="s">
        <v>10096</v>
      </c>
      <c r="B1482" t="s">
        <v>25</v>
      </c>
      <c r="C1482" t="s">
        <v>14</v>
      </c>
      <c r="D1482">
        <v>4215.8999999999996</v>
      </c>
      <c r="E1482">
        <v>0.36</v>
      </c>
      <c r="F1482">
        <f t="shared" si="46"/>
        <v>1517.7239999999997</v>
      </c>
      <c r="G1482">
        <f t="shared" si="47"/>
        <v>2698.1759999999999</v>
      </c>
      <c r="H1482">
        <v>9</v>
      </c>
      <c r="I1482" s="17">
        <v>45306</v>
      </c>
      <c r="J1482" s="17">
        <v>45307</v>
      </c>
      <c r="K1482" t="s">
        <v>31</v>
      </c>
      <c r="L1482" t="s">
        <v>27</v>
      </c>
      <c r="M1482">
        <v>1044.32</v>
      </c>
      <c r="N1482" t="s">
        <v>34</v>
      </c>
    </row>
    <row r="1483" spans="1:14" ht="14.25" customHeight="1" x14ac:dyDescent="0.3">
      <c r="A1483" t="s">
        <v>523</v>
      </c>
      <c r="B1483" t="s">
        <v>19</v>
      </c>
      <c r="C1483" t="s">
        <v>26</v>
      </c>
      <c r="D1483">
        <v>4216.29</v>
      </c>
      <c r="E1483">
        <v>0.33</v>
      </c>
      <c r="F1483">
        <f t="shared" si="46"/>
        <v>1391.3757000000001</v>
      </c>
      <c r="G1483">
        <f t="shared" si="47"/>
        <v>2824.9142999999999</v>
      </c>
      <c r="H1483">
        <v>9</v>
      </c>
      <c r="I1483" s="17">
        <v>45488</v>
      </c>
      <c r="J1483" s="17">
        <v>45492</v>
      </c>
      <c r="K1483" t="s">
        <v>31</v>
      </c>
      <c r="L1483" t="s">
        <v>27</v>
      </c>
      <c r="M1483">
        <v>1058.17</v>
      </c>
      <c r="N1483" t="s">
        <v>17</v>
      </c>
    </row>
    <row r="1484" spans="1:14" ht="14.25" customHeight="1" x14ac:dyDescent="0.3">
      <c r="A1484" t="s">
        <v>8248</v>
      </c>
      <c r="B1484" t="s">
        <v>13</v>
      </c>
      <c r="C1484" t="s">
        <v>33</v>
      </c>
      <c r="D1484">
        <v>4217.59</v>
      </c>
      <c r="E1484">
        <v>0.05</v>
      </c>
      <c r="F1484">
        <f t="shared" si="46"/>
        <v>210.87950000000001</v>
      </c>
      <c r="G1484">
        <f t="shared" si="47"/>
        <v>4006.7105000000001</v>
      </c>
      <c r="H1484">
        <v>9</v>
      </c>
      <c r="I1484" s="17">
        <v>45516</v>
      </c>
      <c r="J1484" s="17">
        <v>45520</v>
      </c>
      <c r="K1484" t="s">
        <v>31</v>
      </c>
      <c r="L1484" t="s">
        <v>22</v>
      </c>
      <c r="M1484">
        <v>1053.3699999999999</v>
      </c>
      <c r="N1484" t="s">
        <v>39</v>
      </c>
    </row>
    <row r="1485" spans="1:14" ht="14.25" customHeight="1" x14ac:dyDescent="0.3">
      <c r="A1485" t="s">
        <v>2349</v>
      </c>
      <c r="B1485" t="s">
        <v>41</v>
      </c>
      <c r="C1485" t="s">
        <v>36</v>
      </c>
      <c r="D1485">
        <v>4219.1499999999996</v>
      </c>
      <c r="E1485">
        <v>0.12</v>
      </c>
      <c r="F1485">
        <f t="shared" si="46"/>
        <v>506.29799999999994</v>
      </c>
      <c r="G1485">
        <f t="shared" si="47"/>
        <v>3712.8519999999999</v>
      </c>
      <c r="H1485">
        <v>9</v>
      </c>
      <c r="I1485" s="17">
        <v>45652</v>
      </c>
      <c r="J1485" s="17">
        <v>45659</v>
      </c>
      <c r="K1485" t="s">
        <v>31</v>
      </c>
      <c r="L1485" t="s">
        <v>22</v>
      </c>
      <c r="M1485">
        <v>1129.05</v>
      </c>
      <c r="N1485" t="s">
        <v>39</v>
      </c>
    </row>
    <row r="1486" spans="1:14" ht="14.25" customHeight="1" x14ac:dyDescent="0.3">
      <c r="A1486" t="s">
        <v>12579</v>
      </c>
      <c r="B1486" t="s">
        <v>25</v>
      </c>
      <c r="C1486" t="s">
        <v>14</v>
      </c>
      <c r="D1486">
        <v>4224.87</v>
      </c>
      <c r="E1486">
        <v>0.48</v>
      </c>
      <c r="F1486">
        <f t="shared" si="46"/>
        <v>2027.9376</v>
      </c>
      <c r="G1486">
        <f t="shared" si="47"/>
        <v>2196.9323999999997</v>
      </c>
      <c r="H1486">
        <v>9</v>
      </c>
      <c r="I1486" s="17">
        <v>45437</v>
      </c>
      <c r="J1486" s="17">
        <v>45440</v>
      </c>
      <c r="K1486" t="s">
        <v>21</v>
      </c>
      <c r="L1486" t="s">
        <v>16</v>
      </c>
      <c r="M1486">
        <v>422.62</v>
      </c>
      <c r="N1486" t="s">
        <v>48</v>
      </c>
    </row>
    <row r="1487" spans="1:14" ht="14.25" customHeight="1" x14ac:dyDescent="0.3">
      <c r="A1487" t="s">
        <v>9871</v>
      </c>
      <c r="B1487" t="s">
        <v>13</v>
      </c>
      <c r="C1487" t="s">
        <v>14</v>
      </c>
      <c r="D1487">
        <v>4224.9799999999996</v>
      </c>
      <c r="E1487">
        <v>0.43</v>
      </c>
      <c r="F1487">
        <f t="shared" si="46"/>
        <v>1816.7413999999999</v>
      </c>
      <c r="G1487">
        <f t="shared" si="47"/>
        <v>2408.2385999999997</v>
      </c>
      <c r="H1487">
        <v>9</v>
      </c>
      <c r="I1487" s="17">
        <v>45373</v>
      </c>
      <c r="J1487" s="17">
        <v>45375</v>
      </c>
      <c r="K1487" t="s">
        <v>21</v>
      </c>
      <c r="L1487" t="s">
        <v>22</v>
      </c>
      <c r="M1487">
        <v>299.44</v>
      </c>
      <c r="N1487" t="s">
        <v>34</v>
      </c>
    </row>
    <row r="1488" spans="1:14" ht="14.25" customHeight="1" x14ac:dyDescent="0.3">
      <c r="A1488" t="s">
        <v>3370</v>
      </c>
      <c r="B1488" t="s">
        <v>41</v>
      </c>
      <c r="C1488" t="s">
        <v>33</v>
      </c>
      <c r="D1488">
        <v>4225.8</v>
      </c>
      <c r="E1488">
        <v>0.5</v>
      </c>
      <c r="F1488">
        <f t="shared" si="46"/>
        <v>2112.9</v>
      </c>
      <c r="G1488">
        <f t="shared" si="47"/>
        <v>2112.9</v>
      </c>
      <c r="H1488">
        <v>9</v>
      </c>
      <c r="I1488" s="17">
        <v>45085</v>
      </c>
      <c r="J1488" s="17">
        <v>45088</v>
      </c>
      <c r="K1488" t="s">
        <v>21</v>
      </c>
      <c r="L1488" t="s">
        <v>16</v>
      </c>
      <c r="M1488">
        <v>586.69000000000005</v>
      </c>
      <c r="N1488" t="s">
        <v>39</v>
      </c>
    </row>
    <row r="1489" spans="1:14" ht="14.25" customHeight="1" x14ac:dyDescent="0.3">
      <c r="A1489" t="s">
        <v>5905</v>
      </c>
      <c r="B1489" t="s">
        <v>13</v>
      </c>
      <c r="C1489" t="s">
        <v>26</v>
      </c>
      <c r="D1489">
        <v>4225.95</v>
      </c>
      <c r="E1489">
        <v>0.39</v>
      </c>
      <c r="F1489">
        <f t="shared" si="46"/>
        <v>1648.1205</v>
      </c>
      <c r="G1489">
        <f t="shared" si="47"/>
        <v>2577.8294999999998</v>
      </c>
      <c r="H1489">
        <v>9</v>
      </c>
      <c r="I1489" s="17">
        <v>45274</v>
      </c>
      <c r="J1489" s="17">
        <v>45275</v>
      </c>
      <c r="K1489" t="s">
        <v>31</v>
      </c>
      <c r="L1489" t="s">
        <v>22</v>
      </c>
      <c r="M1489">
        <v>504.45</v>
      </c>
      <c r="N1489" t="s">
        <v>17</v>
      </c>
    </row>
    <row r="1490" spans="1:14" ht="14.25" customHeight="1" x14ac:dyDescent="0.3">
      <c r="A1490" t="s">
        <v>9177</v>
      </c>
      <c r="B1490" t="s">
        <v>41</v>
      </c>
      <c r="C1490" t="s">
        <v>26</v>
      </c>
      <c r="D1490">
        <v>4229.05</v>
      </c>
      <c r="E1490">
        <v>0.42</v>
      </c>
      <c r="F1490">
        <f t="shared" si="46"/>
        <v>1776.201</v>
      </c>
      <c r="G1490">
        <f t="shared" si="47"/>
        <v>2452.8490000000002</v>
      </c>
      <c r="H1490">
        <v>9</v>
      </c>
      <c r="I1490" s="17">
        <v>45248</v>
      </c>
      <c r="J1490" s="17">
        <v>45255</v>
      </c>
      <c r="K1490" t="s">
        <v>15</v>
      </c>
      <c r="L1490" t="s">
        <v>22</v>
      </c>
      <c r="M1490">
        <v>1126.3699999999999</v>
      </c>
      <c r="N1490" t="s">
        <v>39</v>
      </c>
    </row>
    <row r="1491" spans="1:14" ht="14.25" customHeight="1" x14ac:dyDescent="0.3">
      <c r="A1491" t="s">
        <v>9258</v>
      </c>
      <c r="B1491" t="s">
        <v>41</v>
      </c>
      <c r="C1491" t="s">
        <v>14</v>
      </c>
      <c r="D1491">
        <v>4232.04</v>
      </c>
      <c r="E1491">
        <v>0.46</v>
      </c>
      <c r="F1491">
        <f t="shared" si="46"/>
        <v>1946.7384</v>
      </c>
      <c r="G1491">
        <f t="shared" si="47"/>
        <v>2285.3015999999998</v>
      </c>
      <c r="H1491">
        <v>9</v>
      </c>
      <c r="I1491" s="17">
        <v>45540</v>
      </c>
      <c r="J1491" s="17">
        <v>45547</v>
      </c>
      <c r="K1491" t="s">
        <v>15</v>
      </c>
      <c r="L1491" t="s">
        <v>22</v>
      </c>
      <c r="M1491">
        <v>1248.48</v>
      </c>
      <c r="N1491" t="s">
        <v>34</v>
      </c>
    </row>
    <row r="1492" spans="1:14" ht="14.25" customHeight="1" x14ac:dyDescent="0.3">
      <c r="A1492" t="s">
        <v>9799</v>
      </c>
      <c r="B1492" t="s">
        <v>41</v>
      </c>
      <c r="C1492" t="s">
        <v>36</v>
      </c>
      <c r="D1492">
        <v>4234.8900000000003</v>
      </c>
      <c r="E1492">
        <v>0.31</v>
      </c>
      <c r="F1492">
        <f t="shared" si="46"/>
        <v>1312.8159000000001</v>
      </c>
      <c r="G1492">
        <f t="shared" si="47"/>
        <v>2922.0741000000003</v>
      </c>
      <c r="H1492">
        <v>9</v>
      </c>
      <c r="I1492" s="17">
        <v>45207</v>
      </c>
      <c r="J1492" s="17">
        <v>45214</v>
      </c>
      <c r="K1492" t="s">
        <v>21</v>
      </c>
      <c r="L1492" t="s">
        <v>16</v>
      </c>
      <c r="M1492">
        <v>969.9</v>
      </c>
      <c r="N1492" t="s">
        <v>39</v>
      </c>
    </row>
    <row r="1493" spans="1:14" ht="14.25" customHeight="1" x14ac:dyDescent="0.3">
      <c r="A1493" t="s">
        <v>12402</v>
      </c>
      <c r="B1493" t="s">
        <v>41</v>
      </c>
      <c r="C1493" t="s">
        <v>26</v>
      </c>
      <c r="D1493">
        <v>4237.51</v>
      </c>
      <c r="E1493">
        <v>0.1</v>
      </c>
      <c r="F1493">
        <f t="shared" si="46"/>
        <v>423.75100000000003</v>
      </c>
      <c r="G1493">
        <f t="shared" si="47"/>
        <v>3813.759</v>
      </c>
      <c r="H1493">
        <v>9</v>
      </c>
      <c r="I1493" s="17">
        <v>45336</v>
      </c>
      <c r="J1493" s="17">
        <v>45337</v>
      </c>
      <c r="K1493" t="s">
        <v>31</v>
      </c>
      <c r="L1493" t="s">
        <v>27</v>
      </c>
      <c r="M1493">
        <v>1013.55</v>
      </c>
      <c r="N1493" t="s">
        <v>28</v>
      </c>
    </row>
    <row r="1494" spans="1:14" ht="14.25" customHeight="1" x14ac:dyDescent="0.3">
      <c r="A1494" t="s">
        <v>4932</v>
      </c>
      <c r="B1494" t="s">
        <v>13</v>
      </c>
      <c r="C1494" t="s">
        <v>36</v>
      </c>
      <c r="D1494">
        <v>4238.24</v>
      </c>
      <c r="E1494">
        <v>0.06</v>
      </c>
      <c r="F1494">
        <f t="shared" si="46"/>
        <v>254.29439999999997</v>
      </c>
      <c r="G1494">
        <f t="shared" si="47"/>
        <v>3983.9456</v>
      </c>
      <c r="H1494">
        <v>9</v>
      </c>
      <c r="I1494" s="17">
        <v>45296</v>
      </c>
      <c r="J1494" s="17">
        <v>45303</v>
      </c>
      <c r="K1494" t="s">
        <v>31</v>
      </c>
      <c r="L1494" t="s">
        <v>22</v>
      </c>
      <c r="M1494">
        <v>927.51</v>
      </c>
      <c r="N1494" t="s">
        <v>48</v>
      </c>
    </row>
    <row r="1495" spans="1:14" ht="14.25" customHeight="1" x14ac:dyDescent="0.3">
      <c r="A1495" t="s">
        <v>12593</v>
      </c>
      <c r="B1495" t="s">
        <v>19</v>
      </c>
      <c r="C1495" t="s">
        <v>20</v>
      </c>
      <c r="D1495">
        <v>4238.7</v>
      </c>
      <c r="E1495">
        <v>0.5</v>
      </c>
      <c r="F1495">
        <f t="shared" si="46"/>
        <v>2119.35</v>
      </c>
      <c r="G1495">
        <f t="shared" si="47"/>
        <v>2119.35</v>
      </c>
      <c r="H1495">
        <v>9</v>
      </c>
      <c r="I1495" s="17">
        <v>45391</v>
      </c>
      <c r="J1495" s="17">
        <v>45397</v>
      </c>
      <c r="K1495" t="s">
        <v>21</v>
      </c>
      <c r="L1495" t="s">
        <v>22</v>
      </c>
      <c r="M1495">
        <v>911.36</v>
      </c>
      <c r="N1495" t="s">
        <v>23</v>
      </c>
    </row>
    <row r="1496" spans="1:14" ht="14.25" customHeight="1" x14ac:dyDescent="0.3">
      <c r="A1496" t="s">
        <v>3574</v>
      </c>
      <c r="B1496" t="s">
        <v>41</v>
      </c>
      <c r="C1496" t="s">
        <v>20</v>
      </c>
      <c r="D1496">
        <v>4239.01</v>
      </c>
      <c r="E1496">
        <v>0.1</v>
      </c>
      <c r="F1496">
        <f t="shared" si="46"/>
        <v>423.90100000000007</v>
      </c>
      <c r="G1496">
        <f t="shared" si="47"/>
        <v>3815.1090000000004</v>
      </c>
      <c r="H1496">
        <v>9</v>
      </c>
      <c r="I1496" s="17">
        <v>45567</v>
      </c>
      <c r="J1496" s="17">
        <v>45573</v>
      </c>
      <c r="K1496" t="s">
        <v>21</v>
      </c>
      <c r="L1496" t="s">
        <v>22</v>
      </c>
      <c r="M1496">
        <v>1082.8800000000001</v>
      </c>
      <c r="N1496" t="s">
        <v>39</v>
      </c>
    </row>
    <row r="1497" spans="1:14" ht="14.25" customHeight="1" x14ac:dyDescent="0.3">
      <c r="A1497" t="s">
        <v>10120</v>
      </c>
      <c r="B1497" t="s">
        <v>13</v>
      </c>
      <c r="C1497" t="s">
        <v>36</v>
      </c>
      <c r="D1497">
        <v>4241.1000000000004</v>
      </c>
      <c r="E1497">
        <v>7.0000000000000007E-2</v>
      </c>
      <c r="F1497">
        <f t="shared" si="46"/>
        <v>296.87700000000007</v>
      </c>
      <c r="G1497">
        <f t="shared" si="47"/>
        <v>3944.2230000000004</v>
      </c>
      <c r="H1497">
        <v>9</v>
      </c>
      <c r="I1497" s="17">
        <v>45240</v>
      </c>
      <c r="J1497" s="17">
        <v>45241</v>
      </c>
      <c r="K1497" t="s">
        <v>31</v>
      </c>
      <c r="L1497" t="s">
        <v>27</v>
      </c>
      <c r="M1497">
        <v>1220.24</v>
      </c>
      <c r="N1497" t="s">
        <v>39</v>
      </c>
    </row>
    <row r="1498" spans="1:14" ht="14.25" customHeight="1" x14ac:dyDescent="0.3">
      <c r="A1498" t="s">
        <v>6800</v>
      </c>
      <c r="B1498" t="s">
        <v>41</v>
      </c>
      <c r="C1498" t="s">
        <v>36</v>
      </c>
      <c r="D1498">
        <v>4242.4399999999996</v>
      </c>
      <c r="E1498">
        <v>0.02</v>
      </c>
      <c r="F1498">
        <f t="shared" si="46"/>
        <v>84.848799999999997</v>
      </c>
      <c r="G1498">
        <f t="shared" si="47"/>
        <v>4157.5911999999998</v>
      </c>
      <c r="H1498">
        <v>9</v>
      </c>
      <c r="I1498" s="17">
        <v>44962</v>
      </c>
      <c r="J1498" s="17">
        <v>44964</v>
      </c>
      <c r="K1498" t="s">
        <v>21</v>
      </c>
      <c r="L1498" t="s">
        <v>27</v>
      </c>
      <c r="M1498">
        <v>501.77</v>
      </c>
      <c r="N1498" t="s">
        <v>17</v>
      </c>
    </row>
    <row r="1499" spans="1:14" ht="14.25" customHeight="1" x14ac:dyDescent="0.3">
      <c r="A1499" t="s">
        <v>6218</v>
      </c>
      <c r="B1499" t="s">
        <v>25</v>
      </c>
      <c r="C1499" t="s">
        <v>14</v>
      </c>
      <c r="D1499">
        <v>4244.7700000000004</v>
      </c>
      <c r="E1499">
        <v>0.45</v>
      </c>
      <c r="F1499">
        <f t="shared" si="46"/>
        <v>1910.1465000000003</v>
      </c>
      <c r="G1499">
        <f t="shared" si="47"/>
        <v>2334.6235000000001</v>
      </c>
      <c r="H1499">
        <v>9</v>
      </c>
      <c r="I1499" s="17">
        <v>45151</v>
      </c>
      <c r="J1499" s="17">
        <v>45158</v>
      </c>
      <c r="K1499" t="s">
        <v>31</v>
      </c>
      <c r="L1499" t="s">
        <v>16</v>
      </c>
      <c r="M1499">
        <v>271.51</v>
      </c>
      <c r="N1499" t="s">
        <v>23</v>
      </c>
    </row>
    <row r="1500" spans="1:14" ht="14.25" customHeight="1" x14ac:dyDescent="0.3">
      <c r="A1500" t="s">
        <v>12880</v>
      </c>
      <c r="B1500" t="s">
        <v>19</v>
      </c>
      <c r="C1500" t="s">
        <v>33</v>
      </c>
      <c r="D1500">
        <v>4249.42</v>
      </c>
      <c r="E1500">
        <v>0.28999999999999998</v>
      </c>
      <c r="F1500">
        <f t="shared" si="46"/>
        <v>1232.3317999999999</v>
      </c>
      <c r="G1500">
        <f t="shared" si="47"/>
        <v>3017.0882000000001</v>
      </c>
      <c r="H1500">
        <v>9</v>
      </c>
      <c r="I1500" s="17">
        <v>45379</v>
      </c>
      <c r="J1500" s="17">
        <v>45381</v>
      </c>
      <c r="K1500" t="s">
        <v>15</v>
      </c>
      <c r="L1500" t="s">
        <v>27</v>
      </c>
      <c r="M1500">
        <v>1259.42</v>
      </c>
      <c r="N1500" t="s">
        <v>48</v>
      </c>
    </row>
    <row r="1501" spans="1:14" ht="14.25" customHeight="1" x14ac:dyDescent="0.3">
      <c r="A1501" t="s">
        <v>13161</v>
      </c>
      <c r="B1501" t="s">
        <v>25</v>
      </c>
      <c r="C1501" t="s">
        <v>20</v>
      </c>
      <c r="D1501">
        <v>4256.99</v>
      </c>
      <c r="E1501">
        <v>0.22</v>
      </c>
      <c r="F1501">
        <f t="shared" si="46"/>
        <v>936.53779999999995</v>
      </c>
      <c r="G1501">
        <f t="shared" si="47"/>
        <v>3320.4521999999997</v>
      </c>
      <c r="H1501">
        <v>9</v>
      </c>
      <c r="I1501" s="17">
        <v>45548</v>
      </c>
      <c r="J1501" s="17">
        <v>45550</v>
      </c>
      <c r="K1501" t="s">
        <v>15</v>
      </c>
      <c r="L1501" t="s">
        <v>16</v>
      </c>
      <c r="M1501">
        <v>326.37</v>
      </c>
      <c r="N1501" t="s">
        <v>23</v>
      </c>
    </row>
    <row r="1502" spans="1:14" ht="14.25" customHeight="1" x14ac:dyDescent="0.3">
      <c r="A1502" t="s">
        <v>7734</v>
      </c>
      <c r="B1502" t="s">
        <v>19</v>
      </c>
      <c r="C1502" t="s">
        <v>26</v>
      </c>
      <c r="D1502">
        <v>4259.63</v>
      </c>
      <c r="E1502">
        <v>0.48</v>
      </c>
      <c r="F1502">
        <f t="shared" si="46"/>
        <v>2044.6224</v>
      </c>
      <c r="G1502">
        <f t="shared" si="47"/>
        <v>2215.0075999999999</v>
      </c>
      <c r="H1502">
        <v>9</v>
      </c>
      <c r="I1502" s="17">
        <v>45647</v>
      </c>
      <c r="J1502" s="17">
        <v>45654</v>
      </c>
      <c r="K1502" t="s">
        <v>31</v>
      </c>
      <c r="L1502" t="s">
        <v>27</v>
      </c>
      <c r="M1502">
        <v>1018.81</v>
      </c>
      <c r="N1502" t="s">
        <v>39</v>
      </c>
    </row>
    <row r="1503" spans="1:14" ht="14.25" customHeight="1" x14ac:dyDescent="0.3">
      <c r="A1503" t="s">
        <v>11150</v>
      </c>
      <c r="B1503" t="s">
        <v>41</v>
      </c>
      <c r="C1503" t="s">
        <v>36</v>
      </c>
      <c r="D1503">
        <v>4261.8100000000004</v>
      </c>
      <c r="E1503">
        <v>0.31</v>
      </c>
      <c r="F1503">
        <f t="shared" si="46"/>
        <v>1321.1611</v>
      </c>
      <c r="G1503">
        <f t="shared" si="47"/>
        <v>2940.6489000000001</v>
      </c>
      <c r="H1503">
        <v>9</v>
      </c>
      <c r="I1503" s="17">
        <v>45427</v>
      </c>
      <c r="J1503" s="17">
        <v>45429</v>
      </c>
      <c r="K1503" t="s">
        <v>31</v>
      </c>
      <c r="L1503" t="s">
        <v>16</v>
      </c>
      <c r="M1503">
        <v>359.15</v>
      </c>
      <c r="N1503" t="s">
        <v>39</v>
      </c>
    </row>
    <row r="1504" spans="1:14" ht="14.25" customHeight="1" x14ac:dyDescent="0.3">
      <c r="A1504" t="s">
        <v>8083</v>
      </c>
      <c r="B1504" t="s">
        <v>19</v>
      </c>
      <c r="C1504" t="s">
        <v>33</v>
      </c>
      <c r="D1504">
        <v>4263.3900000000003</v>
      </c>
      <c r="E1504">
        <v>0.38</v>
      </c>
      <c r="F1504">
        <f t="shared" si="46"/>
        <v>1620.0882000000001</v>
      </c>
      <c r="G1504">
        <f t="shared" si="47"/>
        <v>2643.3018000000002</v>
      </c>
      <c r="H1504">
        <v>9</v>
      </c>
      <c r="I1504" s="17">
        <v>45092</v>
      </c>
      <c r="J1504" s="17">
        <v>45094</v>
      </c>
      <c r="K1504" t="s">
        <v>15</v>
      </c>
      <c r="L1504" t="s">
        <v>22</v>
      </c>
      <c r="M1504">
        <v>320.37</v>
      </c>
      <c r="N1504" t="s">
        <v>17</v>
      </c>
    </row>
    <row r="1505" spans="1:14" ht="14.25" customHeight="1" x14ac:dyDescent="0.3">
      <c r="A1505" t="s">
        <v>6173</v>
      </c>
      <c r="B1505" t="s">
        <v>25</v>
      </c>
      <c r="C1505" t="s">
        <v>36</v>
      </c>
      <c r="D1505">
        <v>4263.45</v>
      </c>
      <c r="E1505">
        <v>0.44</v>
      </c>
      <c r="F1505">
        <f t="shared" si="46"/>
        <v>1875.9179999999999</v>
      </c>
      <c r="G1505">
        <f t="shared" si="47"/>
        <v>2387.5320000000002</v>
      </c>
      <c r="H1505">
        <v>9</v>
      </c>
      <c r="I1505" s="17">
        <v>45298</v>
      </c>
      <c r="J1505" s="17">
        <v>45304</v>
      </c>
      <c r="K1505" t="s">
        <v>15</v>
      </c>
      <c r="L1505" t="s">
        <v>27</v>
      </c>
      <c r="M1505">
        <v>458.61</v>
      </c>
      <c r="N1505" t="s">
        <v>23</v>
      </c>
    </row>
    <row r="1506" spans="1:14" ht="14.25" customHeight="1" x14ac:dyDescent="0.3">
      <c r="A1506" t="s">
        <v>835</v>
      </c>
      <c r="B1506" t="s">
        <v>25</v>
      </c>
      <c r="C1506" t="s">
        <v>20</v>
      </c>
      <c r="D1506">
        <v>4265.51</v>
      </c>
      <c r="E1506">
        <v>0.18</v>
      </c>
      <c r="F1506">
        <f t="shared" si="46"/>
        <v>767.79179999999997</v>
      </c>
      <c r="G1506">
        <f t="shared" si="47"/>
        <v>3497.7182000000003</v>
      </c>
      <c r="H1506">
        <v>9</v>
      </c>
      <c r="I1506" s="17">
        <v>45310</v>
      </c>
      <c r="J1506" s="17">
        <v>45316</v>
      </c>
      <c r="K1506" t="s">
        <v>15</v>
      </c>
      <c r="L1506" t="s">
        <v>16</v>
      </c>
      <c r="M1506">
        <v>429.3</v>
      </c>
      <c r="N1506" t="s">
        <v>48</v>
      </c>
    </row>
    <row r="1507" spans="1:14" ht="14.25" customHeight="1" x14ac:dyDescent="0.3">
      <c r="A1507" t="s">
        <v>7814</v>
      </c>
      <c r="B1507" t="s">
        <v>41</v>
      </c>
      <c r="C1507" t="s">
        <v>26</v>
      </c>
      <c r="D1507">
        <v>4272.7700000000004</v>
      </c>
      <c r="E1507">
        <v>0.49</v>
      </c>
      <c r="F1507">
        <f t="shared" si="46"/>
        <v>2093.6573000000003</v>
      </c>
      <c r="G1507">
        <f t="shared" si="47"/>
        <v>2179.1127000000001</v>
      </c>
      <c r="H1507">
        <v>9</v>
      </c>
      <c r="I1507" s="17">
        <v>45182</v>
      </c>
      <c r="J1507" s="17">
        <v>45184</v>
      </c>
      <c r="K1507" t="s">
        <v>21</v>
      </c>
      <c r="L1507" t="s">
        <v>22</v>
      </c>
      <c r="M1507">
        <v>832.14</v>
      </c>
      <c r="N1507" t="s">
        <v>39</v>
      </c>
    </row>
    <row r="1508" spans="1:14" ht="14.25" customHeight="1" x14ac:dyDescent="0.3">
      <c r="A1508" t="s">
        <v>6276</v>
      </c>
      <c r="B1508" t="s">
        <v>41</v>
      </c>
      <c r="C1508" t="s">
        <v>14</v>
      </c>
      <c r="D1508">
        <v>4274.43</v>
      </c>
      <c r="E1508">
        <v>0.47</v>
      </c>
      <c r="F1508">
        <f t="shared" si="46"/>
        <v>2008.9820999999999</v>
      </c>
      <c r="G1508">
        <f t="shared" si="47"/>
        <v>2265.4479000000001</v>
      </c>
      <c r="H1508">
        <v>9</v>
      </c>
      <c r="I1508" s="17">
        <v>45346</v>
      </c>
      <c r="J1508" s="17">
        <v>45348</v>
      </c>
      <c r="K1508" t="s">
        <v>15</v>
      </c>
      <c r="L1508" t="s">
        <v>22</v>
      </c>
      <c r="M1508">
        <v>1249.04</v>
      </c>
      <c r="N1508" t="s">
        <v>34</v>
      </c>
    </row>
    <row r="1509" spans="1:14" ht="14.25" customHeight="1" x14ac:dyDescent="0.3">
      <c r="A1509" t="s">
        <v>1583</v>
      </c>
      <c r="B1509" t="s">
        <v>25</v>
      </c>
      <c r="C1509" t="s">
        <v>26</v>
      </c>
      <c r="D1509">
        <v>4275.4799999999996</v>
      </c>
      <c r="E1509">
        <v>0.06</v>
      </c>
      <c r="F1509">
        <f t="shared" si="46"/>
        <v>256.52879999999999</v>
      </c>
      <c r="G1509">
        <f t="shared" si="47"/>
        <v>4018.9511999999995</v>
      </c>
      <c r="H1509">
        <v>9</v>
      </c>
      <c r="I1509" s="17">
        <v>45408</v>
      </c>
      <c r="J1509" s="17">
        <v>45415</v>
      </c>
      <c r="K1509" t="s">
        <v>15</v>
      </c>
      <c r="L1509" t="s">
        <v>27</v>
      </c>
      <c r="M1509">
        <v>958.43</v>
      </c>
      <c r="N1509" t="s">
        <v>39</v>
      </c>
    </row>
    <row r="1510" spans="1:14" ht="14.25" customHeight="1" x14ac:dyDescent="0.3">
      <c r="A1510" t="s">
        <v>11704</v>
      </c>
      <c r="B1510" t="s">
        <v>25</v>
      </c>
      <c r="C1510" t="s">
        <v>33</v>
      </c>
      <c r="D1510">
        <v>4275.58</v>
      </c>
      <c r="E1510">
        <v>0.25</v>
      </c>
      <c r="F1510">
        <f t="shared" si="46"/>
        <v>1068.895</v>
      </c>
      <c r="G1510">
        <f t="shared" si="47"/>
        <v>3206.6849999999999</v>
      </c>
      <c r="H1510">
        <v>9</v>
      </c>
      <c r="I1510" s="17">
        <v>45113</v>
      </c>
      <c r="J1510" s="17">
        <v>45119</v>
      </c>
      <c r="K1510" t="s">
        <v>21</v>
      </c>
      <c r="L1510" t="s">
        <v>22</v>
      </c>
      <c r="M1510">
        <v>385.38</v>
      </c>
      <c r="N1510" t="s">
        <v>23</v>
      </c>
    </row>
    <row r="1511" spans="1:14" ht="14.25" customHeight="1" x14ac:dyDescent="0.3">
      <c r="A1511" t="s">
        <v>4142</v>
      </c>
      <c r="B1511" t="s">
        <v>25</v>
      </c>
      <c r="C1511" t="s">
        <v>26</v>
      </c>
      <c r="D1511">
        <v>4276.1899999999996</v>
      </c>
      <c r="E1511">
        <v>0.25</v>
      </c>
      <c r="F1511">
        <f t="shared" si="46"/>
        <v>1069.0474999999999</v>
      </c>
      <c r="G1511">
        <f t="shared" si="47"/>
        <v>3207.1424999999999</v>
      </c>
      <c r="H1511">
        <v>9</v>
      </c>
      <c r="I1511" s="17">
        <v>45654</v>
      </c>
      <c r="J1511" s="17">
        <v>45657</v>
      </c>
      <c r="K1511" t="s">
        <v>31</v>
      </c>
      <c r="L1511" t="s">
        <v>27</v>
      </c>
      <c r="M1511">
        <v>280.88</v>
      </c>
      <c r="N1511" t="s">
        <v>34</v>
      </c>
    </row>
    <row r="1512" spans="1:14" ht="14.25" customHeight="1" x14ac:dyDescent="0.3">
      <c r="A1512" t="s">
        <v>5278</v>
      </c>
      <c r="B1512" t="s">
        <v>13</v>
      </c>
      <c r="C1512" t="s">
        <v>36</v>
      </c>
      <c r="D1512">
        <v>4276.1899999999996</v>
      </c>
      <c r="E1512">
        <v>0.46</v>
      </c>
      <c r="F1512">
        <f t="shared" si="46"/>
        <v>1967.0473999999999</v>
      </c>
      <c r="G1512">
        <f t="shared" si="47"/>
        <v>2309.1425999999997</v>
      </c>
      <c r="H1512">
        <v>9</v>
      </c>
      <c r="I1512" s="17">
        <v>45539</v>
      </c>
      <c r="J1512" s="17">
        <v>45544</v>
      </c>
      <c r="K1512" t="s">
        <v>15</v>
      </c>
      <c r="L1512" t="s">
        <v>22</v>
      </c>
      <c r="M1512">
        <v>652.91</v>
      </c>
      <c r="N1512" t="s">
        <v>28</v>
      </c>
    </row>
    <row r="1513" spans="1:14" ht="14.25" customHeight="1" x14ac:dyDescent="0.3">
      <c r="A1513" t="s">
        <v>13365</v>
      </c>
      <c r="B1513" t="s">
        <v>13</v>
      </c>
      <c r="C1513" t="s">
        <v>26</v>
      </c>
      <c r="D1513">
        <v>4278.09</v>
      </c>
      <c r="E1513">
        <v>0.25</v>
      </c>
      <c r="F1513">
        <f t="shared" si="46"/>
        <v>1069.5225</v>
      </c>
      <c r="G1513">
        <f t="shared" si="47"/>
        <v>3208.5675000000001</v>
      </c>
      <c r="H1513">
        <v>9</v>
      </c>
      <c r="I1513" s="17">
        <v>45210</v>
      </c>
      <c r="J1513" s="17">
        <v>45211</v>
      </c>
      <c r="K1513" t="s">
        <v>15</v>
      </c>
      <c r="L1513" t="s">
        <v>27</v>
      </c>
      <c r="M1513">
        <v>449.27</v>
      </c>
      <c r="N1513" t="s">
        <v>28</v>
      </c>
    </row>
    <row r="1514" spans="1:14" ht="14.25" customHeight="1" x14ac:dyDescent="0.3">
      <c r="A1514" t="s">
        <v>13540</v>
      </c>
      <c r="B1514" t="s">
        <v>19</v>
      </c>
      <c r="C1514" t="s">
        <v>20</v>
      </c>
      <c r="D1514">
        <v>4278.41</v>
      </c>
      <c r="E1514">
        <v>0.17</v>
      </c>
      <c r="F1514">
        <f t="shared" si="46"/>
        <v>727.3297</v>
      </c>
      <c r="G1514">
        <f t="shared" si="47"/>
        <v>3551.0802999999996</v>
      </c>
      <c r="H1514">
        <v>9</v>
      </c>
      <c r="I1514" s="17">
        <v>45423</v>
      </c>
      <c r="J1514" s="17">
        <v>45424</v>
      </c>
      <c r="K1514" t="s">
        <v>31</v>
      </c>
      <c r="L1514" t="s">
        <v>27</v>
      </c>
      <c r="M1514">
        <v>245.8</v>
      </c>
      <c r="N1514" t="s">
        <v>28</v>
      </c>
    </row>
    <row r="1515" spans="1:14" ht="14.25" customHeight="1" x14ac:dyDescent="0.3">
      <c r="A1515" t="s">
        <v>6081</v>
      </c>
      <c r="B1515" t="s">
        <v>41</v>
      </c>
      <c r="C1515" t="s">
        <v>36</v>
      </c>
      <c r="D1515">
        <v>4281.2700000000004</v>
      </c>
      <c r="E1515">
        <v>0.1</v>
      </c>
      <c r="F1515">
        <f t="shared" si="46"/>
        <v>428.12700000000007</v>
      </c>
      <c r="G1515">
        <f t="shared" si="47"/>
        <v>3853.1430000000005</v>
      </c>
      <c r="H1515">
        <v>9</v>
      </c>
      <c r="I1515" s="17">
        <v>45308</v>
      </c>
      <c r="J1515" s="17">
        <v>45309</v>
      </c>
      <c r="K1515" t="s">
        <v>15</v>
      </c>
      <c r="L1515" t="s">
        <v>22</v>
      </c>
      <c r="M1515">
        <v>581.91999999999996</v>
      </c>
      <c r="N1515" t="s">
        <v>28</v>
      </c>
    </row>
    <row r="1516" spans="1:14" ht="14.25" customHeight="1" x14ac:dyDescent="0.3">
      <c r="A1516" t="s">
        <v>490</v>
      </c>
      <c r="B1516" t="s">
        <v>19</v>
      </c>
      <c r="C1516" t="s">
        <v>14</v>
      </c>
      <c r="D1516">
        <v>4284.34</v>
      </c>
      <c r="E1516">
        <v>0.16</v>
      </c>
      <c r="F1516">
        <f t="shared" si="46"/>
        <v>685.49440000000004</v>
      </c>
      <c r="G1516">
        <f t="shared" si="47"/>
        <v>3598.8456000000001</v>
      </c>
      <c r="H1516">
        <v>9</v>
      </c>
      <c r="I1516" s="17">
        <v>44963</v>
      </c>
      <c r="J1516" s="17">
        <v>44964</v>
      </c>
      <c r="K1516" t="s">
        <v>15</v>
      </c>
      <c r="L1516" t="s">
        <v>22</v>
      </c>
      <c r="M1516">
        <v>659.46</v>
      </c>
      <c r="N1516" t="s">
        <v>17</v>
      </c>
    </row>
    <row r="1517" spans="1:14" ht="14.25" customHeight="1" x14ac:dyDescent="0.3">
      <c r="A1517" t="s">
        <v>13559</v>
      </c>
      <c r="B1517" t="s">
        <v>13</v>
      </c>
      <c r="C1517" t="s">
        <v>36</v>
      </c>
      <c r="D1517">
        <v>4287.38</v>
      </c>
      <c r="E1517">
        <v>0.44</v>
      </c>
      <c r="F1517">
        <f t="shared" si="46"/>
        <v>1886.4472000000001</v>
      </c>
      <c r="G1517">
        <f t="shared" si="47"/>
        <v>2400.9328</v>
      </c>
      <c r="H1517">
        <v>9</v>
      </c>
      <c r="I1517" s="17">
        <v>45230</v>
      </c>
      <c r="J1517" s="17">
        <v>45231</v>
      </c>
      <c r="K1517" t="s">
        <v>31</v>
      </c>
      <c r="L1517" t="s">
        <v>27</v>
      </c>
      <c r="M1517">
        <v>447.8</v>
      </c>
      <c r="N1517" t="s">
        <v>39</v>
      </c>
    </row>
    <row r="1518" spans="1:14" ht="14.25" customHeight="1" x14ac:dyDescent="0.3">
      <c r="A1518" t="s">
        <v>9223</v>
      </c>
      <c r="B1518" t="s">
        <v>41</v>
      </c>
      <c r="C1518" t="s">
        <v>36</v>
      </c>
      <c r="D1518">
        <v>4288.8500000000004</v>
      </c>
      <c r="E1518">
        <v>0.19</v>
      </c>
      <c r="F1518">
        <f t="shared" si="46"/>
        <v>814.88150000000007</v>
      </c>
      <c r="G1518">
        <f t="shared" si="47"/>
        <v>3473.9685000000004</v>
      </c>
      <c r="H1518">
        <v>9</v>
      </c>
      <c r="I1518" s="17">
        <v>45507</v>
      </c>
      <c r="J1518" s="17">
        <v>45510</v>
      </c>
      <c r="K1518" t="s">
        <v>31</v>
      </c>
      <c r="L1518" t="s">
        <v>22</v>
      </c>
      <c r="M1518">
        <v>360.44</v>
      </c>
      <c r="N1518" t="s">
        <v>34</v>
      </c>
    </row>
    <row r="1519" spans="1:14" ht="14.25" customHeight="1" x14ac:dyDescent="0.3">
      <c r="A1519" t="s">
        <v>2283</v>
      </c>
      <c r="B1519" t="s">
        <v>25</v>
      </c>
      <c r="C1519" t="s">
        <v>20</v>
      </c>
      <c r="D1519">
        <v>4293.91</v>
      </c>
      <c r="E1519">
        <v>0.24</v>
      </c>
      <c r="F1519">
        <f t="shared" si="46"/>
        <v>1030.5383999999999</v>
      </c>
      <c r="G1519">
        <f t="shared" si="47"/>
        <v>3263.3715999999999</v>
      </c>
      <c r="H1519">
        <v>9</v>
      </c>
      <c r="I1519" s="17">
        <v>45420</v>
      </c>
      <c r="J1519" s="17">
        <v>45423</v>
      </c>
      <c r="K1519" t="s">
        <v>21</v>
      </c>
      <c r="L1519" t="s">
        <v>16</v>
      </c>
      <c r="M1519">
        <v>491.13</v>
      </c>
      <c r="N1519" t="s">
        <v>39</v>
      </c>
    </row>
    <row r="1520" spans="1:14" ht="14.25" customHeight="1" x14ac:dyDescent="0.3">
      <c r="A1520" t="s">
        <v>6528</v>
      </c>
      <c r="B1520" t="s">
        <v>25</v>
      </c>
      <c r="C1520" t="s">
        <v>33</v>
      </c>
      <c r="D1520">
        <v>4294.34</v>
      </c>
      <c r="E1520">
        <v>0.32</v>
      </c>
      <c r="F1520">
        <f t="shared" si="46"/>
        <v>1374.1888000000001</v>
      </c>
      <c r="G1520">
        <f t="shared" si="47"/>
        <v>2920.1512000000002</v>
      </c>
      <c r="H1520">
        <v>9</v>
      </c>
      <c r="I1520" s="17">
        <v>45651</v>
      </c>
      <c r="J1520" s="17">
        <v>45658</v>
      </c>
      <c r="K1520" t="s">
        <v>31</v>
      </c>
      <c r="L1520" t="s">
        <v>16</v>
      </c>
      <c r="M1520">
        <v>409.7</v>
      </c>
      <c r="N1520" t="s">
        <v>17</v>
      </c>
    </row>
    <row r="1521" spans="1:14" ht="14.25" customHeight="1" x14ac:dyDescent="0.3">
      <c r="A1521" t="s">
        <v>1743</v>
      </c>
      <c r="B1521" t="s">
        <v>25</v>
      </c>
      <c r="C1521" t="s">
        <v>33</v>
      </c>
      <c r="D1521">
        <v>4297.41</v>
      </c>
      <c r="E1521">
        <v>0.23</v>
      </c>
      <c r="F1521">
        <f t="shared" si="46"/>
        <v>988.40430000000003</v>
      </c>
      <c r="G1521">
        <f t="shared" si="47"/>
        <v>3309.0056999999997</v>
      </c>
      <c r="H1521">
        <v>9</v>
      </c>
      <c r="I1521" s="17">
        <v>45027</v>
      </c>
      <c r="J1521" s="17">
        <v>45032</v>
      </c>
      <c r="K1521" t="s">
        <v>21</v>
      </c>
      <c r="L1521" t="s">
        <v>27</v>
      </c>
      <c r="M1521">
        <v>1139.8900000000001</v>
      </c>
      <c r="N1521" t="s">
        <v>28</v>
      </c>
    </row>
    <row r="1522" spans="1:14" ht="14.25" customHeight="1" x14ac:dyDescent="0.3">
      <c r="A1522" t="s">
        <v>2105</v>
      </c>
      <c r="B1522" t="s">
        <v>19</v>
      </c>
      <c r="C1522" t="s">
        <v>36</v>
      </c>
      <c r="D1522">
        <v>4302.47</v>
      </c>
      <c r="E1522">
        <v>0.42</v>
      </c>
      <c r="F1522">
        <f t="shared" si="46"/>
        <v>1807.0373999999999</v>
      </c>
      <c r="G1522">
        <f t="shared" si="47"/>
        <v>2495.4326000000001</v>
      </c>
      <c r="H1522">
        <v>9</v>
      </c>
      <c r="I1522" s="17">
        <v>45091</v>
      </c>
      <c r="J1522" s="17">
        <v>45097</v>
      </c>
      <c r="K1522" t="s">
        <v>21</v>
      </c>
      <c r="L1522" t="s">
        <v>16</v>
      </c>
      <c r="M1522">
        <v>1083.3499999999999</v>
      </c>
      <c r="N1522" t="s">
        <v>39</v>
      </c>
    </row>
    <row r="1523" spans="1:14" ht="14.25" customHeight="1" x14ac:dyDescent="0.3">
      <c r="A1523" t="s">
        <v>14687</v>
      </c>
      <c r="B1523" t="s">
        <v>41</v>
      </c>
      <c r="C1523" t="s">
        <v>36</v>
      </c>
      <c r="D1523">
        <v>4303.2700000000004</v>
      </c>
      <c r="E1523">
        <v>0.49</v>
      </c>
      <c r="F1523">
        <f t="shared" si="46"/>
        <v>2108.6023</v>
      </c>
      <c r="G1523">
        <f t="shared" si="47"/>
        <v>2194.6677000000004</v>
      </c>
      <c r="H1523">
        <v>9</v>
      </c>
      <c r="I1523" s="17">
        <v>45534</v>
      </c>
      <c r="J1523" s="17">
        <v>45539</v>
      </c>
      <c r="K1523" t="s">
        <v>21</v>
      </c>
      <c r="L1523" t="s">
        <v>22</v>
      </c>
      <c r="M1523">
        <v>638.36</v>
      </c>
      <c r="N1523" t="s">
        <v>28</v>
      </c>
    </row>
    <row r="1524" spans="1:14" ht="14.25" customHeight="1" x14ac:dyDescent="0.3">
      <c r="A1524" t="s">
        <v>9634</v>
      </c>
      <c r="B1524" t="s">
        <v>25</v>
      </c>
      <c r="C1524" t="s">
        <v>14</v>
      </c>
      <c r="D1524">
        <v>4305.97</v>
      </c>
      <c r="E1524">
        <v>0.35</v>
      </c>
      <c r="F1524">
        <f t="shared" si="46"/>
        <v>1507.0895</v>
      </c>
      <c r="G1524">
        <f t="shared" si="47"/>
        <v>2798.8805000000002</v>
      </c>
      <c r="H1524">
        <v>9</v>
      </c>
      <c r="I1524" s="17">
        <v>45291</v>
      </c>
      <c r="J1524" s="17">
        <v>45297</v>
      </c>
      <c r="K1524" t="s">
        <v>21</v>
      </c>
      <c r="L1524" t="s">
        <v>22</v>
      </c>
      <c r="M1524">
        <v>817.61</v>
      </c>
      <c r="N1524" t="s">
        <v>28</v>
      </c>
    </row>
    <row r="1525" spans="1:14" ht="14.25" customHeight="1" x14ac:dyDescent="0.3">
      <c r="A1525" t="s">
        <v>6046</v>
      </c>
      <c r="B1525" t="s">
        <v>13</v>
      </c>
      <c r="C1525" t="s">
        <v>33</v>
      </c>
      <c r="D1525">
        <v>4306.67</v>
      </c>
      <c r="E1525">
        <v>7.0000000000000007E-2</v>
      </c>
      <c r="F1525">
        <f t="shared" si="46"/>
        <v>301.46690000000001</v>
      </c>
      <c r="G1525">
        <f t="shared" si="47"/>
        <v>4005.2031000000002</v>
      </c>
      <c r="H1525">
        <v>9</v>
      </c>
      <c r="I1525" s="17">
        <v>45487</v>
      </c>
      <c r="J1525" s="17">
        <v>45490</v>
      </c>
      <c r="K1525" t="s">
        <v>15</v>
      </c>
      <c r="L1525" t="s">
        <v>27</v>
      </c>
      <c r="M1525">
        <v>269.89999999999998</v>
      </c>
      <c r="N1525" t="s">
        <v>17</v>
      </c>
    </row>
    <row r="1526" spans="1:14" ht="14.25" customHeight="1" x14ac:dyDescent="0.3">
      <c r="A1526" t="s">
        <v>8551</v>
      </c>
      <c r="B1526" t="s">
        <v>25</v>
      </c>
      <c r="C1526" t="s">
        <v>14</v>
      </c>
      <c r="D1526">
        <v>4309.7700000000004</v>
      </c>
      <c r="E1526">
        <v>0.23</v>
      </c>
      <c r="F1526">
        <f t="shared" si="46"/>
        <v>991.24710000000016</v>
      </c>
      <c r="G1526">
        <f t="shared" si="47"/>
        <v>3318.5229000000004</v>
      </c>
      <c r="H1526">
        <v>9</v>
      </c>
      <c r="I1526" s="17">
        <v>45459</v>
      </c>
      <c r="J1526" s="17">
        <v>45466</v>
      </c>
      <c r="K1526" t="s">
        <v>21</v>
      </c>
      <c r="L1526" t="s">
        <v>27</v>
      </c>
      <c r="M1526">
        <v>1124.58</v>
      </c>
      <c r="N1526" t="s">
        <v>39</v>
      </c>
    </row>
    <row r="1527" spans="1:14" ht="14.25" customHeight="1" x14ac:dyDescent="0.3">
      <c r="A1527" t="s">
        <v>8996</v>
      </c>
      <c r="B1527" t="s">
        <v>13</v>
      </c>
      <c r="C1527" t="s">
        <v>36</v>
      </c>
      <c r="D1527">
        <v>4311.62</v>
      </c>
      <c r="E1527">
        <v>0.22</v>
      </c>
      <c r="F1527">
        <f t="shared" si="46"/>
        <v>948.55639999999994</v>
      </c>
      <c r="G1527">
        <f t="shared" si="47"/>
        <v>3363.0636</v>
      </c>
      <c r="H1527">
        <v>9</v>
      </c>
      <c r="I1527" s="17">
        <v>45125</v>
      </c>
      <c r="J1527" s="17">
        <v>45131</v>
      </c>
      <c r="K1527" t="s">
        <v>15</v>
      </c>
      <c r="L1527" t="s">
        <v>27</v>
      </c>
      <c r="M1527">
        <v>1260.3800000000001</v>
      </c>
      <c r="N1527" t="s">
        <v>34</v>
      </c>
    </row>
    <row r="1528" spans="1:14" ht="14.25" customHeight="1" x14ac:dyDescent="0.3">
      <c r="A1528" t="s">
        <v>13482</v>
      </c>
      <c r="B1528" t="s">
        <v>19</v>
      </c>
      <c r="C1528" t="s">
        <v>26</v>
      </c>
      <c r="D1528">
        <v>4312.96</v>
      </c>
      <c r="E1528">
        <v>0.1</v>
      </c>
      <c r="F1528">
        <f t="shared" si="46"/>
        <v>431.29600000000005</v>
      </c>
      <c r="G1528">
        <f t="shared" si="47"/>
        <v>3881.6639999999998</v>
      </c>
      <c r="H1528">
        <v>9</v>
      </c>
      <c r="I1528" s="17">
        <v>45322</v>
      </c>
      <c r="J1528" s="17">
        <v>45328</v>
      </c>
      <c r="K1528" t="s">
        <v>21</v>
      </c>
      <c r="L1528" t="s">
        <v>16</v>
      </c>
      <c r="M1528">
        <v>909.76</v>
      </c>
      <c r="N1528" t="s">
        <v>39</v>
      </c>
    </row>
    <row r="1529" spans="1:14" ht="14.25" customHeight="1" x14ac:dyDescent="0.3">
      <c r="A1529" t="s">
        <v>288</v>
      </c>
      <c r="B1529" t="s">
        <v>13</v>
      </c>
      <c r="C1529" t="s">
        <v>20</v>
      </c>
      <c r="D1529">
        <v>4321.34</v>
      </c>
      <c r="E1529">
        <v>0.05</v>
      </c>
      <c r="F1529">
        <f t="shared" si="46"/>
        <v>216.06700000000001</v>
      </c>
      <c r="G1529">
        <f t="shared" si="47"/>
        <v>4105.2730000000001</v>
      </c>
      <c r="H1529">
        <v>9</v>
      </c>
      <c r="I1529" s="17">
        <v>45405</v>
      </c>
      <c r="J1529" s="17">
        <v>45406</v>
      </c>
      <c r="K1529" t="s">
        <v>15</v>
      </c>
      <c r="L1529" t="s">
        <v>16</v>
      </c>
      <c r="M1529">
        <v>330.56</v>
      </c>
      <c r="N1529" t="s">
        <v>17</v>
      </c>
    </row>
    <row r="1530" spans="1:14" ht="14.25" customHeight="1" x14ac:dyDescent="0.3">
      <c r="A1530" t="s">
        <v>10091</v>
      </c>
      <c r="B1530" t="s">
        <v>25</v>
      </c>
      <c r="C1530" t="s">
        <v>33</v>
      </c>
      <c r="D1530">
        <v>4323.4799999999996</v>
      </c>
      <c r="E1530">
        <v>0.21</v>
      </c>
      <c r="F1530">
        <f t="shared" si="46"/>
        <v>907.93079999999986</v>
      </c>
      <c r="G1530">
        <f t="shared" si="47"/>
        <v>3415.5491999999995</v>
      </c>
      <c r="H1530">
        <v>9</v>
      </c>
      <c r="I1530" s="17">
        <v>45056</v>
      </c>
      <c r="J1530" s="17">
        <v>45060</v>
      </c>
      <c r="K1530" t="s">
        <v>15</v>
      </c>
      <c r="L1530" t="s">
        <v>22</v>
      </c>
      <c r="M1530">
        <v>820.44</v>
      </c>
      <c r="N1530" t="s">
        <v>48</v>
      </c>
    </row>
    <row r="1531" spans="1:14" ht="14.25" customHeight="1" x14ac:dyDescent="0.3">
      <c r="A1531" t="s">
        <v>8319</v>
      </c>
      <c r="B1531" t="s">
        <v>25</v>
      </c>
      <c r="C1531" t="s">
        <v>36</v>
      </c>
      <c r="D1531">
        <v>4329.97</v>
      </c>
      <c r="E1531">
        <v>0.08</v>
      </c>
      <c r="F1531">
        <f t="shared" si="46"/>
        <v>346.39760000000001</v>
      </c>
      <c r="G1531">
        <f t="shared" si="47"/>
        <v>3983.5724</v>
      </c>
      <c r="H1531">
        <v>9</v>
      </c>
      <c r="I1531" s="17">
        <v>45362</v>
      </c>
      <c r="J1531" s="17">
        <v>45363</v>
      </c>
      <c r="K1531" t="s">
        <v>21</v>
      </c>
      <c r="L1531" t="s">
        <v>27</v>
      </c>
      <c r="M1531">
        <v>1177.0999999999999</v>
      </c>
      <c r="N1531" t="s">
        <v>17</v>
      </c>
    </row>
    <row r="1532" spans="1:14" ht="14.25" customHeight="1" x14ac:dyDescent="0.3">
      <c r="A1532" t="s">
        <v>9305</v>
      </c>
      <c r="B1532" t="s">
        <v>25</v>
      </c>
      <c r="C1532" t="s">
        <v>26</v>
      </c>
      <c r="D1532">
        <v>4332.22</v>
      </c>
      <c r="E1532">
        <v>0.48</v>
      </c>
      <c r="F1532">
        <f t="shared" si="46"/>
        <v>2079.4656</v>
      </c>
      <c r="G1532">
        <f t="shared" si="47"/>
        <v>2252.7544000000003</v>
      </c>
      <c r="H1532">
        <v>9</v>
      </c>
      <c r="I1532" s="17">
        <v>45156</v>
      </c>
      <c r="J1532" s="17">
        <v>45160</v>
      </c>
      <c r="K1532" t="s">
        <v>15</v>
      </c>
      <c r="L1532" t="s">
        <v>16</v>
      </c>
      <c r="M1532">
        <v>1201.3399999999999</v>
      </c>
      <c r="N1532" t="s">
        <v>48</v>
      </c>
    </row>
    <row r="1533" spans="1:14" ht="14.25" customHeight="1" x14ac:dyDescent="0.3">
      <c r="A1533" t="s">
        <v>12191</v>
      </c>
      <c r="B1533" t="s">
        <v>19</v>
      </c>
      <c r="C1533" t="s">
        <v>14</v>
      </c>
      <c r="D1533">
        <v>4332.99</v>
      </c>
      <c r="E1533">
        <v>0.01</v>
      </c>
      <c r="F1533">
        <f t="shared" si="46"/>
        <v>43.329900000000002</v>
      </c>
      <c r="G1533">
        <f t="shared" si="47"/>
        <v>4289.6601000000001</v>
      </c>
      <c r="H1533">
        <v>9</v>
      </c>
      <c r="I1533" s="17">
        <v>45259</v>
      </c>
      <c r="J1533" s="17">
        <v>45263</v>
      </c>
      <c r="K1533" t="s">
        <v>21</v>
      </c>
      <c r="L1533" t="s">
        <v>22</v>
      </c>
      <c r="M1533">
        <v>821.7</v>
      </c>
      <c r="N1533" t="s">
        <v>23</v>
      </c>
    </row>
    <row r="1534" spans="1:14" ht="14.25" customHeight="1" x14ac:dyDescent="0.3">
      <c r="A1534" t="s">
        <v>1168</v>
      </c>
      <c r="B1534" t="s">
        <v>13</v>
      </c>
      <c r="C1534" t="s">
        <v>26</v>
      </c>
      <c r="D1534">
        <v>4334.5200000000004</v>
      </c>
      <c r="E1534">
        <v>0.38</v>
      </c>
      <c r="F1534">
        <f t="shared" si="46"/>
        <v>1647.1176000000003</v>
      </c>
      <c r="G1534">
        <f t="shared" si="47"/>
        <v>2687.4023999999999</v>
      </c>
      <c r="H1534">
        <v>9</v>
      </c>
      <c r="I1534" s="17">
        <v>44984</v>
      </c>
      <c r="J1534" s="17">
        <v>44989</v>
      </c>
      <c r="K1534" t="s">
        <v>15</v>
      </c>
      <c r="L1534" t="s">
        <v>16</v>
      </c>
      <c r="M1534">
        <v>582.98</v>
      </c>
      <c r="N1534" t="s">
        <v>39</v>
      </c>
    </row>
    <row r="1535" spans="1:14" ht="14.25" customHeight="1" x14ac:dyDescent="0.3">
      <c r="A1535" t="s">
        <v>11120</v>
      </c>
      <c r="B1535" t="s">
        <v>19</v>
      </c>
      <c r="C1535" t="s">
        <v>14</v>
      </c>
      <c r="D1535">
        <v>4334.6499999999996</v>
      </c>
      <c r="E1535">
        <v>0.5</v>
      </c>
      <c r="F1535">
        <f t="shared" si="46"/>
        <v>2167.3249999999998</v>
      </c>
      <c r="G1535">
        <f t="shared" si="47"/>
        <v>2167.3249999999998</v>
      </c>
      <c r="H1535">
        <v>9</v>
      </c>
      <c r="I1535" s="17">
        <v>45518</v>
      </c>
      <c r="J1535" s="17">
        <v>45525</v>
      </c>
      <c r="K1535" t="s">
        <v>21</v>
      </c>
      <c r="L1535" t="s">
        <v>27</v>
      </c>
      <c r="M1535">
        <v>674.84</v>
      </c>
      <c r="N1535" t="s">
        <v>28</v>
      </c>
    </row>
    <row r="1536" spans="1:14" ht="14.25" customHeight="1" x14ac:dyDescent="0.3">
      <c r="A1536" t="s">
        <v>11136</v>
      </c>
      <c r="B1536" t="s">
        <v>25</v>
      </c>
      <c r="C1536" t="s">
        <v>26</v>
      </c>
      <c r="D1536">
        <v>4335.76</v>
      </c>
      <c r="E1536">
        <v>0.11</v>
      </c>
      <c r="F1536">
        <f t="shared" si="46"/>
        <v>476.93360000000001</v>
      </c>
      <c r="G1536">
        <f t="shared" si="47"/>
        <v>3858.8264000000004</v>
      </c>
      <c r="H1536">
        <v>9</v>
      </c>
      <c r="I1536" s="17">
        <v>45067</v>
      </c>
      <c r="J1536" s="17">
        <v>45072</v>
      </c>
      <c r="K1536" t="s">
        <v>15</v>
      </c>
      <c r="L1536" t="s">
        <v>22</v>
      </c>
      <c r="M1536">
        <v>677.45</v>
      </c>
      <c r="N1536" t="s">
        <v>39</v>
      </c>
    </row>
    <row r="1537" spans="1:14" ht="14.25" customHeight="1" x14ac:dyDescent="0.3">
      <c r="A1537" t="s">
        <v>6560</v>
      </c>
      <c r="B1537" t="s">
        <v>41</v>
      </c>
      <c r="C1537" t="s">
        <v>20</v>
      </c>
      <c r="D1537">
        <v>4340.0600000000004</v>
      </c>
      <c r="E1537">
        <v>0.33</v>
      </c>
      <c r="F1537">
        <f t="shared" si="46"/>
        <v>1432.2198000000003</v>
      </c>
      <c r="G1537">
        <f t="shared" si="47"/>
        <v>2907.8402000000001</v>
      </c>
      <c r="H1537">
        <v>9</v>
      </c>
      <c r="I1537" s="17">
        <v>45334</v>
      </c>
      <c r="J1537" s="17">
        <v>45336</v>
      </c>
      <c r="K1537" t="s">
        <v>15</v>
      </c>
      <c r="L1537" t="s">
        <v>27</v>
      </c>
      <c r="M1537">
        <v>317.47000000000003</v>
      </c>
      <c r="N1537" t="s">
        <v>17</v>
      </c>
    </row>
    <row r="1538" spans="1:14" ht="14.25" customHeight="1" x14ac:dyDescent="0.3">
      <c r="A1538" t="s">
        <v>15273</v>
      </c>
      <c r="B1538" t="s">
        <v>19</v>
      </c>
      <c r="C1538" t="s">
        <v>33</v>
      </c>
      <c r="D1538">
        <v>4344.3599999999997</v>
      </c>
      <c r="E1538">
        <v>0.12</v>
      </c>
      <c r="F1538">
        <f t="shared" ref="F1538:F1601" si="48">D1538*E1538</f>
        <v>521.32319999999993</v>
      </c>
      <c r="G1538">
        <f t="shared" ref="G1538:G1601" si="49">D1538-F1538</f>
        <v>3823.0367999999999</v>
      </c>
      <c r="H1538">
        <v>9</v>
      </c>
      <c r="I1538" s="17">
        <v>45619</v>
      </c>
      <c r="J1538" s="17">
        <v>45620</v>
      </c>
      <c r="K1538" t="s">
        <v>31</v>
      </c>
      <c r="L1538" t="s">
        <v>27</v>
      </c>
      <c r="M1538">
        <v>995.25</v>
      </c>
      <c r="N1538" t="s">
        <v>48</v>
      </c>
    </row>
    <row r="1539" spans="1:14" ht="14.25" customHeight="1" x14ac:dyDescent="0.3">
      <c r="A1539" t="s">
        <v>14908</v>
      </c>
      <c r="B1539" t="s">
        <v>25</v>
      </c>
      <c r="C1539" t="s">
        <v>20</v>
      </c>
      <c r="D1539">
        <v>4344.43</v>
      </c>
      <c r="E1539">
        <v>0.19</v>
      </c>
      <c r="F1539">
        <f t="shared" si="48"/>
        <v>825.44170000000008</v>
      </c>
      <c r="G1539">
        <f t="shared" si="49"/>
        <v>3518.9883</v>
      </c>
      <c r="H1539">
        <v>9</v>
      </c>
      <c r="I1539" s="17">
        <v>45283</v>
      </c>
      <c r="J1539" s="17">
        <v>45284</v>
      </c>
      <c r="K1539" t="s">
        <v>15</v>
      </c>
      <c r="L1539" t="s">
        <v>16</v>
      </c>
      <c r="M1539">
        <v>840.14</v>
      </c>
      <c r="N1539" t="s">
        <v>28</v>
      </c>
    </row>
    <row r="1540" spans="1:14" ht="14.25" customHeight="1" x14ac:dyDescent="0.3">
      <c r="A1540" t="s">
        <v>11394</v>
      </c>
      <c r="B1540" t="s">
        <v>19</v>
      </c>
      <c r="C1540" t="s">
        <v>36</v>
      </c>
      <c r="D1540">
        <v>4345.8</v>
      </c>
      <c r="E1540">
        <v>0.2</v>
      </c>
      <c r="F1540">
        <f t="shared" si="48"/>
        <v>869.16000000000008</v>
      </c>
      <c r="G1540">
        <f t="shared" si="49"/>
        <v>3476.6400000000003</v>
      </c>
      <c r="H1540">
        <v>9</v>
      </c>
      <c r="I1540" s="17">
        <v>45395</v>
      </c>
      <c r="J1540" s="17">
        <v>45399</v>
      </c>
      <c r="K1540" t="s">
        <v>31</v>
      </c>
      <c r="L1540" t="s">
        <v>16</v>
      </c>
      <c r="M1540">
        <v>993.72</v>
      </c>
      <c r="N1540" t="s">
        <v>23</v>
      </c>
    </row>
    <row r="1541" spans="1:14" ht="14.25" customHeight="1" x14ac:dyDescent="0.3">
      <c r="A1541" t="s">
        <v>11691</v>
      </c>
      <c r="B1541" t="s">
        <v>13</v>
      </c>
      <c r="C1541" t="s">
        <v>36</v>
      </c>
      <c r="D1541">
        <v>4346.0600000000004</v>
      </c>
      <c r="E1541">
        <v>0.36</v>
      </c>
      <c r="F1541">
        <f t="shared" si="48"/>
        <v>1564.5816</v>
      </c>
      <c r="G1541">
        <f t="shared" si="49"/>
        <v>2781.4784000000004</v>
      </c>
      <c r="H1541">
        <v>9</v>
      </c>
      <c r="I1541" s="17">
        <v>45444</v>
      </c>
      <c r="J1541" s="17">
        <v>45447</v>
      </c>
      <c r="K1541" t="s">
        <v>21</v>
      </c>
      <c r="L1541" t="s">
        <v>22</v>
      </c>
      <c r="M1541">
        <v>1037.9100000000001</v>
      </c>
      <c r="N1541" t="s">
        <v>39</v>
      </c>
    </row>
    <row r="1542" spans="1:14" ht="14.25" customHeight="1" x14ac:dyDescent="0.3">
      <c r="A1542" t="s">
        <v>814</v>
      </c>
      <c r="B1542" t="s">
        <v>13</v>
      </c>
      <c r="C1542" t="s">
        <v>36</v>
      </c>
      <c r="D1542">
        <v>4348.2700000000004</v>
      </c>
      <c r="E1542">
        <v>0.35</v>
      </c>
      <c r="F1542">
        <f t="shared" si="48"/>
        <v>1521.8945000000001</v>
      </c>
      <c r="G1542">
        <f t="shared" si="49"/>
        <v>2826.3755000000001</v>
      </c>
      <c r="H1542">
        <v>9</v>
      </c>
      <c r="I1542" s="17">
        <v>45439</v>
      </c>
      <c r="J1542" s="17">
        <v>45446</v>
      </c>
      <c r="K1542" t="s">
        <v>31</v>
      </c>
      <c r="L1542" t="s">
        <v>27</v>
      </c>
      <c r="M1542">
        <v>347.42</v>
      </c>
      <c r="N1542" t="s">
        <v>48</v>
      </c>
    </row>
    <row r="1543" spans="1:14" ht="14.25" customHeight="1" x14ac:dyDescent="0.3">
      <c r="A1543" t="s">
        <v>8984</v>
      </c>
      <c r="B1543" t="s">
        <v>13</v>
      </c>
      <c r="C1543" t="s">
        <v>26</v>
      </c>
      <c r="D1543">
        <v>4349.93</v>
      </c>
      <c r="E1543">
        <v>0.06</v>
      </c>
      <c r="F1543">
        <f t="shared" si="48"/>
        <v>260.99580000000003</v>
      </c>
      <c r="G1543">
        <f t="shared" si="49"/>
        <v>4088.9342000000001</v>
      </c>
      <c r="H1543">
        <v>9</v>
      </c>
      <c r="I1543" s="17">
        <v>45104</v>
      </c>
      <c r="J1543" s="17">
        <v>45110</v>
      </c>
      <c r="K1543" t="s">
        <v>21</v>
      </c>
      <c r="L1543" t="s">
        <v>22</v>
      </c>
      <c r="M1543">
        <v>653.76</v>
      </c>
      <c r="N1543" t="s">
        <v>17</v>
      </c>
    </row>
    <row r="1544" spans="1:14" ht="14.25" customHeight="1" x14ac:dyDescent="0.3">
      <c r="A1544" t="s">
        <v>11570</v>
      </c>
      <c r="B1544" t="s">
        <v>41</v>
      </c>
      <c r="C1544" t="s">
        <v>36</v>
      </c>
      <c r="D1544">
        <v>4353.38</v>
      </c>
      <c r="E1544">
        <v>0.21</v>
      </c>
      <c r="F1544">
        <f t="shared" si="48"/>
        <v>914.20979999999997</v>
      </c>
      <c r="G1544">
        <f t="shared" si="49"/>
        <v>3439.1702</v>
      </c>
      <c r="H1544">
        <v>9</v>
      </c>
      <c r="I1544" s="17">
        <v>45372</v>
      </c>
      <c r="J1544" s="17">
        <v>45375</v>
      </c>
      <c r="K1544" t="s">
        <v>31</v>
      </c>
      <c r="L1544" t="s">
        <v>16</v>
      </c>
      <c r="M1544">
        <v>842.72</v>
      </c>
      <c r="N1544" t="s">
        <v>48</v>
      </c>
    </row>
    <row r="1545" spans="1:14" ht="14.25" customHeight="1" x14ac:dyDescent="0.3">
      <c r="A1545" t="s">
        <v>2199</v>
      </c>
      <c r="B1545" t="s">
        <v>19</v>
      </c>
      <c r="C1545" t="s">
        <v>33</v>
      </c>
      <c r="D1545">
        <v>4356.92</v>
      </c>
      <c r="E1545">
        <v>0.46</v>
      </c>
      <c r="F1545">
        <f t="shared" si="48"/>
        <v>2004.1832000000002</v>
      </c>
      <c r="G1545">
        <f t="shared" si="49"/>
        <v>2352.7367999999997</v>
      </c>
      <c r="H1545">
        <v>9</v>
      </c>
      <c r="I1545" s="17">
        <v>45585</v>
      </c>
      <c r="J1545" s="17">
        <v>45590</v>
      </c>
      <c r="K1545" t="s">
        <v>31</v>
      </c>
      <c r="L1545" t="s">
        <v>27</v>
      </c>
      <c r="M1545">
        <v>1053.17</v>
      </c>
      <c r="N1545" t="s">
        <v>23</v>
      </c>
    </row>
    <row r="1546" spans="1:14" ht="14.25" customHeight="1" x14ac:dyDescent="0.3">
      <c r="A1546" t="s">
        <v>12393</v>
      </c>
      <c r="B1546" t="s">
        <v>13</v>
      </c>
      <c r="C1546" t="s">
        <v>14</v>
      </c>
      <c r="D1546">
        <v>4361.55</v>
      </c>
      <c r="E1546">
        <v>0.24</v>
      </c>
      <c r="F1546">
        <f t="shared" si="48"/>
        <v>1046.7719999999999</v>
      </c>
      <c r="G1546">
        <f t="shared" si="49"/>
        <v>3314.7780000000002</v>
      </c>
      <c r="H1546">
        <v>9</v>
      </c>
      <c r="I1546" s="17">
        <v>45604</v>
      </c>
      <c r="J1546" s="17">
        <v>45611</v>
      </c>
      <c r="K1546" t="s">
        <v>31</v>
      </c>
      <c r="L1546" t="s">
        <v>16</v>
      </c>
      <c r="M1546">
        <v>531.29</v>
      </c>
      <c r="N1546" t="s">
        <v>39</v>
      </c>
    </row>
    <row r="1547" spans="1:14" ht="14.25" customHeight="1" x14ac:dyDescent="0.3">
      <c r="A1547" t="s">
        <v>4757</v>
      </c>
      <c r="B1547" t="s">
        <v>13</v>
      </c>
      <c r="C1547" t="s">
        <v>14</v>
      </c>
      <c r="D1547">
        <v>4361.9399999999996</v>
      </c>
      <c r="E1547">
        <v>0.03</v>
      </c>
      <c r="F1547">
        <f t="shared" si="48"/>
        <v>130.85819999999998</v>
      </c>
      <c r="G1547">
        <f t="shared" si="49"/>
        <v>4231.0817999999999</v>
      </c>
      <c r="H1547">
        <v>9</v>
      </c>
      <c r="I1547" s="17">
        <v>45378</v>
      </c>
      <c r="J1547" s="17">
        <v>45381</v>
      </c>
      <c r="K1547" t="s">
        <v>21</v>
      </c>
      <c r="L1547" t="s">
        <v>16</v>
      </c>
      <c r="M1547">
        <v>796.66</v>
      </c>
      <c r="N1547" t="s">
        <v>34</v>
      </c>
    </row>
    <row r="1548" spans="1:14" ht="14.25" customHeight="1" x14ac:dyDescent="0.3">
      <c r="A1548" t="s">
        <v>8163</v>
      </c>
      <c r="B1548" t="s">
        <v>19</v>
      </c>
      <c r="C1548" t="s">
        <v>20</v>
      </c>
      <c r="D1548">
        <v>4362.32</v>
      </c>
      <c r="E1548">
        <v>0.15</v>
      </c>
      <c r="F1548">
        <f t="shared" si="48"/>
        <v>654.34799999999996</v>
      </c>
      <c r="G1548">
        <f t="shared" si="49"/>
        <v>3707.9719999999998</v>
      </c>
      <c r="H1548">
        <v>9</v>
      </c>
      <c r="I1548" s="17">
        <v>45351</v>
      </c>
      <c r="J1548" s="17">
        <v>45358</v>
      </c>
      <c r="K1548" t="s">
        <v>15</v>
      </c>
      <c r="L1548" t="s">
        <v>22</v>
      </c>
      <c r="M1548">
        <v>545.04</v>
      </c>
      <c r="N1548" t="s">
        <v>17</v>
      </c>
    </row>
    <row r="1549" spans="1:14" ht="14.25" customHeight="1" x14ac:dyDescent="0.3">
      <c r="A1549" t="s">
        <v>11181</v>
      </c>
      <c r="B1549" t="s">
        <v>25</v>
      </c>
      <c r="C1549" t="s">
        <v>20</v>
      </c>
      <c r="D1549">
        <v>4362.45</v>
      </c>
      <c r="E1549">
        <v>0.44</v>
      </c>
      <c r="F1549">
        <f t="shared" si="48"/>
        <v>1919.4779999999998</v>
      </c>
      <c r="G1549">
        <f t="shared" si="49"/>
        <v>2442.9719999999998</v>
      </c>
      <c r="H1549">
        <v>9</v>
      </c>
      <c r="I1549" s="17">
        <v>45085</v>
      </c>
      <c r="J1549" s="17">
        <v>45089</v>
      </c>
      <c r="K1549" t="s">
        <v>15</v>
      </c>
      <c r="L1549" t="s">
        <v>27</v>
      </c>
      <c r="M1549">
        <v>896.54</v>
      </c>
      <c r="N1549" t="s">
        <v>23</v>
      </c>
    </row>
    <row r="1550" spans="1:14" ht="14.25" customHeight="1" x14ac:dyDescent="0.3">
      <c r="A1550" t="s">
        <v>4312</v>
      </c>
      <c r="B1550" t="s">
        <v>25</v>
      </c>
      <c r="C1550" t="s">
        <v>33</v>
      </c>
      <c r="D1550">
        <v>4362.93</v>
      </c>
      <c r="E1550">
        <v>0.38</v>
      </c>
      <c r="F1550">
        <f t="shared" si="48"/>
        <v>1657.9134000000001</v>
      </c>
      <c r="G1550">
        <f t="shared" si="49"/>
        <v>2705.0165999999999</v>
      </c>
      <c r="H1550">
        <v>9</v>
      </c>
      <c r="I1550" s="17">
        <v>45526</v>
      </c>
      <c r="J1550" s="17">
        <v>45527</v>
      </c>
      <c r="K1550" t="s">
        <v>21</v>
      </c>
      <c r="L1550" t="s">
        <v>27</v>
      </c>
      <c r="M1550">
        <v>1201.3900000000001</v>
      </c>
      <c r="N1550" t="s">
        <v>17</v>
      </c>
    </row>
    <row r="1551" spans="1:14" ht="14.25" customHeight="1" x14ac:dyDescent="0.3">
      <c r="A1551" t="s">
        <v>1610</v>
      </c>
      <c r="B1551" t="s">
        <v>41</v>
      </c>
      <c r="C1551" t="s">
        <v>33</v>
      </c>
      <c r="D1551">
        <v>4362.96</v>
      </c>
      <c r="E1551">
        <v>0.23</v>
      </c>
      <c r="F1551">
        <f t="shared" si="48"/>
        <v>1003.4808</v>
      </c>
      <c r="G1551">
        <f t="shared" si="49"/>
        <v>3359.4791999999998</v>
      </c>
      <c r="H1551">
        <v>9</v>
      </c>
      <c r="I1551" s="17">
        <v>45592</v>
      </c>
      <c r="J1551" s="17">
        <v>45599</v>
      </c>
      <c r="K1551" t="s">
        <v>31</v>
      </c>
      <c r="L1551" t="s">
        <v>27</v>
      </c>
      <c r="M1551">
        <v>613.45000000000005</v>
      </c>
      <c r="N1551" t="s">
        <v>28</v>
      </c>
    </row>
    <row r="1552" spans="1:14" ht="14.25" customHeight="1" x14ac:dyDescent="0.3">
      <c r="A1552" t="s">
        <v>7812</v>
      </c>
      <c r="B1552" t="s">
        <v>41</v>
      </c>
      <c r="C1552" t="s">
        <v>14</v>
      </c>
      <c r="D1552">
        <v>4369.54</v>
      </c>
      <c r="E1552">
        <v>0.45</v>
      </c>
      <c r="F1552">
        <f t="shared" si="48"/>
        <v>1966.2930000000001</v>
      </c>
      <c r="G1552">
        <f t="shared" si="49"/>
        <v>2403.2469999999998</v>
      </c>
      <c r="H1552">
        <v>9</v>
      </c>
      <c r="I1552" s="17">
        <v>45133</v>
      </c>
      <c r="J1552" s="17">
        <v>45137</v>
      </c>
      <c r="K1552" t="s">
        <v>31</v>
      </c>
      <c r="L1552" t="s">
        <v>16</v>
      </c>
      <c r="M1552">
        <v>481.68</v>
      </c>
      <c r="N1552" t="s">
        <v>23</v>
      </c>
    </row>
    <row r="1553" spans="1:14" ht="14.25" customHeight="1" x14ac:dyDescent="0.3">
      <c r="A1553" t="s">
        <v>5941</v>
      </c>
      <c r="B1553" t="s">
        <v>25</v>
      </c>
      <c r="C1553" t="s">
        <v>20</v>
      </c>
      <c r="D1553">
        <v>4370.2700000000004</v>
      </c>
      <c r="E1553">
        <v>0.5</v>
      </c>
      <c r="F1553">
        <f t="shared" si="48"/>
        <v>2185.1350000000002</v>
      </c>
      <c r="G1553">
        <f t="shared" si="49"/>
        <v>2185.1350000000002</v>
      </c>
      <c r="H1553">
        <v>9</v>
      </c>
      <c r="I1553" s="17">
        <v>45045</v>
      </c>
      <c r="J1553" s="17">
        <v>45046</v>
      </c>
      <c r="K1553" t="s">
        <v>15</v>
      </c>
      <c r="L1553" t="s">
        <v>16</v>
      </c>
      <c r="M1553">
        <v>368.68</v>
      </c>
      <c r="N1553" t="s">
        <v>34</v>
      </c>
    </row>
    <row r="1554" spans="1:14" ht="14.25" customHeight="1" x14ac:dyDescent="0.3">
      <c r="A1554" t="s">
        <v>5124</v>
      </c>
      <c r="B1554" t="s">
        <v>41</v>
      </c>
      <c r="C1554" t="s">
        <v>20</v>
      </c>
      <c r="D1554">
        <v>4380.78</v>
      </c>
      <c r="E1554">
        <v>0.15</v>
      </c>
      <c r="F1554">
        <f t="shared" si="48"/>
        <v>657.11699999999996</v>
      </c>
      <c r="G1554">
        <f t="shared" si="49"/>
        <v>3723.6629999999996</v>
      </c>
      <c r="H1554">
        <v>9</v>
      </c>
      <c r="I1554" s="17">
        <v>45394</v>
      </c>
      <c r="J1554" s="17">
        <v>45396</v>
      </c>
      <c r="K1554" t="s">
        <v>15</v>
      </c>
      <c r="L1554" t="s">
        <v>22</v>
      </c>
      <c r="M1554">
        <v>956.76</v>
      </c>
      <c r="N1554" t="s">
        <v>28</v>
      </c>
    </row>
    <row r="1555" spans="1:14" ht="14.25" customHeight="1" x14ac:dyDescent="0.3">
      <c r="A1555" t="s">
        <v>355</v>
      </c>
      <c r="B1555" t="s">
        <v>19</v>
      </c>
      <c r="C1555" t="s">
        <v>33</v>
      </c>
      <c r="D1555">
        <v>4383.43</v>
      </c>
      <c r="E1555">
        <v>0.44</v>
      </c>
      <c r="F1555">
        <f t="shared" si="48"/>
        <v>1928.7092000000002</v>
      </c>
      <c r="G1555">
        <f t="shared" si="49"/>
        <v>2454.7208000000001</v>
      </c>
      <c r="H1555">
        <v>9</v>
      </c>
      <c r="I1555" s="17">
        <v>45307</v>
      </c>
      <c r="J1555" s="17">
        <v>45311</v>
      </c>
      <c r="K1555" t="s">
        <v>15</v>
      </c>
      <c r="L1555" t="s">
        <v>27</v>
      </c>
      <c r="M1555">
        <v>761.11</v>
      </c>
      <c r="N1555" t="s">
        <v>17</v>
      </c>
    </row>
    <row r="1556" spans="1:14" ht="14.25" customHeight="1" x14ac:dyDescent="0.3">
      <c r="A1556" t="s">
        <v>5546</v>
      </c>
      <c r="B1556" t="s">
        <v>25</v>
      </c>
      <c r="C1556" t="s">
        <v>20</v>
      </c>
      <c r="D1556">
        <v>4384.5</v>
      </c>
      <c r="E1556">
        <v>0.23</v>
      </c>
      <c r="F1556">
        <f t="shared" si="48"/>
        <v>1008.4350000000001</v>
      </c>
      <c r="G1556">
        <f t="shared" si="49"/>
        <v>3376.0650000000001</v>
      </c>
      <c r="H1556">
        <v>9</v>
      </c>
      <c r="I1556" s="17">
        <v>45626</v>
      </c>
      <c r="J1556" s="17">
        <v>45632</v>
      </c>
      <c r="K1556" t="s">
        <v>15</v>
      </c>
      <c r="L1556" t="s">
        <v>22</v>
      </c>
      <c r="M1556">
        <v>1075.03</v>
      </c>
      <c r="N1556" t="s">
        <v>17</v>
      </c>
    </row>
    <row r="1557" spans="1:14" ht="14.25" customHeight="1" x14ac:dyDescent="0.3">
      <c r="A1557" t="s">
        <v>8764</v>
      </c>
      <c r="B1557" t="s">
        <v>41</v>
      </c>
      <c r="C1557" t="s">
        <v>20</v>
      </c>
      <c r="D1557">
        <v>4386.16</v>
      </c>
      <c r="E1557">
        <v>0.42</v>
      </c>
      <c r="F1557">
        <f t="shared" si="48"/>
        <v>1842.1871999999998</v>
      </c>
      <c r="G1557">
        <f t="shared" si="49"/>
        <v>2543.9728</v>
      </c>
      <c r="H1557">
        <v>9</v>
      </c>
      <c r="I1557" s="17">
        <v>45128</v>
      </c>
      <c r="J1557" s="17">
        <v>45131</v>
      </c>
      <c r="K1557" t="s">
        <v>31</v>
      </c>
      <c r="L1557" t="s">
        <v>16</v>
      </c>
      <c r="M1557">
        <v>1306.69</v>
      </c>
      <c r="N1557" t="s">
        <v>39</v>
      </c>
    </row>
    <row r="1558" spans="1:14" ht="14.25" customHeight="1" x14ac:dyDescent="0.3">
      <c r="A1558" t="s">
        <v>11773</v>
      </c>
      <c r="B1558" t="s">
        <v>19</v>
      </c>
      <c r="C1558" t="s">
        <v>14</v>
      </c>
      <c r="D1558">
        <v>4388.38</v>
      </c>
      <c r="E1558">
        <v>0.22</v>
      </c>
      <c r="F1558">
        <f t="shared" si="48"/>
        <v>965.44360000000006</v>
      </c>
      <c r="G1558">
        <f t="shared" si="49"/>
        <v>3422.9364</v>
      </c>
      <c r="H1558">
        <v>9</v>
      </c>
      <c r="I1558" s="17">
        <v>45052</v>
      </c>
      <c r="J1558" s="17">
        <v>45058</v>
      </c>
      <c r="K1558" t="s">
        <v>31</v>
      </c>
      <c r="L1558" t="s">
        <v>16</v>
      </c>
      <c r="M1558">
        <v>254.25</v>
      </c>
      <c r="N1558" t="s">
        <v>28</v>
      </c>
    </row>
    <row r="1559" spans="1:14" ht="14.25" customHeight="1" x14ac:dyDescent="0.3">
      <c r="A1559" t="s">
        <v>1040</v>
      </c>
      <c r="B1559" t="s">
        <v>25</v>
      </c>
      <c r="C1559" t="s">
        <v>26</v>
      </c>
      <c r="D1559">
        <v>4393.24</v>
      </c>
      <c r="E1559">
        <v>0.19</v>
      </c>
      <c r="F1559">
        <f t="shared" si="48"/>
        <v>834.71559999999999</v>
      </c>
      <c r="G1559">
        <f t="shared" si="49"/>
        <v>3558.5243999999998</v>
      </c>
      <c r="H1559">
        <v>9</v>
      </c>
      <c r="I1559" s="17">
        <v>45170</v>
      </c>
      <c r="J1559" s="17">
        <v>45171</v>
      </c>
      <c r="K1559" t="s">
        <v>21</v>
      </c>
      <c r="L1559" t="s">
        <v>16</v>
      </c>
      <c r="M1559">
        <v>1059.02</v>
      </c>
      <c r="N1559" t="s">
        <v>23</v>
      </c>
    </row>
    <row r="1560" spans="1:14" ht="14.25" customHeight="1" x14ac:dyDescent="0.3">
      <c r="A1560" t="s">
        <v>5846</v>
      </c>
      <c r="B1560" t="s">
        <v>19</v>
      </c>
      <c r="C1560" t="s">
        <v>36</v>
      </c>
      <c r="D1560">
        <v>4400.3599999999997</v>
      </c>
      <c r="E1560">
        <v>0.04</v>
      </c>
      <c r="F1560">
        <f t="shared" si="48"/>
        <v>176.01439999999999</v>
      </c>
      <c r="G1560">
        <f t="shared" si="49"/>
        <v>4224.3455999999996</v>
      </c>
      <c r="H1560">
        <v>9</v>
      </c>
      <c r="I1560" s="17">
        <v>45317</v>
      </c>
      <c r="J1560" s="17">
        <v>45319</v>
      </c>
      <c r="K1560" t="s">
        <v>31</v>
      </c>
      <c r="L1560" t="s">
        <v>27</v>
      </c>
      <c r="M1560">
        <v>1087.6199999999999</v>
      </c>
      <c r="N1560" t="s">
        <v>17</v>
      </c>
    </row>
    <row r="1561" spans="1:14" ht="14.25" customHeight="1" x14ac:dyDescent="0.3">
      <c r="A1561" t="s">
        <v>236</v>
      </c>
      <c r="B1561" t="s">
        <v>25</v>
      </c>
      <c r="C1561" t="s">
        <v>26</v>
      </c>
      <c r="D1561">
        <v>4404.71</v>
      </c>
      <c r="E1561">
        <v>0.09</v>
      </c>
      <c r="F1561">
        <f t="shared" si="48"/>
        <v>396.4239</v>
      </c>
      <c r="G1561">
        <f t="shared" si="49"/>
        <v>4008.2861000000003</v>
      </c>
      <c r="H1561">
        <v>9</v>
      </c>
      <c r="I1561" s="17">
        <v>45016</v>
      </c>
      <c r="J1561" s="17">
        <v>45017</v>
      </c>
      <c r="K1561" t="s">
        <v>21</v>
      </c>
      <c r="L1561" t="s">
        <v>27</v>
      </c>
      <c r="M1561">
        <v>721</v>
      </c>
      <c r="N1561" t="s">
        <v>39</v>
      </c>
    </row>
    <row r="1562" spans="1:14" ht="14.25" customHeight="1" x14ac:dyDescent="0.3">
      <c r="A1562" t="s">
        <v>6159</v>
      </c>
      <c r="B1562" t="s">
        <v>19</v>
      </c>
      <c r="C1562" t="s">
        <v>33</v>
      </c>
      <c r="D1562">
        <v>4406.3900000000003</v>
      </c>
      <c r="E1562">
        <v>0.02</v>
      </c>
      <c r="F1562">
        <f t="shared" si="48"/>
        <v>88.127800000000008</v>
      </c>
      <c r="G1562">
        <f t="shared" si="49"/>
        <v>4318.2622000000001</v>
      </c>
      <c r="H1562">
        <v>9</v>
      </c>
      <c r="I1562" s="17">
        <v>44942</v>
      </c>
      <c r="J1562" s="17">
        <v>44949</v>
      </c>
      <c r="K1562" t="s">
        <v>21</v>
      </c>
      <c r="L1562" t="s">
        <v>16</v>
      </c>
      <c r="M1562">
        <v>655.48</v>
      </c>
      <c r="N1562" t="s">
        <v>34</v>
      </c>
    </row>
    <row r="1563" spans="1:14" ht="14.25" customHeight="1" x14ac:dyDescent="0.3">
      <c r="A1563" t="s">
        <v>5758</v>
      </c>
      <c r="B1563" t="s">
        <v>19</v>
      </c>
      <c r="C1563" t="s">
        <v>20</v>
      </c>
      <c r="D1563">
        <v>4408.08</v>
      </c>
      <c r="E1563">
        <v>0.16</v>
      </c>
      <c r="F1563">
        <f t="shared" si="48"/>
        <v>705.29280000000006</v>
      </c>
      <c r="G1563">
        <f t="shared" si="49"/>
        <v>3702.7871999999998</v>
      </c>
      <c r="H1563">
        <v>9</v>
      </c>
      <c r="I1563" s="17">
        <v>45600</v>
      </c>
      <c r="J1563" s="17">
        <v>45601</v>
      </c>
      <c r="K1563" t="s">
        <v>15</v>
      </c>
      <c r="L1563" t="s">
        <v>27</v>
      </c>
      <c r="M1563">
        <v>1183.3499999999999</v>
      </c>
      <c r="N1563" t="s">
        <v>28</v>
      </c>
    </row>
    <row r="1564" spans="1:14" ht="14.25" customHeight="1" x14ac:dyDescent="0.3">
      <c r="A1564" t="s">
        <v>3620</v>
      </c>
      <c r="B1564" t="s">
        <v>19</v>
      </c>
      <c r="C1564" t="s">
        <v>14</v>
      </c>
      <c r="D1564">
        <v>4408.28</v>
      </c>
      <c r="E1564">
        <v>0.14000000000000001</v>
      </c>
      <c r="F1564">
        <f t="shared" si="48"/>
        <v>617.15920000000006</v>
      </c>
      <c r="G1564">
        <f t="shared" si="49"/>
        <v>3791.1207999999997</v>
      </c>
      <c r="H1564">
        <v>9</v>
      </c>
      <c r="I1564" s="17">
        <v>45131</v>
      </c>
      <c r="J1564" s="17">
        <v>45135</v>
      </c>
      <c r="K1564" t="s">
        <v>21</v>
      </c>
      <c r="L1564" t="s">
        <v>22</v>
      </c>
      <c r="M1564">
        <v>1181.22</v>
      </c>
      <c r="N1564" t="s">
        <v>39</v>
      </c>
    </row>
    <row r="1565" spans="1:14" ht="14.25" customHeight="1" x14ac:dyDescent="0.3">
      <c r="A1565" t="s">
        <v>6654</v>
      </c>
      <c r="B1565" t="s">
        <v>13</v>
      </c>
      <c r="C1565" t="s">
        <v>33</v>
      </c>
      <c r="D1565">
        <v>4410.8900000000003</v>
      </c>
      <c r="E1565">
        <v>0.14000000000000001</v>
      </c>
      <c r="F1565">
        <f t="shared" si="48"/>
        <v>617.52460000000008</v>
      </c>
      <c r="G1565">
        <f t="shared" si="49"/>
        <v>3793.3654000000001</v>
      </c>
      <c r="H1565">
        <v>9</v>
      </c>
      <c r="I1565" s="17">
        <v>45406</v>
      </c>
      <c r="J1565" s="17">
        <v>45407</v>
      </c>
      <c r="K1565" t="s">
        <v>15</v>
      </c>
      <c r="L1565" t="s">
        <v>27</v>
      </c>
      <c r="M1565">
        <v>647.27</v>
      </c>
      <c r="N1565" t="s">
        <v>34</v>
      </c>
    </row>
    <row r="1566" spans="1:14" ht="14.25" customHeight="1" x14ac:dyDescent="0.3">
      <c r="A1566" t="s">
        <v>9911</v>
      </c>
      <c r="B1566" t="s">
        <v>25</v>
      </c>
      <c r="C1566" t="s">
        <v>20</v>
      </c>
      <c r="D1566">
        <v>4411.37</v>
      </c>
      <c r="E1566">
        <v>0.28000000000000003</v>
      </c>
      <c r="F1566">
        <f t="shared" si="48"/>
        <v>1235.1836000000001</v>
      </c>
      <c r="G1566">
        <f t="shared" si="49"/>
        <v>3176.1863999999996</v>
      </c>
      <c r="H1566">
        <v>9</v>
      </c>
      <c r="I1566" s="17">
        <v>45065</v>
      </c>
      <c r="J1566" s="17">
        <v>45069</v>
      </c>
      <c r="K1566" t="s">
        <v>31</v>
      </c>
      <c r="L1566" t="s">
        <v>22</v>
      </c>
      <c r="M1566">
        <v>538.29999999999995</v>
      </c>
      <c r="N1566" t="s">
        <v>34</v>
      </c>
    </row>
    <row r="1567" spans="1:14" ht="14.25" customHeight="1" x14ac:dyDescent="0.3">
      <c r="A1567" t="s">
        <v>4702</v>
      </c>
      <c r="B1567" t="s">
        <v>19</v>
      </c>
      <c r="C1567" t="s">
        <v>14</v>
      </c>
      <c r="D1567">
        <v>4415.71</v>
      </c>
      <c r="E1567">
        <v>0.06</v>
      </c>
      <c r="F1567">
        <f t="shared" si="48"/>
        <v>264.94259999999997</v>
      </c>
      <c r="G1567">
        <f t="shared" si="49"/>
        <v>4150.7673999999997</v>
      </c>
      <c r="H1567">
        <v>9</v>
      </c>
      <c r="I1567" s="17">
        <v>45559</v>
      </c>
      <c r="J1567" s="17">
        <v>45565</v>
      </c>
      <c r="K1567" t="s">
        <v>21</v>
      </c>
      <c r="L1567" t="s">
        <v>27</v>
      </c>
      <c r="M1567">
        <v>267.69</v>
      </c>
      <c r="N1567" t="s">
        <v>34</v>
      </c>
    </row>
    <row r="1568" spans="1:14" ht="14.25" customHeight="1" x14ac:dyDescent="0.3">
      <c r="A1568" t="s">
        <v>12367</v>
      </c>
      <c r="B1568" t="s">
        <v>13</v>
      </c>
      <c r="C1568" t="s">
        <v>36</v>
      </c>
      <c r="D1568">
        <v>4418.67</v>
      </c>
      <c r="E1568">
        <v>0.43</v>
      </c>
      <c r="F1568">
        <f t="shared" si="48"/>
        <v>1900.0281</v>
      </c>
      <c r="G1568">
        <f t="shared" si="49"/>
        <v>2518.6419000000001</v>
      </c>
      <c r="H1568">
        <v>9</v>
      </c>
      <c r="I1568" s="17">
        <v>45646</v>
      </c>
      <c r="J1568" s="17">
        <v>45651</v>
      </c>
      <c r="K1568" t="s">
        <v>21</v>
      </c>
      <c r="L1568" t="s">
        <v>16</v>
      </c>
      <c r="M1568">
        <v>855.21</v>
      </c>
      <c r="N1568" t="s">
        <v>17</v>
      </c>
    </row>
    <row r="1569" spans="1:14" ht="14.25" customHeight="1" x14ac:dyDescent="0.3">
      <c r="A1569" t="s">
        <v>14192</v>
      </c>
      <c r="B1569" t="s">
        <v>13</v>
      </c>
      <c r="C1569" t="s">
        <v>26</v>
      </c>
      <c r="D1569">
        <v>4423.72</v>
      </c>
      <c r="E1569">
        <v>0.32</v>
      </c>
      <c r="F1569">
        <f t="shared" si="48"/>
        <v>1415.5904</v>
      </c>
      <c r="G1569">
        <f t="shared" si="49"/>
        <v>3008.1296000000002</v>
      </c>
      <c r="H1569">
        <v>9</v>
      </c>
      <c r="I1569" s="17">
        <v>45442</v>
      </c>
      <c r="J1569" s="17">
        <v>45447</v>
      </c>
      <c r="K1569" t="s">
        <v>15</v>
      </c>
      <c r="L1569" t="s">
        <v>22</v>
      </c>
      <c r="M1569">
        <v>351.52</v>
      </c>
      <c r="N1569" t="s">
        <v>28</v>
      </c>
    </row>
    <row r="1570" spans="1:14" ht="14.25" customHeight="1" x14ac:dyDescent="0.3">
      <c r="A1570" t="s">
        <v>1287</v>
      </c>
      <c r="B1570" t="s">
        <v>25</v>
      </c>
      <c r="C1570" t="s">
        <v>36</v>
      </c>
      <c r="D1570">
        <v>4425.3500000000004</v>
      </c>
      <c r="E1570">
        <v>0.36</v>
      </c>
      <c r="F1570">
        <f t="shared" si="48"/>
        <v>1593.126</v>
      </c>
      <c r="G1570">
        <f t="shared" si="49"/>
        <v>2832.2240000000002</v>
      </c>
      <c r="H1570">
        <v>9</v>
      </c>
      <c r="I1570" s="17">
        <v>45117</v>
      </c>
      <c r="J1570" s="17">
        <v>45119</v>
      </c>
      <c r="K1570" t="s">
        <v>31</v>
      </c>
      <c r="L1570" t="s">
        <v>22</v>
      </c>
      <c r="M1570">
        <v>920.78</v>
      </c>
      <c r="N1570" t="s">
        <v>48</v>
      </c>
    </row>
    <row r="1571" spans="1:14" ht="14.25" customHeight="1" x14ac:dyDescent="0.3">
      <c r="A1571" t="s">
        <v>4251</v>
      </c>
      <c r="B1571" t="s">
        <v>19</v>
      </c>
      <c r="C1571" t="s">
        <v>20</v>
      </c>
      <c r="D1571">
        <v>4425.88</v>
      </c>
      <c r="E1571">
        <v>0.36</v>
      </c>
      <c r="F1571">
        <f t="shared" si="48"/>
        <v>1593.3168000000001</v>
      </c>
      <c r="G1571">
        <f t="shared" si="49"/>
        <v>2832.5632000000001</v>
      </c>
      <c r="H1571">
        <v>9</v>
      </c>
      <c r="I1571" s="17">
        <v>45447</v>
      </c>
      <c r="J1571" s="17">
        <v>45451</v>
      </c>
      <c r="K1571" t="s">
        <v>31</v>
      </c>
      <c r="L1571" t="s">
        <v>22</v>
      </c>
      <c r="M1571">
        <v>456.6</v>
      </c>
      <c r="N1571" t="s">
        <v>48</v>
      </c>
    </row>
    <row r="1572" spans="1:14" ht="14.25" customHeight="1" x14ac:dyDescent="0.3">
      <c r="A1572" t="s">
        <v>3255</v>
      </c>
      <c r="B1572" t="s">
        <v>41</v>
      </c>
      <c r="C1572" t="s">
        <v>33</v>
      </c>
      <c r="D1572">
        <v>4430.8500000000004</v>
      </c>
      <c r="E1572">
        <v>0.14000000000000001</v>
      </c>
      <c r="F1572">
        <f t="shared" si="48"/>
        <v>620.31900000000007</v>
      </c>
      <c r="G1572">
        <f t="shared" si="49"/>
        <v>3810.5310000000004</v>
      </c>
      <c r="H1572">
        <v>9</v>
      </c>
      <c r="I1572" s="17">
        <v>45277</v>
      </c>
      <c r="J1572" s="17">
        <v>45284</v>
      </c>
      <c r="K1572" t="s">
        <v>15</v>
      </c>
      <c r="L1572" t="s">
        <v>27</v>
      </c>
      <c r="M1572">
        <v>425.99</v>
      </c>
      <c r="N1572" t="s">
        <v>23</v>
      </c>
    </row>
    <row r="1573" spans="1:14" ht="14.25" customHeight="1" x14ac:dyDescent="0.3">
      <c r="A1573" t="s">
        <v>11931</v>
      </c>
      <c r="B1573" t="s">
        <v>13</v>
      </c>
      <c r="C1573" t="s">
        <v>26</v>
      </c>
      <c r="D1573">
        <v>4431.66</v>
      </c>
      <c r="E1573">
        <v>0.38</v>
      </c>
      <c r="F1573">
        <f t="shared" si="48"/>
        <v>1684.0308</v>
      </c>
      <c r="G1573">
        <f t="shared" si="49"/>
        <v>2747.6291999999999</v>
      </c>
      <c r="H1573">
        <v>9</v>
      </c>
      <c r="I1573" s="17">
        <v>44930</v>
      </c>
      <c r="J1573" s="17">
        <v>44935</v>
      </c>
      <c r="K1573" t="s">
        <v>21</v>
      </c>
      <c r="L1573" t="s">
        <v>16</v>
      </c>
      <c r="M1573">
        <v>270.18</v>
      </c>
      <c r="N1573" t="s">
        <v>34</v>
      </c>
    </row>
    <row r="1574" spans="1:14" ht="14.25" customHeight="1" x14ac:dyDescent="0.3">
      <c r="A1574" t="s">
        <v>14958</v>
      </c>
      <c r="B1574" t="s">
        <v>13</v>
      </c>
      <c r="C1574" t="s">
        <v>36</v>
      </c>
      <c r="D1574">
        <v>4432.13</v>
      </c>
      <c r="E1574">
        <v>0.36</v>
      </c>
      <c r="F1574">
        <f t="shared" si="48"/>
        <v>1595.5668000000001</v>
      </c>
      <c r="G1574">
        <f t="shared" si="49"/>
        <v>2836.5632000000001</v>
      </c>
      <c r="H1574">
        <v>9</v>
      </c>
      <c r="I1574" s="17">
        <v>45134</v>
      </c>
      <c r="J1574" s="17">
        <v>45139</v>
      </c>
      <c r="K1574" t="s">
        <v>31</v>
      </c>
      <c r="L1574" t="s">
        <v>22</v>
      </c>
      <c r="M1574">
        <v>985.96</v>
      </c>
      <c r="N1574" t="s">
        <v>39</v>
      </c>
    </row>
    <row r="1575" spans="1:14" ht="14.25" customHeight="1" x14ac:dyDescent="0.3">
      <c r="A1575" t="s">
        <v>3800</v>
      </c>
      <c r="B1575" t="s">
        <v>25</v>
      </c>
      <c r="C1575" t="s">
        <v>33</v>
      </c>
      <c r="D1575">
        <v>4437.76</v>
      </c>
      <c r="E1575">
        <v>0.23</v>
      </c>
      <c r="F1575">
        <f t="shared" si="48"/>
        <v>1020.6848000000001</v>
      </c>
      <c r="G1575">
        <f t="shared" si="49"/>
        <v>3417.0752000000002</v>
      </c>
      <c r="H1575">
        <v>9</v>
      </c>
      <c r="I1575" s="17">
        <v>45546</v>
      </c>
      <c r="J1575" s="17">
        <v>45548</v>
      </c>
      <c r="K1575" t="s">
        <v>31</v>
      </c>
      <c r="L1575" t="s">
        <v>27</v>
      </c>
      <c r="M1575">
        <v>451.48</v>
      </c>
      <c r="N1575" t="s">
        <v>17</v>
      </c>
    </row>
    <row r="1576" spans="1:14" ht="14.25" customHeight="1" x14ac:dyDescent="0.3">
      <c r="A1576" t="s">
        <v>9886</v>
      </c>
      <c r="B1576" t="s">
        <v>19</v>
      </c>
      <c r="C1576" t="s">
        <v>36</v>
      </c>
      <c r="D1576">
        <v>4445.74</v>
      </c>
      <c r="E1576">
        <v>0.12</v>
      </c>
      <c r="F1576">
        <f t="shared" si="48"/>
        <v>533.48879999999997</v>
      </c>
      <c r="G1576">
        <f t="shared" si="49"/>
        <v>3912.2511999999997</v>
      </c>
      <c r="H1576">
        <v>9</v>
      </c>
      <c r="I1576" s="17">
        <v>45613</v>
      </c>
      <c r="J1576" s="17">
        <v>45615</v>
      </c>
      <c r="K1576" t="s">
        <v>31</v>
      </c>
      <c r="L1576" t="s">
        <v>27</v>
      </c>
      <c r="M1576">
        <v>1282.06</v>
      </c>
      <c r="N1576" t="s">
        <v>34</v>
      </c>
    </row>
    <row r="1577" spans="1:14" ht="14.25" customHeight="1" x14ac:dyDescent="0.3">
      <c r="A1577" t="s">
        <v>898</v>
      </c>
      <c r="B1577" t="s">
        <v>25</v>
      </c>
      <c r="C1577" t="s">
        <v>36</v>
      </c>
      <c r="D1577">
        <v>4448.57</v>
      </c>
      <c r="E1577">
        <v>0.5</v>
      </c>
      <c r="F1577">
        <f t="shared" si="48"/>
        <v>2224.2849999999999</v>
      </c>
      <c r="G1577">
        <f t="shared" si="49"/>
        <v>2224.2849999999999</v>
      </c>
      <c r="H1577">
        <v>9</v>
      </c>
      <c r="I1577" s="17">
        <v>45136</v>
      </c>
      <c r="J1577" s="17">
        <v>45141</v>
      </c>
      <c r="K1577" t="s">
        <v>21</v>
      </c>
      <c r="L1577" t="s">
        <v>22</v>
      </c>
      <c r="M1577">
        <v>730.62</v>
      </c>
      <c r="N1577" t="s">
        <v>39</v>
      </c>
    </row>
    <row r="1578" spans="1:14" ht="14.25" customHeight="1" x14ac:dyDescent="0.3">
      <c r="A1578" t="s">
        <v>13097</v>
      </c>
      <c r="B1578" t="s">
        <v>19</v>
      </c>
      <c r="C1578" t="s">
        <v>36</v>
      </c>
      <c r="D1578">
        <v>4458.8900000000003</v>
      </c>
      <c r="E1578">
        <v>0</v>
      </c>
      <c r="F1578">
        <f t="shared" si="48"/>
        <v>0</v>
      </c>
      <c r="G1578">
        <f t="shared" si="49"/>
        <v>4458.8900000000003</v>
      </c>
      <c r="H1578">
        <v>9</v>
      </c>
      <c r="I1578" s="17">
        <v>45265</v>
      </c>
      <c r="J1578" s="17">
        <v>45269</v>
      </c>
      <c r="K1578" t="s">
        <v>15</v>
      </c>
      <c r="L1578" t="s">
        <v>27</v>
      </c>
      <c r="M1578">
        <v>291.51</v>
      </c>
      <c r="N1578" t="s">
        <v>17</v>
      </c>
    </row>
    <row r="1579" spans="1:14" ht="14.25" customHeight="1" x14ac:dyDescent="0.3">
      <c r="A1579" t="s">
        <v>3510</v>
      </c>
      <c r="B1579" t="s">
        <v>13</v>
      </c>
      <c r="C1579" t="s">
        <v>14</v>
      </c>
      <c r="D1579">
        <v>4461.8900000000003</v>
      </c>
      <c r="E1579">
        <v>0.48</v>
      </c>
      <c r="F1579">
        <f t="shared" si="48"/>
        <v>2141.7072000000003</v>
      </c>
      <c r="G1579">
        <f t="shared" si="49"/>
        <v>2320.1828</v>
      </c>
      <c r="H1579">
        <v>9</v>
      </c>
      <c r="I1579" s="17">
        <v>44946</v>
      </c>
      <c r="J1579" s="17">
        <v>44951</v>
      </c>
      <c r="K1579" t="s">
        <v>15</v>
      </c>
      <c r="L1579" t="s">
        <v>22</v>
      </c>
      <c r="M1579">
        <v>1193.95</v>
      </c>
      <c r="N1579" t="s">
        <v>34</v>
      </c>
    </row>
    <row r="1580" spans="1:14" ht="14.25" customHeight="1" x14ac:dyDescent="0.3">
      <c r="A1580" t="s">
        <v>6112</v>
      </c>
      <c r="B1580" t="s">
        <v>41</v>
      </c>
      <c r="C1580" t="s">
        <v>26</v>
      </c>
      <c r="D1580">
        <v>4462.76</v>
      </c>
      <c r="E1580">
        <v>0.46</v>
      </c>
      <c r="F1580">
        <f t="shared" si="48"/>
        <v>2052.8696</v>
      </c>
      <c r="G1580">
        <f t="shared" si="49"/>
        <v>2409.8904000000002</v>
      </c>
      <c r="H1580">
        <v>9</v>
      </c>
      <c r="I1580" s="17">
        <v>45496</v>
      </c>
      <c r="J1580" s="17">
        <v>45502</v>
      </c>
      <c r="K1580" t="s">
        <v>31</v>
      </c>
      <c r="L1580" t="s">
        <v>22</v>
      </c>
      <c r="M1580">
        <v>317.17</v>
      </c>
      <c r="N1580" t="s">
        <v>23</v>
      </c>
    </row>
    <row r="1581" spans="1:14" ht="14.25" customHeight="1" x14ac:dyDescent="0.3">
      <c r="A1581" t="s">
        <v>7961</v>
      </c>
      <c r="B1581" t="s">
        <v>41</v>
      </c>
      <c r="C1581" t="s">
        <v>20</v>
      </c>
      <c r="D1581">
        <v>4463.4799999999996</v>
      </c>
      <c r="E1581">
        <v>0.25</v>
      </c>
      <c r="F1581">
        <f t="shared" si="48"/>
        <v>1115.8699999999999</v>
      </c>
      <c r="G1581">
        <f t="shared" si="49"/>
        <v>3347.6099999999997</v>
      </c>
      <c r="H1581">
        <v>9</v>
      </c>
      <c r="I1581" s="17">
        <v>45626</v>
      </c>
      <c r="J1581" s="17">
        <v>45632</v>
      </c>
      <c r="K1581" t="s">
        <v>15</v>
      </c>
      <c r="L1581" t="s">
        <v>16</v>
      </c>
      <c r="M1581">
        <v>710.4</v>
      </c>
      <c r="N1581" t="s">
        <v>48</v>
      </c>
    </row>
    <row r="1582" spans="1:14" ht="14.25" customHeight="1" x14ac:dyDescent="0.3">
      <c r="A1582" t="s">
        <v>5895</v>
      </c>
      <c r="B1582" t="s">
        <v>25</v>
      </c>
      <c r="C1582" t="s">
        <v>14</v>
      </c>
      <c r="D1582">
        <v>4463.96</v>
      </c>
      <c r="E1582">
        <v>0.15</v>
      </c>
      <c r="F1582">
        <f t="shared" si="48"/>
        <v>669.59399999999994</v>
      </c>
      <c r="G1582">
        <f t="shared" si="49"/>
        <v>3794.366</v>
      </c>
      <c r="H1582">
        <v>9</v>
      </c>
      <c r="I1582" s="17">
        <v>45077</v>
      </c>
      <c r="J1582" s="17">
        <v>45082</v>
      </c>
      <c r="K1582" t="s">
        <v>21</v>
      </c>
      <c r="L1582" t="s">
        <v>22</v>
      </c>
      <c r="M1582">
        <v>891.01</v>
      </c>
      <c r="N1582" t="s">
        <v>39</v>
      </c>
    </row>
    <row r="1583" spans="1:14" ht="14.25" customHeight="1" x14ac:dyDescent="0.3">
      <c r="A1583" t="s">
        <v>6844</v>
      </c>
      <c r="B1583" t="s">
        <v>25</v>
      </c>
      <c r="C1583" t="s">
        <v>26</v>
      </c>
      <c r="D1583">
        <v>4467.7299999999996</v>
      </c>
      <c r="E1583">
        <v>0.31</v>
      </c>
      <c r="F1583">
        <f t="shared" si="48"/>
        <v>1384.9962999999998</v>
      </c>
      <c r="G1583">
        <f t="shared" si="49"/>
        <v>3082.7336999999998</v>
      </c>
      <c r="H1583">
        <v>9</v>
      </c>
      <c r="I1583" s="17">
        <v>45066</v>
      </c>
      <c r="J1583" s="17">
        <v>45070</v>
      </c>
      <c r="K1583" t="s">
        <v>21</v>
      </c>
      <c r="L1583" t="s">
        <v>22</v>
      </c>
      <c r="M1583">
        <v>448.73</v>
      </c>
      <c r="N1583" t="s">
        <v>34</v>
      </c>
    </row>
    <row r="1584" spans="1:14" ht="14.25" customHeight="1" x14ac:dyDescent="0.3">
      <c r="A1584" t="s">
        <v>7974</v>
      </c>
      <c r="B1584" t="s">
        <v>41</v>
      </c>
      <c r="C1584" t="s">
        <v>14</v>
      </c>
      <c r="D1584">
        <v>4471.25</v>
      </c>
      <c r="E1584">
        <v>0.08</v>
      </c>
      <c r="F1584">
        <f t="shared" si="48"/>
        <v>357.7</v>
      </c>
      <c r="G1584">
        <f t="shared" si="49"/>
        <v>4113.55</v>
      </c>
      <c r="H1584">
        <v>9</v>
      </c>
      <c r="I1584" s="17">
        <v>45432</v>
      </c>
      <c r="J1584" s="17">
        <v>45433</v>
      </c>
      <c r="K1584" t="s">
        <v>31</v>
      </c>
      <c r="L1584" t="s">
        <v>22</v>
      </c>
      <c r="M1584">
        <v>437.99</v>
      </c>
      <c r="N1584" t="s">
        <v>23</v>
      </c>
    </row>
    <row r="1585" spans="1:14" ht="14.25" customHeight="1" x14ac:dyDescent="0.3">
      <c r="A1585" t="s">
        <v>2814</v>
      </c>
      <c r="B1585" t="s">
        <v>41</v>
      </c>
      <c r="C1585" t="s">
        <v>20</v>
      </c>
      <c r="D1585">
        <v>4471.57</v>
      </c>
      <c r="E1585">
        <v>0.44</v>
      </c>
      <c r="F1585">
        <f t="shared" si="48"/>
        <v>1967.4907999999998</v>
      </c>
      <c r="G1585">
        <f t="shared" si="49"/>
        <v>2504.0792000000001</v>
      </c>
      <c r="H1585">
        <v>9</v>
      </c>
      <c r="I1585" s="17">
        <v>45367</v>
      </c>
      <c r="J1585" s="17">
        <v>45370</v>
      </c>
      <c r="K1585" t="s">
        <v>21</v>
      </c>
      <c r="L1585" t="s">
        <v>27</v>
      </c>
      <c r="M1585">
        <v>586.55999999999995</v>
      </c>
      <c r="N1585" t="s">
        <v>23</v>
      </c>
    </row>
    <row r="1586" spans="1:14" ht="14.25" customHeight="1" x14ac:dyDescent="0.3">
      <c r="A1586" t="s">
        <v>5640</v>
      </c>
      <c r="B1586" t="s">
        <v>13</v>
      </c>
      <c r="C1586" t="s">
        <v>26</v>
      </c>
      <c r="D1586">
        <v>4472.29</v>
      </c>
      <c r="E1586">
        <v>0.49</v>
      </c>
      <c r="F1586">
        <f t="shared" si="48"/>
        <v>2191.4220999999998</v>
      </c>
      <c r="G1586">
        <f t="shared" si="49"/>
        <v>2280.8679000000002</v>
      </c>
      <c r="H1586">
        <v>9</v>
      </c>
      <c r="I1586" s="17">
        <v>45060</v>
      </c>
      <c r="J1586" s="17">
        <v>45066</v>
      </c>
      <c r="K1586" t="s">
        <v>21</v>
      </c>
      <c r="L1586" t="s">
        <v>27</v>
      </c>
      <c r="M1586">
        <v>477.24</v>
      </c>
      <c r="N1586" t="s">
        <v>48</v>
      </c>
    </row>
    <row r="1587" spans="1:14" ht="14.25" customHeight="1" x14ac:dyDescent="0.3">
      <c r="A1587" t="s">
        <v>4640</v>
      </c>
      <c r="B1587" t="s">
        <v>41</v>
      </c>
      <c r="C1587" t="s">
        <v>20</v>
      </c>
      <c r="D1587">
        <v>4473.18</v>
      </c>
      <c r="E1587">
        <v>0.12</v>
      </c>
      <c r="F1587">
        <f t="shared" si="48"/>
        <v>536.78160000000003</v>
      </c>
      <c r="G1587">
        <f t="shared" si="49"/>
        <v>3936.3984</v>
      </c>
      <c r="H1587">
        <v>9</v>
      </c>
      <c r="I1587" s="17">
        <v>45575</v>
      </c>
      <c r="J1587" s="17">
        <v>45582</v>
      </c>
      <c r="K1587" t="s">
        <v>31</v>
      </c>
      <c r="L1587" t="s">
        <v>22</v>
      </c>
      <c r="M1587">
        <v>1001.85</v>
      </c>
      <c r="N1587" t="s">
        <v>23</v>
      </c>
    </row>
    <row r="1588" spans="1:14" ht="14.25" customHeight="1" x14ac:dyDescent="0.3">
      <c r="A1588" t="s">
        <v>10365</v>
      </c>
      <c r="B1588" t="s">
        <v>19</v>
      </c>
      <c r="C1588" t="s">
        <v>20</v>
      </c>
      <c r="D1588">
        <v>4476.21</v>
      </c>
      <c r="E1588">
        <v>0.27</v>
      </c>
      <c r="F1588">
        <f t="shared" si="48"/>
        <v>1208.5767000000001</v>
      </c>
      <c r="G1588">
        <f t="shared" si="49"/>
        <v>3267.6333</v>
      </c>
      <c r="H1588">
        <v>9</v>
      </c>
      <c r="I1588" s="17">
        <v>45486</v>
      </c>
      <c r="J1588" s="17">
        <v>45487</v>
      </c>
      <c r="K1588" t="s">
        <v>31</v>
      </c>
      <c r="L1588" t="s">
        <v>27</v>
      </c>
      <c r="M1588">
        <v>484.09</v>
      </c>
      <c r="N1588" t="s">
        <v>48</v>
      </c>
    </row>
    <row r="1589" spans="1:14" ht="14.25" customHeight="1" x14ac:dyDescent="0.3">
      <c r="A1589" t="s">
        <v>11300</v>
      </c>
      <c r="B1589" t="s">
        <v>25</v>
      </c>
      <c r="C1589" t="s">
        <v>14</v>
      </c>
      <c r="D1589">
        <v>4478.42</v>
      </c>
      <c r="E1589">
        <v>0.16</v>
      </c>
      <c r="F1589">
        <f t="shared" si="48"/>
        <v>716.54719999999998</v>
      </c>
      <c r="G1589">
        <f t="shared" si="49"/>
        <v>3761.8728000000001</v>
      </c>
      <c r="H1589">
        <v>9</v>
      </c>
      <c r="I1589" s="17">
        <v>45493</v>
      </c>
      <c r="J1589" s="17">
        <v>45495</v>
      </c>
      <c r="K1589" t="s">
        <v>15</v>
      </c>
      <c r="L1589" t="s">
        <v>27</v>
      </c>
      <c r="M1589">
        <v>414.82</v>
      </c>
      <c r="N1589" t="s">
        <v>48</v>
      </c>
    </row>
    <row r="1590" spans="1:14" ht="14.25" customHeight="1" x14ac:dyDescent="0.3">
      <c r="A1590" t="s">
        <v>3398</v>
      </c>
      <c r="B1590" t="s">
        <v>41</v>
      </c>
      <c r="C1590" t="s">
        <v>14</v>
      </c>
      <c r="D1590">
        <v>4489.97</v>
      </c>
      <c r="E1590">
        <v>0.19</v>
      </c>
      <c r="F1590">
        <f t="shared" si="48"/>
        <v>853.09430000000009</v>
      </c>
      <c r="G1590">
        <f t="shared" si="49"/>
        <v>3636.8757000000001</v>
      </c>
      <c r="H1590">
        <v>9</v>
      </c>
      <c r="I1590" s="17">
        <v>45279</v>
      </c>
      <c r="J1590" s="17">
        <v>45286</v>
      </c>
      <c r="K1590" t="s">
        <v>15</v>
      </c>
      <c r="L1590" t="s">
        <v>22</v>
      </c>
      <c r="M1590">
        <v>509.23</v>
      </c>
      <c r="N1590" t="s">
        <v>28</v>
      </c>
    </row>
    <row r="1591" spans="1:14" ht="14.25" customHeight="1" x14ac:dyDescent="0.3">
      <c r="A1591" t="s">
        <v>5791</v>
      </c>
      <c r="B1591" t="s">
        <v>25</v>
      </c>
      <c r="C1591" t="s">
        <v>14</v>
      </c>
      <c r="D1591">
        <v>4499.9399999999996</v>
      </c>
      <c r="E1591">
        <v>0.21</v>
      </c>
      <c r="F1591">
        <f t="shared" si="48"/>
        <v>944.98739999999987</v>
      </c>
      <c r="G1591">
        <f t="shared" si="49"/>
        <v>3554.9525999999996</v>
      </c>
      <c r="H1591">
        <v>9</v>
      </c>
      <c r="I1591" s="17">
        <v>45394</v>
      </c>
      <c r="J1591" s="17">
        <v>45399</v>
      </c>
      <c r="K1591" t="s">
        <v>21</v>
      </c>
      <c r="L1591" t="s">
        <v>27</v>
      </c>
      <c r="M1591">
        <v>352.44</v>
      </c>
      <c r="N1591" t="s">
        <v>48</v>
      </c>
    </row>
    <row r="1592" spans="1:14" ht="14.25" customHeight="1" x14ac:dyDescent="0.3">
      <c r="A1592" t="s">
        <v>11327</v>
      </c>
      <c r="B1592" t="s">
        <v>13</v>
      </c>
      <c r="C1592" t="s">
        <v>26</v>
      </c>
      <c r="D1592">
        <v>4501.12</v>
      </c>
      <c r="E1592">
        <v>0.15</v>
      </c>
      <c r="F1592">
        <f t="shared" si="48"/>
        <v>675.16800000000001</v>
      </c>
      <c r="G1592">
        <f t="shared" si="49"/>
        <v>3825.9519999999998</v>
      </c>
      <c r="H1592">
        <v>9</v>
      </c>
      <c r="I1592" s="17">
        <v>45297</v>
      </c>
      <c r="J1592" s="17">
        <v>45299</v>
      </c>
      <c r="K1592" t="s">
        <v>31</v>
      </c>
      <c r="L1592" t="s">
        <v>16</v>
      </c>
      <c r="M1592">
        <v>363.79</v>
      </c>
      <c r="N1592" t="s">
        <v>28</v>
      </c>
    </row>
    <row r="1593" spans="1:14" ht="14.25" customHeight="1" x14ac:dyDescent="0.3">
      <c r="A1593" t="s">
        <v>12157</v>
      </c>
      <c r="B1593" t="s">
        <v>25</v>
      </c>
      <c r="C1593" t="s">
        <v>36</v>
      </c>
      <c r="D1593">
        <v>4501.13</v>
      </c>
      <c r="E1593">
        <v>0.22</v>
      </c>
      <c r="F1593">
        <f t="shared" si="48"/>
        <v>990.24860000000001</v>
      </c>
      <c r="G1593">
        <f t="shared" si="49"/>
        <v>3510.8814000000002</v>
      </c>
      <c r="H1593">
        <v>9</v>
      </c>
      <c r="I1593" s="17">
        <v>45624</v>
      </c>
      <c r="J1593" s="17">
        <v>45628</v>
      </c>
      <c r="K1593" t="s">
        <v>15</v>
      </c>
      <c r="L1593" t="s">
        <v>27</v>
      </c>
      <c r="M1593">
        <v>940.28</v>
      </c>
      <c r="N1593" t="s">
        <v>17</v>
      </c>
    </row>
    <row r="1594" spans="1:14" ht="14.25" customHeight="1" x14ac:dyDescent="0.3">
      <c r="A1594" t="s">
        <v>8048</v>
      </c>
      <c r="B1594" t="s">
        <v>19</v>
      </c>
      <c r="C1594" t="s">
        <v>36</v>
      </c>
      <c r="D1594">
        <v>4504.84</v>
      </c>
      <c r="E1594">
        <v>0.22</v>
      </c>
      <c r="F1594">
        <f t="shared" si="48"/>
        <v>991.06479999999999</v>
      </c>
      <c r="G1594">
        <f t="shared" si="49"/>
        <v>3513.7752</v>
      </c>
      <c r="H1594">
        <v>9</v>
      </c>
      <c r="I1594" s="17">
        <v>45192</v>
      </c>
      <c r="J1594" s="17">
        <v>45197</v>
      </c>
      <c r="K1594" t="s">
        <v>21</v>
      </c>
      <c r="L1594" t="s">
        <v>27</v>
      </c>
      <c r="M1594">
        <v>539.07000000000005</v>
      </c>
      <c r="N1594" t="s">
        <v>28</v>
      </c>
    </row>
    <row r="1595" spans="1:14" ht="14.25" customHeight="1" x14ac:dyDescent="0.3">
      <c r="A1595" t="s">
        <v>694</v>
      </c>
      <c r="B1595" t="s">
        <v>13</v>
      </c>
      <c r="C1595" t="s">
        <v>26</v>
      </c>
      <c r="D1595">
        <v>4507.7700000000004</v>
      </c>
      <c r="E1595">
        <v>0.3</v>
      </c>
      <c r="F1595">
        <f t="shared" si="48"/>
        <v>1352.3310000000001</v>
      </c>
      <c r="G1595">
        <f t="shared" si="49"/>
        <v>3155.4390000000003</v>
      </c>
      <c r="H1595">
        <v>9</v>
      </c>
      <c r="I1595" s="17">
        <v>45156</v>
      </c>
      <c r="J1595" s="17">
        <v>45163</v>
      </c>
      <c r="K1595" t="s">
        <v>31</v>
      </c>
      <c r="L1595" t="s">
        <v>27</v>
      </c>
      <c r="M1595">
        <v>1076.6500000000001</v>
      </c>
      <c r="N1595" t="s">
        <v>39</v>
      </c>
    </row>
    <row r="1596" spans="1:14" ht="14.25" customHeight="1" x14ac:dyDescent="0.3">
      <c r="A1596" t="s">
        <v>8621</v>
      </c>
      <c r="B1596" t="s">
        <v>41</v>
      </c>
      <c r="C1596" t="s">
        <v>26</v>
      </c>
      <c r="D1596">
        <v>4507.93</v>
      </c>
      <c r="E1596">
        <v>0.42</v>
      </c>
      <c r="F1596">
        <f t="shared" si="48"/>
        <v>1893.3306</v>
      </c>
      <c r="G1596">
        <f t="shared" si="49"/>
        <v>2614.5994000000001</v>
      </c>
      <c r="H1596">
        <v>9</v>
      </c>
      <c r="I1596" s="17">
        <v>44952</v>
      </c>
      <c r="J1596" s="17">
        <v>44955</v>
      </c>
      <c r="K1596" t="s">
        <v>15</v>
      </c>
      <c r="L1596" t="s">
        <v>16</v>
      </c>
      <c r="M1596">
        <v>1101.2</v>
      </c>
      <c r="N1596" t="s">
        <v>28</v>
      </c>
    </row>
    <row r="1597" spans="1:14" ht="14.25" customHeight="1" x14ac:dyDescent="0.3">
      <c r="A1597" t="s">
        <v>498</v>
      </c>
      <c r="B1597" t="s">
        <v>13</v>
      </c>
      <c r="C1597" t="s">
        <v>20</v>
      </c>
      <c r="D1597">
        <v>4510.07</v>
      </c>
      <c r="E1597">
        <v>0.02</v>
      </c>
      <c r="F1597">
        <f t="shared" si="48"/>
        <v>90.201399999999992</v>
      </c>
      <c r="G1597">
        <f t="shared" si="49"/>
        <v>4419.8685999999998</v>
      </c>
      <c r="H1597">
        <v>9</v>
      </c>
      <c r="I1597" s="17">
        <v>45462</v>
      </c>
      <c r="J1597" s="17">
        <v>45464</v>
      </c>
      <c r="K1597" t="s">
        <v>21</v>
      </c>
      <c r="L1597" t="s">
        <v>16</v>
      </c>
      <c r="M1597">
        <v>791.13</v>
      </c>
      <c r="N1597" t="s">
        <v>39</v>
      </c>
    </row>
    <row r="1598" spans="1:14" ht="14.25" customHeight="1" x14ac:dyDescent="0.3">
      <c r="A1598" t="s">
        <v>7591</v>
      </c>
      <c r="B1598" t="s">
        <v>13</v>
      </c>
      <c r="C1598" t="s">
        <v>14</v>
      </c>
      <c r="D1598">
        <v>4523.92</v>
      </c>
      <c r="E1598">
        <v>0.4</v>
      </c>
      <c r="F1598">
        <f t="shared" si="48"/>
        <v>1809.5680000000002</v>
      </c>
      <c r="G1598">
        <f t="shared" si="49"/>
        <v>2714.3519999999999</v>
      </c>
      <c r="H1598">
        <v>9</v>
      </c>
      <c r="I1598" s="17">
        <v>45301</v>
      </c>
      <c r="J1598" s="17">
        <v>45307</v>
      </c>
      <c r="K1598" t="s">
        <v>15</v>
      </c>
      <c r="L1598" t="s">
        <v>16</v>
      </c>
      <c r="M1598">
        <v>1311.42</v>
      </c>
      <c r="N1598" t="s">
        <v>39</v>
      </c>
    </row>
    <row r="1599" spans="1:14" ht="14.25" customHeight="1" x14ac:dyDescent="0.3">
      <c r="A1599" t="s">
        <v>13696</v>
      </c>
      <c r="B1599" t="s">
        <v>13</v>
      </c>
      <c r="C1599" t="s">
        <v>20</v>
      </c>
      <c r="D1599">
        <v>4528.75</v>
      </c>
      <c r="E1599">
        <v>0.12</v>
      </c>
      <c r="F1599">
        <f t="shared" si="48"/>
        <v>543.44999999999993</v>
      </c>
      <c r="G1599">
        <f t="shared" si="49"/>
        <v>3985.3</v>
      </c>
      <c r="H1599">
        <v>9</v>
      </c>
      <c r="I1599" s="17">
        <v>45547</v>
      </c>
      <c r="J1599" s="17">
        <v>45552</v>
      </c>
      <c r="K1599" t="s">
        <v>21</v>
      </c>
      <c r="L1599" t="s">
        <v>22</v>
      </c>
      <c r="M1599">
        <v>301.43</v>
      </c>
      <c r="N1599" t="s">
        <v>39</v>
      </c>
    </row>
    <row r="1600" spans="1:14" ht="14.25" customHeight="1" x14ac:dyDescent="0.3">
      <c r="A1600" t="s">
        <v>2184</v>
      </c>
      <c r="B1600" t="s">
        <v>13</v>
      </c>
      <c r="C1600" t="s">
        <v>26</v>
      </c>
      <c r="D1600">
        <v>4530.9799999999996</v>
      </c>
      <c r="E1600">
        <v>0.21</v>
      </c>
      <c r="F1600">
        <f t="shared" si="48"/>
        <v>951.50579999999991</v>
      </c>
      <c r="G1600">
        <f t="shared" si="49"/>
        <v>3579.4741999999997</v>
      </c>
      <c r="H1600">
        <v>9</v>
      </c>
      <c r="I1600" s="17">
        <v>45450</v>
      </c>
      <c r="J1600" s="17">
        <v>45455</v>
      </c>
      <c r="K1600" t="s">
        <v>15</v>
      </c>
      <c r="L1600" t="s">
        <v>27</v>
      </c>
      <c r="M1600">
        <v>354.05</v>
      </c>
      <c r="N1600" t="s">
        <v>34</v>
      </c>
    </row>
    <row r="1601" spans="1:14" ht="14.25" customHeight="1" x14ac:dyDescent="0.3">
      <c r="A1601" t="s">
        <v>12545</v>
      </c>
      <c r="B1601" t="s">
        <v>13</v>
      </c>
      <c r="C1601" t="s">
        <v>36</v>
      </c>
      <c r="D1601">
        <v>4535.74</v>
      </c>
      <c r="E1601">
        <v>0.39</v>
      </c>
      <c r="F1601">
        <f t="shared" si="48"/>
        <v>1768.9386</v>
      </c>
      <c r="G1601">
        <f t="shared" si="49"/>
        <v>2766.8013999999998</v>
      </c>
      <c r="H1601">
        <v>9</v>
      </c>
      <c r="I1601" s="17">
        <v>45614</v>
      </c>
      <c r="J1601" s="17">
        <v>45617</v>
      </c>
      <c r="K1601" t="s">
        <v>21</v>
      </c>
      <c r="L1601" t="s">
        <v>16</v>
      </c>
      <c r="M1601">
        <v>701.33</v>
      </c>
      <c r="N1601" t="s">
        <v>48</v>
      </c>
    </row>
    <row r="1602" spans="1:14" ht="14.25" customHeight="1" x14ac:dyDescent="0.3">
      <c r="A1602" t="s">
        <v>564</v>
      </c>
      <c r="B1602" t="s">
        <v>19</v>
      </c>
      <c r="C1602" t="s">
        <v>20</v>
      </c>
      <c r="D1602">
        <v>4536.99</v>
      </c>
      <c r="E1602">
        <v>0.28999999999999998</v>
      </c>
      <c r="F1602">
        <f t="shared" ref="F1602:F1665" si="50">D1602*E1602</f>
        <v>1315.7270999999998</v>
      </c>
      <c r="G1602">
        <f t="shared" ref="G1602:G1665" si="51">D1602-F1602</f>
        <v>3221.2628999999997</v>
      </c>
      <c r="H1602">
        <v>9</v>
      </c>
      <c r="I1602" s="17">
        <v>45294</v>
      </c>
      <c r="J1602" s="17">
        <v>45295</v>
      </c>
      <c r="K1602" t="s">
        <v>31</v>
      </c>
      <c r="L1602" t="s">
        <v>16</v>
      </c>
      <c r="M1602">
        <v>605.45000000000005</v>
      </c>
      <c r="N1602" t="s">
        <v>48</v>
      </c>
    </row>
    <row r="1603" spans="1:14" ht="14.25" customHeight="1" x14ac:dyDescent="0.3">
      <c r="A1603" t="s">
        <v>12583</v>
      </c>
      <c r="B1603" t="s">
        <v>13</v>
      </c>
      <c r="C1603" t="s">
        <v>14</v>
      </c>
      <c r="D1603">
        <v>4537.3</v>
      </c>
      <c r="E1603">
        <v>0.48</v>
      </c>
      <c r="F1603">
        <f t="shared" si="50"/>
        <v>2177.904</v>
      </c>
      <c r="G1603">
        <f t="shared" si="51"/>
        <v>2359.3960000000002</v>
      </c>
      <c r="H1603">
        <v>9</v>
      </c>
      <c r="I1603" s="17">
        <v>45128</v>
      </c>
      <c r="J1603" s="17">
        <v>45134</v>
      </c>
      <c r="K1603" t="s">
        <v>15</v>
      </c>
      <c r="L1603" t="s">
        <v>16</v>
      </c>
      <c r="M1603">
        <v>665.91</v>
      </c>
      <c r="N1603" t="s">
        <v>34</v>
      </c>
    </row>
    <row r="1604" spans="1:14" ht="14.25" customHeight="1" x14ac:dyDescent="0.3">
      <c r="A1604" t="s">
        <v>780</v>
      </c>
      <c r="B1604" t="s">
        <v>13</v>
      </c>
      <c r="C1604" t="s">
        <v>33</v>
      </c>
      <c r="D1604">
        <v>4537.8500000000004</v>
      </c>
      <c r="E1604">
        <v>0.48</v>
      </c>
      <c r="F1604">
        <f t="shared" si="50"/>
        <v>2178.1680000000001</v>
      </c>
      <c r="G1604">
        <f t="shared" si="51"/>
        <v>2359.6820000000002</v>
      </c>
      <c r="H1604">
        <v>9</v>
      </c>
      <c r="I1604" s="17">
        <v>45646</v>
      </c>
      <c r="J1604" s="17">
        <v>45647</v>
      </c>
      <c r="K1604" t="s">
        <v>21</v>
      </c>
      <c r="L1604" t="s">
        <v>16</v>
      </c>
      <c r="M1604">
        <v>1174.03</v>
      </c>
      <c r="N1604" t="s">
        <v>23</v>
      </c>
    </row>
    <row r="1605" spans="1:14" ht="14.25" customHeight="1" x14ac:dyDescent="0.3">
      <c r="A1605" t="s">
        <v>14745</v>
      </c>
      <c r="B1605" t="s">
        <v>41</v>
      </c>
      <c r="C1605" t="s">
        <v>20</v>
      </c>
      <c r="D1605">
        <v>4540.37</v>
      </c>
      <c r="E1605">
        <v>0.12</v>
      </c>
      <c r="F1605">
        <f t="shared" si="50"/>
        <v>544.84439999999995</v>
      </c>
      <c r="G1605">
        <f t="shared" si="51"/>
        <v>3995.5255999999999</v>
      </c>
      <c r="H1605">
        <v>9</v>
      </c>
      <c r="I1605" s="17">
        <v>45517</v>
      </c>
      <c r="J1605" s="17">
        <v>45520</v>
      </c>
      <c r="K1605" t="s">
        <v>15</v>
      </c>
      <c r="L1605" t="s">
        <v>22</v>
      </c>
      <c r="M1605">
        <v>961.04</v>
      </c>
      <c r="N1605" t="s">
        <v>39</v>
      </c>
    </row>
    <row r="1606" spans="1:14" ht="14.25" customHeight="1" x14ac:dyDescent="0.3">
      <c r="A1606" t="s">
        <v>13004</v>
      </c>
      <c r="B1606" t="s">
        <v>19</v>
      </c>
      <c r="C1606" t="s">
        <v>33</v>
      </c>
      <c r="D1606">
        <v>4541.8</v>
      </c>
      <c r="E1606">
        <v>0.31</v>
      </c>
      <c r="F1606">
        <f t="shared" si="50"/>
        <v>1407.9580000000001</v>
      </c>
      <c r="G1606">
        <f t="shared" si="51"/>
        <v>3133.8420000000001</v>
      </c>
      <c r="H1606">
        <v>9</v>
      </c>
      <c r="I1606" s="17">
        <v>45478</v>
      </c>
      <c r="J1606" s="17">
        <v>45480</v>
      </c>
      <c r="K1606" t="s">
        <v>31</v>
      </c>
      <c r="L1606" t="s">
        <v>27</v>
      </c>
      <c r="M1606">
        <v>846.13</v>
      </c>
      <c r="N1606" t="s">
        <v>39</v>
      </c>
    </row>
    <row r="1607" spans="1:14" ht="14.25" customHeight="1" x14ac:dyDescent="0.3">
      <c r="A1607" t="s">
        <v>5835</v>
      </c>
      <c r="B1607" t="s">
        <v>41</v>
      </c>
      <c r="C1607" t="s">
        <v>26</v>
      </c>
      <c r="D1607">
        <v>4542.79</v>
      </c>
      <c r="E1607">
        <v>0.14000000000000001</v>
      </c>
      <c r="F1607">
        <f t="shared" si="50"/>
        <v>635.99060000000009</v>
      </c>
      <c r="G1607">
        <f t="shared" si="51"/>
        <v>3906.7993999999999</v>
      </c>
      <c r="H1607">
        <v>9</v>
      </c>
      <c r="I1607" s="17">
        <v>45277</v>
      </c>
      <c r="J1607" s="17">
        <v>45283</v>
      </c>
      <c r="K1607" t="s">
        <v>31</v>
      </c>
      <c r="L1607" t="s">
        <v>27</v>
      </c>
      <c r="M1607">
        <v>648.29999999999995</v>
      </c>
      <c r="N1607" t="s">
        <v>48</v>
      </c>
    </row>
    <row r="1608" spans="1:14" ht="14.25" customHeight="1" x14ac:dyDescent="0.3">
      <c r="A1608" t="s">
        <v>10627</v>
      </c>
      <c r="B1608" t="s">
        <v>25</v>
      </c>
      <c r="C1608" t="s">
        <v>33</v>
      </c>
      <c r="D1608">
        <v>4546.01</v>
      </c>
      <c r="E1608">
        <v>0.37</v>
      </c>
      <c r="F1608">
        <f t="shared" si="50"/>
        <v>1682.0237</v>
      </c>
      <c r="G1608">
        <f t="shared" si="51"/>
        <v>2863.9863000000005</v>
      </c>
      <c r="H1608">
        <v>9</v>
      </c>
      <c r="I1608" s="17">
        <v>45093</v>
      </c>
      <c r="J1608" s="17">
        <v>45096</v>
      </c>
      <c r="K1608" t="s">
        <v>15</v>
      </c>
      <c r="L1608" t="s">
        <v>27</v>
      </c>
      <c r="M1608">
        <v>392.31</v>
      </c>
      <c r="N1608" t="s">
        <v>39</v>
      </c>
    </row>
    <row r="1609" spans="1:14" ht="14.25" customHeight="1" x14ac:dyDescent="0.3">
      <c r="A1609" t="s">
        <v>10531</v>
      </c>
      <c r="B1609" t="s">
        <v>19</v>
      </c>
      <c r="C1609" t="s">
        <v>26</v>
      </c>
      <c r="D1609">
        <v>4558.6899999999996</v>
      </c>
      <c r="E1609">
        <v>0.12</v>
      </c>
      <c r="F1609">
        <f t="shared" si="50"/>
        <v>547.04279999999994</v>
      </c>
      <c r="G1609">
        <f t="shared" si="51"/>
        <v>4011.6471999999994</v>
      </c>
      <c r="H1609">
        <v>9</v>
      </c>
      <c r="I1609" s="17">
        <v>45560</v>
      </c>
      <c r="J1609" s="17">
        <v>45562</v>
      </c>
      <c r="K1609" t="s">
        <v>15</v>
      </c>
      <c r="L1609" t="s">
        <v>27</v>
      </c>
      <c r="M1609">
        <v>991.65</v>
      </c>
      <c r="N1609" t="s">
        <v>39</v>
      </c>
    </row>
    <row r="1610" spans="1:14" ht="14.25" customHeight="1" x14ac:dyDescent="0.3">
      <c r="A1610" t="s">
        <v>9836</v>
      </c>
      <c r="B1610" t="s">
        <v>19</v>
      </c>
      <c r="C1610" t="s">
        <v>33</v>
      </c>
      <c r="D1610">
        <v>4559.99</v>
      </c>
      <c r="E1610">
        <v>0.27</v>
      </c>
      <c r="F1610">
        <f t="shared" si="50"/>
        <v>1231.1973</v>
      </c>
      <c r="G1610">
        <f t="shared" si="51"/>
        <v>3328.7927</v>
      </c>
      <c r="H1610">
        <v>9</v>
      </c>
      <c r="I1610" s="17">
        <v>45129</v>
      </c>
      <c r="J1610" s="17">
        <v>45131</v>
      </c>
      <c r="K1610" t="s">
        <v>21</v>
      </c>
      <c r="L1610" t="s">
        <v>27</v>
      </c>
      <c r="M1610">
        <v>784.51</v>
      </c>
      <c r="N1610" t="s">
        <v>39</v>
      </c>
    </row>
    <row r="1611" spans="1:14" ht="14.25" customHeight="1" x14ac:dyDescent="0.3">
      <c r="A1611" t="s">
        <v>1785</v>
      </c>
      <c r="B1611" t="s">
        <v>41</v>
      </c>
      <c r="C1611" t="s">
        <v>14</v>
      </c>
      <c r="D1611">
        <v>4564.03</v>
      </c>
      <c r="E1611">
        <v>0.25</v>
      </c>
      <c r="F1611">
        <f t="shared" si="50"/>
        <v>1141.0074999999999</v>
      </c>
      <c r="G1611">
        <f t="shared" si="51"/>
        <v>3423.0225</v>
      </c>
      <c r="H1611">
        <v>9</v>
      </c>
      <c r="I1611" s="17">
        <v>45545</v>
      </c>
      <c r="J1611" s="17">
        <v>45546</v>
      </c>
      <c r="K1611" t="s">
        <v>21</v>
      </c>
      <c r="L1611" t="s">
        <v>27</v>
      </c>
      <c r="M1611">
        <v>959.29</v>
      </c>
      <c r="N1611" t="s">
        <v>17</v>
      </c>
    </row>
    <row r="1612" spans="1:14" ht="14.25" customHeight="1" x14ac:dyDescent="0.3">
      <c r="A1612" t="s">
        <v>159</v>
      </c>
      <c r="B1612" t="s">
        <v>41</v>
      </c>
      <c r="C1612" t="s">
        <v>36</v>
      </c>
      <c r="D1612">
        <v>4567.25</v>
      </c>
      <c r="E1612">
        <v>0.18</v>
      </c>
      <c r="F1612">
        <f t="shared" si="50"/>
        <v>822.10500000000002</v>
      </c>
      <c r="G1612">
        <f t="shared" si="51"/>
        <v>3745.145</v>
      </c>
      <c r="H1612">
        <v>9</v>
      </c>
      <c r="I1612" s="17">
        <v>45123</v>
      </c>
      <c r="J1612" s="17">
        <v>45129</v>
      </c>
      <c r="K1612" t="s">
        <v>31</v>
      </c>
      <c r="L1612" t="s">
        <v>27</v>
      </c>
      <c r="M1612">
        <v>333.34</v>
      </c>
      <c r="N1612" t="s">
        <v>34</v>
      </c>
    </row>
    <row r="1613" spans="1:14" ht="14.25" customHeight="1" x14ac:dyDescent="0.3">
      <c r="A1613" t="s">
        <v>10991</v>
      </c>
      <c r="B1613" t="s">
        <v>13</v>
      </c>
      <c r="C1613" t="s">
        <v>26</v>
      </c>
      <c r="D1613">
        <v>4567.59</v>
      </c>
      <c r="E1613">
        <v>0.25</v>
      </c>
      <c r="F1613">
        <f t="shared" si="50"/>
        <v>1141.8975</v>
      </c>
      <c r="G1613">
        <f t="shared" si="51"/>
        <v>3425.6925000000001</v>
      </c>
      <c r="H1613">
        <v>9</v>
      </c>
      <c r="I1613" s="17">
        <v>45579</v>
      </c>
      <c r="J1613" s="17">
        <v>45584</v>
      </c>
      <c r="K1613" t="s">
        <v>31</v>
      </c>
      <c r="L1613" t="s">
        <v>27</v>
      </c>
      <c r="M1613">
        <v>993.06</v>
      </c>
      <c r="N1613" t="s">
        <v>48</v>
      </c>
    </row>
    <row r="1614" spans="1:14" ht="14.25" customHeight="1" x14ac:dyDescent="0.3">
      <c r="A1614" t="s">
        <v>4455</v>
      </c>
      <c r="B1614" t="s">
        <v>25</v>
      </c>
      <c r="C1614" t="s">
        <v>33</v>
      </c>
      <c r="D1614">
        <v>4571.88</v>
      </c>
      <c r="E1614">
        <v>0.12</v>
      </c>
      <c r="F1614">
        <f t="shared" si="50"/>
        <v>548.62559999999996</v>
      </c>
      <c r="G1614">
        <f t="shared" si="51"/>
        <v>4023.2544000000003</v>
      </c>
      <c r="H1614">
        <v>9</v>
      </c>
      <c r="I1614" s="17">
        <v>45278</v>
      </c>
      <c r="J1614" s="17">
        <v>45282</v>
      </c>
      <c r="K1614" t="s">
        <v>21</v>
      </c>
      <c r="L1614" t="s">
        <v>22</v>
      </c>
      <c r="M1614">
        <v>1235.17</v>
      </c>
      <c r="N1614" t="s">
        <v>17</v>
      </c>
    </row>
    <row r="1615" spans="1:14" ht="14.25" customHeight="1" x14ac:dyDescent="0.3">
      <c r="A1615" t="s">
        <v>841</v>
      </c>
      <c r="B1615" t="s">
        <v>41</v>
      </c>
      <c r="C1615" t="s">
        <v>36</v>
      </c>
      <c r="D1615">
        <v>4572.13</v>
      </c>
      <c r="E1615">
        <v>0.28000000000000003</v>
      </c>
      <c r="F1615">
        <f t="shared" si="50"/>
        <v>1280.1964</v>
      </c>
      <c r="G1615">
        <f t="shared" si="51"/>
        <v>3291.9336000000003</v>
      </c>
      <c r="H1615">
        <v>9</v>
      </c>
      <c r="I1615" s="17">
        <v>44950</v>
      </c>
      <c r="J1615" s="17">
        <v>44954</v>
      </c>
      <c r="K1615" t="s">
        <v>31</v>
      </c>
      <c r="L1615" t="s">
        <v>22</v>
      </c>
      <c r="M1615">
        <v>293.63</v>
      </c>
      <c r="N1615" t="s">
        <v>28</v>
      </c>
    </row>
    <row r="1616" spans="1:14" ht="14.25" customHeight="1" x14ac:dyDescent="0.3">
      <c r="A1616" t="s">
        <v>15279</v>
      </c>
      <c r="B1616" t="s">
        <v>13</v>
      </c>
      <c r="C1616" t="s">
        <v>33</v>
      </c>
      <c r="D1616">
        <v>4572.68</v>
      </c>
      <c r="E1616">
        <v>0.2</v>
      </c>
      <c r="F1616">
        <f t="shared" si="50"/>
        <v>914.53600000000006</v>
      </c>
      <c r="G1616">
        <f t="shared" si="51"/>
        <v>3658.1440000000002</v>
      </c>
      <c r="H1616">
        <v>9</v>
      </c>
      <c r="I1616" s="17">
        <v>45209</v>
      </c>
      <c r="J1616" s="17">
        <v>45210</v>
      </c>
      <c r="K1616" t="s">
        <v>21</v>
      </c>
      <c r="L1616" t="s">
        <v>27</v>
      </c>
      <c r="M1616">
        <v>909.72</v>
      </c>
      <c r="N1616" t="s">
        <v>28</v>
      </c>
    </row>
    <row r="1617" spans="1:14" ht="14.25" customHeight="1" x14ac:dyDescent="0.3">
      <c r="A1617" t="s">
        <v>7994</v>
      </c>
      <c r="B1617" t="s">
        <v>13</v>
      </c>
      <c r="C1617" t="s">
        <v>20</v>
      </c>
      <c r="D1617">
        <v>4573.37</v>
      </c>
      <c r="E1617">
        <v>0.3</v>
      </c>
      <c r="F1617">
        <f t="shared" si="50"/>
        <v>1372.011</v>
      </c>
      <c r="G1617">
        <f t="shared" si="51"/>
        <v>3201.3589999999999</v>
      </c>
      <c r="H1617">
        <v>9</v>
      </c>
      <c r="I1617" s="17">
        <v>45331</v>
      </c>
      <c r="J1617" s="17">
        <v>45334</v>
      </c>
      <c r="K1617" t="s">
        <v>31</v>
      </c>
      <c r="L1617" t="s">
        <v>16</v>
      </c>
      <c r="M1617">
        <v>571.45000000000005</v>
      </c>
      <c r="N1617" t="s">
        <v>34</v>
      </c>
    </row>
    <row r="1618" spans="1:14" ht="14.25" customHeight="1" x14ac:dyDescent="0.3">
      <c r="A1618" t="s">
        <v>1932</v>
      </c>
      <c r="B1618" t="s">
        <v>41</v>
      </c>
      <c r="C1618" t="s">
        <v>36</v>
      </c>
      <c r="D1618">
        <v>4575.45</v>
      </c>
      <c r="E1618">
        <v>0.49</v>
      </c>
      <c r="F1618">
        <f t="shared" si="50"/>
        <v>2241.9704999999999</v>
      </c>
      <c r="G1618">
        <f t="shared" si="51"/>
        <v>2333.4794999999999</v>
      </c>
      <c r="H1618">
        <v>9</v>
      </c>
      <c r="I1618" s="17">
        <v>45345</v>
      </c>
      <c r="J1618" s="17">
        <v>45346</v>
      </c>
      <c r="K1618" t="s">
        <v>31</v>
      </c>
      <c r="L1618" t="s">
        <v>27</v>
      </c>
      <c r="M1618">
        <v>564.44000000000005</v>
      </c>
      <c r="N1618" t="s">
        <v>39</v>
      </c>
    </row>
    <row r="1619" spans="1:14" ht="14.25" customHeight="1" x14ac:dyDescent="0.3">
      <c r="A1619" t="s">
        <v>8112</v>
      </c>
      <c r="B1619" t="s">
        <v>25</v>
      </c>
      <c r="C1619" t="s">
        <v>33</v>
      </c>
      <c r="D1619">
        <v>4577.12</v>
      </c>
      <c r="E1619">
        <v>0.37</v>
      </c>
      <c r="F1619">
        <f t="shared" si="50"/>
        <v>1693.5344</v>
      </c>
      <c r="G1619">
        <f t="shared" si="51"/>
        <v>2883.5855999999999</v>
      </c>
      <c r="H1619">
        <v>9</v>
      </c>
      <c r="I1619" s="17">
        <v>45157</v>
      </c>
      <c r="J1619" s="17">
        <v>45164</v>
      </c>
      <c r="K1619" t="s">
        <v>21</v>
      </c>
      <c r="L1619" t="s">
        <v>27</v>
      </c>
      <c r="M1619">
        <v>458.84</v>
      </c>
      <c r="N1619" t="s">
        <v>39</v>
      </c>
    </row>
    <row r="1620" spans="1:14" ht="14.25" customHeight="1" x14ac:dyDescent="0.3">
      <c r="A1620" t="s">
        <v>1673</v>
      </c>
      <c r="B1620" t="s">
        <v>19</v>
      </c>
      <c r="C1620" t="s">
        <v>33</v>
      </c>
      <c r="D1620">
        <v>4579.91</v>
      </c>
      <c r="E1620">
        <v>0.49</v>
      </c>
      <c r="F1620">
        <f t="shared" si="50"/>
        <v>2244.1558999999997</v>
      </c>
      <c r="G1620">
        <f t="shared" si="51"/>
        <v>2335.7541000000001</v>
      </c>
      <c r="H1620">
        <v>9</v>
      </c>
      <c r="I1620" s="17">
        <v>44933</v>
      </c>
      <c r="J1620" s="17">
        <v>44938</v>
      </c>
      <c r="K1620" t="s">
        <v>31</v>
      </c>
      <c r="L1620" t="s">
        <v>22</v>
      </c>
      <c r="M1620">
        <v>1286.05</v>
      </c>
      <c r="N1620" t="s">
        <v>23</v>
      </c>
    </row>
    <row r="1621" spans="1:14" ht="14.25" customHeight="1" x14ac:dyDescent="0.3">
      <c r="A1621" t="s">
        <v>2667</v>
      </c>
      <c r="B1621" t="s">
        <v>41</v>
      </c>
      <c r="C1621" t="s">
        <v>36</v>
      </c>
      <c r="D1621">
        <v>4582.1899999999996</v>
      </c>
      <c r="E1621">
        <v>0.31</v>
      </c>
      <c r="F1621">
        <f t="shared" si="50"/>
        <v>1420.4788999999998</v>
      </c>
      <c r="G1621">
        <f t="shared" si="51"/>
        <v>3161.7110999999995</v>
      </c>
      <c r="H1621">
        <v>9</v>
      </c>
      <c r="I1621" s="17">
        <v>45073</v>
      </c>
      <c r="J1621" s="17">
        <v>45076</v>
      </c>
      <c r="K1621" t="s">
        <v>15</v>
      </c>
      <c r="L1621" t="s">
        <v>27</v>
      </c>
      <c r="M1621">
        <v>641.79</v>
      </c>
      <c r="N1621" t="s">
        <v>17</v>
      </c>
    </row>
    <row r="1622" spans="1:14" ht="14.25" customHeight="1" x14ac:dyDescent="0.3">
      <c r="A1622" t="s">
        <v>13762</v>
      </c>
      <c r="B1622" t="s">
        <v>19</v>
      </c>
      <c r="C1622" t="s">
        <v>36</v>
      </c>
      <c r="D1622">
        <v>4588.07</v>
      </c>
      <c r="E1622">
        <v>0.41</v>
      </c>
      <c r="F1622">
        <f t="shared" si="50"/>
        <v>1881.1086999999998</v>
      </c>
      <c r="G1622">
        <f t="shared" si="51"/>
        <v>2706.9612999999999</v>
      </c>
      <c r="H1622">
        <v>9</v>
      </c>
      <c r="I1622" s="17">
        <v>45639</v>
      </c>
      <c r="J1622" s="17">
        <v>45645</v>
      </c>
      <c r="K1622" t="s">
        <v>15</v>
      </c>
      <c r="L1622" t="s">
        <v>22</v>
      </c>
      <c r="M1622">
        <v>770.97</v>
      </c>
      <c r="N1622" t="s">
        <v>48</v>
      </c>
    </row>
    <row r="1623" spans="1:14" ht="14.25" customHeight="1" x14ac:dyDescent="0.3">
      <c r="A1623" t="s">
        <v>1641</v>
      </c>
      <c r="B1623" t="s">
        <v>41</v>
      </c>
      <c r="C1623" t="s">
        <v>20</v>
      </c>
      <c r="D1623">
        <v>4588.18</v>
      </c>
      <c r="E1623">
        <v>0.42</v>
      </c>
      <c r="F1623">
        <f t="shared" si="50"/>
        <v>1927.0356000000002</v>
      </c>
      <c r="G1623">
        <f t="shared" si="51"/>
        <v>2661.1444000000001</v>
      </c>
      <c r="H1623">
        <v>9</v>
      </c>
      <c r="I1623" s="17">
        <v>45063</v>
      </c>
      <c r="J1623" s="17">
        <v>45067</v>
      </c>
      <c r="K1623" t="s">
        <v>15</v>
      </c>
      <c r="L1623" t="s">
        <v>27</v>
      </c>
      <c r="M1623">
        <v>572.79</v>
      </c>
      <c r="N1623" t="s">
        <v>48</v>
      </c>
    </row>
    <row r="1624" spans="1:14" ht="14.25" customHeight="1" x14ac:dyDescent="0.3">
      <c r="A1624" t="s">
        <v>8084</v>
      </c>
      <c r="B1624" t="s">
        <v>41</v>
      </c>
      <c r="C1624" t="s">
        <v>20</v>
      </c>
      <c r="D1624">
        <v>4588.37</v>
      </c>
      <c r="E1624">
        <v>0.03</v>
      </c>
      <c r="F1624">
        <f t="shared" si="50"/>
        <v>137.65109999999999</v>
      </c>
      <c r="G1624">
        <f t="shared" si="51"/>
        <v>4450.7188999999998</v>
      </c>
      <c r="H1624">
        <v>9</v>
      </c>
      <c r="I1624" s="17">
        <v>44949</v>
      </c>
      <c r="J1624" s="17">
        <v>44951</v>
      </c>
      <c r="K1624" t="s">
        <v>15</v>
      </c>
      <c r="L1624" t="s">
        <v>22</v>
      </c>
      <c r="M1624">
        <v>1120.97</v>
      </c>
      <c r="N1624" t="s">
        <v>48</v>
      </c>
    </row>
    <row r="1625" spans="1:14" ht="14.25" customHeight="1" x14ac:dyDescent="0.3">
      <c r="A1625" t="s">
        <v>12440</v>
      </c>
      <c r="B1625" t="s">
        <v>41</v>
      </c>
      <c r="C1625" t="s">
        <v>20</v>
      </c>
      <c r="D1625">
        <v>4588.55</v>
      </c>
      <c r="E1625">
        <v>0.32</v>
      </c>
      <c r="F1625">
        <f t="shared" si="50"/>
        <v>1468.336</v>
      </c>
      <c r="G1625">
        <f t="shared" si="51"/>
        <v>3120.2139999999999</v>
      </c>
      <c r="H1625">
        <v>9</v>
      </c>
      <c r="I1625" s="17">
        <v>45578</v>
      </c>
      <c r="J1625" s="17">
        <v>45583</v>
      </c>
      <c r="K1625" t="s">
        <v>15</v>
      </c>
      <c r="L1625" t="s">
        <v>22</v>
      </c>
      <c r="M1625">
        <v>427.44</v>
      </c>
      <c r="N1625" t="s">
        <v>39</v>
      </c>
    </row>
    <row r="1626" spans="1:14" ht="14.25" customHeight="1" x14ac:dyDescent="0.3">
      <c r="A1626" t="s">
        <v>1864</v>
      </c>
      <c r="B1626" t="s">
        <v>25</v>
      </c>
      <c r="C1626" t="s">
        <v>26</v>
      </c>
      <c r="D1626">
        <v>4598.26</v>
      </c>
      <c r="E1626">
        <v>0.37</v>
      </c>
      <c r="F1626">
        <f t="shared" si="50"/>
        <v>1701.3562000000002</v>
      </c>
      <c r="G1626">
        <f t="shared" si="51"/>
        <v>2896.9038</v>
      </c>
      <c r="H1626">
        <v>9</v>
      </c>
      <c r="I1626" s="17">
        <v>45309</v>
      </c>
      <c r="J1626" s="17">
        <v>45316</v>
      </c>
      <c r="K1626" t="s">
        <v>31</v>
      </c>
      <c r="L1626" t="s">
        <v>22</v>
      </c>
      <c r="M1626">
        <v>892.53</v>
      </c>
      <c r="N1626" t="s">
        <v>34</v>
      </c>
    </row>
    <row r="1627" spans="1:14" ht="14.25" customHeight="1" x14ac:dyDescent="0.3">
      <c r="A1627" t="s">
        <v>6703</v>
      </c>
      <c r="B1627" t="s">
        <v>25</v>
      </c>
      <c r="C1627" t="s">
        <v>36</v>
      </c>
      <c r="D1627">
        <v>4603.4399999999996</v>
      </c>
      <c r="E1627">
        <v>0.05</v>
      </c>
      <c r="F1627">
        <f t="shared" si="50"/>
        <v>230.172</v>
      </c>
      <c r="G1627">
        <f t="shared" si="51"/>
        <v>4373.268</v>
      </c>
      <c r="H1627">
        <v>9</v>
      </c>
      <c r="I1627" s="17">
        <v>45547</v>
      </c>
      <c r="J1627" s="17">
        <v>45548</v>
      </c>
      <c r="K1627" t="s">
        <v>15</v>
      </c>
      <c r="L1627" t="s">
        <v>27</v>
      </c>
      <c r="M1627">
        <v>1088.07</v>
      </c>
      <c r="N1627" t="s">
        <v>48</v>
      </c>
    </row>
    <row r="1628" spans="1:14" ht="14.25" customHeight="1" x14ac:dyDescent="0.3">
      <c r="A1628" t="s">
        <v>697</v>
      </c>
      <c r="B1628" t="s">
        <v>25</v>
      </c>
      <c r="C1628" t="s">
        <v>33</v>
      </c>
      <c r="D1628">
        <v>4607.26</v>
      </c>
      <c r="E1628">
        <v>0.42</v>
      </c>
      <c r="F1628">
        <f t="shared" si="50"/>
        <v>1935.0491999999999</v>
      </c>
      <c r="G1628">
        <f t="shared" si="51"/>
        <v>2672.2108000000003</v>
      </c>
      <c r="H1628">
        <v>9</v>
      </c>
      <c r="I1628" s="17">
        <v>44932</v>
      </c>
      <c r="J1628" s="17">
        <v>44933</v>
      </c>
      <c r="K1628" t="s">
        <v>31</v>
      </c>
      <c r="L1628" t="s">
        <v>27</v>
      </c>
      <c r="M1628">
        <v>364.24</v>
      </c>
      <c r="N1628" t="s">
        <v>39</v>
      </c>
    </row>
    <row r="1629" spans="1:14" ht="14.25" customHeight="1" x14ac:dyDescent="0.3">
      <c r="A1629" t="s">
        <v>5984</v>
      </c>
      <c r="B1629" t="s">
        <v>13</v>
      </c>
      <c r="C1629" t="s">
        <v>26</v>
      </c>
      <c r="D1629">
        <v>4607.62</v>
      </c>
      <c r="E1629">
        <v>0.04</v>
      </c>
      <c r="F1629">
        <f t="shared" si="50"/>
        <v>184.3048</v>
      </c>
      <c r="G1629">
        <f t="shared" si="51"/>
        <v>4423.3152</v>
      </c>
      <c r="H1629">
        <v>9</v>
      </c>
      <c r="I1629" s="17">
        <v>45610</v>
      </c>
      <c r="J1629" s="17">
        <v>45611</v>
      </c>
      <c r="K1629" t="s">
        <v>15</v>
      </c>
      <c r="L1629" t="s">
        <v>22</v>
      </c>
      <c r="M1629">
        <v>1025.5899999999999</v>
      </c>
      <c r="N1629" t="s">
        <v>23</v>
      </c>
    </row>
    <row r="1630" spans="1:14" ht="14.25" customHeight="1" x14ac:dyDescent="0.3">
      <c r="A1630" t="s">
        <v>4950</v>
      </c>
      <c r="B1630" t="s">
        <v>19</v>
      </c>
      <c r="C1630" t="s">
        <v>14</v>
      </c>
      <c r="D1630">
        <v>4614.74</v>
      </c>
      <c r="E1630">
        <v>0.2</v>
      </c>
      <c r="F1630">
        <f t="shared" si="50"/>
        <v>922.94799999999998</v>
      </c>
      <c r="G1630">
        <f t="shared" si="51"/>
        <v>3691.7919999999999</v>
      </c>
      <c r="H1630">
        <v>9</v>
      </c>
      <c r="I1630" s="17">
        <v>45185</v>
      </c>
      <c r="J1630" s="17">
        <v>45187</v>
      </c>
      <c r="K1630" t="s">
        <v>31</v>
      </c>
      <c r="L1630" t="s">
        <v>22</v>
      </c>
      <c r="M1630">
        <v>609.04</v>
      </c>
      <c r="N1630" t="s">
        <v>34</v>
      </c>
    </row>
    <row r="1631" spans="1:14" ht="14.25" customHeight="1" x14ac:dyDescent="0.3">
      <c r="A1631" t="s">
        <v>7473</v>
      </c>
      <c r="B1631" t="s">
        <v>41</v>
      </c>
      <c r="C1631" t="s">
        <v>33</v>
      </c>
      <c r="D1631">
        <v>4617.51</v>
      </c>
      <c r="E1631">
        <v>0.02</v>
      </c>
      <c r="F1631">
        <f t="shared" si="50"/>
        <v>92.350200000000001</v>
      </c>
      <c r="G1631">
        <f t="shared" si="51"/>
        <v>4525.1598000000004</v>
      </c>
      <c r="H1631">
        <v>9</v>
      </c>
      <c r="I1631" s="17">
        <v>45064</v>
      </c>
      <c r="J1631" s="17">
        <v>45071</v>
      </c>
      <c r="K1631" t="s">
        <v>15</v>
      </c>
      <c r="L1631" t="s">
        <v>27</v>
      </c>
      <c r="M1631">
        <v>411.92</v>
      </c>
      <c r="N1631" t="s">
        <v>39</v>
      </c>
    </row>
    <row r="1632" spans="1:14" ht="14.25" customHeight="1" x14ac:dyDescent="0.3">
      <c r="A1632" t="s">
        <v>6729</v>
      </c>
      <c r="B1632" t="s">
        <v>13</v>
      </c>
      <c r="C1632" t="s">
        <v>26</v>
      </c>
      <c r="D1632">
        <v>4618.29</v>
      </c>
      <c r="E1632">
        <v>0.18</v>
      </c>
      <c r="F1632">
        <f t="shared" si="50"/>
        <v>831.29219999999998</v>
      </c>
      <c r="G1632">
        <f t="shared" si="51"/>
        <v>3786.9978000000001</v>
      </c>
      <c r="H1632">
        <v>9</v>
      </c>
      <c r="I1632" s="17">
        <v>45070</v>
      </c>
      <c r="J1632" s="17">
        <v>45071</v>
      </c>
      <c r="K1632" t="s">
        <v>31</v>
      </c>
      <c r="L1632" t="s">
        <v>22</v>
      </c>
      <c r="M1632">
        <v>710.66</v>
      </c>
      <c r="N1632" t="s">
        <v>28</v>
      </c>
    </row>
    <row r="1633" spans="1:14" ht="14.25" customHeight="1" x14ac:dyDescent="0.3">
      <c r="A1633" t="s">
        <v>8320</v>
      </c>
      <c r="B1633" t="s">
        <v>41</v>
      </c>
      <c r="C1633" t="s">
        <v>14</v>
      </c>
      <c r="D1633">
        <v>4618.33</v>
      </c>
      <c r="E1633">
        <v>0.34</v>
      </c>
      <c r="F1633">
        <f t="shared" si="50"/>
        <v>1570.2322000000001</v>
      </c>
      <c r="G1633">
        <f t="shared" si="51"/>
        <v>3048.0977999999996</v>
      </c>
      <c r="H1633">
        <v>9</v>
      </c>
      <c r="I1633" s="17">
        <v>45495</v>
      </c>
      <c r="J1633" s="17">
        <v>45500</v>
      </c>
      <c r="K1633" t="s">
        <v>31</v>
      </c>
      <c r="L1633" t="s">
        <v>22</v>
      </c>
      <c r="M1633">
        <v>1064.29</v>
      </c>
      <c r="N1633" t="s">
        <v>34</v>
      </c>
    </row>
    <row r="1634" spans="1:14" ht="14.25" customHeight="1" x14ac:dyDescent="0.3">
      <c r="A1634" t="s">
        <v>2270</v>
      </c>
      <c r="B1634" t="s">
        <v>13</v>
      </c>
      <c r="C1634" t="s">
        <v>36</v>
      </c>
      <c r="D1634">
        <v>4623.3500000000004</v>
      </c>
      <c r="E1634">
        <v>0.12</v>
      </c>
      <c r="F1634">
        <f t="shared" si="50"/>
        <v>554.80200000000002</v>
      </c>
      <c r="G1634">
        <f t="shared" si="51"/>
        <v>4068.5480000000002</v>
      </c>
      <c r="H1634">
        <v>9</v>
      </c>
      <c r="I1634" s="17">
        <v>45033</v>
      </c>
      <c r="J1634" s="17">
        <v>45035</v>
      </c>
      <c r="K1634" t="s">
        <v>31</v>
      </c>
      <c r="L1634" t="s">
        <v>22</v>
      </c>
      <c r="M1634">
        <v>718.16</v>
      </c>
      <c r="N1634" t="s">
        <v>34</v>
      </c>
    </row>
    <row r="1635" spans="1:14" ht="14.25" customHeight="1" x14ac:dyDescent="0.3">
      <c r="A1635" t="s">
        <v>6535</v>
      </c>
      <c r="B1635" t="s">
        <v>25</v>
      </c>
      <c r="C1635" t="s">
        <v>14</v>
      </c>
      <c r="D1635">
        <v>4624.84</v>
      </c>
      <c r="E1635">
        <v>0.25</v>
      </c>
      <c r="F1635">
        <f t="shared" si="50"/>
        <v>1156.21</v>
      </c>
      <c r="G1635">
        <f t="shared" si="51"/>
        <v>3468.63</v>
      </c>
      <c r="H1635">
        <v>9</v>
      </c>
      <c r="I1635" s="17">
        <v>44936</v>
      </c>
      <c r="J1635" s="17">
        <v>44943</v>
      </c>
      <c r="K1635" t="s">
        <v>31</v>
      </c>
      <c r="L1635" t="s">
        <v>22</v>
      </c>
      <c r="M1635">
        <v>1052.06</v>
      </c>
      <c r="N1635" t="s">
        <v>34</v>
      </c>
    </row>
    <row r="1636" spans="1:14" ht="14.25" customHeight="1" x14ac:dyDescent="0.3">
      <c r="A1636" t="s">
        <v>3194</v>
      </c>
      <c r="B1636" t="s">
        <v>25</v>
      </c>
      <c r="C1636" t="s">
        <v>36</v>
      </c>
      <c r="D1636">
        <v>4635.8</v>
      </c>
      <c r="E1636">
        <v>0.22</v>
      </c>
      <c r="F1636">
        <f t="shared" si="50"/>
        <v>1019.8760000000001</v>
      </c>
      <c r="G1636">
        <f t="shared" si="51"/>
        <v>3615.924</v>
      </c>
      <c r="H1636">
        <v>9</v>
      </c>
      <c r="I1636" s="17">
        <v>45571</v>
      </c>
      <c r="J1636" s="17">
        <v>45577</v>
      </c>
      <c r="K1636" t="s">
        <v>31</v>
      </c>
      <c r="L1636" t="s">
        <v>27</v>
      </c>
      <c r="M1636">
        <v>675.12</v>
      </c>
      <c r="N1636" t="s">
        <v>23</v>
      </c>
    </row>
    <row r="1637" spans="1:14" ht="14.25" customHeight="1" x14ac:dyDescent="0.3">
      <c r="A1637" t="s">
        <v>3440</v>
      </c>
      <c r="B1637" t="s">
        <v>19</v>
      </c>
      <c r="C1637" t="s">
        <v>36</v>
      </c>
      <c r="D1637">
        <v>4636.62</v>
      </c>
      <c r="E1637">
        <v>0.24</v>
      </c>
      <c r="F1637">
        <f t="shared" si="50"/>
        <v>1112.7888</v>
      </c>
      <c r="G1637">
        <f t="shared" si="51"/>
        <v>3523.8311999999996</v>
      </c>
      <c r="H1637">
        <v>9</v>
      </c>
      <c r="I1637" s="17">
        <v>45223</v>
      </c>
      <c r="J1637" s="17">
        <v>45225</v>
      </c>
      <c r="K1637" t="s">
        <v>15</v>
      </c>
      <c r="L1637" t="s">
        <v>27</v>
      </c>
      <c r="M1637">
        <v>1259.32</v>
      </c>
      <c r="N1637" t="s">
        <v>17</v>
      </c>
    </row>
    <row r="1638" spans="1:14" ht="14.25" customHeight="1" x14ac:dyDescent="0.3">
      <c r="A1638" t="s">
        <v>7798</v>
      </c>
      <c r="B1638" t="s">
        <v>13</v>
      </c>
      <c r="C1638" t="s">
        <v>14</v>
      </c>
      <c r="D1638">
        <v>4637.3999999999996</v>
      </c>
      <c r="E1638">
        <v>0.15</v>
      </c>
      <c r="F1638">
        <f t="shared" si="50"/>
        <v>695.6099999999999</v>
      </c>
      <c r="G1638">
        <f t="shared" si="51"/>
        <v>3941.79</v>
      </c>
      <c r="H1638">
        <v>9</v>
      </c>
      <c r="I1638" s="17">
        <v>45064</v>
      </c>
      <c r="J1638" s="17">
        <v>45068</v>
      </c>
      <c r="K1638" t="s">
        <v>15</v>
      </c>
      <c r="L1638" t="s">
        <v>27</v>
      </c>
      <c r="M1638">
        <v>1310.1600000000001</v>
      </c>
      <c r="N1638" t="s">
        <v>39</v>
      </c>
    </row>
    <row r="1639" spans="1:14" ht="14.25" customHeight="1" x14ac:dyDescent="0.3">
      <c r="A1639" t="s">
        <v>11340</v>
      </c>
      <c r="B1639" t="s">
        <v>25</v>
      </c>
      <c r="C1639" t="s">
        <v>33</v>
      </c>
      <c r="D1639">
        <v>4638.34</v>
      </c>
      <c r="E1639">
        <v>0.16</v>
      </c>
      <c r="F1639">
        <f t="shared" si="50"/>
        <v>742.13440000000003</v>
      </c>
      <c r="G1639">
        <f t="shared" si="51"/>
        <v>3896.2056000000002</v>
      </c>
      <c r="H1639">
        <v>9</v>
      </c>
      <c r="I1639" s="17">
        <v>45393</v>
      </c>
      <c r="J1639" s="17">
        <v>45396</v>
      </c>
      <c r="K1639" t="s">
        <v>31</v>
      </c>
      <c r="L1639" t="s">
        <v>27</v>
      </c>
      <c r="M1639">
        <v>519.73</v>
      </c>
      <c r="N1639" t="s">
        <v>34</v>
      </c>
    </row>
    <row r="1640" spans="1:14" ht="14.25" customHeight="1" x14ac:dyDescent="0.3">
      <c r="A1640" t="s">
        <v>14233</v>
      </c>
      <c r="B1640" t="s">
        <v>19</v>
      </c>
      <c r="C1640" t="s">
        <v>20</v>
      </c>
      <c r="D1640">
        <v>4640.9799999999996</v>
      </c>
      <c r="E1640">
        <v>0.08</v>
      </c>
      <c r="F1640">
        <f t="shared" si="50"/>
        <v>371.27839999999998</v>
      </c>
      <c r="G1640">
        <f t="shared" si="51"/>
        <v>4269.7015999999994</v>
      </c>
      <c r="H1640">
        <v>9</v>
      </c>
      <c r="I1640" s="17">
        <v>45082</v>
      </c>
      <c r="J1640" s="17">
        <v>45085</v>
      </c>
      <c r="K1640" t="s">
        <v>15</v>
      </c>
      <c r="L1640" t="s">
        <v>27</v>
      </c>
      <c r="M1640">
        <v>1216.43</v>
      </c>
      <c r="N1640" t="s">
        <v>34</v>
      </c>
    </row>
    <row r="1641" spans="1:14" ht="14.25" customHeight="1" x14ac:dyDescent="0.3">
      <c r="A1641" t="s">
        <v>14546</v>
      </c>
      <c r="B1641" t="s">
        <v>19</v>
      </c>
      <c r="C1641" t="s">
        <v>26</v>
      </c>
      <c r="D1641">
        <v>4645.46</v>
      </c>
      <c r="E1641">
        <v>0.5</v>
      </c>
      <c r="F1641">
        <f t="shared" si="50"/>
        <v>2322.73</v>
      </c>
      <c r="G1641">
        <f t="shared" si="51"/>
        <v>2322.73</v>
      </c>
      <c r="H1641">
        <v>9</v>
      </c>
      <c r="I1641" s="17">
        <v>45018</v>
      </c>
      <c r="J1641" s="17">
        <v>45020</v>
      </c>
      <c r="K1641" t="s">
        <v>21</v>
      </c>
      <c r="L1641" t="s">
        <v>22</v>
      </c>
      <c r="M1641">
        <v>701.86</v>
      </c>
      <c r="N1641" t="s">
        <v>28</v>
      </c>
    </row>
    <row r="1642" spans="1:14" ht="14.25" customHeight="1" x14ac:dyDescent="0.3">
      <c r="A1642" t="s">
        <v>858</v>
      </c>
      <c r="B1642" t="s">
        <v>19</v>
      </c>
      <c r="C1642" t="s">
        <v>26</v>
      </c>
      <c r="D1642">
        <v>4647.88</v>
      </c>
      <c r="E1642">
        <v>0.17</v>
      </c>
      <c r="F1642">
        <f t="shared" si="50"/>
        <v>790.13960000000009</v>
      </c>
      <c r="G1642">
        <f t="shared" si="51"/>
        <v>3857.7404000000001</v>
      </c>
      <c r="H1642">
        <v>9</v>
      </c>
      <c r="I1642" s="17">
        <v>45059</v>
      </c>
      <c r="J1642" s="17">
        <v>45066</v>
      </c>
      <c r="K1642" t="s">
        <v>21</v>
      </c>
      <c r="L1642" t="s">
        <v>27</v>
      </c>
      <c r="M1642">
        <v>395.12</v>
      </c>
      <c r="N1642" t="s">
        <v>23</v>
      </c>
    </row>
    <row r="1643" spans="1:14" ht="14.25" customHeight="1" x14ac:dyDescent="0.3">
      <c r="A1643" t="s">
        <v>9251</v>
      </c>
      <c r="B1643" t="s">
        <v>13</v>
      </c>
      <c r="C1643" t="s">
        <v>14</v>
      </c>
      <c r="D1643">
        <v>4649.4399999999996</v>
      </c>
      <c r="E1643">
        <v>0.03</v>
      </c>
      <c r="F1643">
        <f t="shared" si="50"/>
        <v>139.48319999999998</v>
      </c>
      <c r="G1643">
        <f t="shared" si="51"/>
        <v>4509.9567999999999</v>
      </c>
      <c r="H1643">
        <v>9</v>
      </c>
      <c r="I1643" s="17">
        <v>45172</v>
      </c>
      <c r="J1643" s="17">
        <v>45178</v>
      </c>
      <c r="K1643" t="s">
        <v>15</v>
      </c>
      <c r="L1643" t="s">
        <v>22</v>
      </c>
      <c r="M1643">
        <v>260.39</v>
      </c>
      <c r="N1643" t="s">
        <v>34</v>
      </c>
    </row>
    <row r="1644" spans="1:14" ht="14.25" customHeight="1" x14ac:dyDescent="0.3">
      <c r="A1644" t="s">
        <v>5457</v>
      </c>
      <c r="B1644" t="s">
        <v>19</v>
      </c>
      <c r="C1644" t="s">
        <v>20</v>
      </c>
      <c r="D1644">
        <v>4652.67</v>
      </c>
      <c r="E1644">
        <v>0.16</v>
      </c>
      <c r="F1644">
        <f t="shared" si="50"/>
        <v>744.42719999999997</v>
      </c>
      <c r="G1644">
        <f t="shared" si="51"/>
        <v>3908.2428</v>
      </c>
      <c r="H1644">
        <v>9</v>
      </c>
      <c r="I1644" s="17">
        <v>45002</v>
      </c>
      <c r="J1644" s="17">
        <v>45006</v>
      </c>
      <c r="K1644" t="s">
        <v>31</v>
      </c>
      <c r="L1644" t="s">
        <v>22</v>
      </c>
      <c r="M1644">
        <v>354.28</v>
      </c>
      <c r="N1644" t="s">
        <v>28</v>
      </c>
    </row>
    <row r="1645" spans="1:14" ht="14.25" customHeight="1" x14ac:dyDescent="0.3">
      <c r="A1645" t="s">
        <v>12601</v>
      </c>
      <c r="B1645" t="s">
        <v>25</v>
      </c>
      <c r="C1645" t="s">
        <v>33</v>
      </c>
      <c r="D1645">
        <v>4652.88</v>
      </c>
      <c r="E1645">
        <v>0.2</v>
      </c>
      <c r="F1645">
        <f t="shared" si="50"/>
        <v>930.57600000000002</v>
      </c>
      <c r="G1645">
        <f t="shared" si="51"/>
        <v>3722.3040000000001</v>
      </c>
      <c r="H1645">
        <v>9</v>
      </c>
      <c r="I1645" s="17">
        <v>45188</v>
      </c>
      <c r="J1645" s="17">
        <v>45190</v>
      </c>
      <c r="K1645" t="s">
        <v>21</v>
      </c>
      <c r="L1645" t="s">
        <v>22</v>
      </c>
      <c r="M1645">
        <v>360.6</v>
      </c>
      <c r="N1645" t="s">
        <v>17</v>
      </c>
    </row>
    <row r="1646" spans="1:14" ht="14.25" customHeight="1" x14ac:dyDescent="0.3">
      <c r="A1646" t="s">
        <v>10074</v>
      </c>
      <c r="B1646" t="s">
        <v>25</v>
      </c>
      <c r="C1646" t="s">
        <v>26</v>
      </c>
      <c r="D1646">
        <v>4654.5</v>
      </c>
      <c r="E1646">
        <v>0.5</v>
      </c>
      <c r="F1646">
        <f t="shared" si="50"/>
        <v>2327.25</v>
      </c>
      <c r="G1646">
        <f t="shared" si="51"/>
        <v>2327.25</v>
      </c>
      <c r="H1646">
        <v>9</v>
      </c>
      <c r="I1646" s="17">
        <v>45542</v>
      </c>
      <c r="J1646" s="17">
        <v>45544</v>
      </c>
      <c r="K1646" t="s">
        <v>31</v>
      </c>
      <c r="L1646" t="s">
        <v>16</v>
      </c>
      <c r="M1646">
        <v>1257.8399999999999</v>
      </c>
      <c r="N1646" t="s">
        <v>48</v>
      </c>
    </row>
    <row r="1647" spans="1:14" ht="14.25" customHeight="1" x14ac:dyDescent="0.3">
      <c r="A1647" t="s">
        <v>1909</v>
      </c>
      <c r="B1647" t="s">
        <v>25</v>
      </c>
      <c r="C1647" t="s">
        <v>36</v>
      </c>
      <c r="D1647">
        <v>4658.47</v>
      </c>
      <c r="E1647">
        <v>7.0000000000000007E-2</v>
      </c>
      <c r="F1647">
        <f t="shared" si="50"/>
        <v>326.09290000000004</v>
      </c>
      <c r="G1647">
        <f t="shared" si="51"/>
        <v>4332.3771000000006</v>
      </c>
      <c r="H1647">
        <v>9</v>
      </c>
      <c r="I1647" s="17">
        <v>45158</v>
      </c>
      <c r="J1647" s="17">
        <v>45165</v>
      </c>
      <c r="K1647" t="s">
        <v>31</v>
      </c>
      <c r="L1647" t="s">
        <v>22</v>
      </c>
      <c r="M1647">
        <v>323.01</v>
      </c>
      <c r="N1647" t="s">
        <v>23</v>
      </c>
    </row>
    <row r="1648" spans="1:14" ht="14.25" customHeight="1" x14ac:dyDescent="0.3">
      <c r="A1648" t="s">
        <v>6254</v>
      </c>
      <c r="B1648" t="s">
        <v>25</v>
      </c>
      <c r="C1648" t="s">
        <v>20</v>
      </c>
      <c r="D1648">
        <v>4659.13</v>
      </c>
      <c r="E1648">
        <v>0.32</v>
      </c>
      <c r="F1648">
        <f t="shared" si="50"/>
        <v>1490.9216000000001</v>
      </c>
      <c r="G1648">
        <f t="shared" si="51"/>
        <v>3168.2084</v>
      </c>
      <c r="H1648">
        <v>9</v>
      </c>
      <c r="I1648" s="17">
        <v>45456</v>
      </c>
      <c r="J1648" s="17">
        <v>45459</v>
      </c>
      <c r="K1648" t="s">
        <v>31</v>
      </c>
      <c r="L1648" t="s">
        <v>16</v>
      </c>
      <c r="M1648">
        <v>950.82</v>
      </c>
      <c r="N1648" t="s">
        <v>23</v>
      </c>
    </row>
    <row r="1649" spans="1:14" ht="14.25" customHeight="1" x14ac:dyDescent="0.3">
      <c r="A1649" t="s">
        <v>9197</v>
      </c>
      <c r="B1649" t="s">
        <v>13</v>
      </c>
      <c r="C1649" t="s">
        <v>14</v>
      </c>
      <c r="D1649">
        <v>4667.3500000000004</v>
      </c>
      <c r="E1649">
        <v>0.43</v>
      </c>
      <c r="F1649">
        <f t="shared" si="50"/>
        <v>2006.9605000000001</v>
      </c>
      <c r="G1649">
        <f t="shared" si="51"/>
        <v>2660.3895000000002</v>
      </c>
      <c r="H1649">
        <v>9</v>
      </c>
      <c r="I1649" s="17">
        <v>45612</v>
      </c>
      <c r="J1649" s="17">
        <v>45619</v>
      </c>
      <c r="K1649" t="s">
        <v>31</v>
      </c>
      <c r="L1649" t="s">
        <v>22</v>
      </c>
      <c r="M1649">
        <v>704.1</v>
      </c>
      <c r="N1649" t="s">
        <v>39</v>
      </c>
    </row>
    <row r="1650" spans="1:14" ht="14.25" customHeight="1" x14ac:dyDescent="0.3">
      <c r="A1650" t="s">
        <v>12084</v>
      </c>
      <c r="B1650" t="s">
        <v>19</v>
      </c>
      <c r="C1650" t="s">
        <v>20</v>
      </c>
      <c r="D1650">
        <v>4667.67</v>
      </c>
      <c r="E1650">
        <v>0.18</v>
      </c>
      <c r="F1650">
        <f t="shared" si="50"/>
        <v>840.18060000000003</v>
      </c>
      <c r="G1650">
        <f t="shared" si="51"/>
        <v>3827.4893999999999</v>
      </c>
      <c r="H1650">
        <v>9</v>
      </c>
      <c r="I1650" s="17">
        <v>45214</v>
      </c>
      <c r="J1650" s="17">
        <v>45220</v>
      </c>
      <c r="K1650" t="s">
        <v>21</v>
      </c>
      <c r="L1650" t="s">
        <v>16</v>
      </c>
      <c r="M1650">
        <v>874.22</v>
      </c>
      <c r="N1650" t="s">
        <v>34</v>
      </c>
    </row>
    <row r="1651" spans="1:14" ht="14.25" customHeight="1" x14ac:dyDescent="0.3">
      <c r="A1651" t="s">
        <v>11812</v>
      </c>
      <c r="B1651" t="s">
        <v>41</v>
      </c>
      <c r="C1651" t="s">
        <v>14</v>
      </c>
      <c r="D1651">
        <v>4670.22</v>
      </c>
      <c r="E1651">
        <v>0.32</v>
      </c>
      <c r="F1651">
        <f t="shared" si="50"/>
        <v>1494.4704000000002</v>
      </c>
      <c r="G1651">
        <f t="shared" si="51"/>
        <v>3175.7496000000001</v>
      </c>
      <c r="H1651">
        <v>9</v>
      </c>
      <c r="I1651" s="17">
        <v>44997</v>
      </c>
      <c r="J1651" s="17">
        <v>45000</v>
      </c>
      <c r="K1651" t="s">
        <v>15</v>
      </c>
      <c r="L1651" t="s">
        <v>22</v>
      </c>
      <c r="M1651">
        <v>710</v>
      </c>
      <c r="N1651" t="s">
        <v>34</v>
      </c>
    </row>
    <row r="1652" spans="1:14" ht="14.25" customHeight="1" x14ac:dyDescent="0.3">
      <c r="A1652" t="s">
        <v>3532</v>
      </c>
      <c r="B1652" t="s">
        <v>19</v>
      </c>
      <c r="C1652" t="s">
        <v>20</v>
      </c>
      <c r="D1652">
        <v>4671.25</v>
      </c>
      <c r="E1652">
        <v>0.05</v>
      </c>
      <c r="F1652">
        <f t="shared" si="50"/>
        <v>233.5625</v>
      </c>
      <c r="G1652">
        <f t="shared" si="51"/>
        <v>4437.6875</v>
      </c>
      <c r="H1652">
        <v>9</v>
      </c>
      <c r="I1652" s="17">
        <v>45034</v>
      </c>
      <c r="J1652" s="17">
        <v>45037</v>
      </c>
      <c r="K1652" t="s">
        <v>31</v>
      </c>
      <c r="L1652" t="s">
        <v>16</v>
      </c>
      <c r="M1652">
        <v>385.45</v>
      </c>
      <c r="N1652" t="s">
        <v>23</v>
      </c>
    </row>
    <row r="1653" spans="1:14" ht="14.25" customHeight="1" x14ac:dyDescent="0.3">
      <c r="A1653" t="s">
        <v>3631</v>
      </c>
      <c r="B1653" t="s">
        <v>19</v>
      </c>
      <c r="C1653" t="s">
        <v>20</v>
      </c>
      <c r="D1653">
        <v>4671.8500000000004</v>
      </c>
      <c r="E1653">
        <v>0.18</v>
      </c>
      <c r="F1653">
        <f t="shared" si="50"/>
        <v>840.93299999999999</v>
      </c>
      <c r="G1653">
        <f t="shared" si="51"/>
        <v>3830.9170000000004</v>
      </c>
      <c r="H1653">
        <v>9</v>
      </c>
      <c r="I1653" s="17">
        <v>45119</v>
      </c>
      <c r="J1653" s="17">
        <v>45122</v>
      </c>
      <c r="K1653" t="s">
        <v>31</v>
      </c>
      <c r="L1653" t="s">
        <v>16</v>
      </c>
      <c r="M1653">
        <v>387.61</v>
      </c>
      <c r="N1653" t="s">
        <v>28</v>
      </c>
    </row>
    <row r="1654" spans="1:14" ht="14.25" customHeight="1" x14ac:dyDescent="0.3">
      <c r="A1654" t="s">
        <v>14962</v>
      </c>
      <c r="B1654" t="s">
        <v>25</v>
      </c>
      <c r="C1654" t="s">
        <v>26</v>
      </c>
      <c r="D1654">
        <v>4679.4399999999996</v>
      </c>
      <c r="E1654">
        <v>0.42</v>
      </c>
      <c r="F1654">
        <f t="shared" si="50"/>
        <v>1965.3647999999998</v>
      </c>
      <c r="G1654">
        <f t="shared" si="51"/>
        <v>2714.0751999999998</v>
      </c>
      <c r="H1654">
        <v>9</v>
      </c>
      <c r="I1654" s="17">
        <v>44985</v>
      </c>
      <c r="J1654" s="17">
        <v>44989</v>
      </c>
      <c r="K1654" t="s">
        <v>31</v>
      </c>
      <c r="L1654" t="s">
        <v>16</v>
      </c>
      <c r="M1654">
        <v>799.86</v>
      </c>
      <c r="N1654" t="s">
        <v>17</v>
      </c>
    </row>
    <row r="1655" spans="1:14" ht="14.25" customHeight="1" x14ac:dyDescent="0.3">
      <c r="A1655" t="s">
        <v>2812</v>
      </c>
      <c r="B1655" t="s">
        <v>13</v>
      </c>
      <c r="C1655" t="s">
        <v>36</v>
      </c>
      <c r="D1655">
        <v>4680.49</v>
      </c>
      <c r="E1655">
        <v>0.12</v>
      </c>
      <c r="F1655">
        <f t="shared" si="50"/>
        <v>561.65879999999993</v>
      </c>
      <c r="G1655">
        <f t="shared" si="51"/>
        <v>4118.8311999999996</v>
      </c>
      <c r="H1655">
        <v>9</v>
      </c>
      <c r="I1655" s="17">
        <v>45329</v>
      </c>
      <c r="J1655" s="17">
        <v>45333</v>
      </c>
      <c r="K1655" t="s">
        <v>21</v>
      </c>
      <c r="L1655" t="s">
        <v>22</v>
      </c>
      <c r="M1655">
        <v>807.91</v>
      </c>
      <c r="N1655" t="s">
        <v>48</v>
      </c>
    </row>
    <row r="1656" spans="1:14" ht="14.25" customHeight="1" x14ac:dyDescent="0.3">
      <c r="A1656" t="s">
        <v>3391</v>
      </c>
      <c r="B1656" t="s">
        <v>41</v>
      </c>
      <c r="C1656" t="s">
        <v>14</v>
      </c>
      <c r="D1656">
        <v>4682.07</v>
      </c>
      <c r="E1656">
        <v>0.25</v>
      </c>
      <c r="F1656">
        <f t="shared" si="50"/>
        <v>1170.5174999999999</v>
      </c>
      <c r="G1656">
        <f t="shared" si="51"/>
        <v>3511.5524999999998</v>
      </c>
      <c r="H1656">
        <v>9</v>
      </c>
      <c r="I1656" s="17">
        <v>45325</v>
      </c>
      <c r="J1656" s="17">
        <v>45327</v>
      </c>
      <c r="K1656" t="s">
        <v>31</v>
      </c>
      <c r="L1656" t="s">
        <v>16</v>
      </c>
      <c r="M1656">
        <v>770.27</v>
      </c>
      <c r="N1656" t="s">
        <v>28</v>
      </c>
    </row>
    <row r="1657" spans="1:14" ht="14.25" customHeight="1" x14ac:dyDescent="0.3">
      <c r="A1657" t="s">
        <v>2092</v>
      </c>
      <c r="B1657" t="s">
        <v>13</v>
      </c>
      <c r="C1657" t="s">
        <v>20</v>
      </c>
      <c r="D1657">
        <v>4684.28</v>
      </c>
      <c r="E1657">
        <v>0.22</v>
      </c>
      <c r="F1657">
        <f t="shared" si="50"/>
        <v>1030.5416</v>
      </c>
      <c r="G1657">
        <f t="shared" si="51"/>
        <v>3653.7383999999997</v>
      </c>
      <c r="H1657">
        <v>9</v>
      </c>
      <c r="I1657" s="17">
        <v>45568</v>
      </c>
      <c r="J1657" s="17">
        <v>45571</v>
      </c>
      <c r="K1657" t="s">
        <v>31</v>
      </c>
      <c r="L1657" t="s">
        <v>16</v>
      </c>
      <c r="M1657">
        <v>1016.89</v>
      </c>
      <c r="N1657" t="s">
        <v>34</v>
      </c>
    </row>
    <row r="1658" spans="1:14" ht="14.25" customHeight="1" x14ac:dyDescent="0.3">
      <c r="A1658" t="s">
        <v>10491</v>
      </c>
      <c r="B1658" t="s">
        <v>25</v>
      </c>
      <c r="C1658" t="s">
        <v>20</v>
      </c>
      <c r="D1658">
        <v>4684.62</v>
      </c>
      <c r="E1658">
        <v>0.44</v>
      </c>
      <c r="F1658">
        <f t="shared" si="50"/>
        <v>2061.2327999999998</v>
      </c>
      <c r="G1658">
        <f t="shared" si="51"/>
        <v>2623.3872000000001</v>
      </c>
      <c r="H1658">
        <v>9</v>
      </c>
      <c r="I1658" s="17">
        <v>45266</v>
      </c>
      <c r="J1658" s="17">
        <v>45269</v>
      </c>
      <c r="K1658" t="s">
        <v>31</v>
      </c>
      <c r="L1658" t="s">
        <v>27</v>
      </c>
      <c r="M1658">
        <v>619.14</v>
      </c>
      <c r="N1658" t="s">
        <v>39</v>
      </c>
    </row>
    <row r="1659" spans="1:14" ht="14.25" customHeight="1" x14ac:dyDescent="0.3">
      <c r="A1659" t="s">
        <v>5935</v>
      </c>
      <c r="B1659" t="s">
        <v>19</v>
      </c>
      <c r="C1659" t="s">
        <v>20</v>
      </c>
      <c r="D1659">
        <v>4687.2700000000004</v>
      </c>
      <c r="E1659">
        <v>0.47</v>
      </c>
      <c r="F1659">
        <f t="shared" si="50"/>
        <v>2203.0169000000001</v>
      </c>
      <c r="G1659">
        <f t="shared" si="51"/>
        <v>2484.2531000000004</v>
      </c>
      <c r="H1659">
        <v>9</v>
      </c>
      <c r="I1659" s="17">
        <v>45180</v>
      </c>
      <c r="J1659" s="17">
        <v>45181</v>
      </c>
      <c r="K1659" t="s">
        <v>15</v>
      </c>
      <c r="L1659" t="s">
        <v>16</v>
      </c>
      <c r="M1659">
        <v>1388.01</v>
      </c>
      <c r="N1659" t="s">
        <v>28</v>
      </c>
    </row>
    <row r="1660" spans="1:14" ht="14.25" customHeight="1" x14ac:dyDescent="0.3">
      <c r="A1660" t="s">
        <v>8552</v>
      </c>
      <c r="B1660" t="s">
        <v>25</v>
      </c>
      <c r="C1660" t="s">
        <v>26</v>
      </c>
      <c r="D1660">
        <v>4690.03</v>
      </c>
      <c r="E1660">
        <v>0.38</v>
      </c>
      <c r="F1660">
        <f t="shared" si="50"/>
        <v>1782.2113999999999</v>
      </c>
      <c r="G1660">
        <f t="shared" si="51"/>
        <v>2907.8185999999996</v>
      </c>
      <c r="H1660">
        <v>9</v>
      </c>
      <c r="I1660" s="17">
        <v>45581</v>
      </c>
      <c r="J1660" s="17">
        <v>45584</v>
      </c>
      <c r="K1660" t="s">
        <v>15</v>
      </c>
      <c r="L1660" t="s">
        <v>27</v>
      </c>
      <c r="M1660">
        <v>1228.8800000000001</v>
      </c>
      <c r="N1660" t="s">
        <v>39</v>
      </c>
    </row>
    <row r="1661" spans="1:14" ht="14.25" customHeight="1" x14ac:dyDescent="0.3">
      <c r="A1661" t="s">
        <v>9286</v>
      </c>
      <c r="B1661" t="s">
        <v>13</v>
      </c>
      <c r="C1661" t="s">
        <v>36</v>
      </c>
      <c r="D1661">
        <v>4690.83</v>
      </c>
      <c r="E1661">
        <v>0.11</v>
      </c>
      <c r="F1661">
        <f t="shared" si="50"/>
        <v>515.99130000000002</v>
      </c>
      <c r="G1661">
        <f t="shared" si="51"/>
        <v>4174.8387000000002</v>
      </c>
      <c r="H1661">
        <v>9</v>
      </c>
      <c r="I1661" s="17">
        <v>45337</v>
      </c>
      <c r="J1661" s="17">
        <v>45338</v>
      </c>
      <c r="K1661" t="s">
        <v>31</v>
      </c>
      <c r="L1661" t="s">
        <v>22</v>
      </c>
      <c r="M1661">
        <v>488.32</v>
      </c>
      <c r="N1661" t="s">
        <v>39</v>
      </c>
    </row>
    <row r="1662" spans="1:14" ht="14.25" customHeight="1" x14ac:dyDescent="0.3">
      <c r="A1662" t="s">
        <v>5018</v>
      </c>
      <c r="B1662" t="s">
        <v>13</v>
      </c>
      <c r="C1662" t="s">
        <v>14</v>
      </c>
      <c r="D1662">
        <v>4692.26</v>
      </c>
      <c r="E1662">
        <v>0.23</v>
      </c>
      <c r="F1662">
        <f t="shared" si="50"/>
        <v>1079.2198000000001</v>
      </c>
      <c r="G1662">
        <f t="shared" si="51"/>
        <v>3613.0402000000004</v>
      </c>
      <c r="H1662">
        <v>9</v>
      </c>
      <c r="I1662" s="17">
        <v>45414</v>
      </c>
      <c r="J1662" s="17">
        <v>45419</v>
      </c>
      <c r="K1662" t="s">
        <v>31</v>
      </c>
      <c r="L1662" t="s">
        <v>22</v>
      </c>
      <c r="M1662">
        <v>576.29999999999995</v>
      </c>
      <c r="N1662" t="s">
        <v>48</v>
      </c>
    </row>
    <row r="1663" spans="1:14" ht="14.25" customHeight="1" x14ac:dyDescent="0.3">
      <c r="A1663" t="s">
        <v>14080</v>
      </c>
      <c r="B1663" t="s">
        <v>25</v>
      </c>
      <c r="C1663" t="s">
        <v>36</v>
      </c>
      <c r="D1663">
        <v>4692.91</v>
      </c>
      <c r="E1663">
        <v>7.0000000000000007E-2</v>
      </c>
      <c r="F1663">
        <f t="shared" si="50"/>
        <v>328.50370000000004</v>
      </c>
      <c r="G1663">
        <f t="shared" si="51"/>
        <v>4364.4062999999996</v>
      </c>
      <c r="H1663">
        <v>9</v>
      </c>
      <c r="I1663" s="17">
        <v>45444</v>
      </c>
      <c r="J1663" s="17">
        <v>45451</v>
      </c>
      <c r="K1663" t="s">
        <v>21</v>
      </c>
      <c r="L1663" t="s">
        <v>16</v>
      </c>
      <c r="M1663">
        <v>242.63</v>
      </c>
      <c r="N1663" t="s">
        <v>17</v>
      </c>
    </row>
    <row r="1664" spans="1:14" ht="14.25" customHeight="1" x14ac:dyDescent="0.3">
      <c r="A1664" t="s">
        <v>14173</v>
      </c>
      <c r="B1664" t="s">
        <v>25</v>
      </c>
      <c r="C1664" t="s">
        <v>20</v>
      </c>
      <c r="D1664">
        <v>4693.4399999999996</v>
      </c>
      <c r="E1664">
        <v>0.28000000000000003</v>
      </c>
      <c r="F1664">
        <f t="shared" si="50"/>
        <v>1314.1632</v>
      </c>
      <c r="G1664">
        <f t="shared" si="51"/>
        <v>3379.2767999999996</v>
      </c>
      <c r="H1664">
        <v>9</v>
      </c>
      <c r="I1664" s="17">
        <v>45352</v>
      </c>
      <c r="J1664" s="17">
        <v>45353</v>
      </c>
      <c r="K1664" t="s">
        <v>21</v>
      </c>
      <c r="L1664" t="s">
        <v>16</v>
      </c>
      <c r="M1664">
        <v>588.29999999999995</v>
      </c>
      <c r="N1664" t="s">
        <v>48</v>
      </c>
    </row>
    <row r="1665" spans="1:14" ht="14.25" customHeight="1" x14ac:dyDescent="0.3">
      <c r="A1665" t="s">
        <v>14289</v>
      </c>
      <c r="B1665" t="s">
        <v>41</v>
      </c>
      <c r="C1665" t="s">
        <v>36</v>
      </c>
      <c r="D1665">
        <v>4702.66</v>
      </c>
      <c r="E1665">
        <v>0.5</v>
      </c>
      <c r="F1665">
        <f t="shared" si="50"/>
        <v>2351.33</v>
      </c>
      <c r="G1665">
        <f t="shared" si="51"/>
        <v>2351.33</v>
      </c>
      <c r="H1665">
        <v>9</v>
      </c>
      <c r="I1665" s="17">
        <v>45115</v>
      </c>
      <c r="J1665" s="17">
        <v>45122</v>
      </c>
      <c r="K1665" t="s">
        <v>21</v>
      </c>
      <c r="L1665" t="s">
        <v>16</v>
      </c>
      <c r="M1665">
        <v>259.06</v>
      </c>
      <c r="N1665" t="s">
        <v>48</v>
      </c>
    </row>
    <row r="1666" spans="1:14" ht="14.25" customHeight="1" x14ac:dyDescent="0.3">
      <c r="A1666" t="s">
        <v>2072</v>
      </c>
      <c r="B1666" t="s">
        <v>13</v>
      </c>
      <c r="C1666" t="s">
        <v>36</v>
      </c>
      <c r="D1666">
        <v>4707.07</v>
      </c>
      <c r="E1666">
        <v>0.16</v>
      </c>
      <c r="F1666">
        <f t="shared" ref="F1666:F1729" si="52">D1666*E1666</f>
        <v>753.13119999999992</v>
      </c>
      <c r="G1666">
        <f t="shared" ref="G1666:G1729" si="53">D1666-F1666</f>
        <v>3953.9387999999999</v>
      </c>
      <c r="H1666">
        <v>9</v>
      </c>
      <c r="I1666" s="17">
        <v>45165</v>
      </c>
      <c r="J1666" s="17">
        <v>45171</v>
      </c>
      <c r="K1666" t="s">
        <v>31</v>
      </c>
      <c r="L1666" t="s">
        <v>27</v>
      </c>
      <c r="M1666">
        <v>1262.92</v>
      </c>
      <c r="N1666" t="s">
        <v>39</v>
      </c>
    </row>
    <row r="1667" spans="1:14" ht="14.25" customHeight="1" x14ac:dyDescent="0.3">
      <c r="A1667" t="s">
        <v>6479</v>
      </c>
      <c r="B1667" t="s">
        <v>25</v>
      </c>
      <c r="C1667" t="s">
        <v>26</v>
      </c>
      <c r="D1667">
        <v>4709.37</v>
      </c>
      <c r="E1667">
        <v>0.28000000000000003</v>
      </c>
      <c r="F1667">
        <f t="shared" si="52"/>
        <v>1318.6236000000001</v>
      </c>
      <c r="G1667">
        <f t="shared" si="53"/>
        <v>3390.7464</v>
      </c>
      <c r="H1667">
        <v>9</v>
      </c>
      <c r="I1667" s="17">
        <v>45401</v>
      </c>
      <c r="J1667" s="17">
        <v>45408</v>
      </c>
      <c r="K1667" t="s">
        <v>15</v>
      </c>
      <c r="L1667" t="s">
        <v>16</v>
      </c>
      <c r="M1667">
        <v>1324.09</v>
      </c>
      <c r="N1667" t="s">
        <v>48</v>
      </c>
    </row>
    <row r="1668" spans="1:14" ht="14.25" customHeight="1" x14ac:dyDescent="0.3">
      <c r="A1668" t="s">
        <v>9563</v>
      </c>
      <c r="B1668" t="s">
        <v>41</v>
      </c>
      <c r="C1668" t="s">
        <v>33</v>
      </c>
      <c r="D1668">
        <v>4710.71</v>
      </c>
      <c r="E1668">
        <v>0.25</v>
      </c>
      <c r="F1668">
        <f t="shared" si="52"/>
        <v>1177.6775</v>
      </c>
      <c r="G1668">
        <f t="shared" si="53"/>
        <v>3533.0325000000003</v>
      </c>
      <c r="H1668">
        <v>9</v>
      </c>
      <c r="I1668" s="17">
        <v>44970</v>
      </c>
      <c r="J1668" s="17">
        <v>44977</v>
      </c>
      <c r="K1668" t="s">
        <v>31</v>
      </c>
      <c r="L1668" t="s">
        <v>16</v>
      </c>
      <c r="M1668">
        <v>722.26</v>
      </c>
      <c r="N1668" t="s">
        <v>17</v>
      </c>
    </row>
    <row r="1669" spans="1:14" ht="14.25" customHeight="1" x14ac:dyDescent="0.3">
      <c r="A1669" t="s">
        <v>2427</v>
      </c>
      <c r="B1669" t="s">
        <v>25</v>
      </c>
      <c r="C1669" t="s">
        <v>36</v>
      </c>
      <c r="D1669">
        <v>4726.2299999999996</v>
      </c>
      <c r="E1669">
        <v>0.13</v>
      </c>
      <c r="F1669">
        <f t="shared" si="52"/>
        <v>614.40989999999999</v>
      </c>
      <c r="G1669">
        <f t="shared" si="53"/>
        <v>4111.8200999999999</v>
      </c>
      <c r="H1669">
        <v>9</v>
      </c>
      <c r="I1669" s="17">
        <v>44949</v>
      </c>
      <c r="J1669" s="17">
        <v>44953</v>
      </c>
      <c r="K1669" t="s">
        <v>15</v>
      </c>
      <c r="L1669" t="s">
        <v>16</v>
      </c>
      <c r="M1669">
        <v>795.99</v>
      </c>
      <c r="N1669" t="s">
        <v>34</v>
      </c>
    </row>
    <row r="1670" spans="1:14" ht="14.25" customHeight="1" x14ac:dyDescent="0.3">
      <c r="A1670" t="s">
        <v>14266</v>
      </c>
      <c r="B1670" t="s">
        <v>13</v>
      </c>
      <c r="C1670" t="s">
        <v>36</v>
      </c>
      <c r="D1670">
        <v>4727.24</v>
      </c>
      <c r="E1670">
        <v>0.39</v>
      </c>
      <c r="F1670">
        <f t="shared" si="52"/>
        <v>1843.6235999999999</v>
      </c>
      <c r="G1670">
        <f t="shared" si="53"/>
        <v>2883.6163999999999</v>
      </c>
      <c r="H1670">
        <v>9</v>
      </c>
      <c r="I1670" s="17">
        <v>45020</v>
      </c>
      <c r="J1670" s="17">
        <v>45023</v>
      </c>
      <c r="K1670" t="s">
        <v>21</v>
      </c>
      <c r="L1670" t="s">
        <v>27</v>
      </c>
      <c r="M1670">
        <v>1118.97</v>
      </c>
      <c r="N1670" t="s">
        <v>23</v>
      </c>
    </row>
    <row r="1671" spans="1:14" ht="14.25" customHeight="1" x14ac:dyDescent="0.3">
      <c r="A1671" t="s">
        <v>5826</v>
      </c>
      <c r="B1671" t="s">
        <v>25</v>
      </c>
      <c r="C1671" t="s">
        <v>20</v>
      </c>
      <c r="D1671">
        <v>4729.49</v>
      </c>
      <c r="E1671">
        <v>0.13</v>
      </c>
      <c r="F1671">
        <f t="shared" si="52"/>
        <v>614.83370000000002</v>
      </c>
      <c r="G1671">
        <f t="shared" si="53"/>
        <v>4114.6562999999996</v>
      </c>
      <c r="H1671">
        <v>9</v>
      </c>
      <c r="I1671" s="17">
        <v>45114</v>
      </c>
      <c r="J1671" s="17">
        <v>45115</v>
      </c>
      <c r="K1671" t="s">
        <v>15</v>
      </c>
      <c r="L1671" t="s">
        <v>22</v>
      </c>
      <c r="M1671">
        <v>1064.53</v>
      </c>
      <c r="N1671" t="s">
        <v>48</v>
      </c>
    </row>
    <row r="1672" spans="1:14" ht="14.25" customHeight="1" x14ac:dyDescent="0.3">
      <c r="A1672" t="s">
        <v>2560</v>
      </c>
      <c r="B1672" t="s">
        <v>25</v>
      </c>
      <c r="C1672" t="s">
        <v>14</v>
      </c>
      <c r="D1672">
        <v>4739.51</v>
      </c>
      <c r="E1672">
        <v>0.43</v>
      </c>
      <c r="F1672">
        <f t="shared" si="52"/>
        <v>2037.9893</v>
      </c>
      <c r="G1672">
        <f t="shared" si="53"/>
        <v>2701.5207</v>
      </c>
      <c r="H1672">
        <v>9</v>
      </c>
      <c r="I1672" s="17">
        <v>45222</v>
      </c>
      <c r="J1672" s="17">
        <v>45227</v>
      </c>
      <c r="K1672" t="s">
        <v>21</v>
      </c>
      <c r="L1672" t="s">
        <v>27</v>
      </c>
      <c r="M1672">
        <v>1242.78</v>
      </c>
      <c r="N1672" t="s">
        <v>48</v>
      </c>
    </row>
    <row r="1673" spans="1:14" ht="14.25" customHeight="1" x14ac:dyDescent="0.3">
      <c r="A1673" t="s">
        <v>11188</v>
      </c>
      <c r="B1673" t="s">
        <v>25</v>
      </c>
      <c r="C1673" t="s">
        <v>20</v>
      </c>
      <c r="D1673">
        <v>4741.6499999999996</v>
      </c>
      <c r="E1673">
        <v>0.28000000000000003</v>
      </c>
      <c r="F1673">
        <f t="shared" si="52"/>
        <v>1327.662</v>
      </c>
      <c r="G1673">
        <f t="shared" si="53"/>
        <v>3413.9879999999994</v>
      </c>
      <c r="H1673">
        <v>9</v>
      </c>
      <c r="I1673" s="17">
        <v>45204</v>
      </c>
      <c r="J1673" s="17">
        <v>45206</v>
      </c>
      <c r="K1673" t="s">
        <v>31</v>
      </c>
      <c r="L1673" t="s">
        <v>22</v>
      </c>
      <c r="M1673">
        <v>692.21</v>
      </c>
      <c r="N1673" t="s">
        <v>17</v>
      </c>
    </row>
    <row r="1674" spans="1:14" ht="14.25" customHeight="1" x14ac:dyDescent="0.3">
      <c r="A1674" t="s">
        <v>8548</v>
      </c>
      <c r="B1674" t="s">
        <v>41</v>
      </c>
      <c r="C1674" t="s">
        <v>36</v>
      </c>
      <c r="D1674">
        <v>4745.1099999999997</v>
      </c>
      <c r="E1674">
        <v>0.21</v>
      </c>
      <c r="F1674">
        <f t="shared" si="52"/>
        <v>996.47309999999993</v>
      </c>
      <c r="G1674">
        <f t="shared" si="53"/>
        <v>3748.6368999999995</v>
      </c>
      <c r="H1674">
        <v>9</v>
      </c>
      <c r="I1674" s="17">
        <v>45110</v>
      </c>
      <c r="J1674" s="17">
        <v>45114</v>
      </c>
      <c r="K1674" t="s">
        <v>31</v>
      </c>
      <c r="L1674" t="s">
        <v>27</v>
      </c>
      <c r="M1674">
        <v>1097.77</v>
      </c>
      <c r="N1674" t="s">
        <v>23</v>
      </c>
    </row>
    <row r="1675" spans="1:14" ht="14.25" customHeight="1" x14ac:dyDescent="0.3">
      <c r="A1675" t="s">
        <v>3765</v>
      </c>
      <c r="B1675" t="s">
        <v>25</v>
      </c>
      <c r="C1675" t="s">
        <v>33</v>
      </c>
      <c r="D1675">
        <v>4747.78</v>
      </c>
      <c r="E1675">
        <v>0.06</v>
      </c>
      <c r="F1675">
        <f t="shared" si="52"/>
        <v>284.86679999999996</v>
      </c>
      <c r="G1675">
        <f t="shared" si="53"/>
        <v>4462.9132</v>
      </c>
      <c r="H1675">
        <v>9</v>
      </c>
      <c r="I1675" s="17">
        <v>45188</v>
      </c>
      <c r="J1675" s="17">
        <v>45194</v>
      </c>
      <c r="K1675" t="s">
        <v>31</v>
      </c>
      <c r="L1675" t="s">
        <v>16</v>
      </c>
      <c r="M1675">
        <v>537.05999999999995</v>
      </c>
      <c r="N1675" t="s">
        <v>48</v>
      </c>
    </row>
    <row r="1676" spans="1:14" ht="14.25" customHeight="1" x14ac:dyDescent="0.3">
      <c r="A1676" t="s">
        <v>14863</v>
      </c>
      <c r="B1676" t="s">
        <v>41</v>
      </c>
      <c r="C1676" t="s">
        <v>14</v>
      </c>
      <c r="D1676">
        <v>4751.8900000000003</v>
      </c>
      <c r="E1676">
        <v>0.48</v>
      </c>
      <c r="F1676">
        <f t="shared" si="52"/>
        <v>2280.9072000000001</v>
      </c>
      <c r="G1676">
        <f t="shared" si="53"/>
        <v>2470.9828000000002</v>
      </c>
      <c r="H1676">
        <v>9</v>
      </c>
      <c r="I1676" s="17">
        <v>45098</v>
      </c>
      <c r="J1676" s="17">
        <v>45105</v>
      </c>
      <c r="K1676" t="s">
        <v>21</v>
      </c>
      <c r="L1676" t="s">
        <v>22</v>
      </c>
      <c r="M1676">
        <v>1414.52</v>
      </c>
      <c r="N1676" t="s">
        <v>17</v>
      </c>
    </row>
    <row r="1677" spans="1:14" ht="14.25" customHeight="1" x14ac:dyDescent="0.3">
      <c r="A1677" t="s">
        <v>3738</v>
      </c>
      <c r="B1677" t="s">
        <v>13</v>
      </c>
      <c r="C1677" t="s">
        <v>36</v>
      </c>
      <c r="D1677">
        <v>4755.33</v>
      </c>
      <c r="E1677">
        <v>0.2</v>
      </c>
      <c r="F1677">
        <f t="shared" si="52"/>
        <v>951.06600000000003</v>
      </c>
      <c r="G1677">
        <f t="shared" si="53"/>
        <v>3804.2640000000001</v>
      </c>
      <c r="H1677">
        <v>9</v>
      </c>
      <c r="I1677" s="17">
        <v>45565</v>
      </c>
      <c r="J1677" s="17">
        <v>45566</v>
      </c>
      <c r="K1677" t="s">
        <v>15</v>
      </c>
      <c r="L1677" t="s">
        <v>22</v>
      </c>
      <c r="M1677">
        <v>350.29</v>
      </c>
      <c r="N1677" t="s">
        <v>48</v>
      </c>
    </row>
    <row r="1678" spans="1:14" ht="14.25" customHeight="1" x14ac:dyDescent="0.3">
      <c r="A1678" t="s">
        <v>7381</v>
      </c>
      <c r="B1678" t="s">
        <v>25</v>
      </c>
      <c r="C1678" t="s">
        <v>14</v>
      </c>
      <c r="D1678">
        <v>4755.84</v>
      </c>
      <c r="E1678">
        <v>0.44</v>
      </c>
      <c r="F1678">
        <f t="shared" si="52"/>
        <v>2092.5696000000003</v>
      </c>
      <c r="G1678">
        <f t="shared" si="53"/>
        <v>2663.2703999999999</v>
      </c>
      <c r="H1678">
        <v>9</v>
      </c>
      <c r="I1678" s="17">
        <v>45395</v>
      </c>
      <c r="J1678" s="17">
        <v>45396</v>
      </c>
      <c r="K1678" t="s">
        <v>21</v>
      </c>
      <c r="L1678" t="s">
        <v>16</v>
      </c>
      <c r="M1678">
        <v>1081.17</v>
      </c>
      <c r="N1678" t="s">
        <v>28</v>
      </c>
    </row>
    <row r="1679" spans="1:14" ht="14.25" customHeight="1" x14ac:dyDescent="0.3">
      <c r="A1679" t="s">
        <v>4522</v>
      </c>
      <c r="B1679" t="s">
        <v>25</v>
      </c>
      <c r="C1679" t="s">
        <v>26</v>
      </c>
      <c r="D1679">
        <v>4762.88</v>
      </c>
      <c r="E1679">
        <v>0.5</v>
      </c>
      <c r="F1679">
        <f t="shared" si="52"/>
        <v>2381.44</v>
      </c>
      <c r="G1679">
        <f t="shared" si="53"/>
        <v>2381.44</v>
      </c>
      <c r="H1679">
        <v>9</v>
      </c>
      <c r="I1679" s="17">
        <v>45206</v>
      </c>
      <c r="J1679" s="17">
        <v>45208</v>
      </c>
      <c r="K1679" t="s">
        <v>21</v>
      </c>
      <c r="L1679" t="s">
        <v>22</v>
      </c>
      <c r="M1679">
        <v>1256.04</v>
      </c>
      <c r="N1679" t="s">
        <v>23</v>
      </c>
    </row>
    <row r="1680" spans="1:14" ht="14.25" customHeight="1" x14ac:dyDescent="0.3">
      <c r="A1680" t="s">
        <v>2757</v>
      </c>
      <c r="B1680" t="s">
        <v>25</v>
      </c>
      <c r="C1680" t="s">
        <v>33</v>
      </c>
      <c r="D1680">
        <v>4764</v>
      </c>
      <c r="E1680">
        <v>0.02</v>
      </c>
      <c r="F1680">
        <f t="shared" si="52"/>
        <v>95.28</v>
      </c>
      <c r="G1680">
        <f t="shared" si="53"/>
        <v>4668.72</v>
      </c>
      <c r="H1680">
        <v>9</v>
      </c>
      <c r="I1680" s="17">
        <v>45108</v>
      </c>
      <c r="J1680" s="17">
        <v>45109</v>
      </c>
      <c r="K1680" t="s">
        <v>31</v>
      </c>
      <c r="L1680" t="s">
        <v>22</v>
      </c>
      <c r="M1680">
        <v>253.81</v>
      </c>
      <c r="N1680" t="s">
        <v>17</v>
      </c>
    </row>
    <row r="1681" spans="1:14" ht="14.25" customHeight="1" x14ac:dyDescent="0.3">
      <c r="A1681" t="s">
        <v>10417</v>
      </c>
      <c r="B1681" t="s">
        <v>19</v>
      </c>
      <c r="C1681" t="s">
        <v>20</v>
      </c>
      <c r="D1681">
        <v>4766.57</v>
      </c>
      <c r="E1681">
        <v>0.02</v>
      </c>
      <c r="F1681">
        <f t="shared" si="52"/>
        <v>95.331400000000002</v>
      </c>
      <c r="G1681">
        <f t="shared" si="53"/>
        <v>4671.2385999999997</v>
      </c>
      <c r="H1681">
        <v>9</v>
      </c>
      <c r="I1681" s="17">
        <v>45632</v>
      </c>
      <c r="J1681" s="17">
        <v>45635</v>
      </c>
      <c r="K1681" t="s">
        <v>15</v>
      </c>
      <c r="L1681" t="s">
        <v>16</v>
      </c>
      <c r="M1681">
        <v>751.89</v>
      </c>
      <c r="N1681" t="s">
        <v>23</v>
      </c>
    </row>
    <row r="1682" spans="1:14" ht="14.25" customHeight="1" x14ac:dyDescent="0.3">
      <c r="A1682" t="s">
        <v>13620</v>
      </c>
      <c r="B1682" t="s">
        <v>25</v>
      </c>
      <c r="C1682" t="s">
        <v>33</v>
      </c>
      <c r="D1682">
        <v>4768.3599999999997</v>
      </c>
      <c r="E1682">
        <v>0.13</v>
      </c>
      <c r="F1682">
        <f t="shared" si="52"/>
        <v>619.88679999999999</v>
      </c>
      <c r="G1682">
        <f t="shared" si="53"/>
        <v>4148.4731999999995</v>
      </c>
      <c r="H1682">
        <v>9</v>
      </c>
      <c r="I1682" s="17">
        <v>45366</v>
      </c>
      <c r="J1682" s="17">
        <v>45368</v>
      </c>
      <c r="K1682" t="s">
        <v>21</v>
      </c>
      <c r="L1682" t="s">
        <v>16</v>
      </c>
      <c r="M1682">
        <v>291.95</v>
      </c>
      <c r="N1682" t="s">
        <v>28</v>
      </c>
    </row>
    <row r="1683" spans="1:14" ht="14.25" customHeight="1" x14ac:dyDescent="0.3">
      <c r="A1683" t="s">
        <v>11254</v>
      </c>
      <c r="B1683" t="s">
        <v>41</v>
      </c>
      <c r="C1683" t="s">
        <v>33</v>
      </c>
      <c r="D1683">
        <v>4771.41</v>
      </c>
      <c r="E1683">
        <v>0.35</v>
      </c>
      <c r="F1683">
        <f t="shared" si="52"/>
        <v>1669.9934999999998</v>
      </c>
      <c r="G1683">
        <f t="shared" si="53"/>
        <v>3101.4165000000003</v>
      </c>
      <c r="H1683">
        <v>9</v>
      </c>
      <c r="I1683" s="17">
        <v>45290</v>
      </c>
      <c r="J1683" s="17">
        <v>45293</v>
      </c>
      <c r="K1683" t="s">
        <v>15</v>
      </c>
      <c r="L1683" t="s">
        <v>16</v>
      </c>
      <c r="M1683">
        <v>584.17999999999995</v>
      </c>
      <c r="N1683" t="s">
        <v>28</v>
      </c>
    </row>
    <row r="1684" spans="1:14" ht="14.25" customHeight="1" x14ac:dyDescent="0.3">
      <c r="A1684" t="s">
        <v>10933</v>
      </c>
      <c r="B1684" t="s">
        <v>13</v>
      </c>
      <c r="C1684" t="s">
        <v>14</v>
      </c>
      <c r="D1684">
        <v>4772.3599999999997</v>
      </c>
      <c r="E1684">
        <v>7.0000000000000007E-2</v>
      </c>
      <c r="F1684">
        <f t="shared" si="52"/>
        <v>334.0652</v>
      </c>
      <c r="G1684">
        <f t="shared" si="53"/>
        <v>4438.2947999999997</v>
      </c>
      <c r="H1684">
        <v>9</v>
      </c>
      <c r="I1684" s="17">
        <v>45446</v>
      </c>
      <c r="J1684" s="17">
        <v>45451</v>
      </c>
      <c r="K1684" t="s">
        <v>31</v>
      </c>
      <c r="L1684" t="s">
        <v>22</v>
      </c>
      <c r="M1684">
        <v>574.28</v>
      </c>
      <c r="N1684" t="s">
        <v>48</v>
      </c>
    </row>
    <row r="1685" spans="1:14" ht="14.25" customHeight="1" x14ac:dyDescent="0.3">
      <c r="A1685" t="s">
        <v>13095</v>
      </c>
      <c r="B1685" t="s">
        <v>41</v>
      </c>
      <c r="C1685" t="s">
        <v>26</v>
      </c>
      <c r="D1685">
        <v>4779.8900000000003</v>
      </c>
      <c r="E1685">
        <v>0.31</v>
      </c>
      <c r="F1685">
        <f t="shared" si="52"/>
        <v>1481.7659000000001</v>
      </c>
      <c r="G1685">
        <f t="shared" si="53"/>
        <v>3298.1241</v>
      </c>
      <c r="H1685">
        <v>9</v>
      </c>
      <c r="I1685" s="17">
        <v>45472</v>
      </c>
      <c r="J1685" s="17">
        <v>45476</v>
      </c>
      <c r="K1685" t="s">
        <v>15</v>
      </c>
      <c r="L1685" t="s">
        <v>27</v>
      </c>
      <c r="M1685">
        <v>686.47</v>
      </c>
      <c r="N1685" t="s">
        <v>28</v>
      </c>
    </row>
    <row r="1686" spans="1:14" ht="14.25" customHeight="1" x14ac:dyDescent="0.3">
      <c r="A1686" t="s">
        <v>13101</v>
      </c>
      <c r="B1686" t="s">
        <v>13</v>
      </c>
      <c r="C1686" t="s">
        <v>26</v>
      </c>
      <c r="D1686">
        <v>4780.51</v>
      </c>
      <c r="E1686">
        <v>0.24</v>
      </c>
      <c r="F1686">
        <f t="shared" si="52"/>
        <v>1147.3224</v>
      </c>
      <c r="G1686">
        <f t="shared" si="53"/>
        <v>3633.1876000000002</v>
      </c>
      <c r="H1686">
        <v>9</v>
      </c>
      <c r="I1686" s="17">
        <v>45315</v>
      </c>
      <c r="J1686" s="17">
        <v>45319</v>
      </c>
      <c r="K1686" t="s">
        <v>15</v>
      </c>
      <c r="L1686" t="s">
        <v>16</v>
      </c>
      <c r="M1686">
        <v>1363.84</v>
      </c>
      <c r="N1686" t="s">
        <v>34</v>
      </c>
    </row>
    <row r="1687" spans="1:14" ht="14.25" customHeight="1" x14ac:dyDescent="0.3">
      <c r="A1687" t="s">
        <v>7409</v>
      </c>
      <c r="B1687" t="s">
        <v>41</v>
      </c>
      <c r="C1687" t="s">
        <v>36</v>
      </c>
      <c r="D1687">
        <v>4781.34</v>
      </c>
      <c r="E1687">
        <v>0.15</v>
      </c>
      <c r="F1687">
        <f t="shared" si="52"/>
        <v>717.20100000000002</v>
      </c>
      <c r="G1687">
        <f t="shared" si="53"/>
        <v>4064.1390000000001</v>
      </c>
      <c r="H1687">
        <v>9</v>
      </c>
      <c r="I1687" s="17">
        <v>44982</v>
      </c>
      <c r="J1687" s="17">
        <v>44983</v>
      </c>
      <c r="K1687" t="s">
        <v>21</v>
      </c>
      <c r="L1687" t="s">
        <v>22</v>
      </c>
      <c r="M1687">
        <v>521.30999999999995</v>
      </c>
      <c r="N1687" t="s">
        <v>23</v>
      </c>
    </row>
    <row r="1688" spans="1:14" ht="14.25" customHeight="1" x14ac:dyDescent="0.3">
      <c r="A1688" t="s">
        <v>12944</v>
      </c>
      <c r="B1688" t="s">
        <v>41</v>
      </c>
      <c r="C1688" t="s">
        <v>14</v>
      </c>
      <c r="D1688">
        <v>4785.24</v>
      </c>
      <c r="E1688">
        <v>0.41</v>
      </c>
      <c r="F1688">
        <f t="shared" si="52"/>
        <v>1961.9483999999998</v>
      </c>
      <c r="G1688">
        <f t="shared" si="53"/>
        <v>2823.2916</v>
      </c>
      <c r="H1688">
        <v>9</v>
      </c>
      <c r="I1688" s="17">
        <v>44975</v>
      </c>
      <c r="J1688" s="17">
        <v>44982</v>
      </c>
      <c r="K1688" t="s">
        <v>21</v>
      </c>
      <c r="L1688" t="s">
        <v>27</v>
      </c>
      <c r="M1688">
        <v>636.92999999999995</v>
      </c>
      <c r="N1688" t="s">
        <v>28</v>
      </c>
    </row>
    <row r="1689" spans="1:14" ht="14.25" customHeight="1" x14ac:dyDescent="0.3">
      <c r="A1689" t="s">
        <v>683</v>
      </c>
      <c r="B1689" t="s">
        <v>13</v>
      </c>
      <c r="C1689" t="s">
        <v>14</v>
      </c>
      <c r="D1689">
        <v>4786.3900000000003</v>
      </c>
      <c r="E1689">
        <v>0.28000000000000003</v>
      </c>
      <c r="F1689">
        <f t="shared" si="52"/>
        <v>1340.1892000000003</v>
      </c>
      <c r="G1689">
        <f t="shared" si="53"/>
        <v>3446.2008000000001</v>
      </c>
      <c r="H1689">
        <v>9</v>
      </c>
      <c r="I1689" s="17">
        <v>45044</v>
      </c>
      <c r="J1689" s="17">
        <v>45049</v>
      </c>
      <c r="K1689" t="s">
        <v>15</v>
      </c>
      <c r="L1689" t="s">
        <v>16</v>
      </c>
      <c r="M1689">
        <v>1189.5899999999999</v>
      </c>
      <c r="N1689" t="s">
        <v>17</v>
      </c>
    </row>
    <row r="1690" spans="1:14" ht="14.25" customHeight="1" x14ac:dyDescent="0.3">
      <c r="A1690" t="s">
        <v>11549</v>
      </c>
      <c r="B1690" t="s">
        <v>13</v>
      </c>
      <c r="C1690" t="s">
        <v>36</v>
      </c>
      <c r="D1690">
        <v>4790.47</v>
      </c>
      <c r="E1690">
        <v>0.23</v>
      </c>
      <c r="F1690">
        <f t="shared" si="52"/>
        <v>1101.8081000000002</v>
      </c>
      <c r="G1690">
        <f t="shared" si="53"/>
        <v>3688.6619000000001</v>
      </c>
      <c r="H1690">
        <v>9</v>
      </c>
      <c r="I1690" s="17">
        <v>45636</v>
      </c>
      <c r="J1690" s="17">
        <v>45638</v>
      </c>
      <c r="K1690" t="s">
        <v>15</v>
      </c>
      <c r="L1690" t="s">
        <v>16</v>
      </c>
      <c r="M1690">
        <v>1328.2</v>
      </c>
      <c r="N1690" t="s">
        <v>48</v>
      </c>
    </row>
    <row r="1691" spans="1:14" ht="14.25" customHeight="1" x14ac:dyDescent="0.3">
      <c r="A1691" t="s">
        <v>14531</v>
      </c>
      <c r="B1691" t="s">
        <v>19</v>
      </c>
      <c r="C1691" t="s">
        <v>33</v>
      </c>
      <c r="D1691">
        <v>4792.26</v>
      </c>
      <c r="E1691">
        <v>0.17</v>
      </c>
      <c r="F1691">
        <f t="shared" si="52"/>
        <v>814.68420000000015</v>
      </c>
      <c r="G1691">
        <f t="shared" si="53"/>
        <v>3977.5758000000001</v>
      </c>
      <c r="H1691">
        <v>9</v>
      </c>
      <c r="I1691" s="17">
        <v>44934</v>
      </c>
      <c r="J1691" s="17">
        <v>44938</v>
      </c>
      <c r="K1691" t="s">
        <v>31</v>
      </c>
      <c r="L1691" t="s">
        <v>22</v>
      </c>
      <c r="M1691">
        <v>763.14</v>
      </c>
      <c r="N1691" t="s">
        <v>34</v>
      </c>
    </row>
    <row r="1692" spans="1:14" ht="14.25" customHeight="1" x14ac:dyDescent="0.3">
      <c r="A1692" t="s">
        <v>4205</v>
      </c>
      <c r="B1692" t="s">
        <v>41</v>
      </c>
      <c r="C1692" t="s">
        <v>33</v>
      </c>
      <c r="D1692">
        <v>4797.42</v>
      </c>
      <c r="E1692">
        <v>0.22</v>
      </c>
      <c r="F1692">
        <f t="shared" si="52"/>
        <v>1055.4323999999999</v>
      </c>
      <c r="G1692">
        <f t="shared" si="53"/>
        <v>3741.9876000000004</v>
      </c>
      <c r="H1692">
        <v>9</v>
      </c>
      <c r="I1692" s="17">
        <v>45473</v>
      </c>
      <c r="J1692" s="17">
        <v>45480</v>
      </c>
      <c r="K1692" t="s">
        <v>31</v>
      </c>
      <c r="L1692" t="s">
        <v>22</v>
      </c>
      <c r="M1692">
        <v>1278.31</v>
      </c>
      <c r="N1692" t="s">
        <v>28</v>
      </c>
    </row>
    <row r="1693" spans="1:14" ht="14.25" customHeight="1" x14ac:dyDescent="0.3">
      <c r="A1693" t="s">
        <v>6455</v>
      </c>
      <c r="B1693" t="s">
        <v>25</v>
      </c>
      <c r="C1693" t="s">
        <v>14</v>
      </c>
      <c r="D1693">
        <v>4800.41</v>
      </c>
      <c r="E1693">
        <v>0.04</v>
      </c>
      <c r="F1693">
        <f t="shared" si="52"/>
        <v>192.0164</v>
      </c>
      <c r="G1693">
        <f t="shared" si="53"/>
        <v>4608.3935999999994</v>
      </c>
      <c r="H1693">
        <v>9</v>
      </c>
      <c r="I1693" s="17">
        <v>44999</v>
      </c>
      <c r="J1693" s="17">
        <v>45006</v>
      </c>
      <c r="K1693" t="s">
        <v>31</v>
      </c>
      <c r="L1693" t="s">
        <v>16</v>
      </c>
      <c r="M1693">
        <v>1414.02</v>
      </c>
      <c r="N1693" t="s">
        <v>28</v>
      </c>
    </row>
    <row r="1694" spans="1:14" ht="14.25" customHeight="1" x14ac:dyDescent="0.3">
      <c r="A1694" t="s">
        <v>2382</v>
      </c>
      <c r="B1694" t="s">
        <v>19</v>
      </c>
      <c r="C1694" t="s">
        <v>36</v>
      </c>
      <c r="D1694">
        <v>4807.33</v>
      </c>
      <c r="E1694">
        <v>0.2</v>
      </c>
      <c r="F1694">
        <f t="shared" si="52"/>
        <v>961.46600000000001</v>
      </c>
      <c r="G1694">
        <f t="shared" si="53"/>
        <v>3845.864</v>
      </c>
      <c r="H1694">
        <v>9</v>
      </c>
      <c r="I1694" s="17">
        <v>45064</v>
      </c>
      <c r="J1694" s="17">
        <v>45071</v>
      </c>
      <c r="K1694" t="s">
        <v>15</v>
      </c>
      <c r="L1694" t="s">
        <v>22</v>
      </c>
      <c r="M1694">
        <v>1230.27</v>
      </c>
      <c r="N1694" t="s">
        <v>28</v>
      </c>
    </row>
    <row r="1695" spans="1:14" ht="14.25" customHeight="1" x14ac:dyDescent="0.3">
      <c r="A1695" t="s">
        <v>9030</v>
      </c>
      <c r="B1695" t="s">
        <v>41</v>
      </c>
      <c r="C1695" t="s">
        <v>26</v>
      </c>
      <c r="D1695">
        <v>4809.8900000000003</v>
      </c>
      <c r="E1695">
        <v>0.12</v>
      </c>
      <c r="F1695">
        <f t="shared" si="52"/>
        <v>577.18680000000006</v>
      </c>
      <c r="G1695">
        <f t="shared" si="53"/>
        <v>4232.7031999999999</v>
      </c>
      <c r="H1695">
        <v>9</v>
      </c>
      <c r="I1695" s="17">
        <v>45608</v>
      </c>
      <c r="J1695" s="17">
        <v>45610</v>
      </c>
      <c r="K1695" t="s">
        <v>31</v>
      </c>
      <c r="L1695" t="s">
        <v>22</v>
      </c>
      <c r="M1695">
        <v>545.6</v>
      </c>
      <c r="N1695" t="s">
        <v>23</v>
      </c>
    </row>
    <row r="1696" spans="1:14" ht="14.25" customHeight="1" x14ac:dyDescent="0.3">
      <c r="A1696" t="s">
        <v>13746</v>
      </c>
      <c r="B1696" t="s">
        <v>19</v>
      </c>
      <c r="C1696" t="s">
        <v>14</v>
      </c>
      <c r="D1696">
        <v>4811.6000000000004</v>
      </c>
      <c r="E1696">
        <v>0.28999999999999998</v>
      </c>
      <c r="F1696">
        <f t="shared" si="52"/>
        <v>1395.364</v>
      </c>
      <c r="G1696">
        <f t="shared" si="53"/>
        <v>3416.2360000000003</v>
      </c>
      <c r="H1696">
        <v>9</v>
      </c>
      <c r="I1696" s="17">
        <v>44936</v>
      </c>
      <c r="J1696" s="17">
        <v>44942</v>
      </c>
      <c r="K1696" t="s">
        <v>21</v>
      </c>
      <c r="L1696" t="s">
        <v>16</v>
      </c>
      <c r="M1696">
        <v>821.3</v>
      </c>
      <c r="N1696" t="s">
        <v>48</v>
      </c>
    </row>
    <row r="1697" spans="1:14" ht="14.25" customHeight="1" x14ac:dyDescent="0.3">
      <c r="A1697" t="s">
        <v>14642</v>
      </c>
      <c r="B1697" t="s">
        <v>19</v>
      </c>
      <c r="C1697" t="s">
        <v>26</v>
      </c>
      <c r="D1697">
        <v>4814.6899999999996</v>
      </c>
      <c r="E1697">
        <v>0.11</v>
      </c>
      <c r="F1697">
        <f t="shared" si="52"/>
        <v>529.61590000000001</v>
      </c>
      <c r="G1697">
        <f t="shared" si="53"/>
        <v>4285.0740999999998</v>
      </c>
      <c r="H1697">
        <v>9</v>
      </c>
      <c r="I1697" s="17">
        <v>45340</v>
      </c>
      <c r="J1697" s="17">
        <v>45347</v>
      </c>
      <c r="K1697" t="s">
        <v>31</v>
      </c>
      <c r="L1697" t="s">
        <v>27</v>
      </c>
      <c r="M1697">
        <v>465.59</v>
      </c>
      <c r="N1697" t="s">
        <v>28</v>
      </c>
    </row>
    <row r="1698" spans="1:14" ht="14.25" customHeight="1" x14ac:dyDescent="0.3">
      <c r="A1698" t="s">
        <v>12658</v>
      </c>
      <c r="B1698" t="s">
        <v>41</v>
      </c>
      <c r="C1698" t="s">
        <v>26</v>
      </c>
      <c r="D1698">
        <v>4822.2700000000004</v>
      </c>
      <c r="E1698">
        <v>0.46</v>
      </c>
      <c r="F1698">
        <f t="shared" si="52"/>
        <v>2218.2442000000001</v>
      </c>
      <c r="G1698">
        <f t="shared" si="53"/>
        <v>2604.0258000000003</v>
      </c>
      <c r="H1698">
        <v>9</v>
      </c>
      <c r="I1698" s="17">
        <v>45653</v>
      </c>
      <c r="J1698" s="17">
        <v>45657</v>
      </c>
      <c r="K1698" t="s">
        <v>31</v>
      </c>
      <c r="L1698" t="s">
        <v>16</v>
      </c>
      <c r="M1698">
        <v>302.16000000000003</v>
      </c>
      <c r="N1698" t="s">
        <v>48</v>
      </c>
    </row>
    <row r="1699" spans="1:14" ht="14.25" customHeight="1" x14ac:dyDescent="0.3">
      <c r="A1699" t="s">
        <v>2159</v>
      </c>
      <c r="B1699" t="s">
        <v>25</v>
      </c>
      <c r="C1699" t="s">
        <v>14</v>
      </c>
      <c r="D1699">
        <v>4823.1899999999996</v>
      </c>
      <c r="E1699">
        <v>7.0000000000000007E-2</v>
      </c>
      <c r="F1699">
        <f t="shared" si="52"/>
        <v>337.62330000000003</v>
      </c>
      <c r="G1699">
        <f t="shared" si="53"/>
        <v>4485.5666999999994</v>
      </c>
      <c r="H1699">
        <v>9</v>
      </c>
      <c r="I1699" s="17">
        <v>45495</v>
      </c>
      <c r="J1699" s="17">
        <v>45500</v>
      </c>
      <c r="K1699" t="s">
        <v>21</v>
      </c>
      <c r="L1699" t="s">
        <v>27</v>
      </c>
      <c r="M1699">
        <v>270.58</v>
      </c>
      <c r="N1699" t="s">
        <v>39</v>
      </c>
    </row>
    <row r="1700" spans="1:14" ht="14.25" customHeight="1" x14ac:dyDescent="0.3">
      <c r="A1700" t="s">
        <v>6028</v>
      </c>
      <c r="B1700" t="s">
        <v>19</v>
      </c>
      <c r="C1700" t="s">
        <v>14</v>
      </c>
      <c r="D1700">
        <v>4826.41</v>
      </c>
      <c r="E1700">
        <v>0.26</v>
      </c>
      <c r="F1700">
        <f t="shared" si="52"/>
        <v>1254.8666000000001</v>
      </c>
      <c r="G1700">
        <f t="shared" si="53"/>
        <v>3571.5433999999996</v>
      </c>
      <c r="H1700">
        <v>9</v>
      </c>
      <c r="I1700" s="17">
        <v>45243</v>
      </c>
      <c r="J1700" s="17">
        <v>45250</v>
      </c>
      <c r="K1700" t="s">
        <v>31</v>
      </c>
      <c r="L1700" t="s">
        <v>27</v>
      </c>
      <c r="M1700">
        <v>960.22</v>
      </c>
      <c r="N1700" t="s">
        <v>34</v>
      </c>
    </row>
    <row r="1701" spans="1:14" ht="14.25" customHeight="1" x14ac:dyDescent="0.3">
      <c r="A1701" t="s">
        <v>5269</v>
      </c>
      <c r="B1701" t="s">
        <v>13</v>
      </c>
      <c r="C1701" t="s">
        <v>26</v>
      </c>
      <c r="D1701">
        <v>4826.5</v>
      </c>
      <c r="E1701">
        <v>0.23</v>
      </c>
      <c r="F1701">
        <f t="shared" si="52"/>
        <v>1110.095</v>
      </c>
      <c r="G1701">
        <f t="shared" si="53"/>
        <v>3716.4049999999997</v>
      </c>
      <c r="H1701">
        <v>9</v>
      </c>
      <c r="I1701" s="17">
        <v>45043</v>
      </c>
      <c r="J1701" s="17">
        <v>45045</v>
      </c>
      <c r="K1701" t="s">
        <v>21</v>
      </c>
      <c r="L1701" t="s">
        <v>27</v>
      </c>
      <c r="M1701">
        <v>1201.72</v>
      </c>
      <c r="N1701" t="s">
        <v>28</v>
      </c>
    </row>
    <row r="1702" spans="1:14" ht="14.25" customHeight="1" x14ac:dyDescent="0.3">
      <c r="A1702" t="s">
        <v>11362</v>
      </c>
      <c r="B1702" t="s">
        <v>25</v>
      </c>
      <c r="C1702" t="s">
        <v>33</v>
      </c>
      <c r="D1702">
        <v>4827.4399999999996</v>
      </c>
      <c r="E1702">
        <v>0.41</v>
      </c>
      <c r="F1702">
        <f t="shared" si="52"/>
        <v>1979.2503999999997</v>
      </c>
      <c r="G1702">
        <f t="shared" si="53"/>
        <v>2848.1895999999997</v>
      </c>
      <c r="H1702">
        <v>9</v>
      </c>
      <c r="I1702" s="17">
        <v>45499</v>
      </c>
      <c r="J1702" s="17">
        <v>45502</v>
      </c>
      <c r="K1702" t="s">
        <v>31</v>
      </c>
      <c r="L1702" t="s">
        <v>27</v>
      </c>
      <c r="M1702">
        <v>368.56</v>
      </c>
      <c r="N1702" t="s">
        <v>34</v>
      </c>
    </row>
    <row r="1703" spans="1:14" ht="14.25" customHeight="1" x14ac:dyDescent="0.3">
      <c r="A1703" t="s">
        <v>3912</v>
      </c>
      <c r="B1703" t="s">
        <v>13</v>
      </c>
      <c r="C1703" t="s">
        <v>33</v>
      </c>
      <c r="D1703">
        <v>4830.78</v>
      </c>
      <c r="E1703">
        <v>0.19</v>
      </c>
      <c r="F1703">
        <f t="shared" si="52"/>
        <v>917.84819999999991</v>
      </c>
      <c r="G1703">
        <f t="shared" si="53"/>
        <v>3912.9317999999998</v>
      </c>
      <c r="H1703">
        <v>9</v>
      </c>
      <c r="I1703" s="17">
        <v>45100</v>
      </c>
      <c r="J1703" s="17">
        <v>45103</v>
      </c>
      <c r="K1703" t="s">
        <v>15</v>
      </c>
      <c r="L1703" t="s">
        <v>22</v>
      </c>
      <c r="M1703">
        <v>811.19</v>
      </c>
      <c r="N1703" t="s">
        <v>17</v>
      </c>
    </row>
    <row r="1704" spans="1:14" ht="14.25" customHeight="1" x14ac:dyDescent="0.3">
      <c r="A1704" t="s">
        <v>14689</v>
      </c>
      <c r="B1704" t="s">
        <v>13</v>
      </c>
      <c r="C1704" t="s">
        <v>36</v>
      </c>
      <c r="D1704">
        <v>4834.7299999999996</v>
      </c>
      <c r="E1704">
        <v>0.34</v>
      </c>
      <c r="F1704">
        <f t="shared" si="52"/>
        <v>1643.8081999999999</v>
      </c>
      <c r="G1704">
        <f t="shared" si="53"/>
        <v>3190.9217999999996</v>
      </c>
      <c r="H1704">
        <v>9</v>
      </c>
      <c r="I1704" s="17">
        <v>45535</v>
      </c>
      <c r="J1704" s="17">
        <v>45541</v>
      </c>
      <c r="K1704" t="s">
        <v>21</v>
      </c>
      <c r="L1704" t="s">
        <v>27</v>
      </c>
      <c r="M1704">
        <v>1253.32</v>
      </c>
      <c r="N1704" t="s">
        <v>23</v>
      </c>
    </row>
    <row r="1705" spans="1:14" ht="14.25" customHeight="1" x14ac:dyDescent="0.3">
      <c r="A1705" t="s">
        <v>2312</v>
      </c>
      <c r="B1705" t="s">
        <v>13</v>
      </c>
      <c r="C1705" t="s">
        <v>20</v>
      </c>
      <c r="D1705">
        <v>4834.84</v>
      </c>
      <c r="E1705">
        <v>0.24</v>
      </c>
      <c r="F1705">
        <f t="shared" si="52"/>
        <v>1160.3616</v>
      </c>
      <c r="G1705">
        <f t="shared" si="53"/>
        <v>3674.4784</v>
      </c>
      <c r="H1705">
        <v>9</v>
      </c>
      <c r="I1705" s="17">
        <v>45527</v>
      </c>
      <c r="J1705" s="17">
        <v>45531</v>
      </c>
      <c r="K1705" t="s">
        <v>21</v>
      </c>
      <c r="L1705" t="s">
        <v>27</v>
      </c>
      <c r="M1705">
        <v>280.47000000000003</v>
      </c>
      <c r="N1705" t="s">
        <v>48</v>
      </c>
    </row>
    <row r="1706" spans="1:14" ht="14.25" customHeight="1" x14ac:dyDescent="0.3">
      <c r="A1706" t="s">
        <v>7878</v>
      </c>
      <c r="B1706" t="s">
        <v>13</v>
      </c>
      <c r="C1706" t="s">
        <v>14</v>
      </c>
      <c r="D1706">
        <v>4837.63</v>
      </c>
      <c r="E1706">
        <v>0.34</v>
      </c>
      <c r="F1706">
        <f t="shared" si="52"/>
        <v>1644.7942</v>
      </c>
      <c r="G1706">
        <f t="shared" si="53"/>
        <v>3192.8357999999998</v>
      </c>
      <c r="H1706">
        <v>9</v>
      </c>
      <c r="I1706" s="17">
        <v>45082</v>
      </c>
      <c r="J1706" s="17">
        <v>45083</v>
      </c>
      <c r="K1706" t="s">
        <v>31</v>
      </c>
      <c r="L1706" t="s">
        <v>16</v>
      </c>
      <c r="M1706">
        <v>445.49</v>
      </c>
      <c r="N1706" t="s">
        <v>17</v>
      </c>
    </row>
    <row r="1707" spans="1:14" ht="14.25" customHeight="1" x14ac:dyDescent="0.3">
      <c r="A1707" t="s">
        <v>12314</v>
      </c>
      <c r="B1707" t="s">
        <v>19</v>
      </c>
      <c r="C1707" t="s">
        <v>20</v>
      </c>
      <c r="D1707">
        <v>4838.6499999999996</v>
      </c>
      <c r="E1707">
        <v>0.38</v>
      </c>
      <c r="F1707">
        <f t="shared" si="52"/>
        <v>1838.6869999999999</v>
      </c>
      <c r="G1707">
        <f t="shared" si="53"/>
        <v>2999.9629999999997</v>
      </c>
      <c r="H1707">
        <v>9</v>
      </c>
      <c r="I1707" s="17">
        <v>45561</v>
      </c>
      <c r="J1707" s="17">
        <v>45566</v>
      </c>
      <c r="K1707" t="s">
        <v>31</v>
      </c>
      <c r="L1707" t="s">
        <v>16</v>
      </c>
      <c r="M1707">
        <v>252.47</v>
      </c>
      <c r="N1707" t="s">
        <v>28</v>
      </c>
    </row>
    <row r="1708" spans="1:14" ht="14.25" customHeight="1" x14ac:dyDescent="0.3">
      <c r="A1708" t="s">
        <v>4721</v>
      </c>
      <c r="B1708" t="s">
        <v>13</v>
      </c>
      <c r="C1708" t="s">
        <v>26</v>
      </c>
      <c r="D1708">
        <v>4847.2299999999996</v>
      </c>
      <c r="E1708">
        <v>0.18</v>
      </c>
      <c r="F1708">
        <f t="shared" si="52"/>
        <v>872.50139999999988</v>
      </c>
      <c r="G1708">
        <f t="shared" si="53"/>
        <v>3974.7285999999995</v>
      </c>
      <c r="H1708">
        <v>9</v>
      </c>
      <c r="I1708" s="17">
        <v>45056</v>
      </c>
      <c r="J1708" s="17">
        <v>45057</v>
      </c>
      <c r="K1708" t="s">
        <v>21</v>
      </c>
      <c r="L1708" t="s">
        <v>16</v>
      </c>
      <c r="M1708">
        <v>1034.08</v>
      </c>
      <c r="N1708" t="s">
        <v>28</v>
      </c>
    </row>
    <row r="1709" spans="1:14" ht="14.25" customHeight="1" x14ac:dyDescent="0.3">
      <c r="A1709" t="s">
        <v>2597</v>
      </c>
      <c r="B1709" t="s">
        <v>41</v>
      </c>
      <c r="C1709" t="s">
        <v>36</v>
      </c>
      <c r="D1709">
        <v>4848.82</v>
      </c>
      <c r="E1709">
        <v>0.45</v>
      </c>
      <c r="F1709">
        <f t="shared" si="52"/>
        <v>2181.9690000000001</v>
      </c>
      <c r="G1709">
        <f t="shared" si="53"/>
        <v>2666.8509999999997</v>
      </c>
      <c r="H1709">
        <v>9</v>
      </c>
      <c r="I1709" s="17">
        <v>45304</v>
      </c>
      <c r="J1709" s="17">
        <v>45311</v>
      </c>
      <c r="K1709" t="s">
        <v>21</v>
      </c>
      <c r="L1709" t="s">
        <v>22</v>
      </c>
      <c r="M1709">
        <v>1315.09</v>
      </c>
      <c r="N1709" t="s">
        <v>48</v>
      </c>
    </row>
    <row r="1710" spans="1:14" ht="14.25" customHeight="1" x14ac:dyDescent="0.3">
      <c r="A1710" t="s">
        <v>10631</v>
      </c>
      <c r="B1710" t="s">
        <v>13</v>
      </c>
      <c r="C1710" t="s">
        <v>26</v>
      </c>
      <c r="D1710">
        <v>4850.43</v>
      </c>
      <c r="E1710">
        <v>0.34</v>
      </c>
      <c r="F1710">
        <f t="shared" si="52"/>
        <v>1649.1462000000001</v>
      </c>
      <c r="G1710">
        <f t="shared" si="53"/>
        <v>3201.2838000000002</v>
      </c>
      <c r="H1710">
        <v>9</v>
      </c>
      <c r="I1710" s="17">
        <v>45348</v>
      </c>
      <c r="J1710" s="17">
        <v>45354</v>
      </c>
      <c r="K1710" t="s">
        <v>31</v>
      </c>
      <c r="L1710" t="s">
        <v>22</v>
      </c>
      <c r="M1710">
        <v>935.98</v>
      </c>
      <c r="N1710" t="s">
        <v>23</v>
      </c>
    </row>
    <row r="1711" spans="1:14" ht="14.25" customHeight="1" x14ac:dyDescent="0.3">
      <c r="A1711" t="s">
        <v>961</v>
      </c>
      <c r="B1711" t="s">
        <v>41</v>
      </c>
      <c r="C1711" t="s">
        <v>36</v>
      </c>
      <c r="D1711">
        <v>4855.84</v>
      </c>
      <c r="E1711">
        <v>0.39</v>
      </c>
      <c r="F1711">
        <f t="shared" si="52"/>
        <v>1893.7776000000001</v>
      </c>
      <c r="G1711">
        <f t="shared" si="53"/>
        <v>2962.0623999999998</v>
      </c>
      <c r="H1711">
        <v>9</v>
      </c>
      <c r="I1711" s="17">
        <v>45348</v>
      </c>
      <c r="J1711" s="17">
        <v>45352</v>
      </c>
      <c r="K1711" t="s">
        <v>15</v>
      </c>
      <c r="L1711" t="s">
        <v>22</v>
      </c>
      <c r="M1711">
        <v>357.72</v>
      </c>
      <c r="N1711" t="s">
        <v>48</v>
      </c>
    </row>
    <row r="1712" spans="1:14" ht="14.25" customHeight="1" x14ac:dyDescent="0.3">
      <c r="A1712" t="s">
        <v>5651</v>
      </c>
      <c r="B1712" t="s">
        <v>19</v>
      </c>
      <c r="C1712" t="s">
        <v>26</v>
      </c>
      <c r="D1712">
        <v>4859.8599999999997</v>
      </c>
      <c r="E1712">
        <v>0.09</v>
      </c>
      <c r="F1712">
        <f t="shared" si="52"/>
        <v>437.38739999999996</v>
      </c>
      <c r="G1712">
        <f t="shared" si="53"/>
        <v>4422.4726000000001</v>
      </c>
      <c r="H1712">
        <v>9</v>
      </c>
      <c r="I1712" s="17">
        <v>45366</v>
      </c>
      <c r="J1712" s="17">
        <v>45373</v>
      </c>
      <c r="K1712" t="s">
        <v>15</v>
      </c>
      <c r="L1712" t="s">
        <v>16</v>
      </c>
      <c r="M1712">
        <v>505.78</v>
      </c>
      <c r="N1712" t="s">
        <v>17</v>
      </c>
    </row>
    <row r="1713" spans="1:14" ht="14.25" customHeight="1" x14ac:dyDescent="0.3">
      <c r="A1713" t="s">
        <v>3695</v>
      </c>
      <c r="B1713" t="s">
        <v>41</v>
      </c>
      <c r="C1713" t="s">
        <v>26</v>
      </c>
      <c r="D1713">
        <v>4863.47</v>
      </c>
      <c r="E1713">
        <v>0.28000000000000003</v>
      </c>
      <c r="F1713">
        <f t="shared" si="52"/>
        <v>1361.7716000000003</v>
      </c>
      <c r="G1713">
        <f t="shared" si="53"/>
        <v>3501.6984000000002</v>
      </c>
      <c r="H1713">
        <v>9</v>
      </c>
      <c r="I1713" s="17">
        <v>45443</v>
      </c>
      <c r="J1713" s="17">
        <v>45445</v>
      </c>
      <c r="K1713" t="s">
        <v>21</v>
      </c>
      <c r="L1713" t="s">
        <v>27</v>
      </c>
      <c r="M1713">
        <v>783.84</v>
      </c>
      <c r="N1713" t="s">
        <v>34</v>
      </c>
    </row>
    <row r="1714" spans="1:14" ht="14.25" customHeight="1" x14ac:dyDescent="0.3">
      <c r="A1714" t="s">
        <v>12706</v>
      </c>
      <c r="B1714" t="s">
        <v>25</v>
      </c>
      <c r="C1714" t="s">
        <v>20</v>
      </c>
      <c r="D1714">
        <v>4864.3599999999997</v>
      </c>
      <c r="E1714">
        <v>0.31</v>
      </c>
      <c r="F1714">
        <f t="shared" si="52"/>
        <v>1507.9515999999999</v>
      </c>
      <c r="G1714">
        <f t="shared" si="53"/>
        <v>3356.4083999999998</v>
      </c>
      <c r="H1714">
        <v>9</v>
      </c>
      <c r="I1714" s="17">
        <v>45382</v>
      </c>
      <c r="J1714" s="17">
        <v>45386</v>
      </c>
      <c r="K1714" t="s">
        <v>21</v>
      </c>
      <c r="L1714" t="s">
        <v>22</v>
      </c>
      <c r="M1714">
        <v>1189.22</v>
      </c>
      <c r="N1714" t="s">
        <v>28</v>
      </c>
    </row>
    <row r="1715" spans="1:14" ht="14.25" customHeight="1" x14ac:dyDescent="0.3">
      <c r="A1715" t="s">
        <v>3281</v>
      </c>
      <c r="B1715" t="s">
        <v>25</v>
      </c>
      <c r="C1715" t="s">
        <v>14</v>
      </c>
      <c r="D1715">
        <v>4865.2</v>
      </c>
      <c r="E1715">
        <v>0.27</v>
      </c>
      <c r="F1715">
        <f t="shared" si="52"/>
        <v>1313.604</v>
      </c>
      <c r="G1715">
        <f t="shared" si="53"/>
        <v>3551.5959999999995</v>
      </c>
      <c r="H1715">
        <v>9</v>
      </c>
      <c r="I1715" s="17">
        <v>45035</v>
      </c>
      <c r="J1715" s="17">
        <v>45036</v>
      </c>
      <c r="K1715" t="s">
        <v>21</v>
      </c>
      <c r="L1715" t="s">
        <v>22</v>
      </c>
      <c r="M1715">
        <v>386.71</v>
      </c>
      <c r="N1715" t="s">
        <v>39</v>
      </c>
    </row>
    <row r="1716" spans="1:14" ht="14.25" customHeight="1" x14ac:dyDescent="0.3">
      <c r="A1716" t="s">
        <v>10106</v>
      </c>
      <c r="B1716" t="s">
        <v>25</v>
      </c>
      <c r="C1716" t="s">
        <v>33</v>
      </c>
      <c r="D1716">
        <v>4867.97</v>
      </c>
      <c r="E1716">
        <v>0.18</v>
      </c>
      <c r="F1716">
        <f t="shared" si="52"/>
        <v>876.2346</v>
      </c>
      <c r="G1716">
        <f t="shared" si="53"/>
        <v>3991.7354000000005</v>
      </c>
      <c r="H1716">
        <v>9</v>
      </c>
      <c r="I1716" s="17">
        <v>45238</v>
      </c>
      <c r="J1716" s="17">
        <v>45242</v>
      </c>
      <c r="K1716" t="s">
        <v>31</v>
      </c>
      <c r="L1716" t="s">
        <v>16</v>
      </c>
      <c r="M1716">
        <v>413.29</v>
      </c>
      <c r="N1716" t="s">
        <v>17</v>
      </c>
    </row>
    <row r="1717" spans="1:14" ht="14.25" customHeight="1" x14ac:dyDescent="0.3">
      <c r="A1717" t="s">
        <v>14938</v>
      </c>
      <c r="B1717" t="s">
        <v>41</v>
      </c>
      <c r="C1717" t="s">
        <v>26</v>
      </c>
      <c r="D1717">
        <v>4868.2700000000004</v>
      </c>
      <c r="E1717">
        <v>0.25</v>
      </c>
      <c r="F1717">
        <f t="shared" si="52"/>
        <v>1217.0675000000001</v>
      </c>
      <c r="G1717">
        <f t="shared" si="53"/>
        <v>3651.2025000000003</v>
      </c>
      <c r="H1717">
        <v>9</v>
      </c>
      <c r="I1717" s="17">
        <v>45051</v>
      </c>
      <c r="J1717" s="17">
        <v>45053</v>
      </c>
      <c r="K1717" t="s">
        <v>21</v>
      </c>
      <c r="L1717" t="s">
        <v>27</v>
      </c>
      <c r="M1717">
        <v>262.89999999999998</v>
      </c>
      <c r="N1717" t="s">
        <v>28</v>
      </c>
    </row>
    <row r="1718" spans="1:14" ht="14.25" customHeight="1" x14ac:dyDescent="0.3">
      <c r="A1718" t="s">
        <v>11777</v>
      </c>
      <c r="B1718" t="s">
        <v>19</v>
      </c>
      <c r="C1718" t="s">
        <v>14</v>
      </c>
      <c r="D1718">
        <v>4873.3599999999997</v>
      </c>
      <c r="E1718">
        <v>0.22</v>
      </c>
      <c r="F1718">
        <f t="shared" si="52"/>
        <v>1072.1391999999998</v>
      </c>
      <c r="G1718">
        <f t="shared" si="53"/>
        <v>3801.2208000000001</v>
      </c>
      <c r="H1718">
        <v>9</v>
      </c>
      <c r="I1718" s="17">
        <v>45279</v>
      </c>
      <c r="J1718" s="17">
        <v>45284</v>
      </c>
      <c r="K1718" t="s">
        <v>31</v>
      </c>
      <c r="L1718" t="s">
        <v>16</v>
      </c>
      <c r="M1718">
        <v>1201.0999999999999</v>
      </c>
      <c r="N1718" t="s">
        <v>48</v>
      </c>
    </row>
    <row r="1719" spans="1:14" ht="14.25" customHeight="1" x14ac:dyDescent="0.3">
      <c r="A1719" t="s">
        <v>13522</v>
      </c>
      <c r="B1719" t="s">
        <v>41</v>
      </c>
      <c r="C1719" t="s">
        <v>36</v>
      </c>
      <c r="D1719">
        <v>4879.32</v>
      </c>
      <c r="E1719">
        <v>0.16</v>
      </c>
      <c r="F1719">
        <f t="shared" si="52"/>
        <v>780.69119999999998</v>
      </c>
      <c r="G1719">
        <f t="shared" si="53"/>
        <v>4098.6287999999995</v>
      </c>
      <c r="H1719">
        <v>9</v>
      </c>
      <c r="I1719" s="17">
        <v>44955</v>
      </c>
      <c r="J1719" s="17">
        <v>44961</v>
      </c>
      <c r="K1719" t="s">
        <v>31</v>
      </c>
      <c r="L1719" t="s">
        <v>16</v>
      </c>
      <c r="M1719">
        <v>433.09</v>
      </c>
      <c r="N1719" t="s">
        <v>34</v>
      </c>
    </row>
    <row r="1720" spans="1:14" ht="14.25" customHeight="1" x14ac:dyDescent="0.3">
      <c r="A1720" t="s">
        <v>10830</v>
      </c>
      <c r="B1720" t="s">
        <v>25</v>
      </c>
      <c r="C1720" t="s">
        <v>33</v>
      </c>
      <c r="D1720">
        <v>4886.5</v>
      </c>
      <c r="E1720">
        <v>0.47</v>
      </c>
      <c r="F1720">
        <f t="shared" si="52"/>
        <v>2296.6549999999997</v>
      </c>
      <c r="G1720">
        <f t="shared" si="53"/>
        <v>2589.8450000000003</v>
      </c>
      <c r="H1720">
        <v>9</v>
      </c>
      <c r="I1720" s="17">
        <v>45475</v>
      </c>
      <c r="J1720" s="17">
        <v>45481</v>
      </c>
      <c r="K1720" t="s">
        <v>15</v>
      </c>
      <c r="L1720" t="s">
        <v>27</v>
      </c>
      <c r="M1720">
        <v>687.33</v>
      </c>
      <c r="N1720" t="s">
        <v>48</v>
      </c>
    </row>
    <row r="1721" spans="1:14" ht="14.25" customHeight="1" x14ac:dyDescent="0.3">
      <c r="A1721" t="s">
        <v>14121</v>
      </c>
      <c r="B1721" t="s">
        <v>41</v>
      </c>
      <c r="C1721" t="s">
        <v>14</v>
      </c>
      <c r="D1721">
        <v>4891.16</v>
      </c>
      <c r="E1721">
        <v>0.18</v>
      </c>
      <c r="F1721">
        <f t="shared" si="52"/>
        <v>880.40879999999993</v>
      </c>
      <c r="G1721">
        <f t="shared" si="53"/>
        <v>4010.7511999999997</v>
      </c>
      <c r="H1721">
        <v>9</v>
      </c>
      <c r="I1721" s="17">
        <v>45028</v>
      </c>
      <c r="J1721" s="17">
        <v>45033</v>
      </c>
      <c r="K1721" t="s">
        <v>31</v>
      </c>
      <c r="L1721" t="s">
        <v>16</v>
      </c>
      <c r="M1721">
        <v>479.51</v>
      </c>
      <c r="N1721" t="s">
        <v>39</v>
      </c>
    </row>
    <row r="1722" spans="1:14" ht="14.25" customHeight="1" x14ac:dyDescent="0.3">
      <c r="A1722" t="s">
        <v>13048</v>
      </c>
      <c r="B1722" t="s">
        <v>25</v>
      </c>
      <c r="C1722" t="s">
        <v>26</v>
      </c>
      <c r="D1722">
        <v>4891.43</v>
      </c>
      <c r="E1722">
        <v>0.12</v>
      </c>
      <c r="F1722">
        <f t="shared" si="52"/>
        <v>586.97159999999997</v>
      </c>
      <c r="G1722">
        <f t="shared" si="53"/>
        <v>4304.4584000000004</v>
      </c>
      <c r="H1722">
        <v>9</v>
      </c>
      <c r="I1722" s="17">
        <v>45650</v>
      </c>
      <c r="J1722" s="17">
        <v>45653</v>
      </c>
      <c r="K1722" t="s">
        <v>31</v>
      </c>
      <c r="L1722" t="s">
        <v>27</v>
      </c>
      <c r="M1722">
        <v>1295.5</v>
      </c>
      <c r="N1722" t="s">
        <v>17</v>
      </c>
    </row>
    <row r="1723" spans="1:14" ht="14.25" customHeight="1" x14ac:dyDescent="0.3">
      <c r="A1723" t="s">
        <v>15083</v>
      </c>
      <c r="B1723" t="s">
        <v>13</v>
      </c>
      <c r="C1723" t="s">
        <v>20</v>
      </c>
      <c r="D1723">
        <v>4891.45</v>
      </c>
      <c r="E1723">
        <v>0.15</v>
      </c>
      <c r="F1723">
        <f t="shared" si="52"/>
        <v>733.71749999999997</v>
      </c>
      <c r="G1723">
        <f t="shared" si="53"/>
        <v>4157.7325000000001</v>
      </c>
      <c r="H1723">
        <v>9</v>
      </c>
      <c r="I1723" s="17">
        <v>45373</v>
      </c>
      <c r="J1723" s="17">
        <v>45376</v>
      </c>
      <c r="K1723" t="s">
        <v>15</v>
      </c>
      <c r="L1723" t="s">
        <v>16</v>
      </c>
      <c r="M1723">
        <v>733.06</v>
      </c>
      <c r="N1723" t="s">
        <v>34</v>
      </c>
    </row>
    <row r="1724" spans="1:14" ht="14.25" customHeight="1" x14ac:dyDescent="0.3">
      <c r="A1724" t="s">
        <v>5165</v>
      </c>
      <c r="B1724" t="s">
        <v>19</v>
      </c>
      <c r="C1724" t="s">
        <v>36</v>
      </c>
      <c r="D1724">
        <v>4894.66</v>
      </c>
      <c r="E1724">
        <v>0.09</v>
      </c>
      <c r="F1724">
        <f t="shared" si="52"/>
        <v>440.51939999999996</v>
      </c>
      <c r="G1724">
        <f t="shared" si="53"/>
        <v>4454.1405999999997</v>
      </c>
      <c r="H1724">
        <v>9</v>
      </c>
      <c r="I1724" s="17">
        <v>45225</v>
      </c>
      <c r="J1724" s="17">
        <v>45229</v>
      </c>
      <c r="K1724" t="s">
        <v>15</v>
      </c>
      <c r="L1724" t="s">
        <v>16</v>
      </c>
      <c r="M1724">
        <v>437.6</v>
      </c>
      <c r="N1724" t="s">
        <v>28</v>
      </c>
    </row>
    <row r="1725" spans="1:14" ht="14.25" customHeight="1" x14ac:dyDescent="0.3">
      <c r="A1725" t="s">
        <v>3247</v>
      </c>
      <c r="B1725" t="s">
        <v>25</v>
      </c>
      <c r="C1725" t="s">
        <v>26</v>
      </c>
      <c r="D1725">
        <v>4895.5200000000004</v>
      </c>
      <c r="E1725">
        <v>0.11</v>
      </c>
      <c r="F1725">
        <f t="shared" si="52"/>
        <v>538.50720000000001</v>
      </c>
      <c r="G1725">
        <f t="shared" si="53"/>
        <v>4357.0128000000004</v>
      </c>
      <c r="H1725">
        <v>9</v>
      </c>
      <c r="I1725" s="17">
        <v>45537</v>
      </c>
      <c r="J1725" s="17">
        <v>45539</v>
      </c>
      <c r="K1725" t="s">
        <v>15</v>
      </c>
      <c r="L1725" t="s">
        <v>16</v>
      </c>
      <c r="M1725">
        <v>1067.0899999999999</v>
      </c>
      <c r="N1725" t="s">
        <v>17</v>
      </c>
    </row>
    <row r="1726" spans="1:14" ht="14.25" customHeight="1" x14ac:dyDescent="0.3">
      <c r="A1726" t="s">
        <v>13936</v>
      </c>
      <c r="B1726" t="s">
        <v>13</v>
      </c>
      <c r="C1726" t="s">
        <v>26</v>
      </c>
      <c r="D1726">
        <v>4909.03</v>
      </c>
      <c r="E1726">
        <v>0.25</v>
      </c>
      <c r="F1726">
        <f t="shared" si="52"/>
        <v>1227.2574999999999</v>
      </c>
      <c r="G1726">
        <f t="shared" si="53"/>
        <v>3681.7725</v>
      </c>
      <c r="H1726">
        <v>9</v>
      </c>
      <c r="I1726" s="17">
        <v>44992</v>
      </c>
      <c r="J1726" s="17">
        <v>44998</v>
      </c>
      <c r="K1726" t="s">
        <v>15</v>
      </c>
      <c r="L1726" t="s">
        <v>22</v>
      </c>
      <c r="M1726">
        <v>957.47</v>
      </c>
      <c r="N1726" t="s">
        <v>34</v>
      </c>
    </row>
    <row r="1727" spans="1:14" ht="14.25" customHeight="1" x14ac:dyDescent="0.3">
      <c r="A1727" t="s">
        <v>7321</v>
      </c>
      <c r="B1727" t="s">
        <v>25</v>
      </c>
      <c r="C1727" t="s">
        <v>26</v>
      </c>
      <c r="D1727">
        <v>4912.88</v>
      </c>
      <c r="E1727">
        <v>0.05</v>
      </c>
      <c r="F1727">
        <f t="shared" si="52"/>
        <v>245.64400000000001</v>
      </c>
      <c r="G1727">
        <f t="shared" si="53"/>
        <v>4667.2359999999999</v>
      </c>
      <c r="H1727">
        <v>9</v>
      </c>
      <c r="I1727" s="17">
        <v>44938</v>
      </c>
      <c r="J1727" s="17">
        <v>44945</v>
      </c>
      <c r="K1727" t="s">
        <v>21</v>
      </c>
      <c r="L1727" t="s">
        <v>22</v>
      </c>
      <c r="M1727">
        <v>436.71</v>
      </c>
      <c r="N1727" t="s">
        <v>48</v>
      </c>
    </row>
    <row r="1728" spans="1:14" ht="14.25" customHeight="1" x14ac:dyDescent="0.3">
      <c r="A1728" t="s">
        <v>7323</v>
      </c>
      <c r="B1728" t="s">
        <v>19</v>
      </c>
      <c r="C1728" t="s">
        <v>33</v>
      </c>
      <c r="D1728">
        <v>4921.2</v>
      </c>
      <c r="E1728">
        <v>0.27</v>
      </c>
      <c r="F1728">
        <f t="shared" si="52"/>
        <v>1328.7239999999999</v>
      </c>
      <c r="G1728">
        <f t="shared" si="53"/>
        <v>3592.4759999999997</v>
      </c>
      <c r="H1728">
        <v>9</v>
      </c>
      <c r="I1728" s="17">
        <v>45612</v>
      </c>
      <c r="J1728" s="17">
        <v>45617</v>
      </c>
      <c r="K1728" t="s">
        <v>21</v>
      </c>
      <c r="L1728" t="s">
        <v>27</v>
      </c>
      <c r="M1728">
        <v>1383.79</v>
      </c>
      <c r="N1728" t="s">
        <v>48</v>
      </c>
    </row>
    <row r="1729" spans="1:14" ht="14.25" customHeight="1" x14ac:dyDescent="0.3">
      <c r="A1729" t="s">
        <v>13362</v>
      </c>
      <c r="B1729" t="s">
        <v>25</v>
      </c>
      <c r="C1729" t="s">
        <v>14</v>
      </c>
      <c r="D1729">
        <v>4928.47</v>
      </c>
      <c r="E1729">
        <v>0.14000000000000001</v>
      </c>
      <c r="F1729">
        <f t="shared" si="52"/>
        <v>689.98580000000015</v>
      </c>
      <c r="G1729">
        <f t="shared" si="53"/>
        <v>4238.4841999999999</v>
      </c>
      <c r="H1729">
        <v>9</v>
      </c>
      <c r="I1729" s="17">
        <v>45072</v>
      </c>
      <c r="J1729" s="17">
        <v>45078</v>
      </c>
      <c r="K1729" t="s">
        <v>21</v>
      </c>
      <c r="L1729" t="s">
        <v>22</v>
      </c>
      <c r="M1729">
        <v>858.1</v>
      </c>
      <c r="N1729" t="s">
        <v>34</v>
      </c>
    </row>
    <row r="1730" spans="1:14" ht="14.25" customHeight="1" x14ac:dyDescent="0.3">
      <c r="A1730" t="s">
        <v>4546</v>
      </c>
      <c r="B1730" t="s">
        <v>13</v>
      </c>
      <c r="C1730" t="s">
        <v>36</v>
      </c>
      <c r="D1730">
        <v>4933.47</v>
      </c>
      <c r="E1730">
        <v>0.32</v>
      </c>
      <c r="F1730">
        <f t="shared" ref="F1730:F1793" si="54">D1730*E1730</f>
        <v>1578.7104000000002</v>
      </c>
      <c r="G1730">
        <f t="shared" ref="G1730:G1793" si="55">D1730-F1730</f>
        <v>3354.7596000000003</v>
      </c>
      <c r="H1730">
        <v>9</v>
      </c>
      <c r="I1730" s="17">
        <v>45640</v>
      </c>
      <c r="J1730" s="17">
        <v>45643</v>
      </c>
      <c r="K1730" t="s">
        <v>31</v>
      </c>
      <c r="L1730" t="s">
        <v>22</v>
      </c>
      <c r="M1730">
        <v>772.4</v>
      </c>
      <c r="N1730" t="s">
        <v>28</v>
      </c>
    </row>
    <row r="1731" spans="1:14" ht="14.25" customHeight="1" x14ac:dyDescent="0.3">
      <c r="A1731" t="s">
        <v>8390</v>
      </c>
      <c r="B1731" t="s">
        <v>25</v>
      </c>
      <c r="C1731" t="s">
        <v>36</v>
      </c>
      <c r="D1731">
        <v>4939.1899999999996</v>
      </c>
      <c r="E1731">
        <v>0.06</v>
      </c>
      <c r="F1731">
        <f t="shared" si="54"/>
        <v>296.35139999999996</v>
      </c>
      <c r="G1731">
        <f t="shared" si="55"/>
        <v>4642.8386</v>
      </c>
      <c r="H1731">
        <v>9</v>
      </c>
      <c r="I1731" s="17">
        <v>45631</v>
      </c>
      <c r="J1731" s="17">
        <v>45635</v>
      </c>
      <c r="K1731" t="s">
        <v>21</v>
      </c>
      <c r="L1731" t="s">
        <v>27</v>
      </c>
      <c r="M1731">
        <v>1264.9100000000001</v>
      </c>
      <c r="N1731" t="s">
        <v>23</v>
      </c>
    </row>
    <row r="1732" spans="1:14" ht="14.25" customHeight="1" x14ac:dyDescent="0.3">
      <c r="A1732" t="s">
        <v>9572</v>
      </c>
      <c r="B1732" t="s">
        <v>25</v>
      </c>
      <c r="C1732" t="s">
        <v>33</v>
      </c>
      <c r="D1732">
        <v>4943.22</v>
      </c>
      <c r="E1732">
        <v>0.23</v>
      </c>
      <c r="F1732">
        <f t="shared" si="54"/>
        <v>1136.9406000000001</v>
      </c>
      <c r="G1732">
        <f t="shared" si="55"/>
        <v>3806.2794000000004</v>
      </c>
      <c r="H1732">
        <v>9</v>
      </c>
      <c r="I1732" s="17">
        <v>45596</v>
      </c>
      <c r="J1732" s="17">
        <v>45597</v>
      </c>
      <c r="K1732" t="s">
        <v>31</v>
      </c>
      <c r="L1732" t="s">
        <v>27</v>
      </c>
      <c r="M1732">
        <v>1241.4000000000001</v>
      </c>
      <c r="N1732" t="s">
        <v>17</v>
      </c>
    </row>
    <row r="1733" spans="1:14" ht="14.25" customHeight="1" x14ac:dyDescent="0.3">
      <c r="A1733" t="s">
        <v>558</v>
      </c>
      <c r="B1733" t="s">
        <v>13</v>
      </c>
      <c r="C1733" t="s">
        <v>33</v>
      </c>
      <c r="D1733">
        <v>4944.6000000000004</v>
      </c>
      <c r="E1733">
        <v>0.19</v>
      </c>
      <c r="F1733">
        <f t="shared" si="54"/>
        <v>939.47400000000005</v>
      </c>
      <c r="G1733">
        <f t="shared" si="55"/>
        <v>4005.1260000000002</v>
      </c>
      <c r="H1733">
        <v>9</v>
      </c>
      <c r="I1733" s="17">
        <v>45555</v>
      </c>
      <c r="J1733" s="17">
        <v>45558</v>
      </c>
      <c r="K1733" t="s">
        <v>15</v>
      </c>
      <c r="L1733" t="s">
        <v>22</v>
      </c>
      <c r="M1733">
        <v>371.89</v>
      </c>
      <c r="N1733" t="s">
        <v>39</v>
      </c>
    </row>
    <row r="1734" spans="1:14" ht="14.25" customHeight="1" x14ac:dyDescent="0.3">
      <c r="A1734" t="s">
        <v>5092</v>
      </c>
      <c r="B1734" t="s">
        <v>41</v>
      </c>
      <c r="C1734" t="s">
        <v>33</v>
      </c>
      <c r="D1734">
        <v>4944.8900000000003</v>
      </c>
      <c r="E1734">
        <v>0.06</v>
      </c>
      <c r="F1734">
        <f t="shared" si="54"/>
        <v>296.6934</v>
      </c>
      <c r="G1734">
        <f t="shared" si="55"/>
        <v>4648.1966000000002</v>
      </c>
      <c r="H1734">
        <v>9</v>
      </c>
      <c r="I1734" s="17">
        <v>45397</v>
      </c>
      <c r="J1734" s="17">
        <v>45403</v>
      </c>
      <c r="K1734" t="s">
        <v>15</v>
      </c>
      <c r="L1734" t="s">
        <v>27</v>
      </c>
      <c r="M1734">
        <v>544.9</v>
      </c>
      <c r="N1734" t="s">
        <v>48</v>
      </c>
    </row>
    <row r="1735" spans="1:14" ht="14.25" customHeight="1" x14ac:dyDescent="0.3">
      <c r="A1735" t="s">
        <v>7217</v>
      </c>
      <c r="B1735" t="s">
        <v>13</v>
      </c>
      <c r="C1735" t="s">
        <v>26</v>
      </c>
      <c r="D1735">
        <v>4947.38</v>
      </c>
      <c r="E1735">
        <v>0.21</v>
      </c>
      <c r="F1735">
        <f t="shared" si="54"/>
        <v>1038.9498000000001</v>
      </c>
      <c r="G1735">
        <f t="shared" si="55"/>
        <v>3908.4301999999998</v>
      </c>
      <c r="H1735">
        <v>9</v>
      </c>
      <c r="I1735" s="17">
        <v>45182</v>
      </c>
      <c r="J1735" s="17">
        <v>45187</v>
      </c>
      <c r="K1735" t="s">
        <v>15</v>
      </c>
      <c r="L1735" t="s">
        <v>27</v>
      </c>
      <c r="M1735">
        <v>1356.67</v>
      </c>
      <c r="N1735" t="s">
        <v>28</v>
      </c>
    </row>
    <row r="1736" spans="1:14" ht="14.25" customHeight="1" x14ac:dyDescent="0.3">
      <c r="A1736" t="s">
        <v>7118</v>
      </c>
      <c r="B1736" t="s">
        <v>41</v>
      </c>
      <c r="C1736" t="s">
        <v>26</v>
      </c>
      <c r="D1736">
        <v>4947.5</v>
      </c>
      <c r="E1736">
        <v>0.24</v>
      </c>
      <c r="F1736">
        <f t="shared" si="54"/>
        <v>1187.3999999999999</v>
      </c>
      <c r="G1736">
        <f t="shared" si="55"/>
        <v>3760.1000000000004</v>
      </c>
      <c r="H1736">
        <v>9</v>
      </c>
      <c r="I1736" s="17">
        <v>45239</v>
      </c>
      <c r="J1736" s="17">
        <v>45241</v>
      </c>
      <c r="K1736" t="s">
        <v>21</v>
      </c>
      <c r="L1736" t="s">
        <v>27</v>
      </c>
      <c r="M1736">
        <v>362.25</v>
      </c>
      <c r="N1736" t="s">
        <v>48</v>
      </c>
    </row>
    <row r="1737" spans="1:14" ht="14.25" customHeight="1" x14ac:dyDescent="0.3">
      <c r="A1737" t="s">
        <v>11778</v>
      </c>
      <c r="B1737" t="s">
        <v>25</v>
      </c>
      <c r="C1737" t="s">
        <v>36</v>
      </c>
      <c r="D1737">
        <v>4949.2</v>
      </c>
      <c r="E1737">
        <v>0.12</v>
      </c>
      <c r="F1737">
        <f t="shared" si="54"/>
        <v>593.904</v>
      </c>
      <c r="G1737">
        <f t="shared" si="55"/>
        <v>4355.2960000000003</v>
      </c>
      <c r="H1737">
        <v>9</v>
      </c>
      <c r="I1737" s="17">
        <v>45542</v>
      </c>
      <c r="J1737" s="17">
        <v>45546</v>
      </c>
      <c r="K1737" t="s">
        <v>31</v>
      </c>
      <c r="L1737" t="s">
        <v>22</v>
      </c>
      <c r="M1737">
        <v>755.07</v>
      </c>
      <c r="N1737" t="s">
        <v>17</v>
      </c>
    </row>
    <row r="1738" spans="1:14" ht="14.25" customHeight="1" x14ac:dyDescent="0.3">
      <c r="A1738" t="s">
        <v>4317</v>
      </c>
      <c r="B1738" t="s">
        <v>13</v>
      </c>
      <c r="C1738" t="s">
        <v>36</v>
      </c>
      <c r="D1738">
        <v>4950.16</v>
      </c>
      <c r="E1738">
        <v>0.21</v>
      </c>
      <c r="F1738">
        <f t="shared" si="54"/>
        <v>1039.5336</v>
      </c>
      <c r="G1738">
        <f t="shared" si="55"/>
        <v>3910.6264000000001</v>
      </c>
      <c r="H1738">
        <v>9</v>
      </c>
      <c r="I1738" s="17">
        <v>45633</v>
      </c>
      <c r="J1738" s="17">
        <v>45638</v>
      </c>
      <c r="K1738" t="s">
        <v>21</v>
      </c>
      <c r="L1738" t="s">
        <v>27</v>
      </c>
      <c r="M1738">
        <v>343.03</v>
      </c>
      <c r="N1738" t="s">
        <v>39</v>
      </c>
    </row>
    <row r="1739" spans="1:14" ht="14.25" customHeight="1" x14ac:dyDescent="0.3">
      <c r="A1739" t="s">
        <v>5679</v>
      </c>
      <c r="B1739" t="s">
        <v>19</v>
      </c>
      <c r="C1739" t="s">
        <v>33</v>
      </c>
      <c r="D1739">
        <v>4953.7700000000004</v>
      </c>
      <c r="E1739">
        <v>0.01</v>
      </c>
      <c r="F1739">
        <f t="shared" si="54"/>
        <v>49.537700000000008</v>
      </c>
      <c r="G1739">
        <f t="shared" si="55"/>
        <v>4904.2323000000006</v>
      </c>
      <c r="H1739">
        <v>9</v>
      </c>
      <c r="I1739" s="17">
        <v>45533</v>
      </c>
      <c r="J1739" s="17">
        <v>45539</v>
      </c>
      <c r="K1739" t="s">
        <v>15</v>
      </c>
      <c r="L1739" t="s">
        <v>22</v>
      </c>
      <c r="M1739">
        <v>728.42</v>
      </c>
      <c r="N1739" t="s">
        <v>34</v>
      </c>
    </row>
    <row r="1740" spans="1:14" ht="14.25" customHeight="1" x14ac:dyDescent="0.3">
      <c r="A1740" t="s">
        <v>2533</v>
      </c>
      <c r="B1740" t="s">
        <v>41</v>
      </c>
      <c r="C1740" t="s">
        <v>26</v>
      </c>
      <c r="D1740">
        <v>4957.3900000000003</v>
      </c>
      <c r="E1740">
        <v>0.04</v>
      </c>
      <c r="F1740">
        <f t="shared" si="54"/>
        <v>198.29560000000001</v>
      </c>
      <c r="G1740">
        <f t="shared" si="55"/>
        <v>4759.0944</v>
      </c>
      <c r="H1740">
        <v>9</v>
      </c>
      <c r="I1740" s="17">
        <v>45223</v>
      </c>
      <c r="J1740" s="17">
        <v>45228</v>
      </c>
      <c r="K1740" t="s">
        <v>31</v>
      </c>
      <c r="L1740" t="s">
        <v>22</v>
      </c>
      <c r="M1740">
        <v>575.86</v>
      </c>
      <c r="N1740" t="s">
        <v>39</v>
      </c>
    </row>
    <row r="1741" spans="1:14" ht="14.25" customHeight="1" x14ac:dyDescent="0.3">
      <c r="A1741" t="s">
        <v>4586</v>
      </c>
      <c r="B1741" t="s">
        <v>25</v>
      </c>
      <c r="C1741" t="s">
        <v>33</v>
      </c>
      <c r="D1741">
        <v>4962.87</v>
      </c>
      <c r="E1741">
        <v>0.12</v>
      </c>
      <c r="F1741">
        <f t="shared" si="54"/>
        <v>595.5444</v>
      </c>
      <c r="G1741">
        <f t="shared" si="55"/>
        <v>4367.3256000000001</v>
      </c>
      <c r="H1741">
        <v>9</v>
      </c>
      <c r="I1741" s="17">
        <v>45029</v>
      </c>
      <c r="J1741" s="17">
        <v>45035</v>
      </c>
      <c r="K1741" t="s">
        <v>31</v>
      </c>
      <c r="L1741" t="s">
        <v>16</v>
      </c>
      <c r="M1741">
        <v>1241.6300000000001</v>
      </c>
      <c r="N1741" t="s">
        <v>17</v>
      </c>
    </row>
    <row r="1742" spans="1:14" ht="14.25" customHeight="1" x14ac:dyDescent="0.3">
      <c r="A1742" t="s">
        <v>5459</v>
      </c>
      <c r="B1742" t="s">
        <v>41</v>
      </c>
      <c r="C1742" t="s">
        <v>20</v>
      </c>
      <c r="D1742">
        <v>4965.53</v>
      </c>
      <c r="E1742">
        <v>0.23</v>
      </c>
      <c r="F1742">
        <f t="shared" si="54"/>
        <v>1142.0718999999999</v>
      </c>
      <c r="G1742">
        <f t="shared" si="55"/>
        <v>3823.4580999999998</v>
      </c>
      <c r="H1742">
        <v>9</v>
      </c>
      <c r="I1742" s="17">
        <v>45518</v>
      </c>
      <c r="J1742" s="17">
        <v>45525</v>
      </c>
      <c r="K1742" t="s">
        <v>31</v>
      </c>
      <c r="L1742" t="s">
        <v>22</v>
      </c>
      <c r="M1742">
        <v>326.16000000000003</v>
      </c>
      <c r="N1742" t="s">
        <v>28</v>
      </c>
    </row>
    <row r="1743" spans="1:14" ht="14.25" customHeight="1" x14ac:dyDescent="0.3">
      <c r="A1743" t="s">
        <v>8044</v>
      </c>
      <c r="B1743" t="s">
        <v>13</v>
      </c>
      <c r="C1743" t="s">
        <v>33</v>
      </c>
      <c r="D1743">
        <v>4969.28</v>
      </c>
      <c r="E1743">
        <v>0.27</v>
      </c>
      <c r="F1743">
        <f t="shared" si="54"/>
        <v>1341.7056</v>
      </c>
      <c r="G1743">
        <f t="shared" si="55"/>
        <v>3627.5743999999995</v>
      </c>
      <c r="H1743">
        <v>9</v>
      </c>
      <c r="I1743" s="17">
        <v>45301</v>
      </c>
      <c r="J1743" s="17">
        <v>45302</v>
      </c>
      <c r="K1743" t="s">
        <v>31</v>
      </c>
      <c r="L1743" t="s">
        <v>16</v>
      </c>
      <c r="M1743">
        <v>941.63</v>
      </c>
      <c r="N1743" t="s">
        <v>34</v>
      </c>
    </row>
    <row r="1744" spans="1:14" ht="14.25" customHeight="1" x14ac:dyDescent="0.3">
      <c r="A1744" t="s">
        <v>8146</v>
      </c>
      <c r="B1744" t="s">
        <v>19</v>
      </c>
      <c r="C1744" t="s">
        <v>14</v>
      </c>
      <c r="D1744">
        <v>4977.3900000000003</v>
      </c>
      <c r="E1744">
        <v>0.12</v>
      </c>
      <c r="F1744">
        <f t="shared" si="54"/>
        <v>597.28679999999997</v>
      </c>
      <c r="G1744">
        <f t="shared" si="55"/>
        <v>4380.1032000000005</v>
      </c>
      <c r="H1744">
        <v>9</v>
      </c>
      <c r="I1744" s="17">
        <v>45450</v>
      </c>
      <c r="J1744" s="17">
        <v>45455</v>
      </c>
      <c r="K1744" t="s">
        <v>31</v>
      </c>
      <c r="L1744" t="s">
        <v>22</v>
      </c>
      <c r="M1744">
        <v>962.07</v>
      </c>
      <c r="N1744" t="s">
        <v>34</v>
      </c>
    </row>
    <row r="1745" spans="1:14" ht="14.25" customHeight="1" x14ac:dyDescent="0.3">
      <c r="A1745" t="s">
        <v>9220</v>
      </c>
      <c r="B1745" t="s">
        <v>13</v>
      </c>
      <c r="C1745" t="s">
        <v>14</v>
      </c>
      <c r="D1745">
        <v>4978.8599999999997</v>
      </c>
      <c r="E1745">
        <v>0.41</v>
      </c>
      <c r="F1745">
        <f t="shared" si="54"/>
        <v>2041.3325999999997</v>
      </c>
      <c r="G1745">
        <f t="shared" si="55"/>
        <v>2937.5273999999999</v>
      </c>
      <c r="H1745">
        <v>9</v>
      </c>
      <c r="I1745" s="17">
        <v>45579</v>
      </c>
      <c r="J1745" s="17">
        <v>45580</v>
      </c>
      <c r="K1745" t="s">
        <v>21</v>
      </c>
      <c r="L1745" t="s">
        <v>16</v>
      </c>
      <c r="M1745">
        <v>1473.07</v>
      </c>
      <c r="N1745" t="s">
        <v>48</v>
      </c>
    </row>
    <row r="1746" spans="1:14" ht="14.25" customHeight="1" x14ac:dyDescent="0.3">
      <c r="A1746" t="s">
        <v>2278</v>
      </c>
      <c r="B1746" t="s">
        <v>41</v>
      </c>
      <c r="C1746" t="s">
        <v>14</v>
      </c>
      <c r="D1746">
        <v>4985.96</v>
      </c>
      <c r="E1746">
        <v>0.44</v>
      </c>
      <c r="F1746">
        <f t="shared" si="54"/>
        <v>2193.8224</v>
      </c>
      <c r="G1746">
        <f t="shared" si="55"/>
        <v>2792.1376</v>
      </c>
      <c r="H1746">
        <v>9</v>
      </c>
      <c r="I1746" s="17">
        <v>44955</v>
      </c>
      <c r="J1746" s="17">
        <v>44958</v>
      </c>
      <c r="K1746" t="s">
        <v>31</v>
      </c>
      <c r="L1746" t="s">
        <v>27</v>
      </c>
      <c r="M1746">
        <v>846.9</v>
      </c>
      <c r="N1746" t="s">
        <v>39</v>
      </c>
    </row>
    <row r="1747" spans="1:14" ht="14.25" customHeight="1" x14ac:dyDescent="0.3">
      <c r="A1747" t="s">
        <v>13111</v>
      </c>
      <c r="B1747" t="s">
        <v>13</v>
      </c>
      <c r="C1747" t="s">
        <v>33</v>
      </c>
      <c r="D1747">
        <v>4992.09</v>
      </c>
      <c r="E1747">
        <v>0.06</v>
      </c>
      <c r="F1747">
        <f t="shared" si="54"/>
        <v>299.52539999999999</v>
      </c>
      <c r="G1747">
        <f t="shared" si="55"/>
        <v>4692.5645999999997</v>
      </c>
      <c r="H1747">
        <v>9</v>
      </c>
      <c r="I1747" s="17">
        <v>45217</v>
      </c>
      <c r="J1747" s="17">
        <v>45223</v>
      </c>
      <c r="K1747" t="s">
        <v>21</v>
      </c>
      <c r="L1747" t="s">
        <v>27</v>
      </c>
      <c r="M1747">
        <v>605.49</v>
      </c>
      <c r="N1747" t="s">
        <v>23</v>
      </c>
    </row>
    <row r="1748" spans="1:14" ht="14.25" customHeight="1" x14ac:dyDescent="0.3">
      <c r="A1748" t="s">
        <v>1113</v>
      </c>
      <c r="B1748" t="s">
        <v>13</v>
      </c>
      <c r="C1748" t="s">
        <v>26</v>
      </c>
      <c r="D1748">
        <v>4994.8100000000004</v>
      </c>
      <c r="E1748">
        <v>0.05</v>
      </c>
      <c r="F1748">
        <f t="shared" si="54"/>
        <v>249.74050000000003</v>
      </c>
      <c r="G1748">
        <f t="shared" si="55"/>
        <v>4745.0695000000005</v>
      </c>
      <c r="H1748">
        <v>9</v>
      </c>
      <c r="I1748" s="17">
        <v>45478</v>
      </c>
      <c r="J1748" s="17">
        <v>45480</v>
      </c>
      <c r="K1748" t="s">
        <v>21</v>
      </c>
      <c r="L1748" t="s">
        <v>27</v>
      </c>
      <c r="M1748">
        <v>1178.3800000000001</v>
      </c>
      <c r="N1748" t="s">
        <v>23</v>
      </c>
    </row>
    <row r="1749" spans="1:14" ht="14.25" customHeight="1" x14ac:dyDescent="0.3">
      <c r="A1749" t="s">
        <v>13426</v>
      </c>
      <c r="B1749" t="s">
        <v>25</v>
      </c>
      <c r="C1749" t="s">
        <v>20</v>
      </c>
      <c r="D1749">
        <v>4995.97</v>
      </c>
      <c r="E1749">
        <v>0.37</v>
      </c>
      <c r="F1749">
        <f t="shared" si="54"/>
        <v>1848.5089</v>
      </c>
      <c r="G1749">
        <f t="shared" si="55"/>
        <v>3147.4611000000004</v>
      </c>
      <c r="H1749">
        <v>9</v>
      </c>
      <c r="I1749" s="17">
        <v>44952</v>
      </c>
      <c r="J1749" s="17">
        <v>44954</v>
      </c>
      <c r="K1749" t="s">
        <v>15</v>
      </c>
      <c r="L1749" t="s">
        <v>27</v>
      </c>
      <c r="M1749">
        <v>1435.25</v>
      </c>
      <c r="N1749" t="s">
        <v>23</v>
      </c>
    </row>
    <row r="1750" spans="1:14" ht="14.25" customHeight="1" x14ac:dyDescent="0.3">
      <c r="A1750" t="s">
        <v>7709</v>
      </c>
      <c r="B1750" t="s">
        <v>41</v>
      </c>
      <c r="C1750" t="s">
        <v>14</v>
      </c>
      <c r="D1750">
        <v>4996.41</v>
      </c>
      <c r="E1750">
        <v>0.05</v>
      </c>
      <c r="F1750">
        <f t="shared" si="54"/>
        <v>249.82050000000001</v>
      </c>
      <c r="G1750">
        <f t="shared" si="55"/>
        <v>4746.5895</v>
      </c>
      <c r="H1750">
        <v>9</v>
      </c>
      <c r="I1750" s="17">
        <v>45445</v>
      </c>
      <c r="J1750" s="17">
        <v>45450</v>
      </c>
      <c r="K1750" t="s">
        <v>21</v>
      </c>
      <c r="L1750" t="s">
        <v>27</v>
      </c>
      <c r="M1750">
        <v>474.78</v>
      </c>
      <c r="N1750" t="s">
        <v>39</v>
      </c>
    </row>
    <row r="1751" spans="1:14" ht="14.25" customHeight="1" x14ac:dyDescent="0.3">
      <c r="A1751" t="s">
        <v>12822</v>
      </c>
      <c r="B1751" t="s">
        <v>19</v>
      </c>
      <c r="C1751" t="s">
        <v>14</v>
      </c>
      <c r="D1751">
        <v>100.5</v>
      </c>
      <c r="E1751">
        <v>0.37</v>
      </c>
      <c r="F1751">
        <f t="shared" si="54"/>
        <v>37.185000000000002</v>
      </c>
      <c r="G1751">
        <f t="shared" si="55"/>
        <v>63.314999999999998</v>
      </c>
      <c r="H1751">
        <v>8</v>
      </c>
      <c r="I1751" s="17">
        <v>45652</v>
      </c>
      <c r="J1751" s="17">
        <v>45657</v>
      </c>
      <c r="K1751" t="s">
        <v>31</v>
      </c>
      <c r="L1751" t="s">
        <v>27</v>
      </c>
      <c r="M1751">
        <v>17.37</v>
      </c>
      <c r="N1751" t="s">
        <v>17</v>
      </c>
    </row>
    <row r="1752" spans="1:14" ht="14.25" customHeight="1" x14ac:dyDescent="0.3">
      <c r="A1752" t="s">
        <v>1041</v>
      </c>
      <c r="B1752" t="s">
        <v>19</v>
      </c>
      <c r="C1752" t="s">
        <v>36</v>
      </c>
      <c r="D1752">
        <v>104.73</v>
      </c>
      <c r="E1752">
        <v>0</v>
      </c>
      <c r="F1752">
        <f t="shared" si="54"/>
        <v>0</v>
      </c>
      <c r="G1752">
        <f t="shared" si="55"/>
        <v>104.73</v>
      </c>
      <c r="H1752">
        <v>8</v>
      </c>
      <c r="I1752" s="17">
        <v>45053</v>
      </c>
      <c r="J1752" s="17">
        <v>45058</v>
      </c>
      <c r="K1752" t="s">
        <v>21</v>
      </c>
      <c r="L1752" t="s">
        <v>22</v>
      </c>
      <c r="M1752">
        <v>18.23</v>
      </c>
      <c r="N1752" t="s">
        <v>23</v>
      </c>
    </row>
    <row r="1753" spans="1:14" ht="14.25" customHeight="1" x14ac:dyDescent="0.3">
      <c r="A1753" t="s">
        <v>8837</v>
      </c>
      <c r="B1753" t="s">
        <v>25</v>
      </c>
      <c r="C1753" t="s">
        <v>26</v>
      </c>
      <c r="D1753">
        <v>107.63</v>
      </c>
      <c r="E1753">
        <v>0.46</v>
      </c>
      <c r="F1753">
        <f t="shared" si="54"/>
        <v>49.509799999999998</v>
      </c>
      <c r="G1753">
        <f t="shared" si="55"/>
        <v>58.120199999999997</v>
      </c>
      <c r="H1753">
        <v>8</v>
      </c>
      <c r="I1753" s="17">
        <v>45299</v>
      </c>
      <c r="J1753" s="17">
        <v>45302</v>
      </c>
      <c r="K1753" t="s">
        <v>31</v>
      </c>
      <c r="L1753" t="s">
        <v>22</v>
      </c>
      <c r="M1753">
        <v>13.4</v>
      </c>
      <c r="N1753" t="s">
        <v>39</v>
      </c>
    </row>
    <row r="1754" spans="1:14" ht="14.25" customHeight="1" x14ac:dyDescent="0.3">
      <c r="A1754" t="s">
        <v>9480</v>
      </c>
      <c r="B1754" t="s">
        <v>41</v>
      </c>
      <c r="C1754" t="s">
        <v>26</v>
      </c>
      <c r="D1754">
        <v>109.73</v>
      </c>
      <c r="E1754">
        <v>0.17</v>
      </c>
      <c r="F1754">
        <f t="shared" si="54"/>
        <v>18.654100000000003</v>
      </c>
      <c r="G1754">
        <f t="shared" si="55"/>
        <v>91.075900000000004</v>
      </c>
      <c r="H1754">
        <v>8</v>
      </c>
      <c r="I1754" s="17">
        <v>45149</v>
      </c>
      <c r="J1754" s="17">
        <v>45152</v>
      </c>
      <c r="K1754" t="s">
        <v>21</v>
      </c>
      <c r="L1754" t="s">
        <v>16</v>
      </c>
      <c r="M1754">
        <v>11.28</v>
      </c>
      <c r="N1754" t="s">
        <v>23</v>
      </c>
    </row>
    <row r="1755" spans="1:14" ht="14.25" customHeight="1" x14ac:dyDescent="0.3">
      <c r="A1755" t="s">
        <v>5721</v>
      </c>
      <c r="B1755" t="s">
        <v>13</v>
      </c>
      <c r="C1755" t="s">
        <v>26</v>
      </c>
      <c r="D1755">
        <v>110.94</v>
      </c>
      <c r="E1755">
        <v>0.24</v>
      </c>
      <c r="F1755">
        <f t="shared" si="54"/>
        <v>26.625599999999999</v>
      </c>
      <c r="G1755">
        <f t="shared" si="55"/>
        <v>84.314400000000006</v>
      </c>
      <c r="H1755">
        <v>8</v>
      </c>
      <c r="I1755" s="17">
        <v>45174</v>
      </c>
      <c r="J1755" s="17">
        <v>45176</v>
      </c>
      <c r="K1755" t="s">
        <v>31</v>
      </c>
      <c r="L1755" t="s">
        <v>27</v>
      </c>
      <c r="M1755">
        <v>18.670000000000002</v>
      </c>
      <c r="N1755" t="s">
        <v>48</v>
      </c>
    </row>
    <row r="1756" spans="1:14" ht="14.25" customHeight="1" x14ac:dyDescent="0.3">
      <c r="A1756" t="s">
        <v>14623</v>
      </c>
      <c r="B1756" t="s">
        <v>41</v>
      </c>
      <c r="C1756" t="s">
        <v>26</v>
      </c>
      <c r="D1756">
        <v>112.04</v>
      </c>
      <c r="E1756">
        <v>0.15</v>
      </c>
      <c r="F1756">
        <f t="shared" si="54"/>
        <v>16.806000000000001</v>
      </c>
      <c r="G1756">
        <f t="shared" si="55"/>
        <v>95.234000000000009</v>
      </c>
      <c r="H1756">
        <v>8</v>
      </c>
      <c r="I1756" s="17">
        <v>45384</v>
      </c>
      <c r="J1756" s="17">
        <v>45385</v>
      </c>
      <c r="K1756" t="s">
        <v>21</v>
      </c>
      <c r="L1756" t="s">
        <v>27</v>
      </c>
      <c r="M1756">
        <v>20.59</v>
      </c>
      <c r="N1756" t="s">
        <v>39</v>
      </c>
    </row>
    <row r="1757" spans="1:14" ht="14.25" customHeight="1" x14ac:dyDescent="0.3">
      <c r="A1757" t="s">
        <v>3122</v>
      </c>
      <c r="B1757" t="s">
        <v>19</v>
      </c>
      <c r="C1757" t="s">
        <v>33</v>
      </c>
      <c r="D1757">
        <v>123.35</v>
      </c>
      <c r="E1757">
        <v>0.11</v>
      </c>
      <c r="F1757">
        <f t="shared" si="54"/>
        <v>13.5685</v>
      </c>
      <c r="G1757">
        <f t="shared" si="55"/>
        <v>109.78149999999999</v>
      </c>
      <c r="H1757">
        <v>8</v>
      </c>
      <c r="I1757" s="17">
        <v>45362</v>
      </c>
      <c r="J1757" s="17">
        <v>45366</v>
      </c>
      <c r="K1757" t="s">
        <v>15</v>
      </c>
      <c r="L1757" t="s">
        <v>27</v>
      </c>
      <c r="M1757">
        <v>21.63</v>
      </c>
      <c r="N1757" t="s">
        <v>48</v>
      </c>
    </row>
    <row r="1758" spans="1:14" ht="14.25" customHeight="1" x14ac:dyDescent="0.3">
      <c r="A1758" t="s">
        <v>3088</v>
      </c>
      <c r="B1758" t="s">
        <v>25</v>
      </c>
      <c r="C1758" t="s">
        <v>33</v>
      </c>
      <c r="D1758">
        <v>124.21</v>
      </c>
      <c r="E1758">
        <v>0.42</v>
      </c>
      <c r="F1758">
        <f t="shared" si="54"/>
        <v>52.168199999999999</v>
      </c>
      <c r="G1758">
        <f t="shared" si="55"/>
        <v>72.041799999999995</v>
      </c>
      <c r="H1758">
        <v>8</v>
      </c>
      <c r="I1758" s="17">
        <v>45399</v>
      </c>
      <c r="J1758" s="17">
        <v>45400</v>
      </c>
      <c r="K1758" t="s">
        <v>21</v>
      </c>
      <c r="L1758" t="s">
        <v>22</v>
      </c>
      <c r="M1758">
        <v>23.45</v>
      </c>
      <c r="N1758" t="s">
        <v>17</v>
      </c>
    </row>
    <row r="1759" spans="1:14" ht="14.25" customHeight="1" x14ac:dyDescent="0.3">
      <c r="A1759" t="s">
        <v>1627</v>
      </c>
      <c r="B1759" t="s">
        <v>19</v>
      </c>
      <c r="C1759" t="s">
        <v>36</v>
      </c>
      <c r="D1759">
        <v>133.41999999999999</v>
      </c>
      <c r="E1759">
        <v>0.35</v>
      </c>
      <c r="F1759">
        <f t="shared" si="54"/>
        <v>46.696999999999996</v>
      </c>
      <c r="G1759">
        <f t="shared" si="55"/>
        <v>86.722999999999985</v>
      </c>
      <c r="H1759">
        <v>8</v>
      </c>
      <c r="I1759" s="17">
        <v>45395</v>
      </c>
      <c r="J1759" s="17">
        <v>45396</v>
      </c>
      <c r="K1759" t="s">
        <v>31</v>
      </c>
      <c r="L1759" t="s">
        <v>22</v>
      </c>
      <c r="M1759">
        <v>14.02</v>
      </c>
      <c r="N1759" t="s">
        <v>23</v>
      </c>
    </row>
    <row r="1760" spans="1:14" ht="14.25" customHeight="1" x14ac:dyDescent="0.3">
      <c r="A1760" t="s">
        <v>3948</v>
      </c>
      <c r="B1760" t="s">
        <v>41</v>
      </c>
      <c r="C1760" t="s">
        <v>33</v>
      </c>
      <c r="D1760">
        <v>137.85</v>
      </c>
      <c r="E1760">
        <v>0.39</v>
      </c>
      <c r="F1760">
        <f t="shared" si="54"/>
        <v>53.761499999999998</v>
      </c>
      <c r="G1760">
        <f t="shared" si="55"/>
        <v>84.088499999999996</v>
      </c>
      <c r="H1760">
        <v>8</v>
      </c>
      <c r="I1760" s="17">
        <v>45523</v>
      </c>
      <c r="J1760" s="17">
        <v>45528</v>
      </c>
      <c r="K1760" t="s">
        <v>21</v>
      </c>
      <c r="L1760" t="s">
        <v>16</v>
      </c>
      <c r="M1760">
        <v>14.22</v>
      </c>
      <c r="N1760" t="s">
        <v>48</v>
      </c>
    </row>
    <row r="1761" spans="1:14" ht="14.25" customHeight="1" x14ac:dyDescent="0.3">
      <c r="A1761" t="s">
        <v>14249</v>
      </c>
      <c r="B1761" t="s">
        <v>19</v>
      </c>
      <c r="C1761" t="s">
        <v>36</v>
      </c>
      <c r="D1761">
        <v>142.33000000000001</v>
      </c>
      <c r="E1761">
        <v>0.09</v>
      </c>
      <c r="F1761">
        <f t="shared" si="54"/>
        <v>12.809700000000001</v>
      </c>
      <c r="G1761">
        <f t="shared" si="55"/>
        <v>129.52030000000002</v>
      </c>
      <c r="H1761">
        <v>8</v>
      </c>
      <c r="I1761" s="17">
        <v>45074</v>
      </c>
      <c r="J1761" s="17">
        <v>45078</v>
      </c>
      <c r="K1761" t="s">
        <v>31</v>
      </c>
      <c r="L1761" t="s">
        <v>22</v>
      </c>
      <c r="M1761">
        <v>41.71</v>
      </c>
      <c r="N1761" t="s">
        <v>17</v>
      </c>
    </row>
    <row r="1762" spans="1:14" ht="14.25" customHeight="1" x14ac:dyDescent="0.3">
      <c r="A1762" t="s">
        <v>6597</v>
      </c>
      <c r="B1762" t="s">
        <v>41</v>
      </c>
      <c r="C1762" t="s">
        <v>33</v>
      </c>
      <c r="D1762">
        <v>146.51</v>
      </c>
      <c r="E1762">
        <v>0.1</v>
      </c>
      <c r="F1762">
        <f t="shared" si="54"/>
        <v>14.651</v>
      </c>
      <c r="G1762">
        <f t="shared" si="55"/>
        <v>131.85899999999998</v>
      </c>
      <c r="H1762">
        <v>8</v>
      </c>
      <c r="I1762" s="17">
        <v>45158</v>
      </c>
      <c r="J1762" s="17">
        <v>45159</v>
      </c>
      <c r="K1762" t="s">
        <v>15</v>
      </c>
      <c r="L1762" t="s">
        <v>22</v>
      </c>
      <c r="M1762">
        <v>43.6</v>
      </c>
      <c r="N1762" t="s">
        <v>17</v>
      </c>
    </row>
    <row r="1763" spans="1:14" ht="14.25" customHeight="1" x14ac:dyDescent="0.3">
      <c r="A1763" t="s">
        <v>9438</v>
      </c>
      <c r="B1763" t="s">
        <v>25</v>
      </c>
      <c r="C1763" t="s">
        <v>33</v>
      </c>
      <c r="D1763">
        <v>148.30000000000001</v>
      </c>
      <c r="E1763">
        <v>0.33</v>
      </c>
      <c r="F1763">
        <f t="shared" si="54"/>
        <v>48.939000000000007</v>
      </c>
      <c r="G1763">
        <f t="shared" si="55"/>
        <v>99.361000000000004</v>
      </c>
      <c r="H1763">
        <v>8</v>
      </c>
      <c r="I1763" s="17">
        <v>45230</v>
      </c>
      <c r="J1763" s="17">
        <v>45231</v>
      </c>
      <c r="K1763" t="s">
        <v>31</v>
      </c>
      <c r="L1763" t="s">
        <v>16</v>
      </c>
      <c r="M1763">
        <v>38.479999999999997</v>
      </c>
      <c r="N1763" t="s">
        <v>48</v>
      </c>
    </row>
    <row r="1764" spans="1:14" ht="14.25" customHeight="1" x14ac:dyDescent="0.3">
      <c r="A1764" t="s">
        <v>5763</v>
      </c>
      <c r="B1764" t="s">
        <v>13</v>
      </c>
      <c r="C1764" t="s">
        <v>20</v>
      </c>
      <c r="D1764">
        <v>149</v>
      </c>
      <c r="E1764">
        <v>0.06</v>
      </c>
      <c r="F1764">
        <f t="shared" si="54"/>
        <v>8.94</v>
      </c>
      <c r="G1764">
        <f t="shared" si="55"/>
        <v>140.06</v>
      </c>
      <c r="H1764">
        <v>8</v>
      </c>
      <c r="I1764" s="17">
        <v>45523</v>
      </c>
      <c r="J1764" s="17">
        <v>45527</v>
      </c>
      <c r="K1764" t="s">
        <v>21</v>
      </c>
      <c r="L1764" t="s">
        <v>27</v>
      </c>
      <c r="M1764">
        <v>33.5</v>
      </c>
      <c r="N1764" t="s">
        <v>34</v>
      </c>
    </row>
    <row r="1765" spans="1:14" ht="14.25" customHeight="1" x14ac:dyDescent="0.3">
      <c r="A1765" t="s">
        <v>10360</v>
      </c>
      <c r="B1765" t="s">
        <v>25</v>
      </c>
      <c r="C1765" t="s">
        <v>36</v>
      </c>
      <c r="D1765">
        <v>149.71</v>
      </c>
      <c r="E1765">
        <v>0.35</v>
      </c>
      <c r="F1765">
        <f t="shared" si="54"/>
        <v>52.398499999999999</v>
      </c>
      <c r="G1765">
        <f t="shared" si="55"/>
        <v>97.311500000000009</v>
      </c>
      <c r="H1765">
        <v>8</v>
      </c>
      <c r="I1765" s="17">
        <v>45093</v>
      </c>
      <c r="J1765" s="17">
        <v>45098</v>
      </c>
      <c r="K1765" t="s">
        <v>31</v>
      </c>
      <c r="L1765" t="s">
        <v>16</v>
      </c>
      <c r="M1765">
        <v>8.5</v>
      </c>
      <c r="N1765" t="s">
        <v>34</v>
      </c>
    </row>
    <row r="1766" spans="1:14" ht="14.25" customHeight="1" x14ac:dyDescent="0.3">
      <c r="A1766" t="s">
        <v>1615</v>
      </c>
      <c r="B1766" t="s">
        <v>25</v>
      </c>
      <c r="C1766" t="s">
        <v>26</v>
      </c>
      <c r="D1766">
        <v>159.47999999999999</v>
      </c>
      <c r="E1766">
        <v>0.36</v>
      </c>
      <c r="F1766">
        <f t="shared" si="54"/>
        <v>57.412799999999997</v>
      </c>
      <c r="G1766">
        <f t="shared" si="55"/>
        <v>102.06719999999999</v>
      </c>
      <c r="H1766">
        <v>8</v>
      </c>
      <c r="I1766" s="17">
        <v>45613</v>
      </c>
      <c r="J1766" s="17">
        <v>45618</v>
      </c>
      <c r="K1766" t="s">
        <v>31</v>
      </c>
      <c r="L1766" t="s">
        <v>22</v>
      </c>
      <c r="M1766">
        <v>41.18</v>
      </c>
      <c r="N1766" t="s">
        <v>39</v>
      </c>
    </row>
    <row r="1767" spans="1:14" ht="14.25" customHeight="1" x14ac:dyDescent="0.3">
      <c r="A1767" t="s">
        <v>3582</v>
      </c>
      <c r="B1767" t="s">
        <v>19</v>
      </c>
      <c r="C1767" t="s">
        <v>26</v>
      </c>
      <c r="D1767">
        <v>162.16999999999999</v>
      </c>
      <c r="E1767">
        <v>0.12</v>
      </c>
      <c r="F1767">
        <f t="shared" si="54"/>
        <v>19.460399999999996</v>
      </c>
      <c r="G1767">
        <f t="shared" si="55"/>
        <v>142.70959999999999</v>
      </c>
      <c r="H1767">
        <v>8</v>
      </c>
      <c r="I1767" s="17">
        <v>45078</v>
      </c>
      <c r="J1767" s="17">
        <v>45079</v>
      </c>
      <c r="K1767" t="s">
        <v>31</v>
      </c>
      <c r="L1767" t="s">
        <v>27</v>
      </c>
      <c r="M1767">
        <v>36.340000000000003</v>
      </c>
      <c r="N1767" t="s">
        <v>23</v>
      </c>
    </row>
    <row r="1768" spans="1:14" ht="14.25" customHeight="1" x14ac:dyDescent="0.3">
      <c r="A1768" t="s">
        <v>11948</v>
      </c>
      <c r="B1768" t="s">
        <v>41</v>
      </c>
      <c r="C1768" t="s">
        <v>36</v>
      </c>
      <c r="D1768">
        <v>162.79</v>
      </c>
      <c r="E1768">
        <v>0.26</v>
      </c>
      <c r="F1768">
        <f t="shared" si="54"/>
        <v>42.325400000000002</v>
      </c>
      <c r="G1768">
        <f t="shared" si="55"/>
        <v>120.46459999999999</v>
      </c>
      <c r="H1768">
        <v>8</v>
      </c>
      <c r="I1768" s="17">
        <v>45631</v>
      </c>
      <c r="J1768" s="17">
        <v>45633</v>
      </c>
      <c r="K1768" t="s">
        <v>21</v>
      </c>
      <c r="L1768" t="s">
        <v>16</v>
      </c>
      <c r="M1768">
        <v>46.8</v>
      </c>
      <c r="N1768" t="s">
        <v>34</v>
      </c>
    </row>
    <row r="1769" spans="1:14" ht="14.25" customHeight="1" x14ac:dyDescent="0.3">
      <c r="A1769" t="s">
        <v>9287</v>
      </c>
      <c r="B1769" t="s">
        <v>25</v>
      </c>
      <c r="C1769" t="s">
        <v>14</v>
      </c>
      <c r="D1769">
        <v>164.07</v>
      </c>
      <c r="E1769">
        <v>0.19</v>
      </c>
      <c r="F1769">
        <f t="shared" si="54"/>
        <v>31.173299999999998</v>
      </c>
      <c r="G1769">
        <f t="shared" si="55"/>
        <v>132.89670000000001</v>
      </c>
      <c r="H1769">
        <v>8</v>
      </c>
      <c r="I1769" s="17">
        <v>45542</v>
      </c>
      <c r="J1769" s="17">
        <v>45544</v>
      </c>
      <c r="K1769" t="s">
        <v>31</v>
      </c>
      <c r="L1769" t="s">
        <v>16</v>
      </c>
      <c r="M1769">
        <v>13.63</v>
      </c>
      <c r="N1769" t="s">
        <v>23</v>
      </c>
    </row>
    <row r="1770" spans="1:14" ht="14.25" customHeight="1" x14ac:dyDescent="0.3">
      <c r="A1770" t="s">
        <v>2225</v>
      </c>
      <c r="B1770" t="s">
        <v>41</v>
      </c>
      <c r="C1770" t="s">
        <v>20</v>
      </c>
      <c r="D1770">
        <v>167.7</v>
      </c>
      <c r="E1770">
        <v>0.24</v>
      </c>
      <c r="F1770">
        <f t="shared" si="54"/>
        <v>40.247999999999998</v>
      </c>
      <c r="G1770">
        <f t="shared" si="55"/>
        <v>127.452</v>
      </c>
      <c r="H1770">
        <v>8</v>
      </c>
      <c r="I1770" s="17">
        <v>45556</v>
      </c>
      <c r="J1770" s="17">
        <v>45558</v>
      </c>
      <c r="K1770" t="s">
        <v>15</v>
      </c>
      <c r="L1770" t="s">
        <v>22</v>
      </c>
      <c r="M1770">
        <v>21.72</v>
      </c>
      <c r="N1770" t="s">
        <v>17</v>
      </c>
    </row>
    <row r="1771" spans="1:14" ht="14.25" customHeight="1" x14ac:dyDescent="0.3">
      <c r="A1771" t="s">
        <v>3318</v>
      </c>
      <c r="B1771" t="s">
        <v>19</v>
      </c>
      <c r="C1771" t="s">
        <v>26</v>
      </c>
      <c r="D1771">
        <v>170.11</v>
      </c>
      <c r="E1771">
        <v>0.23</v>
      </c>
      <c r="F1771">
        <f t="shared" si="54"/>
        <v>39.125300000000003</v>
      </c>
      <c r="G1771">
        <f t="shared" si="55"/>
        <v>130.9847</v>
      </c>
      <c r="H1771">
        <v>8</v>
      </c>
      <c r="I1771" s="17">
        <v>45562</v>
      </c>
      <c r="J1771" s="17">
        <v>45563</v>
      </c>
      <c r="K1771" t="s">
        <v>21</v>
      </c>
      <c r="L1771" t="s">
        <v>27</v>
      </c>
      <c r="M1771">
        <v>9.7200000000000006</v>
      </c>
      <c r="N1771" t="s">
        <v>39</v>
      </c>
    </row>
    <row r="1772" spans="1:14" ht="14.25" customHeight="1" x14ac:dyDescent="0.3">
      <c r="A1772" t="s">
        <v>8654</v>
      </c>
      <c r="B1772" t="s">
        <v>13</v>
      </c>
      <c r="C1772" t="s">
        <v>36</v>
      </c>
      <c r="D1772">
        <v>170.57</v>
      </c>
      <c r="E1772">
        <v>0.44</v>
      </c>
      <c r="F1772">
        <f t="shared" si="54"/>
        <v>75.050799999999995</v>
      </c>
      <c r="G1772">
        <f t="shared" si="55"/>
        <v>95.519199999999998</v>
      </c>
      <c r="H1772">
        <v>8</v>
      </c>
      <c r="I1772" s="17">
        <v>44950</v>
      </c>
      <c r="J1772" s="17">
        <v>44955</v>
      </c>
      <c r="K1772" t="s">
        <v>21</v>
      </c>
      <c r="L1772" t="s">
        <v>22</v>
      </c>
      <c r="M1772">
        <v>34.880000000000003</v>
      </c>
      <c r="N1772" t="s">
        <v>34</v>
      </c>
    </row>
    <row r="1773" spans="1:14" ht="14.25" customHeight="1" x14ac:dyDescent="0.3">
      <c r="A1773" t="s">
        <v>2724</v>
      </c>
      <c r="B1773" t="s">
        <v>25</v>
      </c>
      <c r="C1773" t="s">
        <v>26</v>
      </c>
      <c r="D1773">
        <v>177.78</v>
      </c>
      <c r="E1773">
        <v>0.16</v>
      </c>
      <c r="F1773">
        <f t="shared" si="54"/>
        <v>28.444800000000001</v>
      </c>
      <c r="G1773">
        <f t="shared" si="55"/>
        <v>149.33519999999999</v>
      </c>
      <c r="H1773">
        <v>8</v>
      </c>
      <c r="I1773" s="17">
        <v>45376</v>
      </c>
      <c r="J1773" s="17">
        <v>45378</v>
      </c>
      <c r="K1773" t="s">
        <v>21</v>
      </c>
      <c r="L1773" t="s">
        <v>16</v>
      </c>
      <c r="M1773">
        <v>38.07</v>
      </c>
      <c r="N1773" t="s">
        <v>48</v>
      </c>
    </row>
    <row r="1774" spans="1:14" ht="14.25" customHeight="1" x14ac:dyDescent="0.3">
      <c r="A1774" t="s">
        <v>12891</v>
      </c>
      <c r="B1774" t="s">
        <v>41</v>
      </c>
      <c r="C1774" t="s">
        <v>36</v>
      </c>
      <c r="D1774">
        <v>178.4</v>
      </c>
      <c r="E1774">
        <v>0.3</v>
      </c>
      <c r="F1774">
        <f t="shared" si="54"/>
        <v>53.52</v>
      </c>
      <c r="G1774">
        <f t="shared" si="55"/>
        <v>124.88</v>
      </c>
      <c r="H1774">
        <v>8</v>
      </c>
      <c r="I1774" s="17">
        <v>45585</v>
      </c>
      <c r="J1774" s="17">
        <v>45587</v>
      </c>
      <c r="K1774" t="s">
        <v>21</v>
      </c>
      <c r="L1774" t="s">
        <v>27</v>
      </c>
      <c r="M1774">
        <v>17.23</v>
      </c>
      <c r="N1774" t="s">
        <v>48</v>
      </c>
    </row>
    <row r="1775" spans="1:14" ht="14.25" customHeight="1" x14ac:dyDescent="0.3">
      <c r="A1775" t="s">
        <v>5699</v>
      </c>
      <c r="B1775" t="s">
        <v>25</v>
      </c>
      <c r="C1775" t="s">
        <v>33</v>
      </c>
      <c r="D1775">
        <v>180.17</v>
      </c>
      <c r="E1775">
        <v>0.21</v>
      </c>
      <c r="F1775">
        <f t="shared" si="54"/>
        <v>37.835699999999996</v>
      </c>
      <c r="G1775">
        <f t="shared" si="55"/>
        <v>142.33429999999998</v>
      </c>
      <c r="H1775">
        <v>8</v>
      </c>
      <c r="I1775" s="17">
        <v>45097</v>
      </c>
      <c r="J1775" s="17">
        <v>45102</v>
      </c>
      <c r="K1775" t="s">
        <v>21</v>
      </c>
      <c r="L1775" t="s">
        <v>22</v>
      </c>
      <c r="M1775">
        <v>49.98</v>
      </c>
      <c r="N1775" t="s">
        <v>28</v>
      </c>
    </row>
    <row r="1776" spans="1:14" ht="14.25" customHeight="1" x14ac:dyDescent="0.3">
      <c r="A1776" t="s">
        <v>5976</v>
      </c>
      <c r="B1776" t="s">
        <v>19</v>
      </c>
      <c r="C1776" t="s">
        <v>26</v>
      </c>
      <c r="D1776">
        <v>181.51</v>
      </c>
      <c r="E1776">
        <v>0.4</v>
      </c>
      <c r="F1776">
        <f t="shared" si="54"/>
        <v>72.603999999999999</v>
      </c>
      <c r="G1776">
        <f t="shared" si="55"/>
        <v>108.90599999999999</v>
      </c>
      <c r="H1776">
        <v>8</v>
      </c>
      <c r="I1776" s="17">
        <v>45312</v>
      </c>
      <c r="J1776" s="17">
        <v>45313</v>
      </c>
      <c r="K1776" t="s">
        <v>15</v>
      </c>
      <c r="L1776" t="s">
        <v>27</v>
      </c>
      <c r="M1776">
        <v>36.380000000000003</v>
      </c>
      <c r="N1776" t="s">
        <v>23</v>
      </c>
    </row>
    <row r="1777" spans="1:14" ht="14.25" customHeight="1" x14ac:dyDescent="0.3">
      <c r="A1777" t="s">
        <v>11703</v>
      </c>
      <c r="B1777" t="s">
        <v>41</v>
      </c>
      <c r="C1777" t="s">
        <v>14</v>
      </c>
      <c r="D1777">
        <v>188.45</v>
      </c>
      <c r="E1777">
        <v>0.16</v>
      </c>
      <c r="F1777">
        <f t="shared" si="54"/>
        <v>30.151999999999997</v>
      </c>
      <c r="G1777">
        <f t="shared" si="55"/>
        <v>158.298</v>
      </c>
      <c r="H1777">
        <v>8</v>
      </c>
      <c r="I1777" s="17">
        <v>45206</v>
      </c>
      <c r="J1777" s="17">
        <v>45207</v>
      </c>
      <c r="K1777" t="s">
        <v>21</v>
      </c>
      <c r="L1777" t="s">
        <v>16</v>
      </c>
      <c r="M1777">
        <v>46.61</v>
      </c>
      <c r="N1777" t="s">
        <v>48</v>
      </c>
    </row>
    <row r="1778" spans="1:14" ht="14.25" customHeight="1" x14ac:dyDescent="0.3">
      <c r="A1778" t="s">
        <v>6300</v>
      </c>
      <c r="B1778" t="s">
        <v>19</v>
      </c>
      <c r="C1778" t="s">
        <v>14</v>
      </c>
      <c r="D1778">
        <v>194.7</v>
      </c>
      <c r="E1778">
        <v>0.26</v>
      </c>
      <c r="F1778">
        <f t="shared" si="54"/>
        <v>50.622</v>
      </c>
      <c r="G1778">
        <f t="shared" si="55"/>
        <v>144.07799999999997</v>
      </c>
      <c r="H1778">
        <v>8</v>
      </c>
      <c r="I1778" s="17">
        <v>45567</v>
      </c>
      <c r="J1778" s="17">
        <v>45573</v>
      </c>
      <c r="K1778" t="s">
        <v>31</v>
      </c>
      <c r="L1778" t="s">
        <v>16</v>
      </c>
      <c r="M1778">
        <v>35.32</v>
      </c>
      <c r="N1778" t="s">
        <v>48</v>
      </c>
    </row>
    <row r="1779" spans="1:14" ht="14.25" customHeight="1" x14ac:dyDescent="0.3">
      <c r="A1779" t="s">
        <v>8062</v>
      </c>
      <c r="B1779" t="s">
        <v>41</v>
      </c>
      <c r="C1779" t="s">
        <v>33</v>
      </c>
      <c r="D1779">
        <v>196.23</v>
      </c>
      <c r="E1779">
        <v>0.27</v>
      </c>
      <c r="F1779">
        <f t="shared" si="54"/>
        <v>52.982100000000003</v>
      </c>
      <c r="G1779">
        <f t="shared" si="55"/>
        <v>143.24789999999999</v>
      </c>
      <c r="H1779">
        <v>8</v>
      </c>
      <c r="I1779" s="17">
        <v>44995</v>
      </c>
      <c r="J1779" s="17">
        <v>44998</v>
      </c>
      <c r="K1779" t="s">
        <v>15</v>
      </c>
      <c r="L1779" t="s">
        <v>22</v>
      </c>
      <c r="M1779">
        <v>40.6</v>
      </c>
      <c r="N1779" t="s">
        <v>28</v>
      </c>
    </row>
    <row r="1780" spans="1:14" ht="14.25" customHeight="1" x14ac:dyDescent="0.3">
      <c r="A1780" t="s">
        <v>14694</v>
      </c>
      <c r="B1780" t="s">
        <v>19</v>
      </c>
      <c r="C1780" t="s">
        <v>26</v>
      </c>
      <c r="D1780">
        <v>198.12</v>
      </c>
      <c r="E1780">
        <v>0.27</v>
      </c>
      <c r="F1780">
        <f t="shared" si="54"/>
        <v>53.492400000000004</v>
      </c>
      <c r="G1780">
        <f t="shared" si="55"/>
        <v>144.6276</v>
      </c>
      <c r="H1780">
        <v>8</v>
      </c>
      <c r="I1780" s="17">
        <v>45649</v>
      </c>
      <c r="J1780" s="17">
        <v>45650</v>
      </c>
      <c r="K1780" t="s">
        <v>21</v>
      </c>
      <c r="L1780" t="s">
        <v>16</v>
      </c>
      <c r="M1780">
        <v>42.56</v>
      </c>
      <c r="N1780" t="s">
        <v>23</v>
      </c>
    </row>
    <row r="1781" spans="1:14" ht="14.25" customHeight="1" x14ac:dyDescent="0.3">
      <c r="A1781" t="s">
        <v>13525</v>
      </c>
      <c r="B1781" t="s">
        <v>25</v>
      </c>
      <c r="C1781" t="s">
        <v>14</v>
      </c>
      <c r="D1781">
        <v>198.42</v>
      </c>
      <c r="E1781">
        <v>0.04</v>
      </c>
      <c r="F1781">
        <f t="shared" si="54"/>
        <v>7.9367999999999999</v>
      </c>
      <c r="G1781">
        <f t="shared" si="55"/>
        <v>190.48319999999998</v>
      </c>
      <c r="H1781">
        <v>8</v>
      </c>
      <c r="I1781" s="17">
        <v>45297</v>
      </c>
      <c r="J1781" s="17">
        <v>45302</v>
      </c>
      <c r="K1781" t="s">
        <v>21</v>
      </c>
      <c r="L1781" t="s">
        <v>27</v>
      </c>
      <c r="M1781">
        <v>51.81</v>
      </c>
      <c r="N1781" t="s">
        <v>39</v>
      </c>
    </row>
    <row r="1782" spans="1:14" ht="14.25" customHeight="1" x14ac:dyDescent="0.3">
      <c r="A1782" t="s">
        <v>10261</v>
      </c>
      <c r="B1782" t="s">
        <v>19</v>
      </c>
      <c r="C1782" t="s">
        <v>20</v>
      </c>
      <c r="D1782">
        <v>202.63</v>
      </c>
      <c r="E1782">
        <v>7.0000000000000007E-2</v>
      </c>
      <c r="F1782">
        <f t="shared" si="54"/>
        <v>14.184100000000001</v>
      </c>
      <c r="G1782">
        <f t="shared" si="55"/>
        <v>188.44589999999999</v>
      </c>
      <c r="H1782">
        <v>8</v>
      </c>
      <c r="I1782" s="17">
        <v>45105</v>
      </c>
      <c r="J1782" s="17">
        <v>45108</v>
      </c>
      <c r="K1782" t="s">
        <v>15</v>
      </c>
      <c r="L1782" t="s">
        <v>22</v>
      </c>
      <c r="M1782">
        <v>57.14</v>
      </c>
      <c r="N1782" t="s">
        <v>39</v>
      </c>
    </row>
    <row r="1783" spans="1:14" ht="14.25" customHeight="1" x14ac:dyDescent="0.3">
      <c r="A1783" t="s">
        <v>7942</v>
      </c>
      <c r="B1783" t="s">
        <v>41</v>
      </c>
      <c r="C1783" t="s">
        <v>36</v>
      </c>
      <c r="D1783">
        <v>203.25</v>
      </c>
      <c r="E1783">
        <v>0.36</v>
      </c>
      <c r="F1783">
        <f t="shared" si="54"/>
        <v>73.17</v>
      </c>
      <c r="G1783">
        <f t="shared" si="55"/>
        <v>130.07999999999998</v>
      </c>
      <c r="H1783">
        <v>8</v>
      </c>
      <c r="I1783" s="17">
        <v>44990</v>
      </c>
      <c r="J1783" s="17">
        <v>44997</v>
      </c>
      <c r="K1783" t="s">
        <v>21</v>
      </c>
      <c r="L1783" t="s">
        <v>27</v>
      </c>
      <c r="M1783">
        <v>10.71</v>
      </c>
      <c r="N1783" t="s">
        <v>34</v>
      </c>
    </row>
    <row r="1784" spans="1:14" ht="14.25" customHeight="1" x14ac:dyDescent="0.3">
      <c r="A1784" t="s">
        <v>14432</v>
      </c>
      <c r="B1784" t="s">
        <v>13</v>
      </c>
      <c r="C1784" t="s">
        <v>33</v>
      </c>
      <c r="D1784">
        <v>206.17</v>
      </c>
      <c r="E1784">
        <v>0.38</v>
      </c>
      <c r="F1784">
        <f t="shared" si="54"/>
        <v>78.3446</v>
      </c>
      <c r="G1784">
        <f t="shared" si="55"/>
        <v>127.82539999999999</v>
      </c>
      <c r="H1784">
        <v>8</v>
      </c>
      <c r="I1784" s="17">
        <v>45207</v>
      </c>
      <c r="J1784" s="17">
        <v>45211</v>
      </c>
      <c r="K1784" t="s">
        <v>21</v>
      </c>
      <c r="L1784" t="s">
        <v>16</v>
      </c>
      <c r="M1784">
        <v>46.52</v>
      </c>
      <c r="N1784" t="s">
        <v>48</v>
      </c>
    </row>
    <row r="1785" spans="1:14" ht="14.25" customHeight="1" x14ac:dyDescent="0.3">
      <c r="A1785" t="s">
        <v>1086</v>
      </c>
      <c r="B1785" t="s">
        <v>13</v>
      </c>
      <c r="C1785" t="s">
        <v>36</v>
      </c>
      <c r="D1785">
        <v>209.18</v>
      </c>
      <c r="E1785">
        <v>0.43</v>
      </c>
      <c r="F1785">
        <f t="shared" si="54"/>
        <v>89.947400000000002</v>
      </c>
      <c r="G1785">
        <f t="shared" si="55"/>
        <v>119.23260000000001</v>
      </c>
      <c r="H1785">
        <v>8</v>
      </c>
      <c r="I1785" s="17">
        <v>45484</v>
      </c>
      <c r="J1785" s="17">
        <v>45488</v>
      </c>
      <c r="K1785" t="s">
        <v>21</v>
      </c>
      <c r="L1785" t="s">
        <v>22</v>
      </c>
      <c r="M1785">
        <v>32.47</v>
      </c>
      <c r="N1785" t="s">
        <v>28</v>
      </c>
    </row>
    <row r="1786" spans="1:14" ht="14.25" customHeight="1" x14ac:dyDescent="0.3">
      <c r="A1786" t="s">
        <v>8671</v>
      </c>
      <c r="B1786" t="s">
        <v>25</v>
      </c>
      <c r="C1786" t="s">
        <v>26</v>
      </c>
      <c r="D1786">
        <v>209.9</v>
      </c>
      <c r="E1786">
        <v>0.31</v>
      </c>
      <c r="F1786">
        <f t="shared" si="54"/>
        <v>65.069000000000003</v>
      </c>
      <c r="G1786">
        <f t="shared" si="55"/>
        <v>144.83100000000002</v>
      </c>
      <c r="H1786">
        <v>8</v>
      </c>
      <c r="I1786" s="17">
        <v>45639</v>
      </c>
      <c r="J1786" s="17">
        <v>45643</v>
      </c>
      <c r="K1786" t="s">
        <v>15</v>
      </c>
      <c r="L1786" t="s">
        <v>22</v>
      </c>
      <c r="M1786">
        <v>25.96</v>
      </c>
      <c r="N1786" t="s">
        <v>17</v>
      </c>
    </row>
    <row r="1787" spans="1:14" ht="14.25" customHeight="1" x14ac:dyDescent="0.3">
      <c r="A1787" t="s">
        <v>299</v>
      </c>
      <c r="B1787" t="s">
        <v>19</v>
      </c>
      <c r="C1787" t="s">
        <v>26</v>
      </c>
      <c r="D1787">
        <v>216.16</v>
      </c>
      <c r="E1787">
        <v>0.46</v>
      </c>
      <c r="F1787">
        <f t="shared" si="54"/>
        <v>99.433599999999998</v>
      </c>
      <c r="G1787">
        <f t="shared" si="55"/>
        <v>116.7264</v>
      </c>
      <c r="H1787">
        <v>8</v>
      </c>
      <c r="I1787" s="17">
        <v>45602</v>
      </c>
      <c r="J1787" s="17">
        <v>45608</v>
      </c>
      <c r="K1787" t="s">
        <v>21</v>
      </c>
      <c r="L1787" t="s">
        <v>16</v>
      </c>
      <c r="M1787">
        <v>55.65</v>
      </c>
      <c r="N1787" t="s">
        <v>28</v>
      </c>
    </row>
    <row r="1788" spans="1:14" ht="14.25" customHeight="1" x14ac:dyDescent="0.3">
      <c r="A1788" t="s">
        <v>14925</v>
      </c>
      <c r="B1788" t="s">
        <v>25</v>
      </c>
      <c r="C1788" t="s">
        <v>36</v>
      </c>
      <c r="D1788">
        <v>219.55</v>
      </c>
      <c r="E1788">
        <v>0.33</v>
      </c>
      <c r="F1788">
        <f t="shared" si="54"/>
        <v>72.45150000000001</v>
      </c>
      <c r="G1788">
        <f t="shared" si="55"/>
        <v>147.0985</v>
      </c>
      <c r="H1788">
        <v>8</v>
      </c>
      <c r="I1788" s="17">
        <v>45040</v>
      </c>
      <c r="J1788" s="17">
        <v>45042</v>
      </c>
      <c r="K1788" t="s">
        <v>15</v>
      </c>
      <c r="L1788" t="s">
        <v>16</v>
      </c>
      <c r="M1788">
        <v>28.8</v>
      </c>
      <c r="N1788" t="s">
        <v>17</v>
      </c>
    </row>
    <row r="1789" spans="1:14" ht="14.25" customHeight="1" x14ac:dyDescent="0.3">
      <c r="A1789" t="s">
        <v>6760</v>
      </c>
      <c r="B1789" t="s">
        <v>13</v>
      </c>
      <c r="C1789" t="s">
        <v>33</v>
      </c>
      <c r="D1789">
        <v>222.09</v>
      </c>
      <c r="E1789">
        <v>0.35</v>
      </c>
      <c r="F1789">
        <f t="shared" si="54"/>
        <v>77.731499999999997</v>
      </c>
      <c r="G1789">
        <f t="shared" si="55"/>
        <v>144.35849999999999</v>
      </c>
      <c r="H1789">
        <v>8</v>
      </c>
      <c r="I1789" s="17">
        <v>45577</v>
      </c>
      <c r="J1789" s="17">
        <v>45578</v>
      </c>
      <c r="K1789" t="s">
        <v>15</v>
      </c>
      <c r="L1789" t="s">
        <v>27</v>
      </c>
      <c r="M1789">
        <v>15.12</v>
      </c>
      <c r="N1789" t="s">
        <v>23</v>
      </c>
    </row>
    <row r="1790" spans="1:14" ht="14.25" customHeight="1" x14ac:dyDescent="0.3">
      <c r="A1790" t="s">
        <v>14779</v>
      </c>
      <c r="B1790" t="s">
        <v>41</v>
      </c>
      <c r="C1790" t="s">
        <v>20</v>
      </c>
      <c r="D1790">
        <v>225.95</v>
      </c>
      <c r="E1790">
        <v>0.31</v>
      </c>
      <c r="F1790">
        <f t="shared" si="54"/>
        <v>70.044499999999999</v>
      </c>
      <c r="G1790">
        <f t="shared" si="55"/>
        <v>155.90549999999999</v>
      </c>
      <c r="H1790">
        <v>8</v>
      </c>
      <c r="I1790" s="17">
        <v>45104</v>
      </c>
      <c r="J1790" s="17">
        <v>45107</v>
      </c>
      <c r="K1790" t="s">
        <v>21</v>
      </c>
      <c r="L1790" t="s">
        <v>16</v>
      </c>
      <c r="M1790">
        <v>47.72</v>
      </c>
      <c r="N1790" t="s">
        <v>23</v>
      </c>
    </row>
    <row r="1791" spans="1:14" ht="14.25" customHeight="1" x14ac:dyDescent="0.3">
      <c r="A1791" t="s">
        <v>7529</v>
      </c>
      <c r="B1791" t="s">
        <v>41</v>
      </c>
      <c r="C1791" t="s">
        <v>36</v>
      </c>
      <c r="D1791">
        <v>235.98</v>
      </c>
      <c r="E1791">
        <v>0.3</v>
      </c>
      <c r="F1791">
        <f t="shared" si="54"/>
        <v>70.793999999999997</v>
      </c>
      <c r="G1791">
        <f t="shared" si="55"/>
        <v>165.18599999999998</v>
      </c>
      <c r="H1791">
        <v>8</v>
      </c>
      <c r="I1791" s="17">
        <v>44989</v>
      </c>
      <c r="J1791" s="17">
        <v>44996</v>
      </c>
      <c r="K1791" t="s">
        <v>21</v>
      </c>
      <c r="L1791" t="s">
        <v>27</v>
      </c>
      <c r="M1791">
        <v>27.05</v>
      </c>
      <c r="N1791" t="s">
        <v>17</v>
      </c>
    </row>
    <row r="1792" spans="1:14" ht="14.25" customHeight="1" x14ac:dyDescent="0.3">
      <c r="A1792" t="s">
        <v>5533</v>
      </c>
      <c r="B1792" t="s">
        <v>13</v>
      </c>
      <c r="C1792" t="s">
        <v>26</v>
      </c>
      <c r="D1792">
        <v>242.39</v>
      </c>
      <c r="E1792">
        <v>0.28999999999999998</v>
      </c>
      <c r="F1792">
        <f t="shared" si="54"/>
        <v>70.293099999999995</v>
      </c>
      <c r="G1792">
        <f t="shared" si="55"/>
        <v>172.09690000000001</v>
      </c>
      <c r="H1792">
        <v>8</v>
      </c>
      <c r="I1792" s="17">
        <v>45085</v>
      </c>
      <c r="J1792" s="17">
        <v>45091</v>
      </c>
      <c r="K1792" t="s">
        <v>21</v>
      </c>
      <c r="L1792" t="s">
        <v>16</v>
      </c>
      <c r="M1792">
        <v>31.3</v>
      </c>
      <c r="N1792" t="s">
        <v>48</v>
      </c>
    </row>
    <row r="1793" spans="1:14" ht="14.25" customHeight="1" x14ac:dyDescent="0.3">
      <c r="A1793" t="s">
        <v>12535</v>
      </c>
      <c r="B1793" t="s">
        <v>13</v>
      </c>
      <c r="C1793" t="s">
        <v>26</v>
      </c>
      <c r="D1793">
        <v>246.06</v>
      </c>
      <c r="E1793">
        <v>0.18</v>
      </c>
      <c r="F1793">
        <f t="shared" si="54"/>
        <v>44.290799999999997</v>
      </c>
      <c r="G1793">
        <f t="shared" si="55"/>
        <v>201.76920000000001</v>
      </c>
      <c r="H1793">
        <v>8</v>
      </c>
      <c r="I1793" s="17">
        <v>45381</v>
      </c>
      <c r="J1793" s="17">
        <v>45386</v>
      </c>
      <c r="K1793" t="s">
        <v>31</v>
      </c>
      <c r="L1793" t="s">
        <v>22</v>
      </c>
      <c r="M1793">
        <v>12.48</v>
      </c>
      <c r="N1793" t="s">
        <v>39</v>
      </c>
    </row>
    <row r="1794" spans="1:14" ht="14.25" customHeight="1" x14ac:dyDescent="0.3">
      <c r="A1794" t="s">
        <v>5327</v>
      </c>
      <c r="B1794" t="s">
        <v>19</v>
      </c>
      <c r="C1794" t="s">
        <v>26</v>
      </c>
      <c r="D1794">
        <v>248.13</v>
      </c>
      <c r="E1794">
        <v>0.2</v>
      </c>
      <c r="F1794">
        <f t="shared" ref="F1794:F1857" si="56">D1794*E1794</f>
        <v>49.626000000000005</v>
      </c>
      <c r="G1794">
        <f t="shared" ref="G1794:G1857" si="57">D1794-F1794</f>
        <v>198.50399999999999</v>
      </c>
      <c r="H1794">
        <v>8</v>
      </c>
      <c r="I1794" s="17">
        <v>45478</v>
      </c>
      <c r="J1794" s="17">
        <v>45485</v>
      </c>
      <c r="K1794" t="s">
        <v>21</v>
      </c>
      <c r="L1794" t="s">
        <v>22</v>
      </c>
      <c r="M1794">
        <v>20.59</v>
      </c>
      <c r="N1794" t="s">
        <v>23</v>
      </c>
    </row>
    <row r="1795" spans="1:14" ht="14.25" customHeight="1" x14ac:dyDescent="0.3">
      <c r="A1795" t="s">
        <v>9761</v>
      </c>
      <c r="B1795" t="s">
        <v>41</v>
      </c>
      <c r="C1795" t="s">
        <v>14</v>
      </c>
      <c r="D1795">
        <v>249.14</v>
      </c>
      <c r="E1795">
        <v>0.37</v>
      </c>
      <c r="F1795">
        <f t="shared" si="56"/>
        <v>92.181799999999996</v>
      </c>
      <c r="G1795">
        <f t="shared" si="57"/>
        <v>156.95819999999998</v>
      </c>
      <c r="H1795">
        <v>8</v>
      </c>
      <c r="I1795" s="17">
        <v>45466</v>
      </c>
      <c r="J1795" s="17">
        <v>45470</v>
      </c>
      <c r="K1795" t="s">
        <v>15</v>
      </c>
      <c r="L1795" t="s">
        <v>16</v>
      </c>
      <c r="M1795">
        <v>43.13</v>
      </c>
      <c r="N1795" t="s">
        <v>17</v>
      </c>
    </row>
    <row r="1796" spans="1:14" ht="14.25" customHeight="1" x14ac:dyDescent="0.3">
      <c r="A1796" t="s">
        <v>12460</v>
      </c>
      <c r="B1796" t="s">
        <v>19</v>
      </c>
      <c r="C1796" t="s">
        <v>26</v>
      </c>
      <c r="D1796">
        <v>252.89</v>
      </c>
      <c r="E1796">
        <v>0.16</v>
      </c>
      <c r="F1796">
        <f t="shared" si="56"/>
        <v>40.462399999999995</v>
      </c>
      <c r="G1796">
        <f t="shared" si="57"/>
        <v>212.42759999999998</v>
      </c>
      <c r="H1796">
        <v>8</v>
      </c>
      <c r="I1796" s="17">
        <v>45361</v>
      </c>
      <c r="J1796" s="17">
        <v>45368</v>
      </c>
      <c r="K1796" t="s">
        <v>21</v>
      </c>
      <c r="L1796" t="s">
        <v>27</v>
      </c>
      <c r="M1796">
        <v>20.83</v>
      </c>
      <c r="N1796" t="s">
        <v>48</v>
      </c>
    </row>
    <row r="1797" spans="1:14" ht="14.25" customHeight="1" x14ac:dyDescent="0.3">
      <c r="A1797" t="s">
        <v>4364</v>
      </c>
      <c r="B1797" t="s">
        <v>13</v>
      </c>
      <c r="C1797" t="s">
        <v>36</v>
      </c>
      <c r="D1797">
        <v>257.32</v>
      </c>
      <c r="E1797">
        <v>0.42</v>
      </c>
      <c r="F1797">
        <f t="shared" si="56"/>
        <v>108.0744</v>
      </c>
      <c r="G1797">
        <f t="shared" si="57"/>
        <v>149.2456</v>
      </c>
      <c r="H1797">
        <v>8</v>
      </c>
      <c r="I1797" s="17">
        <v>45090</v>
      </c>
      <c r="J1797" s="17">
        <v>45093</v>
      </c>
      <c r="K1797" t="s">
        <v>21</v>
      </c>
      <c r="L1797" t="s">
        <v>16</v>
      </c>
      <c r="M1797">
        <v>73.81</v>
      </c>
      <c r="N1797" t="s">
        <v>28</v>
      </c>
    </row>
    <row r="1798" spans="1:14" ht="14.25" customHeight="1" x14ac:dyDescent="0.3">
      <c r="A1798" t="s">
        <v>13490</v>
      </c>
      <c r="B1798" t="s">
        <v>41</v>
      </c>
      <c r="C1798" t="s">
        <v>33</v>
      </c>
      <c r="D1798">
        <v>262.16000000000003</v>
      </c>
      <c r="E1798">
        <v>0.35</v>
      </c>
      <c r="F1798">
        <f t="shared" si="56"/>
        <v>91.756</v>
      </c>
      <c r="G1798">
        <f t="shared" si="57"/>
        <v>170.40400000000002</v>
      </c>
      <c r="H1798">
        <v>8</v>
      </c>
      <c r="I1798" s="17">
        <v>45507</v>
      </c>
      <c r="J1798" s="17">
        <v>45508</v>
      </c>
      <c r="K1798" t="s">
        <v>21</v>
      </c>
      <c r="L1798" t="s">
        <v>27</v>
      </c>
      <c r="M1798">
        <v>46.4</v>
      </c>
      <c r="N1798" t="s">
        <v>34</v>
      </c>
    </row>
    <row r="1799" spans="1:14" ht="14.25" customHeight="1" x14ac:dyDescent="0.3">
      <c r="A1799" t="s">
        <v>12052</v>
      </c>
      <c r="B1799" t="s">
        <v>25</v>
      </c>
      <c r="C1799" t="s">
        <v>26</v>
      </c>
      <c r="D1799">
        <v>263.37</v>
      </c>
      <c r="E1799">
        <v>0.04</v>
      </c>
      <c r="F1799">
        <f t="shared" si="56"/>
        <v>10.534800000000001</v>
      </c>
      <c r="G1799">
        <f t="shared" si="57"/>
        <v>252.83520000000001</v>
      </c>
      <c r="H1799">
        <v>8</v>
      </c>
      <c r="I1799" s="17">
        <v>44998</v>
      </c>
      <c r="J1799" s="17">
        <v>45000</v>
      </c>
      <c r="K1799" t="s">
        <v>15</v>
      </c>
      <c r="L1799" t="s">
        <v>16</v>
      </c>
      <c r="M1799">
        <v>71.099999999999994</v>
      </c>
      <c r="N1799" t="s">
        <v>34</v>
      </c>
    </row>
    <row r="1800" spans="1:14" ht="14.25" customHeight="1" x14ac:dyDescent="0.3">
      <c r="A1800" t="s">
        <v>7242</v>
      </c>
      <c r="B1800" t="s">
        <v>13</v>
      </c>
      <c r="C1800" t="s">
        <v>33</v>
      </c>
      <c r="D1800">
        <v>264.08</v>
      </c>
      <c r="E1800">
        <v>0.35</v>
      </c>
      <c r="F1800">
        <f t="shared" si="56"/>
        <v>92.427999999999983</v>
      </c>
      <c r="G1800">
        <f t="shared" si="57"/>
        <v>171.65199999999999</v>
      </c>
      <c r="H1800">
        <v>8</v>
      </c>
      <c r="I1800" s="17">
        <v>45478</v>
      </c>
      <c r="J1800" s="17">
        <v>45483</v>
      </c>
      <c r="K1800" t="s">
        <v>15</v>
      </c>
      <c r="L1800" t="s">
        <v>22</v>
      </c>
      <c r="M1800">
        <v>37.369999999999997</v>
      </c>
      <c r="N1800" t="s">
        <v>28</v>
      </c>
    </row>
    <row r="1801" spans="1:14" ht="14.25" customHeight="1" x14ac:dyDescent="0.3">
      <c r="A1801" t="s">
        <v>11012</v>
      </c>
      <c r="B1801" t="s">
        <v>41</v>
      </c>
      <c r="C1801" t="s">
        <v>33</v>
      </c>
      <c r="D1801">
        <v>264.72000000000003</v>
      </c>
      <c r="E1801">
        <v>0.03</v>
      </c>
      <c r="F1801">
        <f t="shared" si="56"/>
        <v>7.9416000000000002</v>
      </c>
      <c r="G1801">
        <f t="shared" si="57"/>
        <v>256.77840000000003</v>
      </c>
      <c r="H1801">
        <v>8</v>
      </c>
      <c r="I1801" s="17">
        <v>45383</v>
      </c>
      <c r="J1801" s="17">
        <v>45385</v>
      </c>
      <c r="K1801" t="s">
        <v>15</v>
      </c>
      <c r="L1801" t="s">
        <v>27</v>
      </c>
      <c r="M1801">
        <v>27.27</v>
      </c>
      <c r="N1801" t="s">
        <v>48</v>
      </c>
    </row>
    <row r="1802" spans="1:14" ht="14.25" customHeight="1" x14ac:dyDescent="0.3">
      <c r="A1802" t="s">
        <v>6114</v>
      </c>
      <c r="B1802" t="s">
        <v>41</v>
      </c>
      <c r="C1802" t="s">
        <v>14</v>
      </c>
      <c r="D1802">
        <v>268</v>
      </c>
      <c r="E1802">
        <v>0.47</v>
      </c>
      <c r="F1802">
        <f t="shared" si="56"/>
        <v>125.96</v>
      </c>
      <c r="G1802">
        <f t="shared" si="57"/>
        <v>142.04000000000002</v>
      </c>
      <c r="H1802">
        <v>8</v>
      </c>
      <c r="I1802" s="17">
        <v>45087</v>
      </c>
      <c r="J1802" s="17">
        <v>45093</v>
      </c>
      <c r="K1802" t="s">
        <v>21</v>
      </c>
      <c r="L1802" t="s">
        <v>16</v>
      </c>
      <c r="M1802">
        <v>47.79</v>
      </c>
      <c r="N1802" t="s">
        <v>39</v>
      </c>
    </row>
    <row r="1803" spans="1:14" ht="14.25" customHeight="1" x14ac:dyDescent="0.3">
      <c r="A1803" t="s">
        <v>13433</v>
      </c>
      <c r="B1803" t="s">
        <v>41</v>
      </c>
      <c r="C1803" t="s">
        <v>26</v>
      </c>
      <c r="D1803">
        <v>269.95999999999998</v>
      </c>
      <c r="E1803">
        <v>0.37</v>
      </c>
      <c r="F1803">
        <f t="shared" si="56"/>
        <v>99.885199999999998</v>
      </c>
      <c r="G1803">
        <f t="shared" si="57"/>
        <v>170.07479999999998</v>
      </c>
      <c r="H1803">
        <v>8</v>
      </c>
      <c r="I1803" s="17">
        <v>45460</v>
      </c>
      <c r="J1803" s="17">
        <v>45466</v>
      </c>
      <c r="K1803" t="s">
        <v>21</v>
      </c>
      <c r="L1803" t="s">
        <v>16</v>
      </c>
      <c r="M1803">
        <v>29.47</v>
      </c>
      <c r="N1803" t="s">
        <v>28</v>
      </c>
    </row>
    <row r="1804" spans="1:14" ht="14.25" customHeight="1" x14ac:dyDescent="0.3">
      <c r="A1804" t="s">
        <v>4825</v>
      </c>
      <c r="B1804" t="s">
        <v>19</v>
      </c>
      <c r="C1804" t="s">
        <v>26</v>
      </c>
      <c r="D1804">
        <v>272.29000000000002</v>
      </c>
      <c r="E1804">
        <v>0.01</v>
      </c>
      <c r="F1804">
        <f t="shared" si="56"/>
        <v>2.7229000000000001</v>
      </c>
      <c r="G1804">
        <f t="shared" si="57"/>
        <v>269.56710000000004</v>
      </c>
      <c r="H1804">
        <v>8</v>
      </c>
      <c r="I1804" s="17">
        <v>45431</v>
      </c>
      <c r="J1804" s="17">
        <v>45436</v>
      </c>
      <c r="K1804" t="s">
        <v>15</v>
      </c>
      <c r="L1804" t="s">
        <v>16</v>
      </c>
      <c r="M1804">
        <v>37.65</v>
      </c>
      <c r="N1804" t="s">
        <v>17</v>
      </c>
    </row>
    <row r="1805" spans="1:14" ht="14.25" customHeight="1" x14ac:dyDescent="0.3">
      <c r="A1805" t="s">
        <v>11245</v>
      </c>
      <c r="B1805" t="s">
        <v>19</v>
      </c>
      <c r="C1805" t="s">
        <v>26</v>
      </c>
      <c r="D1805">
        <v>274.12</v>
      </c>
      <c r="E1805">
        <v>0.38</v>
      </c>
      <c r="F1805">
        <f t="shared" si="56"/>
        <v>104.1656</v>
      </c>
      <c r="G1805">
        <f t="shared" si="57"/>
        <v>169.95440000000002</v>
      </c>
      <c r="H1805">
        <v>8</v>
      </c>
      <c r="I1805" s="17">
        <v>45411</v>
      </c>
      <c r="J1805" s="17">
        <v>45413</v>
      </c>
      <c r="K1805" t="s">
        <v>21</v>
      </c>
      <c r="L1805" t="s">
        <v>27</v>
      </c>
      <c r="M1805">
        <v>53.87</v>
      </c>
      <c r="N1805" t="s">
        <v>39</v>
      </c>
    </row>
    <row r="1806" spans="1:14" ht="14.25" customHeight="1" x14ac:dyDescent="0.3">
      <c r="A1806" t="s">
        <v>10895</v>
      </c>
      <c r="B1806" t="s">
        <v>13</v>
      </c>
      <c r="C1806" t="s">
        <v>26</v>
      </c>
      <c r="D1806">
        <v>278.31</v>
      </c>
      <c r="E1806">
        <v>0.06</v>
      </c>
      <c r="F1806">
        <f t="shared" si="56"/>
        <v>16.698599999999999</v>
      </c>
      <c r="G1806">
        <f t="shared" si="57"/>
        <v>261.6114</v>
      </c>
      <c r="H1806">
        <v>8</v>
      </c>
      <c r="I1806" s="17">
        <v>45565</v>
      </c>
      <c r="J1806" s="17">
        <v>45566</v>
      </c>
      <c r="K1806" t="s">
        <v>21</v>
      </c>
      <c r="L1806" t="s">
        <v>16</v>
      </c>
      <c r="M1806">
        <v>46.9</v>
      </c>
      <c r="N1806" t="s">
        <v>17</v>
      </c>
    </row>
    <row r="1807" spans="1:14" ht="14.25" customHeight="1" x14ac:dyDescent="0.3">
      <c r="A1807" t="s">
        <v>13314</v>
      </c>
      <c r="B1807" t="s">
        <v>13</v>
      </c>
      <c r="C1807" t="s">
        <v>20</v>
      </c>
      <c r="D1807">
        <v>284.41000000000003</v>
      </c>
      <c r="E1807">
        <v>0.36</v>
      </c>
      <c r="F1807">
        <f t="shared" si="56"/>
        <v>102.38760000000001</v>
      </c>
      <c r="G1807">
        <f t="shared" si="57"/>
        <v>182.0224</v>
      </c>
      <c r="H1807">
        <v>8</v>
      </c>
      <c r="I1807" s="17">
        <v>45349</v>
      </c>
      <c r="J1807" s="17">
        <v>45355</v>
      </c>
      <c r="K1807" t="s">
        <v>21</v>
      </c>
      <c r="L1807" t="s">
        <v>27</v>
      </c>
      <c r="M1807">
        <v>26.86</v>
      </c>
      <c r="N1807" t="s">
        <v>34</v>
      </c>
    </row>
    <row r="1808" spans="1:14" ht="14.25" customHeight="1" x14ac:dyDescent="0.3">
      <c r="A1808" t="s">
        <v>13530</v>
      </c>
      <c r="B1808" t="s">
        <v>13</v>
      </c>
      <c r="C1808" t="s">
        <v>36</v>
      </c>
      <c r="D1808">
        <v>291.54000000000002</v>
      </c>
      <c r="E1808">
        <v>0.32</v>
      </c>
      <c r="F1808">
        <f t="shared" si="56"/>
        <v>93.292800000000014</v>
      </c>
      <c r="G1808">
        <f t="shared" si="57"/>
        <v>198.24720000000002</v>
      </c>
      <c r="H1808">
        <v>8</v>
      </c>
      <c r="I1808" s="17">
        <v>45398</v>
      </c>
      <c r="J1808" s="17">
        <v>45405</v>
      </c>
      <c r="K1808" t="s">
        <v>21</v>
      </c>
      <c r="L1808" t="s">
        <v>16</v>
      </c>
      <c r="M1808">
        <v>17.47</v>
      </c>
      <c r="N1808" t="s">
        <v>34</v>
      </c>
    </row>
    <row r="1809" spans="1:14" ht="14.25" customHeight="1" x14ac:dyDescent="0.3">
      <c r="A1809" t="s">
        <v>8143</v>
      </c>
      <c r="B1809" t="s">
        <v>41</v>
      </c>
      <c r="C1809" t="s">
        <v>26</v>
      </c>
      <c r="D1809">
        <v>292.64</v>
      </c>
      <c r="E1809">
        <v>0.08</v>
      </c>
      <c r="F1809">
        <f t="shared" si="56"/>
        <v>23.411200000000001</v>
      </c>
      <c r="G1809">
        <f t="shared" si="57"/>
        <v>269.22879999999998</v>
      </c>
      <c r="H1809">
        <v>8</v>
      </c>
      <c r="I1809" s="17">
        <v>45415</v>
      </c>
      <c r="J1809" s="17">
        <v>45422</v>
      </c>
      <c r="K1809" t="s">
        <v>15</v>
      </c>
      <c r="L1809" t="s">
        <v>22</v>
      </c>
      <c r="M1809">
        <v>65.19</v>
      </c>
      <c r="N1809" t="s">
        <v>23</v>
      </c>
    </row>
    <row r="1810" spans="1:14" ht="14.25" customHeight="1" x14ac:dyDescent="0.3">
      <c r="A1810" t="s">
        <v>8913</v>
      </c>
      <c r="B1810" t="s">
        <v>41</v>
      </c>
      <c r="C1810" t="s">
        <v>33</v>
      </c>
      <c r="D1810">
        <v>294.92</v>
      </c>
      <c r="E1810">
        <v>0.32</v>
      </c>
      <c r="F1810">
        <f t="shared" si="56"/>
        <v>94.374400000000009</v>
      </c>
      <c r="G1810">
        <f t="shared" si="57"/>
        <v>200.54560000000001</v>
      </c>
      <c r="H1810">
        <v>8</v>
      </c>
      <c r="I1810" s="17">
        <v>45193</v>
      </c>
      <c r="J1810" s="17">
        <v>45200</v>
      </c>
      <c r="K1810" t="s">
        <v>15</v>
      </c>
      <c r="L1810" t="s">
        <v>22</v>
      </c>
      <c r="M1810">
        <v>51.69</v>
      </c>
      <c r="N1810" t="s">
        <v>23</v>
      </c>
    </row>
    <row r="1811" spans="1:14" ht="14.25" customHeight="1" x14ac:dyDescent="0.3">
      <c r="A1811" t="s">
        <v>8519</v>
      </c>
      <c r="B1811" t="s">
        <v>41</v>
      </c>
      <c r="C1811" t="s">
        <v>14</v>
      </c>
      <c r="D1811">
        <v>295.36</v>
      </c>
      <c r="E1811">
        <v>0.32</v>
      </c>
      <c r="F1811">
        <f t="shared" si="56"/>
        <v>94.515200000000007</v>
      </c>
      <c r="G1811">
        <f t="shared" si="57"/>
        <v>200.84480000000002</v>
      </c>
      <c r="H1811">
        <v>8</v>
      </c>
      <c r="I1811" s="17">
        <v>45121</v>
      </c>
      <c r="J1811" s="17">
        <v>45123</v>
      </c>
      <c r="K1811" t="s">
        <v>21</v>
      </c>
      <c r="L1811" t="s">
        <v>16</v>
      </c>
      <c r="M1811">
        <v>78.03</v>
      </c>
      <c r="N1811" t="s">
        <v>23</v>
      </c>
    </row>
    <row r="1812" spans="1:14" ht="14.25" customHeight="1" x14ac:dyDescent="0.3">
      <c r="A1812" t="s">
        <v>4784</v>
      </c>
      <c r="B1812" t="s">
        <v>25</v>
      </c>
      <c r="C1812" t="s">
        <v>26</v>
      </c>
      <c r="D1812">
        <v>295.44</v>
      </c>
      <c r="E1812">
        <v>0.15</v>
      </c>
      <c r="F1812">
        <f t="shared" si="56"/>
        <v>44.315999999999995</v>
      </c>
      <c r="G1812">
        <f t="shared" si="57"/>
        <v>251.124</v>
      </c>
      <c r="H1812">
        <v>8</v>
      </c>
      <c r="I1812" s="17">
        <v>45294</v>
      </c>
      <c r="J1812" s="17">
        <v>45298</v>
      </c>
      <c r="K1812" t="s">
        <v>31</v>
      </c>
      <c r="L1812" t="s">
        <v>22</v>
      </c>
      <c r="M1812">
        <v>87.98</v>
      </c>
      <c r="N1812" t="s">
        <v>28</v>
      </c>
    </row>
    <row r="1813" spans="1:14" ht="14.25" customHeight="1" x14ac:dyDescent="0.3">
      <c r="A1813" t="s">
        <v>4823</v>
      </c>
      <c r="B1813" t="s">
        <v>25</v>
      </c>
      <c r="C1813" t="s">
        <v>26</v>
      </c>
      <c r="D1813">
        <v>296.02</v>
      </c>
      <c r="E1813">
        <v>0.02</v>
      </c>
      <c r="F1813">
        <f t="shared" si="56"/>
        <v>5.9203999999999999</v>
      </c>
      <c r="G1813">
        <f t="shared" si="57"/>
        <v>290.09960000000001</v>
      </c>
      <c r="H1813">
        <v>8</v>
      </c>
      <c r="I1813" s="17">
        <v>44982</v>
      </c>
      <c r="J1813" s="17">
        <v>44983</v>
      </c>
      <c r="K1813" t="s">
        <v>31</v>
      </c>
      <c r="L1813" t="s">
        <v>16</v>
      </c>
      <c r="M1813">
        <v>37.35</v>
      </c>
      <c r="N1813" t="s">
        <v>28</v>
      </c>
    </row>
    <row r="1814" spans="1:14" ht="14.25" customHeight="1" x14ac:dyDescent="0.3">
      <c r="A1814" t="s">
        <v>646</v>
      </c>
      <c r="B1814" t="s">
        <v>41</v>
      </c>
      <c r="C1814" t="s">
        <v>36</v>
      </c>
      <c r="D1814">
        <v>297.95999999999998</v>
      </c>
      <c r="E1814">
        <v>0.18</v>
      </c>
      <c r="F1814">
        <f t="shared" si="56"/>
        <v>53.632799999999996</v>
      </c>
      <c r="G1814">
        <f t="shared" si="57"/>
        <v>244.32719999999998</v>
      </c>
      <c r="H1814">
        <v>8</v>
      </c>
      <c r="I1814" s="17">
        <v>45606</v>
      </c>
      <c r="J1814" s="17">
        <v>45609</v>
      </c>
      <c r="K1814" t="s">
        <v>21</v>
      </c>
      <c r="L1814" t="s">
        <v>16</v>
      </c>
      <c r="M1814">
        <v>41.93</v>
      </c>
      <c r="N1814" t="s">
        <v>28</v>
      </c>
    </row>
    <row r="1815" spans="1:14" ht="14.25" customHeight="1" x14ac:dyDescent="0.3">
      <c r="A1815" t="s">
        <v>11686</v>
      </c>
      <c r="B1815" t="s">
        <v>41</v>
      </c>
      <c r="C1815" t="s">
        <v>20</v>
      </c>
      <c r="D1815">
        <v>305.11</v>
      </c>
      <c r="E1815">
        <v>0.43</v>
      </c>
      <c r="F1815">
        <f t="shared" si="56"/>
        <v>131.19730000000001</v>
      </c>
      <c r="G1815">
        <f t="shared" si="57"/>
        <v>173.9127</v>
      </c>
      <c r="H1815">
        <v>8</v>
      </c>
      <c r="I1815" s="17">
        <v>45230</v>
      </c>
      <c r="J1815" s="17">
        <v>45235</v>
      </c>
      <c r="K1815" t="s">
        <v>21</v>
      </c>
      <c r="L1815" t="s">
        <v>16</v>
      </c>
      <c r="M1815">
        <v>89.12</v>
      </c>
      <c r="N1815" t="s">
        <v>34</v>
      </c>
    </row>
    <row r="1816" spans="1:14" ht="14.25" customHeight="1" x14ac:dyDescent="0.3">
      <c r="A1816" t="s">
        <v>9235</v>
      </c>
      <c r="B1816" t="s">
        <v>19</v>
      </c>
      <c r="C1816" t="s">
        <v>26</v>
      </c>
      <c r="D1816">
        <v>309.32</v>
      </c>
      <c r="E1816">
        <v>0.05</v>
      </c>
      <c r="F1816">
        <f t="shared" si="56"/>
        <v>15.466000000000001</v>
      </c>
      <c r="G1816">
        <f t="shared" si="57"/>
        <v>293.85399999999998</v>
      </c>
      <c r="H1816">
        <v>8</v>
      </c>
      <c r="I1816" s="17">
        <v>45629</v>
      </c>
      <c r="J1816" s="17">
        <v>45635</v>
      </c>
      <c r="K1816" t="s">
        <v>31</v>
      </c>
      <c r="L1816" t="s">
        <v>22</v>
      </c>
      <c r="M1816">
        <v>86.8</v>
      </c>
      <c r="N1816" t="s">
        <v>48</v>
      </c>
    </row>
    <row r="1817" spans="1:14" ht="14.25" customHeight="1" x14ac:dyDescent="0.3">
      <c r="A1817" t="s">
        <v>5380</v>
      </c>
      <c r="B1817" t="s">
        <v>25</v>
      </c>
      <c r="C1817" t="s">
        <v>26</v>
      </c>
      <c r="D1817">
        <v>319.16000000000003</v>
      </c>
      <c r="E1817">
        <v>0.33</v>
      </c>
      <c r="F1817">
        <f t="shared" si="56"/>
        <v>105.32280000000002</v>
      </c>
      <c r="G1817">
        <f t="shared" si="57"/>
        <v>213.8372</v>
      </c>
      <c r="H1817">
        <v>8</v>
      </c>
      <c r="I1817" s="17">
        <v>45131</v>
      </c>
      <c r="J1817" s="17">
        <v>45133</v>
      </c>
      <c r="K1817" t="s">
        <v>15</v>
      </c>
      <c r="L1817" t="s">
        <v>27</v>
      </c>
      <c r="M1817">
        <v>62.66</v>
      </c>
      <c r="N1817" t="s">
        <v>39</v>
      </c>
    </row>
    <row r="1818" spans="1:14" ht="14.25" customHeight="1" x14ac:dyDescent="0.3">
      <c r="A1818" t="s">
        <v>4339</v>
      </c>
      <c r="B1818" t="s">
        <v>19</v>
      </c>
      <c r="C1818" t="s">
        <v>36</v>
      </c>
      <c r="D1818">
        <v>321.95999999999998</v>
      </c>
      <c r="E1818">
        <v>0.17</v>
      </c>
      <c r="F1818">
        <f t="shared" si="56"/>
        <v>54.733200000000004</v>
      </c>
      <c r="G1818">
        <f t="shared" si="57"/>
        <v>267.22679999999997</v>
      </c>
      <c r="H1818">
        <v>8</v>
      </c>
      <c r="I1818" s="17">
        <v>45210</v>
      </c>
      <c r="J1818" s="17">
        <v>45214</v>
      </c>
      <c r="K1818" t="s">
        <v>21</v>
      </c>
      <c r="L1818" t="s">
        <v>22</v>
      </c>
      <c r="M1818">
        <v>28.59</v>
      </c>
      <c r="N1818" t="s">
        <v>17</v>
      </c>
    </row>
    <row r="1819" spans="1:14" ht="14.25" customHeight="1" x14ac:dyDescent="0.3">
      <c r="A1819" t="s">
        <v>13448</v>
      </c>
      <c r="B1819" t="s">
        <v>13</v>
      </c>
      <c r="C1819" t="s">
        <v>14</v>
      </c>
      <c r="D1819">
        <v>325.75</v>
      </c>
      <c r="E1819">
        <v>0.02</v>
      </c>
      <c r="F1819">
        <f t="shared" si="56"/>
        <v>6.5150000000000006</v>
      </c>
      <c r="G1819">
        <f t="shared" si="57"/>
        <v>319.23500000000001</v>
      </c>
      <c r="H1819">
        <v>8</v>
      </c>
      <c r="I1819" s="17">
        <v>45166</v>
      </c>
      <c r="J1819" s="17">
        <v>45168</v>
      </c>
      <c r="K1819" t="s">
        <v>31</v>
      </c>
      <c r="L1819" t="s">
        <v>27</v>
      </c>
      <c r="M1819">
        <v>30.1</v>
      </c>
      <c r="N1819" t="s">
        <v>34</v>
      </c>
    </row>
    <row r="1820" spans="1:14" ht="14.25" customHeight="1" x14ac:dyDescent="0.3">
      <c r="A1820" t="s">
        <v>15256</v>
      </c>
      <c r="B1820" t="s">
        <v>19</v>
      </c>
      <c r="C1820" t="s">
        <v>26</v>
      </c>
      <c r="D1820">
        <v>325.82</v>
      </c>
      <c r="E1820">
        <v>0.2</v>
      </c>
      <c r="F1820">
        <f t="shared" si="56"/>
        <v>65.164000000000001</v>
      </c>
      <c r="G1820">
        <f t="shared" si="57"/>
        <v>260.65600000000001</v>
      </c>
      <c r="H1820">
        <v>8</v>
      </c>
      <c r="I1820" s="17">
        <v>45082</v>
      </c>
      <c r="J1820" s="17">
        <v>45087</v>
      </c>
      <c r="K1820" t="s">
        <v>21</v>
      </c>
      <c r="L1820" t="s">
        <v>16</v>
      </c>
      <c r="M1820">
        <v>43.46</v>
      </c>
      <c r="N1820" t="s">
        <v>23</v>
      </c>
    </row>
    <row r="1821" spans="1:14" ht="14.25" customHeight="1" x14ac:dyDescent="0.3">
      <c r="A1821" t="s">
        <v>6487</v>
      </c>
      <c r="B1821" t="s">
        <v>41</v>
      </c>
      <c r="C1821" t="s">
        <v>20</v>
      </c>
      <c r="D1821">
        <v>328.51</v>
      </c>
      <c r="E1821">
        <v>0.06</v>
      </c>
      <c r="F1821">
        <f t="shared" si="56"/>
        <v>19.710599999999999</v>
      </c>
      <c r="G1821">
        <f t="shared" si="57"/>
        <v>308.79939999999999</v>
      </c>
      <c r="H1821">
        <v>8</v>
      </c>
      <c r="I1821" s="17">
        <v>44972</v>
      </c>
      <c r="J1821" s="17">
        <v>44978</v>
      </c>
      <c r="K1821" t="s">
        <v>31</v>
      </c>
      <c r="L1821" t="s">
        <v>27</v>
      </c>
      <c r="M1821">
        <v>83.99</v>
      </c>
      <c r="N1821" t="s">
        <v>17</v>
      </c>
    </row>
    <row r="1822" spans="1:14" ht="14.25" customHeight="1" x14ac:dyDescent="0.3">
      <c r="A1822" t="s">
        <v>11070</v>
      </c>
      <c r="B1822" t="s">
        <v>13</v>
      </c>
      <c r="C1822" t="s">
        <v>36</v>
      </c>
      <c r="D1822">
        <v>335.87</v>
      </c>
      <c r="E1822">
        <v>0.17</v>
      </c>
      <c r="F1822">
        <f t="shared" si="56"/>
        <v>57.097900000000003</v>
      </c>
      <c r="G1822">
        <f t="shared" si="57"/>
        <v>278.77210000000002</v>
      </c>
      <c r="H1822">
        <v>8</v>
      </c>
      <c r="I1822" s="17">
        <v>45279</v>
      </c>
      <c r="J1822" s="17">
        <v>45283</v>
      </c>
      <c r="K1822" t="s">
        <v>15</v>
      </c>
      <c r="L1822" t="s">
        <v>27</v>
      </c>
      <c r="M1822">
        <v>69.27</v>
      </c>
      <c r="N1822" t="s">
        <v>23</v>
      </c>
    </row>
    <row r="1823" spans="1:14" ht="14.25" customHeight="1" x14ac:dyDescent="0.3">
      <c r="A1823" t="s">
        <v>8529</v>
      </c>
      <c r="B1823" t="s">
        <v>19</v>
      </c>
      <c r="C1823" t="s">
        <v>14</v>
      </c>
      <c r="D1823">
        <v>339.02</v>
      </c>
      <c r="E1823">
        <v>0.02</v>
      </c>
      <c r="F1823">
        <f t="shared" si="56"/>
        <v>6.7804000000000002</v>
      </c>
      <c r="G1823">
        <f t="shared" si="57"/>
        <v>332.2396</v>
      </c>
      <c r="H1823">
        <v>8</v>
      </c>
      <c r="I1823" s="17">
        <v>45484</v>
      </c>
      <c r="J1823" s="17">
        <v>45487</v>
      </c>
      <c r="K1823" t="s">
        <v>21</v>
      </c>
      <c r="L1823" t="s">
        <v>22</v>
      </c>
      <c r="M1823">
        <v>41.45</v>
      </c>
      <c r="N1823" t="s">
        <v>34</v>
      </c>
    </row>
    <row r="1824" spans="1:14" ht="14.25" customHeight="1" x14ac:dyDescent="0.3">
      <c r="A1824" t="s">
        <v>13158</v>
      </c>
      <c r="B1824" t="s">
        <v>41</v>
      </c>
      <c r="C1824" t="s">
        <v>20</v>
      </c>
      <c r="D1824">
        <v>341.66</v>
      </c>
      <c r="E1824">
        <v>0.06</v>
      </c>
      <c r="F1824">
        <f t="shared" si="56"/>
        <v>20.499600000000001</v>
      </c>
      <c r="G1824">
        <f t="shared" si="57"/>
        <v>321.16040000000004</v>
      </c>
      <c r="H1824">
        <v>8</v>
      </c>
      <c r="I1824" s="17">
        <v>45601</v>
      </c>
      <c r="J1824" s="17">
        <v>45606</v>
      </c>
      <c r="K1824" t="s">
        <v>31</v>
      </c>
      <c r="L1824" t="s">
        <v>16</v>
      </c>
      <c r="M1824">
        <v>82.68</v>
      </c>
      <c r="N1824" t="s">
        <v>17</v>
      </c>
    </row>
    <row r="1825" spans="1:14" ht="14.25" customHeight="1" x14ac:dyDescent="0.3">
      <c r="A1825" t="s">
        <v>771</v>
      </c>
      <c r="B1825" t="s">
        <v>25</v>
      </c>
      <c r="C1825" t="s">
        <v>26</v>
      </c>
      <c r="D1825">
        <v>346.39</v>
      </c>
      <c r="E1825">
        <v>0.09</v>
      </c>
      <c r="F1825">
        <f t="shared" si="56"/>
        <v>31.175099999999997</v>
      </c>
      <c r="G1825">
        <f t="shared" si="57"/>
        <v>315.2149</v>
      </c>
      <c r="H1825">
        <v>8</v>
      </c>
      <c r="I1825" s="17">
        <v>45623</v>
      </c>
      <c r="J1825" s="17">
        <v>45624</v>
      </c>
      <c r="K1825" t="s">
        <v>15</v>
      </c>
      <c r="L1825" t="s">
        <v>22</v>
      </c>
      <c r="M1825">
        <v>96.46</v>
      </c>
      <c r="N1825" t="s">
        <v>17</v>
      </c>
    </row>
    <row r="1826" spans="1:14" ht="14.25" customHeight="1" x14ac:dyDescent="0.3">
      <c r="A1826" t="s">
        <v>1703</v>
      </c>
      <c r="B1826" t="s">
        <v>41</v>
      </c>
      <c r="C1826" t="s">
        <v>33</v>
      </c>
      <c r="D1826">
        <v>349.08</v>
      </c>
      <c r="E1826">
        <v>0.02</v>
      </c>
      <c r="F1826">
        <f t="shared" si="56"/>
        <v>6.9816000000000003</v>
      </c>
      <c r="G1826">
        <f t="shared" si="57"/>
        <v>342.09839999999997</v>
      </c>
      <c r="H1826">
        <v>8</v>
      </c>
      <c r="I1826" s="17">
        <v>45464</v>
      </c>
      <c r="J1826" s="17">
        <v>45465</v>
      </c>
      <c r="K1826" t="s">
        <v>21</v>
      </c>
      <c r="L1826" t="s">
        <v>16</v>
      </c>
      <c r="M1826">
        <v>54.38</v>
      </c>
      <c r="N1826" t="s">
        <v>39</v>
      </c>
    </row>
    <row r="1827" spans="1:14" ht="14.25" customHeight="1" x14ac:dyDescent="0.3">
      <c r="A1827" t="s">
        <v>13096</v>
      </c>
      <c r="B1827" t="s">
        <v>13</v>
      </c>
      <c r="C1827" t="s">
        <v>33</v>
      </c>
      <c r="D1827">
        <v>349.7</v>
      </c>
      <c r="E1827">
        <v>0.02</v>
      </c>
      <c r="F1827">
        <f t="shared" si="56"/>
        <v>6.9939999999999998</v>
      </c>
      <c r="G1827">
        <f t="shared" si="57"/>
        <v>342.70600000000002</v>
      </c>
      <c r="H1827">
        <v>8</v>
      </c>
      <c r="I1827" s="17">
        <v>45203</v>
      </c>
      <c r="J1827" s="17">
        <v>45204</v>
      </c>
      <c r="K1827" t="s">
        <v>21</v>
      </c>
      <c r="L1827" t="s">
        <v>22</v>
      </c>
      <c r="M1827">
        <v>98.47</v>
      </c>
      <c r="N1827" t="s">
        <v>48</v>
      </c>
    </row>
    <row r="1828" spans="1:14" ht="14.25" customHeight="1" x14ac:dyDescent="0.3">
      <c r="A1828" t="s">
        <v>4865</v>
      </c>
      <c r="B1828" t="s">
        <v>19</v>
      </c>
      <c r="C1828" t="s">
        <v>14</v>
      </c>
      <c r="D1828">
        <v>352.83</v>
      </c>
      <c r="E1828">
        <v>0.32</v>
      </c>
      <c r="F1828">
        <f t="shared" si="56"/>
        <v>112.90559999999999</v>
      </c>
      <c r="G1828">
        <f t="shared" si="57"/>
        <v>239.92439999999999</v>
      </c>
      <c r="H1828">
        <v>8</v>
      </c>
      <c r="I1828" s="17">
        <v>45270</v>
      </c>
      <c r="J1828" s="17">
        <v>45276</v>
      </c>
      <c r="K1828" t="s">
        <v>21</v>
      </c>
      <c r="L1828" t="s">
        <v>22</v>
      </c>
      <c r="M1828">
        <v>62.15</v>
      </c>
      <c r="N1828" t="s">
        <v>34</v>
      </c>
    </row>
    <row r="1829" spans="1:14" ht="14.25" customHeight="1" x14ac:dyDescent="0.3">
      <c r="A1829" t="s">
        <v>11507</v>
      </c>
      <c r="B1829" t="s">
        <v>13</v>
      </c>
      <c r="C1829" t="s">
        <v>20</v>
      </c>
      <c r="D1829">
        <v>354.36</v>
      </c>
      <c r="E1829">
        <v>0.38</v>
      </c>
      <c r="F1829">
        <f t="shared" si="56"/>
        <v>134.6568</v>
      </c>
      <c r="G1829">
        <f t="shared" si="57"/>
        <v>219.70320000000001</v>
      </c>
      <c r="H1829">
        <v>8</v>
      </c>
      <c r="I1829" s="17">
        <v>45017</v>
      </c>
      <c r="J1829" s="17">
        <v>45023</v>
      </c>
      <c r="K1829" t="s">
        <v>31</v>
      </c>
      <c r="L1829" t="s">
        <v>27</v>
      </c>
      <c r="M1829">
        <v>65.62</v>
      </c>
      <c r="N1829" t="s">
        <v>48</v>
      </c>
    </row>
    <row r="1830" spans="1:14" ht="14.25" customHeight="1" x14ac:dyDescent="0.3">
      <c r="A1830" t="s">
        <v>13424</v>
      </c>
      <c r="B1830" t="s">
        <v>41</v>
      </c>
      <c r="C1830" t="s">
        <v>36</v>
      </c>
      <c r="D1830">
        <v>356.04</v>
      </c>
      <c r="E1830">
        <v>0.48</v>
      </c>
      <c r="F1830">
        <f t="shared" si="56"/>
        <v>170.89920000000001</v>
      </c>
      <c r="G1830">
        <f t="shared" si="57"/>
        <v>185.14080000000001</v>
      </c>
      <c r="H1830">
        <v>8</v>
      </c>
      <c r="I1830" s="17">
        <v>45483</v>
      </c>
      <c r="J1830" s="17">
        <v>45487</v>
      </c>
      <c r="K1830" t="s">
        <v>31</v>
      </c>
      <c r="L1830" t="s">
        <v>27</v>
      </c>
      <c r="M1830">
        <v>25.51</v>
      </c>
      <c r="N1830" t="s">
        <v>34</v>
      </c>
    </row>
    <row r="1831" spans="1:14" ht="14.25" customHeight="1" x14ac:dyDescent="0.3">
      <c r="A1831" t="s">
        <v>3920</v>
      </c>
      <c r="B1831" t="s">
        <v>25</v>
      </c>
      <c r="C1831" t="s">
        <v>26</v>
      </c>
      <c r="D1831">
        <v>360.89</v>
      </c>
      <c r="E1831">
        <v>0.38</v>
      </c>
      <c r="F1831">
        <f t="shared" si="56"/>
        <v>137.13819999999998</v>
      </c>
      <c r="G1831">
        <f t="shared" si="57"/>
        <v>223.7518</v>
      </c>
      <c r="H1831">
        <v>8</v>
      </c>
      <c r="I1831" s="17">
        <v>45227</v>
      </c>
      <c r="J1831" s="17">
        <v>45234</v>
      </c>
      <c r="K1831" t="s">
        <v>31</v>
      </c>
      <c r="L1831" t="s">
        <v>22</v>
      </c>
      <c r="M1831">
        <v>60.11</v>
      </c>
      <c r="N1831" t="s">
        <v>23</v>
      </c>
    </row>
    <row r="1832" spans="1:14" ht="14.25" customHeight="1" x14ac:dyDescent="0.3">
      <c r="A1832" t="s">
        <v>14511</v>
      </c>
      <c r="B1832" t="s">
        <v>13</v>
      </c>
      <c r="C1832" t="s">
        <v>26</v>
      </c>
      <c r="D1832">
        <v>363.59</v>
      </c>
      <c r="E1832">
        <v>0.4</v>
      </c>
      <c r="F1832">
        <f t="shared" si="56"/>
        <v>145.43600000000001</v>
      </c>
      <c r="G1832">
        <f t="shared" si="57"/>
        <v>218.15399999999997</v>
      </c>
      <c r="H1832">
        <v>8</v>
      </c>
      <c r="I1832" s="17">
        <v>45167</v>
      </c>
      <c r="J1832" s="17">
        <v>45169</v>
      </c>
      <c r="K1832" t="s">
        <v>21</v>
      </c>
      <c r="L1832" t="s">
        <v>22</v>
      </c>
      <c r="M1832">
        <v>24.15</v>
      </c>
      <c r="N1832" t="s">
        <v>34</v>
      </c>
    </row>
    <row r="1833" spans="1:14" ht="14.25" customHeight="1" x14ac:dyDescent="0.3">
      <c r="A1833" t="s">
        <v>13963</v>
      </c>
      <c r="B1833" t="s">
        <v>41</v>
      </c>
      <c r="C1833" t="s">
        <v>20</v>
      </c>
      <c r="D1833">
        <v>364.31</v>
      </c>
      <c r="E1833">
        <v>0.38</v>
      </c>
      <c r="F1833">
        <f t="shared" si="56"/>
        <v>138.43780000000001</v>
      </c>
      <c r="G1833">
        <f t="shared" si="57"/>
        <v>225.87219999999999</v>
      </c>
      <c r="H1833">
        <v>8</v>
      </c>
      <c r="I1833" s="17">
        <v>45337</v>
      </c>
      <c r="J1833" s="17">
        <v>45341</v>
      </c>
      <c r="K1833" t="s">
        <v>15</v>
      </c>
      <c r="L1833" t="s">
        <v>22</v>
      </c>
      <c r="M1833">
        <v>45.93</v>
      </c>
      <c r="N1833" t="s">
        <v>23</v>
      </c>
    </row>
    <row r="1834" spans="1:14" ht="14.25" customHeight="1" x14ac:dyDescent="0.3">
      <c r="A1834" t="s">
        <v>14334</v>
      </c>
      <c r="B1834" t="s">
        <v>13</v>
      </c>
      <c r="C1834" t="s">
        <v>14</v>
      </c>
      <c r="D1834">
        <v>366.47</v>
      </c>
      <c r="E1834">
        <v>0.11</v>
      </c>
      <c r="F1834">
        <f t="shared" si="56"/>
        <v>40.311700000000002</v>
      </c>
      <c r="G1834">
        <f t="shared" si="57"/>
        <v>326.15830000000005</v>
      </c>
      <c r="H1834">
        <v>8</v>
      </c>
      <c r="I1834" s="17">
        <v>45446</v>
      </c>
      <c r="J1834" s="17">
        <v>45447</v>
      </c>
      <c r="K1834" t="s">
        <v>31</v>
      </c>
      <c r="L1834" t="s">
        <v>16</v>
      </c>
      <c r="M1834">
        <v>44.53</v>
      </c>
      <c r="N1834" t="s">
        <v>28</v>
      </c>
    </row>
    <row r="1835" spans="1:14" ht="14.25" customHeight="1" x14ac:dyDescent="0.3">
      <c r="A1835" t="s">
        <v>9666</v>
      </c>
      <c r="B1835" t="s">
        <v>25</v>
      </c>
      <c r="C1835" t="s">
        <v>26</v>
      </c>
      <c r="D1835">
        <v>368.28</v>
      </c>
      <c r="E1835">
        <v>0.16</v>
      </c>
      <c r="F1835">
        <f t="shared" si="56"/>
        <v>58.924799999999998</v>
      </c>
      <c r="G1835">
        <f t="shared" si="57"/>
        <v>309.35519999999997</v>
      </c>
      <c r="H1835">
        <v>8</v>
      </c>
      <c r="I1835" s="17">
        <v>45463</v>
      </c>
      <c r="J1835" s="17">
        <v>45465</v>
      </c>
      <c r="K1835" t="s">
        <v>31</v>
      </c>
      <c r="L1835" t="s">
        <v>16</v>
      </c>
      <c r="M1835">
        <v>92.35</v>
      </c>
      <c r="N1835" t="s">
        <v>23</v>
      </c>
    </row>
    <row r="1836" spans="1:14" ht="14.25" customHeight="1" x14ac:dyDescent="0.3">
      <c r="A1836" t="s">
        <v>13310</v>
      </c>
      <c r="B1836" t="s">
        <v>41</v>
      </c>
      <c r="C1836" t="s">
        <v>20</v>
      </c>
      <c r="D1836">
        <v>370.07</v>
      </c>
      <c r="E1836">
        <v>0.47</v>
      </c>
      <c r="F1836">
        <f t="shared" si="56"/>
        <v>173.93289999999999</v>
      </c>
      <c r="G1836">
        <f t="shared" si="57"/>
        <v>196.1371</v>
      </c>
      <c r="H1836">
        <v>8</v>
      </c>
      <c r="I1836" s="17">
        <v>45517</v>
      </c>
      <c r="J1836" s="17">
        <v>45520</v>
      </c>
      <c r="K1836" t="s">
        <v>21</v>
      </c>
      <c r="L1836" t="s">
        <v>22</v>
      </c>
      <c r="M1836">
        <v>48</v>
      </c>
      <c r="N1836" t="s">
        <v>17</v>
      </c>
    </row>
    <row r="1837" spans="1:14" ht="14.25" customHeight="1" x14ac:dyDescent="0.3">
      <c r="A1837" t="s">
        <v>14735</v>
      </c>
      <c r="B1837" t="s">
        <v>25</v>
      </c>
      <c r="C1837" t="s">
        <v>26</v>
      </c>
      <c r="D1837">
        <v>374.35</v>
      </c>
      <c r="E1837">
        <v>0.14000000000000001</v>
      </c>
      <c r="F1837">
        <f t="shared" si="56"/>
        <v>52.409000000000006</v>
      </c>
      <c r="G1837">
        <f t="shared" si="57"/>
        <v>321.94100000000003</v>
      </c>
      <c r="H1837">
        <v>8</v>
      </c>
      <c r="I1837" s="17">
        <v>45463</v>
      </c>
      <c r="J1837" s="17">
        <v>45467</v>
      </c>
      <c r="K1837" t="s">
        <v>31</v>
      </c>
      <c r="L1837" t="s">
        <v>22</v>
      </c>
      <c r="M1837">
        <v>44.82</v>
      </c>
      <c r="N1837" t="s">
        <v>39</v>
      </c>
    </row>
    <row r="1838" spans="1:14" ht="14.25" customHeight="1" x14ac:dyDescent="0.3">
      <c r="A1838" t="s">
        <v>8860</v>
      </c>
      <c r="B1838" t="s">
        <v>19</v>
      </c>
      <c r="C1838" t="s">
        <v>26</v>
      </c>
      <c r="D1838">
        <v>380.49</v>
      </c>
      <c r="E1838">
        <v>0.19</v>
      </c>
      <c r="F1838">
        <f t="shared" si="56"/>
        <v>72.293099999999995</v>
      </c>
      <c r="G1838">
        <f t="shared" si="57"/>
        <v>308.19690000000003</v>
      </c>
      <c r="H1838">
        <v>8</v>
      </c>
      <c r="I1838" s="17">
        <v>45026</v>
      </c>
      <c r="J1838" s="17">
        <v>45030</v>
      </c>
      <c r="K1838" t="s">
        <v>31</v>
      </c>
      <c r="L1838" t="s">
        <v>27</v>
      </c>
      <c r="M1838">
        <v>59.01</v>
      </c>
      <c r="N1838" t="s">
        <v>23</v>
      </c>
    </row>
    <row r="1839" spans="1:14" ht="14.25" customHeight="1" x14ac:dyDescent="0.3">
      <c r="A1839" t="s">
        <v>7791</v>
      </c>
      <c r="B1839" t="s">
        <v>41</v>
      </c>
      <c r="C1839" t="s">
        <v>14</v>
      </c>
      <c r="D1839">
        <v>386.21</v>
      </c>
      <c r="E1839">
        <v>0.32</v>
      </c>
      <c r="F1839">
        <f t="shared" si="56"/>
        <v>123.5872</v>
      </c>
      <c r="G1839">
        <f t="shared" si="57"/>
        <v>262.62279999999998</v>
      </c>
      <c r="H1839">
        <v>8</v>
      </c>
      <c r="I1839" s="17">
        <v>45312</v>
      </c>
      <c r="J1839" s="17">
        <v>45319</v>
      </c>
      <c r="K1839" t="s">
        <v>21</v>
      </c>
      <c r="L1839" t="s">
        <v>22</v>
      </c>
      <c r="M1839">
        <v>27.15</v>
      </c>
      <c r="N1839" t="s">
        <v>23</v>
      </c>
    </row>
    <row r="1840" spans="1:14" ht="14.25" customHeight="1" x14ac:dyDescent="0.3">
      <c r="A1840" t="s">
        <v>7789</v>
      </c>
      <c r="B1840" t="s">
        <v>13</v>
      </c>
      <c r="C1840" t="s">
        <v>33</v>
      </c>
      <c r="D1840">
        <v>390.8</v>
      </c>
      <c r="E1840">
        <v>0.42</v>
      </c>
      <c r="F1840">
        <f t="shared" si="56"/>
        <v>164.136</v>
      </c>
      <c r="G1840">
        <f t="shared" si="57"/>
        <v>226.66400000000002</v>
      </c>
      <c r="H1840">
        <v>8</v>
      </c>
      <c r="I1840" s="17">
        <v>45551</v>
      </c>
      <c r="J1840" s="17">
        <v>45552</v>
      </c>
      <c r="K1840" t="s">
        <v>15</v>
      </c>
      <c r="L1840" t="s">
        <v>22</v>
      </c>
      <c r="M1840">
        <v>40.03</v>
      </c>
      <c r="N1840" t="s">
        <v>34</v>
      </c>
    </row>
    <row r="1841" spans="1:14" ht="14.25" customHeight="1" x14ac:dyDescent="0.3">
      <c r="A1841" t="s">
        <v>5053</v>
      </c>
      <c r="B1841" t="s">
        <v>13</v>
      </c>
      <c r="C1841" t="s">
        <v>20</v>
      </c>
      <c r="D1841">
        <v>394.74</v>
      </c>
      <c r="E1841">
        <v>0.28000000000000003</v>
      </c>
      <c r="F1841">
        <f t="shared" si="56"/>
        <v>110.52720000000001</v>
      </c>
      <c r="G1841">
        <f t="shared" si="57"/>
        <v>284.21280000000002</v>
      </c>
      <c r="H1841">
        <v>8</v>
      </c>
      <c r="I1841" s="17">
        <v>45181</v>
      </c>
      <c r="J1841" s="17">
        <v>45185</v>
      </c>
      <c r="K1841" t="s">
        <v>15</v>
      </c>
      <c r="L1841" t="s">
        <v>27</v>
      </c>
      <c r="M1841">
        <v>115.63</v>
      </c>
      <c r="N1841" t="s">
        <v>34</v>
      </c>
    </row>
    <row r="1842" spans="1:14" ht="14.25" customHeight="1" x14ac:dyDescent="0.3">
      <c r="A1842" t="s">
        <v>11610</v>
      </c>
      <c r="B1842" t="s">
        <v>25</v>
      </c>
      <c r="C1842" t="s">
        <v>20</v>
      </c>
      <c r="D1842">
        <v>398.53</v>
      </c>
      <c r="E1842">
        <v>0.04</v>
      </c>
      <c r="F1842">
        <f t="shared" si="56"/>
        <v>15.941199999999998</v>
      </c>
      <c r="G1842">
        <f t="shared" si="57"/>
        <v>382.58879999999999</v>
      </c>
      <c r="H1842">
        <v>8</v>
      </c>
      <c r="I1842" s="17">
        <v>44996</v>
      </c>
      <c r="J1842" s="17">
        <v>45003</v>
      </c>
      <c r="K1842" t="s">
        <v>21</v>
      </c>
      <c r="L1842" t="s">
        <v>27</v>
      </c>
      <c r="M1842">
        <v>79.849999999999994</v>
      </c>
      <c r="N1842" t="s">
        <v>34</v>
      </c>
    </row>
    <row r="1843" spans="1:14" ht="14.25" customHeight="1" x14ac:dyDescent="0.3">
      <c r="A1843" t="s">
        <v>1618</v>
      </c>
      <c r="B1843" t="s">
        <v>41</v>
      </c>
      <c r="C1843" t="s">
        <v>26</v>
      </c>
      <c r="D1843">
        <v>400.95</v>
      </c>
      <c r="E1843">
        <v>0.04</v>
      </c>
      <c r="F1843">
        <f t="shared" si="56"/>
        <v>16.038</v>
      </c>
      <c r="G1843">
        <f t="shared" si="57"/>
        <v>384.91199999999998</v>
      </c>
      <c r="H1843">
        <v>8</v>
      </c>
      <c r="I1843" s="17">
        <v>45083</v>
      </c>
      <c r="J1843" s="17">
        <v>45089</v>
      </c>
      <c r="K1843" t="s">
        <v>21</v>
      </c>
      <c r="L1843" t="s">
        <v>22</v>
      </c>
      <c r="M1843">
        <v>40.49</v>
      </c>
      <c r="N1843" t="s">
        <v>39</v>
      </c>
    </row>
    <row r="1844" spans="1:14" ht="14.25" customHeight="1" x14ac:dyDescent="0.3">
      <c r="A1844" t="s">
        <v>15232</v>
      </c>
      <c r="B1844" t="s">
        <v>13</v>
      </c>
      <c r="C1844" t="s">
        <v>20</v>
      </c>
      <c r="D1844">
        <v>406.92</v>
      </c>
      <c r="E1844">
        <v>0.28000000000000003</v>
      </c>
      <c r="F1844">
        <f t="shared" si="56"/>
        <v>113.93760000000002</v>
      </c>
      <c r="G1844">
        <f t="shared" si="57"/>
        <v>292.98239999999998</v>
      </c>
      <c r="H1844">
        <v>8</v>
      </c>
      <c r="I1844" s="17">
        <v>45585</v>
      </c>
      <c r="J1844" s="17">
        <v>45588</v>
      </c>
      <c r="K1844" t="s">
        <v>31</v>
      </c>
      <c r="L1844" t="s">
        <v>27</v>
      </c>
      <c r="M1844">
        <v>85.43</v>
      </c>
      <c r="N1844" t="s">
        <v>48</v>
      </c>
    </row>
    <row r="1845" spans="1:14" ht="14.25" customHeight="1" x14ac:dyDescent="0.3">
      <c r="A1845" t="s">
        <v>4581</v>
      </c>
      <c r="B1845" t="s">
        <v>41</v>
      </c>
      <c r="C1845" t="s">
        <v>26</v>
      </c>
      <c r="D1845">
        <v>408.03</v>
      </c>
      <c r="E1845">
        <v>0.19</v>
      </c>
      <c r="F1845">
        <f t="shared" si="56"/>
        <v>77.525700000000001</v>
      </c>
      <c r="G1845">
        <f t="shared" si="57"/>
        <v>330.50429999999994</v>
      </c>
      <c r="H1845">
        <v>8</v>
      </c>
      <c r="I1845" s="17">
        <v>45360</v>
      </c>
      <c r="J1845" s="17">
        <v>45367</v>
      </c>
      <c r="K1845" t="s">
        <v>21</v>
      </c>
      <c r="L1845" t="s">
        <v>27</v>
      </c>
      <c r="M1845">
        <v>44.32</v>
      </c>
      <c r="N1845" t="s">
        <v>39</v>
      </c>
    </row>
    <row r="1846" spans="1:14" ht="14.25" customHeight="1" x14ac:dyDescent="0.3">
      <c r="A1846" t="s">
        <v>14347</v>
      </c>
      <c r="B1846" t="s">
        <v>13</v>
      </c>
      <c r="C1846" t="s">
        <v>14</v>
      </c>
      <c r="D1846">
        <v>408.3</v>
      </c>
      <c r="E1846">
        <v>0.15</v>
      </c>
      <c r="F1846">
        <f t="shared" si="56"/>
        <v>61.244999999999997</v>
      </c>
      <c r="G1846">
        <f t="shared" si="57"/>
        <v>347.05500000000001</v>
      </c>
      <c r="H1846">
        <v>8</v>
      </c>
      <c r="I1846" s="17">
        <v>45084</v>
      </c>
      <c r="J1846" s="17">
        <v>45089</v>
      </c>
      <c r="K1846" t="s">
        <v>31</v>
      </c>
      <c r="L1846" t="s">
        <v>22</v>
      </c>
      <c r="M1846">
        <v>104.91</v>
      </c>
      <c r="N1846" t="s">
        <v>48</v>
      </c>
    </row>
    <row r="1847" spans="1:14" ht="14.25" customHeight="1" x14ac:dyDescent="0.3">
      <c r="A1847" t="s">
        <v>2719</v>
      </c>
      <c r="B1847" t="s">
        <v>13</v>
      </c>
      <c r="C1847" t="s">
        <v>33</v>
      </c>
      <c r="D1847">
        <v>411.58</v>
      </c>
      <c r="E1847">
        <v>0.13</v>
      </c>
      <c r="F1847">
        <f t="shared" si="56"/>
        <v>53.505400000000002</v>
      </c>
      <c r="G1847">
        <f t="shared" si="57"/>
        <v>358.07459999999998</v>
      </c>
      <c r="H1847">
        <v>8</v>
      </c>
      <c r="I1847" s="17">
        <v>45278</v>
      </c>
      <c r="J1847" s="17">
        <v>45280</v>
      </c>
      <c r="K1847" t="s">
        <v>21</v>
      </c>
      <c r="L1847" t="s">
        <v>16</v>
      </c>
      <c r="M1847">
        <v>39.979999999999997</v>
      </c>
      <c r="N1847" t="s">
        <v>28</v>
      </c>
    </row>
    <row r="1848" spans="1:14" ht="14.25" customHeight="1" x14ac:dyDescent="0.3">
      <c r="A1848" t="s">
        <v>7483</v>
      </c>
      <c r="B1848" t="s">
        <v>19</v>
      </c>
      <c r="C1848" t="s">
        <v>20</v>
      </c>
      <c r="D1848">
        <v>414.13</v>
      </c>
      <c r="E1848">
        <v>0.04</v>
      </c>
      <c r="F1848">
        <f t="shared" si="56"/>
        <v>16.565200000000001</v>
      </c>
      <c r="G1848">
        <f t="shared" si="57"/>
        <v>397.56479999999999</v>
      </c>
      <c r="H1848">
        <v>8</v>
      </c>
      <c r="I1848" s="17">
        <v>45480</v>
      </c>
      <c r="J1848" s="17">
        <v>45482</v>
      </c>
      <c r="K1848" t="s">
        <v>15</v>
      </c>
      <c r="L1848" t="s">
        <v>27</v>
      </c>
      <c r="M1848">
        <v>65</v>
      </c>
      <c r="N1848" t="s">
        <v>34</v>
      </c>
    </row>
    <row r="1849" spans="1:14" ht="14.25" customHeight="1" x14ac:dyDescent="0.3">
      <c r="A1849" t="s">
        <v>15163</v>
      </c>
      <c r="B1849" t="s">
        <v>19</v>
      </c>
      <c r="C1849" t="s">
        <v>14</v>
      </c>
      <c r="D1849">
        <v>421.32</v>
      </c>
      <c r="E1849">
        <v>0.32</v>
      </c>
      <c r="F1849">
        <f t="shared" si="56"/>
        <v>134.82239999999999</v>
      </c>
      <c r="G1849">
        <f t="shared" si="57"/>
        <v>286.49760000000003</v>
      </c>
      <c r="H1849">
        <v>8</v>
      </c>
      <c r="I1849" s="17">
        <v>45333</v>
      </c>
      <c r="J1849" s="17">
        <v>45335</v>
      </c>
      <c r="K1849" t="s">
        <v>21</v>
      </c>
      <c r="L1849" t="s">
        <v>16</v>
      </c>
      <c r="M1849">
        <v>38.049999999999997</v>
      </c>
      <c r="N1849" t="s">
        <v>28</v>
      </c>
    </row>
    <row r="1850" spans="1:14" ht="14.25" customHeight="1" x14ac:dyDescent="0.3">
      <c r="A1850" t="s">
        <v>3930</v>
      </c>
      <c r="B1850" t="s">
        <v>25</v>
      </c>
      <c r="C1850" t="s">
        <v>36</v>
      </c>
      <c r="D1850">
        <v>425.26</v>
      </c>
      <c r="E1850">
        <v>0.02</v>
      </c>
      <c r="F1850">
        <f t="shared" si="56"/>
        <v>8.5052000000000003</v>
      </c>
      <c r="G1850">
        <f t="shared" si="57"/>
        <v>416.75479999999999</v>
      </c>
      <c r="H1850">
        <v>8</v>
      </c>
      <c r="I1850" s="17">
        <v>45117</v>
      </c>
      <c r="J1850" s="17">
        <v>45119</v>
      </c>
      <c r="K1850" t="s">
        <v>31</v>
      </c>
      <c r="L1850" t="s">
        <v>22</v>
      </c>
      <c r="M1850">
        <v>124.22</v>
      </c>
      <c r="N1850" t="s">
        <v>23</v>
      </c>
    </row>
    <row r="1851" spans="1:14" ht="14.25" customHeight="1" x14ac:dyDescent="0.3">
      <c r="A1851" t="s">
        <v>5862</v>
      </c>
      <c r="B1851" t="s">
        <v>13</v>
      </c>
      <c r="C1851" t="s">
        <v>26</v>
      </c>
      <c r="D1851">
        <v>427.15</v>
      </c>
      <c r="E1851">
        <v>0.06</v>
      </c>
      <c r="F1851">
        <f t="shared" si="56"/>
        <v>25.628999999999998</v>
      </c>
      <c r="G1851">
        <f t="shared" si="57"/>
        <v>401.52099999999996</v>
      </c>
      <c r="H1851">
        <v>8</v>
      </c>
      <c r="I1851" s="17">
        <v>44954</v>
      </c>
      <c r="J1851" s="17">
        <v>44960</v>
      </c>
      <c r="K1851" t="s">
        <v>21</v>
      </c>
      <c r="L1851" t="s">
        <v>22</v>
      </c>
      <c r="M1851">
        <v>48.23</v>
      </c>
      <c r="N1851" t="s">
        <v>39</v>
      </c>
    </row>
    <row r="1852" spans="1:14" ht="14.25" customHeight="1" x14ac:dyDescent="0.3">
      <c r="A1852" t="s">
        <v>3412</v>
      </c>
      <c r="B1852" t="s">
        <v>41</v>
      </c>
      <c r="C1852" t="s">
        <v>26</v>
      </c>
      <c r="D1852">
        <v>430.18</v>
      </c>
      <c r="E1852">
        <v>0.33</v>
      </c>
      <c r="F1852">
        <f t="shared" si="56"/>
        <v>141.95940000000002</v>
      </c>
      <c r="G1852">
        <f t="shared" si="57"/>
        <v>288.22059999999999</v>
      </c>
      <c r="H1852">
        <v>8</v>
      </c>
      <c r="I1852" s="17">
        <v>44976</v>
      </c>
      <c r="J1852" s="17">
        <v>44983</v>
      </c>
      <c r="K1852" t="s">
        <v>31</v>
      </c>
      <c r="L1852" t="s">
        <v>27</v>
      </c>
      <c r="M1852">
        <v>125.6</v>
      </c>
      <c r="N1852" t="s">
        <v>28</v>
      </c>
    </row>
    <row r="1853" spans="1:14" ht="14.25" customHeight="1" x14ac:dyDescent="0.3">
      <c r="A1853" t="s">
        <v>6925</v>
      </c>
      <c r="B1853" t="s">
        <v>25</v>
      </c>
      <c r="C1853" t="s">
        <v>33</v>
      </c>
      <c r="D1853">
        <v>431.65</v>
      </c>
      <c r="E1853">
        <v>0.23</v>
      </c>
      <c r="F1853">
        <f t="shared" si="56"/>
        <v>99.279499999999999</v>
      </c>
      <c r="G1853">
        <f t="shared" si="57"/>
        <v>332.37049999999999</v>
      </c>
      <c r="H1853">
        <v>8</v>
      </c>
      <c r="I1853" s="17">
        <v>45057</v>
      </c>
      <c r="J1853" s="17">
        <v>45061</v>
      </c>
      <c r="K1853" t="s">
        <v>15</v>
      </c>
      <c r="L1853" t="s">
        <v>22</v>
      </c>
      <c r="M1853">
        <v>90.2</v>
      </c>
      <c r="N1853" t="s">
        <v>17</v>
      </c>
    </row>
    <row r="1854" spans="1:14" ht="14.25" customHeight="1" x14ac:dyDescent="0.3">
      <c r="A1854" t="s">
        <v>883</v>
      </c>
      <c r="B1854" t="s">
        <v>13</v>
      </c>
      <c r="C1854" t="s">
        <v>33</v>
      </c>
      <c r="D1854">
        <v>436.17</v>
      </c>
      <c r="E1854">
        <v>0.43</v>
      </c>
      <c r="F1854">
        <f t="shared" si="56"/>
        <v>187.5531</v>
      </c>
      <c r="G1854">
        <f t="shared" si="57"/>
        <v>248.61690000000002</v>
      </c>
      <c r="H1854">
        <v>8</v>
      </c>
      <c r="I1854" s="17">
        <v>45075</v>
      </c>
      <c r="J1854" s="17">
        <v>45082</v>
      </c>
      <c r="K1854" t="s">
        <v>31</v>
      </c>
      <c r="L1854" t="s">
        <v>27</v>
      </c>
      <c r="M1854">
        <v>98.4</v>
      </c>
      <c r="N1854" t="s">
        <v>28</v>
      </c>
    </row>
    <row r="1855" spans="1:14" ht="14.25" customHeight="1" x14ac:dyDescent="0.3">
      <c r="A1855" t="s">
        <v>3850</v>
      </c>
      <c r="B1855" t="s">
        <v>19</v>
      </c>
      <c r="C1855" t="s">
        <v>20</v>
      </c>
      <c r="D1855">
        <v>436.76</v>
      </c>
      <c r="E1855">
        <v>0.42</v>
      </c>
      <c r="F1855">
        <f t="shared" si="56"/>
        <v>183.4392</v>
      </c>
      <c r="G1855">
        <f t="shared" si="57"/>
        <v>253.32079999999999</v>
      </c>
      <c r="H1855">
        <v>8</v>
      </c>
      <c r="I1855" s="17">
        <v>45364</v>
      </c>
      <c r="J1855" s="17">
        <v>45368</v>
      </c>
      <c r="K1855" t="s">
        <v>15</v>
      </c>
      <c r="L1855" t="s">
        <v>27</v>
      </c>
      <c r="M1855">
        <v>57.32</v>
      </c>
      <c r="N1855" t="s">
        <v>34</v>
      </c>
    </row>
    <row r="1856" spans="1:14" ht="14.25" customHeight="1" x14ac:dyDescent="0.3">
      <c r="A1856" t="s">
        <v>9130</v>
      </c>
      <c r="B1856" t="s">
        <v>25</v>
      </c>
      <c r="C1856" t="s">
        <v>33</v>
      </c>
      <c r="D1856">
        <v>440.72</v>
      </c>
      <c r="E1856">
        <v>0.16</v>
      </c>
      <c r="F1856">
        <f t="shared" si="56"/>
        <v>70.515200000000007</v>
      </c>
      <c r="G1856">
        <f t="shared" si="57"/>
        <v>370.20480000000003</v>
      </c>
      <c r="H1856">
        <v>8</v>
      </c>
      <c r="I1856" s="17">
        <v>45316</v>
      </c>
      <c r="J1856" s="17">
        <v>45322</v>
      </c>
      <c r="K1856" t="s">
        <v>15</v>
      </c>
      <c r="L1856" t="s">
        <v>27</v>
      </c>
      <c r="M1856">
        <v>32.89</v>
      </c>
      <c r="N1856" t="s">
        <v>48</v>
      </c>
    </row>
    <row r="1857" spans="1:14" ht="14.25" customHeight="1" x14ac:dyDescent="0.3">
      <c r="A1857" t="s">
        <v>8975</v>
      </c>
      <c r="B1857" t="s">
        <v>25</v>
      </c>
      <c r="C1857" t="s">
        <v>33</v>
      </c>
      <c r="D1857">
        <v>440.8</v>
      </c>
      <c r="E1857">
        <v>0.02</v>
      </c>
      <c r="F1857">
        <f t="shared" si="56"/>
        <v>8.8160000000000007</v>
      </c>
      <c r="G1857">
        <f t="shared" si="57"/>
        <v>431.98400000000004</v>
      </c>
      <c r="H1857">
        <v>8</v>
      </c>
      <c r="I1857" s="17">
        <v>45382</v>
      </c>
      <c r="J1857" s="17">
        <v>45386</v>
      </c>
      <c r="K1857" t="s">
        <v>31</v>
      </c>
      <c r="L1857" t="s">
        <v>22</v>
      </c>
      <c r="M1857">
        <v>120.87</v>
      </c>
      <c r="N1857" t="s">
        <v>28</v>
      </c>
    </row>
    <row r="1858" spans="1:14" ht="14.25" customHeight="1" x14ac:dyDescent="0.3">
      <c r="A1858" t="s">
        <v>13220</v>
      </c>
      <c r="B1858" t="s">
        <v>25</v>
      </c>
      <c r="C1858" t="s">
        <v>20</v>
      </c>
      <c r="D1858">
        <v>441.49</v>
      </c>
      <c r="E1858">
        <v>7.0000000000000007E-2</v>
      </c>
      <c r="F1858">
        <f t="shared" ref="F1858:F1921" si="58">D1858*E1858</f>
        <v>30.904300000000003</v>
      </c>
      <c r="G1858">
        <f t="shared" ref="G1858:G1921" si="59">D1858-F1858</f>
        <v>410.58570000000003</v>
      </c>
      <c r="H1858">
        <v>8</v>
      </c>
      <c r="I1858" s="17">
        <v>45079</v>
      </c>
      <c r="J1858" s="17">
        <v>45082</v>
      </c>
      <c r="K1858" t="s">
        <v>21</v>
      </c>
      <c r="L1858" t="s">
        <v>22</v>
      </c>
      <c r="M1858">
        <v>131</v>
      </c>
      <c r="N1858" t="s">
        <v>39</v>
      </c>
    </row>
    <row r="1859" spans="1:14" ht="14.25" customHeight="1" x14ac:dyDescent="0.3">
      <c r="A1859" t="s">
        <v>11256</v>
      </c>
      <c r="B1859" t="s">
        <v>13</v>
      </c>
      <c r="C1859" t="s">
        <v>26</v>
      </c>
      <c r="D1859">
        <v>441.7</v>
      </c>
      <c r="E1859">
        <v>7.0000000000000007E-2</v>
      </c>
      <c r="F1859">
        <f t="shared" si="58"/>
        <v>30.919</v>
      </c>
      <c r="G1859">
        <f t="shared" si="59"/>
        <v>410.78100000000001</v>
      </c>
      <c r="H1859">
        <v>8</v>
      </c>
      <c r="I1859" s="17">
        <v>45350</v>
      </c>
      <c r="J1859" s="17">
        <v>45354</v>
      </c>
      <c r="K1859" t="s">
        <v>15</v>
      </c>
      <c r="L1859" t="s">
        <v>16</v>
      </c>
      <c r="M1859">
        <v>121.42</v>
      </c>
      <c r="N1859" t="s">
        <v>23</v>
      </c>
    </row>
    <row r="1860" spans="1:14" ht="14.25" customHeight="1" x14ac:dyDescent="0.3">
      <c r="A1860" t="s">
        <v>1004</v>
      </c>
      <c r="B1860" t="s">
        <v>13</v>
      </c>
      <c r="C1860" t="s">
        <v>14</v>
      </c>
      <c r="D1860">
        <v>445.18</v>
      </c>
      <c r="E1860">
        <v>0.06</v>
      </c>
      <c r="F1860">
        <f t="shared" si="58"/>
        <v>26.710799999999999</v>
      </c>
      <c r="G1860">
        <f t="shared" si="59"/>
        <v>418.4692</v>
      </c>
      <c r="H1860">
        <v>8</v>
      </c>
      <c r="I1860" s="17">
        <v>45417</v>
      </c>
      <c r="J1860" s="17">
        <v>45418</v>
      </c>
      <c r="K1860" t="s">
        <v>15</v>
      </c>
      <c r="L1860" t="s">
        <v>22</v>
      </c>
      <c r="M1860">
        <v>90.52</v>
      </c>
      <c r="N1860" t="s">
        <v>34</v>
      </c>
    </row>
    <row r="1861" spans="1:14" ht="14.25" customHeight="1" x14ac:dyDescent="0.3">
      <c r="A1861" t="s">
        <v>891</v>
      </c>
      <c r="B1861" t="s">
        <v>41</v>
      </c>
      <c r="C1861" t="s">
        <v>14</v>
      </c>
      <c r="D1861">
        <v>445.56</v>
      </c>
      <c r="E1861">
        <v>0.1</v>
      </c>
      <c r="F1861">
        <f t="shared" si="58"/>
        <v>44.556000000000004</v>
      </c>
      <c r="G1861">
        <f t="shared" si="59"/>
        <v>401.00400000000002</v>
      </c>
      <c r="H1861">
        <v>8</v>
      </c>
      <c r="I1861" s="17">
        <v>45069</v>
      </c>
      <c r="J1861" s="17">
        <v>45071</v>
      </c>
      <c r="K1861" t="s">
        <v>15</v>
      </c>
      <c r="L1861" t="s">
        <v>22</v>
      </c>
      <c r="M1861">
        <v>76.36</v>
      </c>
      <c r="N1861" t="s">
        <v>17</v>
      </c>
    </row>
    <row r="1862" spans="1:14" ht="14.25" customHeight="1" x14ac:dyDescent="0.3">
      <c r="A1862" t="s">
        <v>13766</v>
      </c>
      <c r="B1862" t="s">
        <v>25</v>
      </c>
      <c r="C1862" t="s">
        <v>33</v>
      </c>
      <c r="D1862">
        <v>446.69</v>
      </c>
      <c r="E1862">
        <v>0.34</v>
      </c>
      <c r="F1862">
        <f t="shared" si="58"/>
        <v>151.87460000000002</v>
      </c>
      <c r="G1862">
        <f t="shared" si="59"/>
        <v>294.81539999999995</v>
      </c>
      <c r="H1862">
        <v>8</v>
      </c>
      <c r="I1862" s="17">
        <v>45144</v>
      </c>
      <c r="J1862" s="17">
        <v>45146</v>
      </c>
      <c r="K1862" t="s">
        <v>21</v>
      </c>
      <c r="L1862" t="s">
        <v>16</v>
      </c>
      <c r="M1862">
        <v>41.4</v>
      </c>
      <c r="N1862" t="s">
        <v>28</v>
      </c>
    </row>
    <row r="1863" spans="1:14" ht="14.25" customHeight="1" x14ac:dyDescent="0.3">
      <c r="A1863" t="s">
        <v>3347</v>
      </c>
      <c r="B1863" t="s">
        <v>13</v>
      </c>
      <c r="C1863" t="s">
        <v>26</v>
      </c>
      <c r="D1863">
        <v>449</v>
      </c>
      <c r="E1863">
        <v>0.33</v>
      </c>
      <c r="F1863">
        <f t="shared" si="58"/>
        <v>148.17000000000002</v>
      </c>
      <c r="G1863">
        <f t="shared" si="59"/>
        <v>300.83</v>
      </c>
      <c r="H1863">
        <v>8</v>
      </c>
      <c r="I1863" s="17">
        <v>45551</v>
      </c>
      <c r="J1863" s="17">
        <v>45554</v>
      </c>
      <c r="K1863" t="s">
        <v>21</v>
      </c>
      <c r="L1863" t="s">
        <v>22</v>
      </c>
      <c r="M1863">
        <v>51.72</v>
      </c>
      <c r="N1863" t="s">
        <v>39</v>
      </c>
    </row>
    <row r="1864" spans="1:14" ht="14.25" customHeight="1" x14ac:dyDescent="0.3">
      <c r="A1864" t="s">
        <v>14305</v>
      </c>
      <c r="B1864" t="s">
        <v>25</v>
      </c>
      <c r="C1864" t="s">
        <v>33</v>
      </c>
      <c r="D1864">
        <v>449.54</v>
      </c>
      <c r="E1864">
        <v>0.34</v>
      </c>
      <c r="F1864">
        <f t="shared" si="58"/>
        <v>152.84360000000001</v>
      </c>
      <c r="G1864">
        <f t="shared" si="59"/>
        <v>296.69640000000004</v>
      </c>
      <c r="H1864">
        <v>8</v>
      </c>
      <c r="I1864" s="17">
        <v>45079</v>
      </c>
      <c r="J1864" s="17">
        <v>45083</v>
      </c>
      <c r="K1864" t="s">
        <v>15</v>
      </c>
      <c r="L1864" t="s">
        <v>27</v>
      </c>
      <c r="M1864">
        <v>27.44</v>
      </c>
      <c r="N1864" t="s">
        <v>17</v>
      </c>
    </row>
    <row r="1865" spans="1:14" ht="14.25" customHeight="1" x14ac:dyDescent="0.3">
      <c r="A1865" t="s">
        <v>12723</v>
      </c>
      <c r="B1865" t="s">
        <v>19</v>
      </c>
      <c r="C1865" t="s">
        <v>33</v>
      </c>
      <c r="D1865">
        <v>452.08</v>
      </c>
      <c r="E1865">
        <v>0.02</v>
      </c>
      <c r="F1865">
        <f t="shared" si="58"/>
        <v>9.0416000000000007</v>
      </c>
      <c r="G1865">
        <f t="shared" si="59"/>
        <v>443.03839999999997</v>
      </c>
      <c r="H1865">
        <v>8</v>
      </c>
      <c r="I1865" s="17">
        <v>45359</v>
      </c>
      <c r="J1865" s="17">
        <v>45360</v>
      </c>
      <c r="K1865" t="s">
        <v>21</v>
      </c>
      <c r="L1865" t="s">
        <v>22</v>
      </c>
      <c r="M1865">
        <v>132.18</v>
      </c>
      <c r="N1865" t="s">
        <v>48</v>
      </c>
    </row>
    <row r="1866" spans="1:14" ht="14.25" customHeight="1" x14ac:dyDescent="0.3">
      <c r="A1866" t="s">
        <v>2985</v>
      </c>
      <c r="B1866" t="s">
        <v>41</v>
      </c>
      <c r="C1866" t="s">
        <v>36</v>
      </c>
      <c r="D1866">
        <v>452.91</v>
      </c>
      <c r="E1866">
        <v>0.04</v>
      </c>
      <c r="F1866">
        <f t="shared" si="58"/>
        <v>18.116400000000002</v>
      </c>
      <c r="G1866">
        <f t="shared" si="59"/>
        <v>434.79360000000003</v>
      </c>
      <c r="H1866">
        <v>8</v>
      </c>
      <c r="I1866" s="17">
        <v>45604</v>
      </c>
      <c r="J1866" s="17">
        <v>45609</v>
      </c>
      <c r="K1866" t="s">
        <v>31</v>
      </c>
      <c r="L1866" t="s">
        <v>22</v>
      </c>
      <c r="M1866">
        <v>109.14</v>
      </c>
      <c r="N1866" t="s">
        <v>34</v>
      </c>
    </row>
    <row r="1867" spans="1:14" ht="14.25" customHeight="1" x14ac:dyDescent="0.3">
      <c r="A1867" t="s">
        <v>10422</v>
      </c>
      <c r="B1867" t="s">
        <v>13</v>
      </c>
      <c r="C1867" t="s">
        <v>14</v>
      </c>
      <c r="D1867">
        <v>458.28</v>
      </c>
      <c r="E1867">
        <v>0.25</v>
      </c>
      <c r="F1867">
        <f t="shared" si="58"/>
        <v>114.57</v>
      </c>
      <c r="G1867">
        <f t="shared" si="59"/>
        <v>343.71</v>
      </c>
      <c r="H1867">
        <v>8</v>
      </c>
      <c r="I1867" s="17">
        <v>45141</v>
      </c>
      <c r="J1867" s="17">
        <v>45148</v>
      </c>
      <c r="K1867" t="s">
        <v>31</v>
      </c>
      <c r="L1867" t="s">
        <v>22</v>
      </c>
      <c r="M1867">
        <v>126.57</v>
      </c>
      <c r="N1867" t="s">
        <v>23</v>
      </c>
    </row>
    <row r="1868" spans="1:14" ht="14.25" customHeight="1" x14ac:dyDescent="0.3">
      <c r="A1868" t="s">
        <v>4754</v>
      </c>
      <c r="B1868" t="s">
        <v>25</v>
      </c>
      <c r="C1868" t="s">
        <v>36</v>
      </c>
      <c r="D1868">
        <v>462.84</v>
      </c>
      <c r="E1868">
        <v>0.19</v>
      </c>
      <c r="F1868">
        <f t="shared" si="58"/>
        <v>87.939599999999999</v>
      </c>
      <c r="G1868">
        <f t="shared" si="59"/>
        <v>374.90039999999999</v>
      </c>
      <c r="H1868">
        <v>8</v>
      </c>
      <c r="I1868" s="17">
        <v>45036</v>
      </c>
      <c r="J1868" s="17">
        <v>45039</v>
      </c>
      <c r="K1868" t="s">
        <v>21</v>
      </c>
      <c r="L1868" t="s">
        <v>27</v>
      </c>
      <c r="M1868">
        <v>126.24</v>
      </c>
      <c r="N1868" t="s">
        <v>23</v>
      </c>
    </row>
    <row r="1869" spans="1:14" ht="14.25" customHeight="1" x14ac:dyDescent="0.3">
      <c r="A1869" t="s">
        <v>4184</v>
      </c>
      <c r="B1869" t="s">
        <v>41</v>
      </c>
      <c r="C1869" t="s">
        <v>20</v>
      </c>
      <c r="D1869">
        <v>481.05</v>
      </c>
      <c r="E1869">
        <v>0.17</v>
      </c>
      <c r="F1869">
        <f t="shared" si="58"/>
        <v>81.778500000000008</v>
      </c>
      <c r="G1869">
        <f t="shared" si="59"/>
        <v>399.2715</v>
      </c>
      <c r="H1869">
        <v>8</v>
      </c>
      <c r="I1869" s="17">
        <v>45327</v>
      </c>
      <c r="J1869" s="17">
        <v>45332</v>
      </c>
      <c r="K1869" t="s">
        <v>31</v>
      </c>
      <c r="L1869" t="s">
        <v>27</v>
      </c>
      <c r="M1869">
        <v>87.43</v>
      </c>
      <c r="N1869" t="s">
        <v>39</v>
      </c>
    </row>
    <row r="1870" spans="1:14" ht="14.25" customHeight="1" x14ac:dyDescent="0.3">
      <c r="A1870" t="s">
        <v>7459</v>
      </c>
      <c r="B1870" t="s">
        <v>13</v>
      </c>
      <c r="C1870" t="s">
        <v>26</v>
      </c>
      <c r="D1870">
        <v>482.35</v>
      </c>
      <c r="E1870">
        <v>0.05</v>
      </c>
      <c r="F1870">
        <f t="shared" si="58"/>
        <v>24.117500000000003</v>
      </c>
      <c r="G1870">
        <f t="shared" si="59"/>
        <v>458.23250000000002</v>
      </c>
      <c r="H1870">
        <v>8</v>
      </c>
      <c r="I1870" s="17">
        <v>45498</v>
      </c>
      <c r="J1870" s="17">
        <v>45500</v>
      </c>
      <c r="K1870" t="s">
        <v>31</v>
      </c>
      <c r="L1870" t="s">
        <v>27</v>
      </c>
      <c r="M1870">
        <v>135.18</v>
      </c>
      <c r="N1870" t="s">
        <v>34</v>
      </c>
    </row>
    <row r="1871" spans="1:14" ht="14.25" customHeight="1" x14ac:dyDescent="0.3">
      <c r="A1871" t="s">
        <v>13488</v>
      </c>
      <c r="B1871" t="s">
        <v>25</v>
      </c>
      <c r="C1871" t="s">
        <v>36</v>
      </c>
      <c r="D1871">
        <v>482.59</v>
      </c>
      <c r="E1871">
        <v>0.2</v>
      </c>
      <c r="F1871">
        <f t="shared" si="58"/>
        <v>96.518000000000001</v>
      </c>
      <c r="G1871">
        <f t="shared" si="59"/>
        <v>386.072</v>
      </c>
      <c r="H1871">
        <v>8</v>
      </c>
      <c r="I1871" s="17">
        <v>45355</v>
      </c>
      <c r="J1871" s="17">
        <v>45356</v>
      </c>
      <c r="K1871" t="s">
        <v>15</v>
      </c>
      <c r="L1871" t="s">
        <v>22</v>
      </c>
      <c r="M1871">
        <v>99.23</v>
      </c>
      <c r="N1871" t="s">
        <v>28</v>
      </c>
    </row>
    <row r="1872" spans="1:14" ht="14.25" customHeight="1" x14ac:dyDescent="0.3">
      <c r="A1872" t="s">
        <v>11052</v>
      </c>
      <c r="B1872" t="s">
        <v>19</v>
      </c>
      <c r="C1872" t="s">
        <v>33</v>
      </c>
      <c r="D1872">
        <v>482.96</v>
      </c>
      <c r="E1872">
        <v>0.46</v>
      </c>
      <c r="F1872">
        <f t="shared" si="58"/>
        <v>222.16159999999999</v>
      </c>
      <c r="G1872">
        <f t="shared" si="59"/>
        <v>260.79840000000002</v>
      </c>
      <c r="H1872">
        <v>8</v>
      </c>
      <c r="I1872" s="17">
        <v>45323</v>
      </c>
      <c r="J1872" s="17">
        <v>45326</v>
      </c>
      <c r="K1872" t="s">
        <v>31</v>
      </c>
      <c r="L1872" t="s">
        <v>16</v>
      </c>
      <c r="M1872">
        <v>140.13</v>
      </c>
      <c r="N1872" t="s">
        <v>48</v>
      </c>
    </row>
    <row r="1873" spans="1:14" ht="14.25" customHeight="1" x14ac:dyDescent="0.3">
      <c r="A1873" t="s">
        <v>10444</v>
      </c>
      <c r="B1873" t="s">
        <v>41</v>
      </c>
      <c r="C1873" t="s">
        <v>20</v>
      </c>
      <c r="D1873">
        <v>485.31</v>
      </c>
      <c r="E1873">
        <v>0.36</v>
      </c>
      <c r="F1873">
        <f t="shared" si="58"/>
        <v>174.7116</v>
      </c>
      <c r="G1873">
        <f t="shared" si="59"/>
        <v>310.59839999999997</v>
      </c>
      <c r="H1873">
        <v>8</v>
      </c>
      <c r="I1873" s="17">
        <v>45201</v>
      </c>
      <c r="J1873" s="17">
        <v>45202</v>
      </c>
      <c r="K1873" t="s">
        <v>31</v>
      </c>
      <c r="L1873" t="s">
        <v>16</v>
      </c>
      <c r="M1873">
        <v>68.099999999999994</v>
      </c>
      <c r="N1873" t="s">
        <v>28</v>
      </c>
    </row>
    <row r="1874" spans="1:14" ht="14.25" customHeight="1" x14ac:dyDescent="0.3">
      <c r="A1874" t="s">
        <v>11289</v>
      </c>
      <c r="B1874" t="s">
        <v>19</v>
      </c>
      <c r="C1874" t="s">
        <v>36</v>
      </c>
      <c r="D1874">
        <v>486.06</v>
      </c>
      <c r="E1874">
        <v>0.2</v>
      </c>
      <c r="F1874">
        <f t="shared" si="58"/>
        <v>97.212000000000003</v>
      </c>
      <c r="G1874">
        <f t="shared" si="59"/>
        <v>388.84800000000001</v>
      </c>
      <c r="H1874">
        <v>8</v>
      </c>
      <c r="I1874" s="17">
        <v>45049</v>
      </c>
      <c r="J1874" s="17">
        <v>45054</v>
      </c>
      <c r="K1874" t="s">
        <v>31</v>
      </c>
      <c r="L1874" t="s">
        <v>16</v>
      </c>
      <c r="M1874">
        <v>133.93</v>
      </c>
      <c r="N1874" t="s">
        <v>48</v>
      </c>
    </row>
    <row r="1875" spans="1:14" ht="14.25" customHeight="1" x14ac:dyDescent="0.3">
      <c r="A1875" t="s">
        <v>3292</v>
      </c>
      <c r="B1875" t="s">
        <v>13</v>
      </c>
      <c r="C1875" t="s">
        <v>26</v>
      </c>
      <c r="D1875">
        <v>489.63</v>
      </c>
      <c r="E1875">
        <v>0.28000000000000003</v>
      </c>
      <c r="F1875">
        <f t="shared" si="58"/>
        <v>137.09640000000002</v>
      </c>
      <c r="G1875">
        <f t="shared" si="59"/>
        <v>352.53359999999998</v>
      </c>
      <c r="H1875">
        <v>8</v>
      </c>
      <c r="I1875" s="17">
        <v>45185</v>
      </c>
      <c r="J1875" s="17">
        <v>45191</v>
      </c>
      <c r="K1875" t="s">
        <v>31</v>
      </c>
      <c r="L1875" t="s">
        <v>27</v>
      </c>
      <c r="M1875">
        <v>134.96</v>
      </c>
      <c r="N1875" t="s">
        <v>39</v>
      </c>
    </row>
    <row r="1876" spans="1:14" ht="14.25" customHeight="1" x14ac:dyDescent="0.3">
      <c r="A1876" t="s">
        <v>7910</v>
      </c>
      <c r="B1876" t="s">
        <v>19</v>
      </c>
      <c r="C1876" t="s">
        <v>14</v>
      </c>
      <c r="D1876">
        <v>489.85</v>
      </c>
      <c r="E1876">
        <v>0.11</v>
      </c>
      <c r="F1876">
        <f t="shared" si="58"/>
        <v>53.883500000000005</v>
      </c>
      <c r="G1876">
        <f t="shared" si="59"/>
        <v>435.9665</v>
      </c>
      <c r="H1876">
        <v>8</v>
      </c>
      <c r="I1876" s="17">
        <v>45273</v>
      </c>
      <c r="J1876" s="17">
        <v>45276</v>
      </c>
      <c r="K1876" t="s">
        <v>21</v>
      </c>
      <c r="L1876" t="s">
        <v>22</v>
      </c>
      <c r="M1876">
        <v>131.38</v>
      </c>
      <c r="N1876" t="s">
        <v>48</v>
      </c>
    </row>
    <row r="1877" spans="1:14" ht="14.25" customHeight="1" x14ac:dyDescent="0.3">
      <c r="A1877" t="s">
        <v>3602</v>
      </c>
      <c r="B1877" t="s">
        <v>19</v>
      </c>
      <c r="C1877" t="s">
        <v>20</v>
      </c>
      <c r="D1877">
        <v>492.07</v>
      </c>
      <c r="E1877">
        <v>0.44</v>
      </c>
      <c r="F1877">
        <f t="shared" si="58"/>
        <v>216.51079999999999</v>
      </c>
      <c r="G1877">
        <f t="shared" si="59"/>
        <v>275.55920000000003</v>
      </c>
      <c r="H1877">
        <v>8</v>
      </c>
      <c r="I1877" s="17">
        <v>45615</v>
      </c>
      <c r="J1877" s="17">
        <v>45620</v>
      </c>
      <c r="K1877" t="s">
        <v>15</v>
      </c>
      <c r="L1877" t="s">
        <v>16</v>
      </c>
      <c r="M1877">
        <v>128.41</v>
      </c>
      <c r="N1877" t="s">
        <v>17</v>
      </c>
    </row>
    <row r="1878" spans="1:14" ht="14.25" customHeight="1" x14ac:dyDescent="0.3">
      <c r="A1878" t="s">
        <v>3245</v>
      </c>
      <c r="B1878" t="s">
        <v>41</v>
      </c>
      <c r="C1878" t="s">
        <v>33</v>
      </c>
      <c r="D1878">
        <v>496.17</v>
      </c>
      <c r="E1878">
        <v>0.24</v>
      </c>
      <c r="F1878">
        <f t="shared" si="58"/>
        <v>119.0808</v>
      </c>
      <c r="G1878">
        <f t="shared" si="59"/>
        <v>377.08920000000001</v>
      </c>
      <c r="H1878">
        <v>8</v>
      </c>
      <c r="I1878" s="17">
        <v>45392</v>
      </c>
      <c r="J1878" s="17">
        <v>45397</v>
      </c>
      <c r="K1878" t="s">
        <v>15</v>
      </c>
      <c r="L1878" t="s">
        <v>22</v>
      </c>
      <c r="M1878">
        <v>125.41</v>
      </c>
      <c r="N1878" t="s">
        <v>39</v>
      </c>
    </row>
    <row r="1879" spans="1:14" ht="14.25" customHeight="1" x14ac:dyDescent="0.3">
      <c r="A1879" t="s">
        <v>2457</v>
      </c>
      <c r="B1879" t="s">
        <v>13</v>
      </c>
      <c r="C1879" t="s">
        <v>20</v>
      </c>
      <c r="D1879">
        <v>496.51</v>
      </c>
      <c r="E1879">
        <v>0.11</v>
      </c>
      <c r="F1879">
        <f t="shared" si="58"/>
        <v>54.616099999999996</v>
      </c>
      <c r="G1879">
        <f t="shared" si="59"/>
        <v>441.89389999999997</v>
      </c>
      <c r="H1879">
        <v>8</v>
      </c>
      <c r="I1879" s="17">
        <v>45554</v>
      </c>
      <c r="J1879" s="17">
        <v>45555</v>
      </c>
      <c r="K1879" t="s">
        <v>21</v>
      </c>
      <c r="L1879" t="s">
        <v>27</v>
      </c>
      <c r="M1879">
        <v>70.650000000000006</v>
      </c>
      <c r="N1879" t="s">
        <v>39</v>
      </c>
    </row>
    <row r="1880" spans="1:14" ht="14.25" customHeight="1" x14ac:dyDescent="0.3">
      <c r="A1880" t="s">
        <v>2324</v>
      </c>
      <c r="B1880" t="s">
        <v>19</v>
      </c>
      <c r="C1880" t="s">
        <v>26</v>
      </c>
      <c r="D1880">
        <v>498.83</v>
      </c>
      <c r="E1880">
        <v>0.23</v>
      </c>
      <c r="F1880">
        <f t="shared" si="58"/>
        <v>114.73090000000001</v>
      </c>
      <c r="G1880">
        <f t="shared" si="59"/>
        <v>384.09909999999996</v>
      </c>
      <c r="H1880">
        <v>8</v>
      </c>
      <c r="I1880" s="17">
        <v>45342</v>
      </c>
      <c r="J1880" s="17">
        <v>45343</v>
      </c>
      <c r="K1880" t="s">
        <v>15</v>
      </c>
      <c r="L1880" t="s">
        <v>22</v>
      </c>
      <c r="M1880">
        <v>104.24</v>
      </c>
      <c r="N1880" t="s">
        <v>28</v>
      </c>
    </row>
    <row r="1881" spans="1:14" ht="14.25" customHeight="1" x14ac:dyDescent="0.3">
      <c r="A1881" t="s">
        <v>9378</v>
      </c>
      <c r="B1881" t="s">
        <v>19</v>
      </c>
      <c r="C1881" t="s">
        <v>33</v>
      </c>
      <c r="D1881">
        <v>503.51</v>
      </c>
      <c r="E1881">
        <v>0.4</v>
      </c>
      <c r="F1881">
        <f t="shared" si="58"/>
        <v>201.404</v>
      </c>
      <c r="G1881">
        <f t="shared" si="59"/>
        <v>302.10599999999999</v>
      </c>
      <c r="H1881">
        <v>8</v>
      </c>
      <c r="I1881" s="17">
        <v>45066</v>
      </c>
      <c r="J1881" s="17">
        <v>45069</v>
      </c>
      <c r="K1881" t="s">
        <v>15</v>
      </c>
      <c r="L1881" t="s">
        <v>16</v>
      </c>
      <c r="M1881">
        <v>96.23</v>
      </c>
      <c r="N1881" t="s">
        <v>48</v>
      </c>
    </row>
    <row r="1882" spans="1:14" ht="14.25" customHeight="1" x14ac:dyDescent="0.3">
      <c r="A1882" t="s">
        <v>2608</v>
      </c>
      <c r="B1882" t="s">
        <v>41</v>
      </c>
      <c r="C1882" t="s">
        <v>36</v>
      </c>
      <c r="D1882">
        <v>503.57</v>
      </c>
      <c r="E1882">
        <v>0.22</v>
      </c>
      <c r="F1882">
        <f t="shared" si="58"/>
        <v>110.7854</v>
      </c>
      <c r="G1882">
        <f t="shared" si="59"/>
        <v>392.78460000000001</v>
      </c>
      <c r="H1882">
        <v>8</v>
      </c>
      <c r="I1882" s="17">
        <v>45010</v>
      </c>
      <c r="J1882" s="17">
        <v>45016</v>
      </c>
      <c r="K1882" t="s">
        <v>31</v>
      </c>
      <c r="L1882" t="s">
        <v>22</v>
      </c>
      <c r="M1882">
        <v>71.260000000000005</v>
      </c>
      <c r="N1882" t="s">
        <v>17</v>
      </c>
    </row>
    <row r="1883" spans="1:14" ht="14.25" customHeight="1" x14ac:dyDescent="0.3">
      <c r="A1883" t="s">
        <v>14783</v>
      </c>
      <c r="B1883" t="s">
        <v>13</v>
      </c>
      <c r="C1883" t="s">
        <v>14</v>
      </c>
      <c r="D1883">
        <v>504.51</v>
      </c>
      <c r="E1883">
        <v>0.44</v>
      </c>
      <c r="F1883">
        <f t="shared" si="58"/>
        <v>221.98439999999999</v>
      </c>
      <c r="G1883">
        <f t="shared" si="59"/>
        <v>282.5256</v>
      </c>
      <c r="H1883">
        <v>8</v>
      </c>
      <c r="I1883" s="17">
        <v>45328</v>
      </c>
      <c r="J1883" s="17">
        <v>45333</v>
      </c>
      <c r="K1883" t="s">
        <v>21</v>
      </c>
      <c r="L1883" t="s">
        <v>27</v>
      </c>
      <c r="M1883">
        <v>130.87</v>
      </c>
      <c r="N1883" t="s">
        <v>23</v>
      </c>
    </row>
    <row r="1884" spans="1:14" ht="14.25" customHeight="1" x14ac:dyDescent="0.3">
      <c r="A1884" t="s">
        <v>9348</v>
      </c>
      <c r="B1884" t="s">
        <v>25</v>
      </c>
      <c r="C1884" t="s">
        <v>20</v>
      </c>
      <c r="D1884">
        <v>508.98</v>
      </c>
      <c r="E1884">
        <v>0.47</v>
      </c>
      <c r="F1884">
        <f t="shared" si="58"/>
        <v>239.22059999999999</v>
      </c>
      <c r="G1884">
        <f t="shared" si="59"/>
        <v>269.75940000000003</v>
      </c>
      <c r="H1884">
        <v>8</v>
      </c>
      <c r="I1884" s="17">
        <v>45125</v>
      </c>
      <c r="J1884" s="17">
        <v>45128</v>
      </c>
      <c r="K1884" t="s">
        <v>21</v>
      </c>
      <c r="L1884" t="s">
        <v>22</v>
      </c>
      <c r="M1884">
        <v>124.17</v>
      </c>
      <c r="N1884" t="s">
        <v>48</v>
      </c>
    </row>
    <row r="1885" spans="1:14" ht="14.25" customHeight="1" x14ac:dyDescent="0.3">
      <c r="A1885" t="s">
        <v>2970</v>
      </c>
      <c r="B1885" t="s">
        <v>25</v>
      </c>
      <c r="C1885" t="s">
        <v>33</v>
      </c>
      <c r="D1885">
        <v>509.71</v>
      </c>
      <c r="E1885">
        <v>0.39</v>
      </c>
      <c r="F1885">
        <f t="shared" si="58"/>
        <v>198.7869</v>
      </c>
      <c r="G1885">
        <f t="shared" si="59"/>
        <v>310.92309999999998</v>
      </c>
      <c r="H1885">
        <v>8</v>
      </c>
      <c r="I1885" s="17">
        <v>45492</v>
      </c>
      <c r="J1885" s="17">
        <v>45497</v>
      </c>
      <c r="K1885" t="s">
        <v>31</v>
      </c>
      <c r="L1885" t="s">
        <v>27</v>
      </c>
      <c r="M1885">
        <v>57.49</v>
      </c>
      <c r="N1885" t="s">
        <v>48</v>
      </c>
    </row>
    <row r="1886" spans="1:14" ht="14.25" customHeight="1" x14ac:dyDescent="0.3">
      <c r="A1886" t="s">
        <v>702</v>
      </c>
      <c r="B1886" t="s">
        <v>13</v>
      </c>
      <c r="C1886" t="s">
        <v>33</v>
      </c>
      <c r="D1886">
        <v>515.03</v>
      </c>
      <c r="E1886">
        <v>0.24</v>
      </c>
      <c r="F1886">
        <f t="shared" si="58"/>
        <v>123.60719999999999</v>
      </c>
      <c r="G1886">
        <f t="shared" si="59"/>
        <v>391.4228</v>
      </c>
      <c r="H1886">
        <v>8</v>
      </c>
      <c r="I1886" s="17">
        <v>45278</v>
      </c>
      <c r="J1886" s="17">
        <v>45281</v>
      </c>
      <c r="K1886" t="s">
        <v>15</v>
      </c>
      <c r="L1886" t="s">
        <v>16</v>
      </c>
      <c r="M1886">
        <v>137.01</v>
      </c>
      <c r="N1886" t="s">
        <v>28</v>
      </c>
    </row>
    <row r="1887" spans="1:14" ht="14.25" customHeight="1" x14ac:dyDescent="0.3">
      <c r="A1887" t="s">
        <v>14444</v>
      </c>
      <c r="B1887" t="s">
        <v>25</v>
      </c>
      <c r="C1887" t="s">
        <v>36</v>
      </c>
      <c r="D1887">
        <v>520.26</v>
      </c>
      <c r="E1887">
        <v>0.02</v>
      </c>
      <c r="F1887">
        <f t="shared" si="58"/>
        <v>10.405200000000001</v>
      </c>
      <c r="G1887">
        <f t="shared" si="59"/>
        <v>509.85480000000001</v>
      </c>
      <c r="H1887">
        <v>8</v>
      </c>
      <c r="I1887" s="17">
        <v>45040</v>
      </c>
      <c r="J1887" s="17">
        <v>45041</v>
      </c>
      <c r="K1887" t="s">
        <v>21</v>
      </c>
      <c r="L1887" t="s">
        <v>27</v>
      </c>
      <c r="M1887">
        <v>67.38</v>
      </c>
      <c r="N1887" t="s">
        <v>48</v>
      </c>
    </row>
    <row r="1888" spans="1:14" ht="14.25" customHeight="1" x14ac:dyDescent="0.3">
      <c r="A1888" t="s">
        <v>5608</v>
      </c>
      <c r="B1888" t="s">
        <v>19</v>
      </c>
      <c r="C1888" t="s">
        <v>36</v>
      </c>
      <c r="D1888">
        <v>521.41999999999996</v>
      </c>
      <c r="E1888">
        <v>0.03</v>
      </c>
      <c r="F1888">
        <f t="shared" si="58"/>
        <v>15.642599999999998</v>
      </c>
      <c r="G1888">
        <f t="shared" si="59"/>
        <v>505.77739999999994</v>
      </c>
      <c r="H1888">
        <v>8</v>
      </c>
      <c r="I1888" s="17">
        <v>45194</v>
      </c>
      <c r="J1888" s="17">
        <v>45199</v>
      </c>
      <c r="K1888" t="s">
        <v>15</v>
      </c>
      <c r="L1888" t="s">
        <v>22</v>
      </c>
      <c r="M1888">
        <v>129.28</v>
      </c>
      <c r="N1888" t="s">
        <v>17</v>
      </c>
    </row>
    <row r="1889" spans="1:14" ht="14.25" customHeight="1" x14ac:dyDescent="0.3">
      <c r="A1889" t="s">
        <v>4996</v>
      </c>
      <c r="B1889" t="s">
        <v>41</v>
      </c>
      <c r="C1889" t="s">
        <v>20</v>
      </c>
      <c r="D1889">
        <v>521.53</v>
      </c>
      <c r="E1889">
        <v>0.35</v>
      </c>
      <c r="F1889">
        <f t="shared" si="58"/>
        <v>182.53549999999998</v>
      </c>
      <c r="G1889">
        <f t="shared" si="59"/>
        <v>338.99450000000002</v>
      </c>
      <c r="H1889">
        <v>8</v>
      </c>
      <c r="I1889" s="17">
        <v>44996</v>
      </c>
      <c r="J1889" s="17">
        <v>44997</v>
      </c>
      <c r="K1889" t="s">
        <v>31</v>
      </c>
      <c r="L1889" t="s">
        <v>22</v>
      </c>
      <c r="M1889">
        <v>73.64</v>
      </c>
      <c r="N1889" t="s">
        <v>23</v>
      </c>
    </row>
    <row r="1890" spans="1:14" ht="14.25" customHeight="1" x14ac:dyDescent="0.3">
      <c r="A1890" t="s">
        <v>10699</v>
      </c>
      <c r="B1890" t="s">
        <v>25</v>
      </c>
      <c r="C1890" t="s">
        <v>36</v>
      </c>
      <c r="D1890">
        <v>522.89</v>
      </c>
      <c r="E1890">
        <v>0.14000000000000001</v>
      </c>
      <c r="F1890">
        <f t="shared" si="58"/>
        <v>73.204599999999999</v>
      </c>
      <c r="G1890">
        <f t="shared" si="59"/>
        <v>449.68539999999996</v>
      </c>
      <c r="H1890">
        <v>8</v>
      </c>
      <c r="I1890" s="17">
        <v>45426</v>
      </c>
      <c r="J1890" s="17">
        <v>45430</v>
      </c>
      <c r="K1890" t="s">
        <v>31</v>
      </c>
      <c r="L1890" t="s">
        <v>27</v>
      </c>
      <c r="M1890">
        <v>61.98</v>
      </c>
      <c r="N1890" t="s">
        <v>23</v>
      </c>
    </row>
    <row r="1891" spans="1:14" ht="14.25" customHeight="1" x14ac:dyDescent="0.3">
      <c r="A1891" t="s">
        <v>5603</v>
      </c>
      <c r="B1891" t="s">
        <v>19</v>
      </c>
      <c r="C1891" t="s">
        <v>14</v>
      </c>
      <c r="D1891">
        <v>523.67999999999995</v>
      </c>
      <c r="E1891">
        <v>0.06</v>
      </c>
      <c r="F1891">
        <f t="shared" si="58"/>
        <v>31.420799999999996</v>
      </c>
      <c r="G1891">
        <f t="shared" si="59"/>
        <v>492.25919999999996</v>
      </c>
      <c r="H1891">
        <v>8</v>
      </c>
      <c r="I1891" s="17">
        <v>45414</v>
      </c>
      <c r="J1891" s="17">
        <v>45418</v>
      </c>
      <c r="K1891" t="s">
        <v>21</v>
      </c>
      <c r="L1891" t="s">
        <v>16</v>
      </c>
      <c r="M1891">
        <v>145.87</v>
      </c>
      <c r="N1891" t="s">
        <v>17</v>
      </c>
    </row>
    <row r="1892" spans="1:14" ht="14.25" customHeight="1" x14ac:dyDescent="0.3">
      <c r="A1892" t="s">
        <v>11357</v>
      </c>
      <c r="B1892" t="s">
        <v>13</v>
      </c>
      <c r="C1892" t="s">
        <v>36</v>
      </c>
      <c r="D1892">
        <v>524.92999999999995</v>
      </c>
      <c r="E1892">
        <v>0.02</v>
      </c>
      <c r="F1892">
        <f t="shared" si="58"/>
        <v>10.4986</v>
      </c>
      <c r="G1892">
        <f t="shared" si="59"/>
        <v>514.43139999999994</v>
      </c>
      <c r="H1892">
        <v>8</v>
      </c>
      <c r="I1892" s="17">
        <v>45615</v>
      </c>
      <c r="J1892" s="17">
        <v>45618</v>
      </c>
      <c r="K1892" t="s">
        <v>31</v>
      </c>
      <c r="L1892" t="s">
        <v>27</v>
      </c>
      <c r="M1892">
        <v>37</v>
      </c>
      <c r="N1892" t="s">
        <v>17</v>
      </c>
    </row>
    <row r="1893" spans="1:14" ht="14.25" customHeight="1" x14ac:dyDescent="0.3">
      <c r="A1893" t="s">
        <v>952</v>
      </c>
      <c r="B1893" t="s">
        <v>19</v>
      </c>
      <c r="C1893" t="s">
        <v>14</v>
      </c>
      <c r="D1893">
        <v>526.33000000000004</v>
      </c>
      <c r="E1893">
        <v>0.31</v>
      </c>
      <c r="F1893">
        <f t="shared" si="58"/>
        <v>163.16230000000002</v>
      </c>
      <c r="G1893">
        <f t="shared" si="59"/>
        <v>363.16770000000002</v>
      </c>
      <c r="H1893">
        <v>8</v>
      </c>
      <c r="I1893" s="17">
        <v>45211</v>
      </c>
      <c r="J1893" s="17">
        <v>45214</v>
      </c>
      <c r="K1893" t="s">
        <v>15</v>
      </c>
      <c r="L1893" t="s">
        <v>16</v>
      </c>
      <c r="M1893">
        <v>139.22</v>
      </c>
      <c r="N1893" t="s">
        <v>48</v>
      </c>
    </row>
    <row r="1894" spans="1:14" ht="14.25" customHeight="1" x14ac:dyDescent="0.3">
      <c r="A1894" t="s">
        <v>9283</v>
      </c>
      <c r="B1894" t="s">
        <v>25</v>
      </c>
      <c r="C1894" t="s">
        <v>14</v>
      </c>
      <c r="D1894">
        <v>528.24</v>
      </c>
      <c r="E1894">
        <v>0.13</v>
      </c>
      <c r="F1894">
        <f t="shared" si="58"/>
        <v>68.671199999999999</v>
      </c>
      <c r="G1894">
        <f t="shared" si="59"/>
        <v>459.56880000000001</v>
      </c>
      <c r="H1894">
        <v>8</v>
      </c>
      <c r="I1894" s="17">
        <v>45045</v>
      </c>
      <c r="J1894" s="17">
        <v>45050</v>
      </c>
      <c r="K1894" t="s">
        <v>31</v>
      </c>
      <c r="L1894" t="s">
        <v>27</v>
      </c>
      <c r="M1894">
        <v>55.78</v>
      </c>
      <c r="N1894" t="s">
        <v>28</v>
      </c>
    </row>
    <row r="1895" spans="1:14" ht="14.25" customHeight="1" x14ac:dyDescent="0.3">
      <c r="A1895" t="s">
        <v>8313</v>
      </c>
      <c r="B1895" t="s">
        <v>13</v>
      </c>
      <c r="C1895" t="s">
        <v>33</v>
      </c>
      <c r="D1895">
        <v>530.1</v>
      </c>
      <c r="E1895">
        <v>0.34</v>
      </c>
      <c r="F1895">
        <f t="shared" si="58"/>
        <v>180.23400000000001</v>
      </c>
      <c r="G1895">
        <f t="shared" si="59"/>
        <v>349.86599999999999</v>
      </c>
      <c r="H1895">
        <v>8</v>
      </c>
      <c r="I1895" s="17">
        <v>45271</v>
      </c>
      <c r="J1895" s="17">
        <v>45276</v>
      </c>
      <c r="K1895" t="s">
        <v>31</v>
      </c>
      <c r="L1895" t="s">
        <v>16</v>
      </c>
      <c r="M1895">
        <v>89.16</v>
      </c>
      <c r="N1895" t="s">
        <v>23</v>
      </c>
    </row>
    <row r="1896" spans="1:14" ht="14.25" customHeight="1" x14ac:dyDescent="0.3">
      <c r="A1896" t="s">
        <v>4856</v>
      </c>
      <c r="B1896" t="s">
        <v>41</v>
      </c>
      <c r="C1896" t="s">
        <v>14</v>
      </c>
      <c r="D1896">
        <v>532.66</v>
      </c>
      <c r="E1896">
        <v>0.05</v>
      </c>
      <c r="F1896">
        <f t="shared" si="58"/>
        <v>26.632999999999999</v>
      </c>
      <c r="G1896">
        <f t="shared" si="59"/>
        <v>506.02699999999999</v>
      </c>
      <c r="H1896">
        <v>8</v>
      </c>
      <c r="I1896" s="17">
        <v>45139</v>
      </c>
      <c r="J1896" s="17">
        <v>45141</v>
      </c>
      <c r="K1896" t="s">
        <v>31</v>
      </c>
      <c r="L1896" t="s">
        <v>16</v>
      </c>
      <c r="M1896">
        <v>68.95</v>
      </c>
      <c r="N1896" t="s">
        <v>28</v>
      </c>
    </row>
    <row r="1897" spans="1:14" ht="14.25" customHeight="1" x14ac:dyDescent="0.3">
      <c r="A1897" t="s">
        <v>9904</v>
      </c>
      <c r="B1897" t="s">
        <v>25</v>
      </c>
      <c r="C1897" t="s">
        <v>26</v>
      </c>
      <c r="D1897">
        <v>535.45000000000005</v>
      </c>
      <c r="E1897">
        <v>0.1</v>
      </c>
      <c r="F1897">
        <f t="shared" si="58"/>
        <v>53.545000000000009</v>
      </c>
      <c r="G1897">
        <f t="shared" si="59"/>
        <v>481.90500000000003</v>
      </c>
      <c r="H1897">
        <v>8</v>
      </c>
      <c r="I1897" s="17">
        <v>45278</v>
      </c>
      <c r="J1897" s="17">
        <v>45279</v>
      </c>
      <c r="K1897" t="s">
        <v>31</v>
      </c>
      <c r="L1897" t="s">
        <v>16</v>
      </c>
      <c r="M1897">
        <v>53.94</v>
      </c>
      <c r="N1897" t="s">
        <v>28</v>
      </c>
    </row>
    <row r="1898" spans="1:14" ht="14.25" customHeight="1" x14ac:dyDescent="0.3">
      <c r="A1898" t="s">
        <v>2733</v>
      </c>
      <c r="B1898" t="s">
        <v>25</v>
      </c>
      <c r="C1898" t="s">
        <v>20</v>
      </c>
      <c r="D1898">
        <v>537.29</v>
      </c>
      <c r="E1898">
        <v>0.21</v>
      </c>
      <c r="F1898">
        <f t="shared" si="58"/>
        <v>112.83089999999999</v>
      </c>
      <c r="G1898">
        <f t="shared" si="59"/>
        <v>424.45909999999998</v>
      </c>
      <c r="H1898">
        <v>8</v>
      </c>
      <c r="I1898" s="17">
        <v>45140</v>
      </c>
      <c r="J1898" s="17">
        <v>45143</v>
      </c>
      <c r="K1898" t="s">
        <v>15</v>
      </c>
      <c r="L1898" t="s">
        <v>27</v>
      </c>
      <c r="M1898">
        <v>62.2</v>
      </c>
      <c r="N1898" t="s">
        <v>34</v>
      </c>
    </row>
    <row r="1899" spans="1:14" ht="14.25" customHeight="1" x14ac:dyDescent="0.3">
      <c r="A1899" t="s">
        <v>1926</v>
      </c>
      <c r="B1899" t="s">
        <v>13</v>
      </c>
      <c r="C1899" t="s">
        <v>33</v>
      </c>
      <c r="D1899">
        <v>541.63</v>
      </c>
      <c r="E1899">
        <v>0.24</v>
      </c>
      <c r="F1899">
        <f t="shared" si="58"/>
        <v>129.99119999999999</v>
      </c>
      <c r="G1899">
        <f t="shared" si="59"/>
        <v>411.6388</v>
      </c>
      <c r="H1899">
        <v>8</v>
      </c>
      <c r="I1899" s="17">
        <v>45524</v>
      </c>
      <c r="J1899" s="17">
        <v>45529</v>
      </c>
      <c r="K1899" t="s">
        <v>15</v>
      </c>
      <c r="L1899" t="s">
        <v>22</v>
      </c>
      <c r="M1899">
        <v>29.24</v>
      </c>
      <c r="N1899" t="s">
        <v>48</v>
      </c>
    </row>
    <row r="1900" spans="1:14" ht="14.25" customHeight="1" x14ac:dyDescent="0.3">
      <c r="A1900" t="s">
        <v>2962</v>
      </c>
      <c r="B1900" t="s">
        <v>19</v>
      </c>
      <c r="C1900" t="s">
        <v>14</v>
      </c>
      <c r="D1900">
        <v>541.67999999999995</v>
      </c>
      <c r="E1900">
        <v>0.28999999999999998</v>
      </c>
      <c r="F1900">
        <f t="shared" si="58"/>
        <v>157.08719999999997</v>
      </c>
      <c r="G1900">
        <f t="shared" si="59"/>
        <v>384.59280000000001</v>
      </c>
      <c r="H1900">
        <v>8</v>
      </c>
      <c r="I1900" s="17">
        <v>45443</v>
      </c>
      <c r="J1900" s="17">
        <v>45445</v>
      </c>
      <c r="K1900" t="s">
        <v>15</v>
      </c>
      <c r="L1900" t="s">
        <v>27</v>
      </c>
      <c r="M1900">
        <v>159.34</v>
      </c>
      <c r="N1900" t="s">
        <v>28</v>
      </c>
    </row>
    <row r="1901" spans="1:14" ht="14.25" customHeight="1" x14ac:dyDescent="0.3">
      <c r="A1901" t="s">
        <v>8755</v>
      </c>
      <c r="B1901" t="s">
        <v>13</v>
      </c>
      <c r="C1901" t="s">
        <v>20</v>
      </c>
      <c r="D1901">
        <v>543.99</v>
      </c>
      <c r="E1901">
        <v>0.28999999999999998</v>
      </c>
      <c r="F1901">
        <f t="shared" si="58"/>
        <v>157.75709999999998</v>
      </c>
      <c r="G1901">
        <f t="shared" si="59"/>
        <v>386.23290000000003</v>
      </c>
      <c r="H1901">
        <v>8</v>
      </c>
      <c r="I1901" s="17">
        <v>45262</v>
      </c>
      <c r="J1901" s="17">
        <v>45269</v>
      </c>
      <c r="K1901" t="s">
        <v>31</v>
      </c>
      <c r="L1901" t="s">
        <v>22</v>
      </c>
      <c r="M1901">
        <v>65.88</v>
      </c>
      <c r="N1901" t="s">
        <v>39</v>
      </c>
    </row>
    <row r="1902" spans="1:14" ht="14.25" customHeight="1" x14ac:dyDescent="0.3">
      <c r="A1902" t="s">
        <v>9906</v>
      </c>
      <c r="B1902" t="s">
        <v>13</v>
      </c>
      <c r="C1902" t="s">
        <v>36</v>
      </c>
      <c r="D1902">
        <v>544.17999999999995</v>
      </c>
      <c r="E1902">
        <v>0.21</v>
      </c>
      <c r="F1902">
        <f t="shared" si="58"/>
        <v>114.27779999999998</v>
      </c>
      <c r="G1902">
        <f t="shared" si="59"/>
        <v>429.90219999999999</v>
      </c>
      <c r="H1902">
        <v>8</v>
      </c>
      <c r="I1902" s="17">
        <v>45575</v>
      </c>
      <c r="J1902" s="17">
        <v>45581</v>
      </c>
      <c r="K1902" t="s">
        <v>15</v>
      </c>
      <c r="L1902" t="s">
        <v>22</v>
      </c>
      <c r="M1902">
        <v>77.17</v>
      </c>
      <c r="N1902" t="s">
        <v>48</v>
      </c>
    </row>
    <row r="1903" spans="1:14" ht="14.25" customHeight="1" x14ac:dyDescent="0.3">
      <c r="A1903" t="s">
        <v>11573</v>
      </c>
      <c r="B1903" t="s">
        <v>25</v>
      </c>
      <c r="C1903" t="s">
        <v>26</v>
      </c>
      <c r="D1903">
        <v>548.01</v>
      </c>
      <c r="E1903">
        <v>0.09</v>
      </c>
      <c r="F1903">
        <f t="shared" si="58"/>
        <v>49.320899999999995</v>
      </c>
      <c r="G1903">
        <f t="shared" si="59"/>
        <v>498.6891</v>
      </c>
      <c r="H1903">
        <v>8</v>
      </c>
      <c r="I1903" s="17">
        <v>45039</v>
      </c>
      <c r="J1903" s="17">
        <v>45040</v>
      </c>
      <c r="K1903" t="s">
        <v>21</v>
      </c>
      <c r="L1903" t="s">
        <v>27</v>
      </c>
      <c r="M1903">
        <v>118.83</v>
      </c>
      <c r="N1903" t="s">
        <v>39</v>
      </c>
    </row>
    <row r="1904" spans="1:14" ht="14.25" customHeight="1" x14ac:dyDescent="0.3">
      <c r="A1904" t="s">
        <v>1565</v>
      </c>
      <c r="B1904" t="s">
        <v>41</v>
      </c>
      <c r="C1904" t="s">
        <v>26</v>
      </c>
      <c r="D1904">
        <v>557.61</v>
      </c>
      <c r="E1904">
        <v>0.39</v>
      </c>
      <c r="F1904">
        <f t="shared" si="58"/>
        <v>217.46790000000001</v>
      </c>
      <c r="G1904">
        <f t="shared" si="59"/>
        <v>340.14210000000003</v>
      </c>
      <c r="H1904">
        <v>8</v>
      </c>
      <c r="I1904" s="17">
        <v>45480</v>
      </c>
      <c r="J1904" s="17">
        <v>45483</v>
      </c>
      <c r="K1904" t="s">
        <v>21</v>
      </c>
      <c r="L1904" t="s">
        <v>27</v>
      </c>
      <c r="M1904">
        <v>76.58</v>
      </c>
      <c r="N1904" t="s">
        <v>34</v>
      </c>
    </row>
    <row r="1905" spans="1:14" ht="14.25" customHeight="1" x14ac:dyDescent="0.3">
      <c r="A1905" t="s">
        <v>12004</v>
      </c>
      <c r="B1905" t="s">
        <v>19</v>
      </c>
      <c r="C1905" t="s">
        <v>26</v>
      </c>
      <c r="D1905">
        <v>558.09</v>
      </c>
      <c r="E1905">
        <v>0.25</v>
      </c>
      <c r="F1905">
        <f t="shared" si="58"/>
        <v>139.52250000000001</v>
      </c>
      <c r="G1905">
        <f t="shared" si="59"/>
        <v>418.5675</v>
      </c>
      <c r="H1905">
        <v>8</v>
      </c>
      <c r="I1905" s="17">
        <v>45214</v>
      </c>
      <c r="J1905" s="17">
        <v>45215</v>
      </c>
      <c r="K1905" t="s">
        <v>21</v>
      </c>
      <c r="L1905" t="s">
        <v>27</v>
      </c>
      <c r="M1905">
        <v>55.43</v>
      </c>
      <c r="N1905" t="s">
        <v>23</v>
      </c>
    </row>
    <row r="1906" spans="1:14" ht="14.25" customHeight="1" x14ac:dyDescent="0.3">
      <c r="A1906" t="s">
        <v>3095</v>
      </c>
      <c r="B1906" t="s">
        <v>19</v>
      </c>
      <c r="C1906" t="s">
        <v>26</v>
      </c>
      <c r="D1906">
        <v>558.23</v>
      </c>
      <c r="E1906">
        <v>0.11</v>
      </c>
      <c r="F1906">
        <f t="shared" si="58"/>
        <v>61.405300000000004</v>
      </c>
      <c r="G1906">
        <f t="shared" si="59"/>
        <v>496.82470000000001</v>
      </c>
      <c r="H1906">
        <v>8</v>
      </c>
      <c r="I1906" s="17">
        <v>45174</v>
      </c>
      <c r="J1906" s="17">
        <v>45177</v>
      </c>
      <c r="K1906" t="s">
        <v>15</v>
      </c>
      <c r="L1906" t="s">
        <v>27</v>
      </c>
      <c r="M1906">
        <v>121.91</v>
      </c>
      <c r="N1906" t="s">
        <v>23</v>
      </c>
    </row>
    <row r="1907" spans="1:14" ht="14.25" customHeight="1" x14ac:dyDescent="0.3">
      <c r="A1907" t="s">
        <v>620</v>
      </c>
      <c r="B1907" t="s">
        <v>13</v>
      </c>
      <c r="C1907" t="s">
        <v>36</v>
      </c>
      <c r="D1907">
        <v>558.63</v>
      </c>
      <c r="E1907">
        <v>0.47</v>
      </c>
      <c r="F1907">
        <f t="shared" si="58"/>
        <v>262.55609999999996</v>
      </c>
      <c r="G1907">
        <f t="shared" si="59"/>
        <v>296.07390000000004</v>
      </c>
      <c r="H1907">
        <v>8</v>
      </c>
      <c r="I1907" s="17">
        <v>45369</v>
      </c>
      <c r="J1907" s="17">
        <v>45371</v>
      </c>
      <c r="K1907" t="s">
        <v>31</v>
      </c>
      <c r="L1907" t="s">
        <v>27</v>
      </c>
      <c r="M1907">
        <v>161.77000000000001</v>
      </c>
      <c r="N1907" t="s">
        <v>48</v>
      </c>
    </row>
    <row r="1908" spans="1:14" ht="14.25" customHeight="1" x14ac:dyDescent="0.3">
      <c r="A1908" t="s">
        <v>2622</v>
      </c>
      <c r="B1908" t="s">
        <v>13</v>
      </c>
      <c r="C1908" t="s">
        <v>33</v>
      </c>
      <c r="D1908">
        <v>561.24</v>
      </c>
      <c r="E1908">
        <v>0.47</v>
      </c>
      <c r="F1908">
        <f t="shared" si="58"/>
        <v>263.78280000000001</v>
      </c>
      <c r="G1908">
        <f t="shared" si="59"/>
        <v>297.4572</v>
      </c>
      <c r="H1908">
        <v>8</v>
      </c>
      <c r="I1908" s="17">
        <v>45594</v>
      </c>
      <c r="J1908" s="17">
        <v>45598</v>
      </c>
      <c r="K1908" t="s">
        <v>31</v>
      </c>
      <c r="L1908" t="s">
        <v>16</v>
      </c>
      <c r="M1908">
        <v>122.07</v>
      </c>
      <c r="N1908" t="s">
        <v>39</v>
      </c>
    </row>
    <row r="1909" spans="1:14" ht="14.25" customHeight="1" x14ac:dyDescent="0.3">
      <c r="A1909" t="s">
        <v>642</v>
      </c>
      <c r="B1909" t="s">
        <v>19</v>
      </c>
      <c r="C1909" t="s">
        <v>33</v>
      </c>
      <c r="D1909">
        <v>566.04</v>
      </c>
      <c r="E1909">
        <v>0.35</v>
      </c>
      <c r="F1909">
        <f t="shared" si="58"/>
        <v>198.11399999999998</v>
      </c>
      <c r="G1909">
        <f t="shared" si="59"/>
        <v>367.92599999999999</v>
      </c>
      <c r="H1909">
        <v>8</v>
      </c>
      <c r="I1909" s="17">
        <v>45329</v>
      </c>
      <c r="J1909" s="17">
        <v>45331</v>
      </c>
      <c r="K1909" t="s">
        <v>21</v>
      </c>
      <c r="L1909" t="s">
        <v>16</v>
      </c>
      <c r="M1909">
        <v>49.22</v>
      </c>
      <c r="N1909" t="s">
        <v>48</v>
      </c>
    </row>
    <row r="1910" spans="1:14" ht="14.25" customHeight="1" x14ac:dyDescent="0.3">
      <c r="A1910" t="s">
        <v>4800</v>
      </c>
      <c r="B1910" t="s">
        <v>13</v>
      </c>
      <c r="C1910" t="s">
        <v>36</v>
      </c>
      <c r="D1910">
        <v>567.71</v>
      </c>
      <c r="E1910">
        <v>0.39</v>
      </c>
      <c r="F1910">
        <f t="shared" si="58"/>
        <v>221.40690000000004</v>
      </c>
      <c r="G1910">
        <f t="shared" si="59"/>
        <v>346.30309999999997</v>
      </c>
      <c r="H1910">
        <v>8</v>
      </c>
      <c r="I1910" s="17">
        <v>45426</v>
      </c>
      <c r="J1910" s="17">
        <v>45432</v>
      </c>
      <c r="K1910" t="s">
        <v>15</v>
      </c>
      <c r="L1910" t="s">
        <v>27</v>
      </c>
      <c r="M1910">
        <v>92.22</v>
      </c>
      <c r="N1910" t="s">
        <v>34</v>
      </c>
    </row>
    <row r="1911" spans="1:14" ht="14.25" customHeight="1" x14ac:dyDescent="0.3">
      <c r="A1911" t="s">
        <v>5630</v>
      </c>
      <c r="B1911" t="s">
        <v>41</v>
      </c>
      <c r="C1911" t="s">
        <v>36</v>
      </c>
      <c r="D1911">
        <v>575.4</v>
      </c>
      <c r="E1911">
        <v>0.03</v>
      </c>
      <c r="F1911">
        <f t="shared" si="58"/>
        <v>17.262</v>
      </c>
      <c r="G1911">
        <f t="shared" si="59"/>
        <v>558.13799999999992</v>
      </c>
      <c r="H1911">
        <v>8</v>
      </c>
      <c r="I1911" s="17">
        <v>44989</v>
      </c>
      <c r="J1911" s="17">
        <v>44996</v>
      </c>
      <c r="K1911" t="s">
        <v>31</v>
      </c>
      <c r="L1911" t="s">
        <v>27</v>
      </c>
      <c r="M1911">
        <v>143.55000000000001</v>
      </c>
      <c r="N1911" t="s">
        <v>34</v>
      </c>
    </row>
    <row r="1912" spans="1:14" ht="14.25" customHeight="1" x14ac:dyDescent="0.3">
      <c r="A1912" t="s">
        <v>1591</v>
      </c>
      <c r="B1912" t="s">
        <v>13</v>
      </c>
      <c r="C1912" t="s">
        <v>20</v>
      </c>
      <c r="D1912">
        <v>580.35</v>
      </c>
      <c r="E1912">
        <v>0.03</v>
      </c>
      <c r="F1912">
        <f t="shared" si="58"/>
        <v>17.410499999999999</v>
      </c>
      <c r="G1912">
        <f t="shared" si="59"/>
        <v>562.93950000000007</v>
      </c>
      <c r="H1912">
        <v>8</v>
      </c>
      <c r="I1912" s="17">
        <v>45505</v>
      </c>
      <c r="J1912" s="17">
        <v>45508</v>
      </c>
      <c r="K1912" t="s">
        <v>21</v>
      </c>
      <c r="L1912" t="s">
        <v>22</v>
      </c>
      <c r="M1912">
        <v>127.29</v>
      </c>
      <c r="N1912" t="s">
        <v>48</v>
      </c>
    </row>
    <row r="1913" spans="1:14" ht="14.25" customHeight="1" x14ac:dyDescent="0.3">
      <c r="A1913" t="s">
        <v>13210</v>
      </c>
      <c r="B1913" t="s">
        <v>25</v>
      </c>
      <c r="C1913" t="s">
        <v>20</v>
      </c>
      <c r="D1913">
        <v>582.73</v>
      </c>
      <c r="E1913">
        <v>0.13</v>
      </c>
      <c r="F1913">
        <f t="shared" si="58"/>
        <v>75.754900000000006</v>
      </c>
      <c r="G1913">
        <f t="shared" si="59"/>
        <v>506.9751</v>
      </c>
      <c r="H1913">
        <v>8</v>
      </c>
      <c r="I1913" s="17">
        <v>45268</v>
      </c>
      <c r="J1913" s="17">
        <v>45274</v>
      </c>
      <c r="K1913" t="s">
        <v>15</v>
      </c>
      <c r="L1913" t="s">
        <v>16</v>
      </c>
      <c r="M1913">
        <v>75.73</v>
      </c>
      <c r="N1913" t="s">
        <v>48</v>
      </c>
    </row>
    <row r="1914" spans="1:14" ht="14.25" customHeight="1" x14ac:dyDescent="0.3">
      <c r="A1914" t="s">
        <v>13472</v>
      </c>
      <c r="B1914" t="s">
        <v>19</v>
      </c>
      <c r="C1914" t="s">
        <v>36</v>
      </c>
      <c r="D1914">
        <v>583.03</v>
      </c>
      <c r="E1914">
        <v>0.05</v>
      </c>
      <c r="F1914">
        <f t="shared" si="58"/>
        <v>29.151499999999999</v>
      </c>
      <c r="G1914">
        <f t="shared" si="59"/>
        <v>553.87850000000003</v>
      </c>
      <c r="H1914">
        <v>8</v>
      </c>
      <c r="I1914" s="17">
        <v>45593</v>
      </c>
      <c r="J1914" s="17">
        <v>45596</v>
      </c>
      <c r="K1914" t="s">
        <v>15</v>
      </c>
      <c r="L1914" t="s">
        <v>27</v>
      </c>
      <c r="M1914">
        <v>108.39</v>
      </c>
      <c r="N1914" t="s">
        <v>28</v>
      </c>
    </row>
    <row r="1915" spans="1:14" ht="14.25" customHeight="1" x14ac:dyDescent="0.3">
      <c r="A1915" t="s">
        <v>8387</v>
      </c>
      <c r="B1915" t="s">
        <v>25</v>
      </c>
      <c r="C1915" t="s">
        <v>33</v>
      </c>
      <c r="D1915">
        <v>584.61</v>
      </c>
      <c r="E1915">
        <v>0.38</v>
      </c>
      <c r="F1915">
        <f t="shared" si="58"/>
        <v>222.15180000000001</v>
      </c>
      <c r="G1915">
        <f t="shared" si="59"/>
        <v>362.45820000000003</v>
      </c>
      <c r="H1915">
        <v>8</v>
      </c>
      <c r="I1915" s="17">
        <v>45093</v>
      </c>
      <c r="J1915" s="17">
        <v>45095</v>
      </c>
      <c r="K1915" t="s">
        <v>31</v>
      </c>
      <c r="L1915" t="s">
        <v>27</v>
      </c>
      <c r="M1915">
        <v>161.01</v>
      </c>
      <c r="N1915" t="s">
        <v>48</v>
      </c>
    </row>
    <row r="1916" spans="1:14" ht="14.25" customHeight="1" x14ac:dyDescent="0.3">
      <c r="A1916" t="s">
        <v>5973</v>
      </c>
      <c r="B1916" t="s">
        <v>13</v>
      </c>
      <c r="C1916" t="s">
        <v>14</v>
      </c>
      <c r="D1916">
        <v>584.63</v>
      </c>
      <c r="E1916">
        <v>0.19</v>
      </c>
      <c r="F1916">
        <f t="shared" si="58"/>
        <v>111.0797</v>
      </c>
      <c r="G1916">
        <f t="shared" si="59"/>
        <v>473.55029999999999</v>
      </c>
      <c r="H1916">
        <v>8</v>
      </c>
      <c r="I1916" s="17">
        <v>45163</v>
      </c>
      <c r="J1916" s="17">
        <v>45167</v>
      </c>
      <c r="K1916" t="s">
        <v>31</v>
      </c>
      <c r="L1916" t="s">
        <v>27</v>
      </c>
      <c r="M1916">
        <v>34.6</v>
      </c>
      <c r="N1916" t="s">
        <v>23</v>
      </c>
    </row>
    <row r="1917" spans="1:14" ht="14.25" customHeight="1" x14ac:dyDescent="0.3">
      <c r="A1917" t="s">
        <v>287</v>
      </c>
      <c r="B1917" t="s">
        <v>25</v>
      </c>
      <c r="C1917" t="s">
        <v>33</v>
      </c>
      <c r="D1917">
        <v>585.57000000000005</v>
      </c>
      <c r="E1917">
        <v>0.34</v>
      </c>
      <c r="F1917">
        <f t="shared" si="58"/>
        <v>199.09380000000004</v>
      </c>
      <c r="G1917">
        <f t="shared" si="59"/>
        <v>386.47620000000001</v>
      </c>
      <c r="H1917">
        <v>8</v>
      </c>
      <c r="I1917" s="17">
        <v>45318</v>
      </c>
      <c r="J1917" s="17">
        <v>45321</v>
      </c>
      <c r="K1917" t="s">
        <v>15</v>
      </c>
      <c r="L1917" t="s">
        <v>27</v>
      </c>
      <c r="M1917">
        <v>51.66</v>
      </c>
      <c r="N1917" t="s">
        <v>23</v>
      </c>
    </row>
    <row r="1918" spans="1:14" ht="14.25" customHeight="1" x14ac:dyDescent="0.3">
      <c r="A1918" t="s">
        <v>4428</v>
      </c>
      <c r="B1918" t="s">
        <v>25</v>
      </c>
      <c r="C1918" t="s">
        <v>20</v>
      </c>
      <c r="D1918">
        <v>588.48</v>
      </c>
      <c r="E1918">
        <v>0.38</v>
      </c>
      <c r="F1918">
        <f t="shared" si="58"/>
        <v>223.6224</v>
      </c>
      <c r="G1918">
        <f t="shared" si="59"/>
        <v>364.85760000000005</v>
      </c>
      <c r="H1918">
        <v>8</v>
      </c>
      <c r="I1918" s="17">
        <v>45097</v>
      </c>
      <c r="J1918" s="17">
        <v>45098</v>
      </c>
      <c r="K1918" t="s">
        <v>15</v>
      </c>
      <c r="L1918" t="s">
        <v>27</v>
      </c>
      <c r="M1918">
        <v>88.47</v>
      </c>
      <c r="N1918" t="s">
        <v>48</v>
      </c>
    </row>
    <row r="1919" spans="1:14" ht="14.25" customHeight="1" x14ac:dyDescent="0.3">
      <c r="A1919" t="s">
        <v>8988</v>
      </c>
      <c r="B1919" t="s">
        <v>25</v>
      </c>
      <c r="C1919" t="s">
        <v>26</v>
      </c>
      <c r="D1919">
        <v>592.41</v>
      </c>
      <c r="E1919">
        <v>0.28000000000000003</v>
      </c>
      <c r="F1919">
        <f t="shared" si="58"/>
        <v>165.87479999999999</v>
      </c>
      <c r="G1919">
        <f t="shared" si="59"/>
        <v>426.53519999999997</v>
      </c>
      <c r="H1919">
        <v>8</v>
      </c>
      <c r="I1919" s="17">
        <v>45221</v>
      </c>
      <c r="J1919" s="17">
        <v>45223</v>
      </c>
      <c r="K1919" t="s">
        <v>15</v>
      </c>
      <c r="L1919" t="s">
        <v>27</v>
      </c>
      <c r="M1919">
        <v>105.48</v>
      </c>
      <c r="N1919" t="s">
        <v>23</v>
      </c>
    </row>
    <row r="1920" spans="1:14" ht="14.25" customHeight="1" x14ac:dyDescent="0.3">
      <c r="A1920" t="s">
        <v>12043</v>
      </c>
      <c r="B1920" t="s">
        <v>13</v>
      </c>
      <c r="C1920" t="s">
        <v>20</v>
      </c>
      <c r="D1920">
        <v>595.54999999999995</v>
      </c>
      <c r="E1920">
        <v>0.1</v>
      </c>
      <c r="F1920">
        <f t="shared" si="58"/>
        <v>59.555</v>
      </c>
      <c r="G1920">
        <f t="shared" si="59"/>
        <v>535.995</v>
      </c>
      <c r="H1920">
        <v>8</v>
      </c>
      <c r="I1920" s="17">
        <v>45407</v>
      </c>
      <c r="J1920" s="17">
        <v>45410</v>
      </c>
      <c r="K1920" t="s">
        <v>31</v>
      </c>
      <c r="L1920" t="s">
        <v>22</v>
      </c>
      <c r="M1920">
        <v>48.42</v>
      </c>
      <c r="N1920" t="s">
        <v>48</v>
      </c>
    </row>
    <row r="1921" spans="1:14" ht="14.25" customHeight="1" x14ac:dyDescent="0.3">
      <c r="A1921" t="s">
        <v>3448</v>
      </c>
      <c r="B1921" t="s">
        <v>13</v>
      </c>
      <c r="C1921" t="s">
        <v>26</v>
      </c>
      <c r="D1921">
        <v>597.14</v>
      </c>
      <c r="E1921">
        <v>0.15</v>
      </c>
      <c r="F1921">
        <f t="shared" si="58"/>
        <v>89.570999999999998</v>
      </c>
      <c r="G1921">
        <f t="shared" si="59"/>
        <v>507.56899999999996</v>
      </c>
      <c r="H1921">
        <v>8</v>
      </c>
      <c r="I1921" s="17">
        <v>45473</v>
      </c>
      <c r="J1921" s="17">
        <v>45477</v>
      </c>
      <c r="K1921" t="s">
        <v>21</v>
      </c>
      <c r="L1921" t="s">
        <v>27</v>
      </c>
      <c r="M1921">
        <v>174.51</v>
      </c>
      <c r="N1921" t="s">
        <v>17</v>
      </c>
    </row>
    <row r="1922" spans="1:14" ht="14.25" customHeight="1" x14ac:dyDescent="0.3">
      <c r="A1922" t="s">
        <v>7390</v>
      </c>
      <c r="B1922" t="s">
        <v>41</v>
      </c>
      <c r="C1922" t="s">
        <v>36</v>
      </c>
      <c r="D1922">
        <v>600.79999999999995</v>
      </c>
      <c r="E1922">
        <v>0.2</v>
      </c>
      <c r="F1922">
        <f t="shared" ref="F1922:F1985" si="60">D1922*E1922</f>
        <v>120.16</v>
      </c>
      <c r="G1922">
        <f t="shared" ref="G1922:G1985" si="61">D1922-F1922</f>
        <v>480.64</v>
      </c>
      <c r="H1922">
        <v>8</v>
      </c>
      <c r="I1922" s="17">
        <v>45246</v>
      </c>
      <c r="J1922" s="17">
        <v>45253</v>
      </c>
      <c r="K1922" t="s">
        <v>21</v>
      </c>
      <c r="L1922" t="s">
        <v>27</v>
      </c>
      <c r="M1922">
        <v>34.18</v>
      </c>
      <c r="N1922" t="s">
        <v>28</v>
      </c>
    </row>
    <row r="1923" spans="1:14" ht="14.25" customHeight="1" x14ac:dyDescent="0.3">
      <c r="A1923" t="s">
        <v>6290</v>
      </c>
      <c r="B1923" t="s">
        <v>13</v>
      </c>
      <c r="C1923" t="s">
        <v>14</v>
      </c>
      <c r="D1923">
        <v>603</v>
      </c>
      <c r="E1923">
        <v>0.1</v>
      </c>
      <c r="F1923">
        <f t="shared" si="60"/>
        <v>60.300000000000004</v>
      </c>
      <c r="G1923">
        <f t="shared" si="61"/>
        <v>542.70000000000005</v>
      </c>
      <c r="H1923">
        <v>8</v>
      </c>
      <c r="I1923" s="17">
        <v>45640</v>
      </c>
      <c r="J1923" s="17">
        <v>45643</v>
      </c>
      <c r="K1923" t="s">
        <v>15</v>
      </c>
      <c r="L1923" t="s">
        <v>16</v>
      </c>
      <c r="M1923">
        <v>49.15</v>
      </c>
      <c r="N1923" t="s">
        <v>48</v>
      </c>
    </row>
    <row r="1924" spans="1:14" ht="14.25" customHeight="1" x14ac:dyDescent="0.3">
      <c r="A1924" t="s">
        <v>12026</v>
      </c>
      <c r="B1924" t="s">
        <v>25</v>
      </c>
      <c r="C1924" t="s">
        <v>33</v>
      </c>
      <c r="D1924">
        <v>605.66</v>
      </c>
      <c r="E1924">
        <v>0.08</v>
      </c>
      <c r="F1924">
        <f t="shared" si="60"/>
        <v>48.452799999999996</v>
      </c>
      <c r="G1924">
        <f t="shared" si="61"/>
        <v>557.20719999999994</v>
      </c>
      <c r="H1924">
        <v>8</v>
      </c>
      <c r="I1924" s="17">
        <v>45553</v>
      </c>
      <c r="J1924" s="17">
        <v>45558</v>
      </c>
      <c r="K1924" t="s">
        <v>31</v>
      </c>
      <c r="L1924" t="s">
        <v>27</v>
      </c>
      <c r="M1924">
        <v>96.09</v>
      </c>
      <c r="N1924" t="s">
        <v>39</v>
      </c>
    </row>
    <row r="1925" spans="1:14" ht="14.25" customHeight="1" x14ac:dyDescent="0.3">
      <c r="A1925" t="s">
        <v>3659</v>
      </c>
      <c r="B1925" t="s">
        <v>41</v>
      </c>
      <c r="C1925" t="s">
        <v>36</v>
      </c>
      <c r="D1925">
        <v>614.83000000000004</v>
      </c>
      <c r="E1925">
        <v>0.28000000000000003</v>
      </c>
      <c r="F1925">
        <f t="shared" si="60"/>
        <v>172.15240000000003</v>
      </c>
      <c r="G1925">
        <f t="shared" si="61"/>
        <v>442.67759999999998</v>
      </c>
      <c r="H1925">
        <v>8</v>
      </c>
      <c r="I1925" s="17">
        <v>45294</v>
      </c>
      <c r="J1925" s="17">
        <v>45297</v>
      </c>
      <c r="K1925" t="s">
        <v>31</v>
      </c>
      <c r="L1925" t="s">
        <v>22</v>
      </c>
      <c r="M1925">
        <v>113.19</v>
      </c>
      <c r="N1925" t="s">
        <v>23</v>
      </c>
    </row>
    <row r="1926" spans="1:14" ht="14.25" customHeight="1" x14ac:dyDescent="0.3">
      <c r="A1926" t="s">
        <v>2588</v>
      </c>
      <c r="B1926" t="s">
        <v>41</v>
      </c>
      <c r="C1926" t="s">
        <v>26</v>
      </c>
      <c r="D1926">
        <v>615.51</v>
      </c>
      <c r="E1926">
        <v>0.13</v>
      </c>
      <c r="F1926">
        <f t="shared" si="60"/>
        <v>80.016300000000001</v>
      </c>
      <c r="G1926">
        <f t="shared" si="61"/>
        <v>535.49369999999999</v>
      </c>
      <c r="H1926">
        <v>8</v>
      </c>
      <c r="I1926" s="17">
        <v>45384</v>
      </c>
      <c r="J1926" s="17">
        <v>45385</v>
      </c>
      <c r="K1926" t="s">
        <v>15</v>
      </c>
      <c r="L1926" t="s">
        <v>16</v>
      </c>
      <c r="M1926">
        <v>182.63</v>
      </c>
      <c r="N1926" t="s">
        <v>39</v>
      </c>
    </row>
    <row r="1927" spans="1:14" ht="14.25" customHeight="1" x14ac:dyDescent="0.3">
      <c r="A1927" t="s">
        <v>9919</v>
      </c>
      <c r="B1927" t="s">
        <v>13</v>
      </c>
      <c r="C1927" t="s">
        <v>20</v>
      </c>
      <c r="D1927">
        <v>618.27</v>
      </c>
      <c r="E1927">
        <v>0.39</v>
      </c>
      <c r="F1927">
        <f t="shared" si="60"/>
        <v>241.12530000000001</v>
      </c>
      <c r="G1927">
        <f t="shared" si="61"/>
        <v>377.14469999999994</v>
      </c>
      <c r="H1927">
        <v>8</v>
      </c>
      <c r="I1927" s="17">
        <v>45477</v>
      </c>
      <c r="J1927" s="17">
        <v>45484</v>
      </c>
      <c r="K1927" t="s">
        <v>15</v>
      </c>
      <c r="L1927" t="s">
        <v>16</v>
      </c>
      <c r="M1927">
        <v>72.41</v>
      </c>
      <c r="N1927" t="s">
        <v>34</v>
      </c>
    </row>
    <row r="1928" spans="1:14" ht="14.25" customHeight="1" x14ac:dyDescent="0.3">
      <c r="A1928" t="s">
        <v>14051</v>
      </c>
      <c r="B1928" t="s">
        <v>19</v>
      </c>
      <c r="C1928" t="s">
        <v>14</v>
      </c>
      <c r="D1928">
        <v>623.53</v>
      </c>
      <c r="E1928">
        <v>0.37</v>
      </c>
      <c r="F1928">
        <f t="shared" si="60"/>
        <v>230.70609999999999</v>
      </c>
      <c r="G1928">
        <f t="shared" si="61"/>
        <v>392.82389999999998</v>
      </c>
      <c r="H1928">
        <v>8</v>
      </c>
      <c r="I1928" s="17">
        <v>45320</v>
      </c>
      <c r="J1928" s="17">
        <v>45324</v>
      </c>
      <c r="K1928" t="s">
        <v>31</v>
      </c>
      <c r="L1928" t="s">
        <v>22</v>
      </c>
      <c r="M1928">
        <v>158.02000000000001</v>
      </c>
      <c r="N1928" t="s">
        <v>17</v>
      </c>
    </row>
    <row r="1929" spans="1:14" ht="14.25" customHeight="1" x14ac:dyDescent="0.3">
      <c r="A1929" t="s">
        <v>14063</v>
      </c>
      <c r="B1929" t="s">
        <v>25</v>
      </c>
      <c r="C1929" t="s">
        <v>26</v>
      </c>
      <c r="D1929">
        <v>627.11</v>
      </c>
      <c r="E1929">
        <v>0.46</v>
      </c>
      <c r="F1929">
        <f t="shared" si="60"/>
        <v>288.47060000000005</v>
      </c>
      <c r="G1929">
        <f t="shared" si="61"/>
        <v>338.63939999999997</v>
      </c>
      <c r="H1929">
        <v>8</v>
      </c>
      <c r="I1929" s="17">
        <v>45393</v>
      </c>
      <c r="J1929" s="17">
        <v>45394</v>
      </c>
      <c r="K1929" t="s">
        <v>31</v>
      </c>
      <c r="L1929" t="s">
        <v>16</v>
      </c>
      <c r="M1929">
        <v>52.58</v>
      </c>
      <c r="N1929" t="s">
        <v>48</v>
      </c>
    </row>
    <row r="1930" spans="1:14" ht="14.25" customHeight="1" x14ac:dyDescent="0.3">
      <c r="A1930" t="s">
        <v>8797</v>
      </c>
      <c r="B1930" t="s">
        <v>13</v>
      </c>
      <c r="C1930" t="s">
        <v>14</v>
      </c>
      <c r="D1930">
        <v>629.54</v>
      </c>
      <c r="E1930">
        <v>0.41</v>
      </c>
      <c r="F1930">
        <f t="shared" si="60"/>
        <v>258.11139999999995</v>
      </c>
      <c r="G1930">
        <f t="shared" si="61"/>
        <v>371.42860000000002</v>
      </c>
      <c r="H1930">
        <v>8</v>
      </c>
      <c r="I1930" s="17">
        <v>45521</v>
      </c>
      <c r="J1930" s="17">
        <v>45523</v>
      </c>
      <c r="K1930" t="s">
        <v>15</v>
      </c>
      <c r="L1930" t="s">
        <v>16</v>
      </c>
      <c r="M1930">
        <v>42.26</v>
      </c>
      <c r="N1930" t="s">
        <v>28</v>
      </c>
    </row>
    <row r="1931" spans="1:14" ht="14.25" customHeight="1" x14ac:dyDescent="0.3">
      <c r="A1931" t="s">
        <v>7874</v>
      </c>
      <c r="B1931" t="s">
        <v>25</v>
      </c>
      <c r="C1931" t="s">
        <v>33</v>
      </c>
      <c r="D1931">
        <v>641.19000000000005</v>
      </c>
      <c r="E1931">
        <v>0.49</v>
      </c>
      <c r="F1931">
        <f t="shared" si="60"/>
        <v>314.18310000000002</v>
      </c>
      <c r="G1931">
        <f t="shared" si="61"/>
        <v>327.00690000000003</v>
      </c>
      <c r="H1931">
        <v>8</v>
      </c>
      <c r="I1931" s="17">
        <v>45167</v>
      </c>
      <c r="J1931" s="17">
        <v>45172</v>
      </c>
      <c r="K1931" t="s">
        <v>31</v>
      </c>
      <c r="L1931" t="s">
        <v>16</v>
      </c>
      <c r="M1931">
        <v>52.04</v>
      </c>
      <c r="N1931" t="s">
        <v>48</v>
      </c>
    </row>
    <row r="1932" spans="1:14" ht="14.25" customHeight="1" x14ac:dyDescent="0.3">
      <c r="A1932" t="s">
        <v>12243</v>
      </c>
      <c r="B1932" t="s">
        <v>25</v>
      </c>
      <c r="C1932" t="s">
        <v>33</v>
      </c>
      <c r="D1932">
        <v>641.21</v>
      </c>
      <c r="E1932">
        <v>0.4</v>
      </c>
      <c r="F1932">
        <f t="shared" si="60"/>
        <v>256.48400000000004</v>
      </c>
      <c r="G1932">
        <f t="shared" si="61"/>
        <v>384.726</v>
      </c>
      <c r="H1932">
        <v>8</v>
      </c>
      <c r="I1932" s="17">
        <v>45020</v>
      </c>
      <c r="J1932" s="17">
        <v>45023</v>
      </c>
      <c r="K1932" t="s">
        <v>31</v>
      </c>
      <c r="L1932" t="s">
        <v>22</v>
      </c>
      <c r="M1932">
        <v>145.37</v>
      </c>
      <c r="N1932" t="s">
        <v>28</v>
      </c>
    </row>
    <row r="1933" spans="1:14" ht="14.25" customHeight="1" x14ac:dyDescent="0.3">
      <c r="A1933" t="s">
        <v>3994</v>
      </c>
      <c r="B1933" t="s">
        <v>19</v>
      </c>
      <c r="C1933" t="s">
        <v>20</v>
      </c>
      <c r="D1933">
        <v>642.84</v>
      </c>
      <c r="E1933">
        <v>0.38</v>
      </c>
      <c r="F1933">
        <f t="shared" si="60"/>
        <v>244.2792</v>
      </c>
      <c r="G1933">
        <f t="shared" si="61"/>
        <v>398.56080000000003</v>
      </c>
      <c r="H1933">
        <v>8</v>
      </c>
      <c r="I1933" s="17">
        <v>45089</v>
      </c>
      <c r="J1933" s="17">
        <v>45094</v>
      </c>
      <c r="K1933" t="s">
        <v>15</v>
      </c>
      <c r="L1933" t="s">
        <v>22</v>
      </c>
      <c r="M1933">
        <v>39.94</v>
      </c>
      <c r="N1933" t="s">
        <v>34</v>
      </c>
    </row>
    <row r="1934" spans="1:14" ht="14.25" customHeight="1" x14ac:dyDescent="0.3">
      <c r="A1934" t="s">
        <v>6379</v>
      </c>
      <c r="B1934" t="s">
        <v>19</v>
      </c>
      <c r="C1934" t="s">
        <v>36</v>
      </c>
      <c r="D1934">
        <v>646.59</v>
      </c>
      <c r="E1934">
        <v>0.04</v>
      </c>
      <c r="F1934">
        <f t="shared" si="60"/>
        <v>25.863600000000002</v>
      </c>
      <c r="G1934">
        <f t="shared" si="61"/>
        <v>620.72640000000001</v>
      </c>
      <c r="H1934">
        <v>8</v>
      </c>
      <c r="I1934" s="17">
        <v>45164</v>
      </c>
      <c r="J1934" s="17">
        <v>45171</v>
      </c>
      <c r="K1934" t="s">
        <v>15</v>
      </c>
      <c r="L1934" t="s">
        <v>27</v>
      </c>
      <c r="M1934">
        <v>58.71</v>
      </c>
      <c r="N1934" t="s">
        <v>39</v>
      </c>
    </row>
    <row r="1935" spans="1:14" ht="14.25" customHeight="1" x14ac:dyDescent="0.3">
      <c r="A1935" t="s">
        <v>14864</v>
      </c>
      <c r="B1935" t="s">
        <v>13</v>
      </c>
      <c r="C1935" t="s">
        <v>36</v>
      </c>
      <c r="D1935">
        <v>648.52</v>
      </c>
      <c r="E1935">
        <v>0.25</v>
      </c>
      <c r="F1935">
        <f t="shared" si="60"/>
        <v>162.13</v>
      </c>
      <c r="G1935">
        <f t="shared" si="61"/>
        <v>486.39</v>
      </c>
      <c r="H1935">
        <v>8</v>
      </c>
      <c r="I1935" s="17">
        <v>45581</v>
      </c>
      <c r="J1935" s="17">
        <v>45585</v>
      </c>
      <c r="K1935" t="s">
        <v>21</v>
      </c>
      <c r="L1935" t="s">
        <v>22</v>
      </c>
      <c r="M1935">
        <v>168.7</v>
      </c>
      <c r="N1935" t="s">
        <v>34</v>
      </c>
    </row>
    <row r="1936" spans="1:14" ht="14.25" customHeight="1" x14ac:dyDescent="0.3">
      <c r="A1936" t="s">
        <v>4671</v>
      </c>
      <c r="B1936" t="s">
        <v>19</v>
      </c>
      <c r="C1936" t="s">
        <v>20</v>
      </c>
      <c r="D1936">
        <v>651.09</v>
      </c>
      <c r="E1936">
        <v>0.43</v>
      </c>
      <c r="F1936">
        <f t="shared" si="60"/>
        <v>279.96870000000001</v>
      </c>
      <c r="G1936">
        <f t="shared" si="61"/>
        <v>371.12130000000002</v>
      </c>
      <c r="H1936">
        <v>8</v>
      </c>
      <c r="I1936" s="17">
        <v>45437</v>
      </c>
      <c r="J1936" s="17">
        <v>45438</v>
      </c>
      <c r="K1936" t="s">
        <v>15</v>
      </c>
      <c r="L1936" t="s">
        <v>16</v>
      </c>
      <c r="M1936">
        <v>179.78</v>
      </c>
      <c r="N1936" t="s">
        <v>17</v>
      </c>
    </row>
    <row r="1937" spans="1:14" ht="14.25" customHeight="1" x14ac:dyDescent="0.3">
      <c r="A1937" t="s">
        <v>7865</v>
      </c>
      <c r="B1937" t="s">
        <v>25</v>
      </c>
      <c r="C1937" t="s">
        <v>26</v>
      </c>
      <c r="D1937">
        <v>654.41</v>
      </c>
      <c r="E1937">
        <v>0.45</v>
      </c>
      <c r="F1937">
        <f t="shared" si="60"/>
        <v>294.48449999999997</v>
      </c>
      <c r="G1937">
        <f t="shared" si="61"/>
        <v>359.9255</v>
      </c>
      <c r="H1937">
        <v>8</v>
      </c>
      <c r="I1937" s="17">
        <v>45345</v>
      </c>
      <c r="J1937" s="17">
        <v>45352</v>
      </c>
      <c r="K1937" t="s">
        <v>31</v>
      </c>
      <c r="L1937" t="s">
        <v>16</v>
      </c>
      <c r="M1937">
        <v>152.52000000000001</v>
      </c>
      <c r="N1937" t="s">
        <v>34</v>
      </c>
    </row>
    <row r="1938" spans="1:14" ht="14.25" customHeight="1" x14ac:dyDescent="0.3">
      <c r="A1938" t="s">
        <v>7919</v>
      </c>
      <c r="B1938" t="s">
        <v>41</v>
      </c>
      <c r="C1938" t="s">
        <v>20</v>
      </c>
      <c r="D1938">
        <v>656.56</v>
      </c>
      <c r="E1938">
        <v>0.39</v>
      </c>
      <c r="F1938">
        <f t="shared" si="60"/>
        <v>256.05840000000001</v>
      </c>
      <c r="G1938">
        <f t="shared" si="61"/>
        <v>400.50159999999994</v>
      </c>
      <c r="H1938">
        <v>8</v>
      </c>
      <c r="I1938" s="17">
        <v>45136</v>
      </c>
      <c r="J1938" s="17">
        <v>45141</v>
      </c>
      <c r="K1938" t="s">
        <v>31</v>
      </c>
      <c r="L1938" t="s">
        <v>27</v>
      </c>
      <c r="M1938">
        <v>92.88</v>
      </c>
      <c r="N1938" t="s">
        <v>39</v>
      </c>
    </row>
    <row r="1939" spans="1:14" ht="14.25" customHeight="1" x14ac:dyDescent="0.3">
      <c r="A1939" t="s">
        <v>1790</v>
      </c>
      <c r="B1939" t="s">
        <v>25</v>
      </c>
      <c r="C1939" t="s">
        <v>33</v>
      </c>
      <c r="D1939">
        <v>656.95</v>
      </c>
      <c r="E1939">
        <v>0.5</v>
      </c>
      <c r="F1939">
        <f t="shared" si="60"/>
        <v>328.47500000000002</v>
      </c>
      <c r="G1939">
        <f t="shared" si="61"/>
        <v>328.47500000000002</v>
      </c>
      <c r="H1939">
        <v>8</v>
      </c>
      <c r="I1939" s="17">
        <v>45290</v>
      </c>
      <c r="J1939" s="17">
        <v>45294</v>
      </c>
      <c r="K1939" t="s">
        <v>15</v>
      </c>
      <c r="L1939" t="s">
        <v>22</v>
      </c>
      <c r="M1939">
        <v>123.45</v>
      </c>
      <c r="N1939" t="s">
        <v>23</v>
      </c>
    </row>
    <row r="1940" spans="1:14" ht="14.25" customHeight="1" x14ac:dyDescent="0.3">
      <c r="A1940" t="s">
        <v>5483</v>
      </c>
      <c r="B1940" t="s">
        <v>19</v>
      </c>
      <c r="C1940" t="s">
        <v>20</v>
      </c>
      <c r="D1940">
        <v>657.77</v>
      </c>
      <c r="E1940">
        <v>0.02</v>
      </c>
      <c r="F1940">
        <f t="shared" si="60"/>
        <v>13.1554</v>
      </c>
      <c r="G1940">
        <f t="shared" si="61"/>
        <v>644.6146</v>
      </c>
      <c r="H1940">
        <v>8</v>
      </c>
      <c r="I1940" s="17">
        <v>45569</v>
      </c>
      <c r="J1940" s="17">
        <v>45574</v>
      </c>
      <c r="K1940" t="s">
        <v>31</v>
      </c>
      <c r="L1940" t="s">
        <v>16</v>
      </c>
      <c r="M1940">
        <v>130.33000000000001</v>
      </c>
      <c r="N1940" t="s">
        <v>34</v>
      </c>
    </row>
    <row r="1941" spans="1:14" ht="14.25" customHeight="1" x14ac:dyDescent="0.3">
      <c r="A1941" t="s">
        <v>356</v>
      </c>
      <c r="B1941" t="s">
        <v>41</v>
      </c>
      <c r="C1941" t="s">
        <v>26</v>
      </c>
      <c r="D1941">
        <v>660.2</v>
      </c>
      <c r="E1941">
        <v>0.46</v>
      </c>
      <c r="F1941">
        <f t="shared" si="60"/>
        <v>303.69200000000001</v>
      </c>
      <c r="G1941">
        <f t="shared" si="61"/>
        <v>356.50800000000004</v>
      </c>
      <c r="H1941">
        <v>8</v>
      </c>
      <c r="I1941" s="17">
        <v>45278</v>
      </c>
      <c r="J1941" s="17">
        <v>45279</v>
      </c>
      <c r="K1941" t="s">
        <v>21</v>
      </c>
      <c r="L1941" t="s">
        <v>22</v>
      </c>
      <c r="M1941">
        <v>159.93</v>
      </c>
      <c r="N1941" t="s">
        <v>39</v>
      </c>
    </row>
    <row r="1942" spans="1:14" ht="14.25" customHeight="1" x14ac:dyDescent="0.3">
      <c r="A1942" t="s">
        <v>12061</v>
      </c>
      <c r="B1942" t="s">
        <v>19</v>
      </c>
      <c r="C1942" t="s">
        <v>20</v>
      </c>
      <c r="D1942">
        <v>662.62</v>
      </c>
      <c r="E1942">
        <v>0.43</v>
      </c>
      <c r="F1942">
        <f t="shared" si="60"/>
        <v>284.92660000000001</v>
      </c>
      <c r="G1942">
        <f t="shared" si="61"/>
        <v>377.6934</v>
      </c>
      <c r="H1942">
        <v>8</v>
      </c>
      <c r="I1942" s="17">
        <v>45046</v>
      </c>
      <c r="J1942" s="17">
        <v>45051</v>
      </c>
      <c r="K1942" t="s">
        <v>21</v>
      </c>
      <c r="L1942" t="s">
        <v>16</v>
      </c>
      <c r="M1942">
        <v>133.51</v>
      </c>
      <c r="N1942" t="s">
        <v>48</v>
      </c>
    </row>
    <row r="1943" spans="1:14" ht="14.25" customHeight="1" x14ac:dyDescent="0.3">
      <c r="A1943" t="s">
        <v>4417</v>
      </c>
      <c r="B1943" t="s">
        <v>13</v>
      </c>
      <c r="C1943" t="s">
        <v>36</v>
      </c>
      <c r="D1943">
        <v>664.61</v>
      </c>
      <c r="E1943">
        <v>0.47</v>
      </c>
      <c r="F1943">
        <f t="shared" si="60"/>
        <v>312.36669999999998</v>
      </c>
      <c r="G1943">
        <f t="shared" si="61"/>
        <v>352.24330000000003</v>
      </c>
      <c r="H1943">
        <v>8</v>
      </c>
      <c r="I1943" s="17">
        <v>45123</v>
      </c>
      <c r="J1943" s="17">
        <v>45128</v>
      </c>
      <c r="K1943" t="s">
        <v>21</v>
      </c>
      <c r="L1943" t="s">
        <v>16</v>
      </c>
      <c r="M1943">
        <v>94.77</v>
      </c>
      <c r="N1943" t="s">
        <v>39</v>
      </c>
    </row>
    <row r="1944" spans="1:14" ht="14.25" customHeight="1" x14ac:dyDescent="0.3">
      <c r="A1944" t="s">
        <v>8827</v>
      </c>
      <c r="B1944" t="s">
        <v>25</v>
      </c>
      <c r="C1944" t="s">
        <v>33</v>
      </c>
      <c r="D1944">
        <v>666.66</v>
      </c>
      <c r="E1944">
        <v>0.31</v>
      </c>
      <c r="F1944">
        <f t="shared" si="60"/>
        <v>206.66459999999998</v>
      </c>
      <c r="G1944">
        <f t="shared" si="61"/>
        <v>459.99540000000002</v>
      </c>
      <c r="H1944">
        <v>8</v>
      </c>
      <c r="I1944" s="17">
        <v>45244</v>
      </c>
      <c r="J1944" s="17">
        <v>45251</v>
      </c>
      <c r="K1944" t="s">
        <v>31</v>
      </c>
      <c r="L1944" t="s">
        <v>22</v>
      </c>
      <c r="M1944">
        <v>52.97</v>
      </c>
      <c r="N1944" t="s">
        <v>17</v>
      </c>
    </row>
    <row r="1945" spans="1:14" ht="14.25" customHeight="1" x14ac:dyDescent="0.3">
      <c r="A1945" t="s">
        <v>6099</v>
      </c>
      <c r="B1945" t="s">
        <v>19</v>
      </c>
      <c r="C1945" t="s">
        <v>14</v>
      </c>
      <c r="D1945">
        <v>670.98</v>
      </c>
      <c r="E1945">
        <v>0.49</v>
      </c>
      <c r="F1945">
        <f t="shared" si="60"/>
        <v>328.78019999999998</v>
      </c>
      <c r="G1945">
        <f t="shared" si="61"/>
        <v>342.19980000000004</v>
      </c>
      <c r="H1945">
        <v>8</v>
      </c>
      <c r="I1945" s="17">
        <v>45440</v>
      </c>
      <c r="J1945" s="17">
        <v>45442</v>
      </c>
      <c r="K1945" t="s">
        <v>21</v>
      </c>
      <c r="L1945" t="s">
        <v>16</v>
      </c>
      <c r="M1945">
        <v>105.34</v>
      </c>
      <c r="N1945" t="s">
        <v>39</v>
      </c>
    </row>
    <row r="1946" spans="1:14" ht="14.25" customHeight="1" x14ac:dyDescent="0.3">
      <c r="A1946" t="s">
        <v>15371</v>
      </c>
      <c r="B1946" t="s">
        <v>13</v>
      </c>
      <c r="C1946" t="s">
        <v>20</v>
      </c>
      <c r="D1946">
        <v>673.44</v>
      </c>
      <c r="E1946">
        <v>0.01</v>
      </c>
      <c r="F1946">
        <f t="shared" si="60"/>
        <v>6.7344000000000008</v>
      </c>
      <c r="G1946">
        <f t="shared" si="61"/>
        <v>666.7056</v>
      </c>
      <c r="H1946">
        <v>8</v>
      </c>
      <c r="I1946" s="17">
        <v>45230</v>
      </c>
      <c r="J1946" s="17">
        <v>45231</v>
      </c>
      <c r="K1946" t="s">
        <v>21</v>
      </c>
      <c r="L1946" t="s">
        <v>16</v>
      </c>
      <c r="M1946">
        <v>50.86</v>
      </c>
      <c r="N1946" t="s">
        <v>23</v>
      </c>
    </row>
    <row r="1947" spans="1:14" ht="14.25" customHeight="1" x14ac:dyDescent="0.3">
      <c r="A1947" t="s">
        <v>11361</v>
      </c>
      <c r="B1947" t="s">
        <v>41</v>
      </c>
      <c r="C1947" t="s">
        <v>26</v>
      </c>
      <c r="D1947">
        <v>673.7</v>
      </c>
      <c r="E1947">
        <v>0.49</v>
      </c>
      <c r="F1947">
        <f t="shared" si="60"/>
        <v>330.113</v>
      </c>
      <c r="G1947">
        <f t="shared" si="61"/>
        <v>343.58700000000005</v>
      </c>
      <c r="H1947">
        <v>8</v>
      </c>
      <c r="I1947" s="17">
        <v>44988</v>
      </c>
      <c r="J1947" s="17">
        <v>44992</v>
      </c>
      <c r="K1947" t="s">
        <v>31</v>
      </c>
      <c r="L1947" t="s">
        <v>16</v>
      </c>
      <c r="M1947">
        <v>162.44999999999999</v>
      </c>
      <c r="N1947" t="s">
        <v>28</v>
      </c>
    </row>
    <row r="1948" spans="1:14" ht="14.25" customHeight="1" x14ac:dyDescent="0.3">
      <c r="A1948" t="s">
        <v>13089</v>
      </c>
      <c r="B1948" t="s">
        <v>41</v>
      </c>
      <c r="C1948" t="s">
        <v>14</v>
      </c>
      <c r="D1948">
        <v>684.63</v>
      </c>
      <c r="E1948">
        <v>0.48</v>
      </c>
      <c r="F1948">
        <f t="shared" si="60"/>
        <v>328.62239999999997</v>
      </c>
      <c r="G1948">
        <f t="shared" si="61"/>
        <v>356.00760000000002</v>
      </c>
      <c r="H1948">
        <v>8</v>
      </c>
      <c r="I1948" s="17">
        <v>45283</v>
      </c>
      <c r="J1948" s="17">
        <v>45290</v>
      </c>
      <c r="K1948" t="s">
        <v>31</v>
      </c>
      <c r="L1948" t="s">
        <v>27</v>
      </c>
      <c r="M1948">
        <v>167.95</v>
      </c>
      <c r="N1948" t="s">
        <v>48</v>
      </c>
    </row>
    <row r="1949" spans="1:14" ht="14.25" customHeight="1" x14ac:dyDescent="0.3">
      <c r="A1949" t="s">
        <v>3143</v>
      </c>
      <c r="B1949" t="s">
        <v>25</v>
      </c>
      <c r="C1949" t="s">
        <v>20</v>
      </c>
      <c r="D1949">
        <v>685.01</v>
      </c>
      <c r="E1949">
        <v>0.22</v>
      </c>
      <c r="F1949">
        <f t="shared" si="60"/>
        <v>150.7022</v>
      </c>
      <c r="G1949">
        <f t="shared" si="61"/>
        <v>534.30780000000004</v>
      </c>
      <c r="H1949">
        <v>8</v>
      </c>
      <c r="I1949" s="17">
        <v>45527</v>
      </c>
      <c r="J1949" s="17">
        <v>45530</v>
      </c>
      <c r="K1949" t="s">
        <v>15</v>
      </c>
      <c r="L1949" t="s">
        <v>27</v>
      </c>
      <c r="M1949">
        <v>91.64</v>
      </c>
      <c r="N1949" t="s">
        <v>23</v>
      </c>
    </row>
    <row r="1950" spans="1:14" ht="14.25" customHeight="1" x14ac:dyDescent="0.3">
      <c r="A1950" t="s">
        <v>9181</v>
      </c>
      <c r="B1950" t="s">
        <v>19</v>
      </c>
      <c r="C1950" t="s">
        <v>20</v>
      </c>
      <c r="D1950">
        <v>688.12</v>
      </c>
      <c r="E1950">
        <v>0.03</v>
      </c>
      <c r="F1950">
        <f t="shared" si="60"/>
        <v>20.643599999999999</v>
      </c>
      <c r="G1950">
        <f t="shared" si="61"/>
        <v>667.47640000000001</v>
      </c>
      <c r="H1950">
        <v>8</v>
      </c>
      <c r="I1950" s="17">
        <v>45449</v>
      </c>
      <c r="J1950" s="17">
        <v>45451</v>
      </c>
      <c r="K1950" t="s">
        <v>15</v>
      </c>
      <c r="L1950" t="s">
        <v>16</v>
      </c>
      <c r="M1950">
        <v>37.380000000000003</v>
      </c>
      <c r="N1950" t="s">
        <v>48</v>
      </c>
    </row>
    <row r="1951" spans="1:14" ht="14.25" customHeight="1" x14ac:dyDescent="0.3">
      <c r="A1951" t="s">
        <v>7951</v>
      </c>
      <c r="B1951" t="s">
        <v>13</v>
      </c>
      <c r="C1951" t="s">
        <v>33</v>
      </c>
      <c r="D1951">
        <v>688.88</v>
      </c>
      <c r="E1951">
        <v>0.19</v>
      </c>
      <c r="F1951">
        <f t="shared" si="60"/>
        <v>130.88720000000001</v>
      </c>
      <c r="G1951">
        <f t="shared" si="61"/>
        <v>557.99279999999999</v>
      </c>
      <c r="H1951">
        <v>8</v>
      </c>
      <c r="I1951" s="17">
        <v>45560</v>
      </c>
      <c r="J1951" s="17">
        <v>45567</v>
      </c>
      <c r="K1951" t="s">
        <v>15</v>
      </c>
      <c r="L1951" t="s">
        <v>16</v>
      </c>
      <c r="M1951">
        <v>200.93</v>
      </c>
      <c r="N1951" t="s">
        <v>17</v>
      </c>
    </row>
    <row r="1952" spans="1:14" ht="14.25" customHeight="1" x14ac:dyDescent="0.3">
      <c r="A1952" t="s">
        <v>6354</v>
      </c>
      <c r="B1952" t="s">
        <v>41</v>
      </c>
      <c r="C1952" t="s">
        <v>36</v>
      </c>
      <c r="D1952">
        <v>689.8</v>
      </c>
      <c r="E1952">
        <v>0.4</v>
      </c>
      <c r="F1952">
        <f t="shared" si="60"/>
        <v>275.92</v>
      </c>
      <c r="G1952">
        <f t="shared" si="61"/>
        <v>413.87999999999994</v>
      </c>
      <c r="H1952">
        <v>8</v>
      </c>
      <c r="I1952" s="17">
        <v>45141</v>
      </c>
      <c r="J1952" s="17">
        <v>45142</v>
      </c>
      <c r="K1952" t="s">
        <v>21</v>
      </c>
      <c r="L1952" t="s">
        <v>27</v>
      </c>
      <c r="M1952">
        <v>150.34</v>
      </c>
      <c r="N1952" t="s">
        <v>23</v>
      </c>
    </row>
    <row r="1953" spans="1:14" ht="14.25" customHeight="1" x14ac:dyDescent="0.3">
      <c r="A1953" t="s">
        <v>219</v>
      </c>
      <c r="B1953" t="s">
        <v>41</v>
      </c>
      <c r="C1953" t="s">
        <v>20</v>
      </c>
      <c r="D1953">
        <v>695.76</v>
      </c>
      <c r="E1953">
        <v>0.2</v>
      </c>
      <c r="F1953">
        <f t="shared" si="60"/>
        <v>139.15200000000002</v>
      </c>
      <c r="G1953">
        <f t="shared" si="61"/>
        <v>556.60799999999995</v>
      </c>
      <c r="H1953">
        <v>8</v>
      </c>
      <c r="I1953" s="17">
        <v>45617</v>
      </c>
      <c r="J1953" s="17">
        <v>45620</v>
      </c>
      <c r="K1953" t="s">
        <v>15</v>
      </c>
      <c r="L1953" t="s">
        <v>27</v>
      </c>
      <c r="M1953">
        <v>112.67</v>
      </c>
      <c r="N1953" t="s">
        <v>28</v>
      </c>
    </row>
    <row r="1954" spans="1:14" ht="14.25" customHeight="1" x14ac:dyDescent="0.3">
      <c r="A1954" t="s">
        <v>9466</v>
      </c>
      <c r="B1954" t="s">
        <v>25</v>
      </c>
      <c r="C1954" t="s">
        <v>36</v>
      </c>
      <c r="D1954">
        <v>696.68</v>
      </c>
      <c r="E1954">
        <v>0.14000000000000001</v>
      </c>
      <c r="F1954">
        <f t="shared" si="60"/>
        <v>97.535200000000003</v>
      </c>
      <c r="G1954">
        <f t="shared" si="61"/>
        <v>599.14479999999992</v>
      </c>
      <c r="H1954">
        <v>8</v>
      </c>
      <c r="I1954" s="17">
        <v>45533</v>
      </c>
      <c r="J1954" s="17">
        <v>45534</v>
      </c>
      <c r="K1954" t="s">
        <v>31</v>
      </c>
      <c r="L1954" t="s">
        <v>22</v>
      </c>
      <c r="M1954">
        <v>151.29</v>
      </c>
      <c r="N1954" t="s">
        <v>48</v>
      </c>
    </row>
    <row r="1955" spans="1:14" ht="14.25" customHeight="1" x14ac:dyDescent="0.3">
      <c r="A1955" t="s">
        <v>5187</v>
      </c>
      <c r="B1955" t="s">
        <v>25</v>
      </c>
      <c r="C1955" t="s">
        <v>36</v>
      </c>
      <c r="D1955">
        <v>702.95</v>
      </c>
      <c r="E1955">
        <v>0.11</v>
      </c>
      <c r="F1955">
        <f t="shared" si="60"/>
        <v>77.3245</v>
      </c>
      <c r="G1955">
        <f t="shared" si="61"/>
        <v>625.6255000000001</v>
      </c>
      <c r="H1955">
        <v>8</v>
      </c>
      <c r="I1955" s="17">
        <v>45426</v>
      </c>
      <c r="J1955" s="17">
        <v>45428</v>
      </c>
      <c r="K1955" t="s">
        <v>15</v>
      </c>
      <c r="L1955" t="s">
        <v>16</v>
      </c>
      <c r="M1955">
        <v>142.05000000000001</v>
      </c>
      <c r="N1955" t="s">
        <v>17</v>
      </c>
    </row>
    <row r="1956" spans="1:14" ht="14.25" customHeight="1" x14ac:dyDescent="0.3">
      <c r="A1956" t="s">
        <v>6734</v>
      </c>
      <c r="B1956" t="s">
        <v>41</v>
      </c>
      <c r="C1956" t="s">
        <v>36</v>
      </c>
      <c r="D1956">
        <v>707.52</v>
      </c>
      <c r="E1956">
        <v>0.08</v>
      </c>
      <c r="F1956">
        <f t="shared" si="60"/>
        <v>56.601599999999998</v>
      </c>
      <c r="G1956">
        <f t="shared" si="61"/>
        <v>650.91840000000002</v>
      </c>
      <c r="H1956">
        <v>8</v>
      </c>
      <c r="I1956" s="17">
        <v>45262</v>
      </c>
      <c r="J1956" s="17">
        <v>45265</v>
      </c>
      <c r="K1956" t="s">
        <v>31</v>
      </c>
      <c r="L1956" t="s">
        <v>27</v>
      </c>
      <c r="M1956">
        <v>91.87</v>
      </c>
      <c r="N1956" t="s">
        <v>34</v>
      </c>
    </row>
    <row r="1957" spans="1:14" ht="14.25" customHeight="1" x14ac:dyDescent="0.3">
      <c r="A1957" t="s">
        <v>7949</v>
      </c>
      <c r="B1957" t="s">
        <v>41</v>
      </c>
      <c r="C1957" t="s">
        <v>36</v>
      </c>
      <c r="D1957">
        <v>708.4</v>
      </c>
      <c r="E1957">
        <v>0.12</v>
      </c>
      <c r="F1957">
        <f t="shared" si="60"/>
        <v>85.007999999999996</v>
      </c>
      <c r="G1957">
        <f t="shared" si="61"/>
        <v>623.39199999999994</v>
      </c>
      <c r="H1957">
        <v>8</v>
      </c>
      <c r="I1957" s="17">
        <v>45403</v>
      </c>
      <c r="J1957" s="17">
        <v>45406</v>
      </c>
      <c r="K1957" t="s">
        <v>31</v>
      </c>
      <c r="L1957" t="s">
        <v>27</v>
      </c>
      <c r="M1957">
        <v>178.29</v>
      </c>
      <c r="N1957" t="s">
        <v>23</v>
      </c>
    </row>
    <row r="1958" spans="1:14" ht="14.25" customHeight="1" x14ac:dyDescent="0.3">
      <c r="A1958" t="s">
        <v>13785</v>
      </c>
      <c r="B1958" t="s">
        <v>41</v>
      </c>
      <c r="C1958" t="s">
        <v>26</v>
      </c>
      <c r="D1958">
        <v>722.21</v>
      </c>
      <c r="E1958">
        <v>0.04</v>
      </c>
      <c r="F1958">
        <f t="shared" si="60"/>
        <v>28.888400000000001</v>
      </c>
      <c r="G1958">
        <f t="shared" si="61"/>
        <v>693.32159999999999</v>
      </c>
      <c r="H1958">
        <v>8</v>
      </c>
      <c r="I1958" s="17">
        <v>45427</v>
      </c>
      <c r="J1958" s="17">
        <v>45432</v>
      </c>
      <c r="K1958" t="s">
        <v>15</v>
      </c>
      <c r="L1958" t="s">
        <v>27</v>
      </c>
      <c r="M1958">
        <v>43.87</v>
      </c>
      <c r="N1958" t="s">
        <v>39</v>
      </c>
    </row>
    <row r="1959" spans="1:14" ht="14.25" customHeight="1" x14ac:dyDescent="0.3">
      <c r="A1959" t="s">
        <v>6251</v>
      </c>
      <c r="B1959" t="s">
        <v>25</v>
      </c>
      <c r="C1959" t="s">
        <v>33</v>
      </c>
      <c r="D1959">
        <v>724.12</v>
      </c>
      <c r="E1959">
        <v>0.41</v>
      </c>
      <c r="F1959">
        <f t="shared" si="60"/>
        <v>296.88919999999996</v>
      </c>
      <c r="G1959">
        <f t="shared" si="61"/>
        <v>427.23080000000004</v>
      </c>
      <c r="H1959">
        <v>8</v>
      </c>
      <c r="I1959" s="17">
        <v>45589</v>
      </c>
      <c r="J1959" s="17">
        <v>45595</v>
      </c>
      <c r="K1959" t="s">
        <v>21</v>
      </c>
      <c r="L1959" t="s">
        <v>22</v>
      </c>
      <c r="M1959">
        <v>140.75</v>
      </c>
      <c r="N1959" t="s">
        <v>48</v>
      </c>
    </row>
    <row r="1960" spans="1:14" ht="14.25" customHeight="1" x14ac:dyDescent="0.3">
      <c r="A1960" t="s">
        <v>11237</v>
      </c>
      <c r="B1960" t="s">
        <v>41</v>
      </c>
      <c r="C1960" t="s">
        <v>20</v>
      </c>
      <c r="D1960">
        <v>727.69</v>
      </c>
      <c r="E1960">
        <v>0.48</v>
      </c>
      <c r="F1960">
        <f t="shared" si="60"/>
        <v>349.2912</v>
      </c>
      <c r="G1960">
        <f t="shared" si="61"/>
        <v>378.39880000000005</v>
      </c>
      <c r="H1960">
        <v>8</v>
      </c>
      <c r="I1960" s="17">
        <v>45437</v>
      </c>
      <c r="J1960" s="17">
        <v>45439</v>
      </c>
      <c r="K1960" t="s">
        <v>31</v>
      </c>
      <c r="L1960" t="s">
        <v>27</v>
      </c>
      <c r="M1960">
        <v>186.63</v>
      </c>
      <c r="N1960" t="s">
        <v>23</v>
      </c>
    </row>
    <row r="1961" spans="1:14" ht="14.25" customHeight="1" x14ac:dyDescent="0.3">
      <c r="A1961" t="s">
        <v>2404</v>
      </c>
      <c r="B1961" t="s">
        <v>19</v>
      </c>
      <c r="C1961" t="s">
        <v>26</v>
      </c>
      <c r="D1961">
        <v>728.22</v>
      </c>
      <c r="E1961">
        <v>0.45</v>
      </c>
      <c r="F1961">
        <f t="shared" si="60"/>
        <v>327.69900000000001</v>
      </c>
      <c r="G1961">
        <f t="shared" si="61"/>
        <v>400.52100000000002</v>
      </c>
      <c r="H1961">
        <v>8</v>
      </c>
      <c r="I1961" s="17">
        <v>45408</v>
      </c>
      <c r="J1961" s="17">
        <v>45411</v>
      </c>
      <c r="K1961" t="s">
        <v>31</v>
      </c>
      <c r="L1961" t="s">
        <v>27</v>
      </c>
      <c r="M1961">
        <v>106.1</v>
      </c>
      <c r="N1961" t="s">
        <v>39</v>
      </c>
    </row>
    <row r="1962" spans="1:14" ht="14.25" customHeight="1" x14ac:dyDescent="0.3">
      <c r="A1962" t="s">
        <v>9195</v>
      </c>
      <c r="B1962" t="s">
        <v>41</v>
      </c>
      <c r="C1962" t="s">
        <v>20</v>
      </c>
      <c r="D1962">
        <v>729.31</v>
      </c>
      <c r="E1962">
        <v>0.39</v>
      </c>
      <c r="F1962">
        <f t="shared" si="60"/>
        <v>284.43090000000001</v>
      </c>
      <c r="G1962">
        <f t="shared" si="61"/>
        <v>444.87909999999994</v>
      </c>
      <c r="H1962">
        <v>8</v>
      </c>
      <c r="I1962" s="17">
        <v>45190</v>
      </c>
      <c r="J1962" s="17">
        <v>45193</v>
      </c>
      <c r="K1962" t="s">
        <v>15</v>
      </c>
      <c r="L1962" t="s">
        <v>16</v>
      </c>
      <c r="M1962">
        <v>90.2</v>
      </c>
      <c r="N1962" t="s">
        <v>23</v>
      </c>
    </row>
    <row r="1963" spans="1:14" ht="14.25" customHeight="1" x14ac:dyDescent="0.3">
      <c r="A1963" t="s">
        <v>1028</v>
      </c>
      <c r="B1963" t="s">
        <v>25</v>
      </c>
      <c r="C1963" t="s">
        <v>36</v>
      </c>
      <c r="D1963">
        <v>729.85</v>
      </c>
      <c r="E1963">
        <v>0.05</v>
      </c>
      <c r="F1963">
        <f t="shared" si="60"/>
        <v>36.4925</v>
      </c>
      <c r="G1963">
        <f t="shared" si="61"/>
        <v>693.35750000000007</v>
      </c>
      <c r="H1963">
        <v>8</v>
      </c>
      <c r="I1963" s="17">
        <v>45236</v>
      </c>
      <c r="J1963" s="17">
        <v>45240</v>
      </c>
      <c r="K1963" t="s">
        <v>31</v>
      </c>
      <c r="L1963" t="s">
        <v>22</v>
      </c>
      <c r="M1963">
        <v>206.99</v>
      </c>
      <c r="N1963" t="s">
        <v>28</v>
      </c>
    </row>
    <row r="1964" spans="1:14" ht="14.25" customHeight="1" x14ac:dyDescent="0.3">
      <c r="A1964" t="s">
        <v>10935</v>
      </c>
      <c r="B1964" t="s">
        <v>25</v>
      </c>
      <c r="C1964" t="s">
        <v>20</v>
      </c>
      <c r="D1964">
        <v>733.3</v>
      </c>
      <c r="E1964">
        <v>0.28000000000000003</v>
      </c>
      <c r="F1964">
        <f t="shared" si="60"/>
        <v>205.32400000000001</v>
      </c>
      <c r="G1964">
        <f t="shared" si="61"/>
        <v>527.97599999999989</v>
      </c>
      <c r="H1964">
        <v>8</v>
      </c>
      <c r="I1964" s="17">
        <v>45626</v>
      </c>
      <c r="J1964" s="17">
        <v>45633</v>
      </c>
      <c r="K1964" t="s">
        <v>21</v>
      </c>
      <c r="L1964" t="s">
        <v>22</v>
      </c>
      <c r="M1964">
        <v>93.33</v>
      </c>
      <c r="N1964" t="s">
        <v>17</v>
      </c>
    </row>
    <row r="1965" spans="1:14" ht="14.25" customHeight="1" x14ac:dyDescent="0.3">
      <c r="A1965" t="s">
        <v>12589</v>
      </c>
      <c r="B1965" t="s">
        <v>13</v>
      </c>
      <c r="C1965" t="s">
        <v>20</v>
      </c>
      <c r="D1965">
        <v>733.86</v>
      </c>
      <c r="E1965">
        <v>0.37</v>
      </c>
      <c r="F1965">
        <f t="shared" si="60"/>
        <v>271.52820000000003</v>
      </c>
      <c r="G1965">
        <f t="shared" si="61"/>
        <v>462.33179999999999</v>
      </c>
      <c r="H1965">
        <v>8</v>
      </c>
      <c r="I1965" s="17">
        <v>45556</v>
      </c>
      <c r="J1965" s="17">
        <v>45561</v>
      </c>
      <c r="K1965" t="s">
        <v>21</v>
      </c>
      <c r="L1965" t="s">
        <v>22</v>
      </c>
      <c r="M1965">
        <v>211.28</v>
      </c>
      <c r="N1965" t="s">
        <v>23</v>
      </c>
    </row>
    <row r="1966" spans="1:14" ht="14.25" customHeight="1" x14ac:dyDescent="0.3">
      <c r="A1966" t="s">
        <v>12433</v>
      </c>
      <c r="B1966" t="s">
        <v>19</v>
      </c>
      <c r="C1966" t="s">
        <v>14</v>
      </c>
      <c r="D1966">
        <v>736.52</v>
      </c>
      <c r="E1966">
        <v>0.28000000000000003</v>
      </c>
      <c r="F1966">
        <f t="shared" si="60"/>
        <v>206.22560000000001</v>
      </c>
      <c r="G1966">
        <f t="shared" si="61"/>
        <v>530.2944</v>
      </c>
      <c r="H1966">
        <v>8</v>
      </c>
      <c r="I1966" s="17">
        <v>45589</v>
      </c>
      <c r="J1966" s="17">
        <v>45593</v>
      </c>
      <c r="K1966" t="s">
        <v>15</v>
      </c>
      <c r="L1966" t="s">
        <v>16</v>
      </c>
      <c r="M1966">
        <v>164.93</v>
      </c>
      <c r="N1966" t="s">
        <v>34</v>
      </c>
    </row>
    <row r="1967" spans="1:14" ht="14.25" customHeight="1" x14ac:dyDescent="0.3">
      <c r="A1967" t="s">
        <v>2481</v>
      </c>
      <c r="B1967" t="s">
        <v>19</v>
      </c>
      <c r="C1967" t="s">
        <v>14</v>
      </c>
      <c r="D1967">
        <v>739.81</v>
      </c>
      <c r="E1967">
        <v>0.32</v>
      </c>
      <c r="F1967">
        <f t="shared" si="60"/>
        <v>236.73919999999998</v>
      </c>
      <c r="G1967">
        <f t="shared" si="61"/>
        <v>503.07079999999996</v>
      </c>
      <c r="H1967">
        <v>8</v>
      </c>
      <c r="I1967" s="17">
        <v>45380</v>
      </c>
      <c r="J1967" s="17">
        <v>45384</v>
      </c>
      <c r="K1967" t="s">
        <v>21</v>
      </c>
      <c r="L1967" t="s">
        <v>27</v>
      </c>
      <c r="M1967">
        <v>182.34</v>
      </c>
      <c r="N1967" t="s">
        <v>34</v>
      </c>
    </row>
    <row r="1968" spans="1:14" ht="14.25" customHeight="1" x14ac:dyDescent="0.3">
      <c r="A1968" t="s">
        <v>2389</v>
      </c>
      <c r="B1968" t="s">
        <v>41</v>
      </c>
      <c r="C1968" t="s">
        <v>36</v>
      </c>
      <c r="D1968">
        <v>741.22</v>
      </c>
      <c r="E1968">
        <v>0.4</v>
      </c>
      <c r="F1968">
        <f t="shared" si="60"/>
        <v>296.488</v>
      </c>
      <c r="G1968">
        <f t="shared" si="61"/>
        <v>444.73200000000003</v>
      </c>
      <c r="H1968">
        <v>8</v>
      </c>
      <c r="I1968" s="17">
        <v>45560</v>
      </c>
      <c r="J1968" s="17">
        <v>45567</v>
      </c>
      <c r="K1968" t="s">
        <v>31</v>
      </c>
      <c r="L1968" t="s">
        <v>22</v>
      </c>
      <c r="M1968">
        <v>121.06</v>
      </c>
      <c r="N1968" t="s">
        <v>34</v>
      </c>
    </row>
    <row r="1969" spans="1:14" ht="14.25" customHeight="1" x14ac:dyDescent="0.3">
      <c r="A1969" t="s">
        <v>13528</v>
      </c>
      <c r="B1969" t="s">
        <v>13</v>
      </c>
      <c r="C1969" t="s">
        <v>33</v>
      </c>
      <c r="D1969">
        <v>743.1</v>
      </c>
      <c r="E1969">
        <v>0.14000000000000001</v>
      </c>
      <c r="F1969">
        <f t="shared" si="60"/>
        <v>104.03400000000001</v>
      </c>
      <c r="G1969">
        <f t="shared" si="61"/>
        <v>639.06600000000003</v>
      </c>
      <c r="H1969">
        <v>8</v>
      </c>
      <c r="I1969" s="17">
        <v>45271</v>
      </c>
      <c r="J1969" s="17">
        <v>45276</v>
      </c>
      <c r="K1969" t="s">
        <v>21</v>
      </c>
      <c r="L1969" t="s">
        <v>22</v>
      </c>
      <c r="M1969">
        <v>135.07</v>
      </c>
      <c r="N1969" t="s">
        <v>23</v>
      </c>
    </row>
    <row r="1970" spans="1:14" ht="14.25" customHeight="1" x14ac:dyDescent="0.3">
      <c r="A1970" t="s">
        <v>14244</v>
      </c>
      <c r="B1970" t="s">
        <v>13</v>
      </c>
      <c r="C1970" t="s">
        <v>36</v>
      </c>
      <c r="D1970">
        <v>743.54</v>
      </c>
      <c r="E1970">
        <v>0.3</v>
      </c>
      <c r="F1970">
        <f t="shared" si="60"/>
        <v>223.06199999999998</v>
      </c>
      <c r="G1970">
        <f t="shared" si="61"/>
        <v>520.47799999999995</v>
      </c>
      <c r="H1970">
        <v>8</v>
      </c>
      <c r="I1970" s="17">
        <v>45328</v>
      </c>
      <c r="J1970" s="17">
        <v>45335</v>
      </c>
      <c r="K1970" t="s">
        <v>31</v>
      </c>
      <c r="L1970" t="s">
        <v>22</v>
      </c>
      <c r="M1970">
        <v>77.12</v>
      </c>
      <c r="N1970" t="s">
        <v>48</v>
      </c>
    </row>
    <row r="1971" spans="1:14" ht="14.25" customHeight="1" x14ac:dyDescent="0.3">
      <c r="A1971" t="s">
        <v>7474</v>
      </c>
      <c r="B1971" t="s">
        <v>19</v>
      </c>
      <c r="C1971" t="s">
        <v>20</v>
      </c>
      <c r="D1971">
        <v>747.04</v>
      </c>
      <c r="E1971">
        <v>0.49</v>
      </c>
      <c r="F1971">
        <f t="shared" si="60"/>
        <v>366.0496</v>
      </c>
      <c r="G1971">
        <f t="shared" si="61"/>
        <v>380.99039999999997</v>
      </c>
      <c r="H1971">
        <v>8</v>
      </c>
      <c r="I1971" s="17">
        <v>45274</v>
      </c>
      <c r="J1971" s="17">
        <v>45276</v>
      </c>
      <c r="K1971" t="s">
        <v>31</v>
      </c>
      <c r="L1971" t="s">
        <v>27</v>
      </c>
      <c r="M1971">
        <v>45.24</v>
      </c>
      <c r="N1971" t="s">
        <v>34</v>
      </c>
    </row>
    <row r="1972" spans="1:14" ht="14.25" customHeight="1" x14ac:dyDescent="0.3">
      <c r="A1972" t="s">
        <v>4424</v>
      </c>
      <c r="B1972" t="s">
        <v>41</v>
      </c>
      <c r="C1972" t="s">
        <v>14</v>
      </c>
      <c r="D1972">
        <v>748.35</v>
      </c>
      <c r="E1972">
        <v>0.3</v>
      </c>
      <c r="F1972">
        <f t="shared" si="60"/>
        <v>224.505</v>
      </c>
      <c r="G1972">
        <f t="shared" si="61"/>
        <v>523.84500000000003</v>
      </c>
      <c r="H1972">
        <v>8</v>
      </c>
      <c r="I1972" s="17">
        <v>45133</v>
      </c>
      <c r="J1972" s="17">
        <v>45134</v>
      </c>
      <c r="K1972" t="s">
        <v>21</v>
      </c>
      <c r="L1972" t="s">
        <v>22</v>
      </c>
      <c r="M1972">
        <v>89.36</v>
      </c>
      <c r="N1972" t="s">
        <v>28</v>
      </c>
    </row>
    <row r="1973" spans="1:14" ht="14.25" customHeight="1" x14ac:dyDescent="0.3">
      <c r="A1973" t="s">
        <v>9657</v>
      </c>
      <c r="B1973" t="s">
        <v>19</v>
      </c>
      <c r="C1973" t="s">
        <v>36</v>
      </c>
      <c r="D1973">
        <v>752.06</v>
      </c>
      <c r="E1973">
        <v>0.04</v>
      </c>
      <c r="F1973">
        <f t="shared" si="60"/>
        <v>30.0824</v>
      </c>
      <c r="G1973">
        <f t="shared" si="61"/>
        <v>721.97759999999994</v>
      </c>
      <c r="H1973">
        <v>8</v>
      </c>
      <c r="I1973" s="17">
        <v>45553</v>
      </c>
      <c r="J1973" s="17">
        <v>45557</v>
      </c>
      <c r="K1973" t="s">
        <v>21</v>
      </c>
      <c r="L1973" t="s">
        <v>16</v>
      </c>
      <c r="M1973">
        <v>158.24</v>
      </c>
      <c r="N1973" t="s">
        <v>34</v>
      </c>
    </row>
    <row r="1974" spans="1:14" ht="14.25" customHeight="1" x14ac:dyDescent="0.3">
      <c r="A1974" t="s">
        <v>3821</v>
      </c>
      <c r="B1974" t="s">
        <v>41</v>
      </c>
      <c r="C1974" t="s">
        <v>33</v>
      </c>
      <c r="D1974">
        <v>756.32</v>
      </c>
      <c r="E1974">
        <v>0.13</v>
      </c>
      <c r="F1974">
        <f t="shared" si="60"/>
        <v>98.321600000000004</v>
      </c>
      <c r="G1974">
        <f t="shared" si="61"/>
        <v>657.99840000000006</v>
      </c>
      <c r="H1974">
        <v>8</v>
      </c>
      <c r="I1974" s="17">
        <v>45170</v>
      </c>
      <c r="J1974" s="17">
        <v>45175</v>
      </c>
      <c r="K1974" t="s">
        <v>31</v>
      </c>
      <c r="L1974" t="s">
        <v>27</v>
      </c>
      <c r="M1974">
        <v>38.270000000000003</v>
      </c>
      <c r="N1974" t="s">
        <v>28</v>
      </c>
    </row>
    <row r="1975" spans="1:14" ht="14.25" customHeight="1" x14ac:dyDescent="0.3">
      <c r="A1975" t="s">
        <v>9841</v>
      </c>
      <c r="B1975" t="s">
        <v>25</v>
      </c>
      <c r="C1975" t="s">
        <v>33</v>
      </c>
      <c r="D1975">
        <v>758.93</v>
      </c>
      <c r="E1975">
        <v>0.3</v>
      </c>
      <c r="F1975">
        <f t="shared" si="60"/>
        <v>227.67899999999997</v>
      </c>
      <c r="G1975">
        <f t="shared" si="61"/>
        <v>531.25099999999998</v>
      </c>
      <c r="H1975">
        <v>8</v>
      </c>
      <c r="I1975" s="17">
        <v>45096</v>
      </c>
      <c r="J1975" s="17">
        <v>45097</v>
      </c>
      <c r="K1975" t="s">
        <v>15</v>
      </c>
      <c r="L1975" t="s">
        <v>27</v>
      </c>
      <c r="M1975">
        <v>221.43</v>
      </c>
      <c r="N1975" t="s">
        <v>34</v>
      </c>
    </row>
    <row r="1976" spans="1:14" ht="14.25" customHeight="1" x14ac:dyDescent="0.3">
      <c r="A1976" t="s">
        <v>8973</v>
      </c>
      <c r="B1976" t="s">
        <v>19</v>
      </c>
      <c r="C1976" t="s">
        <v>20</v>
      </c>
      <c r="D1976">
        <v>760.76</v>
      </c>
      <c r="E1976">
        <v>0.41</v>
      </c>
      <c r="F1976">
        <f t="shared" si="60"/>
        <v>311.91159999999996</v>
      </c>
      <c r="G1976">
        <f t="shared" si="61"/>
        <v>448.84840000000003</v>
      </c>
      <c r="H1976">
        <v>8</v>
      </c>
      <c r="I1976" s="17">
        <v>45507</v>
      </c>
      <c r="J1976" s="17">
        <v>45508</v>
      </c>
      <c r="K1976" t="s">
        <v>21</v>
      </c>
      <c r="L1976" t="s">
        <v>16</v>
      </c>
      <c r="M1976">
        <v>151.18</v>
      </c>
      <c r="N1976" t="s">
        <v>28</v>
      </c>
    </row>
    <row r="1977" spans="1:14" ht="14.25" customHeight="1" x14ac:dyDescent="0.3">
      <c r="A1977" t="s">
        <v>801</v>
      </c>
      <c r="B1977" t="s">
        <v>19</v>
      </c>
      <c r="C1977" t="s">
        <v>20</v>
      </c>
      <c r="D1977">
        <v>760.81</v>
      </c>
      <c r="E1977">
        <v>0.09</v>
      </c>
      <c r="F1977">
        <f t="shared" si="60"/>
        <v>68.472899999999996</v>
      </c>
      <c r="G1977">
        <f t="shared" si="61"/>
        <v>692.33709999999996</v>
      </c>
      <c r="H1977">
        <v>8</v>
      </c>
      <c r="I1977" s="17">
        <v>45582</v>
      </c>
      <c r="J1977" s="17">
        <v>45589</v>
      </c>
      <c r="K1977" t="s">
        <v>21</v>
      </c>
      <c r="L1977" t="s">
        <v>16</v>
      </c>
      <c r="M1977">
        <v>41.66</v>
      </c>
      <c r="N1977" t="s">
        <v>17</v>
      </c>
    </row>
    <row r="1978" spans="1:14" ht="14.25" customHeight="1" x14ac:dyDescent="0.3">
      <c r="A1978" t="s">
        <v>7128</v>
      </c>
      <c r="B1978" t="s">
        <v>13</v>
      </c>
      <c r="C1978" t="s">
        <v>26</v>
      </c>
      <c r="D1978">
        <v>761.29</v>
      </c>
      <c r="E1978">
        <v>0.28000000000000003</v>
      </c>
      <c r="F1978">
        <f t="shared" si="60"/>
        <v>213.16120000000001</v>
      </c>
      <c r="G1978">
        <f t="shared" si="61"/>
        <v>548.12879999999996</v>
      </c>
      <c r="H1978">
        <v>8</v>
      </c>
      <c r="I1978" s="17">
        <v>45408</v>
      </c>
      <c r="J1978" s="17">
        <v>45411</v>
      </c>
      <c r="K1978" t="s">
        <v>21</v>
      </c>
      <c r="L1978" t="s">
        <v>27</v>
      </c>
      <c r="M1978">
        <v>208.81</v>
      </c>
      <c r="N1978" t="s">
        <v>17</v>
      </c>
    </row>
    <row r="1979" spans="1:14" ht="14.25" customHeight="1" x14ac:dyDescent="0.3">
      <c r="A1979" t="s">
        <v>13047</v>
      </c>
      <c r="B1979" t="s">
        <v>25</v>
      </c>
      <c r="C1979" t="s">
        <v>33</v>
      </c>
      <c r="D1979">
        <v>763.14</v>
      </c>
      <c r="E1979">
        <v>0.47</v>
      </c>
      <c r="F1979">
        <f t="shared" si="60"/>
        <v>358.67579999999998</v>
      </c>
      <c r="G1979">
        <f t="shared" si="61"/>
        <v>404.46420000000001</v>
      </c>
      <c r="H1979">
        <v>8</v>
      </c>
      <c r="I1979" s="17">
        <v>45511</v>
      </c>
      <c r="J1979" s="17">
        <v>45514</v>
      </c>
      <c r="K1979" t="s">
        <v>15</v>
      </c>
      <c r="L1979" t="s">
        <v>27</v>
      </c>
      <c r="M1979">
        <v>53.63</v>
      </c>
      <c r="N1979" t="s">
        <v>17</v>
      </c>
    </row>
    <row r="1980" spans="1:14" ht="14.25" customHeight="1" x14ac:dyDescent="0.3">
      <c r="A1980" t="s">
        <v>15061</v>
      </c>
      <c r="B1980" t="s">
        <v>13</v>
      </c>
      <c r="C1980" t="s">
        <v>20</v>
      </c>
      <c r="D1980">
        <v>763.68</v>
      </c>
      <c r="E1980">
        <v>0.16</v>
      </c>
      <c r="F1980">
        <f t="shared" si="60"/>
        <v>122.1888</v>
      </c>
      <c r="G1980">
        <f t="shared" si="61"/>
        <v>641.49119999999994</v>
      </c>
      <c r="H1980">
        <v>8</v>
      </c>
      <c r="I1980" s="17">
        <v>45101</v>
      </c>
      <c r="J1980" s="17">
        <v>45105</v>
      </c>
      <c r="K1980" t="s">
        <v>21</v>
      </c>
      <c r="L1980" t="s">
        <v>16</v>
      </c>
      <c r="M1980">
        <v>132.22999999999999</v>
      </c>
      <c r="N1980" t="s">
        <v>23</v>
      </c>
    </row>
    <row r="1981" spans="1:14" ht="14.25" customHeight="1" x14ac:dyDescent="0.3">
      <c r="A1981" t="s">
        <v>14268</v>
      </c>
      <c r="B1981" t="s">
        <v>13</v>
      </c>
      <c r="C1981" t="s">
        <v>36</v>
      </c>
      <c r="D1981">
        <v>768.07</v>
      </c>
      <c r="E1981">
        <v>0.4</v>
      </c>
      <c r="F1981">
        <f t="shared" si="60"/>
        <v>307.22800000000007</v>
      </c>
      <c r="G1981">
        <f t="shared" si="61"/>
        <v>460.84199999999998</v>
      </c>
      <c r="H1981">
        <v>8</v>
      </c>
      <c r="I1981" s="17">
        <v>45098</v>
      </c>
      <c r="J1981" s="17">
        <v>45102</v>
      </c>
      <c r="K1981" t="s">
        <v>31</v>
      </c>
      <c r="L1981" t="s">
        <v>27</v>
      </c>
      <c r="M1981">
        <v>118.5</v>
      </c>
      <c r="N1981" t="s">
        <v>17</v>
      </c>
    </row>
    <row r="1982" spans="1:14" ht="14.25" customHeight="1" x14ac:dyDescent="0.3">
      <c r="A1982" t="s">
        <v>10032</v>
      </c>
      <c r="B1982" t="s">
        <v>25</v>
      </c>
      <c r="C1982" t="s">
        <v>36</v>
      </c>
      <c r="D1982">
        <v>770.19</v>
      </c>
      <c r="E1982">
        <v>0.31</v>
      </c>
      <c r="F1982">
        <f t="shared" si="60"/>
        <v>238.75890000000001</v>
      </c>
      <c r="G1982">
        <f t="shared" si="61"/>
        <v>531.43110000000001</v>
      </c>
      <c r="H1982">
        <v>8</v>
      </c>
      <c r="I1982" s="17">
        <v>45511</v>
      </c>
      <c r="J1982" s="17">
        <v>45513</v>
      </c>
      <c r="K1982" t="s">
        <v>21</v>
      </c>
      <c r="L1982" t="s">
        <v>16</v>
      </c>
      <c r="M1982">
        <v>174.67</v>
      </c>
      <c r="N1982" t="s">
        <v>28</v>
      </c>
    </row>
    <row r="1983" spans="1:14" ht="14.25" customHeight="1" x14ac:dyDescent="0.3">
      <c r="A1983" t="s">
        <v>13871</v>
      </c>
      <c r="B1983" t="s">
        <v>13</v>
      </c>
      <c r="C1983" t="s">
        <v>20</v>
      </c>
      <c r="D1983">
        <v>775.25</v>
      </c>
      <c r="E1983">
        <v>0.26</v>
      </c>
      <c r="F1983">
        <f t="shared" si="60"/>
        <v>201.565</v>
      </c>
      <c r="G1983">
        <f t="shared" si="61"/>
        <v>573.68499999999995</v>
      </c>
      <c r="H1983">
        <v>8</v>
      </c>
      <c r="I1983" s="17">
        <v>45551</v>
      </c>
      <c r="J1983" s="17">
        <v>45558</v>
      </c>
      <c r="K1983" t="s">
        <v>15</v>
      </c>
      <c r="L1983" t="s">
        <v>16</v>
      </c>
      <c r="M1983">
        <v>213.79</v>
      </c>
      <c r="N1983" t="s">
        <v>28</v>
      </c>
    </row>
    <row r="1984" spans="1:14" ht="14.25" customHeight="1" x14ac:dyDescent="0.3">
      <c r="A1984" t="s">
        <v>14496</v>
      </c>
      <c r="B1984" t="s">
        <v>13</v>
      </c>
      <c r="C1984" t="s">
        <v>20</v>
      </c>
      <c r="D1984">
        <v>780.23</v>
      </c>
      <c r="E1984">
        <v>0.22</v>
      </c>
      <c r="F1984">
        <f t="shared" si="60"/>
        <v>171.6506</v>
      </c>
      <c r="G1984">
        <f t="shared" si="61"/>
        <v>608.57940000000008</v>
      </c>
      <c r="H1984">
        <v>8</v>
      </c>
      <c r="I1984" s="17">
        <v>45155</v>
      </c>
      <c r="J1984" s="17">
        <v>45156</v>
      </c>
      <c r="K1984" t="s">
        <v>31</v>
      </c>
      <c r="L1984" t="s">
        <v>22</v>
      </c>
      <c r="M1984">
        <v>157.44</v>
      </c>
      <c r="N1984" t="s">
        <v>48</v>
      </c>
    </row>
    <row r="1985" spans="1:14" ht="14.25" customHeight="1" x14ac:dyDescent="0.3">
      <c r="A1985" t="s">
        <v>14287</v>
      </c>
      <c r="B1985" t="s">
        <v>25</v>
      </c>
      <c r="C1985" t="s">
        <v>26</v>
      </c>
      <c r="D1985">
        <v>780.43</v>
      </c>
      <c r="E1985">
        <v>0.06</v>
      </c>
      <c r="F1985">
        <f t="shared" si="60"/>
        <v>46.825799999999994</v>
      </c>
      <c r="G1985">
        <f t="shared" si="61"/>
        <v>733.60419999999999</v>
      </c>
      <c r="H1985">
        <v>8</v>
      </c>
      <c r="I1985" s="17">
        <v>45129</v>
      </c>
      <c r="J1985" s="17">
        <v>45135</v>
      </c>
      <c r="K1985" t="s">
        <v>31</v>
      </c>
      <c r="L1985" t="s">
        <v>27</v>
      </c>
      <c r="M1985">
        <v>173.81</v>
      </c>
      <c r="N1985" t="s">
        <v>39</v>
      </c>
    </row>
    <row r="1986" spans="1:14" ht="14.25" customHeight="1" x14ac:dyDescent="0.3">
      <c r="A1986" t="s">
        <v>1481</v>
      </c>
      <c r="B1986" t="s">
        <v>41</v>
      </c>
      <c r="C1986" t="s">
        <v>36</v>
      </c>
      <c r="D1986">
        <v>780.72</v>
      </c>
      <c r="E1986">
        <v>0.21</v>
      </c>
      <c r="F1986">
        <f t="shared" ref="F1986:F2049" si="62">D1986*E1986</f>
        <v>163.9512</v>
      </c>
      <c r="G1986">
        <f t="shared" ref="G1986:G2049" si="63">D1986-F1986</f>
        <v>616.76880000000006</v>
      </c>
      <c r="H1986">
        <v>8</v>
      </c>
      <c r="I1986" s="17">
        <v>45048</v>
      </c>
      <c r="J1986" s="17">
        <v>45052</v>
      </c>
      <c r="K1986" t="s">
        <v>31</v>
      </c>
      <c r="L1986" t="s">
        <v>16</v>
      </c>
      <c r="M1986">
        <v>173.3</v>
      </c>
      <c r="N1986" t="s">
        <v>23</v>
      </c>
    </row>
    <row r="1987" spans="1:14" ht="14.25" customHeight="1" x14ac:dyDescent="0.3">
      <c r="A1987" t="s">
        <v>580</v>
      </c>
      <c r="B1987" t="s">
        <v>19</v>
      </c>
      <c r="C1987" t="s">
        <v>26</v>
      </c>
      <c r="D1987">
        <v>782.46</v>
      </c>
      <c r="E1987">
        <v>0.44</v>
      </c>
      <c r="F1987">
        <f t="shared" si="62"/>
        <v>344.2824</v>
      </c>
      <c r="G1987">
        <f t="shared" si="63"/>
        <v>438.17760000000004</v>
      </c>
      <c r="H1987">
        <v>8</v>
      </c>
      <c r="I1987" s="17">
        <v>45558</v>
      </c>
      <c r="J1987" s="17">
        <v>45563</v>
      </c>
      <c r="K1987" t="s">
        <v>21</v>
      </c>
      <c r="L1987" t="s">
        <v>16</v>
      </c>
      <c r="M1987">
        <v>217.68</v>
      </c>
      <c r="N1987" t="s">
        <v>17</v>
      </c>
    </row>
    <row r="1988" spans="1:14" ht="14.25" customHeight="1" x14ac:dyDescent="0.3">
      <c r="A1988" t="s">
        <v>9853</v>
      </c>
      <c r="B1988" t="s">
        <v>13</v>
      </c>
      <c r="C1988" t="s">
        <v>20</v>
      </c>
      <c r="D1988">
        <v>783.76</v>
      </c>
      <c r="E1988">
        <v>0.08</v>
      </c>
      <c r="F1988">
        <f t="shared" si="62"/>
        <v>62.700800000000001</v>
      </c>
      <c r="G1988">
        <f t="shared" si="63"/>
        <v>721.05920000000003</v>
      </c>
      <c r="H1988">
        <v>8</v>
      </c>
      <c r="I1988" s="17">
        <v>45061</v>
      </c>
      <c r="J1988" s="17">
        <v>45064</v>
      </c>
      <c r="K1988" t="s">
        <v>31</v>
      </c>
      <c r="L1988" t="s">
        <v>22</v>
      </c>
      <c r="M1988">
        <v>206.54</v>
      </c>
      <c r="N1988" t="s">
        <v>17</v>
      </c>
    </row>
    <row r="1989" spans="1:14" ht="14.25" customHeight="1" x14ac:dyDescent="0.3">
      <c r="A1989" t="s">
        <v>6375</v>
      </c>
      <c r="B1989" t="s">
        <v>25</v>
      </c>
      <c r="C1989" t="s">
        <v>20</v>
      </c>
      <c r="D1989">
        <v>785.9</v>
      </c>
      <c r="E1989">
        <v>0.11</v>
      </c>
      <c r="F1989">
        <f t="shared" si="62"/>
        <v>86.448999999999998</v>
      </c>
      <c r="G1989">
        <f t="shared" si="63"/>
        <v>699.45100000000002</v>
      </c>
      <c r="H1989">
        <v>8</v>
      </c>
      <c r="I1989" s="17">
        <v>45320</v>
      </c>
      <c r="J1989" s="17">
        <v>45324</v>
      </c>
      <c r="K1989" t="s">
        <v>15</v>
      </c>
      <c r="L1989" t="s">
        <v>22</v>
      </c>
      <c r="M1989">
        <v>39.78</v>
      </c>
      <c r="N1989" t="s">
        <v>28</v>
      </c>
    </row>
    <row r="1990" spans="1:14" ht="14.25" customHeight="1" x14ac:dyDescent="0.3">
      <c r="A1990" t="s">
        <v>15142</v>
      </c>
      <c r="B1990" t="s">
        <v>25</v>
      </c>
      <c r="C1990" t="s">
        <v>33</v>
      </c>
      <c r="D1990">
        <v>790.39</v>
      </c>
      <c r="E1990">
        <v>0.08</v>
      </c>
      <c r="F1990">
        <f t="shared" si="62"/>
        <v>63.231200000000001</v>
      </c>
      <c r="G1990">
        <f t="shared" si="63"/>
        <v>727.15879999999993</v>
      </c>
      <c r="H1990">
        <v>8</v>
      </c>
      <c r="I1990" s="17">
        <v>45207</v>
      </c>
      <c r="J1990" s="17">
        <v>45211</v>
      </c>
      <c r="K1990" t="s">
        <v>21</v>
      </c>
      <c r="L1990" t="s">
        <v>16</v>
      </c>
      <c r="M1990">
        <v>98.59</v>
      </c>
      <c r="N1990" t="s">
        <v>39</v>
      </c>
    </row>
    <row r="1991" spans="1:14" ht="14.25" customHeight="1" x14ac:dyDescent="0.3">
      <c r="A1991" t="s">
        <v>2699</v>
      </c>
      <c r="B1991" t="s">
        <v>19</v>
      </c>
      <c r="C1991" t="s">
        <v>33</v>
      </c>
      <c r="D1991">
        <v>791.81</v>
      </c>
      <c r="E1991">
        <v>0.12</v>
      </c>
      <c r="F1991">
        <f t="shared" si="62"/>
        <v>95.017199999999988</v>
      </c>
      <c r="G1991">
        <f t="shared" si="63"/>
        <v>696.79279999999994</v>
      </c>
      <c r="H1991">
        <v>8</v>
      </c>
      <c r="I1991" s="17">
        <v>45615</v>
      </c>
      <c r="J1991" s="17">
        <v>45616</v>
      </c>
      <c r="K1991" t="s">
        <v>15</v>
      </c>
      <c r="L1991" t="s">
        <v>22</v>
      </c>
      <c r="M1991">
        <v>145.15</v>
      </c>
      <c r="N1991" t="s">
        <v>23</v>
      </c>
    </row>
    <row r="1992" spans="1:14" ht="14.25" customHeight="1" x14ac:dyDescent="0.3">
      <c r="A1992" t="s">
        <v>9920</v>
      </c>
      <c r="B1992" t="s">
        <v>19</v>
      </c>
      <c r="C1992" t="s">
        <v>14</v>
      </c>
      <c r="D1992">
        <v>795.5</v>
      </c>
      <c r="E1992">
        <v>0.47</v>
      </c>
      <c r="F1992">
        <f t="shared" si="62"/>
        <v>373.88499999999999</v>
      </c>
      <c r="G1992">
        <f t="shared" si="63"/>
        <v>421.61500000000001</v>
      </c>
      <c r="H1992">
        <v>8</v>
      </c>
      <c r="I1992" s="17">
        <v>45033</v>
      </c>
      <c r="J1992" s="17">
        <v>45038</v>
      </c>
      <c r="K1992" t="s">
        <v>31</v>
      </c>
      <c r="L1992" t="s">
        <v>22</v>
      </c>
      <c r="M1992">
        <v>109.79</v>
      </c>
      <c r="N1992" t="s">
        <v>48</v>
      </c>
    </row>
    <row r="1993" spans="1:14" ht="14.25" customHeight="1" x14ac:dyDescent="0.3">
      <c r="A1993" t="s">
        <v>3203</v>
      </c>
      <c r="B1993" t="s">
        <v>13</v>
      </c>
      <c r="C1993" t="s">
        <v>20</v>
      </c>
      <c r="D1993">
        <v>797.26</v>
      </c>
      <c r="E1993">
        <v>0.24</v>
      </c>
      <c r="F1993">
        <f t="shared" si="62"/>
        <v>191.3424</v>
      </c>
      <c r="G1993">
        <f t="shared" si="63"/>
        <v>605.91759999999999</v>
      </c>
      <c r="H1993">
        <v>8</v>
      </c>
      <c r="I1993" s="17">
        <v>45332</v>
      </c>
      <c r="J1993" s="17">
        <v>45339</v>
      </c>
      <c r="K1993" t="s">
        <v>31</v>
      </c>
      <c r="L1993" t="s">
        <v>27</v>
      </c>
      <c r="M1993">
        <v>235.75</v>
      </c>
      <c r="N1993" t="s">
        <v>28</v>
      </c>
    </row>
    <row r="1994" spans="1:14" ht="14.25" customHeight="1" x14ac:dyDescent="0.3">
      <c r="A1994" t="s">
        <v>14928</v>
      </c>
      <c r="B1994" t="s">
        <v>19</v>
      </c>
      <c r="C1994" t="s">
        <v>33</v>
      </c>
      <c r="D1994">
        <v>797.26</v>
      </c>
      <c r="E1994">
        <v>0.47</v>
      </c>
      <c r="F1994">
        <f t="shared" si="62"/>
        <v>374.7122</v>
      </c>
      <c r="G1994">
        <f t="shared" si="63"/>
        <v>422.5478</v>
      </c>
      <c r="H1994">
        <v>8</v>
      </c>
      <c r="I1994" s="17">
        <v>45455</v>
      </c>
      <c r="J1994" s="17">
        <v>45457</v>
      </c>
      <c r="K1994" t="s">
        <v>21</v>
      </c>
      <c r="L1994" t="s">
        <v>16</v>
      </c>
      <c r="M1994">
        <v>146.02000000000001</v>
      </c>
      <c r="N1994" t="s">
        <v>17</v>
      </c>
    </row>
    <row r="1995" spans="1:14" ht="14.25" customHeight="1" x14ac:dyDescent="0.3">
      <c r="A1995" t="s">
        <v>1506</v>
      </c>
      <c r="B1995" t="s">
        <v>41</v>
      </c>
      <c r="C1995" t="s">
        <v>33</v>
      </c>
      <c r="D1995">
        <v>798.39</v>
      </c>
      <c r="E1995">
        <v>0.38</v>
      </c>
      <c r="F1995">
        <f t="shared" si="62"/>
        <v>303.38819999999998</v>
      </c>
      <c r="G1995">
        <f t="shared" si="63"/>
        <v>495.0018</v>
      </c>
      <c r="H1995">
        <v>8</v>
      </c>
      <c r="I1995" s="17">
        <v>45111</v>
      </c>
      <c r="J1995" s="17">
        <v>45116</v>
      </c>
      <c r="K1995" t="s">
        <v>15</v>
      </c>
      <c r="L1995" t="s">
        <v>22</v>
      </c>
      <c r="M1995">
        <v>222.9</v>
      </c>
      <c r="N1995" t="s">
        <v>48</v>
      </c>
    </row>
    <row r="1996" spans="1:14" ht="14.25" customHeight="1" x14ac:dyDescent="0.3">
      <c r="A1996" t="s">
        <v>5321</v>
      </c>
      <c r="B1996" t="s">
        <v>41</v>
      </c>
      <c r="C1996" t="s">
        <v>20</v>
      </c>
      <c r="D1996">
        <v>802.5</v>
      </c>
      <c r="E1996">
        <v>0.21</v>
      </c>
      <c r="F1996">
        <f t="shared" si="62"/>
        <v>168.52500000000001</v>
      </c>
      <c r="G1996">
        <f t="shared" si="63"/>
        <v>633.97500000000002</v>
      </c>
      <c r="H1996">
        <v>8</v>
      </c>
      <c r="I1996" s="17">
        <v>45100</v>
      </c>
      <c r="J1996" s="17">
        <v>45103</v>
      </c>
      <c r="K1996" t="s">
        <v>15</v>
      </c>
      <c r="L1996" t="s">
        <v>16</v>
      </c>
      <c r="M1996">
        <v>204.81</v>
      </c>
      <c r="N1996" t="s">
        <v>39</v>
      </c>
    </row>
    <row r="1997" spans="1:14" ht="14.25" customHeight="1" x14ac:dyDescent="0.3">
      <c r="A1997" t="s">
        <v>6847</v>
      </c>
      <c r="B1997" t="s">
        <v>25</v>
      </c>
      <c r="C1997" t="s">
        <v>20</v>
      </c>
      <c r="D1997">
        <v>803.23</v>
      </c>
      <c r="E1997">
        <v>0.48</v>
      </c>
      <c r="F1997">
        <f t="shared" si="62"/>
        <v>385.55039999999997</v>
      </c>
      <c r="G1997">
        <f t="shared" si="63"/>
        <v>417.67960000000005</v>
      </c>
      <c r="H1997">
        <v>8</v>
      </c>
      <c r="I1997" s="17">
        <v>45532</v>
      </c>
      <c r="J1997" s="17">
        <v>45538</v>
      </c>
      <c r="K1997" t="s">
        <v>21</v>
      </c>
      <c r="L1997" t="s">
        <v>27</v>
      </c>
      <c r="M1997">
        <v>239.8</v>
      </c>
      <c r="N1997" t="s">
        <v>17</v>
      </c>
    </row>
    <row r="1998" spans="1:14" ht="14.25" customHeight="1" x14ac:dyDescent="0.3">
      <c r="A1998" t="s">
        <v>2373</v>
      </c>
      <c r="B1998" t="s">
        <v>41</v>
      </c>
      <c r="C1998" t="s">
        <v>20</v>
      </c>
      <c r="D1998">
        <v>814.36</v>
      </c>
      <c r="E1998">
        <v>0.35</v>
      </c>
      <c r="F1998">
        <f t="shared" si="62"/>
        <v>285.02600000000001</v>
      </c>
      <c r="G1998">
        <f t="shared" si="63"/>
        <v>529.33400000000006</v>
      </c>
      <c r="H1998">
        <v>8</v>
      </c>
      <c r="I1998" s="17">
        <v>45022</v>
      </c>
      <c r="J1998" s="17">
        <v>45027</v>
      </c>
      <c r="K1998" t="s">
        <v>15</v>
      </c>
      <c r="L1998" t="s">
        <v>16</v>
      </c>
      <c r="M1998">
        <v>61.78</v>
      </c>
      <c r="N1998" t="s">
        <v>17</v>
      </c>
    </row>
    <row r="1999" spans="1:14" ht="14.25" customHeight="1" x14ac:dyDescent="0.3">
      <c r="A1999" t="s">
        <v>11653</v>
      </c>
      <c r="B1999" t="s">
        <v>25</v>
      </c>
      <c r="C1999" t="s">
        <v>36</v>
      </c>
      <c r="D1999">
        <v>815.53</v>
      </c>
      <c r="E1999">
        <v>0.03</v>
      </c>
      <c r="F1999">
        <f t="shared" si="62"/>
        <v>24.465899999999998</v>
      </c>
      <c r="G1999">
        <f t="shared" si="63"/>
        <v>791.06409999999994</v>
      </c>
      <c r="H1999">
        <v>8</v>
      </c>
      <c r="I1999" s="17">
        <v>45131</v>
      </c>
      <c r="J1999" s="17">
        <v>45132</v>
      </c>
      <c r="K1999" t="s">
        <v>21</v>
      </c>
      <c r="L1999" t="s">
        <v>16</v>
      </c>
      <c r="M1999">
        <v>70.400000000000006</v>
      </c>
      <c r="N1999" t="s">
        <v>39</v>
      </c>
    </row>
    <row r="2000" spans="1:14" ht="14.25" customHeight="1" x14ac:dyDescent="0.3">
      <c r="A2000" t="s">
        <v>8935</v>
      </c>
      <c r="B2000" t="s">
        <v>13</v>
      </c>
      <c r="C2000" t="s">
        <v>14</v>
      </c>
      <c r="D2000">
        <v>818.13</v>
      </c>
      <c r="E2000">
        <v>0.14000000000000001</v>
      </c>
      <c r="F2000">
        <f t="shared" si="62"/>
        <v>114.5382</v>
      </c>
      <c r="G2000">
        <f t="shared" si="63"/>
        <v>703.59180000000003</v>
      </c>
      <c r="H2000">
        <v>8</v>
      </c>
      <c r="I2000" s="17">
        <v>45651</v>
      </c>
      <c r="J2000" s="17">
        <v>45656</v>
      </c>
      <c r="K2000" t="s">
        <v>21</v>
      </c>
      <c r="L2000" t="s">
        <v>22</v>
      </c>
      <c r="M2000">
        <v>228.68</v>
      </c>
      <c r="N2000" t="s">
        <v>34</v>
      </c>
    </row>
    <row r="2001" spans="1:14" ht="14.25" customHeight="1" x14ac:dyDescent="0.3">
      <c r="A2001" t="s">
        <v>2397</v>
      </c>
      <c r="B2001" t="s">
        <v>19</v>
      </c>
      <c r="C2001" t="s">
        <v>33</v>
      </c>
      <c r="D2001">
        <v>818.41</v>
      </c>
      <c r="E2001">
        <v>0.05</v>
      </c>
      <c r="F2001">
        <f t="shared" si="62"/>
        <v>40.920500000000004</v>
      </c>
      <c r="G2001">
        <f t="shared" si="63"/>
        <v>777.48949999999991</v>
      </c>
      <c r="H2001">
        <v>8</v>
      </c>
      <c r="I2001" s="17">
        <v>45284</v>
      </c>
      <c r="J2001" s="17">
        <v>45286</v>
      </c>
      <c r="K2001" t="s">
        <v>31</v>
      </c>
      <c r="L2001" t="s">
        <v>27</v>
      </c>
      <c r="M2001">
        <v>105.25</v>
      </c>
      <c r="N2001" t="s">
        <v>48</v>
      </c>
    </row>
    <row r="2002" spans="1:14" ht="14.25" customHeight="1" x14ac:dyDescent="0.3">
      <c r="A2002" t="s">
        <v>9424</v>
      </c>
      <c r="B2002" t="s">
        <v>13</v>
      </c>
      <c r="C2002" t="s">
        <v>36</v>
      </c>
      <c r="D2002">
        <v>822.63</v>
      </c>
      <c r="E2002">
        <v>0.34</v>
      </c>
      <c r="F2002">
        <f t="shared" si="62"/>
        <v>279.69420000000002</v>
      </c>
      <c r="G2002">
        <f t="shared" si="63"/>
        <v>542.93579999999997</v>
      </c>
      <c r="H2002">
        <v>8</v>
      </c>
      <c r="I2002" s="17">
        <v>45158</v>
      </c>
      <c r="J2002" s="17">
        <v>45162</v>
      </c>
      <c r="K2002" t="s">
        <v>21</v>
      </c>
      <c r="L2002" t="s">
        <v>27</v>
      </c>
      <c r="M2002">
        <v>73.459999999999994</v>
      </c>
      <c r="N2002" t="s">
        <v>23</v>
      </c>
    </row>
    <row r="2003" spans="1:14" ht="14.25" customHeight="1" x14ac:dyDescent="0.3">
      <c r="A2003" t="s">
        <v>14575</v>
      </c>
      <c r="B2003" t="s">
        <v>19</v>
      </c>
      <c r="C2003" t="s">
        <v>20</v>
      </c>
      <c r="D2003">
        <v>823.93</v>
      </c>
      <c r="E2003">
        <v>0.23</v>
      </c>
      <c r="F2003">
        <f t="shared" si="62"/>
        <v>189.50389999999999</v>
      </c>
      <c r="G2003">
        <f t="shared" si="63"/>
        <v>634.42609999999991</v>
      </c>
      <c r="H2003">
        <v>8</v>
      </c>
      <c r="I2003" s="17">
        <v>44935</v>
      </c>
      <c r="J2003" s="17">
        <v>44937</v>
      </c>
      <c r="K2003" t="s">
        <v>15</v>
      </c>
      <c r="L2003" t="s">
        <v>16</v>
      </c>
      <c r="M2003">
        <v>57.57</v>
      </c>
      <c r="N2003" t="s">
        <v>34</v>
      </c>
    </row>
    <row r="2004" spans="1:14" ht="14.25" customHeight="1" x14ac:dyDescent="0.3">
      <c r="A2004" t="s">
        <v>10683</v>
      </c>
      <c r="B2004" t="s">
        <v>25</v>
      </c>
      <c r="C2004" t="s">
        <v>36</v>
      </c>
      <c r="D2004">
        <v>824.6</v>
      </c>
      <c r="E2004">
        <v>0</v>
      </c>
      <c r="F2004">
        <f t="shared" si="62"/>
        <v>0</v>
      </c>
      <c r="G2004">
        <f t="shared" si="63"/>
        <v>824.6</v>
      </c>
      <c r="H2004">
        <v>8</v>
      </c>
      <c r="I2004" s="17">
        <v>45332</v>
      </c>
      <c r="J2004" s="17">
        <v>45339</v>
      </c>
      <c r="K2004" t="s">
        <v>21</v>
      </c>
      <c r="L2004" t="s">
        <v>22</v>
      </c>
      <c r="M2004">
        <v>198.81</v>
      </c>
      <c r="N2004" t="s">
        <v>34</v>
      </c>
    </row>
    <row r="2005" spans="1:14" ht="14.25" customHeight="1" x14ac:dyDescent="0.3">
      <c r="A2005" t="s">
        <v>13133</v>
      </c>
      <c r="B2005" t="s">
        <v>25</v>
      </c>
      <c r="C2005" t="s">
        <v>26</v>
      </c>
      <c r="D2005">
        <v>826.19</v>
      </c>
      <c r="E2005">
        <v>0.1</v>
      </c>
      <c r="F2005">
        <f t="shared" si="62"/>
        <v>82.619000000000014</v>
      </c>
      <c r="G2005">
        <f t="shared" si="63"/>
        <v>743.57100000000003</v>
      </c>
      <c r="H2005">
        <v>8</v>
      </c>
      <c r="I2005" s="17">
        <v>45049</v>
      </c>
      <c r="J2005" s="17">
        <v>45053</v>
      </c>
      <c r="K2005" t="s">
        <v>21</v>
      </c>
      <c r="L2005" t="s">
        <v>22</v>
      </c>
      <c r="M2005">
        <v>191.23</v>
      </c>
      <c r="N2005" t="s">
        <v>39</v>
      </c>
    </row>
    <row r="2006" spans="1:14" ht="14.25" customHeight="1" x14ac:dyDescent="0.3">
      <c r="A2006" t="s">
        <v>7701</v>
      </c>
      <c r="B2006" t="s">
        <v>25</v>
      </c>
      <c r="C2006" t="s">
        <v>36</v>
      </c>
      <c r="D2006">
        <v>827.48</v>
      </c>
      <c r="E2006">
        <v>0.46</v>
      </c>
      <c r="F2006">
        <f t="shared" si="62"/>
        <v>380.64080000000001</v>
      </c>
      <c r="G2006">
        <f t="shared" si="63"/>
        <v>446.83920000000001</v>
      </c>
      <c r="H2006">
        <v>8</v>
      </c>
      <c r="I2006" s="17">
        <v>45323</v>
      </c>
      <c r="J2006" s="17">
        <v>45325</v>
      </c>
      <c r="K2006" t="s">
        <v>15</v>
      </c>
      <c r="L2006" t="s">
        <v>16</v>
      </c>
      <c r="M2006">
        <v>156.05000000000001</v>
      </c>
      <c r="N2006" t="s">
        <v>39</v>
      </c>
    </row>
    <row r="2007" spans="1:14" ht="14.25" customHeight="1" x14ac:dyDescent="0.3">
      <c r="A2007" t="s">
        <v>14094</v>
      </c>
      <c r="B2007" t="s">
        <v>25</v>
      </c>
      <c r="C2007" t="s">
        <v>14</v>
      </c>
      <c r="D2007">
        <v>836.69</v>
      </c>
      <c r="E2007">
        <v>0.09</v>
      </c>
      <c r="F2007">
        <f t="shared" si="62"/>
        <v>75.302099999999996</v>
      </c>
      <c r="G2007">
        <f t="shared" si="63"/>
        <v>761.38790000000006</v>
      </c>
      <c r="H2007">
        <v>8</v>
      </c>
      <c r="I2007" s="17">
        <v>45380</v>
      </c>
      <c r="J2007" s="17">
        <v>45382</v>
      </c>
      <c r="K2007" t="s">
        <v>31</v>
      </c>
      <c r="L2007" t="s">
        <v>16</v>
      </c>
      <c r="M2007">
        <v>215.61</v>
      </c>
      <c r="N2007" t="s">
        <v>39</v>
      </c>
    </row>
    <row r="2008" spans="1:14" ht="14.25" customHeight="1" x14ac:dyDescent="0.3">
      <c r="A2008" t="s">
        <v>11845</v>
      </c>
      <c r="B2008" t="s">
        <v>25</v>
      </c>
      <c r="C2008" t="s">
        <v>20</v>
      </c>
      <c r="D2008">
        <v>844.57</v>
      </c>
      <c r="E2008">
        <v>0.47</v>
      </c>
      <c r="F2008">
        <f t="shared" si="62"/>
        <v>396.9479</v>
      </c>
      <c r="G2008">
        <f t="shared" si="63"/>
        <v>447.62210000000005</v>
      </c>
      <c r="H2008">
        <v>8</v>
      </c>
      <c r="I2008" s="17">
        <v>45388</v>
      </c>
      <c r="J2008" s="17">
        <v>45393</v>
      </c>
      <c r="K2008" t="s">
        <v>21</v>
      </c>
      <c r="L2008" t="s">
        <v>16</v>
      </c>
      <c r="M2008">
        <v>236.39</v>
      </c>
      <c r="N2008" t="s">
        <v>17</v>
      </c>
    </row>
    <row r="2009" spans="1:14" ht="14.25" customHeight="1" x14ac:dyDescent="0.3">
      <c r="A2009" t="s">
        <v>10284</v>
      </c>
      <c r="B2009" t="s">
        <v>41</v>
      </c>
      <c r="C2009" t="s">
        <v>20</v>
      </c>
      <c r="D2009">
        <v>846.14</v>
      </c>
      <c r="E2009">
        <v>0.02</v>
      </c>
      <c r="F2009">
        <f t="shared" si="62"/>
        <v>16.922799999999999</v>
      </c>
      <c r="G2009">
        <f t="shared" si="63"/>
        <v>829.21719999999993</v>
      </c>
      <c r="H2009">
        <v>8</v>
      </c>
      <c r="I2009" s="17">
        <v>45645</v>
      </c>
      <c r="J2009" s="17">
        <v>45648</v>
      </c>
      <c r="K2009" t="s">
        <v>15</v>
      </c>
      <c r="L2009" t="s">
        <v>16</v>
      </c>
      <c r="M2009">
        <v>148.34</v>
      </c>
      <c r="N2009" t="s">
        <v>23</v>
      </c>
    </row>
    <row r="2010" spans="1:14" ht="14.25" customHeight="1" x14ac:dyDescent="0.3">
      <c r="A2010" t="s">
        <v>605</v>
      </c>
      <c r="B2010" t="s">
        <v>25</v>
      </c>
      <c r="C2010" t="s">
        <v>14</v>
      </c>
      <c r="D2010">
        <v>846.19</v>
      </c>
      <c r="E2010">
        <v>0.08</v>
      </c>
      <c r="F2010">
        <f t="shared" si="62"/>
        <v>67.6952</v>
      </c>
      <c r="G2010">
        <f t="shared" si="63"/>
        <v>778.49480000000005</v>
      </c>
      <c r="H2010">
        <v>8</v>
      </c>
      <c r="I2010" s="17">
        <v>45232</v>
      </c>
      <c r="J2010" s="17">
        <v>45237</v>
      </c>
      <c r="K2010" t="s">
        <v>31</v>
      </c>
      <c r="L2010" t="s">
        <v>22</v>
      </c>
      <c r="M2010">
        <v>90.85</v>
      </c>
      <c r="N2010" t="s">
        <v>39</v>
      </c>
    </row>
    <row r="2011" spans="1:14" ht="14.25" customHeight="1" x14ac:dyDescent="0.3">
      <c r="A2011" t="s">
        <v>4551</v>
      </c>
      <c r="B2011" t="s">
        <v>19</v>
      </c>
      <c r="C2011" t="s">
        <v>20</v>
      </c>
      <c r="D2011">
        <v>848.22</v>
      </c>
      <c r="E2011">
        <v>0.01</v>
      </c>
      <c r="F2011">
        <f t="shared" si="62"/>
        <v>8.4822000000000006</v>
      </c>
      <c r="G2011">
        <f t="shared" si="63"/>
        <v>839.73779999999999</v>
      </c>
      <c r="H2011">
        <v>8</v>
      </c>
      <c r="I2011" s="17">
        <v>45521</v>
      </c>
      <c r="J2011" s="17">
        <v>45526</v>
      </c>
      <c r="K2011" t="s">
        <v>15</v>
      </c>
      <c r="L2011" t="s">
        <v>22</v>
      </c>
      <c r="M2011">
        <v>252.73</v>
      </c>
      <c r="N2011" t="s">
        <v>34</v>
      </c>
    </row>
    <row r="2012" spans="1:14" ht="14.25" customHeight="1" x14ac:dyDescent="0.3">
      <c r="A2012" t="s">
        <v>13652</v>
      </c>
      <c r="B2012" t="s">
        <v>41</v>
      </c>
      <c r="C2012" t="s">
        <v>20</v>
      </c>
      <c r="D2012">
        <v>849.98</v>
      </c>
      <c r="E2012">
        <v>0.14000000000000001</v>
      </c>
      <c r="F2012">
        <f t="shared" si="62"/>
        <v>118.99720000000002</v>
      </c>
      <c r="G2012">
        <f t="shared" si="63"/>
        <v>730.9828</v>
      </c>
      <c r="H2012">
        <v>8</v>
      </c>
      <c r="I2012" s="17">
        <v>45086</v>
      </c>
      <c r="J2012" s="17">
        <v>45088</v>
      </c>
      <c r="K2012" t="s">
        <v>31</v>
      </c>
      <c r="L2012" t="s">
        <v>16</v>
      </c>
      <c r="M2012">
        <v>139.4</v>
      </c>
      <c r="N2012" t="s">
        <v>28</v>
      </c>
    </row>
    <row r="2013" spans="1:14" ht="14.25" customHeight="1" x14ac:dyDescent="0.3">
      <c r="A2013" t="s">
        <v>14053</v>
      </c>
      <c r="B2013" t="s">
        <v>13</v>
      </c>
      <c r="C2013" t="s">
        <v>36</v>
      </c>
      <c r="D2013">
        <v>850.86</v>
      </c>
      <c r="E2013">
        <v>0.47</v>
      </c>
      <c r="F2013">
        <f t="shared" si="62"/>
        <v>399.9042</v>
      </c>
      <c r="G2013">
        <f t="shared" si="63"/>
        <v>450.95580000000001</v>
      </c>
      <c r="H2013">
        <v>8</v>
      </c>
      <c r="I2013" s="17">
        <v>44959</v>
      </c>
      <c r="J2013" s="17">
        <v>44960</v>
      </c>
      <c r="K2013" t="s">
        <v>21</v>
      </c>
      <c r="L2013" t="s">
        <v>22</v>
      </c>
      <c r="M2013">
        <v>71.180000000000007</v>
      </c>
      <c r="N2013" t="s">
        <v>34</v>
      </c>
    </row>
    <row r="2014" spans="1:14" ht="14.25" customHeight="1" x14ac:dyDescent="0.3">
      <c r="A2014" t="s">
        <v>7145</v>
      </c>
      <c r="B2014" t="s">
        <v>19</v>
      </c>
      <c r="C2014" t="s">
        <v>33</v>
      </c>
      <c r="D2014">
        <v>857.79</v>
      </c>
      <c r="E2014">
        <v>0.5</v>
      </c>
      <c r="F2014">
        <f t="shared" si="62"/>
        <v>428.89499999999998</v>
      </c>
      <c r="G2014">
        <f t="shared" si="63"/>
        <v>428.89499999999998</v>
      </c>
      <c r="H2014">
        <v>8</v>
      </c>
      <c r="I2014" s="17">
        <v>45056</v>
      </c>
      <c r="J2014" s="17">
        <v>45062</v>
      </c>
      <c r="K2014" t="s">
        <v>31</v>
      </c>
      <c r="L2014" t="s">
        <v>16</v>
      </c>
      <c r="M2014">
        <v>158.55000000000001</v>
      </c>
      <c r="N2014" t="s">
        <v>34</v>
      </c>
    </row>
    <row r="2015" spans="1:14" ht="14.25" customHeight="1" x14ac:dyDescent="0.3">
      <c r="A2015" t="s">
        <v>4154</v>
      </c>
      <c r="B2015" t="s">
        <v>13</v>
      </c>
      <c r="C2015" t="s">
        <v>20</v>
      </c>
      <c r="D2015">
        <v>863.86</v>
      </c>
      <c r="E2015">
        <v>0.28999999999999998</v>
      </c>
      <c r="F2015">
        <f t="shared" si="62"/>
        <v>250.51939999999999</v>
      </c>
      <c r="G2015">
        <f t="shared" si="63"/>
        <v>613.34059999999999</v>
      </c>
      <c r="H2015">
        <v>8</v>
      </c>
      <c r="I2015" s="17">
        <v>44991</v>
      </c>
      <c r="J2015" s="17">
        <v>44995</v>
      </c>
      <c r="K2015" t="s">
        <v>31</v>
      </c>
      <c r="L2015" t="s">
        <v>22</v>
      </c>
      <c r="M2015">
        <v>185.8</v>
      </c>
      <c r="N2015" t="s">
        <v>48</v>
      </c>
    </row>
    <row r="2016" spans="1:14" ht="14.25" customHeight="1" x14ac:dyDescent="0.3">
      <c r="A2016" t="s">
        <v>8528</v>
      </c>
      <c r="B2016" t="s">
        <v>41</v>
      </c>
      <c r="C2016" t="s">
        <v>26</v>
      </c>
      <c r="D2016">
        <v>866.12</v>
      </c>
      <c r="E2016">
        <v>0.01</v>
      </c>
      <c r="F2016">
        <f t="shared" si="62"/>
        <v>8.6612000000000009</v>
      </c>
      <c r="G2016">
        <f t="shared" si="63"/>
        <v>857.4588</v>
      </c>
      <c r="H2016">
        <v>8</v>
      </c>
      <c r="I2016" s="17">
        <v>45509</v>
      </c>
      <c r="J2016" s="17">
        <v>45514</v>
      </c>
      <c r="K2016" t="s">
        <v>15</v>
      </c>
      <c r="L2016" t="s">
        <v>16</v>
      </c>
      <c r="M2016">
        <v>88.24</v>
      </c>
      <c r="N2016" t="s">
        <v>17</v>
      </c>
    </row>
    <row r="2017" spans="1:14" ht="14.25" customHeight="1" x14ac:dyDescent="0.3">
      <c r="A2017" t="s">
        <v>1254</v>
      </c>
      <c r="B2017" t="s">
        <v>41</v>
      </c>
      <c r="C2017" t="s">
        <v>36</v>
      </c>
      <c r="D2017">
        <v>866.98</v>
      </c>
      <c r="E2017">
        <v>0.3</v>
      </c>
      <c r="F2017">
        <f t="shared" si="62"/>
        <v>260.09399999999999</v>
      </c>
      <c r="G2017">
        <f t="shared" si="63"/>
        <v>606.88599999999997</v>
      </c>
      <c r="H2017">
        <v>8</v>
      </c>
      <c r="I2017" s="17">
        <v>45397</v>
      </c>
      <c r="J2017" s="17">
        <v>45403</v>
      </c>
      <c r="K2017" t="s">
        <v>15</v>
      </c>
      <c r="L2017" t="s">
        <v>27</v>
      </c>
      <c r="M2017">
        <v>235.02</v>
      </c>
      <c r="N2017" t="s">
        <v>23</v>
      </c>
    </row>
    <row r="2018" spans="1:14" ht="14.25" customHeight="1" x14ac:dyDescent="0.3">
      <c r="A2018" t="s">
        <v>12016</v>
      </c>
      <c r="B2018" t="s">
        <v>25</v>
      </c>
      <c r="C2018" t="s">
        <v>20</v>
      </c>
      <c r="D2018">
        <v>874.71</v>
      </c>
      <c r="E2018">
        <v>0.06</v>
      </c>
      <c r="F2018">
        <f t="shared" si="62"/>
        <v>52.482599999999998</v>
      </c>
      <c r="G2018">
        <f t="shared" si="63"/>
        <v>822.22739999999999</v>
      </c>
      <c r="H2018">
        <v>8</v>
      </c>
      <c r="I2018" s="17">
        <v>45627</v>
      </c>
      <c r="J2018" s="17">
        <v>45633</v>
      </c>
      <c r="K2018" t="s">
        <v>31</v>
      </c>
      <c r="L2018" t="s">
        <v>22</v>
      </c>
      <c r="M2018">
        <v>100.6</v>
      </c>
      <c r="N2018" t="s">
        <v>48</v>
      </c>
    </row>
    <row r="2019" spans="1:14" ht="14.25" customHeight="1" x14ac:dyDescent="0.3">
      <c r="A2019" t="s">
        <v>13972</v>
      </c>
      <c r="B2019" t="s">
        <v>13</v>
      </c>
      <c r="C2019" t="s">
        <v>33</v>
      </c>
      <c r="D2019">
        <v>877.07</v>
      </c>
      <c r="E2019">
        <v>0.11</v>
      </c>
      <c r="F2019">
        <f t="shared" si="62"/>
        <v>96.477700000000013</v>
      </c>
      <c r="G2019">
        <f t="shared" si="63"/>
        <v>780.59230000000002</v>
      </c>
      <c r="H2019">
        <v>8</v>
      </c>
      <c r="I2019" s="17">
        <v>45405</v>
      </c>
      <c r="J2019" s="17">
        <v>45407</v>
      </c>
      <c r="K2019" t="s">
        <v>21</v>
      </c>
      <c r="L2019" t="s">
        <v>16</v>
      </c>
      <c r="M2019">
        <v>237.17</v>
      </c>
      <c r="N2019" t="s">
        <v>39</v>
      </c>
    </row>
    <row r="2020" spans="1:14" ht="14.25" customHeight="1" x14ac:dyDescent="0.3">
      <c r="A2020" t="s">
        <v>8757</v>
      </c>
      <c r="B2020" t="s">
        <v>41</v>
      </c>
      <c r="C2020" t="s">
        <v>14</v>
      </c>
      <c r="D2020">
        <v>879.08</v>
      </c>
      <c r="E2020">
        <v>0.46</v>
      </c>
      <c r="F2020">
        <f t="shared" si="62"/>
        <v>404.37680000000006</v>
      </c>
      <c r="G2020">
        <f t="shared" si="63"/>
        <v>474.70319999999998</v>
      </c>
      <c r="H2020">
        <v>8</v>
      </c>
      <c r="I2020" s="17">
        <v>45540</v>
      </c>
      <c r="J2020" s="17">
        <v>45543</v>
      </c>
      <c r="K2020" t="s">
        <v>21</v>
      </c>
      <c r="L2020" t="s">
        <v>22</v>
      </c>
      <c r="M2020">
        <v>208.44</v>
      </c>
      <c r="N2020" t="s">
        <v>17</v>
      </c>
    </row>
    <row r="2021" spans="1:14" ht="14.25" customHeight="1" x14ac:dyDescent="0.3">
      <c r="A2021" t="s">
        <v>8802</v>
      </c>
      <c r="B2021" t="s">
        <v>25</v>
      </c>
      <c r="C2021" t="s">
        <v>36</v>
      </c>
      <c r="D2021">
        <v>882.78</v>
      </c>
      <c r="E2021">
        <v>0</v>
      </c>
      <c r="F2021">
        <f t="shared" si="62"/>
        <v>0</v>
      </c>
      <c r="G2021">
        <f t="shared" si="63"/>
        <v>882.78</v>
      </c>
      <c r="H2021">
        <v>8</v>
      </c>
      <c r="I2021" s="17">
        <v>45230</v>
      </c>
      <c r="J2021" s="17">
        <v>45232</v>
      </c>
      <c r="K2021" t="s">
        <v>15</v>
      </c>
      <c r="L2021" t="s">
        <v>27</v>
      </c>
      <c r="M2021">
        <v>258.36</v>
      </c>
      <c r="N2021" t="s">
        <v>48</v>
      </c>
    </row>
    <row r="2022" spans="1:14" ht="14.25" customHeight="1" x14ac:dyDescent="0.3">
      <c r="A2022" t="s">
        <v>13456</v>
      </c>
      <c r="B2022" t="s">
        <v>19</v>
      </c>
      <c r="C2022" t="s">
        <v>26</v>
      </c>
      <c r="D2022">
        <v>884.03</v>
      </c>
      <c r="E2022">
        <v>0.03</v>
      </c>
      <c r="F2022">
        <f t="shared" si="62"/>
        <v>26.520899999999997</v>
      </c>
      <c r="G2022">
        <f t="shared" si="63"/>
        <v>857.50909999999999</v>
      </c>
      <c r="H2022">
        <v>8</v>
      </c>
      <c r="I2022" s="17">
        <v>45635</v>
      </c>
      <c r="J2022" s="17">
        <v>45642</v>
      </c>
      <c r="K2022" t="s">
        <v>15</v>
      </c>
      <c r="L2022" t="s">
        <v>16</v>
      </c>
      <c r="M2022">
        <v>153.72</v>
      </c>
      <c r="N2022" t="s">
        <v>17</v>
      </c>
    </row>
    <row r="2023" spans="1:14" ht="14.25" customHeight="1" x14ac:dyDescent="0.3">
      <c r="A2023" t="s">
        <v>13398</v>
      </c>
      <c r="B2023" t="s">
        <v>13</v>
      </c>
      <c r="C2023" t="s">
        <v>33</v>
      </c>
      <c r="D2023">
        <v>889.08</v>
      </c>
      <c r="E2023">
        <v>0.09</v>
      </c>
      <c r="F2023">
        <f t="shared" si="62"/>
        <v>80.017200000000003</v>
      </c>
      <c r="G2023">
        <f t="shared" si="63"/>
        <v>809.06280000000004</v>
      </c>
      <c r="H2023">
        <v>8</v>
      </c>
      <c r="I2023" s="17">
        <v>45230</v>
      </c>
      <c r="J2023" s="17">
        <v>45234</v>
      </c>
      <c r="K2023" t="s">
        <v>21</v>
      </c>
      <c r="L2023" t="s">
        <v>27</v>
      </c>
      <c r="M2023">
        <v>179.36</v>
      </c>
      <c r="N2023" t="s">
        <v>28</v>
      </c>
    </row>
    <row r="2024" spans="1:14" ht="14.25" customHeight="1" x14ac:dyDescent="0.3">
      <c r="A2024" t="s">
        <v>10062</v>
      </c>
      <c r="B2024" t="s">
        <v>41</v>
      </c>
      <c r="C2024" t="s">
        <v>14</v>
      </c>
      <c r="D2024">
        <v>890.08</v>
      </c>
      <c r="E2024">
        <v>0.14000000000000001</v>
      </c>
      <c r="F2024">
        <f t="shared" si="62"/>
        <v>124.61120000000001</v>
      </c>
      <c r="G2024">
        <f t="shared" si="63"/>
        <v>765.46879999999999</v>
      </c>
      <c r="H2024">
        <v>8</v>
      </c>
      <c r="I2024" s="17">
        <v>44957</v>
      </c>
      <c r="J2024" s="17">
        <v>44959</v>
      </c>
      <c r="K2024" t="s">
        <v>21</v>
      </c>
      <c r="L2024" t="s">
        <v>22</v>
      </c>
      <c r="M2024">
        <v>228.7</v>
      </c>
      <c r="N2024" t="s">
        <v>23</v>
      </c>
    </row>
    <row r="2025" spans="1:14" ht="14.25" customHeight="1" x14ac:dyDescent="0.3">
      <c r="A2025" t="s">
        <v>12992</v>
      </c>
      <c r="B2025" t="s">
        <v>19</v>
      </c>
      <c r="C2025" t="s">
        <v>20</v>
      </c>
      <c r="D2025">
        <v>892.61</v>
      </c>
      <c r="E2025">
        <v>0.17</v>
      </c>
      <c r="F2025">
        <f t="shared" si="62"/>
        <v>151.74370000000002</v>
      </c>
      <c r="G2025">
        <f t="shared" si="63"/>
        <v>740.86630000000002</v>
      </c>
      <c r="H2025">
        <v>8</v>
      </c>
      <c r="I2025" s="17">
        <v>45486</v>
      </c>
      <c r="J2025" s="17">
        <v>45492</v>
      </c>
      <c r="K2025" t="s">
        <v>15</v>
      </c>
      <c r="L2025" t="s">
        <v>22</v>
      </c>
      <c r="M2025">
        <v>99.71</v>
      </c>
      <c r="N2025" t="s">
        <v>17</v>
      </c>
    </row>
    <row r="2026" spans="1:14" ht="14.25" customHeight="1" x14ac:dyDescent="0.3">
      <c r="A2026" t="s">
        <v>10923</v>
      </c>
      <c r="B2026" t="s">
        <v>19</v>
      </c>
      <c r="C2026" t="s">
        <v>36</v>
      </c>
      <c r="D2026">
        <v>892.72</v>
      </c>
      <c r="E2026">
        <v>0.06</v>
      </c>
      <c r="F2026">
        <f t="shared" si="62"/>
        <v>53.563200000000002</v>
      </c>
      <c r="G2026">
        <f t="shared" si="63"/>
        <v>839.15679999999998</v>
      </c>
      <c r="H2026">
        <v>8</v>
      </c>
      <c r="I2026" s="17">
        <v>45034</v>
      </c>
      <c r="J2026" s="17">
        <v>45037</v>
      </c>
      <c r="K2026" t="s">
        <v>21</v>
      </c>
      <c r="L2026" t="s">
        <v>22</v>
      </c>
      <c r="M2026">
        <v>232.52</v>
      </c>
      <c r="N2026" t="s">
        <v>23</v>
      </c>
    </row>
    <row r="2027" spans="1:14" ht="14.25" customHeight="1" x14ac:dyDescent="0.3">
      <c r="A2027" t="s">
        <v>2084</v>
      </c>
      <c r="B2027" t="s">
        <v>13</v>
      </c>
      <c r="C2027" t="s">
        <v>26</v>
      </c>
      <c r="D2027">
        <v>893.25</v>
      </c>
      <c r="E2027">
        <v>0.37</v>
      </c>
      <c r="F2027">
        <f t="shared" si="62"/>
        <v>330.5025</v>
      </c>
      <c r="G2027">
        <f t="shared" si="63"/>
        <v>562.74749999999995</v>
      </c>
      <c r="H2027">
        <v>8</v>
      </c>
      <c r="I2027" s="17">
        <v>45435</v>
      </c>
      <c r="J2027" s="17">
        <v>45439</v>
      </c>
      <c r="K2027" t="s">
        <v>21</v>
      </c>
      <c r="L2027" t="s">
        <v>27</v>
      </c>
      <c r="M2027">
        <v>140.76</v>
      </c>
      <c r="N2027" t="s">
        <v>28</v>
      </c>
    </row>
    <row r="2028" spans="1:14" ht="14.25" customHeight="1" x14ac:dyDescent="0.3">
      <c r="A2028" t="s">
        <v>13704</v>
      </c>
      <c r="B2028" t="s">
        <v>13</v>
      </c>
      <c r="C2028" t="s">
        <v>36</v>
      </c>
      <c r="D2028">
        <v>893.26</v>
      </c>
      <c r="E2028">
        <v>0.25</v>
      </c>
      <c r="F2028">
        <f t="shared" si="62"/>
        <v>223.315</v>
      </c>
      <c r="G2028">
        <f t="shared" si="63"/>
        <v>669.94499999999994</v>
      </c>
      <c r="H2028">
        <v>8</v>
      </c>
      <c r="I2028" s="17">
        <v>45418</v>
      </c>
      <c r="J2028" s="17">
        <v>45421</v>
      </c>
      <c r="K2028" t="s">
        <v>31</v>
      </c>
      <c r="L2028" t="s">
        <v>22</v>
      </c>
      <c r="M2028">
        <v>64.34</v>
      </c>
      <c r="N2028" t="s">
        <v>39</v>
      </c>
    </row>
    <row r="2029" spans="1:14" ht="14.25" customHeight="1" x14ac:dyDescent="0.3">
      <c r="A2029" t="s">
        <v>5347</v>
      </c>
      <c r="B2029" t="s">
        <v>13</v>
      </c>
      <c r="C2029" t="s">
        <v>26</v>
      </c>
      <c r="D2029">
        <v>902.74</v>
      </c>
      <c r="E2029">
        <v>0.47</v>
      </c>
      <c r="F2029">
        <f t="shared" si="62"/>
        <v>424.2878</v>
      </c>
      <c r="G2029">
        <f t="shared" si="63"/>
        <v>478.4522</v>
      </c>
      <c r="H2029">
        <v>8</v>
      </c>
      <c r="I2029" s="17">
        <v>45595</v>
      </c>
      <c r="J2029" s="17">
        <v>45600</v>
      </c>
      <c r="K2029" t="s">
        <v>31</v>
      </c>
      <c r="L2029" t="s">
        <v>16</v>
      </c>
      <c r="M2029">
        <v>65.91</v>
      </c>
      <c r="N2029" t="s">
        <v>28</v>
      </c>
    </row>
    <row r="2030" spans="1:14" ht="14.25" customHeight="1" x14ac:dyDescent="0.3">
      <c r="A2030" t="s">
        <v>6336</v>
      </c>
      <c r="B2030" t="s">
        <v>13</v>
      </c>
      <c r="C2030" t="s">
        <v>26</v>
      </c>
      <c r="D2030">
        <v>905.97</v>
      </c>
      <c r="E2030">
        <v>0.47</v>
      </c>
      <c r="F2030">
        <f t="shared" si="62"/>
        <v>425.80590000000001</v>
      </c>
      <c r="G2030">
        <f t="shared" si="63"/>
        <v>480.16410000000002</v>
      </c>
      <c r="H2030">
        <v>8</v>
      </c>
      <c r="I2030" s="17">
        <v>45105</v>
      </c>
      <c r="J2030" s="17">
        <v>45109</v>
      </c>
      <c r="K2030" t="s">
        <v>15</v>
      </c>
      <c r="L2030" t="s">
        <v>16</v>
      </c>
      <c r="M2030">
        <v>227.23</v>
      </c>
      <c r="N2030" t="s">
        <v>23</v>
      </c>
    </row>
    <row r="2031" spans="1:14" ht="14.25" customHeight="1" x14ac:dyDescent="0.3">
      <c r="A2031" t="s">
        <v>688</v>
      </c>
      <c r="B2031" t="s">
        <v>25</v>
      </c>
      <c r="C2031" t="s">
        <v>26</v>
      </c>
      <c r="D2031">
        <v>911.25</v>
      </c>
      <c r="E2031">
        <v>0.35</v>
      </c>
      <c r="F2031">
        <f t="shared" si="62"/>
        <v>318.9375</v>
      </c>
      <c r="G2031">
        <f t="shared" si="63"/>
        <v>592.3125</v>
      </c>
      <c r="H2031">
        <v>8</v>
      </c>
      <c r="I2031" s="17">
        <v>45071</v>
      </c>
      <c r="J2031" s="17">
        <v>45074</v>
      </c>
      <c r="K2031" t="s">
        <v>15</v>
      </c>
      <c r="L2031" t="s">
        <v>27</v>
      </c>
      <c r="M2031">
        <v>80.02</v>
      </c>
      <c r="N2031" t="s">
        <v>39</v>
      </c>
    </row>
    <row r="2032" spans="1:14" ht="14.25" customHeight="1" x14ac:dyDescent="0.3">
      <c r="A2032" t="s">
        <v>7444</v>
      </c>
      <c r="B2032" t="s">
        <v>19</v>
      </c>
      <c r="C2032" t="s">
        <v>26</v>
      </c>
      <c r="D2032">
        <v>911.52</v>
      </c>
      <c r="E2032">
        <v>0.45</v>
      </c>
      <c r="F2032">
        <f t="shared" si="62"/>
        <v>410.18400000000003</v>
      </c>
      <c r="G2032">
        <f t="shared" si="63"/>
        <v>501.33599999999996</v>
      </c>
      <c r="H2032">
        <v>8</v>
      </c>
      <c r="I2032" s="17">
        <v>45033</v>
      </c>
      <c r="J2032" s="17">
        <v>45035</v>
      </c>
      <c r="K2032" t="s">
        <v>21</v>
      </c>
      <c r="L2032" t="s">
        <v>27</v>
      </c>
      <c r="M2032">
        <v>137.6</v>
      </c>
      <c r="N2032" t="s">
        <v>48</v>
      </c>
    </row>
    <row r="2033" spans="1:14" ht="14.25" customHeight="1" x14ac:dyDescent="0.3">
      <c r="A2033" t="s">
        <v>4107</v>
      </c>
      <c r="B2033" t="s">
        <v>41</v>
      </c>
      <c r="C2033" t="s">
        <v>26</v>
      </c>
      <c r="D2033">
        <v>914.01</v>
      </c>
      <c r="E2033">
        <v>0</v>
      </c>
      <c r="F2033">
        <f t="shared" si="62"/>
        <v>0</v>
      </c>
      <c r="G2033">
        <f t="shared" si="63"/>
        <v>914.01</v>
      </c>
      <c r="H2033">
        <v>8</v>
      </c>
      <c r="I2033" s="17">
        <v>45219</v>
      </c>
      <c r="J2033" s="17">
        <v>45225</v>
      </c>
      <c r="K2033" t="s">
        <v>21</v>
      </c>
      <c r="L2033" t="s">
        <v>27</v>
      </c>
      <c r="M2033">
        <v>79.91</v>
      </c>
      <c r="N2033" t="s">
        <v>48</v>
      </c>
    </row>
    <row r="2034" spans="1:14" ht="14.25" customHeight="1" x14ac:dyDescent="0.3">
      <c r="A2034" t="s">
        <v>10208</v>
      </c>
      <c r="B2034" t="s">
        <v>41</v>
      </c>
      <c r="C2034" t="s">
        <v>26</v>
      </c>
      <c r="D2034">
        <v>925.99</v>
      </c>
      <c r="E2034">
        <v>0.18</v>
      </c>
      <c r="F2034">
        <f t="shared" si="62"/>
        <v>166.6782</v>
      </c>
      <c r="G2034">
        <f t="shared" si="63"/>
        <v>759.31179999999995</v>
      </c>
      <c r="H2034">
        <v>8</v>
      </c>
      <c r="I2034" s="17">
        <v>45368</v>
      </c>
      <c r="J2034" s="17">
        <v>45370</v>
      </c>
      <c r="K2034" t="s">
        <v>15</v>
      </c>
      <c r="L2034" t="s">
        <v>27</v>
      </c>
      <c r="M2034">
        <v>142.44</v>
      </c>
      <c r="N2034" t="s">
        <v>17</v>
      </c>
    </row>
    <row r="2035" spans="1:14" ht="14.25" customHeight="1" x14ac:dyDescent="0.3">
      <c r="A2035" t="s">
        <v>1930</v>
      </c>
      <c r="B2035" t="s">
        <v>13</v>
      </c>
      <c r="C2035" t="s">
        <v>33</v>
      </c>
      <c r="D2035">
        <v>928.36</v>
      </c>
      <c r="E2035">
        <v>0.35</v>
      </c>
      <c r="F2035">
        <f t="shared" si="62"/>
        <v>324.92599999999999</v>
      </c>
      <c r="G2035">
        <f t="shared" si="63"/>
        <v>603.43399999999997</v>
      </c>
      <c r="H2035">
        <v>8</v>
      </c>
      <c r="I2035" s="17">
        <v>45018</v>
      </c>
      <c r="J2035" s="17">
        <v>45024</v>
      </c>
      <c r="K2035" t="s">
        <v>15</v>
      </c>
      <c r="L2035" t="s">
        <v>16</v>
      </c>
      <c r="M2035">
        <v>143.81</v>
      </c>
      <c r="N2035" t="s">
        <v>17</v>
      </c>
    </row>
    <row r="2036" spans="1:14" ht="14.25" customHeight="1" x14ac:dyDescent="0.3">
      <c r="A2036" t="s">
        <v>7813</v>
      </c>
      <c r="B2036" t="s">
        <v>41</v>
      </c>
      <c r="C2036" t="s">
        <v>14</v>
      </c>
      <c r="D2036">
        <v>932.26</v>
      </c>
      <c r="E2036">
        <v>0.26</v>
      </c>
      <c r="F2036">
        <f t="shared" si="62"/>
        <v>242.38759999999999</v>
      </c>
      <c r="G2036">
        <f t="shared" si="63"/>
        <v>689.87239999999997</v>
      </c>
      <c r="H2036">
        <v>8</v>
      </c>
      <c r="I2036" s="17">
        <v>45533</v>
      </c>
      <c r="J2036" s="17">
        <v>45534</v>
      </c>
      <c r="K2036" t="s">
        <v>15</v>
      </c>
      <c r="L2036" t="s">
        <v>22</v>
      </c>
      <c r="M2036">
        <v>129.46</v>
      </c>
      <c r="N2036" t="s">
        <v>28</v>
      </c>
    </row>
    <row r="2037" spans="1:14" ht="14.25" customHeight="1" x14ac:dyDescent="0.3">
      <c r="A2037" t="s">
        <v>14523</v>
      </c>
      <c r="B2037" t="s">
        <v>41</v>
      </c>
      <c r="C2037" t="s">
        <v>14</v>
      </c>
      <c r="D2037">
        <v>934.99</v>
      </c>
      <c r="E2037">
        <v>0.16</v>
      </c>
      <c r="F2037">
        <f t="shared" si="62"/>
        <v>149.5984</v>
      </c>
      <c r="G2037">
        <f t="shared" si="63"/>
        <v>785.39160000000004</v>
      </c>
      <c r="H2037">
        <v>8</v>
      </c>
      <c r="I2037" s="17">
        <v>45163</v>
      </c>
      <c r="J2037" s="17">
        <v>45166</v>
      </c>
      <c r="K2037" t="s">
        <v>31</v>
      </c>
      <c r="L2037" t="s">
        <v>27</v>
      </c>
      <c r="M2037">
        <v>89.61</v>
      </c>
      <c r="N2037" t="s">
        <v>23</v>
      </c>
    </row>
    <row r="2038" spans="1:14" ht="14.25" customHeight="1" x14ac:dyDescent="0.3">
      <c r="A2038" t="s">
        <v>6480</v>
      </c>
      <c r="B2038" t="s">
        <v>41</v>
      </c>
      <c r="C2038" t="s">
        <v>26</v>
      </c>
      <c r="D2038">
        <v>935.54</v>
      </c>
      <c r="E2038">
        <v>0.28000000000000003</v>
      </c>
      <c r="F2038">
        <f t="shared" si="62"/>
        <v>261.95120000000003</v>
      </c>
      <c r="G2038">
        <f t="shared" si="63"/>
        <v>673.58879999999999</v>
      </c>
      <c r="H2038">
        <v>8</v>
      </c>
      <c r="I2038" s="17">
        <v>45432</v>
      </c>
      <c r="J2038" s="17">
        <v>45437</v>
      </c>
      <c r="K2038" t="s">
        <v>15</v>
      </c>
      <c r="L2038" t="s">
        <v>22</v>
      </c>
      <c r="M2038">
        <v>247.74</v>
      </c>
      <c r="N2038" t="s">
        <v>23</v>
      </c>
    </row>
    <row r="2039" spans="1:14" ht="14.25" customHeight="1" x14ac:dyDescent="0.3">
      <c r="A2039" t="s">
        <v>5402</v>
      </c>
      <c r="B2039" t="s">
        <v>41</v>
      </c>
      <c r="C2039" t="s">
        <v>20</v>
      </c>
      <c r="D2039">
        <v>935.86</v>
      </c>
      <c r="E2039">
        <v>0.12</v>
      </c>
      <c r="F2039">
        <f t="shared" si="62"/>
        <v>112.3032</v>
      </c>
      <c r="G2039">
        <f t="shared" si="63"/>
        <v>823.55680000000007</v>
      </c>
      <c r="H2039">
        <v>8</v>
      </c>
      <c r="I2039" s="17">
        <v>44927</v>
      </c>
      <c r="J2039" s="17">
        <v>44932</v>
      </c>
      <c r="K2039" t="s">
        <v>31</v>
      </c>
      <c r="L2039" t="s">
        <v>22</v>
      </c>
      <c r="M2039">
        <v>211.6</v>
      </c>
      <c r="N2039" t="s">
        <v>17</v>
      </c>
    </row>
    <row r="2040" spans="1:14" ht="14.25" customHeight="1" x14ac:dyDescent="0.3">
      <c r="A2040" t="s">
        <v>791</v>
      </c>
      <c r="B2040" t="s">
        <v>25</v>
      </c>
      <c r="C2040" t="s">
        <v>36</v>
      </c>
      <c r="D2040">
        <v>935.96</v>
      </c>
      <c r="E2040">
        <v>0.44</v>
      </c>
      <c r="F2040">
        <f t="shared" si="62"/>
        <v>411.82240000000002</v>
      </c>
      <c r="G2040">
        <f t="shared" si="63"/>
        <v>524.13760000000002</v>
      </c>
      <c r="H2040">
        <v>8</v>
      </c>
      <c r="I2040" s="17">
        <v>45643</v>
      </c>
      <c r="J2040" s="17">
        <v>45646</v>
      </c>
      <c r="K2040" t="s">
        <v>31</v>
      </c>
      <c r="L2040" t="s">
        <v>16</v>
      </c>
      <c r="M2040">
        <v>194.75</v>
      </c>
      <c r="N2040" t="s">
        <v>34</v>
      </c>
    </row>
    <row r="2041" spans="1:14" ht="14.25" customHeight="1" x14ac:dyDescent="0.3">
      <c r="A2041" t="s">
        <v>520</v>
      </c>
      <c r="B2041" t="s">
        <v>19</v>
      </c>
      <c r="C2041" t="s">
        <v>26</v>
      </c>
      <c r="D2041">
        <v>939.69</v>
      </c>
      <c r="E2041">
        <v>0.06</v>
      </c>
      <c r="F2041">
        <f t="shared" si="62"/>
        <v>56.381399999999999</v>
      </c>
      <c r="G2041">
        <f t="shared" si="63"/>
        <v>883.30860000000007</v>
      </c>
      <c r="H2041">
        <v>8</v>
      </c>
      <c r="I2041" s="17">
        <v>45353</v>
      </c>
      <c r="J2041" s="17">
        <v>45360</v>
      </c>
      <c r="K2041" t="s">
        <v>31</v>
      </c>
      <c r="L2041" t="s">
        <v>22</v>
      </c>
      <c r="M2041">
        <v>270.99</v>
      </c>
      <c r="N2041" t="s">
        <v>39</v>
      </c>
    </row>
    <row r="2042" spans="1:14" ht="14.25" customHeight="1" x14ac:dyDescent="0.3">
      <c r="A2042" t="s">
        <v>6221</v>
      </c>
      <c r="B2042" t="s">
        <v>41</v>
      </c>
      <c r="C2042" t="s">
        <v>20</v>
      </c>
      <c r="D2042">
        <v>941.99</v>
      </c>
      <c r="E2042">
        <v>0.44</v>
      </c>
      <c r="F2042">
        <f t="shared" si="62"/>
        <v>414.47559999999999</v>
      </c>
      <c r="G2042">
        <f t="shared" si="63"/>
        <v>527.51440000000002</v>
      </c>
      <c r="H2042">
        <v>8</v>
      </c>
      <c r="I2042" s="17">
        <v>45261</v>
      </c>
      <c r="J2042" s="17">
        <v>45267</v>
      </c>
      <c r="K2042" t="s">
        <v>15</v>
      </c>
      <c r="L2042" t="s">
        <v>22</v>
      </c>
      <c r="M2042">
        <v>176.88</v>
      </c>
      <c r="N2042" t="s">
        <v>28</v>
      </c>
    </row>
    <row r="2043" spans="1:14" ht="14.25" customHeight="1" x14ac:dyDescent="0.3">
      <c r="A2043" t="s">
        <v>8002</v>
      </c>
      <c r="B2043" t="s">
        <v>19</v>
      </c>
      <c r="C2043" t="s">
        <v>26</v>
      </c>
      <c r="D2043">
        <v>942.01</v>
      </c>
      <c r="E2043">
        <v>0.19</v>
      </c>
      <c r="F2043">
        <f t="shared" si="62"/>
        <v>178.9819</v>
      </c>
      <c r="G2043">
        <f t="shared" si="63"/>
        <v>763.02809999999999</v>
      </c>
      <c r="H2043">
        <v>8</v>
      </c>
      <c r="I2043" s="17">
        <v>45042</v>
      </c>
      <c r="J2043" s="17">
        <v>45046</v>
      </c>
      <c r="K2043" t="s">
        <v>21</v>
      </c>
      <c r="L2043" t="s">
        <v>27</v>
      </c>
      <c r="M2043">
        <v>91.62</v>
      </c>
      <c r="N2043" t="s">
        <v>34</v>
      </c>
    </row>
    <row r="2044" spans="1:14" ht="14.25" customHeight="1" x14ac:dyDescent="0.3">
      <c r="A2044" t="s">
        <v>10037</v>
      </c>
      <c r="B2044" t="s">
        <v>19</v>
      </c>
      <c r="C2044" t="s">
        <v>33</v>
      </c>
      <c r="D2044">
        <v>946.27</v>
      </c>
      <c r="E2044">
        <v>0.4</v>
      </c>
      <c r="F2044">
        <f t="shared" si="62"/>
        <v>378.50800000000004</v>
      </c>
      <c r="G2044">
        <f t="shared" si="63"/>
        <v>567.76199999999994</v>
      </c>
      <c r="H2044">
        <v>8</v>
      </c>
      <c r="I2044" s="17">
        <v>44950</v>
      </c>
      <c r="J2044" s="17">
        <v>44956</v>
      </c>
      <c r="K2044" t="s">
        <v>21</v>
      </c>
      <c r="L2044" t="s">
        <v>27</v>
      </c>
      <c r="M2044">
        <v>47.59</v>
      </c>
      <c r="N2044" t="s">
        <v>34</v>
      </c>
    </row>
    <row r="2045" spans="1:14" ht="14.25" customHeight="1" x14ac:dyDescent="0.3">
      <c r="A2045" t="s">
        <v>12341</v>
      </c>
      <c r="B2045" t="s">
        <v>19</v>
      </c>
      <c r="C2045" t="s">
        <v>14</v>
      </c>
      <c r="D2045">
        <v>947.9</v>
      </c>
      <c r="E2045">
        <v>0.2</v>
      </c>
      <c r="F2045">
        <f t="shared" si="62"/>
        <v>189.58</v>
      </c>
      <c r="G2045">
        <f t="shared" si="63"/>
        <v>758.31999999999994</v>
      </c>
      <c r="H2045">
        <v>8</v>
      </c>
      <c r="I2045" s="17">
        <v>45256</v>
      </c>
      <c r="J2045" s="17">
        <v>45257</v>
      </c>
      <c r="K2045" t="s">
        <v>21</v>
      </c>
      <c r="L2045" t="s">
        <v>16</v>
      </c>
      <c r="M2045">
        <v>49.34</v>
      </c>
      <c r="N2045" t="s">
        <v>17</v>
      </c>
    </row>
    <row r="2046" spans="1:14" ht="14.25" customHeight="1" x14ac:dyDescent="0.3">
      <c r="A2046" t="s">
        <v>5344</v>
      </c>
      <c r="B2046" t="s">
        <v>25</v>
      </c>
      <c r="C2046" t="s">
        <v>26</v>
      </c>
      <c r="D2046">
        <v>949.93</v>
      </c>
      <c r="E2046">
        <v>0.02</v>
      </c>
      <c r="F2046">
        <f t="shared" si="62"/>
        <v>18.9986</v>
      </c>
      <c r="G2046">
        <f t="shared" si="63"/>
        <v>930.93139999999994</v>
      </c>
      <c r="H2046">
        <v>8</v>
      </c>
      <c r="I2046" s="17">
        <v>45440</v>
      </c>
      <c r="J2046" s="17">
        <v>45447</v>
      </c>
      <c r="K2046" t="s">
        <v>21</v>
      </c>
      <c r="L2046" t="s">
        <v>22</v>
      </c>
      <c r="M2046">
        <v>266.60000000000002</v>
      </c>
      <c r="N2046" t="s">
        <v>34</v>
      </c>
    </row>
    <row r="2047" spans="1:14" ht="14.25" customHeight="1" x14ac:dyDescent="0.3">
      <c r="A2047" t="s">
        <v>5974</v>
      </c>
      <c r="B2047" t="s">
        <v>41</v>
      </c>
      <c r="C2047" t="s">
        <v>26</v>
      </c>
      <c r="D2047">
        <v>951.54</v>
      </c>
      <c r="E2047">
        <v>0.38</v>
      </c>
      <c r="F2047">
        <f t="shared" si="62"/>
        <v>361.58519999999999</v>
      </c>
      <c r="G2047">
        <f t="shared" si="63"/>
        <v>589.95479999999998</v>
      </c>
      <c r="H2047">
        <v>8</v>
      </c>
      <c r="I2047" s="17">
        <v>45043</v>
      </c>
      <c r="J2047" s="17">
        <v>45045</v>
      </c>
      <c r="K2047" t="s">
        <v>21</v>
      </c>
      <c r="L2047" t="s">
        <v>16</v>
      </c>
      <c r="M2047">
        <v>90.38</v>
      </c>
      <c r="N2047" t="s">
        <v>23</v>
      </c>
    </row>
    <row r="2048" spans="1:14" ht="14.25" customHeight="1" x14ac:dyDescent="0.3">
      <c r="A2048" t="s">
        <v>2902</v>
      </c>
      <c r="B2048" t="s">
        <v>13</v>
      </c>
      <c r="C2048" t="s">
        <v>20</v>
      </c>
      <c r="D2048">
        <v>951.63</v>
      </c>
      <c r="E2048">
        <v>0.11</v>
      </c>
      <c r="F2048">
        <f t="shared" si="62"/>
        <v>104.6793</v>
      </c>
      <c r="G2048">
        <f t="shared" si="63"/>
        <v>846.95069999999998</v>
      </c>
      <c r="H2048">
        <v>8</v>
      </c>
      <c r="I2048" s="17">
        <v>45142</v>
      </c>
      <c r="J2048" s="17">
        <v>45145</v>
      </c>
      <c r="K2048" t="s">
        <v>21</v>
      </c>
      <c r="L2048" t="s">
        <v>22</v>
      </c>
      <c r="M2048">
        <v>176.84</v>
      </c>
      <c r="N2048" t="s">
        <v>39</v>
      </c>
    </row>
    <row r="2049" spans="1:14" ht="14.25" customHeight="1" x14ac:dyDescent="0.3">
      <c r="A2049" t="s">
        <v>11943</v>
      </c>
      <c r="B2049" t="s">
        <v>13</v>
      </c>
      <c r="C2049" t="s">
        <v>20</v>
      </c>
      <c r="D2049">
        <v>955.43</v>
      </c>
      <c r="E2049">
        <v>0.49</v>
      </c>
      <c r="F2049">
        <f t="shared" si="62"/>
        <v>468.16069999999996</v>
      </c>
      <c r="G2049">
        <f t="shared" si="63"/>
        <v>487.26929999999999</v>
      </c>
      <c r="H2049">
        <v>8</v>
      </c>
      <c r="I2049" s="17">
        <v>45565</v>
      </c>
      <c r="J2049" s="17">
        <v>45572</v>
      </c>
      <c r="K2049" t="s">
        <v>15</v>
      </c>
      <c r="L2049" t="s">
        <v>16</v>
      </c>
      <c r="M2049">
        <v>76.06</v>
      </c>
      <c r="N2049" t="s">
        <v>28</v>
      </c>
    </row>
    <row r="2050" spans="1:14" ht="14.25" customHeight="1" x14ac:dyDescent="0.3">
      <c r="A2050" t="s">
        <v>3229</v>
      </c>
      <c r="B2050" t="s">
        <v>19</v>
      </c>
      <c r="C2050" t="s">
        <v>36</v>
      </c>
      <c r="D2050">
        <v>955.7</v>
      </c>
      <c r="E2050">
        <v>0.02</v>
      </c>
      <c r="F2050">
        <f t="shared" ref="F2050:F2113" si="64">D2050*E2050</f>
        <v>19.114000000000001</v>
      </c>
      <c r="G2050">
        <f t="shared" ref="G2050:G2113" si="65">D2050-F2050</f>
        <v>936.58600000000001</v>
      </c>
      <c r="H2050">
        <v>8</v>
      </c>
      <c r="I2050" s="17">
        <v>45387</v>
      </c>
      <c r="J2050" s="17">
        <v>45393</v>
      </c>
      <c r="K2050" t="s">
        <v>31</v>
      </c>
      <c r="L2050" t="s">
        <v>16</v>
      </c>
      <c r="M2050">
        <v>201.51</v>
      </c>
      <c r="N2050" t="s">
        <v>39</v>
      </c>
    </row>
    <row r="2051" spans="1:14" ht="14.25" customHeight="1" x14ac:dyDescent="0.3">
      <c r="A2051" t="s">
        <v>4250</v>
      </c>
      <c r="B2051" t="s">
        <v>13</v>
      </c>
      <c r="C2051" t="s">
        <v>20</v>
      </c>
      <c r="D2051">
        <v>956.89</v>
      </c>
      <c r="E2051">
        <v>0.2</v>
      </c>
      <c r="F2051">
        <f t="shared" si="64"/>
        <v>191.37800000000001</v>
      </c>
      <c r="G2051">
        <f t="shared" si="65"/>
        <v>765.51199999999994</v>
      </c>
      <c r="H2051">
        <v>8</v>
      </c>
      <c r="I2051" s="17">
        <v>45406</v>
      </c>
      <c r="J2051" s="17">
        <v>45409</v>
      </c>
      <c r="K2051" t="s">
        <v>21</v>
      </c>
      <c r="L2051" t="s">
        <v>27</v>
      </c>
      <c r="M2051">
        <v>181.14</v>
      </c>
      <c r="N2051" t="s">
        <v>39</v>
      </c>
    </row>
    <row r="2052" spans="1:14" ht="14.25" customHeight="1" x14ac:dyDescent="0.3">
      <c r="A2052" t="s">
        <v>8681</v>
      </c>
      <c r="B2052" t="s">
        <v>25</v>
      </c>
      <c r="C2052" t="s">
        <v>14</v>
      </c>
      <c r="D2052">
        <v>962.14</v>
      </c>
      <c r="E2052">
        <v>0.16</v>
      </c>
      <c r="F2052">
        <f t="shared" si="64"/>
        <v>153.94239999999999</v>
      </c>
      <c r="G2052">
        <f t="shared" si="65"/>
        <v>808.19759999999997</v>
      </c>
      <c r="H2052">
        <v>8</v>
      </c>
      <c r="I2052" s="17">
        <v>45181</v>
      </c>
      <c r="J2052" s="17">
        <v>45186</v>
      </c>
      <c r="K2052" t="s">
        <v>15</v>
      </c>
      <c r="L2052" t="s">
        <v>22</v>
      </c>
      <c r="M2052">
        <v>196.63</v>
      </c>
      <c r="N2052" t="s">
        <v>23</v>
      </c>
    </row>
    <row r="2053" spans="1:14" ht="14.25" customHeight="1" x14ac:dyDescent="0.3">
      <c r="A2053" t="s">
        <v>10918</v>
      </c>
      <c r="B2053" t="s">
        <v>41</v>
      </c>
      <c r="C2053" t="s">
        <v>14</v>
      </c>
      <c r="D2053">
        <v>962.92</v>
      </c>
      <c r="E2053">
        <v>0.05</v>
      </c>
      <c r="F2053">
        <f t="shared" si="64"/>
        <v>48.146000000000001</v>
      </c>
      <c r="G2053">
        <f t="shared" si="65"/>
        <v>914.774</v>
      </c>
      <c r="H2053">
        <v>8</v>
      </c>
      <c r="I2053" s="17">
        <v>45609</v>
      </c>
      <c r="J2053" s="17">
        <v>45614</v>
      </c>
      <c r="K2053" t="s">
        <v>21</v>
      </c>
      <c r="L2053" t="s">
        <v>16</v>
      </c>
      <c r="M2053">
        <v>98.19</v>
      </c>
      <c r="N2053" t="s">
        <v>23</v>
      </c>
    </row>
    <row r="2054" spans="1:14" ht="14.25" customHeight="1" x14ac:dyDescent="0.3">
      <c r="A2054" t="s">
        <v>5875</v>
      </c>
      <c r="B2054" t="s">
        <v>25</v>
      </c>
      <c r="C2054" t="s">
        <v>33</v>
      </c>
      <c r="D2054">
        <v>964.02</v>
      </c>
      <c r="E2054">
        <v>0.43</v>
      </c>
      <c r="F2054">
        <f t="shared" si="64"/>
        <v>414.52859999999998</v>
      </c>
      <c r="G2054">
        <f t="shared" si="65"/>
        <v>549.4914</v>
      </c>
      <c r="H2054">
        <v>8</v>
      </c>
      <c r="I2054" s="17">
        <v>45562</v>
      </c>
      <c r="J2054" s="17">
        <v>45563</v>
      </c>
      <c r="K2054" t="s">
        <v>15</v>
      </c>
      <c r="L2054" t="s">
        <v>16</v>
      </c>
      <c r="M2054">
        <v>212.68</v>
      </c>
      <c r="N2054" t="s">
        <v>28</v>
      </c>
    </row>
    <row r="2055" spans="1:14" ht="14.25" customHeight="1" x14ac:dyDescent="0.3">
      <c r="A2055" t="s">
        <v>9766</v>
      </c>
      <c r="B2055" t="s">
        <v>41</v>
      </c>
      <c r="C2055" t="s">
        <v>26</v>
      </c>
      <c r="D2055">
        <v>966.03</v>
      </c>
      <c r="E2055">
        <v>0.24</v>
      </c>
      <c r="F2055">
        <f t="shared" si="64"/>
        <v>231.84719999999999</v>
      </c>
      <c r="G2055">
        <f t="shared" si="65"/>
        <v>734.18280000000004</v>
      </c>
      <c r="H2055">
        <v>8</v>
      </c>
      <c r="I2055" s="17">
        <v>44930</v>
      </c>
      <c r="J2055" s="17">
        <v>44931</v>
      </c>
      <c r="K2055" t="s">
        <v>31</v>
      </c>
      <c r="L2055" t="s">
        <v>16</v>
      </c>
      <c r="M2055">
        <v>78.31</v>
      </c>
      <c r="N2055" t="s">
        <v>28</v>
      </c>
    </row>
    <row r="2056" spans="1:14" ht="14.25" customHeight="1" x14ac:dyDescent="0.3">
      <c r="A2056" t="s">
        <v>6964</v>
      </c>
      <c r="B2056" t="s">
        <v>41</v>
      </c>
      <c r="C2056" t="s">
        <v>26</v>
      </c>
      <c r="D2056">
        <v>966.87</v>
      </c>
      <c r="E2056">
        <v>0.28999999999999998</v>
      </c>
      <c r="F2056">
        <f t="shared" si="64"/>
        <v>280.39229999999998</v>
      </c>
      <c r="G2056">
        <f t="shared" si="65"/>
        <v>686.47770000000003</v>
      </c>
      <c r="H2056">
        <v>8</v>
      </c>
      <c r="I2056" s="17">
        <v>44936</v>
      </c>
      <c r="J2056" s="17">
        <v>44937</v>
      </c>
      <c r="K2056" t="s">
        <v>31</v>
      </c>
      <c r="L2056" t="s">
        <v>27</v>
      </c>
      <c r="M2056">
        <v>96</v>
      </c>
      <c r="N2056" t="s">
        <v>48</v>
      </c>
    </row>
    <row r="2057" spans="1:14" ht="14.25" customHeight="1" x14ac:dyDescent="0.3">
      <c r="A2057" t="s">
        <v>11632</v>
      </c>
      <c r="B2057" t="s">
        <v>25</v>
      </c>
      <c r="C2057" t="s">
        <v>14</v>
      </c>
      <c r="D2057">
        <v>968.48</v>
      </c>
      <c r="E2057">
        <v>0.49</v>
      </c>
      <c r="F2057">
        <f t="shared" si="64"/>
        <v>474.55520000000001</v>
      </c>
      <c r="G2057">
        <f t="shared" si="65"/>
        <v>493.9248</v>
      </c>
      <c r="H2057">
        <v>8</v>
      </c>
      <c r="I2057" s="17">
        <v>45029</v>
      </c>
      <c r="J2057" s="17">
        <v>45036</v>
      </c>
      <c r="K2057" t="s">
        <v>21</v>
      </c>
      <c r="L2057" t="s">
        <v>27</v>
      </c>
      <c r="M2057">
        <v>138.44999999999999</v>
      </c>
      <c r="N2057" t="s">
        <v>28</v>
      </c>
    </row>
    <row r="2058" spans="1:14" ht="14.25" customHeight="1" x14ac:dyDescent="0.3">
      <c r="A2058" t="s">
        <v>1157</v>
      </c>
      <c r="B2058" t="s">
        <v>41</v>
      </c>
      <c r="C2058" t="s">
        <v>33</v>
      </c>
      <c r="D2058">
        <v>974.51</v>
      </c>
      <c r="E2058">
        <v>0.15</v>
      </c>
      <c r="F2058">
        <f t="shared" si="64"/>
        <v>146.1765</v>
      </c>
      <c r="G2058">
        <f t="shared" si="65"/>
        <v>828.33349999999996</v>
      </c>
      <c r="H2058">
        <v>8</v>
      </c>
      <c r="I2058" s="17">
        <v>44968</v>
      </c>
      <c r="J2058" s="17">
        <v>44973</v>
      </c>
      <c r="K2058" t="s">
        <v>31</v>
      </c>
      <c r="L2058" t="s">
        <v>22</v>
      </c>
      <c r="M2058">
        <v>51.34</v>
      </c>
      <c r="N2058" t="s">
        <v>17</v>
      </c>
    </row>
    <row r="2059" spans="1:14" ht="14.25" customHeight="1" x14ac:dyDescent="0.3">
      <c r="A2059" t="s">
        <v>1248</v>
      </c>
      <c r="B2059" t="s">
        <v>25</v>
      </c>
      <c r="C2059" t="s">
        <v>26</v>
      </c>
      <c r="D2059">
        <v>978.7</v>
      </c>
      <c r="E2059">
        <v>0.2</v>
      </c>
      <c r="F2059">
        <f t="shared" si="64"/>
        <v>195.74</v>
      </c>
      <c r="G2059">
        <f t="shared" si="65"/>
        <v>782.96</v>
      </c>
      <c r="H2059">
        <v>8</v>
      </c>
      <c r="I2059" s="17">
        <v>45390</v>
      </c>
      <c r="J2059" s="17">
        <v>45396</v>
      </c>
      <c r="K2059" t="s">
        <v>15</v>
      </c>
      <c r="L2059" t="s">
        <v>22</v>
      </c>
      <c r="M2059">
        <v>77.569999999999993</v>
      </c>
      <c r="N2059" t="s">
        <v>34</v>
      </c>
    </row>
    <row r="2060" spans="1:14" ht="14.25" customHeight="1" x14ac:dyDescent="0.3">
      <c r="A2060" t="s">
        <v>4492</v>
      </c>
      <c r="B2060" t="s">
        <v>41</v>
      </c>
      <c r="C2060" t="s">
        <v>36</v>
      </c>
      <c r="D2060">
        <v>988.33</v>
      </c>
      <c r="E2060">
        <v>0.39</v>
      </c>
      <c r="F2060">
        <f t="shared" si="64"/>
        <v>385.44870000000003</v>
      </c>
      <c r="G2060">
        <f t="shared" si="65"/>
        <v>602.88130000000001</v>
      </c>
      <c r="H2060">
        <v>8</v>
      </c>
      <c r="I2060" s="17">
        <v>45018</v>
      </c>
      <c r="J2060" s="17">
        <v>45025</v>
      </c>
      <c r="K2060" t="s">
        <v>15</v>
      </c>
      <c r="L2060" t="s">
        <v>27</v>
      </c>
      <c r="M2060">
        <v>281.64</v>
      </c>
      <c r="N2060" t="s">
        <v>48</v>
      </c>
    </row>
    <row r="2061" spans="1:14" ht="14.25" customHeight="1" x14ac:dyDescent="0.3">
      <c r="A2061" t="s">
        <v>13241</v>
      </c>
      <c r="B2061" t="s">
        <v>25</v>
      </c>
      <c r="C2061" t="s">
        <v>36</v>
      </c>
      <c r="D2061">
        <v>995.88</v>
      </c>
      <c r="E2061">
        <v>0.41</v>
      </c>
      <c r="F2061">
        <f t="shared" si="64"/>
        <v>408.31079999999997</v>
      </c>
      <c r="G2061">
        <f t="shared" si="65"/>
        <v>587.56920000000002</v>
      </c>
      <c r="H2061">
        <v>8</v>
      </c>
      <c r="I2061" s="17">
        <v>45337</v>
      </c>
      <c r="J2061" s="17">
        <v>45342</v>
      </c>
      <c r="K2061" t="s">
        <v>15</v>
      </c>
      <c r="L2061" t="s">
        <v>27</v>
      </c>
      <c r="M2061">
        <v>132.16</v>
      </c>
      <c r="N2061" t="s">
        <v>23</v>
      </c>
    </row>
    <row r="2062" spans="1:14" ht="14.25" customHeight="1" x14ac:dyDescent="0.3">
      <c r="A2062" t="s">
        <v>3362</v>
      </c>
      <c r="B2062" t="s">
        <v>19</v>
      </c>
      <c r="C2062" t="s">
        <v>33</v>
      </c>
      <c r="D2062">
        <v>997.94</v>
      </c>
      <c r="E2062">
        <v>0.21</v>
      </c>
      <c r="F2062">
        <f t="shared" si="64"/>
        <v>209.56739999999999</v>
      </c>
      <c r="G2062">
        <f t="shared" si="65"/>
        <v>788.37260000000003</v>
      </c>
      <c r="H2062">
        <v>8</v>
      </c>
      <c r="I2062" s="17">
        <v>45123</v>
      </c>
      <c r="J2062" s="17">
        <v>45124</v>
      </c>
      <c r="K2062" t="s">
        <v>21</v>
      </c>
      <c r="L2062" t="s">
        <v>27</v>
      </c>
      <c r="M2062">
        <v>129.32</v>
      </c>
      <c r="N2062" t="s">
        <v>23</v>
      </c>
    </row>
    <row r="2063" spans="1:14" ht="14.25" customHeight="1" x14ac:dyDescent="0.3">
      <c r="A2063" t="s">
        <v>2626</v>
      </c>
      <c r="B2063" t="s">
        <v>19</v>
      </c>
      <c r="C2063" t="s">
        <v>26</v>
      </c>
      <c r="D2063">
        <v>1000.18</v>
      </c>
      <c r="E2063">
        <v>0.28000000000000003</v>
      </c>
      <c r="F2063">
        <f t="shared" si="64"/>
        <v>280.05040000000002</v>
      </c>
      <c r="G2063">
        <f t="shared" si="65"/>
        <v>720.12959999999998</v>
      </c>
      <c r="H2063">
        <v>8</v>
      </c>
      <c r="I2063" s="17">
        <v>45352</v>
      </c>
      <c r="J2063" s="17">
        <v>45355</v>
      </c>
      <c r="K2063" t="s">
        <v>31</v>
      </c>
      <c r="L2063" t="s">
        <v>22</v>
      </c>
      <c r="M2063">
        <v>285.52</v>
      </c>
      <c r="N2063" t="s">
        <v>39</v>
      </c>
    </row>
    <row r="2064" spans="1:14" ht="14.25" customHeight="1" x14ac:dyDescent="0.3">
      <c r="A2064" t="s">
        <v>9728</v>
      </c>
      <c r="B2064" t="s">
        <v>41</v>
      </c>
      <c r="C2064" t="s">
        <v>26</v>
      </c>
      <c r="D2064">
        <v>1004.71</v>
      </c>
      <c r="E2064">
        <v>7.0000000000000007E-2</v>
      </c>
      <c r="F2064">
        <f t="shared" si="64"/>
        <v>70.329700000000003</v>
      </c>
      <c r="G2064">
        <f t="shared" si="65"/>
        <v>934.38030000000003</v>
      </c>
      <c r="H2064">
        <v>8</v>
      </c>
      <c r="I2064" s="17">
        <v>45550</v>
      </c>
      <c r="J2064" s="17">
        <v>45554</v>
      </c>
      <c r="K2064" t="s">
        <v>21</v>
      </c>
      <c r="L2064" t="s">
        <v>27</v>
      </c>
      <c r="M2064">
        <v>59.98</v>
      </c>
      <c r="N2064" t="s">
        <v>17</v>
      </c>
    </row>
    <row r="2065" spans="1:14" ht="14.25" customHeight="1" x14ac:dyDescent="0.3">
      <c r="A2065" t="s">
        <v>1140</v>
      </c>
      <c r="B2065" t="s">
        <v>41</v>
      </c>
      <c r="C2065" t="s">
        <v>26</v>
      </c>
      <c r="D2065">
        <v>1007.99</v>
      </c>
      <c r="E2065">
        <v>0.16</v>
      </c>
      <c r="F2065">
        <f t="shared" si="64"/>
        <v>161.2784</v>
      </c>
      <c r="G2065">
        <f t="shared" si="65"/>
        <v>846.71159999999998</v>
      </c>
      <c r="H2065">
        <v>8</v>
      </c>
      <c r="I2065" s="17">
        <v>44996</v>
      </c>
      <c r="J2065" s="17">
        <v>45002</v>
      </c>
      <c r="K2065" t="s">
        <v>21</v>
      </c>
      <c r="L2065" t="s">
        <v>27</v>
      </c>
      <c r="M2065">
        <v>196.74</v>
      </c>
      <c r="N2065" t="s">
        <v>17</v>
      </c>
    </row>
    <row r="2066" spans="1:14" ht="14.25" customHeight="1" x14ac:dyDescent="0.3">
      <c r="A2066" t="s">
        <v>8015</v>
      </c>
      <c r="B2066" t="s">
        <v>19</v>
      </c>
      <c r="C2066" t="s">
        <v>14</v>
      </c>
      <c r="D2066">
        <v>1012.3</v>
      </c>
      <c r="E2066">
        <v>0.31</v>
      </c>
      <c r="F2066">
        <f t="shared" si="64"/>
        <v>313.81299999999999</v>
      </c>
      <c r="G2066">
        <f t="shared" si="65"/>
        <v>698.48699999999997</v>
      </c>
      <c r="H2066">
        <v>8</v>
      </c>
      <c r="I2066" s="17">
        <v>45539</v>
      </c>
      <c r="J2066" s="17">
        <v>45541</v>
      </c>
      <c r="K2066" t="s">
        <v>31</v>
      </c>
      <c r="L2066" t="s">
        <v>27</v>
      </c>
      <c r="M2066">
        <v>169.12</v>
      </c>
      <c r="N2066" t="s">
        <v>23</v>
      </c>
    </row>
    <row r="2067" spans="1:14" ht="14.25" customHeight="1" x14ac:dyDescent="0.3">
      <c r="A2067" t="s">
        <v>13984</v>
      </c>
      <c r="B2067" t="s">
        <v>25</v>
      </c>
      <c r="C2067" t="s">
        <v>36</v>
      </c>
      <c r="D2067">
        <v>1013.46</v>
      </c>
      <c r="E2067">
        <v>0.04</v>
      </c>
      <c r="F2067">
        <f t="shared" si="64"/>
        <v>40.538400000000003</v>
      </c>
      <c r="G2067">
        <f t="shared" si="65"/>
        <v>972.92160000000001</v>
      </c>
      <c r="H2067">
        <v>8</v>
      </c>
      <c r="I2067" s="17">
        <v>45377</v>
      </c>
      <c r="J2067" s="17">
        <v>45382</v>
      </c>
      <c r="K2067" t="s">
        <v>15</v>
      </c>
      <c r="L2067" t="s">
        <v>27</v>
      </c>
      <c r="M2067">
        <v>61.13</v>
      </c>
      <c r="N2067" t="s">
        <v>34</v>
      </c>
    </row>
    <row r="2068" spans="1:14" ht="14.25" customHeight="1" x14ac:dyDescent="0.3">
      <c r="A2068" t="s">
        <v>12015</v>
      </c>
      <c r="B2068" t="s">
        <v>25</v>
      </c>
      <c r="C2068" t="s">
        <v>36</v>
      </c>
      <c r="D2068">
        <v>1014.23</v>
      </c>
      <c r="E2068">
        <v>0.4</v>
      </c>
      <c r="F2068">
        <f t="shared" si="64"/>
        <v>405.69200000000001</v>
      </c>
      <c r="G2068">
        <f t="shared" si="65"/>
        <v>608.53800000000001</v>
      </c>
      <c r="H2068">
        <v>8</v>
      </c>
      <c r="I2068" s="17">
        <v>45519</v>
      </c>
      <c r="J2068" s="17">
        <v>45521</v>
      </c>
      <c r="K2068" t="s">
        <v>15</v>
      </c>
      <c r="L2068" t="s">
        <v>22</v>
      </c>
      <c r="M2068">
        <v>197.41</v>
      </c>
      <c r="N2068" t="s">
        <v>39</v>
      </c>
    </row>
    <row r="2069" spans="1:14" ht="14.25" customHeight="1" x14ac:dyDescent="0.3">
      <c r="A2069" t="s">
        <v>2126</v>
      </c>
      <c r="B2069" t="s">
        <v>41</v>
      </c>
      <c r="C2069" t="s">
        <v>36</v>
      </c>
      <c r="D2069">
        <v>1016.97</v>
      </c>
      <c r="E2069">
        <v>0.06</v>
      </c>
      <c r="F2069">
        <f t="shared" si="64"/>
        <v>61.0182</v>
      </c>
      <c r="G2069">
        <f t="shared" si="65"/>
        <v>955.95180000000005</v>
      </c>
      <c r="H2069">
        <v>8</v>
      </c>
      <c r="I2069" s="17">
        <v>45289</v>
      </c>
      <c r="J2069" s="17">
        <v>45296</v>
      </c>
      <c r="K2069" t="s">
        <v>15</v>
      </c>
      <c r="L2069" t="s">
        <v>22</v>
      </c>
      <c r="M2069">
        <v>271.17</v>
      </c>
      <c r="N2069" t="s">
        <v>17</v>
      </c>
    </row>
    <row r="2070" spans="1:14" ht="14.25" customHeight="1" x14ac:dyDescent="0.3">
      <c r="A2070" t="s">
        <v>9238</v>
      </c>
      <c r="B2070" t="s">
        <v>25</v>
      </c>
      <c r="C2070" t="s">
        <v>26</v>
      </c>
      <c r="D2070">
        <v>1018.53</v>
      </c>
      <c r="E2070">
        <v>0.13</v>
      </c>
      <c r="F2070">
        <f t="shared" si="64"/>
        <v>132.40889999999999</v>
      </c>
      <c r="G2070">
        <f t="shared" si="65"/>
        <v>886.12109999999996</v>
      </c>
      <c r="H2070">
        <v>8</v>
      </c>
      <c r="I2070" s="17">
        <v>45474</v>
      </c>
      <c r="J2070" s="17">
        <v>45476</v>
      </c>
      <c r="K2070" t="s">
        <v>21</v>
      </c>
      <c r="L2070" t="s">
        <v>16</v>
      </c>
      <c r="M2070">
        <v>110.14</v>
      </c>
      <c r="N2070" t="s">
        <v>23</v>
      </c>
    </row>
    <row r="2071" spans="1:14" ht="14.25" customHeight="1" x14ac:dyDescent="0.3">
      <c r="A2071" t="s">
        <v>15156</v>
      </c>
      <c r="B2071" t="s">
        <v>25</v>
      </c>
      <c r="C2071" t="s">
        <v>14</v>
      </c>
      <c r="D2071">
        <v>1020.01</v>
      </c>
      <c r="E2071">
        <v>0.37</v>
      </c>
      <c r="F2071">
        <f t="shared" si="64"/>
        <v>377.40370000000001</v>
      </c>
      <c r="G2071">
        <f t="shared" si="65"/>
        <v>642.60629999999992</v>
      </c>
      <c r="H2071">
        <v>8</v>
      </c>
      <c r="I2071" s="17">
        <v>45595</v>
      </c>
      <c r="J2071" s="17">
        <v>45601</v>
      </c>
      <c r="K2071" t="s">
        <v>21</v>
      </c>
      <c r="L2071" t="s">
        <v>27</v>
      </c>
      <c r="M2071">
        <v>175.22</v>
      </c>
      <c r="N2071" t="s">
        <v>28</v>
      </c>
    </row>
    <row r="2072" spans="1:14" ht="14.25" customHeight="1" x14ac:dyDescent="0.3">
      <c r="A2072" t="s">
        <v>2811</v>
      </c>
      <c r="B2072" t="s">
        <v>13</v>
      </c>
      <c r="C2072" t="s">
        <v>20</v>
      </c>
      <c r="D2072">
        <v>1020.4</v>
      </c>
      <c r="E2072">
        <v>0.43</v>
      </c>
      <c r="F2072">
        <f t="shared" si="64"/>
        <v>438.77199999999999</v>
      </c>
      <c r="G2072">
        <f t="shared" si="65"/>
        <v>581.62799999999993</v>
      </c>
      <c r="H2072">
        <v>8</v>
      </c>
      <c r="I2072" s="17">
        <v>45225</v>
      </c>
      <c r="J2072" s="17">
        <v>45226</v>
      </c>
      <c r="K2072" t="s">
        <v>31</v>
      </c>
      <c r="L2072" t="s">
        <v>22</v>
      </c>
      <c r="M2072">
        <v>66.739999999999995</v>
      </c>
      <c r="N2072" t="s">
        <v>17</v>
      </c>
    </row>
    <row r="2073" spans="1:14" ht="14.25" customHeight="1" x14ac:dyDescent="0.3">
      <c r="A2073" t="s">
        <v>14550</v>
      </c>
      <c r="B2073" t="s">
        <v>25</v>
      </c>
      <c r="C2073" t="s">
        <v>26</v>
      </c>
      <c r="D2073">
        <v>1021.57</v>
      </c>
      <c r="E2073">
        <v>0.22</v>
      </c>
      <c r="F2073">
        <f t="shared" si="64"/>
        <v>224.74540000000002</v>
      </c>
      <c r="G2073">
        <f t="shared" si="65"/>
        <v>796.82460000000003</v>
      </c>
      <c r="H2073">
        <v>8</v>
      </c>
      <c r="I2073" s="17">
        <v>45512</v>
      </c>
      <c r="J2073" s="17">
        <v>45513</v>
      </c>
      <c r="K2073" t="s">
        <v>31</v>
      </c>
      <c r="L2073" t="s">
        <v>16</v>
      </c>
      <c r="M2073">
        <v>82.41</v>
      </c>
      <c r="N2073" t="s">
        <v>34</v>
      </c>
    </row>
    <row r="2074" spans="1:14" ht="14.25" customHeight="1" x14ac:dyDescent="0.3">
      <c r="A2074" t="s">
        <v>14659</v>
      </c>
      <c r="B2074" t="s">
        <v>13</v>
      </c>
      <c r="C2074" t="s">
        <v>14</v>
      </c>
      <c r="D2074">
        <v>1027.53</v>
      </c>
      <c r="E2074">
        <v>7.0000000000000007E-2</v>
      </c>
      <c r="F2074">
        <f t="shared" si="64"/>
        <v>71.92710000000001</v>
      </c>
      <c r="G2074">
        <f t="shared" si="65"/>
        <v>955.60289999999998</v>
      </c>
      <c r="H2074">
        <v>8</v>
      </c>
      <c r="I2074" s="17">
        <v>45011</v>
      </c>
      <c r="J2074" s="17">
        <v>45015</v>
      </c>
      <c r="K2074" t="s">
        <v>21</v>
      </c>
      <c r="L2074" t="s">
        <v>16</v>
      </c>
      <c r="M2074">
        <v>135.83000000000001</v>
      </c>
      <c r="N2074" t="s">
        <v>17</v>
      </c>
    </row>
    <row r="2075" spans="1:14" ht="14.25" customHeight="1" x14ac:dyDescent="0.3">
      <c r="A2075" t="s">
        <v>4218</v>
      </c>
      <c r="B2075" t="s">
        <v>19</v>
      </c>
      <c r="C2075" t="s">
        <v>26</v>
      </c>
      <c r="D2075">
        <v>1027.8900000000001</v>
      </c>
      <c r="E2075">
        <v>0.01</v>
      </c>
      <c r="F2075">
        <f t="shared" si="64"/>
        <v>10.278900000000002</v>
      </c>
      <c r="G2075">
        <f t="shared" si="65"/>
        <v>1017.6111000000001</v>
      </c>
      <c r="H2075">
        <v>8</v>
      </c>
      <c r="I2075" s="17">
        <v>45576</v>
      </c>
      <c r="J2075" s="17">
        <v>45580</v>
      </c>
      <c r="K2075" t="s">
        <v>31</v>
      </c>
      <c r="L2075" t="s">
        <v>27</v>
      </c>
      <c r="M2075">
        <v>252.1</v>
      </c>
      <c r="N2075" t="s">
        <v>34</v>
      </c>
    </row>
    <row r="2076" spans="1:14" ht="14.25" customHeight="1" x14ac:dyDescent="0.3">
      <c r="A2076" t="s">
        <v>2112</v>
      </c>
      <c r="B2076" t="s">
        <v>19</v>
      </c>
      <c r="C2076" t="s">
        <v>20</v>
      </c>
      <c r="D2076">
        <v>1031.44</v>
      </c>
      <c r="E2076">
        <v>0.33</v>
      </c>
      <c r="F2076">
        <f t="shared" si="64"/>
        <v>340.37520000000001</v>
      </c>
      <c r="G2076">
        <f t="shared" si="65"/>
        <v>691.0648000000001</v>
      </c>
      <c r="H2076">
        <v>8</v>
      </c>
      <c r="I2076" s="17">
        <v>45456</v>
      </c>
      <c r="J2076" s="17">
        <v>45461</v>
      </c>
      <c r="K2076" t="s">
        <v>31</v>
      </c>
      <c r="L2076" t="s">
        <v>27</v>
      </c>
      <c r="M2076">
        <v>107.1</v>
      </c>
      <c r="N2076" t="s">
        <v>39</v>
      </c>
    </row>
    <row r="2077" spans="1:14" ht="14.25" customHeight="1" x14ac:dyDescent="0.3">
      <c r="A2077" t="s">
        <v>3914</v>
      </c>
      <c r="B2077" t="s">
        <v>19</v>
      </c>
      <c r="C2077" t="s">
        <v>36</v>
      </c>
      <c r="D2077">
        <v>1040.97</v>
      </c>
      <c r="E2077">
        <v>0.03</v>
      </c>
      <c r="F2077">
        <f t="shared" si="64"/>
        <v>31.229099999999999</v>
      </c>
      <c r="G2077">
        <f t="shared" si="65"/>
        <v>1009.7409</v>
      </c>
      <c r="H2077">
        <v>8</v>
      </c>
      <c r="I2077" s="17">
        <v>45339</v>
      </c>
      <c r="J2077" s="17">
        <v>45341</v>
      </c>
      <c r="K2077" t="s">
        <v>15</v>
      </c>
      <c r="L2077" t="s">
        <v>27</v>
      </c>
      <c r="M2077">
        <v>254.99</v>
      </c>
      <c r="N2077" t="s">
        <v>39</v>
      </c>
    </row>
    <row r="2078" spans="1:14" ht="14.25" customHeight="1" x14ac:dyDescent="0.3">
      <c r="A2078" t="s">
        <v>7869</v>
      </c>
      <c r="B2078" t="s">
        <v>41</v>
      </c>
      <c r="C2078" t="s">
        <v>14</v>
      </c>
      <c r="D2078">
        <v>1047.6500000000001</v>
      </c>
      <c r="E2078">
        <v>0.26</v>
      </c>
      <c r="F2078">
        <f t="shared" si="64"/>
        <v>272.38900000000001</v>
      </c>
      <c r="G2078">
        <f t="shared" si="65"/>
        <v>775.26100000000008</v>
      </c>
      <c r="H2078">
        <v>8</v>
      </c>
      <c r="I2078" s="17">
        <v>45086</v>
      </c>
      <c r="J2078" s="17">
        <v>45089</v>
      </c>
      <c r="K2078" t="s">
        <v>21</v>
      </c>
      <c r="L2078" t="s">
        <v>27</v>
      </c>
      <c r="M2078">
        <v>79.040000000000006</v>
      </c>
      <c r="N2078" t="s">
        <v>48</v>
      </c>
    </row>
    <row r="2079" spans="1:14" ht="14.25" customHeight="1" x14ac:dyDescent="0.3">
      <c r="A2079" t="s">
        <v>10869</v>
      </c>
      <c r="B2079" t="s">
        <v>19</v>
      </c>
      <c r="C2079" t="s">
        <v>14</v>
      </c>
      <c r="D2079">
        <v>1049.0899999999999</v>
      </c>
      <c r="E2079">
        <v>0.48</v>
      </c>
      <c r="F2079">
        <f t="shared" si="64"/>
        <v>503.56319999999994</v>
      </c>
      <c r="G2079">
        <f t="shared" si="65"/>
        <v>545.52679999999998</v>
      </c>
      <c r="H2079">
        <v>8</v>
      </c>
      <c r="I2079" s="17">
        <v>45081</v>
      </c>
      <c r="J2079" s="17">
        <v>45084</v>
      </c>
      <c r="K2079" t="s">
        <v>21</v>
      </c>
      <c r="L2079" t="s">
        <v>27</v>
      </c>
      <c r="M2079">
        <v>193.12</v>
      </c>
      <c r="N2079" t="s">
        <v>34</v>
      </c>
    </row>
    <row r="2080" spans="1:14" ht="14.25" customHeight="1" x14ac:dyDescent="0.3">
      <c r="A2080" t="s">
        <v>2512</v>
      </c>
      <c r="B2080" t="s">
        <v>25</v>
      </c>
      <c r="C2080" t="s">
        <v>20</v>
      </c>
      <c r="D2080">
        <v>1049.32</v>
      </c>
      <c r="E2080">
        <v>0.31</v>
      </c>
      <c r="F2080">
        <f t="shared" si="64"/>
        <v>325.28919999999999</v>
      </c>
      <c r="G2080">
        <f t="shared" si="65"/>
        <v>724.0308</v>
      </c>
      <c r="H2080">
        <v>8</v>
      </c>
      <c r="I2080" s="17">
        <v>45363</v>
      </c>
      <c r="J2080" s="17">
        <v>45364</v>
      </c>
      <c r="K2080" t="s">
        <v>31</v>
      </c>
      <c r="L2080" t="s">
        <v>27</v>
      </c>
      <c r="M2080">
        <v>107.38</v>
      </c>
      <c r="N2080" t="s">
        <v>28</v>
      </c>
    </row>
    <row r="2081" spans="1:14" ht="14.25" customHeight="1" x14ac:dyDescent="0.3">
      <c r="A2081" t="s">
        <v>7031</v>
      </c>
      <c r="B2081" t="s">
        <v>25</v>
      </c>
      <c r="C2081" t="s">
        <v>36</v>
      </c>
      <c r="D2081">
        <v>1050.1199999999999</v>
      </c>
      <c r="E2081">
        <v>0.45</v>
      </c>
      <c r="F2081">
        <f t="shared" si="64"/>
        <v>472.55399999999997</v>
      </c>
      <c r="G2081">
        <f t="shared" si="65"/>
        <v>577.56599999999992</v>
      </c>
      <c r="H2081">
        <v>8</v>
      </c>
      <c r="I2081" s="17">
        <v>45116</v>
      </c>
      <c r="J2081" s="17">
        <v>45117</v>
      </c>
      <c r="K2081" t="s">
        <v>31</v>
      </c>
      <c r="L2081" t="s">
        <v>22</v>
      </c>
      <c r="M2081">
        <v>239.43</v>
      </c>
      <c r="N2081" t="s">
        <v>48</v>
      </c>
    </row>
    <row r="2082" spans="1:14" ht="14.25" customHeight="1" x14ac:dyDescent="0.3">
      <c r="A2082" t="s">
        <v>6387</v>
      </c>
      <c r="B2082" t="s">
        <v>13</v>
      </c>
      <c r="C2082" t="s">
        <v>26</v>
      </c>
      <c r="D2082">
        <v>1053.19</v>
      </c>
      <c r="E2082">
        <v>0.12</v>
      </c>
      <c r="F2082">
        <f t="shared" si="64"/>
        <v>126.3828</v>
      </c>
      <c r="G2082">
        <f t="shared" si="65"/>
        <v>926.80720000000008</v>
      </c>
      <c r="H2082">
        <v>8</v>
      </c>
      <c r="I2082" s="17">
        <v>45177</v>
      </c>
      <c r="J2082" s="17">
        <v>45184</v>
      </c>
      <c r="K2082" t="s">
        <v>21</v>
      </c>
      <c r="L2082" t="s">
        <v>22</v>
      </c>
      <c r="M2082">
        <v>125.66</v>
      </c>
      <c r="N2082" t="s">
        <v>23</v>
      </c>
    </row>
    <row r="2083" spans="1:14" ht="14.25" customHeight="1" x14ac:dyDescent="0.3">
      <c r="A2083" t="s">
        <v>3539</v>
      </c>
      <c r="B2083" t="s">
        <v>41</v>
      </c>
      <c r="C2083" t="s">
        <v>36</v>
      </c>
      <c r="D2083">
        <v>1054.05</v>
      </c>
      <c r="E2083">
        <v>0.49</v>
      </c>
      <c r="F2083">
        <f t="shared" si="64"/>
        <v>516.48449999999991</v>
      </c>
      <c r="G2083">
        <f t="shared" si="65"/>
        <v>537.56550000000004</v>
      </c>
      <c r="H2083">
        <v>8</v>
      </c>
      <c r="I2083" s="17">
        <v>45424</v>
      </c>
      <c r="J2083" s="17">
        <v>45428</v>
      </c>
      <c r="K2083" t="s">
        <v>21</v>
      </c>
      <c r="L2083" t="s">
        <v>16</v>
      </c>
      <c r="M2083">
        <v>149.57</v>
      </c>
      <c r="N2083" t="s">
        <v>34</v>
      </c>
    </row>
    <row r="2084" spans="1:14" ht="14.25" customHeight="1" x14ac:dyDescent="0.3">
      <c r="A2084" t="s">
        <v>59</v>
      </c>
      <c r="B2084" t="s">
        <v>41</v>
      </c>
      <c r="C2084" t="s">
        <v>14</v>
      </c>
      <c r="D2084">
        <v>1055.1400000000001</v>
      </c>
      <c r="E2084">
        <v>0.36</v>
      </c>
      <c r="F2084">
        <f t="shared" si="64"/>
        <v>379.85040000000004</v>
      </c>
      <c r="G2084">
        <f t="shared" si="65"/>
        <v>675.28960000000006</v>
      </c>
      <c r="H2084">
        <v>8</v>
      </c>
      <c r="I2084" s="17">
        <v>45462</v>
      </c>
      <c r="J2084" s="17">
        <v>45468</v>
      </c>
      <c r="K2084" t="s">
        <v>15</v>
      </c>
      <c r="L2084" t="s">
        <v>16</v>
      </c>
      <c r="M2084">
        <v>207.61</v>
      </c>
      <c r="N2084" t="s">
        <v>48</v>
      </c>
    </row>
    <row r="2085" spans="1:14" ht="14.25" customHeight="1" x14ac:dyDescent="0.3">
      <c r="A2085" t="s">
        <v>4412</v>
      </c>
      <c r="B2085" t="s">
        <v>13</v>
      </c>
      <c r="C2085" t="s">
        <v>36</v>
      </c>
      <c r="D2085">
        <v>1056.52</v>
      </c>
      <c r="E2085">
        <v>0.46</v>
      </c>
      <c r="F2085">
        <f t="shared" si="64"/>
        <v>485.99920000000003</v>
      </c>
      <c r="G2085">
        <f t="shared" si="65"/>
        <v>570.52080000000001</v>
      </c>
      <c r="H2085">
        <v>8</v>
      </c>
      <c r="I2085" s="17">
        <v>45155</v>
      </c>
      <c r="J2085" s="17">
        <v>45157</v>
      </c>
      <c r="K2085" t="s">
        <v>15</v>
      </c>
      <c r="L2085" t="s">
        <v>16</v>
      </c>
      <c r="M2085">
        <v>196.8</v>
      </c>
      <c r="N2085" t="s">
        <v>39</v>
      </c>
    </row>
    <row r="2086" spans="1:14" ht="14.25" customHeight="1" x14ac:dyDescent="0.3">
      <c r="A2086" t="s">
        <v>3875</v>
      </c>
      <c r="B2086" t="s">
        <v>25</v>
      </c>
      <c r="C2086" t="s">
        <v>14</v>
      </c>
      <c r="D2086">
        <v>1060.27</v>
      </c>
      <c r="E2086">
        <v>0.28999999999999998</v>
      </c>
      <c r="F2086">
        <f t="shared" si="64"/>
        <v>307.47829999999999</v>
      </c>
      <c r="G2086">
        <f t="shared" si="65"/>
        <v>752.79169999999999</v>
      </c>
      <c r="H2086">
        <v>8</v>
      </c>
      <c r="I2086" s="17">
        <v>45430</v>
      </c>
      <c r="J2086" s="17">
        <v>45431</v>
      </c>
      <c r="K2086" t="s">
        <v>21</v>
      </c>
      <c r="L2086" t="s">
        <v>27</v>
      </c>
      <c r="M2086">
        <v>235.17</v>
      </c>
      <c r="N2086" t="s">
        <v>48</v>
      </c>
    </row>
    <row r="2087" spans="1:14" ht="14.25" customHeight="1" x14ac:dyDescent="0.3">
      <c r="A2087" t="s">
        <v>3246</v>
      </c>
      <c r="B2087" t="s">
        <v>19</v>
      </c>
      <c r="C2087" t="s">
        <v>36</v>
      </c>
      <c r="D2087">
        <v>1063.18</v>
      </c>
      <c r="E2087">
        <v>0.01</v>
      </c>
      <c r="F2087">
        <f t="shared" si="64"/>
        <v>10.6318</v>
      </c>
      <c r="G2087">
        <f t="shared" si="65"/>
        <v>1052.5482</v>
      </c>
      <c r="H2087">
        <v>8</v>
      </c>
      <c r="I2087" s="17">
        <v>45427</v>
      </c>
      <c r="J2087" s="17">
        <v>45429</v>
      </c>
      <c r="K2087" t="s">
        <v>15</v>
      </c>
      <c r="L2087" t="s">
        <v>16</v>
      </c>
      <c r="M2087">
        <v>55.08</v>
      </c>
      <c r="N2087" t="s">
        <v>17</v>
      </c>
    </row>
    <row r="2088" spans="1:14" ht="14.25" customHeight="1" x14ac:dyDescent="0.3">
      <c r="A2088" t="s">
        <v>6700</v>
      </c>
      <c r="B2088" t="s">
        <v>13</v>
      </c>
      <c r="C2088" t="s">
        <v>26</v>
      </c>
      <c r="D2088">
        <v>1063.8699999999999</v>
      </c>
      <c r="E2088">
        <v>0.06</v>
      </c>
      <c r="F2088">
        <f t="shared" si="64"/>
        <v>63.832199999999993</v>
      </c>
      <c r="G2088">
        <f t="shared" si="65"/>
        <v>1000.0377999999999</v>
      </c>
      <c r="H2088">
        <v>8</v>
      </c>
      <c r="I2088" s="17">
        <v>45346</v>
      </c>
      <c r="J2088" s="17">
        <v>45348</v>
      </c>
      <c r="K2088" t="s">
        <v>31</v>
      </c>
      <c r="L2088" t="s">
        <v>27</v>
      </c>
      <c r="M2088">
        <v>166.93</v>
      </c>
      <c r="N2088" t="s">
        <v>48</v>
      </c>
    </row>
    <row r="2089" spans="1:14" ht="14.25" customHeight="1" x14ac:dyDescent="0.3">
      <c r="A2089" t="s">
        <v>5618</v>
      </c>
      <c r="B2089" t="s">
        <v>19</v>
      </c>
      <c r="C2089" t="s">
        <v>20</v>
      </c>
      <c r="D2089">
        <v>1064.33</v>
      </c>
      <c r="E2089">
        <v>0.48</v>
      </c>
      <c r="F2089">
        <f t="shared" si="64"/>
        <v>510.87839999999994</v>
      </c>
      <c r="G2089">
        <f t="shared" si="65"/>
        <v>553.45159999999998</v>
      </c>
      <c r="H2089">
        <v>8</v>
      </c>
      <c r="I2089" s="17">
        <v>45646</v>
      </c>
      <c r="J2089" s="17">
        <v>45647</v>
      </c>
      <c r="K2089" t="s">
        <v>15</v>
      </c>
      <c r="L2089" t="s">
        <v>27</v>
      </c>
      <c r="M2089">
        <v>70.53</v>
      </c>
      <c r="N2089" t="s">
        <v>39</v>
      </c>
    </row>
    <row r="2090" spans="1:14" ht="14.25" customHeight="1" x14ac:dyDescent="0.3">
      <c r="A2090" t="s">
        <v>10114</v>
      </c>
      <c r="B2090" t="s">
        <v>41</v>
      </c>
      <c r="C2090" t="s">
        <v>14</v>
      </c>
      <c r="D2090">
        <v>1066.4100000000001</v>
      </c>
      <c r="E2090">
        <v>0.32</v>
      </c>
      <c r="F2090">
        <f t="shared" si="64"/>
        <v>341.25120000000004</v>
      </c>
      <c r="G2090">
        <f t="shared" si="65"/>
        <v>725.15880000000004</v>
      </c>
      <c r="H2090">
        <v>8</v>
      </c>
      <c r="I2090" s="17">
        <v>45260</v>
      </c>
      <c r="J2090" s="17">
        <v>45262</v>
      </c>
      <c r="K2090" t="s">
        <v>31</v>
      </c>
      <c r="L2090" t="s">
        <v>27</v>
      </c>
      <c r="M2090">
        <v>121.24</v>
      </c>
      <c r="N2090" t="s">
        <v>23</v>
      </c>
    </row>
    <row r="2091" spans="1:14" ht="14.25" customHeight="1" x14ac:dyDescent="0.3">
      <c r="A2091" t="s">
        <v>2172</v>
      </c>
      <c r="B2091" t="s">
        <v>41</v>
      </c>
      <c r="C2091" t="s">
        <v>14</v>
      </c>
      <c r="D2091">
        <v>1067.19</v>
      </c>
      <c r="E2091">
        <v>0.06</v>
      </c>
      <c r="F2091">
        <f t="shared" si="64"/>
        <v>64.031400000000005</v>
      </c>
      <c r="G2091">
        <f t="shared" si="65"/>
        <v>1003.1586000000001</v>
      </c>
      <c r="H2091">
        <v>8</v>
      </c>
      <c r="I2091" s="17">
        <v>45388</v>
      </c>
      <c r="J2091" s="17">
        <v>45395</v>
      </c>
      <c r="K2091" t="s">
        <v>21</v>
      </c>
      <c r="L2091" t="s">
        <v>27</v>
      </c>
      <c r="M2091">
        <v>112.88</v>
      </c>
      <c r="N2091" t="s">
        <v>17</v>
      </c>
    </row>
    <row r="2092" spans="1:14" ht="14.25" customHeight="1" x14ac:dyDescent="0.3">
      <c r="A2092" t="s">
        <v>11341</v>
      </c>
      <c r="B2092" t="s">
        <v>13</v>
      </c>
      <c r="C2092" t="s">
        <v>14</v>
      </c>
      <c r="D2092">
        <v>1073.8399999999999</v>
      </c>
      <c r="E2092">
        <v>0.01</v>
      </c>
      <c r="F2092">
        <f t="shared" si="64"/>
        <v>10.738399999999999</v>
      </c>
      <c r="G2092">
        <f t="shared" si="65"/>
        <v>1063.1016</v>
      </c>
      <c r="H2092">
        <v>8</v>
      </c>
      <c r="I2092" s="17">
        <v>45590</v>
      </c>
      <c r="J2092" s="17">
        <v>45594</v>
      </c>
      <c r="K2092" t="s">
        <v>21</v>
      </c>
      <c r="L2092" t="s">
        <v>16</v>
      </c>
      <c r="M2092">
        <v>57.45</v>
      </c>
      <c r="N2092" t="s">
        <v>23</v>
      </c>
    </row>
    <row r="2093" spans="1:14" ht="14.25" customHeight="1" x14ac:dyDescent="0.3">
      <c r="A2093" t="s">
        <v>11667</v>
      </c>
      <c r="B2093" t="s">
        <v>19</v>
      </c>
      <c r="C2093" t="s">
        <v>20</v>
      </c>
      <c r="D2093">
        <v>1074.3599999999999</v>
      </c>
      <c r="E2093">
        <v>0.42</v>
      </c>
      <c r="F2093">
        <f t="shared" si="64"/>
        <v>451.23119999999994</v>
      </c>
      <c r="G2093">
        <f t="shared" si="65"/>
        <v>623.12879999999996</v>
      </c>
      <c r="H2093">
        <v>8</v>
      </c>
      <c r="I2093" s="17">
        <v>45220</v>
      </c>
      <c r="J2093" s="17">
        <v>45227</v>
      </c>
      <c r="K2093" t="s">
        <v>21</v>
      </c>
      <c r="L2093" t="s">
        <v>27</v>
      </c>
      <c r="M2093">
        <v>258</v>
      </c>
      <c r="N2093" t="s">
        <v>17</v>
      </c>
    </row>
    <row r="2094" spans="1:14" ht="14.25" customHeight="1" x14ac:dyDescent="0.3">
      <c r="A2094" t="s">
        <v>1755</v>
      </c>
      <c r="B2094" t="s">
        <v>13</v>
      </c>
      <c r="C2094" t="s">
        <v>20</v>
      </c>
      <c r="D2094">
        <v>1076.3399999999999</v>
      </c>
      <c r="E2094">
        <v>0.08</v>
      </c>
      <c r="F2094">
        <f t="shared" si="64"/>
        <v>86.107199999999992</v>
      </c>
      <c r="G2094">
        <f t="shared" si="65"/>
        <v>990.23279999999988</v>
      </c>
      <c r="H2094">
        <v>8</v>
      </c>
      <c r="I2094" s="17">
        <v>45406</v>
      </c>
      <c r="J2094" s="17">
        <v>45409</v>
      </c>
      <c r="K2094" t="s">
        <v>15</v>
      </c>
      <c r="L2094" t="s">
        <v>22</v>
      </c>
      <c r="M2094">
        <v>125.46</v>
      </c>
      <c r="N2094" t="s">
        <v>28</v>
      </c>
    </row>
    <row r="2095" spans="1:14" ht="14.25" customHeight="1" x14ac:dyDescent="0.3">
      <c r="A2095" t="s">
        <v>12342</v>
      </c>
      <c r="B2095" t="s">
        <v>13</v>
      </c>
      <c r="C2095" t="s">
        <v>33</v>
      </c>
      <c r="D2095">
        <v>1087.73</v>
      </c>
      <c r="E2095">
        <v>0.25</v>
      </c>
      <c r="F2095">
        <f t="shared" si="64"/>
        <v>271.9325</v>
      </c>
      <c r="G2095">
        <f t="shared" si="65"/>
        <v>815.79750000000001</v>
      </c>
      <c r="H2095">
        <v>8</v>
      </c>
      <c r="I2095" s="17">
        <v>45086</v>
      </c>
      <c r="J2095" s="17">
        <v>45090</v>
      </c>
      <c r="K2095" t="s">
        <v>15</v>
      </c>
      <c r="L2095" t="s">
        <v>22</v>
      </c>
      <c r="M2095">
        <v>297.60000000000002</v>
      </c>
      <c r="N2095" t="s">
        <v>23</v>
      </c>
    </row>
    <row r="2096" spans="1:14" ht="14.25" customHeight="1" x14ac:dyDescent="0.3">
      <c r="A2096" t="s">
        <v>15017</v>
      </c>
      <c r="B2096" t="s">
        <v>25</v>
      </c>
      <c r="C2096" t="s">
        <v>36</v>
      </c>
      <c r="D2096">
        <v>1087.99</v>
      </c>
      <c r="E2096">
        <v>0.2</v>
      </c>
      <c r="F2096">
        <f t="shared" si="64"/>
        <v>217.59800000000001</v>
      </c>
      <c r="G2096">
        <f t="shared" si="65"/>
        <v>870.39200000000005</v>
      </c>
      <c r="H2096">
        <v>8</v>
      </c>
      <c r="I2096" s="17">
        <v>45144</v>
      </c>
      <c r="J2096" s="17">
        <v>45147</v>
      </c>
      <c r="K2096" t="s">
        <v>21</v>
      </c>
      <c r="L2096" t="s">
        <v>27</v>
      </c>
      <c r="M2096">
        <v>279.81</v>
      </c>
      <c r="N2096" t="s">
        <v>23</v>
      </c>
    </row>
    <row r="2097" spans="1:14" ht="14.25" customHeight="1" x14ac:dyDescent="0.3">
      <c r="A2097" t="s">
        <v>12392</v>
      </c>
      <c r="B2097" t="s">
        <v>13</v>
      </c>
      <c r="C2097" t="s">
        <v>14</v>
      </c>
      <c r="D2097">
        <v>1089.3599999999999</v>
      </c>
      <c r="E2097">
        <v>0.2</v>
      </c>
      <c r="F2097">
        <f t="shared" si="64"/>
        <v>217.87199999999999</v>
      </c>
      <c r="G2097">
        <f t="shared" si="65"/>
        <v>871.48799999999994</v>
      </c>
      <c r="H2097">
        <v>8</v>
      </c>
      <c r="I2097" s="17">
        <v>45522</v>
      </c>
      <c r="J2097" s="17">
        <v>45524</v>
      </c>
      <c r="K2097" t="s">
        <v>31</v>
      </c>
      <c r="L2097" t="s">
        <v>27</v>
      </c>
      <c r="M2097">
        <v>259.27999999999997</v>
      </c>
      <c r="N2097" t="s">
        <v>39</v>
      </c>
    </row>
    <row r="2098" spans="1:14" ht="14.25" customHeight="1" x14ac:dyDescent="0.3">
      <c r="A2098" t="s">
        <v>10653</v>
      </c>
      <c r="B2098" t="s">
        <v>41</v>
      </c>
      <c r="C2098" t="s">
        <v>33</v>
      </c>
      <c r="D2098">
        <v>1092.22</v>
      </c>
      <c r="E2098">
        <v>0.34</v>
      </c>
      <c r="F2098">
        <f t="shared" si="64"/>
        <v>371.35480000000001</v>
      </c>
      <c r="G2098">
        <f t="shared" si="65"/>
        <v>720.86519999999996</v>
      </c>
      <c r="H2098">
        <v>8</v>
      </c>
      <c r="I2098" s="17">
        <v>44929</v>
      </c>
      <c r="J2098" s="17">
        <v>44935</v>
      </c>
      <c r="K2098" t="s">
        <v>21</v>
      </c>
      <c r="L2098" t="s">
        <v>16</v>
      </c>
      <c r="M2098">
        <v>81.03</v>
      </c>
      <c r="N2098" t="s">
        <v>17</v>
      </c>
    </row>
    <row r="2099" spans="1:14" ht="14.25" customHeight="1" x14ac:dyDescent="0.3">
      <c r="A2099" t="s">
        <v>7418</v>
      </c>
      <c r="B2099" t="s">
        <v>25</v>
      </c>
      <c r="C2099" t="s">
        <v>20</v>
      </c>
      <c r="D2099">
        <v>1094.94</v>
      </c>
      <c r="E2099">
        <v>0.03</v>
      </c>
      <c r="F2099">
        <f t="shared" si="64"/>
        <v>32.848199999999999</v>
      </c>
      <c r="G2099">
        <f t="shared" si="65"/>
        <v>1062.0918000000001</v>
      </c>
      <c r="H2099">
        <v>8</v>
      </c>
      <c r="I2099" s="17">
        <v>45633</v>
      </c>
      <c r="J2099" s="17">
        <v>45640</v>
      </c>
      <c r="K2099" t="s">
        <v>21</v>
      </c>
      <c r="L2099" t="s">
        <v>22</v>
      </c>
      <c r="M2099">
        <v>216.04</v>
      </c>
      <c r="N2099" t="s">
        <v>23</v>
      </c>
    </row>
    <row r="2100" spans="1:14" ht="14.25" customHeight="1" x14ac:dyDescent="0.3">
      <c r="A2100" t="s">
        <v>622</v>
      </c>
      <c r="B2100" t="s">
        <v>25</v>
      </c>
      <c r="C2100" t="s">
        <v>26</v>
      </c>
      <c r="D2100">
        <v>1105.1600000000001</v>
      </c>
      <c r="E2100">
        <v>0.25</v>
      </c>
      <c r="F2100">
        <f t="shared" si="64"/>
        <v>276.29000000000002</v>
      </c>
      <c r="G2100">
        <f t="shared" si="65"/>
        <v>828.87000000000012</v>
      </c>
      <c r="H2100">
        <v>8</v>
      </c>
      <c r="I2100" s="17">
        <v>45285</v>
      </c>
      <c r="J2100" s="17">
        <v>45286</v>
      </c>
      <c r="K2100" t="s">
        <v>21</v>
      </c>
      <c r="L2100" t="s">
        <v>22</v>
      </c>
      <c r="M2100">
        <v>191.3</v>
      </c>
      <c r="N2100" t="s">
        <v>39</v>
      </c>
    </row>
    <row r="2101" spans="1:14" ht="14.25" customHeight="1" x14ac:dyDescent="0.3">
      <c r="A2101" t="s">
        <v>13915</v>
      </c>
      <c r="B2101" t="s">
        <v>25</v>
      </c>
      <c r="C2101" t="s">
        <v>33</v>
      </c>
      <c r="D2101">
        <v>1106.04</v>
      </c>
      <c r="E2101">
        <v>0.15</v>
      </c>
      <c r="F2101">
        <f t="shared" si="64"/>
        <v>165.90599999999998</v>
      </c>
      <c r="G2101">
        <f t="shared" si="65"/>
        <v>940.13400000000001</v>
      </c>
      <c r="H2101">
        <v>8</v>
      </c>
      <c r="I2101" s="17">
        <v>45462</v>
      </c>
      <c r="J2101" s="17">
        <v>45467</v>
      </c>
      <c r="K2101" t="s">
        <v>21</v>
      </c>
      <c r="L2101" t="s">
        <v>27</v>
      </c>
      <c r="M2101">
        <v>68.7</v>
      </c>
      <c r="N2101" t="s">
        <v>23</v>
      </c>
    </row>
    <row r="2102" spans="1:14" ht="14.25" customHeight="1" x14ac:dyDescent="0.3">
      <c r="A2102" t="s">
        <v>3139</v>
      </c>
      <c r="B2102" t="s">
        <v>41</v>
      </c>
      <c r="C2102" t="s">
        <v>36</v>
      </c>
      <c r="D2102">
        <v>1106.06</v>
      </c>
      <c r="E2102">
        <v>0.21</v>
      </c>
      <c r="F2102">
        <f t="shared" si="64"/>
        <v>232.27259999999998</v>
      </c>
      <c r="G2102">
        <f t="shared" si="65"/>
        <v>873.78739999999993</v>
      </c>
      <c r="H2102">
        <v>8</v>
      </c>
      <c r="I2102" s="17">
        <v>45459</v>
      </c>
      <c r="J2102" s="17">
        <v>45466</v>
      </c>
      <c r="K2102" t="s">
        <v>15</v>
      </c>
      <c r="L2102" t="s">
        <v>16</v>
      </c>
      <c r="M2102">
        <v>118.9</v>
      </c>
      <c r="N2102" t="s">
        <v>39</v>
      </c>
    </row>
    <row r="2103" spans="1:14" ht="14.25" customHeight="1" x14ac:dyDescent="0.3">
      <c r="A2103" t="s">
        <v>15360</v>
      </c>
      <c r="B2103" t="s">
        <v>41</v>
      </c>
      <c r="C2103" t="s">
        <v>20</v>
      </c>
      <c r="D2103">
        <v>1108.48</v>
      </c>
      <c r="E2103">
        <v>0.37</v>
      </c>
      <c r="F2103">
        <f t="shared" si="64"/>
        <v>410.13760000000002</v>
      </c>
      <c r="G2103">
        <f t="shared" si="65"/>
        <v>698.3424</v>
      </c>
      <c r="H2103">
        <v>8</v>
      </c>
      <c r="I2103" s="17">
        <v>45312</v>
      </c>
      <c r="J2103" s="17">
        <v>45318</v>
      </c>
      <c r="K2103" t="s">
        <v>15</v>
      </c>
      <c r="L2103" t="s">
        <v>27</v>
      </c>
      <c r="M2103">
        <v>315.38</v>
      </c>
      <c r="N2103" t="s">
        <v>23</v>
      </c>
    </row>
    <row r="2104" spans="1:14" ht="14.25" customHeight="1" x14ac:dyDescent="0.3">
      <c r="A2104" t="s">
        <v>2574</v>
      </c>
      <c r="B2104" t="s">
        <v>25</v>
      </c>
      <c r="C2104" t="s">
        <v>26</v>
      </c>
      <c r="D2104">
        <v>1117.6400000000001</v>
      </c>
      <c r="E2104">
        <v>0.48</v>
      </c>
      <c r="F2104">
        <f t="shared" si="64"/>
        <v>536.46720000000005</v>
      </c>
      <c r="G2104">
        <f t="shared" si="65"/>
        <v>581.17280000000005</v>
      </c>
      <c r="H2104">
        <v>8</v>
      </c>
      <c r="I2104" s="17">
        <v>45574</v>
      </c>
      <c r="J2104" s="17">
        <v>45579</v>
      </c>
      <c r="K2104" t="s">
        <v>21</v>
      </c>
      <c r="L2104" t="s">
        <v>27</v>
      </c>
      <c r="M2104">
        <v>125.95</v>
      </c>
      <c r="N2104" t="s">
        <v>28</v>
      </c>
    </row>
    <row r="2105" spans="1:14" ht="14.25" customHeight="1" x14ac:dyDescent="0.3">
      <c r="A2105" t="s">
        <v>11740</v>
      </c>
      <c r="B2105" t="s">
        <v>13</v>
      </c>
      <c r="C2105" t="s">
        <v>14</v>
      </c>
      <c r="D2105">
        <v>1118.5</v>
      </c>
      <c r="E2105">
        <v>0.04</v>
      </c>
      <c r="F2105">
        <f t="shared" si="64"/>
        <v>44.74</v>
      </c>
      <c r="G2105">
        <f t="shared" si="65"/>
        <v>1073.76</v>
      </c>
      <c r="H2105">
        <v>8</v>
      </c>
      <c r="I2105" s="17">
        <v>45413</v>
      </c>
      <c r="J2105" s="17">
        <v>45420</v>
      </c>
      <c r="K2105" t="s">
        <v>15</v>
      </c>
      <c r="L2105" t="s">
        <v>16</v>
      </c>
      <c r="M2105">
        <v>125.77</v>
      </c>
      <c r="N2105" t="s">
        <v>17</v>
      </c>
    </row>
    <row r="2106" spans="1:14" ht="14.25" customHeight="1" x14ac:dyDescent="0.3">
      <c r="A2106" t="s">
        <v>4026</v>
      </c>
      <c r="B2106" t="s">
        <v>25</v>
      </c>
      <c r="C2106" t="s">
        <v>20</v>
      </c>
      <c r="D2106">
        <v>1118.75</v>
      </c>
      <c r="E2106">
        <v>0.4</v>
      </c>
      <c r="F2106">
        <f t="shared" si="64"/>
        <v>447.5</v>
      </c>
      <c r="G2106">
        <f t="shared" si="65"/>
        <v>671.25</v>
      </c>
      <c r="H2106">
        <v>8</v>
      </c>
      <c r="I2106" s="17">
        <v>45573</v>
      </c>
      <c r="J2106" s="17">
        <v>45576</v>
      </c>
      <c r="K2106" t="s">
        <v>21</v>
      </c>
      <c r="L2106" t="s">
        <v>27</v>
      </c>
      <c r="M2106">
        <v>161.25</v>
      </c>
      <c r="N2106" t="s">
        <v>39</v>
      </c>
    </row>
    <row r="2107" spans="1:14" ht="14.25" customHeight="1" x14ac:dyDescent="0.3">
      <c r="A2107" t="s">
        <v>8697</v>
      </c>
      <c r="B2107" t="s">
        <v>13</v>
      </c>
      <c r="C2107" t="s">
        <v>20</v>
      </c>
      <c r="D2107">
        <v>1119.3800000000001</v>
      </c>
      <c r="E2107">
        <v>0.02</v>
      </c>
      <c r="F2107">
        <f t="shared" si="64"/>
        <v>22.387600000000003</v>
      </c>
      <c r="G2107">
        <f t="shared" si="65"/>
        <v>1096.9924000000001</v>
      </c>
      <c r="H2107">
        <v>8</v>
      </c>
      <c r="I2107" s="17">
        <v>45082</v>
      </c>
      <c r="J2107" s="17">
        <v>45084</v>
      </c>
      <c r="K2107" t="s">
        <v>15</v>
      </c>
      <c r="L2107" t="s">
        <v>16</v>
      </c>
      <c r="M2107">
        <v>165.87</v>
      </c>
      <c r="N2107" t="s">
        <v>23</v>
      </c>
    </row>
    <row r="2108" spans="1:14" ht="14.25" customHeight="1" x14ac:dyDescent="0.3">
      <c r="A2108" t="s">
        <v>9070</v>
      </c>
      <c r="B2108" t="s">
        <v>25</v>
      </c>
      <c r="C2108" t="s">
        <v>26</v>
      </c>
      <c r="D2108">
        <v>1131.6500000000001</v>
      </c>
      <c r="E2108">
        <v>0.04</v>
      </c>
      <c r="F2108">
        <f t="shared" si="64"/>
        <v>45.266000000000005</v>
      </c>
      <c r="G2108">
        <f t="shared" si="65"/>
        <v>1086.384</v>
      </c>
      <c r="H2108">
        <v>8</v>
      </c>
      <c r="I2108" s="17">
        <v>45243</v>
      </c>
      <c r="J2108" s="17">
        <v>45244</v>
      </c>
      <c r="K2108" t="s">
        <v>15</v>
      </c>
      <c r="L2108" t="s">
        <v>16</v>
      </c>
      <c r="M2108">
        <v>125.09</v>
      </c>
      <c r="N2108" t="s">
        <v>23</v>
      </c>
    </row>
    <row r="2109" spans="1:14" ht="14.25" customHeight="1" x14ac:dyDescent="0.3">
      <c r="A2109" t="s">
        <v>1905</v>
      </c>
      <c r="B2109" t="s">
        <v>13</v>
      </c>
      <c r="C2109" t="s">
        <v>33</v>
      </c>
      <c r="D2109">
        <v>1132.8599999999999</v>
      </c>
      <c r="E2109">
        <v>0.24</v>
      </c>
      <c r="F2109">
        <f t="shared" si="64"/>
        <v>271.88639999999998</v>
      </c>
      <c r="G2109">
        <f t="shared" si="65"/>
        <v>860.97359999999992</v>
      </c>
      <c r="H2109">
        <v>8</v>
      </c>
      <c r="I2109" s="17">
        <v>45470</v>
      </c>
      <c r="J2109" s="17">
        <v>45474</v>
      </c>
      <c r="K2109" t="s">
        <v>21</v>
      </c>
      <c r="L2109" t="s">
        <v>16</v>
      </c>
      <c r="M2109">
        <v>235.18</v>
      </c>
      <c r="N2109" t="s">
        <v>48</v>
      </c>
    </row>
    <row r="2110" spans="1:14" ht="14.25" customHeight="1" x14ac:dyDescent="0.3">
      <c r="A2110" t="s">
        <v>401</v>
      </c>
      <c r="B2110" t="s">
        <v>13</v>
      </c>
      <c r="C2110" t="s">
        <v>14</v>
      </c>
      <c r="D2110">
        <v>1134.3499999999999</v>
      </c>
      <c r="E2110">
        <v>0.02</v>
      </c>
      <c r="F2110">
        <f t="shared" si="64"/>
        <v>22.686999999999998</v>
      </c>
      <c r="G2110">
        <f t="shared" si="65"/>
        <v>1111.663</v>
      </c>
      <c r="H2110">
        <v>8</v>
      </c>
      <c r="I2110" s="17">
        <v>45098</v>
      </c>
      <c r="J2110" s="17">
        <v>45103</v>
      </c>
      <c r="K2110" t="s">
        <v>21</v>
      </c>
      <c r="L2110" t="s">
        <v>16</v>
      </c>
      <c r="M2110">
        <v>278.14999999999998</v>
      </c>
      <c r="N2110" t="s">
        <v>48</v>
      </c>
    </row>
    <row r="2111" spans="1:14" ht="14.25" customHeight="1" x14ac:dyDescent="0.3">
      <c r="A2111" t="s">
        <v>13503</v>
      </c>
      <c r="B2111" t="s">
        <v>19</v>
      </c>
      <c r="C2111" t="s">
        <v>26</v>
      </c>
      <c r="D2111">
        <v>1134.95</v>
      </c>
      <c r="E2111">
        <v>0.25</v>
      </c>
      <c r="F2111">
        <f t="shared" si="64"/>
        <v>283.73750000000001</v>
      </c>
      <c r="G2111">
        <f t="shared" si="65"/>
        <v>851.21250000000009</v>
      </c>
      <c r="H2111">
        <v>8</v>
      </c>
      <c r="I2111" s="17">
        <v>45656</v>
      </c>
      <c r="J2111" s="17">
        <v>45658</v>
      </c>
      <c r="K2111" t="s">
        <v>15</v>
      </c>
      <c r="L2111" t="s">
        <v>16</v>
      </c>
      <c r="M2111">
        <v>303.24</v>
      </c>
      <c r="N2111" t="s">
        <v>17</v>
      </c>
    </row>
    <row r="2112" spans="1:14" ht="14.25" customHeight="1" x14ac:dyDescent="0.3">
      <c r="A2112" t="s">
        <v>3251</v>
      </c>
      <c r="B2112" t="s">
        <v>25</v>
      </c>
      <c r="C2112" t="s">
        <v>33</v>
      </c>
      <c r="D2112">
        <v>1135.45</v>
      </c>
      <c r="E2112">
        <v>0.42</v>
      </c>
      <c r="F2112">
        <f t="shared" si="64"/>
        <v>476.88900000000001</v>
      </c>
      <c r="G2112">
        <f t="shared" si="65"/>
        <v>658.56100000000004</v>
      </c>
      <c r="H2112">
        <v>8</v>
      </c>
      <c r="I2112" s="17">
        <v>45376</v>
      </c>
      <c r="J2112" s="17">
        <v>45380</v>
      </c>
      <c r="K2112" t="s">
        <v>31</v>
      </c>
      <c r="L2112" t="s">
        <v>27</v>
      </c>
      <c r="M2112">
        <v>105.59</v>
      </c>
      <c r="N2112" t="s">
        <v>39</v>
      </c>
    </row>
    <row r="2113" spans="1:14" ht="14.25" customHeight="1" x14ac:dyDescent="0.3">
      <c r="A2113" t="s">
        <v>7315</v>
      </c>
      <c r="B2113" t="s">
        <v>13</v>
      </c>
      <c r="C2113" t="s">
        <v>33</v>
      </c>
      <c r="D2113">
        <v>1135.8699999999999</v>
      </c>
      <c r="E2113">
        <v>0.49</v>
      </c>
      <c r="F2113">
        <f t="shared" si="64"/>
        <v>556.57629999999995</v>
      </c>
      <c r="G2113">
        <f t="shared" si="65"/>
        <v>579.29369999999994</v>
      </c>
      <c r="H2113">
        <v>8</v>
      </c>
      <c r="I2113" s="17">
        <v>45598</v>
      </c>
      <c r="J2113" s="17">
        <v>45602</v>
      </c>
      <c r="K2113" t="s">
        <v>15</v>
      </c>
      <c r="L2113" t="s">
        <v>16</v>
      </c>
      <c r="M2113">
        <v>241.18</v>
      </c>
      <c r="N2113" t="s">
        <v>34</v>
      </c>
    </row>
    <row r="2114" spans="1:14" ht="14.25" customHeight="1" x14ac:dyDescent="0.3">
      <c r="A2114" t="s">
        <v>12418</v>
      </c>
      <c r="B2114" t="s">
        <v>19</v>
      </c>
      <c r="C2114" t="s">
        <v>26</v>
      </c>
      <c r="D2114">
        <v>1143.52</v>
      </c>
      <c r="E2114">
        <v>0.08</v>
      </c>
      <c r="F2114">
        <f t="shared" ref="F2114:F2177" si="66">D2114*E2114</f>
        <v>91.4816</v>
      </c>
      <c r="G2114">
        <f t="shared" ref="G2114:G2177" si="67">D2114-F2114</f>
        <v>1052.0383999999999</v>
      </c>
      <c r="H2114">
        <v>8</v>
      </c>
      <c r="I2114" s="17">
        <v>45117</v>
      </c>
      <c r="J2114" s="17">
        <v>45121</v>
      </c>
      <c r="K2114" t="s">
        <v>15</v>
      </c>
      <c r="L2114" t="s">
        <v>22</v>
      </c>
      <c r="M2114">
        <v>260.47000000000003</v>
      </c>
      <c r="N2114" t="s">
        <v>34</v>
      </c>
    </row>
    <row r="2115" spans="1:14" ht="14.25" customHeight="1" x14ac:dyDescent="0.3">
      <c r="A2115" t="s">
        <v>3555</v>
      </c>
      <c r="B2115" t="s">
        <v>19</v>
      </c>
      <c r="C2115" t="s">
        <v>36</v>
      </c>
      <c r="D2115">
        <v>1144.23</v>
      </c>
      <c r="E2115">
        <v>0.03</v>
      </c>
      <c r="F2115">
        <f t="shared" si="66"/>
        <v>34.326900000000002</v>
      </c>
      <c r="G2115">
        <f t="shared" si="67"/>
        <v>1109.9031</v>
      </c>
      <c r="H2115">
        <v>8</v>
      </c>
      <c r="I2115" s="17">
        <v>45656</v>
      </c>
      <c r="J2115" s="17">
        <v>45663</v>
      </c>
      <c r="K2115" t="s">
        <v>21</v>
      </c>
      <c r="L2115" t="s">
        <v>16</v>
      </c>
      <c r="M2115">
        <v>232.43</v>
      </c>
      <c r="N2115" t="s">
        <v>48</v>
      </c>
    </row>
    <row r="2116" spans="1:14" ht="14.25" customHeight="1" x14ac:dyDescent="0.3">
      <c r="A2116" t="s">
        <v>14549</v>
      </c>
      <c r="B2116" t="s">
        <v>19</v>
      </c>
      <c r="C2116" t="s">
        <v>33</v>
      </c>
      <c r="D2116">
        <v>1147.46</v>
      </c>
      <c r="E2116">
        <v>0</v>
      </c>
      <c r="F2116">
        <f t="shared" si="66"/>
        <v>0</v>
      </c>
      <c r="G2116">
        <f t="shared" si="67"/>
        <v>1147.46</v>
      </c>
      <c r="H2116">
        <v>8</v>
      </c>
      <c r="I2116" s="17">
        <v>45590</v>
      </c>
      <c r="J2116" s="17">
        <v>45592</v>
      </c>
      <c r="K2116" t="s">
        <v>31</v>
      </c>
      <c r="L2116" t="s">
        <v>27</v>
      </c>
      <c r="M2116">
        <v>310.83999999999997</v>
      </c>
      <c r="N2116" t="s">
        <v>23</v>
      </c>
    </row>
    <row r="2117" spans="1:14" ht="14.25" customHeight="1" x14ac:dyDescent="0.3">
      <c r="A2117" t="s">
        <v>8467</v>
      </c>
      <c r="B2117" t="s">
        <v>13</v>
      </c>
      <c r="C2117" t="s">
        <v>20</v>
      </c>
      <c r="D2117">
        <v>1147.53</v>
      </c>
      <c r="E2117">
        <v>0.44</v>
      </c>
      <c r="F2117">
        <f t="shared" si="66"/>
        <v>504.91320000000002</v>
      </c>
      <c r="G2117">
        <f t="shared" si="67"/>
        <v>642.61680000000001</v>
      </c>
      <c r="H2117">
        <v>8</v>
      </c>
      <c r="I2117" s="17">
        <v>45280</v>
      </c>
      <c r="J2117" s="17">
        <v>45281</v>
      </c>
      <c r="K2117" t="s">
        <v>21</v>
      </c>
      <c r="L2117" t="s">
        <v>22</v>
      </c>
      <c r="M2117">
        <v>98.64</v>
      </c>
      <c r="N2117" t="s">
        <v>48</v>
      </c>
    </row>
    <row r="2118" spans="1:14" ht="14.25" customHeight="1" x14ac:dyDescent="0.3">
      <c r="A2118" t="s">
        <v>2506</v>
      </c>
      <c r="B2118" t="s">
        <v>19</v>
      </c>
      <c r="C2118" t="s">
        <v>26</v>
      </c>
      <c r="D2118">
        <v>1154.9000000000001</v>
      </c>
      <c r="E2118">
        <v>0.4</v>
      </c>
      <c r="F2118">
        <f t="shared" si="66"/>
        <v>461.96000000000004</v>
      </c>
      <c r="G2118">
        <f t="shared" si="67"/>
        <v>692.94</v>
      </c>
      <c r="H2118">
        <v>8</v>
      </c>
      <c r="I2118" s="17">
        <v>45217</v>
      </c>
      <c r="J2118" s="17">
        <v>45218</v>
      </c>
      <c r="K2118" t="s">
        <v>21</v>
      </c>
      <c r="L2118" t="s">
        <v>16</v>
      </c>
      <c r="M2118">
        <v>262.97000000000003</v>
      </c>
      <c r="N2118" t="s">
        <v>48</v>
      </c>
    </row>
    <row r="2119" spans="1:14" ht="14.25" customHeight="1" x14ac:dyDescent="0.3">
      <c r="A2119" t="s">
        <v>13259</v>
      </c>
      <c r="B2119" t="s">
        <v>41</v>
      </c>
      <c r="C2119" t="s">
        <v>33</v>
      </c>
      <c r="D2119">
        <v>1157.6099999999999</v>
      </c>
      <c r="E2119">
        <v>0.1</v>
      </c>
      <c r="F2119">
        <f t="shared" si="66"/>
        <v>115.761</v>
      </c>
      <c r="G2119">
        <f t="shared" si="67"/>
        <v>1041.8489999999999</v>
      </c>
      <c r="H2119">
        <v>8</v>
      </c>
      <c r="I2119" s="17">
        <v>45432</v>
      </c>
      <c r="J2119" s="17">
        <v>45439</v>
      </c>
      <c r="K2119" t="s">
        <v>15</v>
      </c>
      <c r="L2119" t="s">
        <v>22</v>
      </c>
      <c r="M2119">
        <v>118</v>
      </c>
      <c r="N2119" t="s">
        <v>48</v>
      </c>
    </row>
    <row r="2120" spans="1:14" ht="14.25" customHeight="1" x14ac:dyDescent="0.3">
      <c r="A2120" t="s">
        <v>10221</v>
      </c>
      <c r="B2120" t="s">
        <v>19</v>
      </c>
      <c r="C2120" t="s">
        <v>26</v>
      </c>
      <c r="D2120">
        <v>1157.6300000000001</v>
      </c>
      <c r="E2120">
        <v>0.36</v>
      </c>
      <c r="F2120">
        <f t="shared" si="66"/>
        <v>416.74680000000001</v>
      </c>
      <c r="G2120">
        <f t="shared" si="67"/>
        <v>740.8832000000001</v>
      </c>
      <c r="H2120">
        <v>8</v>
      </c>
      <c r="I2120" s="17">
        <v>45556</v>
      </c>
      <c r="J2120" s="17">
        <v>45560</v>
      </c>
      <c r="K2120" t="s">
        <v>15</v>
      </c>
      <c r="L2120" t="s">
        <v>27</v>
      </c>
      <c r="M2120">
        <v>68.75</v>
      </c>
      <c r="N2120" t="s">
        <v>34</v>
      </c>
    </row>
    <row r="2121" spans="1:14" ht="14.25" customHeight="1" x14ac:dyDescent="0.3">
      <c r="A2121" t="s">
        <v>3172</v>
      </c>
      <c r="B2121" t="s">
        <v>13</v>
      </c>
      <c r="C2121" t="s">
        <v>20</v>
      </c>
      <c r="D2121">
        <v>1162.18</v>
      </c>
      <c r="E2121">
        <v>0.24</v>
      </c>
      <c r="F2121">
        <f t="shared" si="66"/>
        <v>278.92320000000001</v>
      </c>
      <c r="G2121">
        <f t="shared" si="67"/>
        <v>883.25680000000011</v>
      </c>
      <c r="H2121">
        <v>8</v>
      </c>
      <c r="I2121" s="17">
        <v>45255</v>
      </c>
      <c r="J2121" s="17">
        <v>45256</v>
      </c>
      <c r="K2121" t="s">
        <v>31</v>
      </c>
      <c r="L2121" t="s">
        <v>22</v>
      </c>
      <c r="M2121">
        <v>78.599999999999994</v>
      </c>
      <c r="N2121" t="s">
        <v>39</v>
      </c>
    </row>
    <row r="2122" spans="1:14" ht="14.25" customHeight="1" x14ac:dyDescent="0.3">
      <c r="A2122" t="s">
        <v>8009</v>
      </c>
      <c r="B2122" t="s">
        <v>25</v>
      </c>
      <c r="C2122" t="s">
        <v>14</v>
      </c>
      <c r="D2122">
        <v>1165.6600000000001</v>
      </c>
      <c r="E2122">
        <v>0.2</v>
      </c>
      <c r="F2122">
        <f t="shared" si="66"/>
        <v>233.13200000000003</v>
      </c>
      <c r="G2122">
        <f t="shared" si="67"/>
        <v>932.52800000000002</v>
      </c>
      <c r="H2122">
        <v>8</v>
      </c>
      <c r="I2122" s="17">
        <v>45554</v>
      </c>
      <c r="J2122" s="17">
        <v>45557</v>
      </c>
      <c r="K2122" t="s">
        <v>21</v>
      </c>
      <c r="L2122" t="s">
        <v>16</v>
      </c>
      <c r="M2122">
        <v>340.59</v>
      </c>
      <c r="N2122" t="s">
        <v>23</v>
      </c>
    </row>
    <row r="2123" spans="1:14" ht="14.25" customHeight="1" x14ac:dyDescent="0.3">
      <c r="A2123" t="s">
        <v>3193</v>
      </c>
      <c r="B2123" t="s">
        <v>41</v>
      </c>
      <c r="C2123" t="s">
        <v>33</v>
      </c>
      <c r="D2123">
        <v>1167.98</v>
      </c>
      <c r="E2123">
        <v>0.17</v>
      </c>
      <c r="F2123">
        <f t="shared" si="66"/>
        <v>198.55660000000003</v>
      </c>
      <c r="G2123">
        <f t="shared" si="67"/>
        <v>969.42340000000002</v>
      </c>
      <c r="H2123">
        <v>8</v>
      </c>
      <c r="I2123" s="17">
        <v>45277</v>
      </c>
      <c r="J2123" s="17">
        <v>45283</v>
      </c>
      <c r="K2123" t="s">
        <v>31</v>
      </c>
      <c r="L2123" t="s">
        <v>22</v>
      </c>
      <c r="M2123">
        <v>320.08999999999997</v>
      </c>
      <c r="N2123" t="s">
        <v>17</v>
      </c>
    </row>
    <row r="2124" spans="1:14" ht="14.25" customHeight="1" x14ac:dyDescent="0.3">
      <c r="A2124" t="s">
        <v>11190</v>
      </c>
      <c r="B2124" t="s">
        <v>13</v>
      </c>
      <c r="C2124" t="s">
        <v>33</v>
      </c>
      <c r="D2124">
        <v>1170.3900000000001</v>
      </c>
      <c r="E2124">
        <v>0.05</v>
      </c>
      <c r="F2124">
        <f t="shared" si="66"/>
        <v>58.519500000000008</v>
      </c>
      <c r="G2124">
        <f t="shared" si="67"/>
        <v>1111.8705</v>
      </c>
      <c r="H2124">
        <v>8</v>
      </c>
      <c r="I2124" s="17">
        <v>45018</v>
      </c>
      <c r="J2124" s="17">
        <v>45025</v>
      </c>
      <c r="K2124" t="s">
        <v>31</v>
      </c>
      <c r="L2124" t="s">
        <v>27</v>
      </c>
      <c r="M2124">
        <v>256.72000000000003</v>
      </c>
      <c r="N2124" t="s">
        <v>48</v>
      </c>
    </row>
    <row r="2125" spans="1:14" ht="14.25" customHeight="1" x14ac:dyDescent="0.3">
      <c r="A2125" t="s">
        <v>5513</v>
      </c>
      <c r="B2125" t="s">
        <v>25</v>
      </c>
      <c r="C2125" t="s">
        <v>14</v>
      </c>
      <c r="D2125">
        <v>1172.04</v>
      </c>
      <c r="E2125">
        <v>0.1</v>
      </c>
      <c r="F2125">
        <f t="shared" si="66"/>
        <v>117.20400000000001</v>
      </c>
      <c r="G2125">
        <f t="shared" si="67"/>
        <v>1054.836</v>
      </c>
      <c r="H2125">
        <v>8</v>
      </c>
      <c r="I2125" s="17">
        <v>45512</v>
      </c>
      <c r="J2125" s="17">
        <v>45515</v>
      </c>
      <c r="K2125" t="s">
        <v>15</v>
      </c>
      <c r="L2125" t="s">
        <v>27</v>
      </c>
      <c r="M2125">
        <v>175.8</v>
      </c>
      <c r="N2125" t="s">
        <v>23</v>
      </c>
    </row>
    <row r="2126" spans="1:14" ht="14.25" customHeight="1" x14ac:dyDescent="0.3">
      <c r="A2126" t="s">
        <v>7194</v>
      </c>
      <c r="B2126" t="s">
        <v>41</v>
      </c>
      <c r="C2126" t="s">
        <v>20</v>
      </c>
      <c r="D2126">
        <v>1178</v>
      </c>
      <c r="E2126">
        <v>0.16</v>
      </c>
      <c r="F2126">
        <f t="shared" si="66"/>
        <v>188.48</v>
      </c>
      <c r="G2126">
        <f t="shared" si="67"/>
        <v>989.52</v>
      </c>
      <c r="H2126">
        <v>8</v>
      </c>
      <c r="I2126" s="17">
        <v>45041</v>
      </c>
      <c r="J2126" s="17">
        <v>45046</v>
      </c>
      <c r="K2126" t="s">
        <v>21</v>
      </c>
      <c r="L2126" t="s">
        <v>27</v>
      </c>
      <c r="M2126">
        <v>327.81</v>
      </c>
      <c r="N2126" t="s">
        <v>39</v>
      </c>
    </row>
    <row r="2127" spans="1:14" ht="14.25" customHeight="1" x14ac:dyDescent="0.3">
      <c r="A2127" t="s">
        <v>4354</v>
      </c>
      <c r="B2127" t="s">
        <v>13</v>
      </c>
      <c r="C2127" t="s">
        <v>36</v>
      </c>
      <c r="D2127">
        <v>1179.5899999999999</v>
      </c>
      <c r="E2127">
        <v>0.39</v>
      </c>
      <c r="F2127">
        <f t="shared" si="66"/>
        <v>460.0401</v>
      </c>
      <c r="G2127">
        <f t="shared" si="67"/>
        <v>719.54989999999998</v>
      </c>
      <c r="H2127">
        <v>8</v>
      </c>
      <c r="I2127" s="17">
        <v>45428</v>
      </c>
      <c r="J2127" s="17">
        <v>45429</v>
      </c>
      <c r="K2127" t="s">
        <v>15</v>
      </c>
      <c r="L2127" t="s">
        <v>16</v>
      </c>
      <c r="M2127">
        <v>66.06</v>
      </c>
      <c r="N2127" t="s">
        <v>34</v>
      </c>
    </row>
    <row r="2128" spans="1:14" ht="14.25" customHeight="1" x14ac:dyDescent="0.3">
      <c r="A2128" t="s">
        <v>7999</v>
      </c>
      <c r="B2128" t="s">
        <v>19</v>
      </c>
      <c r="C2128" t="s">
        <v>36</v>
      </c>
      <c r="D2128">
        <v>1186.27</v>
      </c>
      <c r="E2128">
        <v>0.22</v>
      </c>
      <c r="F2128">
        <f t="shared" si="66"/>
        <v>260.9794</v>
      </c>
      <c r="G2128">
        <f t="shared" si="67"/>
        <v>925.29060000000004</v>
      </c>
      <c r="H2128">
        <v>8</v>
      </c>
      <c r="I2128" s="17">
        <v>45425</v>
      </c>
      <c r="J2128" s="17">
        <v>45426</v>
      </c>
      <c r="K2128" t="s">
        <v>15</v>
      </c>
      <c r="L2128" t="s">
        <v>16</v>
      </c>
      <c r="M2128">
        <v>66.62</v>
      </c>
      <c r="N2128" t="s">
        <v>17</v>
      </c>
    </row>
    <row r="2129" spans="1:14" ht="14.25" customHeight="1" x14ac:dyDescent="0.3">
      <c r="A2129" t="s">
        <v>7752</v>
      </c>
      <c r="B2129" t="s">
        <v>19</v>
      </c>
      <c r="C2129" t="s">
        <v>36</v>
      </c>
      <c r="D2129">
        <v>1190.56</v>
      </c>
      <c r="E2129">
        <v>0.45</v>
      </c>
      <c r="F2129">
        <f t="shared" si="66"/>
        <v>535.75199999999995</v>
      </c>
      <c r="G2129">
        <f t="shared" si="67"/>
        <v>654.80799999999999</v>
      </c>
      <c r="H2129">
        <v>8</v>
      </c>
      <c r="I2129" s="17">
        <v>45253</v>
      </c>
      <c r="J2129" s="17">
        <v>45255</v>
      </c>
      <c r="K2129" t="s">
        <v>31</v>
      </c>
      <c r="L2129" t="s">
        <v>22</v>
      </c>
      <c r="M2129">
        <v>264.7</v>
      </c>
      <c r="N2129" t="s">
        <v>34</v>
      </c>
    </row>
    <row r="2130" spans="1:14" ht="14.25" customHeight="1" x14ac:dyDescent="0.3">
      <c r="A2130" t="s">
        <v>2028</v>
      </c>
      <c r="B2130" t="s">
        <v>25</v>
      </c>
      <c r="C2130" t="s">
        <v>14</v>
      </c>
      <c r="D2130">
        <v>1192.26</v>
      </c>
      <c r="E2130">
        <v>0.1</v>
      </c>
      <c r="F2130">
        <f t="shared" si="66"/>
        <v>119.226</v>
      </c>
      <c r="G2130">
        <f t="shared" si="67"/>
        <v>1073.0340000000001</v>
      </c>
      <c r="H2130">
        <v>8</v>
      </c>
      <c r="I2130" s="17">
        <v>45096</v>
      </c>
      <c r="J2130" s="17">
        <v>45099</v>
      </c>
      <c r="K2130" t="s">
        <v>31</v>
      </c>
      <c r="L2130" t="s">
        <v>22</v>
      </c>
      <c r="M2130">
        <v>231.26</v>
      </c>
      <c r="N2130" t="s">
        <v>34</v>
      </c>
    </row>
    <row r="2131" spans="1:14" ht="14.25" customHeight="1" x14ac:dyDescent="0.3">
      <c r="A2131" t="s">
        <v>1860</v>
      </c>
      <c r="B2131" t="s">
        <v>19</v>
      </c>
      <c r="C2131" t="s">
        <v>20</v>
      </c>
      <c r="D2131">
        <v>1194.8599999999999</v>
      </c>
      <c r="E2131">
        <v>0.03</v>
      </c>
      <c r="F2131">
        <f t="shared" si="66"/>
        <v>35.845799999999997</v>
      </c>
      <c r="G2131">
        <f t="shared" si="67"/>
        <v>1159.0141999999998</v>
      </c>
      <c r="H2131">
        <v>8</v>
      </c>
      <c r="I2131" s="17">
        <v>45205</v>
      </c>
      <c r="J2131" s="17">
        <v>45212</v>
      </c>
      <c r="K2131" t="s">
        <v>15</v>
      </c>
      <c r="L2131" t="s">
        <v>16</v>
      </c>
      <c r="M2131">
        <v>203.3</v>
      </c>
      <c r="N2131" t="s">
        <v>34</v>
      </c>
    </row>
    <row r="2132" spans="1:14" ht="14.25" customHeight="1" x14ac:dyDescent="0.3">
      <c r="A2132" t="s">
        <v>6012</v>
      </c>
      <c r="B2132" t="s">
        <v>19</v>
      </c>
      <c r="C2132" t="s">
        <v>26</v>
      </c>
      <c r="D2132">
        <v>1196.04</v>
      </c>
      <c r="E2132">
        <v>0.34</v>
      </c>
      <c r="F2132">
        <f t="shared" si="66"/>
        <v>406.65360000000004</v>
      </c>
      <c r="G2132">
        <f t="shared" si="67"/>
        <v>789.38639999999987</v>
      </c>
      <c r="H2132">
        <v>8</v>
      </c>
      <c r="I2132" s="17">
        <v>45653</v>
      </c>
      <c r="J2132" s="17">
        <v>45660</v>
      </c>
      <c r="K2132" t="s">
        <v>15</v>
      </c>
      <c r="L2132" t="s">
        <v>27</v>
      </c>
      <c r="M2132">
        <v>150.91999999999999</v>
      </c>
      <c r="N2132" t="s">
        <v>17</v>
      </c>
    </row>
    <row r="2133" spans="1:14" ht="14.25" customHeight="1" x14ac:dyDescent="0.3">
      <c r="A2133" t="s">
        <v>8441</v>
      </c>
      <c r="B2133" t="s">
        <v>19</v>
      </c>
      <c r="C2133" t="s">
        <v>20</v>
      </c>
      <c r="D2133">
        <v>1196.8399999999999</v>
      </c>
      <c r="E2133">
        <v>0.09</v>
      </c>
      <c r="F2133">
        <f t="shared" si="66"/>
        <v>107.71559999999999</v>
      </c>
      <c r="G2133">
        <f t="shared" si="67"/>
        <v>1089.1243999999999</v>
      </c>
      <c r="H2133">
        <v>8</v>
      </c>
      <c r="I2133" s="17">
        <v>44951</v>
      </c>
      <c r="J2133" s="17">
        <v>44956</v>
      </c>
      <c r="K2133" t="s">
        <v>31</v>
      </c>
      <c r="L2133" t="s">
        <v>27</v>
      </c>
      <c r="M2133">
        <v>186.09</v>
      </c>
      <c r="N2133" t="s">
        <v>48</v>
      </c>
    </row>
    <row r="2134" spans="1:14" ht="14.25" customHeight="1" x14ac:dyDescent="0.3">
      <c r="A2134" t="s">
        <v>11116</v>
      </c>
      <c r="B2134" t="s">
        <v>19</v>
      </c>
      <c r="C2134" t="s">
        <v>33</v>
      </c>
      <c r="D2134">
        <v>1197.74</v>
      </c>
      <c r="E2134">
        <v>0.14000000000000001</v>
      </c>
      <c r="F2134">
        <f t="shared" si="66"/>
        <v>167.68360000000001</v>
      </c>
      <c r="G2134">
        <f t="shared" si="67"/>
        <v>1030.0563999999999</v>
      </c>
      <c r="H2134">
        <v>8</v>
      </c>
      <c r="I2134" s="17">
        <v>45332</v>
      </c>
      <c r="J2134" s="17">
        <v>45339</v>
      </c>
      <c r="K2134" t="s">
        <v>21</v>
      </c>
      <c r="L2134" t="s">
        <v>16</v>
      </c>
      <c r="M2134">
        <v>290.61</v>
      </c>
      <c r="N2134" t="s">
        <v>28</v>
      </c>
    </row>
    <row r="2135" spans="1:14" ht="14.25" customHeight="1" x14ac:dyDescent="0.3">
      <c r="A2135" t="s">
        <v>1540</v>
      </c>
      <c r="B2135" t="s">
        <v>41</v>
      </c>
      <c r="C2135" t="s">
        <v>14</v>
      </c>
      <c r="D2135">
        <v>1198.51</v>
      </c>
      <c r="E2135">
        <v>0.37</v>
      </c>
      <c r="F2135">
        <f t="shared" si="66"/>
        <v>443.44869999999997</v>
      </c>
      <c r="G2135">
        <f t="shared" si="67"/>
        <v>755.06130000000007</v>
      </c>
      <c r="H2135">
        <v>8</v>
      </c>
      <c r="I2135" s="17">
        <v>45547</v>
      </c>
      <c r="J2135" s="17">
        <v>45551</v>
      </c>
      <c r="K2135" t="s">
        <v>15</v>
      </c>
      <c r="L2135" t="s">
        <v>22</v>
      </c>
      <c r="M2135">
        <v>247.2</v>
      </c>
      <c r="N2135" t="s">
        <v>48</v>
      </c>
    </row>
    <row r="2136" spans="1:14" ht="14.25" customHeight="1" x14ac:dyDescent="0.3">
      <c r="A2136" t="s">
        <v>3093</v>
      </c>
      <c r="B2136" t="s">
        <v>19</v>
      </c>
      <c r="C2136" t="s">
        <v>33</v>
      </c>
      <c r="D2136">
        <v>1200.1500000000001</v>
      </c>
      <c r="E2136">
        <v>0.28000000000000003</v>
      </c>
      <c r="F2136">
        <f t="shared" si="66"/>
        <v>336.04200000000003</v>
      </c>
      <c r="G2136">
        <f t="shared" si="67"/>
        <v>864.10800000000006</v>
      </c>
      <c r="H2136">
        <v>8</v>
      </c>
      <c r="I2136" s="17">
        <v>45609</v>
      </c>
      <c r="J2136" s="17">
        <v>45611</v>
      </c>
      <c r="K2136" t="s">
        <v>15</v>
      </c>
      <c r="L2136" t="s">
        <v>22</v>
      </c>
      <c r="M2136">
        <v>320.20999999999998</v>
      </c>
      <c r="N2136" t="s">
        <v>23</v>
      </c>
    </row>
    <row r="2137" spans="1:14" ht="14.25" customHeight="1" x14ac:dyDescent="0.3">
      <c r="A2137" t="s">
        <v>177</v>
      </c>
      <c r="B2137" t="s">
        <v>19</v>
      </c>
      <c r="C2137" t="s">
        <v>36</v>
      </c>
      <c r="D2137">
        <v>1200.3900000000001</v>
      </c>
      <c r="E2137">
        <v>0.2</v>
      </c>
      <c r="F2137">
        <f t="shared" si="66"/>
        <v>240.07800000000003</v>
      </c>
      <c r="G2137">
        <f t="shared" si="67"/>
        <v>960.31200000000013</v>
      </c>
      <c r="H2137">
        <v>8</v>
      </c>
      <c r="I2137" s="17">
        <v>45582</v>
      </c>
      <c r="J2137" s="17">
        <v>45588</v>
      </c>
      <c r="K2137" t="s">
        <v>31</v>
      </c>
      <c r="L2137" t="s">
        <v>27</v>
      </c>
      <c r="M2137">
        <v>171.37</v>
      </c>
      <c r="N2137" t="s">
        <v>34</v>
      </c>
    </row>
    <row r="2138" spans="1:14" ht="14.25" customHeight="1" x14ac:dyDescent="0.3">
      <c r="A2138" t="s">
        <v>7988</v>
      </c>
      <c r="B2138" t="s">
        <v>13</v>
      </c>
      <c r="C2138" t="s">
        <v>36</v>
      </c>
      <c r="D2138">
        <v>1200.99</v>
      </c>
      <c r="E2138">
        <v>0.08</v>
      </c>
      <c r="F2138">
        <f t="shared" si="66"/>
        <v>96.0792</v>
      </c>
      <c r="G2138">
        <f t="shared" si="67"/>
        <v>1104.9108000000001</v>
      </c>
      <c r="H2138">
        <v>8</v>
      </c>
      <c r="I2138" s="17">
        <v>45083</v>
      </c>
      <c r="J2138" s="17">
        <v>45088</v>
      </c>
      <c r="K2138" t="s">
        <v>15</v>
      </c>
      <c r="L2138" t="s">
        <v>16</v>
      </c>
      <c r="M2138">
        <v>195.68</v>
      </c>
      <c r="N2138" t="s">
        <v>28</v>
      </c>
    </row>
    <row r="2139" spans="1:14" ht="14.25" customHeight="1" x14ac:dyDescent="0.3">
      <c r="A2139" t="s">
        <v>9781</v>
      </c>
      <c r="B2139" t="s">
        <v>41</v>
      </c>
      <c r="C2139" t="s">
        <v>14</v>
      </c>
      <c r="D2139">
        <v>1206.26</v>
      </c>
      <c r="E2139">
        <v>0.33</v>
      </c>
      <c r="F2139">
        <f t="shared" si="66"/>
        <v>398.06580000000002</v>
      </c>
      <c r="G2139">
        <f t="shared" si="67"/>
        <v>808.19419999999991</v>
      </c>
      <c r="H2139">
        <v>8</v>
      </c>
      <c r="I2139" s="17">
        <v>45649</v>
      </c>
      <c r="J2139" s="17">
        <v>45656</v>
      </c>
      <c r="K2139" t="s">
        <v>21</v>
      </c>
      <c r="L2139" t="s">
        <v>27</v>
      </c>
      <c r="M2139">
        <v>236.79</v>
      </c>
      <c r="N2139" t="s">
        <v>34</v>
      </c>
    </row>
    <row r="2140" spans="1:14" ht="14.25" customHeight="1" x14ac:dyDescent="0.3">
      <c r="A2140" t="s">
        <v>2945</v>
      </c>
      <c r="B2140" t="s">
        <v>41</v>
      </c>
      <c r="C2140" t="s">
        <v>33</v>
      </c>
      <c r="D2140">
        <v>1208.2</v>
      </c>
      <c r="E2140">
        <v>0.43</v>
      </c>
      <c r="F2140">
        <f t="shared" si="66"/>
        <v>519.52600000000007</v>
      </c>
      <c r="G2140">
        <f t="shared" si="67"/>
        <v>688.67399999999998</v>
      </c>
      <c r="H2140">
        <v>8</v>
      </c>
      <c r="I2140" s="17">
        <v>45107</v>
      </c>
      <c r="J2140" s="17">
        <v>45110</v>
      </c>
      <c r="K2140" t="s">
        <v>31</v>
      </c>
      <c r="L2140" t="s">
        <v>16</v>
      </c>
      <c r="M2140">
        <v>77.33</v>
      </c>
      <c r="N2140" t="s">
        <v>39</v>
      </c>
    </row>
    <row r="2141" spans="1:14" ht="14.25" customHeight="1" x14ac:dyDescent="0.3">
      <c r="A2141" t="s">
        <v>5289</v>
      </c>
      <c r="B2141" t="s">
        <v>41</v>
      </c>
      <c r="C2141" t="s">
        <v>36</v>
      </c>
      <c r="D2141">
        <v>1215.57</v>
      </c>
      <c r="E2141">
        <v>0.05</v>
      </c>
      <c r="F2141">
        <f t="shared" si="66"/>
        <v>60.778500000000001</v>
      </c>
      <c r="G2141">
        <f t="shared" si="67"/>
        <v>1154.7915</v>
      </c>
      <c r="H2141">
        <v>8</v>
      </c>
      <c r="I2141" s="17">
        <v>45331</v>
      </c>
      <c r="J2141" s="17">
        <v>45336</v>
      </c>
      <c r="K2141" t="s">
        <v>15</v>
      </c>
      <c r="L2141" t="s">
        <v>27</v>
      </c>
      <c r="M2141">
        <v>112.11</v>
      </c>
      <c r="N2141" t="s">
        <v>28</v>
      </c>
    </row>
    <row r="2142" spans="1:14" ht="14.25" customHeight="1" x14ac:dyDescent="0.3">
      <c r="A2142" t="s">
        <v>6488</v>
      </c>
      <c r="B2142" t="s">
        <v>13</v>
      </c>
      <c r="C2142" t="s">
        <v>20</v>
      </c>
      <c r="D2142">
        <v>1226.5899999999999</v>
      </c>
      <c r="E2142">
        <v>0.47</v>
      </c>
      <c r="F2142">
        <f t="shared" si="66"/>
        <v>576.49729999999988</v>
      </c>
      <c r="G2142">
        <f t="shared" si="67"/>
        <v>650.09270000000004</v>
      </c>
      <c r="H2142">
        <v>8</v>
      </c>
      <c r="I2142" s="17">
        <v>45358</v>
      </c>
      <c r="J2142" s="17">
        <v>45364</v>
      </c>
      <c r="K2142" t="s">
        <v>21</v>
      </c>
      <c r="L2142" t="s">
        <v>27</v>
      </c>
      <c r="M2142">
        <v>290.14999999999998</v>
      </c>
      <c r="N2142" t="s">
        <v>17</v>
      </c>
    </row>
    <row r="2143" spans="1:14" ht="14.25" customHeight="1" x14ac:dyDescent="0.3">
      <c r="A2143" t="s">
        <v>2194</v>
      </c>
      <c r="B2143" t="s">
        <v>25</v>
      </c>
      <c r="C2143" t="s">
        <v>33</v>
      </c>
      <c r="D2143">
        <v>1226.79</v>
      </c>
      <c r="E2143">
        <v>0.05</v>
      </c>
      <c r="F2143">
        <f t="shared" si="66"/>
        <v>61.339500000000001</v>
      </c>
      <c r="G2143">
        <f t="shared" si="67"/>
        <v>1165.4504999999999</v>
      </c>
      <c r="H2143">
        <v>8</v>
      </c>
      <c r="I2143" s="17">
        <v>45168</v>
      </c>
      <c r="J2143" s="17">
        <v>45174</v>
      </c>
      <c r="K2143" t="s">
        <v>15</v>
      </c>
      <c r="L2143" t="s">
        <v>27</v>
      </c>
      <c r="M2143">
        <v>309</v>
      </c>
      <c r="N2143" t="s">
        <v>28</v>
      </c>
    </row>
    <row r="2144" spans="1:14" ht="14.25" customHeight="1" x14ac:dyDescent="0.3">
      <c r="A2144" t="s">
        <v>2517</v>
      </c>
      <c r="B2144" t="s">
        <v>13</v>
      </c>
      <c r="C2144" t="s">
        <v>33</v>
      </c>
      <c r="D2144">
        <v>1229.94</v>
      </c>
      <c r="E2144">
        <v>0.2</v>
      </c>
      <c r="F2144">
        <f t="shared" si="66"/>
        <v>245.98800000000003</v>
      </c>
      <c r="G2144">
        <f t="shared" si="67"/>
        <v>983.952</v>
      </c>
      <c r="H2144">
        <v>8</v>
      </c>
      <c r="I2144" s="17">
        <v>45439</v>
      </c>
      <c r="J2144" s="17">
        <v>45440</v>
      </c>
      <c r="K2144" t="s">
        <v>21</v>
      </c>
      <c r="L2144" t="s">
        <v>22</v>
      </c>
      <c r="M2144">
        <v>306.3</v>
      </c>
      <c r="N2144" t="s">
        <v>17</v>
      </c>
    </row>
    <row r="2145" spans="1:14" ht="14.25" customHeight="1" x14ac:dyDescent="0.3">
      <c r="A2145" t="s">
        <v>14597</v>
      </c>
      <c r="B2145" t="s">
        <v>13</v>
      </c>
      <c r="C2145" t="s">
        <v>26</v>
      </c>
      <c r="D2145">
        <v>1230.49</v>
      </c>
      <c r="E2145">
        <v>0.46</v>
      </c>
      <c r="F2145">
        <f t="shared" si="66"/>
        <v>566.02539999999999</v>
      </c>
      <c r="G2145">
        <f t="shared" si="67"/>
        <v>664.46460000000002</v>
      </c>
      <c r="H2145">
        <v>8</v>
      </c>
      <c r="I2145" s="17">
        <v>45071</v>
      </c>
      <c r="J2145" s="17">
        <v>45077</v>
      </c>
      <c r="K2145" t="s">
        <v>21</v>
      </c>
      <c r="L2145" t="s">
        <v>22</v>
      </c>
      <c r="M2145">
        <v>320.56</v>
      </c>
      <c r="N2145" t="s">
        <v>17</v>
      </c>
    </row>
    <row r="2146" spans="1:14" ht="14.25" customHeight="1" x14ac:dyDescent="0.3">
      <c r="A2146" t="s">
        <v>4352</v>
      </c>
      <c r="B2146" t="s">
        <v>13</v>
      </c>
      <c r="C2146" t="s">
        <v>14</v>
      </c>
      <c r="D2146">
        <v>1235.45</v>
      </c>
      <c r="E2146">
        <v>0.1</v>
      </c>
      <c r="F2146">
        <f t="shared" si="66"/>
        <v>123.54500000000002</v>
      </c>
      <c r="G2146">
        <f t="shared" si="67"/>
        <v>1111.905</v>
      </c>
      <c r="H2146">
        <v>8</v>
      </c>
      <c r="I2146" s="17">
        <v>45134</v>
      </c>
      <c r="J2146" s="17">
        <v>45140</v>
      </c>
      <c r="K2146" t="s">
        <v>31</v>
      </c>
      <c r="L2146" t="s">
        <v>16</v>
      </c>
      <c r="M2146">
        <v>131.66999999999999</v>
      </c>
      <c r="N2146" t="s">
        <v>39</v>
      </c>
    </row>
    <row r="2147" spans="1:14" ht="14.25" customHeight="1" x14ac:dyDescent="0.3">
      <c r="A2147" t="s">
        <v>12793</v>
      </c>
      <c r="B2147" t="s">
        <v>25</v>
      </c>
      <c r="C2147" t="s">
        <v>33</v>
      </c>
      <c r="D2147">
        <v>1235.97</v>
      </c>
      <c r="E2147">
        <v>0.24</v>
      </c>
      <c r="F2147">
        <f t="shared" si="66"/>
        <v>296.63279999999997</v>
      </c>
      <c r="G2147">
        <f t="shared" si="67"/>
        <v>939.33720000000005</v>
      </c>
      <c r="H2147">
        <v>8</v>
      </c>
      <c r="I2147" s="17">
        <v>45131</v>
      </c>
      <c r="J2147" s="17">
        <v>45138</v>
      </c>
      <c r="K2147" t="s">
        <v>15</v>
      </c>
      <c r="L2147" t="s">
        <v>27</v>
      </c>
      <c r="M2147">
        <v>71.37</v>
      </c>
      <c r="N2147" t="s">
        <v>17</v>
      </c>
    </row>
    <row r="2148" spans="1:14" ht="14.25" customHeight="1" x14ac:dyDescent="0.3">
      <c r="A2148" t="s">
        <v>8322</v>
      </c>
      <c r="B2148" t="s">
        <v>19</v>
      </c>
      <c r="C2148" t="s">
        <v>14</v>
      </c>
      <c r="D2148">
        <v>1238.23</v>
      </c>
      <c r="E2148">
        <v>0.43</v>
      </c>
      <c r="F2148">
        <f t="shared" si="66"/>
        <v>532.43889999999999</v>
      </c>
      <c r="G2148">
        <f t="shared" si="67"/>
        <v>705.79110000000003</v>
      </c>
      <c r="H2148">
        <v>8</v>
      </c>
      <c r="I2148" s="17">
        <v>45243</v>
      </c>
      <c r="J2148" s="17">
        <v>45249</v>
      </c>
      <c r="K2148" t="s">
        <v>21</v>
      </c>
      <c r="L2148" t="s">
        <v>16</v>
      </c>
      <c r="M2148">
        <v>229.28</v>
      </c>
      <c r="N2148" t="s">
        <v>28</v>
      </c>
    </row>
    <row r="2149" spans="1:14" ht="14.25" customHeight="1" x14ac:dyDescent="0.3">
      <c r="A2149" t="s">
        <v>3195</v>
      </c>
      <c r="B2149" t="s">
        <v>41</v>
      </c>
      <c r="C2149" t="s">
        <v>20</v>
      </c>
      <c r="D2149">
        <v>1238.29</v>
      </c>
      <c r="E2149">
        <v>0.46</v>
      </c>
      <c r="F2149">
        <f t="shared" si="66"/>
        <v>569.61339999999996</v>
      </c>
      <c r="G2149">
        <f t="shared" si="67"/>
        <v>668.67660000000001</v>
      </c>
      <c r="H2149">
        <v>8</v>
      </c>
      <c r="I2149" s="17">
        <v>45525</v>
      </c>
      <c r="J2149" s="17">
        <v>45527</v>
      </c>
      <c r="K2149" t="s">
        <v>21</v>
      </c>
      <c r="L2149" t="s">
        <v>16</v>
      </c>
      <c r="M2149">
        <v>363.61</v>
      </c>
      <c r="N2149" t="s">
        <v>23</v>
      </c>
    </row>
    <row r="2150" spans="1:14" ht="14.25" customHeight="1" x14ac:dyDescent="0.3">
      <c r="A2150" t="s">
        <v>8476</v>
      </c>
      <c r="B2150" t="s">
        <v>19</v>
      </c>
      <c r="C2150" t="s">
        <v>33</v>
      </c>
      <c r="D2150">
        <v>1240.06</v>
      </c>
      <c r="E2150">
        <v>0.48</v>
      </c>
      <c r="F2150">
        <f t="shared" si="66"/>
        <v>595.22879999999998</v>
      </c>
      <c r="G2150">
        <f t="shared" si="67"/>
        <v>644.83119999999997</v>
      </c>
      <c r="H2150">
        <v>8</v>
      </c>
      <c r="I2150" s="17">
        <v>45098</v>
      </c>
      <c r="J2150" s="17">
        <v>45101</v>
      </c>
      <c r="K2150" t="s">
        <v>31</v>
      </c>
      <c r="L2150" t="s">
        <v>22</v>
      </c>
      <c r="M2150">
        <v>275.83999999999997</v>
      </c>
      <c r="N2150" t="s">
        <v>48</v>
      </c>
    </row>
    <row r="2151" spans="1:14" ht="14.25" customHeight="1" x14ac:dyDescent="0.3">
      <c r="A2151" t="s">
        <v>6938</v>
      </c>
      <c r="B2151" t="s">
        <v>41</v>
      </c>
      <c r="C2151" t="s">
        <v>26</v>
      </c>
      <c r="D2151">
        <v>1242.17</v>
      </c>
      <c r="E2151">
        <v>0.32</v>
      </c>
      <c r="F2151">
        <f t="shared" si="66"/>
        <v>397.49440000000004</v>
      </c>
      <c r="G2151">
        <f t="shared" si="67"/>
        <v>844.67560000000003</v>
      </c>
      <c r="H2151">
        <v>8</v>
      </c>
      <c r="I2151" s="17">
        <v>45258</v>
      </c>
      <c r="J2151" s="17">
        <v>45260</v>
      </c>
      <c r="K2151" t="s">
        <v>31</v>
      </c>
      <c r="L2151" t="s">
        <v>27</v>
      </c>
      <c r="M2151">
        <v>70.040000000000006</v>
      </c>
      <c r="N2151" t="s">
        <v>48</v>
      </c>
    </row>
    <row r="2152" spans="1:14" ht="14.25" customHeight="1" x14ac:dyDescent="0.3">
      <c r="A2152" t="s">
        <v>12196</v>
      </c>
      <c r="B2152" t="s">
        <v>13</v>
      </c>
      <c r="C2152" t="s">
        <v>20</v>
      </c>
      <c r="D2152">
        <v>1251.1199999999999</v>
      </c>
      <c r="E2152">
        <v>0.34</v>
      </c>
      <c r="F2152">
        <f t="shared" si="66"/>
        <v>425.38079999999997</v>
      </c>
      <c r="G2152">
        <f t="shared" si="67"/>
        <v>825.73919999999998</v>
      </c>
      <c r="H2152">
        <v>8</v>
      </c>
      <c r="I2152" s="17">
        <v>45053</v>
      </c>
      <c r="J2152" s="17">
        <v>45057</v>
      </c>
      <c r="K2152" t="s">
        <v>21</v>
      </c>
      <c r="L2152" t="s">
        <v>22</v>
      </c>
      <c r="M2152">
        <v>239.93</v>
      </c>
      <c r="N2152" t="s">
        <v>48</v>
      </c>
    </row>
    <row r="2153" spans="1:14" ht="14.25" customHeight="1" x14ac:dyDescent="0.3">
      <c r="A2153" t="s">
        <v>206</v>
      </c>
      <c r="B2153" t="s">
        <v>19</v>
      </c>
      <c r="C2153" t="s">
        <v>14</v>
      </c>
      <c r="D2153">
        <v>1251.98</v>
      </c>
      <c r="E2153">
        <v>0.35</v>
      </c>
      <c r="F2153">
        <f t="shared" si="66"/>
        <v>438.19299999999998</v>
      </c>
      <c r="G2153">
        <f t="shared" si="67"/>
        <v>813.78700000000003</v>
      </c>
      <c r="H2153">
        <v>8</v>
      </c>
      <c r="I2153" s="17">
        <v>45295</v>
      </c>
      <c r="J2153" s="17">
        <v>45300</v>
      </c>
      <c r="K2153" t="s">
        <v>21</v>
      </c>
      <c r="L2153" t="s">
        <v>16</v>
      </c>
      <c r="M2153">
        <v>253.73</v>
      </c>
      <c r="N2153" t="s">
        <v>48</v>
      </c>
    </row>
    <row r="2154" spans="1:14" ht="14.25" customHeight="1" x14ac:dyDescent="0.3">
      <c r="A2154" t="s">
        <v>14203</v>
      </c>
      <c r="B2154" t="s">
        <v>19</v>
      </c>
      <c r="C2154" t="s">
        <v>26</v>
      </c>
      <c r="D2154">
        <v>1261.32</v>
      </c>
      <c r="E2154">
        <v>0.42</v>
      </c>
      <c r="F2154">
        <f t="shared" si="66"/>
        <v>529.75439999999992</v>
      </c>
      <c r="G2154">
        <f t="shared" si="67"/>
        <v>731.56560000000002</v>
      </c>
      <c r="H2154">
        <v>8</v>
      </c>
      <c r="I2154" s="17">
        <v>44961</v>
      </c>
      <c r="J2154" s="17">
        <v>44963</v>
      </c>
      <c r="K2154" t="s">
        <v>15</v>
      </c>
      <c r="L2154" t="s">
        <v>16</v>
      </c>
      <c r="M2154">
        <v>139.84</v>
      </c>
      <c r="N2154" t="s">
        <v>48</v>
      </c>
    </row>
    <row r="2155" spans="1:14" ht="14.25" customHeight="1" x14ac:dyDescent="0.3">
      <c r="A2155" t="s">
        <v>14791</v>
      </c>
      <c r="B2155" t="s">
        <v>25</v>
      </c>
      <c r="C2155" t="s">
        <v>26</v>
      </c>
      <c r="D2155">
        <v>1262.83</v>
      </c>
      <c r="E2155">
        <v>0.03</v>
      </c>
      <c r="F2155">
        <f t="shared" si="66"/>
        <v>37.884899999999995</v>
      </c>
      <c r="G2155">
        <f t="shared" si="67"/>
        <v>1224.9450999999999</v>
      </c>
      <c r="H2155">
        <v>8</v>
      </c>
      <c r="I2155" s="17">
        <v>45209</v>
      </c>
      <c r="J2155" s="17">
        <v>45212</v>
      </c>
      <c r="K2155" t="s">
        <v>15</v>
      </c>
      <c r="L2155" t="s">
        <v>22</v>
      </c>
      <c r="M2155">
        <v>93.08</v>
      </c>
      <c r="N2155" t="s">
        <v>17</v>
      </c>
    </row>
    <row r="2156" spans="1:14" ht="14.25" customHeight="1" x14ac:dyDescent="0.3">
      <c r="A2156" t="s">
        <v>8407</v>
      </c>
      <c r="B2156" t="s">
        <v>13</v>
      </c>
      <c r="C2156" t="s">
        <v>26</v>
      </c>
      <c r="D2156">
        <v>1265.43</v>
      </c>
      <c r="E2156">
        <v>0.12</v>
      </c>
      <c r="F2156">
        <f t="shared" si="66"/>
        <v>151.85159999999999</v>
      </c>
      <c r="G2156">
        <f t="shared" si="67"/>
        <v>1113.5784000000001</v>
      </c>
      <c r="H2156">
        <v>8</v>
      </c>
      <c r="I2156" s="17">
        <v>45353</v>
      </c>
      <c r="J2156" s="17">
        <v>45358</v>
      </c>
      <c r="K2156" t="s">
        <v>15</v>
      </c>
      <c r="L2156" t="s">
        <v>16</v>
      </c>
      <c r="M2156">
        <v>356.97</v>
      </c>
      <c r="N2156" t="s">
        <v>48</v>
      </c>
    </row>
    <row r="2157" spans="1:14" ht="14.25" customHeight="1" x14ac:dyDescent="0.3">
      <c r="A2157" t="s">
        <v>1902</v>
      </c>
      <c r="B2157" t="s">
        <v>41</v>
      </c>
      <c r="C2157" t="s">
        <v>14</v>
      </c>
      <c r="D2157">
        <v>1269.53</v>
      </c>
      <c r="E2157">
        <v>0.46</v>
      </c>
      <c r="F2157">
        <f t="shared" si="66"/>
        <v>583.98379999999997</v>
      </c>
      <c r="G2157">
        <f t="shared" si="67"/>
        <v>685.5462</v>
      </c>
      <c r="H2157">
        <v>8</v>
      </c>
      <c r="I2157" s="17">
        <v>45032</v>
      </c>
      <c r="J2157" s="17">
        <v>45037</v>
      </c>
      <c r="K2157" t="s">
        <v>21</v>
      </c>
      <c r="L2157" t="s">
        <v>16</v>
      </c>
      <c r="M2157">
        <v>300.39</v>
      </c>
      <c r="N2157" t="s">
        <v>28</v>
      </c>
    </row>
    <row r="2158" spans="1:14" ht="14.25" customHeight="1" x14ac:dyDescent="0.3">
      <c r="A2158" t="s">
        <v>9558</v>
      </c>
      <c r="B2158" t="s">
        <v>41</v>
      </c>
      <c r="C2158" t="s">
        <v>36</v>
      </c>
      <c r="D2158">
        <v>1276.47</v>
      </c>
      <c r="E2158">
        <v>0.5</v>
      </c>
      <c r="F2158">
        <f t="shared" si="66"/>
        <v>638.23500000000001</v>
      </c>
      <c r="G2158">
        <f t="shared" si="67"/>
        <v>638.23500000000001</v>
      </c>
      <c r="H2158">
        <v>8</v>
      </c>
      <c r="I2158" s="17">
        <v>45436</v>
      </c>
      <c r="J2158" s="17">
        <v>45440</v>
      </c>
      <c r="K2158" t="s">
        <v>15</v>
      </c>
      <c r="L2158" t="s">
        <v>27</v>
      </c>
      <c r="M2158">
        <v>378.2</v>
      </c>
      <c r="N2158" t="s">
        <v>34</v>
      </c>
    </row>
    <row r="2159" spans="1:14" ht="14.25" customHeight="1" x14ac:dyDescent="0.3">
      <c r="A2159" t="s">
        <v>8355</v>
      </c>
      <c r="B2159" t="s">
        <v>41</v>
      </c>
      <c r="C2159" t="s">
        <v>14</v>
      </c>
      <c r="D2159">
        <v>1280.57</v>
      </c>
      <c r="E2159">
        <v>0.37</v>
      </c>
      <c r="F2159">
        <f t="shared" si="66"/>
        <v>473.81089999999995</v>
      </c>
      <c r="G2159">
        <f t="shared" si="67"/>
        <v>806.75909999999999</v>
      </c>
      <c r="H2159">
        <v>8</v>
      </c>
      <c r="I2159" s="17">
        <v>45413</v>
      </c>
      <c r="J2159" s="17">
        <v>45414</v>
      </c>
      <c r="K2159" t="s">
        <v>15</v>
      </c>
      <c r="L2159" t="s">
        <v>16</v>
      </c>
      <c r="M2159">
        <v>310.97000000000003</v>
      </c>
      <c r="N2159" t="s">
        <v>17</v>
      </c>
    </row>
    <row r="2160" spans="1:14" ht="14.25" customHeight="1" x14ac:dyDescent="0.3">
      <c r="A2160" t="s">
        <v>9940</v>
      </c>
      <c r="B2160" t="s">
        <v>19</v>
      </c>
      <c r="C2160" t="s">
        <v>14</v>
      </c>
      <c r="D2160">
        <v>1282.99</v>
      </c>
      <c r="E2160">
        <v>0.06</v>
      </c>
      <c r="F2160">
        <f t="shared" si="66"/>
        <v>76.979399999999998</v>
      </c>
      <c r="G2160">
        <f t="shared" si="67"/>
        <v>1206.0106000000001</v>
      </c>
      <c r="H2160">
        <v>8</v>
      </c>
      <c r="I2160" s="17">
        <v>45168</v>
      </c>
      <c r="J2160" s="17">
        <v>45170</v>
      </c>
      <c r="K2160" t="s">
        <v>21</v>
      </c>
      <c r="L2160" t="s">
        <v>16</v>
      </c>
      <c r="M2160">
        <v>108.91</v>
      </c>
      <c r="N2160" t="s">
        <v>17</v>
      </c>
    </row>
    <row r="2161" spans="1:14" ht="14.25" customHeight="1" x14ac:dyDescent="0.3">
      <c r="A2161" t="s">
        <v>15287</v>
      </c>
      <c r="B2161" t="s">
        <v>25</v>
      </c>
      <c r="C2161" t="s">
        <v>26</v>
      </c>
      <c r="D2161">
        <v>1283.19</v>
      </c>
      <c r="E2161">
        <v>0.38</v>
      </c>
      <c r="F2161">
        <f t="shared" si="66"/>
        <v>487.61220000000003</v>
      </c>
      <c r="G2161">
        <f t="shared" si="67"/>
        <v>795.57780000000002</v>
      </c>
      <c r="H2161">
        <v>8</v>
      </c>
      <c r="I2161" s="17">
        <v>45412</v>
      </c>
      <c r="J2161" s="17">
        <v>45414</v>
      </c>
      <c r="K2161" t="s">
        <v>15</v>
      </c>
      <c r="L2161" t="s">
        <v>27</v>
      </c>
      <c r="M2161">
        <v>138.28</v>
      </c>
      <c r="N2161" t="s">
        <v>48</v>
      </c>
    </row>
    <row r="2162" spans="1:14" ht="14.25" customHeight="1" x14ac:dyDescent="0.3">
      <c r="A2162" t="s">
        <v>11306</v>
      </c>
      <c r="B2162" t="s">
        <v>25</v>
      </c>
      <c r="C2162" t="s">
        <v>33</v>
      </c>
      <c r="D2162">
        <v>1289.96</v>
      </c>
      <c r="E2162">
        <v>0.38</v>
      </c>
      <c r="F2162">
        <f t="shared" si="66"/>
        <v>490.1848</v>
      </c>
      <c r="G2162">
        <f t="shared" si="67"/>
        <v>799.77520000000004</v>
      </c>
      <c r="H2162">
        <v>8</v>
      </c>
      <c r="I2162" s="17">
        <v>45506</v>
      </c>
      <c r="J2162" s="17">
        <v>45511</v>
      </c>
      <c r="K2162" t="s">
        <v>21</v>
      </c>
      <c r="L2162" t="s">
        <v>22</v>
      </c>
      <c r="M2162">
        <v>276.08999999999997</v>
      </c>
      <c r="N2162" t="s">
        <v>17</v>
      </c>
    </row>
    <row r="2163" spans="1:14" ht="14.25" customHeight="1" x14ac:dyDescent="0.3">
      <c r="A2163" t="s">
        <v>678</v>
      </c>
      <c r="B2163" t="s">
        <v>25</v>
      </c>
      <c r="C2163" t="s">
        <v>14</v>
      </c>
      <c r="D2163">
        <v>1299.95</v>
      </c>
      <c r="E2163">
        <v>0.49</v>
      </c>
      <c r="F2163">
        <f t="shared" si="66"/>
        <v>636.97550000000001</v>
      </c>
      <c r="G2163">
        <f t="shared" si="67"/>
        <v>662.97450000000003</v>
      </c>
      <c r="H2163">
        <v>8</v>
      </c>
      <c r="I2163" s="17">
        <v>44981</v>
      </c>
      <c r="J2163" s="17">
        <v>44982</v>
      </c>
      <c r="K2163" t="s">
        <v>15</v>
      </c>
      <c r="L2163" t="s">
        <v>27</v>
      </c>
      <c r="M2163">
        <v>226.44</v>
      </c>
      <c r="N2163" t="s">
        <v>28</v>
      </c>
    </row>
    <row r="2164" spans="1:14" ht="14.25" customHeight="1" x14ac:dyDescent="0.3">
      <c r="A2164" t="s">
        <v>4613</v>
      </c>
      <c r="B2164" t="s">
        <v>13</v>
      </c>
      <c r="C2164" t="s">
        <v>26</v>
      </c>
      <c r="D2164">
        <v>1305.05</v>
      </c>
      <c r="E2164">
        <v>0.49</v>
      </c>
      <c r="F2164">
        <f t="shared" si="66"/>
        <v>639.47449999999992</v>
      </c>
      <c r="G2164">
        <f t="shared" si="67"/>
        <v>665.57550000000003</v>
      </c>
      <c r="H2164">
        <v>8</v>
      </c>
      <c r="I2164" s="17">
        <v>45064</v>
      </c>
      <c r="J2164" s="17">
        <v>45066</v>
      </c>
      <c r="K2164" t="s">
        <v>31</v>
      </c>
      <c r="L2164" t="s">
        <v>22</v>
      </c>
      <c r="M2164">
        <v>126.73</v>
      </c>
      <c r="N2164" t="s">
        <v>48</v>
      </c>
    </row>
    <row r="2165" spans="1:14" ht="14.25" customHeight="1" x14ac:dyDescent="0.3">
      <c r="A2165" t="s">
        <v>2944</v>
      </c>
      <c r="B2165" t="s">
        <v>25</v>
      </c>
      <c r="C2165" t="s">
        <v>14</v>
      </c>
      <c r="D2165">
        <v>1305.67</v>
      </c>
      <c r="E2165">
        <v>0.44</v>
      </c>
      <c r="F2165">
        <f t="shared" si="66"/>
        <v>574.49480000000005</v>
      </c>
      <c r="G2165">
        <f t="shared" si="67"/>
        <v>731.17520000000002</v>
      </c>
      <c r="H2165">
        <v>8</v>
      </c>
      <c r="I2165" s="17">
        <v>45555</v>
      </c>
      <c r="J2165" s="17">
        <v>45556</v>
      </c>
      <c r="K2165" t="s">
        <v>21</v>
      </c>
      <c r="L2165" t="s">
        <v>16</v>
      </c>
      <c r="M2165">
        <v>67.84</v>
      </c>
      <c r="N2165" t="s">
        <v>17</v>
      </c>
    </row>
    <row r="2166" spans="1:14" ht="14.25" customHeight="1" x14ac:dyDescent="0.3">
      <c r="A2166" t="s">
        <v>6310</v>
      </c>
      <c r="B2166" t="s">
        <v>19</v>
      </c>
      <c r="C2166" t="s">
        <v>36</v>
      </c>
      <c r="D2166">
        <v>1306.32</v>
      </c>
      <c r="E2166">
        <v>0.33</v>
      </c>
      <c r="F2166">
        <f t="shared" si="66"/>
        <v>431.0856</v>
      </c>
      <c r="G2166">
        <f t="shared" si="67"/>
        <v>875.23439999999994</v>
      </c>
      <c r="H2166">
        <v>8</v>
      </c>
      <c r="I2166" s="17">
        <v>45436</v>
      </c>
      <c r="J2166" s="17">
        <v>45439</v>
      </c>
      <c r="K2166" t="s">
        <v>15</v>
      </c>
      <c r="L2166" t="s">
        <v>27</v>
      </c>
      <c r="M2166">
        <v>346.16</v>
      </c>
      <c r="N2166" t="s">
        <v>39</v>
      </c>
    </row>
    <row r="2167" spans="1:14" ht="14.25" customHeight="1" x14ac:dyDescent="0.3">
      <c r="A2167" t="s">
        <v>1464</v>
      </c>
      <c r="B2167" t="s">
        <v>25</v>
      </c>
      <c r="C2167" t="s">
        <v>26</v>
      </c>
      <c r="D2167">
        <v>1310.6199999999999</v>
      </c>
      <c r="E2167">
        <v>0.28000000000000003</v>
      </c>
      <c r="F2167">
        <f t="shared" si="66"/>
        <v>366.97359999999998</v>
      </c>
      <c r="G2167">
        <f t="shared" si="67"/>
        <v>943.64639999999986</v>
      </c>
      <c r="H2167">
        <v>8</v>
      </c>
      <c r="I2167" s="17">
        <v>45165</v>
      </c>
      <c r="J2167" s="17">
        <v>45170</v>
      </c>
      <c r="K2167" t="s">
        <v>31</v>
      </c>
      <c r="L2167" t="s">
        <v>22</v>
      </c>
      <c r="M2167">
        <v>333.44</v>
      </c>
      <c r="N2167" t="s">
        <v>28</v>
      </c>
    </row>
    <row r="2168" spans="1:14" ht="14.25" customHeight="1" x14ac:dyDescent="0.3">
      <c r="A2168" t="s">
        <v>2660</v>
      </c>
      <c r="B2168" t="s">
        <v>41</v>
      </c>
      <c r="C2168" t="s">
        <v>20</v>
      </c>
      <c r="D2168">
        <v>1310.73</v>
      </c>
      <c r="E2168">
        <v>0.09</v>
      </c>
      <c r="F2168">
        <f t="shared" si="66"/>
        <v>117.9657</v>
      </c>
      <c r="G2168">
        <f t="shared" si="67"/>
        <v>1192.7643</v>
      </c>
      <c r="H2168">
        <v>8</v>
      </c>
      <c r="I2168" s="17">
        <v>45318</v>
      </c>
      <c r="J2168" s="17">
        <v>45324</v>
      </c>
      <c r="K2168" t="s">
        <v>31</v>
      </c>
      <c r="L2168" t="s">
        <v>22</v>
      </c>
      <c r="M2168">
        <v>329.02</v>
      </c>
      <c r="N2168" t="s">
        <v>34</v>
      </c>
    </row>
    <row r="2169" spans="1:14" ht="14.25" customHeight="1" x14ac:dyDescent="0.3">
      <c r="A2169" t="s">
        <v>6448</v>
      </c>
      <c r="B2169" t="s">
        <v>41</v>
      </c>
      <c r="C2169" t="s">
        <v>20</v>
      </c>
      <c r="D2169">
        <v>1311.94</v>
      </c>
      <c r="E2169">
        <v>0.28999999999999998</v>
      </c>
      <c r="F2169">
        <f t="shared" si="66"/>
        <v>380.46260000000001</v>
      </c>
      <c r="G2169">
        <f t="shared" si="67"/>
        <v>931.47739999999999</v>
      </c>
      <c r="H2169">
        <v>8</v>
      </c>
      <c r="I2169" s="17">
        <v>45392</v>
      </c>
      <c r="J2169" s="17">
        <v>45397</v>
      </c>
      <c r="K2169" t="s">
        <v>21</v>
      </c>
      <c r="L2169" t="s">
        <v>16</v>
      </c>
      <c r="M2169">
        <v>239.03</v>
      </c>
      <c r="N2169" t="s">
        <v>48</v>
      </c>
    </row>
    <row r="2170" spans="1:14" ht="14.25" customHeight="1" x14ac:dyDescent="0.3">
      <c r="A2170" t="s">
        <v>7929</v>
      </c>
      <c r="B2170" t="s">
        <v>41</v>
      </c>
      <c r="C2170" t="s">
        <v>33</v>
      </c>
      <c r="D2170">
        <v>1318.11</v>
      </c>
      <c r="E2170">
        <v>0.35</v>
      </c>
      <c r="F2170">
        <f t="shared" si="66"/>
        <v>461.33849999999995</v>
      </c>
      <c r="G2170">
        <f t="shared" si="67"/>
        <v>856.77149999999995</v>
      </c>
      <c r="H2170">
        <v>8</v>
      </c>
      <c r="I2170" s="17">
        <v>45568</v>
      </c>
      <c r="J2170" s="17">
        <v>45569</v>
      </c>
      <c r="K2170" t="s">
        <v>31</v>
      </c>
      <c r="L2170" t="s">
        <v>22</v>
      </c>
      <c r="M2170">
        <v>139.26</v>
      </c>
      <c r="N2170" t="s">
        <v>39</v>
      </c>
    </row>
    <row r="2171" spans="1:14" ht="14.25" customHeight="1" x14ac:dyDescent="0.3">
      <c r="A2171" t="s">
        <v>13899</v>
      </c>
      <c r="B2171" t="s">
        <v>13</v>
      </c>
      <c r="C2171" t="s">
        <v>26</v>
      </c>
      <c r="D2171">
        <v>1336.37</v>
      </c>
      <c r="E2171">
        <v>0.09</v>
      </c>
      <c r="F2171">
        <f t="shared" si="66"/>
        <v>120.27329999999999</v>
      </c>
      <c r="G2171">
        <f t="shared" si="67"/>
        <v>1216.0966999999998</v>
      </c>
      <c r="H2171">
        <v>8</v>
      </c>
      <c r="I2171" s="17">
        <v>45181</v>
      </c>
      <c r="J2171" s="17">
        <v>45185</v>
      </c>
      <c r="K2171" t="s">
        <v>21</v>
      </c>
      <c r="L2171" t="s">
        <v>22</v>
      </c>
      <c r="M2171">
        <v>190.9</v>
      </c>
      <c r="N2171" t="s">
        <v>23</v>
      </c>
    </row>
    <row r="2172" spans="1:14" ht="14.25" customHeight="1" x14ac:dyDescent="0.3">
      <c r="A2172" t="s">
        <v>3575</v>
      </c>
      <c r="B2172" t="s">
        <v>25</v>
      </c>
      <c r="C2172" t="s">
        <v>14</v>
      </c>
      <c r="D2172">
        <v>1341.34</v>
      </c>
      <c r="E2172">
        <v>0.06</v>
      </c>
      <c r="F2172">
        <f t="shared" si="66"/>
        <v>80.480399999999989</v>
      </c>
      <c r="G2172">
        <f t="shared" si="67"/>
        <v>1260.8596</v>
      </c>
      <c r="H2172">
        <v>8</v>
      </c>
      <c r="I2172" s="17">
        <v>45388</v>
      </c>
      <c r="J2172" s="17">
        <v>45389</v>
      </c>
      <c r="K2172" t="s">
        <v>31</v>
      </c>
      <c r="L2172" t="s">
        <v>16</v>
      </c>
      <c r="M2172">
        <v>169.85</v>
      </c>
      <c r="N2172" t="s">
        <v>28</v>
      </c>
    </row>
    <row r="2173" spans="1:14" ht="14.25" customHeight="1" x14ac:dyDescent="0.3">
      <c r="A2173" t="s">
        <v>7349</v>
      </c>
      <c r="B2173" t="s">
        <v>19</v>
      </c>
      <c r="C2173" t="s">
        <v>14</v>
      </c>
      <c r="D2173">
        <v>1349.57</v>
      </c>
      <c r="E2173">
        <v>0.4</v>
      </c>
      <c r="F2173">
        <f t="shared" si="66"/>
        <v>539.82799999999997</v>
      </c>
      <c r="G2173">
        <f t="shared" si="67"/>
        <v>809.74199999999996</v>
      </c>
      <c r="H2173">
        <v>8</v>
      </c>
      <c r="I2173" s="17">
        <v>45165</v>
      </c>
      <c r="J2173" s="17">
        <v>45168</v>
      </c>
      <c r="K2173" t="s">
        <v>15</v>
      </c>
      <c r="L2173" t="s">
        <v>16</v>
      </c>
      <c r="M2173">
        <v>137.68</v>
      </c>
      <c r="N2173" t="s">
        <v>39</v>
      </c>
    </row>
    <row r="2174" spans="1:14" ht="14.25" customHeight="1" x14ac:dyDescent="0.3">
      <c r="A2174" t="s">
        <v>8429</v>
      </c>
      <c r="B2174" t="s">
        <v>19</v>
      </c>
      <c r="C2174" t="s">
        <v>36</v>
      </c>
      <c r="D2174">
        <v>1351.04</v>
      </c>
      <c r="E2174">
        <v>0.48</v>
      </c>
      <c r="F2174">
        <f t="shared" si="66"/>
        <v>648.49919999999997</v>
      </c>
      <c r="G2174">
        <f t="shared" si="67"/>
        <v>702.54079999999999</v>
      </c>
      <c r="H2174">
        <v>8</v>
      </c>
      <c r="I2174" s="17">
        <v>44930</v>
      </c>
      <c r="J2174" s="17">
        <v>44932</v>
      </c>
      <c r="K2174" t="s">
        <v>21</v>
      </c>
      <c r="L2174" t="s">
        <v>16</v>
      </c>
      <c r="M2174">
        <v>74.02</v>
      </c>
      <c r="N2174" t="s">
        <v>48</v>
      </c>
    </row>
    <row r="2175" spans="1:14" ht="14.25" customHeight="1" x14ac:dyDescent="0.3">
      <c r="A2175" t="s">
        <v>5953</v>
      </c>
      <c r="B2175" t="s">
        <v>25</v>
      </c>
      <c r="C2175" t="s">
        <v>20</v>
      </c>
      <c r="D2175">
        <v>1353.61</v>
      </c>
      <c r="E2175">
        <v>0.12</v>
      </c>
      <c r="F2175">
        <f t="shared" si="66"/>
        <v>162.43319999999997</v>
      </c>
      <c r="G2175">
        <f t="shared" si="67"/>
        <v>1191.1768</v>
      </c>
      <c r="H2175">
        <v>8</v>
      </c>
      <c r="I2175" s="17">
        <v>45009</v>
      </c>
      <c r="J2175" s="17">
        <v>45010</v>
      </c>
      <c r="K2175" t="s">
        <v>31</v>
      </c>
      <c r="L2175" t="s">
        <v>16</v>
      </c>
      <c r="M2175">
        <v>67.819999999999993</v>
      </c>
      <c r="N2175" t="s">
        <v>39</v>
      </c>
    </row>
    <row r="2176" spans="1:14" ht="14.25" customHeight="1" x14ac:dyDescent="0.3">
      <c r="A2176" t="s">
        <v>1452</v>
      </c>
      <c r="B2176" t="s">
        <v>25</v>
      </c>
      <c r="C2176" t="s">
        <v>36</v>
      </c>
      <c r="D2176">
        <v>1357.77</v>
      </c>
      <c r="E2176">
        <v>0.03</v>
      </c>
      <c r="F2176">
        <f t="shared" si="66"/>
        <v>40.7331</v>
      </c>
      <c r="G2176">
        <f t="shared" si="67"/>
        <v>1317.0369000000001</v>
      </c>
      <c r="H2176">
        <v>8</v>
      </c>
      <c r="I2176" s="17">
        <v>45656</v>
      </c>
      <c r="J2176" s="17">
        <v>45663</v>
      </c>
      <c r="K2176" t="s">
        <v>31</v>
      </c>
      <c r="L2176" t="s">
        <v>16</v>
      </c>
      <c r="M2176">
        <v>352.36</v>
      </c>
      <c r="N2176" t="s">
        <v>28</v>
      </c>
    </row>
    <row r="2177" spans="1:14" ht="14.25" customHeight="1" x14ac:dyDescent="0.3">
      <c r="A2177" t="s">
        <v>8060</v>
      </c>
      <c r="B2177" t="s">
        <v>13</v>
      </c>
      <c r="C2177" t="s">
        <v>36</v>
      </c>
      <c r="D2177">
        <v>1358.33</v>
      </c>
      <c r="E2177">
        <v>0.17</v>
      </c>
      <c r="F2177">
        <f t="shared" si="66"/>
        <v>230.9161</v>
      </c>
      <c r="G2177">
        <f t="shared" si="67"/>
        <v>1127.4139</v>
      </c>
      <c r="H2177">
        <v>8</v>
      </c>
      <c r="I2177" s="17">
        <v>45080</v>
      </c>
      <c r="J2177" s="17">
        <v>45086</v>
      </c>
      <c r="K2177" t="s">
        <v>21</v>
      </c>
      <c r="L2177" t="s">
        <v>22</v>
      </c>
      <c r="M2177">
        <v>405.46</v>
      </c>
      <c r="N2177" t="s">
        <v>48</v>
      </c>
    </row>
    <row r="2178" spans="1:14" ht="14.25" customHeight="1" x14ac:dyDescent="0.3">
      <c r="A2178" t="s">
        <v>1983</v>
      </c>
      <c r="B2178" t="s">
        <v>19</v>
      </c>
      <c r="C2178" t="s">
        <v>14</v>
      </c>
      <c r="D2178">
        <v>1360.28</v>
      </c>
      <c r="E2178">
        <v>0.35</v>
      </c>
      <c r="F2178">
        <f t="shared" ref="F2178:F2241" si="68">D2178*E2178</f>
        <v>476.09799999999996</v>
      </c>
      <c r="G2178">
        <f t="shared" ref="G2178:G2241" si="69">D2178-F2178</f>
        <v>884.18200000000002</v>
      </c>
      <c r="H2178">
        <v>8</v>
      </c>
      <c r="I2178" s="17">
        <v>45568</v>
      </c>
      <c r="J2178" s="17">
        <v>45571</v>
      </c>
      <c r="K2178" t="s">
        <v>31</v>
      </c>
      <c r="L2178" t="s">
        <v>22</v>
      </c>
      <c r="M2178">
        <v>111.66</v>
      </c>
      <c r="N2178" t="s">
        <v>23</v>
      </c>
    </row>
    <row r="2179" spans="1:14" ht="14.25" customHeight="1" x14ac:dyDescent="0.3">
      <c r="A2179" t="s">
        <v>14047</v>
      </c>
      <c r="B2179" t="s">
        <v>25</v>
      </c>
      <c r="C2179" t="s">
        <v>20</v>
      </c>
      <c r="D2179">
        <v>1361.01</v>
      </c>
      <c r="E2179">
        <v>0.48</v>
      </c>
      <c r="F2179">
        <f t="shared" si="68"/>
        <v>653.28480000000002</v>
      </c>
      <c r="G2179">
        <f t="shared" si="69"/>
        <v>707.72519999999997</v>
      </c>
      <c r="H2179">
        <v>8</v>
      </c>
      <c r="I2179" s="17">
        <v>45332</v>
      </c>
      <c r="J2179" s="17">
        <v>45336</v>
      </c>
      <c r="K2179" t="s">
        <v>21</v>
      </c>
      <c r="L2179" t="s">
        <v>16</v>
      </c>
      <c r="M2179">
        <v>397.2</v>
      </c>
      <c r="N2179" t="s">
        <v>48</v>
      </c>
    </row>
    <row r="2180" spans="1:14" ht="14.25" customHeight="1" x14ac:dyDescent="0.3">
      <c r="A2180" t="s">
        <v>4534</v>
      </c>
      <c r="B2180" t="s">
        <v>25</v>
      </c>
      <c r="C2180" t="s">
        <v>14</v>
      </c>
      <c r="D2180">
        <v>1361.82</v>
      </c>
      <c r="E2180">
        <v>0.28999999999999998</v>
      </c>
      <c r="F2180">
        <f t="shared" si="68"/>
        <v>394.92779999999993</v>
      </c>
      <c r="G2180">
        <f t="shared" si="69"/>
        <v>966.8922</v>
      </c>
      <c r="H2180">
        <v>8</v>
      </c>
      <c r="I2180" s="17">
        <v>45586</v>
      </c>
      <c r="J2180" s="17">
        <v>45592</v>
      </c>
      <c r="K2180" t="s">
        <v>31</v>
      </c>
      <c r="L2180" t="s">
        <v>27</v>
      </c>
      <c r="M2180">
        <v>227.76</v>
      </c>
      <c r="N2180" t="s">
        <v>28</v>
      </c>
    </row>
    <row r="2181" spans="1:14" ht="14.25" customHeight="1" x14ac:dyDescent="0.3">
      <c r="A2181" t="s">
        <v>7651</v>
      </c>
      <c r="B2181" t="s">
        <v>19</v>
      </c>
      <c r="C2181" t="s">
        <v>26</v>
      </c>
      <c r="D2181">
        <v>1362.45</v>
      </c>
      <c r="E2181">
        <v>0.23</v>
      </c>
      <c r="F2181">
        <f t="shared" si="68"/>
        <v>313.36350000000004</v>
      </c>
      <c r="G2181">
        <f t="shared" si="69"/>
        <v>1049.0864999999999</v>
      </c>
      <c r="H2181">
        <v>8</v>
      </c>
      <c r="I2181" s="17">
        <v>45389</v>
      </c>
      <c r="J2181" s="17">
        <v>45395</v>
      </c>
      <c r="K2181" t="s">
        <v>21</v>
      </c>
      <c r="L2181" t="s">
        <v>27</v>
      </c>
      <c r="M2181">
        <v>205.73</v>
      </c>
      <c r="N2181" t="s">
        <v>48</v>
      </c>
    </row>
    <row r="2182" spans="1:14" ht="14.25" customHeight="1" x14ac:dyDescent="0.3">
      <c r="A2182" t="s">
        <v>13389</v>
      </c>
      <c r="B2182" t="s">
        <v>41</v>
      </c>
      <c r="C2182" t="s">
        <v>36</v>
      </c>
      <c r="D2182">
        <v>1364.45</v>
      </c>
      <c r="E2182">
        <v>0.19</v>
      </c>
      <c r="F2182">
        <f t="shared" si="68"/>
        <v>259.24549999999999</v>
      </c>
      <c r="G2182">
        <f t="shared" si="69"/>
        <v>1105.2045000000001</v>
      </c>
      <c r="H2182">
        <v>8</v>
      </c>
      <c r="I2182" s="17">
        <v>44983</v>
      </c>
      <c r="J2182" s="17">
        <v>44984</v>
      </c>
      <c r="K2182" t="s">
        <v>15</v>
      </c>
      <c r="L2182" t="s">
        <v>27</v>
      </c>
      <c r="M2182">
        <v>224.36</v>
      </c>
      <c r="N2182" t="s">
        <v>34</v>
      </c>
    </row>
    <row r="2183" spans="1:14" ht="14.25" customHeight="1" x14ac:dyDescent="0.3">
      <c r="A2183" t="s">
        <v>2966</v>
      </c>
      <c r="B2183" t="s">
        <v>25</v>
      </c>
      <c r="C2183" t="s">
        <v>33</v>
      </c>
      <c r="D2183">
        <v>1369.11</v>
      </c>
      <c r="E2183">
        <v>0.23</v>
      </c>
      <c r="F2183">
        <f t="shared" si="68"/>
        <v>314.89529999999996</v>
      </c>
      <c r="G2183">
        <f t="shared" si="69"/>
        <v>1054.2147</v>
      </c>
      <c r="H2183">
        <v>8</v>
      </c>
      <c r="I2183" s="17">
        <v>45193</v>
      </c>
      <c r="J2183" s="17">
        <v>45198</v>
      </c>
      <c r="K2183" t="s">
        <v>15</v>
      </c>
      <c r="L2183" t="s">
        <v>16</v>
      </c>
      <c r="M2183">
        <v>260.12</v>
      </c>
      <c r="N2183" t="s">
        <v>39</v>
      </c>
    </row>
    <row r="2184" spans="1:14" ht="14.25" customHeight="1" x14ac:dyDescent="0.3">
      <c r="A2184" t="s">
        <v>10270</v>
      </c>
      <c r="B2184" t="s">
        <v>13</v>
      </c>
      <c r="C2184" t="s">
        <v>33</v>
      </c>
      <c r="D2184">
        <v>1375.05</v>
      </c>
      <c r="E2184">
        <v>0.3</v>
      </c>
      <c r="F2184">
        <f t="shared" si="68"/>
        <v>412.51499999999999</v>
      </c>
      <c r="G2184">
        <f t="shared" si="69"/>
        <v>962.53499999999997</v>
      </c>
      <c r="H2184">
        <v>8</v>
      </c>
      <c r="I2184" s="17">
        <v>45637</v>
      </c>
      <c r="J2184" s="17">
        <v>45638</v>
      </c>
      <c r="K2184" t="s">
        <v>15</v>
      </c>
      <c r="L2184" t="s">
        <v>16</v>
      </c>
      <c r="M2184">
        <v>221.96</v>
      </c>
      <c r="N2184" t="s">
        <v>23</v>
      </c>
    </row>
    <row r="2185" spans="1:14" ht="14.25" customHeight="1" x14ac:dyDescent="0.3">
      <c r="A2185" t="s">
        <v>9414</v>
      </c>
      <c r="B2185" t="s">
        <v>13</v>
      </c>
      <c r="C2185" t="s">
        <v>14</v>
      </c>
      <c r="D2185">
        <v>1378.12</v>
      </c>
      <c r="E2185">
        <v>0.12</v>
      </c>
      <c r="F2185">
        <f t="shared" si="68"/>
        <v>165.37439999999998</v>
      </c>
      <c r="G2185">
        <f t="shared" si="69"/>
        <v>1212.7456</v>
      </c>
      <c r="H2185">
        <v>8</v>
      </c>
      <c r="I2185" s="17">
        <v>45597</v>
      </c>
      <c r="J2185" s="17">
        <v>45600</v>
      </c>
      <c r="K2185" t="s">
        <v>21</v>
      </c>
      <c r="L2185" t="s">
        <v>27</v>
      </c>
      <c r="M2185">
        <v>120.95</v>
      </c>
      <c r="N2185" t="s">
        <v>48</v>
      </c>
    </row>
    <row r="2186" spans="1:14" ht="14.25" customHeight="1" x14ac:dyDescent="0.3">
      <c r="A2186" t="s">
        <v>14355</v>
      </c>
      <c r="B2186" t="s">
        <v>41</v>
      </c>
      <c r="C2186" t="s">
        <v>26</v>
      </c>
      <c r="D2186">
        <v>1378.9</v>
      </c>
      <c r="E2186">
        <v>0.04</v>
      </c>
      <c r="F2186">
        <f t="shared" si="68"/>
        <v>55.156000000000006</v>
      </c>
      <c r="G2186">
        <f t="shared" si="69"/>
        <v>1323.7440000000001</v>
      </c>
      <c r="H2186">
        <v>8</v>
      </c>
      <c r="I2186" s="17">
        <v>45578</v>
      </c>
      <c r="J2186" s="17">
        <v>45585</v>
      </c>
      <c r="K2186" t="s">
        <v>15</v>
      </c>
      <c r="L2186" t="s">
        <v>27</v>
      </c>
      <c r="M2186">
        <v>108.3</v>
      </c>
      <c r="N2186" t="s">
        <v>34</v>
      </c>
    </row>
    <row r="2187" spans="1:14" ht="14.25" customHeight="1" x14ac:dyDescent="0.3">
      <c r="A2187" t="s">
        <v>8803</v>
      </c>
      <c r="B2187" t="s">
        <v>19</v>
      </c>
      <c r="C2187" t="s">
        <v>33</v>
      </c>
      <c r="D2187">
        <v>1381.11</v>
      </c>
      <c r="E2187">
        <v>0.47</v>
      </c>
      <c r="F2187">
        <f t="shared" si="68"/>
        <v>649.12169999999992</v>
      </c>
      <c r="G2187">
        <f t="shared" si="69"/>
        <v>731.98829999999998</v>
      </c>
      <c r="H2187">
        <v>8</v>
      </c>
      <c r="I2187" s="17">
        <v>45494</v>
      </c>
      <c r="J2187" s="17">
        <v>45497</v>
      </c>
      <c r="K2187" t="s">
        <v>15</v>
      </c>
      <c r="L2187" t="s">
        <v>22</v>
      </c>
      <c r="M2187">
        <v>192.9</v>
      </c>
      <c r="N2187" t="s">
        <v>39</v>
      </c>
    </row>
    <row r="2188" spans="1:14" ht="14.25" customHeight="1" x14ac:dyDescent="0.3">
      <c r="A2188" t="s">
        <v>445</v>
      </c>
      <c r="B2188" t="s">
        <v>41</v>
      </c>
      <c r="C2188" t="s">
        <v>14</v>
      </c>
      <c r="D2188">
        <v>1382.08</v>
      </c>
      <c r="E2188">
        <v>0.25</v>
      </c>
      <c r="F2188">
        <f t="shared" si="68"/>
        <v>345.52</v>
      </c>
      <c r="G2188">
        <f t="shared" si="69"/>
        <v>1036.56</v>
      </c>
      <c r="H2188">
        <v>8</v>
      </c>
      <c r="I2188" s="17">
        <v>45061</v>
      </c>
      <c r="J2188" s="17">
        <v>45062</v>
      </c>
      <c r="K2188" t="s">
        <v>31</v>
      </c>
      <c r="L2188" t="s">
        <v>22</v>
      </c>
      <c r="M2188">
        <v>321.3</v>
      </c>
      <c r="N2188" t="s">
        <v>28</v>
      </c>
    </row>
    <row r="2189" spans="1:14" ht="14.25" customHeight="1" x14ac:dyDescent="0.3">
      <c r="A2189" t="s">
        <v>12750</v>
      </c>
      <c r="B2189" t="s">
        <v>25</v>
      </c>
      <c r="C2189" t="s">
        <v>33</v>
      </c>
      <c r="D2189">
        <v>1390.98</v>
      </c>
      <c r="E2189">
        <v>0.31</v>
      </c>
      <c r="F2189">
        <f t="shared" si="68"/>
        <v>431.2038</v>
      </c>
      <c r="G2189">
        <f t="shared" si="69"/>
        <v>959.77620000000002</v>
      </c>
      <c r="H2189">
        <v>8</v>
      </c>
      <c r="I2189" s="17">
        <v>45611</v>
      </c>
      <c r="J2189" s="17">
        <v>45613</v>
      </c>
      <c r="K2189" t="s">
        <v>15</v>
      </c>
      <c r="L2189" t="s">
        <v>16</v>
      </c>
      <c r="M2189">
        <v>141.76</v>
      </c>
      <c r="N2189" t="s">
        <v>34</v>
      </c>
    </row>
    <row r="2190" spans="1:14" ht="14.25" customHeight="1" x14ac:dyDescent="0.3">
      <c r="A2190" t="s">
        <v>4314</v>
      </c>
      <c r="B2190" t="s">
        <v>41</v>
      </c>
      <c r="C2190" t="s">
        <v>36</v>
      </c>
      <c r="D2190">
        <v>1392.91</v>
      </c>
      <c r="E2190">
        <v>0.38</v>
      </c>
      <c r="F2190">
        <f t="shared" si="68"/>
        <v>529.30580000000009</v>
      </c>
      <c r="G2190">
        <f t="shared" si="69"/>
        <v>863.60419999999999</v>
      </c>
      <c r="H2190">
        <v>8</v>
      </c>
      <c r="I2190" s="17">
        <v>45022</v>
      </c>
      <c r="J2190" s="17">
        <v>45026</v>
      </c>
      <c r="K2190" t="s">
        <v>21</v>
      </c>
      <c r="L2190" t="s">
        <v>27</v>
      </c>
      <c r="M2190">
        <v>233.82</v>
      </c>
      <c r="N2190" t="s">
        <v>23</v>
      </c>
    </row>
    <row r="2191" spans="1:14" ht="14.25" customHeight="1" x14ac:dyDescent="0.3">
      <c r="A2191" t="s">
        <v>5541</v>
      </c>
      <c r="B2191" t="s">
        <v>19</v>
      </c>
      <c r="C2191" t="s">
        <v>33</v>
      </c>
      <c r="D2191">
        <v>1395.38</v>
      </c>
      <c r="E2191">
        <v>0.48</v>
      </c>
      <c r="F2191">
        <f t="shared" si="68"/>
        <v>669.78240000000005</v>
      </c>
      <c r="G2191">
        <f t="shared" si="69"/>
        <v>725.59760000000006</v>
      </c>
      <c r="H2191">
        <v>8</v>
      </c>
      <c r="I2191" s="17">
        <v>45151</v>
      </c>
      <c r="J2191" s="17">
        <v>45154</v>
      </c>
      <c r="K2191" t="s">
        <v>31</v>
      </c>
      <c r="L2191" t="s">
        <v>22</v>
      </c>
      <c r="M2191">
        <v>234.5</v>
      </c>
      <c r="N2191" t="s">
        <v>48</v>
      </c>
    </row>
    <row r="2192" spans="1:14" ht="14.25" customHeight="1" x14ac:dyDescent="0.3">
      <c r="A2192" t="s">
        <v>4755</v>
      </c>
      <c r="B2192" t="s">
        <v>41</v>
      </c>
      <c r="C2192" t="s">
        <v>14</v>
      </c>
      <c r="D2192">
        <v>1396.07</v>
      </c>
      <c r="E2192">
        <v>0.22</v>
      </c>
      <c r="F2192">
        <f t="shared" si="68"/>
        <v>307.1354</v>
      </c>
      <c r="G2192">
        <f t="shared" si="69"/>
        <v>1088.9346</v>
      </c>
      <c r="H2192">
        <v>8</v>
      </c>
      <c r="I2192" s="17">
        <v>44964</v>
      </c>
      <c r="J2192" s="17">
        <v>44965</v>
      </c>
      <c r="K2192" t="s">
        <v>21</v>
      </c>
      <c r="L2192" t="s">
        <v>22</v>
      </c>
      <c r="M2192">
        <v>91.59</v>
      </c>
      <c r="N2192" t="s">
        <v>34</v>
      </c>
    </row>
    <row r="2193" spans="1:14" ht="14.25" customHeight="1" x14ac:dyDescent="0.3">
      <c r="A2193" t="s">
        <v>7156</v>
      </c>
      <c r="B2193" t="s">
        <v>13</v>
      </c>
      <c r="C2193" t="s">
        <v>14</v>
      </c>
      <c r="D2193">
        <v>1400.85</v>
      </c>
      <c r="E2193">
        <v>7.0000000000000007E-2</v>
      </c>
      <c r="F2193">
        <f t="shared" si="68"/>
        <v>98.0595</v>
      </c>
      <c r="G2193">
        <f t="shared" si="69"/>
        <v>1302.7904999999998</v>
      </c>
      <c r="H2193">
        <v>8</v>
      </c>
      <c r="I2193" s="17">
        <v>45366</v>
      </c>
      <c r="J2193" s="17">
        <v>45368</v>
      </c>
      <c r="K2193" t="s">
        <v>31</v>
      </c>
      <c r="L2193" t="s">
        <v>22</v>
      </c>
      <c r="M2193">
        <v>410.43</v>
      </c>
      <c r="N2193" t="s">
        <v>17</v>
      </c>
    </row>
    <row r="2194" spans="1:14" ht="14.25" customHeight="1" x14ac:dyDescent="0.3">
      <c r="A2194" t="s">
        <v>13544</v>
      </c>
      <c r="B2194" t="s">
        <v>13</v>
      </c>
      <c r="C2194" t="s">
        <v>36</v>
      </c>
      <c r="D2194">
        <v>1400.86</v>
      </c>
      <c r="E2194">
        <v>0.15</v>
      </c>
      <c r="F2194">
        <f t="shared" si="68"/>
        <v>210.12899999999999</v>
      </c>
      <c r="G2194">
        <f t="shared" si="69"/>
        <v>1190.731</v>
      </c>
      <c r="H2194">
        <v>8</v>
      </c>
      <c r="I2194" s="17">
        <v>45304</v>
      </c>
      <c r="J2194" s="17">
        <v>45306</v>
      </c>
      <c r="K2194" t="s">
        <v>31</v>
      </c>
      <c r="L2194" t="s">
        <v>27</v>
      </c>
      <c r="M2194">
        <v>372.34</v>
      </c>
      <c r="N2194" t="s">
        <v>23</v>
      </c>
    </row>
    <row r="2195" spans="1:14" ht="14.25" customHeight="1" x14ac:dyDescent="0.3">
      <c r="A2195" t="s">
        <v>9125</v>
      </c>
      <c r="B2195" t="s">
        <v>13</v>
      </c>
      <c r="C2195" t="s">
        <v>14</v>
      </c>
      <c r="D2195">
        <v>1403.18</v>
      </c>
      <c r="E2195">
        <v>7.0000000000000007E-2</v>
      </c>
      <c r="F2195">
        <f t="shared" si="68"/>
        <v>98.222600000000014</v>
      </c>
      <c r="G2195">
        <f t="shared" si="69"/>
        <v>1304.9574</v>
      </c>
      <c r="H2195">
        <v>8</v>
      </c>
      <c r="I2195" s="17">
        <v>45645</v>
      </c>
      <c r="J2195" s="17">
        <v>45652</v>
      </c>
      <c r="K2195" t="s">
        <v>21</v>
      </c>
      <c r="L2195" t="s">
        <v>16</v>
      </c>
      <c r="M2195">
        <v>142.27000000000001</v>
      </c>
      <c r="N2195" t="s">
        <v>48</v>
      </c>
    </row>
    <row r="2196" spans="1:14" ht="14.25" customHeight="1" x14ac:dyDescent="0.3">
      <c r="A2196" t="s">
        <v>1677</v>
      </c>
      <c r="B2196" t="s">
        <v>25</v>
      </c>
      <c r="C2196" t="s">
        <v>26</v>
      </c>
      <c r="D2196">
        <v>1407.35</v>
      </c>
      <c r="E2196">
        <v>0.06</v>
      </c>
      <c r="F2196">
        <f t="shared" si="68"/>
        <v>84.440999999999988</v>
      </c>
      <c r="G2196">
        <f t="shared" si="69"/>
        <v>1322.9089999999999</v>
      </c>
      <c r="H2196">
        <v>8</v>
      </c>
      <c r="I2196" s="17">
        <v>45516</v>
      </c>
      <c r="J2196" s="17">
        <v>45518</v>
      </c>
      <c r="K2196" t="s">
        <v>21</v>
      </c>
      <c r="L2196" t="s">
        <v>16</v>
      </c>
      <c r="M2196">
        <v>390.18</v>
      </c>
      <c r="N2196" t="s">
        <v>17</v>
      </c>
    </row>
    <row r="2197" spans="1:14" ht="14.25" customHeight="1" x14ac:dyDescent="0.3">
      <c r="A2197" t="s">
        <v>3670</v>
      </c>
      <c r="B2197" t="s">
        <v>25</v>
      </c>
      <c r="C2197" t="s">
        <v>33</v>
      </c>
      <c r="D2197">
        <v>1416.02</v>
      </c>
      <c r="E2197">
        <v>0.45</v>
      </c>
      <c r="F2197">
        <f t="shared" si="68"/>
        <v>637.20900000000006</v>
      </c>
      <c r="G2197">
        <f t="shared" si="69"/>
        <v>778.81099999999992</v>
      </c>
      <c r="H2197">
        <v>8</v>
      </c>
      <c r="I2197" s="17">
        <v>44963</v>
      </c>
      <c r="J2197" s="17">
        <v>44967</v>
      </c>
      <c r="K2197" t="s">
        <v>21</v>
      </c>
      <c r="L2197" t="s">
        <v>27</v>
      </c>
      <c r="M2197">
        <v>381.37</v>
      </c>
      <c r="N2197" t="s">
        <v>39</v>
      </c>
    </row>
    <row r="2198" spans="1:14" ht="14.25" customHeight="1" x14ac:dyDescent="0.3">
      <c r="A2198" t="s">
        <v>5230</v>
      </c>
      <c r="B2198" t="s">
        <v>41</v>
      </c>
      <c r="C2198" t="s">
        <v>14</v>
      </c>
      <c r="D2198">
        <v>1419.89</v>
      </c>
      <c r="E2198">
        <v>0.4</v>
      </c>
      <c r="F2198">
        <f t="shared" si="68"/>
        <v>567.95600000000002</v>
      </c>
      <c r="G2198">
        <f t="shared" si="69"/>
        <v>851.93400000000008</v>
      </c>
      <c r="H2198">
        <v>8</v>
      </c>
      <c r="I2198" s="17">
        <v>45205</v>
      </c>
      <c r="J2198" s="17">
        <v>45206</v>
      </c>
      <c r="K2198" t="s">
        <v>15</v>
      </c>
      <c r="L2198" t="s">
        <v>16</v>
      </c>
      <c r="M2198">
        <v>247.99</v>
      </c>
      <c r="N2198" t="s">
        <v>39</v>
      </c>
    </row>
    <row r="2199" spans="1:14" ht="14.25" customHeight="1" x14ac:dyDescent="0.3">
      <c r="A2199" t="s">
        <v>10734</v>
      </c>
      <c r="B2199" t="s">
        <v>25</v>
      </c>
      <c r="C2199" t="s">
        <v>26</v>
      </c>
      <c r="D2199">
        <v>1420.42</v>
      </c>
      <c r="E2199">
        <v>0.35</v>
      </c>
      <c r="F2199">
        <f t="shared" si="68"/>
        <v>497.14699999999999</v>
      </c>
      <c r="G2199">
        <f t="shared" si="69"/>
        <v>923.27300000000014</v>
      </c>
      <c r="H2199">
        <v>8</v>
      </c>
      <c r="I2199" s="17">
        <v>45071</v>
      </c>
      <c r="J2199" s="17">
        <v>45078</v>
      </c>
      <c r="K2199" t="s">
        <v>15</v>
      </c>
      <c r="L2199" t="s">
        <v>16</v>
      </c>
      <c r="M2199">
        <v>96.29</v>
      </c>
      <c r="N2199" t="s">
        <v>28</v>
      </c>
    </row>
    <row r="2200" spans="1:14" ht="14.25" customHeight="1" x14ac:dyDescent="0.3">
      <c r="A2200" t="s">
        <v>2926</v>
      </c>
      <c r="B2200" t="s">
        <v>25</v>
      </c>
      <c r="C2200" t="s">
        <v>33</v>
      </c>
      <c r="D2200">
        <v>1430.4</v>
      </c>
      <c r="E2200">
        <v>0.03</v>
      </c>
      <c r="F2200">
        <f t="shared" si="68"/>
        <v>42.911999999999999</v>
      </c>
      <c r="G2200">
        <f t="shared" si="69"/>
        <v>1387.4880000000001</v>
      </c>
      <c r="H2200">
        <v>8</v>
      </c>
      <c r="I2200" s="17">
        <v>44994</v>
      </c>
      <c r="J2200" s="17">
        <v>45001</v>
      </c>
      <c r="K2200" t="s">
        <v>15</v>
      </c>
      <c r="L2200" t="s">
        <v>27</v>
      </c>
      <c r="M2200">
        <v>228.69</v>
      </c>
      <c r="N2200" t="s">
        <v>17</v>
      </c>
    </row>
    <row r="2201" spans="1:14" ht="14.25" customHeight="1" x14ac:dyDescent="0.3">
      <c r="A2201" t="s">
        <v>2238</v>
      </c>
      <c r="B2201" t="s">
        <v>25</v>
      </c>
      <c r="C2201" t="s">
        <v>36</v>
      </c>
      <c r="D2201">
        <v>1432.81</v>
      </c>
      <c r="E2201">
        <v>0.13</v>
      </c>
      <c r="F2201">
        <f t="shared" si="68"/>
        <v>186.2653</v>
      </c>
      <c r="G2201">
        <f t="shared" si="69"/>
        <v>1246.5446999999999</v>
      </c>
      <c r="H2201">
        <v>8</v>
      </c>
      <c r="I2201" s="17">
        <v>44957</v>
      </c>
      <c r="J2201" s="17">
        <v>44958</v>
      </c>
      <c r="K2201" t="s">
        <v>21</v>
      </c>
      <c r="L2201" t="s">
        <v>27</v>
      </c>
      <c r="M2201">
        <v>171.35</v>
      </c>
      <c r="N2201" t="s">
        <v>39</v>
      </c>
    </row>
    <row r="2202" spans="1:14" ht="14.25" customHeight="1" x14ac:dyDescent="0.3">
      <c r="A2202" t="s">
        <v>4307</v>
      </c>
      <c r="B2202" t="s">
        <v>25</v>
      </c>
      <c r="C2202" t="s">
        <v>33</v>
      </c>
      <c r="D2202">
        <v>1433.94</v>
      </c>
      <c r="E2202">
        <v>0.35</v>
      </c>
      <c r="F2202">
        <f t="shared" si="68"/>
        <v>501.87899999999996</v>
      </c>
      <c r="G2202">
        <f t="shared" si="69"/>
        <v>932.06100000000015</v>
      </c>
      <c r="H2202">
        <v>8</v>
      </c>
      <c r="I2202" s="17">
        <v>45104</v>
      </c>
      <c r="J2202" s="17">
        <v>45111</v>
      </c>
      <c r="K2202" t="s">
        <v>31</v>
      </c>
      <c r="L2202" t="s">
        <v>27</v>
      </c>
      <c r="M2202">
        <v>247.83</v>
      </c>
      <c r="N2202" t="s">
        <v>28</v>
      </c>
    </row>
    <row r="2203" spans="1:14" ht="14.25" customHeight="1" x14ac:dyDescent="0.3">
      <c r="A2203" t="s">
        <v>15236</v>
      </c>
      <c r="B2203" t="s">
        <v>41</v>
      </c>
      <c r="C2203" t="s">
        <v>36</v>
      </c>
      <c r="D2203">
        <v>1434.15</v>
      </c>
      <c r="E2203">
        <v>0.09</v>
      </c>
      <c r="F2203">
        <f t="shared" si="68"/>
        <v>129.0735</v>
      </c>
      <c r="G2203">
        <f t="shared" si="69"/>
        <v>1305.0765000000001</v>
      </c>
      <c r="H2203">
        <v>8</v>
      </c>
      <c r="I2203" s="17">
        <v>45411</v>
      </c>
      <c r="J2203" s="17">
        <v>45418</v>
      </c>
      <c r="K2203" t="s">
        <v>15</v>
      </c>
      <c r="L2203" t="s">
        <v>16</v>
      </c>
      <c r="M2203">
        <v>363.1</v>
      </c>
      <c r="N2203" t="s">
        <v>28</v>
      </c>
    </row>
    <row r="2204" spans="1:14" ht="14.25" customHeight="1" x14ac:dyDescent="0.3">
      <c r="A2204" t="s">
        <v>2628</v>
      </c>
      <c r="B2204" t="s">
        <v>19</v>
      </c>
      <c r="C2204" t="s">
        <v>14</v>
      </c>
      <c r="D2204">
        <v>1439.34</v>
      </c>
      <c r="E2204">
        <v>0.28000000000000003</v>
      </c>
      <c r="F2204">
        <f t="shared" si="68"/>
        <v>403.01519999999999</v>
      </c>
      <c r="G2204">
        <f t="shared" si="69"/>
        <v>1036.3247999999999</v>
      </c>
      <c r="H2204">
        <v>8</v>
      </c>
      <c r="I2204" s="17">
        <v>45562</v>
      </c>
      <c r="J2204" s="17">
        <v>45566</v>
      </c>
      <c r="K2204" t="s">
        <v>15</v>
      </c>
      <c r="L2204" t="s">
        <v>22</v>
      </c>
      <c r="M2204">
        <v>74.11</v>
      </c>
      <c r="N2204" t="s">
        <v>48</v>
      </c>
    </row>
    <row r="2205" spans="1:14" ht="14.25" customHeight="1" x14ac:dyDescent="0.3">
      <c r="A2205" t="s">
        <v>3366</v>
      </c>
      <c r="B2205" t="s">
        <v>19</v>
      </c>
      <c r="C2205" t="s">
        <v>26</v>
      </c>
      <c r="D2205">
        <v>1440.41</v>
      </c>
      <c r="E2205">
        <v>0.09</v>
      </c>
      <c r="F2205">
        <f t="shared" si="68"/>
        <v>129.6369</v>
      </c>
      <c r="G2205">
        <f t="shared" si="69"/>
        <v>1310.7731000000001</v>
      </c>
      <c r="H2205">
        <v>8</v>
      </c>
      <c r="I2205" s="17">
        <v>45124</v>
      </c>
      <c r="J2205" s="17">
        <v>45128</v>
      </c>
      <c r="K2205" t="s">
        <v>31</v>
      </c>
      <c r="L2205" t="s">
        <v>22</v>
      </c>
      <c r="M2205">
        <v>233.31</v>
      </c>
      <c r="N2205" t="s">
        <v>23</v>
      </c>
    </row>
    <row r="2206" spans="1:14" ht="14.25" customHeight="1" x14ac:dyDescent="0.3">
      <c r="A2206" t="s">
        <v>9638</v>
      </c>
      <c r="B2206" t="s">
        <v>41</v>
      </c>
      <c r="C2206" t="s">
        <v>33</v>
      </c>
      <c r="D2206">
        <v>1443.79</v>
      </c>
      <c r="E2206">
        <v>0.28999999999999998</v>
      </c>
      <c r="F2206">
        <f t="shared" si="68"/>
        <v>418.69909999999999</v>
      </c>
      <c r="G2206">
        <f t="shared" si="69"/>
        <v>1025.0908999999999</v>
      </c>
      <c r="H2206">
        <v>8</v>
      </c>
      <c r="I2206" s="17">
        <v>45278</v>
      </c>
      <c r="J2206" s="17">
        <v>45283</v>
      </c>
      <c r="K2206" t="s">
        <v>15</v>
      </c>
      <c r="L2206" t="s">
        <v>22</v>
      </c>
      <c r="M2206">
        <v>424.17</v>
      </c>
      <c r="N2206" t="s">
        <v>17</v>
      </c>
    </row>
    <row r="2207" spans="1:14" ht="14.25" customHeight="1" x14ac:dyDescent="0.3">
      <c r="A2207" t="s">
        <v>6764</v>
      </c>
      <c r="B2207" t="s">
        <v>25</v>
      </c>
      <c r="C2207" t="s">
        <v>14</v>
      </c>
      <c r="D2207">
        <v>1444.34</v>
      </c>
      <c r="E2207">
        <v>0.26</v>
      </c>
      <c r="F2207">
        <f t="shared" si="68"/>
        <v>375.52839999999998</v>
      </c>
      <c r="G2207">
        <f t="shared" si="69"/>
        <v>1068.8116</v>
      </c>
      <c r="H2207">
        <v>8</v>
      </c>
      <c r="I2207" s="17">
        <v>44989</v>
      </c>
      <c r="J2207" s="17">
        <v>44996</v>
      </c>
      <c r="K2207" t="s">
        <v>21</v>
      </c>
      <c r="L2207" t="s">
        <v>16</v>
      </c>
      <c r="M2207">
        <v>178.42</v>
      </c>
      <c r="N2207" t="s">
        <v>23</v>
      </c>
    </row>
    <row r="2208" spans="1:14" ht="14.25" customHeight="1" x14ac:dyDescent="0.3">
      <c r="A2208" t="s">
        <v>7073</v>
      </c>
      <c r="B2208" t="s">
        <v>41</v>
      </c>
      <c r="C2208" t="s">
        <v>36</v>
      </c>
      <c r="D2208">
        <v>1445.44</v>
      </c>
      <c r="E2208">
        <v>0.19</v>
      </c>
      <c r="F2208">
        <f t="shared" si="68"/>
        <v>274.6336</v>
      </c>
      <c r="G2208">
        <f t="shared" si="69"/>
        <v>1170.8063999999999</v>
      </c>
      <c r="H2208">
        <v>8</v>
      </c>
      <c r="I2208" s="17">
        <v>45535</v>
      </c>
      <c r="J2208" s="17">
        <v>45540</v>
      </c>
      <c r="K2208" t="s">
        <v>31</v>
      </c>
      <c r="L2208" t="s">
        <v>16</v>
      </c>
      <c r="M2208">
        <v>351.09</v>
      </c>
      <c r="N2208" t="s">
        <v>28</v>
      </c>
    </row>
    <row r="2209" spans="1:14" ht="14.25" customHeight="1" x14ac:dyDescent="0.3">
      <c r="A2209" t="s">
        <v>1942</v>
      </c>
      <c r="B2209" t="s">
        <v>25</v>
      </c>
      <c r="C2209" t="s">
        <v>26</v>
      </c>
      <c r="D2209">
        <v>1447.53</v>
      </c>
      <c r="E2209">
        <v>0.28000000000000003</v>
      </c>
      <c r="F2209">
        <f t="shared" si="68"/>
        <v>405.30840000000001</v>
      </c>
      <c r="G2209">
        <f t="shared" si="69"/>
        <v>1042.2215999999999</v>
      </c>
      <c r="H2209">
        <v>8</v>
      </c>
      <c r="I2209" s="17">
        <v>45376</v>
      </c>
      <c r="J2209" s="17">
        <v>45381</v>
      </c>
      <c r="K2209" t="s">
        <v>15</v>
      </c>
      <c r="L2209" t="s">
        <v>16</v>
      </c>
      <c r="M2209">
        <v>430.2</v>
      </c>
      <c r="N2209" t="s">
        <v>39</v>
      </c>
    </row>
    <row r="2210" spans="1:14" ht="14.25" customHeight="1" x14ac:dyDescent="0.3">
      <c r="A2210" t="s">
        <v>7412</v>
      </c>
      <c r="B2210" t="s">
        <v>25</v>
      </c>
      <c r="C2210" t="s">
        <v>33</v>
      </c>
      <c r="D2210">
        <v>1448.89</v>
      </c>
      <c r="E2210">
        <v>0.19</v>
      </c>
      <c r="F2210">
        <f t="shared" si="68"/>
        <v>275.28910000000002</v>
      </c>
      <c r="G2210">
        <f t="shared" si="69"/>
        <v>1173.6009000000001</v>
      </c>
      <c r="H2210">
        <v>8</v>
      </c>
      <c r="I2210" s="17">
        <v>45194</v>
      </c>
      <c r="J2210" s="17">
        <v>45196</v>
      </c>
      <c r="K2210" t="s">
        <v>31</v>
      </c>
      <c r="L2210" t="s">
        <v>22</v>
      </c>
      <c r="M2210">
        <v>284.48</v>
      </c>
      <c r="N2210" t="s">
        <v>39</v>
      </c>
    </row>
    <row r="2211" spans="1:14" ht="14.25" customHeight="1" x14ac:dyDescent="0.3">
      <c r="A2211" t="s">
        <v>7311</v>
      </c>
      <c r="B2211" t="s">
        <v>19</v>
      </c>
      <c r="C2211" t="s">
        <v>20</v>
      </c>
      <c r="D2211">
        <v>1449.06</v>
      </c>
      <c r="E2211">
        <v>0.17</v>
      </c>
      <c r="F2211">
        <f t="shared" si="68"/>
        <v>246.34020000000001</v>
      </c>
      <c r="G2211">
        <f t="shared" si="69"/>
        <v>1202.7197999999999</v>
      </c>
      <c r="H2211">
        <v>8</v>
      </c>
      <c r="I2211" s="17">
        <v>45343</v>
      </c>
      <c r="J2211" s="17">
        <v>45350</v>
      </c>
      <c r="K2211" t="s">
        <v>15</v>
      </c>
      <c r="L2211" t="s">
        <v>22</v>
      </c>
      <c r="M2211">
        <v>112.51</v>
      </c>
      <c r="N2211" t="s">
        <v>48</v>
      </c>
    </row>
    <row r="2212" spans="1:14" ht="14.25" customHeight="1" x14ac:dyDescent="0.3">
      <c r="A2212" t="s">
        <v>13122</v>
      </c>
      <c r="B2212" t="s">
        <v>25</v>
      </c>
      <c r="C2212" t="s">
        <v>36</v>
      </c>
      <c r="D2212">
        <v>1449.87</v>
      </c>
      <c r="E2212">
        <v>0.21</v>
      </c>
      <c r="F2212">
        <f t="shared" si="68"/>
        <v>304.47269999999997</v>
      </c>
      <c r="G2212">
        <f t="shared" si="69"/>
        <v>1145.3972999999999</v>
      </c>
      <c r="H2212">
        <v>8</v>
      </c>
      <c r="I2212" s="17">
        <v>45573</v>
      </c>
      <c r="J2212" s="17">
        <v>45575</v>
      </c>
      <c r="K2212" t="s">
        <v>31</v>
      </c>
      <c r="L2212" t="s">
        <v>22</v>
      </c>
      <c r="M2212">
        <v>350.71</v>
      </c>
      <c r="N2212" t="s">
        <v>23</v>
      </c>
    </row>
    <row r="2213" spans="1:14" ht="14.25" customHeight="1" x14ac:dyDescent="0.3">
      <c r="A2213" t="s">
        <v>7676</v>
      </c>
      <c r="B2213" t="s">
        <v>41</v>
      </c>
      <c r="C2213" t="s">
        <v>33</v>
      </c>
      <c r="D2213">
        <v>1462.98</v>
      </c>
      <c r="E2213">
        <v>0.36</v>
      </c>
      <c r="F2213">
        <f t="shared" si="68"/>
        <v>526.67279999999994</v>
      </c>
      <c r="G2213">
        <f t="shared" si="69"/>
        <v>936.30720000000008</v>
      </c>
      <c r="H2213">
        <v>8</v>
      </c>
      <c r="I2213" s="17">
        <v>45391</v>
      </c>
      <c r="J2213" s="17">
        <v>45396</v>
      </c>
      <c r="K2213" t="s">
        <v>21</v>
      </c>
      <c r="L2213" t="s">
        <v>16</v>
      </c>
      <c r="M2213">
        <v>195.2</v>
      </c>
      <c r="N2213" t="s">
        <v>23</v>
      </c>
    </row>
    <row r="2214" spans="1:14" ht="14.25" customHeight="1" x14ac:dyDescent="0.3">
      <c r="A2214" t="s">
        <v>1857</v>
      </c>
      <c r="B2214" t="s">
        <v>25</v>
      </c>
      <c r="C2214" t="s">
        <v>33</v>
      </c>
      <c r="D2214">
        <v>1463.05</v>
      </c>
      <c r="E2214">
        <v>0.34</v>
      </c>
      <c r="F2214">
        <f t="shared" si="68"/>
        <v>497.43700000000001</v>
      </c>
      <c r="G2214">
        <f t="shared" si="69"/>
        <v>965.61299999999994</v>
      </c>
      <c r="H2214">
        <v>8</v>
      </c>
      <c r="I2214" s="17">
        <v>45624</v>
      </c>
      <c r="J2214" s="17">
        <v>45625</v>
      </c>
      <c r="K2214" t="s">
        <v>15</v>
      </c>
      <c r="L2214" t="s">
        <v>22</v>
      </c>
      <c r="M2214">
        <v>278.06</v>
      </c>
      <c r="N2214" t="s">
        <v>48</v>
      </c>
    </row>
    <row r="2215" spans="1:14" ht="14.25" customHeight="1" x14ac:dyDescent="0.3">
      <c r="A2215" t="s">
        <v>1954</v>
      </c>
      <c r="B2215" t="s">
        <v>25</v>
      </c>
      <c r="C2215" t="s">
        <v>20</v>
      </c>
      <c r="D2215">
        <v>1466.13</v>
      </c>
      <c r="E2215">
        <v>0.06</v>
      </c>
      <c r="F2215">
        <f t="shared" si="68"/>
        <v>87.967799999999997</v>
      </c>
      <c r="G2215">
        <f t="shared" si="69"/>
        <v>1378.1622000000002</v>
      </c>
      <c r="H2215">
        <v>8</v>
      </c>
      <c r="I2215" s="17">
        <v>45021</v>
      </c>
      <c r="J2215" s="17">
        <v>45024</v>
      </c>
      <c r="K2215" t="s">
        <v>31</v>
      </c>
      <c r="L2215" t="s">
        <v>22</v>
      </c>
      <c r="M2215">
        <v>224.75</v>
      </c>
      <c r="N2215" t="s">
        <v>28</v>
      </c>
    </row>
    <row r="2216" spans="1:14" ht="14.25" customHeight="1" x14ac:dyDescent="0.3">
      <c r="A2216" t="s">
        <v>15064</v>
      </c>
      <c r="B2216" t="s">
        <v>13</v>
      </c>
      <c r="C2216" t="s">
        <v>20</v>
      </c>
      <c r="D2216">
        <v>1466.32</v>
      </c>
      <c r="E2216">
        <v>0.44</v>
      </c>
      <c r="F2216">
        <f t="shared" si="68"/>
        <v>645.18079999999998</v>
      </c>
      <c r="G2216">
        <f t="shared" si="69"/>
        <v>821.13919999999996</v>
      </c>
      <c r="H2216">
        <v>8</v>
      </c>
      <c r="I2216" s="17">
        <v>45234</v>
      </c>
      <c r="J2216" s="17">
        <v>45237</v>
      </c>
      <c r="K2216" t="s">
        <v>31</v>
      </c>
      <c r="L2216" t="s">
        <v>27</v>
      </c>
      <c r="M2216">
        <v>300.68</v>
      </c>
      <c r="N2216" t="s">
        <v>28</v>
      </c>
    </row>
    <row r="2217" spans="1:14" ht="14.25" customHeight="1" x14ac:dyDescent="0.3">
      <c r="A2217" t="s">
        <v>11015</v>
      </c>
      <c r="B2217" t="s">
        <v>19</v>
      </c>
      <c r="C2217" t="s">
        <v>36</v>
      </c>
      <c r="D2217">
        <v>1468.18</v>
      </c>
      <c r="E2217">
        <v>0.11</v>
      </c>
      <c r="F2217">
        <f t="shared" si="68"/>
        <v>161.49980000000002</v>
      </c>
      <c r="G2217">
        <f t="shared" si="69"/>
        <v>1306.6802</v>
      </c>
      <c r="H2217">
        <v>8</v>
      </c>
      <c r="I2217" s="17">
        <v>45372</v>
      </c>
      <c r="J2217" s="17">
        <v>45375</v>
      </c>
      <c r="K2217" t="s">
        <v>21</v>
      </c>
      <c r="L2217" t="s">
        <v>27</v>
      </c>
      <c r="M2217">
        <v>92.46</v>
      </c>
      <c r="N2217" t="s">
        <v>17</v>
      </c>
    </row>
    <row r="2218" spans="1:14" ht="14.25" customHeight="1" x14ac:dyDescent="0.3">
      <c r="A2218" t="s">
        <v>5051</v>
      </c>
      <c r="B2218" t="s">
        <v>19</v>
      </c>
      <c r="C2218" t="s">
        <v>26</v>
      </c>
      <c r="D2218">
        <v>1469.42</v>
      </c>
      <c r="E2218">
        <v>0.26</v>
      </c>
      <c r="F2218">
        <f t="shared" si="68"/>
        <v>382.04920000000004</v>
      </c>
      <c r="G2218">
        <f t="shared" si="69"/>
        <v>1087.3708000000001</v>
      </c>
      <c r="H2218">
        <v>8</v>
      </c>
      <c r="I2218" s="17">
        <v>44997</v>
      </c>
      <c r="J2218" s="17">
        <v>45002</v>
      </c>
      <c r="K2218" t="s">
        <v>15</v>
      </c>
      <c r="L2218" t="s">
        <v>22</v>
      </c>
      <c r="M2218">
        <v>217.72</v>
      </c>
      <c r="N2218" t="s">
        <v>28</v>
      </c>
    </row>
    <row r="2219" spans="1:14" ht="14.25" customHeight="1" x14ac:dyDescent="0.3">
      <c r="A2219" t="s">
        <v>8823</v>
      </c>
      <c r="B2219" t="s">
        <v>41</v>
      </c>
      <c r="C2219" t="s">
        <v>33</v>
      </c>
      <c r="D2219">
        <v>1471.58</v>
      </c>
      <c r="E2219">
        <v>0.06</v>
      </c>
      <c r="F2219">
        <f t="shared" si="68"/>
        <v>88.294799999999995</v>
      </c>
      <c r="G2219">
        <f t="shared" si="69"/>
        <v>1383.2852</v>
      </c>
      <c r="H2219">
        <v>8</v>
      </c>
      <c r="I2219" s="17">
        <v>45087</v>
      </c>
      <c r="J2219" s="17">
        <v>45090</v>
      </c>
      <c r="K2219" t="s">
        <v>15</v>
      </c>
      <c r="L2219" t="s">
        <v>16</v>
      </c>
      <c r="M2219">
        <v>237.85</v>
      </c>
      <c r="N2219" t="s">
        <v>34</v>
      </c>
    </row>
    <row r="2220" spans="1:14" ht="14.25" customHeight="1" x14ac:dyDescent="0.3">
      <c r="A2220" t="s">
        <v>14449</v>
      </c>
      <c r="B2220" t="s">
        <v>13</v>
      </c>
      <c r="C2220" t="s">
        <v>14</v>
      </c>
      <c r="D2220">
        <v>1471.94</v>
      </c>
      <c r="E2220">
        <v>0.08</v>
      </c>
      <c r="F2220">
        <f t="shared" si="68"/>
        <v>117.7552</v>
      </c>
      <c r="G2220">
        <f t="shared" si="69"/>
        <v>1354.1848</v>
      </c>
      <c r="H2220">
        <v>8</v>
      </c>
      <c r="I2220" s="17">
        <v>45141</v>
      </c>
      <c r="J2220" s="17">
        <v>45145</v>
      </c>
      <c r="K2220" t="s">
        <v>21</v>
      </c>
      <c r="L2220" t="s">
        <v>16</v>
      </c>
      <c r="M2220">
        <v>252.73</v>
      </c>
      <c r="N2220" t="s">
        <v>48</v>
      </c>
    </row>
    <row r="2221" spans="1:14" ht="14.25" customHeight="1" x14ac:dyDescent="0.3">
      <c r="A2221" t="s">
        <v>12586</v>
      </c>
      <c r="B2221" t="s">
        <v>41</v>
      </c>
      <c r="C2221" t="s">
        <v>20</v>
      </c>
      <c r="D2221">
        <v>1477</v>
      </c>
      <c r="E2221">
        <v>0.43</v>
      </c>
      <c r="F2221">
        <f t="shared" si="68"/>
        <v>635.11</v>
      </c>
      <c r="G2221">
        <f t="shared" si="69"/>
        <v>841.89</v>
      </c>
      <c r="H2221">
        <v>8</v>
      </c>
      <c r="I2221" s="17">
        <v>45336</v>
      </c>
      <c r="J2221" s="17">
        <v>45343</v>
      </c>
      <c r="K2221" t="s">
        <v>21</v>
      </c>
      <c r="L2221" t="s">
        <v>27</v>
      </c>
      <c r="M2221">
        <v>155.97999999999999</v>
      </c>
      <c r="N2221" t="s">
        <v>39</v>
      </c>
    </row>
    <row r="2222" spans="1:14" ht="14.25" customHeight="1" x14ac:dyDescent="0.3">
      <c r="A2222" t="s">
        <v>871</v>
      </c>
      <c r="B2222" t="s">
        <v>19</v>
      </c>
      <c r="C2222" t="s">
        <v>36</v>
      </c>
      <c r="D2222">
        <v>1485.68</v>
      </c>
      <c r="E2222">
        <v>0.39</v>
      </c>
      <c r="F2222">
        <f t="shared" si="68"/>
        <v>579.41520000000003</v>
      </c>
      <c r="G2222">
        <f t="shared" si="69"/>
        <v>906.26480000000004</v>
      </c>
      <c r="H2222">
        <v>8</v>
      </c>
      <c r="I2222" s="17">
        <v>45609</v>
      </c>
      <c r="J2222" s="17">
        <v>45615</v>
      </c>
      <c r="K2222" t="s">
        <v>21</v>
      </c>
      <c r="L2222" t="s">
        <v>22</v>
      </c>
      <c r="M2222">
        <v>405.75</v>
      </c>
      <c r="N2222" t="s">
        <v>23</v>
      </c>
    </row>
    <row r="2223" spans="1:14" ht="14.25" customHeight="1" x14ac:dyDescent="0.3">
      <c r="A2223" t="s">
        <v>9508</v>
      </c>
      <c r="B2223" t="s">
        <v>13</v>
      </c>
      <c r="C2223" t="s">
        <v>26</v>
      </c>
      <c r="D2223">
        <v>1485.99</v>
      </c>
      <c r="E2223">
        <v>0.28000000000000003</v>
      </c>
      <c r="F2223">
        <f t="shared" si="68"/>
        <v>416.07720000000006</v>
      </c>
      <c r="G2223">
        <f t="shared" si="69"/>
        <v>1069.9128000000001</v>
      </c>
      <c r="H2223">
        <v>8</v>
      </c>
      <c r="I2223" s="17">
        <v>45298</v>
      </c>
      <c r="J2223" s="17">
        <v>45304</v>
      </c>
      <c r="K2223" t="s">
        <v>31</v>
      </c>
      <c r="L2223" t="s">
        <v>16</v>
      </c>
      <c r="M2223">
        <v>425.1</v>
      </c>
      <c r="N2223" t="s">
        <v>39</v>
      </c>
    </row>
    <row r="2224" spans="1:14" ht="14.25" customHeight="1" x14ac:dyDescent="0.3">
      <c r="A2224" t="s">
        <v>15120</v>
      </c>
      <c r="B2224" t="s">
        <v>25</v>
      </c>
      <c r="C2224" t="s">
        <v>14</v>
      </c>
      <c r="D2224">
        <v>1488.59</v>
      </c>
      <c r="E2224">
        <v>0.5</v>
      </c>
      <c r="F2224">
        <f t="shared" si="68"/>
        <v>744.29499999999996</v>
      </c>
      <c r="G2224">
        <f t="shared" si="69"/>
        <v>744.29499999999996</v>
      </c>
      <c r="H2224">
        <v>8</v>
      </c>
      <c r="I2224" s="17">
        <v>45283</v>
      </c>
      <c r="J2224" s="17">
        <v>45284</v>
      </c>
      <c r="K2224" t="s">
        <v>31</v>
      </c>
      <c r="L2224" t="s">
        <v>16</v>
      </c>
      <c r="M2224">
        <v>315.43</v>
      </c>
      <c r="N2224" t="s">
        <v>39</v>
      </c>
    </row>
    <row r="2225" spans="1:14" ht="14.25" customHeight="1" x14ac:dyDescent="0.3">
      <c r="A2225" t="s">
        <v>1595</v>
      </c>
      <c r="B2225" t="s">
        <v>19</v>
      </c>
      <c r="C2225" t="s">
        <v>33</v>
      </c>
      <c r="D2225">
        <v>1489.2</v>
      </c>
      <c r="E2225">
        <v>0.12</v>
      </c>
      <c r="F2225">
        <f t="shared" si="68"/>
        <v>178.70400000000001</v>
      </c>
      <c r="G2225">
        <f t="shared" si="69"/>
        <v>1310.4960000000001</v>
      </c>
      <c r="H2225">
        <v>8</v>
      </c>
      <c r="I2225" s="17">
        <v>45158</v>
      </c>
      <c r="J2225" s="17">
        <v>45161</v>
      </c>
      <c r="K2225" t="s">
        <v>15</v>
      </c>
      <c r="L2225" t="s">
        <v>27</v>
      </c>
      <c r="M2225">
        <v>332.97</v>
      </c>
      <c r="N2225" t="s">
        <v>34</v>
      </c>
    </row>
    <row r="2226" spans="1:14" ht="14.25" customHeight="1" x14ac:dyDescent="0.3">
      <c r="A2226" t="s">
        <v>7391</v>
      </c>
      <c r="B2226" t="s">
        <v>41</v>
      </c>
      <c r="C2226" t="s">
        <v>36</v>
      </c>
      <c r="D2226">
        <v>1492.32</v>
      </c>
      <c r="E2226">
        <v>0.41</v>
      </c>
      <c r="F2226">
        <f t="shared" si="68"/>
        <v>611.85119999999995</v>
      </c>
      <c r="G2226">
        <f t="shared" si="69"/>
        <v>880.46879999999999</v>
      </c>
      <c r="H2226">
        <v>8</v>
      </c>
      <c r="I2226" s="17">
        <v>45539</v>
      </c>
      <c r="J2226" s="17">
        <v>45544</v>
      </c>
      <c r="K2226" t="s">
        <v>15</v>
      </c>
      <c r="L2226" t="s">
        <v>16</v>
      </c>
      <c r="M2226">
        <v>392.49</v>
      </c>
      <c r="N2226" t="s">
        <v>23</v>
      </c>
    </row>
    <row r="2227" spans="1:14" ht="14.25" customHeight="1" x14ac:dyDescent="0.3">
      <c r="A2227" t="s">
        <v>13731</v>
      </c>
      <c r="B2227" t="s">
        <v>41</v>
      </c>
      <c r="C2227" t="s">
        <v>26</v>
      </c>
      <c r="D2227">
        <v>1494.28</v>
      </c>
      <c r="E2227">
        <v>0.34</v>
      </c>
      <c r="F2227">
        <f t="shared" si="68"/>
        <v>508.05520000000001</v>
      </c>
      <c r="G2227">
        <f t="shared" si="69"/>
        <v>986.22479999999996</v>
      </c>
      <c r="H2227">
        <v>8</v>
      </c>
      <c r="I2227" s="17">
        <v>45216</v>
      </c>
      <c r="J2227" s="17">
        <v>45222</v>
      </c>
      <c r="K2227" t="s">
        <v>15</v>
      </c>
      <c r="L2227" t="s">
        <v>16</v>
      </c>
      <c r="M2227">
        <v>203.49</v>
      </c>
      <c r="N2227" t="s">
        <v>34</v>
      </c>
    </row>
    <row r="2228" spans="1:14" ht="14.25" customHeight="1" x14ac:dyDescent="0.3">
      <c r="A2228" t="s">
        <v>477</v>
      </c>
      <c r="B2228" t="s">
        <v>19</v>
      </c>
      <c r="C2228" t="s">
        <v>36</v>
      </c>
      <c r="D2228">
        <v>1499.49</v>
      </c>
      <c r="E2228">
        <v>0.5</v>
      </c>
      <c r="F2228">
        <f t="shared" si="68"/>
        <v>749.745</v>
      </c>
      <c r="G2228">
        <f t="shared" si="69"/>
        <v>749.745</v>
      </c>
      <c r="H2228">
        <v>8</v>
      </c>
      <c r="I2228" s="17">
        <v>44933</v>
      </c>
      <c r="J2228" s="17">
        <v>44938</v>
      </c>
      <c r="K2228" t="s">
        <v>15</v>
      </c>
      <c r="L2228" t="s">
        <v>16</v>
      </c>
      <c r="M2228">
        <v>380.04</v>
      </c>
      <c r="N2228" t="s">
        <v>28</v>
      </c>
    </row>
    <row r="2229" spans="1:14" ht="14.25" customHeight="1" x14ac:dyDescent="0.3">
      <c r="A2229" t="s">
        <v>2400</v>
      </c>
      <c r="B2229" t="s">
        <v>25</v>
      </c>
      <c r="C2229" t="s">
        <v>33</v>
      </c>
      <c r="D2229">
        <v>1502.38</v>
      </c>
      <c r="E2229">
        <v>0.25</v>
      </c>
      <c r="F2229">
        <f t="shared" si="68"/>
        <v>375.59500000000003</v>
      </c>
      <c r="G2229">
        <f t="shared" si="69"/>
        <v>1126.7850000000001</v>
      </c>
      <c r="H2229">
        <v>8</v>
      </c>
      <c r="I2229" s="17">
        <v>45486</v>
      </c>
      <c r="J2229" s="17">
        <v>45487</v>
      </c>
      <c r="K2229" t="s">
        <v>15</v>
      </c>
      <c r="L2229" t="s">
        <v>22</v>
      </c>
      <c r="M2229">
        <v>292.29000000000002</v>
      </c>
      <c r="N2229" t="s">
        <v>23</v>
      </c>
    </row>
    <row r="2230" spans="1:14" ht="14.25" customHeight="1" x14ac:dyDescent="0.3">
      <c r="A2230" t="s">
        <v>6483</v>
      </c>
      <c r="B2230" t="s">
        <v>41</v>
      </c>
      <c r="C2230" t="s">
        <v>33</v>
      </c>
      <c r="D2230">
        <v>1504.82</v>
      </c>
      <c r="E2230">
        <v>0.19</v>
      </c>
      <c r="F2230">
        <f t="shared" si="68"/>
        <v>285.91579999999999</v>
      </c>
      <c r="G2230">
        <f t="shared" si="69"/>
        <v>1218.9041999999999</v>
      </c>
      <c r="H2230">
        <v>8</v>
      </c>
      <c r="I2230" s="17">
        <v>45079</v>
      </c>
      <c r="J2230" s="17">
        <v>45083</v>
      </c>
      <c r="K2230" t="s">
        <v>21</v>
      </c>
      <c r="L2230" t="s">
        <v>22</v>
      </c>
      <c r="M2230">
        <v>320.66000000000003</v>
      </c>
      <c r="N2230" t="s">
        <v>48</v>
      </c>
    </row>
    <row r="2231" spans="1:14" ht="14.25" customHeight="1" x14ac:dyDescent="0.3">
      <c r="A2231" t="s">
        <v>827</v>
      </c>
      <c r="B2231" t="s">
        <v>25</v>
      </c>
      <c r="C2231" t="s">
        <v>36</v>
      </c>
      <c r="D2231">
        <v>1506.83</v>
      </c>
      <c r="E2231">
        <v>0.2</v>
      </c>
      <c r="F2231">
        <f t="shared" si="68"/>
        <v>301.36599999999999</v>
      </c>
      <c r="G2231">
        <f t="shared" si="69"/>
        <v>1205.4639999999999</v>
      </c>
      <c r="H2231">
        <v>8</v>
      </c>
      <c r="I2231" s="17">
        <v>44994</v>
      </c>
      <c r="J2231" s="17">
        <v>44998</v>
      </c>
      <c r="K2231" t="s">
        <v>15</v>
      </c>
      <c r="L2231" t="s">
        <v>16</v>
      </c>
      <c r="M2231">
        <v>189.65</v>
      </c>
      <c r="N2231" t="s">
        <v>39</v>
      </c>
    </row>
    <row r="2232" spans="1:14" ht="14.25" customHeight="1" x14ac:dyDescent="0.3">
      <c r="A2232" t="s">
        <v>698</v>
      </c>
      <c r="B2232" t="s">
        <v>25</v>
      </c>
      <c r="C2232" t="s">
        <v>20</v>
      </c>
      <c r="D2232">
        <v>1507.5</v>
      </c>
      <c r="E2232">
        <v>0.02</v>
      </c>
      <c r="F2232">
        <f t="shared" si="68"/>
        <v>30.150000000000002</v>
      </c>
      <c r="G2232">
        <f t="shared" si="69"/>
        <v>1477.35</v>
      </c>
      <c r="H2232">
        <v>8</v>
      </c>
      <c r="I2232" s="17">
        <v>45385</v>
      </c>
      <c r="J2232" s="17">
        <v>45388</v>
      </c>
      <c r="K2232" t="s">
        <v>31</v>
      </c>
      <c r="L2232" t="s">
        <v>27</v>
      </c>
      <c r="M2232">
        <v>270</v>
      </c>
      <c r="N2232" t="s">
        <v>17</v>
      </c>
    </row>
    <row r="2233" spans="1:14" ht="14.25" customHeight="1" x14ac:dyDescent="0.3">
      <c r="A2233" t="s">
        <v>9208</v>
      </c>
      <c r="B2233" t="s">
        <v>25</v>
      </c>
      <c r="C2233" t="s">
        <v>20</v>
      </c>
      <c r="D2233">
        <v>1513.56</v>
      </c>
      <c r="E2233">
        <v>0.28000000000000003</v>
      </c>
      <c r="F2233">
        <f t="shared" si="68"/>
        <v>423.79680000000002</v>
      </c>
      <c r="G2233">
        <f t="shared" si="69"/>
        <v>1089.7631999999999</v>
      </c>
      <c r="H2233">
        <v>8</v>
      </c>
      <c r="I2233" s="17">
        <v>45443</v>
      </c>
      <c r="J2233" s="17">
        <v>45449</v>
      </c>
      <c r="K2233" t="s">
        <v>31</v>
      </c>
      <c r="L2233" t="s">
        <v>16</v>
      </c>
      <c r="M2233">
        <v>88.86</v>
      </c>
      <c r="N2233" t="s">
        <v>39</v>
      </c>
    </row>
    <row r="2234" spans="1:14" ht="14.25" customHeight="1" x14ac:dyDescent="0.3">
      <c r="A2234" t="s">
        <v>15140</v>
      </c>
      <c r="B2234" t="s">
        <v>25</v>
      </c>
      <c r="C2234" t="s">
        <v>14</v>
      </c>
      <c r="D2234">
        <v>1517.1</v>
      </c>
      <c r="E2234">
        <v>0.08</v>
      </c>
      <c r="F2234">
        <f t="shared" si="68"/>
        <v>121.36799999999999</v>
      </c>
      <c r="G2234">
        <f t="shared" si="69"/>
        <v>1395.732</v>
      </c>
      <c r="H2234">
        <v>8</v>
      </c>
      <c r="I2234" s="17">
        <v>45515</v>
      </c>
      <c r="J2234" s="17">
        <v>45521</v>
      </c>
      <c r="K2234" t="s">
        <v>21</v>
      </c>
      <c r="L2234" t="s">
        <v>16</v>
      </c>
      <c r="M2234">
        <v>445.57</v>
      </c>
      <c r="N2234" t="s">
        <v>48</v>
      </c>
    </row>
    <row r="2235" spans="1:14" ht="14.25" customHeight="1" x14ac:dyDescent="0.3">
      <c r="A2235" t="s">
        <v>87</v>
      </c>
      <c r="B2235" t="s">
        <v>13</v>
      </c>
      <c r="C2235" t="s">
        <v>36</v>
      </c>
      <c r="D2235">
        <v>1519.61</v>
      </c>
      <c r="E2235">
        <v>0.41</v>
      </c>
      <c r="F2235">
        <f t="shared" si="68"/>
        <v>623.04009999999994</v>
      </c>
      <c r="G2235">
        <f t="shared" si="69"/>
        <v>896.56989999999996</v>
      </c>
      <c r="H2235">
        <v>8</v>
      </c>
      <c r="I2235" s="17">
        <v>45431</v>
      </c>
      <c r="J2235" s="17">
        <v>45438</v>
      </c>
      <c r="K2235" t="s">
        <v>15</v>
      </c>
      <c r="L2235" t="s">
        <v>16</v>
      </c>
      <c r="M2235">
        <v>237.01</v>
      </c>
      <c r="N2235" t="s">
        <v>39</v>
      </c>
    </row>
    <row r="2236" spans="1:14" ht="14.25" customHeight="1" x14ac:dyDescent="0.3">
      <c r="A2236" t="s">
        <v>14018</v>
      </c>
      <c r="B2236" t="s">
        <v>13</v>
      </c>
      <c r="C2236" t="s">
        <v>36</v>
      </c>
      <c r="D2236">
        <v>1525.03</v>
      </c>
      <c r="E2236">
        <v>0.14000000000000001</v>
      </c>
      <c r="F2236">
        <f t="shared" si="68"/>
        <v>213.50420000000003</v>
      </c>
      <c r="G2236">
        <f t="shared" si="69"/>
        <v>1311.5257999999999</v>
      </c>
      <c r="H2236">
        <v>8</v>
      </c>
      <c r="I2236" s="17">
        <v>45505</v>
      </c>
      <c r="J2236" s="17">
        <v>45506</v>
      </c>
      <c r="K2236" t="s">
        <v>15</v>
      </c>
      <c r="L2236" t="s">
        <v>22</v>
      </c>
      <c r="M2236">
        <v>437.09</v>
      </c>
      <c r="N2236" t="s">
        <v>34</v>
      </c>
    </row>
    <row r="2237" spans="1:14" ht="14.25" customHeight="1" x14ac:dyDescent="0.3">
      <c r="A2237" t="s">
        <v>9812</v>
      </c>
      <c r="B2237" t="s">
        <v>41</v>
      </c>
      <c r="C2237" t="s">
        <v>36</v>
      </c>
      <c r="D2237">
        <v>1525.45</v>
      </c>
      <c r="E2237">
        <v>0.39</v>
      </c>
      <c r="F2237">
        <f t="shared" si="68"/>
        <v>594.92550000000006</v>
      </c>
      <c r="G2237">
        <f t="shared" si="69"/>
        <v>930.52449999999999</v>
      </c>
      <c r="H2237">
        <v>8</v>
      </c>
      <c r="I2237" s="17">
        <v>45253</v>
      </c>
      <c r="J2237" s="17">
        <v>45260</v>
      </c>
      <c r="K2237" t="s">
        <v>15</v>
      </c>
      <c r="L2237" t="s">
        <v>16</v>
      </c>
      <c r="M2237">
        <v>380.24</v>
      </c>
      <c r="N2237" t="s">
        <v>48</v>
      </c>
    </row>
    <row r="2238" spans="1:14" ht="14.25" customHeight="1" x14ac:dyDescent="0.3">
      <c r="A2238" t="s">
        <v>6601</v>
      </c>
      <c r="B2238" t="s">
        <v>13</v>
      </c>
      <c r="C2238" t="s">
        <v>36</v>
      </c>
      <c r="D2238">
        <v>1527.05</v>
      </c>
      <c r="E2238">
        <v>0.17</v>
      </c>
      <c r="F2238">
        <f t="shared" si="68"/>
        <v>259.5985</v>
      </c>
      <c r="G2238">
        <f t="shared" si="69"/>
        <v>1267.4514999999999</v>
      </c>
      <c r="H2238">
        <v>8</v>
      </c>
      <c r="I2238" s="17">
        <v>44974</v>
      </c>
      <c r="J2238" s="17">
        <v>44977</v>
      </c>
      <c r="K2238" t="s">
        <v>31</v>
      </c>
      <c r="L2238" t="s">
        <v>27</v>
      </c>
      <c r="M2238">
        <v>97.01</v>
      </c>
      <c r="N2238" t="s">
        <v>23</v>
      </c>
    </row>
    <row r="2239" spans="1:14" ht="14.25" customHeight="1" x14ac:dyDescent="0.3">
      <c r="A2239" t="s">
        <v>10874</v>
      </c>
      <c r="B2239" t="s">
        <v>41</v>
      </c>
      <c r="C2239" t="s">
        <v>33</v>
      </c>
      <c r="D2239">
        <v>1538.76</v>
      </c>
      <c r="E2239">
        <v>0.1</v>
      </c>
      <c r="F2239">
        <f t="shared" si="68"/>
        <v>153.876</v>
      </c>
      <c r="G2239">
        <f t="shared" si="69"/>
        <v>1384.884</v>
      </c>
      <c r="H2239">
        <v>8</v>
      </c>
      <c r="I2239" s="17">
        <v>45446</v>
      </c>
      <c r="J2239" s="17">
        <v>45453</v>
      </c>
      <c r="K2239" t="s">
        <v>31</v>
      </c>
      <c r="L2239" t="s">
        <v>16</v>
      </c>
      <c r="M2239">
        <v>323.63</v>
      </c>
      <c r="N2239" t="s">
        <v>39</v>
      </c>
    </row>
    <row r="2240" spans="1:14" ht="14.25" customHeight="1" x14ac:dyDescent="0.3">
      <c r="A2240" t="s">
        <v>5308</v>
      </c>
      <c r="B2240" t="s">
        <v>13</v>
      </c>
      <c r="C2240" t="s">
        <v>33</v>
      </c>
      <c r="D2240">
        <v>1540.69</v>
      </c>
      <c r="E2240">
        <v>0.12</v>
      </c>
      <c r="F2240">
        <f t="shared" si="68"/>
        <v>184.8828</v>
      </c>
      <c r="G2240">
        <f t="shared" si="69"/>
        <v>1355.8072</v>
      </c>
      <c r="H2240">
        <v>8</v>
      </c>
      <c r="I2240" s="17">
        <v>45314</v>
      </c>
      <c r="J2240" s="17">
        <v>45315</v>
      </c>
      <c r="K2240" t="s">
        <v>21</v>
      </c>
      <c r="L2240" t="s">
        <v>22</v>
      </c>
      <c r="M2240">
        <v>186.99</v>
      </c>
      <c r="N2240" t="s">
        <v>34</v>
      </c>
    </row>
    <row r="2241" spans="1:14" ht="14.25" customHeight="1" x14ac:dyDescent="0.3">
      <c r="A2241" t="s">
        <v>6813</v>
      </c>
      <c r="B2241" t="s">
        <v>41</v>
      </c>
      <c r="C2241" t="s">
        <v>33</v>
      </c>
      <c r="D2241">
        <v>1544.44</v>
      </c>
      <c r="E2241">
        <v>0.12</v>
      </c>
      <c r="F2241">
        <f t="shared" si="68"/>
        <v>185.33279999999999</v>
      </c>
      <c r="G2241">
        <f t="shared" si="69"/>
        <v>1359.1072000000001</v>
      </c>
      <c r="H2241">
        <v>8</v>
      </c>
      <c r="I2241" s="17">
        <v>45356</v>
      </c>
      <c r="J2241" s="17">
        <v>45362</v>
      </c>
      <c r="K2241" t="s">
        <v>15</v>
      </c>
      <c r="L2241" t="s">
        <v>22</v>
      </c>
      <c r="M2241">
        <v>89.54</v>
      </c>
      <c r="N2241" t="s">
        <v>34</v>
      </c>
    </row>
    <row r="2242" spans="1:14" ht="14.25" customHeight="1" x14ac:dyDescent="0.3">
      <c r="A2242" t="s">
        <v>5215</v>
      </c>
      <c r="B2242" t="s">
        <v>19</v>
      </c>
      <c r="C2242" t="s">
        <v>14</v>
      </c>
      <c r="D2242">
        <v>1545.04</v>
      </c>
      <c r="E2242">
        <v>0.47</v>
      </c>
      <c r="F2242">
        <f t="shared" ref="F2242:F2305" si="70">D2242*E2242</f>
        <v>726.16879999999992</v>
      </c>
      <c r="G2242">
        <f t="shared" ref="G2242:G2305" si="71">D2242-F2242</f>
        <v>818.87120000000004</v>
      </c>
      <c r="H2242">
        <v>8</v>
      </c>
      <c r="I2242" s="17">
        <v>45003</v>
      </c>
      <c r="J2242" s="17">
        <v>45010</v>
      </c>
      <c r="K2242" t="s">
        <v>21</v>
      </c>
      <c r="L2242" t="s">
        <v>22</v>
      </c>
      <c r="M2242">
        <v>381.81</v>
      </c>
      <c r="N2242" t="s">
        <v>48</v>
      </c>
    </row>
    <row r="2243" spans="1:14" ht="14.25" customHeight="1" x14ac:dyDescent="0.3">
      <c r="A2243" t="s">
        <v>15295</v>
      </c>
      <c r="B2243" t="s">
        <v>25</v>
      </c>
      <c r="C2243" t="s">
        <v>26</v>
      </c>
      <c r="D2243">
        <v>1550.13</v>
      </c>
      <c r="E2243">
        <v>0.45</v>
      </c>
      <c r="F2243">
        <f t="shared" si="70"/>
        <v>697.55850000000009</v>
      </c>
      <c r="G2243">
        <f t="shared" si="71"/>
        <v>852.57150000000001</v>
      </c>
      <c r="H2243">
        <v>8</v>
      </c>
      <c r="I2243" s="17">
        <v>45487</v>
      </c>
      <c r="J2243" s="17">
        <v>45491</v>
      </c>
      <c r="K2243" t="s">
        <v>21</v>
      </c>
      <c r="L2243" t="s">
        <v>16</v>
      </c>
      <c r="M2243">
        <v>235.12</v>
      </c>
      <c r="N2243" t="s">
        <v>28</v>
      </c>
    </row>
    <row r="2244" spans="1:14" ht="14.25" customHeight="1" x14ac:dyDescent="0.3">
      <c r="A2244" t="s">
        <v>3265</v>
      </c>
      <c r="B2244" t="s">
        <v>13</v>
      </c>
      <c r="C2244" t="s">
        <v>36</v>
      </c>
      <c r="D2244">
        <v>1551.43</v>
      </c>
      <c r="E2244">
        <v>0.16</v>
      </c>
      <c r="F2244">
        <f t="shared" si="70"/>
        <v>248.22880000000001</v>
      </c>
      <c r="G2244">
        <f t="shared" si="71"/>
        <v>1303.2012</v>
      </c>
      <c r="H2244">
        <v>8</v>
      </c>
      <c r="I2244" s="17">
        <v>45441</v>
      </c>
      <c r="J2244" s="17">
        <v>45444</v>
      </c>
      <c r="K2244" t="s">
        <v>31</v>
      </c>
      <c r="L2244" t="s">
        <v>16</v>
      </c>
      <c r="M2244">
        <v>342.15</v>
      </c>
      <c r="N2244" t="s">
        <v>48</v>
      </c>
    </row>
    <row r="2245" spans="1:14" ht="14.25" customHeight="1" x14ac:dyDescent="0.3">
      <c r="A2245" t="s">
        <v>13352</v>
      </c>
      <c r="B2245" t="s">
        <v>25</v>
      </c>
      <c r="C2245" t="s">
        <v>14</v>
      </c>
      <c r="D2245">
        <v>1552.33</v>
      </c>
      <c r="E2245">
        <v>0.24</v>
      </c>
      <c r="F2245">
        <f t="shared" si="70"/>
        <v>372.55919999999998</v>
      </c>
      <c r="G2245">
        <f t="shared" si="71"/>
        <v>1179.7708</v>
      </c>
      <c r="H2245">
        <v>8</v>
      </c>
      <c r="I2245" s="17">
        <v>45056</v>
      </c>
      <c r="J2245" s="17">
        <v>45058</v>
      </c>
      <c r="K2245" t="s">
        <v>21</v>
      </c>
      <c r="L2245" t="s">
        <v>27</v>
      </c>
      <c r="M2245">
        <v>281.49</v>
      </c>
      <c r="N2245" t="s">
        <v>39</v>
      </c>
    </row>
    <row r="2246" spans="1:14" ht="14.25" customHeight="1" x14ac:dyDescent="0.3">
      <c r="A2246" t="s">
        <v>13743</v>
      </c>
      <c r="B2246" t="s">
        <v>13</v>
      </c>
      <c r="C2246" t="s">
        <v>14</v>
      </c>
      <c r="D2246">
        <v>1561.22</v>
      </c>
      <c r="E2246">
        <v>0.04</v>
      </c>
      <c r="F2246">
        <f t="shared" si="70"/>
        <v>62.448800000000006</v>
      </c>
      <c r="G2246">
        <f t="shared" si="71"/>
        <v>1498.7712000000001</v>
      </c>
      <c r="H2246">
        <v>8</v>
      </c>
      <c r="I2246" s="17">
        <v>45051</v>
      </c>
      <c r="J2246" s="17">
        <v>45056</v>
      </c>
      <c r="K2246" t="s">
        <v>31</v>
      </c>
      <c r="L2246" t="s">
        <v>27</v>
      </c>
      <c r="M2246">
        <v>241.98</v>
      </c>
      <c r="N2246" t="s">
        <v>28</v>
      </c>
    </row>
    <row r="2247" spans="1:14" ht="14.25" customHeight="1" x14ac:dyDescent="0.3">
      <c r="A2247" t="s">
        <v>5011</v>
      </c>
      <c r="B2247" t="s">
        <v>41</v>
      </c>
      <c r="C2247" t="s">
        <v>36</v>
      </c>
      <c r="D2247">
        <v>1566.26</v>
      </c>
      <c r="E2247">
        <v>0.28999999999999998</v>
      </c>
      <c r="F2247">
        <f t="shared" si="70"/>
        <v>454.21539999999999</v>
      </c>
      <c r="G2247">
        <f t="shared" si="71"/>
        <v>1112.0445999999999</v>
      </c>
      <c r="H2247">
        <v>8</v>
      </c>
      <c r="I2247" s="17">
        <v>45479</v>
      </c>
      <c r="J2247" s="17">
        <v>45486</v>
      </c>
      <c r="K2247" t="s">
        <v>21</v>
      </c>
      <c r="L2247" t="s">
        <v>16</v>
      </c>
      <c r="M2247">
        <v>267.26</v>
      </c>
      <c r="N2247" t="s">
        <v>34</v>
      </c>
    </row>
    <row r="2248" spans="1:14" ht="14.25" customHeight="1" x14ac:dyDescent="0.3">
      <c r="A2248" t="s">
        <v>12703</v>
      </c>
      <c r="B2248" t="s">
        <v>13</v>
      </c>
      <c r="C2248" t="s">
        <v>26</v>
      </c>
      <c r="D2248">
        <v>1566.42</v>
      </c>
      <c r="E2248">
        <v>0.31</v>
      </c>
      <c r="F2248">
        <f t="shared" si="70"/>
        <v>485.59020000000004</v>
      </c>
      <c r="G2248">
        <f t="shared" si="71"/>
        <v>1080.8298</v>
      </c>
      <c r="H2248">
        <v>8</v>
      </c>
      <c r="I2248" s="17">
        <v>45204</v>
      </c>
      <c r="J2248" s="17">
        <v>45206</v>
      </c>
      <c r="K2248" t="s">
        <v>21</v>
      </c>
      <c r="L2248" t="s">
        <v>27</v>
      </c>
      <c r="M2248">
        <v>455.83</v>
      </c>
      <c r="N2248" t="s">
        <v>28</v>
      </c>
    </row>
    <row r="2249" spans="1:14" ht="14.25" customHeight="1" x14ac:dyDescent="0.3">
      <c r="A2249" t="s">
        <v>14959</v>
      </c>
      <c r="B2249" t="s">
        <v>41</v>
      </c>
      <c r="C2249" t="s">
        <v>20</v>
      </c>
      <c r="D2249">
        <v>1567.88</v>
      </c>
      <c r="E2249">
        <v>0.43</v>
      </c>
      <c r="F2249">
        <f t="shared" si="70"/>
        <v>674.1884</v>
      </c>
      <c r="G2249">
        <f t="shared" si="71"/>
        <v>893.69160000000011</v>
      </c>
      <c r="H2249">
        <v>8</v>
      </c>
      <c r="I2249" s="17">
        <v>45023</v>
      </c>
      <c r="J2249" s="17">
        <v>45027</v>
      </c>
      <c r="K2249" t="s">
        <v>31</v>
      </c>
      <c r="L2249" t="s">
        <v>27</v>
      </c>
      <c r="M2249">
        <v>130.06</v>
      </c>
      <c r="N2249" t="s">
        <v>28</v>
      </c>
    </row>
    <row r="2250" spans="1:14" ht="14.25" customHeight="1" x14ac:dyDescent="0.3">
      <c r="A2250" t="s">
        <v>4747</v>
      </c>
      <c r="B2250" t="s">
        <v>41</v>
      </c>
      <c r="C2250" t="s">
        <v>33</v>
      </c>
      <c r="D2250">
        <v>1571.26</v>
      </c>
      <c r="E2250">
        <v>0.01</v>
      </c>
      <c r="F2250">
        <f t="shared" si="70"/>
        <v>15.7126</v>
      </c>
      <c r="G2250">
        <f t="shared" si="71"/>
        <v>1555.5473999999999</v>
      </c>
      <c r="H2250">
        <v>8</v>
      </c>
      <c r="I2250" s="17">
        <v>45647</v>
      </c>
      <c r="J2250" s="17">
        <v>45652</v>
      </c>
      <c r="K2250" t="s">
        <v>21</v>
      </c>
      <c r="L2250" t="s">
        <v>27</v>
      </c>
      <c r="M2250">
        <v>213.93</v>
      </c>
      <c r="N2250" t="s">
        <v>39</v>
      </c>
    </row>
    <row r="2251" spans="1:14" ht="14.25" customHeight="1" x14ac:dyDescent="0.3">
      <c r="A2251" t="s">
        <v>14359</v>
      </c>
      <c r="B2251" t="s">
        <v>13</v>
      </c>
      <c r="C2251" t="s">
        <v>14</v>
      </c>
      <c r="D2251">
        <v>1573.87</v>
      </c>
      <c r="E2251">
        <v>0.42</v>
      </c>
      <c r="F2251">
        <f t="shared" si="70"/>
        <v>661.02539999999988</v>
      </c>
      <c r="G2251">
        <f t="shared" si="71"/>
        <v>912.84460000000001</v>
      </c>
      <c r="H2251">
        <v>8</v>
      </c>
      <c r="I2251" s="17">
        <v>44982</v>
      </c>
      <c r="J2251" s="17">
        <v>44988</v>
      </c>
      <c r="K2251" t="s">
        <v>15</v>
      </c>
      <c r="L2251" t="s">
        <v>22</v>
      </c>
      <c r="M2251">
        <v>348.75</v>
      </c>
      <c r="N2251" t="s">
        <v>39</v>
      </c>
    </row>
    <row r="2252" spans="1:14" ht="14.25" customHeight="1" x14ac:dyDescent="0.3">
      <c r="A2252" t="s">
        <v>7438</v>
      </c>
      <c r="B2252" t="s">
        <v>19</v>
      </c>
      <c r="C2252" t="s">
        <v>26</v>
      </c>
      <c r="D2252">
        <v>1577.03</v>
      </c>
      <c r="E2252">
        <v>0.28000000000000003</v>
      </c>
      <c r="F2252">
        <f t="shared" si="70"/>
        <v>441.56840000000005</v>
      </c>
      <c r="G2252">
        <f t="shared" si="71"/>
        <v>1135.4615999999999</v>
      </c>
      <c r="H2252">
        <v>8</v>
      </c>
      <c r="I2252" s="17">
        <v>45418</v>
      </c>
      <c r="J2252" s="17">
        <v>45423</v>
      </c>
      <c r="K2252" t="s">
        <v>21</v>
      </c>
      <c r="L2252" t="s">
        <v>16</v>
      </c>
      <c r="M2252">
        <v>328.28</v>
      </c>
      <c r="N2252" t="s">
        <v>48</v>
      </c>
    </row>
    <row r="2253" spans="1:14" ht="14.25" customHeight="1" x14ac:dyDescent="0.3">
      <c r="A2253" t="s">
        <v>6879</v>
      </c>
      <c r="B2253" t="s">
        <v>19</v>
      </c>
      <c r="C2253" t="s">
        <v>20</v>
      </c>
      <c r="D2253">
        <v>1579.46</v>
      </c>
      <c r="E2253">
        <v>0.3</v>
      </c>
      <c r="F2253">
        <f t="shared" si="70"/>
        <v>473.83799999999997</v>
      </c>
      <c r="G2253">
        <f t="shared" si="71"/>
        <v>1105.6220000000001</v>
      </c>
      <c r="H2253">
        <v>8</v>
      </c>
      <c r="I2253" s="17">
        <v>45036</v>
      </c>
      <c r="J2253" s="17">
        <v>45037</v>
      </c>
      <c r="K2253" t="s">
        <v>15</v>
      </c>
      <c r="L2253" t="s">
        <v>27</v>
      </c>
      <c r="M2253">
        <v>455.05</v>
      </c>
      <c r="N2253" t="s">
        <v>28</v>
      </c>
    </row>
    <row r="2254" spans="1:14" ht="14.25" customHeight="1" x14ac:dyDescent="0.3">
      <c r="A2254" t="s">
        <v>11842</v>
      </c>
      <c r="B2254" t="s">
        <v>25</v>
      </c>
      <c r="C2254" t="s">
        <v>36</v>
      </c>
      <c r="D2254">
        <v>1580.48</v>
      </c>
      <c r="E2254">
        <v>0.23</v>
      </c>
      <c r="F2254">
        <f t="shared" si="70"/>
        <v>363.5104</v>
      </c>
      <c r="G2254">
        <f t="shared" si="71"/>
        <v>1216.9695999999999</v>
      </c>
      <c r="H2254">
        <v>8</v>
      </c>
      <c r="I2254" s="17">
        <v>45639</v>
      </c>
      <c r="J2254" s="17">
        <v>45640</v>
      </c>
      <c r="K2254" t="s">
        <v>21</v>
      </c>
      <c r="L2254" t="s">
        <v>27</v>
      </c>
      <c r="M2254">
        <v>441.05</v>
      </c>
      <c r="N2254" t="s">
        <v>48</v>
      </c>
    </row>
    <row r="2255" spans="1:14" ht="14.25" customHeight="1" x14ac:dyDescent="0.3">
      <c r="A2255" t="s">
        <v>11323</v>
      </c>
      <c r="B2255" t="s">
        <v>19</v>
      </c>
      <c r="C2255" t="s">
        <v>36</v>
      </c>
      <c r="D2255">
        <v>1581.11</v>
      </c>
      <c r="E2255">
        <v>0.26</v>
      </c>
      <c r="F2255">
        <f t="shared" si="70"/>
        <v>411.08859999999999</v>
      </c>
      <c r="G2255">
        <f t="shared" si="71"/>
        <v>1170.0213999999999</v>
      </c>
      <c r="H2255">
        <v>8</v>
      </c>
      <c r="I2255" s="17">
        <v>45228</v>
      </c>
      <c r="J2255" s="17">
        <v>45232</v>
      </c>
      <c r="K2255" t="s">
        <v>31</v>
      </c>
      <c r="L2255" t="s">
        <v>16</v>
      </c>
      <c r="M2255">
        <v>135.12</v>
      </c>
      <c r="N2255" t="s">
        <v>39</v>
      </c>
    </row>
    <row r="2256" spans="1:14" ht="14.25" customHeight="1" x14ac:dyDescent="0.3">
      <c r="A2256" t="s">
        <v>14978</v>
      </c>
      <c r="B2256" t="s">
        <v>13</v>
      </c>
      <c r="C2256" t="s">
        <v>26</v>
      </c>
      <c r="D2256">
        <v>1586.12</v>
      </c>
      <c r="E2256">
        <v>0.38</v>
      </c>
      <c r="F2256">
        <f t="shared" si="70"/>
        <v>602.72559999999999</v>
      </c>
      <c r="G2256">
        <f t="shared" si="71"/>
        <v>983.39439999999991</v>
      </c>
      <c r="H2256">
        <v>8</v>
      </c>
      <c r="I2256" s="17">
        <v>45181</v>
      </c>
      <c r="J2256" s="17">
        <v>45184</v>
      </c>
      <c r="K2256" t="s">
        <v>31</v>
      </c>
      <c r="L2256" t="s">
        <v>16</v>
      </c>
      <c r="M2256">
        <v>263.37</v>
      </c>
      <c r="N2256" t="s">
        <v>39</v>
      </c>
    </row>
    <row r="2257" spans="1:14" ht="14.25" customHeight="1" x14ac:dyDescent="0.3">
      <c r="A2257" t="s">
        <v>3173</v>
      </c>
      <c r="B2257" t="s">
        <v>41</v>
      </c>
      <c r="C2257" t="s">
        <v>14</v>
      </c>
      <c r="D2257">
        <v>1592.67</v>
      </c>
      <c r="E2257">
        <v>7.0000000000000007E-2</v>
      </c>
      <c r="F2257">
        <f t="shared" si="70"/>
        <v>111.48690000000002</v>
      </c>
      <c r="G2257">
        <f t="shared" si="71"/>
        <v>1481.1831</v>
      </c>
      <c r="H2257">
        <v>8</v>
      </c>
      <c r="I2257" s="17">
        <v>45334</v>
      </c>
      <c r="J2257" s="17">
        <v>45337</v>
      </c>
      <c r="K2257" t="s">
        <v>21</v>
      </c>
      <c r="L2257" t="s">
        <v>27</v>
      </c>
      <c r="M2257">
        <v>227.96</v>
      </c>
      <c r="N2257" t="s">
        <v>28</v>
      </c>
    </row>
    <row r="2258" spans="1:14" ht="14.25" customHeight="1" x14ac:dyDescent="0.3">
      <c r="A2258" t="s">
        <v>2134</v>
      </c>
      <c r="B2258" t="s">
        <v>25</v>
      </c>
      <c r="C2258" t="s">
        <v>20</v>
      </c>
      <c r="D2258">
        <v>1593.85</v>
      </c>
      <c r="E2258">
        <v>0.14000000000000001</v>
      </c>
      <c r="F2258">
        <f t="shared" si="70"/>
        <v>223.13900000000001</v>
      </c>
      <c r="G2258">
        <f t="shared" si="71"/>
        <v>1370.7109999999998</v>
      </c>
      <c r="H2258">
        <v>8</v>
      </c>
      <c r="I2258" s="17">
        <v>45592</v>
      </c>
      <c r="J2258" s="17">
        <v>45596</v>
      </c>
      <c r="K2258" t="s">
        <v>31</v>
      </c>
      <c r="L2258" t="s">
        <v>27</v>
      </c>
      <c r="M2258">
        <v>239.34</v>
      </c>
      <c r="N2258" t="s">
        <v>17</v>
      </c>
    </row>
    <row r="2259" spans="1:14" ht="14.25" customHeight="1" x14ac:dyDescent="0.3">
      <c r="A2259" t="s">
        <v>7660</v>
      </c>
      <c r="B2259" t="s">
        <v>25</v>
      </c>
      <c r="C2259" t="s">
        <v>26</v>
      </c>
      <c r="D2259">
        <v>1594.26</v>
      </c>
      <c r="E2259">
        <v>0.43</v>
      </c>
      <c r="F2259">
        <f t="shared" si="70"/>
        <v>685.53179999999998</v>
      </c>
      <c r="G2259">
        <f t="shared" si="71"/>
        <v>908.72820000000002</v>
      </c>
      <c r="H2259">
        <v>8</v>
      </c>
      <c r="I2259" s="17">
        <v>45183</v>
      </c>
      <c r="J2259" s="17">
        <v>45188</v>
      </c>
      <c r="K2259" t="s">
        <v>21</v>
      </c>
      <c r="L2259" t="s">
        <v>27</v>
      </c>
      <c r="M2259">
        <v>93.29</v>
      </c>
      <c r="N2259" t="s">
        <v>48</v>
      </c>
    </row>
    <row r="2260" spans="1:14" ht="14.25" customHeight="1" x14ac:dyDescent="0.3">
      <c r="A2260" t="s">
        <v>10175</v>
      </c>
      <c r="B2260" t="s">
        <v>41</v>
      </c>
      <c r="C2260" t="s">
        <v>26</v>
      </c>
      <c r="D2260">
        <v>1597.23</v>
      </c>
      <c r="E2260">
        <v>0.35</v>
      </c>
      <c r="F2260">
        <f t="shared" si="70"/>
        <v>559.03049999999996</v>
      </c>
      <c r="G2260">
        <f t="shared" si="71"/>
        <v>1038.1995000000002</v>
      </c>
      <c r="H2260">
        <v>8</v>
      </c>
      <c r="I2260" s="17">
        <v>45084</v>
      </c>
      <c r="J2260" s="17">
        <v>45087</v>
      </c>
      <c r="K2260" t="s">
        <v>21</v>
      </c>
      <c r="L2260" t="s">
        <v>22</v>
      </c>
      <c r="M2260">
        <v>128.28</v>
      </c>
      <c r="N2260" t="s">
        <v>23</v>
      </c>
    </row>
    <row r="2261" spans="1:14" ht="14.25" customHeight="1" x14ac:dyDescent="0.3">
      <c r="A2261" t="s">
        <v>13316</v>
      </c>
      <c r="B2261" t="s">
        <v>13</v>
      </c>
      <c r="C2261" t="s">
        <v>26</v>
      </c>
      <c r="D2261">
        <v>1599.68</v>
      </c>
      <c r="E2261">
        <v>0.05</v>
      </c>
      <c r="F2261">
        <f t="shared" si="70"/>
        <v>79.984000000000009</v>
      </c>
      <c r="G2261">
        <f t="shared" si="71"/>
        <v>1519.6960000000001</v>
      </c>
      <c r="H2261">
        <v>8</v>
      </c>
      <c r="I2261" s="17">
        <v>45093</v>
      </c>
      <c r="J2261" s="17">
        <v>45098</v>
      </c>
      <c r="K2261" t="s">
        <v>21</v>
      </c>
      <c r="L2261" t="s">
        <v>27</v>
      </c>
      <c r="M2261">
        <v>414.73</v>
      </c>
      <c r="N2261" t="s">
        <v>23</v>
      </c>
    </row>
    <row r="2262" spans="1:14" ht="14.25" customHeight="1" x14ac:dyDescent="0.3">
      <c r="A2262" t="s">
        <v>15186</v>
      </c>
      <c r="B2262" t="s">
        <v>19</v>
      </c>
      <c r="C2262" t="s">
        <v>20</v>
      </c>
      <c r="D2262">
        <v>1599.75</v>
      </c>
      <c r="E2262">
        <v>0.28000000000000003</v>
      </c>
      <c r="F2262">
        <f t="shared" si="70"/>
        <v>447.93000000000006</v>
      </c>
      <c r="G2262">
        <f t="shared" si="71"/>
        <v>1151.82</v>
      </c>
      <c r="H2262">
        <v>8</v>
      </c>
      <c r="I2262" s="17">
        <v>45238</v>
      </c>
      <c r="J2262" s="17">
        <v>45244</v>
      </c>
      <c r="K2262" t="s">
        <v>15</v>
      </c>
      <c r="L2262" t="s">
        <v>22</v>
      </c>
      <c r="M2262">
        <v>153.15</v>
      </c>
      <c r="N2262" t="s">
        <v>17</v>
      </c>
    </row>
    <row r="2263" spans="1:14" ht="14.25" customHeight="1" x14ac:dyDescent="0.3">
      <c r="A2263" t="s">
        <v>10779</v>
      </c>
      <c r="B2263" t="s">
        <v>13</v>
      </c>
      <c r="C2263" t="s">
        <v>20</v>
      </c>
      <c r="D2263">
        <v>1600.62</v>
      </c>
      <c r="E2263">
        <v>0.28999999999999998</v>
      </c>
      <c r="F2263">
        <f t="shared" si="70"/>
        <v>464.17979999999994</v>
      </c>
      <c r="G2263">
        <f t="shared" si="71"/>
        <v>1136.4402</v>
      </c>
      <c r="H2263">
        <v>8</v>
      </c>
      <c r="I2263" s="17">
        <v>45442</v>
      </c>
      <c r="J2263" s="17">
        <v>45444</v>
      </c>
      <c r="K2263" t="s">
        <v>31</v>
      </c>
      <c r="L2263" t="s">
        <v>16</v>
      </c>
      <c r="M2263">
        <v>285.02999999999997</v>
      </c>
      <c r="N2263" t="s">
        <v>48</v>
      </c>
    </row>
    <row r="2264" spans="1:14" ht="14.25" customHeight="1" x14ac:dyDescent="0.3">
      <c r="A2264" t="s">
        <v>6077</v>
      </c>
      <c r="B2264" t="s">
        <v>13</v>
      </c>
      <c r="C2264" t="s">
        <v>20</v>
      </c>
      <c r="D2264">
        <v>1606.19</v>
      </c>
      <c r="E2264">
        <v>0.27</v>
      </c>
      <c r="F2264">
        <f t="shared" si="70"/>
        <v>433.67130000000003</v>
      </c>
      <c r="G2264">
        <f t="shared" si="71"/>
        <v>1172.5187000000001</v>
      </c>
      <c r="H2264">
        <v>8</v>
      </c>
      <c r="I2264" s="17">
        <v>45337</v>
      </c>
      <c r="J2264" s="17">
        <v>45343</v>
      </c>
      <c r="K2264" t="s">
        <v>15</v>
      </c>
      <c r="L2264" t="s">
        <v>27</v>
      </c>
      <c r="M2264">
        <v>340.38</v>
      </c>
      <c r="N2264" t="s">
        <v>28</v>
      </c>
    </row>
    <row r="2265" spans="1:14" ht="14.25" customHeight="1" x14ac:dyDescent="0.3">
      <c r="A2265" t="s">
        <v>3722</v>
      </c>
      <c r="B2265" t="s">
        <v>19</v>
      </c>
      <c r="C2265" t="s">
        <v>33</v>
      </c>
      <c r="D2265">
        <v>1608.19</v>
      </c>
      <c r="E2265">
        <v>0.02</v>
      </c>
      <c r="F2265">
        <f t="shared" si="70"/>
        <v>32.163800000000002</v>
      </c>
      <c r="G2265">
        <f t="shared" si="71"/>
        <v>1576.0262</v>
      </c>
      <c r="H2265">
        <v>8</v>
      </c>
      <c r="I2265" s="17">
        <v>45333</v>
      </c>
      <c r="J2265" s="17">
        <v>45337</v>
      </c>
      <c r="K2265" t="s">
        <v>15</v>
      </c>
      <c r="L2265" t="s">
        <v>16</v>
      </c>
      <c r="M2265">
        <v>269.56</v>
      </c>
      <c r="N2265" t="s">
        <v>23</v>
      </c>
    </row>
    <row r="2266" spans="1:14" ht="14.25" customHeight="1" x14ac:dyDescent="0.3">
      <c r="A2266" t="s">
        <v>11431</v>
      </c>
      <c r="B2266" t="s">
        <v>41</v>
      </c>
      <c r="C2266" t="s">
        <v>26</v>
      </c>
      <c r="D2266">
        <v>1611.43</v>
      </c>
      <c r="E2266">
        <v>0.36</v>
      </c>
      <c r="F2266">
        <f t="shared" si="70"/>
        <v>580.11479999999995</v>
      </c>
      <c r="G2266">
        <f t="shared" si="71"/>
        <v>1031.3152</v>
      </c>
      <c r="H2266">
        <v>8</v>
      </c>
      <c r="I2266" s="17">
        <v>44933</v>
      </c>
      <c r="J2266" s="17">
        <v>44938</v>
      </c>
      <c r="K2266" t="s">
        <v>31</v>
      </c>
      <c r="L2266" t="s">
        <v>27</v>
      </c>
      <c r="M2266">
        <v>370.73</v>
      </c>
      <c r="N2266" t="s">
        <v>28</v>
      </c>
    </row>
    <row r="2267" spans="1:14" ht="14.25" customHeight="1" x14ac:dyDescent="0.3">
      <c r="A2267" t="s">
        <v>5824</v>
      </c>
      <c r="B2267" t="s">
        <v>25</v>
      </c>
      <c r="C2267" t="s">
        <v>33</v>
      </c>
      <c r="D2267">
        <v>1613.49</v>
      </c>
      <c r="E2267">
        <v>0.44</v>
      </c>
      <c r="F2267">
        <f t="shared" si="70"/>
        <v>709.93560000000002</v>
      </c>
      <c r="G2267">
        <f t="shared" si="71"/>
        <v>903.55439999999999</v>
      </c>
      <c r="H2267">
        <v>8</v>
      </c>
      <c r="I2267" s="17">
        <v>45336</v>
      </c>
      <c r="J2267" s="17">
        <v>45343</v>
      </c>
      <c r="K2267" t="s">
        <v>21</v>
      </c>
      <c r="L2267" t="s">
        <v>16</v>
      </c>
      <c r="M2267">
        <v>281.13</v>
      </c>
      <c r="N2267" t="s">
        <v>23</v>
      </c>
    </row>
    <row r="2268" spans="1:14" ht="14.25" customHeight="1" x14ac:dyDescent="0.3">
      <c r="A2268" t="s">
        <v>6295</v>
      </c>
      <c r="B2268" t="s">
        <v>13</v>
      </c>
      <c r="C2268" t="s">
        <v>33</v>
      </c>
      <c r="D2268">
        <v>1614</v>
      </c>
      <c r="E2268">
        <v>0.41</v>
      </c>
      <c r="F2268">
        <f t="shared" si="70"/>
        <v>661.74</v>
      </c>
      <c r="G2268">
        <f t="shared" si="71"/>
        <v>952.26</v>
      </c>
      <c r="H2268">
        <v>8</v>
      </c>
      <c r="I2268" s="17">
        <v>45076</v>
      </c>
      <c r="J2268" s="17">
        <v>45079</v>
      </c>
      <c r="K2268" t="s">
        <v>31</v>
      </c>
      <c r="L2268" t="s">
        <v>22</v>
      </c>
      <c r="M2268">
        <v>466.45</v>
      </c>
      <c r="N2268" t="s">
        <v>23</v>
      </c>
    </row>
    <row r="2269" spans="1:14" ht="14.25" customHeight="1" x14ac:dyDescent="0.3">
      <c r="A2269" t="s">
        <v>15115</v>
      </c>
      <c r="B2269" t="s">
        <v>41</v>
      </c>
      <c r="C2269" t="s">
        <v>36</v>
      </c>
      <c r="D2269">
        <v>1615.16</v>
      </c>
      <c r="E2269">
        <v>0.1</v>
      </c>
      <c r="F2269">
        <f t="shared" si="70"/>
        <v>161.51600000000002</v>
      </c>
      <c r="G2269">
        <f t="shared" si="71"/>
        <v>1453.644</v>
      </c>
      <c r="H2269">
        <v>8</v>
      </c>
      <c r="I2269" s="17">
        <v>45290</v>
      </c>
      <c r="J2269" s="17">
        <v>45297</v>
      </c>
      <c r="K2269" t="s">
        <v>31</v>
      </c>
      <c r="L2269" t="s">
        <v>22</v>
      </c>
      <c r="M2269">
        <v>100.16</v>
      </c>
      <c r="N2269" t="s">
        <v>48</v>
      </c>
    </row>
    <row r="2270" spans="1:14" ht="14.25" customHeight="1" x14ac:dyDescent="0.3">
      <c r="A2270" t="s">
        <v>5581</v>
      </c>
      <c r="B2270" t="s">
        <v>41</v>
      </c>
      <c r="C2270" t="s">
        <v>20</v>
      </c>
      <c r="D2270">
        <v>1616.19</v>
      </c>
      <c r="E2270">
        <v>0.13</v>
      </c>
      <c r="F2270">
        <f t="shared" si="70"/>
        <v>210.10470000000001</v>
      </c>
      <c r="G2270">
        <f t="shared" si="71"/>
        <v>1406.0853</v>
      </c>
      <c r="H2270">
        <v>8</v>
      </c>
      <c r="I2270" s="17">
        <v>45350</v>
      </c>
      <c r="J2270" s="17">
        <v>45352</v>
      </c>
      <c r="K2270" t="s">
        <v>15</v>
      </c>
      <c r="L2270" t="s">
        <v>22</v>
      </c>
      <c r="M2270">
        <v>334.48</v>
      </c>
      <c r="N2270" t="s">
        <v>17</v>
      </c>
    </row>
    <row r="2271" spans="1:14" ht="14.25" customHeight="1" x14ac:dyDescent="0.3">
      <c r="A2271" t="s">
        <v>211</v>
      </c>
      <c r="B2271" t="s">
        <v>25</v>
      </c>
      <c r="C2271" t="s">
        <v>14</v>
      </c>
      <c r="D2271">
        <v>1616.59</v>
      </c>
      <c r="E2271">
        <v>0.26</v>
      </c>
      <c r="F2271">
        <f t="shared" si="70"/>
        <v>420.3134</v>
      </c>
      <c r="G2271">
        <f t="shared" si="71"/>
        <v>1196.2765999999999</v>
      </c>
      <c r="H2271">
        <v>8</v>
      </c>
      <c r="I2271" s="17">
        <v>45180</v>
      </c>
      <c r="J2271" s="17">
        <v>45187</v>
      </c>
      <c r="K2271" t="s">
        <v>31</v>
      </c>
      <c r="L2271" t="s">
        <v>16</v>
      </c>
      <c r="M2271">
        <v>479.33</v>
      </c>
      <c r="N2271" t="s">
        <v>28</v>
      </c>
    </row>
    <row r="2272" spans="1:14" ht="14.25" customHeight="1" x14ac:dyDescent="0.3">
      <c r="A2272" t="s">
        <v>11872</v>
      </c>
      <c r="B2272" t="s">
        <v>13</v>
      </c>
      <c r="C2272" t="s">
        <v>33</v>
      </c>
      <c r="D2272">
        <v>1618.72</v>
      </c>
      <c r="E2272">
        <v>0.42</v>
      </c>
      <c r="F2272">
        <f t="shared" si="70"/>
        <v>679.86239999999998</v>
      </c>
      <c r="G2272">
        <f t="shared" si="71"/>
        <v>938.85760000000005</v>
      </c>
      <c r="H2272">
        <v>8</v>
      </c>
      <c r="I2272" s="17">
        <v>44940</v>
      </c>
      <c r="J2272" s="17">
        <v>44947</v>
      </c>
      <c r="K2272" t="s">
        <v>15</v>
      </c>
      <c r="L2272" t="s">
        <v>16</v>
      </c>
      <c r="M2272">
        <v>461.26</v>
      </c>
      <c r="N2272" t="s">
        <v>34</v>
      </c>
    </row>
    <row r="2273" spans="1:14" ht="14.25" customHeight="1" x14ac:dyDescent="0.3">
      <c r="A2273" t="s">
        <v>8445</v>
      </c>
      <c r="B2273" t="s">
        <v>13</v>
      </c>
      <c r="C2273" t="s">
        <v>14</v>
      </c>
      <c r="D2273">
        <v>1619.65</v>
      </c>
      <c r="E2273">
        <v>0.36</v>
      </c>
      <c r="F2273">
        <f t="shared" si="70"/>
        <v>583.07399999999996</v>
      </c>
      <c r="G2273">
        <f t="shared" si="71"/>
        <v>1036.576</v>
      </c>
      <c r="H2273">
        <v>8</v>
      </c>
      <c r="I2273" s="17">
        <v>45288</v>
      </c>
      <c r="J2273" s="17">
        <v>45295</v>
      </c>
      <c r="K2273" t="s">
        <v>31</v>
      </c>
      <c r="L2273" t="s">
        <v>16</v>
      </c>
      <c r="M2273">
        <v>450.69</v>
      </c>
      <c r="N2273" t="s">
        <v>23</v>
      </c>
    </row>
    <row r="2274" spans="1:14" ht="14.25" customHeight="1" x14ac:dyDescent="0.3">
      <c r="A2274" t="s">
        <v>9820</v>
      </c>
      <c r="B2274" t="s">
        <v>25</v>
      </c>
      <c r="C2274" t="s">
        <v>20</v>
      </c>
      <c r="D2274">
        <v>1638.79</v>
      </c>
      <c r="E2274">
        <v>0.1</v>
      </c>
      <c r="F2274">
        <f t="shared" si="70"/>
        <v>163.87900000000002</v>
      </c>
      <c r="G2274">
        <f t="shared" si="71"/>
        <v>1474.9110000000001</v>
      </c>
      <c r="H2274">
        <v>8</v>
      </c>
      <c r="I2274" s="17">
        <v>45559</v>
      </c>
      <c r="J2274" s="17">
        <v>45566</v>
      </c>
      <c r="K2274" t="s">
        <v>31</v>
      </c>
      <c r="L2274" t="s">
        <v>16</v>
      </c>
      <c r="M2274">
        <v>108.58</v>
      </c>
      <c r="N2274" t="s">
        <v>28</v>
      </c>
    </row>
    <row r="2275" spans="1:14" ht="14.25" customHeight="1" x14ac:dyDescent="0.3">
      <c r="A2275" t="s">
        <v>12304</v>
      </c>
      <c r="B2275" t="s">
        <v>19</v>
      </c>
      <c r="C2275" t="s">
        <v>36</v>
      </c>
      <c r="D2275">
        <v>1638.85</v>
      </c>
      <c r="E2275">
        <v>0.12</v>
      </c>
      <c r="F2275">
        <f t="shared" si="70"/>
        <v>196.66199999999998</v>
      </c>
      <c r="G2275">
        <f t="shared" si="71"/>
        <v>1442.1879999999999</v>
      </c>
      <c r="H2275">
        <v>8</v>
      </c>
      <c r="I2275" s="17">
        <v>45152</v>
      </c>
      <c r="J2275" s="17">
        <v>45154</v>
      </c>
      <c r="K2275" t="s">
        <v>21</v>
      </c>
      <c r="L2275" t="s">
        <v>16</v>
      </c>
      <c r="M2275">
        <v>383.89</v>
      </c>
      <c r="N2275" t="s">
        <v>34</v>
      </c>
    </row>
    <row r="2276" spans="1:14" ht="14.25" customHeight="1" x14ac:dyDescent="0.3">
      <c r="A2276" t="s">
        <v>7443</v>
      </c>
      <c r="B2276" t="s">
        <v>13</v>
      </c>
      <c r="C2276" t="s">
        <v>33</v>
      </c>
      <c r="D2276">
        <v>1649.92</v>
      </c>
      <c r="E2276">
        <v>0.17</v>
      </c>
      <c r="F2276">
        <f t="shared" si="70"/>
        <v>280.48640000000006</v>
      </c>
      <c r="G2276">
        <f t="shared" si="71"/>
        <v>1369.4336000000001</v>
      </c>
      <c r="H2276">
        <v>8</v>
      </c>
      <c r="I2276" s="17">
        <v>45542</v>
      </c>
      <c r="J2276" s="17">
        <v>45549</v>
      </c>
      <c r="K2276" t="s">
        <v>21</v>
      </c>
      <c r="L2276" t="s">
        <v>22</v>
      </c>
      <c r="M2276">
        <v>263.60000000000002</v>
      </c>
      <c r="N2276" t="s">
        <v>28</v>
      </c>
    </row>
    <row r="2277" spans="1:14" ht="14.25" customHeight="1" x14ac:dyDescent="0.3">
      <c r="A2277" t="s">
        <v>3568</v>
      </c>
      <c r="B2277" t="s">
        <v>13</v>
      </c>
      <c r="C2277" t="s">
        <v>20</v>
      </c>
      <c r="D2277">
        <v>1656.94</v>
      </c>
      <c r="E2277">
        <v>0.13</v>
      </c>
      <c r="F2277">
        <f t="shared" si="70"/>
        <v>215.40220000000002</v>
      </c>
      <c r="G2277">
        <f t="shared" si="71"/>
        <v>1441.5378000000001</v>
      </c>
      <c r="H2277">
        <v>8</v>
      </c>
      <c r="I2277" s="17">
        <v>45376</v>
      </c>
      <c r="J2277" s="17">
        <v>45380</v>
      </c>
      <c r="K2277" t="s">
        <v>15</v>
      </c>
      <c r="L2277" t="s">
        <v>27</v>
      </c>
      <c r="M2277">
        <v>488.13</v>
      </c>
      <c r="N2277" t="s">
        <v>39</v>
      </c>
    </row>
    <row r="2278" spans="1:14" ht="14.25" customHeight="1" x14ac:dyDescent="0.3">
      <c r="A2278" t="s">
        <v>10428</v>
      </c>
      <c r="B2278" t="s">
        <v>25</v>
      </c>
      <c r="C2278" t="s">
        <v>26</v>
      </c>
      <c r="D2278">
        <v>1663.44</v>
      </c>
      <c r="E2278">
        <v>0.16</v>
      </c>
      <c r="F2278">
        <f t="shared" si="70"/>
        <v>266.15039999999999</v>
      </c>
      <c r="G2278">
        <f t="shared" si="71"/>
        <v>1397.2896000000001</v>
      </c>
      <c r="H2278">
        <v>8</v>
      </c>
      <c r="I2278" s="17">
        <v>45210</v>
      </c>
      <c r="J2278" s="17">
        <v>45213</v>
      </c>
      <c r="K2278" t="s">
        <v>15</v>
      </c>
      <c r="L2278" t="s">
        <v>16</v>
      </c>
      <c r="M2278">
        <v>359.9</v>
      </c>
      <c r="N2278" t="s">
        <v>39</v>
      </c>
    </row>
    <row r="2279" spans="1:14" ht="14.25" customHeight="1" x14ac:dyDescent="0.3">
      <c r="A2279" t="s">
        <v>1644</v>
      </c>
      <c r="B2279" t="s">
        <v>41</v>
      </c>
      <c r="C2279" t="s">
        <v>20</v>
      </c>
      <c r="D2279">
        <v>1664.92</v>
      </c>
      <c r="E2279">
        <v>0.28000000000000003</v>
      </c>
      <c r="F2279">
        <f t="shared" si="70"/>
        <v>466.17760000000004</v>
      </c>
      <c r="G2279">
        <f t="shared" si="71"/>
        <v>1198.7424000000001</v>
      </c>
      <c r="H2279">
        <v>8</v>
      </c>
      <c r="I2279" s="17">
        <v>45404</v>
      </c>
      <c r="J2279" s="17">
        <v>45405</v>
      </c>
      <c r="K2279" t="s">
        <v>31</v>
      </c>
      <c r="L2279" t="s">
        <v>22</v>
      </c>
      <c r="M2279">
        <v>305.23</v>
      </c>
      <c r="N2279" t="s">
        <v>28</v>
      </c>
    </row>
    <row r="2280" spans="1:14" ht="14.25" customHeight="1" x14ac:dyDescent="0.3">
      <c r="A2280" t="s">
        <v>7275</v>
      </c>
      <c r="B2280" t="s">
        <v>25</v>
      </c>
      <c r="C2280" t="s">
        <v>20</v>
      </c>
      <c r="D2280">
        <v>1669.1</v>
      </c>
      <c r="E2280">
        <v>0.47</v>
      </c>
      <c r="F2280">
        <f t="shared" si="70"/>
        <v>784.47699999999986</v>
      </c>
      <c r="G2280">
        <f t="shared" si="71"/>
        <v>884.62300000000005</v>
      </c>
      <c r="H2280">
        <v>8</v>
      </c>
      <c r="I2280" s="17">
        <v>45040</v>
      </c>
      <c r="J2280" s="17">
        <v>45047</v>
      </c>
      <c r="K2280" t="s">
        <v>15</v>
      </c>
      <c r="L2280" t="s">
        <v>27</v>
      </c>
      <c r="M2280">
        <v>250.83</v>
      </c>
      <c r="N2280" t="s">
        <v>17</v>
      </c>
    </row>
    <row r="2281" spans="1:14" ht="14.25" customHeight="1" x14ac:dyDescent="0.3">
      <c r="A2281" t="s">
        <v>11634</v>
      </c>
      <c r="B2281" t="s">
        <v>13</v>
      </c>
      <c r="C2281" t="s">
        <v>26</v>
      </c>
      <c r="D2281">
        <v>1672.36</v>
      </c>
      <c r="E2281">
        <v>0.34</v>
      </c>
      <c r="F2281">
        <f t="shared" si="70"/>
        <v>568.60239999999999</v>
      </c>
      <c r="G2281">
        <f t="shared" si="71"/>
        <v>1103.7575999999999</v>
      </c>
      <c r="H2281">
        <v>8</v>
      </c>
      <c r="I2281" s="17">
        <v>44962</v>
      </c>
      <c r="J2281" s="17">
        <v>44965</v>
      </c>
      <c r="K2281" t="s">
        <v>15</v>
      </c>
      <c r="L2281" t="s">
        <v>16</v>
      </c>
      <c r="M2281">
        <v>363.9</v>
      </c>
      <c r="N2281" t="s">
        <v>17</v>
      </c>
    </row>
    <row r="2282" spans="1:14" ht="14.25" customHeight="1" x14ac:dyDescent="0.3">
      <c r="A2282" t="s">
        <v>7200</v>
      </c>
      <c r="B2282" t="s">
        <v>19</v>
      </c>
      <c r="C2282" t="s">
        <v>36</v>
      </c>
      <c r="D2282">
        <v>1676.04</v>
      </c>
      <c r="E2282">
        <v>0.1</v>
      </c>
      <c r="F2282">
        <f t="shared" si="70"/>
        <v>167.60400000000001</v>
      </c>
      <c r="G2282">
        <f t="shared" si="71"/>
        <v>1508.4359999999999</v>
      </c>
      <c r="H2282">
        <v>8</v>
      </c>
      <c r="I2282" s="17">
        <v>45239</v>
      </c>
      <c r="J2282" s="17">
        <v>45246</v>
      </c>
      <c r="K2282" t="s">
        <v>15</v>
      </c>
      <c r="L2282" t="s">
        <v>22</v>
      </c>
      <c r="M2282">
        <v>438.42</v>
      </c>
      <c r="N2282" t="s">
        <v>34</v>
      </c>
    </row>
    <row r="2283" spans="1:14" ht="14.25" customHeight="1" x14ac:dyDescent="0.3">
      <c r="A2283" t="s">
        <v>13348</v>
      </c>
      <c r="B2283" t="s">
        <v>41</v>
      </c>
      <c r="C2283" t="s">
        <v>26</v>
      </c>
      <c r="D2283">
        <v>1680.72</v>
      </c>
      <c r="E2283">
        <v>0.3</v>
      </c>
      <c r="F2283">
        <f t="shared" si="70"/>
        <v>504.21600000000001</v>
      </c>
      <c r="G2283">
        <f t="shared" si="71"/>
        <v>1176.5039999999999</v>
      </c>
      <c r="H2283">
        <v>8</v>
      </c>
      <c r="I2283" s="17">
        <v>45333</v>
      </c>
      <c r="J2283" s="17">
        <v>45340</v>
      </c>
      <c r="K2283" t="s">
        <v>15</v>
      </c>
      <c r="L2283" t="s">
        <v>16</v>
      </c>
      <c r="M2283">
        <v>110.18</v>
      </c>
      <c r="N2283" t="s">
        <v>17</v>
      </c>
    </row>
    <row r="2284" spans="1:14" ht="14.25" customHeight="1" x14ac:dyDescent="0.3">
      <c r="A2284" t="s">
        <v>8980</v>
      </c>
      <c r="B2284" t="s">
        <v>13</v>
      </c>
      <c r="C2284" t="s">
        <v>20</v>
      </c>
      <c r="D2284">
        <v>1685.06</v>
      </c>
      <c r="E2284">
        <v>0.18</v>
      </c>
      <c r="F2284">
        <f t="shared" si="70"/>
        <v>303.31079999999997</v>
      </c>
      <c r="G2284">
        <f t="shared" si="71"/>
        <v>1381.7492</v>
      </c>
      <c r="H2284">
        <v>8</v>
      </c>
      <c r="I2284" s="17">
        <v>45329</v>
      </c>
      <c r="J2284" s="17">
        <v>45334</v>
      </c>
      <c r="K2284" t="s">
        <v>31</v>
      </c>
      <c r="L2284" t="s">
        <v>22</v>
      </c>
      <c r="M2284">
        <v>216.36</v>
      </c>
      <c r="N2284" t="s">
        <v>17</v>
      </c>
    </row>
    <row r="2285" spans="1:14" ht="14.25" customHeight="1" x14ac:dyDescent="0.3">
      <c r="A2285" t="s">
        <v>6420</v>
      </c>
      <c r="B2285" t="s">
        <v>41</v>
      </c>
      <c r="C2285" t="s">
        <v>20</v>
      </c>
      <c r="D2285">
        <v>1687.21</v>
      </c>
      <c r="E2285">
        <v>0.38</v>
      </c>
      <c r="F2285">
        <f t="shared" si="70"/>
        <v>641.13980000000004</v>
      </c>
      <c r="G2285">
        <f t="shared" si="71"/>
        <v>1046.0702000000001</v>
      </c>
      <c r="H2285">
        <v>8</v>
      </c>
      <c r="I2285" s="17">
        <v>45374</v>
      </c>
      <c r="J2285" s="17">
        <v>45379</v>
      </c>
      <c r="K2285" t="s">
        <v>21</v>
      </c>
      <c r="L2285" t="s">
        <v>27</v>
      </c>
      <c r="M2285">
        <v>314.75</v>
      </c>
      <c r="N2285" t="s">
        <v>39</v>
      </c>
    </row>
    <row r="2286" spans="1:14" ht="14.25" customHeight="1" x14ac:dyDescent="0.3">
      <c r="A2286" t="s">
        <v>14957</v>
      </c>
      <c r="B2286" t="s">
        <v>25</v>
      </c>
      <c r="C2286" t="s">
        <v>14</v>
      </c>
      <c r="D2286">
        <v>1688.43</v>
      </c>
      <c r="E2286">
        <v>0.36</v>
      </c>
      <c r="F2286">
        <f t="shared" si="70"/>
        <v>607.83479999999997</v>
      </c>
      <c r="G2286">
        <f t="shared" si="71"/>
        <v>1080.5952000000002</v>
      </c>
      <c r="H2286">
        <v>8</v>
      </c>
      <c r="I2286" s="17">
        <v>44947</v>
      </c>
      <c r="J2286" s="17">
        <v>44950</v>
      </c>
      <c r="K2286" t="s">
        <v>21</v>
      </c>
      <c r="L2286" t="s">
        <v>27</v>
      </c>
      <c r="M2286">
        <v>262.39</v>
      </c>
      <c r="N2286" t="s">
        <v>48</v>
      </c>
    </row>
    <row r="2287" spans="1:14" ht="14.25" customHeight="1" x14ac:dyDescent="0.3">
      <c r="A2287" t="s">
        <v>5889</v>
      </c>
      <c r="B2287" t="s">
        <v>19</v>
      </c>
      <c r="C2287" t="s">
        <v>14</v>
      </c>
      <c r="D2287">
        <v>1689.06</v>
      </c>
      <c r="E2287">
        <v>0.17</v>
      </c>
      <c r="F2287">
        <f t="shared" si="70"/>
        <v>287.14019999999999</v>
      </c>
      <c r="G2287">
        <f t="shared" si="71"/>
        <v>1401.9197999999999</v>
      </c>
      <c r="H2287">
        <v>8</v>
      </c>
      <c r="I2287" s="17">
        <v>45303</v>
      </c>
      <c r="J2287" s="17">
        <v>45305</v>
      </c>
      <c r="K2287" t="s">
        <v>31</v>
      </c>
      <c r="L2287" t="s">
        <v>27</v>
      </c>
      <c r="M2287">
        <v>453.74</v>
      </c>
      <c r="N2287" t="s">
        <v>28</v>
      </c>
    </row>
    <row r="2288" spans="1:14" ht="14.25" customHeight="1" x14ac:dyDescent="0.3">
      <c r="A2288" t="s">
        <v>4024</v>
      </c>
      <c r="B2288" t="s">
        <v>25</v>
      </c>
      <c r="C2288" t="s">
        <v>20</v>
      </c>
      <c r="D2288">
        <v>1694.81</v>
      </c>
      <c r="E2288">
        <v>0.03</v>
      </c>
      <c r="F2288">
        <f t="shared" si="70"/>
        <v>50.844299999999997</v>
      </c>
      <c r="G2288">
        <f t="shared" si="71"/>
        <v>1643.9657</v>
      </c>
      <c r="H2288">
        <v>8</v>
      </c>
      <c r="I2288" s="17">
        <v>44940</v>
      </c>
      <c r="J2288" s="17">
        <v>44944</v>
      </c>
      <c r="K2288" t="s">
        <v>15</v>
      </c>
      <c r="L2288" t="s">
        <v>22</v>
      </c>
      <c r="M2288">
        <v>259.44</v>
      </c>
      <c r="N2288" t="s">
        <v>23</v>
      </c>
    </row>
    <row r="2289" spans="1:14" ht="14.25" customHeight="1" x14ac:dyDescent="0.3">
      <c r="A2289" t="s">
        <v>5229</v>
      </c>
      <c r="B2289" t="s">
        <v>41</v>
      </c>
      <c r="C2289" t="s">
        <v>26</v>
      </c>
      <c r="D2289">
        <v>1698.56</v>
      </c>
      <c r="E2289">
        <v>0.33</v>
      </c>
      <c r="F2289">
        <f t="shared" si="70"/>
        <v>560.52480000000003</v>
      </c>
      <c r="G2289">
        <f t="shared" si="71"/>
        <v>1138.0351999999998</v>
      </c>
      <c r="H2289">
        <v>8</v>
      </c>
      <c r="I2289" s="17">
        <v>45246</v>
      </c>
      <c r="J2289" s="17">
        <v>45253</v>
      </c>
      <c r="K2289" t="s">
        <v>31</v>
      </c>
      <c r="L2289" t="s">
        <v>22</v>
      </c>
      <c r="M2289">
        <v>293.56</v>
      </c>
      <c r="N2289" t="s">
        <v>23</v>
      </c>
    </row>
    <row r="2290" spans="1:14" ht="14.25" customHeight="1" x14ac:dyDescent="0.3">
      <c r="A2290" t="s">
        <v>10466</v>
      </c>
      <c r="B2290" t="s">
        <v>41</v>
      </c>
      <c r="C2290" t="s">
        <v>26</v>
      </c>
      <c r="D2290">
        <v>1699.32</v>
      </c>
      <c r="E2290">
        <v>7.0000000000000007E-2</v>
      </c>
      <c r="F2290">
        <f t="shared" si="70"/>
        <v>118.95240000000001</v>
      </c>
      <c r="G2290">
        <f t="shared" si="71"/>
        <v>1580.3676</v>
      </c>
      <c r="H2290">
        <v>8</v>
      </c>
      <c r="I2290" s="17">
        <v>45629</v>
      </c>
      <c r="J2290" s="17">
        <v>45636</v>
      </c>
      <c r="K2290" t="s">
        <v>31</v>
      </c>
      <c r="L2290" t="s">
        <v>16</v>
      </c>
      <c r="M2290">
        <v>375.36</v>
      </c>
      <c r="N2290" t="s">
        <v>28</v>
      </c>
    </row>
    <row r="2291" spans="1:14" ht="14.25" customHeight="1" x14ac:dyDescent="0.3">
      <c r="A2291" t="s">
        <v>2601</v>
      </c>
      <c r="B2291" t="s">
        <v>19</v>
      </c>
      <c r="C2291" t="s">
        <v>20</v>
      </c>
      <c r="D2291">
        <v>1703.49</v>
      </c>
      <c r="E2291">
        <v>0.3</v>
      </c>
      <c r="F2291">
        <f t="shared" si="70"/>
        <v>511.04699999999997</v>
      </c>
      <c r="G2291">
        <f t="shared" si="71"/>
        <v>1192.443</v>
      </c>
      <c r="H2291">
        <v>8</v>
      </c>
      <c r="I2291" s="17">
        <v>45047</v>
      </c>
      <c r="J2291" s="17">
        <v>45049</v>
      </c>
      <c r="K2291" t="s">
        <v>15</v>
      </c>
      <c r="L2291" t="s">
        <v>22</v>
      </c>
      <c r="M2291">
        <v>282.54000000000002</v>
      </c>
      <c r="N2291" t="s">
        <v>28</v>
      </c>
    </row>
    <row r="2292" spans="1:14" ht="14.25" customHeight="1" x14ac:dyDescent="0.3">
      <c r="A2292" t="s">
        <v>11219</v>
      </c>
      <c r="B2292" t="s">
        <v>41</v>
      </c>
      <c r="C2292" t="s">
        <v>26</v>
      </c>
      <c r="D2292">
        <v>1703.88</v>
      </c>
      <c r="E2292">
        <v>0.42</v>
      </c>
      <c r="F2292">
        <f t="shared" si="70"/>
        <v>715.62959999999998</v>
      </c>
      <c r="G2292">
        <f t="shared" si="71"/>
        <v>988.25040000000013</v>
      </c>
      <c r="H2292">
        <v>8</v>
      </c>
      <c r="I2292" s="17">
        <v>45081</v>
      </c>
      <c r="J2292" s="17">
        <v>45088</v>
      </c>
      <c r="K2292" t="s">
        <v>15</v>
      </c>
      <c r="L2292" t="s">
        <v>16</v>
      </c>
      <c r="M2292">
        <v>186.61</v>
      </c>
      <c r="N2292" t="s">
        <v>23</v>
      </c>
    </row>
    <row r="2293" spans="1:14" ht="14.25" customHeight="1" x14ac:dyDescent="0.3">
      <c r="A2293" t="s">
        <v>9706</v>
      </c>
      <c r="B2293" t="s">
        <v>41</v>
      </c>
      <c r="C2293" t="s">
        <v>33</v>
      </c>
      <c r="D2293">
        <v>1704.43</v>
      </c>
      <c r="E2293">
        <v>0.28999999999999998</v>
      </c>
      <c r="F2293">
        <f t="shared" si="70"/>
        <v>494.28469999999999</v>
      </c>
      <c r="G2293">
        <f t="shared" si="71"/>
        <v>1210.1453000000001</v>
      </c>
      <c r="H2293">
        <v>8</v>
      </c>
      <c r="I2293" s="17">
        <v>45384</v>
      </c>
      <c r="J2293" s="17">
        <v>45386</v>
      </c>
      <c r="K2293" t="s">
        <v>21</v>
      </c>
      <c r="L2293" t="s">
        <v>22</v>
      </c>
      <c r="M2293">
        <v>457.06</v>
      </c>
      <c r="N2293" t="s">
        <v>28</v>
      </c>
    </row>
    <row r="2294" spans="1:14" ht="14.25" customHeight="1" x14ac:dyDescent="0.3">
      <c r="A2294" t="s">
        <v>5526</v>
      </c>
      <c r="B2294" t="s">
        <v>13</v>
      </c>
      <c r="C2294" t="s">
        <v>26</v>
      </c>
      <c r="D2294">
        <v>1718.13</v>
      </c>
      <c r="E2294">
        <v>0.34</v>
      </c>
      <c r="F2294">
        <f t="shared" si="70"/>
        <v>584.16420000000005</v>
      </c>
      <c r="G2294">
        <f t="shared" si="71"/>
        <v>1133.9657999999999</v>
      </c>
      <c r="H2294">
        <v>8</v>
      </c>
      <c r="I2294" s="17">
        <v>45444</v>
      </c>
      <c r="J2294" s="17">
        <v>45449</v>
      </c>
      <c r="K2294" t="s">
        <v>21</v>
      </c>
      <c r="L2294" t="s">
        <v>22</v>
      </c>
      <c r="M2294">
        <v>234.82</v>
      </c>
      <c r="N2294" t="s">
        <v>39</v>
      </c>
    </row>
    <row r="2295" spans="1:14" ht="14.25" customHeight="1" x14ac:dyDescent="0.3">
      <c r="A2295" t="s">
        <v>7953</v>
      </c>
      <c r="B2295" t="s">
        <v>25</v>
      </c>
      <c r="C2295" t="s">
        <v>20</v>
      </c>
      <c r="D2295">
        <v>1718.29</v>
      </c>
      <c r="E2295">
        <v>0.08</v>
      </c>
      <c r="F2295">
        <f t="shared" si="70"/>
        <v>137.4632</v>
      </c>
      <c r="G2295">
        <f t="shared" si="71"/>
        <v>1580.8268</v>
      </c>
      <c r="H2295">
        <v>8</v>
      </c>
      <c r="I2295" s="17">
        <v>45588</v>
      </c>
      <c r="J2295" s="17">
        <v>45592</v>
      </c>
      <c r="K2295" t="s">
        <v>15</v>
      </c>
      <c r="L2295" t="s">
        <v>27</v>
      </c>
      <c r="M2295">
        <v>194.1</v>
      </c>
      <c r="N2295" t="s">
        <v>28</v>
      </c>
    </row>
    <row r="2296" spans="1:14" ht="14.25" customHeight="1" x14ac:dyDescent="0.3">
      <c r="A2296" t="s">
        <v>12407</v>
      </c>
      <c r="B2296" t="s">
        <v>13</v>
      </c>
      <c r="C2296" t="s">
        <v>33</v>
      </c>
      <c r="D2296">
        <v>1718.54</v>
      </c>
      <c r="E2296">
        <v>0.1</v>
      </c>
      <c r="F2296">
        <f t="shared" si="70"/>
        <v>171.85400000000001</v>
      </c>
      <c r="G2296">
        <f t="shared" si="71"/>
        <v>1546.6859999999999</v>
      </c>
      <c r="H2296">
        <v>8</v>
      </c>
      <c r="I2296" s="17">
        <v>45372</v>
      </c>
      <c r="J2296" s="17">
        <v>45377</v>
      </c>
      <c r="K2296" t="s">
        <v>31</v>
      </c>
      <c r="L2296" t="s">
        <v>16</v>
      </c>
      <c r="M2296">
        <v>410.85</v>
      </c>
      <c r="N2296" t="s">
        <v>48</v>
      </c>
    </row>
    <row r="2297" spans="1:14" ht="14.25" customHeight="1" x14ac:dyDescent="0.3">
      <c r="A2297" t="s">
        <v>7818</v>
      </c>
      <c r="B2297" t="s">
        <v>25</v>
      </c>
      <c r="C2297" t="s">
        <v>33</v>
      </c>
      <c r="D2297">
        <v>1720.48</v>
      </c>
      <c r="E2297">
        <v>0.46</v>
      </c>
      <c r="F2297">
        <f t="shared" si="70"/>
        <v>791.4208000000001</v>
      </c>
      <c r="G2297">
        <f t="shared" si="71"/>
        <v>929.05919999999992</v>
      </c>
      <c r="H2297">
        <v>8</v>
      </c>
      <c r="I2297" s="17">
        <v>45097</v>
      </c>
      <c r="J2297" s="17">
        <v>45100</v>
      </c>
      <c r="K2297" t="s">
        <v>31</v>
      </c>
      <c r="L2297" t="s">
        <v>16</v>
      </c>
      <c r="M2297">
        <v>383.56</v>
      </c>
      <c r="N2297" t="s">
        <v>39</v>
      </c>
    </row>
    <row r="2298" spans="1:14" ht="14.25" customHeight="1" x14ac:dyDescent="0.3">
      <c r="A2298" t="s">
        <v>3299</v>
      </c>
      <c r="B2298" t="s">
        <v>19</v>
      </c>
      <c r="C2298" t="s">
        <v>14</v>
      </c>
      <c r="D2298">
        <v>1721.98</v>
      </c>
      <c r="E2298">
        <v>0.34</v>
      </c>
      <c r="F2298">
        <f t="shared" si="70"/>
        <v>585.47320000000002</v>
      </c>
      <c r="G2298">
        <f t="shared" si="71"/>
        <v>1136.5068000000001</v>
      </c>
      <c r="H2298">
        <v>8</v>
      </c>
      <c r="I2298" s="17">
        <v>45532</v>
      </c>
      <c r="J2298" s="17">
        <v>45539</v>
      </c>
      <c r="K2298" t="s">
        <v>15</v>
      </c>
      <c r="L2298" t="s">
        <v>27</v>
      </c>
      <c r="M2298">
        <v>259.45999999999998</v>
      </c>
      <c r="N2298" t="s">
        <v>48</v>
      </c>
    </row>
    <row r="2299" spans="1:14" ht="14.25" customHeight="1" x14ac:dyDescent="0.3">
      <c r="A2299" t="s">
        <v>755</v>
      </c>
      <c r="B2299" t="s">
        <v>19</v>
      </c>
      <c r="C2299" t="s">
        <v>26</v>
      </c>
      <c r="D2299">
        <v>1722.16</v>
      </c>
      <c r="E2299">
        <v>0.11</v>
      </c>
      <c r="F2299">
        <f t="shared" si="70"/>
        <v>189.4376</v>
      </c>
      <c r="G2299">
        <f t="shared" si="71"/>
        <v>1532.7224000000001</v>
      </c>
      <c r="H2299">
        <v>8</v>
      </c>
      <c r="I2299" s="17">
        <v>44946</v>
      </c>
      <c r="J2299" s="17">
        <v>44949</v>
      </c>
      <c r="K2299" t="s">
        <v>15</v>
      </c>
      <c r="L2299" t="s">
        <v>16</v>
      </c>
      <c r="M2299">
        <v>314.81</v>
      </c>
      <c r="N2299" t="s">
        <v>34</v>
      </c>
    </row>
    <row r="2300" spans="1:14" ht="14.25" customHeight="1" x14ac:dyDescent="0.3">
      <c r="A2300" t="s">
        <v>8911</v>
      </c>
      <c r="B2300" t="s">
        <v>25</v>
      </c>
      <c r="C2300" t="s">
        <v>33</v>
      </c>
      <c r="D2300">
        <v>1722.67</v>
      </c>
      <c r="E2300">
        <v>0.37</v>
      </c>
      <c r="F2300">
        <f t="shared" si="70"/>
        <v>637.38790000000006</v>
      </c>
      <c r="G2300">
        <f t="shared" si="71"/>
        <v>1085.2820999999999</v>
      </c>
      <c r="H2300">
        <v>8</v>
      </c>
      <c r="I2300" s="17">
        <v>45517</v>
      </c>
      <c r="J2300" s="17">
        <v>45522</v>
      </c>
      <c r="K2300" t="s">
        <v>21</v>
      </c>
      <c r="L2300" t="s">
        <v>27</v>
      </c>
      <c r="M2300">
        <v>88.46</v>
      </c>
      <c r="N2300" t="s">
        <v>34</v>
      </c>
    </row>
    <row r="2301" spans="1:14" ht="14.25" customHeight="1" x14ac:dyDescent="0.3">
      <c r="A2301" t="s">
        <v>11538</v>
      </c>
      <c r="B2301" t="s">
        <v>25</v>
      </c>
      <c r="C2301" t="s">
        <v>20</v>
      </c>
      <c r="D2301">
        <v>1725.87</v>
      </c>
      <c r="E2301">
        <v>0.5</v>
      </c>
      <c r="F2301">
        <f t="shared" si="70"/>
        <v>862.93499999999995</v>
      </c>
      <c r="G2301">
        <f t="shared" si="71"/>
        <v>862.93499999999995</v>
      </c>
      <c r="H2301">
        <v>8</v>
      </c>
      <c r="I2301" s="17">
        <v>45296</v>
      </c>
      <c r="J2301" s="17">
        <v>45298</v>
      </c>
      <c r="K2301" t="s">
        <v>15</v>
      </c>
      <c r="L2301" t="s">
        <v>16</v>
      </c>
      <c r="M2301">
        <v>285.70999999999998</v>
      </c>
      <c r="N2301" t="s">
        <v>17</v>
      </c>
    </row>
    <row r="2302" spans="1:14" ht="14.25" customHeight="1" x14ac:dyDescent="0.3">
      <c r="A2302" t="s">
        <v>10671</v>
      </c>
      <c r="B2302" t="s">
        <v>41</v>
      </c>
      <c r="C2302" t="s">
        <v>36</v>
      </c>
      <c r="D2302">
        <v>1730.79</v>
      </c>
      <c r="E2302">
        <v>0.2</v>
      </c>
      <c r="F2302">
        <f t="shared" si="70"/>
        <v>346.15800000000002</v>
      </c>
      <c r="G2302">
        <f t="shared" si="71"/>
        <v>1384.6320000000001</v>
      </c>
      <c r="H2302">
        <v>8</v>
      </c>
      <c r="I2302" s="17">
        <v>45371</v>
      </c>
      <c r="J2302" s="17">
        <v>45374</v>
      </c>
      <c r="K2302" t="s">
        <v>21</v>
      </c>
      <c r="L2302" t="s">
        <v>16</v>
      </c>
      <c r="M2302">
        <v>494.65</v>
      </c>
      <c r="N2302" t="s">
        <v>23</v>
      </c>
    </row>
    <row r="2303" spans="1:14" ht="14.25" customHeight="1" x14ac:dyDescent="0.3">
      <c r="A2303" t="s">
        <v>367</v>
      </c>
      <c r="B2303" t="s">
        <v>41</v>
      </c>
      <c r="C2303" t="s">
        <v>33</v>
      </c>
      <c r="D2303">
        <v>1733.76</v>
      </c>
      <c r="E2303">
        <v>0.09</v>
      </c>
      <c r="F2303">
        <f t="shared" si="70"/>
        <v>156.0384</v>
      </c>
      <c r="G2303">
        <f t="shared" si="71"/>
        <v>1577.7216000000001</v>
      </c>
      <c r="H2303">
        <v>8</v>
      </c>
      <c r="I2303" s="17">
        <v>44934</v>
      </c>
      <c r="J2303" s="17">
        <v>44938</v>
      </c>
      <c r="K2303" t="s">
        <v>21</v>
      </c>
      <c r="L2303" t="s">
        <v>22</v>
      </c>
      <c r="M2303">
        <v>117.57</v>
      </c>
      <c r="N2303" t="s">
        <v>34</v>
      </c>
    </row>
    <row r="2304" spans="1:14" ht="14.25" customHeight="1" x14ac:dyDescent="0.3">
      <c r="A2304" t="s">
        <v>8919</v>
      </c>
      <c r="B2304" t="s">
        <v>25</v>
      </c>
      <c r="C2304" t="s">
        <v>36</v>
      </c>
      <c r="D2304">
        <v>1737.44</v>
      </c>
      <c r="E2304">
        <v>0.03</v>
      </c>
      <c r="F2304">
        <f t="shared" si="70"/>
        <v>52.123199999999997</v>
      </c>
      <c r="G2304">
        <f t="shared" si="71"/>
        <v>1685.3168000000001</v>
      </c>
      <c r="H2304">
        <v>8</v>
      </c>
      <c r="I2304" s="17">
        <v>45393</v>
      </c>
      <c r="J2304" s="17">
        <v>45399</v>
      </c>
      <c r="K2304" t="s">
        <v>21</v>
      </c>
      <c r="L2304" t="s">
        <v>22</v>
      </c>
      <c r="M2304">
        <v>452.4</v>
      </c>
      <c r="N2304" t="s">
        <v>28</v>
      </c>
    </row>
    <row r="2305" spans="1:14" ht="14.25" customHeight="1" x14ac:dyDescent="0.3">
      <c r="A2305" t="s">
        <v>6529</v>
      </c>
      <c r="B2305" t="s">
        <v>41</v>
      </c>
      <c r="C2305" t="s">
        <v>26</v>
      </c>
      <c r="D2305">
        <v>1739.08</v>
      </c>
      <c r="E2305">
        <v>0.19</v>
      </c>
      <c r="F2305">
        <f t="shared" si="70"/>
        <v>330.42520000000002</v>
      </c>
      <c r="G2305">
        <f t="shared" si="71"/>
        <v>1408.6547999999998</v>
      </c>
      <c r="H2305">
        <v>8</v>
      </c>
      <c r="I2305" s="17">
        <v>45488</v>
      </c>
      <c r="J2305" s="17">
        <v>45494</v>
      </c>
      <c r="K2305" t="s">
        <v>31</v>
      </c>
      <c r="L2305" t="s">
        <v>22</v>
      </c>
      <c r="M2305">
        <v>481.98</v>
      </c>
      <c r="N2305" t="s">
        <v>17</v>
      </c>
    </row>
    <row r="2306" spans="1:14" ht="14.25" customHeight="1" x14ac:dyDescent="0.3">
      <c r="A2306" t="s">
        <v>5752</v>
      </c>
      <c r="B2306" t="s">
        <v>41</v>
      </c>
      <c r="C2306" t="s">
        <v>14</v>
      </c>
      <c r="D2306">
        <v>1741.6</v>
      </c>
      <c r="E2306">
        <v>0.11</v>
      </c>
      <c r="F2306">
        <f t="shared" ref="F2306:F2369" si="72">D2306*E2306</f>
        <v>191.57599999999999</v>
      </c>
      <c r="G2306">
        <f t="shared" ref="G2306:G2369" si="73">D2306-F2306</f>
        <v>1550.0239999999999</v>
      </c>
      <c r="H2306">
        <v>8</v>
      </c>
      <c r="I2306" s="17">
        <v>45242</v>
      </c>
      <c r="J2306" s="17">
        <v>45243</v>
      </c>
      <c r="K2306" t="s">
        <v>31</v>
      </c>
      <c r="L2306" t="s">
        <v>22</v>
      </c>
      <c r="M2306">
        <v>315.5</v>
      </c>
      <c r="N2306" t="s">
        <v>23</v>
      </c>
    </row>
    <row r="2307" spans="1:14" ht="14.25" customHeight="1" x14ac:dyDescent="0.3">
      <c r="A2307" t="s">
        <v>2243</v>
      </c>
      <c r="B2307" t="s">
        <v>25</v>
      </c>
      <c r="C2307" t="s">
        <v>36</v>
      </c>
      <c r="D2307">
        <v>1745.27</v>
      </c>
      <c r="E2307">
        <v>0.03</v>
      </c>
      <c r="F2307">
        <f t="shared" si="72"/>
        <v>52.3581</v>
      </c>
      <c r="G2307">
        <f t="shared" si="73"/>
        <v>1692.9119000000001</v>
      </c>
      <c r="H2307">
        <v>8</v>
      </c>
      <c r="I2307" s="17">
        <v>45405</v>
      </c>
      <c r="J2307" s="17">
        <v>45412</v>
      </c>
      <c r="K2307" t="s">
        <v>15</v>
      </c>
      <c r="L2307" t="s">
        <v>27</v>
      </c>
      <c r="M2307">
        <v>457.07</v>
      </c>
      <c r="N2307" t="s">
        <v>17</v>
      </c>
    </row>
    <row r="2308" spans="1:14" ht="14.25" customHeight="1" x14ac:dyDescent="0.3">
      <c r="A2308" t="s">
        <v>894</v>
      </c>
      <c r="B2308" t="s">
        <v>25</v>
      </c>
      <c r="C2308" t="s">
        <v>33</v>
      </c>
      <c r="D2308">
        <v>1745.66</v>
      </c>
      <c r="E2308">
        <v>0.43</v>
      </c>
      <c r="F2308">
        <f t="shared" si="72"/>
        <v>750.63380000000006</v>
      </c>
      <c r="G2308">
        <f t="shared" si="73"/>
        <v>995.02620000000002</v>
      </c>
      <c r="H2308">
        <v>8</v>
      </c>
      <c r="I2308" s="17">
        <v>45093</v>
      </c>
      <c r="J2308" s="17">
        <v>45094</v>
      </c>
      <c r="K2308" t="s">
        <v>21</v>
      </c>
      <c r="L2308" t="s">
        <v>22</v>
      </c>
      <c r="M2308">
        <v>279.76</v>
      </c>
      <c r="N2308" t="s">
        <v>39</v>
      </c>
    </row>
    <row r="2309" spans="1:14" ht="14.25" customHeight="1" x14ac:dyDescent="0.3">
      <c r="A2309" t="s">
        <v>12803</v>
      </c>
      <c r="B2309" t="s">
        <v>41</v>
      </c>
      <c r="C2309" t="s">
        <v>14</v>
      </c>
      <c r="D2309">
        <v>1749.12</v>
      </c>
      <c r="E2309">
        <v>7.0000000000000007E-2</v>
      </c>
      <c r="F2309">
        <f t="shared" si="72"/>
        <v>122.4384</v>
      </c>
      <c r="G2309">
        <f t="shared" si="73"/>
        <v>1626.6815999999999</v>
      </c>
      <c r="H2309">
        <v>8</v>
      </c>
      <c r="I2309" s="17">
        <v>45428</v>
      </c>
      <c r="J2309" s="17">
        <v>45430</v>
      </c>
      <c r="K2309" t="s">
        <v>15</v>
      </c>
      <c r="L2309" t="s">
        <v>22</v>
      </c>
      <c r="M2309">
        <v>264.29000000000002</v>
      </c>
      <c r="N2309" t="s">
        <v>48</v>
      </c>
    </row>
    <row r="2310" spans="1:14" ht="14.25" customHeight="1" x14ac:dyDescent="0.3">
      <c r="A2310" t="s">
        <v>12669</v>
      </c>
      <c r="B2310" t="s">
        <v>25</v>
      </c>
      <c r="C2310" t="s">
        <v>20</v>
      </c>
      <c r="D2310">
        <v>1751.48</v>
      </c>
      <c r="E2310">
        <v>0.12</v>
      </c>
      <c r="F2310">
        <f t="shared" si="72"/>
        <v>210.17759999999998</v>
      </c>
      <c r="G2310">
        <f t="shared" si="73"/>
        <v>1541.3024</v>
      </c>
      <c r="H2310">
        <v>8</v>
      </c>
      <c r="I2310" s="17">
        <v>44988</v>
      </c>
      <c r="J2310" s="17">
        <v>44994</v>
      </c>
      <c r="K2310" t="s">
        <v>31</v>
      </c>
      <c r="L2310" t="s">
        <v>22</v>
      </c>
      <c r="M2310">
        <v>140.15</v>
      </c>
      <c r="N2310" t="s">
        <v>17</v>
      </c>
    </row>
    <row r="2311" spans="1:14" ht="14.25" customHeight="1" x14ac:dyDescent="0.3">
      <c r="A2311" t="s">
        <v>5789</v>
      </c>
      <c r="B2311" t="s">
        <v>25</v>
      </c>
      <c r="C2311" t="s">
        <v>20</v>
      </c>
      <c r="D2311">
        <v>1751.68</v>
      </c>
      <c r="E2311">
        <v>0.01</v>
      </c>
      <c r="F2311">
        <f t="shared" si="72"/>
        <v>17.5168</v>
      </c>
      <c r="G2311">
        <f t="shared" si="73"/>
        <v>1734.1632</v>
      </c>
      <c r="H2311">
        <v>8</v>
      </c>
      <c r="I2311" s="17">
        <v>45106</v>
      </c>
      <c r="J2311" s="17">
        <v>45113</v>
      </c>
      <c r="K2311" t="s">
        <v>21</v>
      </c>
      <c r="L2311" t="s">
        <v>27</v>
      </c>
      <c r="M2311">
        <v>507.95</v>
      </c>
      <c r="N2311" t="s">
        <v>48</v>
      </c>
    </row>
    <row r="2312" spans="1:14" ht="14.25" customHeight="1" x14ac:dyDescent="0.3">
      <c r="A2312" t="s">
        <v>6084</v>
      </c>
      <c r="B2312" t="s">
        <v>13</v>
      </c>
      <c r="C2312" t="s">
        <v>14</v>
      </c>
      <c r="D2312">
        <v>1755.54</v>
      </c>
      <c r="E2312">
        <v>0.39</v>
      </c>
      <c r="F2312">
        <f t="shared" si="72"/>
        <v>684.66060000000004</v>
      </c>
      <c r="G2312">
        <f t="shared" si="73"/>
        <v>1070.8793999999998</v>
      </c>
      <c r="H2312">
        <v>8</v>
      </c>
      <c r="I2312" s="17">
        <v>45555</v>
      </c>
      <c r="J2312" s="17">
        <v>45562</v>
      </c>
      <c r="K2312" t="s">
        <v>21</v>
      </c>
      <c r="L2312" t="s">
        <v>22</v>
      </c>
      <c r="M2312">
        <v>261.95</v>
      </c>
      <c r="N2312" t="s">
        <v>17</v>
      </c>
    </row>
    <row r="2313" spans="1:14" ht="14.25" customHeight="1" x14ac:dyDescent="0.3">
      <c r="A2313" t="s">
        <v>1250</v>
      </c>
      <c r="B2313" t="s">
        <v>41</v>
      </c>
      <c r="C2313" t="s">
        <v>14</v>
      </c>
      <c r="D2313">
        <v>1756.15</v>
      </c>
      <c r="E2313">
        <v>0.38</v>
      </c>
      <c r="F2313">
        <f t="shared" si="72"/>
        <v>667.33699999999999</v>
      </c>
      <c r="G2313">
        <f t="shared" si="73"/>
        <v>1088.8130000000001</v>
      </c>
      <c r="H2313">
        <v>8</v>
      </c>
      <c r="I2313" s="17">
        <v>45187</v>
      </c>
      <c r="J2313" s="17">
        <v>45189</v>
      </c>
      <c r="K2313" t="s">
        <v>31</v>
      </c>
      <c r="L2313" t="s">
        <v>27</v>
      </c>
      <c r="M2313">
        <v>430.14</v>
      </c>
      <c r="N2313" t="s">
        <v>17</v>
      </c>
    </row>
    <row r="2314" spans="1:14" ht="14.25" customHeight="1" x14ac:dyDescent="0.3">
      <c r="A2314" t="s">
        <v>2948</v>
      </c>
      <c r="B2314" t="s">
        <v>25</v>
      </c>
      <c r="C2314" t="s">
        <v>26</v>
      </c>
      <c r="D2314">
        <v>1758.96</v>
      </c>
      <c r="E2314">
        <v>0.31</v>
      </c>
      <c r="F2314">
        <f t="shared" si="72"/>
        <v>545.27760000000001</v>
      </c>
      <c r="G2314">
        <f t="shared" si="73"/>
        <v>1213.6824000000001</v>
      </c>
      <c r="H2314">
        <v>8</v>
      </c>
      <c r="I2314" s="17">
        <v>45335</v>
      </c>
      <c r="J2314" s="17">
        <v>45341</v>
      </c>
      <c r="K2314" t="s">
        <v>31</v>
      </c>
      <c r="L2314" t="s">
        <v>16</v>
      </c>
      <c r="M2314">
        <v>402.52</v>
      </c>
      <c r="N2314" t="s">
        <v>23</v>
      </c>
    </row>
    <row r="2315" spans="1:14" ht="14.25" customHeight="1" x14ac:dyDescent="0.3">
      <c r="A2315" t="s">
        <v>10406</v>
      </c>
      <c r="B2315" t="s">
        <v>41</v>
      </c>
      <c r="C2315" t="s">
        <v>36</v>
      </c>
      <c r="D2315">
        <v>1760.06</v>
      </c>
      <c r="E2315">
        <v>0.48</v>
      </c>
      <c r="F2315">
        <f t="shared" si="72"/>
        <v>844.82879999999989</v>
      </c>
      <c r="G2315">
        <f t="shared" si="73"/>
        <v>915.23120000000006</v>
      </c>
      <c r="H2315">
        <v>8</v>
      </c>
      <c r="I2315" s="17">
        <v>45477</v>
      </c>
      <c r="J2315" s="17">
        <v>45482</v>
      </c>
      <c r="K2315" t="s">
        <v>15</v>
      </c>
      <c r="L2315" t="s">
        <v>16</v>
      </c>
      <c r="M2315">
        <v>88.45</v>
      </c>
      <c r="N2315" t="s">
        <v>39</v>
      </c>
    </row>
    <row r="2316" spans="1:14" ht="14.25" customHeight="1" x14ac:dyDescent="0.3">
      <c r="A2316" t="s">
        <v>14750</v>
      </c>
      <c r="B2316" t="s">
        <v>13</v>
      </c>
      <c r="C2316" t="s">
        <v>33</v>
      </c>
      <c r="D2316">
        <v>1762.88</v>
      </c>
      <c r="E2316">
        <v>7.0000000000000007E-2</v>
      </c>
      <c r="F2316">
        <f t="shared" si="72"/>
        <v>123.40160000000002</v>
      </c>
      <c r="G2316">
        <f t="shared" si="73"/>
        <v>1639.4784000000002</v>
      </c>
      <c r="H2316">
        <v>8</v>
      </c>
      <c r="I2316" s="17">
        <v>45373</v>
      </c>
      <c r="J2316" s="17">
        <v>45379</v>
      </c>
      <c r="K2316" t="s">
        <v>15</v>
      </c>
      <c r="L2316" t="s">
        <v>27</v>
      </c>
      <c r="M2316">
        <v>381.05</v>
      </c>
      <c r="N2316" t="s">
        <v>34</v>
      </c>
    </row>
    <row r="2317" spans="1:14" ht="14.25" customHeight="1" x14ac:dyDescent="0.3">
      <c r="A2317" t="s">
        <v>7376</v>
      </c>
      <c r="B2317" t="s">
        <v>19</v>
      </c>
      <c r="C2317" t="s">
        <v>26</v>
      </c>
      <c r="D2317">
        <v>1763.97</v>
      </c>
      <c r="E2317">
        <v>0.21</v>
      </c>
      <c r="F2317">
        <f t="shared" si="72"/>
        <v>370.43369999999999</v>
      </c>
      <c r="G2317">
        <f t="shared" si="73"/>
        <v>1393.5363</v>
      </c>
      <c r="H2317">
        <v>8</v>
      </c>
      <c r="I2317" s="17">
        <v>45333</v>
      </c>
      <c r="J2317" s="17">
        <v>45339</v>
      </c>
      <c r="K2317" t="s">
        <v>31</v>
      </c>
      <c r="L2317" t="s">
        <v>22</v>
      </c>
      <c r="M2317">
        <v>369.18</v>
      </c>
      <c r="N2317" t="s">
        <v>28</v>
      </c>
    </row>
    <row r="2318" spans="1:14" ht="14.25" customHeight="1" x14ac:dyDescent="0.3">
      <c r="A2318" t="s">
        <v>14887</v>
      </c>
      <c r="B2318" t="s">
        <v>13</v>
      </c>
      <c r="C2318" t="s">
        <v>33</v>
      </c>
      <c r="D2318">
        <v>1765.21</v>
      </c>
      <c r="E2318">
        <v>0.24</v>
      </c>
      <c r="F2318">
        <f t="shared" si="72"/>
        <v>423.65039999999999</v>
      </c>
      <c r="G2318">
        <f t="shared" si="73"/>
        <v>1341.5596</v>
      </c>
      <c r="H2318">
        <v>8</v>
      </c>
      <c r="I2318" s="17">
        <v>45300</v>
      </c>
      <c r="J2318" s="17">
        <v>45303</v>
      </c>
      <c r="K2318" t="s">
        <v>21</v>
      </c>
      <c r="L2318" t="s">
        <v>16</v>
      </c>
      <c r="M2318">
        <v>315.89</v>
      </c>
      <c r="N2318" t="s">
        <v>34</v>
      </c>
    </row>
    <row r="2319" spans="1:14" ht="14.25" customHeight="1" x14ac:dyDescent="0.3">
      <c r="A2319" t="s">
        <v>2488</v>
      </c>
      <c r="B2319" t="s">
        <v>25</v>
      </c>
      <c r="C2319" t="s">
        <v>20</v>
      </c>
      <c r="D2319">
        <v>1766.12</v>
      </c>
      <c r="E2319">
        <v>0.12</v>
      </c>
      <c r="F2319">
        <f t="shared" si="72"/>
        <v>211.93439999999998</v>
      </c>
      <c r="G2319">
        <f t="shared" si="73"/>
        <v>1554.1855999999998</v>
      </c>
      <c r="H2319">
        <v>8</v>
      </c>
      <c r="I2319" s="17">
        <v>45111</v>
      </c>
      <c r="J2319" s="17">
        <v>45117</v>
      </c>
      <c r="K2319" t="s">
        <v>21</v>
      </c>
      <c r="L2319" t="s">
        <v>27</v>
      </c>
      <c r="M2319">
        <v>227.46</v>
      </c>
      <c r="N2319" t="s">
        <v>17</v>
      </c>
    </row>
    <row r="2320" spans="1:14" ht="14.25" customHeight="1" x14ac:dyDescent="0.3">
      <c r="A2320" t="s">
        <v>14258</v>
      </c>
      <c r="B2320" t="s">
        <v>13</v>
      </c>
      <c r="C2320" t="s">
        <v>33</v>
      </c>
      <c r="D2320">
        <v>1772.85</v>
      </c>
      <c r="E2320">
        <v>0.06</v>
      </c>
      <c r="F2320">
        <f t="shared" si="72"/>
        <v>106.371</v>
      </c>
      <c r="G2320">
        <f t="shared" si="73"/>
        <v>1666.4789999999998</v>
      </c>
      <c r="H2320">
        <v>8</v>
      </c>
      <c r="I2320" s="17">
        <v>45446</v>
      </c>
      <c r="J2320" s="17">
        <v>45450</v>
      </c>
      <c r="K2320" t="s">
        <v>31</v>
      </c>
      <c r="L2320" t="s">
        <v>22</v>
      </c>
      <c r="M2320">
        <v>338.08</v>
      </c>
      <c r="N2320" t="s">
        <v>23</v>
      </c>
    </row>
    <row r="2321" spans="1:14" ht="14.25" customHeight="1" x14ac:dyDescent="0.3">
      <c r="A2321" t="s">
        <v>3189</v>
      </c>
      <c r="B2321" t="s">
        <v>19</v>
      </c>
      <c r="C2321" t="s">
        <v>36</v>
      </c>
      <c r="D2321">
        <v>1775.26</v>
      </c>
      <c r="E2321">
        <v>0.49</v>
      </c>
      <c r="F2321">
        <f t="shared" si="72"/>
        <v>869.87739999999997</v>
      </c>
      <c r="G2321">
        <f t="shared" si="73"/>
        <v>905.38260000000002</v>
      </c>
      <c r="H2321">
        <v>8</v>
      </c>
      <c r="I2321" s="17">
        <v>45429</v>
      </c>
      <c r="J2321" s="17">
        <v>45433</v>
      </c>
      <c r="K2321" t="s">
        <v>31</v>
      </c>
      <c r="L2321" t="s">
        <v>22</v>
      </c>
      <c r="M2321">
        <v>262.67</v>
      </c>
      <c r="N2321" t="s">
        <v>39</v>
      </c>
    </row>
    <row r="2322" spans="1:14" ht="14.25" customHeight="1" x14ac:dyDescent="0.3">
      <c r="A2322" t="s">
        <v>9393</v>
      </c>
      <c r="B2322" t="s">
        <v>19</v>
      </c>
      <c r="C2322" t="s">
        <v>20</v>
      </c>
      <c r="D2322">
        <v>1776.35</v>
      </c>
      <c r="E2322">
        <v>0.15</v>
      </c>
      <c r="F2322">
        <f t="shared" si="72"/>
        <v>266.45249999999999</v>
      </c>
      <c r="G2322">
        <f t="shared" si="73"/>
        <v>1509.8975</v>
      </c>
      <c r="H2322">
        <v>8</v>
      </c>
      <c r="I2322" s="17">
        <v>45645</v>
      </c>
      <c r="J2322" s="17">
        <v>45650</v>
      </c>
      <c r="K2322" t="s">
        <v>31</v>
      </c>
      <c r="L2322" t="s">
        <v>27</v>
      </c>
      <c r="M2322">
        <v>211.42</v>
      </c>
      <c r="N2322" t="s">
        <v>17</v>
      </c>
    </row>
    <row r="2323" spans="1:14" ht="14.25" customHeight="1" x14ac:dyDescent="0.3">
      <c r="A2323" t="s">
        <v>10523</v>
      </c>
      <c r="B2323" t="s">
        <v>19</v>
      </c>
      <c r="C2323" t="s">
        <v>14</v>
      </c>
      <c r="D2323">
        <v>1777.4</v>
      </c>
      <c r="E2323">
        <v>0.42</v>
      </c>
      <c r="F2323">
        <f t="shared" si="72"/>
        <v>746.50800000000004</v>
      </c>
      <c r="G2323">
        <f t="shared" si="73"/>
        <v>1030.8920000000001</v>
      </c>
      <c r="H2323">
        <v>8</v>
      </c>
      <c r="I2323" s="17">
        <v>45150</v>
      </c>
      <c r="J2323" s="17">
        <v>45156</v>
      </c>
      <c r="K2323" t="s">
        <v>15</v>
      </c>
      <c r="L2323" t="s">
        <v>16</v>
      </c>
      <c r="M2323">
        <v>432</v>
      </c>
      <c r="N2323" t="s">
        <v>17</v>
      </c>
    </row>
    <row r="2324" spans="1:14" ht="14.25" customHeight="1" x14ac:dyDescent="0.3">
      <c r="A2324" t="s">
        <v>12226</v>
      </c>
      <c r="B2324" t="s">
        <v>25</v>
      </c>
      <c r="C2324" t="s">
        <v>20</v>
      </c>
      <c r="D2324">
        <v>1780.65</v>
      </c>
      <c r="E2324">
        <v>0.25</v>
      </c>
      <c r="F2324">
        <f t="shared" si="72"/>
        <v>445.16250000000002</v>
      </c>
      <c r="G2324">
        <f t="shared" si="73"/>
        <v>1335.4875000000002</v>
      </c>
      <c r="H2324">
        <v>8</v>
      </c>
      <c r="I2324" s="17">
        <v>45021</v>
      </c>
      <c r="J2324" s="17">
        <v>45026</v>
      </c>
      <c r="K2324" t="s">
        <v>31</v>
      </c>
      <c r="L2324" t="s">
        <v>16</v>
      </c>
      <c r="M2324">
        <v>393.97</v>
      </c>
      <c r="N2324" t="s">
        <v>34</v>
      </c>
    </row>
    <row r="2325" spans="1:14" ht="14.25" customHeight="1" x14ac:dyDescent="0.3">
      <c r="A2325" t="s">
        <v>9008</v>
      </c>
      <c r="B2325" t="s">
        <v>13</v>
      </c>
      <c r="C2325" t="s">
        <v>36</v>
      </c>
      <c r="D2325">
        <v>1782.45</v>
      </c>
      <c r="E2325">
        <v>0.18</v>
      </c>
      <c r="F2325">
        <f t="shared" si="72"/>
        <v>320.84100000000001</v>
      </c>
      <c r="G2325">
        <f t="shared" si="73"/>
        <v>1461.6089999999999</v>
      </c>
      <c r="H2325">
        <v>8</v>
      </c>
      <c r="I2325" s="17">
        <v>45061</v>
      </c>
      <c r="J2325" s="17">
        <v>45063</v>
      </c>
      <c r="K2325" t="s">
        <v>21</v>
      </c>
      <c r="L2325" t="s">
        <v>27</v>
      </c>
      <c r="M2325">
        <v>196.94</v>
      </c>
      <c r="N2325" t="s">
        <v>23</v>
      </c>
    </row>
    <row r="2326" spans="1:14" ht="14.25" customHeight="1" x14ac:dyDescent="0.3">
      <c r="A2326" t="s">
        <v>3035</v>
      </c>
      <c r="B2326" t="s">
        <v>41</v>
      </c>
      <c r="C2326" t="s">
        <v>14</v>
      </c>
      <c r="D2326">
        <v>1782.81</v>
      </c>
      <c r="E2326">
        <v>0.18</v>
      </c>
      <c r="F2326">
        <f t="shared" si="72"/>
        <v>320.9058</v>
      </c>
      <c r="G2326">
        <f t="shared" si="73"/>
        <v>1461.9041999999999</v>
      </c>
      <c r="H2326">
        <v>8</v>
      </c>
      <c r="I2326" s="17">
        <v>45331</v>
      </c>
      <c r="J2326" s="17">
        <v>45333</v>
      </c>
      <c r="K2326" t="s">
        <v>15</v>
      </c>
      <c r="L2326" t="s">
        <v>22</v>
      </c>
      <c r="M2326">
        <v>196.24</v>
      </c>
      <c r="N2326" t="s">
        <v>23</v>
      </c>
    </row>
    <row r="2327" spans="1:14" ht="14.25" customHeight="1" x14ac:dyDescent="0.3">
      <c r="A2327" t="s">
        <v>8194</v>
      </c>
      <c r="B2327" t="s">
        <v>41</v>
      </c>
      <c r="C2327" t="s">
        <v>33</v>
      </c>
      <c r="D2327">
        <v>1784.14</v>
      </c>
      <c r="E2327">
        <v>0.05</v>
      </c>
      <c r="F2327">
        <f t="shared" si="72"/>
        <v>89.207000000000008</v>
      </c>
      <c r="G2327">
        <f t="shared" si="73"/>
        <v>1694.933</v>
      </c>
      <c r="H2327">
        <v>8</v>
      </c>
      <c r="I2327" s="17">
        <v>45076</v>
      </c>
      <c r="J2327" s="17">
        <v>45082</v>
      </c>
      <c r="K2327" t="s">
        <v>15</v>
      </c>
      <c r="L2327" t="s">
        <v>27</v>
      </c>
      <c r="M2327">
        <v>99.3</v>
      </c>
      <c r="N2327" t="s">
        <v>39</v>
      </c>
    </row>
    <row r="2328" spans="1:14" ht="14.25" customHeight="1" x14ac:dyDescent="0.3">
      <c r="A2328" t="s">
        <v>7032</v>
      </c>
      <c r="B2328" t="s">
        <v>13</v>
      </c>
      <c r="C2328" t="s">
        <v>14</v>
      </c>
      <c r="D2328">
        <v>1786.13</v>
      </c>
      <c r="E2328">
        <v>0.24</v>
      </c>
      <c r="F2328">
        <f t="shared" si="72"/>
        <v>428.6712</v>
      </c>
      <c r="G2328">
        <f t="shared" si="73"/>
        <v>1357.4588000000001</v>
      </c>
      <c r="H2328">
        <v>8</v>
      </c>
      <c r="I2328" s="17">
        <v>45298</v>
      </c>
      <c r="J2328" s="17">
        <v>45305</v>
      </c>
      <c r="K2328" t="s">
        <v>31</v>
      </c>
      <c r="L2328" t="s">
        <v>16</v>
      </c>
      <c r="M2328">
        <v>494.02</v>
      </c>
      <c r="N2328" t="s">
        <v>39</v>
      </c>
    </row>
    <row r="2329" spans="1:14" ht="14.25" customHeight="1" x14ac:dyDescent="0.3">
      <c r="A2329" t="s">
        <v>2989</v>
      </c>
      <c r="B2329" t="s">
        <v>25</v>
      </c>
      <c r="C2329" t="s">
        <v>14</v>
      </c>
      <c r="D2329">
        <v>1790.27</v>
      </c>
      <c r="E2329">
        <v>0.36</v>
      </c>
      <c r="F2329">
        <f t="shared" si="72"/>
        <v>644.49720000000002</v>
      </c>
      <c r="G2329">
        <f t="shared" si="73"/>
        <v>1145.7728</v>
      </c>
      <c r="H2329">
        <v>8</v>
      </c>
      <c r="I2329" s="17">
        <v>45158</v>
      </c>
      <c r="J2329" s="17">
        <v>45159</v>
      </c>
      <c r="K2329" t="s">
        <v>31</v>
      </c>
      <c r="L2329" t="s">
        <v>16</v>
      </c>
      <c r="M2329">
        <v>315.22000000000003</v>
      </c>
      <c r="N2329" t="s">
        <v>39</v>
      </c>
    </row>
    <row r="2330" spans="1:14" ht="14.25" customHeight="1" x14ac:dyDescent="0.3">
      <c r="A2330" t="s">
        <v>14613</v>
      </c>
      <c r="B2330" t="s">
        <v>25</v>
      </c>
      <c r="C2330" t="s">
        <v>26</v>
      </c>
      <c r="D2330">
        <v>1791.66</v>
      </c>
      <c r="E2330">
        <v>0.17</v>
      </c>
      <c r="F2330">
        <f t="shared" si="72"/>
        <v>304.58220000000006</v>
      </c>
      <c r="G2330">
        <f t="shared" si="73"/>
        <v>1487.0778</v>
      </c>
      <c r="H2330">
        <v>8</v>
      </c>
      <c r="I2330" s="17">
        <v>45297</v>
      </c>
      <c r="J2330" s="17">
        <v>45298</v>
      </c>
      <c r="K2330" t="s">
        <v>15</v>
      </c>
      <c r="L2330" t="s">
        <v>16</v>
      </c>
      <c r="M2330">
        <v>390.83</v>
      </c>
      <c r="N2330" t="s">
        <v>34</v>
      </c>
    </row>
    <row r="2331" spans="1:14" ht="14.25" customHeight="1" x14ac:dyDescent="0.3">
      <c r="A2331" t="s">
        <v>996</v>
      </c>
      <c r="B2331" t="s">
        <v>13</v>
      </c>
      <c r="C2331" t="s">
        <v>36</v>
      </c>
      <c r="D2331">
        <v>1792.14</v>
      </c>
      <c r="E2331">
        <v>0.16</v>
      </c>
      <c r="F2331">
        <f t="shared" si="72"/>
        <v>286.74240000000003</v>
      </c>
      <c r="G2331">
        <f t="shared" si="73"/>
        <v>1505.3976</v>
      </c>
      <c r="H2331">
        <v>8</v>
      </c>
      <c r="I2331" s="17">
        <v>45234</v>
      </c>
      <c r="J2331" s="17">
        <v>45237</v>
      </c>
      <c r="K2331" t="s">
        <v>31</v>
      </c>
      <c r="L2331" t="s">
        <v>22</v>
      </c>
      <c r="M2331">
        <v>511.56</v>
      </c>
      <c r="N2331" t="s">
        <v>23</v>
      </c>
    </row>
    <row r="2332" spans="1:14" ht="14.25" customHeight="1" x14ac:dyDescent="0.3">
      <c r="A2332" t="s">
        <v>10174</v>
      </c>
      <c r="B2332" t="s">
        <v>13</v>
      </c>
      <c r="C2332" t="s">
        <v>14</v>
      </c>
      <c r="D2332">
        <v>1796.84</v>
      </c>
      <c r="E2332">
        <v>0.39</v>
      </c>
      <c r="F2332">
        <f t="shared" si="72"/>
        <v>700.76760000000002</v>
      </c>
      <c r="G2332">
        <f t="shared" si="73"/>
        <v>1096.0724</v>
      </c>
      <c r="H2332">
        <v>8</v>
      </c>
      <c r="I2332" s="17">
        <v>45374</v>
      </c>
      <c r="J2332" s="17">
        <v>45375</v>
      </c>
      <c r="K2332" t="s">
        <v>31</v>
      </c>
      <c r="L2332" t="s">
        <v>27</v>
      </c>
      <c r="M2332">
        <v>422.09</v>
      </c>
      <c r="N2332" t="s">
        <v>34</v>
      </c>
    </row>
    <row r="2333" spans="1:14" ht="14.25" customHeight="1" x14ac:dyDescent="0.3">
      <c r="A2333" t="s">
        <v>9579</v>
      </c>
      <c r="B2333" t="s">
        <v>13</v>
      </c>
      <c r="C2333" t="s">
        <v>14</v>
      </c>
      <c r="D2333">
        <v>1797.27</v>
      </c>
      <c r="E2333">
        <v>0.17</v>
      </c>
      <c r="F2333">
        <f t="shared" si="72"/>
        <v>305.53590000000003</v>
      </c>
      <c r="G2333">
        <f t="shared" si="73"/>
        <v>1491.7340999999999</v>
      </c>
      <c r="H2333">
        <v>8</v>
      </c>
      <c r="I2333" s="17">
        <v>45249</v>
      </c>
      <c r="J2333" s="17">
        <v>45255</v>
      </c>
      <c r="K2333" t="s">
        <v>31</v>
      </c>
      <c r="L2333" t="s">
        <v>16</v>
      </c>
      <c r="M2333">
        <v>375.68</v>
      </c>
      <c r="N2333" t="s">
        <v>34</v>
      </c>
    </row>
    <row r="2334" spans="1:14" ht="14.25" customHeight="1" x14ac:dyDescent="0.3">
      <c r="A2334" t="s">
        <v>13755</v>
      </c>
      <c r="B2334" t="s">
        <v>41</v>
      </c>
      <c r="C2334" t="s">
        <v>36</v>
      </c>
      <c r="D2334">
        <v>1802.26</v>
      </c>
      <c r="E2334">
        <v>0.32</v>
      </c>
      <c r="F2334">
        <f t="shared" si="72"/>
        <v>576.72320000000002</v>
      </c>
      <c r="G2334">
        <f t="shared" si="73"/>
        <v>1225.5367999999999</v>
      </c>
      <c r="H2334">
        <v>8</v>
      </c>
      <c r="I2334" s="17">
        <v>45140</v>
      </c>
      <c r="J2334" s="17">
        <v>45141</v>
      </c>
      <c r="K2334" t="s">
        <v>31</v>
      </c>
      <c r="L2334" t="s">
        <v>16</v>
      </c>
      <c r="M2334">
        <v>340.95</v>
      </c>
      <c r="N2334" t="s">
        <v>48</v>
      </c>
    </row>
    <row r="2335" spans="1:14" ht="14.25" customHeight="1" x14ac:dyDescent="0.3">
      <c r="A2335" t="s">
        <v>8794</v>
      </c>
      <c r="B2335" t="s">
        <v>13</v>
      </c>
      <c r="C2335" t="s">
        <v>26</v>
      </c>
      <c r="D2335">
        <v>1802.79</v>
      </c>
      <c r="E2335">
        <v>7.0000000000000007E-2</v>
      </c>
      <c r="F2335">
        <f t="shared" si="72"/>
        <v>126.1953</v>
      </c>
      <c r="G2335">
        <f t="shared" si="73"/>
        <v>1676.5946999999999</v>
      </c>
      <c r="H2335">
        <v>8</v>
      </c>
      <c r="I2335" s="17">
        <v>45399</v>
      </c>
      <c r="J2335" s="17">
        <v>45400</v>
      </c>
      <c r="K2335" t="s">
        <v>15</v>
      </c>
      <c r="L2335" t="s">
        <v>27</v>
      </c>
      <c r="M2335">
        <v>197.65</v>
      </c>
      <c r="N2335" t="s">
        <v>23</v>
      </c>
    </row>
    <row r="2336" spans="1:14" ht="14.25" customHeight="1" x14ac:dyDescent="0.3">
      <c r="A2336" t="s">
        <v>8468</v>
      </c>
      <c r="B2336" t="s">
        <v>13</v>
      </c>
      <c r="C2336" t="s">
        <v>20</v>
      </c>
      <c r="D2336">
        <v>1811.37</v>
      </c>
      <c r="E2336">
        <v>0.43</v>
      </c>
      <c r="F2336">
        <f t="shared" si="72"/>
        <v>778.88909999999998</v>
      </c>
      <c r="G2336">
        <f t="shared" si="73"/>
        <v>1032.4809</v>
      </c>
      <c r="H2336">
        <v>8</v>
      </c>
      <c r="I2336" s="17">
        <v>45645</v>
      </c>
      <c r="J2336" s="17">
        <v>45648</v>
      </c>
      <c r="K2336" t="s">
        <v>21</v>
      </c>
      <c r="L2336" t="s">
        <v>16</v>
      </c>
      <c r="M2336">
        <v>373.97</v>
      </c>
      <c r="N2336" t="s">
        <v>39</v>
      </c>
    </row>
    <row r="2337" spans="1:14" ht="14.25" customHeight="1" x14ac:dyDescent="0.3">
      <c r="A2337" t="s">
        <v>10153</v>
      </c>
      <c r="B2337" t="s">
        <v>13</v>
      </c>
      <c r="C2337" t="s">
        <v>26</v>
      </c>
      <c r="D2337">
        <v>1812.14</v>
      </c>
      <c r="E2337">
        <v>0.35</v>
      </c>
      <c r="F2337">
        <f t="shared" si="72"/>
        <v>634.24900000000002</v>
      </c>
      <c r="G2337">
        <f t="shared" si="73"/>
        <v>1177.8910000000001</v>
      </c>
      <c r="H2337">
        <v>8</v>
      </c>
      <c r="I2337" s="17">
        <v>45485</v>
      </c>
      <c r="J2337" s="17">
        <v>45487</v>
      </c>
      <c r="K2337" t="s">
        <v>15</v>
      </c>
      <c r="L2337" t="s">
        <v>16</v>
      </c>
      <c r="M2337">
        <v>478.53</v>
      </c>
      <c r="N2337" t="s">
        <v>23</v>
      </c>
    </row>
    <row r="2338" spans="1:14" ht="14.25" customHeight="1" x14ac:dyDescent="0.3">
      <c r="A2338" t="s">
        <v>7686</v>
      </c>
      <c r="B2338" t="s">
        <v>19</v>
      </c>
      <c r="C2338" t="s">
        <v>20</v>
      </c>
      <c r="D2338">
        <v>1817.1</v>
      </c>
      <c r="E2338">
        <v>0.11</v>
      </c>
      <c r="F2338">
        <f t="shared" si="72"/>
        <v>199.881</v>
      </c>
      <c r="G2338">
        <f t="shared" si="73"/>
        <v>1617.2189999999998</v>
      </c>
      <c r="H2338">
        <v>8</v>
      </c>
      <c r="I2338" s="17">
        <v>45010</v>
      </c>
      <c r="J2338" s="17">
        <v>45012</v>
      </c>
      <c r="K2338" t="s">
        <v>31</v>
      </c>
      <c r="L2338" t="s">
        <v>27</v>
      </c>
      <c r="M2338">
        <v>132.24</v>
      </c>
      <c r="N2338" t="s">
        <v>48</v>
      </c>
    </row>
    <row r="2339" spans="1:14" ht="14.25" customHeight="1" x14ac:dyDescent="0.3">
      <c r="A2339" t="s">
        <v>13196</v>
      </c>
      <c r="B2339" t="s">
        <v>41</v>
      </c>
      <c r="C2339" t="s">
        <v>20</v>
      </c>
      <c r="D2339">
        <v>1818.38</v>
      </c>
      <c r="E2339">
        <v>0.13</v>
      </c>
      <c r="F2339">
        <f t="shared" si="72"/>
        <v>236.38940000000002</v>
      </c>
      <c r="G2339">
        <f t="shared" si="73"/>
        <v>1581.9906000000001</v>
      </c>
      <c r="H2339">
        <v>8</v>
      </c>
      <c r="I2339" s="17">
        <v>45158</v>
      </c>
      <c r="J2339" s="17">
        <v>45162</v>
      </c>
      <c r="K2339" t="s">
        <v>21</v>
      </c>
      <c r="L2339" t="s">
        <v>22</v>
      </c>
      <c r="M2339">
        <v>431.83</v>
      </c>
      <c r="N2339" t="s">
        <v>28</v>
      </c>
    </row>
    <row r="2340" spans="1:14" ht="14.25" customHeight="1" x14ac:dyDescent="0.3">
      <c r="A2340" t="s">
        <v>15085</v>
      </c>
      <c r="B2340" t="s">
        <v>25</v>
      </c>
      <c r="C2340" t="s">
        <v>33</v>
      </c>
      <c r="D2340">
        <v>1826.74</v>
      </c>
      <c r="E2340">
        <v>0.05</v>
      </c>
      <c r="F2340">
        <f t="shared" si="72"/>
        <v>91.337000000000003</v>
      </c>
      <c r="G2340">
        <f t="shared" si="73"/>
        <v>1735.403</v>
      </c>
      <c r="H2340">
        <v>8</v>
      </c>
      <c r="I2340" s="17">
        <v>45042</v>
      </c>
      <c r="J2340" s="17">
        <v>45047</v>
      </c>
      <c r="K2340" t="s">
        <v>21</v>
      </c>
      <c r="L2340" t="s">
        <v>27</v>
      </c>
      <c r="M2340">
        <v>232.56</v>
      </c>
      <c r="N2340" t="s">
        <v>28</v>
      </c>
    </row>
    <row r="2341" spans="1:14" ht="14.25" customHeight="1" x14ac:dyDescent="0.3">
      <c r="A2341" t="s">
        <v>5928</v>
      </c>
      <c r="B2341" t="s">
        <v>13</v>
      </c>
      <c r="C2341" t="s">
        <v>33</v>
      </c>
      <c r="D2341">
        <v>1829.01</v>
      </c>
      <c r="E2341">
        <v>0.33</v>
      </c>
      <c r="F2341">
        <f t="shared" si="72"/>
        <v>603.57330000000002</v>
      </c>
      <c r="G2341">
        <f t="shared" si="73"/>
        <v>1225.4367</v>
      </c>
      <c r="H2341">
        <v>8</v>
      </c>
      <c r="I2341" s="17">
        <v>45044</v>
      </c>
      <c r="J2341" s="17">
        <v>45049</v>
      </c>
      <c r="K2341" t="s">
        <v>21</v>
      </c>
      <c r="L2341" t="s">
        <v>22</v>
      </c>
      <c r="M2341">
        <v>235.01</v>
      </c>
      <c r="N2341" t="s">
        <v>34</v>
      </c>
    </row>
    <row r="2342" spans="1:14" ht="14.25" customHeight="1" x14ac:dyDescent="0.3">
      <c r="A2342" t="s">
        <v>2783</v>
      </c>
      <c r="B2342" t="s">
        <v>19</v>
      </c>
      <c r="C2342" t="s">
        <v>20</v>
      </c>
      <c r="D2342">
        <v>1831.47</v>
      </c>
      <c r="E2342">
        <v>0.18</v>
      </c>
      <c r="F2342">
        <f t="shared" si="72"/>
        <v>329.66460000000001</v>
      </c>
      <c r="G2342">
        <f t="shared" si="73"/>
        <v>1501.8054</v>
      </c>
      <c r="H2342">
        <v>8</v>
      </c>
      <c r="I2342" s="17">
        <v>45001</v>
      </c>
      <c r="J2342" s="17">
        <v>45005</v>
      </c>
      <c r="K2342" t="s">
        <v>31</v>
      </c>
      <c r="L2342" t="s">
        <v>22</v>
      </c>
      <c r="M2342">
        <v>387.67</v>
      </c>
      <c r="N2342" t="s">
        <v>23</v>
      </c>
    </row>
    <row r="2343" spans="1:14" ht="14.25" customHeight="1" x14ac:dyDescent="0.3">
      <c r="A2343" t="s">
        <v>6852</v>
      </c>
      <c r="B2343" t="s">
        <v>19</v>
      </c>
      <c r="C2343" t="s">
        <v>33</v>
      </c>
      <c r="D2343">
        <v>1837.99</v>
      </c>
      <c r="E2343">
        <v>0.28000000000000003</v>
      </c>
      <c r="F2343">
        <f t="shared" si="72"/>
        <v>514.63720000000001</v>
      </c>
      <c r="G2343">
        <f t="shared" si="73"/>
        <v>1323.3528000000001</v>
      </c>
      <c r="H2343">
        <v>8</v>
      </c>
      <c r="I2343" s="17">
        <v>45642</v>
      </c>
      <c r="J2343" s="17">
        <v>45649</v>
      </c>
      <c r="K2343" t="s">
        <v>31</v>
      </c>
      <c r="L2343" t="s">
        <v>27</v>
      </c>
      <c r="M2343">
        <v>180.86</v>
      </c>
      <c r="N2343" t="s">
        <v>17</v>
      </c>
    </row>
    <row r="2344" spans="1:14" ht="14.25" customHeight="1" x14ac:dyDescent="0.3">
      <c r="A2344" t="s">
        <v>7050</v>
      </c>
      <c r="B2344" t="s">
        <v>25</v>
      </c>
      <c r="C2344" t="s">
        <v>20</v>
      </c>
      <c r="D2344">
        <v>1839.73</v>
      </c>
      <c r="E2344">
        <v>0.46</v>
      </c>
      <c r="F2344">
        <f t="shared" si="72"/>
        <v>846.2758</v>
      </c>
      <c r="G2344">
        <f t="shared" si="73"/>
        <v>993.45420000000001</v>
      </c>
      <c r="H2344">
        <v>8</v>
      </c>
      <c r="I2344" s="17">
        <v>45435</v>
      </c>
      <c r="J2344" s="17">
        <v>45442</v>
      </c>
      <c r="K2344" t="s">
        <v>15</v>
      </c>
      <c r="L2344" t="s">
        <v>16</v>
      </c>
      <c r="M2344">
        <v>94.46</v>
      </c>
      <c r="N2344" t="s">
        <v>28</v>
      </c>
    </row>
    <row r="2345" spans="1:14" ht="14.25" customHeight="1" x14ac:dyDescent="0.3">
      <c r="A2345" t="s">
        <v>4537</v>
      </c>
      <c r="B2345" t="s">
        <v>19</v>
      </c>
      <c r="C2345" t="s">
        <v>14</v>
      </c>
      <c r="D2345">
        <v>1840.93</v>
      </c>
      <c r="E2345">
        <v>0.45</v>
      </c>
      <c r="F2345">
        <f t="shared" si="72"/>
        <v>828.41849999999999</v>
      </c>
      <c r="G2345">
        <f t="shared" si="73"/>
        <v>1012.5115000000001</v>
      </c>
      <c r="H2345">
        <v>8</v>
      </c>
      <c r="I2345" s="17">
        <v>45655</v>
      </c>
      <c r="J2345" s="17">
        <v>45657</v>
      </c>
      <c r="K2345" t="s">
        <v>15</v>
      </c>
      <c r="L2345" t="s">
        <v>27</v>
      </c>
      <c r="M2345">
        <v>520.07000000000005</v>
      </c>
      <c r="N2345" t="s">
        <v>17</v>
      </c>
    </row>
    <row r="2346" spans="1:14" ht="14.25" customHeight="1" x14ac:dyDescent="0.3">
      <c r="A2346" t="s">
        <v>7728</v>
      </c>
      <c r="B2346" t="s">
        <v>25</v>
      </c>
      <c r="C2346" t="s">
        <v>36</v>
      </c>
      <c r="D2346">
        <v>1848.25</v>
      </c>
      <c r="E2346">
        <v>0.19</v>
      </c>
      <c r="F2346">
        <f t="shared" si="72"/>
        <v>351.16750000000002</v>
      </c>
      <c r="G2346">
        <f t="shared" si="73"/>
        <v>1497.0825</v>
      </c>
      <c r="H2346">
        <v>8</v>
      </c>
      <c r="I2346" s="17">
        <v>45064</v>
      </c>
      <c r="J2346" s="17">
        <v>45065</v>
      </c>
      <c r="K2346" t="s">
        <v>21</v>
      </c>
      <c r="L2346" t="s">
        <v>27</v>
      </c>
      <c r="M2346">
        <v>295.76</v>
      </c>
      <c r="N2346" t="s">
        <v>17</v>
      </c>
    </row>
    <row r="2347" spans="1:14" ht="14.25" customHeight="1" x14ac:dyDescent="0.3">
      <c r="A2347" t="s">
        <v>2514</v>
      </c>
      <c r="B2347" t="s">
        <v>25</v>
      </c>
      <c r="C2347" t="s">
        <v>14</v>
      </c>
      <c r="D2347">
        <v>1848.59</v>
      </c>
      <c r="E2347">
        <v>0.15</v>
      </c>
      <c r="F2347">
        <f t="shared" si="72"/>
        <v>277.2885</v>
      </c>
      <c r="G2347">
        <f t="shared" si="73"/>
        <v>1571.3015</v>
      </c>
      <c r="H2347">
        <v>8</v>
      </c>
      <c r="I2347" s="17">
        <v>45454</v>
      </c>
      <c r="J2347" s="17">
        <v>45460</v>
      </c>
      <c r="K2347" t="s">
        <v>31</v>
      </c>
      <c r="L2347" t="s">
        <v>16</v>
      </c>
      <c r="M2347">
        <v>263.42</v>
      </c>
      <c r="N2347" t="s">
        <v>39</v>
      </c>
    </row>
    <row r="2348" spans="1:14" ht="14.25" customHeight="1" x14ac:dyDescent="0.3">
      <c r="A2348" t="s">
        <v>9213</v>
      </c>
      <c r="B2348" t="s">
        <v>13</v>
      </c>
      <c r="C2348" t="s">
        <v>20</v>
      </c>
      <c r="D2348">
        <v>1854.04</v>
      </c>
      <c r="E2348">
        <v>0.45</v>
      </c>
      <c r="F2348">
        <f t="shared" si="72"/>
        <v>834.31799999999998</v>
      </c>
      <c r="G2348">
        <f t="shared" si="73"/>
        <v>1019.722</v>
      </c>
      <c r="H2348">
        <v>8</v>
      </c>
      <c r="I2348" s="17">
        <v>45043</v>
      </c>
      <c r="J2348" s="17">
        <v>45047</v>
      </c>
      <c r="K2348" t="s">
        <v>31</v>
      </c>
      <c r="L2348" t="s">
        <v>22</v>
      </c>
      <c r="M2348">
        <v>211.22</v>
      </c>
      <c r="N2348" t="s">
        <v>39</v>
      </c>
    </row>
    <row r="2349" spans="1:14" ht="14.25" customHeight="1" x14ac:dyDescent="0.3">
      <c r="A2349" t="s">
        <v>4850</v>
      </c>
      <c r="B2349" t="s">
        <v>41</v>
      </c>
      <c r="C2349" t="s">
        <v>33</v>
      </c>
      <c r="D2349">
        <v>1860.58</v>
      </c>
      <c r="E2349">
        <v>0.49</v>
      </c>
      <c r="F2349">
        <f t="shared" si="72"/>
        <v>911.68419999999992</v>
      </c>
      <c r="G2349">
        <f t="shared" si="73"/>
        <v>948.89580000000001</v>
      </c>
      <c r="H2349">
        <v>8</v>
      </c>
      <c r="I2349" s="17">
        <v>45494</v>
      </c>
      <c r="J2349" s="17">
        <v>45501</v>
      </c>
      <c r="K2349" t="s">
        <v>31</v>
      </c>
      <c r="L2349" t="s">
        <v>22</v>
      </c>
      <c r="M2349">
        <v>281.94</v>
      </c>
      <c r="N2349" t="s">
        <v>23</v>
      </c>
    </row>
    <row r="2350" spans="1:14" ht="14.25" customHeight="1" x14ac:dyDescent="0.3">
      <c r="A2350" t="s">
        <v>5313</v>
      </c>
      <c r="B2350" t="s">
        <v>41</v>
      </c>
      <c r="C2350" t="s">
        <v>36</v>
      </c>
      <c r="D2350">
        <v>1868.67</v>
      </c>
      <c r="E2350">
        <v>0.24</v>
      </c>
      <c r="F2350">
        <f t="shared" si="72"/>
        <v>448.48079999999999</v>
      </c>
      <c r="G2350">
        <f t="shared" si="73"/>
        <v>1420.1892</v>
      </c>
      <c r="H2350">
        <v>8</v>
      </c>
      <c r="I2350" s="17">
        <v>45345</v>
      </c>
      <c r="J2350" s="17">
        <v>45351</v>
      </c>
      <c r="K2350" t="s">
        <v>15</v>
      </c>
      <c r="L2350" t="s">
        <v>22</v>
      </c>
      <c r="M2350">
        <v>180</v>
      </c>
      <c r="N2350" t="s">
        <v>39</v>
      </c>
    </row>
    <row r="2351" spans="1:14" ht="14.25" customHeight="1" x14ac:dyDescent="0.3">
      <c r="A2351" t="s">
        <v>14071</v>
      </c>
      <c r="B2351" t="s">
        <v>19</v>
      </c>
      <c r="C2351" t="s">
        <v>26</v>
      </c>
      <c r="D2351">
        <v>1869.89</v>
      </c>
      <c r="E2351">
        <v>0.39</v>
      </c>
      <c r="F2351">
        <f t="shared" si="72"/>
        <v>729.25710000000004</v>
      </c>
      <c r="G2351">
        <f t="shared" si="73"/>
        <v>1140.6329000000001</v>
      </c>
      <c r="H2351">
        <v>8</v>
      </c>
      <c r="I2351" s="17">
        <v>44958</v>
      </c>
      <c r="J2351" s="17">
        <v>44964</v>
      </c>
      <c r="K2351" t="s">
        <v>15</v>
      </c>
      <c r="L2351" t="s">
        <v>22</v>
      </c>
      <c r="M2351">
        <v>458.1</v>
      </c>
      <c r="N2351" t="s">
        <v>39</v>
      </c>
    </row>
    <row r="2352" spans="1:14" ht="14.25" customHeight="1" x14ac:dyDescent="0.3">
      <c r="A2352" t="s">
        <v>13608</v>
      </c>
      <c r="B2352" t="s">
        <v>41</v>
      </c>
      <c r="C2352" t="s">
        <v>26</v>
      </c>
      <c r="D2352">
        <v>1870.63</v>
      </c>
      <c r="E2352">
        <v>0.23</v>
      </c>
      <c r="F2352">
        <f t="shared" si="72"/>
        <v>430.24490000000003</v>
      </c>
      <c r="G2352">
        <f t="shared" si="73"/>
        <v>1440.3851</v>
      </c>
      <c r="H2352">
        <v>8</v>
      </c>
      <c r="I2352" s="17">
        <v>45628</v>
      </c>
      <c r="J2352" s="17">
        <v>45635</v>
      </c>
      <c r="K2352" t="s">
        <v>15</v>
      </c>
      <c r="L2352" t="s">
        <v>16</v>
      </c>
      <c r="M2352">
        <v>332.37</v>
      </c>
      <c r="N2352" t="s">
        <v>17</v>
      </c>
    </row>
    <row r="2353" spans="1:14" ht="14.25" customHeight="1" x14ac:dyDescent="0.3">
      <c r="A2353" t="s">
        <v>12442</v>
      </c>
      <c r="B2353" t="s">
        <v>19</v>
      </c>
      <c r="C2353" t="s">
        <v>26</v>
      </c>
      <c r="D2353">
        <v>1873.35</v>
      </c>
      <c r="E2353">
        <v>0.41</v>
      </c>
      <c r="F2353">
        <f t="shared" si="72"/>
        <v>768.07349999999997</v>
      </c>
      <c r="G2353">
        <f t="shared" si="73"/>
        <v>1105.2764999999999</v>
      </c>
      <c r="H2353">
        <v>8</v>
      </c>
      <c r="I2353" s="17">
        <v>45425</v>
      </c>
      <c r="J2353" s="17">
        <v>45430</v>
      </c>
      <c r="K2353" t="s">
        <v>15</v>
      </c>
      <c r="L2353" t="s">
        <v>27</v>
      </c>
      <c r="M2353">
        <v>318.79000000000002</v>
      </c>
      <c r="N2353" t="s">
        <v>34</v>
      </c>
    </row>
    <row r="2354" spans="1:14" ht="14.25" customHeight="1" x14ac:dyDescent="0.3">
      <c r="A2354" t="s">
        <v>13491</v>
      </c>
      <c r="B2354" t="s">
        <v>41</v>
      </c>
      <c r="C2354" t="s">
        <v>33</v>
      </c>
      <c r="D2354">
        <v>1876.43</v>
      </c>
      <c r="E2354">
        <v>0.21</v>
      </c>
      <c r="F2354">
        <f t="shared" si="72"/>
        <v>394.05029999999999</v>
      </c>
      <c r="G2354">
        <f t="shared" si="73"/>
        <v>1482.3797</v>
      </c>
      <c r="H2354">
        <v>8</v>
      </c>
      <c r="I2354" s="17">
        <v>45025</v>
      </c>
      <c r="J2354" s="17">
        <v>45031</v>
      </c>
      <c r="K2354" t="s">
        <v>15</v>
      </c>
      <c r="L2354" t="s">
        <v>22</v>
      </c>
      <c r="M2354">
        <v>365.49</v>
      </c>
      <c r="N2354" t="s">
        <v>39</v>
      </c>
    </row>
    <row r="2355" spans="1:14" ht="14.25" customHeight="1" x14ac:dyDescent="0.3">
      <c r="A2355" t="s">
        <v>4836</v>
      </c>
      <c r="B2355" t="s">
        <v>13</v>
      </c>
      <c r="C2355" t="s">
        <v>36</v>
      </c>
      <c r="D2355">
        <v>1878.97</v>
      </c>
      <c r="E2355">
        <v>0.19</v>
      </c>
      <c r="F2355">
        <f t="shared" si="72"/>
        <v>357.0043</v>
      </c>
      <c r="G2355">
        <f t="shared" si="73"/>
        <v>1521.9657</v>
      </c>
      <c r="H2355">
        <v>8</v>
      </c>
      <c r="I2355" s="17">
        <v>45529</v>
      </c>
      <c r="J2355" s="17">
        <v>45530</v>
      </c>
      <c r="K2355" t="s">
        <v>31</v>
      </c>
      <c r="L2355" t="s">
        <v>22</v>
      </c>
      <c r="M2355">
        <v>473.58</v>
      </c>
      <c r="N2355" t="s">
        <v>34</v>
      </c>
    </row>
    <row r="2356" spans="1:14" ht="14.25" customHeight="1" x14ac:dyDescent="0.3">
      <c r="A2356" t="s">
        <v>11579</v>
      </c>
      <c r="B2356" t="s">
        <v>19</v>
      </c>
      <c r="C2356" t="s">
        <v>20</v>
      </c>
      <c r="D2356">
        <v>1881.1</v>
      </c>
      <c r="E2356">
        <v>0.19</v>
      </c>
      <c r="F2356">
        <f t="shared" si="72"/>
        <v>357.40899999999999</v>
      </c>
      <c r="G2356">
        <f t="shared" si="73"/>
        <v>1523.6909999999998</v>
      </c>
      <c r="H2356">
        <v>8</v>
      </c>
      <c r="I2356" s="17">
        <v>45496</v>
      </c>
      <c r="J2356" s="17">
        <v>45498</v>
      </c>
      <c r="K2356" t="s">
        <v>15</v>
      </c>
      <c r="L2356" t="s">
        <v>16</v>
      </c>
      <c r="M2356">
        <v>322.27999999999997</v>
      </c>
      <c r="N2356" t="s">
        <v>48</v>
      </c>
    </row>
    <row r="2357" spans="1:14" ht="14.25" customHeight="1" x14ac:dyDescent="0.3">
      <c r="A2357" t="s">
        <v>1867</v>
      </c>
      <c r="B2357" t="s">
        <v>19</v>
      </c>
      <c r="C2357" t="s">
        <v>20</v>
      </c>
      <c r="D2357">
        <v>1888.39</v>
      </c>
      <c r="E2357">
        <v>0.37</v>
      </c>
      <c r="F2357">
        <f t="shared" si="72"/>
        <v>698.70429999999999</v>
      </c>
      <c r="G2357">
        <f t="shared" si="73"/>
        <v>1189.6857</v>
      </c>
      <c r="H2357">
        <v>8</v>
      </c>
      <c r="I2357" s="17">
        <v>45533</v>
      </c>
      <c r="J2357" s="17">
        <v>45537</v>
      </c>
      <c r="K2357" t="s">
        <v>15</v>
      </c>
      <c r="L2357" t="s">
        <v>27</v>
      </c>
      <c r="M2357">
        <v>354.22</v>
      </c>
      <c r="N2357" t="s">
        <v>17</v>
      </c>
    </row>
    <row r="2358" spans="1:14" ht="14.25" customHeight="1" x14ac:dyDescent="0.3">
      <c r="A2358" t="s">
        <v>5694</v>
      </c>
      <c r="B2358" t="s">
        <v>19</v>
      </c>
      <c r="C2358" t="s">
        <v>33</v>
      </c>
      <c r="D2358">
        <v>1889.18</v>
      </c>
      <c r="E2358">
        <v>0.42</v>
      </c>
      <c r="F2358">
        <f t="shared" si="72"/>
        <v>793.4556</v>
      </c>
      <c r="G2358">
        <f t="shared" si="73"/>
        <v>1095.7244000000001</v>
      </c>
      <c r="H2358">
        <v>8</v>
      </c>
      <c r="I2358" s="17">
        <v>45127</v>
      </c>
      <c r="J2358" s="17">
        <v>45131</v>
      </c>
      <c r="K2358" t="s">
        <v>31</v>
      </c>
      <c r="L2358" t="s">
        <v>16</v>
      </c>
      <c r="M2358">
        <v>381.22</v>
      </c>
      <c r="N2358" t="s">
        <v>17</v>
      </c>
    </row>
    <row r="2359" spans="1:14" ht="14.25" customHeight="1" x14ac:dyDescent="0.3">
      <c r="A2359" t="s">
        <v>11789</v>
      </c>
      <c r="B2359" t="s">
        <v>13</v>
      </c>
      <c r="C2359" t="s">
        <v>20</v>
      </c>
      <c r="D2359">
        <v>1889.33</v>
      </c>
      <c r="E2359">
        <v>0.23</v>
      </c>
      <c r="F2359">
        <f t="shared" si="72"/>
        <v>434.54590000000002</v>
      </c>
      <c r="G2359">
        <f t="shared" si="73"/>
        <v>1454.7840999999999</v>
      </c>
      <c r="H2359">
        <v>8</v>
      </c>
      <c r="I2359" s="17">
        <v>45168</v>
      </c>
      <c r="J2359" s="17">
        <v>45172</v>
      </c>
      <c r="K2359" t="s">
        <v>21</v>
      </c>
      <c r="L2359" t="s">
        <v>22</v>
      </c>
      <c r="M2359">
        <v>160.12</v>
      </c>
      <c r="N2359" t="s">
        <v>23</v>
      </c>
    </row>
    <row r="2360" spans="1:14" ht="14.25" customHeight="1" x14ac:dyDescent="0.3">
      <c r="A2360" t="s">
        <v>3023</v>
      </c>
      <c r="B2360" t="s">
        <v>41</v>
      </c>
      <c r="C2360" t="s">
        <v>26</v>
      </c>
      <c r="D2360">
        <v>1889.84</v>
      </c>
      <c r="E2360">
        <v>0.34</v>
      </c>
      <c r="F2360">
        <f t="shared" si="72"/>
        <v>642.54560000000004</v>
      </c>
      <c r="G2360">
        <f t="shared" si="73"/>
        <v>1247.2943999999998</v>
      </c>
      <c r="H2360">
        <v>8</v>
      </c>
      <c r="I2360" s="17">
        <v>45602</v>
      </c>
      <c r="J2360" s="17">
        <v>45606</v>
      </c>
      <c r="K2360" t="s">
        <v>15</v>
      </c>
      <c r="L2360" t="s">
        <v>27</v>
      </c>
      <c r="M2360">
        <v>340.54</v>
      </c>
      <c r="N2360" t="s">
        <v>34</v>
      </c>
    </row>
    <row r="2361" spans="1:14" ht="14.25" customHeight="1" x14ac:dyDescent="0.3">
      <c r="A2361" t="s">
        <v>14292</v>
      </c>
      <c r="B2361" t="s">
        <v>41</v>
      </c>
      <c r="C2361" t="s">
        <v>36</v>
      </c>
      <c r="D2361">
        <v>1892.09</v>
      </c>
      <c r="E2361">
        <v>0.3</v>
      </c>
      <c r="F2361">
        <f t="shared" si="72"/>
        <v>567.62699999999995</v>
      </c>
      <c r="G2361">
        <f t="shared" si="73"/>
        <v>1324.463</v>
      </c>
      <c r="H2361">
        <v>8</v>
      </c>
      <c r="I2361" s="17">
        <v>45192</v>
      </c>
      <c r="J2361" s="17">
        <v>45198</v>
      </c>
      <c r="K2361" t="s">
        <v>21</v>
      </c>
      <c r="L2361" t="s">
        <v>27</v>
      </c>
      <c r="M2361">
        <v>461.02</v>
      </c>
      <c r="N2361" t="s">
        <v>17</v>
      </c>
    </row>
    <row r="2362" spans="1:14" ht="14.25" customHeight="1" x14ac:dyDescent="0.3">
      <c r="A2362" t="s">
        <v>542</v>
      </c>
      <c r="B2362" t="s">
        <v>41</v>
      </c>
      <c r="C2362" t="s">
        <v>20</v>
      </c>
      <c r="D2362">
        <v>1893.6</v>
      </c>
      <c r="E2362">
        <v>0.02</v>
      </c>
      <c r="F2362">
        <f t="shared" si="72"/>
        <v>37.872</v>
      </c>
      <c r="G2362">
        <f t="shared" si="73"/>
        <v>1855.7279999999998</v>
      </c>
      <c r="H2362">
        <v>8</v>
      </c>
      <c r="I2362" s="17">
        <v>45103</v>
      </c>
      <c r="J2362" s="17">
        <v>45108</v>
      </c>
      <c r="K2362" t="s">
        <v>15</v>
      </c>
      <c r="L2362" t="s">
        <v>16</v>
      </c>
      <c r="M2362">
        <v>367.49</v>
      </c>
      <c r="N2362" t="s">
        <v>34</v>
      </c>
    </row>
    <row r="2363" spans="1:14" ht="14.25" customHeight="1" x14ac:dyDescent="0.3">
      <c r="A2363" t="s">
        <v>560</v>
      </c>
      <c r="B2363" t="s">
        <v>41</v>
      </c>
      <c r="C2363" t="s">
        <v>26</v>
      </c>
      <c r="D2363">
        <v>1900.15</v>
      </c>
      <c r="E2363">
        <v>0.48</v>
      </c>
      <c r="F2363">
        <f t="shared" si="72"/>
        <v>912.072</v>
      </c>
      <c r="G2363">
        <f t="shared" si="73"/>
        <v>988.07800000000009</v>
      </c>
      <c r="H2363">
        <v>8</v>
      </c>
      <c r="I2363" s="17">
        <v>45476</v>
      </c>
      <c r="J2363" s="17">
        <v>45481</v>
      </c>
      <c r="K2363" t="s">
        <v>31</v>
      </c>
      <c r="L2363" t="s">
        <v>16</v>
      </c>
      <c r="M2363">
        <v>140.81</v>
      </c>
      <c r="N2363" t="s">
        <v>23</v>
      </c>
    </row>
    <row r="2364" spans="1:14" ht="14.25" customHeight="1" x14ac:dyDescent="0.3">
      <c r="A2364" t="s">
        <v>9892</v>
      </c>
      <c r="B2364" t="s">
        <v>41</v>
      </c>
      <c r="C2364" t="s">
        <v>36</v>
      </c>
      <c r="D2364">
        <v>1904.02</v>
      </c>
      <c r="E2364">
        <v>0.26</v>
      </c>
      <c r="F2364">
        <f t="shared" si="72"/>
        <v>495.04520000000002</v>
      </c>
      <c r="G2364">
        <f t="shared" si="73"/>
        <v>1408.9748</v>
      </c>
      <c r="H2364">
        <v>8</v>
      </c>
      <c r="I2364" s="17">
        <v>45026</v>
      </c>
      <c r="J2364" s="17">
        <v>45031</v>
      </c>
      <c r="K2364" t="s">
        <v>31</v>
      </c>
      <c r="L2364" t="s">
        <v>27</v>
      </c>
      <c r="M2364">
        <v>490.41</v>
      </c>
      <c r="N2364" t="s">
        <v>17</v>
      </c>
    </row>
    <row r="2365" spans="1:14" ht="14.25" customHeight="1" x14ac:dyDescent="0.3">
      <c r="A2365" t="s">
        <v>5964</v>
      </c>
      <c r="B2365" t="s">
        <v>25</v>
      </c>
      <c r="C2365" t="s">
        <v>20</v>
      </c>
      <c r="D2365">
        <v>1909.69</v>
      </c>
      <c r="E2365">
        <v>0.44</v>
      </c>
      <c r="F2365">
        <f t="shared" si="72"/>
        <v>840.2636</v>
      </c>
      <c r="G2365">
        <f t="shared" si="73"/>
        <v>1069.4264000000001</v>
      </c>
      <c r="H2365">
        <v>8</v>
      </c>
      <c r="I2365" s="17">
        <v>45617</v>
      </c>
      <c r="J2365" s="17">
        <v>45621</v>
      </c>
      <c r="K2365" t="s">
        <v>15</v>
      </c>
      <c r="L2365" t="s">
        <v>22</v>
      </c>
      <c r="M2365">
        <v>569.13</v>
      </c>
      <c r="N2365" t="s">
        <v>17</v>
      </c>
    </row>
    <row r="2366" spans="1:14" ht="14.25" customHeight="1" x14ac:dyDescent="0.3">
      <c r="A2366" t="s">
        <v>9052</v>
      </c>
      <c r="B2366" t="s">
        <v>13</v>
      </c>
      <c r="C2366" t="s">
        <v>20</v>
      </c>
      <c r="D2366">
        <v>1910.77</v>
      </c>
      <c r="E2366">
        <v>0.49</v>
      </c>
      <c r="F2366">
        <f t="shared" si="72"/>
        <v>936.27729999999997</v>
      </c>
      <c r="G2366">
        <f t="shared" si="73"/>
        <v>974.49270000000001</v>
      </c>
      <c r="H2366">
        <v>8</v>
      </c>
      <c r="I2366" s="17">
        <v>45143</v>
      </c>
      <c r="J2366" s="17">
        <v>45147</v>
      </c>
      <c r="K2366" t="s">
        <v>21</v>
      </c>
      <c r="L2366" t="s">
        <v>16</v>
      </c>
      <c r="M2366">
        <v>436.06</v>
      </c>
      <c r="N2366" t="s">
        <v>34</v>
      </c>
    </row>
    <row r="2367" spans="1:14" ht="14.25" customHeight="1" x14ac:dyDescent="0.3">
      <c r="A2367" t="s">
        <v>11322</v>
      </c>
      <c r="B2367" t="s">
        <v>13</v>
      </c>
      <c r="C2367" t="s">
        <v>26</v>
      </c>
      <c r="D2367">
        <v>1917.74</v>
      </c>
      <c r="E2367">
        <v>0.17</v>
      </c>
      <c r="F2367">
        <f t="shared" si="72"/>
        <v>326.01580000000001</v>
      </c>
      <c r="G2367">
        <f t="shared" si="73"/>
        <v>1591.7242000000001</v>
      </c>
      <c r="H2367">
        <v>8</v>
      </c>
      <c r="I2367" s="17">
        <v>45605</v>
      </c>
      <c r="J2367" s="17">
        <v>45606</v>
      </c>
      <c r="K2367" t="s">
        <v>15</v>
      </c>
      <c r="L2367" t="s">
        <v>22</v>
      </c>
      <c r="M2367">
        <v>345.66</v>
      </c>
      <c r="N2367" t="s">
        <v>28</v>
      </c>
    </row>
    <row r="2368" spans="1:14" ht="14.25" customHeight="1" x14ac:dyDescent="0.3">
      <c r="A2368" t="s">
        <v>11191</v>
      </c>
      <c r="B2368" t="s">
        <v>41</v>
      </c>
      <c r="C2368" t="s">
        <v>36</v>
      </c>
      <c r="D2368">
        <v>1918.36</v>
      </c>
      <c r="E2368">
        <v>0.19</v>
      </c>
      <c r="F2368">
        <f t="shared" si="72"/>
        <v>364.48840000000001</v>
      </c>
      <c r="G2368">
        <f t="shared" si="73"/>
        <v>1553.8715999999999</v>
      </c>
      <c r="H2368">
        <v>8</v>
      </c>
      <c r="I2368" s="17">
        <v>45117</v>
      </c>
      <c r="J2368" s="17">
        <v>45123</v>
      </c>
      <c r="K2368" t="s">
        <v>21</v>
      </c>
      <c r="L2368" t="s">
        <v>16</v>
      </c>
      <c r="M2368">
        <v>183.8</v>
      </c>
      <c r="N2368" t="s">
        <v>28</v>
      </c>
    </row>
    <row r="2369" spans="1:14" ht="14.25" customHeight="1" x14ac:dyDescent="0.3">
      <c r="A2369" t="s">
        <v>1550</v>
      </c>
      <c r="B2369" t="s">
        <v>13</v>
      </c>
      <c r="C2369" t="s">
        <v>14</v>
      </c>
      <c r="D2369">
        <v>1920.75</v>
      </c>
      <c r="E2369">
        <v>0.11</v>
      </c>
      <c r="F2369">
        <f t="shared" si="72"/>
        <v>211.2825</v>
      </c>
      <c r="G2369">
        <f t="shared" si="73"/>
        <v>1709.4675</v>
      </c>
      <c r="H2369">
        <v>8</v>
      </c>
      <c r="I2369" s="17">
        <v>44957</v>
      </c>
      <c r="J2369" s="17">
        <v>44963</v>
      </c>
      <c r="K2369" t="s">
        <v>15</v>
      </c>
      <c r="L2369" t="s">
        <v>27</v>
      </c>
      <c r="M2369">
        <v>120.75</v>
      </c>
      <c r="N2369" t="s">
        <v>17</v>
      </c>
    </row>
    <row r="2370" spans="1:14" ht="14.25" customHeight="1" x14ac:dyDescent="0.3">
      <c r="A2370" t="s">
        <v>12462</v>
      </c>
      <c r="B2370" t="s">
        <v>25</v>
      </c>
      <c r="C2370" t="s">
        <v>36</v>
      </c>
      <c r="D2370">
        <v>1921.17</v>
      </c>
      <c r="E2370">
        <v>0.01</v>
      </c>
      <c r="F2370">
        <f t="shared" ref="F2370:F2433" si="74">D2370*E2370</f>
        <v>19.2117</v>
      </c>
      <c r="G2370">
        <f t="shared" ref="G2370:G2433" si="75">D2370-F2370</f>
        <v>1901.9583</v>
      </c>
      <c r="H2370">
        <v>8</v>
      </c>
      <c r="I2370" s="17">
        <v>45025</v>
      </c>
      <c r="J2370" s="17">
        <v>45028</v>
      </c>
      <c r="K2370" t="s">
        <v>15</v>
      </c>
      <c r="L2370" t="s">
        <v>22</v>
      </c>
      <c r="M2370">
        <v>409.94</v>
      </c>
      <c r="N2370" t="s">
        <v>28</v>
      </c>
    </row>
    <row r="2371" spans="1:14" ht="14.25" customHeight="1" x14ac:dyDescent="0.3">
      <c r="A2371" t="s">
        <v>11200</v>
      </c>
      <c r="B2371" t="s">
        <v>25</v>
      </c>
      <c r="C2371" t="s">
        <v>26</v>
      </c>
      <c r="D2371">
        <v>1923.81</v>
      </c>
      <c r="E2371">
        <v>0.44</v>
      </c>
      <c r="F2371">
        <f t="shared" si="74"/>
        <v>846.47640000000001</v>
      </c>
      <c r="G2371">
        <f t="shared" si="75"/>
        <v>1077.3335999999999</v>
      </c>
      <c r="H2371">
        <v>8</v>
      </c>
      <c r="I2371" s="17">
        <v>45395</v>
      </c>
      <c r="J2371" s="17">
        <v>45398</v>
      </c>
      <c r="K2371" t="s">
        <v>15</v>
      </c>
      <c r="L2371" t="s">
        <v>22</v>
      </c>
      <c r="M2371">
        <v>362.59</v>
      </c>
      <c r="N2371" t="s">
        <v>39</v>
      </c>
    </row>
    <row r="2372" spans="1:14" ht="14.25" customHeight="1" x14ac:dyDescent="0.3">
      <c r="A2372" t="s">
        <v>6577</v>
      </c>
      <c r="B2372" t="s">
        <v>19</v>
      </c>
      <c r="C2372" t="s">
        <v>36</v>
      </c>
      <c r="D2372">
        <v>1924.91</v>
      </c>
      <c r="E2372">
        <v>0.28999999999999998</v>
      </c>
      <c r="F2372">
        <f t="shared" si="74"/>
        <v>558.22389999999996</v>
      </c>
      <c r="G2372">
        <f t="shared" si="75"/>
        <v>1366.6861000000001</v>
      </c>
      <c r="H2372">
        <v>8</v>
      </c>
      <c r="I2372" s="17">
        <v>45250</v>
      </c>
      <c r="J2372" s="17">
        <v>45257</v>
      </c>
      <c r="K2372" t="s">
        <v>15</v>
      </c>
      <c r="L2372" t="s">
        <v>16</v>
      </c>
      <c r="M2372">
        <v>318.93</v>
      </c>
      <c r="N2372" t="s">
        <v>17</v>
      </c>
    </row>
    <row r="2373" spans="1:14" ht="14.25" customHeight="1" x14ac:dyDescent="0.3">
      <c r="A2373" t="s">
        <v>9034</v>
      </c>
      <c r="B2373" t="s">
        <v>19</v>
      </c>
      <c r="C2373" t="s">
        <v>14</v>
      </c>
      <c r="D2373">
        <v>1927.84</v>
      </c>
      <c r="E2373">
        <v>0.35</v>
      </c>
      <c r="F2373">
        <f t="shared" si="74"/>
        <v>674.74399999999991</v>
      </c>
      <c r="G2373">
        <f t="shared" si="75"/>
        <v>1253.096</v>
      </c>
      <c r="H2373">
        <v>8</v>
      </c>
      <c r="I2373" s="17">
        <v>45037</v>
      </c>
      <c r="J2373" s="17">
        <v>45043</v>
      </c>
      <c r="K2373" t="s">
        <v>21</v>
      </c>
      <c r="L2373" t="s">
        <v>22</v>
      </c>
      <c r="M2373">
        <v>308.83</v>
      </c>
      <c r="N2373" t="s">
        <v>28</v>
      </c>
    </row>
    <row r="2374" spans="1:14" ht="14.25" customHeight="1" x14ac:dyDescent="0.3">
      <c r="A2374" t="s">
        <v>11672</v>
      </c>
      <c r="B2374" t="s">
        <v>25</v>
      </c>
      <c r="C2374" t="s">
        <v>14</v>
      </c>
      <c r="D2374">
        <v>1930.36</v>
      </c>
      <c r="E2374">
        <v>0</v>
      </c>
      <c r="F2374">
        <f t="shared" si="74"/>
        <v>0</v>
      </c>
      <c r="G2374">
        <f t="shared" si="75"/>
        <v>1930.36</v>
      </c>
      <c r="H2374">
        <v>8</v>
      </c>
      <c r="I2374" s="17">
        <v>45207</v>
      </c>
      <c r="J2374" s="17">
        <v>45209</v>
      </c>
      <c r="K2374" t="s">
        <v>21</v>
      </c>
      <c r="L2374" t="s">
        <v>22</v>
      </c>
      <c r="M2374">
        <v>170.93</v>
      </c>
      <c r="N2374" t="s">
        <v>39</v>
      </c>
    </row>
    <row r="2375" spans="1:14" ht="14.25" customHeight="1" x14ac:dyDescent="0.3">
      <c r="A2375" t="s">
        <v>5688</v>
      </c>
      <c r="B2375" t="s">
        <v>41</v>
      </c>
      <c r="C2375" t="s">
        <v>33</v>
      </c>
      <c r="D2375">
        <v>1930.44</v>
      </c>
      <c r="E2375">
        <v>0.35</v>
      </c>
      <c r="F2375">
        <f t="shared" si="74"/>
        <v>675.654</v>
      </c>
      <c r="G2375">
        <f t="shared" si="75"/>
        <v>1254.7860000000001</v>
      </c>
      <c r="H2375">
        <v>8</v>
      </c>
      <c r="I2375" s="17">
        <v>45326</v>
      </c>
      <c r="J2375" s="17">
        <v>45327</v>
      </c>
      <c r="K2375" t="s">
        <v>15</v>
      </c>
      <c r="L2375" t="s">
        <v>16</v>
      </c>
      <c r="M2375">
        <v>526.52</v>
      </c>
      <c r="N2375" t="s">
        <v>28</v>
      </c>
    </row>
    <row r="2376" spans="1:14" ht="14.25" customHeight="1" x14ac:dyDescent="0.3">
      <c r="A2376" t="s">
        <v>888</v>
      </c>
      <c r="B2376" t="s">
        <v>25</v>
      </c>
      <c r="C2376" t="s">
        <v>14</v>
      </c>
      <c r="D2376">
        <v>1936.69</v>
      </c>
      <c r="E2376">
        <v>0.19</v>
      </c>
      <c r="F2376">
        <f t="shared" si="74"/>
        <v>367.97110000000004</v>
      </c>
      <c r="G2376">
        <f t="shared" si="75"/>
        <v>1568.7189000000001</v>
      </c>
      <c r="H2376">
        <v>8</v>
      </c>
      <c r="I2376" s="17">
        <v>45437</v>
      </c>
      <c r="J2376" s="17">
        <v>45438</v>
      </c>
      <c r="K2376" t="s">
        <v>31</v>
      </c>
      <c r="L2376" t="s">
        <v>27</v>
      </c>
      <c r="M2376">
        <v>227.72</v>
      </c>
      <c r="N2376" t="s">
        <v>23</v>
      </c>
    </row>
    <row r="2377" spans="1:14" ht="14.25" customHeight="1" x14ac:dyDescent="0.3">
      <c r="A2377" t="s">
        <v>2027</v>
      </c>
      <c r="B2377" t="s">
        <v>25</v>
      </c>
      <c r="C2377" t="s">
        <v>33</v>
      </c>
      <c r="D2377">
        <v>1937.21</v>
      </c>
      <c r="E2377">
        <v>0.06</v>
      </c>
      <c r="F2377">
        <f t="shared" si="74"/>
        <v>116.23259999999999</v>
      </c>
      <c r="G2377">
        <f t="shared" si="75"/>
        <v>1820.9774</v>
      </c>
      <c r="H2377">
        <v>8</v>
      </c>
      <c r="I2377" s="17">
        <v>45377</v>
      </c>
      <c r="J2377" s="17">
        <v>45381</v>
      </c>
      <c r="K2377" t="s">
        <v>15</v>
      </c>
      <c r="L2377" t="s">
        <v>16</v>
      </c>
      <c r="M2377">
        <v>261.17</v>
      </c>
      <c r="N2377" t="s">
        <v>34</v>
      </c>
    </row>
    <row r="2378" spans="1:14" ht="14.25" customHeight="1" x14ac:dyDescent="0.3">
      <c r="A2378" t="s">
        <v>11308</v>
      </c>
      <c r="B2378" t="s">
        <v>25</v>
      </c>
      <c r="C2378" t="s">
        <v>26</v>
      </c>
      <c r="D2378">
        <v>1943.16</v>
      </c>
      <c r="E2378">
        <v>7.0000000000000007E-2</v>
      </c>
      <c r="F2378">
        <f t="shared" si="74"/>
        <v>136.02120000000002</v>
      </c>
      <c r="G2378">
        <f t="shared" si="75"/>
        <v>1807.1388000000002</v>
      </c>
      <c r="H2378">
        <v>8</v>
      </c>
      <c r="I2378" s="17">
        <v>45237</v>
      </c>
      <c r="J2378" s="17">
        <v>45243</v>
      </c>
      <c r="K2378" t="s">
        <v>15</v>
      </c>
      <c r="L2378" t="s">
        <v>22</v>
      </c>
      <c r="M2378">
        <v>517.80999999999995</v>
      </c>
      <c r="N2378" t="s">
        <v>17</v>
      </c>
    </row>
    <row r="2379" spans="1:14" ht="14.25" customHeight="1" x14ac:dyDescent="0.3">
      <c r="A2379" t="s">
        <v>8985</v>
      </c>
      <c r="B2379" t="s">
        <v>13</v>
      </c>
      <c r="C2379" t="s">
        <v>33</v>
      </c>
      <c r="D2379">
        <v>1943.46</v>
      </c>
      <c r="E2379">
        <v>0.09</v>
      </c>
      <c r="F2379">
        <f t="shared" si="74"/>
        <v>174.91139999999999</v>
      </c>
      <c r="G2379">
        <f t="shared" si="75"/>
        <v>1768.5486000000001</v>
      </c>
      <c r="H2379">
        <v>8</v>
      </c>
      <c r="I2379" s="17">
        <v>45167</v>
      </c>
      <c r="J2379" s="17">
        <v>45169</v>
      </c>
      <c r="K2379" t="s">
        <v>15</v>
      </c>
      <c r="L2379" t="s">
        <v>27</v>
      </c>
      <c r="M2379">
        <v>209.25</v>
      </c>
      <c r="N2379" t="s">
        <v>48</v>
      </c>
    </row>
    <row r="2380" spans="1:14" ht="14.25" customHeight="1" x14ac:dyDescent="0.3">
      <c r="A2380" t="s">
        <v>6261</v>
      </c>
      <c r="B2380" t="s">
        <v>25</v>
      </c>
      <c r="C2380" t="s">
        <v>33</v>
      </c>
      <c r="D2380">
        <v>1945.9</v>
      </c>
      <c r="E2380">
        <v>0.26</v>
      </c>
      <c r="F2380">
        <f t="shared" si="74"/>
        <v>505.93400000000003</v>
      </c>
      <c r="G2380">
        <f t="shared" si="75"/>
        <v>1439.9660000000001</v>
      </c>
      <c r="H2380">
        <v>8</v>
      </c>
      <c r="I2380" s="17">
        <v>45543</v>
      </c>
      <c r="J2380" s="17">
        <v>45547</v>
      </c>
      <c r="K2380" t="s">
        <v>15</v>
      </c>
      <c r="L2380" t="s">
        <v>27</v>
      </c>
      <c r="M2380">
        <v>127.61</v>
      </c>
      <c r="N2380" t="s">
        <v>17</v>
      </c>
    </row>
    <row r="2381" spans="1:14" ht="14.25" customHeight="1" x14ac:dyDescent="0.3">
      <c r="A2381" t="s">
        <v>9542</v>
      </c>
      <c r="B2381" t="s">
        <v>41</v>
      </c>
      <c r="C2381" t="s">
        <v>14</v>
      </c>
      <c r="D2381">
        <v>1951.16</v>
      </c>
      <c r="E2381">
        <v>0.24</v>
      </c>
      <c r="F2381">
        <f t="shared" si="74"/>
        <v>468.27839999999998</v>
      </c>
      <c r="G2381">
        <f t="shared" si="75"/>
        <v>1482.8816000000002</v>
      </c>
      <c r="H2381">
        <v>8</v>
      </c>
      <c r="I2381" s="17">
        <v>45578</v>
      </c>
      <c r="J2381" s="17">
        <v>45583</v>
      </c>
      <c r="K2381" t="s">
        <v>15</v>
      </c>
      <c r="L2381" t="s">
        <v>16</v>
      </c>
      <c r="M2381">
        <v>489.24</v>
      </c>
      <c r="N2381" t="s">
        <v>23</v>
      </c>
    </row>
    <row r="2382" spans="1:14" ht="14.25" customHeight="1" x14ac:dyDescent="0.3">
      <c r="A2382" t="s">
        <v>9618</v>
      </c>
      <c r="B2382" t="s">
        <v>41</v>
      </c>
      <c r="C2382" t="s">
        <v>14</v>
      </c>
      <c r="D2382">
        <v>1954.4</v>
      </c>
      <c r="E2382">
        <v>0.17</v>
      </c>
      <c r="F2382">
        <f t="shared" si="74"/>
        <v>332.24800000000005</v>
      </c>
      <c r="G2382">
        <f t="shared" si="75"/>
        <v>1622.152</v>
      </c>
      <c r="H2382">
        <v>8</v>
      </c>
      <c r="I2382" s="17">
        <v>44963</v>
      </c>
      <c r="J2382" s="17">
        <v>44964</v>
      </c>
      <c r="K2382" t="s">
        <v>21</v>
      </c>
      <c r="L2382" t="s">
        <v>16</v>
      </c>
      <c r="M2382">
        <v>465.4</v>
      </c>
      <c r="N2382" t="s">
        <v>28</v>
      </c>
    </row>
    <row r="2383" spans="1:14" ht="14.25" customHeight="1" x14ac:dyDescent="0.3">
      <c r="A2383" t="s">
        <v>8277</v>
      </c>
      <c r="B2383" t="s">
        <v>19</v>
      </c>
      <c r="C2383" t="s">
        <v>36</v>
      </c>
      <c r="D2383">
        <v>1956.03</v>
      </c>
      <c r="E2383">
        <v>0.28999999999999998</v>
      </c>
      <c r="F2383">
        <f t="shared" si="74"/>
        <v>567.24869999999999</v>
      </c>
      <c r="G2383">
        <f t="shared" si="75"/>
        <v>1388.7813000000001</v>
      </c>
      <c r="H2383">
        <v>8</v>
      </c>
      <c r="I2383" s="17">
        <v>45583</v>
      </c>
      <c r="J2383" s="17">
        <v>45585</v>
      </c>
      <c r="K2383" t="s">
        <v>15</v>
      </c>
      <c r="L2383" t="s">
        <v>16</v>
      </c>
      <c r="M2383">
        <v>582.55999999999995</v>
      </c>
      <c r="N2383" t="s">
        <v>39</v>
      </c>
    </row>
    <row r="2384" spans="1:14" ht="14.25" customHeight="1" x14ac:dyDescent="0.3">
      <c r="A2384" t="s">
        <v>12318</v>
      </c>
      <c r="B2384" t="s">
        <v>19</v>
      </c>
      <c r="C2384" t="s">
        <v>26</v>
      </c>
      <c r="D2384">
        <v>1956.25</v>
      </c>
      <c r="E2384">
        <v>0.01</v>
      </c>
      <c r="F2384">
        <f t="shared" si="74"/>
        <v>19.5625</v>
      </c>
      <c r="G2384">
        <f t="shared" si="75"/>
        <v>1936.6875</v>
      </c>
      <c r="H2384">
        <v>8</v>
      </c>
      <c r="I2384" s="17">
        <v>45296</v>
      </c>
      <c r="J2384" s="17">
        <v>45302</v>
      </c>
      <c r="K2384" t="s">
        <v>21</v>
      </c>
      <c r="L2384" t="s">
        <v>16</v>
      </c>
      <c r="M2384">
        <v>246.36</v>
      </c>
      <c r="N2384" t="s">
        <v>48</v>
      </c>
    </row>
    <row r="2385" spans="1:14" ht="14.25" customHeight="1" x14ac:dyDescent="0.3">
      <c r="A2385" t="s">
        <v>13436</v>
      </c>
      <c r="B2385" t="s">
        <v>13</v>
      </c>
      <c r="C2385" t="s">
        <v>36</v>
      </c>
      <c r="D2385">
        <v>1956.94</v>
      </c>
      <c r="E2385">
        <v>0.24</v>
      </c>
      <c r="F2385">
        <f t="shared" si="74"/>
        <v>469.66559999999998</v>
      </c>
      <c r="G2385">
        <f t="shared" si="75"/>
        <v>1487.2744</v>
      </c>
      <c r="H2385">
        <v>8</v>
      </c>
      <c r="I2385" s="17">
        <v>44968</v>
      </c>
      <c r="J2385" s="17">
        <v>44973</v>
      </c>
      <c r="K2385" t="s">
        <v>15</v>
      </c>
      <c r="L2385" t="s">
        <v>16</v>
      </c>
      <c r="M2385">
        <v>284.27</v>
      </c>
      <c r="N2385" t="s">
        <v>28</v>
      </c>
    </row>
    <row r="2386" spans="1:14" ht="14.25" customHeight="1" x14ac:dyDescent="0.3">
      <c r="A2386" t="s">
        <v>5178</v>
      </c>
      <c r="B2386" t="s">
        <v>13</v>
      </c>
      <c r="C2386" t="s">
        <v>36</v>
      </c>
      <c r="D2386">
        <v>1959.53</v>
      </c>
      <c r="E2386">
        <v>0.15</v>
      </c>
      <c r="F2386">
        <f t="shared" si="74"/>
        <v>293.92949999999996</v>
      </c>
      <c r="G2386">
        <f t="shared" si="75"/>
        <v>1665.6005</v>
      </c>
      <c r="H2386">
        <v>8</v>
      </c>
      <c r="I2386" s="17">
        <v>45044</v>
      </c>
      <c r="J2386" s="17">
        <v>45045</v>
      </c>
      <c r="K2386" t="s">
        <v>21</v>
      </c>
      <c r="L2386" t="s">
        <v>16</v>
      </c>
      <c r="M2386">
        <v>112.72</v>
      </c>
      <c r="N2386" t="s">
        <v>23</v>
      </c>
    </row>
    <row r="2387" spans="1:14" ht="14.25" customHeight="1" x14ac:dyDescent="0.3">
      <c r="A2387" t="s">
        <v>3931</v>
      </c>
      <c r="B2387" t="s">
        <v>13</v>
      </c>
      <c r="C2387" t="s">
        <v>14</v>
      </c>
      <c r="D2387">
        <v>1963.3</v>
      </c>
      <c r="E2387">
        <v>0.19</v>
      </c>
      <c r="F2387">
        <f t="shared" si="74"/>
        <v>373.02699999999999</v>
      </c>
      <c r="G2387">
        <f t="shared" si="75"/>
        <v>1590.2729999999999</v>
      </c>
      <c r="H2387">
        <v>8</v>
      </c>
      <c r="I2387" s="17">
        <v>45546</v>
      </c>
      <c r="J2387" s="17">
        <v>45551</v>
      </c>
      <c r="K2387" t="s">
        <v>31</v>
      </c>
      <c r="L2387" t="s">
        <v>16</v>
      </c>
      <c r="M2387">
        <v>191.4</v>
      </c>
      <c r="N2387" t="s">
        <v>23</v>
      </c>
    </row>
    <row r="2388" spans="1:14" ht="14.25" customHeight="1" x14ac:dyDescent="0.3">
      <c r="A2388" t="s">
        <v>10851</v>
      </c>
      <c r="B2388" t="s">
        <v>13</v>
      </c>
      <c r="C2388" t="s">
        <v>20</v>
      </c>
      <c r="D2388">
        <v>1965.77</v>
      </c>
      <c r="E2388">
        <v>0.16</v>
      </c>
      <c r="F2388">
        <f t="shared" si="74"/>
        <v>314.52320000000003</v>
      </c>
      <c r="G2388">
        <f t="shared" si="75"/>
        <v>1651.2467999999999</v>
      </c>
      <c r="H2388">
        <v>8</v>
      </c>
      <c r="I2388" s="17">
        <v>44958</v>
      </c>
      <c r="J2388" s="17">
        <v>44962</v>
      </c>
      <c r="K2388" t="s">
        <v>21</v>
      </c>
      <c r="L2388" t="s">
        <v>27</v>
      </c>
      <c r="M2388">
        <v>246.56</v>
      </c>
      <c r="N2388" t="s">
        <v>48</v>
      </c>
    </row>
    <row r="2389" spans="1:14" ht="14.25" customHeight="1" x14ac:dyDescent="0.3">
      <c r="A2389" t="s">
        <v>7678</v>
      </c>
      <c r="B2389" t="s">
        <v>25</v>
      </c>
      <c r="C2389" t="s">
        <v>14</v>
      </c>
      <c r="D2389">
        <v>1966.68</v>
      </c>
      <c r="E2389">
        <v>0.27</v>
      </c>
      <c r="F2389">
        <f t="shared" si="74"/>
        <v>531.00360000000001</v>
      </c>
      <c r="G2389">
        <f t="shared" si="75"/>
        <v>1435.6764000000001</v>
      </c>
      <c r="H2389">
        <v>8</v>
      </c>
      <c r="I2389" s="17">
        <v>44966</v>
      </c>
      <c r="J2389" s="17">
        <v>44971</v>
      </c>
      <c r="K2389" t="s">
        <v>15</v>
      </c>
      <c r="L2389" t="s">
        <v>16</v>
      </c>
      <c r="M2389">
        <v>369.52</v>
      </c>
      <c r="N2389" t="s">
        <v>48</v>
      </c>
    </row>
    <row r="2390" spans="1:14" ht="14.25" customHeight="1" x14ac:dyDescent="0.3">
      <c r="A2390" t="s">
        <v>483</v>
      </c>
      <c r="B2390" t="s">
        <v>41</v>
      </c>
      <c r="C2390" t="s">
        <v>20</v>
      </c>
      <c r="D2390">
        <v>1969.45</v>
      </c>
      <c r="E2390">
        <v>0.24</v>
      </c>
      <c r="F2390">
        <f t="shared" si="74"/>
        <v>472.66800000000001</v>
      </c>
      <c r="G2390">
        <f t="shared" si="75"/>
        <v>1496.7820000000002</v>
      </c>
      <c r="H2390">
        <v>8</v>
      </c>
      <c r="I2390" s="17">
        <v>45382</v>
      </c>
      <c r="J2390" s="17">
        <v>45388</v>
      </c>
      <c r="K2390" t="s">
        <v>21</v>
      </c>
      <c r="L2390" t="s">
        <v>27</v>
      </c>
      <c r="M2390">
        <v>428.31</v>
      </c>
      <c r="N2390" t="s">
        <v>34</v>
      </c>
    </row>
    <row r="2391" spans="1:14" ht="14.25" customHeight="1" x14ac:dyDescent="0.3">
      <c r="A2391" t="s">
        <v>11483</v>
      </c>
      <c r="B2391" t="s">
        <v>13</v>
      </c>
      <c r="C2391" t="s">
        <v>36</v>
      </c>
      <c r="D2391">
        <v>1970.95</v>
      </c>
      <c r="E2391">
        <v>0.02</v>
      </c>
      <c r="F2391">
        <f t="shared" si="74"/>
        <v>39.419000000000004</v>
      </c>
      <c r="G2391">
        <f t="shared" si="75"/>
        <v>1931.5309999999999</v>
      </c>
      <c r="H2391">
        <v>8</v>
      </c>
      <c r="I2391" s="17">
        <v>45173</v>
      </c>
      <c r="J2391" s="17">
        <v>45176</v>
      </c>
      <c r="K2391" t="s">
        <v>21</v>
      </c>
      <c r="L2391" t="s">
        <v>16</v>
      </c>
      <c r="M2391">
        <v>511.79</v>
      </c>
      <c r="N2391" t="s">
        <v>17</v>
      </c>
    </row>
    <row r="2392" spans="1:14" ht="14.25" customHeight="1" x14ac:dyDescent="0.3">
      <c r="A2392" t="s">
        <v>3494</v>
      </c>
      <c r="B2392" t="s">
        <v>25</v>
      </c>
      <c r="C2392" t="s">
        <v>36</v>
      </c>
      <c r="D2392">
        <v>1973.77</v>
      </c>
      <c r="E2392">
        <v>0.41</v>
      </c>
      <c r="F2392">
        <f t="shared" si="74"/>
        <v>809.24569999999994</v>
      </c>
      <c r="G2392">
        <f t="shared" si="75"/>
        <v>1164.5243</v>
      </c>
      <c r="H2392">
        <v>8</v>
      </c>
      <c r="I2392" s="17">
        <v>44969</v>
      </c>
      <c r="J2392" s="17">
        <v>44970</v>
      </c>
      <c r="K2392" t="s">
        <v>15</v>
      </c>
      <c r="L2392" t="s">
        <v>27</v>
      </c>
      <c r="M2392">
        <v>408.95</v>
      </c>
      <c r="N2392" t="s">
        <v>28</v>
      </c>
    </row>
    <row r="2393" spans="1:14" ht="14.25" customHeight="1" x14ac:dyDescent="0.3">
      <c r="A2393" t="s">
        <v>5507</v>
      </c>
      <c r="B2393" t="s">
        <v>41</v>
      </c>
      <c r="C2393" t="s">
        <v>36</v>
      </c>
      <c r="D2393">
        <v>1975.7</v>
      </c>
      <c r="E2393">
        <v>0.11</v>
      </c>
      <c r="F2393">
        <f t="shared" si="74"/>
        <v>217.327</v>
      </c>
      <c r="G2393">
        <f t="shared" si="75"/>
        <v>1758.373</v>
      </c>
      <c r="H2393">
        <v>8</v>
      </c>
      <c r="I2393" s="17">
        <v>45328</v>
      </c>
      <c r="J2393" s="17">
        <v>45331</v>
      </c>
      <c r="K2393" t="s">
        <v>21</v>
      </c>
      <c r="L2393" t="s">
        <v>16</v>
      </c>
      <c r="M2393">
        <v>170.8</v>
      </c>
      <c r="N2393" t="s">
        <v>39</v>
      </c>
    </row>
    <row r="2394" spans="1:14" ht="14.25" customHeight="1" x14ac:dyDescent="0.3">
      <c r="A2394" t="s">
        <v>7583</v>
      </c>
      <c r="B2394" t="s">
        <v>41</v>
      </c>
      <c r="C2394" t="s">
        <v>33</v>
      </c>
      <c r="D2394">
        <v>1983.8</v>
      </c>
      <c r="E2394">
        <v>0.35</v>
      </c>
      <c r="F2394">
        <f t="shared" si="74"/>
        <v>694.32999999999993</v>
      </c>
      <c r="G2394">
        <f t="shared" si="75"/>
        <v>1289.47</v>
      </c>
      <c r="H2394">
        <v>8</v>
      </c>
      <c r="I2394" s="17">
        <v>45200</v>
      </c>
      <c r="J2394" s="17">
        <v>45204</v>
      </c>
      <c r="K2394" t="s">
        <v>21</v>
      </c>
      <c r="L2394" t="s">
        <v>16</v>
      </c>
      <c r="M2394">
        <v>390.61</v>
      </c>
      <c r="N2394" t="s">
        <v>39</v>
      </c>
    </row>
    <row r="2395" spans="1:14" ht="14.25" customHeight="1" x14ac:dyDescent="0.3">
      <c r="A2395" t="s">
        <v>14367</v>
      </c>
      <c r="B2395" t="s">
        <v>41</v>
      </c>
      <c r="C2395" t="s">
        <v>36</v>
      </c>
      <c r="D2395">
        <v>1989.4</v>
      </c>
      <c r="E2395">
        <v>0.4</v>
      </c>
      <c r="F2395">
        <f t="shared" si="74"/>
        <v>795.7600000000001</v>
      </c>
      <c r="G2395">
        <f t="shared" si="75"/>
        <v>1193.6399999999999</v>
      </c>
      <c r="H2395">
        <v>8</v>
      </c>
      <c r="I2395" s="17">
        <v>45390</v>
      </c>
      <c r="J2395" s="17">
        <v>45393</v>
      </c>
      <c r="K2395" t="s">
        <v>21</v>
      </c>
      <c r="L2395" t="s">
        <v>27</v>
      </c>
      <c r="M2395">
        <v>296.43</v>
      </c>
      <c r="N2395" t="s">
        <v>17</v>
      </c>
    </row>
    <row r="2396" spans="1:14" ht="14.25" customHeight="1" x14ac:dyDescent="0.3">
      <c r="A2396" t="s">
        <v>4662</v>
      </c>
      <c r="B2396" t="s">
        <v>13</v>
      </c>
      <c r="C2396" t="s">
        <v>26</v>
      </c>
      <c r="D2396">
        <v>1993.49</v>
      </c>
      <c r="E2396">
        <v>0.25</v>
      </c>
      <c r="F2396">
        <f t="shared" si="74"/>
        <v>498.3725</v>
      </c>
      <c r="G2396">
        <f t="shared" si="75"/>
        <v>1495.1175000000001</v>
      </c>
      <c r="H2396">
        <v>8</v>
      </c>
      <c r="I2396" s="17">
        <v>45039</v>
      </c>
      <c r="J2396" s="17">
        <v>45046</v>
      </c>
      <c r="K2396" t="s">
        <v>31</v>
      </c>
      <c r="L2396" t="s">
        <v>16</v>
      </c>
      <c r="M2396">
        <v>277.08999999999997</v>
      </c>
      <c r="N2396" t="s">
        <v>28</v>
      </c>
    </row>
    <row r="2397" spans="1:14" ht="14.25" customHeight="1" x14ac:dyDescent="0.3">
      <c r="A2397" t="s">
        <v>4745</v>
      </c>
      <c r="B2397" t="s">
        <v>41</v>
      </c>
      <c r="C2397" t="s">
        <v>26</v>
      </c>
      <c r="D2397">
        <v>1993.66</v>
      </c>
      <c r="E2397">
        <v>0.1</v>
      </c>
      <c r="F2397">
        <f t="shared" si="74"/>
        <v>199.36600000000001</v>
      </c>
      <c r="G2397">
        <f t="shared" si="75"/>
        <v>1794.2940000000001</v>
      </c>
      <c r="H2397">
        <v>8</v>
      </c>
      <c r="I2397" s="17">
        <v>44956</v>
      </c>
      <c r="J2397" s="17">
        <v>44963</v>
      </c>
      <c r="K2397" t="s">
        <v>31</v>
      </c>
      <c r="L2397" t="s">
        <v>22</v>
      </c>
      <c r="M2397">
        <v>327.51</v>
      </c>
      <c r="N2397" t="s">
        <v>48</v>
      </c>
    </row>
    <row r="2398" spans="1:14" ht="14.25" customHeight="1" x14ac:dyDescent="0.3">
      <c r="A2398" t="s">
        <v>10253</v>
      </c>
      <c r="B2398" t="s">
        <v>41</v>
      </c>
      <c r="C2398" t="s">
        <v>20</v>
      </c>
      <c r="D2398">
        <v>1994.68</v>
      </c>
      <c r="E2398">
        <v>0.25</v>
      </c>
      <c r="F2398">
        <f t="shared" si="74"/>
        <v>498.67</v>
      </c>
      <c r="G2398">
        <f t="shared" si="75"/>
        <v>1496.01</v>
      </c>
      <c r="H2398">
        <v>8</v>
      </c>
      <c r="I2398" s="17">
        <v>45539</v>
      </c>
      <c r="J2398" s="17">
        <v>45542</v>
      </c>
      <c r="K2398" t="s">
        <v>15</v>
      </c>
      <c r="L2398" t="s">
        <v>27</v>
      </c>
      <c r="M2398">
        <v>295.35000000000002</v>
      </c>
      <c r="N2398" t="s">
        <v>34</v>
      </c>
    </row>
    <row r="2399" spans="1:14" ht="14.25" customHeight="1" x14ac:dyDescent="0.3">
      <c r="A2399" t="s">
        <v>11228</v>
      </c>
      <c r="B2399" t="s">
        <v>25</v>
      </c>
      <c r="C2399" t="s">
        <v>33</v>
      </c>
      <c r="D2399">
        <v>1994.84</v>
      </c>
      <c r="E2399">
        <v>0.21</v>
      </c>
      <c r="F2399">
        <f t="shared" si="74"/>
        <v>418.91639999999995</v>
      </c>
      <c r="G2399">
        <f t="shared" si="75"/>
        <v>1575.9236000000001</v>
      </c>
      <c r="H2399">
        <v>8</v>
      </c>
      <c r="I2399" s="17">
        <v>44974</v>
      </c>
      <c r="J2399" s="17">
        <v>44978</v>
      </c>
      <c r="K2399" t="s">
        <v>21</v>
      </c>
      <c r="L2399" t="s">
        <v>27</v>
      </c>
      <c r="M2399">
        <v>121.36</v>
      </c>
      <c r="N2399" t="s">
        <v>48</v>
      </c>
    </row>
    <row r="2400" spans="1:14" ht="14.25" customHeight="1" x14ac:dyDescent="0.3">
      <c r="A2400" t="s">
        <v>12183</v>
      </c>
      <c r="B2400" t="s">
        <v>19</v>
      </c>
      <c r="C2400" t="s">
        <v>26</v>
      </c>
      <c r="D2400">
        <v>2003.81</v>
      </c>
      <c r="E2400">
        <v>0.37</v>
      </c>
      <c r="F2400">
        <f t="shared" si="74"/>
        <v>741.40969999999993</v>
      </c>
      <c r="G2400">
        <f t="shared" si="75"/>
        <v>1262.4003</v>
      </c>
      <c r="H2400">
        <v>8</v>
      </c>
      <c r="I2400" s="17">
        <v>45073</v>
      </c>
      <c r="J2400" s="17">
        <v>45074</v>
      </c>
      <c r="K2400" t="s">
        <v>31</v>
      </c>
      <c r="L2400" t="s">
        <v>16</v>
      </c>
      <c r="M2400">
        <v>192.91</v>
      </c>
      <c r="N2400" t="s">
        <v>17</v>
      </c>
    </row>
    <row r="2401" spans="1:14" ht="14.25" customHeight="1" x14ac:dyDescent="0.3">
      <c r="A2401" t="s">
        <v>5375</v>
      </c>
      <c r="B2401" t="s">
        <v>25</v>
      </c>
      <c r="C2401" t="s">
        <v>36</v>
      </c>
      <c r="D2401">
        <v>2010.05</v>
      </c>
      <c r="E2401">
        <v>0</v>
      </c>
      <c r="F2401">
        <f t="shared" si="74"/>
        <v>0</v>
      </c>
      <c r="G2401">
        <f t="shared" si="75"/>
        <v>2010.05</v>
      </c>
      <c r="H2401">
        <v>8</v>
      </c>
      <c r="I2401" s="17">
        <v>45415</v>
      </c>
      <c r="J2401" s="17">
        <v>45416</v>
      </c>
      <c r="K2401" t="s">
        <v>31</v>
      </c>
      <c r="L2401" t="s">
        <v>27</v>
      </c>
      <c r="M2401">
        <v>327.76</v>
      </c>
      <c r="N2401" t="s">
        <v>34</v>
      </c>
    </row>
    <row r="2402" spans="1:14" ht="14.25" customHeight="1" x14ac:dyDescent="0.3">
      <c r="A2402" t="s">
        <v>4858</v>
      </c>
      <c r="B2402" t="s">
        <v>41</v>
      </c>
      <c r="C2402" t="s">
        <v>20</v>
      </c>
      <c r="D2402">
        <v>2011.98</v>
      </c>
      <c r="E2402">
        <v>0.13</v>
      </c>
      <c r="F2402">
        <f t="shared" si="74"/>
        <v>261.55740000000003</v>
      </c>
      <c r="G2402">
        <f t="shared" si="75"/>
        <v>1750.4225999999999</v>
      </c>
      <c r="H2402">
        <v>8</v>
      </c>
      <c r="I2402" s="17">
        <v>45583</v>
      </c>
      <c r="J2402" s="17">
        <v>45588</v>
      </c>
      <c r="K2402" t="s">
        <v>21</v>
      </c>
      <c r="L2402" t="s">
        <v>16</v>
      </c>
      <c r="M2402">
        <v>500.08</v>
      </c>
      <c r="N2402" t="s">
        <v>39</v>
      </c>
    </row>
    <row r="2403" spans="1:14" ht="14.25" customHeight="1" x14ac:dyDescent="0.3">
      <c r="A2403" t="s">
        <v>1645</v>
      </c>
      <c r="B2403" t="s">
        <v>19</v>
      </c>
      <c r="C2403" t="s">
        <v>26</v>
      </c>
      <c r="D2403">
        <v>2017.44</v>
      </c>
      <c r="E2403">
        <v>0.02</v>
      </c>
      <c r="F2403">
        <f t="shared" si="74"/>
        <v>40.348800000000004</v>
      </c>
      <c r="G2403">
        <f t="shared" si="75"/>
        <v>1977.0912000000001</v>
      </c>
      <c r="H2403">
        <v>8</v>
      </c>
      <c r="I2403" s="17">
        <v>45327</v>
      </c>
      <c r="J2403" s="17">
        <v>45328</v>
      </c>
      <c r="K2403" t="s">
        <v>21</v>
      </c>
      <c r="L2403" t="s">
        <v>27</v>
      </c>
      <c r="M2403">
        <v>267.69</v>
      </c>
      <c r="N2403" t="s">
        <v>39</v>
      </c>
    </row>
    <row r="2404" spans="1:14" ht="14.25" customHeight="1" x14ac:dyDescent="0.3">
      <c r="A2404" t="s">
        <v>6462</v>
      </c>
      <c r="B2404" t="s">
        <v>19</v>
      </c>
      <c r="C2404" t="s">
        <v>36</v>
      </c>
      <c r="D2404">
        <v>2021.88</v>
      </c>
      <c r="E2404">
        <v>0.47</v>
      </c>
      <c r="F2404">
        <f t="shared" si="74"/>
        <v>950.28359999999998</v>
      </c>
      <c r="G2404">
        <f t="shared" si="75"/>
        <v>1071.5964000000001</v>
      </c>
      <c r="H2404">
        <v>8</v>
      </c>
      <c r="I2404" s="17">
        <v>45486</v>
      </c>
      <c r="J2404" s="17">
        <v>45487</v>
      </c>
      <c r="K2404" t="s">
        <v>15</v>
      </c>
      <c r="L2404" t="s">
        <v>16</v>
      </c>
      <c r="M2404">
        <v>170.4</v>
      </c>
      <c r="N2404" t="s">
        <v>28</v>
      </c>
    </row>
    <row r="2405" spans="1:14" ht="14.25" customHeight="1" x14ac:dyDescent="0.3">
      <c r="A2405" t="s">
        <v>5764</v>
      </c>
      <c r="B2405" t="s">
        <v>25</v>
      </c>
      <c r="C2405" t="s">
        <v>14</v>
      </c>
      <c r="D2405">
        <v>2026.29</v>
      </c>
      <c r="E2405">
        <v>0.08</v>
      </c>
      <c r="F2405">
        <f t="shared" si="74"/>
        <v>162.10319999999999</v>
      </c>
      <c r="G2405">
        <f t="shared" si="75"/>
        <v>1864.1867999999999</v>
      </c>
      <c r="H2405">
        <v>8</v>
      </c>
      <c r="I2405" s="17">
        <v>45607</v>
      </c>
      <c r="J2405" s="17">
        <v>45608</v>
      </c>
      <c r="K2405" t="s">
        <v>15</v>
      </c>
      <c r="L2405" t="s">
        <v>16</v>
      </c>
      <c r="M2405">
        <v>307.69</v>
      </c>
      <c r="N2405" t="s">
        <v>48</v>
      </c>
    </row>
    <row r="2406" spans="1:14" ht="14.25" customHeight="1" x14ac:dyDescent="0.3">
      <c r="A2406" t="s">
        <v>9823</v>
      </c>
      <c r="B2406" t="s">
        <v>25</v>
      </c>
      <c r="C2406" t="s">
        <v>20</v>
      </c>
      <c r="D2406">
        <v>2026.98</v>
      </c>
      <c r="E2406">
        <v>0.43</v>
      </c>
      <c r="F2406">
        <f t="shared" si="74"/>
        <v>871.60140000000001</v>
      </c>
      <c r="G2406">
        <f t="shared" si="75"/>
        <v>1155.3786</v>
      </c>
      <c r="H2406">
        <v>8</v>
      </c>
      <c r="I2406" s="17">
        <v>45635</v>
      </c>
      <c r="J2406" s="17">
        <v>45639</v>
      </c>
      <c r="K2406" t="s">
        <v>31</v>
      </c>
      <c r="L2406" t="s">
        <v>22</v>
      </c>
      <c r="M2406">
        <v>414.56</v>
      </c>
      <c r="N2406" t="s">
        <v>48</v>
      </c>
    </row>
    <row r="2407" spans="1:14" ht="14.25" customHeight="1" x14ac:dyDescent="0.3">
      <c r="A2407" t="s">
        <v>10802</v>
      </c>
      <c r="B2407" t="s">
        <v>13</v>
      </c>
      <c r="C2407" t="s">
        <v>20</v>
      </c>
      <c r="D2407">
        <v>2027.26</v>
      </c>
      <c r="E2407">
        <v>0.06</v>
      </c>
      <c r="F2407">
        <f t="shared" si="74"/>
        <v>121.6356</v>
      </c>
      <c r="G2407">
        <f t="shared" si="75"/>
        <v>1905.6243999999999</v>
      </c>
      <c r="H2407">
        <v>8</v>
      </c>
      <c r="I2407" s="17">
        <v>44933</v>
      </c>
      <c r="J2407" s="17">
        <v>44939</v>
      </c>
      <c r="K2407" t="s">
        <v>31</v>
      </c>
      <c r="L2407" t="s">
        <v>16</v>
      </c>
      <c r="M2407">
        <v>473.15</v>
      </c>
      <c r="N2407" t="s">
        <v>48</v>
      </c>
    </row>
    <row r="2408" spans="1:14" ht="14.25" customHeight="1" x14ac:dyDescent="0.3">
      <c r="A2408" t="s">
        <v>5293</v>
      </c>
      <c r="B2408" t="s">
        <v>13</v>
      </c>
      <c r="C2408" t="s">
        <v>36</v>
      </c>
      <c r="D2408">
        <v>2031.43</v>
      </c>
      <c r="E2408">
        <v>0.44</v>
      </c>
      <c r="F2408">
        <f t="shared" si="74"/>
        <v>893.82920000000001</v>
      </c>
      <c r="G2408">
        <f t="shared" si="75"/>
        <v>1137.6008000000002</v>
      </c>
      <c r="H2408">
        <v>8</v>
      </c>
      <c r="I2408" s="17">
        <v>45248</v>
      </c>
      <c r="J2408" s="17">
        <v>45253</v>
      </c>
      <c r="K2408" t="s">
        <v>15</v>
      </c>
      <c r="L2408" t="s">
        <v>16</v>
      </c>
      <c r="M2408">
        <v>149.84</v>
      </c>
      <c r="N2408" t="s">
        <v>48</v>
      </c>
    </row>
    <row r="2409" spans="1:14" ht="14.25" customHeight="1" x14ac:dyDescent="0.3">
      <c r="A2409" t="s">
        <v>6149</v>
      </c>
      <c r="B2409" t="s">
        <v>25</v>
      </c>
      <c r="C2409" t="s">
        <v>20</v>
      </c>
      <c r="D2409">
        <v>2036.41</v>
      </c>
      <c r="E2409">
        <v>0.45</v>
      </c>
      <c r="F2409">
        <f t="shared" si="74"/>
        <v>916.3845</v>
      </c>
      <c r="G2409">
        <f t="shared" si="75"/>
        <v>1120.0255000000002</v>
      </c>
      <c r="H2409">
        <v>8</v>
      </c>
      <c r="I2409" s="17">
        <v>45178</v>
      </c>
      <c r="J2409" s="17">
        <v>45183</v>
      </c>
      <c r="K2409" t="s">
        <v>15</v>
      </c>
      <c r="L2409" t="s">
        <v>27</v>
      </c>
      <c r="M2409">
        <v>302.54000000000002</v>
      </c>
      <c r="N2409" t="s">
        <v>28</v>
      </c>
    </row>
    <row r="2410" spans="1:14" ht="14.25" customHeight="1" x14ac:dyDescent="0.3">
      <c r="A2410" t="s">
        <v>8539</v>
      </c>
      <c r="B2410" t="s">
        <v>19</v>
      </c>
      <c r="C2410" t="s">
        <v>20</v>
      </c>
      <c r="D2410">
        <v>2037.21</v>
      </c>
      <c r="E2410">
        <v>0.12</v>
      </c>
      <c r="F2410">
        <f t="shared" si="74"/>
        <v>244.46519999999998</v>
      </c>
      <c r="G2410">
        <f t="shared" si="75"/>
        <v>1792.7447999999999</v>
      </c>
      <c r="H2410">
        <v>8</v>
      </c>
      <c r="I2410" s="17">
        <v>44929</v>
      </c>
      <c r="J2410" s="17">
        <v>44934</v>
      </c>
      <c r="K2410" t="s">
        <v>31</v>
      </c>
      <c r="L2410" t="s">
        <v>27</v>
      </c>
      <c r="M2410">
        <v>472.17</v>
      </c>
      <c r="N2410" t="s">
        <v>34</v>
      </c>
    </row>
    <row r="2411" spans="1:14" ht="14.25" customHeight="1" x14ac:dyDescent="0.3">
      <c r="A2411" t="s">
        <v>6409</v>
      </c>
      <c r="B2411" t="s">
        <v>19</v>
      </c>
      <c r="C2411" t="s">
        <v>36</v>
      </c>
      <c r="D2411">
        <v>2047.42</v>
      </c>
      <c r="E2411">
        <v>0.3</v>
      </c>
      <c r="F2411">
        <f t="shared" si="74"/>
        <v>614.226</v>
      </c>
      <c r="G2411">
        <f t="shared" si="75"/>
        <v>1433.194</v>
      </c>
      <c r="H2411">
        <v>8</v>
      </c>
      <c r="I2411" s="17">
        <v>45450</v>
      </c>
      <c r="J2411" s="17">
        <v>45455</v>
      </c>
      <c r="K2411" t="s">
        <v>31</v>
      </c>
      <c r="L2411" t="s">
        <v>27</v>
      </c>
      <c r="M2411">
        <v>158.88</v>
      </c>
      <c r="N2411" t="s">
        <v>23</v>
      </c>
    </row>
    <row r="2412" spans="1:14" ht="14.25" customHeight="1" x14ac:dyDescent="0.3">
      <c r="A2412" t="s">
        <v>6101</v>
      </c>
      <c r="B2412" t="s">
        <v>25</v>
      </c>
      <c r="C2412" t="s">
        <v>33</v>
      </c>
      <c r="D2412">
        <v>2049.19</v>
      </c>
      <c r="E2412">
        <v>0.09</v>
      </c>
      <c r="F2412">
        <f t="shared" si="74"/>
        <v>184.4271</v>
      </c>
      <c r="G2412">
        <f t="shared" si="75"/>
        <v>1864.7629000000002</v>
      </c>
      <c r="H2412">
        <v>8</v>
      </c>
      <c r="I2412" s="17">
        <v>45108</v>
      </c>
      <c r="J2412" s="17">
        <v>45114</v>
      </c>
      <c r="K2412" t="s">
        <v>31</v>
      </c>
      <c r="L2412" t="s">
        <v>16</v>
      </c>
      <c r="M2412">
        <v>401.42</v>
      </c>
      <c r="N2412" t="s">
        <v>48</v>
      </c>
    </row>
    <row r="2413" spans="1:14" ht="14.25" customHeight="1" x14ac:dyDescent="0.3">
      <c r="A2413" t="s">
        <v>12875</v>
      </c>
      <c r="B2413" t="s">
        <v>13</v>
      </c>
      <c r="C2413" t="s">
        <v>26</v>
      </c>
      <c r="D2413">
        <v>2051.14</v>
      </c>
      <c r="E2413">
        <v>0.15</v>
      </c>
      <c r="F2413">
        <f t="shared" si="74"/>
        <v>307.67099999999999</v>
      </c>
      <c r="G2413">
        <f t="shared" si="75"/>
        <v>1743.4689999999998</v>
      </c>
      <c r="H2413">
        <v>8</v>
      </c>
      <c r="I2413" s="17">
        <v>45184</v>
      </c>
      <c r="J2413" s="17">
        <v>45185</v>
      </c>
      <c r="K2413" t="s">
        <v>15</v>
      </c>
      <c r="L2413" t="s">
        <v>16</v>
      </c>
      <c r="M2413">
        <v>562.04999999999995</v>
      </c>
      <c r="N2413" t="s">
        <v>34</v>
      </c>
    </row>
    <row r="2414" spans="1:14" ht="14.25" customHeight="1" x14ac:dyDescent="0.3">
      <c r="A2414" t="s">
        <v>14950</v>
      </c>
      <c r="B2414" t="s">
        <v>41</v>
      </c>
      <c r="C2414" t="s">
        <v>36</v>
      </c>
      <c r="D2414">
        <v>2053.12</v>
      </c>
      <c r="E2414">
        <v>0.17</v>
      </c>
      <c r="F2414">
        <f t="shared" si="74"/>
        <v>349.03039999999999</v>
      </c>
      <c r="G2414">
        <f t="shared" si="75"/>
        <v>1704.0895999999998</v>
      </c>
      <c r="H2414">
        <v>8</v>
      </c>
      <c r="I2414" s="17">
        <v>45280</v>
      </c>
      <c r="J2414" s="17">
        <v>45287</v>
      </c>
      <c r="K2414" t="s">
        <v>31</v>
      </c>
      <c r="L2414" t="s">
        <v>16</v>
      </c>
      <c r="M2414">
        <v>370.96</v>
      </c>
      <c r="N2414" t="s">
        <v>34</v>
      </c>
    </row>
    <row r="2415" spans="1:14" ht="14.25" customHeight="1" x14ac:dyDescent="0.3">
      <c r="A2415" t="s">
        <v>9845</v>
      </c>
      <c r="B2415" t="s">
        <v>19</v>
      </c>
      <c r="C2415" t="s">
        <v>36</v>
      </c>
      <c r="D2415">
        <v>2054.5</v>
      </c>
      <c r="E2415">
        <v>0.11</v>
      </c>
      <c r="F2415">
        <f t="shared" si="74"/>
        <v>225.995</v>
      </c>
      <c r="G2415">
        <f t="shared" si="75"/>
        <v>1828.5050000000001</v>
      </c>
      <c r="H2415">
        <v>8</v>
      </c>
      <c r="I2415" s="17">
        <v>45202</v>
      </c>
      <c r="J2415" s="17">
        <v>45206</v>
      </c>
      <c r="K2415" t="s">
        <v>15</v>
      </c>
      <c r="L2415" t="s">
        <v>22</v>
      </c>
      <c r="M2415">
        <v>458.38</v>
      </c>
      <c r="N2415" t="s">
        <v>34</v>
      </c>
    </row>
    <row r="2416" spans="1:14" ht="14.25" customHeight="1" x14ac:dyDescent="0.3">
      <c r="A2416" t="s">
        <v>14778</v>
      </c>
      <c r="B2416" t="s">
        <v>41</v>
      </c>
      <c r="C2416" t="s">
        <v>14</v>
      </c>
      <c r="D2416">
        <v>2055.59</v>
      </c>
      <c r="E2416">
        <v>0.06</v>
      </c>
      <c r="F2416">
        <f t="shared" si="74"/>
        <v>123.33540000000001</v>
      </c>
      <c r="G2416">
        <f t="shared" si="75"/>
        <v>1932.2546000000002</v>
      </c>
      <c r="H2416">
        <v>8</v>
      </c>
      <c r="I2416" s="17">
        <v>45519</v>
      </c>
      <c r="J2416" s="17">
        <v>45523</v>
      </c>
      <c r="K2416" t="s">
        <v>21</v>
      </c>
      <c r="L2416" t="s">
        <v>22</v>
      </c>
      <c r="M2416">
        <v>240.62</v>
      </c>
      <c r="N2416" t="s">
        <v>39</v>
      </c>
    </row>
    <row r="2417" spans="1:14" ht="14.25" customHeight="1" x14ac:dyDescent="0.3">
      <c r="A2417" t="s">
        <v>3851</v>
      </c>
      <c r="B2417" t="s">
        <v>13</v>
      </c>
      <c r="C2417" t="s">
        <v>26</v>
      </c>
      <c r="D2417">
        <v>2056.08</v>
      </c>
      <c r="E2417">
        <v>0.43</v>
      </c>
      <c r="F2417">
        <f t="shared" si="74"/>
        <v>884.11439999999993</v>
      </c>
      <c r="G2417">
        <f t="shared" si="75"/>
        <v>1171.9656</v>
      </c>
      <c r="H2417">
        <v>8</v>
      </c>
      <c r="I2417" s="17">
        <v>45406</v>
      </c>
      <c r="J2417" s="17">
        <v>45413</v>
      </c>
      <c r="K2417" t="s">
        <v>15</v>
      </c>
      <c r="L2417" t="s">
        <v>27</v>
      </c>
      <c r="M2417">
        <v>304.43</v>
      </c>
      <c r="N2417" t="s">
        <v>48</v>
      </c>
    </row>
    <row r="2418" spans="1:14" ht="14.25" customHeight="1" x14ac:dyDescent="0.3">
      <c r="A2418" t="s">
        <v>11214</v>
      </c>
      <c r="B2418" t="s">
        <v>19</v>
      </c>
      <c r="C2418" t="s">
        <v>36</v>
      </c>
      <c r="D2418">
        <v>2058.04</v>
      </c>
      <c r="E2418">
        <v>0</v>
      </c>
      <c r="F2418">
        <f t="shared" si="74"/>
        <v>0</v>
      </c>
      <c r="G2418">
        <f t="shared" si="75"/>
        <v>2058.04</v>
      </c>
      <c r="H2418">
        <v>8</v>
      </c>
      <c r="I2418" s="17">
        <v>45619</v>
      </c>
      <c r="J2418" s="17">
        <v>45622</v>
      </c>
      <c r="K2418" t="s">
        <v>15</v>
      </c>
      <c r="L2418" t="s">
        <v>22</v>
      </c>
      <c r="M2418">
        <v>151.81</v>
      </c>
      <c r="N2418" t="s">
        <v>34</v>
      </c>
    </row>
    <row r="2419" spans="1:14" ht="14.25" customHeight="1" x14ac:dyDescent="0.3">
      <c r="A2419" t="s">
        <v>7122</v>
      </c>
      <c r="B2419" t="s">
        <v>19</v>
      </c>
      <c r="C2419" t="s">
        <v>33</v>
      </c>
      <c r="D2419">
        <v>2058.58</v>
      </c>
      <c r="E2419">
        <v>0.38</v>
      </c>
      <c r="F2419">
        <f t="shared" si="74"/>
        <v>782.2604</v>
      </c>
      <c r="G2419">
        <f t="shared" si="75"/>
        <v>1276.3195999999998</v>
      </c>
      <c r="H2419">
        <v>8</v>
      </c>
      <c r="I2419" s="17">
        <v>45010</v>
      </c>
      <c r="J2419" s="17">
        <v>45011</v>
      </c>
      <c r="K2419" t="s">
        <v>31</v>
      </c>
      <c r="L2419" t="s">
        <v>22</v>
      </c>
      <c r="M2419">
        <v>501.71</v>
      </c>
      <c r="N2419" t="s">
        <v>23</v>
      </c>
    </row>
    <row r="2420" spans="1:14" ht="14.25" customHeight="1" x14ac:dyDescent="0.3">
      <c r="A2420" t="s">
        <v>7245</v>
      </c>
      <c r="B2420" t="s">
        <v>41</v>
      </c>
      <c r="C2420" t="s">
        <v>26</v>
      </c>
      <c r="D2420">
        <v>2071.84</v>
      </c>
      <c r="E2420">
        <v>0.34</v>
      </c>
      <c r="F2420">
        <f t="shared" si="74"/>
        <v>704.42560000000014</v>
      </c>
      <c r="G2420">
        <f t="shared" si="75"/>
        <v>1367.4144000000001</v>
      </c>
      <c r="H2420">
        <v>8</v>
      </c>
      <c r="I2420" s="17">
        <v>44958</v>
      </c>
      <c r="J2420" s="17">
        <v>44965</v>
      </c>
      <c r="K2420" t="s">
        <v>31</v>
      </c>
      <c r="L2420" t="s">
        <v>22</v>
      </c>
      <c r="M2420">
        <v>323.37</v>
      </c>
      <c r="N2420" t="s">
        <v>17</v>
      </c>
    </row>
    <row r="2421" spans="1:14" ht="14.25" customHeight="1" x14ac:dyDescent="0.3">
      <c r="A2421" t="s">
        <v>10667</v>
      </c>
      <c r="B2421" t="s">
        <v>19</v>
      </c>
      <c r="C2421" t="s">
        <v>20</v>
      </c>
      <c r="D2421">
        <v>2080.58</v>
      </c>
      <c r="E2421">
        <v>0.39</v>
      </c>
      <c r="F2421">
        <f t="shared" si="74"/>
        <v>811.42619999999999</v>
      </c>
      <c r="G2421">
        <f t="shared" si="75"/>
        <v>1269.1538</v>
      </c>
      <c r="H2421">
        <v>8</v>
      </c>
      <c r="I2421" s="17">
        <v>45107</v>
      </c>
      <c r="J2421" s="17">
        <v>45112</v>
      </c>
      <c r="K2421" t="s">
        <v>21</v>
      </c>
      <c r="L2421" t="s">
        <v>27</v>
      </c>
      <c r="M2421">
        <v>354.14</v>
      </c>
      <c r="N2421" t="s">
        <v>23</v>
      </c>
    </row>
    <row r="2422" spans="1:14" ht="14.25" customHeight="1" x14ac:dyDescent="0.3">
      <c r="A2422" t="s">
        <v>12230</v>
      </c>
      <c r="B2422" t="s">
        <v>41</v>
      </c>
      <c r="C2422" t="s">
        <v>33</v>
      </c>
      <c r="D2422">
        <v>2082.02</v>
      </c>
      <c r="E2422">
        <v>0.27</v>
      </c>
      <c r="F2422">
        <f t="shared" si="74"/>
        <v>562.1454</v>
      </c>
      <c r="G2422">
        <f t="shared" si="75"/>
        <v>1519.8746000000001</v>
      </c>
      <c r="H2422">
        <v>8</v>
      </c>
      <c r="I2422" s="17">
        <v>45462</v>
      </c>
      <c r="J2422" s="17">
        <v>45465</v>
      </c>
      <c r="K2422" t="s">
        <v>31</v>
      </c>
      <c r="L2422" t="s">
        <v>27</v>
      </c>
      <c r="M2422">
        <v>336.22</v>
      </c>
      <c r="N2422" t="s">
        <v>34</v>
      </c>
    </row>
    <row r="2423" spans="1:14" ht="14.25" customHeight="1" x14ac:dyDescent="0.3">
      <c r="A2423" t="s">
        <v>8743</v>
      </c>
      <c r="B2423" t="s">
        <v>19</v>
      </c>
      <c r="C2423" t="s">
        <v>33</v>
      </c>
      <c r="D2423">
        <v>2083.09</v>
      </c>
      <c r="E2423">
        <v>0.23</v>
      </c>
      <c r="F2423">
        <f t="shared" si="74"/>
        <v>479.11070000000007</v>
      </c>
      <c r="G2423">
        <f t="shared" si="75"/>
        <v>1603.9793</v>
      </c>
      <c r="H2423">
        <v>8</v>
      </c>
      <c r="I2423" s="17">
        <v>45596</v>
      </c>
      <c r="J2423" s="17">
        <v>45601</v>
      </c>
      <c r="K2423" t="s">
        <v>15</v>
      </c>
      <c r="L2423" t="s">
        <v>16</v>
      </c>
      <c r="M2423">
        <v>322.29000000000002</v>
      </c>
      <c r="N2423" t="s">
        <v>17</v>
      </c>
    </row>
    <row r="2424" spans="1:14" ht="14.25" customHeight="1" x14ac:dyDescent="0.3">
      <c r="A2424" t="s">
        <v>12151</v>
      </c>
      <c r="B2424" t="s">
        <v>13</v>
      </c>
      <c r="C2424" t="s">
        <v>26</v>
      </c>
      <c r="D2424">
        <v>2092.09</v>
      </c>
      <c r="E2424">
        <v>0.47</v>
      </c>
      <c r="F2424">
        <f t="shared" si="74"/>
        <v>983.28229999999996</v>
      </c>
      <c r="G2424">
        <f t="shared" si="75"/>
        <v>1108.8077000000003</v>
      </c>
      <c r="H2424">
        <v>8</v>
      </c>
      <c r="I2424" s="17">
        <v>45366</v>
      </c>
      <c r="J2424" s="17">
        <v>45373</v>
      </c>
      <c r="K2424" t="s">
        <v>21</v>
      </c>
      <c r="L2424" t="s">
        <v>16</v>
      </c>
      <c r="M2424">
        <v>395.3</v>
      </c>
      <c r="N2424" t="s">
        <v>39</v>
      </c>
    </row>
    <row r="2425" spans="1:14" ht="14.25" customHeight="1" x14ac:dyDescent="0.3">
      <c r="A2425" t="s">
        <v>7196</v>
      </c>
      <c r="B2425" t="s">
        <v>19</v>
      </c>
      <c r="C2425" t="s">
        <v>26</v>
      </c>
      <c r="D2425">
        <v>2093.13</v>
      </c>
      <c r="E2425">
        <v>0.41</v>
      </c>
      <c r="F2425">
        <f t="shared" si="74"/>
        <v>858.18330000000003</v>
      </c>
      <c r="G2425">
        <f t="shared" si="75"/>
        <v>1234.9467</v>
      </c>
      <c r="H2425">
        <v>8</v>
      </c>
      <c r="I2425" s="17">
        <v>45132</v>
      </c>
      <c r="J2425" s="17">
        <v>45139</v>
      </c>
      <c r="K2425" t="s">
        <v>31</v>
      </c>
      <c r="L2425" t="s">
        <v>22</v>
      </c>
      <c r="M2425">
        <v>484.38</v>
      </c>
      <c r="N2425" t="s">
        <v>23</v>
      </c>
    </row>
    <row r="2426" spans="1:14" ht="14.25" customHeight="1" x14ac:dyDescent="0.3">
      <c r="A2426" t="s">
        <v>7722</v>
      </c>
      <c r="B2426" t="s">
        <v>13</v>
      </c>
      <c r="C2426" t="s">
        <v>14</v>
      </c>
      <c r="D2426">
        <v>2095.9699999999998</v>
      </c>
      <c r="E2426">
        <v>0.22</v>
      </c>
      <c r="F2426">
        <f t="shared" si="74"/>
        <v>461.11339999999996</v>
      </c>
      <c r="G2426">
        <f t="shared" si="75"/>
        <v>1634.8565999999998</v>
      </c>
      <c r="H2426">
        <v>8</v>
      </c>
      <c r="I2426" s="17">
        <v>44993</v>
      </c>
      <c r="J2426" s="17">
        <v>44998</v>
      </c>
      <c r="K2426" t="s">
        <v>15</v>
      </c>
      <c r="L2426" t="s">
        <v>16</v>
      </c>
      <c r="M2426">
        <v>281.7</v>
      </c>
      <c r="N2426" t="s">
        <v>34</v>
      </c>
    </row>
    <row r="2427" spans="1:14" ht="14.25" customHeight="1" x14ac:dyDescent="0.3">
      <c r="A2427" t="s">
        <v>8353</v>
      </c>
      <c r="B2427" t="s">
        <v>25</v>
      </c>
      <c r="C2427" t="s">
        <v>33</v>
      </c>
      <c r="D2427">
        <v>2101.16</v>
      </c>
      <c r="E2427">
        <v>0.16</v>
      </c>
      <c r="F2427">
        <f t="shared" si="74"/>
        <v>336.18559999999997</v>
      </c>
      <c r="G2427">
        <f t="shared" si="75"/>
        <v>1764.9743999999998</v>
      </c>
      <c r="H2427">
        <v>8</v>
      </c>
      <c r="I2427" s="17">
        <v>45641</v>
      </c>
      <c r="J2427" s="17">
        <v>45646</v>
      </c>
      <c r="K2427" t="s">
        <v>31</v>
      </c>
      <c r="L2427" t="s">
        <v>16</v>
      </c>
      <c r="M2427">
        <v>385.08</v>
      </c>
      <c r="N2427" t="s">
        <v>48</v>
      </c>
    </row>
    <row r="2428" spans="1:14" ht="14.25" customHeight="1" x14ac:dyDescent="0.3">
      <c r="A2428" t="s">
        <v>2986</v>
      </c>
      <c r="B2428" t="s">
        <v>41</v>
      </c>
      <c r="C2428" t="s">
        <v>33</v>
      </c>
      <c r="D2428">
        <v>2101.38</v>
      </c>
      <c r="E2428">
        <v>0.21</v>
      </c>
      <c r="F2428">
        <f t="shared" si="74"/>
        <v>441.28980000000001</v>
      </c>
      <c r="G2428">
        <f t="shared" si="75"/>
        <v>1660.0902000000001</v>
      </c>
      <c r="H2428">
        <v>8</v>
      </c>
      <c r="I2428" s="17">
        <v>45450</v>
      </c>
      <c r="J2428" s="17">
        <v>45457</v>
      </c>
      <c r="K2428" t="s">
        <v>15</v>
      </c>
      <c r="L2428" t="s">
        <v>27</v>
      </c>
      <c r="M2428">
        <v>358.2</v>
      </c>
      <c r="N2428" t="s">
        <v>17</v>
      </c>
    </row>
    <row r="2429" spans="1:14" ht="14.25" customHeight="1" x14ac:dyDescent="0.3">
      <c r="A2429" t="s">
        <v>5852</v>
      </c>
      <c r="B2429" t="s">
        <v>19</v>
      </c>
      <c r="C2429" t="s">
        <v>33</v>
      </c>
      <c r="D2429">
        <v>2101.96</v>
      </c>
      <c r="E2429">
        <v>0.45</v>
      </c>
      <c r="F2429">
        <f t="shared" si="74"/>
        <v>945.88200000000006</v>
      </c>
      <c r="G2429">
        <f t="shared" si="75"/>
        <v>1156.078</v>
      </c>
      <c r="H2429">
        <v>8</v>
      </c>
      <c r="I2429" s="17">
        <v>45044</v>
      </c>
      <c r="J2429" s="17">
        <v>45050</v>
      </c>
      <c r="K2429" t="s">
        <v>21</v>
      </c>
      <c r="L2429" t="s">
        <v>16</v>
      </c>
      <c r="M2429">
        <v>292.63</v>
      </c>
      <c r="N2429" t="s">
        <v>39</v>
      </c>
    </row>
    <row r="2430" spans="1:14" ht="14.25" customHeight="1" x14ac:dyDescent="0.3">
      <c r="A2430" t="s">
        <v>9643</v>
      </c>
      <c r="B2430" t="s">
        <v>25</v>
      </c>
      <c r="C2430" t="s">
        <v>36</v>
      </c>
      <c r="D2430">
        <v>2102.4899999999998</v>
      </c>
      <c r="E2430">
        <v>0.09</v>
      </c>
      <c r="F2430">
        <f t="shared" si="74"/>
        <v>189.22409999999996</v>
      </c>
      <c r="G2430">
        <f t="shared" si="75"/>
        <v>1913.2658999999999</v>
      </c>
      <c r="H2430">
        <v>8</v>
      </c>
      <c r="I2430" s="17">
        <v>45363</v>
      </c>
      <c r="J2430" s="17">
        <v>45367</v>
      </c>
      <c r="K2430" t="s">
        <v>15</v>
      </c>
      <c r="L2430" t="s">
        <v>22</v>
      </c>
      <c r="M2430">
        <v>475.89</v>
      </c>
      <c r="N2430" t="s">
        <v>39</v>
      </c>
    </row>
    <row r="2431" spans="1:14" ht="14.25" customHeight="1" x14ac:dyDescent="0.3">
      <c r="A2431" t="s">
        <v>4289</v>
      </c>
      <c r="B2431" t="s">
        <v>41</v>
      </c>
      <c r="C2431" t="s">
        <v>14</v>
      </c>
      <c r="D2431">
        <v>2107.1799999999998</v>
      </c>
      <c r="E2431">
        <v>0.13</v>
      </c>
      <c r="F2431">
        <f t="shared" si="74"/>
        <v>273.93340000000001</v>
      </c>
      <c r="G2431">
        <f t="shared" si="75"/>
        <v>1833.2465999999999</v>
      </c>
      <c r="H2431">
        <v>8</v>
      </c>
      <c r="I2431" s="17">
        <v>45285</v>
      </c>
      <c r="J2431" s="17">
        <v>45289</v>
      </c>
      <c r="K2431" t="s">
        <v>21</v>
      </c>
      <c r="L2431" t="s">
        <v>27</v>
      </c>
      <c r="M2431">
        <v>399.1</v>
      </c>
      <c r="N2431" t="s">
        <v>39</v>
      </c>
    </row>
    <row r="2432" spans="1:14" ht="14.25" customHeight="1" x14ac:dyDescent="0.3">
      <c r="A2432" t="s">
        <v>11381</v>
      </c>
      <c r="B2432" t="s">
        <v>25</v>
      </c>
      <c r="C2432" t="s">
        <v>26</v>
      </c>
      <c r="D2432">
        <v>2112.94</v>
      </c>
      <c r="E2432">
        <v>0.03</v>
      </c>
      <c r="F2432">
        <f t="shared" si="74"/>
        <v>63.388199999999998</v>
      </c>
      <c r="G2432">
        <f t="shared" si="75"/>
        <v>2049.5518000000002</v>
      </c>
      <c r="H2432">
        <v>8</v>
      </c>
      <c r="I2432" s="17">
        <v>44928</v>
      </c>
      <c r="J2432" s="17">
        <v>44933</v>
      </c>
      <c r="K2432" t="s">
        <v>31</v>
      </c>
      <c r="L2432" t="s">
        <v>16</v>
      </c>
      <c r="M2432">
        <v>192.82</v>
      </c>
      <c r="N2432" t="s">
        <v>39</v>
      </c>
    </row>
    <row r="2433" spans="1:14" ht="14.25" customHeight="1" x14ac:dyDescent="0.3">
      <c r="A2433" t="s">
        <v>12775</v>
      </c>
      <c r="B2433" t="s">
        <v>25</v>
      </c>
      <c r="C2433" t="s">
        <v>33</v>
      </c>
      <c r="D2433">
        <v>2113.89</v>
      </c>
      <c r="E2433">
        <v>0.09</v>
      </c>
      <c r="F2433">
        <f t="shared" si="74"/>
        <v>190.25009999999997</v>
      </c>
      <c r="G2433">
        <f t="shared" si="75"/>
        <v>1923.6398999999999</v>
      </c>
      <c r="H2433">
        <v>8</v>
      </c>
      <c r="I2433" s="17">
        <v>44967</v>
      </c>
      <c r="J2433" s="17">
        <v>44973</v>
      </c>
      <c r="K2433" t="s">
        <v>31</v>
      </c>
      <c r="L2433" t="s">
        <v>27</v>
      </c>
      <c r="M2433">
        <v>249.31</v>
      </c>
      <c r="N2433" t="s">
        <v>28</v>
      </c>
    </row>
    <row r="2434" spans="1:14" ht="14.25" customHeight="1" x14ac:dyDescent="0.3">
      <c r="A2434" t="s">
        <v>5965</v>
      </c>
      <c r="B2434" t="s">
        <v>19</v>
      </c>
      <c r="C2434" t="s">
        <v>14</v>
      </c>
      <c r="D2434">
        <v>2115.3200000000002</v>
      </c>
      <c r="E2434">
        <v>0.32</v>
      </c>
      <c r="F2434">
        <f t="shared" ref="F2434:F2497" si="76">D2434*E2434</f>
        <v>676.90240000000006</v>
      </c>
      <c r="G2434">
        <f t="shared" ref="G2434:G2497" si="77">D2434-F2434</f>
        <v>1438.4176000000002</v>
      </c>
      <c r="H2434">
        <v>8</v>
      </c>
      <c r="I2434" s="17">
        <v>44989</v>
      </c>
      <c r="J2434" s="17">
        <v>44995</v>
      </c>
      <c r="K2434" t="s">
        <v>15</v>
      </c>
      <c r="L2434" t="s">
        <v>22</v>
      </c>
      <c r="M2434">
        <v>200.69</v>
      </c>
      <c r="N2434" t="s">
        <v>34</v>
      </c>
    </row>
    <row r="2435" spans="1:14" ht="14.25" customHeight="1" x14ac:dyDescent="0.3">
      <c r="A2435" t="s">
        <v>6293</v>
      </c>
      <c r="B2435" t="s">
        <v>41</v>
      </c>
      <c r="C2435" t="s">
        <v>20</v>
      </c>
      <c r="D2435">
        <v>2115.5500000000002</v>
      </c>
      <c r="E2435">
        <v>0.49</v>
      </c>
      <c r="F2435">
        <f t="shared" si="76"/>
        <v>1036.6195</v>
      </c>
      <c r="G2435">
        <f t="shared" si="77"/>
        <v>1078.9305000000002</v>
      </c>
      <c r="H2435">
        <v>8</v>
      </c>
      <c r="I2435" s="17">
        <v>45516</v>
      </c>
      <c r="J2435" s="17">
        <v>45522</v>
      </c>
      <c r="K2435" t="s">
        <v>31</v>
      </c>
      <c r="L2435" t="s">
        <v>27</v>
      </c>
      <c r="M2435">
        <v>592.52</v>
      </c>
      <c r="N2435" t="s">
        <v>23</v>
      </c>
    </row>
    <row r="2436" spans="1:14" ht="14.25" customHeight="1" x14ac:dyDescent="0.3">
      <c r="A2436" t="s">
        <v>4452</v>
      </c>
      <c r="B2436" t="s">
        <v>13</v>
      </c>
      <c r="C2436" t="s">
        <v>14</v>
      </c>
      <c r="D2436">
        <v>2118.06</v>
      </c>
      <c r="E2436">
        <v>0.43</v>
      </c>
      <c r="F2436">
        <f t="shared" si="76"/>
        <v>910.76580000000001</v>
      </c>
      <c r="G2436">
        <f t="shared" si="77"/>
        <v>1207.2941999999998</v>
      </c>
      <c r="H2436">
        <v>8</v>
      </c>
      <c r="I2436" s="17">
        <v>45633</v>
      </c>
      <c r="J2436" s="17">
        <v>45636</v>
      </c>
      <c r="K2436" t="s">
        <v>15</v>
      </c>
      <c r="L2436" t="s">
        <v>27</v>
      </c>
      <c r="M2436">
        <v>348</v>
      </c>
      <c r="N2436" t="s">
        <v>23</v>
      </c>
    </row>
    <row r="2437" spans="1:14" ht="14.25" customHeight="1" x14ac:dyDescent="0.3">
      <c r="A2437" t="s">
        <v>10068</v>
      </c>
      <c r="B2437" t="s">
        <v>25</v>
      </c>
      <c r="C2437" t="s">
        <v>36</v>
      </c>
      <c r="D2437">
        <v>2120.94</v>
      </c>
      <c r="E2437">
        <v>0.26</v>
      </c>
      <c r="F2437">
        <f t="shared" si="76"/>
        <v>551.44440000000009</v>
      </c>
      <c r="G2437">
        <f t="shared" si="77"/>
        <v>1569.4956</v>
      </c>
      <c r="H2437">
        <v>8</v>
      </c>
      <c r="I2437" s="17">
        <v>45112</v>
      </c>
      <c r="J2437" s="17">
        <v>45119</v>
      </c>
      <c r="K2437" t="s">
        <v>21</v>
      </c>
      <c r="L2437" t="s">
        <v>16</v>
      </c>
      <c r="M2437">
        <v>233.21</v>
      </c>
      <c r="N2437" t="s">
        <v>23</v>
      </c>
    </row>
    <row r="2438" spans="1:14" ht="14.25" customHeight="1" x14ac:dyDescent="0.3">
      <c r="A2438" t="s">
        <v>12309</v>
      </c>
      <c r="B2438" t="s">
        <v>13</v>
      </c>
      <c r="C2438" t="s">
        <v>36</v>
      </c>
      <c r="D2438">
        <v>2120.9499999999998</v>
      </c>
      <c r="E2438">
        <v>0.24</v>
      </c>
      <c r="F2438">
        <f t="shared" si="76"/>
        <v>509.02799999999996</v>
      </c>
      <c r="G2438">
        <f t="shared" si="77"/>
        <v>1611.9219999999998</v>
      </c>
      <c r="H2438">
        <v>8</v>
      </c>
      <c r="I2438" s="17">
        <v>44970</v>
      </c>
      <c r="J2438" s="17">
        <v>44976</v>
      </c>
      <c r="K2438" t="s">
        <v>31</v>
      </c>
      <c r="L2438" t="s">
        <v>27</v>
      </c>
      <c r="M2438">
        <v>363.58</v>
      </c>
      <c r="N2438" t="s">
        <v>17</v>
      </c>
    </row>
    <row r="2439" spans="1:14" ht="14.25" customHeight="1" x14ac:dyDescent="0.3">
      <c r="A2439" t="s">
        <v>10691</v>
      </c>
      <c r="B2439" t="s">
        <v>41</v>
      </c>
      <c r="C2439" t="s">
        <v>20</v>
      </c>
      <c r="D2439">
        <v>2121.61</v>
      </c>
      <c r="E2439">
        <v>0.05</v>
      </c>
      <c r="F2439">
        <f t="shared" si="76"/>
        <v>106.08050000000001</v>
      </c>
      <c r="G2439">
        <f t="shared" si="77"/>
        <v>2015.5295000000001</v>
      </c>
      <c r="H2439">
        <v>8</v>
      </c>
      <c r="I2439" s="17">
        <v>44992</v>
      </c>
      <c r="J2439" s="17">
        <v>44995</v>
      </c>
      <c r="K2439" t="s">
        <v>21</v>
      </c>
      <c r="L2439" t="s">
        <v>27</v>
      </c>
      <c r="M2439">
        <v>444.76</v>
      </c>
      <c r="N2439" t="s">
        <v>39</v>
      </c>
    </row>
    <row r="2440" spans="1:14" ht="14.25" customHeight="1" x14ac:dyDescent="0.3">
      <c r="A2440" t="s">
        <v>14368</v>
      </c>
      <c r="B2440" t="s">
        <v>41</v>
      </c>
      <c r="C2440" t="s">
        <v>33</v>
      </c>
      <c r="D2440">
        <v>2121.79</v>
      </c>
      <c r="E2440">
        <v>0</v>
      </c>
      <c r="F2440">
        <f t="shared" si="76"/>
        <v>0</v>
      </c>
      <c r="G2440">
        <f t="shared" si="77"/>
        <v>2121.79</v>
      </c>
      <c r="H2440">
        <v>8</v>
      </c>
      <c r="I2440" s="17">
        <v>45253</v>
      </c>
      <c r="J2440" s="17">
        <v>45260</v>
      </c>
      <c r="K2440" t="s">
        <v>21</v>
      </c>
      <c r="L2440" t="s">
        <v>16</v>
      </c>
      <c r="M2440">
        <v>514.20000000000005</v>
      </c>
      <c r="N2440" t="s">
        <v>17</v>
      </c>
    </row>
    <row r="2441" spans="1:14" ht="14.25" customHeight="1" x14ac:dyDescent="0.3">
      <c r="A2441" t="s">
        <v>2227</v>
      </c>
      <c r="B2441" t="s">
        <v>25</v>
      </c>
      <c r="C2441" t="s">
        <v>14</v>
      </c>
      <c r="D2441">
        <v>2123.83</v>
      </c>
      <c r="E2441">
        <v>0.42</v>
      </c>
      <c r="F2441">
        <f t="shared" si="76"/>
        <v>892.00859999999989</v>
      </c>
      <c r="G2441">
        <f t="shared" si="77"/>
        <v>1231.8214</v>
      </c>
      <c r="H2441">
        <v>8</v>
      </c>
      <c r="I2441" s="17">
        <v>45215</v>
      </c>
      <c r="J2441" s="17">
        <v>45216</v>
      </c>
      <c r="K2441" t="s">
        <v>15</v>
      </c>
      <c r="L2441" t="s">
        <v>22</v>
      </c>
      <c r="M2441">
        <v>440.61</v>
      </c>
      <c r="N2441" t="s">
        <v>39</v>
      </c>
    </row>
    <row r="2442" spans="1:14" ht="14.25" customHeight="1" x14ac:dyDescent="0.3">
      <c r="A2442" t="s">
        <v>1498</v>
      </c>
      <c r="B2442" t="s">
        <v>41</v>
      </c>
      <c r="C2442" t="s">
        <v>14</v>
      </c>
      <c r="D2442">
        <v>2130.16</v>
      </c>
      <c r="E2442">
        <v>0.2</v>
      </c>
      <c r="F2442">
        <f t="shared" si="76"/>
        <v>426.03199999999998</v>
      </c>
      <c r="G2442">
        <f t="shared" si="77"/>
        <v>1704.1279999999999</v>
      </c>
      <c r="H2442">
        <v>8</v>
      </c>
      <c r="I2442" s="17">
        <v>45195</v>
      </c>
      <c r="J2442" s="17">
        <v>45199</v>
      </c>
      <c r="K2442" t="s">
        <v>31</v>
      </c>
      <c r="L2442" t="s">
        <v>27</v>
      </c>
      <c r="M2442">
        <v>554.44000000000005</v>
      </c>
      <c r="N2442" t="s">
        <v>34</v>
      </c>
    </row>
    <row r="2443" spans="1:14" ht="14.25" customHeight="1" x14ac:dyDescent="0.3">
      <c r="A2443" t="s">
        <v>8217</v>
      </c>
      <c r="B2443" t="s">
        <v>41</v>
      </c>
      <c r="C2443" t="s">
        <v>33</v>
      </c>
      <c r="D2443">
        <v>2131.1</v>
      </c>
      <c r="E2443">
        <v>0.04</v>
      </c>
      <c r="F2443">
        <f t="shared" si="76"/>
        <v>85.244</v>
      </c>
      <c r="G2443">
        <f t="shared" si="77"/>
        <v>2045.856</v>
      </c>
      <c r="H2443">
        <v>8</v>
      </c>
      <c r="I2443" s="17">
        <v>45096</v>
      </c>
      <c r="J2443" s="17">
        <v>45103</v>
      </c>
      <c r="K2443" t="s">
        <v>21</v>
      </c>
      <c r="L2443" t="s">
        <v>27</v>
      </c>
      <c r="M2443">
        <v>403.64</v>
      </c>
      <c r="N2443" t="s">
        <v>23</v>
      </c>
    </row>
    <row r="2444" spans="1:14" ht="14.25" customHeight="1" x14ac:dyDescent="0.3">
      <c r="A2444" t="s">
        <v>5589</v>
      </c>
      <c r="B2444" t="s">
        <v>25</v>
      </c>
      <c r="C2444" t="s">
        <v>33</v>
      </c>
      <c r="D2444">
        <v>2131.3200000000002</v>
      </c>
      <c r="E2444">
        <v>0.21</v>
      </c>
      <c r="F2444">
        <f t="shared" si="76"/>
        <v>447.5772</v>
      </c>
      <c r="G2444">
        <f t="shared" si="77"/>
        <v>1683.7428000000002</v>
      </c>
      <c r="H2444">
        <v>8</v>
      </c>
      <c r="I2444" s="17">
        <v>45391</v>
      </c>
      <c r="J2444" s="17">
        <v>45397</v>
      </c>
      <c r="K2444" t="s">
        <v>21</v>
      </c>
      <c r="L2444" t="s">
        <v>22</v>
      </c>
      <c r="M2444">
        <v>314.69</v>
      </c>
      <c r="N2444" t="s">
        <v>48</v>
      </c>
    </row>
    <row r="2445" spans="1:14" ht="14.25" customHeight="1" x14ac:dyDescent="0.3">
      <c r="A2445" t="s">
        <v>7482</v>
      </c>
      <c r="B2445" t="s">
        <v>41</v>
      </c>
      <c r="C2445" t="s">
        <v>20</v>
      </c>
      <c r="D2445">
        <v>2131.59</v>
      </c>
      <c r="E2445">
        <v>0.26</v>
      </c>
      <c r="F2445">
        <f t="shared" si="76"/>
        <v>554.21340000000009</v>
      </c>
      <c r="G2445">
        <f t="shared" si="77"/>
        <v>1577.3766000000001</v>
      </c>
      <c r="H2445">
        <v>8</v>
      </c>
      <c r="I2445" s="17">
        <v>45222</v>
      </c>
      <c r="J2445" s="17">
        <v>45225</v>
      </c>
      <c r="K2445" t="s">
        <v>31</v>
      </c>
      <c r="L2445" t="s">
        <v>16</v>
      </c>
      <c r="M2445">
        <v>255.13</v>
      </c>
      <c r="N2445" t="s">
        <v>48</v>
      </c>
    </row>
    <row r="2446" spans="1:14" ht="14.25" customHeight="1" x14ac:dyDescent="0.3">
      <c r="A2446" t="s">
        <v>10586</v>
      </c>
      <c r="B2446" t="s">
        <v>25</v>
      </c>
      <c r="C2446" t="s">
        <v>14</v>
      </c>
      <c r="D2446">
        <v>2132.23</v>
      </c>
      <c r="E2446">
        <v>0</v>
      </c>
      <c r="F2446">
        <f t="shared" si="76"/>
        <v>0</v>
      </c>
      <c r="G2446">
        <f t="shared" si="77"/>
        <v>2132.23</v>
      </c>
      <c r="H2446">
        <v>8</v>
      </c>
      <c r="I2446" s="17">
        <v>45014</v>
      </c>
      <c r="J2446" s="17">
        <v>45020</v>
      </c>
      <c r="K2446" t="s">
        <v>31</v>
      </c>
      <c r="L2446" t="s">
        <v>22</v>
      </c>
      <c r="M2446">
        <v>180.89</v>
      </c>
      <c r="N2446" t="s">
        <v>17</v>
      </c>
    </row>
    <row r="2447" spans="1:14" ht="14.25" customHeight="1" x14ac:dyDescent="0.3">
      <c r="A2447" t="s">
        <v>2315</v>
      </c>
      <c r="B2447" t="s">
        <v>19</v>
      </c>
      <c r="C2447" t="s">
        <v>36</v>
      </c>
      <c r="D2447">
        <v>2136.5500000000002</v>
      </c>
      <c r="E2447">
        <v>0.42</v>
      </c>
      <c r="F2447">
        <f t="shared" si="76"/>
        <v>897.351</v>
      </c>
      <c r="G2447">
        <f t="shared" si="77"/>
        <v>1239.1990000000001</v>
      </c>
      <c r="H2447">
        <v>8</v>
      </c>
      <c r="I2447" s="17">
        <v>45395</v>
      </c>
      <c r="J2447" s="17">
        <v>45396</v>
      </c>
      <c r="K2447" t="s">
        <v>31</v>
      </c>
      <c r="L2447" t="s">
        <v>27</v>
      </c>
      <c r="M2447">
        <v>628.04</v>
      </c>
      <c r="N2447" t="s">
        <v>17</v>
      </c>
    </row>
    <row r="2448" spans="1:14" ht="14.25" customHeight="1" x14ac:dyDescent="0.3">
      <c r="A2448" t="s">
        <v>9038</v>
      </c>
      <c r="B2448" t="s">
        <v>41</v>
      </c>
      <c r="C2448" t="s">
        <v>36</v>
      </c>
      <c r="D2448">
        <v>2136.84</v>
      </c>
      <c r="E2448">
        <v>0.05</v>
      </c>
      <c r="F2448">
        <f t="shared" si="76"/>
        <v>106.84200000000001</v>
      </c>
      <c r="G2448">
        <f t="shared" si="77"/>
        <v>2029.998</v>
      </c>
      <c r="H2448">
        <v>8</v>
      </c>
      <c r="I2448" s="17">
        <v>45613</v>
      </c>
      <c r="J2448" s="17">
        <v>45617</v>
      </c>
      <c r="K2448" t="s">
        <v>31</v>
      </c>
      <c r="L2448" t="s">
        <v>27</v>
      </c>
      <c r="M2448">
        <v>206.96</v>
      </c>
      <c r="N2448" t="s">
        <v>28</v>
      </c>
    </row>
    <row r="2449" spans="1:14" ht="14.25" customHeight="1" x14ac:dyDescent="0.3">
      <c r="A2449" t="s">
        <v>10894</v>
      </c>
      <c r="B2449" t="s">
        <v>13</v>
      </c>
      <c r="C2449" t="s">
        <v>36</v>
      </c>
      <c r="D2449">
        <v>2138.48</v>
      </c>
      <c r="E2449">
        <v>0.19</v>
      </c>
      <c r="F2449">
        <f t="shared" si="76"/>
        <v>406.31119999999999</v>
      </c>
      <c r="G2449">
        <f t="shared" si="77"/>
        <v>1732.1687999999999</v>
      </c>
      <c r="H2449">
        <v>8</v>
      </c>
      <c r="I2449" s="17">
        <v>45627</v>
      </c>
      <c r="J2449" s="17">
        <v>45632</v>
      </c>
      <c r="K2449" t="s">
        <v>31</v>
      </c>
      <c r="L2449" t="s">
        <v>22</v>
      </c>
      <c r="M2449">
        <v>552.88</v>
      </c>
      <c r="N2449" t="s">
        <v>23</v>
      </c>
    </row>
    <row r="2450" spans="1:14" ht="14.25" customHeight="1" x14ac:dyDescent="0.3">
      <c r="A2450" t="s">
        <v>13811</v>
      </c>
      <c r="B2450" t="s">
        <v>41</v>
      </c>
      <c r="C2450" t="s">
        <v>20</v>
      </c>
      <c r="D2450">
        <v>2141.54</v>
      </c>
      <c r="E2450">
        <v>0.21</v>
      </c>
      <c r="F2450">
        <f t="shared" si="76"/>
        <v>449.72339999999997</v>
      </c>
      <c r="G2450">
        <f t="shared" si="77"/>
        <v>1691.8166000000001</v>
      </c>
      <c r="H2450">
        <v>8</v>
      </c>
      <c r="I2450" s="17">
        <v>45045</v>
      </c>
      <c r="J2450" s="17">
        <v>45051</v>
      </c>
      <c r="K2450" t="s">
        <v>31</v>
      </c>
      <c r="L2450" t="s">
        <v>16</v>
      </c>
      <c r="M2450">
        <v>477.35</v>
      </c>
      <c r="N2450" t="s">
        <v>23</v>
      </c>
    </row>
    <row r="2451" spans="1:14" ht="14.25" customHeight="1" x14ac:dyDescent="0.3">
      <c r="A2451" t="s">
        <v>9855</v>
      </c>
      <c r="B2451" t="s">
        <v>19</v>
      </c>
      <c r="C2451" t="s">
        <v>14</v>
      </c>
      <c r="D2451">
        <v>2144.73</v>
      </c>
      <c r="E2451">
        <v>0.15</v>
      </c>
      <c r="F2451">
        <f t="shared" si="76"/>
        <v>321.70949999999999</v>
      </c>
      <c r="G2451">
        <f t="shared" si="77"/>
        <v>1823.0205000000001</v>
      </c>
      <c r="H2451">
        <v>8</v>
      </c>
      <c r="I2451" s="17">
        <v>45590</v>
      </c>
      <c r="J2451" s="17">
        <v>45594</v>
      </c>
      <c r="K2451" t="s">
        <v>21</v>
      </c>
      <c r="L2451" t="s">
        <v>16</v>
      </c>
      <c r="M2451">
        <v>593.17999999999995</v>
      </c>
      <c r="N2451" t="s">
        <v>48</v>
      </c>
    </row>
    <row r="2452" spans="1:14" ht="14.25" customHeight="1" x14ac:dyDescent="0.3">
      <c r="A2452" t="s">
        <v>6818</v>
      </c>
      <c r="B2452" t="s">
        <v>19</v>
      </c>
      <c r="C2452" t="s">
        <v>26</v>
      </c>
      <c r="D2452">
        <v>2146.83</v>
      </c>
      <c r="E2452">
        <v>0.24</v>
      </c>
      <c r="F2452">
        <f t="shared" si="76"/>
        <v>515.23919999999998</v>
      </c>
      <c r="G2452">
        <f t="shared" si="77"/>
        <v>1631.5907999999999</v>
      </c>
      <c r="H2452">
        <v>8</v>
      </c>
      <c r="I2452" s="17">
        <v>45627</v>
      </c>
      <c r="J2452" s="17">
        <v>45630</v>
      </c>
      <c r="K2452" t="s">
        <v>31</v>
      </c>
      <c r="L2452" t="s">
        <v>22</v>
      </c>
      <c r="M2452">
        <v>232.18</v>
      </c>
      <c r="N2452" t="s">
        <v>23</v>
      </c>
    </row>
    <row r="2453" spans="1:14" ht="14.25" customHeight="1" x14ac:dyDescent="0.3">
      <c r="A2453" t="s">
        <v>4623</v>
      </c>
      <c r="B2453" t="s">
        <v>41</v>
      </c>
      <c r="C2453" t="s">
        <v>20</v>
      </c>
      <c r="D2453">
        <v>2150.5500000000002</v>
      </c>
      <c r="E2453">
        <v>0.46</v>
      </c>
      <c r="F2453">
        <f t="shared" si="76"/>
        <v>989.25300000000016</v>
      </c>
      <c r="G2453">
        <f t="shared" si="77"/>
        <v>1161.297</v>
      </c>
      <c r="H2453">
        <v>8</v>
      </c>
      <c r="I2453" s="17">
        <v>45568</v>
      </c>
      <c r="J2453" s="17">
        <v>45571</v>
      </c>
      <c r="K2453" t="s">
        <v>31</v>
      </c>
      <c r="L2453" t="s">
        <v>16</v>
      </c>
      <c r="M2453">
        <v>123.94</v>
      </c>
      <c r="N2453" t="s">
        <v>48</v>
      </c>
    </row>
    <row r="2454" spans="1:14" ht="14.25" customHeight="1" x14ac:dyDescent="0.3">
      <c r="A2454" t="s">
        <v>11525</v>
      </c>
      <c r="B2454" t="s">
        <v>41</v>
      </c>
      <c r="C2454" t="s">
        <v>26</v>
      </c>
      <c r="D2454">
        <v>2150.6999999999998</v>
      </c>
      <c r="E2454">
        <v>0.48</v>
      </c>
      <c r="F2454">
        <f t="shared" si="76"/>
        <v>1032.3359999999998</v>
      </c>
      <c r="G2454">
        <f t="shared" si="77"/>
        <v>1118.364</v>
      </c>
      <c r="H2454">
        <v>8</v>
      </c>
      <c r="I2454" s="17">
        <v>45629</v>
      </c>
      <c r="J2454" s="17">
        <v>45633</v>
      </c>
      <c r="K2454" t="s">
        <v>15</v>
      </c>
      <c r="L2454" t="s">
        <v>22</v>
      </c>
      <c r="M2454">
        <v>411.03</v>
      </c>
      <c r="N2454" t="s">
        <v>17</v>
      </c>
    </row>
    <row r="2455" spans="1:14" ht="14.25" customHeight="1" x14ac:dyDescent="0.3">
      <c r="A2455" t="s">
        <v>8543</v>
      </c>
      <c r="B2455" t="s">
        <v>41</v>
      </c>
      <c r="C2455" t="s">
        <v>33</v>
      </c>
      <c r="D2455">
        <v>2151.59</v>
      </c>
      <c r="E2455">
        <v>0.44</v>
      </c>
      <c r="F2455">
        <f t="shared" si="76"/>
        <v>946.69960000000003</v>
      </c>
      <c r="G2455">
        <f t="shared" si="77"/>
        <v>1204.8904000000002</v>
      </c>
      <c r="H2455">
        <v>8</v>
      </c>
      <c r="I2455" s="17">
        <v>44989</v>
      </c>
      <c r="J2455" s="17">
        <v>44995</v>
      </c>
      <c r="K2455" t="s">
        <v>15</v>
      </c>
      <c r="L2455" t="s">
        <v>22</v>
      </c>
      <c r="M2455">
        <v>403.36</v>
      </c>
      <c r="N2455" t="s">
        <v>39</v>
      </c>
    </row>
    <row r="2456" spans="1:14" ht="14.25" customHeight="1" x14ac:dyDescent="0.3">
      <c r="A2456" t="s">
        <v>8416</v>
      </c>
      <c r="B2456" t="s">
        <v>13</v>
      </c>
      <c r="C2456" t="s">
        <v>33</v>
      </c>
      <c r="D2456">
        <v>2155.4</v>
      </c>
      <c r="E2456">
        <v>0.01</v>
      </c>
      <c r="F2456">
        <f t="shared" si="76"/>
        <v>21.554000000000002</v>
      </c>
      <c r="G2456">
        <f t="shared" si="77"/>
        <v>2133.846</v>
      </c>
      <c r="H2456">
        <v>8</v>
      </c>
      <c r="I2456" s="17">
        <v>45176</v>
      </c>
      <c r="J2456" s="17">
        <v>45177</v>
      </c>
      <c r="K2456" t="s">
        <v>15</v>
      </c>
      <c r="L2456" t="s">
        <v>27</v>
      </c>
      <c r="M2456">
        <v>448.39</v>
      </c>
      <c r="N2456" t="s">
        <v>28</v>
      </c>
    </row>
    <row r="2457" spans="1:14" ht="14.25" customHeight="1" x14ac:dyDescent="0.3">
      <c r="A2457" t="s">
        <v>12060</v>
      </c>
      <c r="B2457" t="s">
        <v>25</v>
      </c>
      <c r="C2457" t="s">
        <v>26</v>
      </c>
      <c r="D2457">
        <v>2163.46</v>
      </c>
      <c r="E2457">
        <v>0.23</v>
      </c>
      <c r="F2457">
        <f t="shared" si="76"/>
        <v>497.59580000000005</v>
      </c>
      <c r="G2457">
        <f t="shared" si="77"/>
        <v>1665.8642</v>
      </c>
      <c r="H2457">
        <v>8</v>
      </c>
      <c r="I2457" s="17">
        <v>45540</v>
      </c>
      <c r="J2457" s="17">
        <v>45547</v>
      </c>
      <c r="K2457" t="s">
        <v>31</v>
      </c>
      <c r="L2457" t="s">
        <v>27</v>
      </c>
      <c r="M2457">
        <v>496.61</v>
      </c>
      <c r="N2457" t="s">
        <v>23</v>
      </c>
    </row>
    <row r="2458" spans="1:14" ht="14.25" customHeight="1" x14ac:dyDescent="0.3">
      <c r="A2458" t="s">
        <v>9828</v>
      </c>
      <c r="B2458" t="s">
        <v>25</v>
      </c>
      <c r="C2458" t="s">
        <v>36</v>
      </c>
      <c r="D2458">
        <v>2163.88</v>
      </c>
      <c r="E2458">
        <v>0.44</v>
      </c>
      <c r="F2458">
        <f t="shared" si="76"/>
        <v>952.10720000000003</v>
      </c>
      <c r="G2458">
        <f t="shared" si="77"/>
        <v>1211.7728000000002</v>
      </c>
      <c r="H2458">
        <v>8</v>
      </c>
      <c r="I2458" s="17">
        <v>45027</v>
      </c>
      <c r="J2458" s="17">
        <v>45031</v>
      </c>
      <c r="K2458" t="s">
        <v>21</v>
      </c>
      <c r="L2458" t="s">
        <v>27</v>
      </c>
      <c r="M2458">
        <v>286.18</v>
      </c>
      <c r="N2458" t="s">
        <v>17</v>
      </c>
    </row>
    <row r="2459" spans="1:14" ht="14.25" customHeight="1" x14ac:dyDescent="0.3">
      <c r="A2459" t="s">
        <v>12811</v>
      </c>
      <c r="B2459" t="s">
        <v>41</v>
      </c>
      <c r="C2459" t="s">
        <v>14</v>
      </c>
      <c r="D2459">
        <v>2165.62</v>
      </c>
      <c r="E2459">
        <v>0.5</v>
      </c>
      <c r="F2459">
        <f t="shared" si="76"/>
        <v>1082.81</v>
      </c>
      <c r="G2459">
        <f t="shared" si="77"/>
        <v>1082.81</v>
      </c>
      <c r="H2459">
        <v>8</v>
      </c>
      <c r="I2459" s="17">
        <v>45580</v>
      </c>
      <c r="J2459" s="17">
        <v>45586</v>
      </c>
      <c r="K2459" t="s">
        <v>15</v>
      </c>
      <c r="L2459" t="s">
        <v>27</v>
      </c>
      <c r="M2459">
        <v>549.62</v>
      </c>
      <c r="N2459" t="s">
        <v>28</v>
      </c>
    </row>
    <row r="2460" spans="1:14" ht="14.25" customHeight="1" x14ac:dyDescent="0.3">
      <c r="A2460" t="s">
        <v>14077</v>
      </c>
      <c r="B2460" t="s">
        <v>13</v>
      </c>
      <c r="C2460" t="s">
        <v>26</v>
      </c>
      <c r="D2460">
        <v>2167.14</v>
      </c>
      <c r="E2460">
        <v>0.49</v>
      </c>
      <c r="F2460">
        <f t="shared" si="76"/>
        <v>1061.8986</v>
      </c>
      <c r="G2460">
        <f t="shared" si="77"/>
        <v>1105.2413999999999</v>
      </c>
      <c r="H2460">
        <v>8</v>
      </c>
      <c r="I2460" s="17">
        <v>45374</v>
      </c>
      <c r="J2460" s="17">
        <v>45379</v>
      </c>
      <c r="K2460" t="s">
        <v>15</v>
      </c>
      <c r="L2460" t="s">
        <v>27</v>
      </c>
      <c r="M2460">
        <v>154.91999999999999</v>
      </c>
      <c r="N2460" t="s">
        <v>17</v>
      </c>
    </row>
    <row r="2461" spans="1:14" ht="14.25" customHeight="1" x14ac:dyDescent="0.3">
      <c r="A2461" t="s">
        <v>7378</v>
      </c>
      <c r="B2461" t="s">
        <v>25</v>
      </c>
      <c r="C2461" t="s">
        <v>14</v>
      </c>
      <c r="D2461">
        <v>2167.23</v>
      </c>
      <c r="E2461">
        <v>0.02</v>
      </c>
      <c r="F2461">
        <f t="shared" si="76"/>
        <v>43.3446</v>
      </c>
      <c r="G2461">
        <f t="shared" si="77"/>
        <v>2123.8854000000001</v>
      </c>
      <c r="H2461">
        <v>8</v>
      </c>
      <c r="I2461" s="17">
        <v>45226</v>
      </c>
      <c r="J2461" s="17">
        <v>45232</v>
      </c>
      <c r="K2461" t="s">
        <v>21</v>
      </c>
      <c r="L2461" t="s">
        <v>22</v>
      </c>
      <c r="M2461">
        <v>108.94</v>
      </c>
      <c r="N2461" t="s">
        <v>34</v>
      </c>
    </row>
    <row r="2462" spans="1:14" ht="14.25" customHeight="1" x14ac:dyDescent="0.3">
      <c r="A2462" t="s">
        <v>9250</v>
      </c>
      <c r="B2462" t="s">
        <v>19</v>
      </c>
      <c r="C2462" t="s">
        <v>20</v>
      </c>
      <c r="D2462">
        <v>2167.31</v>
      </c>
      <c r="E2462">
        <v>0.34</v>
      </c>
      <c r="F2462">
        <f t="shared" si="76"/>
        <v>736.8854</v>
      </c>
      <c r="G2462">
        <f t="shared" si="77"/>
        <v>1430.4245999999998</v>
      </c>
      <c r="H2462">
        <v>8</v>
      </c>
      <c r="I2462" s="17">
        <v>44963</v>
      </c>
      <c r="J2462" s="17">
        <v>44970</v>
      </c>
      <c r="K2462" t="s">
        <v>15</v>
      </c>
      <c r="L2462" t="s">
        <v>27</v>
      </c>
      <c r="M2462">
        <v>402.72</v>
      </c>
      <c r="N2462" t="s">
        <v>39</v>
      </c>
    </row>
    <row r="2463" spans="1:14" ht="14.25" customHeight="1" x14ac:dyDescent="0.3">
      <c r="A2463" t="s">
        <v>2081</v>
      </c>
      <c r="B2463" t="s">
        <v>13</v>
      </c>
      <c r="C2463" t="s">
        <v>33</v>
      </c>
      <c r="D2463">
        <v>2173.13</v>
      </c>
      <c r="E2463">
        <v>0.1</v>
      </c>
      <c r="F2463">
        <f t="shared" si="76"/>
        <v>217.31300000000002</v>
      </c>
      <c r="G2463">
        <f t="shared" si="77"/>
        <v>1955.817</v>
      </c>
      <c r="H2463">
        <v>8</v>
      </c>
      <c r="I2463" s="17">
        <v>45211</v>
      </c>
      <c r="J2463" s="17">
        <v>45213</v>
      </c>
      <c r="K2463" t="s">
        <v>15</v>
      </c>
      <c r="L2463" t="s">
        <v>16</v>
      </c>
      <c r="M2463">
        <v>609.37</v>
      </c>
      <c r="N2463" t="s">
        <v>39</v>
      </c>
    </row>
    <row r="2464" spans="1:14" ht="14.25" customHeight="1" x14ac:dyDescent="0.3">
      <c r="A2464" t="s">
        <v>10488</v>
      </c>
      <c r="B2464" t="s">
        <v>41</v>
      </c>
      <c r="C2464" t="s">
        <v>36</v>
      </c>
      <c r="D2464">
        <v>2174.42</v>
      </c>
      <c r="E2464">
        <v>0.09</v>
      </c>
      <c r="F2464">
        <f t="shared" si="76"/>
        <v>195.6978</v>
      </c>
      <c r="G2464">
        <f t="shared" si="77"/>
        <v>1978.7222000000002</v>
      </c>
      <c r="H2464">
        <v>8</v>
      </c>
      <c r="I2464" s="17">
        <v>45161</v>
      </c>
      <c r="J2464" s="17">
        <v>45166</v>
      </c>
      <c r="K2464" t="s">
        <v>31</v>
      </c>
      <c r="L2464" t="s">
        <v>22</v>
      </c>
      <c r="M2464">
        <v>279.31</v>
      </c>
      <c r="N2464" t="s">
        <v>48</v>
      </c>
    </row>
    <row r="2465" spans="1:14" ht="14.25" customHeight="1" x14ac:dyDescent="0.3">
      <c r="A2465" t="s">
        <v>7351</v>
      </c>
      <c r="B2465" t="s">
        <v>25</v>
      </c>
      <c r="C2465" t="s">
        <v>14</v>
      </c>
      <c r="D2465">
        <v>2179.2399999999998</v>
      </c>
      <c r="E2465">
        <v>0.19</v>
      </c>
      <c r="F2465">
        <f t="shared" si="76"/>
        <v>414.05559999999997</v>
      </c>
      <c r="G2465">
        <f t="shared" si="77"/>
        <v>1765.1843999999999</v>
      </c>
      <c r="H2465">
        <v>8</v>
      </c>
      <c r="I2465" s="17">
        <v>45540</v>
      </c>
      <c r="J2465" s="17">
        <v>45544</v>
      </c>
      <c r="K2465" t="s">
        <v>31</v>
      </c>
      <c r="L2465" t="s">
        <v>22</v>
      </c>
      <c r="M2465">
        <v>293.69</v>
      </c>
      <c r="N2465" t="s">
        <v>17</v>
      </c>
    </row>
    <row r="2466" spans="1:14" ht="14.25" customHeight="1" x14ac:dyDescent="0.3">
      <c r="A2466" t="s">
        <v>1877</v>
      </c>
      <c r="B2466" t="s">
        <v>41</v>
      </c>
      <c r="C2466" t="s">
        <v>20</v>
      </c>
      <c r="D2466">
        <v>2181.4499999999998</v>
      </c>
      <c r="E2466">
        <v>0.42</v>
      </c>
      <c r="F2466">
        <f t="shared" si="76"/>
        <v>916.20899999999995</v>
      </c>
      <c r="G2466">
        <f t="shared" si="77"/>
        <v>1265.241</v>
      </c>
      <c r="H2466">
        <v>8</v>
      </c>
      <c r="I2466" s="17">
        <v>45586</v>
      </c>
      <c r="J2466" s="17">
        <v>45591</v>
      </c>
      <c r="K2466" t="s">
        <v>15</v>
      </c>
      <c r="L2466" t="s">
        <v>27</v>
      </c>
      <c r="M2466">
        <v>521.47</v>
      </c>
      <c r="N2466" t="s">
        <v>28</v>
      </c>
    </row>
    <row r="2467" spans="1:14" ht="14.25" customHeight="1" x14ac:dyDescent="0.3">
      <c r="A2467" t="s">
        <v>9018</v>
      </c>
      <c r="B2467" t="s">
        <v>25</v>
      </c>
      <c r="C2467" t="s">
        <v>36</v>
      </c>
      <c r="D2467">
        <v>2190.44</v>
      </c>
      <c r="E2467">
        <v>0.21</v>
      </c>
      <c r="F2467">
        <f t="shared" si="76"/>
        <v>459.99239999999998</v>
      </c>
      <c r="G2467">
        <f t="shared" si="77"/>
        <v>1730.4476</v>
      </c>
      <c r="H2467">
        <v>8</v>
      </c>
      <c r="I2467" s="17">
        <v>45183</v>
      </c>
      <c r="J2467" s="17">
        <v>45188</v>
      </c>
      <c r="K2467" t="s">
        <v>15</v>
      </c>
      <c r="L2467" t="s">
        <v>16</v>
      </c>
      <c r="M2467">
        <v>301.77</v>
      </c>
      <c r="N2467" t="s">
        <v>17</v>
      </c>
    </row>
    <row r="2468" spans="1:14" ht="14.25" customHeight="1" x14ac:dyDescent="0.3">
      <c r="A2468" t="s">
        <v>14825</v>
      </c>
      <c r="B2468" t="s">
        <v>13</v>
      </c>
      <c r="C2468" t="s">
        <v>26</v>
      </c>
      <c r="D2468">
        <v>2193.3200000000002</v>
      </c>
      <c r="E2468">
        <v>0.05</v>
      </c>
      <c r="F2468">
        <f t="shared" si="76"/>
        <v>109.66600000000001</v>
      </c>
      <c r="G2468">
        <f t="shared" si="77"/>
        <v>2083.654</v>
      </c>
      <c r="H2468">
        <v>8</v>
      </c>
      <c r="I2468" s="17">
        <v>45244</v>
      </c>
      <c r="J2468" s="17">
        <v>45245</v>
      </c>
      <c r="K2468" t="s">
        <v>31</v>
      </c>
      <c r="L2468" t="s">
        <v>16</v>
      </c>
      <c r="M2468">
        <v>267.97000000000003</v>
      </c>
      <c r="N2468" t="s">
        <v>39</v>
      </c>
    </row>
    <row r="2469" spans="1:14" ht="14.25" customHeight="1" x14ac:dyDescent="0.3">
      <c r="A2469" t="s">
        <v>13595</v>
      </c>
      <c r="B2469" t="s">
        <v>13</v>
      </c>
      <c r="C2469" t="s">
        <v>14</v>
      </c>
      <c r="D2469">
        <v>2193.7800000000002</v>
      </c>
      <c r="E2469">
        <v>0.33</v>
      </c>
      <c r="F2469">
        <f t="shared" si="76"/>
        <v>723.94740000000013</v>
      </c>
      <c r="G2469">
        <f t="shared" si="77"/>
        <v>1469.8326000000002</v>
      </c>
      <c r="H2469">
        <v>8</v>
      </c>
      <c r="I2469" s="17">
        <v>45093</v>
      </c>
      <c r="J2469" s="17">
        <v>45094</v>
      </c>
      <c r="K2469" t="s">
        <v>21</v>
      </c>
      <c r="L2469" t="s">
        <v>16</v>
      </c>
      <c r="M2469">
        <v>213.88</v>
      </c>
      <c r="N2469" t="s">
        <v>48</v>
      </c>
    </row>
    <row r="2470" spans="1:14" ht="14.25" customHeight="1" x14ac:dyDescent="0.3">
      <c r="A2470" t="s">
        <v>8018</v>
      </c>
      <c r="B2470" t="s">
        <v>13</v>
      </c>
      <c r="C2470" t="s">
        <v>26</v>
      </c>
      <c r="D2470">
        <v>2205.54</v>
      </c>
      <c r="E2470">
        <v>0.41</v>
      </c>
      <c r="F2470">
        <f t="shared" si="76"/>
        <v>904.27139999999997</v>
      </c>
      <c r="G2470">
        <f t="shared" si="77"/>
        <v>1301.2685999999999</v>
      </c>
      <c r="H2470">
        <v>8</v>
      </c>
      <c r="I2470" s="17">
        <v>45258</v>
      </c>
      <c r="J2470" s="17">
        <v>45259</v>
      </c>
      <c r="K2470" t="s">
        <v>21</v>
      </c>
      <c r="L2470" t="s">
        <v>27</v>
      </c>
      <c r="M2470">
        <v>341.1</v>
      </c>
      <c r="N2470" t="s">
        <v>28</v>
      </c>
    </row>
    <row r="2471" spans="1:14" ht="14.25" customHeight="1" x14ac:dyDescent="0.3">
      <c r="A2471" t="s">
        <v>7182</v>
      </c>
      <c r="B2471" t="s">
        <v>19</v>
      </c>
      <c r="C2471" t="s">
        <v>20</v>
      </c>
      <c r="D2471">
        <v>2210.48</v>
      </c>
      <c r="E2471">
        <v>0.12</v>
      </c>
      <c r="F2471">
        <f t="shared" si="76"/>
        <v>265.25759999999997</v>
      </c>
      <c r="G2471">
        <f t="shared" si="77"/>
        <v>1945.2224000000001</v>
      </c>
      <c r="H2471">
        <v>8</v>
      </c>
      <c r="I2471" s="17">
        <v>45130</v>
      </c>
      <c r="J2471" s="17">
        <v>45134</v>
      </c>
      <c r="K2471" t="s">
        <v>21</v>
      </c>
      <c r="L2471" t="s">
        <v>16</v>
      </c>
      <c r="M2471">
        <v>248.32</v>
      </c>
      <c r="N2471" t="s">
        <v>23</v>
      </c>
    </row>
    <row r="2472" spans="1:14" ht="14.25" customHeight="1" x14ac:dyDescent="0.3">
      <c r="A2472" t="s">
        <v>14795</v>
      </c>
      <c r="B2472" t="s">
        <v>19</v>
      </c>
      <c r="C2472" t="s">
        <v>14</v>
      </c>
      <c r="D2472">
        <v>2210.84</v>
      </c>
      <c r="E2472">
        <v>0.34</v>
      </c>
      <c r="F2472">
        <f t="shared" si="76"/>
        <v>751.68560000000014</v>
      </c>
      <c r="G2472">
        <f t="shared" si="77"/>
        <v>1459.1543999999999</v>
      </c>
      <c r="H2472">
        <v>8</v>
      </c>
      <c r="I2472" s="17">
        <v>45311</v>
      </c>
      <c r="J2472" s="17">
        <v>45316</v>
      </c>
      <c r="K2472" t="s">
        <v>21</v>
      </c>
      <c r="L2472" t="s">
        <v>27</v>
      </c>
      <c r="M2472">
        <v>132.86000000000001</v>
      </c>
      <c r="N2472" t="s">
        <v>39</v>
      </c>
    </row>
    <row r="2473" spans="1:14" ht="14.25" customHeight="1" x14ac:dyDescent="0.3">
      <c r="A2473" t="s">
        <v>10599</v>
      </c>
      <c r="B2473" t="s">
        <v>25</v>
      </c>
      <c r="C2473" t="s">
        <v>36</v>
      </c>
      <c r="D2473">
        <v>2214.5100000000002</v>
      </c>
      <c r="E2473">
        <v>0.19</v>
      </c>
      <c r="F2473">
        <f t="shared" si="76"/>
        <v>420.75690000000003</v>
      </c>
      <c r="G2473">
        <f t="shared" si="77"/>
        <v>1793.7531000000001</v>
      </c>
      <c r="H2473">
        <v>8</v>
      </c>
      <c r="I2473" s="17">
        <v>45535</v>
      </c>
      <c r="J2473" s="17">
        <v>45537</v>
      </c>
      <c r="K2473" t="s">
        <v>21</v>
      </c>
      <c r="L2473" t="s">
        <v>16</v>
      </c>
      <c r="M2473">
        <v>521.59</v>
      </c>
      <c r="N2473" t="s">
        <v>17</v>
      </c>
    </row>
    <row r="2474" spans="1:14" ht="14.25" customHeight="1" x14ac:dyDescent="0.3">
      <c r="A2474" t="s">
        <v>5337</v>
      </c>
      <c r="B2474" t="s">
        <v>19</v>
      </c>
      <c r="C2474" t="s">
        <v>14</v>
      </c>
      <c r="D2474">
        <v>2218.1</v>
      </c>
      <c r="E2474">
        <v>0.02</v>
      </c>
      <c r="F2474">
        <f t="shared" si="76"/>
        <v>44.362000000000002</v>
      </c>
      <c r="G2474">
        <f t="shared" si="77"/>
        <v>2173.7379999999998</v>
      </c>
      <c r="H2474">
        <v>8</v>
      </c>
      <c r="I2474" s="17">
        <v>45111</v>
      </c>
      <c r="J2474" s="17">
        <v>45115</v>
      </c>
      <c r="K2474" t="s">
        <v>15</v>
      </c>
      <c r="L2474" t="s">
        <v>22</v>
      </c>
      <c r="M2474">
        <v>492.09</v>
      </c>
      <c r="N2474" t="s">
        <v>34</v>
      </c>
    </row>
    <row r="2475" spans="1:14" ht="14.25" customHeight="1" x14ac:dyDescent="0.3">
      <c r="A2475" t="s">
        <v>5893</v>
      </c>
      <c r="B2475" t="s">
        <v>25</v>
      </c>
      <c r="C2475" t="s">
        <v>26</v>
      </c>
      <c r="D2475">
        <v>2221.5500000000002</v>
      </c>
      <c r="E2475">
        <v>0.19</v>
      </c>
      <c r="F2475">
        <f t="shared" si="76"/>
        <v>422.09450000000004</v>
      </c>
      <c r="G2475">
        <f t="shared" si="77"/>
        <v>1799.4555</v>
      </c>
      <c r="H2475">
        <v>8</v>
      </c>
      <c r="I2475" s="17">
        <v>45407</v>
      </c>
      <c r="J2475" s="17">
        <v>45408</v>
      </c>
      <c r="K2475" t="s">
        <v>21</v>
      </c>
      <c r="L2475" t="s">
        <v>16</v>
      </c>
      <c r="M2475">
        <v>353.17</v>
      </c>
      <c r="N2475" t="s">
        <v>17</v>
      </c>
    </row>
    <row r="2476" spans="1:14" ht="14.25" customHeight="1" x14ac:dyDescent="0.3">
      <c r="A2476" t="s">
        <v>14279</v>
      </c>
      <c r="B2476" t="s">
        <v>19</v>
      </c>
      <c r="C2476" t="s">
        <v>20</v>
      </c>
      <c r="D2476">
        <v>2223.2600000000002</v>
      </c>
      <c r="E2476">
        <v>0.49</v>
      </c>
      <c r="F2476">
        <f t="shared" si="76"/>
        <v>1089.3974000000001</v>
      </c>
      <c r="G2476">
        <f t="shared" si="77"/>
        <v>1133.8626000000002</v>
      </c>
      <c r="H2476">
        <v>8</v>
      </c>
      <c r="I2476" s="17">
        <v>44971</v>
      </c>
      <c r="J2476" s="17">
        <v>44977</v>
      </c>
      <c r="K2476" t="s">
        <v>21</v>
      </c>
      <c r="L2476" t="s">
        <v>16</v>
      </c>
      <c r="M2476">
        <v>562.59</v>
      </c>
      <c r="N2476" t="s">
        <v>39</v>
      </c>
    </row>
    <row r="2477" spans="1:14" ht="14.25" customHeight="1" x14ac:dyDescent="0.3">
      <c r="A2477" t="s">
        <v>6689</v>
      </c>
      <c r="B2477" t="s">
        <v>25</v>
      </c>
      <c r="C2477" t="s">
        <v>20</v>
      </c>
      <c r="D2477">
        <v>2225.8000000000002</v>
      </c>
      <c r="E2477">
        <v>0.34</v>
      </c>
      <c r="F2477">
        <f t="shared" si="76"/>
        <v>756.77200000000016</v>
      </c>
      <c r="G2477">
        <f t="shared" si="77"/>
        <v>1469.028</v>
      </c>
      <c r="H2477">
        <v>8</v>
      </c>
      <c r="I2477" s="17">
        <v>45364</v>
      </c>
      <c r="J2477" s="17">
        <v>45369</v>
      </c>
      <c r="K2477" t="s">
        <v>31</v>
      </c>
      <c r="L2477" t="s">
        <v>16</v>
      </c>
      <c r="M2477">
        <v>607.72</v>
      </c>
      <c r="N2477" t="s">
        <v>34</v>
      </c>
    </row>
    <row r="2478" spans="1:14" ht="14.25" customHeight="1" x14ac:dyDescent="0.3">
      <c r="A2478" t="s">
        <v>3924</v>
      </c>
      <c r="B2478" t="s">
        <v>13</v>
      </c>
      <c r="C2478" t="s">
        <v>36</v>
      </c>
      <c r="D2478">
        <v>2229.59</v>
      </c>
      <c r="E2478">
        <v>0.39</v>
      </c>
      <c r="F2478">
        <f t="shared" si="76"/>
        <v>869.54010000000005</v>
      </c>
      <c r="G2478">
        <f t="shared" si="77"/>
        <v>1360.0499</v>
      </c>
      <c r="H2478">
        <v>8</v>
      </c>
      <c r="I2478" s="17">
        <v>44944</v>
      </c>
      <c r="J2478" s="17">
        <v>44949</v>
      </c>
      <c r="K2478" t="s">
        <v>15</v>
      </c>
      <c r="L2478" t="s">
        <v>16</v>
      </c>
      <c r="M2478">
        <v>160.44</v>
      </c>
      <c r="N2478" t="s">
        <v>34</v>
      </c>
    </row>
    <row r="2479" spans="1:14" ht="14.25" customHeight="1" x14ac:dyDescent="0.3">
      <c r="A2479" t="s">
        <v>8870</v>
      </c>
      <c r="B2479" t="s">
        <v>19</v>
      </c>
      <c r="C2479" t="s">
        <v>36</v>
      </c>
      <c r="D2479">
        <v>2232.86</v>
      </c>
      <c r="E2479">
        <v>0.03</v>
      </c>
      <c r="F2479">
        <f t="shared" si="76"/>
        <v>66.985799999999998</v>
      </c>
      <c r="G2479">
        <f t="shared" si="77"/>
        <v>2165.8742000000002</v>
      </c>
      <c r="H2479">
        <v>8</v>
      </c>
      <c r="I2479" s="17">
        <v>45194</v>
      </c>
      <c r="J2479" s="17">
        <v>45199</v>
      </c>
      <c r="K2479" t="s">
        <v>15</v>
      </c>
      <c r="L2479" t="s">
        <v>16</v>
      </c>
      <c r="M2479">
        <v>371.83</v>
      </c>
      <c r="N2479" t="s">
        <v>28</v>
      </c>
    </row>
    <row r="2480" spans="1:14" ht="14.25" customHeight="1" x14ac:dyDescent="0.3">
      <c r="A2480" t="s">
        <v>8745</v>
      </c>
      <c r="B2480" t="s">
        <v>19</v>
      </c>
      <c r="C2480" t="s">
        <v>20</v>
      </c>
      <c r="D2480">
        <v>2234.92</v>
      </c>
      <c r="E2480">
        <v>0.32</v>
      </c>
      <c r="F2480">
        <f t="shared" si="76"/>
        <v>715.17439999999999</v>
      </c>
      <c r="G2480">
        <f t="shared" si="77"/>
        <v>1519.7456000000002</v>
      </c>
      <c r="H2480">
        <v>8</v>
      </c>
      <c r="I2480" s="17">
        <v>45220</v>
      </c>
      <c r="J2480" s="17">
        <v>45223</v>
      </c>
      <c r="K2480" t="s">
        <v>15</v>
      </c>
      <c r="L2480" t="s">
        <v>16</v>
      </c>
      <c r="M2480">
        <v>203.57</v>
      </c>
      <c r="N2480" t="s">
        <v>39</v>
      </c>
    </row>
    <row r="2481" spans="1:14" ht="14.25" customHeight="1" x14ac:dyDescent="0.3">
      <c r="A2481" t="s">
        <v>2127</v>
      </c>
      <c r="B2481" t="s">
        <v>13</v>
      </c>
      <c r="C2481" t="s">
        <v>14</v>
      </c>
      <c r="D2481">
        <v>2237.9</v>
      </c>
      <c r="E2481">
        <v>0.18</v>
      </c>
      <c r="F2481">
        <f t="shared" si="76"/>
        <v>402.822</v>
      </c>
      <c r="G2481">
        <f t="shared" si="77"/>
        <v>1835.078</v>
      </c>
      <c r="H2481">
        <v>8</v>
      </c>
      <c r="I2481" s="17">
        <v>45636</v>
      </c>
      <c r="J2481" s="17">
        <v>45640</v>
      </c>
      <c r="K2481" t="s">
        <v>21</v>
      </c>
      <c r="L2481" t="s">
        <v>16</v>
      </c>
      <c r="M2481">
        <v>618.15</v>
      </c>
      <c r="N2481" t="s">
        <v>48</v>
      </c>
    </row>
    <row r="2482" spans="1:14" ht="14.25" customHeight="1" x14ac:dyDescent="0.3">
      <c r="A2482" t="s">
        <v>917</v>
      </c>
      <c r="B2482" t="s">
        <v>19</v>
      </c>
      <c r="C2482" t="s">
        <v>26</v>
      </c>
      <c r="D2482">
        <v>2242.42</v>
      </c>
      <c r="E2482">
        <v>0.09</v>
      </c>
      <c r="F2482">
        <f t="shared" si="76"/>
        <v>201.81780000000001</v>
      </c>
      <c r="G2482">
        <f t="shared" si="77"/>
        <v>2040.6022</v>
      </c>
      <c r="H2482">
        <v>8</v>
      </c>
      <c r="I2482" s="17">
        <v>45018</v>
      </c>
      <c r="J2482" s="17">
        <v>45025</v>
      </c>
      <c r="K2482" t="s">
        <v>21</v>
      </c>
      <c r="L2482" t="s">
        <v>27</v>
      </c>
      <c r="M2482">
        <v>182.19</v>
      </c>
      <c r="N2482" t="s">
        <v>48</v>
      </c>
    </row>
    <row r="2483" spans="1:14" ht="14.25" customHeight="1" x14ac:dyDescent="0.3">
      <c r="A2483" t="s">
        <v>5489</v>
      </c>
      <c r="B2483" t="s">
        <v>41</v>
      </c>
      <c r="C2483" t="s">
        <v>26</v>
      </c>
      <c r="D2483">
        <v>2244.2800000000002</v>
      </c>
      <c r="E2483">
        <v>0.13</v>
      </c>
      <c r="F2483">
        <f t="shared" si="76"/>
        <v>291.75640000000004</v>
      </c>
      <c r="G2483">
        <f t="shared" si="77"/>
        <v>1952.5236000000002</v>
      </c>
      <c r="H2483">
        <v>8</v>
      </c>
      <c r="I2483" s="17">
        <v>44973</v>
      </c>
      <c r="J2483" s="17">
        <v>44976</v>
      </c>
      <c r="K2483" t="s">
        <v>15</v>
      </c>
      <c r="L2483" t="s">
        <v>22</v>
      </c>
      <c r="M2483">
        <v>359.45</v>
      </c>
      <c r="N2483" t="s">
        <v>17</v>
      </c>
    </row>
    <row r="2484" spans="1:14" ht="14.25" customHeight="1" x14ac:dyDescent="0.3">
      <c r="A2484" t="s">
        <v>7621</v>
      </c>
      <c r="B2484" t="s">
        <v>19</v>
      </c>
      <c r="C2484" t="s">
        <v>20</v>
      </c>
      <c r="D2484">
        <v>2245.02</v>
      </c>
      <c r="E2484">
        <v>0.28000000000000003</v>
      </c>
      <c r="F2484">
        <f t="shared" si="76"/>
        <v>628.60560000000009</v>
      </c>
      <c r="G2484">
        <f t="shared" si="77"/>
        <v>1616.4143999999999</v>
      </c>
      <c r="H2484">
        <v>8</v>
      </c>
      <c r="I2484" s="17">
        <v>45385</v>
      </c>
      <c r="J2484" s="17">
        <v>45391</v>
      </c>
      <c r="K2484" t="s">
        <v>15</v>
      </c>
      <c r="L2484" t="s">
        <v>16</v>
      </c>
      <c r="M2484">
        <v>334.99</v>
      </c>
      <c r="N2484" t="s">
        <v>28</v>
      </c>
    </row>
    <row r="2485" spans="1:14" ht="14.25" customHeight="1" x14ac:dyDescent="0.3">
      <c r="A2485" t="s">
        <v>1186</v>
      </c>
      <c r="B2485" t="s">
        <v>41</v>
      </c>
      <c r="C2485" t="s">
        <v>14</v>
      </c>
      <c r="D2485">
        <v>2249.67</v>
      </c>
      <c r="E2485">
        <v>0.43</v>
      </c>
      <c r="F2485">
        <f t="shared" si="76"/>
        <v>967.35810000000004</v>
      </c>
      <c r="G2485">
        <f t="shared" si="77"/>
        <v>1282.3119000000002</v>
      </c>
      <c r="H2485">
        <v>8</v>
      </c>
      <c r="I2485" s="17">
        <v>45188</v>
      </c>
      <c r="J2485" s="17">
        <v>45195</v>
      </c>
      <c r="K2485" t="s">
        <v>21</v>
      </c>
      <c r="L2485" t="s">
        <v>22</v>
      </c>
      <c r="M2485">
        <v>305.31</v>
      </c>
      <c r="N2485" t="s">
        <v>17</v>
      </c>
    </row>
    <row r="2486" spans="1:14" ht="14.25" customHeight="1" x14ac:dyDescent="0.3">
      <c r="A2486" t="s">
        <v>12905</v>
      </c>
      <c r="B2486" t="s">
        <v>25</v>
      </c>
      <c r="C2486" t="s">
        <v>36</v>
      </c>
      <c r="D2486">
        <v>2259.21</v>
      </c>
      <c r="E2486">
        <v>0.48</v>
      </c>
      <c r="F2486">
        <f t="shared" si="76"/>
        <v>1084.4207999999999</v>
      </c>
      <c r="G2486">
        <f t="shared" si="77"/>
        <v>1174.7892000000002</v>
      </c>
      <c r="H2486">
        <v>8</v>
      </c>
      <c r="I2486" s="17">
        <v>45218</v>
      </c>
      <c r="J2486" s="17">
        <v>45220</v>
      </c>
      <c r="K2486" t="s">
        <v>31</v>
      </c>
      <c r="L2486" t="s">
        <v>27</v>
      </c>
      <c r="M2486">
        <v>277.20999999999998</v>
      </c>
      <c r="N2486" t="s">
        <v>48</v>
      </c>
    </row>
    <row r="2487" spans="1:14" ht="14.25" customHeight="1" x14ac:dyDescent="0.3">
      <c r="A2487" t="s">
        <v>5335</v>
      </c>
      <c r="B2487" t="s">
        <v>41</v>
      </c>
      <c r="C2487" t="s">
        <v>36</v>
      </c>
      <c r="D2487">
        <v>2259.35</v>
      </c>
      <c r="E2487">
        <v>0.49</v>
      </c>
      <c r="F2487">
        <f t="shared" si="76"/>
        <v>1107.0815</v>
      </c>
      <c r="G2487">
        <f t="shared" si="77"/>
        <v>1152.2684999999999</v>
      </c>
      <c r="H2487">
        <v>8</v>
      </c>
      <c r="I2487" s="17">
        <v>45623</v>
      </c>
      <c r="J2487" s="17">
        <v>45627</v>
      </c>
      <c r="K2487" t="s">
        <v>15</v>
      </c>
      <c r="L2487" t="s">
        <v>22</v>
      </c>
      <c r="M2487">
        <v>611.34</v>
      </c>
      <c r="N2487" t="s">
        <v>48</v>
      </c>
    </row>
    <row r="2488" spans="1:14" ht="14.25" customHeight="1" x14ac:dyDescent="0.3">
      <c r="A2488" t="s">
        <v>11952</v>
      </c>
      <c r="B2488" t="s">
        <v>25</v>
      </c>
      <c r="C2488" t="s">
        <v>26</v>
      </c>
      <c r="D2488">
        <v>2268.67</v>
      </c>
      <c r="E2488">
        <v>0.04</v>
      </c>
      <c r="F2488">
        <f t="shared" si="76"/>
        <v>90.746800000000007</v>
      </c>
      <c r="G2488">
        <f t="shared" si="77"/>
        <v>2177.9232000000002</v>
      </c>
      <c r="H2488">
        <v>8</v>
      </c>
      <c r="I2488" s="17">
        <v>45353</v>
      </c>
      <c r="J2488" s="17">
        <v>45360</v>
      </c>
      <c r="K2488" t="s">
        <v>15</v>
      </c>
      <c r="L2488" t="s">
        <v>16</v>
      </c>
      <c r="M2488">
        <v>541.71</v>
      </c>
      <c r="N2488" t="s">
        <v>28</v>
      </c>
    </row>
    <row r="2489" spans="1:14" ht="14.25" customHeight="1" x14ac:dyDescent="0.3">
      <c r="A2489" t="s">
        <v>12694</v>
      </c>
      <c r="B2489" t="s">
        <v>25</v>
      </c>
      <c r="C2489" t="s">
        <v>33</v>
      </c>
      <c r="D2489">
        <v>2271.48</v>
      </c>
      <c r="E2489">
        <v>0.44</v>
      </c>
      <c r="F2489">
        <f t="shared" si="76"/>
        <v>999.45119999999997</v>
      </c>
      <c r="G2489">
        <f t="shared" si="77"/>
        <v>1272.0288</v>
      </c>
      <c r="H2489">
        <v>8</v>
      </c>
      <c r="I2489" s="17">
        <v>45233</v>
      </c>
      <c r="J2489" s="17">
        <v>45238</v>
      </c>
      <c r="K2489" t="s">
        <v>21</v>
      </c>
      <c r="L2489" t="s">
        <v>22</v>
      </c>
      <c r="M2489">
        <v>670.08</v>
      </c>
      <c r="N2489" t="s">
        <v>23</v>
      </c>
    </row>
    <row r="2490" spans="1:14" ht="14.25" customHeight="1" x14ac:dyDescent="0.3">
      <c r="A2490" t="s">
        <v>14248</v>
      </c>
      <c r="B2490" t="s">
        <v>41</v>
      </c>
      <c r="C2490" t="s">
        <v>20</v>
      </c>
      <c r="D2490">
        <v>2272.4299999999998</v>
      </c>
      <c r="E2490">
        <v>0.23</v>
      </c>
      <c r="F2490">
        <f t="shared" si="76"/>
        <v>522.65890000000002</v>
      </c>
      <c r="G2490">
        <f t="shared" si="77"/>
        <v>1749.7710999999999</v>
      </c>
      <c r="H2490">
        <v>8</v>
      </c>
      <c r="I2490" s="17">
        <v>45619</v>
      </c>
      <c r="J2490" s="17">
        <v>45620</v>
      </c>
      <c r="K2490" t="s">
        <v>21</v>
      </c>
      <c r="L2490" t="s">
        <v>27</v>
      </c>
      <c r="M2490">
        <v>421.04</v>
      </c>
      <c r="N2490" t="s">
        <v>48</v>
      </c>
    </row>
    <row r="2491" spans="1:14" ht="14.25" customHeight="1" x14ac:dyDescent="0.3">
      <c r="A2491" t="s">
        <v>2815</v>
      </c>
      <c r="B2491" t="s">
        <v>13</v>
      </c>
      <c r="C2491" t="s">
        <v>26</v>
      </c>
      <c r="D2491">
        <v>2273.25</v>
      </c>
      <c r="E2491">
        <v>0.47</v>
      </c>
      <c r="F2491">
        <f t="shared" si="76"/>
        <v>1068.4275</v>
      </c>
      <c r="G2491">
        <f t="shared" si="77"/>
        <v>1204.8225</v>
      </c>
      <c r="H2491">
        <v>8</v>
      </c>
      <c r="I2491" s="17">
        <v>45503</v>
      </c>
      <c r="J2491" s="17">
        <v>45504</v>
      </c>
      <c r="K2491" t="s">
        <v>21</v>
      </c>
      <c r="L2491" t="s">
        <v>27</v>
      </c>
      <c r="M2491">
        <v>440.57</v>
      </c>
      <c r="N2491" t="s">
        <v>48</v>
      </c>
    </row>
    <row r="2492" spans="1:14" ht="14.25" customHeight="1" x14ac:dyDescent="0.3">
      <c r="A2492" t="s">
        <v>7744</v>
      </c>
      <c r="B2492" t="s">
        <v>13</v>
      </c>
      <c r="C2492" t="s">
        <v>14</v>
      </c>
      <c r="D2492">
        <v>2276.23</v>
      </c>
      <c r="E2492">
        <v>0.02</v>
      </c>
      <c r="F2492">
        <f t="shared" si="76"/>
        <v>45.5246</v>
      </c>
      <c r="G2492">
        <f t="shared" si="77"/>
        <v>2230.7053999999998</v>
      </c>
      <c r="H2492">
        <v>8</v>
      </c>
      <c r="I2492" s="17">
        <v>44978</v>
      </c>
      <c r="J2492" s="17">
        <v>44984</v>
      </c>
      <c r="K2492" t="s">
        <v>21</v>
      </c>
      <c r="L2492" t="s">
        <v>27</v>
      </c>
      <c r="M2492">
        <v>211.96</v>
      </c>
      <c r="N2492" t="s">
        <v>17</v>
      </c>
    </row>
    <row r="2493" spans="1:14" ht="14.25" customHeight="1" x14ac:dyDescent="0.3">
      <c r="A2493" t="s">
        <v>10210</v>
      </c>
      <c r="B2493" t="s">
        <v>25</v>
      </c>
      <c r="C2493" t="s">
        <v>20</v>
      </c>
      <c r="D2493">
        <v>2280.7199999999998</v>
      </c>
      <c r="E2493">
        <v>0.31</v>
      </c>
      <c r="F2493">
        <f t="shared" si="76"/>
        <v>707.02319999999997</v>
      </c>
      <c r="G2493">
        <f t="shared" si="77"/>
        <v>1573.6967999999997</v>
      </c>
      <c r="H2493">
        <v>8</v>
      </c>
      <c r="I2493" s="17">
        <v>45086</v>
      </c>
      <c r="J2493" s="17">
        <v>45087</v>
      </c>
      <c r="K2493" t="s">
        <v>15</v>
      </c>
      <c r="L2493" t="s">
        <v>22</v>
      </c>
      <c r="M2493">
        <v>398.53</v>
      </c>
      <c r="N2493" t="s">
        <v>34</v>
      </c>
    </row>
    <row r="2494" spans="1:14" ht="14.25" customHeight="1" x14ac:dyDescent="0.3">
      <c r="A2494" t="s">
        <v>4826</v>
      </c>
      <c r="B2494" t="s">
        <v>13</v>
      </c>
      <c r="C2494" t="s">
        <v>20</v>
      </c>
      <c r="D2494">
        <v>2280.9699999999998</v>
      </c>
      <c r="E2494">
        <v>0.1</v>
      </c>
      <c r="F2494">
        <f t="shared" si="76"/>
        <v>228.09699999999998</v>
      </c>
      <c r="G2494">
        <f t="shared" si="77"/>
        <v>2052.8729999999996</v>
      </c>
      <c r="H2494">
        <v>8</v>
      </c>
      <c r="I2494" s="17">
        <v>45625</v>
      </c>
      <c r="J2494" s="17">
        <v>45627</v>
      </c>
      <c r="K2494" t="s">
        <v>15</v>
      </c>
      <c r="L2494" t="s">
        <v>27</v>
      </c>
      <c r="M2494">
        <v>351.81</v>
      </c>
      <c r="N2494" t="s">
        <v>34</v>
      </c>
    </row>
    <row r="2495" spans="1:14" ht="14.25" customHeight="1" x14ac:dyDescent="0.3">
      <c r="A2495" t="s">
        <v>9173</v>
      </c>
      <c r="B2495" t="s">
        <v>19</v>
      </c>
      <c r="C2495" t="s">
        <v>33</v>
      </c>
      <c r="D2495">
        <v>2283.02</v>
      </c>
      <c r="E2495">
        <v>0.12</v>
      </c>
      <c r="F2495">
        <f t="shared" si="76"/>
        <v>273.9624</v>
      </c>
      <c r="G2495">
        <f t="shared" si="77"/>
        <v>2009.0576000000001</v>
      </c>
      <c r="H2495">
        <v>8</v>
      </c>
      <c r="I2495" s="17">
        <v>45546</v>
      </c>
      <c r="J2495" s="17">
        <v>45549</v>
      </c>
      <c r="K2495" t="s">
        <v>21</v>
      </c>
      <c r="L2495" t="s">
        <v>27</v>
      </c>
      <c r="M2495">
        <v>516.80999999999995</v>
      </c>
      <c r="N2495" t="s">
        <v>48</v>
      </c>
    </row>
    <row r="2496" spans="1:14" ht="14.25" customHeight="1" x14ac:dyDescent="0.3">
      <c r="A2496" t="s">
        <v>11183</v>
      </c>
      <c r="B2496" t="s">
        <v>13</v>
      </c>
      <c r="C2496" t="s">
        <v>20</v>
      </c>
      <c r="D2496">
        <v>2283.8000000000002</v>
      </c>
      <c r="E2496">
        <v>0.35</v>
      </c>
      <c r="F2496">
        <f t="shared" si="76"/>
        <v>799.33</v>
      </c>
      <c r="G2496">
        <f t="shared" si="77"/>
        <v>1484.4700000000003</v>
      </c>
      <c r="H2496">
        <v>8</v>
      </c>
      <c r="I2496" s="17">
        <v>45061</v>
      </c>
      <c r="J2496" s="17">
        <v>45064</v>
      </c>
      <c r="K2496" t="s">
        <v>21</v>
      </c>
      <c r="L2496" t="s">
        <v>27</v>
      </c>
      <c r="M2496">
        <v>263.12</v>
      </c>
      <c r="N2496" t="s">
        <v>17</v>
      </c>
    </row>
    <row r="2497" spans="1:14" ht="14.25" customHeight="1" x14ac:dyDescent="0.3">
      <c r="A2497" t="s">
        <v>3954</v>
      </c>
      <c r="B2497" t="s">
        <v>13</v>
      </c>
      <c r="C2497" t="s">
        <v>36</v>
      </c>
      <c r="D2497">
        <v>2285.1999999999998</v>
      </c>
      <c r="E2497">
        <v>0.1</v>
      </c>
      <c r="F2497">
        <f t="shared" si="76"/>
        <v>228.51999999999998</v>
      </c>
      <c r="G2497">
        <f t="shared" si="77"/>
        <v>2056.6799999999998</v>
      </c>
      <c r="H2497">
        <v>8</v>
      </c>
      <c r="I2497" s="17">
        <v>45259</v>
      </c>
      <c r="J2497" s="17">
        <v>45266</v>
      </c>
      <c r="K2497" t="s">
        <v>31</v>
      </c>
      <c r="L2497" t="s">
        <v>27</v>
      </c>
      <c r="M2497">
        <v>168.24</v>
      </c>
      <c r="N2497" t="s">
        <v>23</v>
      </c>
    </row>
    <row r="2498" spans="1:14" ht="14.25" customHeight="1" x14ac:dyDescent="0.3">
      <c r="A2498" t="s">
        <v>5360</v>
      </c>
      <c r="B2498" t="s">
        <v>13</v>
      </c>
      <c r="C2498" t="s">
        <v>20</v>
      </c>
      <c r="D2498">
        <v>2289.41</v>
      </c>
      <c r="E2498">
        <v>0.05</v>
      </c>
      <c r="F2498">
        <f t="shared" ref="F2498:F2561" si="78">D2498*E2498</f>
        <v>114.4705</v>
      </c>
      <c r="G2498">
        <f t="shared" ref="G2498:G2561" si="79">D2498-F2498</f>
        <v>2174.9395</v>
      </c>
      <c r="H2498">
        <v>8</v>
      </c>
      <c r="I2498" s="17">
        <v>45593</v>
      </c>
      <c r="J2498" s="17">
        <v>45594</v>
      </c>
      <c r="K2498" t="s">
        <v>15</v>
      </c>
      <c r="L2498" t="s">
        <v>27</v>
      </c>
      <c r="M2498">
        <v>146.31</v>
      </c>
      <c r="N2498" t="s">
        <v>39</v>
      </c>
    </row>
    <row r="2499" spans="1:14" ht="14.25" customHeight="1" x14ac:dyDescent="0.3">
      <c r="A2499" t="s">
        <v>1903</v>
      </c>
      <c r="B2499" t="s">
        <v>13</v>
      </c>
      <c r="C2499" t="s">
        <v>36</v>
      </c>
      <c r="D2499">
        <v>2291.89</v>
      </c>
      <c r="E2499">
        <v>0.13</v>
      </c>
      <c r="F2499">
        <f t="shared" si="78"/>
        <v>297.94569999999999</v>
      </c>
      <c r="G2499">
        <f t="shared" si="79"/>
        <v>1993.9442999999999</v>
      </c>
      <c r="H2499">
        <v>8</v>
      </c>
      <c r="I2499" s="17">
        <v>45070</v>
      </c>
      <c r="J2499" s="17">
        <v>45071</v>
      </c>
      <c r="K2499" t="s">
        <v>21</v>
      </c>
      <c r="L2499" t="s">
        <v>27</v>
      </c>
      <c r="M2499">
        <v>264.25</v>
      </c>
      <c r="N2499" t="s">
        <v>48</v>
      </c>
    </row>
    <row r="2500" spans="1:14" ht="14.25" customHeight="1" x14ac:dyDescent="0.3">
      <c r="A2500" t="s">
        <v>13232</v>
      </c>
      <c r="B2500" t="s">
        <v>19</v>
      </c>
      <c r="C2500" t="s">
        <v>14</v>
      </c>
      <c r="D2500">
        <v>2295.5</v>
      </c>
      <c r="E2500">
        <v>0.42</v>
      </c>
      <c r="F2500">
        <f t="shared" si="78"/>
        <v>964.11</v>
      </c>
      <c r="G2500">
        <f t="shared" si="79"/>
        <v>1331.3899999999999</v>
      </c>
      <c r="H2500">
        <v>8</v>
      </c>
      <c r="I2500" s="17">
        <v>45604</v>
      </c>
      <c r="J2500" s="17">
        <v>45607</v>
      </c>
      <c r="K2500" t="s">
        <v>21</v>
      </c>
      <c r="L2500" t="s">
        <v>16</v>
      </c>
      <c r="M2500">
        <v>366.26</v>
      </c>
      <c r="N2500" t="s">
        <v>48</v>
      </c>
    </row>
    <row r="2501" spans="1:14" ht="14.25" customHeight="1" x14ac:dyDescent="0.3">
      <c r="A2501" t="s">
        <v>14612</v>
      </c>
      <c r="B2501" t="s">
        <v>19</v>
      </c>
      <c r="C2501" t="s">
        <v>36</v>
      </c>
      <c r="D2501">
        <v>2296.25</v>
      </c>
      <c r="E2501">
        <v>0.37</v>
      </c>
      <c r="F2501">
        <f t="shared" si="78"/>
        <v>849.61249999999995</v>
      </c>
      <c r="G2501">
        <f t="shared" si="79"/>
        <v>1446.6375</v>
      </c>
      <c r="H2501">
        <v>8</v>
      </c>
      <c r="I2501" s="17">
        <v>45225</v>
      </c>
      <c r="J2501" s="17">
        <v>45231</v>
      </c>
      <c r="K2501" t="s">
        <v>21</v>
      </c>
      <c r="L2501" t="s">
        <v>27</v>
      </c>
      <c r="M2501">
        <v>579.86</v>
      </c>
      <c r="N2501" t="s">
        <v>39</v>
      </c>
    </row>
    <row r="2502" spans="1:14" ht="14.25" customHeight="1" x14ac:dyDescent="0.3">
      <c r="A2502" t="s">
        <v>3879</v>
      </c>
      <c r="B2502" t="s">
        <v>19</v>
      </c>
      <c r="C2502" t="s">
        <v>26</v>
      </c>
      <c r="D2502">
        <v>2298.4</v>
      </c>
      <c r="E2502">
        <v>0.28999999999999998</v>
      </c>
      <c r="F2502">
        <f t="shared" si="78"/>
        <v>666.53599999999994</v>
      </c>
      <c r="G2502">
        <f t="shared" si="79"/>
        <v>1631.864</v>
      </c>
      <c r="H2502">
        <v>8</v>
      </c>
      <c r="I2502" s="17">
        <v>45048</v>
      </c>
      <c r="J2502" s="17">
        <v>45052</v>
      </c>
      <c r="K2502" t="s">
        <v>31</v>
      </c>
      <c r="L2502" t="s">
        <v>27</v>
      </c>
      <c r="M2502">
        <v>508.63</v>
      </c>
      <c r="N2502" t="s">
        <v>39</v>
      </c>
    </row>
    <row r="2503" spans="1:14" ht="14.25" customHeight="1" x14ac:dyDescent="0.3">
      <c r="A2503" t="s">
        <v>2113</v>
      </c>
      <c r="B2503" t="s">
        <v>25</v>
      </c>
      <c r="C2503" t="s">
        <v>14</v>
      </c>
      <c r="D2503">
        <v>2300.3200000000002</v>
      </c>
      <c r="E2503">
        <v>0.3</v>
      </c>
      <c r="F2503">
        <f t="shared" si="78"/>
        <v>690.096</v>
      </c>
      <c r="G2503">
        <f t="shared" si="79"/>
        <v>1610.2240000000002</v>
      </c>
      <c r="H2503">
        <v>8</v>
      </c>
      <c r="I2503" s="17">
        <v>45595</v>
      </c>
      <c r="J2503" s="17">
        <v>45602</v>
      </c>
      <c r="K2503" t="s">
        <v>15</v>
      </c>
      <c r="L2503" t="s">
        <v>22</v>
      </c>
      <c r="M2503">
        <v>389.8</v>
      </c>
      <c r="N2503" t="s">
        <v>48</v>
      </c>
    </row>
    <row r="2504" spans="1:14" ht="14.25" customHeight="1" x14ac:dyDescent="0.3">
      <c r="A2504" t="s">
        <v>8286</v>
      </c>
      <c r="B2504" t="s">
        <v>19</v>
      </c>
      <c r="C2504" t="s">
        <v>36</v>
      </c>
      <c r="D2504">
        <v>2302.9</v>
      </c>
      <c r="E2504">
        <v>0.13</v>
      </c>
      <c r="F2504">
        <f t="shared" si="78"/>
        <v>299.37700000000001</v>
      </c>
      <c r="G2504">
        <f t="shared" si="79"/>
        <v>2003.5230000000001</v>
      </c>
      <c r="H2504">
        <v>8</v>
      </c>
      <c r="I2504" s="17">
        <v>45375</v>
      </c>
      <c r="J2504" s="17">
        <v>45380</v>
      </c>
      <c r="K2504" t="s">
        <v>21</v>
      </c>
      <c r="L2504" t="s">
        <v>27</v>
      </c>
      <c r="M2504">
        <v>190.22</v>
      </c>
      <c r="N2504" t="s">
        <v>39</v>
      </c>
    </row>
    <row r="2505" spans="1:14" ht="14.25" customHeight="1" x14ac:dyDescent="0.3">
      <c r="A2505" t="s">
        <v>2206</v>
      </c>
      <c r="B2505" t="s">
        <v>41</v>
      </c>
      <c r="C2505" t="s">
        <v>36</v>
      </c>
      <c r="D2505">
        <v>2310.9299999999998</v>
      </c>
      <c r="E2505">
        <v>0.11</v>
      </c>
      <c r="F2505">
        <f t="shared" si="78"/>
        <v>254.20229999999998</v>
      </c>
      <c r="G2505">
        <f t="shared" si="79"/>
        <v>2056.7276999999999</v>
      </c>
      <c r="H2505">
        <v>8</v>
      </c>
      <c r="I2505" s="17">
        <v>45227</v>
      </c>
      <c r="J2505" s="17">
        <v>45232</v>
      </c>
      <c r="K2505" t="s">
        <v>21</v>
      </c>
      <c r="L2505" t="s">
        <v>16</v>
      </c>
      <c r="M2505">
        <v>531.38</v>
      </c>
      <c r="N2505" t="s">
        <v>39</v>
      </c>
    </row>
    <row r="2506" spans="1:14" ht="14.25" customHeight="1" x14ac:dyDescent="0.3">
      <c r="A2506" t="s">
        <v>8498</v>
      </c>
      <c r="B2506" t="s">
        <v>13</v>
      </c>
      <c r="C2506" t="s">
        <v>14</v>
      </c>
      <c r="D2506">
        <v>2312.4</v>
      </c>
      <c r="E2506">
        <v>0.35</v>
      </c>
      <c r="F2506">
        <f t="shared" si="78"/>
        <v>809.34</v>
      </c>
      <c r="G2506">
        <f t="shared" si="79"/>
        <v>1503.06</v>
      </c>
      <c r="H2506">
        <v>8</v>
      </c>
      <c r="I2506" s="17">
        <v>45089</v>
      </c>
      <c r="J2506" s="17">
        <v>45096</v>
      </c>
      <c r="K2506" t="s">
        <v>15</v>
      </c>
      <c r="L2506" t="s">
        <v>22</v>
      </c>
      <c r="M2506">
        <v>164.02</v>
      </c>
      <c r="N2506" t="s">
        <v>39</v>
      </c>
    </row>
    <row r="2507" spans="1:14" ht="14.25" customHeight="1" x14ac:dyDescent="0.3">
      <c r="A2507" t="s">
        <v>3046</v>
      </c>
      <c r="B2507" t="s">
        <v>13</v>
      </c>
      <c r="C2507" t="s">
        <v>26</v>
      </c>
      <c r="D2507">
        <v>2318.15</v>
      </c>
      <c r="E2507">
        <v>0.31</v>
      </c>
      <c r="F2507">
        <f t="shared" si="78"/>
        <v>718.62650000000008</v>
      </c>
      <c r="G2507">
        <f t="shared" si="79"/>
        <v>1599.5235</v>
      </c>
      <c r="H2507">
        <v>8</v>
      </c>
      <c r="I2507" s="17">
        <v>45379</v>
      </c>
      <c r="J2507" s="17">
        <v>45386</v>
      </c>
      <c r="K2507" t="s">
        <v>15</v>
      </c>
      <c r="L2507" t="s">
        <v>27</v>
      </c>
      <c r="M2507">
        <v>562.65</v>
      </c>
      <c r="N2507" t="s">
        <v>48</v>
      </c>
    </row>
    <row r="2508" spans="1:14" ht="14.25" customHeight="1" x14ac:dyDescent="0.3">
      <c r="A2508" t="s">
        <v>12690</v>
      </c>
      <c r="B2508" t="s">
        <v>41</v>
      </c>
      <c r="C2508" t="s">
        <v>26</v>
      </c>
      <c r="D2508">
        <v>2318.4</v>
      </c>
      <c r="E2508">
        <v>0.48</v>
      </c>
      <c r="F2508">
        <f t="shared" si="78"/>
        <v>1112.8320000000001</v>
      </c>
      <c r="G2508">
        <f t="shared" si="79"/>
        <v>1205.568</v>
      </c>
      <c r="H2508">
        <v>8</v>
      </c>
      <c r="I2508" s="17">
        <v>45553</v>
      </c>
      <c r="J2508" s="17">
        <v>45559</v>
      </c>
      <c r="K2508" t="s">
        <v>21</v>
      </c>
      <c r="L2508" t="s">
        <v>16</v>
      </c>
      <c r="M2508">
        <v>259.45</v>
      </c>
      <c r="N2508" t="s">
        <v>23</v>
      </c>
    </row>
    <row r="2509" spans="1:14" ht="14.25" customHeight="1" x14ac:dyDescent="0.3">
      <c r="A2509" t="s">
        <v>3604</v>
      </c>
      <c r="B2509" t="s">
        <v>41</v>
      </c>
      <c r="C2509" t="s">
        <v>36</v>
      </c>
      <c r="D2509">
        <v>2321.23</v>
      </c>
      <c r="E2509">
        <v>0.23</v>
      </c>
      <c r="F2509">
        <f t="shared" si="78"/>
        <v>533.88290000000006</v>
      </c>
      <c r="G2509">
        <f t="shared" si="79"/>
        <v>1787.3471</v>
      </c>
      <c r="H2509">
        <v>8</v>
      </c>
      <c r="I2509" s="17">
        <v>45301</v>
      </c>
      <c r="J2509" s="17">
        <v>45308</v>
      </c>
      <c r="K2509" t="s">
        <v>31</v>
      </c>
      <c r="L2509" t="s">
        <v>27</v>
      </c>
      <c r="M2509">
        <v>386.91</v>
      </c>
      <c r="N2509" t="s">
        <v>28</v>
      </c>
    </row>
    <row r="2510" spans="1:14" ht="14.25" customHeight="1" x14ac:dyDescent="0.3">
      <c r="A2510" t="s">
        <v>14396</v>
      </c>
      <c r="B2510" t="s">
        <v>25</v>
      </c>
      <c r="C2510" t="s">
        <v>26</v>
      </c>
      <c r="D2510">
        <v>2326.42</v>
      </c>
      <c r="E2510">
        <v>0.46</v>
      </c>
      <c r="F2510">
        <f t="shared" si="78"/>
        <v>1070.1532</v>
      </c>
      <c r="G2510">
        <f t="shared" si="79"/>
        <v>1256.2668000000001</v>
      </c>
      <c r="H2510">
        <v>8</v>
      </c>
      <c r="I2510" s="17">
        <v>45519</v>
      </c>
      <c r="J2510" s="17">
        <v>45524</v>
      </c>
      <c r="K2510" t="s">
        <v>21</v>
      </c>
      <c r="L2510" t="s">
        <v>22</v>
      </c>
      <c r="M2510">
        <v>373.79</v>
      </c>
      <c r="N2510" t="s">
        <v>34</v>
      </c>
    </row>
    <row r="2511" spans="1:14" ht="14.25" customHeight="1" x14ac:dyDescent="0.3">
      <c r="A2511" t="s">
        <v>3081</v>
      </c>
      <c r="B2511" t="s">
        <v>25</v>
      </c>
      <c r="C2511" t="s">
        <v>26</v>
      </c>
      <c r="D2511">
        <v>2327.0500000000002</v>
      </c>
      <c r="E2511">
        <v>0.26</v>
      </c>
      <c r="F2511">
        <f t="shared" si="78"/>
        <v>605.03300000000002</v>
      </c>
      <c r="G2511">
        <f t="shared" si="79"/>
        <v>1722.0170000000003</v>
      </c>
      <c r="H2511">
        <v>8</v>
      </c>
      <c r="I2511" s="17">
        <v>45218</v>
      </c>
      <c r="J2511" s="17">
        <v>45221</v>
      </c>
      <c r="K2511" t="s">
        <v>15</v>
      </c>
      <c r="L2511" t="s">
        <v>16</v>
      </c>
      <c r="M2511">
        <v>693.15</v>
      </c>
      <c r="N2511" t="s">
        <v>39</v>
      </c>
    </row>
    <row r="2512" spans="1:14" ht="14.25" customHeight="1" x14ac:dyDescent="0.3">
      <c r="A2512" t="s">
        <v>14312</v>
      </c>
      <c r="B2512" t="s">
        <v>41</v>
      </c>
      <c r="C2512" t="s">
        <v>14</v>
      </c>
      <c r="D2512">
        <v>2341.65</v>
      </c>
      <c r="E2512">
        <v>7.0000000000000007E-2</v>
      </c>
      <c r="F2512">
        <f t="shared" si="78"/>
        <v>163.91550000000001</v>
      </c>
      <c r="G2512">
        <f t="shared" si="79"/>
        <v>2177.7345</v>
      </c>
      <c r="H2512">
        <v>8</v>
      </c>
      <c r="I2512" s="17">
        <v>45475</v>
      </c>
      <c r="J2512" s="17">
        <v>45480</v>
      </c>
      <c r="K2512" t="s">
        <v>31</v>
      </c>
      <c r="L2512" t="s">
        <v>16</v>
      </c>
      <c r="M2512">
        <v>598.59</v>
      </c>
      <c r="N2512" t="s">
        <v>39</v>
      </c>
    </row>
    <row r="2513" spans="1:14" ht="14.25" customHeight="1" x14ac:dyDescent="0.3">
      <c r="A2513" t="s">
        <v>11560</v>
      </c>
      <c r="B2513" t="s">
        <v>25</v>
      </c>
      <c r="C2513" t="s">
        <v>20</v>
      </c>
      <c r="D2513">
        <v>2342.0300000000002</v>
      </c>
      <c r="E2513">
        <v>0.47</v>
      </c>
      <c r="F2513">
        <f t="shared" si="78"/>
        <v>1100.7541000000001</v>
      </c>
      <c r="G2513">
        <f t="shared" si="79"/>
        <v>1241.2759000000001</v>
      </c>
      <c r="H2513">
        <v>8</v>
      </c>
      <c r="I2513" s="17">
        <v>45649</v>
      </c>
      <c r="J2513" s="17">
        <v>45652</v>
      </c>
      <c r="K2513" t="s">
        <v>15</v>
      </c>
      <c r="L2513" t="s">
        <v>22</v>
      </c>
      <c r="M2513">
        <v>574.80999999999995</v>
      </c>
      <c r="N2513" t="s">
        <v>17</v>
      </c>
    </row>
    <row r="2514" spans="1:14" ht="14.25" customHeight="1" x14ac:dyDescent="0.3">
      <c r="A2514" t="s">
        <v>1102</v>
      </c>
      <c r="B2514" t="s">
        <v>25</v>
      </c>
      <c r="C2514" t="s">
        <v>26</v>
      </c>
      <c r="D2514">
        <v>2343.5</v>
      </c>
      <c r="E2514">
        <v>0.46</v>
      </c>
      <c r="F2514">
        <f t="shared" si="78"/>
        <v>1078.01</v>
      </c>
      <c r="G2514">
        <f t="shared" si="79"/>
        <v>1265.49</v>
      </c>
      <c r="H2514">
        <v>8</v>
      </c>
      <c r="I2514" s="17">
        <v>45381</v>
      </c>
      <c r="J2514" s="17">
        <v>45387</v>
      </c>
      <c r="K2514" t="s">
        <v>31</v>
      </c>
      <c r="L2514" t="s">
        <v>16</v>
      </c>
      <c r="M2514">
        <v>288.02999999999997</v>
      </c>
      <c r="N2514" t="s">
        <v>39</v>
      </c>
    </row>
    <row r="2515" spans="1:14" ht="14.25" customHeight="1" x14ac:dyDescent="0.3">
      <c r="A2515" t="s">
        <v>10277</v>
      </c>
      <c r="B2515" t="s">
        <v>25</v>
      </c>
      <c r="C2515" t="s">
        <v>26</v>
      </c>
      <c r="D2515">
        <v>2343.64</v>
      </c>
      <c r="E2515">
        <v>0</v>
      </c>
      <c r="F2515">
        <f t="shared" si="78"/>
        <v>0</v>
      </c>
      <c r="G2515">
        <f t="shared" si="79"/>
        <v>2343.64</v>
      </c>
      <c r="H2515">
        <v>8</v>
      </c>
      <c r="I2515" s="17">
        <v>45045</v>
      </c>
      <c r="J2515" s="17">
        <v>45050</v>
      </c>
      <c r="K2515" t="s">
        <v>15</v>
      </c>
      <c r="L2515" t="s">
        <v>27</v>
      </c>
      <c r="M2515">
        <v>663.23</v>
      </c>
      <c r="N2515" t="s">
        <v>48</v>
      </c>
    </row>
    <row r="2516" spans="1:14" ht="14.25" customHeight="1" x14ac:dyDescent="0.3">
      <c r="A2516" t="s">
        <v>6579</v>
      </c>
      <c r="B2516" t="s">
        <v>19</v>
      </c>
      <c r="C2516" t="s">
        <v>36</v>
      </c>
      <c r="D2516">
        <v>2344.7800000000002</v>
      </c>
      <c r="E2516">
        <v>0.01</v>
      </c>
      <c r="F2516">
        <f t="shared" si="78"/>
        <v>23.447800000000001</v>
      </c>
      <c r="G2516">
        <f t="shared" si="79"/>
        <v>2321.3322000000003</v>
      </c>
      <c r="H2516">
        <v>8</v>
      </c>
      <c r="I2516" s="17">
        <v>45378</v>
      </c>
      <c r="J2516" s="17">
        <v>45382</v>
      </c>
      <c r="K2516" t="s">
        <v>31</v>
      </c>
      <c r="L2516" t="s">
        <v>16</v>
      </c>
      <c r="M2516">
        <v>459.62</v>
      </c>
      <c r="N2516" t="s">
        <v>39</v>
      </c>
    </row>
    <row r="2517" spans="1:14" ht="14.25" customHeight="1" x14ac:dyDescent="0.3">
      <c r="A2517" t="s">
        <v>536</v>
      </c>
      <c r="B2517" t="s">
        <v>19</v>
      </c>
      <c r="C2517" t="s">
        <v>20</v>
      </c>
      <c r="D2517">
        <v>2347.4</v>
      </c>
      <c r="E2517">
        <v>0.03</v>
      </c>
      <c r="F2517">
        <f t="shared" si="78"/>
        <v>70.421999999999997</v>
      </c>
      <c r="G2517">
        <f t="shared" si="79"/>
        <v>2276.9780000000001</v>
      </c>
      <c r="H2517">
        <v>8</v>
      </c>
      <c r="I2517" s="17">
        <v>45510</v>
      </c>
      <c r="J2517" s="17">
        <v>45515</v>
      </c>
      <c r="K2517" t="s">
        <v>21</v>
      </c>
      <c r="L2517" t="s">
        <v>27</v>
      </c>
      <c r="M2517">
        <v>519.48</v>
      </c>
      <c r="N2517" t="s">
        <v>28</v>
      </c>
    </row>
    <row r="2518" spans="1:14" ht="14.25" customHeight="1" x14ac:dyDescent="0.3">
      <c r="A2518" t="s">
        <v>3450</v>
      </c>
      <c r="B2518" t="s">
        <v>41</v>
      </c>
      <c r="C2518" t="s">
        <v>26</v>
      </c>
      <c r="D2518">
        <v>2348.6799999999998</v>
      </c>
      <c r="E2518">
        <v>0.24</v>
      </c>
      <c r="F2518">
        <f t="shared" si="78"/>
        <v>563.68319999999994</v>
      </c>
      <c r="G2518">
        <f t="shared" si="79"/>
        <v>1784.9967999999999</v>
      </c>
      <c r="H2518">
        <v>8</v>
      </c>
      <c r="I2518" s="17">
        <v>45350</v>
      </c>
      <c r="J2518" s="17">
        <v>45352</v>
      </c>
      <c r="K2518" t="s">
        <v>31</v>
      </c>
      <c r="L2518" t="s">
        <v>22</v>
      </c>
      <c r="M2518">
        <v>326.62</v>
      </c>
      <c r="N2518" t="s">
        <v>17</v>
      </c>
    </row>
    <row r="2519" spans="1:14" ht="14.25" customHeight="1" x14ac:dyDescent="0.3">
      <c r="A2519" t="s">
        <v>13350</v>
      </c>
      <c r="B2519" t="s">
        <v>25</v>
      </c>
      <c r="C2519" t="s">
        <v>20</v>
      </c>
      <c r="D2519">
        <v>2349.0500000000002</v>
      </c>
      <c r="E2519">
        <v>0.17</v>
      </c>
      <c r="F2519">
        <f t="shared" si="78"/>
        <v>399.33850000000007</v>
      </c>
      <c r="G2519">
        <f t="shared" si="79"/>
        <v>1949.7115000000001</v>
      </c>
      <c r="H2519">
        <v>8</v>
      </c>
      <c r="I2519" s="17">
        <v>45322</v>
      </c>
      <c r="J2519" s="17">
        <v>45325</v>
      </c>
      <c r="K2519" t="s">
        <v>15</v>
      </c>
      <c r="L2519" t="s">
        <v>22</v>
      </c>
      <c r="M2519">
        <v>534.79999999999995</v>
      </c>
      <c r="N2519" t="s">
        <v>39</v>
      </c>
    </row>
    <row r="2520" spans="1:14" ht="14.25" customHeight="1" x14ac:dyDescent="0.3">
      <c r="A2520" t="s">
        <v>8912</v>
      </c>
      <c r="B2520" t="s">
        <v>41</v>
      </c>
      <c r="C2520" t="s">
        <v>36</v>
      </c>
      <c r="D2520">
        <v>2356.0700000000002</v>
      </c>
      <c r="E2520">
        <v>0.23</v>
      </c>
      <c r="F2520">
        <f t="shared" si="78"/>
        <v>541.89610000000005</v>
      </c>
      <c r="G2520">
        <f t="shared" si="79"/>
        <v>1814.1739000000002</v>
      </c>
      <c r="H2520">
        <v>8</v>
      </c>
      <c r="I2520" s="17">
        <v>45584</v>
      </c>
      <c r="J2520" s="17">
        <v>45587</v>
      </c>
      <c r="K2520" t="s">
        <v>31</v>
      </c>
      <c r="L2520" t="s">
        <v>27</v>
      </c>
      <c r="M2520">
        <v>214.8</v>
      </c>
      <c r="N2520" t="s">
        <v>23</v>
      </c>
    </row>
    <row r="2521" spans="1:14" ht="14.25" customHeight="1" x14ac:dyDescent="0.3">
      <c r="A2521" t="s">
        <v>7782</v>
      </c>
      <c r="B2521" t="s">
        <v>19</v>
      </c>
      <c r="C2521" t="s">
        <v>36</v>
      </c>
      <c r="D2521">
        <v>2356.36</v>
      </c>
      <c r="E2521">
        <v>0.35</v>
      </c>
      <c r="F2521">
        <f t="shared" si="78"/>
        <v>824.726</v>
      </c>
      <c r="G2521">
        <f t="shared" si="79"/>
        <v>1531.634</v>
      </c>
      <c r="H2521">
        <v>8</v>
      </c>
      <c r="I2521" s="17">
        <v>45287</v>
      </c>
      <c r="J2521" s="17">
        <v>45291</v>
      </c>
      <c r="K2521" t="s">
        <v>15</v>
      </c>
      <c r="L2521" t="s">
        <v>27</v>
      </c>
      <c r="M2521">
        <v>272.33999999999997</v>
      </c>
      <c r="N2521" t="s">
        <v>17</v>
      </c>
    </row>
    <row r="2522" spans="1:14" ht="14.25" customHeight="1" x14ac:dyDescent="0.3">
      <c r="A2522" t="s">
        <v>11951</v>
      </c>
      <c r="B2522" t="s">
        <v>25</v>
      </c>
      <c r="C2522" t="s">
        <v>20</v>
      </c>
      <c r="D2522">
        <v>2358.59</v>
      </c>
      <c r="E2522">
        <v>0.43</v>
      </c>
      <c r="F2522">
        <f t="shared" si="78"/>
        <v>1014.1937</v>
      </c>
      <c r="G2522">
        <f t="shared" si="79"/>
        <v>1344.3963000000001</v>
      </c>
      <c r="H2522">
        <v>8</v>
      </c>
      <c r="I2522" s="17">
        <v>45533</v>
      </c>
      <c r="J2522" s="17">
        <v>45538</v>
      </c>
      <c r="K2522" t="s">
        <v>21</v>
      </c>
      <c r="L2522" t="s">
        <v>22</v>
      </c>
      <c r="M2522">
        <v>469.7</v>
      </c>
      <c r="N2522" t="s">
        <v>23</v>
      </c>
    </row>
    <row r="2523" spans="1:14" ht="14.25" customHeight="1" x14ac:dyDescent="0.3">
      <c r="A2523" t="s">
        <v>9981</v>
      </c>
      <c r="B2523" t="s">
        <v>19</v>
      </c>
      <c r="C2523" t="s">
        <v>33</v>
      </c>
      <c r="D2523">
        <v>2360.59</v>
      </c>
      <c r="E2523">
        <v>0.42</v>
      </c>
      <c r="F2523">
        <f t="shared" si="78"/>
        <v>991.44780000000003</v>
      </c>
      <c r="G2523">
        <f t="shared" si="79"/>
        <v>1369.1422000000002</v>
      </c>
      <c r="H2523">
        <v>8</v>
      </c>
      <c r="I2523" s="17">
        <v>45404</v>
      </c>
      <c r="J2523" s="17">
        <v>45409</v>
      </c>
      <c r="K2523" t="s">
        <v>21</v>
      </c>
      <c r="L2523" t="s">
        <v>22</v>
      </c>
      <c r="M2523">
        <v>512.48</v>
      </c>
      <c r="N2523" t="s">
        <v>28</v>
      </c>
    </row>
    <row r="2524" spans="1:14" ht="14.25" customHeight="1" x14ac:dyDescent="0.3">
      <c r="A2524" t="s">
        <v>12876</v>
      </c>
      <c r="B2524" t="s">
        <v>19</v>
      </c>
      <c r="C2524" t="s">
        <v>26</v>
      </c>
      <c r="D2524">
        <v>2363.65</v>
      </c>
      <c r="E2524">
        <v>0.32</v>
      </c>
      <c r="F2524">
        <f t="shared" si="78"/>
        <v>756.36800000000005</v>
      </c>
      <c r="G2524">
        <f t="shared" si="79"/>
        <v>1607.2820000000002</v>
      </c>
      <c r="H2524">
        <v>8</v>
      </c>
      <c r="I2524" s="17">
        <v>45625</v>
      </c>
      <c r="J2524" s="17">
        <v>45629</v>
      </c>
      <c r="K2524" t="s">
        <v>15</v>
      </c>
      <c r="L2524" t="s">
        <v>16</v>
      </c>
      <c r="M2524">
        <v>539.65</v>
      </c>
      <c r="N2524" t="s">
        <v>17</v>
      </c>
    </row>
    <row r="2525" spans="1:14" ht="14.25" customHeight="1" x14ac:dyDescent="0.3">
      <c r="A2525" t="s">
        <v>10122</v>
      </c>
      <c r="B2525" t="s">
        <v>25</v>
      </c>
      <c r="C2525" t="s">
        <v>14</v>
      </c>
      <c r="D2525">
        <v>2366.65</v>
      </c>
      <c r="E2525">
        <v>0.26</v>
      </c>
      <c r="F2525">
        <f t="shared" si="78"/>
        <v>615.32900000000006</v>
      </c>
      <c r="G2525">
        <f t="shared" si="79"/>
        <v>1751.3209999999999</v>
      </c>
      <c r="H2525">
        <v>8</v>
      </c>
      <c r="I2525" s="17">
        <v>45480</v>
      </c>
      <c r="J2525" s="17">
        <v>45481</v>
      </c>
      <c r="K2525" t="s">
        <v>31</v>
      </c>
      <c r="L2525" t="s">
        <v>22</v>
      </c>
      <c r="M2525">
        <v>487.84</v>
      </c>
      <c r="N2525" t="s">
        <v>17</v>
      </c>
    </row>
    <row r="2526" spans="1:14" ht="14.25" customHeight="1" x14ac:dyDescent="0.3">
      <c r="A2526" t="s">
        <v>13520</v>
      </c>
      <c r="B2526" t="s">
        <v>13</v>
      </c>
      <c r="C2526" t="s">
        <v>14</v>
      </c>
      <c r="D2526">
        <v>2366.71</v>
      </c>
      <c r="E2526">
        <v>0.04</v>
      </c>
      <c r="F2526">
        <f t="shared" si="78"/>
        <v>94.668400000000005</v>
      </c>
      <c r="G2526">
        <f t="shared" si="79"/>
        <v>2272.0416</v>
      </c>
      <c r="H2526">
        <v>8</v>
      </c>
      <c r="I2526" s="17">
        <v>45150</v>
      </c>
      <c r="J2526" s="17">
        <v>45151</v>
      </c>
      <c r="K2526" t="s">
        <v>31</v>
      </c>
      <c r="L2526" t="s">
        <v>22</v>
      </c>
      <c r="M2526">
        <v>428.34</v>
      </c>
      <c r="N2526" t="s">
        <v>48</v>
      </c>
    </row>
    <row r="2527" spans="1:14" ht="14.25" customHeight="1" x14ac:dyDescent="0.3">
      <c r="A2527" t="s">
        <v>9703</v>
      </c>
      <c r="B2527" t="s">
        <v>41</v>
      </c>
      <c r="C2527" t="s">
        <v>26</v>
      </c>
      <c r="D2527">
        <v>2369.56</v>
      </c>
      <c r="E2527">
        <v>0.13</v>
      </c>
      <c r="F2527">
        <f t="shared" si="78"/>
        <v>308.0428</v>
      </c>
      <c r="G2527">
        <f t="shared" si="79"/>
        <v>2061.5171999999998</v>
      </c>
      <c r="H2527">
        <v>8</v>
      </c>
      <c r="I2527" s="17">
        <v>45033</v>
      </c>
      <c r="J2527" s="17">
        <v>45039</v>
      </c>
      <c r="K2527" t="s">
        <v>31</v>
      </c>
      <c r="L2527" t="s">
        <v>27</v>
      </c>
      <c r="M2527">
        <v>706.27</v>
      </c>
      <c r="N2527" t="s">
        <v>23</v>
      </c>
    </row>
    <row r="2528" spans="1:14" ht="14.25" customHeight="1" x14ac:dyDescent="0.3">
      <c r="A2528" t="s">
        <v>4746</v>
      </c>
      <c r="B2528" t="s">
        <v>25</v>
      </c>
      <c r="C2528" t="s">
        <v>36</v>
      </c>
      <c r="D2528">
        <v>2369.98</v>
      </c>
      <c r="E2528">
        <v>0.18</v>
      </c>
      <c r="F2528">
        <f t="shared" si="78"/>
        <v>426.59639999999996</v>
      </c>
      <c r="G2528">
        <f t="shared" si="79"/>
        <v>1943.3836000000001</v>
      </c>
      <c r="H2528">
        <v>8</v>
      </c>
      <c r="I2528" s="17">
        <v>45486</v>
      </c>
      <c r="J2528" s="17">
        <v>45489</v>
      </c>
      <c r="K2528" t="s">
        <v>21</v>
      </c>
      <c r="L2528" t="s">
        <v>27</v>
      </c>
      <c r="M2528">
        <v>499.02</v>
      </c>
      <c r="N2528" t="s">
        <v>39</v>
      </c>
    </row>
    <row r="2529" spans="1:14" ht="14.25" customHeight="1" x14ac:dyDescent="0.3">
      <c r="A2529" t="s">
        <v>921</v>
      </c>
      <c r="B2529" t="s">
        <v>19</v>
      </c>
      <c r="C2529" t="s">
        <v>26</v>
      </c>
      <c r="D2529">
        <v>2371.65</v>
      </c>
      <c r="E2529">
        <v>0.24</v>
      </c>
      <c r="F2529">
        <f t="shared" si="78"/>
        <v>569.19600000000003</v>
      </c>
      <c r="G2529">
        <f t="shared" si="79"/>
        <v>1802.4540000000002</v>
      </c>
      <c r="H2529">
        <v>8</v>
      </c>
      <c r="I2529" s="17">
        <v>45523</v>
      </c>
      <c r="J2529" s="17">
        <v>45529</v>
      </c>
      <c r="K2529" t="s">
        <v>21</v>
      </c>
      <c r="L2529" t="s">
        <v>27</v>
      </c>
      <c r="M2529">
        <v>208.68</v>
      </c>
      <c r="N2529" t="s">
        <v>28</v>
      </c>
    </row>
    <row r="2530" spans="1:14" ht="14.25" customHeight="1" x14ac:dyDescent="0.3">
      <c r="A2530" t="s">
        <v>6812</v>
      </c>
      <c r="B2530" t="s">
        <v>19</v>
      </c>
      <c r="C2530" t="s">
        <v>36</v>
      </c>
      <c r="D2530">
        <v>2372.14</v>
      </c>
      <c r="E2530">
        <v>0.16</v>
      </c>
      <c r="F2530">
        <f t="shared" si="78"/>
        <v>379.54239999999999</v>
      </c>
      <c r="G2530">
        <f t="shared" si="79"/>
        <v>1992.5975999999998</v>
      </c>
      <c r="H2530">
        <v>8</v>
      </c>
      <c r="I2530" s="17">
        <v>45191</v>
      </c>
      <c r="J2530" s="17">
        <v>45192</v>
      </c>
      <c r="K2530" t="s">
        <v>15</v>
      </c>
      <c r="L2530" t="s">
        <v>27</v>
      </c>
      <c r="M2530">
        <v>472.45</v>
      </c>
      <c r="N2530" t="s">
        <v>39</v>
      </c>
    </row>
    <row r="2531" spans="1:14" ht="14.25" customHeight="1" x14ac:dyDescent="0.3">
      <c r="A2531" t="s">
        <v>9232</v>
      </c>
      <c r="B2531" t="s">
        <v>41</v>
      </c>
      <c r="C2531" t="s">
        <v>36</v>
      </c>
      <c r="D2531">
        <v>2374.64</v>
      </c>
      <c r="E2531">
        <v>0.34</v>
      </c>
      <c r="F2531">
        <f t="shared" si="78"/>
        <v>807.37760000000003</v>
      </c>
      <c r="G2531">
        <f t="shared" si="79"/>
        <v>1567.2623999999998</v>
      </c>
      <c r="H2531">
        <v>8</v>
      </c>
      <c r="I2531" s="17">
        <v>45255</v>
      </c>
      <c r="J2531" s="17">
        <v>45262</v>
      </c>
      <c r="K2531" t="s">
        <v>15</v>
      </c>
      <c r="L2531" t="s">
        <v>22</v>
      </c>
      <c r="M2531">
        <v>505.27</v>
      </c>
      <c r="N2531" t="s">
        <v>28</v>
      </c>
    </row>
    <row r="2532" spans="1:14" ht="14.25" customHeight="1" x14ac:dyDescent="0.3">
      <c r="A2532" t="s">
        <v>13749</v>
      </c>
      <c r="B2532" t="s">
        <v>19</v>
      </c>
      <c r="C2532" t="s">
        <v>33</v>
      </c>
      <c r="D2532">
        <v>2375.56</v>
      </c>
      <c r="E2532">
        <v>0.3</v>
      </c>
      <c r="F2532">
        <f t="shared" si="78"/>
        <v>712.66800000000001</v>
      </c>
      <c r="G2532">
        <f t="shared" si="79"/>
        <v>1662.8919999999998</v>
      </c>
      <c r="H2532">
        <v>8</v>
      </c>
      <c r="I2532" s="17">
        <v>45063</v>
      </c>
      <c r="J2532" s="17">
        <v>45064</v>
      </c>
      <c r="K2532" t="s">
        <v>15</v>
      </c>
      <c r="L2532" t="s">
        <v>16</v>
      </c>
      <c r="M2532">
        <v>461.5</v>
      </c>
      <c r="N2532" t="s">
        <v>17</v>
      </c>
    </row>
    <row r="2533" spans="1:14" ht="14.25" customHeight="1" x14ac:dyDescent="0.3">
      <c r="A2533" t="s">
        <v>13454</v>
      </c>
      <c r="B2533" t="s">
        <v>25</v>
      </c>
      <c r="C2533" t="s">
        <v>14</v>
      </c>
      <c r="D2533">
        <v>2377.29</v>
      </c>
      <c r="E2533">
        <v>0.3</v>
      </c>
      <c r="F2533">
        <f t="shared" si="78"/>
        <v>713.18700000000001</v>
      </c>
      <c r="G2533">
        <f t="shared" si="79"/>
        <v>1664.1030000000001</v>
      </c>
      <c r="H2533">
        <v>8</v>
      </c>
      <c r="I2533" s="17">
        <v>44976</v>
      </c>
      <c r="J2533" s="17">
        <v>44982</v>
      </c>
      <c r="K2533" t="s">
        <v>15</v>
      </c>
      <c r="L2533" t="s">
        <v>16</v>
      </c>
      <c r="M2533">
        <v>408.39</v>
      </c>
      <c r="N2533" t="s">
        <v>28</v>
      </c>
    </row>
    <row r="2534" spans="1:14" ht="14.25" customHeight="1" x14ac:dyDescent="0.3">
      <c r="A2534" t="s">
        <v>11034</v>
      </c>
      <c r="B2534" t="s">
        <v>13</v>
      </c>
      <c r="C2534" t="s">
        <v>36</v>
      </c>
      <c r="D2534">
        <v>2379.16</v>
      </c>
      <c r="E2534">
        <v>0.17</v>
      </c>
      <c r="F2534">
        <f t="shared" si="78"/>
        <v>404.4572</v>
      </c>
      <c r="G2534">
        <f t="shared" si="79"/>
        <v>1974.7027999999998</v>
      </c>
      <c r="H2534">
        <v>8</v>
      </c>
      <c r="I2534" s="17">
        <v>45603</v>
      </c>
      <c r="J2534" s="17">
        <v>45609</v>
      </c>
      <c r="K2534" t="s">
        <v>15</v>
      </c>
      <c r="L2534" t="s">
        <v>27</v>
      </c>
      <c r="M2534">
        <v>533.44000000000005</v>
      </c>
      <c r="N2534" t="s">
        <v>23</v>
      </c>
    </row>
    <row r="2535" spans="1:14" ht="14.25" customHeight="1" x14ac:dyDescent="0.3">
      <c r="A2535" t="s">
        <v>4787</v>
      </c>
      <c r="B2535" t="s">
        <v>41</v>
      </c>
      <c r="C2535" t="s">
        <v>33</v>
      </c>
      <c r="D2535">
        <v>2382.35</v>
      </c>
      <c r="E2535">
        <v>0.03</v>
      </c>
      <c r="F2535">
        <f t="shared" si="78"/>
        <v>71.470500000000001</v>
      </c>
      <c r="G2535">
        <f t="shared" si="79"/>
        <v>2310.8795</v>
      </c>
      <c r="H2535">
        <v>8</v>
      </c>
      <c r="I2535" s="17">
        <v>44962</v>
      </c>
      <c r="J2535" s="17">
        <v>44969</v>
      </c>
      <c r="K2535" t="s">
        <v>21</v>
      </c>
      <c r="L2535" t="s">
        <v>22</v>
      </c>
      <c r="M2535">
        <v>485.54</v>
      </c>
      <c r="N2535" t="s">
        <v>28</v>
      </c>
    </row>
    <row r="2536" spans="1:14" ht="14.25" customHeight="1" x14ac:dyDescent="0.3">
      <c r="A2536" t="s">
        <v>10556</v>
      </c>
      <c r="B2536" t="s">
        <v>41</v>
      </c>
      <c r="C2536" t="s">
        <v>14</v>
      </c>
      <c r="D2536">
        <v>2384.85</v>
      </c>
      <c r="E2536">
        <v>0.46</v>
      </c>
      <c r="F2536">
        <f t="shared" si="78"/>
        <v>1097.0309999999999</v>
      </c>
      <c r="G2536">
        <f t="shared" si="79"/>
        <v>1287.819</v>
      </c>
      <c r="H2536">
        <v>8</v>
      </c>
      <c r="I2536" s="17">
        <v>45544</v>
      </c>
      <c r="J2536" s="17">
        <v>45547</v>
      </c>
      <c r="K2536" t="s">
        <v>31</v>
      </c>
      <c r="L2536" t="s">
        <v>22</v>
      </c>
      <c r="M2536">
        <v>689.62</v>
      </c>
      <c r="N2536" t="s">
        <v>17</v>
      </c>
    </row>
    <row r="2537" spans="1:14" ht="14.25" customHeight="1" x14ac:dyDescent="0.3">
      <c r="A2537" t="s">
        <v>2836</v>
      </c>
      <c r="B2537" t="s">
        <v>19</v>
      </c>
      <c r="C2537" t="s">
        <v>26</v>
      </c>
      <c r="D2537">
        <v>2387.94</v>
      </c>
      <c r="E2537">
        <v>0.46</v>
      </c>
      <c r="F2537">
        <f t="shared" si="78"/>
        <v>1098.4524000000001</v>
      </c>
      <c r="G2537">
        <f t="shared" si="79"/>
        <v>1289.4875999999999</v>
      </c>
      <c r="H2537">
        <v>8</v>
      </c>
      <c r="I2537" s="17">
        <v>45392</v>
      </c>
      <c r="J2537" s="17">
        <v>45397</v>
      </c>
      <c r="K2537" t="s">
        <v>21</v>
      </c>
      <c r="L2537" t="s">
        <v>27</v>
      </c>
      <c r="M2537">
        <v>491.98</v>
      </c>
      <c r="N2537" t="s">
        <v>28</v>
      </c>
    </row>
    <row r="2538" spans="1:14" ht="14.25" customHeight="1" x14ac:dyDescent="0.3">
      <c r="A2538" t="s">
        <v>323</v>
      </c>
      <c r="B2538" t="s">
        <v>25</v>
      </c>
      <c r="C2538" t="s">
        <v>14</v>
      </c>
      <c r="D2538">
        <v>2389.5300000000002</v>
      </c>
      <c r="E2538">
        <v>0.45</v>
      </c>
      <c r="F2538">
        <f t="shared" si="78"/>
        <v>1075.2885000000001</v>
      </c>
      <c r="G2538">
        <f t="shared" si="79"/>
        <v>1314.2415000000001</v>
      </c>
      <c r="H2538">
        <v>8</v>
      </c>
      <c r="I2538" s="17">
        <v>45053</v>
      </c>
      <c r="J2538" s="17">
        <v>45058</v>
      </c>
      <c r="K2538" t="s">
        <v>31</v>
      </c>
      <c r="L2538" t="s">
        <v>16</v>
      </c>
      <c r="M2538">
        <v>442.59</v>
      </c>
      <c r="N2538" t="s">
        <v>17</v>
      </c>
    </row>
    <row r="2539" spans="1:14" ht="14.25" customHeight="1" x14ac:dyDescent="0.3">
      <c r="A2539" t="s">
        <v>10603</v>
      </c>
      <c r="B2539" t="s">
        <v>41</v>
      </c>
      <c r="C2539" t="s">
        <v>26</v>
      </c>
      <c r="D2539">
        <v>2396.67</v>
      </c>
      <c r="E2539">
        <v>0.28999999999999998</v>
      </c>
      <c r="F2539">
        <f t="shared" si="78"/>
        <v>695.03429999999992</v>
      </c>
      <c r="G2539">
        <f t="shared" si="79"/>
        <v>1701.6357000000003</v>
      </c>
      <c r="H2539">
        <v>8</v>
      </c>
      <c r="I2539" s="17">
        <v>45164</v>
      </c>
      <c r="J2539" s="17">
        <v>45170</v>
      </c>
      <c r="K2539" t="s">
        <v>15</v>
      </c>
      <c r="L2539" t="s">
        <v>27</v>
      </c>
      <c r="M2539">
        <v>598.54</v>
      </c>
      <c r="N2539" t="s">
        <v>34</v>
      </c>
    </row>
    <row r="2540" spans="1:14" ht="14.25" customHeight="1" x14ac:dyDescent="0.3">
      <c r="A2540" t="s">
        <v>5730</v>
      </c>
      <c r="B2540" t="s">
        <v>25</v>
      </c>
      <c r="C2540" t="s">
        <v>33</v>
      </c>
      <c r="D2540">
        <v>2397.2199999999998</v>
      </c>
      <c r="E2540">
        <v>0.5</v>
      </c>
      <c r="F2540">
        <f t="shared" si="78"/>
        <v>1198.6099999999999</v>
      </c>
      <c r="G2540">
        <f t="shared" si="79"/>
        <v>1198.6099999999999</v>
      </c>
      <c r="H2540">
        <v>8</v>
      </c>
      <c r="I2540" s="17">
        <v>45495</v>
      </c>
      <c r="J2540" s="17">
        <v>45500</v>
      </c>
      <c r="K2540" t="s">
        <v>21</v>
      </c>
      <c r="L2540" t="s">
        <v>16</v>
      </c>
      <c r="M2540">
        <v>337.81</v>
      </c>
      <c r="N2540" t="s">
        <v>39</v>
      </c>
    </row>
    <row r="2541" spans="1:14" ht="14.25" customHeight="1" x14ac:dyDescent="0.3">
      <c r="A2541" t="s">
        <v>14264</v>
      </c>
      <c r="B2541" t="s">
        <v>19</v>
      </c>
      <c r="C2541" t="s">
        <v>14</v>
      </c>
      <c r="D2541">
        <v>2398.73</v>
      </c>
      <c r="E2541">
        <v>0.44</v>
      </c>
      <c r="F2541">
        <f t="shared" si="78"/>
        <v>1055.4412</v>
      </c>
      <c r="G2541">
        <f t="shared" si="79"/>
        <v>1343.2888</v>
      </c>
      <c r="H2541">
        <v>8</v>
      </c>
      <c r="I2541" s="17">
        <v>45512</v>
      </c>
      <c r="J2541" s="17">
        <v>45519</v>
      </c>
      <c r="K2541" t="s">
        <v>21</v>
      </c>
      <c r="L2541" t="s">
        <v>22</v>
      </c>
      <c r="M2541">
        <v>401.06</v>
      </c>
      <c r="N2541" t="s">
        <v>17</v>
      </c>
    </row>
    <row r="2542" spans="1:14" ht="14.25" customHeight="1" x14ac:dyDescent="0.3">
      <c r="A2542" t="s">
        <v>9068</v>
      </c>
      <c r="B2542" t="s">
        <v>25</v>
      </c>
      <c r="C2542" t="s">
        <v>33</v>
      </c>
      <c r="D2542">
        <v>2398.9899999999998</v>
      </c>
      <c r="E2542">
        <v>0.08</v>
      </c>
      <c r="F2542">
        <f t="shared" si="78"/>
        <v>191.91919999999999</v>
      </c>
      <c r="G2542">
        <f t="shared" si="79"/>
        <v>2207.0708</v>
      </c>
      <c r="H2542">
        <v>8</v>
      </c>
      <c r="I2542" s="17">
        <v>45341</v>
      </c>
      <c r="J2542" s="17">
        <v>45348</v>
      </c>
      <c r="K2542" t="s">
        <v>31</v>
      </c>
      <c r="L2542" t="s">
        <v>27</v>
      </c>
      <c r="M2542">
        <v>641.03</v>
      </c>
      <c r="N2542" t="s">
        <v>17</v>
      </c>
    </row>
    <row r="2543" spans="1:14" ht="14.25" customHeight="1" x14ac:dyDescent="0.3">
      <c r="A2543" t="s">
        <v>1737</v>
      </c>
      <c r="B2543" t="s">
        <v>13</v>
      </c>
      <c r="C2543" t="s">
        <v>36</v>
      </c>
      <c r="D2543">
        <v>2401.4</v>
      </c>
      <c r="E2543">
        <v>0.14000000000000001</v>
      </c>
      <c r="F2543">
        <f t="shared" si="78"/>
        <v>336.19600000000003</v>
      </c>
      <c r="G2543">
        <f t="shared" si="79"/>
        <v>2065.2040000000002</v>
      </c>
      <c r="H2543">
        <v>8</v>
      </c>
      <c r="I2543" s="17">
        <v>44961</v>
      </c>
      <c r="J2543" s="17">
        <v>44962</v>
      </c>
      <c r="K2543" t="s">
        <v>31</v>
      </c>
      <c r="L2543" t="s">
        <v>16</v>
      </c>
      <c r="M2543">
        <v>710.43</v>
      </c>
      <c r="N2543" t="s">
        <v>23</v>
      </c>
    </row>
    <row r="2544" spans="1:14" ht="14.25" customHeight="1" x14ac:dyDescent="0.3">
      <c r="A2544" t="s">
        <v>378</v>
      </c>
      <c r="B2544" t="s">
        <v>13</v>
      </c>
      <c r="C2544" t="s">
        <v>20</v>
      </c>
      <c r="D2544">
        <v>2401.7800000000002</v>
      </c>
      <c r="E2544">
        <v>0.01</v>
      </c>
      <c r="F2544">
        <f t="shared" si="78"/>
        <v>24.017800000000001</v>
      </c>
      <c r="G2544">
        <f t="shared" si="79"/>
        <v>2377.7622000000001</v>
      </c>
      <c r="H2544">
        <v>8</v>
      </c>
      <c r="I2544" s="17">
        <v>45385</v>
      </c>
      <c r="J2544" s="17">
        <v>45388</v>
      </c>
      <c r="K2544" t="s">
        <v>21</v>
      </c>
      <c r="L2544" t="s">
        <v>16</v>
      </c>
      <c r="M2544">
        <v>448.63</v>
      </c>
      <c r="N2544" t="s">
        <v>39</v>
      </c>
    </row>
    <row r="2545" spans="1:14" ht="14.25" customHeight="1" x14ac:dyDescent="0.3">
      <c r="A2545" t="s">
        <v>13090</v>
      </c>
      <c r="B2545" t="s">
        <v>19</v>
      </c>
      <c r="C2545" t="s">
        <v>36</v>
      </c>
      <c r="D2545">
        <v>2403.25</v>
      </c>
      <c r="E2545">
        <v>0.01</v>
      </c>
      <c r="F2545">
        <f t="shared" si="78"/>
        <v>24.032499999999999</v>
      </c>
      <c r="G2545">
        <f t="shared" si="79"/>
        <v>2379.2175000000002</v>
      </c>
      <c r="H2545">
        <v>8</v>
      </c>
      <c r="I2545" s="17">
        <v>45152</v>
      </c>
      <c r="J2545" s="17">
        <v>45156</v>
      </c>
      <c r="K2545" t="s">
        <v>21</v>
      </c>
      <c r="L2545" t="s">
        <v>22</v>
      </c>
      <c r="M2545">
        <v>449.96</v>
      </c>
      <c r="N2545" t="s">
        <v>17</v>
      </c>
    </row>
    <row r="2546" spans="1:14" ht="14.25" customHeight="1" x14ac:dyDescent="0.3">
      <c r="A2546" t="s">
        <v>6598</v>
      </c>
      <c r="B2546" t="s">
        <v>25</v>
      </c>
      <c r="C2546" t="s">
        <v>33</v>
      </c>
      <c r="D2546">
        <v>2408.71</v>
      </c>
      <c r="E2546">
        <v>0.04</v>
      </c>
      <c r="F2546">
        <f t="shared" si="78"/>
        <v>96.348399999999998</v>
      </c>
      <c r="G2546">
        <f t="shared" si="79"/>
        <v>2312.3616000000002</v>
      </c>
      <c r="H2546">
        <v>8</v>
      </c>
      <c r="I2546" s="17">
        <v>44951</v>
      </c>
      <c r="J2546" s="17">
        <v>44956</v>
      </c>
      <c r="K2546" t="s">
        <v>31</v>
      </c>
      <c r="L2546" t="s">
        <v>27</v>
      </c>
      <c r="M2546">
        <v>410.83</v>
      </c>
      <c r="N2546" t="s">
        <v>39</v>
      </c>
    </row>
    <row r="2547" spans="1:14" ht="14.25" customHeight="1" x14ac:dyDescent="0.3">
      <c r="A2547" t="s">
        <v>14785</v>
      </c>
      <c r="B2547" t="s">
        <v>13</v>
      </c>
      <c r="C2547" t="s">
        <v>14</v>
      </c>
      <c r="D2547">
        <v>2412.85</v>
      </c>
      <c r="E2547">
        <v>0.04</v>
      </c>
      <c r="F2547">
        <f t="shared" si="78"/>
        <v>96.513999999999996</v>
      </c>
      <c r="G2547">
        <f t="shared" si="79"/>
        <v>2316.3359999999998</v>
      </c>
      <c r="H2547">
        <v>8</v>
      </c>
      <c r="I2547" s="17">
        <v>45112</v>
      </c>
      <c r="J2547" s="17">
        <v>45118</v>
      </c>
      <c r="K2547" t="s">
        <v>15</v>
      </c>
      <c r="L2547" t="s">
        <v>22</v>
      </c>
      <c r="M2547">
        <v>570.39</v>
      </c>
      <c r="N2547" t="s">
        <v>48</v>
      </c>
    </row>
    <row r="2548" spans="1:14" ht="14.25" customHeight="1" x14ac:dyDescent="0.3">
      <c r="A2548" t="s">
        <v>15193</v>
      </c>
      <c r="B2548" t="s">
        <v>19</v>
      </c>
      <c r="C2548" t="s">
        <v>33</v>
      </c>
      <c r="D2548">
        <v>2414.3000000000002</v>
      </c>
      <c r="E2548">
        <v>7.0000000000000007E-2</v>
      </c>
      <c r="F2548">
        <f t="shared" si="78"/>
        <v>169.00100000000003</v>
      </c>
      <c r="G2548">
        <f t="shared" si="79"/>
        <v>2245.299</v>
      </c>
      <c r="H2548">
        <v>8</v>
      </c>
      <c r="I2548" s="17">
        <v>45091</v>
      </c>
      <c r="J2548" s="17">
        <v>45095</v>
      </c>
      <c r="K2548" t="s">
        <v>21</v>
      </c>
      <c r="L2548" t="s">
        <v>16</v>
      </c>
      <c r="M2548">
        <v>144.47999999999999</v>
      </c>
      <c r="N2548" t="s">
        <v>28</v>
      </c>
    </row>
    <row r="2549" spans="1:14" ht="14.25" customHeight="1" x14ac:dyDescent="0.3">
      <c r="A2549" t="s">
        <v>9767</v>
      </c>
      <c r="B2549" t="s">
        <v>13</v>
      </c>
      <c r="C2549" t="s">
        <v>36</v>
      </c>
      <c r="D2549">
        <v>2418.85</v>
      </c>
      <c r="E2549">
        <v>0.21</v>
      </c>
      <c r="F2549">
        <f t="shared" si="78"/>
        <v>507.95849999999996</v>
      </c>
      <c r="G2549">
        <f t="shared" si="79"/>
        <v>1910.8915</v>
      </c>
      <c r="H2549">
        <v>8</v>
      </c>
      <c r="I2549" s="17">
        <v>45489</v>
      </c>
      <c r="J2549" s="17">
        <v>45494</v>
      </c>
      <c r="K2549" t="s">
        <v>15</v>
      </c>
      <c r="L2549" t="s">
        <v>27</v>
      </c>
      <c r="M2549">
        <v>128.12</v>
      </c>
      <c r="N2549" t="s">
        <v>39</v>
      </c>
    </row>
    <row r="2550" spans="1:14" ht="14.25" customHeight="1" x14ac:dyDescent="0.3">
      <c r="A2550" t="s">
        <v>3262</v>
      </c>
      <c r="B2550" t="s">
        <v>41</v>
      </c>
      <c r="C2550" t="s">
        <v>26</v>
      </c>
      <c r="D2550">
        <v>2419.37</v>
      </c>
      <c r="E2550">
        <v>0.45</v>
      </c>
      <c r="F2550">
        <f t="shared" si="78"/>
        <v>1088.7165</v>
      </c>
      <c r="G2550">
        <f t="shared" si="79"/>
        <v>1330.6534999999999</v>
      </c>
      <c r="H2550">
        <v>8</v>
      </c>
      <c r="I2550" s="17">
        <v>45019</v>
      </c>
      <c r="J2550" s="17">
        <v>45022</v>
      </c>
      <c r="K2550" t="s">
        <v>15</v>
      </c>
      <c r="L2550" t="s">
        <v>27</v>
      </c>
      <c r="M2550">
        <v>184.68</v>
      </c>
      <c r="N2550" t="s">
        <v>39</v>
      </c>
    </row>
    <row r="2551" spans="1:14" ht="14.25" customHeight="1" x14ac:dyDescent="0.3">
      <c r="A2551" t="s">
        <v>12760</v>
      </c>
      <c r="B2551" t="s">
        <v>13</v>
      </c>
      <c r="C2551" t="s">
        <v>14</v>
      </c>
      <c r="D2551">
        <v>2422.77</v>
      </c>
      <c r="E2551">
        <v>0.35</v>
      </c>
      <c r="F2551">
        <f t="shared" si="78"/>
        <v>847.96949999999993</v>
      </c>
      <c r="G2551">
        <f t="shared" si="79"/>
        <v>1574.8005000000001</v>
      </c>
      <c r="H2551">
        <v>8</v>
      </c>
      <c r="I2551" s="17">
        <v>45397</v>
      </c>
      <c r="J2551" s="17">
        <v>45401</v>
      </c>
      <c r="K2551" t="s">
        <v>15</v>
      </c>
      <c r="L2551" t="s">
        <v>16</v>
      </c>
      <c r="M2551">
        <v>405.92</v>
      </c>
      <c r="N2551" t="s">
        <v>39</v>
      </c>
    </row>
    <row r="2552" spans="1:14" ht="14.25" customHeight="1" x14ac:dyDescent="0.3">
      <c r="A2552" t="s">
        <v>3188</v>
      </c>
      <c r="B2552" t="s">
        <v>13</v>
      </c>
      <c r="C2552" t="s">
        <v>36</v>
      </c>
      <c r="D2552">
        <v>2423.34</v>
      </c>
      <c r="E2552">
        <v>0.33</v>
      </c>
      <c r="F2552">
        <f t="shared" si="78"/>
        <v>799.70220000000006</v>
      </c>
      <c r="G2552">
        <f t="shared" si="79"/>
        <v>1623.6378</v>
      </c>
      <c r="H2552">
        <v>8</v>
      </c>
      <c r="I2552" s="17">
        <v>45287</v>
      </c>
      <c r="J2552" s="17">
        <v>45290</v>
      </c>
      <c r="K2552" t="s">
        <v>15</v>
      </c>
      <c r="L2552" t="s">
        <v>16</v>
      </c>
      <c r="M2552">
        <v>271.05</v>
      </c>
      <c r="N2552" t="s">
        <v>23</v>
      </c>
    </row>
    <row r="2553" spans="1:14" ht="14.25" customHeight="1" x14ac:dyDescent="0.3">
      <c r="A2553" t="s">
        <v>5544</v>
      </c>
      <c r="B2553" t="s">
        <v>41</v>
      </c>
      <c r="C2553" t="s">
        <v>20</v>
      </c>
      <c r="D2553">
        <v>2423.75</v>
      </c>
      <c r="E2553">
        <v>0.24</v>
      </c>
      <c r="F2553">
        <f t="shared" si="78"/>
        <v>581.69999999999993</v>
      </c>
      <c r="G2553">
        <f t="shared" si="79"/>
        <v>1842.0500000000002</v>
      </c>
      <c r="H2553">
        <v>8</v>
      </c>
      <c r="I2553" s="17">
        <v>45432</v>
      </c>
      <c r="J2553" s="17">
        <v>45438</v>
      </c>
      <c r="K2553" t="s">
        <v>21</v>
      </c>
      <c r="L2553" t="s">
        <v>16</v>
      </c>
      <c r="M2553">
        <v>129.63999999999999</v>
      </c>
      <c r="N2553" t="s">
        <v>28</v>
      </c>
    </row>
    <row r="2554" spans="1:14" ht="14.25" customHeight="1" x14ac:dyDescent="0.3">
      <c r="A2554" t="s">
        <v>9492</v>
      </c>
      <c r="B2554" t="s">
        <v>25</v>
      </c>
      <c r="C2554" t="s">
        <v>33</v>
      </c>
      <c r="D2554">
        <v>2429.59</v>
      </c>
      <c r="E2554">
        <v>0.5</v>
      </c>
      <c r="F2554">
        <f t="shared" si="78"/>
        <v>1214.7950000000001</v>
      </c>
      <c r="G2554">
        <f t="shared" si="79"/>
        <v>1214.7950000000001</v>
      </c>
      <c r="H2554">
        <v>8</v>
      </c>
      <c r="I2554" s="17">
        <v>45143</v>
      </c>
      <c r="J2554" s="17">
        <v>45147</v>
      </c>
      <c r="K2554" t="s">
        <v>31</v>
      </c>
      <c r="L2554" t="s">
        <v>16</v>
      </c>
      <c r="M2554">
        <v>438.62</v>
      </c>
      <c r="N2554" t="s">
        <v>17</v>
      </c>
    </row>
    <row r="2555" spans="1:14" ht="14.25" customHeight="1" x14ac:dyDescent="0.3">
      <c r="A2555" t="s">
        <v>7424</v>
      </c>
      <c r="B2555" t="s">
        <v>25</v>
      </c>
      <c r="C2555" t="s">
        <v>26</v>
      </c>
      <c r="D2555">
        <v>2430.02</v>
      </c>
      <c r="E2555">
        <v>0.4</v>
      </c>
      <c r="F2555">
        <f t="shared" si="78"/>
        <v>972.00800000000004</v>
      </c>
      <c r="G2555">
        <f t="shared" si="79"/>
        <v>1458.0119999999999</v>
      </c>
      <c r="H2555">
        <v>8</v>
      </c>
      <c r="I2555" s="17">
        <v>44936</v>
      </c>
      <c r="J2555" s="17">
        <v>44941</v>
      </c>
      <c r="K2555" t="s">
        <v>21</v>
      </c>
      <c r="L2555" t="s">
        <v>22</v>
      </c>
      <c r="M2555">
        <v>586.17999999999995</v>
      </c>
      <c r="N2555" t="s">
        <v>28</v>
      </c>
    </row>
    <row r="2556" spans="1:14" ht="14.25" customHeight="1" x14ac:dyDescent="0.3">
      <c r="A2556" t="s">
        <v>1933</v>
      </c>
      <c r="B2556" t="s">
        <v>19</v>
      </c>
      <c r="C2556" t="s">
        <v>36</v>
      </c>
      <c r="D2556">
        <v>2433.35</v>
      </c>
      <c r="E2556">
        <v>0.17</v>
      </c>
      <c r="F2556">
        <f t="shared" si="78"/>
        <v>413.66950000000003</v>
      </c>
      <c r="G2556">
        <f t="shared" si="79"/>
        <v>2019.6804999999999</v>
      </c>
      <c r="H2556">
        <v>8</v>
      </c>
      <c r="I2556" s="17">
        <v>45255</v>
      </c>
      <c r="J2556" s="17">
        <v>45256</v>
      </c>
      <c r="K2556" t="s">
        <v>31</v>
      </c>
      <c r="L2556" t="s">
        <v>16</v>
      </c>
      <c r="M2556">
        <v>386.61</v>
      </c>
      <c r="N2556" t="s">
        <v>48</v>
      </c>
    </row>
    <row r="2557" spans="1:14" ht="14.25" customHeight="1" x14ac:dyDescent="0.3">
      <c r="A2557" t="s">
        <v>6647</v>
      </c>
      <c r="B2557" t="s">
        <v>13</v>
      </c>
      <c r="C2557" t="s">
        <v>36</v>
      </c>
      <c r="D2557">
        <v>2434.44</v>
      </c>
      <c r="E2557">
        <v>0.1</v>
      </c>
      <c r="F2557">
        <f t="shared" si="78"/>
        <v>243.44400000000002</v>
      </c>
      <c r="G2557">
        <f t="shared" si="79"/>
        <v>2190.9960000000001</v>
      </c>
      <c r="H2557">
        <v>8</v>
      </c>
      <c r="I2557" s="17">
        <v>44941</v>
      </c>
      <c r="J2557" s="17">
        <v>44945</v>
      </c>
      <c r="K2557" t="s">
        <v>21</v>
      </c>
      <c r="L2557" t="s">
        <v>27</v>
      </c>
      <c r="M2557">
        <v>513.86</v>
      </c>
      <c r="N2557" t="s">
        <v>17</v>
      </c>
    </row>
    <row r="2558" spans="1:14" ht="14.25" customHeight="1" x14ac:dyDescent="0.3">
      <c r="A2558" t="s">
        <v>10189</v>
      </c>
      <c r="B2558" t="s">
        <v>19</v>
      </c>
      <c r="C2558" t="s">
        <v>36</v>
      </c>
      <c r="D2558">
        <v>2442.42</v>
      </c>
      <c r="E2558">
        <v>0.08</v>
      </c>
      <c r="F2558">
        <f t="shared" si="78"/>
        <v>195.39360000000002</v>
      </c>
      <c r="G2558">
        <f t="shared" si="79"/>
        <v>2247.0264000000002</v>
      </c>
      <c r="H2558">
        <v>8</v>
      </c>
      <c r="I2558" s="17">
        <v>45496</v>
      </c>
      <c r="J2558" s="17">
        <v>45498</v>
      </c>
      <c r="K2558" t="s">
        <v>21</v>
      </c>
      <c r="L2558" t="s">
        <v>22</v>
      </c>
      <c r="M2558">
        <v>274.58</v>
      </c>
      <c r="N2558" t="s">
        <v>17</v>
      </c>
    </row>
    <row r="2559" spans="1:14" ht="14.25" customHeight="1" x14ac:dyDescent="0.3">
      <c r="A2559" t="s">
        <v>11754</v>
      </c>
      <c r="B2559" t="s">
        <v>13</v>
      </c>
      <c r="C2559" t="s">
        <v>36</v>
      </c>
      <c r="D2559">
        <v>2444.67</v>
      </c>
      <c r="E2559">
        <v>0.11</v>
      </c>
      <c r="F2559">
        <f t="shared" si="78"/>
        <v>268.91370000000001</v>
      </c>
      <c r="G2559">
        <f t="shared" si="79"/>
        <v>2175.7563</v>
      </c>
      <c r="H2559">
        <v>8</v>
      </c>
      <c r="I2559" s="17">
        <v>45208</v>
      </c>
      <c r="J2559" s="17">
        <v>45215</v>
      </c>
      <c r="K2559" t="s">
        <v>31</v>
      </c>
      <c r="L2559" t="s">
        <v>22</v>
      </c>
      <c r="M2559">
        <v>192.63</v>
      </c>
      <c r="N2559" t="s">
        <v>34</v>
      </c>
    </row>
    <row r="2560" spans="1:14" ht="14.25" customHeight="1" x14ac:dyDescent="0.3">
      <c r="A2560" t="s">
        <v>13968</v>
      </c>
      <c r="B2560" t="s">
        <v>25</v>
      </c>
      <c r="C2560" t="s">
        <v>20</v>
      </c>
      <c r="D2560">
        <v>2453.88</v>
      </c>
      <c r="E2560">
        <v>0.4</v>
      </c>
      <c r="F2560">
        <f t="shared" si="78"/>
        <v>981.55200000000013</v>
      </c>
      <c r="G2560">
        <f t="shared" si="79"/>
        <v>1472.328</v>
      </c>
      <c r="H2560">
        <v>8</v>
      </c>
      <c r="I2560" s="17">
        <v>45000</v>
      </c>
      <c r="J2560" s="17">
        <v>45004</v>
      </c>
      <c r="K2560" t="s">
        <v>31</v>
      </c>
      <c r="L2560" t="s">
        <v>22</v>
      </c>
      <c r="M2560">
        <v>643.58000000000004</v>
      </c>
      <c r="N2560" t="s">
        <v>28</v>
      </c>
    </row>
    <row r="2561" spans="1:14" ht="14.25" customHeight="1" x14ac:dyDescent="0.3">
      <c r="A2561" t="s">
        <v>9254</v>
      </c>
      <c r="B2561" t="s">
        <v>25</v>
      </c>
      <c r="C2561" t="s">
        <v>36</v>
      </c>
      <c r="D2561">
        <v>2455.2800000000002</v>
      </c>
      <c r="E2561">
        <v>0.35</v>
      </c>
      <c r="F2561">
        <f t="shared" si="78"/>
        <v>859.34800000000007</v>
      </c>
      <c r="G2561">
        <f t="shared" si="79"/>
        <v>1595.9320000000002</v>
      </c>
      <c r="H2561">
        <v>8</v>
      </c>
      <c r="I2561" s="17">
        <v>45581</v>
      </c>
      <c r="J2561" s="17">
        <v>45587</v>
      </c>
      <c r="K2561" t="s">
        <v>15</v>
      </c>
      <c r="L2561" t="s">
        <v>27</v>
      </c>
      <c r="M2561">
        <v>395.71</v>
      </c>
      <c r="N2561" t="s">
        <v>23</v>
      </c>
    </row>
    <row r="2562" spans="1:14" ht="14.25" customHeight="1" x14ac:dyDescent="0.3">
      <c r="A2562" t="s">
        <v>12591</v>
      </c>
      <c r="B2562" t="s">
        <v>19</v>
      </c>
      <c r="C2562" t="s">
        <v>36</v>
      </c>
      <c r="D2562">
        <v>2455.48</v>
      </c>
      <c r="E2562">
        <v>0.47</v>
      </c>
      <c r="F2562">
        <f t="shared" ref="F2562:F2625" si="80">D2562*E2562</f>
        <v>1154.0755999999999</v>
      </c>
      <c r="G2562">
        <f t="shared" ref="G2562:G2625" si="81">D2562-F2562</f>
        <v>1301.4044000000001</v>
      </c>
      <c r="H2562">
        <v>8</v>
      </c>
      <c r="I2562" s="17">
        <v>45613</v>
      </c>
      <c r="J2562" s="17">
        <v>45615</v>
      </c>
      <c r="K2562" t="s">
        <v>15</v>
      </c>
      <c r="L2562" t="s">
        <v>27</v>
      </c>
      <c r="M2562">
        <v>253.92</v>
      </c>
      <c r="N2562" t="s">
        <v>39</v>
      </c>
    </row>
    <row r="2563" spans="1:14" ht="14.25" customHeight="1" x14ac:dyDescent="0.3">
      <c r="A2563" t="s">
        <v>7602</v>
      </c>
      <c r="B2563" t="s">
        <v>19</v>
      </c>
      <c r="C2563" t="s">
        <v>20</v>
      </c>
      <c r="D2563">
        <v>2457.25</v>
      </c>
      <c r="E2563">
        <v>0.11</v>
      </c>
      <c r="F2563">
        <f t="shared" si="80"/>
        <v>270.29750000000001</v>
      </c>
      <c r="G2563">
        <f t="shared" si="81"/>
        <v>2186.9524999999999</v>
      </c>
      <c r="H2563">
        <v>8</v>
      </c>
      <c r="I2563" s="17">
        <v>45254</v>
      </c>
      <c r="J2563" s="17">
        <v>45255</v>
      </c>
      <c r="K2563" t="s">
        <v>15</v>
      </c>
      <c r="L2563" t="s">
        <v>16</v>
      </c>
      <c r="M2563">
        <v>715.32</v>
      </c>
      <c r="N2563" t="s">
        <v>39</v>
      </c>
    </row>
    <row r="2564" spans="1:14" ht="14.25" customHeight="1" x14ac:dyDescent="0.3">
      <c r="A2564" t="s">
        <v>4126</v>
      </c>
      <c r="B2564" t="s">
        <v>13</v>
      </c>
      <c r="C2564" t="s">
        <v>36</v>
      </c>
      <c r="D2564">
        <v>2466.0100000000002</v>
      </c>
      <c r="E2564">
        <v>0.03</v>
      </c>
      <c r="F2564">
        <f t="shared" si="80"/>
        <v>73.9803</v>
      </c>
      <c r="G2564">
        <f t="shared" si="81"/>
        <v>2392.0297</v>
      </c>
      <c r="H2564">
        <v>8</v>
      </c>
      <c r="I2564" s="17">
        <v>44937</v>
      </c>
      <c r="J2564" s="17">
        <v>44942</v>
      </c>
      <c r="K2564" t="s">
        <v>31</v>
      </c>
      <c r="L2564" t="s">
        <v>16</v>
      </c>
      <c r="M2564">
        <v>563.19000000000005</v>
      </c>
      <c r="N2564" t="s">
        <v>48</v>
      </c>
    </row>
    <row r="2565" spans="1:14" ht="14.25" customHeight="1" x14ac:dyDescent="0.3">
      <c r="A2565" t="s">
        <v>7460</v>
      </c>
      <c r="B2565" t="s">
        <v>19</v>
      </c>
      <c r="C2565" t="s">
        <v>20</v>
      </c>
      <c r="D2565">
        <v>2471.06</v>
      </c>
      <c r="E2565">
        <v>0.21</v>
      </c>
      <c r="F2565">
        <f t="shared" si="80"/>
        <v>518.92259999999999</v>
      </c>
      <c r="G2565">
        <f t="shared" si="81"/>
        <v>1952.1374000000001</v>
      </c>
      <c r="H2565">
        <v>8</v>
      </c>
      <c r="I2565" s="17">
        <v>45144</v>
      </c>
      <c r="J2565" s="17">
        <v>45146</v>
      </c>
      <c r="K2565" t="s">
        <v>31</v>
      </c>
      <c r="L2565" t="s">
        <v>27</v>
      </c>
      <c r="M2565">
        <v>241.75</v>
      </c>
      <c r="N2565" t="s">
        <v>48</v>
      </c>
    </row>
    <row r="2566" spans="1:14" ht="14.25" customHeight="1" x14ac:dyDescent="0.3">
      <c r="A2566" t="s">
        <v>11734</v>
      </c>
      <c r="B2566" t="s">
        <v>13</v>
      </c>
      <c r="C2566" t="s">
        <v>33</v>
      </c>
      <c r="D2566">
        <v>2471.09</v>
      </c>
      <c r="E2566">
        <v>0.42</v>
      </c>
      <c r="F2566">
        <f t="shared" si="80"/>
        <v>1037.8578</v>
      </c>
      <c r="G2566">
        <f t="shared" si="81"/>
        <v>1433.2322000000001</v>
      </c>
      <c r="H2566">
        <v>8</v>
      </c>
      <c r="I2566" s="17">
        <v>45054</v>
      </c>
      <c r="J2566" s="17">
        <v>45055</v>
      </c>
      <c r="K2566" t="s">
        <v>15</v>
      </c>
      <c r="L2566" t="s">
        <v>22</v>
      </c>
      <c r="M2566">
        <v>508.7</v>
      </c>
      <c r="N2566" t="s">
        <v>48</v>
      </c>
    </row>
    <row r="2567" spans="1:14" ht="14.25" customHeight="1" x14ac:dyDescent="0.3">
      <c r="A2567" t="s">
        <v>14995</v>
      </c>
      <c r="B2567" t="s">
        <v>41</v>
      </c>
      <c r="C2567" t="s">
        <v>33</v>
      </c>
      <c r="D2567">
        <v>2476.0100000000002</v>
      </c>
      <c r="E2567">
        <v>0.36</v>
      </c>
      <c r="F2567">
        <f t="shared" si="80"/>
        <v>891.36360000000002</v>
      </c>
      <c r="G2567">
        <f t="shared" si="81"/>
        <v>1584.6464000000001</v>
      </c>
      <c r="H2567">
        <v>8</v>
      </c>
      <c r="I2567" s="17">
        <v>45219</v>
      </c>
      <c r="J2567" s="17">
        <v>45226</v>
      </c>
      <c r="K2567" t="s">
        <v>31</v>
      </c>
      <c r="L2567" t="s">
        <v>22</v>
      </c>
      <c r="M2567">
        <v>262.95999999999998</v>
      </c>
      <c r="N2567" t="s">
        <v>34</v>
      </c>
    </row>
    <row r="2568" spans="1:14" ht="14.25" customHeight="1" x14ac:dyDescent="0.3">
      <c r="A2568" t="s">
        <v>9535</v>
      </c>
      <c r="B2568" t="s">
        <v>25</v>
      </c>
      <c r="C2568" t="s">
        <v>36</v>
      </c>
      <c r="D2568">
        <v>2482.5300000000002</v>
      </c>
      <c r="E2568">
        <v>0.22</v>
      </c>
      <c r="F2568">
        <f t="shared" si="80"/>
        <v>546.15660000000003</v>
      </c>
      <c r="G2568">
        <f t="shared" si="81"/>
        <v>1936.3734000000002</v>
      </c>
      <c r="H2568">
        <v>8</v>
      </c>
      <c r="I2568" s="17">
        <v>45374</v>
      </c>
      <c r="J2568" s="17">
        <v>45381</v>
      </c>
      <c r="K2568" t="s">
        <v>21</v>
      </c>
      <c r="L2568" t="s">
        <v>16</v>
      </c>
      <c r="M2568">
        <v>339.69</v>
      </c>
      <c r="N2568" t="s">
        <v>28</v>
      </c>
    </row>
    <row r="2569" spans="1:14" ht="14.25" customHeight="1" x14ac:dyDescent="0.3">
      <c r="A2569" t="s">
        <v>9887</v>
      </c>
      <c r="B2569" t="s">
        <v>25</v>
      </c>
      <c r="C2569" t="s">
        <v>33</v>
      </c>
      <c r="D2569">
        <v>2483.4899999999998</v>
      </c>
      <c r="E2569">
        <v>0.41</v>
      </c>
      <c r="F2569">
        <f t="shared" si="80"/>
        <v>1018.2308999999999</v>
      </c>
      <c r="G2569">
        <f t="shared" si="81"/>
        <v>1465.2590999999998</v>
      </c>
      <c r="H2569">
        <v>8</v>
      </c>
      <c r="I2569" s="17">
        <v>45292</v>
      </c>
      <c r="J2569" s="17">
        <v>45297</v>
      </c>
      <c r="K2569" t="s">
        <v>21</v>
      </c>
      <c r="L2569" t="s">
        <v>16</v>
      </c>
      <c r="M2569">
        <v>466.03</v>
      </c>
      <c r="N2569" t="s">
        <v>48</v>
      </c>
    </row>
    <row r="2570" spans="1:14" ht="14.25" customHeight="1" x14ac:dyDescent="0.3">
      <c r="A2570" t="s">
        <v>5856</v>
      </c>
      <c r="B2570" t="s">
        <v>41</v>
      </c>
      <c r="C2570" t="s">
        <v>14</v>
      </c>
      <c r="D2570">
        <v>2489.7800000000002</v>
      </c>
      <c r="E2570">
        <v>7.0000000000000007E-2</v>
      </c>
      <c r="F2570">
        <f t="shared" si="80"/>
        <v>174.28460000000004</v>
      </c>
      <c r="G2570">
        <f t="shared" si="81"/>
        <v>2315.4954000000002</v>
      </c>
      <c r="H2570">
        <v>8</v>
      </c>
      <c r="I2570" s="17">
        <v>44943</v>
      </c>
      <c r="J2570" s="17">
        <v>44945</v>
      </c>
      <c r="K2570" t="s">
        <v>31</v>
      </c>
      <c r="L2570" t="s">
        <v>22</v>
      </c>
      <c r="M2570">
        <v>292.05</v>
      </c>
      <c r="N2570" t="s">
        <v>28</v>
      </c>
    </row>
    <row r="2571" spans="1:14" ht="14.25" customHeight="1" x14ac:dyDescent="0.3">
      <c r="A2571" t="s">
        <v>2286</v>
      </c>
      <c r="B2571" t="s">
        <v>41</v>
      </c>
      <c r="C2571" t="s">
        <v>14</v>
      </c>
      <c r="D2571">
        <v>2489.9899999999998</v>
      </c>
      <c r="E2571">
        <v>0.22</v>
      </c>
      <c r="F2571">
        <f t="shared" si="80"/>
        <v>547.79779999999994</v>
      </c>
      <c r="G2571">
        <f t="shared" si="81"/>
        <v>1942.1922</v>
      </c>
      <c r="H2571">
        <v>8</v>
      </c>
      <c r="I2571" s="17">
        <v>45098</v>
      </c>
      <c r="J2571" s="17">
        <v>45103</v>
      </c>
      <c r="K2571" t="s">
        <v>31</v>
      </c>
      <c r="L2571" t="s">
        <v>16</v>
      </c>
      <c r="M2571">
        <v>545.86</v>
      </c>
      <c r="N2571" t="s">
        <v>48</v>
      </c>
    </row>
    <row r="2572" spans="1:14" ht="14.25" customHeight="1" x14ac:dyDescent="0.3">
      <c r="A2572" t="s">
        <v>2885</v>
      </c>
      <c r="B2572" t="s">
        <v>13</v>
      </c>
      <c r="C2572" t="s">
        <v>20</v>
      </c>
      <c r="D2572">
        <v>2490.98</v>
      </c>
      <c r="E2572">
        <v>0.35</v>
      </c>
      <c r="F2572">
        <f t="shared" si="80"/>
        <v>871.84299999999996</v>
      </c>
      <c r="G2572">
        <f t="shared" si="81"/>
        <v>1619.1370000000002</v>
      </c>
      <c r="H2572">
        <v>8</v>
      </c>
      <c r="I2572" s="17">
        <v>45603</v>
      </c>
      <c r="J2572" s="17">
        <v>45604</v>
      </c>
      <c r="K2572" t="s">
        <v>21</v>
      </c>
      <c r="L2572" t="s">
        <v>27</v>
      </c>
      <c r="M2572">
        <v>157</v>
      </c>
      <c r="N2572" t="s">
        <v>48</v>
      </c>
    </row>
    <row r="2573" spans="1:14" ht="14.25" customHeight="1" x14ac:dyDescent="0.3">
      <c r="A2573" t="s">
        <v>12158</v>
      </c>
      <c r="B2573" t="s">
        <v>41</v>
      </c>
      <c r="C2573" t="s">
        <v>20</v>
      </c>
      <c r="D2573">
        <v>2503.85</v>
      </c>
      <c r="E2573">
        <v>0.02</v>
      </c>
      <c r="F2573">
        <f t="shared" si="80"/>
        <v>50.076999999999998</v>
      </c>
      <c r="G2573">
        <f t="shared" si="81"/>
        <v>2453.7730000000001</v>
      </c>
      <c r="H2573">
        <v>8</v>
      </c>
      <c r="I2573" s="17">
        <v>45629</v>
      </c>
      <c r="J2573" s="17">
        <v>45635</v>
      </c>
      <c r="K2573" t="s">
        <v>21</v>
      </c>
      <c r="L2573" t="s">
        <v>22</v>
      </c>
      <c r="M2573">
        <v>316.91000000000003</v>
      </c>
      <c r="N2573" t="s">
        <v>48</v>
      </c>
    </row>
    <row r="2574" spans="1:14" ht="14.25" customHeight="1" x14ac:dyDescent="0.3">
      <c r="A2574" t="s">
        <v>8463</v>
      </c>
      <c r="B2574" t="s">
        <v>13</v>
      </c>
      <c r="C2574" t="s">
        <v>36</v>
      </c>
      <c r="D2574">
        <v>2507.4699999999998</v>
      </c>
      <c r="E2574">
        <v>0.27</v>
      </c>
      <c r="F2574">
        <f t="shared" si="80"/>
        <v>677.01689999999996</v>
      </c>
      <c r="G2574">
        <f t="shared" si="81"/>
        <v>1830.4530999999997</v>
      </c>
      <c r="H2574">
        <v>8</v>
      </c>
      <c r="I2574" s="17">
        <v>45484</v>
      </c>
      <c r="J2574" s="17">
        <v>45485</v>
      </c>
      <c r="K2574" t="s">
        <v>21</v>
      </c>
      <c r="L2574" t="s">
        <v>16</v>
      </c>
      <c r="M2574">
        <v>341.63</v>
      </c>
      <c r="N2574" t="s">
        <v>39</v>
      </c>
    </row>
    <row r="2575" spans="1:14" ht="14.25" customHeight="1" x14ac:dyDescent="0.3">
      <c r="A2575" t="s">
        <v>8101</v>
      </c>
      <c r="B2575" t="s">
        <v>41</v>
      </c>
      <c r="C2575" t="s">
        <v>33</v>
      </c>
      <c r="D2575">
        <v>2511.7399999999998</v>
      </c>
      <c r="E2575">
        <v>0.24</v>
      </c>
      <c r="F2575">
        <f t="shared" si="80"/>
        <v>602.81759999999997</v>
      </c>
      <c r="G2575">
        <f t="shared" si="81"/>
        <v>1908.9223999999999</v>
      </c>
      <c r="H2575">
        <v>8</v>
      </c>
      <c r="I2575" s="17">
        <v>45048</v>
      </c>
      <c r="J2575" s="17">
        <v>45055</v>
      </c>
      <c r="K2575" t="s">
        <v>15</v>
      </c>
      <c r="L2575" t="s">
        <v>22</v>
      </c>
      <c r="M2575">
        <v>494.74</v>
      </c>
      <c r="N2575" t="s">
        <v>28</v>
      </c>
    </row>
    <row r="2576" spans="1:14" ht="14.25" customHeight="1" x14ac:dyDescent="0.3">
      <c r="A2576" t="s">
        <v>14464</v>
      </c>
      <c r="B2576" t="s">
        <v>13</v>
      </c>
      <c r="C2576" t="s">
        <v>36</v>
      </c>
      <c r="D2576">
        <v>2513.4</v>
      </c>
      <c r="E2576">
        <v>0.23</v>
      </c>
      <c r="F2576">
        <f t="shared" si="80"/>
        <v>578.08199999999999</v>
      </c>
      <c r="G2576">
        <f t="shared" si="81"/>
        <v>1935.3180000000002</v>
      </c>
      <c r="H2576">
        <v>8</v>
      </c>
      <c r="I2576" s="17">
        <v>45084</v>
      </c>
      <c r="J2576" s="17">
        <v>45090</v>
      </c>
      <c r="K2576" t="s">
        <v>15</v>
      </c>
      <c r="L2576" t="s">
        <v>22</v>
      </c>
      <c r="M2576">
        <v>752.84</v>
      </c>
      <c r="N2576" t="s">
        <v>48</v>
      </c>
    </row>
    <row r="2577" spans="1:14" ht="14.25" customHeight="1" x14ac:dyDescent="0.3">
      <c r="A2577" t="s">
        <v>4156</v>
      </c>
      <c r="B2577" t="s">
        <v>41</v>
      </c>
      <c r="C2577" t="s">
        <v>33</v>
      </c>
      <c r="D2577">
        <v>2515.94</v>
      </c>
      <c r="E2577">
        <v>0.13</v>
      </c>
      <c r="F2577">
        <f t="shared" si="80"/>
        <v>327.07220000000001</v>
      </c>
      <c r="G2577">
        <f t="shared" si="81"/>
        <v>2188.8678</v>
      </c>
      <c r="H2577">
        <v>8</v>
      </c>
      <c r="I2577" s="17">
        <v>45287</v>
      </c>
      <c r="J2577" s="17">
        <v>45290</v>
      </c>
      <c r="K2577" t="s">
        <v>31</v>
      </c>
      <c r="L2577" t="s">
        <v>16</v>
      </c>
      <c r="M2577">
        <v>377.56</v>
      </c>
      <c r="N2577" t="s">
        <v>34</v>
      </c>
    </row>
    <row r="2578" spans="1:14" ht="14.25" customHeight="1" x14ac:dyDescent="0.3">
      <c r="A2578" t="s">
        <v>9599</v>
      </c>
      <c r="B2578" t="s">
        <v>13</v>
      </c>
      <c r="C2578" t="s">
        <v>20</v>
      </c>
      <c r="D2578">
        <v>2515.98</v>
      </c>
      <c r="E2578">
        <v>0.43</v>
      </c>
      <c r="F2578">
        <f t="shared" si="80"/>
        <v>1081.8714</v>
      </c>
      <c r="G2578">
        <f t="shared" si="81"/>
        <v>1434.1086</v>
      </c>
      <c r="H2578">
        <v>8</v>
      </c>
      <c r="I2578" s="17">
        <v>45558</v>
      </c>
      <c r="J2578" s="17">
        <v>45565</v>
      </c>
      <c r="K2578" t="s">
        <v>31</v>
      </c>
      <c r="L2578" t="s">
        <v>27</v>
      </c>
      <c r="M2578">
        <v>413.41</v>
      </c>
      <c r="N2578" t="s">
        <v>39</v>
      </c>
    </row>
    <row r="2579" spans="1:14" ht="14.25" customHeight="1" x14ac:dyDescent="0.3">
      <c r="A2579" t="s">
        <v>7175</v>
      </c>
      <c r="B2579" t="s">
        <v>13</v>
      </c>
      <c r="C2579" t="s">
        <v>33</v>
      </c>
      <c r="D2579">
        <v>2516.58</v>
      </c>
      <c r="E2579">
        <v>0.18</v>
      </c>
      <c r="F2579">
        <f t="shared" si="80"/>
        <v>452.98439999999999</v>
      </c>
      <c r="G2579">
        <f t="shared" si="81"/>
        <v>2063.5956000000001</v>
      </c>
      <c r="H2579">
        <v>8</v>
      </c>
      <c r="I2579" s="17">
        <v>45367</v>
      </c>
      <c r="J2579" s="17">
        <v>45371</v>
      </c>
      <c r="K2579" t="s">
        <v>15</v>
      </c>
      <c r="L2579" t="s">
        <v>16</v>
      </c>
      <c r="M2579">
        <v>574.55999999999995</v>
      </c>
      <c r="N2579" t="s">
        <v>23</v>
      </c>
    </row>
    <row r="2580" spans="1:14" ht="14.25" customHeight="1" x14ac:dyDescent="0.3">
      <c r="A2580" t="s">
        <v>2606</v>
      </c>
      <c r="B2580" t="s">
        <v>25</v>
      </c>
      <c r="C2580" t="s">
        <v>14</v>
      </c>
      <c r="D2580">
        <v>2517.9499999999998</v>
      </c>
      <c r="E2580">
        <v>0.06</v>
      </c>
      <c r="F2580">
        <f t="shared" si="80"/>
        <v>151.07699999999997</v>
      </c>
      <c r="G2580">
        <f t="shared" si="81"/>
        <v>2366.873</v>
      </c>
      <c r="H2580">
        <v>8</v>
      </c>
      <c r="I2580" s="17">
        <v>45221</v>
      </c>
      <c r="J2580" s="17">
        <v>45227</v>
      </c>
      <c r="K2580" t="s">
        <v>31</v>
      </c>
      <c r="L2580" t="s">
        <v>16</v>
      </c>
      <c r="M2580">
        <v>389.37</v>
      </c>
      <c r="N2580" t="s">
        <v>34</v>
      </c>
    </row>
    <row r="2581" spans="1:14" ht="14.25" customHeight="1" x14ac:dyDescent="0.3">
      <c r="A2581" t="s">
        <v>9544</v>
      </c>
      <c r="B2581" t="s">
        <v>41</v>
      </c>
      <c r="C2581" t="s">
        <v>20</v>
      </c>
      <c r="D2581">
        <v>2519.56</v>
      </c>
      <c r="E2581">
        <v>0.45</v>
      </c>
      <c r="F2581">
        <f t="shared" si="80"/>
        <v>1133.8019999999999</v>
      </c>
      <c r="G2581">
        <f t="shared" si="81"/>
        <v>1385.758</v>
      </c>
      <c r="H2581">
        <v>8</v>
      </c>
      <c r="I2581" s="17">
        <v>45203</v>
      </c>
      <c r="J2581" s="17">
        <v>45209</v>
      </c>
      <c r="K2581" t="s">
        <v>21</v>
      </c>
      <c r="L2581" t="s">
        <v>27</v>
      </c>
      <c r="M2581">
        <v>617.54</v>
      </c>
      <c r="N2581" t="s">
        <v>28</v>
      </c>
    </row>
    <row r="2582" spans="1:14" ht="14.25" customHeight="1" x14ac:dyDescent="0.3">
      <c r="A2582" t="s">
        <v>7619</v>
      </c>
      <c r="B2582" t="s">
        <v>25</v>
      </c>
      <c r="C2582" t="s">
        <v>26</v>
      </c>
      <c r="D2582">
        <v>2520.48</v>
      </c>
      <c r="E2582">
        <v>0.26</v>
      </c>
      <c r="F2582">
        <f t="shared" si="80"/>
        <v>655.32479999999998</v>
      </c>
      <c r="G2582">
        <f t="shared" si="81"/>
        <v>1865.1552000000001</v>
      </c>
      <c r="H2582">
        <v>8</v>
      </c>
      <c r="I2582" s="17">
        <v>44948</v>
      </c>
      <c r="J2582" s="17">
        <v>44950</v>
      </c>
      <c r="K2582" t="s">
        <v>31</v>
      </c>
      <c r="L2582" t="s">
        <v>22</v>
      </c>
      <c r="M2582">
        <v>269.20999999999998</v>
      </c>
      <c r="N2582" t="s">
        <v>17</v>
      </c>
    </row>
    <row r="2583" spans="1:14" ht="14.25" customHeight="1" x14ac:dyDescent="0.3">
      <c r="A2583" t="s">
        <v>2116</v>
      </c>
      <c r="B2583" t="s">
        <v>41</v>
      </c>
      <c r="C2583" t="s">
        <v>14</v>
      </c>
      <c r="D2583">
        <v>2527.1999999999998</v>
      </c>
      <c r="E2583">
        <v>0.17</v>
      </c>
      <c r="F2583">
        <f t="shared" si="80"/>
        <v>429.62400000000002</v>
      </c>
      <c r="G2583">
        <f t="shared" si="81"/>
        <v>2097.576</v>
      </c>
      <c r="H2583">
        <v>8</v>
      </c>
      <c r="I2583" s="17">
        <v>45458</v>
      </c>
      <c r="J2583" s="17">
        <v>45459</v>
      </c>
      <c r="K2583" t="s">
        <v>31</v>
      </c>
      <c r="L2583" t="s">
        <v>22</v>
      </c>
      <c r="M2583">
        <v>556.08000000000004</v>
      </c>
      <c r="N2583" t="s">
        <v>39</v>
      </c>
    </row>
    <row r="2584" spans="1:14" ht="14.25" customHeight="1" x14ac:dyDescent="0.3">
      <c r="A2584" t="s">
        <v>5095</v>
      </c>
      <c r="B2584" t="s">
        <v>25</v>
      </c>
      <c r="C2584" t="s">
        <v>33</v>
      </c>
      <c r="D2584">
        <v>2534.5300000000002</v>
      </c>
      <c r="E2584">
        <v>0.28999999999999998</v>
      </c>
      <c r="F2584">
        <f t="shared" si="80"/>
        <v>735.01369999999997</v>
      </c>
      <c r="G2584">
        <f t="shared" si="81"/>
        <v>1799.5163000000002</v>
      </c>
      <c r="H2584">
        <v>8</v>
      </c>
      <c r="I2584" s="17">
        <v>45073</v>
      </c>
      <c r="J2584" s="17">
        <v>45075</v>
      </c>
      <c r="K2584" t="s">
        <v>15</v>
      </c>
      <c r="L2584" t="s">
        <v>16</v>
      </c>
      <c r="M2584">
        <v>457.32</v>
      </c>
      <c r="N2584" t="s">
        <v>39</v>
      </c>
    </row>
    <row r="2585" spans="1:14" ht="14.25" customHeight="1" x14ac:dyDescent="0.3">
      <c r="A2585" t="s">
        <v>14822</v>
      </c>
      <c r="B2585" t="s">
        <v>25</v>
      </c>
      <c r="C2585" t="s">
        <v>33</v>
      </c>
      <c r="D2585">
        <v>2548.21</v>
      </c>
      <c r="E2585">
        <v>7.0000000000000007E-2</v>
      </c>
      <c r="F2585">
        <f t="shared" si="80"/>
        <v>178.37470000000002</v>
      </c>
      <c r="G2585">
        <f t="shared" si="81"/>
        <v>2369.8353000000002</v>
      </c>
      <c r="H2585">
        <v>8</v>
      </c>
      <c r="I2585" s="17">
        <v>45566</v>
      </c>
      <c r="J2585" s="17">
        <v>45572</v>
      </c>
      <c r="K2585" t="s">
        <v>15</v>
      </c>
      <c r="L2585" t="s">
        <v>27</v>
      </c>
      <c r="M2585">
        <v>300.16000000000003</v>
      </c>
      <c r="N2585" t="s">
        <v>48</v>
      </c>
    </row>
    <row r="2586" spans="1:14" ht="14.25" customHeight="1" x14ac:dyDescent="0.3">
      <c r="A2586" t="s">
        <v>10685</v>
      </c>
      <c r="B2586" t="s">
        <v>25</v>
      </c>
      <c r="C2586" t="s">
        <v>14</v>
      </c>
      <c r="D2586">
        <v>2552</v>
      </c>
      <c r="E2586">
        <v>0.14000000000000001</v>
      </c>
      <c r="F2586">
        <f t="shared" si="80"/>
        <v>357.28000000000003</v>
      </c>
      <c r="G2586">
        <f t="shared" si="81"/>
        <v>2194.7199999999998</v>
      </c>
      <c r="H2586">
        <v>8</v>
      </c>
      <c r="I2586" s="17">
        <v>44937</v>
      </c>
      <c r="J2586" s="17">
        <v>44941</v>
      </c>
      <c r="K2586" t="s">
        <v>31</v>
      </c>
      <c r="L2586" t="s">
        <v>16</v>
      </c>
      <c r="M2586">
        <v>275.62</v>
      </c>
      <c r="N2586" t="s">
        <v>28</v>
      </c>
    </row>
    <row r="2587" spans="1:14" ht="14.25" customHeight="1" x14ac:dyDescent="0.3">
      <c r="A2587" t="s">
        <v>5449</v>
      </c>
      <c r="B2587" t="s">
        <v>19</v>
      </c>
      <c r="C2587" t="s">
        <v>14</v>
      </c>
      <c r="D2587">
        <v>2552.13</v>
      </c>
      <c r="E2587">
        <v>0.37</v>
      </c>
      <c r="F2587">
        <f t="shared" si="80"/>
        <v>944.28809999999999</v>
      </c>
      <c r="G2587">
        <f t="shared" si="81"/>
        <v>1607.8419000000001</v>
      </c>
      <c r="H2587">
        <v>8</v>
      </c>
      <c r="I2587" s="17">
        <v>45047</v>
      </c>
      <c r="J2587" s="17">
        <v>45052</v>
      </c>
      <c r="K2587" t="s">
        <v>31</v>
      </c>
      <c r="L2587" t="s">
        <v>16</v>
      </c>
      <c r="M2587">
        <v>176.56</v>
      </c>
      <c r="N2587" t="s">
        <v>28</v>
      </c>
    </row>
    <row r="2588" spans="1:14" ht="14.25" customHeight="1" x14ac:dyDescent="0.3">
      <c r="A2588" t="s">
        <v>5695</v>
      </c>
      <c r="B2588" t="s">
        <v>25</v>
      </c>
      <c r="C2588" t="s">
        <v>20</v>
      </c>
      <c r="D2588">
        <v>2554.17</v>
      </c>
      <c r="E2588">
        <v>0.14000000000000001</v>
      </c>
      <c r="F2588">
        <f t="shared" si="80"/>
        <v>357.58380000000005</v>
      </c>
      <c r="G2588">
        <f t="shared" si="81"/>
        <v>2196.5862000000002</v>
      </c>
      <c r="H2588">
        <v>8</v>
      </c>
      <c r="I2588" s="17">
        <v>45374</v>
      </c>
      <c r="J2588" s="17">
        <v>45375</v>
      </c>
      <c r="K2588" t="s">
        <v>15</v>
      </c>
      <c r="L2588" t="s">
        <v>16</v>
      </c>
      <c r="M2588">
        <v>570.82000000000005</v>
      </c>
      <c r="N2588" t="s">
        <v>23</v>
      </c>
    </row>
    <row r="2589" spans="1:14" ht="14.25" customHeight="1" x14ac:dyDescent="0.3">
      <c r="A2589" t="s">
        <v>5634</v>
      </c>
      <c r="B2589" t="s">
        <v>25</v>
      </c>
      <c r="C2589" t="s">
        <v>36</v>
      </c>
      <c r="D2589">
        <v>2563.29</v>
      </c>
      <c r="E2589">
        <v>0.1</v>
      </c>
      <c r="F2589">
        <f t="shared" si="80"/>
        <v>256.32900000000001</v>
      </c>
      <c r="G2589">
        <f t="shared" si="81"/>
        <v>2306.9609999999998</v>
      </c>
      <c r="H2589">
        <v>8</v>
      </c>
      <c r="I2589" s="17">
        <v>45494</v>
      </c>
      <c r="J2589" s="17">
        <v>45497</v>
      </c>
      <c r="K2589" t="s">
        <v>15</v>
      </c>
      <c r="L2589" t="s">
        <v>16</v>
      </c>
      <c r="M2589">
        <v>685.68</v>
      </c>
      <c r="N2589" t="s">
        <v>48</v>
      </c>
    </row>
    <row r="2590" spans="1:14" ht="14.25" customHeight="1" x14ac:dyDescent="0.3">
      <c r="A2590" t="s">
        <v>11493</v>
      </c>
      <c r="B2590" t="s">
        <v>25</v>
      </c>
      <c r="C2590" t="s">
        <v>14</v>
      </c>
      <c r="D2590">
        <v>2565.69</v>
      </c>
      <c r="E2590">
        <v>0.39</v>
      </c>
      <c r="F2590">
        <f t="shared" si="80"/>
        <v>1000.6191</v>
      </c>
      <c r="G2590">
        <f t="shared" si="81"/>
        <v>1565.0709000000002</v>
      </c>
      <c r="H2590">
        <v>8</v>
      </c>
      <c r="I2590" s="17">
        <v>45352</v>
      </c>
      <c r="J2590" s="17">
        <v>45358</v>
      </c>
      <c r="K2590" t="s">
        <v>31</v>
      </c>
      <c r="L2590" t="s">
        <v>16</v>
      </c>
      <c r="M2590">
        <v>283.3</v>
      </c>
      <c r="N2590" t="s">
        <v>17</v>
      </c>
    </row>
    <row r="2591" spans="1:14" ht="14.25" customHeight="1" x14ac:dyDescent="0.3">
      <c r="A2591" t="s">
        <v>4621</v>
      </c>
      <c r="B2591" t="s">
        <v>41</v>
      </c>
      <c r="C2591" t="s">
        <v>26</v>
      </c>
      <c r="D2591">
        <v>2565.84</v>
      </c>
      <c r="E2591">
        <v>0.47</v>
      </c>
      <c r="F2591">
        <f t="shared" si="80"/>
        <v>1205.9448</v>
      </c>
      <c r="G2591">
        <f t="shared" si="81"/>
        <v>1359.8952000000002</v>
      </c>
      <c r="H2591">
        <v>8</v>
      </c>
      <c r="I2591" s="17">
        <v>45533</v>
      </c>
      <c r="J2591" s="17">
        <v>45538</v>
      </c>
      <c r="K2591" t="s">
        <v>21</v>
      </c>
      <c r="L2591" t="s">
        <v>16</v>
      </c>
      <c r="M2591">
        <v>641.87</v>
      </c>
      <c r="N2591" t="s">
        <v>17</v>
      </c>
    </row>
    <row r="2592" spans="1:14" ht="14.25" customHeight="1" x14ac:dyDescent="0.3">
      <c r="A2592" t="s">
        <v>13814</v>
      </c>
      <c r="B2592" t="s">
        <v>25</v>
      </c>
      <c r="C2592" t="s">
        <v>36</v>
      </c>
      <c r="D2592">
        <v>2566.58</v>
      </c>
      <c r="E2592">
        <v>0.03</v>
      </c>
      <c r="F2592">
        <f t="shared" si="80"/>
        <v>76.997399999999999</v>
      </c>
      <c r="G2592">
        <f t="shared" si="81"/>
        <v>2489.5825999999997</v>
      </c>
      <c r="H2592">
        <v>8</v>
      </c>
      <c r="I2592" s="17">
        <v>45464</v>
      </c>
      <c r="J2592" s="17">
        <v>45465</v>
      </c>
      <c r="K2592" t="s">
        <v>15</v>
      </c>
      <c r="L2592" t="s">
        <v>16</v>
      </c>
      <c r="M2592">
        <v>650.16</v>
      </c>
      <c r="N2592" t="s">
        <v>34</v>
      </c>
    </row>
    <row r="2593" spans="1:14" ht="14.25" customHeight="1" x14ac:dyDescent="0.3">
      <c r="A2593" t="s">
        <v>8991</v>
      </c>
      <c r="B2593" t="s">
        <v>13</v>
      </c>
      <c r="C2593" t="s">
        <v>36</v>
      </c>
      <c r="D2593">
        <v>2566.65</v>
      </c>
      <c r="E2593">
        <v>0.4</v>
      </c>
      <c r="F2593">
        <f t="shared" si="80"/>
        <v>1026.6600000000001</v>
      </c>
      <c r="G2593">
        <f t="shared" si="81"/>
        <v>1539.99</v>
      </c>
      <c r="H2593">
        <v>8</v>
      </c>
      <c r="I2593" s="17">
        <v>45332</v>
      </c>
      <c r="J2593" s="17">
        <v>45333</v>
      </c>
      <c r="K2593" t="s">
        <v>31</v>
      </c>
      <c r="L2593" t="s">
        <v>27</v>
      </c>
      <c r="M2593">
        <v>613.55999999999995</v>
      </c>
      <c r="N2593" t="s">
        <v>23</v>
      </c>
    </row>
    <row r="2594" spans="1:14" ht="14.25" customHeight="1" x14ac:dyDescent="0.3">
      <c r="A2594" t="s">
        <v>9573</v>
      </c>
      <c r="B2594" t="s">
        <v>13</v>
      </c>
      <c r="C2594" t="s">
        <v>36</v>
      </c>
      <c r="D2594">
        <v>2566.6799999999998</v>
      </c>
      <c r="E2594">
        <v>0.03</v>
      </c>
      <c r="F2594">
        <f t="shared" si="80"/>
        <v>77.000399999999999</v>
      </c>
      <c r="G2594">
        <f t="shared" si="81"/>
        <v>2489.6795999999999</v>
      </c>
      <c r="H2594">
        <v>8</v>
      </c>
      <c r="I2594" s="17">
        <v>45297</v>
      </c>
      <c r="J2594" s="17">
        <v>45298</v>
      </c>
      <c r="K2594" t="s">
        <v>31</v>
      </c>
      <c r="L2594" t="s">
        <v>16</v>
      </c>
      <c r="M2594">
        <v>599.63</v>
      </c>
      <c r="N2594" t="s">
        <v>17</v>
      </c>
    </row>
    <row r="2595" spans="1:14" ht="14.25" customHeight="1" x14ac:dyDescent="0.3">
      <c r="A2595" t="s">
        <v>2009</v>
      </c>
      <c r="B2595" t="s">
        <v>13</v>
      </c>
      <c r="C2595" t="s">
        <v>36</v>
      </c>
      <c r="D2595">
        <v>2567.39</v>
      </c>
      <c r="E2595">
        <v>0.45</v>
      </c>
      <c r="F2595">
        <f t="shared" si="80"/>
        <v>1155.3254999999999</v>
      </c>
      <c r="G2595">
        <f t="shared" si="81"/>
        <v>1412.0645</v>
      </c>
      <c r="H2595">
        <v>8</v>
      </c>
      <c r="I2595" s="17">
        <v>44996</v>
      </c>
      <c r="J2595" s="17">
        <v>45001</v>
      </c>
      <c r="K2595" t="s">
        <v>31</v>
      </c>
      <c r="L2595" t="s">
        <v>27</v>
      </c>
      <c r="M2595">
        <v>395.39</v>
      </c>
      <c r="N2595" t="s">
        <v>39</v>
      </c>
    </row>
    <row r="2596" spans="1:14" ht="14.25" customHeight="1" x14ac:dyDescent="0.3">
      <c r="A2596" t="s">
        <v>4123</v>
      </c>
      <c r="B2596" t="s">
        <v>41</v>
      </c>
      <c r="C2596" t="s">
        <v>20</v>
      </c>
      <c r="D2596">
        <v>2568.2600000000002</v>
      </c>
      <c r="E2596">
        <v>0.49</v>
      </c>
      <c r="F2596">
        <f t="shared" si="80"/>
        <v>1258.4474</v>
      </c>
      <c r="G2596">
        <f t="shared" si="81"/>
        <v>1309.8126000000002</v>
      </c>
      <c r="H2596">
        <v>8</v>
      </c>
      <c r="I2596" s="17">
        <v>45145</v>
      </c>
      <c r="J2596" s="17">
        <v>45148</v>
      </c>
      <c r="K2596" t="s">
        <v>31</v>
      </c>
      <c r="L2596" t="s">
        <v>27</v>
      </c>
      <c r="M2596">
        <v>414.37</v>
      </c>
      <c r="N2596" t="s">
        <v>28</v>
      </c>
    </row>
    <row r="2597" spans="1:14" ht="14.25" customHeight="1" x14ac:dyDescent="0.3">
      <c r="A2597" t="s">
        <v>12029</v>
      </c>
      <c r="B2597" t="s">
        <v>41</v>
      </c>
      <c r="C2597" t="s">
        <v>26</v>
      </c>
      <c r="D2597">
        <v>2569.9899999999998</v>
      </c>
      <c r="E2597">
        <v>0.28999999999999998</v>
      </c>
      <c r="F2597">
        <f t="shared" si="80"/>
        <v>745.29709999999989</v>
      </c>
      <c r="G2597">
        <f t="shared" si="81"/>
        <v>1824.6929</v>
      </c>
      <c r="H2597">
        <v>8</v>
      </c>
      <c r="I2597" s="17">
        <v>45488</v>
      </c>
      <c r="J2597" s="17">
        <v>45490</v>
      </c>
      <c r="K2597" t="s">
        <v>15</v>
      </c>
      <c r="L2597" t="s">
        <v>16</v>
      </c>
      <c r="M2597">
        <v>466.08</v>
      </c>
      <c r="N2597" t="s">
        <v>28</v>
      </c>
    </row>
    <row r="2598" spans="1:14" ht="14.25" customHeight="1" x14ac:dyDescent="0.3">
      <c r="A2598" t="s">
        <v>10054</v>
      </c>
      <c r="B2598" t="s">
        <v>25</v>
      </c>
      <c r="C2598" t="s">
        <v>20</v>
      </c>
      <c r="D2598">
        <v>2571.5500000000002</v>
      </c>
      <c r="E2598">
        <v>0.21</v>
      </c>
      <c r="F2598">
        <f t="shared" si="80"/>
        <v>540.02549999999997</v>
      </c>
      <c r="G2598">
        <f t="shared" si="81"/>
        <v>2031.5245000000002</v>
      </c>
      <c r="H2598">
        <v>8</v>
      </c>
      <c r="I2598" s="17">
        <v>45437</v>
      </c>
      <c r="J2598" s="17">
        <v>45439</v>
      </c>
      <c r="K2598" t="s">
        <v>15</v>
      </c>
      <c r="L2598" t="s">
        <v>27</v>
      </c>
      <c r="M2598">
        <v>170.27</v>
      </c>
      <c r="N2598" t="s">
        <v>28</v>
      </c>
    </row>
    <row r="2599" spans="1:14" ht="14.25" customHeight="1" x14ac:dyDescent="0.3">
      <c r="A2599" t="s">
        <v>10611</v>
      </c>
      <c r="B2599" t="s">
        <v>19</v>
      </c>
      <c r="C2599" t="s">
        <v>33</v>
      </c>
      <c r="D2599">
        <v>2575.98</v>
      </c>
      <c r="E2599">
        <v>0.37</v>
      </c>
      <c r="F2599">
        <f t="shared" si="80"/>
        <v>953.11260000000004</v>
      </c>
      <c r="G2599">
        <f t="shared" si="81"/>
        <v>1622.8674000000001</v>
      </c>
      <c r="H2599">
        <v>8</v>
      </c>
      <c r="I2599" s="17">
        <v>45506</v>
      </c>
      <c r="J2599" s="17">
        <v>45510</v>
      </c>
      <c r="K2599" t="s">
        <v>15</v>
      </c>
      <c r="L2599" t="s">
        <v>22</v>
      </c>
      <c r="M2599">
        <v>637.05999999999995</v>
      </c>
      <c r="N2599" t="s">
        <v>23</v>
      </c>
    </row>
    <row r="2600" spans="1:14" ht="14.25" customHeight="1" x14ac:dyDescent="0.3">
      <c r="A2600" t="s">
        <v>8124</v>
      </c>
      <c r="B2600" t="s">
        <v>41</v>
      </c>
      <c r="C2600" t="s">
        <v>26</v>
      </c>
      <c r="D2600">
        <v>2578.65</v>
      </c>
      <c r="E2600">
        <v>0.44</v>
      </c>
      <c r="F2600">
        <f t="shared" si="80"/>
        <v>1134.606</v>
      </c>
      <c r="G2600">
        <f t="shared" si="81"/>
        <v>1444.0440000000001</v>
      </c>
      <c r="H2600">
        <v>8</v>
      </c>
      <c r="I2600" s="17">
        <v>45553</v>
      </c>
      <c r="J2600" s="17">
        <v>45560</v>
      </c>
      <c r="K2600" t="s">
        <v>15</v>
      </c>
      <c r="L2600" t="s">
        <v>16</v>
      </c>
      <c r="M2600">
        <v>343.17</v>
      </c>
      <c r="N2600" t="s">
        <v>28</v>
      </c>
    </row>
    <row r="2601" spans="1:14" ht="14.25" customHeight="1" x14ac:dyDescent="0.3">
      <c r="A2601" t="s">
        <v>7963</v>
      </c>
      <c r="B2601" t="s">
        <v>19</v>
      </c>
      <c r="C2601" t="s">
        <v>33</v>
      </c>
      <c r="D2601">
        <v>2579.71</v>
      </c>
      <c r="E2601">
        <v>0.32</v>
      </c>
      <c r="F2601">
        <f t="shared" si="80"/>
        <v>825.50720000000001</v>
      </c>
      <c r="G2601">
        <f t="shared" si="81"/>
        <v>1754.2028</v>
      </c>
      <c r="H2601">
        <v>8</v>
      </c>
      <c r="I2601" s="17">
        <v>45039</v>
      </c>
      <c r="J2601" s="17">
        <v>45042</v>
      </c>
      <c r="K2601" t="s">
        <v>21</v>
      </c>
      <c r="L2601" t="s">
        <v>22</v>
      </c>
      <c r="M2601">
        <v>329.1</v>
      </c>
      <c r="N2601" t="s">
        <v>28</v>
      </c>
    </row>
    <row r="2602" spans="1:14" ht="14.25" customHeight="1" x14ac:dyDescent="0.3">
      <c r="A2602" t="s">
        <v>6756</v>
      </c>
      <c r="B2602" t="s">
        <v>41</v>
      </c>
      <c r="C2602" t="s">
        <v>20</v>
      </c>
      <c r="D2602">
        <v>2582.29</v>
      </c>
      <c r="E2602">
        <v>0.43</v>
      </c>
      <c r="F2602">
        <f t="shared" si="80"/>
        <v>1110.3847000000001</v>
      </c>
      <c r="G2602">
        <f t="shared" si="81"/>
        <v>1471.9052999999999</v>
      </c>
      <c r="H2602">
        <v>8</v>
      </c>
      <c r="I2602" s="17">
        <v>44934</v>
      </c>
      <c r="J2602" s="17">
        <v>44938</v>
      </c>
      <c r="K2602" t="s">
        <v>15</v>
      </c>
      <c r="L2602" t="s">
        <v>22</v>
      </c>
      <c r="M2602">
        <v>689.35</v>
      </c>
      <c r="N2602" t="s">
        <v>23</v>
      </c>
    </row>
    <row r="2603" spans="1:14" ht="14.25" customHeight="1" x14ac:dyDescent="0.3">
      <c r="A2603" t="s">
        <v>12501</v>
      </c>
      <c r="B2603" t="s">
        <v>41</v>
      </c>
      <c r="C2603" t="s">
        <v>36</v>
      </c>
      <c r="D2603">
        <v>2596.2399999999998</v>
      </c>
      <c r="E2603">
        <v>0.19</v>
      </c>
      <c r="F2603">
        <f t="shared" si="80"/>
        <v>493.28559999999999</v>
      </c>
      <c r="G2603">
        <f t="shared" si="81"/>
        <v>2102.9543999999996</v>
      </c>
      <c r="H2603">
        <v>8</v>
      </c>
      <c r="I2603" s="17">
        <v>45517</v>
      </c>
      <c r="J2603" s="17">
        <v>45523</v>
      </c>
      <c r="K2603" t="s">
        <v>31</v>
      </c>
      <c r="L2603" t="s">
        <v>16</v>
      </c>
      <c r="M2603">
        <v>626.14</v>
      </c>
      <c r="N2603" t="s">
        <v>48</v>
      </c>
    </row>
    <row r="2604" spans="1:14" ht="14.25" customHeight="1" x14ac:dyDescent="0.3">
      <c r="A2604" t="s">
        <v>13617</v>
      </c>
      <c r="B2604" t="s">
        <v>25</v>
      </c>
      <c r="C2604" t="s">
        <v>33</v>
      </c>
      <c r="D2604">
        <v>2598.06</v>
      </c>
      <c r="E2604">
        <v>0.15</v>
      </c>
      <c r="F2604">
        <f t="shared" si="80"/>
        <v>389.709</v>
      </c>
      <c r="G2604">
        <f t="shared" si="81"/>
        <v>2208.3510000000001</v>
      </c>
      <c r="H2604">
        <v>8</v>
      </c>
      <c r="I2604" s="17">
        <v>45304</v>
      </c>
      <c r="J2604" s="17">
        <v>45307</v>
      </c>
      <c r="K2604" t="s">
        <v>31</v>
      </c>
      <c r="L2604" t="s">
        <v>16</v>
      </c>
      <c r="M2604">
        <v>288.54000000000002</v>
      </c>
      <c r="N2604" t="s">
        <v>23</v>
      </c>
    </row>
    <row r="2605" spans="1:14" ht="14.25" customHeight="1" x14ac:dyDescent="0.3">
      <c r="A2605" t="s">
        <v>5817</v>
      </c>
      <c r="B2605" t="s">
        <v>19</v>
      </c>
      <c r="C2605" t="s">
        <v>33</v>
      </c>
      <c r="D2605">
        <v>2598.86</v>
      </c>
      <c r="E2605">
        <v>0.18</v>
      </c>
      <c r="F2605">
        <f t="shared" si="80"/>
        <v>467.79480000000001</v>
      </c>
      <c r="G2605">
        <f t="shared" si="81"/>
        <v>2131.0652</v>
      </c>
      <c r="H2605">
        <v>8</v>
      </c>
      <c r="I2605" s="17">
        <v>45482</v>
      </c>
      <c r="J2605" s="17">
        <v>45486</v>
      </c>
      <c r="K2605" t="s">
        <v>31</v>
      </c>
      <c r="L2605" t="s">
        <v>16</v>
      </c>
      <c r="M2605">
        <v>420.94</v>
      </c>
      <c r="N2605" t="s">
        <v>28</v>
      </c>
    </row>
    <row r="2606" spans="1:14" ht="14.25" customHeight="1" x14ac:dyDescent="0.3">
      <c r="A2606" t="s">
        <v>1915</v>
      </c>
      <c r="B2606" t="s">
        <v>25</v>
      </c>
      <c r="C2606" t="s">
        <v>33</v>
      </c>
      <c r="D2606">
        <v>2602.15</v>
      </c>
      <c r="E2606">
        <v>0.15</v>
      </c>
      <c r="F2606">
        <f t="shared" si="80"/>
        <v>390.32249999999999</v>
      </c>
      <c r="G2606">
        <f t="shared" si="81"/>
        <v>2211.8275000000003</v>
      </c>
      <c r="H2606">
        <v>8</v>
      </c>
      <c r="I2606" s="17">
        <v>44942</v>
      </c>
      <c r="J2606" s="17">
        <v>44948</v>
      </c>
      <c r="K2606" t="s">
        <v>31</v>
      </c>
      <c r="L2606" t="s">
        <v>22</v>
      </c>
      <c r="M2606">
        <v>638</v>
      </c>
      <c r="N2606" t="s">
        <v>48</v>
      </c>
    </row>
    <row r="2607" spans="1:14" ht="14.25" customHeight="1" x14ac:dyDescent="0.3">
      <c r="A2607" t="s">
        <v>1100</v>
      </c>
      <c r="B2607" t="s">
        <v>13</v>
      </c>
      <c r="C2607" t="s">
        <v>20</v>
      </c>
      <c r="D2607">
        <v>2602.69</v>
      </c>
      <c r="E2607">
        <v>0.1</v>
      </c>
      <c r="F2607">
        <f t="shared" si="80"/>
        <v>260.26900000000001</v>
      </c>
      <c r="G2607">
        <f t="shared" si="81"/>
        <v>2342.4210000000003</v>
      </c>
      <c r="H2607">
        <v>8</v>
      </c>
      <c r="I2607" s="17">
        <v>45417</v>
      </c>
      <c r="J2607" s="17">
        <v>45419</v>
      </c>
      <c r="K2607" t="s">
        <v>21</v>
      </c>
      <c r="L2607" t="s">
        <v>27</v>
      </c>
      <c r="M2607">
        <v>689.55</v>
      </c>
      <c r="N2607" t="s">
        <v>28</v>
      </c>
    </row>
    <row r="2608" spans="1:14" ht="14.25" customHeight="1" x14ac:dyDescent="0.3">
      <c r="A2608" t="s">
        <v>13126</v>
      </c>
      <c r="B2608" t="s">
        <v>25</v>
      </c>
      <c r="C2608" t="s">
        <v>36</v>
      </c>
      <c r="D2608">
        <v>2603.61</v>
      </c>
      <c r="E2608">
        <v>0.11</v>
      </c>
      <c r="F2608">
        <f t="shared" si="80"/>
        <v>286.39710000000002</v>
      </c>
      <c r="G2608">
        <f t="shared" si="81"/>
        <v>2317.2129</v>
      </c>
      <c r="H2608">
        <v>8</v>
      </c>
      <c r="I2608" s="17">
        <v>45653</v>
      </c>
      <c r="J2608" s="17">
        <v>45660</v>
      </c>
      <c r="K2608" t="s">
        <v>31</v>
      </c>
      <c r="L2608" t="s">
        <v>22</v>
      </c>
      <c r="M2608">
        <v>328.12</v>
      </c>
      <c r="N2608" t="s">
        <v>39</v>
      </c>
    </row>
    <row r="2609" spans="1:14" ht="14.25" customHeight="1" x14ac:dyDescent="0.3">
      <c r="A2609" t="s">
        <v>11400</v>
      </c>
      <c r="B2609" t="s">
        <v>19</v>
      </c>
      <c r="C2609" t="s">
        <v>33</v>
      </c>
      <c r="D2609">
        <v>2609.8000000000002</v>
      </c>
      <c r="E2609">
        <v>0.45</v>
      </c>
      <c r="F2609">
        <f t="shared" si="80"/>
        <v>1174.4100000000001</v>
      </c>
      <c r="G2609">
        <f t="shared" si="81"/>
        <v>1435.39</v>
      </c>
      <c r="H2609">
        <v>8</v>
      </c>
      <c r="I2609" s="17">
        <v>44983</v>
      </c>
      <c r="J2609" s="17">
        <v>44989</v>
      </c>
      <c r="K2609" t="s">
        <v>21</v>
      </c>
      <c r="L2609" t="s">
        <v>16</v>
      </c>
      <c r="M2609">
        <v>685.19</v>
      </c>
      <c r="N2609" t="s">
        <v>28</v>
      </c>
    </row>
    <row r="2610" spans="1:14" ht="14.25" customHeight="1" x14ac:dyDescent="0.3">
      <c r="A2610" t="s">
        <v>3374</v>
      </c>
      <c r="B2610" t="s">
        <v>41</v>
      </c>
      <c r="C2610" t="s">
        <v>36</v>
      </c>
      <c r="D2610">
        <v>2610.21</v>
      </c>
      <c r="E2610">
        <v>0.27</v>
      </c>
      <c r="F2610">
        <f t="shared" si="80"/>
        <v>704.75670000000002</v>
      </c>
      <c r="G2610">
        <f t="shared" si="81"/>
        <v>1905.4533000000001</v>
      </c>
      <c r="H2610">
        <v>8</v>
      </c>
      <c r="I2610" s="17">
        <v>45484</v>
      </c>
      <c r="J2610" s="17">
        <v>45489</v>
      </c>
      <c r="K2610" t="s">
        <v>31</v>
      </c>
      <c r="L2610" t="s">
        <v>27</v>
      </c>
      <c r="M2610">
        <v>361.96</v>
      </c>
      <c r="N2610" t="s">
        <v>39</v>
      </c>
    </row>
    <row r="2611" spans="1:14" ht="14.25" customHeight="1" x14ac:dyDescent="0.3">
      <c r="A2611" t="s">
        <v>3588</v>
      </c>
      <c r="B2611" t="s">
        <v>19</v>
      </c>
      <c r="C2611" t="s">
        <v>33</v>
      </c>
      <c r="D2611">
        <v>2612.54</v>
      </c>
      <c r="E2611">
        <v>0.27</v>
      </c>
      <c r="F2611">
        <f t="shared" si="80"/>
        <v>705.38580000000002</v>
      </c>
      <c r="G2611">
        <f t="shared" si="81"/>
        <v>1907.1541999999999</v>
      </c>
      <c r="H2611">
        <v>8</v>
      </c>
      <c r="I2611" s="17">
        <v>44964</v>
      </c>
      <c r="J2611" s="17">
        <v>44969</v>
      </c>
      <c r="K2611" t="s">
        <v>15</v>
      </c>
      <c r="L2611" t="s">
        <v>27</v>
      </c>
      <c r="M2611">
        <v>372.38</v>
      </c>
      <c r="N2611" t="s">
        <v>34</v>
      </c>
    </row>
    <row r="2612" spans="1:14" ht="14.25" customHeight="1" x14ac:dyDescent="0.3">
      <c r="A2612" t="s">
        <v>13758</v>
      </c>
      <c r="B2612" t="s">
        <v>13</v>
      </c>
      <c r="C2612" t="s">
        <v>14</v>
      </c>
      <c r="D2612">
        <v>2617.8000000000002</v>
      </c>
      <c r="E2612">
        <v>0.14000000000000001</v>
      </c>
      <c r="F2612">
        <f t="shared" si="80"/>
        <v>366.49200000000008</v>
      </c>
      <c r="G2612">
        <f t="shared" si="81"/>
        <v>2251.308</v>
      </c>
      <c r="H2612">
        <v>8</v>
      </c>
      <c r="I2612" s="17">
        <v>45243</v>
      </c>
      <c r="J2612" s="17">
        <v>45245</v>
      </c>
      <c r="K2612" t="s">
        <v>21</v>
      </c>
      <c r="L2612" t="s">
        <v>22</v>
      </c>
      <c r="M2612">
        <v>677.16</v>
      </c>
      <c r="N2612" t="s">
        <v>48</v>
      </c>
    </row>
    <row r="2613" spans="1:14" ht="14.25" customHeight="1" x14ac:dyDescent="0.3">
      <c r="A2613" t="s">
        <v>3477</v>
      </c>
      <c r="B2613" t="s">
        <v>41</v>
      </c>
      <c r="C2613" t="s">
        <v>36</v>
      </c>
      <c r="D2613">
        <v>2618.79</v>
      </c>
      <c r="E2613">
        <v>0.06</v>
      </c>
      <c r="F2613">
        <f t="shared" si="80"/>
        <v>157.12739999999999</v>
      </c>
      <c r="G2613">
        <f t="shared" si="81"/>
        <v>2461.6626000000001</v>
      </c>
      <c r="H2613">
        <v>8</v>
      </c>
      <c r="I2613" s="17">
        <v>45500</v>
      </c>
      <c r="J2613" s="17">
        <v>45502</v>
      </c>
      <c r="K2613" t="s">
        <v>15</v>
      </c>
      <c r="L2613" t="s">
        <v>27</v>
      </c>
      <c r="M2613">
        <v>293.83999999999997</v>
      </c>
      <c r="N2613" t="s">
        <v>17</v>
      </c>
    </row>
    <row r="2614" spans="1:14" ht="14.25" customHeight="1" x14ac:dyDescent="0.3">
      <c r="A2614" t="s">
        <v>14916</v>
      </c>
      <c r="B2614" t="s">
        <v>25</v>
      </c>
      <c r="C2614" t="s">
        <v>26</v>
      </c>
      <c r="D2614">
        <v>2618.8000000000002</v>
      </c>
      <c r="E2614">
        <v>0.28000000000000003</v>
      </c>
      <c r="F2614">
        <f t="shared" si="80"/>
        <v>733.26400000000012</v>
      </c>
      <c r="G2614">
        <f t="shared" si="81"/>
        <v>1885.5360000000001</v>
      </c>
      <c r="H2614">
        <v>8</v>
      </c>
      <c r="I2614" s="17">
        <v>45350</v>
      </c>
      <c r="J2614" s="17">
        <v>45351</v>
      </c>
      <c r="K2614" t="s">
        <v>31</v>
      </c>
      <c r="L2614" t="s">
        <v>16</v>
      </c>
      <c r="M2614">
        <v>447.69</v>
      </c>
      <c r="N2614" t="s">
        <v>28</v>
      </c>
    </row>
    <row r="2615" spans="1:14" ht="14.25" customHeight="1" x14ac:dyDescent="0.3">
      <c r="A2615" t="s">
        <v>13431</v>
      </c>
      <c r="B2615" t="s">
        <v>41</v>
      </c>
      <c r="C2615" t="s">
        <v>26</v>
      </c>
      <c r="D2615">
        <v>2619.8200000000002</v>
      </c>
      <c r="E2615">
        <v>7.0000000000000007E-2</v>
      </c>
      <c r="F2615">
        <f t="shared" si="80"/>
        <v>183.38740000000004</v>
      </c>
      <c r="G2615">
        <f t="shared" si="81"/>
        <v>2436.4326000000001</v>
      </c>
      <c r="H2615">
        <v>8</v>
      </c>
      <c r="I2615" s="17">
        <v>45653</v>
      </c>
      <c r="J2615" s="17">
        <v>45659</v>
      </c>
      <c r="K2615" t="s">
        <v>15</v>
      </c>
      <c r="L2615" t="s">
        <v>16</v>
      </c>
      <c r="M2615">
        <v>349.97</v>
      </c>
      <c r="N2615" t="s">
        <v>17</v>
      </c>
    </row>
    <row r="2616" spans="1:14" ht="14.25" customHeight="1" x14ac:dyDescent="0.3">
      <c r="A2616" t="s">
        <v>11652</v>
      </c>
      <c r="B2616" t="s">
        <v>13</v>
      </c>
      <c r="C2616" t="s">
        <v>20</v>
      </c>
      <c r="D2616">
        <v>2624.04</v>
      </c>
      <c r="E2616">
        <v>0.43</v>
      </c>
      <c r="F2616">
        <f t="shared" si="80"/>
        <v>1128.3371999999999</v>
      </c>
      <c r="G2616">
        <f t="shared" si="81"/>
        <v>1495.7028</v>
      </c>
      <c r="H2616">
        <v>8</v>
      </c>
      <c r="I2616" s="17">
        <v>45607</v>
      </c>
      <c r="J2616" s="17">
        <v>45614</v>
      </c>
      <c r="K2616" t="s">
        <v>15</v>
      </c>
      <c r="L2616" t="s">
        <v>22</v>
      </c>
      <c r="M2616">
        <v>209.25</v>
      </c>
      <c r="N2616" t="s">
        <v>28</v>
      </c>
    </row>
    <row r="2617" spans="1:14" ht="14.25" customHeight="1" x14ac:dyDescent="0.3">
      <c r="A2617" t="s">
        <v>7611</v>
      </c>
      <c r="B2617" t="s">
        <v>25</v>
      </c>
      <c r="C2617" t="s">
        <v>14</v>
      </c>
      <c r="D2617">
        <v>2626</v>
      </c>
      <c r="E2617">
        <v>0.28999999999999998</v>
      </c>
      <c r="F2617">
        <f t="shared" si="80"/>
        <v>761.54</v>
      </c>
      <c r="G2617">
        <f t="shared" si="81"/>
        <v>1864.46</v>
      </c>
      <c r="H2617">
        <v>8</v>
      </c>
      <c r="I2617" s="17">
        <v>45137</v>
      </c>
      <c r="J2617" s="17">
        <v>45141</v>
      </c>
      <c r="K2617" t="s">
        <v>15</v>
      </c>
      <c r="L2617" t="s">
        <v>16</v>
      </c>
      <c r="M2617">
        <v>731.39</v>
      </c>
      <c r="N2617" t="s">
        <v>23</v>
      </c>
    </row>
    <row r="2618" spans="1:14" ht="14.25" customHeight="1" x14ac:dyDescent="0.3">
      <c r="A2618" t="s">
        <v>12373</v>
      </c>
      <c r="B2618" t="s">
        <v>25</v>
      </c>
      <c r="C2618" t="s">
        <v>14</v>
      </c>
      <c r="D2618">
        <v>2628.45</v>
      </c>
      <c r="E2618">
        <v>0.2</v>
      </c>
      <c r="F2618">
        <f t="shared" si="80"/>
        <v>525.68999999999994</v>
      </c>
      <c r="G2618">
        <f t="shared" si="81"/>
        <v>2102.7599999999998</v>
      </c>
      <c r="H2618">
        <v>8</v>
      </c>
      <c r="I2618" s="17">
        <v>45320</v>
      </c>
      <c r="J2618" s="17">
        <v>45321</v>
      </c>
      <c r="K2618" t="s">
        <v>21</v>
      </c>
      <c r="L2618" t="s">
        <v>22</v>
      </c>
      <c r="M2618">
        <v>287.14</v>
      </c>
      <c r="N2618" t="s">
        <v>17</v>
      </c>
    </row>
    <row r="2619" spans="1:14" ht="14.25" customHeight="1" x14ac:dyDescent="0.3">
      <c r="A2619" t="s">
        <v>10024</v>
      </c>
      <c r="B2619" t="s">
        <v>19</v>
      </c>
      <c r="C2619" t="s">
        <v>14</v>
      </c>
      <c r="D2619">
        <v>2633.12</v>
      </c>
      <c r="E2619">
        <v>0.37</v>
      </c>
      <c r="F2619">
        <f t="shared" si="80"/>
        <v>974.25439999999992</v>
      </c>
      <c r="G2619">
        <f t="shared" si="81"/>
        <v>1658.8656000000001</v>
      </c>
      <c r="H2619">
        <v>8</v>
      </c>
      <c r="I2619" s="17">
        <v>45184</v>
      </c>
      <c r="J2619" s="17">
        <v>45187</v>
      </c>
      <c r="K2619" t="s">
        <v>31</v>
      </c>
      <c r="L2619" t="s">
        <v>27</v>
      </c>
      <c r="M2619">
        <v>694.71</v>
      </c>
      <c r="N2619" t="s">
        <v>17</v>
      </c>
    </row>
    <row r="2620" spans="1:14" ht="14.25" customHeight="1" x14ac:dyDescent="0.3">
      <c r="A2620" t="s">
        <v>9186</v>
      </c>
      <c r="B2620" t="s">
        <v>19</v>
      </c>
      <c r="C2620" t="s">
        <v>36</v>
      </c>
      <c r="D2620">
        <v>2636.35</v>
      </c>
      <c r="E2620">
        <v>0.41</v>
      </c>
      <c r="F2620">
        <f t="shared" si="80"/>
        <v>1080.9034999999999</v>
      </c>
      <c r="G2620">
        <f t="shared" si="81"/>
        <v>1555.4465</v>
      </c>
      <c r="H2620">
        <v>8</v>
      </c>
      <c r="I2620" s="17">
        <v>45480</v>
      </c>
      <c r="J2620" s="17">
        <v>45485</v>
      </c>
      <c r="K2620" t="s">
        <v>15</v>
      </c>
      <c r="L2620" t="s">
        <v>16</v>
      </c>
      <c r="M2620">
        <v>402.67</v>
      </c>
      <c r="N2620" t="s">
        <v>17</v>
      </c>
    </row>
    <row r="2621" spans="1:14" ht="14.25" customHeight="1" x14ac:dyDescent="0.3">
      <c r="A2621" t="s">
        <v>7207</v>
      </c>
      <c r="B2621" t="s">
        <v>25</v>
      </c>
      <c r="C2621" t="s">
        <v>36</v>
      </c>
      <c r="D2621">
        <v>2638.29</v>
      </c>
      <c r="E2621">
        <v>0.04</v>
      </c>
      <c r="F2621">
        <f t="shared" si="80"/>
        <v>105.5316</v>
      </c>
      <c r="G2621">
        <f t="shared" si="81"/>
        <v>2532.7584000000002</v>
      </c>
      <c r="H2621">
        <v>8</v>
      </c>
      <c r="I2621" s="17">
        <v>45468</v>
      </c>
      <c r="J2621" s="17">
        <v>45470</v>
      </c>
      <c r="K2621" t="s">
        <v>31</v>
      </c>
      <c r="L2621" t="s">
        <v>27</v>
      </c>
      <c r="M2621">
        <v>772.03</v>
      </c>
      <c r="N2621" t="s">
        <v>39</v>
      </c>
    </row>
    <row r="2622" spans="1:14" ht="14.25" customHeight="1" x14ac:dyDescent="0.3">
      <c r="A2622" t="s">
        <v>8240</v>
      </c>
      <c r="B2622" t="s">
        <v>41</v>
      </c>
      <c r="C2622" t="s">
        <v>36</v>
      </c>
      <c r="D2622">
        <v>2639.6</v>
      </c>
      <c r="E2622">
        <v>0.25</v>
      </c>
      <c r="F2622">
        <f t="shared" si="80"/>
        <v>659.9</v>
      </c>
      <c r="G2622">
        <f t="shared" si="81"/>
        <v>1979.6999999999998</v>
      </c>
      <c r="H2622">
        <v>8</v>
      </c>
      <c r="I2622" s="17">
        <v>45391</v>
      </c>
      <c r="J2622" s="17">
        <v>45396</v>
      </c>
      <c r="K2622" t="s">
        <v>31</v>
      </c>
      <c r="L2622" t="s">
        <v>27</v>
      </c>
      <c r="M2622">
        <v>249.16</v>
      </c>
      <c r="N2622" t="s">
        <v>39</v>
      </c>
    </row>
    <row r="2623" spans="1:14" ht="14.25" customHeight="1" x14ac:dyDescent="0.3">
      <c r="A2623" t="s">
        <v>11094</v>
      </c>
      <c r="B2623" t="s">
        <v>13</v>
      </c>
      <c r="C2623" t="s">
        <v>33</v>
      </c>
      <c r="D2623">
        <v>2642.18</v>
      </c>
      <c r="E2623">
        <v>0.06</v>
      </c>
      <c r="F2623">
        <f t="shared" si="80"/>
        <v>158.53079999999997</v>
      </c>
      <c r="G2623">
        <f t="shared" si="81"/>
        <v>2483.6491999999998</v>
      </c>
      <c r="H2623">
        <v>8</v>
      </c>
      <c r="I2623" s="17">
        <v>45359</v>
      </c>
      <c r="J2623" s="17">
        <v>45361</v>
      </c>
      <c r="K2623" t="s">
        <v>31</v>
      </c>
      <c r="L2623" t="s">
        <v>22</v>
      </c>
      <c r="M2623">
        <v>196.25</v>
      </c>
      <c r="N2623" t="s">
        <v>48</v>
      </c>
    </row>
    <row r="2624" spans="1:14" ht="14.25" customHeight="1" x14ac:dyDescent="0.3">
      <c r="A2624" t="s">
        <v>9080</v>
      </c>
      <c r="B2624" t="s">
        <v>25</v>
      </c>
      <c r="C2624" t="s">
        <v>20</v>
      </c>
      <c r="D2624">
        <v>2648.46</v>
      </c>
      <c r="E2624">
        <v>0.41</v>
      </c>
      <c r="F2624">
        <f t="shared" si="80"/>
        <v>1085.8686</v>
      </c>
      <c r="G2624">
        <f t="shared" si="81"/>
        <v>1562.5914</v>
      </c>
      <c r="H2624">
        <v>8</v>
      </c>
      <c r="I2624" s="17">
        <v>45500</v>
      </c>
      <c r="J2624" s="17">
        <v>45507</v>
      </c>
      <c r="K2624" t="s">
        <v>21</v>
      </c>
      <c r="L2624" t="s">
        <v>27</v>
      </c>
      <c r="M2624">
        <v>375.1</v>
      </c>
      <c r="N2624" t="s">
        <v>28</v>
      </c>
    </row>
    <row r="2625" spans="1:14" ht="14.25" customHeight="1" x14ac:dyDescent="0.3">
      <c r="A2625" t="s">
        <v>1294</v>
      </c>
      <c r="B2625" t="s">
        <v>13</v>
      </c>
      <c r="C2625" t="s">
        <v>14</v>
      </c>
      <c r="D2625">
        <v>2649.37</v>
      </c>
      <c r="E2625">
        <v>0.16</v>
      </c>
      <c r="F2625">
        <f t="shared" si="80"/>
        <v>423.89920000000001</v>
      </c>
      <c r="G2625">
        <f t="shared" si="81"/>
        <v>2225.4708000000001</v>
      </c>
      <c r="H2625">
        <v>8</v>
      </c>
      <c r="I2625" s="17">
        <v>45184</v>
      </c>
      <c r="J2625" s="17">
        <v>45185</v>
      </c>
      <c r="K2625" t="s">
        <v>31</v>
      </c>
      <c r="L2625" t="s">
        <v>27</v>
      </c>
      <c r="M2625">
        <v>205.04</v>
      </c>
      <c r="N2625" t="s">
        <v>28</v>
      </c>
    </row>
    <row r="2626" spans="1:14" ht="14.25" customHeight="1" x14ac:dyDescent="0.3">
      <c r="A2626" t="s">
        <v>9756</v>
      </c>
      <c r="B2626" t="s">
        <v>13</v>
      </c>
      <c r="C2626" t="s">
        <v>33</v>
      </c>
      <c r="D2626">
        <v>2650.91</v>
      </c>
      <c r="E2626">
        <v>0.02</v>
      </c>
      <c r="F2626">
        <f t="shared" ref="F2626:F2689" si="82">D2626*E2626</f>
        <v>53.0182</v>
      </c>
      <c r="G2626">
        <f t="shared" ref="G2626:G2689" si="83">D2626-F2626</f>
        <v>2597.8917999999999</v>
      </c>
      <c r="H2626">
        <v>8</v>
      </c>
      <c r="I2626" s="17">
        <v>45571</v>
      </c>
      <c r="J2626" s="17">
        <v>45577</v>
      </c>
      <c r="K2626" t="s">
        <v>31</v>
      </c>
      <c r="L2626" t="s">
        <v>22</v>
      </c>
      <c r="M2626">
        <v>747.12</v>
      </c>
      <c r="N2626" t="s">
        <v>48</v>
      </c>
    </row>
    <row r="2627" spans="1:14" ht="14.25" customHeight="1" x14ac:dyDescent="0.3">
      <c r="A2627" t="s">
        <v>9571</v>
      </c>
      <c r="B2627" t="s">
        <v>41</v>
      </c>
      <c r="C2627" t="s">
        <v>20</v>
      </c>
      <c r="D2627">
        <v>2653.29</v>
      </c>
      <c r="E2627">
        <v>0.37</v>
      </c>
      <c r="F2627">
        <f t="shared" si="82"/>
        <v>981.71730000000002</v>
      </c>
      <c r="G2627">
        <f t="shared" si="83"/>
        <v>1671.5726999999999</v>
      </c>
      <c r="H2627">
        <v>8</v>
      </c>
      <c r="I2627" s="17">
        <v>45080</v>
      </c>
      <c r="J2627" s="17">
        <v>45084</v>
      </c>
      <c r="K2627" t="s">
        <v>31</v>
      </c>
      <c r="L2627" t="s">
        <v>16</v>
      </c>
      <c r="M2627">
        <v>619.99</v>
      </c>
      <c r="N2627" t="s">
        <v>39</v>
      </c>
    </row>
    <row r="2628" spans="1:14" ht="14.25" customHeight="1" x14ac:dyDescent="0.3">
      <c r="A2628" t="s">
        <v>11049</v>
      </c>
      <c r="B2628" t="s">
        <v>41</v>
      </c>
      <c r="C2628" t="s">
        <v>20</v>
      </c>
      <c r="D2628">
        <v>2654.11</v>
      </c>
      <c r="E2628">
        <v>0.06</v>
      </c>
      <c r="F2628">
        <f t="shared" si="82"/>
        <v>159.2466</v>
      </c>
      <c r="G2628">
        <f t="shared" si="83"/>
        <v>2494.8634000000002</v>
      </c>
      <c r="H2628">
        <v>8</v>
      </c>
      <c r="I2628" s="17">
        <v>45594</v>
      </c>
      <c r="J2628" s="17">
        <v>45601</v>
      </c>
      <c r="K2628" t="s">
        <v>21</v>
      </c>
      <c r="L2628" t="s">
        <v>27</v>
      </c>
      <c r="M2628">
        <v>482.6</v>
      </c>
      <c r="N2628" t="s">
        <v>34</v>
      </c>
    </row>
    <row r="2629" spans="1:14" ht="14.25" customHeight="1" x14ac:dyDescent="0.3">
      <c r="A2629" t="s">
        <v>5040</v>
      </c>
      <c r="B2629" t="s">
        <v>13</v>
      </c>
      <c r="C2629" t="s">
        <v>14</v>
      </c>
      <c r="D2629">
        <v>2654.23</v>
      </c>
      <c r="E2629">
        <v>0.16</v>
      </c>
      <c r="F2629">
        <f t="shared" si="82"/>
        <v>424.67680000000001</v>
      </c>
      <c r="G2629">
        <f t="shared" si="83"/>
        <v>2229.5531999999998</v>
      </c>
      <c r="H2629">
        <v>8</v>
      </c>
      <c r="I2629" s="17">
        <v>45580</v>
      </c>
      <c r="J2629" s="17">
        <v>45586</v>
      </c>
      <c r="K2629" t="s">
        <v>15</v>
      </c>
      <c r="L2629" t="s">
        <v>16</v>
      </c>
      <c r="M2629">
        <v>733.43</v>
      </c>
      <c r="N2629" t="s">
        <v>17</v>
      </c>
    </row>
    <row r="2630" spans="1:14" ht="14.25" customHeight="1" x14ac:dyDescent="0.3">
      <c r="A2630" t="s">
        <v>11759</v>
      </c>
      <c r="B2630" t="s">
        <v>13</v>
      </c>
      <c r="C2630" t="s">
        <v>33</v>
      </c>
      <c r="D2630">
        <v>2656.36</v>
      </c>
      <c r="E2630">
        <v>0.09</v>
      </c>
      <c r="F2630">
        <f t="shared" si="82"/>
        <v>239.07240000000002</v>
      </c>
      <c r="G2630">
        <f t="shared" si="83"/>
        <v>2417.2876000000001</v>
      </c>
      <c r="H2630">
        <v>8</v>
      </c>
      <c r="I2630" s="17">
        <v>44977</v>
      </c>
      <c r="J2630" s="17">
        <v>44979</v>
      </c>
      <c r="K2630" t="s">
        <v>31</v>
      </c>
      <c r="L2630" t="s">
        <v>16</v>
      </c>
      <c r="M2630">
        <v>264.45999999999998</v>
      </c>
      <c r="N2630" t="s">
        <v>39</v>
      </c>
    </row>
    <row r="2631" spans="1:14" ht="14.25" customHeight="1" x14ac:dyDescent="0.3">
      <c r="A2631" t="s">
        <v>667</v>
      </c>
      <c r="B2631" t="s">
        <v>41</v>
      </c>
      <c r="C2631" t="s">
        <v>14</v>
      </c>
      <c r="D2631">
        <v>2661.17</v>
      </c>
      <c r="E2631">
        <v>0.16</v>
      </c>
      <c r="F2631">
        <f t="shared" si="82"/>
        <v>425.78720000000004</v>
      </c>
      <c r="G2631">
        <f t="shared" si="83"/>
        <v>2235.3827999999999</v>
      </c>
      <c r="H2631">
        <v>8</v>
      </c>
      <c r="I2631" s="17">
        <v>45422</v>
      </c>
      <c r="J2631" s="17">
        <v>45426</v>
      </c>
      <c r="K2631" t="s">
        <v>31</v>
      </c>
      <c r="L2631" t="s">
        <v>16</v>
      </c>
      <c r="M2631">
        <v>665.46</v>
      </c>
      <c r="N2631" t="s">
        <v>39</v>
      </c>
    </row>
    <row r="2632" spans="1:14" ht="14.25" customHeight="1" x14ac:dyDescent="0.3">
      <c r="A2632" t="s">
        <v>3165</v>
      </c>
      <c r="B2632" t="s">
        <v>41</v>
      </c>
      <c r="C2632" t="s">
        <v>26</v>
      </c>
      <c r="D2632">
        <v>2667.62</v>
      </c>
      <c r="E2632">
        <v>0.34</v>
      </c>
      <c r="F2632">
        <f t="shared" si="82"/>
        <v>906.99080000000004</v>
      </c>
      <c r="G2632">
        <f t="shared" si="83"/>
        <v>1760.6291999999999</v>
      </c>
      <c r="H2632">
        <v>8</v>
      </c>
      <c r="I2632" s="17">
        <v>45399</v>
      </c>
      <c r="J2632" s="17">
        <v>45406</v>
      </c>
      <c r="K2632" t="s">
        <v>15</v>
      </c>
      <c r="L2632" t="s">
        <v>16</v>
      </c>
      <c r="M2632">
        <v>538.25</v>
      </c>
      <c r="N2632" t="s">
        <v>39</v>
      </c>
    </row>
    <row r="2633" spans="1:14" ht="14.25" customHeight="1" x14ac:dyDescent="0.3">
      <c r="A2633" t="s">
        <v>7490</v>
      </c>
      <c r="B2633" t="s">
        <v>19</v>
      </c>
      <c r="C2633" t="s">
        <v>36</v>
      </c>
      <c r="D2633">
        <v>2676.7</v>
      </c>
      <c r="E2633">
        <v>0.06</v>
      </c>
      <c r="F2633">
        <f t="shared" si="82"/>
        <v>160.60199999999998</v>
      </c>
      <c r="G2633">
        <f t="shared" si="83"/>
        <v>2516.098</v>
      </c>
      <c r="H2633">
        <v>8</v>
      </c>
      <c r="I2633" s="17">
        <v>45096</v>
      </c>
      <c r="J2633" s="17">
        <v>45098</v>
      </c>
      <c r="K2633" t="s">
        <v>31</v>
      </c>
      <c r="L2633" t="s">
        <v>27</v>
      </c>
      <c r="M2633">
        <v>386.4</v>
      </c>
      <c r="N2633" t="s">
        <v>39</v>
      </c>
    </row>
    <row r="2634" spans="1:14" ht="14.25" customHeight="1" x14ac:dyDescent="0.3">
      <c r="A2634" t="s">
        <v>7477</v>
      </c>
      <c r="B2634" t="s">
        <v>13</v>
      </c>
      <c r="C2634" t="s">
        <v>20</v>
      </c>
      <c r="D2634">
        <v>2683.57</v>
      </c>
      <c r="E2634">
        <v>0.27</v>
      </c>
      <c r="F2634">
        <f t="shared" si="82"/>
        <v>724.5639000000001</v>
      </c>
      <c r="G2634">
        <f t="shared" si="83"/>
        <v>1959.0061000000001</v>
      </c>
      <c r="H2634">
        <v>8</v>
      </c>
      <c r="I2634" s="17">
        <v>45271</v>
      </c>
      <c r="J2634" s="17">
        <v>45272</v>
      </c>
      <c r="K2634" t="s">
        <v>31</v>
      </c>
      <c r="L2634" t="s">
        <v>16</v>
      </c>
      <c r="M2634">
        <v>470.74</v>
      </c>
      <c r="N2634" t="s">
        <v>23</v>
      </c>
    </row>
    <row r="2635" spans="1:14" ht="14.25" customHeight="1" x14ac:dyDescent="0.3">
      <c r="A2635" t="s">
        <v>13543</v>
      </c>
      <c r="B2635" t="s">
        <v>25</v>
      </c>
      <c r="C2635" t="s">
        <v>36</v>
      </c>
      <c r="D2635">
        <v>2686.59</v>
      </c>
      <c r="E2635">
        <v>0.13</v>
      </c>
      <c r="F2635">
        <f t="shared" si="82"/>
        <v>349.25670000000002</v>
      </c>
      <c r="G2635">
        <f t="shared" si="83"/>
        <v>2337.3333000000002</v>
      </c>
      <c r="H2635">
        <v>8</v>
      </c>
      <c r="I2635" s="17">
        <v>45049</v>
      </c>
      <c r="J2635" s="17">
        <v>45052</v>
      </c>
      <c r="K2635" t="s">
        <v>31</v>
      </c>
      <c r="L2635" t="s">
        <v>16</v>
      </c>
      <c r="M2635">
        <v>209.92</v>
      </c>
      <c r="N2635" t="s">
        <v>48</v>
      </c>
    </row>
    <row r="2636" spans="1:14" ht="14.25" customHeight="1" x14ac:dyDescent="0.3">
      <c r="A2636" t="s">
        <v>12173</v>
      </c>
      <c r="B2636" t="s">
        <v>25</v>
      </c>
      <c r="C2636" t="s">
        <v>20</v>
      </c>
      <c r="D2636">
        <v>2688.08</v>
      </c>
      <c r="E2636">
        <v>0.13</v>
      </c>
      <c r="F2636">
        <f t="shared" si="82"/>
        <v>349.4504</v>
      </c>
      <c r="G2636">
        <f t="shared" si="83"/>
        <v>2338.6295999999998</v>
      </c>
      <c r="H2636">
        <v>8</v>
      </c>
      <c r="I2636" s="17">
        <v>45061</v>
      </c>
      <c r="J2636" s="17">
        <v>45064</v>
      </c>
      <c r="K2636" t="s">
        <v>31</v>
      </c>
      <c r="L2636" t="s">
        <v>27</v>
      </c>
      <c r="M2636">
        <v>342.9</v>
      </c>
      <c r="N2636" t="s">
        <v>28</v>
      </c>
    </row>
    <row r="2637" spans="1:14" ht="14.25" customHeight="1" x14ac:dyDescent="0.3">
      <c r="A2637" t="s">
        <v>7256</v>
      </c>
      <c r="B2637" t="s">
        <v>41</v>
      </c>
      <c r="C2637" t="s">
        <v>20</v>
      </c>
      <c r="D2637">
        <v>2691.01</v>
      </c>
      <c r="E2637">
        <v>0.47</v>
      </c>
      <c r="F2637">
        <f t="shared" si="82"/>
        <v>1264.7746999999999</v>
      </c>
      <c r="G2637">
        <f t="shared" si="83"/>
        <v>1426.2353000000003</v>
      </c>
      <c r="H2637">
        <v>8</v>
      </c>
      <c r="I2637" s="17">
        <v>45000</v>
      </c>
      <c r="J2637" s="17">
        <v>45002</v>
      </c>
      <c r="K2637" t="s">
        <v>21</v>
      </c>
      <c r="L2637" t="s">
        <v>16</v>
      </c>
      <c r="M2637">
        <v>486.51</v>
      </c>
      <c r="N2637" t="s">
        <v>23</v>
      </c>
    </row>
    <row r="2638" spans="1:14" ht="14.25" customHeight="1" x14ac:dyDescent="0.3">
      <c r="A2638" t="s">
        <v>11895</v>
      </c>
      <c r="B2638" t="s">
        <v>41</v>
      </c>
      <c r="C2638" t="s">
        <v>14</v>
      </c>
      <c r="D2638">
        <v>2691.63</v>
      </c>
      <c r="E2638">
        <v>0.13</v>
      </c>
      <c r="F2638">
        <f t="shared" si="82"/>
        <v>349.9119</v>
      </c>
      <c r="G2638">
        <f t="shared" si="83"/>
        <v>2341.7181</v>
      </c>
      <c r="H2638">
        <v>8</v>
      </c>
      <c r="I2638" s="17">
        <v>45213</v>
      </c>
      <c r="J2638" s="17">
        <v>45214</v>
      </c>
      <c r="K2638" t="s">
        <v>21</v>
      </c>
      <c r="L2638" t="s">
        <v>27</v>
      </c>
      <c r="M2638">
        <v>374.57</v>
      </c>
      <c r="N2638" t="s">
        <v>23</v>
      </c>
    </row>
    <row r="2639" spans="1:14" ht="14.25" customHeight="1" x14ac:dyDescent="0.3">
      <c r="A2639" t="s">
        <v>9200</v>
      </c>
      <c r="B2639" t="s">
        <v>13</v>
      </c>
      <c r="C2639" t="s">
        <v>36</v>
      </c>
      <c r="D2639">
        <v>2692.84</v>
      </c>
      <c r="E2639">
        <v>0.38</v>
      </c>
      <c r="F2639">
        <f t="shared" si="82"/>
        <v>1023.2792000000001</v>
      </c>
      <c r="G2639">
        <f t="shared" si="83"/>
        <v>1669.5608000000002</v>
      </c>
      <c r="H2639">
        <v>8</v>
      </c>
      <c r="I2639" s="17">
        <v>45530</v>
      </c>
      <c r="J2639" s="17">
        <v>45531</v>
      </c>
      <c r="K2639" t="s">
        <v>31</v>
      </c>
      <c r="L2639" t="s">
        <v>16</v>
      </c>
      <c r="M2639">
        <v>178.45</v>
      </c>
      <c r="N2639" t="s">
        <v>23</v>
      </c>
    </row>
    <row r="2640" spans="1:14" ht="14.25" customHeight="1" x14ac:dyDescent="0.3">
      <c r="A2640" t="s">
        <v>9434</v>
      </c>
      <c r="B2640" t="s">
        <v>41</v>
      </c>
      <c r="C2640" t="s">
        <v>33</v>
      </c>
      <c r="D2640">
        <v>2697.29</v>
      </c>
      <c r="E2640">
        <v>0.34</v>
      </c>
      <c r="F2640">
        <f t="shared" si="82"/>
        <v>917.07860000000005</v>
      </c>
      <c r="G2640">
        <f t="shared" si="83"/>
        <v>1780.2113999999999</v>
      </c>
      <c r="H2640">
        <v>8</v>
      </c>
      <c r="I2640" s="17">
        <v>45210</v>
      </c>
      <c r="J2640" s="17">
        <v>45211</v>
      </c>
      <c r="K2640" t="s">
        <v>31</v>
      </c>
      <c r="L2640" t="s">
        <v>22</v>
      </c>
      <c r="M2640">
        <v>309.25</v>
      </c>
      <c r="N2640" t="s">
        <v>28</v>
      </c>
    </row>
    <row r="2641" spans="1:14" ht="14.25" customHeight="1" x14ac:dyDescent="0.3">
      <c r="A2641" t="s">
        <v>15023</v>
      </c>
      <c r="B2641" t="s">
        <v>19</v>
      </c>
      <c r="C2641" t="s">
        <v>33</v>
      </c>
      <c r="D2641">
        <v>2705.93</v>
      </c>
      <c r="E2641">
        <v>0.48</v>
      </c>
      <c r="F2641">
        <f t="shared" si="82"/>
        <v>1298.8463999999999</v>
      </c>
      <c r="G2641">
        <f t="shared" si="83"/>
        <v>1407.0835999999999</v>
      </c>
      <c r="H2641">
        <v>8</v>
      </c>
      <c r="I2641" s="17">
        <v>45471</v>
      </c>
      <c r="J2641" s="17">
        <v>45473</v>
      </c>
      <c r="K2641" t="s">
        <v>15</v>
      </c>
      <c r="L2641" t="s">
        <v>16</v>
      </c>
      <c r="M2641">
        <v>693.64</v>
      </c>
      <c r="N2641" t="s">
        <v>23</v>
      </c>
    </row>
    <row r="2642" spans="1:14" ht="14.25" customHeight="1" x14ac:dyDescent="0.3">
      <c r="A2642" t="s">
        <v>527</v>
      </c>
      <c r="B2642" t="s">
        <v>25</v>
      </c>
      <c r="C2642" t="s">
        <v>33</v>
      </c>
      <c r="D2642">
        <v>2706.89</v>
      </c>
      <c r="E2642">
        <v>0.14000000000000001</v>
      </c>
      <c r="F2642">
        <f t="shared" si="82"/>
        <v>378.96460000000002</v>
      </c>
      <c r="G2642">
        <f t="shared" si="83"/>
        <v>2327.9254000000001</v>
      </c>
      <c r="H2642">
        <v>8</v>
      </c>
      <c r="I2642" s="17">
        <v>45246</v>
      </c>
      <c r="J2642" s="17">
        <v>45252</v>
      </c>
      <c r="K2642" t="s">
        <v>15</v>
      </c>
      <c r="L2642" t="s">
        <v>27</v>
      </c>
      <c r="M2642">
        <v>460.15</v>
      </c>
      <c r="N2642" t="s">
        <v>48</v>
      </c>
    </row>
    <row r="2643" spans="1:14" ht="14.25" customHeight="1" x14ac:dyDescent="0.3">
      <c r="A2643" t="s">
        <v>267</v>
      </c>
      <c r="B2643" t="s">
        <v>19</v>
      </c>
      <c r="C2643" t="s">
        <v>36</v>
      </c>
      <c r="D2643">
        <v>2708.25</v>
      </c>
      <c r="E2643">
        <v>0.06</v>
      </c>
      <c r="F2643">
        <f t="shared" si="82"/>
        <v>162.495</v>
      </c>
      <c r="G2643">
        <f t="shared" si="83"/>
        <v>2545.7550000000001</v>
      </c>
      <c r="H2643">
        <v>8</v>
      </c>
      <c r="I2643" s="17">
        <v>44956</v>
      </c>
      <c r="J2643" s="17">
        <v>44962</v>
      </c>
      <c r="K2643" t="s">
        <v>31</v>
      </c>
      <c r="L2643" t="s">
        <v>22</v>
      </c>
      <c r="M2643">
        <v>692.61</v>
      </c>
      <c r="N2643" t="s">
        <v>17</v>
      </c>
    </row>
    <row r="2644" spans="1:14" ht="14.25" customHeight="1" x14ac:dyDescent="0.3">
      <c r="A2644" t="s">
        <v>5725</v>
      </c>
      <c r="B2644" t="s">
        <v>41</v>
      </c>
      <c r="C2644" t="s">
        <v>33</v>
      </c>
      <c r="D2644">
        <v>2708.66</v>
      </c>
      <c r="E2644">
        <v>0.27</v>
      </c>
      <c r="F2644">
        <f t="shared" si="82"/>
        <v>731.33820000000003</v>
      </c>
      <c r="G2644">
        <f t="shared" si="83"/>
        <v>1977.3217999999997</v>
      </c>
      <c r="H2644">
        <v>8</v>
      </c>
      <c r="I2644" s="17">
        <v>45352</v>
      </c>
      <c r="J2644" s="17">
        <v>45354</v>
      </c>
      <c r="K2644" t="s">
        <v>15</v>
      </c>
      <c r="L2644" t="s">
        <v>27</v>
      </c>
      <c r="M2644">
        <v>672.68</v>
      </c>
      <c r="N2644" t="s">
        <v>28</v>
      </c>
    </row>
    <row r="2645" spans="1:14" ht="14.25" customHeight="1" x14ac:dyDescent="0.3">
      <c r="A2645" t="s">
        <v>2532</v>
      </c>
      <c r="B2645" t="s">
        <v>19</v>
      </c>
      <c r="C2645" t="s">
        <v>36</v>
      </c>
      <c r="D2645">
        <v>2708.69</v>
      </c>
      <c r="E2645">
        <v>0.28999999999999998</v>
      </c>
      <c r="F2645">
        <f t="shared" si="82"/>
        <v>785.52009999999996</v>
      </c>
      <c r="G2645">
        <f t="shared" si="83"/>
        <v>1923.1699000000001</v>
      </c>
      <c r="H2645">
        <v>8</v>
      </c>
      <c r="I2645" s="17">
        <v>44949</v>
      </c>
      <c r="J2645" s="17">
        <v>44953</v>
      </c>
      <c r="K2645" t="s">
        <v>31</v>
      </c>
      <c r="L2645" t="s">
        <v>16</v>
      </c>
      <c r="M2645">
        <v>558.30999999999995</v>
      </c>
      <c r="N2645" t="s">
        <v>23</v>
      </c>
    </row>
    <row r="2646" spans="1:14" ht="14.25" customHeight="1" x14ac:dyDescent="0.3">
      <c r="A2646" t="s">
        <v>10352</v>
      </c>
      <c r="B2646" t="s">
        <v>19</v>
      </c>
      <c r="C2646" t="s">
        <v>20</v>
      </c>
      <c r="D2646">
        <v>2711.26</v>
      </c>
      <c r="E2646">
        <v>0.32</v>
      </c>
      <c r="F2646">
        <f t="shared" si="82"/>
        <v>867.60320000000013</v>
      </c>
      <c r="G2646">
        <f t="shared" si="83"/>
        <v>1843.6568000000002</v>
      </c>
      <c r="H2646">
        <v>8</v>
      </c>
      <c r="I2646" s="17">
        <v>45530</v>
      </c>
      <c r="J2646" s="17">
        <v>45536</v>
      </c>
      <c r="K2646" t="s">
        <v>31</v>
      </c>
      <c r="L2646" t="s">
        <v>27</v>
      </c>
      <c r="M2646">
        <v>206.87</v>
      </c>
      <c r="N2646" t="s">
        <v>48</v>
      </c>
    </row>
    <row r="2647" spans="1:14" ht="14.25" customHeight="1" x14ac:dyDescent="0.3">
      <c r="A2647" t="s">
        <v>1599</v>
      </c>
      <c r="B2647" t="s">
        <v>25</v>
      </c>
      <c r="C2647" t="s">
        <v>36</v>
      </c>
      <c r="D2647">
        <v>2717.98</v>
      </c>
      <c r="E2647">
        <v>0.36</v>
      </c>
      <c r="F2647">
        <f t="shared" si="82"/>
        <v>978.47280000000001</v>
      </c>
      <c r="G2647">
        <f t="shared" si="83"/>
        <v>1739.5072</v>
      </c>
      <c r="H2647">
        <v>8</v>
      </c>
      <c r="I2647" s="17">
        <v>45465</v>
      </c>
      <c r="J2647" s="17">
        <v>45467</v>
      </c>
      <c r="K2647" t="s">
        <v>31</v>
      </c>
      <c r="L2647" t="s">
        <v>22</v>
      </c>
      <c r="M2647">
        <v>443.76</v>
      </c>
      <c r="N2647" t="s">
        <v>17</v>
      </c>
    </row>
    <row r="2648" spans="1:14" ht="14.25" customHeight="1" x14ac:dyDescent="0.3">
      <c r="A2648" t="s">
        <v>12867</v>
      </c>
      <c r="B2648" t="s">
        <v>25</v>
      </c>
      <c r="C2648" t="s">
        <v>36</v>
      </c>
      <c r="D2648">
        <v>2719.78</v>
      </c>
      <c r="E2648">
        <v>0.06</v>
      </c>
      <c r="F2648">
        <f t="shared" si="82"/>
        <v>163.18680000000001</v>
      </c>
      <c r="G2648">
        <f t="shared" si="83"/>
        <v>2556.5932000000003</v>
      </c>
      <c r="H2648">
        <v>8</v>
      </c>
      <c r="I2648" s="17">
        <v>45420</v>
      </c>
      <c r="J2648" s="17">
        <v>45424</v>
      </c>
      <c r="K2648" t="s">
        <v>21</v>
      </c>
      <c r="L2648" t="s">
        <v>27</v>
      </c>
      <c r="M2648">
        <v>466.57</v>
      </c>
      <c r="N2648" t="s">
        <v>17</v>
      </c>
    </row>
    <row r="2649" spans="1:14" ht="14.25" customHeight="1" x14ac:dyDescent="0.3">
      <c r="A2649" t="s">
        <v>12038</v>
      </c>
      <c r="B2649" t="s">
        <v>13</v>
      </c>
      <c r="C2649" t="s">
        <v>33</v>
      </c>
      <c r="D2649">
        <v>2726.75</v>
      </c>
      <c r="E2649">
        <v>0.18</v>
      </c>
      <c r="F2649">
        <f t="shared" si="82"/>
        <v>490.815</v>
      </c>
      <c r="G2649">
        <f t="shared" si="83"/>
        <v>2235.9349999999999</v>
      </c>
      <c r="H2649">
        <v>8</v>
      </c>
      <c r="I2649" s="17">
        <v>45353</v>
      </c>
      <c r="J2649" s="17">
        <v>45359</v>
      </c>
      <c r="K2649" t="s">
        <v>31</v>
      </c>
      <c r="L2649" t="s">
        <v>16</v>
      </c>
      <c r="M2649">
        <v>676.24</v>
      </c>
      <c r="N2649" t="s">
        <v>48</v>
      </c>
    </row>
    <row r="2650" spans="1:14" ht="14.25" customHeight="1" x14ac:dyDescent="0.3">
      <c r="A2650" t="s">
        <v>12610</v>
      </c>
      <c r="B2650" t="s">
        <v>41</v>
      </c>
      <c r="C2650" t="s">
        <v>26</v>
      </c>
      <c r="D2650">
        <v>2729.16</v>
      </c>
      <c r="E2650">
        <v>0.28999999999999998</v>
      </c>
      <c r="F2650">
        <f t="shared" si="82"/>
        <v>791.45639999999992</v>
      </c>
      <c r="G2650">
        <f t="shared" si="83"/>
        <v>1937.7035999999998</v>
      </c>
      <c r="H2650">
        <v>8</v>
      </c>
      <c r="I2650" s="17">
        <v>45503</v>
      </c>
      <c r="J2650" s="17">
        <v>45506</v>
      </c>
      <c r="K2650" t="s">
        <v>15</v>
      </c>
      <c r="L2650" t="s">
        <v>22</v>
      </c>
      <c r="M2650">
        <v>208.45</v>
      </c>
      <c r="N2650" t="s">
        <v>39</v>
      </c>
    </row>
    <row r="2651" spans="1:14" ht="14.25" customHeight="1" x14ac:dyDescent="0.3">
      <c r="A2651" t="s">
        <v>6234</v>
      </c>
      <c r="B2651" t="s">
        <v>19</v>
      </c>
      <c r="C2651" t="s">
        <v>36</v>
      </c>
      <c r="D2651">
        <v>2729.42</v>
      </c>
      <c r="E2651">
        <v>0.28999999999999998</v>
      </c>
      <c r="F2651">
        <f t="shared" si="82"/>
        <v>791.53179999999998</v>
      </c>
      <c r="G2651">
        <f t="shared" si="83"/>
        <v>1937.8882000000001</v>
      </c>
      <c r="H2651">
        <v>8</v>
      </c>
      <c r="I2651" s="17">
        <v>44938</v>
      </c>
      <c r="J2651" s="17">
        <v>44941</v>
      </c>
      <c r="K2651" t="s">
        <v>15</v>
      </c>
      <c r="L2651" t="s">
        <v>27</v>
      </c>
      <c r="M2651">
        <v>137.38999999999999</v>
      </c>
      <c r="N2651" t="s">
        <v>17</v>
      </c>
    </row>
    <row r="2652" spans="1:14" ht="14.25" customHeight="1" x14ac:dyDescent="0.3">
      <c r="A2652" t="s">
        <v>3501</v>
      </c>
      <c r="B2652" t="s">
        <v>13</v>
      </c>
      <c r="C2652" t="s">
        <v>36</v>
      </c>
      <c r="D2652">
        <v>2729.79</v>
      </c>
      <c r="E2652">
        <v>0.4</v>
      </c>
      <c r="F2652">
        <f t="shared" si="82"/>
        <v>1091.9159999999999</v>
      </c>
      <c r="G2652">
        <f t="shared" si="83"/>
        <v>1637.874</v>
      </c>
      <c r="H2652">
        <v>8</v>
      </c>
      <c r="I2652" s="17">
        <v>45558</v>
      </c>
      <c r="J2652" s="17">
        <v>45565</v>
      </c>
      <c r="K2652" t="s">
        <v>15</v>
      </c>
      <c r="L2652" t="s">
        <v>27</v>
      </c>
      <c r="M2652">
        <v>252.77</v>
      </c>
      <c r="N2652" t="s">
        <v>17</v>
      </c>
    </row>
    <row r="2653" spans="1:14" ht="14.25" customHeight="1" x14ac:dyDescent="0.3">
      <c r="A2653" t="s">
        <v>14251</v>
      </c>
      <c r="B2653" t="s">
        <v>13</v>
      </c>
      <c r="C2653" t="s">
        <v>14</v>
      </c>
      <c r="D2653">
        <v>2737.23</v>
      </c>
      <c r="E2653">
        <v>0.41</v>
      </c>
      <c r="F2653">
        <f t="shared" si="82"/>
        <v>1122.2643</v>
      </c>
      <c r="G2653">
        <f t="shared" si="83"/>
        <v>1614.9657</v>
      </c>
      <c r="H2653">
        <v>8</v>
      </c>
      <c r="I2653" s="17">
        <v>45149</v>
      </c>
      <c r="J2653" s="17">
        <v>45151</v>
      </c>
      <c r="K2653" t="s">
        <v>31</v>
      </c>
      <c r="L2653" t="s">
        <v>16</v>
      </c>
      <c r="M2653">
        <v>597.82000000000005</v>
      </c>
      <c r="N2653" t="s">
        <v>48</v>
      </c>
    </row>
    <row r="2654" spans="1:14" ht="14.25" customHeight="1" x14ac:dyDescent="0.3">
      <c r="A2654" t="s">
        <v>8432</v>
      </c>
      <c r="B2654" t="s">
        <v>25</v>
      </c>
      <c r="C2654" t="s">
        <v>26</v>
      </c>
      <c r="D2654">
        <v>2755.9</v>
      </c>
      <c r="E2654">
        <v>0.28000000000000003</v>
      </c>
      <c r="F2654">
        <f t="shared" si="82"/>
        <v>771.65200000000004</v>
      </c>
      <c r="G2654">
        <f t="shared" si="83"/>
        <v>1984.248</v>
      </c>
      <c r="H2654">
        <v>8</v>
      </c>
      <c r="I2654" s="17">
        <v>44999</v>
      </c>
      <c r="J2654" s="17">
        <v>45006</v>
      </c>
      <c r="K2654" t="s">
        <v>31</v>
      </c>
      <c r="L2654" t="s">
        <v>16</v>
      </c>
      <c r="M2654">
        <v>569.97</v>
      </c>
      <c r="N2654" t="s">
        <v>34</v>
      </c>
    </row>
    <row r="2655" spans="1:14" ht="14.25" customHeight="1" x14ac:dyDescent="0.3">
      <c r="A2655" t="s">
        <v>8609</v>
      </c>
      <c r="B2655" t="s">
        <v>25</v>
      </c>
      <c r="C2655" t="s">
        <v>33</v>
      </c>
      <c r="D2655">
        <v>2760.03</v>
      </c>
      <c r="E2655">
        <v>0.28000000000000003</v>
      </c>
      <c r="F2655">
        <f t="shared" si="82"/>
        <v>772.80840000000012</v>
      </c>
      <c r="G2655">
        <f t="shared" si="83"/>
        <v>1987.2216000000001</v>
      </c>
      <c r="H2655">
        <v>8</v>
      </c>
      <c r="I2655" s="17">
        <v>45009</v>
      </c>
      <c r="J2655" s="17">
        <v>45013</v>
      </c>
      <c r="K2655" t="s">
        <v>21</v>
      </c>
      <c r="L2655" t="s">
        <v>16</v>
      </c>
      <c r="M2655">
        <v>264.94</v>
      </c>
      <c r="N2655" t="s">
        <v>48</v>
      </c>
    </row>
    <row r="2656" spans="1:14" ht="14.25" customHeight="1" x14ac:dyDescent="0.3">
      <c r="A2656" t="s">
        <v>13798</v>
      </c>
      <c r="B2656" t="s">
        <v>19</v>
      </c>
      <c r="C2656" t="s">
        <v>20</v>
      </c>
      <c r="D2656">
        <v>2760.64</v>
      </c>
      <c r="E2656">
        <v>0.06</v>
      </c>
      <c r="F2656">
        <f t="shared" si="82"/>
        <v>165.63839999999999</v>
      </c>
      <c r="G2656">
        <f t="shared" si="83"/>
        <v>2595.0016000000001</v>
      </c>
      <c r="H2656">
        <v>8</v>
      </c>
      <c r="I2656" s="17">
        <v>45382</v>
      </c>
      <c r="J2656" s="17">
        <v>45384</v>
      </c>
      <c r="K2656" t="s">
        <v>31</v>
      </c>
      <c r="L2656" t="s">
        <v>27</v>
      </c>
      <c r="M2656">
        <v>768.28</v>
      </c>
      <c r="N2656" t="s">
        <v>34</v>
      </c>
    </row>
    <row r="2657" spans="1:14" ht="14.25" customHeight="1" x14ac:dyDescent="0.3">
      <c r="A2657" t="s">
        <v>11531</v>
      </c>
      <c r="B2657" t="s">
        <v>13</v>
      </c>
      <c r="C2657" t="s">
        <v>26</v>
      </c>
      <c r="D2657">
        <v>2760.76</v>
      </c>
      <c r="E2657">
        <v>0.01</v>
      </c>
      <c r="F2657">
        <f t="shared" si="82"/>
        <v>27.607600000000001</v>
      </c>
      <c r="G2657">
        <f t="shared" si="83"/>
        <v>2733.1524000000004</v>
      </c>
      <c r="H2657">
        <v>8</v>
      </c>
      <c r="I2657" s="17">
        <v>45133</v>
      </c>
      <c r="J2657" s="17">
        <v>45140</v>
      </c>
      <c r="K2657" t="s">
        <v>31</v>
      </c>
      <c r="L2657" t="s">
        <v>27</v>
      </c>
      <c r="M2657">
        <v>375.93</v>
      </c>
      <c r="N2657" t="s">
        <v>17</v>
      </c>
    </row>
    <row r="2658" spans="1:14" ht="14.25" customHeight="1" x14ac:dyDescent="0.3">
      <c r="A2658" t="s">
        <v>3274</v>
      </c>
      <c r="B2658" t="s">
        <v>19</v>
      </c>
      <c r="C2658" t="s">
        <v>36</v>
      </c>
      <c r="D2658">
        <v>2762.2</v>
      </c>
      <c r="E2658">
        <v>0.17</v>
      </c>
      <c r="F2658">
        <f t="shared" si="82"/>
        <v>469.57400000000001</v>
      </c>
      <c r="G2658">
        <f t="shared" si="83"/>
        <v>2292.6259999999997</v>
      </c>
      <c r="H2658">
        <v>8</v>
      </c>
      <c r="I2658" s="17">
        <v>45598</v>
      </c>
      <c r="J2658" s="17">
        <v>45602</v>
      </c>
      <c r="K2658" t="s">
        <v>15</v>
      </c>
      <c r="L2658" t="s">
        <v>16</v>
      </c>
      <c r="M2658">
        <v>743.77</v>
      </c>
      <c r="N2658" t="s">
        <v>39</v>
      </c>
    </row>
    <row r="2659" spans="1:14" ht="14.25" customHeight="1" x14ac:dyDescent="0.3">
      <c r="A2659" t="s">
        <v>12073</v>
      </c>
      <c r="B2659" t="s">
        <v>19</v>
      </c>
      <c r="C2659" t="s">
        <v>33</v>
      </c>
      <c r="D2659">
        <v>2763.6</v>
      </c>
      <c r="E2659">
        <v>0.24</v>
      </c>
      <c r="F2659">
        <f t="shared" si="82"/>
        <v>663.26400000000001</v>
      </c>
      <c r="G2659">
        <f t="shared" si="83"/>
        <v>2100.3359999999998</v>
      </c>
      <c r="H2659">
        <v>8</v>
      </c>
      <c r="I2659" s="17">
        <v>45119</v>
      </c>
      <c r="J2659" s="17">
        <v>45122</v>
      </c>
      <c r="K2659" t="s">
        <v>21</v>
      </c>
      <c r="L2659" t="s">
        <v>27</v>
      </c>
      <c r="M2659">
        <v>806</v>
      </c>
      <c r="N2659" t="s">
        <v>17</v>
      </c>
    </row>
    <row r="2660" spans="1:14" ht="14.25" customHeight="1" x14ac:dyDescent="0.3">
      <c r="A2660" t="s">
        <v>5832</v>
      </c>
      <c r="B2660" t="s">
        <v>13</v>
      </c>
      <c r="C2660" t="s">
        <v>20</v>
      </c>
      <c r="D2660">
        <v>2765.86</v>
      </c>
      <c r="E2660">
        <v>7.0000000000000007E-2</v>
      </c>
      <c r="F2660">
        <f t="shared" si="82"/>
        <v>193.61020000000002</v>
      </c>
      <c r="G2660">
        <f t="shared" si="83"/>
        <v>2572.2498000000001</v>
      </c>
      <c r="H2660">
        <v>8</v>
      </c>
      <c r="I2660" s="17">
        <v>45334</v>
      </c>
      <c r="J2660" s="17">
        <v>45337</v>
      </c>
      <c r="K2660" t="s">
        <v>15</v>
      </c>
      <c r="L2660" t="s">
        <v>16</v>
      </c>
      <c r="M2660">
        <v>429.85</v>
      </c>
      <c r="N2660" t="s">
        <v>17</v>
      </c>
    </row>
    <row r="2661" spans="1:14" ht="14.25" customHeight="1" x14ac:dyDescent="0.3">
      <c r="A2661" t="s">
        <v>10731</v>
      </c>
      <c r="B2661" t="s">
        <v>19</v>
      </c>
      <c r="C2661" t="s">
        <v>20</v>
      </c>
      <c r="D2661">
        <v>2771.4</v>
      </c>
      <c r="E2661">
        <v>0.09</v>
      </c>
      <c r="F2661">
        <f t="shared" si="82"/>
        <v>249.42599999999999</v>
      </c>
      <c r="G2661">
        <f t="shared" si="83"/>
        <v>2521.9740000000002</v>
      </c>
      <c r="H2661">
        <v>8</v>
      </c>
      <c r="I2661" s="17">
        <v>45501</v>
      </c>
      <c r="J2661" s="17">
        <v>45508</v>
      </c>
      <c r="K2661" t="s">
        <v>21</v>
      </c>
      <c r="L2661" t="s">
        <v>16</v>
      </c>
      <c r="M2661">
        <v>417.04</v>
      </c>
      <c r="N2661" t="s">
        <v>17</v>
      </c>
    </row>
    <row r="2662" spans="1:14" ht="14.25" customHeight="1" x14ac:dyDescent="0.3">
      <c r="A2662" t="s">
        <v>10004</v>
      </c>
      <c r="B2662" t="s">
        <v>19</v>
      </c>
      <c r="C2662" t="s">
        <v>14</v>
      </c>
      <c r="D2662">
        <v>2773.44</v>
      </c>
      <c r="E2662">
        <v>0.35</v>
      </c>
      <c r="F2662">
        <f t="shared" si="82"/>
        <v>970.70399999999995</v>
      </c>
      <c r="G2662">
        <f t="shared" si="83"/>
        <v>1802.7360000000001</v>
      </c>
      <c r="H2662">
        <v>8</v>
      </c>
      <c r="I2662" s="17">
        <v>45178</v>
      </c>
      <c r="J2662" s="17">
        <v>45185</v>
      </c>
      <c r="K2662" t="s">
        <v>31</v>
      </c>
      <c r="L2662" t="s">
        <v>27</v>
      </c>
      <c r="M2662">
        <v>526.97</v>
      </c>
      <c r="N2662" t="s">
        <v>48</v>
      </c>
    </row>
    <row r="2663" spans="1:14" ht="14.25" customHeight="1" x14ac:dyDescent="0.3">
      <c r="A2663" t="s">
        <v>799</v>
      </c>
      <c r="B2663" t="s">
        <v>25</v>
      </c>
      <c r="C2663" t="s">
        <v>33</v>
      </c>
      <c r="D2663">
        <v>2775.37</v>
      </c>
      <c r="E2663">
        <v>0.35</v>
      </c>
      <c r="F2663">
        <f t="shared" si="82"/>
        <v>971.37949999999989</v>
      </c>
      <c r="G2663">
        <f t="shared" si="83"/>
        <v>1803.9904999999999</v>
      </c>
      <c r="H2663">
        <v>8</v>
      </c>
      <c r="I2663" s="17">
        <v>45232</v>
      </c>
      <c r="J2663" s="17">
        <v>45239</v>
      </c>
      <c r="K2663" t="s">
        <v>31</v>
      </c>
      <c r="L2663" t="s">
        <v>22</v>
      </c>
      <c r="M2663">
        <v>374.19</v>
      </c>
      <c r="N2663" t="s">
        <v>48</v>
      </c>
    </row>
    <row r="2664" spans="1:14" ht="14.25" customHeight="1" x14ac:dyDescent="0.3">
      <c r="A2664" t="s">
        <v>12847</v>
      </c>
      <c r="B2664" t="s">
        <v>41</v>
      </c>
      <c r="C2664" t="s">
        <v>20</v>
      </c>
      <c r="D2664">
        <v>2778.15</v>
      </c>
      <c r="E2664">
        <v>0.26</v>
      </c>
      <c r="F2664">
        <f t="shared" si="82"/>
        <v>722.31900000000007</v>
      </c>
      <c r="G2664">
        <f t="shared" si="83"/>
        <v>2055.8310000000001</v>
      </c>
      <c r="H2664">
        <v>8</v>
      </c>
      <c r="I2664" s="17">
        <v>45366</v>
      </c>
      <c r="J2664" s="17">
        <v>45368</v>
      </c>
      <c r="K2664" t="s">
        <v>31</v>
      </c>
      <c r="L2664" t="s">
        <v>16</v>
      </c>
      <c r="M2664">
        <v>828.54</v>
      </c>
      <c r="N2664" t="s">
        <v>34</v>
      </c>
    </row>
    <row r="2665" spans="1:14" ht="14.25" customHeight="1" x14ac:dyDescent="0.3">
      <c r="A2665" t="s">
        <v>10592</v>
      </c>
      <c r="B2665" t="s">
        <v>13</v>
      </c>
      <c r="C2665" t="s">
        <v>36</v>
      </c>
      <c r="D2665">
        <v>2778.49</v>
      </c>
      <c r="E2665">
        <v>0.44</v>
      </c>
      <c r="F2665">
        <f t="shared" si="82"/>
        <v>1222.5355999999999</v>
      </c>
      <c r="G2665">
        <f t="shared" si="83"/>
        <v>1555.9543999999999</v>
      </c>
      <c r="H2665">
        <v>8</v>
      </c>
      <c r="I2665" s="17">
        <v>45475</v>
      </c>
      <c r="J2665" s="17">
        <v>45477</v>
      </c>
      <c r="K2665" t="s">
        <v>31</v>
      </c>
      <c r="L2665" t="s">
        <v>16</v>
      </c>
      <c r="M2665">
        <v>695.64</v>
      </c>
      <c r="N2665" t="s">
        <v>34</v>
      </c>
    </row>
    <row r="2666" spans="1:14" ht="14.25" customHeight="1" x14ac:dyDescent="0.3">
      <c r="A2666" t="s">
        <v>12966</v>
      </c>
      <c r="B2666" t="s">
        <v>13</v>
      </c>
      <c r="C2666" t="s">
        <v>20</v>
      </c>
      <c r="D2666">
        <v>2783.77</v>
      </c>
      <c r="E2666">
        <v>7.0000000000000007E-2</v>
      </c>
      <c r="F2666">
        <f t="shared" si="82"/>
        <v>194.86390000000003</v>
      </c>
      <c r="G2666">
        <f t="shared" si="83"/>
        <v>2588.9061000000002</v>
      </c>
      <c r="H2666">
        <v>8</v>
      </c>
      <c r="I2666" s="17">
        <v>45541</v>
      </c>
      <c r="J2666" s="17">
        <v>45547</v>
      </c>
      <c r="K2666" t="s">
        <v>21</v>
      </c>
      <c r="L2666" t="s">
        <v>27</v>
      </c>
      <c r="M2666">
        <v>791.16</v>
      </c>
      <c r="N2666" t="s">
        <v>48</v>
      </c>
    </row>
    <row r="2667" spans="1:14" ht="14.25" customHeight="1" x14ac:dyDescent="0.3">
      <c r="A2667" t="s">
        <v>2906</v>
      </c>
      <c r="B2667" t="s">
        <v>19</v>
      </c>
      <c r="C2667" t="s">
        <v>20</v>
      </c>
      <c r="D2667">
        <v>2788.99</v>
      </c>
      <c r="E2667">
        <v>0.41</v>
      </c>
      <c r="F2667">
        <f t="shared" si="82"/>
        <v>1143.4858999999999</v>
      </c>
      <c r="G2667">
        <f t="shared" si="83"/>
        <v>1645.5040999999999</v>
      </c>
      <c r="H2667">
        <v>8</v>
      </c>
      <c r="I2667" s="17">
        <v>45421</v>
      </c>
      <c r="J2667" s="17">
        <v>45422</v>
      </c>
      <c r="K2667" t="s">
        <v>21</v>
      </c>
      <c r="L2667" t="s">
        <v>27</v>
      </c>
      <c r="M2667">
        <v>243.55</v>
      </c>
      <c r="N2667" t="s">
        <v>28</v>
      </c>
    </row>
    <row r="2668" spans="1:14" ht="14.25" customHeight="1" x14ac:dyDescent="0.3">
      <c r="A2668" t="s">
        <v>13708</v>
      </c>
      <c r="B2668" t="s">
        <v>13</v>
      </c>
      <c r="C2668" t="s">
        <v>14</v>
      </c>
      <c r="D2668">
        <v>2792.14</v>
      </c>
      <c r="E2668">
        <v>0.13</v>
      </c>
      <c r="F2668">
        <f t="shared" si="82"/>
        <v>362.97820000000002</v>
      </c>
      <c r="G2668">
        <f t="shared" si="83"/>
        <v>2429.1617999999999</v>
      </c>
      <c r="H2668">
        <v>8</v>
      </c>
      <c r="I2668" s="17">
        <v>45358</v>
      </c>
      <c r="J2668" s="17">
        <v>45361</v>
      </c>
      <c r="K2668" t="s">
        <v>21</v>
      </c>
      <c r="L2668" t="s">
        <v>22</v>
      </c>
      <c r="M2668">
        <v>499.38</v>
      </c>
      <c r="N2668" t="s">
        <v>23</v>
      </c>
    </row>
    <row r="2669" spans="1:14" ht="14.25" customHeight="1" x14ac:dyDescent="0.3">
      <c r="A2669" t="s">
        <v>7187</v>
      </c>
      <c r="B2669" t="s">
        <v>41</v>
      </c>
      <c r="C2669" t="s">
        <v>20</v>
      </c>
      <c r="D2669">
        <v>2796.3</v>
      </c>
      <c r="E2669">
        <v>0.48</v>
      </c>
      <c r="F2669">
        <f t="shared" si="82"/>
        <v>1342.2239999999999</v>
      </c>
      <c r="G2669">
        <f t="shared" si="83"/>
        <v>1454.0760000000002</v>
      </c>
      <c r="H2669">
        <v>8</v>
      </c>
      <c r="I2669" s="17">
        <v>45264</v>
      </c>
      <c r="J2669" s="17">
        <v>45265</v>
      </c>
      <c r="K2669" t="s">
        <v>15</v>
      </c>
      <c r="L2669" t="s">
        <v>22</v>
      </c>
      <c r="M2669">
        <v>698.75</v>
      </c>
      <c r="N2669" t="s">
        <v>28</v>
      </c>
    </row>
    <row r="2670" spans="1:14" ht="14.25" customHeight="1" x14ac:dyDescent="0.3">
      <c r="A2670" t="s">
        <v>4454</v>
      </c>
      <c r="B2670" t="s">
        <v>13</v>
      </c>
      <c r="C2670" t="s">
        <v>36</v>
      </c>
      <c r="D2670">
        <v>2800.93</v>
      </c>
      <c r="E2670">
        <v>7.0000000000000007E-2</v>
      </c>
      <c r="F2670">
        <f t="shared" si="82"/>
        <v>196.0651</v>
      </c>
      <c r="G2670">
        <f t="shared" si="83"/>
        <v>2604.8649</v>
      </c>
      <c r="H2670">
        <v>8</v>
      </c>
      <c r="I2670" s="17">
        <v>44938</v>
      </c>
      <c r="J2670" s="17">
        <v>44944</v>
      </c>
      <c r="K2670" t="s">
        <v>31</v>
      </c>
      <c r="L2670" t="s">
        <v>16</v>
      </c>
      <c r="M2670">
        <v>384.62</v>
      </c>
      <c r="N2670" t="s">
        <v>34</v>
      </c>
    </row>
    <row r="2671" spans="1:14" ht="14.25" customHeight="1" x14ac:dyDescent="0.3">
      <c r="A2671" t="s">
        <v>2591</v>
      </c>
      <c r="B2671" t="s">
        <v>19</v>
      </c>
      <c r="C2671" t="s">
        <v>26</v>
      </c>
      <c r="D2671">
        <v>2802.19</v>
      </c>
      <c r="E2671">
        <v>0.15</v>
      </c>
      <c r="F2671">
        <f t="shared" si="82"/>
        <v>420.32850000000002</v>
      </c>
      <c r="G2671">
        <f t="shared" si="83"/>
        <v>2381.8615</v>
      </c>
      <c r="H2671">
        <v>8</v>
      </c>
      <c r="I2671" s="17">
        <v>45561</v>
      </c>
      <c r="J2671" s="17">
        <v>45568</v>
      </c>
      <c r="K2671" t="s">
        <v>15</v>
      </c>
      <c r="L2671" t="s">
        <v>16</v>
      </c>
      <c r="M2671">
        <v>795.85</v>
      </c>
      <c r="N2671" t="s">
        <v>17</v>
      </c>
    </row>
    <row r="2672" spans="1:14" ht="14.25" customHeight="1" x14ac:dyDescent="0.3">
      <c r="A2672" t="s">
        <v>3589</v>
      </c>
      <c r="B2672" t="s">
        <v>25</v>
      </c>
      <c r="C2672" t="s">
        <v>33</v>
      </c>
      <c r="D2672">
        <v>2802.19</v>
      </c>
      <c r="E2672">
        <v>0.05</v>
      </c>
      <c r="F2672">
        <f t="shared" si="82"/>
        <v>140.1095</v>
      </c>
      <c r="G2672">
        <f t="shared" si="83"/>
        <v>2662.0805</v>
      </c>
      <c r="H2672">
        <v>8</v>
      </c>
      <c r="I2672" s="17">
        <v>45210</v>
      </c>
      <c r="J2672" s="17">
        <v>45214</v>
      </c>
      <c r="K2672" t="s">
        <v>31</v>
      </c>
      <c r="L2672" t="s">
        <v>22</v>
      </c>
      <c r="M2672">
        <v>177.13</v>
      </c>
      <c r="N2672" t="s">
        <v>34</v>
      </c>
    </row>
    <row r="2673" spans="1:14" ht="14.25" customHeight="1" x14ac:dyDescent="0.3">
      <c r="A2673" t="s">
        <v>5896</v>
      </c>
      <c r="B2673" t="s">
        <v>19</v>
      </c>
      <c r="C2673" t="s">
        <v>20</v>
      </c>
      <c r="D2673">
        <v>2803.63</v>
      </c>
      <c r="E2673">
        <v>0.36</v>
      </c>
      <c r="F2673">
        <f t="shared" si="82"/>
        <v>1009.3068</v>
      </c>
      <c r="G2673">
        <f t="shared" si="83"/>
        <v>1794.3232000000003</v>
      </c>
      <c r="H2673">
        <v>8</v>
      </c>
      <c r="I2673" s="17">
        <v>45309</v>
      </c>
      <c r="J2673" s="17">
        <v>45315</v>
      </c>
      <c r="K2673" t="s">
        <v>31</v>
      </c>
      <c r="L2673" t="s">
        <v>22</v>
      </c>
      <c r="M2673">
        <v>334.45</v>
      </c>
      <c r="N2673" t="s">
        <v>39</v>
      </c>
    </row>
    <row r="2674" spans="1:14" ht="14.25" customHeight="1" x14ac:dyDescent="0.3">
      <c r="A2674" t="s">
        <v>12395</v>
      </c>
      <c r="B2674" t="s">
        <v>25</v>
      </c>
      <c r="C2674" t="s">
        <v>33</v>
      </c>
      <c r="D2674">
        <v>2806.2</v>
      </c>
      <c r="E2674">
        <v>0.13</v>
      </c>
      <c r="F2674">
        <f t="shared" si="82"/>
        <v>364.80599999999998</v>
      </c>
      <c r="G2674">
        <f t="shared" si="83"/>
        <v>2441.3939999999998</v>
      </c>
      <c r="H2674">
        <v>8</v>
      </c>
      <c r="I2674" s="17">
        <v>45623</v>
      </c>
      <c r="J2674" s="17">
        <v>45624</v>
      </c>
      <c r="K2674" t="s">
        <v>21</v>
      </c>
      <c r="L2674" t="s">
        <v>16</v>
      </c>
      <c r="M2674">
        <v>539.12</v>
      </c>
      <c r="N2674" t="s">
        <v>39</v>
      </c>
    </row>
    <row r="2675" spans="1:14" ht="14.25" customHeight="1" x14ac:dyDescent="0.3">
      <c r="A2675" t="s">
        <v>5001</v>
      </c>
      <c r="B2675" t="s">
        <v>13</v>
      </c>
      <c r="C2675" t="s">
        <v>36</v>
      </c>
      <c r="D2675">
        <v>2808.87</v>
      </c>
      <c r="E2675">
        <v>0.27</v>
      </c>
      <c r="F2675">
        <f t="shared" si="82"/>
        <v>758.39490000000001</v>
      </c>
      <c r="G2675">
        <f t="shared" si="83"/>
        <v>2050.4750999999997</v>
      </c>
      <c r="H2675">
        <v>8</v>
      </c>
      <c r="I2675" s="17">
        <v>45278</v>
      </c>
      <c r="J2675" s="17">
        <v>45285</v>
      </c>
      <c r="K2675" t="s">
        <v>31</v>
      </c>
      <c r="L2675" t="s">
        <v>27</v>
      </c>
      <c r="M2675">
        <v>409.73</v>
      </c>
      <c r="N2675" t="s">
        <v>17</v>
      </c>
    </row>
    <row r="2676" spans="1:14" ht="14.25" customHeight="1" x14ac:dyDescent="0.3">
      <c r="A2676" t="s">
        <v>9445</v>
      </c>
      <c r="B2676" t="s">
        <v>25</v>
      </c>
      <c r="C2676" t="s">
        <v>26</v>
      </c>
      <c r="D2676">
        <v>2809.04</v>
      </c>
      <c r="E2676">
        <v>0.06</v>
      </c>
      <c r="F2676">
        <f t="shared" si="82"/>
        <v>168.54239999999999</v>
      </c>
      <c r="G2676">
        <f t="shared" si="83"/>
        <v>2640.4976000000001</v>
      </c>
      <c r="H2676">
        <v>8</v>
      </c>
      <c r="I2676" s="17">
        <v>45288</v>
      </c>
      <c r="J2676" s="17">
        <v>45289</v>
      </c>
      <c r="K2676" t="s">
        <v>31</v>
      </c>
      <c r="L2676" t="s">
        <v>22</v>
      </c>
      <c r="M2676">
        <v>624.04999999999995</v>
      </c>
      <c r="N2676" t="s">
        <v>23</v>
      </c>
    </row>
    <row r="2677" spans="1:14" ht="14.25" customHeight="1" x14ac:dyDescent="0.3">
      <c r="A2677" t="s">
        <v>10625</v>
      </c>
      <c r="B2677" t="s">
        <v>13</v>
      </c>
      <c r="C2677" t="s">
        <v>33</v>
      </c>
      <c r="D2677">
        <v>2809.67</v>
      </c>
      <c r="E2677">
        <v>0.08</v>
      </c>
      <c r="F2677">
        <f t="shared" si="82"/>
        <v>224.77360000000002</v>
      </c>
      <c r="G2677">
        <f t="shared" si="83"/>
        <v>2584.8964000000001</v>
      </c>
      <c r="H2677">
        <v>8</v>
      </c>
      <c r="I2677" s="17">
        <v>45228</v>
      </c>
      <c r="J2677" s="17">
        <v>45235</v>
      </c>
      <c r="K2677" t="s">
        <v>15</v>
      </c>
      <c r="L2677" t="s">
        <v>22</v>
      </c>
      <c r="M2677">
        <v>414.87</v>
      </c>
      <c r="N2677" t="s">
        <v>39</v>
      </c>
    </row>
    <row r="2678" spans="1:14" ht="14.25" customHeight="1" x14ac:dyDescent="0.3">
      <c r="A2678" t="s">
        <v>7393</v>
      </c>
      <c r="B2678" t="s">
        <v>13</v>
      </c>
      <c r="C2678" t="s">
        <v>20</v>
      </c>
      <c r="D2678">
        <v>2813.21</v>
      </c>
      <c r="E2678">
        <v>0.06</v>
      </c>
      <c r="F2678">
        <f t="shared" si="82"/>
        <v>168.79259999999999</v>
      </c>
      <c r="G2678">
        <f t="shared" si="83"/>
        <v>2644.4174000000003</v>
      </c>
      <c r="H2678">
        <v>8</v>
      </c>
      <c r="I2678" s="17">
        <v>45618</v>
      </c>
      <c r="J2678" s="17">
        <v>45620</v>
      </c>
      <c r="K2678" t="s">
        <v>21</v>
      </c>
      <c r="L2678" t="s">
        <v>16</v>
      </c>
      <c r="M2678">
        <v>651.46</v>
      </c>
      <c r="N2678" t="s">
        <v>28</v>
      </c>
    </row>
    <row r="2679" spans="1:14" ht="14.25" customHeight="1" x14ac:dyDescent="0.3">
      <c r="A2679" t="s">
        <v>14136</v>
      </c>
      <c r="B2679" t="s">
        <v>25</v>
      </c>
      <c r="C2679" t="s">
        <v>20</v>
      </c>
      <c r="D2679">
        <v>2814.45</v>
      </c>
      <c r="E2679">
        <v>0.27</v>
      </c>
      <c r="F2679">
        <f t="shared" si="82"/>
        <v>759.90150000000006</v>
      </c>
      <c r="G2679">
        <f t="shared" si="83"/>
        <v>2054.5484999999999</v>
      </c>
      <c r="H2679">
        <v>8</v>
      </c>
      <c r="I2679" s="17">
        <v>45524</v>
      </c>
      <c r="J2679" s="17">
        <v>45526</v>
      </c>
      <c r="K2679" t="s">
        <v>15</v>
      </c>
      <c r="L2679" t="s">
        <v>16</v>
      </c>
      <c r="M2679">
        <v>182.4</v>
      </c>
      <c r="N2679" t="s">
        <v>17</v>
      </c>
    </row>
    <row r="2680" spans="1:14" ht="14.25" customHeight="1" x14ac:dyDescent="0.3">
      <c r="A2680" t="s">
        <v>12088</v>
      </c>
      <c r="B2680" t="s">
        <v>19</v>
      </c>
      <c r="C2680" t="s">
        <v>33</v>
      </c>
      <c r="D2680">
        <v>2817.55</v>
      </c>
      <c r="E2680">
        <v>0.41</v>
      </c>
      <c r="F2680">
        <f t="shared" si="82"/>
        <v>1155.1955</v>
      </c>
      <c r="G2680">
        <f t="shared" si="83"/>
        <v>1662.3545000000001</v>
      </c>
      <c r="H2680">
        <v>8</v>
      </c>
      <c r="I2680" s="17">
        <v>45114</v>
      </c>
      <c r="J2680" s="17">
        <v>45117</v>
      </c>
      <c r="K2680" t="s">
        <v>15</v>
      </c>
      <c r="L2680" t="s">
        <v>27</v>
      </c>
      <c r="M2680">
        <v>647.94000000000005</v>
      </c>
      <c r="N2680" t="s">
        <v>48</v>
      </c>
    </row>
    <row r="2681" spans="1:14" ht="14.25" customHeight="1" x14ac:dyDescent="0.3">
      <c r="A2681" t="s">
        <v>165</v>
      </c>
      <c r="B2681" t="s">
        <v>25</v>
      </c>
      <c r="C2681" t="s">
        <v>14</v>
      </c>
      <c r="D2681">
        <v>2817.92</v>
      </c>
      <c r="E2681">
        <v>0</v>
      </c>
      <c r="F2681">
        <f t="shared" si="82"/>
        <v>0</v>
      </c>
      <c r="G2681">
        <f t="shared" si="83"/>
        <v>2817.92</v>
      </c>
      <c r="H2681">
        <v>8</v>
      </c>
      <c r="I2681" s="17">
        <v>45590</v>
      </c>
      <c r="J2681" s="17">
        <v>45593</v>
      </c>
      <c r="K2681" t="s">
        <v>15</v>
      </c>
      <c r="L2681" t="s">
        <v>22</v>
      </c>
      <c r="M2681">
        <v>265.5</v>
      </c>
      <c r="N2681" t="s">
        <v>17</v>
      </c>
    </row>
    <row r="2682" spans="1:14" ht="14.25" customHeight="1" x14ac:dyDescent="0.3">
      <c r="A2682" t="s">
        <v>13823</v>
      </c>
      <c r="B2682" t="s">
        <v>41</v>
      </c>
      <c r="C2682" t="s">
        <v>26</v>
      </c>
      <c r="D2682">
        <v>2820.61</v>
      </c>
      <c r="E2682">
        <v>0.02</v>
      </c>
      <c r="F2682">
        <f t="shared" si="82"/>
        <v>56.412200000000006</v>
      </c>
      <c r="G2682">
        <f t="shared" si="83"/>
        <v>2764.1977999999999</v>
      </c>
      <c r="H2682">
        <v>8</v>
      </c>
      <c r="I2682" s="17">
        <v>45034</v>
      </c>
      <c r="J2682" s="17">
        <v>45039</v>
      </c>
      <c r="K2682" t="s">
        <v>31</v>
      </c>
      <c r="L2682" t="s">
        <v>16</v>
      </c>
      <c r="M2682">
        <v>146.59</v>
      </c>
      <c r="N2682" t="s">
        <v>17</v>
      </c>
    </row>
    <row r="2683" spans="1:14" ht="14.25" customHeight="1" x14ac:dyDescent="0.3">
      <c r="A2683" t="s">
        <v>730</v>
      </c>
      <c r="B2683" t="s">
        <v>41</v>
      </c>
      <c r="C2683" t="s">
        <v>26</v>
      </c>
      <c r="D2683">
        <v>2821.8</v>
      </c>
      <c r="E2683">
        <v>0.31</v>
      </c>
      <c r="F2683">
        <f t="shared" si="82"/>
        <v>874.75800000000004</v>
      </c>
      <c r="G2683">
        <f t="shared" si="83"/>
        <v>1947.0420000000001</v>
      </c>
      <c r="H2683">
        <v>8</v>
      </c>
      <c r="I2683" s="17">
        <v>45399</v>
      </c>
      <c r="J2683" s="17">
        <v>45403</v>
      </c>
      <c r="K2683" t="s">
        <v>15</v>
      </c>
      <c r="L2683" t="s">
        <v>27</v>
      </c>
      <c r="M2683">
        <v>507.79</v>
      </c>
      <c r="N2683" t="s">
        <v>48</v>
      </c>
    </row>
    <row r="2684" spans="1:14" ht="14.25" customHeight="1" x14ac:dyDescent="0.3">
      <c r="A2684" t="s">
        <v>2033</v>
      </c>
      <c r="B2684" t="s">
        <v>13</v>
      </c>
      <c r="C2684" t="s">
        <v>20</v>
      </c>
      <c r="D2684">
        <v>2828.31</v>
      </c>
      <c r="E2684">
        <v>0.35</v>
      </c>
      <c r="F2684">
        <f t="shared" si="82"/>
        <v>989.90849999999989</v>
      </c>
      <c r="G2684">
        <f t="shared" si="83"/>
        <v>1838.4014999999999</v>
      </c>
      <c r="H2684">
        <v>8</v>
      </c>
      <c r="I2684" s="17">
        <v>45580</v>
      </c>
      <c r="J2684" s="17">
        <v>45585</v>
      </c>
      <c r="K2684" t="s">
        <v>31</v>
      </c>
      <c r="L2684" t="s">
        <v>27</v>
      </c>
      <c r="M2684">
        <v>382.22</v>
      </c>
      <c r="N2684" t="s">
        <v>28</v>
      </c>
    </row>
    <row r="2685" spans="1:14" ht="14.25" customHeight="1" x14ac:dyDescent="0.3">
      <c r="A2685" t="s">
        <v>7779</v>
      </c>
      <c r="B2685" t="s">
        <v>19</v>
      </c>
      <c r="C2685" t="s">
        <v>20</v>
      </c>
      <c r="D2685">
        <v>2829.84</v>
      </c>
      <c r="E2685">
        <v>0.19</v>
      </c>
      <c r="F2685">
        <f t="shared" si="82"/>
        <v>537.66960000000006</v>
      </c>
      <c r="G2685">
        <f t="shared" si="83"/>
        <v>2292.1704</v>
      </c>
      <c r="H2685">
        <v>8</v>
      </c>
      <c r="I2685" s="17">
        <v>45355</v>
      </c>
      <c r="J2685" s="17">
        <v>45357</v>
      </c>
      <c r="K2685" t="s">
        <v>31</v>
      </c>
      <c r="L2685" t="s">
        <v>27</v>
      </c>
      <c r="M2685">
        <v>514.74</v>
      </c>
      <c r="N2685" t="s">
        <v>28</v>
      </c>
    </row>
    <row r="2686" spans="1:14" ht="14.25" customHeight="1" x14ac:dyDescent="0.3">
      <c r="A2686" t="s">
        <v>12805</v>
      </c>
      <c r="B2686" t="s">
        <v>13</v>
      </c>
      <c r="C2686" t="s">
        <v>33</v>
      </c>
      <c r="D2686">
        <v>2830.3</v>
      </c>
      <c r="E2686">
        <v>0.04</v>
      </c>
      <c r="F2686">
        <f t="shared" si="82"/>
        <v>113.212</v>
      </c>
      <c r="G2686">
        <f t="shared" si="83"/>
        <v>2717.0880000000002</v>
      </c>
      <c r="H2686">
        <v>8</v>
      </c>
      <c r="I2686" s="17">
        <v>45142</v>
      </c>
      <c r="J2686" s="17">
        <v>45146</v>
      </c>
      <c r="K2686" t="s">
        <v>15</v>
      </c>
      <c r="L2686" t="s">
        <v>16</v>
      </c>
      <c r="M2686">
        <v>164.98</v>
      </c>
      <c r="N2686" t="s">
        <v>28</v>
      </c>
    </row>
    <row r="2687" spans="1:14" ht="14.25" customHeight="1" x14ac:dyDescent="0.3">
      <c r="A2687" t="s">
        <v>11372</v>
      </c>
      <c r="B2687" t="s">
        <v>19</v>
      </c>
      <c r="C2687" t="s">
        <v>26</v>
      </c>
      <c r="D2687">
        <v>2831.45</v>
      </c>
      <c r="E2687">
        <v>0.27</v>
      </c>
      <c r="F2687">
        <f t="shared" si="82"/>
        <v>764.49149999999997</v>
      </c>
      <c r="G2687">
        <f t="shared" si="83"/>
        <v>2066.9584999999997</v>
      </c>
      <c r="H2687">
        <v>8</v>
      </c>
      <c r="I2687" s="17">
        <v>45109</v>
      </c>
      <c r="J2687" s="17">
        <v>45116</v>
      </c>
      <c r="K2687" t="s">
        <v>31</v>
      </c>
      <c r="L2687" t="s">
        <v>27</v>
      </c>
      <c r="M2687">
        <v>533.19000000000005</v>
      </c>
      <c r="N2687" t="s">
        <v>34</v>
      </c>
    </row>
    <row r="2688" spans="1:14" ht="14.25" customHeight="1" x14ac:dyDescent="0.3">
      <c r="A2688" t="s">
        <v>8116</v>
      </c>
      <c r="B2688" t="s">
        <v>13</v>
      </c>
      <c r="C2688" t="s">
        <v>20</v>
      </c>
      <c r="D2688">
        <v>2833.12</v>
      </c>
      <c r="E2688">
        <v>0.28999999999999998</v>
      </c>
      <c r="F2688">
        <f t="shared" si="82"/>
        <v>821.60479999999995</v>
      </c>
      <c r="G2688">
        <f t="shared" si="83"/>
        <v>2011.5151999999998</v>
      </c>
      <c r="H2688">
        <v>8</v>
      </c>
      <c r="I2688" s="17">
        <v>45135</v>
      </c>
      <c r="J2688" s="17">
        <v>45140</v>
      </c>
      <c r="K2688" t="s">
        <v>21</v>
      </c>
      <c r="L2688" t="s">
        <v>16</v>
      </c>
      <c r="M2688">
        <v>821.99</v>
      </c>
      <c r="N2688" t="s">
        <v>48</v>
      </c>
    </row>
    <row r="2689" spans="1:14" ht="14.25" customHeight="1" x14ac:dyDescent="0.3">
      <c r="A2689" t="s">
        <v>15305</v>
      </c>
      <c r="B2689" t="s">
        <v>41</v>
      </c>
      <c r="C2689" t="s">
        <v>26</v>
      </c>
      <c r="D2689">
        <v>2833.14</v>
      </c>
      <c r="E2689">
        <v>0.13</v>
      </c>
      <c r="F2689">
        <f t="shared" si="82"/>
        <v>368.3082</v>
      </c>
      <c r="G2689">
        <f t="shared" si="83"/>
        <v>2464.8317999999999</v>
      </c>
      <c r="H2689">
        <v>8</v>
      </c>
      <c r="I2689" s="17">
        <v>45650</v>
      </c>
      <c r="J2689" s="17">
        <v>45657</v>
      </c>
      <c r="K2689" t="s">
        <v>21</v>
      </c>
      <c r="L2689" t="s">
        <v>27</v>
      </c>
      <c r="M2689">
        <v>667.58</v>
      </c>
      <c r="N2689" t="s">
        <v>28</v>
      </c>
    </row>
    <row r="2690" spans="1:14" ht="14.25" customHeight="1" x14ac:dyDescent="0.3">
      <c r="A2690" t="s">
        <v>125</v>
      </c>
      <c r="B2690" t="s">
        <v>41</v>
      </c>
      <c r="C2690" t="s">
        <v>26</v>
      </c>
      <c r="D2690">
        <v>2841.09</v>
      </c>
      <c r="E2690">
        <v>0.28000000000000003</v>
      </c>
      <c r="F2690">
        <f t="shared" ref="F2690:F2753" si="84">D2690*E2690</f>
        <v>795.50520000000017</v>
      </c>
      <c r="G2690">
        <f t="shared" ref="G2690:G2753" si="85">D2690-F2690</f>
        <v>2045.5848000000001</v>
      </c>
      <c r="H2690">
        <v>8</v>
      </c>
      <c r="I2690" s="17">
        <v>45282</v>
      </c>
      <c r="J2690" s="17">
        <v>45283</v>
      </c>
      <c r="K2690" t="s">
        <v>15</v>
      </c>
      <c r="L2690" t="s">
        <v>22</v>
      </c>
      <c r="M2690">
        <v>469.27</v>
      </c>
      <c r="N2690" t="s">
        <v>48</v>
      </c>
    </row>
    <row r="2691" spans="1:14" ht="14.25" customHeight="1" x14ac:dyDescent="0.3">
      <c r="A2691" t="s">
        <v>4301</v>
      </c>
      <c r="B2691" t="s">
        <v>25</v>
      </c>
      <c r="C2691" t="s">
        <v>26</v>
      </c>
      <c r="D2691">
        <v>2841.26</v>
      </c>
      <c r="E2691">
        <v>0.28000000000000003</v>
      </c>
      <c r="F2691">
        <f t="shared" si="84"/>
        <v>795.55280000000016</v>
      </c>
      <c r="G2691">
        <f t="shared" si="85"/>
        <v>2045.7072000000001</v>
      </c>
      <c r="H2691">
        <v>8</v>
      </c>
      <c r="I2691" s="17">
        <v>45646</v>
      </c>
      <c r="J2691" s="17">
        <v>45648</v>
      </c>
      <c r="K2691" t="s">
        <v>15</v>
      </c>
      <c r="L2691" t="s">
        <v>22</v>
      </c>
      <c r="M2691">
        <v>172.5</v>
      </c>
      <c r="N2691" t="s">
        <v>23</v>
      </c>
    </row>
    <row r="2692" spans="1:14" ht="14.25" customHeight="1" x14ac:dyDescent="0.3">
      <c r="A2692" t="s">
        <v>13467</v>
      </c>
      <c r="B2692" t="s">
        <v>41</v>
      </c>
      <c r="C2692" t="s">
        <v>20</v>
      </c>
      <c r="D2692">
        <v>2851.39</v>
      </c>
      <c r="E2692">
        <v>0.24</v>
      </c>
      <c r="F2692">
        <f t="shared" si="84"/>
        <v>684.33359999999993</v>
      </c>
      <c r="G2692">
        <f t="shared" si="85"/>
        <v>2167.0563999999999</v>
      </c>
      <c r="H2692">
        <v>8</v>
      </c>
      <c r="I2692" s="17">
        <v>45556</v>
      </c>
      <c r="J2692" s="17">
        <v>45559</v>
      </c>
      <c r="K2692" t="s">
        <v>21</v>
      </c>
      <c r="L2692" t="s">
        <v>16</v>
      </c>
      <c r="M2692">
        <v>536.20000000000005</v>
      </c>
      <c r="N2692" t="s">
        <v>17</v>
      </c>
    </row>
    <row r="2693" spans="1:14" ht="14.25" customHeight="1" x14ac:dyDescent="0.3">
      <c r="A2693" t="s">
        <v>5870</v>
      </c>
      <c r="B2693" t="s">
        <v>41</v>
      </c>
      <c r="C2693" t="s">
        <v>26</v>
      </c>
      <c r="D2693">
        <v>2852.38</v>
      </c>
      <c r="E2693">
        <v>0.32</v>
      </c>
      <c r="F2693">
        <f t="shared" si="84"/>
        <v>912.76160000000004</v>
      </c>
      <c r="G2693">
        <f t="shared" si="85"/>
        <v>1939.6184000000001</v>
      </c>
      <c r="H2693">
        <v>8</v>
      </c>
      <c r="I2693" s="17">
        <v>45487</v>
      </c>
      <c r="J2693" s="17">
        <v>45494</v>
      </c>
      <c r="K2693" t="s">
        <v>31</v>
      </c>
      <c r="L2693" t="s">
        <v>27</v>
      </c>
      <c r="M2693">
        <v>274.01</v>
      </c>
      <c r="N2693" t="s">
        <v>28</v>
      </c>
    </row>
    <row r="2694" spans="1:14" ht="14.25" customHeight="1" x14ac:dyDescent="0.3">
      <c r="A2694" t="s">
        <v>8830</v>
      </c>
      <c r="B2694" t="s">
        <v>25</v>
      </c>
      <c r="C2694" t="s">
        <v>33</v>
      </c>
      <c r="D2694">
        <v>2857.87</v>
      </c>
      <c r="E2694">
        <v>0.25</v>
      </c>
      <c r="F2694">
        <f t="shared" si="84"/>
        <v>714.46749999999997</v>
      </c>
      <c r="G2694">
        <f t="shared" si="85"/>
        <v>2143.4025000000001</v>
      </c>
      <c r="H2694">
        <v>8</v>
      </c>
      <c r="I2694" s="17">
        <v>45312</v>
      </c>
      <c r="J2694" s="17">
        <v>45316</v>
      </c>
      <c r="K2694" t="s">
        <v>15</v>
      </c>
      <c r="L2694" t="s">
        <v>27</v>
      </c>
      <c r="M2694">
        <v>668.12</v>
      </c>
      <c r="N2694" t="s">
        <v>34</v>
      </c>
    </row>
    <row r="2695" spans="1:14" ht="14.25" customHeight="1" x14ac:dyDescent="0.3">
      <c r="A2695" t="s">
        <v>4642</v>
      </c>
      <c r="B2695" t="s">
        <v>25</v>
      </c>
      <c r="C2695" t="s">
        <v>36</v>
      </c>
      <c r="D2695">
        <v>2860.82</v>
      </c>
      <c r="E2695">
        <v>0.48</v>
      </c>
      <c r="F2695">
        <f t="shared" si="84"/>
        <v>1373.1936000000001</v>
      </c>
      <c r="G2695">
        <f t="shared" si="85"/>
        <v>1487.6264000000001</v>
      </c>
      <c r="H2695">
        <v>8</v>
      </c>
      <c r="I2695" s="17">
        <v>45125</v>
      </c>
      <c r="J2695" s="17">
        <v>45131</v>
      </c>
      <c r="K2695" t="s">
        <v>21</v>
      </c>
      <c r="L2695" t="s">
        <v>22</v>
      </c>
      <c r="M2695">
        <v>617.79</v>
      </c>
      <c r="N2695" t="s">
        <v>34</v>
      </c>
    </row>
    <row r="2696" spans="1:14" ht="14.25" customHeight="1" x14ac:dyDescent="0.3">
      <c r="A2696" t="s">
        <v>11605</v>
      </c>
      <c r="B2696" t="s">
        <v>13</v>
      </c>
      <c r="C2696" t="s">
        <v>33</v>
      </c>
      <c r="D2696">
        <v>2862.07</v>
      </c>
      <c r="E2696">
        <v>0.41</v>
      </c>
      <c r="F2696">
        <f t="shared" si="84"/>
        <v>1173.4486999999999</v>
      </c>
      <c r="G2696">
        <f t="shared" si="85"/>
        <v>1688.6213000000002</v>
      </c>
      <c r="H2696">
        <v>8</v>
      </c>
      <c r="I2696" s="17">
        <v>45245</v>
      </c>
      <c r="J2696" s="17">
        <v>45246</v>
      </c>
      <c r="K2696" t="s">
        <v>21</v>
      </c>
      <c r="L2696" t="s">
        <v>22</v>
      </c>
      <c r="M2696">
        <v>750.53</v>
      </c>
      <c r="N2696" t="s">
        <v>48</v>
      </c>
    </row>
    <row r="2697" spans="1:14" ht="14.25" customHeight="1" x14ac:dyDescent="0.3">
      <c r="A2697" t="s">
        <v>2819</v>
      </c>
      <c r="B2697" t="s">
        <v>41</v>
      </c>
      <c r="C2697" t="s">
        <v>26</v>
      </c>
      <c r="D2697">
        <v>2863.88</v>
      </c>
      <c r="E2697">
        <v>0.44</v>
      </c>
      <c r="F2697">
        <f t="shared" si="84"/>
        <v>1260.1072000000001</v>
      </c>
      <c r="G2697">
        <f t="shared" si="85"/>
        <v>1603.7728</v>
      </c>
      <c r="H2697">
        <v>8</v>
      </c>
      <c r="I2697" s="17">
        <v>45598</v>
      </c>
      <c r="J2697" s="17">
        <v>45603</v>
      </c>
      <c r="K2697" t="s">
        <v>31</v>
      </c>
      <c r="L2697" t="s">
        <v>16</v>
      </c>
      <c r="M2697">
        <v>534.33000000000004</v>
      </c>
      <c r="N2697" t="s">
        <v>17</v>
      </c>
    </row>
    <row r="2698" spans="1:14" ht="14.25" customHeight="1" x14ac:dyDescent="0.3">
      <c r="A2698" t="s">
        <v>6386</v>
      </c>
      <c r="B2698" t="s">
        <v>41</v>
      </c>
      <c r="C2698" t="s">
        <v>14</v>
      </c>
      <c r="D2698">
        <v>2868</v>
      </c>
      <c r="E2698">
        <v>0.35</v>
      </c>
      <c r="F2698">
        <f t="shared" si="84"/>
        <v>1003.8</v>
      </c>
      <c r="G2698">
        <f t="shared" si="85"/>
        <v>1864.2</v>
      </c>
      <c r="H2698">
        <v>8</v>
      </c>
      <c r="I2698" s="17">
        <v>45078</v>
      </c>
      <c r="J2698" s="17">
        <v>45085</v>
      </c>
      <c r="K2698" t="s">
        <v>15</v>
      </c>
      <c r="L2698" t="s">
        <v>16</v>
      </c>
      <c r="M2698">
        <v>217.32</v>
      </c>
      <c r="N2698" t="s">
        <v>28</v>
      </c>
    </row>
    <row r="2699" spans="1:14" ht="14.25" customHeight="1" x14ac:dyDescent="0.3">
      <c r="A2699" t="s">
        <v>6397</v>
      </c>
      <c r="B2699" t="s">
        <v>19</v>
      </c>
      <c r="C2699" t="s">
        <v>36</v>
      </c>
      <c r="D2699">
        <v>2869.9</v>
      </c>
      <c r="E2699">
        <v>0.31</v>
      </c>
      <c r="F2699">
        <f t="shared" si="84"/>
        <v>889.66899999999998</v>
      </c>
      <c r="G2699">
        <f t="shared" si="85"/>
        <v>1980.2310000000002</v>
      </c>
      <c r="H2699">
        <v>8</v>
      </c>
      <c r="I2699" s="17">
        <v>45131</v>
      </c>
      <c r="J2699" s="17">
        <v>45137</v>
      </c>
      <c r="K2699" t="s">
        <v>15</v>
      </c>
      <c r="L2699" t="s">
        <v>22</v>
      </c>
      <c r="M2699">
        <v>595.91999999999996</v>
      </c>
      <c r="N2699" t="s">
        <v>23</v>
      </c>
    </row>
    <row r="2700" spans="1:14" ht="14.25" customHeight="1" x14ac:dyDescent="0.3">
      <c r="A2700" t="s">
        <v>6745</v>
      </c>
      <c r="B2700" t="s">
        <v>41</v>
      </c>
      <c r="C2700" t="s">
        <v>26</v>
      </c>
      <c r="D2700">
        <v>2873.53</v>
      </c>
      <c r="E2700">
        <v>0.4</v>
      </c>
      <c r="F2700">
        <f t="shared" si="84"/>
        <v>1149.412</v>
      </c>
      <c r="G2700">
        <f t="shared" si="85"/>
        <v>1724.1180000000002</v>
      </c>
      <c r="H2700">
        <v>8</v>
      </c>
      <c r="I2700" s="17">
        <v>44952</v>
      </c>
      <c r="J2700" s="17">
        <v>44958</v>
      </c>
      <c r="K2700" t="s">
        <v>31</v>
      </c>
      <c r="L2700" t="s">
        <v>16</v>
      </c>
      <c r="M2700">
        <v>574.63</v>
      </c>
      <c r="N2700" t="s">
        <v>48</v>
      </c>
    </row>
    <row r="2701" spans="1:14" ht="14.25" customHeight="1" x14ac:dyDescent="0.3">
      <c r="A2701" t="s">
        <v>4321</v>
      </c>
      <c r="B2701" t="s">
        <v>13</v>
      </c>
      <c r="C2701" t="s">
        <v>26</v>
      </c>
      <c r="D2701">
        <v>2893.88</v>
      </c>
      <c r="E2701">
        <v>0.28000000000000003</v>
      </c>
      <c r="F2701">
        <f t="shared" si="84"/>
        <v>810.28640000000007</v>
      </c>
      <c r="G2701">
        <f t="shared" si="85"/>
        <v>2083.5936000000002</v>
      </c>
      <c r="H2701">
        <v>8</v>
      </c>
      <c r="I2701" s="17">
        <v>45483</v>
      </c>
      <c r="J2701" s="17">
        <v>45487</v>
      </c>
      <c r="K2701" t="s">
        <v>15</v>
      </c>
      <c r="L2701" t="s">
        <v>22</v>
      </c>
      <c r="M2701">
        <v>619.04</v>
      </c>
      <c r="N2701" t="s">
        <v>28</v>
      </c>
    </row>
    <row r="2702" spans="1:14" ht="14.25" customHeight="1" x14ac:dyDescent="0.3">
      <c r="A2702" t="s">
        <v>6230</v>
      </c>
      <c r="B2702" t="s">
        <v>13</v>
      </c>
      <c r="C2702" t="s">
        <v>14</v>
      </c>
      <c r="D2702">
        <v>2895.89</v>
      </c>
      <c r="E2702">
        <v>0.06</v>
      </c>
      <c r="F2702">
        <f t="shared" si="84"/>
        <v>173.7534</v>
      </c>
      <c r="G2702">
        <f t="shared" si="85"/>
        <v>2722.1365999999998</v>
      </c>
      <c r="H2702">
        <v>8</v>
      </c>
      <c r="I2702" s="17">
        <v>45575</v>
      </c>
      <c r="J2702" s="17">
        <v>45580</v>
      </c>
      <c r="K2702" t="s">
        <v>15</v>
      </c>
      <c r="L2702" t="s">
        <v>22</v>
      </c>
      <c r="M2702">
        <v>450.2</v>
      </c>
      <c r="N2702" t="s">
        <v>48</v>
      </c>
    </row>
    <row r="2703" spans="1:14" ht="14.25" customHeight="1" x14ac:dyDescent="0.3">
      <c r="A2703" t="s">
        <v>2869</v>
      </c>
      <c r="B2703" t="s">
        <v>41</v>
      </c>
      <c r="C2703" t="s">
        <v>26</v>
      </c>
      <c r="D2703">
        <v>2900.43</v>
      </c>
      <c r="E2703">
        <v>0.42</v>
      </c>
      <c r="F2703">
        <f t="shared" si="84"/>
        <v>1218.1805999999999</v>
      </c>
      <c r="G2703">
        <f t="shared" si="85"/>
        <v>1682.2493999999999</v>
      </c>
      <c r="H2703">
        <v>8</v>
      </c>
      <c r="I2703" s="17">
        <v>45333</v>
      </c>
      <c r="J2703" s="17">
        <v>45338</v>
      </c>
      <c r="K2703" t="s">
        <v>31</v>
      </c>
      <c r="L2703" t="s">
        <v>16</v>
      </c>
      <c r="M2703">
        <v>538.86</v>
      </c>
      <c r="N2703" t="s">
        <v>34</v>
      </c>
    </row>
    <row r="2704" spans="1:14" ht="14.25" customHeight="1" x14ac:dyDescent="0.3">
      <c r="A2704" t="s">
        <v>3679</v>
      </c>
      <c r="B2704" t="s">
        <v>41</v>
      </c>
      <c r="C2704" t="s">
        <v>14</v>
      </c>
      <c r="D2704">
        <v>2906.28</v>
      </c>
      <c r="E2704">
        <v>0.03</v>
      </c>
      <c r="F2704">
        <f t="shared" si="84"/>
        <v>87.188400000000001</v>
      </c>
      <c r="G2704">
        <f t="shared" si="85"/>
        <v>2819.0916000000002</v>
      </c>
      <c r="H2704">
        <v>8</v>
      </c>
      <c r="I2704" s="17">
        <v>44928</v>
      </c>
      <c r="J2704" s="17">
        <v>44930</v>
      </c>
      <c r="K2704" t="s">
        <v>15</v>
      </c>
      <c r="L2704" t="s">
        <v>16</v>
      </c>
      <c r="M2704">
        <v>743.56</v>
      </c>
      <c r="N2704" t="s">
        <v>39</v>
      </c>
    </row>
    <row r="2705" spans="1:14" ht="14.25" customHeight="1" x14ac:dyDescent="0.3">
      <c r="A2705" t="s">
        <v>2679</v>
      </c>
      <c r="B2705" t="s">
        <v>41</v>
      </c>
      <c r="C2705" t="s">
        <v>36</v>
      </c>
      <c r="D2705">
        <v>2911.89</v>
      </c>
      <c r="E2705">
        <v>0.33</v>
      </c>
      <c r="F2705">
        <f t="shared" si="84"/>
        <v>960.92370000000005</v>
      </c>
      <c r="G2705">
        <f t="shared" si="85"/>
        <v>1950.9662999999998</v>
      </c>
      <c r="H2705">
        <v>8</v>
      </c>
      <c r="I2705" s="17">
        <v>45009</v>
      </c>
      <c r="J2705" s="17">
        <v>45013</v>
      </c>
      <c r="K2705" t="s">
        <v>21</v>
      </c>
      <c r="L2705" t="s">
        <v>16</v>
      </c>
      <c r="M2705">
        <v>849.33</v>
      </c>
      <c r="N2705" t="s">
        <v>23</v>
      </c>
    </row>
    <row r="2706" spans="1:14" ht="14.25" customHeight="1" x14ac:dyDescent="0.3">
      <c r="A2706" t="s">
        <v>1910</v>
      </c>
      <c r="B2706" t="s">
        <v>41</v>
      </c>
      <c r="C2706" t="s">
        <v>36</v>
      </c>
      <c r="D2706">
        <v>2912.02</v>
      </c>
      <c r="E2706">
        <v>0.28000000000000003</v>
      </c>
      <c r="F2706">
        <f t="shared" si="84"/>
        <v>815.36560000000009</v>
      </c>
      <c r="G2706">
        <f t="shared" si="85"/>
        <v>2096.6543999999999</v>
      </c>
      <c r="H2706">
        <v>8</v>
      </c>
      <c r="I2706" s="17">
        <v>44964</v>
      </c>
      <c r="J2706" s="17">
        <v>44966</v>
      </c>
      <c r="K2706" t="s">
        <v>31</v>
      </c>
      <c r="L2706" t="s">
        <v>27</v>
      </c>
      <c r="M2706">
        <v>734.54</v>
      </c>
      <c r="N2706" t="s">
        <v>39</v>
      </c>
    </row>
    <row r="2707" spans="1:14" ht="14.25" customHeight="1" x14ac:dyDescent="0.3">
      <c r="A2707" t="s">
        <v>6542</v>
      </c>
      <c r="B2707" t="s">
        <v>13</v>
      </c>
      <c r="C2707" t="s">
        <v>36</v>
      </c>
      <c r="D2707">
        <v>2918.03</v>
      </c>
      <c r="E2707">
        <v>0.05</v>
      </c>
      <c r="F2707">
        <f t="shared" si="84"/>
        <v>145.90150000000003</v>
      </c>
      <c r="G2707">
        <f t="shared" si="85"/>
        <v>2772.1285000000003</v>
      </c>
      <c r="H2707">
        <v>8</v>
      </c>
      <c r="I2707" s="17">
        <v>45018</v>
      </c>
      <c r="J2707" s="17">
        <v>45021</v>
      </c>
      <c r="K2707" t="s">
        <v>21</v>
      </c>
      <c r="L2707" t="s">
        <v>16</v>
      </c>
      <c r="M2707">
        <v>850.36</v>
      </c>
      <c r="N2707" t="s">
        <v>34</v>
      </c>
    </row>
    <row r="2708" spans="1:14" ht="14.25" customHeight="1" x14ac:dyDescent="0.3">
      <c r="A2708" t="s">
        <v>15100</v>
      </c>
      <c r="B2708" t="s">
        <v>25</v>
      </c>
      <c r="C2708" t="s">
        <v>26</v>
      </c>
      <c r="D2708">
        <v>2927.65</v>
      </c>
      <c r="E2708">
        <v>0.09</v>
      </c>
      <c r="F2708">
        <f t="shared" si="84"/>
        <v>263.48849999999999</v>
      </c>
      <c r="G2708">
        <f t="shared" si="85"/>
        <v>2664.1615000000002</v>
      </c>
      <c r="H2708">
        <v>8</v>
      </c>
      <c r="I2708" s="17">
        <v>45627</v>
      </c>
      <c r="J2708" s="17">
        <v>45629</v>
      </c>
      <c r="K2708" t="s">
        <v>31</v>
      </c>
      <c r="L2708" t="s">
        <v>22</v>
      </c>
      <c r="M2708">
        <v>350.16</v>
      </c>
      <c r="N2708" t="s">
        <v>23</v>
      </c>
    </row>
    <row r="2709" spans="1:14" ht="14.25" customHeight="1" x14ac:dyDescent="0.3">
      <c r="A2709" t="s">
        <v>9267</v>
      </c>
      <c r="B2709" t="s">
        <v>41</v>
      </c>
      <c r="C2709" t="s">
        <v>33</v>
      </c>
      <c r="D2709">
        <v>2932.27</v>
      </c>
      <c r="E2709">
        <v>0.37</v>
      </c>
      <c r="F2709">
        <f t="shared" si="84"/>
        <v>1084.9399000000001</v>
      </c>
      <c r="G2709">
        <f t="shared" si="85"/>
        <v>1847.3300999999999</v>
      </c>
      <c r="H2709">
        <v>8</v>
      </c>
      <c r="I2709" s="17">
        <v>45610</v>
      </c>
      <c r="J2709" s="17">
        <v>45611</v>
      </c>
      <c r="K2709" t="s">
        <v>15</v>
      </c>
      <c r="L2709" t="s">
        <v>22</v>
      </c>
      <c r="M2709">
        <v>285.95999999999998</v>
      </c>
      <c r="N2709" t="s">
        <v>17</v>
      </c>
    </row>
    <row r="2710" spans="1:14" ht="14.25" customHeight="1" x14ac:dyDescent="0.3">
      <c r="A2710" t="s">
        <v>9775</v>
      </c>
      <c r="B2710" t="s">
        <v>25</v>
      </c>
      <c r="C2710" t="s">
        <v>26</v>
      </c>
      <c r="D2710">
        <v>2933.72</v>
      </c>
      <c r="E2710">
        <v>0.1</v>
      </c>
      <c r="F2710">
        <f t="shared" si="84"/>
        <v>293.37200000000001</v>
      </c>
      <c r="G2710">
        <f t="shared" si="85"/>
        <v>2640.348</v>
      </c>
      <c r="H2710">
        <v>8</v>
      </c>
      <c r="I2710" s="17">
        <v>45568</v>
      </c>
      <c r="J2710" s="17">
        <v>45573</v>
      </c>
      <c r="K2710" t="s">
        <v>21</v>
      </c>
      <c r="L2710" t="s">
        <v>16</v>
      </c>
      <c r="M2710">
        <v>843.44</v>
      </c>
      <c r="N2710" t="s">
        <v>23</v>
      </c>
    </row>
    <row r="2711" spans="1:14" ht="14.25" customHeight="1" x14ac:dyDescent="0.3">
      <c r="A2711" t="s">
        <v>5782</v>
      </c>
      <c r="B2711" t="s">
        <v>13</v>
      </c>
      <c r="C2711" t="s">
        <v>14</v>
      </c>
      <c r="D2711">
        <v>2939.48</v>
      </c>
      <c r="E2711">
        <v>0.08</v>
      </c>
      <c r="F2711">
        <f t="shared" si="84"/>
        <v>235.1584</v>
      </c>
      <c r="G2711">
        <f t="shared" si="85"/>
        <v>2704.3216000000002</v>
      </c>
      <c r="H2711">
        <v>8</v>
      </c>
      <c r="I2711" s="17">
        <v>45572</v>
      </c>
      <c r="J2711" s="17">
        <v>45578</v>
      </c>
      <c r="K2711" t="s">
        <v>31</v>
      </c>
      <c r="L2711" t="s">
        <v>22</v>
      </c>
      <c r="M2711">
        <v>605.02</v>
      </c>
      <c r="N2711" t="s">
        <v>17</v>
      </c>
    </row>
    <row r="2712" spans="1:14" ht="14.25" customHeight="1" x14ac:dyDescent="0.3">
      <c r="A2712" t="s">
        <v>8705</v>
      </c>
      <c r="B2712" t="s">
        <v>13</v>
      </c>
      <c r="C2712" t="s">
        <v>33</v>
      </c>
      <c r="D2712">
        <v>2939.85</v>
      </c>
      <c r="E2712">
        <v>0.39</v>
      </c>
      <c r="F2712">
        <f t="shared" si="84"/>
        <v>1146.5415</v>
      </c>
      <c r="G2712">
        <f t="shared" si="85"/>
        <v>1793.3084999999999</v>
      </c>
      <c r="H2712">
        <v>8</v>
      </c>
      <c r="I2712" s="17">
        <v>45302</v>
      </c>
      <c r="J2712" s="17">
        <v>45309</v>
      </c>
      <c r="K2712" t="s">
        <v>31</v>
      </c>
      <c r="L2712" t="s">
        <v>22</v>
      </c>
      <c r="M2712">
        <v>299.7</v>
      </c>
      <c r="N2712" t="s">
        <v>39</v>
      </c>
    </row>
    <row r="2713" spans="1:14" ht="14.25" customHeight="1" x14ac:dyDescent="0.3">
      <c r="A2713" t="s">
        <v>6006</v>
      </c>
      <c r="B2713" t="s">
        <v>25</v>
      </c>
      <c r="C2713" t="s">
        <v>20</v>
      </c>
      <c r="D2713">
        <v>2939.89</v>
      </c>
      <c r="E2713">
        <v>0.27</v>
      </c>
      <c r="F2713">
        <f t="shared" si="84"/>
        <v>793.77030000000002</v>
      </c>
      <c r="G2713">
        <f t="shared" si="85"/>
        <v>2146.1196999999997</v>
      </c>
      <c r="H2713">
        <v>8</v>
      </c>
      <c r="I2713" s="17">
        <v>45138</v>
      </c>
      <c r="J2713" s="17">
        <v>45143</v>
      </c>
      <c r="K2713" t="s">
        <v>15</v>
      </c>
      <c r="L2713" t="s">
        <v>16</v>
      </c>
      <c r="M2713">
        <v>592.66999999999996</v>
      </c>
      <c r="N2713" t="s">
        <v>48</v>
      </c>
    </row>
    <row r="2714" spans="1:14" ht="14.25" customHeight="1" x14ac:dyDescent="0.3">
      <c r="A2714" t="s">
        <v>12482</v>
      </c>
      <c r="B2714" t="s">
        <v>13</v>
      </c>
      <c r="C2714" t="s">
        <v>33</v>
      </c>
      <c r="D2714">
        <v>2941.95</v>
      </c>
      <c r="E2714">
        <v>0.32</v>
      </c>
      <c r="F2714">
        <f t="shared" si="84"/>
        <v>941.42399999999998</v>
      </c>
      <c r="G2714">
        <f t="shared" si="85"/>
        <v>2000.5259999999998</v>
      </c>
      <c r="H2714">
        <v>8</v>
      </c>
      <c r="I2714" s="17">
        <v>45603</v>
      </c>
      <c r="J2714" s="17">
        <v>45604</v>
      </c>
      <c r="K2714" t="s">
        <v>15</v>
      </c>
      <c r="L2714" t="s">
        <v>22</v>
      </c>
      <c r="M2714">
        <v>663.35</v>
      </c>
      <c r="N2714" t="s">
        <v>48</v>
      </c>
    </row>
    <row r="2715" spans="1:14" ht="14.25" customHeight="1" x14ac:dyDescent="0.3">
      <c r="A2715" t="s">
        <v>8391</v>
      </c>
      <c r="B2715" t="s">
        <v>13</v>
      </c>
      <c r="C2715" t="s">
        <v>14</v>
      </c>
      <c r="D2715">
        <v>2944.02</v>
      </c>
      <c r="E2715">
        <v>0.24</v>
      </c>
      <c r="F2715">
        <f t="shared" si="84"/>
        <v>706.56479999999999</v>
      </c>
      <c r="G2715">
        <f t="shared" si="85"/>
        <v>2237.4551999999999</v>
      </c>
      <c r="H2715">
        <v>8</v>
      </c>
      <c r="I2715" s="17">
        <v>45099</v>
      </c>
      <c r="J2715" s="17">
        <v>45104</v>
      </c>
      <c r="K2715" t="s">
        <v>21</v>
      </c>
      <c r="L2715" t="s">
        <v>27</v>
      </c>
      <c r="M2715">
        <v>590.86</v>
      </c>
      <c r="N2715" t="s">
        <v>28</v>
      </c>
    </row>
    <row r="2716" spans="1:14" ht="14.25" customHeight="1" x14ac:dyDescent="0.3">
      <c r="A2716" t="s">
        <v>4635</v>
      </c>
      <c r="B2716" t="s">
        <v>25</v>
      </c>
      <c r="C2716" t="s">
        <v>26</v>
      </c>
      <c r="D2716">
        <v>2946.13</v>
      </c>
      <c r="E2716">
        <v>0.3</v>
      </c>
      <c r="F2716">
        <f t="shared" si="84"/>
        <v>883.83900000000006</v>
      </c>
      <c r="G2716">
        <f t="shared" si="85"/>
        <v>2062.2910000000002</v>
      </c>
      <c r="H2716">
        <v>8</v>
      </c>
      <c r="I2716" s="17">
        <v>45365</v>
      </c>
      <c r="J2716" s="17">
        <v>45370</v>
      </c>
      <c r="K2716" t="s">
        <v>15</v>
      </c>
      <c r="L2716" t="s">
        <v>22</v>
      </c>
      <c r="M2716">
        <v>265.72000000000003</v>
      </c>
      <c r="N2716" t="s">
        <v>23</v>
      </c>
    </row>
    <row r="2717" spans="1:14" ht="14.25" customHeight="1" x14ac:dyDescent="0.3">
      <c r="A2717" t="s">
        <v>6262</v>
      </c>
      <c r="B2717" t="s">
        <v>25</v>
      </c>
      <c r="C2717" t="s">
        <v>20</v>
      </c>
      <c r="D2717">
        <v>2946.95</v>
      </c>
      <c r="E2717">
        <v>0.12</v>
      </c>
      <c r="F2717">
        <f t="shared" si="84"/>
        <v>353.63399999999996</v>
      </c>
      <c r="G2717">
        <f t="shared" si="85"/>
        <v>2593.3159999999998</v>
      </c>
      <c r="H2717">
        <v>8</v>
      </c>
      <c r="I2717" s="17">
        <v>45132</v>
      </c>
      <c r="J2717" s="17">
        <v>45138</v>
      </c>
      <c r="K2717" t="s">
        <v>31</v>
      </c>
      <c r="L2717" t="s">
        <v>22</v>
      </c>
      <c r="M2717">
        <v>481.63</v>
      </c>
      <c r="N2717" t="s">
        <v>34</v>
      </c>
    </row>
    <row r="2718" spans="1:14" ht="14.25" customHeight="1" x14ac:dyDescent="0.3">
      <c r="A2718" t="s">
        <v>10514</v>
      </c>
      <c r="B2718" t="s">
        <v>19</v>
      </c>
      <c r="C2718" t="s">
        <v>33</v>
      </c>
      <c r="D2718">
        <v>2947.56</v>
      </c>
      <c r="E2718">
        <v>0.15</v>
      </c>
      <c r="F2718">
        <f t="shared" si="84"/>
        <v>442.13399999999996</v>
      </c>
      <c r="G2718">
        <f t="shared" si="85"/>
        <v>2505.4259999999999</v>
      </c>
      <c r="H2718">
        <v>8</v>
      </c>
      <c r="I2718" s="17">
        <v>45342</v>
      </c>
      <c r="J2718" s="17">
        <v>45348</v>
      </c>
      <c r="K2718" t="s">
        <v>31</v>
      </c>
      <c r="L2718" t="s">
        <v>16</v>
      </c>
      <c r="M2718">
        <v>737.25</v>
      </c>
      <c r="N2718" t="s">
        <v>34</v>
      </c>
    </row>
    <row r="2719" spans="1:14" ht="14.25" customHeight="1" x14ac:dyDescent="0.3">
      <c r="A2719" t="s">
        <v>15258</v>
      </c>
      <c r="B2719" t="s">
        <v>19</v>
      </c>
      <c r="C2719" t="s">
        <v>14</v>
      </c>
      <c r="D2719">
        <v>2948.12</v>
      </c>
      <c r="E2719">
        <v>0.39</v>
      </c>
      <c r="F2719">
        <f t="shared" si="84"/>
        <v>1149.7668000000001</v>
      </c>
      <c r="G2719">
        <f t="shared" si="85"/>
        <v>1798.3531999999998</v>
      </c>
      <c r="H2719">
        <v>8</v>
      </c>
      <c r="I2719" s="17">
        <v>45278</v>
      </c>
      <c r="J2719" s="17">
        <v>45280</v>
      </c>
      <c r="K2719" t="s">
        <v>31</v>
      </c>
      <c r="L2719" t="s">
        <v>27</v>
      </c>
      <c r="M2719">
        <v>177.09</v>
      </c>
      <c r="N2719" t="s">
        <v>23</v>
      </c>
    </row>
    <row r="2720" spans="1:14" ht="14.25" customHeight="1" x14ac:dyDescent="0.3">
      <c r="A2720" t="s">
        <v>4803</v>
      </c>
      <c r="B2720" t="s">
        <v>19</v>
      </c>
      <c r="C2720" t="s">
        <v>20</v>
      </c>
      <c r="D2720">
        <v>2949.46</v>
      </c>
      <c r="E2720">
        <v>0.44</v>
      </c>
      <c r="F2720">
        <f t="shared" si="84"/>
        <v>1297.7624000000001</v>
      </c>
      <c r="G2720">
        <f t="shared" si="85"/>
        <v>1651.6976</v>
      </c>
      <c r="H2720">
        <v>8</v>
      </c>
      <c r="I2720" s="17">
        <v>45518</v>
      </c>
      <c r="J2720" s="17">
        <v>45522</v>
      </c>
      <c r="K2720" t="s">
        <v>15</v>
      </c>
      <c r="L2720" t="s">
        <v>27</v>
      </c>
      <c r="M2720">
        <v>308.67</v>
      </c>
      <c r="N2720" t="s">
        <v>39</v>
      </c>
    </row>
    <row r="2721" spans="1:14" ht="14.25" customHeight="1" x14ac:dyDescent="0.3">
      <c r="A2721" t="s">
        <v>12663</v>
      </c>
      <c r="B2721" t="s">
        <v>19</v>
      </c>
      <c r="C2721" t="s">
        <v>14</v>
      </c>
      <c r="D2721">
        <v>2951.06</v>
      </c>
      <c r="E2721">
        <v>0.5</v>
      </c>
      <c r="F2721">
        <f t="shared" si="84"/>
        <v>1475.53</v>
      </c>
      <c r="G2721">
        <f t="shared" si="85"/>
        <v>1475.53</v>
      </c>
      <c r="H2721">
        <v>8</v>
      </c>
      <c r="I2721" s="17">
        <v>45614</v>
      </c>
      <c r="J2721" s="17">
        <v>45621</v>
      </c>
      <c r="K2721" t="s">
        <v>21</v>
      </c>
      <c r="L2721" t="s">
        <v>16</v>
      </c>
      <c r="M2721">
        <v>381.88</v>
      </c>
      <c r="N2721" t="s">
        <v>48</v>
      </c>
    </row>
    <row r="2722" spans="1:14" ht="14.25" customHeight="1" x14ac:dyDescent="0.3">
      <c r="A2722" t="s">
        <v>3569</v>
      </c>
      <c r="B2722" t="s">
        <v>25</v>
      </c>
      <c r="C2722" t="s">
        <v>26</v>
      </c>
      <c r="D2722">
        <v>2951.45</v>
      </c>
      <c r="E2722">
        <v>0.41</v>
      </c>
      <c r="F2722">
        <f t="shared" si="84"/>
        <v>1210.0944999999999</v>
      </c>
      <c r="G2722">
        <f t="shared" si="85"/>
        <v>1741.3554999999999</v>
      </c>
      <c r="H2722">
        <v>8</v>
      </c>
      <c r="I2722" s="17">
        <v>45567</v>
      </c>
      <c r="J2722" s="17">
        <v>45570</v>
      </c>
      <c r="K2722" t="s">
        <v>31</v>
      </c>
      <c r="L2722" t="s">
        <v>22</v>
      </c>
      <c r="M2722">
        <v>760.67</v>
      </c>
      <c r="N2722" t="s">
        <v>17</v>
      </c>
    </row>
    <row r="2723" spans="1:14" ht="14.25" customHeight="1" x14ac:dyDescent="0.3">
      <c r="A2723" t="s">
        <v>10151</v>
      </c>
      <c r="B2723" t="s">
        <v>41</v>
      </c>
      <c r="C2723" t="s">
        <v>26</v>
      </c>
      <c r="D2723">
        <v>2954.95</v>
      </c>
      <c r="E2723">
        <v>0.35</v>
      </c>
      <c r="F2723">
        <f t="shared" si="84"/>
        <v>1034.2324999999998</v>
      </c>
      <c r="G2723">
        <f t="shared" si="85"/>
        <v>1920.7175</v>
      </c>
      <c r="H2723">
        <v>8</v>
      </c>
      <c r="I2723" s="17">
        <v>45276</v>
      </c>
      <c r="J2723" s="17">
        <v>45277</v>
      </c>
      <c r="K2723" t="s">
        <v>21</v>
      </c>
      <c r="L2723" t="s">
        <v>22</v>
      </c>
      <c r="M2723">
        <v>422.05</v>
      </c>
      <c r="N2723" t="s">
        <v>23</v>
      </c>
    </row>
    <row r="2724" spans="1:14" ht="14.25" customHeight="1" x14ac:dyDescent="0.3">
      <c r="A2724" t="s">
        <v>7358</v>
      </c>
      <c r="B2724" t="s">
        <v>19</v>
      </c>
      <c r="C2724" t="s">
        <v>36</v>
      </c>
      <c r="D2724">
        <v>2956.53</v>
      </c>
      <c r="E2724">
        <v>0.11</v>
      </c>
      <c r="F2724">
        <f t="shared" si="84"/>
        <v>325.2183</v>
      </c>
      <c r="G2724">
        <f t="shared" si="85"/>
        <v>2631.3117000000002</v>
      </c>
      <c r="H2724">
        <v>8</v>
      </c>
      <c r="I2724" s="17">
        <v>45600</v>
      </c>
      <c r="J2724" s="17">
        <v>45604</v>
      </c>
      <c r="K2724" t="s">
        <v>31</v>
      </c>
      <c r="L2724" t="s">
        <v>22</v>
      </c>
      <c r="M2724">
        <v>748.86</v>
      </c>
      <c r="N2724" t="s">
        <v>39</v>
      </c>
    </row>
    <row r="2725" spans="1:14" ht="14.25" customHeight="1" x14ac:dyDescent="0.3">
      <c r="A2725" t="s">
        <v>13053</v>
      </c>
      <c r="B2725" t="s">
        <v>13</v>
      </c>
      <c r="C2725" t="s">
        <v>14</v>
      </c>
      <c r="D2725">
        <v>2959.32</v>
      </c>
      <c r="E2725">
        <v>0.28999999999999998</v>
      </c>
      <c r="F2725">
        <f t="shared" si="84"/>
        <v>858.20280000000002</v>
      </c>
      <c r="G2725">
        <f t="shared" si="85"/>
        <v>2101.1172000000001</v>
      </c>
      <c r="H2725">
        <v>8</v>
      </c>
      <c r="I2725" s="17">
        <v>45596</v>
      </c>
      <c r="J2725" s="17">
        <v>45602</v>
      </c>
      <c r="K2725" t="s">
        <v>31</v>
      </c>
      <c r="L2725" t="s">
        <v>22</v>
      </c>
      <c r="M2725">
        <v>293.06</v>
      </c>
      <c r="N2725" t="s">
        <v>17</v>
      </c>
    </row>
    <row r="2726" spans="1:14" ht="14.25" customHeight="1" x14ac:dyDescent="0.3">
      <c r="A2726" t="s">
        <v>175</v>
      </c>
      <c r="B2726" t="s">
        <v>19</v>
      </c>
      <c r="C2726" t="s">
        <v>36</v>
      </c>
      <c r="D2726">
        <v>2959.64</v>
      </c>
      <c r="E2726">
        <v>7.0000000000000007E-2</v>
      </c>
      <c r="F2726">
        <f t="shared" si="84"/>
        <v>207.1748</v>
      </c>
      <c r="G2726">
        <f t="shared" si="85"/>
        <v>2752.4651999999996</v>
      </c>
      <c r="H2726">
        <v>8</v>
      </c>
      <c r="I2726" s="17">
        <v>45342</v>
      </c>
      <c r="J2726" s="17">
        <v>45348</v>
      </c>
      <c r="K2726" t="s">
        <v>31</v>
      </c>
      <c r="L2726" t="s">
        <v>22</v>
      </c>
      <c r="M2726">
        <v>858.27</v>
      </c>
      <c r="N2726" t="s">
        <v>34</v>
      </c>
    </row>
    <row r="2727" spans="1:14" ht="14.25" customHeight="1" x14ac:dyDescent="0.3">
      <c r="A2727" t="s">
        <v>10642</v>
      </c>
      <c r="B2727" t="s">
        <v>13</v>
      </c>
      <c r="C2727" t="s">
        <v>36</v>
      </c>
      <c r="D2727">
        <v>2963.09</v>
      </c>
      <c r="E2727">
        <v>0.04</v>
      </c>
      <c r="F2727">
        <f t="shared" si="84"/>
        <v>118.5236</v>
      </c>
      <c r="G2727">
        <f t="shared" si="85"/>
        <v>2844.5664000000002</v>
      </c>
      <c r="H2727">
        <v>8</v>
      </c>
      <c r="I2727" s="17">
        <v>45498</v>
      </c>
      <c r="J2727" s="17">
        <v>45504</v>
      </c>
      <c r="K2727" t="s">
        <v>31</v>
      </c>
      <c r="L2727" t="s">
        <v>27</v>
      </c>
      <c r="M2727">
        <v>630.16999999999996</v>
      </c>
      <c r="N2727" t="s">
        <v>28</v>
      </c>
    </row>
    <row r="2728" spans="1:14" ht="14.25" customHeight="1" x14ac:dyDescent="0.3">
      <c r="A2728" t="s">
        <v>13295</v>
      </c>
      <c r="B2728" t="s">
        <v>19</v>
      </c>
      <c r="C2728" t="s">
        <v>36</v>
      </c>
      <c r="D2728">
        <v>2963.21</v>
      </c>
      <c r="E2728">
        <v>0.3</v>
      </c>
      <c r="F2728">
        <f t="shared" si="84"/>
        <v>888.96299999999997</v>
      </c>
      <c r="G2728">
        <f t="shared" si="85"/>
        <v>2074.2470000000003</v>
      </c>
      <c r="H2728">
        <v>8</v>
      </c>
      <c r="I2728" s="17">
        <v>45081</v>
      </c>
      <c r="J2728" s="17">
        <v>45084</v>
      </c>
      <c r="K2728" t="s">
        <v>15</v>
      </c>
      <c r="L2728" t="s">
        <v>27</v>
      </c>
      <c r="M2728">
        <v>719.81</v>
      </c>
      <c r="N2728" t="s">
        <v>39</v>
      </c>
    </row>
    <row r="2729" spans="1:14" ht="14.25" customHeight="1" x14ac:dyDescent="0.3">
      <c r="A2729" t="s">
        <v>12003</v>
      </c>
      <c r="B2729" t="s">
        <v>41</v>
      </c>
      <c r="C2729" t="s">
        <v>26</v>
      </c>
      <c r="D2729">
        <v>2964.63</v>
      </c>
      <c r="E2729">
        <v>0.28000000000000003</v>
      </c>
      <c r="F2729">
        <f t="shared" si="84"/>
        <v>830.09640000000013</v>
      </c>
      <c r="G2729">
        <f t="shared" si="85"/>
        <v>2134.5335999999998</v>
      </c>
      <c r="H2729">
        <v>8</v>
      </c>
      <c r="I2729" s="17">
        <v>45204</v>
      </c>
      <c r="J2729" s="17">
        <v>45209</v>
      </c>
      <c r="K2729" t="s">
        <v>31</v>
      </c>
      <c r="L2729" t="s">
        <v>27</v>
      </c>
      <c r="M2729">
        <v>639.41999999999996</v>
      </c>
      <c r="N2729" t="s">
        <v>28</v>
      </c>
    </row>
    <row r="2730" spans="1:14" ht="14.25" customHeight="1" x14ac:dyDescent="0.3">
      <c r="A2730" t="s">
        <v>4809</v>
      </c>
      <c r="B2730" t="s">
        <v>19</v>
      </c>
      <c r="C2730" t="s">
        <v>20</v>
      </c>
      <c r="D2730">
        <v>2966.18</v>
      </c>
      <c r="E2730">
        <v>0.15</v>
      </c>
      <c r="F2730">
        <f t="shared" si="84"/>
        <v>444.92699999999996</v>
      </c>
      <c r="G2730">
        <f t="shared" si="85"/>
        <v>2521.2529999999997</v>
      </c>
      <c r="H2730">
        <v>8</v>
      </c>
      <c r="I2730" s="17">
        <v>45297</v>
      </c>
      <c r="J2730" s="17">
        <v>45304</v>
      </c>
      <c r="K2730" t="s">
        <v>21</v>
      </c>
      <c r="L2730" t="s">
        <v>22</v>
      </c>
      <c r="M2730">
        <v>534.54</v>
      </c>
      <c r="N2730" t="s">
        <v>28</v>
      </c>
    </row>
    <row r="2731" spans="1:14" ht="14.25" customHeight="1" x14ac:dyDescent="0.3">
      <c r="A2731" t="s">
        <v>8364</v>
      </c>
      <c r="B2731" t="s">
        <v>13</v>
      </c>
      <c r="C2731" t="s">
        <v>26</v>
      </c>
      <c r="D2731">
        <v>2971.08</v>
      </c>
      <c r="E2731">
        <v>0.05</v>
      </c>
      <c r="F2731">
        <f t="shared" si="84"/>
        <v>148.554</v>
      </c>
      <c r="G2731">
        <f t="shared" si="85"/>
        <v>2822.5259999999998</v>
      </c>
      <c r="H2731">
        <v>8</v>
      </c>
      <c r="I2731" s="17">
        <v>45264</v>
      </c>
      <c r="J2731" s="17">
        <v>45271</v>
      </c>
      <c r="K2731" t="s">
        <v>31</v>
      </c>
      <c r="L2731" t="s">
        <v>27</v>
      </c>
      <c r="M2731">
        <v>722.72</v>
      </c>
      <c r="N2731" t="s">
        <v>48</v>
      </c>
    </row>
    <row r="2732" spans="1:14" ht="14.25" customHeight="1" x14ac:dyDescent="0.3">
      <c r="A2732" t="s">
        <v>14319</v>
      </c>
      <c r="B2732" t="s">
        <v>19</v>
      </c>
      <c r="C2732" t="s">
        <v>26</v>
      </c>
      <c r="D2732">
        <v>2973.05</v>
      </c>
      <c r="E2732">
        <v>0.21</v>
      </c>
      <c r="F2732">
        <f t="shared" si="84"/>
        <v>624.34050000000002</v>
      </c>
      <c r="G2732">
        <f t="shared" si="85"/>
        <v>2348.7094999999999</v>
      </c>
      <c r="H2732">
        <v>8</v>
      </c>
      <c r="I2732" s="17">
        <v>45075</v>
      </c>
      <c r="J2732" s="17">
        <v>45080</v>
      </c>
      <c r="K2732" t="s">
        <v>15</v>
      </c>
      <c r="L2732" t="s">
        <v>16</v>
      </c>
      <c r="M2732">
        <v>348.17</v>
      </c>
      <c r="N2732" t="s">
        <v>17</v>
      </c>
    </row>
    <row r="2733" spans="1:14" ht="14.25" customHeight="1" x14ac:dyDescent="0.3">
      <c r="A2733" t="s">
        <v>11018</v>
      </c>
      <c r="B2733" t="s">
        <v>19</v>
      </c>
      <c r="C2733" t="s">
        <v>36</v>
      </c>
      <c r="D2733">
        <v>2977.98</v>
      </c>
      <c r="E2733">
        <v>0.05</v>
      </c>
      <c r="F2733">
        <f t="shared" si="84"/>
        <v>148.899</v>
      </c>
      <c r="G2733">
        <f t="shared" si="85"/>
        <v>2829.0810000000001</v>
      </c>
      <c r="H2733">
        <v>8</v>
      </c>
      <c r="I2733" s="17">
        <v>45510</v>
      </c>
      <c r="J2733" s="17">
        <v>45513</v>
      </c>
      <c r="K2733" t="s">
        <v>31</v>
      </c>
      <c r="L2733" t="s">
        <v>16</v>
      </c>
      <c r="M2733">
        <v>152.43</v>
      </c>
      <c r="N2733" t="s">
        <v>48</v>
      </c>
    </row>
    <row r="2734" spans="1:14" ht="14.25" customHeight="1" x14ac:dyDescent="0.3">
      <c r="A2734" t="s">
        <v>7518</v>
      </c>
      <c r="B2734" t="s">
        <v>13</v>
      </c>
      <c r="C2734" t="s">
        <v>33</v>
      </c>
      <c r="D2734">
        <v>2978.63</v>
      </c>
      <c r="E2734">
        <v>0.13</v>
      </c>
      <c r="F2734">
        <f t="shared" si="84"/>
        <v>387.22190000000001</v>
      </c>
      <c r="G2734">
        <f t="shared" si="85"/>
        <v>2591.4081000000001</v>
      </c>
      <c r="H2734">
        <v>8</v>
      </c>
      <c r="I2734" s="17">
        <v>45553</v>
      </c>
      <c r="J2734" s="17">
        <v>45555</v>
      </c>
      <c r="K2734" t="s">
        <v>15</v>
      </c>
      <c r="L2734" t="s">
        <v>22</v>
      </c>
      <c r="M2734">
        <v>428.47</v>
      </c>
      <c r="N2734" t="s">
        <v>28</v>
      </c>
    </row>
    <row r="2735" spans="1:14" ht="14.25" customHeight="1" x14ac:dyDescent="0.3">
      <c r="A2735" t="s">
        <v>1797</v>
      </c>
      <c r="B2735" t="s">
        <v>25</v>
      </c>
      <c r="C2735" t="s">
        <v>36</v>
      </c>
      <c r="D2735">
        <v>2979.82</v>
      </c>
      <c r="E2735">
        <v>0.19</v>
      </c>
      <c r="F2735">
        <f t="shared" si="84"/>
        <v>566.16579999999999</v>
      </c>
      <c r="G2735">
        <f t="shared" si="85"/>
        <v>2413.6541999999999</v>
      </c>
      <c r="H2735">
        <v>8</v>
      </c>
      <c r="I2735" s="17">
        <v>45191</v>
      </c>
      <c r="J2735" s="17">
        <v>45197</v>
      </c>
      <c r="K2735" t="s">
        <v>31</v>
      </c>
      <c r="L2735" t="s">
        <v>16</v>
      </c>
      <c r="M2735">
        <v>720.26</v>
      </c>
      <c r="N2735" t="s">
        <v>34</v>
      </c>
    </row>
    <row r="2736" spans="1:14" ht="14.25" customHeight="1" x14ac:dyDescent="0.3">
      <c r="A2736" t="s">
        <v>8735</v>
      </c>
      <c r="B2736" t="s">
        <v>25</v>
      </c>
      <c r="C2736" t="s">
        <v>14</v>
      </c>
      <c r="D2736">
        <v>2982.14</v>
      </c>
      <c r="E2736">
        <v>0.18</v>
      </c>
      <c r="F2736">
        <f t="shared" si="84"/>
        <v>536.78519999999992</v>
      </c>
      <c r="G2736">
        <f t="shared" si="85"/>
        <v>2445.3548000000001</v>
      </c>
      <c r="H2736">
        <v>8</v>
      </c>
      <c r="I2736" s="17">
        <v>44975</v>
      </c>
      <c r="J2736" s="17">
        <v>44978</v>
      </c>
      <c r="K2736" t="s">
        <v>31</v>
      </c>
      <c r="L2736" t="s">
        <v>27</v>
      </c>
      <c r="M2736">
        <v>509.25</v>
      </c>
      <c r="N2736" t="s">
        <v>17</v>
      </c>
    </row>
    <row r="2737" spans="1:14" ht="14.25" customHeight="1" x14ac:dyDescent="0.3">
      <c r="A2737" t="s">
        <v>9681</v>
      </c>
      <c r="B2737" t="s">
        <v>41</v>
      </c>
      <c r="C2737" t="s">
        <v>20</v>
      </c>
      <c r="D2737">
        <v>2984.2</v>
      </c>
      <c r="E2737">
        <v>0.09</v>
      </c>
      <c r="F2737">
        <f t="shared" si="84"/>
        <v>268.57799999999997</v>
      </c>
      <c r="G2737">
        <f t="shared" si="85"/>
        <v>2715.6219999999998</v>
      </c>
      <c r="H2737">
        <v>8</v>
      </c>
      <c r="I2737" s="17">
        <v>45194</v>
      </c>
      <c r="J2737" s="17">
        <v>45196</v>
      </c>
      <c r="K2737" t="s">
        <v>21</v>
      </c>
      <c r="L2737" t="s">
        <v>27</v>
      </c>
      <c r="M2737">
        <v>308.04000000000002</v>
      </c>
      <c r="N2737" t="s">
        <v>28</v>
      </c>
    </row>
    <row r="2738" spans="1:14" ht="14.25" customHeight="1" x14ac:dyDescent="0.3">
      <c r="A2738" t="s">
        <v>13735</v>
      </c>
      <c r="B2738" t="s">
        <v>19</v>
      </c>
      <c r="C2738" t="s">
        <v>14</v>
      </c>
      <c r="D2738">
        <v>2985.44</v>
      </c>
      <c r="E2738">
        <v>0.44</v>
      </c>
      <c r="F2738">
        <f t="shared" si="84"/>
        <v>1313.5935999999999</v>
      </c>
      <c r="G2738">
        <f t="shared" si="85"/>
        <v>1671.8464000000001</v>
      </c>
      <c r="H2738">
        <v>8</v>
      </c>
      <c r="I2738" s="17">
        <v>45603</v>
      </c>
      <c r="J2738" s="17">
        <v>45609</v>
      </c>
      <c r="K2738" t="s">
        <v>21</v>
      </c>
      <c r="L2738" t="s">
        <v>27</v>
      </c>
      <c r="M2738">
        <v>323.99</v>
      </c>
      <c r="N2738" t="s">
        <v>23</v>
      </c>
    </row>
    <row r="2739" spans="1:14" ht="14.25" customHeight="1" x14ac:dyDescent="0.3">
      <c r="A2739" t="s">
        <v>6969</v>
      </c>
      <c r="B2739" t="s">
        <v>25</v>
      </c>
      <c r="C2739" t="s">
        <v>36</v>
      </c>
      <c r="D2739">
        <v>2986.23</v>
      </c>
      <c r="E2739">
        <v>0.47</v>
      </c>
      <c r="F2739">
        <f t="shared" si="84"/>
        <v>1403.5281</v>
      </c>
      <c r="G2739">
        <f t="shared" si="85"/>
        <v>1582.7019</v>
      </c>
      <c r="H2739">
        <v>8</v>
      </c>
      <c r="I2739" s="17">
        <v>45433</v>
      </c>
      <c r="J2739" s="17">
        <v>45437</v>
      </c>
      <c r="K2739" t="s">
        <v>31</v>
      </c>
      <c r="L2739" t="s">
        <v>16</v>
      </c>
      <c r="M2739">
        <v>584.33000000000004</v>
      </c>
      <c r="N2739" t="s">
        <v>39</v>
      </c>
    </row>
    <row r="2740" spans="1:14" ht="14.25" customHeight="1" x14ac:dyDescent="0.3">
      <c r="A2740" t="s">
        <v>10297</v>
      </c>
      <c r="B2740" t="s">
        <v>19</v>
      </c>
      <c r="C2740" t="s">
        <v>20</v>
      </c>
      <c r="D2740">
        <v>2989.52</v>
      </c>
      <c r="E2740">
        <v>0.46</v>
      </c>
      <c r="F2740">
        <f t="shared" si="84"/>
        <v>1375.1792</v>
      </c>
      <c r="G2740">
        <f t="shared" si="85"/>
        <v>1614.3407999999999</v>
      </c>
      <c r="H2740">
        <v>8</v>
      </c>
      <c r="I2740" s="17">
        <v>45439</v>
      </c>
      <c r="J2740" s="17">
        <v>45443</v>
      </c>
      <c r="K2740" t="s">
        <v>31</v>
      </c>
      <c r="L2740" t="s">
        <v>16</v>
      </c>
      <c r="M2740">
        <v>813.91</v>
      </c>
      <c r="N2740" t="s">
        <v>17</v>
      </c>
    </row>
    <row r="2741" spans="1:14" ht="14.25" customHeight="1" x14ac:dyDescent="0.3">
      <c r="A2741" t="s">
        <v>11700</v>
      </c>
      <c r="B2741" t="s">
        <v>41</v>
      </c>
      <c r="C2741" t="s">
        <v>36</v>
      </c>
      <c r="D2741">
        <v>2990.03</v>
      </c>
      <c r="E2741">
        <v>0.34</v>
      </c>
      <c r="F2741">
        <f t="shared" si="84"/>
        <v>1016.6102000000002</v>
      </c>
      <c r="G2741">
        <f t="shared" si="85"/>
        <v>1973.4198000000001</v>
      </c>
      <c r="H2741">
        <v>8</v>
      </c>
      <c r="I2741" s="17">
        <v>45464</v>
      </c>
      <c r="J2741" s="17">
        <v>45465</v>
      </c>
      <c r="K2741" t="s">
        <v>31</v>
      </c>
      <c r="L2741" t="s">
        <v>16</v>
      </c>
      <c r="M2741">
        <v>739.89</v>
      </c>
      <c r="N2741" t="s">
        <v>34</v>
      </c>
    </row>
    <row r="2742" spans="1:14" ht="14.25" customHeight="1" x14ac:dyDescent="0.3">
      <c r="A2742" t="s">
        <v>6140</v>
      </c>
      <c r="B2742" t="s">
        <v>19</v>
      </c>
      <c r="C2742" t="s">
        <v>33</v>
      </c>
      <c r="D2742">
        <v>2992.79</v>
      </c>
      <c r="E2742">
        <v>0.14000000000000001</v>
      </c>
      <c r="F2742">
        <f t="shared" si="84"/>
        <v>418.99060000000003</v>
      </c>
      <c r="G2742">
        <f t="shared" si="85"/>
        <v>2573.7993999999999</v>
      </c>
      <c r="H2742">
        <v>8</v>
      </c>
      <c r="I2742" s="17">
        <v>45530</v>
      </c>
      <c r="J2742" s="17">
        <v>45535</v>
      </c>
      <c r="K2742" t="s">
        <v>31</v>
      </c>
      <c r="L2742" t="s">
        <v>22</v>
      </c>
      <c r="M2742">
        <v>152.72</v>
      </c>
      <c r="N2742" t="s">
        <v>28</v>
      </c>
    </row>
    <row r="2743" spans="1:14" ht="14.25" customHeight="1" x14ac:dyDescent="0.3">
      <c r="A2743" t="s">
        <v>3813</v>
      </c>
      <c r="B2743" t="s">
        <v>19</v>
      </c>
      <c r="C2743" t="s">
        <v>14</v>
      </c>
      <c r="D2743">
        <v>2993.6</v>
      </c>
      <c r="E2743">
        <v>0.36</v>
      </c>
      <c r="F2743">
        <f t="shared" si="84"/>
        <v>1077.6959999999999</v>
      </c>
      <c r="G2743">
        <f t="shared" si="85"/>
        <v>1915.904</v>
      </c>
      <c r="H2743">
        <v>8</v>
      </c>
      <c r="I2743" s="17">
        <v>45408</v>
      </c>
      <c r="J2743" s="17">
        <v>45409</v>
      </c>
      <c r="K2743" t="s">
        <v>15</v>
      </c>
      <c r="L2743" t="s">
        <v>16</v>
      </c>
      <c r="M2743">
        <v>701.59</v>
      </c>
      <c r="N2743" t="s">
        <v>34</v>
      </c>
    </row>
    <row r="2744" spans="1:14" ht="14.25" customHeight="1" x14ac:dyDescent="0.3">
      <c r="A2744" t="s">
        <v>8253</v>
      </c>
      <c r="B2744" t="s">
        <v>25</v>
      </c>
      <c r="C2744" t="s">
        <v>20</v>
      </c>
      <c r="D2744">
        <v>2999.4</v>
      </c>
      <c r="E2744">
        <v>0.43</v>
      </c>
      <c r="F2744">
        <f t="shared" si="84"/>
        <v>1289.742</v>
      </c>
      <c r="G2744">
        <f t="shared" si="85"/>
        <v>1709.6580000000001</v>
      </c>
      <c r="H2744">
        <v>8</v>
      </c>
      <c r="I2744" s="17">
        <v>44988</v>
      </c>
      <c r="J2744" s="17">
        <v>44994</v>
      </c>
      <c r="K2744" t="s">
        <v>15</v>
      </c>
      <c r="L2744" t="s">
        <v>16</v>
      </c>
      <c r="M2744">
        <v>607.63</v>
      </c>
      <c r="N2744" t="s">
        <v>39</v>
      </c>
    </row>
    <row r="2745" spans="1:14" ht="14.25" customHeight="1" x14ac:dyDescent="0.3">
      <c r="A2745" t="s">
        <v>7192</v>
      </c>
      <c r="B2745" t="s">
        <v>19</v>
      </c>
      <c r="C2745" t="s">
        <v>20</v>
      </c>
      <c r="D2745">
        <v>2999.46</v>
      </c>
      <c r="E2745">
        <v>0.12</v>
      </c>
      <c r="F2745">
        <f t="shared" si="84"/>
        <v>359.93520000000001</v>
      </c>
      <c r="G2745">
        <f t="shared" si="85"/>
        <v>2639.5248000000001</v>
      </c>
      <c r="H2745">
        <v>8</v>
      </c>
      <c r="I2745" s="17">
        <v>45241</v>
      </c>
      <c r="J2745" s="17">
        <v>45243</v>
      </c>
      <c r="K2745" t="s">
        <v>21</v>
      </c>
      <c r="L2745" t="s">
        <v>22</v>
      </c>
      <c r="M2745">
        <v>517.6</v>
      </c>
      <c r="N2745" t="s">
        <v>48</v>
      </c>
    </row>
    <row r="2746" spans="1:14" ht="14.25" customHeight="1" x14ac:dyDescent="0.3">
      <c r="A2746" t="s">
        <v>6506</v>
      </c>
      <c r="B2746" t="s">
        <v>41</v>
      </c>
      <c r="C2746" t="s">
        <v>26</v>
      </c>
      <c r="D2746">
        <v>3001.97</v>
      </c>
      <c r="E2746">
        <v>0.45</v>
      </c>
      <c r="F2746">
        <f t="shared" si="84"/>
        <v>1350.8864999999998</v>
      </c>
      <c r="G2746">
        <f t="shared" si="85"/>
        <v>1651.0835</v>
      </c>
      <c r="H2746">
        <v>8</v>
      </c>
      <c r="I2746" s="17">
        <v>45603</v>
      </c>
      <c r="J2746" s="17">
        <v>45606</v>
      </c>
      <c r="K2746" t="s">
        <v>31</v>
      </c>
      <c r="L2746" t="s">
        <v>16</v>
      </c>
      <c r="M2746">
        <v>651.69000000000005</v>
      </c>
      <c r="N2746" t="s">
        <v>17</v>
      </c>
    </row>
    <row r="2747" spans="1:14" ht="14.25" customHeight="1" x14ac:dyDescent="0.3">
      <c r="A2747" t="s">
        <v>7522</v>
      </c>
      <c r="B2747" t="s">
        <v>13</v>
      </c>
      <c r="C2747" t="s">
        <v>26</v>
      </c>
      <c r="D2747">
        <v>3002.23</v>
      </c>
      <c r="E2747">
        <v>0.08</v>
      </c>
      <c r="F2747">
        <f t="shared" si="84"/>
        <v>240.17840000000001</v>
      </c>
      <c r="G2747">
        <f t="shared" si="85"/>
        <v>2762.0515999999998</v>
      </c>
      <c r="H2747">
        <v>8</v>
      </c>
      <c r="I2747" s="17">
        <v>45249</v>
      </c>
      <c r="J2747" s="17">
        <v>45254</v>
      </c>
      <c r="K2747" t="s">
        <v>21</v>
      </c>
      <c r="L2747" t="s">
        <v>16</v>
      </c>
      <c r="M2747">
        <v>517.16</v>
      </c>
      <c r="N2747" t="s">
        <v>17</v>
      </c>
    </row>
    <row r="2748" spans="1:14" ht="14.25" customHeight="1" x14ac:dyDescent="0.3">
      <c r="A2748" t="s">
        <v>12176</v>
      </c>
      <c r="B2748" t="s">
        <v>19</v>
      </c>
      <c r="C2748" t="s">
        <v>33</v>
      </c>
      <c r="D2748">
        <v>3006.12</v>
      </c>
      <c r="E2748">
        <v>0.3</v>
      </c>
      <c r="F2748">
        <f t="shared" si="84"/>
        <v>901.8359999999999</v>
      </c>
      <c r="G2748">
        <f t="shared" si="85"/>
        <v>2104.2840000000001</v>
      </c>
      <c r="H2748">
        <v>8</v>
      </c>
      <c r="I2748" s="17">
        <v>45552</v>
      </c>
      <c r="J2748" s="17">
        <v>45558</v>
      </c>
      <c r="K2748" t="s">
        <v>15</v>
      </c>
      <c r="L2748" t="s">
        <v>27</v>
      </c>
      <c r="M2748">
        <v>191.32</v>
      </c>
      <c r="N2748" t="s">
        <v>17</v>
      </c>
    </row>
    <row r="2749" spans="1:14" ht="14.25" customHeight="1" x14ac:dyDescent="0.3">
      <c r="A2749" t="s">
        <v>2529</v>
      </c>
      <c r="B2749" t="s">
        <v>19</v>
      </c>
      <c r="C2749" t="s">
        <v>36</v>
      </c>
      <c r="D2749">
        <v>3007.81</v>
      </c>
      <c r="E2749">
        <v>0.13</v>
      </c>
      <c r="F2749">
        <f t="shared" si="84"/>
        <v>391.01530000000002</v>
      </c>
      <c r="G2749">
        <f t="shared" si="85"/>
        <v>2616.7946999999999</v>
      </c>
      <c r="H2749">
        <v>8</v>
      </c>
      <c r="I2749" s="17">
        <v>45606</v>
      </c>
      <c r="J2749" s="17">
        <v>45612</v>
      </c>
      <c r="K2749" t="s">
        <v>21</v>
      </c>
      <c r="L2749" t="s">
        <v>22</v>
      </c>
      <c r="M2749">
        <v>665.99</v>
      </c>
      <c r="N2749" t="s">
        <v>34</v>
      </c>
    </row>
    <row r="2750" spans="1:14" ht="14.25" customHeight="1" x14ac:dyDescent="0.3">
      <c r="A2750" t="s">
        <v>1953</v>
      </c>
      <c r="B2750" t="s">
        <v>13</v>
      </c>
      <c r="C2750" t="s">
        <v>36</v>
      </c>
      <c r="D2750">
        <v>3008.62</v>
      </c>
      <c r="E2750">
        <v>0.26</v>
      </c>
      <c r="F2750">
        <f t="shared" si="84"/>
        <v>782.24120000000005</v>
      </c>
      <c r="G2750">
        <f t="shared" si="85"/>
        <v>2226.3788</v>
      </c>
      <c r="H2750">
        <v>8</v>
      </c>
      <c r="I2750" s="17">
        <v>45575</v>
      </c>
      <c r="J2750" s="17">
        <v>45580</v>
      </c>
      <c r="K2750" t="s">
        <v>31</v>
      </c>
      <c r="L2750" t="s">
        <v>16</v>
      </c>
      <c r="M2750">
        <v>339.32</v>
      </c>
      <c r="N2750" t="s">
        <v>48</v>
      </c>
    </row>
    <row r="2751" spans="1:14" ht="14.25" customHeight="1" x14ac:dyDescent="0.3">
      <c r="A2751" t="s">
        <v>11177</v>
      </c>
      <c r="B2751" t="s">
        <v>13</v>
      </c>
      <c r="C2751" t="s">
        <v>20</v>
      </c>
      <c r="D2751">
        <v>3013.86</v>
      </c>
      <c r="E2751">
        <v>0.01</v>
      </c>
      <c r="F2751">
        <f t="shared" si="84"/>
        <v>30.1386</v>
      </c>
      <c r="G2751">
        <f t="shared" si="85"/>
        <v>2983.7213999999999</v>
      </c>
      <c r="H2751">
        <v>8</v>
      </c>
      <c r="I2751" s="17">
        <v>45137</v>
      </c>
      <c r="J2751" s="17">
        <v>45141</v>
      </c>
      <c r="K2751" t="s">
        <v>15</v>
      </c>
      <c r="L2751" t="s">
        <v>22</v>
      </c>
      <c r="M2751">
        <v>863.91</v>
      </c>
      <c r="N2751" t="s">
        <v>23</v>
      </c>
    </row>
    <row r="2752" spans="1:14" ht="14.25" customHeight="1" x14ac:dyDescent="0.3">
      <c r="A2752" t="s">
        <v>1252</v>
      </c>
      <c r="B2752" t="s">
        <v>13</v>
      </c>
      <c r="C2752" t="s">
        <v>36</v>
      </c>
      <c r="D2752">
        <v>3014.13</v>
      </c>
      <c r="E2752">
        <v>0.39</v>
      </c>
      <c r="F2752">
        <f t="shared" si="84"/>
        <v>1175.5107</v>
      </c>
      <c r="G2752">
        <f t="shared" si="85"/>
        <v>1838.6193000000001</v>
      </c>
      <c r="H2752">
        <v>8</v>
      </c>
      <c r="I2752" s="17">
        <v>44940</v>
      </c>
      <c r="J2752" s="17">
        <v>44944</v>
      </c>
      <c r="K2752" t="s">
        <v>21</v>
      </c>
      <c r="L2752" t="s">
        <v>16</v>
      </c>
      <c r="M2752">
        <v>514.28</v>
      </c>
      <c r="N2752" t="s">
        <v>17</v>
      </c>
    </row>
    <row r="2753" spans="1:14" ht="14.25" customHeight="1" x14ac:dyDescent="0.3">
      <c r="A2753" t="s">
        <v>6807</v>
      </c>
      <c r="B2753" t="s">
        <v>25</v>
      </c>
      <c r="C2753" t="s">
        <v>33</v>
      </c>
      <c r="D2753">
        <v>3014.4</v>
      </c>
      <c r="E2753">
        <v>0.46</v>
      </c>
      <c r="F2753">
        <f t="shared" si="84"/>
        <v>1386.624</v>
      </c>
      <c r="G2753">
        <f t="shared" si="85"/>
        <v>1627.7760000000001</v>
      </c>
      <c r="H2753">
        <v>8</v>
      </c>
      <c r="I2753" s="17">
        <v>45581</v>
      </c>
      <c r="J2753" s="17">
        <v>45583</v>
      </c>
      <c r="K2753" t="s">
        <v>21</v>
      </c>
      <c r="L2753" t="s">
        <v>22</v>
      </c>
      <c r="M2753">
        <v>257.45</v>
      </c>
      <c r="N2753" t="s">
        <v>23</v>
      </c>
    </row>
    <row r="2754" spans="1:14" ht="14.25" customHeight="1" x14ac:dyDescent="0.3">
      <c r="A2754" t="s">
        <v>12623</v>
      </c>
      <c r="B2754" t="s">
        <v>25</v>
      </c>
      <c r="C2754" t="s">
        <v>36</v>
      </c>
      <c r="D2754">
        <v>3018.61</v>
      </c>
      <c r="E2754">
        <v>0.42</v>
      </c>
      <c r="F2754">
        <f t="shared" ref="F2754:F2817" si="86">D2754*E2754</f>
        <v>1267.8162</v>
      </c>
      <c r="G2754">
        <f t="shared" ref="G2754:G2817" si="87">D2754-F2754</f>
        <v>1750.7938000000001</v>
      </c>
      <c r="H2754">
        <v>8</v>
      </c>
      <c r="I2754" s="17">
        <v>45089</v>
      </c>
      <c r="J2754" s="17">
        <v>45096</v>
      </c>
      <c r="K2754" t="s">
        <v>31</v>
      </c>
      <c r="L2754" t="s">
        <v>27</v>
      </c>
      <c r="M2754">
        <v>618.6</v>
      </c>
      <c r="N2754" t="s">
        <v>28</v>
      </c>
    </row>
    <row r="2755" spans="1:14" ht="14.25" customHeight="1" x14ac:dyDescent="0.3">
      <c r="A2755" t="s">
        <v>13838</v>
      </c>
      <c r="B2755" t="s">
        <v>19</v>
      </c>
      <c r="C2755" t="s">
        <v>20</v>
      </c>
      <c r="D2755">
        <v>3021.02</v>
      </c>
      <c r="E2755">
        <v>0.03</v>
      </c>
      <c r="F2755">
        <f t="shared" si="86"/>
        <v>90.630600000000001</v>
      </c>
      <c r="G2755">
        <f t="shared" si="87"/>
        <v>2930.3894</v>
      </c>
      <c r="H2755">
        <v>8</v>
      </c>
      <c r="I2755" s="17">
        <v>45450</v>
      </c>
      <c r="J2755" s="17">
        <v>45453</v>
      </c>
      <c r="K2755" t="s">
        <v>21</v>
      </c>
      <c r="L2755" t="s">
        <v>27</v>
      </c>
      <c r="M2755">
        <v>264.7</v>
      </c>
      <c r="N2755" t="s">
        <v>23</v>
      </c>
    </row>
    <row r="2756" spans="1:14" ht="14.25" customHeight="1" x14ac:dyDescent="0.3">
      <c r="A2756" t="s">
        <v>4558</v>
      </c>
      <c r="B2756" t="s">
        <v>19</v>
      </c>
      <c r="C2756" t="s">
        <v>36</v>
      </c>
      <c r="D2756">
        <v>3022.04</v>
      </c>
      <c r="E2756">
        <v>0.48</v>
      </c>
      <c r="F2756">
        <f t="shared" si="86"/>
        <v>1450.5791999999999</v>
      </c>
      <c r="G2756">
        <f t="shared" si="87"/>
        <v>1571.4608000000001</v>
      </c>
      <c r="H2756">
        <v>8</v>
      </c>
      <c r="I2756" s="17">
        <v>45325</v>
      </c>
      <c r="J2756" s="17">
        <v>45326</v>
      </c>
      <c r="K2756" t="s">
        <v>31</v>
      </c>
      <c r="L2756" t="s">
        <v>16</v>
      </c>
      <c r="M2756">
        <v>872.04</v>
      </c>
      <c r="N2756" t="s">
        <v>23</v>
      </c>
    </row>
    <row r="2757" spans="1:14" ht="14.25" customHeight="1" x14ac:dyDescent="0.3">
      <c r="A2757" t="s">
        <v>4692</v>
      </c>
      <c r="B2757" t="s">
        <v>41</v>
      </c>
      <c r="C2757" t="s">
        <v>33</v>
      </c>
      <c r="D2757">
        <v>3025.3</v>
      </c>
      <c r="E2757">
        <v>0.39</v>
      </c>
      <c r="F2757">
        <f t="shared" si="86"/>
        <v>1179.8670000000002</v>
      </c>
      <c r="G2757">
        <f t="shared" si="87"/>
        <v>1845.433</v>
      </c>
      <c r="H2757">
        <v>8</v>
      </c>
      <c r="I2757" s="17">
        <v>45220</v>
      </c>
      <c r="J2757" s="17">
        <v>45224</v>
      </c>
      <c r="K2757" t="s">
        <v>15</v>
      </c>
      <c r="L2757" t="s">
        <v>22</v>
      </c>
      <c r="M2757">
        <v>375.53</v>
      </c>
      <c r="N2757" t="s">
        <v>23</v>
      </c>
    </row>
    <row r="2758" spans="1:14" ht="14.25" customHeight="1" x14ac:dyDescent="0.3">
      <c r="A2758" t="s">
        <v>2816</v>
      </c>
      <c r="B2758" t="s">
        <v>41</v>
      </c>
      <c r="C2758" t="s">
        <v>33</v>
      </c>
      <c r="D2758">
        <v>3028.45</v>
      </c>
      <c r="E2758">
        <v>0.5</v>
      </c>
      <c r="F2758">
        <f t="shared" si="86"/>
        <v>1514.2249999999999</v>
      </c>
      <c r="G2758">
        <f t="shared" si="87"/>
        <v>1514.2249999999999</v>
      </c>
      <c r="H2758">
        <v>8</v>
      </c>
      <c r="I2758" s="17">
        <v>45305</v>
      </c>
      <c r="J2758" s="17">
        <v>45311</v>
      </c>
      <c r="K2758" t="s">
        <v>31</v>
      </c>
      <c r="L2758" t="s">
        <v>22</v>
      </c>
      <c r="M2758">
        <v>588.30999999999995</v>
      </c>
      <c r="N2758" t="s">
        <v>34</v>
      </c>
    </row>
    <row r="2759" spans="1:14" ht="14.25" customHeight="1" x14ac:dyDescent="0.3">
      <c r="A2759" t="s">
        <v>14492</v>
      </c>
      <c r="B2759" t="s">
        <v>13</v>
      </c>
      <c r="C2759" t="s">
        <v>26</v>
      </c>
      <c r="D2759">
        <v>3030.47</v>
      </c>
      <c r="E2759">
        <v>0.35</v>
      </c>
      <c r="F2759">
        <f t="shared" si="86"/>
        <v>1060.6644999999999</v>
      </c>
      <c r="G2759">
        <f t="shared" si="87"/>
        <v>1969.8054999999999</v>
      </c>
      <c r="H2759">
        <v>8</v>
      </c>
      <c r="I2759" s="17">
        <v>45203</v>
      </c>
      <c r="J2759" s="17">
        <v>45208</v>
      </c>
      <c r="K2759" t="s">
        <v>15</v>
      </c>
      <c r="L2759" t="s">
        <v>22</v>
      </c>
      <c r="M2759">
        <v>577.84</v>
      </c>
      <c r="N2759" t="s">
        <v>17</v>
      </c>
    </row>
    <row r="2760" spans="1:14" ht="14.25" customHeight="1" x14ac:dyDescent="0.3">
      <c r="A2760" t="s">
        <v>10720</v>
      </c>
      <c r="B2760" t="s">
        <v>41</v>
      </c>
      <c r="C2760" t="s">
        <v>20</v>
      </c>
      <c r="D2760">
        <v>3030.71</v>
      </c>
      <c r="E2760">
        <v>0.11</v>
      </c>
      <c r="F2760">
        <f t="shared" si="86"/>
        <v>333.37810000000002</v>
      </c>
      <c r="G2760">
        <f t="shared" si="87"/>
        <v>2697.3319000000001</v>
      </c>
      <c r="H2760">
        <v>8</v>
      </c>
      <c r="I2760" s="17">
        <v>45576</v>
      </c>
      <c r="J2760" s="17">
        <v>45582</v>
      </c>
      <c r="K2760" t="s">
        <v>21</v>
      </c>
      <c r="L2760" t="s">
        <v>27</v>
      </c>
      <c r="M2760">
        <v>905.39</v>
      </c>
      <c r="N2760" t="s">
        <v>23</v>
      </c>
    </row>
    <row r="2761" spans="1:14" ht="14.25" customHeight="1" x14ac:dyDescent="0.3">
      <c r="A2761" t="s">
        <v>8236</v>
      </c>
      <c r="B2761" t="s">
        <v>13</v>
      </c>
      <c r="C2761" t="s">
        <v>20</v>
      </c>
      <c r="D2761">
        <v>3037.58</v>
      </c>
      <c r="E2761">
        <v>0.15</v>
      </c>
      <c r="F2761">
        <f t="shared" si="86"/>
        <v>455.637</v>
      </c>
      <c r="G2761">
        <f t="shared" si="87"/>
        <v>2581.9429999999998</v>
      </c>
      <c r="H2761">
        <v>8</v>
      </c>
      <c r="I2761" s="17">
        <v>45606</v>
      </c>
      <c r="J2761" s="17">
        <v>45608</v>
      </c>
      <c r="K2761" t="s">
        <v>21</v>
      </c>
      <c r="L2761" t="s">
        <v>27</v>
      </c>
      <c r="M2761">
        <v>476.69</v>
      </c>
      <c r="N2761" t="s">
        <v>28</v>
      </c>
    </row>
    <row r="2762" spans="1:14" ht="14.25" customHeight="1" x14ac:dyDescent="0.3">
      <c r="A2762" t="s">
        <v>14487</v>
      </c>
      <c r="B2762" t="s">
        <v>19</v>
      </c>
      <c r="C2762" t="s">
        <v>14</v>
      </c>
      <c r="D2762">
        <v>3046.06</v>
      </c>
      <c r="E2762">
        <v>0.12</v>
      </c>
      <c r="F2762">
        <f t="shared" si="86"/>
        <v>365.52719999999999</v>
      </c>
      <c r="G2762">
        <f t="shared" si="87"/>
        <v>2680.5328</v>
      </c>
      <c r="H2762">
        <v>8</v>
      </c>
      <c r="I2762" s="17">
        <v>45137</v>
      </c>
      <c r="J2762" s="17">
        <v>45140</v>
      </c>
      <c r="K2762" t="s">
        <v>31</v>
      </c>
      <c r="L2762" t="s">
        <v>22</v>
      </c>
      <c r="M2762">
        <v>475.69</v>
      </c>
      <c r="N2762" t="s">
        <v>23</v>
      </c>
    </row>
    <row r="2763" spans="1:14" ht="14.25" customHeight="1" x14ac:dyDescent="0.3">
      <c r="A2763" t="s">
        <v>10110</v>
      </c>
      <c r="B2763" t="s">
        <v>13</v>
      </c>
      <c r="C2763" t="s">
        <v>14</v>
      </c>
      <c r="D2763">
        <v>3049.4</v>
      </c>
      <c r="E2763">
        <v>0.03</v>
      </c>
      <c r="F2763">
        <f t="shared" si="86"/>
        <v>91.481999999999999</v>
      </c>
      <c r="G2763">
        <f t="shared" si="87"/>
        <v>2957.9180000000001</v>
      </c>
      <c r="H2763">
        <v>8</v>
      </c>
      <c r="I2763" s="17">
        <v>45567</v>
      </c>
      <c r="J2763" s="17">
        <v>45574</v>
      </c>
      <c r="K2763" t="s">
        <v>15</v>
      </c>
      <c r="L2763" t="s">
        <v>16</v>
      </c>
      <c r="M2763">
        <v>728.6</v>
      </c>
      <c r="N2763" t="s">
        <v>34</v>
      </c>
    </row>
    <row r="2764" spans="1:14" ht="14.25" customHeight="1" x14ac:dyDescent="0.3">
      <c r="A2764" t="s">
        <v>13698</v>
      </c>
      <c r="B2764" t="s">
        <v>19</v>
      </c>
      <c r="C2764" t="s">
        <v>14</v>
      </c>
      <c r="D2764">
        <v>3051</v>
      </c>
      <c r="E2764">
        <v>0.15</v>
      </c>
      <c r="F2764">
        <f t="shared" si="86"/>
        <v>457.65</v>
      </c>
      <c r="G2764">
        <f t="shared" si="87"/>
        <v>2593.35</v>
      </c>
      <c r="H2764">
        <v>8</v>
      </c>
      <c r="I2764" s="17">
        <v>45446</v>
      </c>
      <c r="J2764" s="17">
        <v>45453</v>
      </c>
      <c r="K2764" t="s">
        <v>31</v>
      </c>
      <c r="L2764" t="s">
        <v>27</v>
      </c>
      <c r="M2764">
        <v>383.16</v>
      </c>
      <c r="N2764" t="s">
        <v>34</v>
      </c>
    </row>
    <row r="2765" spans="1:14" ht="14.25" customHeight="1" x14ac:dyDescent="0.3">
      <c r="A2765" t="s">
        <v>10597</v>
      </c>
      <c r="B2765" t="s">
        <v>25</v>
      </c>
      <c r="C2765" t="s">
        <v>33</v>
      </c>
      <c r="D2765">
        <v>3061.01</v>
      </c>
      <c r="E2765">
        <v>0.16</v>
      </c>
      <c r="F2765">
        <f t="shared" si="86"/>
        <v>489.76160000000004</v>
      </c>
      <c r="G2765">
        <f t="shared" si="87"/>
        <v>2571.2484000000004</v>
      </c>
      <c r="H2765">
        <v>8</v>
      </c>
      <c r="I2765" s="17">
        <v>44941</v>
      </c>
      <c r="J2765" s="17">
        <v>44943</v>
      </c>
      <c r="K2765" t="s">
        <v>15</v>
      </c>
      <c r="L2765" t="s">
        <v>16</v>
      </c>
      <c r="M2765">
        <v>601.54</v>
      </c>
      <c r="N2765" t="s">
        <v>48</v>
      </c>
    </row>
    <row r="2766" spans="1:14" ht="14.25" customHeight="1" x14ac:dyDescent="0.3">
      <c r="A2766" t="s">
        <v>15317</v>
      </c>
      <c r="B2766" t="s">
        <v>41</v>
      </c>
      <c r="C2766" t="s">
        <v>26</v>
      </c>
      <c r="D2766">
        <v>3061.8</v>
      </c>
      <c r="E2766">
        <v>0.06</v>
      </c>
      <c r="F2766">
        <f t="shared" si="86"/>
        <v>183.708</v>
      </c>
      <c r="G2766">
        <f t="shared" si="87"/>
        <v>2878.0920000000001</v>
      </c>
      <c r="H2766">
        <v>8</v>
      </c>
      <c r="I2766" s="17">
        <v>45080</v>
      </c>
      <c r="J2766" s="17">
        <v>45087</v>
      </c>
      <c r="K2766" t="s">
        <v>31</v>
      </c>
      <c r="L2766" t="s">
        <v>16</v>
      </c>
      <c r="M2766">
        <v>265.73</v>
      </c>
      <c r="N2766" t="s">
        <v>23</v>
      </c>
    </row>
    <row r="2767" spans="1:14" ht="14.25" customHeight="1" x14ac:dyDescent="0.3">
      <c r="A2767" t="s">
        <v>6713</v>
      </c>
      <c r="B2767" t="s">
        <v>19</v>
      </c>
      <c r="C2767" t="s">
        <v>26</v>
      </c>
      <c r="D2767">
        <v>3061.88</v>
      </c>
      <c r="E2767">
        <v>0.44</v>
      </c>
      <c r="F2767">
        <f t="shared" si="86"/>
        <v>1347.2272</v>
      </c>
      <c r="G2767">
        <f t="shared" si="87"/>
        <v>1714.6528000000001</v>
      </c>
      <c r="H2767">
        <v>8</v>
      </c>
      <c r="I2767" s="17">
        <v>45120</v>
      </c>
      <c r="J2767" s="17">
        <v>45125</v>
      </c>
      <c r="K2767" t="s">
        <v>21</v>
      </c>
      <c r="L2767" t="s">
        <v>16</v>
      </c>
      <c r="M2767">
        <v>175.16</v>
      </c>
      <c r="N2767" t="s">
        <v>17</v>
      </c>
    </row>
    <row r="2768" spans="1:14" ht="14.25" customHeight="1" x14ac:dyDescent="0.3">
      <c r="A2768" t="s">
        <v>3579</v>
      </c>
      <c r="B2768" t="s">
        <v>25</v>
      </c>
      <c r="C2768" t="s">
        <v>36</v>
      </c>
      <c r="D2768">
        <v>3066.69</v>
      </c>
      <c r="E2768">
        <v>0.36</v>
      </c>
      <c r="F2768">
        <f t="shared" si="86"/>
        <v>1104.0083999999999</v>
      </c>
      <c r="G2768">
        <f t="shared" si="87"/>
        <v>1962.6816000000001</v>
      </c>
      <c r="H2768">
        <v>8</v>
      </c>
      <c r="I2768" s="17">
        <v>45586</v>
      </c>
      <c r="J2768" s="17">
        <v>45587</v>
      </c>
      <c r="K2768" t="s">
        <v>21</v>
      </c>
      <c r="L2768" t="s">
        <v>16</v>
      </c>
      <c r="M2768">
        <v>555.51</v>
      </c>
      <c r="N2768" t="s">
        <v>34</v>
      </c>
    </row>
    <row r="2769" spans="1:14" ht="14.25" customHeight="1" x14ac:dyDescent="0.3">
      <c r="A2769" t="s">
        <v>291</v>
      </c>
      <c r="B2769" t="s">
        <v>19</v>
      </c>
      <c r="C2769" t="s">
        <v>26</v>
      </c>
      <c r="D2769">
        <v>3068.94</v>
      </c>
      <c r="E2769">
        <v>0.46</v>
      </c>
      <c r="F2769">
        <f t="shared" si="86"/>
        <v>1411.7124000000001</v>
      </c>
      <c r="G2769">
        <f t="shared" si="87"/>
        <v>1657.2275999999999</v>
      </c>
      <c r="H2769">
        <v>8</v>
      </c>
      <c r="I2769" s="17">
        <v>44993</v>
      </c>
      <c r="J2769" s="17">
        <v>44998</v>
      </c>
      <c r="K2769" t="s">
        <v>21</v>
      </c>
      <c r="L2769" t="s">
        <v>22</v>
      </c>
      <c r="M2769">
        <v>726.26</v>
      </c>
      <c r="N2769" t="s">
        <v>23</v>
      </c>
    </row>
    <row r="2770" spans="1:14" ht="14.25" customHeight="1" x14ac:dyDescent="0.3">
      <c r="A2770" t="s">
        <v>10994</v>
      </c>
      <c r="B2770" t="s">
        <v>13</v>
      </c>
      <c r="C2770" t="s">
        <v>26</v>
      </c>
      <c r="D2770">
        <v>3070.33</v>
      </c>
      <c r="E2770">
        <v>0.42</v>
      </c>
      <c r="F2770">
        <f t="shared" si="86"/>
        <v>1289.5385999999999</v>
      </c>
      <c r="G2770">
        <f t="shared" si="87"/>
        <v>1780.7914000000001</v>
      </c>
      <c r="H2770">
        <v>8</v>
      </c>
      <c r="I2770" s="17">
        <v>45373</v>
      </c>
      <c r="J2770" s="17">
        <v>45378</v>
      </c>
      <c r="K2770" t="s">
        <v>21</v>
      </c>
      <c r="L2770" t="s">
        <v>16</v>
      </c>
      <c r="M2770">
        <v>556.94000000000005</v>
      </c>
      <c r="N2770" t="s">
        <v>17</v>
      </c>
    </row>
    <row r="2771" spans="1:14" ht="14.25" customHeight="1" x14ac:dyDescent="0.3">
      <c r="A2771" t="s">
        <v>3300</v>
      </c>
      <c r="B2771" t="s">
        <v>13</v>
      </c>
      <c r="C2771" t="s">
        <v>14</v>
      </c>
      <c r="D2771">
        <v>3079.86</v>
      </c>
      <c r="E2771">
        <v>0.31</v>
      </c>
      <c r="F2771">
        <f t="shared" si="86"/>
        <v>954.75660000000005</v>
      </c>
      <c r="G2771">
        <f t="shared" si="87"/>
        <v>2125.1034</v>
      </c>
      <c r="H2771">
        <v>8</v>
      </c>
      <c r="I2771" s="17">
        <v>45365</v>
      </c>
      <c r="J2771" s="17">
        <v>45372</v>
      </c>
      <c r="K2771" t="s">
        <v>21</v>
      </c>
      <c r="L2771" t="s">
        <v>22</v>
      </c>
      <c r="M2771">
        <v>815.81</v>
      </c>
      <c r="N2771" t="s">
        <v>48</v>
      </c>
    </row>
    <row r="2772" spans="1:14" ht="14.25" customHeight="1" x14ac:dyDescent="0.3">
      <c r="A2772" t="s">
        <v>14711</v>
      </c>
      <c r="B2772" t="s">
        <v>13</v>
      </c>
      <c r="C2772" t="s">
        <v>20</v>
      </c>
      <c r="D2772">
        <v>3083.37</v>
      </c>
      <c r="E2772">
        <v>0.09</v>
      </c>
      <c r="F2772">
        <f t="shared" si="86"/>
        <v>277.50329999999997</v>
      </c>
      <c r="G2772">
        <f t="shared" si="87"/>
        <v>2805.8667</v>
      </c>
      <c r="H2772">
        <v>8</v>
      </c>
      <c r="I2772" s="17">
        <v>45411</v>
      </c>
      <c r="J2772" s="17">
        <v>45416</v>
      </c>
      <c r="K2772" t="s">
        <v>31</v>
      </c>
      <c r="L2772" t="s">
        <v>27</v>
      </c>
      <c r="M2772">
        <v>246.75</v>
      </c>
      <c r="N2772" t="s">
        <v>17</v>
      </c>
    </row>
    <row r="2773" spans="1:14" ht="14.25" customHeight="1" x14ac:dyDescent="0.3">
      <c r="A2773" t="s">
        <v>4046</v>
      </c>
      <c r="B2773" t="s">
        <v>25</v>
      </c>
      <c r="C2773" t="s">
        <v>36</v>
      </c>
      <c r="D2773">
        <v>3087.25</v>
      </c>
      <c r="E2773">
        <v>0.49</v>
      </c>
      <c r="F2773">
        <f t="shared" si="86"/>
        <v>1512.7525000000001</v>
      </c>
      <c r="G2773">
        <f t="shared" si="87"/>
        <v>1574.4974999999999</v>
      </c>
      <c r="H2773">
        <v>8</v>
      </c>
      <c r="I2773" s="17">
        <v>45059</v>
      </c>
      <c r="J2773" s="17">
        <v>45064</v>
      </c>
      <c r="K2773" t="s">
        <v>21</v>
      </c>
      <c r="L2773" t="s">
        <v>27</v>
      </c>
      <c r="M2773">
        <v>676.07</v>
      </c>
      <c r="N2773" t="s">
        <v>28</v>
      </c>
    </row>
    <row r="2774" spans="1:14" ht="14.25" customHeight="1" x14ac:dyDescent="0.3">
      <c r="A2774" t="s">
        <v>5065</v>
      </c>
      <c r="B2774" t="s">
        <v>19</v>
      </c>
      <c r="C2774" t="s">
        <v>14</v>
      </c>
      <c r="D2774">
        <v>3095.86</v>
      </c>
      <c r="E2774">
        <v>0.14000000000000001</v>
      </c>
      <c r="F2774">
        <f t="shared" si="86"/>
        <v>433.42040000000009</v>
      </c>
      <c r="G2774">
        <f t="shared" si="87"/>
        <v>2662.4396000000002</v>
      </c>
      <c r="H2774">
        <v>8</v>
      </c>
      <c r="I2774" s="17">
        <v>45393</v>
      </c>
      <c r="J2774" s="17">
        <v>45396</v>
      </c>
      <c r="K2774" t="s">
        <v>21</v>
      </c>
      <c r="L2774" t="s">
        <v>16</v>
      </c>
      <c r="M2774">
        <v>914.39</v>
      </c>
      <c r="N2774" t="s">
        <v>34</v>
      </c>
    </row>
    <row r="2775" spans="1:14" ht="14.25" customHeight="1" x14ac:dyDescent="0.3">
      <c r="A2775" t="s">
        <v>11555</v>
      </c>
      <c r="B2775" t="s">
        <v>41</v>
      </c>
      <c r="C2775" t="s">
        <v>14</v>
      </c>
      <c r="D2775">
        <v>3097.94</v>
      </c>
      <c r="E2775">
        <v>0.4</v>
      </c>
      <c r="F2775">
        <f t="shared" si="86"/>
        <v>1239.1760000000002</v>
      </c>
      <c r="G2775">
        <f t="shared" si="87"/>
        <v>1858.7639999999999</v>
      </c>
      <c r="H2775">
        <v>8</v>
      </c>
      <c r="I2775" s="17">
        <v>45452</v>
      </c>
      <c r="J2775" s="17">
        <v>45458</v>
      </c>
      <c r="K2775" t="s">
        <v>31</v>
      </c>
      <c r="L2775" t="s">
        <v>27</v>
      </c>
      <c r="M2775">
        <v>362.38</v>
      </c>
      <c r="N2775" t="s">
        <v>39</v>
      </c>
    </row>
    <row r="2776" spans="1:14" ht="14.25" customHeight="1" x14ac:dyDescent="0.3">
      <c r="A2776" t="s">
        <v>15238</v>
      </c>
      <c r="B2776" t="s">
        <v>13</v>
      </c>
      <c r="C2776" t="s">
        <v>26</v>
      </c>
      <c r="D2776">
        <v>3099.41</v>
      </c>
      <c r="E2776">
        <v>0.16</v>
      </c>
      <c r="F2776">
        <f t="shared" si="86"/>
        <v>495.90559999999999</v>
      </c>
      <c r="G2776">
        <f t="shared" si="87"/>
        <v>2603.5043999999998</v>
      </c>
      <c r="H2776">
        <v>8</v>
      </c>
      <c r="I2776" s="17">
        <v>45473</v>
      </c>
      <c r="J2776" s="17">
        <v>45477</v>
      </c>
      <c r="K2776" t="s">
        <v>21</v>
      </c>
      <c r="L2776" t="s">
        <v>27</v>
      </c>
      <c r="M2776">
        <v>648.45000000000005</v>
      </c>
      <c r="N2776" t="s">
        <v>17</v>
      </c>
    </row>
    <row r="2777" spans="1:14" ht="14.25" customHeight="1" x14ac:dyDescent="0.3">
      <c r="A2777" t="s">
        <v>7550</v>
      </c>
      <c r="B2777" t="s">
        <v>19</v>
      </c>
      <c r="C2777" t="s">
        <v>33</v>
      </c>
      <c r="D2777">
        <v>3100.63</v>
      </c>
      <c r="E2777">
        <v>0.23</v>
      </c>
      <c r="F2777">
        <f t="shared" si="86"/>
        <v>713.14490000000001</v>
      </c>
      <c r="G2777">
        <f t="shared" si="87"/>
        <v>2387.4850999999999</v>
      </c>
      <c r="H2777">
        <v>8</v>
      </c>
      <c r="I2777" s="17">
        <v>44956</v>
      </c>
      <c r="J2777" s="17">
        <v>44957</v>
      </c>
      <c r="K2777" t="s">
        <v>15</v>
      </c>
      <c r="L2777" t="s">
        <v>22</v>
      </c>
      <c r="M2777">
        <v>655.49</v>
      </c>
      <c r="N2777" t="s">
        <v>39</v>
      </c>
    </row>
    <row r="2778" spans="1:14" ht="14.25" customHeight="1" x14ac:dyDescent="0.3">
      <c r="A2778" t="s">
        <v>7333</v>
      </c>
      <c r="B2778" t="s">
        <v>19</v>
      </c>
      <c r="C2778" t="s">
        <v>26</v>
      </c>
      <c r="D2778">
        <v>3100.89</v>
      </c>
      <c r="E2778">
        <v>0.4</v>
      </c>
      <c r="F2778">
        <f t="shared" si="86"/>
        <v>1240.356</v>
      </c>
      <c r="G2778">
        <f t="shared" si="87"/>
        <v>1860.5339999999999</v>
      </c>
      <c r="H2778">
        <v>8</v>
      </c>
      <c r="I2778" s="17">
        <v>45016</v>
      </c>
      <c r="J2778" s="17">
        <v>45023</v>
      </c>
      <c r="K2778" t="s">
        <v>31</v>
      </c>
      <c r="L2778" t="s">
        <v>22</v>
      </c>
      <c r="M2778">
        <v>720.48</v>
      </c>
      <c r="N2778" t="s">
        <v>28</v>
      </c>
    </row>
    <row r="2779" spans="1:14" ht="14.25" customHeight="1" x14ac:dyDescent="0.3">
      <c r="A2779" t="s">
        <v>8140</v>
      </c>
      <c r="B2779" t="s">
        <v>25</v>
      </c>
      <c r="C2779" t="s">
        <v>14</v>
      </c>
      <c r="D2779">
        <v>3102.07</v>
      </c>
      <c r="E2779">
        <v>0.49</v>
      </c>
      <c r="F2779">
        <f t="shared" si="86"/>
        <v>1520.0143</v>
      </c>
      <c r="G2779">
        <f t="shared" si="87"/>
        <v>1582.0557000000001</v>
      </c>
      <c r="H2779">
        <v>8</v>
      </c>
      <c r="I2779" s="17">
        <v>45014</v>
      </c>
      <c r="J2779" s="17">
        <v>45015</v>
      </c>
      <c r="K2779" t="s">
        <v>31</v>
      </c>
      <c r="L2779" t="s">
        <v>27</v>
      </c>
      <c r="M2779">
        <v>215.51</v>
      </c>
      <c r="N2779" t="s">
        <v>23</v>
      </c>
    </row>
    <row r="2780" spans="1:14" ht="14.25" customHeight="1" x14ac:dyDescent="0.3">
      <c r="A2780" t="s">
        <v>11997</v>
      </c>
      <c r="B2780" t="s">
        <v>19</v>
      </c>
      <c r="C2780" t="s">
        <v>36</v>
      </c>
      <c r="D2780">
        <v>3104.07</v>
      </c>
      <c r="E2780">
        <v>0.34</v>
      </c>
      <c r="F2780">
        <f t="shared" si="86"/>
        <v>1055.3838000000001</v>
      </c>
      <c r="G2780">
        <f t="shared" si="87"/>
        <v>2048.6862000000001</v>
      </c>
      <c r="H2780">
        <v>8</v>
      </c>
      <c r="I2780" s="17">
        <v>45291</v>
      </c>
      <c r="J2780" s="17">
        <v>45293</v>
      </c>
      <c r="K2780" t="s">
        <v>15</v>
      </c>
      <c r="L2780" t="s">
        <v>27</v>
      </c>
      <c r="M2780">
        <v>308.55</v>
      </c>
      <c r="N2780" t="s">
        <v>34</v>
      </c>
    </row>
    <row r="2781" spans="1:14" ht="14.25" customHeight="1" x14ac:dyDescent="0.3">
      <c r="A2781" t="s">
        <v>8964</v>
      </c>
      <c r="B2781" t="s">
        <v>25</v>
      </c>
      <c r="C2781" t="s">
        <v>36</v>
      </c>
      <c r="D2781">
        <v>3108.5</v>
      </c>
      <c r="E2781">
        <v>0.12</v>
      </c>
      <c r="F2781">
        <f t="shared" si="86"/>
        <v>373.02</v>
      </c>
      <c r="G2781">
        <f t="shared" si="87"/>
        <v>2735.48</v>
      </c>
      <c r="H2781">
        <v>8</v>
      </c>
      <c r="I2781" s="17">
        <v>45587</v>
      </c>
      <c r="J2781" s="17">
        <v>45591</v>
      </c>
      <c r="K2781" t="s">
        <v>15</v>
      </c>
      <c r="L2781" t="s">
        <v>22</v>
      </c>
      <c r="M2781">
        <v>896.56</v>
      </c>
      <c r="N2781" t="s">
        <v>34</v>
      </c>
    </row>
    <row r="2782" spans="1:14" ht="14.25" customHeight="1" x14ac:dyDescent="0.3">
      <c r="A2782" t="s">
        <v>11265</v>
      </c>
      <c r="B2782" t="s">
        <v>13</v>
      </c>
      <c r="C2782" t="s">
        <v>36</v>
      </c>
      <c r="D2782">
        <v>3110.84</v>
      </c>
      <c r="E2782">
        <v>0.01</v>
      </c>
      <c r="F2782">
        <f t="shared" si="86"/>
        <v>31.108400000000003</v>
      </c>
      <c r="G2782">
        <f t="shared" si="87"/>
        <v>3079.7316000000001</v>
      </c>
      <c r="H2782">
        <v>8</v>
      </c>
      <c r="I2782" s="17">
        <v>45636</v>
      </c>
      <c r="J2782" s="17">
        <v>45641</v>
      </c>
      <c r="K2782" t="s">
        <v>21</v>
      </c>
      <c r="L2782" t="s">
        <v>27</v>
      </c>
      <c r="M2782">
        <v>188.16</v>
      </c>
      <c r="N2782" t="s">
        <v>28</v>
      </c>
    </row>
    <row r="2783" spans="1:14" ht="14.25" customHeight="1" x14ac:dyDescent="0.3">
      <c r="A2783" t="s">
        <v>6100</v>
      </c>
      <c r="B2783" t="s">
        <v>19</v>
      </c>
      <c r="C2783" t="s">
        <v>36</v>
      </c>
      <c r="D2783">
        <v>3112.44</v>
      </c>
      <c r="E2783">
        <v>0.13</v>
      </c>
      <c r="F2783">
        <f t="shared" si="86"/>
        <v>404.61720000000003</v>
      </c>
      <c r="G2783">
        <f t="shared" si="87"/>
        <v>2707.8227999999999</v>
      </c>
      <c r="H2783">
        <v>8</v>
      </c>
      <c r="I2783" s="17">
        <v>44968</v>
      </c>
      <c r="J2783" s="17">
        <v>44971</v>
      </c>
      <c r="K2783" t="s">
        <v>21</v>
      </c>
      <c r="L2783" t="s">
        <v>27</v>
      </c>
      <c r="M2783">
        <v>506.21</v>
      </c>
      <c r="N2783" t="s">
        <v>28</v>
      </c>
    </row>
    <row r="2784" spans="1:14" ht="14.25" customHeight="1" x14ac:dyDescent="0.3">
      <c r="A2784" t="s">
        <v>10009</v>
      </c>
      <c r="B2784" t="s">
        <v>19</v>
      </c>
      <c r="C2784" t="s">
        <v>20</v>
      </c>
      <c r="D2784">
        <v>3115.73</v>
      </c>
      <c r="E2784">
        <v>0.37</v>
      </c>
      <c r="F2784">
        <f t="shared" si="86"/>
        <v>1152.8200999999999</v>
      </c>
      <c r="G2784">
        <f t="shared" si="87"/>
        <v>1962.9099000000001</v>
      </c>
      <c r="H2784">
        <v>8</v>
      </c>
      <c r="I2784" s="17">
        <v>45282</v>
      </c>
      <c r="J2784" s="17">
        <v>45289</v>
      </c>
      <c r="K2784" t="s">
        <v>21</v>
      </c>
      <c r="L2784" t="s">
        <v>27</v>
      </c>
      <c r="M2784">
        <v>907.45</v>
      </c>
      <c r="N2784" t="s">
        <v>28</v>
      </c>
    </row>
    <row r="2785" spans="1:14" ht="14.25" customHeight="1" x14ac:dyDescent="0.3">
      <c r="A2785" t="s">
        <v>7451</v>
      </c>
      <c r="B2785" t="s">
        <v>41</v>
      </c>
      <c r="C2785" t="s">
        <v>36</v>
      </c>
      <c r="D2785">
        <v>3116.71</v>
      </c>
      <c r="E2785">
        <v>0.04</v>
      </c>
      <c r="F2785">
        <f t="shared" si="86"/>
        <v>124.66840000000001</v>
      </c>
      <c r="G2785">
        <f t="shared" si="87"/>
        <v>2992.0416</v>
      </c>
      <c r="H2785">
        <v>8</v>
      </c>
      <c r="I2785" s="17">
        <v>45072</v>
      </c>
      <c r="J2785" s="17">
        <v>45077</v>
      </c>
      <c r="K2785" t="s">
        <v>15</v>
      </c>
      <c r="L2785" t="s">
        <v>16</v>
      </c>
      <c r="M2785">
        <v>396.69</v>
      </c>
      <c r="N2785" t="s">
        <v>17</v>
      </c>
    </row>
    <row r="2786" spans="1:14" ht="14.25" customHeight="1" x14ac:dyDescent="0.3">
      <c r="A2786" t="s">
        <v>127</v>
      </c>
      <c r="B2786" t="s">
        <v>41</v>
      </c>
      <c r="C2786" t="s">
        <v>36</v>
      </c>
      <c r="D2786">
        <v>3118.3</v>
      </c>
      <c r="E2786">
        <v>0.16</v>
      </c>
      <c r="F2786">
        <f t="shared" si="86"/>
        <v>498.92800000000005</v>
      </c>
      <c r="G2786">
        <f t="shared" si="87"/>
        <v>2619.3720000000003</v>
      </c>
      <c r="H2786">
        <v>8</v>
      </c>
      <c r="I2786" s="17">
        <v>45645</v>
      </c>
      <c r="J2786" s="17">
        <v>45647</v>
      </c>
      <c r="K2786" t="s">
        <v>31</v>
      </c>
      <c r="L2786" t="s">
        <v>16</v>
      </c>
      <c r="M2786">
        <v>241.86</v>
      </c>
      <c r="N2786" t="s">
        <v>28</v>
      </c>
    </row>
    <row r="2787" spans="1:14" ht="14.25" customHeight="1" x14ac:dyDescent="0.3">
      <c r="A2787" t="s">
        <v>12682</v>
      </c>
      <c r="B2787" t="s">
        <v>19</v>
      </c>
      <c r="C2787" t="s">
        <v>33</v>
      </c>
      <c r="D2787">
        <v>3120.27</v>
      </c>
      <c r="E2787">
        <v>0.44</v>
      </c>
      <c r="F2787">
        <f t="shared" si="86"/>
        <v>1372.9187999999999</v>
      </c>
      <c r="G2787">
        <f t="shared" si="87"/>
        <v>1747.3512000000001</v>
      </c>
      <c r="H2787">
        <v>8</v>
      </c>
      <c r="I2787" s="17">
        <v>45017</v>
      </c>
      <c r="J2787" s="17">
        <v>45019</v>
      </c>
      <c r="K2787" t="s">
        <v>15</v>
      </c>
      <c r="L2787" t="s">
        <v>22</v>
      </c>
      <c r="M2787">
        <v>189.53</v>
      </c>
      <c r="N2787" t="s">
        <v>28</v>
      </c>
    </row>
    <row r="2788" spans="1:14" ht="14.25" customHeight="1" x14ac:dyDescent="0.3">
      <c r="A2788" t="s">
        <v>8218</v>
      </c>
      <c r="B2788" t="s">
        <v>25</v>
      </c>
      <c r="C2788" t="s">
        <v>26</v>
      </c>
      <c r="D2788">
        <v>3125.77</v>
      </c>
      <c r="E2788">
        <v>0.1</v>
      </c>
      <c r="F2788">
        <f t="shared" si="86"/>
        <v>312.577</v>
      </c>
      <c r="G2788">
        <f t="shared" si="87"/>
        <v>2813.1930000000002</v>
      </c>
      <c r="H2788">
        <v>8</v>
      </c>
      <c r="I2788" s="17">
        <v>45041</v>
      </c>
      <c r="J2788" s="17">
        <v>45043</v>
      </c>
      <c r="K2788" t="s">
        <v>31</v>
      </c>
      <c r="L2788" t="s">
        <v>16</v>
      </c>
      <c r="M2788">
        <v>281.79000000000002</v>
      </c>
      <c r="N2788" t="s">
        <v>39</v>
      </c>
    </row>
    <row r="2789" spans="1:14" ht="14.25" customHeight="1" x14ac:dyDescent="0.3">
      <c r="A2789" t="s">
        <v>11905</v>
      </c>
      <c r="B2789" t="s">
        <v>13</v>
      </c>
      <c r="C2789" t="s">
        <v>26</v>
      </c>
      <c r="D2789">
        <v>3129.56</v>
      </c>
      <c r="E2789">
        <v>0.21</v>
      </c>
      <c r="F2789">
        <f t="shared" si="86"/>
        <v>657.20759999999996</v>
      </c>
      <c r="G2789">
        <f t="shared" si="87"/>
        <v>2472.3523999999998</v>
      </c>
      <c r="H2789">
        <v>8</v>
      </c>
      <c r="I2789" s="17">
        <v>45599</v>
      </c>
      <c r="J2789" s="17">
        <v>45603</v>
      </c>
      <c r="K2789" t="s">
        <v>31</v>
      </c>
      <c r="L2789" t="s">
        <v>27</v>
      </c>
      <c r="M2789">
        <v>842.72</v>
      </c>
      <c r="N2789" t="s">
        <v>28</v>
      </c>
    </row>
    <row r="2790" spans="1:14" ht="14.25" customHeight="1" x14ac:dyDescent="0.3">
      <c r="A2790" t="s">
        <v>14947</v>
      </c>
      <c r="B2790" t="s">
        <v>25</v>
      </c>
      <c r="C2790" t="s">
        <v>14</v>
      </c>
      <c r="D2790">
        <v>3135.3</v>
      </c>
      <c r="E2790">
        <v>0.02</v>
      </c>
      <c r="F2790">
        <f t="shared" si="86"/>
        <v>62.706000000000003</v>
      </c>
      <c r="G2790">
        <f t="shared" si="87"/>
        <v>3072.5940000000001</v>
      </c>
      <c r="H2790">
        <v>8</v>
      </c>
      <c r="I2790" s="17">
        <v>45051</v>
      </c>
      <c r="J2790" s="17">
        <v>45053</v>
      </c>
      <c r="K2790" t="s">
        <v>21</v>
      </c>
      <c r="L2790" t="s">
        <v>16</v>
      </c>
      <c r="M2790">
        <v>164.04</v>
      </c>
      <c r="N2790" t="s">
        <v>39</v>
      </c>
    </row>
    <row r="2791" spans="1:14" ht="14.25" customHeight="1" x14ac:dyDescent="0.3">
      <c r="A2791" t="s">
        <v>8631</v>
      </c>
      <c r="B2791" t="s">
        <v>19</v>
      </c>
      <c r="C2791" t="s">
        <v>26</v>
      </c>
      <c r="D2791">
        <v>3135.33</v>
      </c>
      <c r="E2791">
        <v>0.32</v>
      </c>
      <c r="F2791">
        <f t="shared" si="86"/>
        <v>1003.3056</v>
      </c>
      <c r="G2791">
        <f t="shared" si="87"/>
        <v>2132.0243999999998</v>
      </c>
      <c r="H2791">
        <v>8</v>
      </c>
      <c r="I2791" s="17">
        <v>44955</v>
      </c>
      <c r="J2791" s="17">
        <v>44962</v>
      </c>
      <c r="K2791" t="s">
        <v>15</v>
      </c>
      <c r="L2791" t="s">
        <v>16</v>
      </c>
      <c r="M2791">
        <v>532.19000000000005</v>
      </c>
      <c r="N2791" t="s">
        <v>34</v>
      </c>
    </row>
    <row r="2792" spans="1:14" ht="14.25" customHeight="1" x14ac:dyDescent="0.3">
      <c r="A2792" t="s">
        <v>5796</v>
      </c>
      <c r="B2792" t="s">
        <v>41</v>
      </c>
      <c r="C2792" t="s">
        <v>26</v>
      </c>
      <c r="D2792">
        <v>3136.92</v>
      </c>
      <c r="E2792">
        <v>0.35</v>
      </c>
      <c r="F2792">
        <f t="shared" si="86"/>
        <v>1097.922</v>
      </c>
      <c r="G2792">
        <f t="shared" si="87"/>
        <v>2038.998</v>
      </c>
      <c r="H2792">
        <v>8</v>
      </c>
      <c r="I2792" s="17">
        <v>45477</v>
      </c>
      <c r="J2792" s="17">
        <v>45481</v>
      </c>
      <c r="K2792" t="s">
        <v>21</v>
      </c>
      <c r="L2792" t="s">
        <v>27</v>
      </c>
      <c r="M2792">
        <v>289.20999999999998</v>
      </c>
      <c r="N2792" t="s">
        <v>28</v>
      </c>
    </row>
    <row r="2793" spans="1:14" ht="14.25" customHeight="1" x14ac:dyDescent="0.3">
      <c r="A2793" t="s">
        <v>14058</v>
      </c>
      <c r="B2793" t="s">
        <v>41</v>
      </c>
      <c r="C2793" t="s">
        <v>36</v>
      </c>
      <c r="D2793">
        <v>3138.68</v>
      </c>
      <c r="E2793">
        <v>0.19</v>
      </c>
      <c r="F2793">
        <f t="shared" si="86"/>
        <v>596.3492</v>
      </c>
      <c r="G2793">
        <f t="shared" si="87"/>
        <v>2542.3307999999997</v>
      </c>
      <c r="H2793">
        <v>8</v>
      </c>
      <c r="I2793" s="17">
        <v>45045</v>
      </c>
      <c r="J2793" s="17">
        <v>45052</v>
      </c>
      <c r="K2793" t="s">
        <v>31</v>
      </c>
      <c r="L2793" t="s">
        <v>22</v>
      </c>
      <c r="M2793">
        <v>318.47000000000003</v>
      </c>
      <c r="N2793" t="s">
        <v>23</v>
      </c>
    </row>
    <row r="2794" spans="1:14" ht="14.25" customHeight="1" x14ac:dyDescent="0.3">
      <c r="A2794" t="s">
        <v>2078</v>
      </c>
      <c r="B2794" t="s">
        <v>19</v>
      </c>
      <c r="C2794" t="s">
        <v>26</v>
      </c>
      <c r="D2794">
        <v>3146.15</v>
      </c>
      <c r="E2794">
        <v>0.1</v>
      </c>
      <c r="F2794">
        <f t="shared" si="86"/>
        <v>314.61500000000001</v>
      </c>
      <c r="G2794">
        <f t="shared" si="87"/>
        <v>2831.5349999999999</v>
      </c>
      <c r="H2794">
        <v>8</v>
      </c>
      <c r="I2794" s="17">
        <v>45651</v>
      </c>
      <c r="J2794" s="17">
        <v>45652</v>
      </c>
      <c r="K2794" t="s">
        <v>31</v>
      </c>
      <c r="L2794" t="s">
        <v>22</v>
      </c>
      <c r="M2794">
        <v>274.82</v>
      </c>
      <c r="N2794" t="s">
        <v>48</v>
      </c>
    </row>
    <row r="2795" spans="1:14" ht="14.25" customHeight="1" x14ac:dyDescent="0.3">
      <c r="A2795" t="s">
        <v>14892</v>
      </c>
      <c r="B2795" t="s">
        <v>13</v>
      </c>
      <c r="C2795" t="s">
        <v>36</v>
      </c>
      <c r="D2795">
        <v>3154.38</v>
      </c>
      <c r="E2795">
        <v>0.38</v>
      </c>
      <c r="F2795">
        <f t="shared" si="86"/>
        <v>1198.6644000000001</v>
      </c>
      <c r="G2795">
        <f t="shared" si="87"/>
        <v>1955.7156</v>
      </c>
      <c r="H2795">
        <v>8</v>
      </c>
      <c r="I2795" s="17">
        <v>45525</v>
      </c>
      <c r="J2795" s="17">
        <v>45530</v>
      </c>
      <c r="K2795" t="s">
        <v>15</v>
      </c>
      <c r="L2795" t="s">
        <v>16</v>
      </c>
      <c r="M2795">
        <v>283.52999999999997</v>
      </c>
      <c r="N2795" t="s">
        <v>23</v>
      </c>
    </row>
    <row r="2796" spans="1:14" ht="14.25" customHeight="1" x14ac:dyDescent="0.3">
      <c r="A2796" t="s">
        <v>3042</v>
      </c>
      <c r="B2796" t="s">
        <v>25</v>
      </c>
      <c r="C2796" t="s">
        <v>20</v>
      </c>
      <c r="D2796">
        <v>3155.95</v>
      </c>
      <c r="E2796">
        <v>0.09</v>
      </c>
      <c r="F2796">
        <f t="shared" si="86"/>
        <v>284.03549999999996</v>
      </c>
      <c r="G2796">
        <f t="shared" si="87"/>
        <v>2871.9144999999999</v>
      </c>
      <c r="H2796">
        <v>8</v>
      </c>
      <c r="I2796" s="17">
        <v>45339</v>
      </c>
      <c r="J2796" s="17">
        <v>45344</v>
      </c>
      <c r="K2796" t="s">
        <v>31</v>
      </c>
      <c r="L2796" t="s">
        <v>27</v>
      </c>
      <c r="M2796">
        <v>799.16</v>
      </c>
      <c r="N2796" t="s">
        <v>39</v>
      </c>
    </row>
    <row r="2797" spans="1:14" ht="14.25" customHeight="1" x14ac:dyDescent="0.3">
      <c r="A2797" t="s">
        <v>2160</v>
      </c>
      <c r="B2797" t="s">
        <v>13</v>
      </c>
      <c r="C2797" t="s">
        <v>14</v>
      </c>
      <c r="D2797">
        <v>3158.89</v>
      </c>
      <c r="E2797">
        <v>0.46</v>
      </c>
      <c r="F2797">
        <f t="shared" si="86"/>
        <v>1453.0894000000001</v>
      </c>
      <c r="G2797">
        <f t="shared" si="87"/>
        <v>1705.8005999999998</v>
      </c>
      <c r="H2797">
        <v>8</v>
      </c>
      <c r="I2797" s="17">
        <v>45261</v>
      </c>
      <c r="J2797" s="17">
        <v>45263</v>
      </c>
      <c r="K2797" t="s">
        <v>15</v>
      </c>
      <c r="L2797" t="s">
        <v>16</v>
      </c>
      <c r="M2797">
        <v>667.11</v>
      </c>
      <c r="N2797" t="s">
        <v>28</v>
      </c>
    </row>
    <row r="2798" spans="1:14" ht="14.25" customHeight="1" x14ac:dyDescent="0.3">
      <c r="A2798" t="s">
        <v>10119</v>
      </c>
      <c r="B2798" t="s">
        <v>13</v>
      </c>
      <c r="C2798" t="s">
        <v>26</v>
      </c>
      <c r="D2798">
        <v>3162.84</v>
      </c>
      <c r="E2798">
        <v>0.26</v>
      </c>
      <c r="F2798">
        <f t="shared" si="86"/>
        <v>822.33840000000009</v>
      </c>
      <c r="G2798">
        <f t="shared" si="87"/>
        <v>2340.5016000000001</v>
      </c>
      <c r="H2798">
        <v>8</v>
      </c>
      <c r="I2798" s="17">
        <v>45166</v>
      </c>
      <c r="J2798" s="17">
        <v>45173</v>
      </c>
      <c r="K2798" t="s">
        <v>31</v>
      </c>
      <c r="L2798" t="s">
        <v>27</v>
      </c>
      <c r="M2798">
        <v>186.31</v>
      </c>
      <c r="N2798" t="s">
        <v>48</v>
      </c>
    </row>
    <row r="2799" spans="1:14" ht="14.25" customHeight="1" x14ac:dyDescent="0.3">
      <c r="A2799" t="s">
        <v>3956</v>
      </c>
      <c r="B2799" t="s">
        <v>13</v>
      </c>
      <c r="C2799" t="s">
        <v>36</v>
      </c>
      <c r="D2799">
        <v>3166.81</v>
      </c>
      <c r="E2799">
        <v>0.28999999999999998</v>
      </c>
      <c r="F2799">
        <f t="shared" si="86"/>
        <v>918.37489999999991</v>
      </c>
      <c r="G2799">
        <f t="shared" si="87"/>
        <v>2248.4351000000001</v>
      </c>
      <c r="H2799">
        <v>8</v>
      </c>
      <c r="I2799" s="17">
        <v>45496</v>
      </c>
      <c r="J2799" s="17">
        <v>45500</v>
      </c>
      <c r="K2799" t="s">
        <v>31</v>
      </c>
      <c r="L2799" t="s">
        <v>22</v>
      </c>
      <c r="M2799">
        <v>815</v>
      </c>
      <c r="N2799" t="s">
        <v>48</v>
      </c>
    </row>
    <row r="2800" spans="1:14" ht="14.25" customHeight="1" x14ac:dyDescent="0.3">
      <c r="A2800" t="s">
        <v>9668</v>
      </c>
      <c r="B2800" t="s">
        <v>13</v>
      </c>
      <c r="C2800" t="s">
        <v>14</v>
      </c>
      <c r="D2800">
        <v>3167.81</v>
      </c>
      <c r="E2800">
        <v>0.41</v>
      </c>
      <c r="F2800">
        <f t="shared" si="86"/>
        <v>1298.8020999999999</v>
      </c>
      <c r="G2800">
        <f t="shared" si="87"/>
        <v>1869.0079000000001</v>
      </c>
      <c r="H2800">
        <v>8</v>
      </c>
      <c r="I2800" s="17">
        <v>45388</v>
      </c>
      <c r="J2800" s="17">
        <v>45390</v>
      </c>
      <c r="K2800" t="s">
        <v>21</v>
      </c>
      <c r="L2800" t="s">
        <v>16</v>
      </c>
      <c r="M2800">
        <v>870.5</v>
      </c>
      <c r="N2800" t="s">
        <v>28</v>
      </c>
    </row>
    <row r="2801" spans="1:14" ht="14.25" customHeight="1" x14ac:dyDescent="0.3">
      <c r="A2801" t="s">
        <v>1103</v>
      </c>
      <c r="B2801" t="s">
        <v>25</v>
      </c>
      <c r="C2801" t="s">
        <v>36</v>
      </c>
      <c r="D2801">
        <v>3169.19</v>
      </c>
      <c r="E2801">
        <v>0.3</v>
      </c>
      <c r="F2801">
        <f t="shared" si="86"/>
        <v>950.75699999999995</v>
      </c>
      <c r="G2801">
        <f t="shared" si="87"/>
        <v>2218.433</v>
      </c>
      <c r="H2801">
        <v>8</v>
      </c>
      <c r="I2801" s="17">
        <v>44950</v>
      </c>
      <c r="J2801" s="17">
        <v>44952</v>
      </c>
      <c r="K2801" t="s">
        <v>15</v>
      </c>
      <c r="L2801" t="s">
        <v>22</v>
      </c>
      <c r="M2801">
        <v>486.7</v>
      </c>
      <c r="N2801" t="s">
        <v>28</v>
      </c>
    </row>
    <row r="2802" spans="1:14" ht="14.25" customHeight="1" x14ac:dyDescent="0.3">
      <c r="A2802" t="s">
        <v>6348</v>
      </c>
      <c r="B2802" t="s">
        <v>41</v>
      </c>
      <c r="C2802" t="s">
        <v>33</v>
      </c>
      <c r="D2802">
        <v>3169.87</v>
      </c>
      <c r="E2802">
        <v>0.28000000000000003</v>
      </c>
      <c r="F2802">
        <f t="shared" si="86"/>
        <v>887.56360000000006</v>
      </c>
      <c r="G2802">
        <f t="shared" si="87"/>
        <v>2282.3063999999999</v>
      </c>
      <c r="H2802">
        <v>8</v>
      </c>
      <c r="I2802" s="17">
        <v>45350</v>
      </c>
      <c r="J2802" s="17">
        <v>45357</v>
      </c>
      <c r="K2802" t="s">
        <v>15</v>
      </c>
      <c r="L2802" t="s">
        <v>27</v>
      </c>
      <c r="M2802">
        <v>310.61</v>
      </c>
      <c r="N2802" t="s">
        <v>34</v>
      </c>
    </row>
    <row r="2803" spans="1:14" ht="14.25" customHeight="1" x14ac:dyDescent="0.3">
      <c r="A2803" t="s">
        <v>3630</v>
      </c>
      <c r="B2803" t="s">
        <v>13</v>
      </c>
      <c r="C2803" t="s">
        <v>14</v>
      </c>
      <c r="D2803">
        <v>3170.93</v>
      </c>
      <c r="E2803">
        <v>0.18</v>
      </c>
      <c r="F2803">
        <f t="shared" si="86"/>
        <v>570.76739999999995</v>
      </c>
      <c r="G2803">
        <f t="shared" si="87"/>
        <v>2600.1625999999997</v>
      </c>
      <c r="H2803">
        <v>8</v>
      </c>
      <c r="I2803" s="17">
        <v>45588</v>
      </c>
      <c r="J2803" s="17">
        <v>45595</v>
      </c>
      <c r="K2803" t="s">
        <v>31</v>
      </c>
      <c r="L2803" t="s">
        <v>16</v>
      </c>
      <c r="M2803">
        <v>572.66999999999996</v>
      </c>
      <c r="N2803" t="s">
        <v>17</v>
      </c>
    </row>
    <row r="2804" spans="1:14" ht="14.25" customHeight="1" x14ac:dyDescent="0.3">
      <c r="A2804" t="s">
        <v>11297</v>
      </c>
      <c r="B2804" t="s">
        <v>19</v>
      </c>
      <c r="C2804" t="s">
        <v>33</v>
      </c>
      <c r="D2804">
        <v>3172.37</v>
      </c>
      <c r="E2804">
        <v>0.03</v>
      </c>
      <c r="F2804">
        <f t="shared" si="86"/>
        <v>95.171099999999996</v>
      </c>
      <c r="G2804">
        <f t="shared" si="87"/>
        <v>3077.1988999999999</v>
      </c>
      <c r="H2804">
        <v>8</v>
      </c>
      <c r="I2804" s="17">
        <v>45380</v>
      </c>
      <c r="J2804" s="17">
        <v>45387</v>
      </c>
      <c r="K2804" t="s">
        <v>21</v>
      </c>
      <c r="L2804" t="s">
        <v>27</v>
      </c>
      <c r="M2804">
        <v>225.38</v>
      </c>
      <c r="N2804" t="s">
        <v>23</v>
      </c>
    </row>
    <row r="2805" spans="1:14" ht="14.25" customHeight="1" x14ac:dyDescent="0.3">
      <c r="A2805" t="s">
        <v>5701</v>
      </c>
      <c r="B2805" t="s">
        <v>19</v>
      </c>
      <c r="C2805" t="s">
        <v>26</v>
      </c>
      <c r="D2805">
        <v>3173.09</v>
      </c>
      <c r="E2805">
        <v>0.01</v>
      </c>
      <c r="F2805">
        <f t="shared" si="86"/>
        <v>31.730900000000002</v>
      </c>
      <c r="G2805">
        <f t="shared" si="87"/>
        <v>3141.3591000000001</v>
      </c>
      <c r="H2805">
        <v>8</v>
      </c>
      <c r="I2805" s="17">
        <v>45045</v>
      </c>
      <c r="J2805" s="17">
        <v>45052</v>
      </c>
      <c r="K2805" t="s">
        <v>21</v>
      </c>
      <c r="L2805" t="s">
        <v>22</v>
      </c>
      <c r="M2805">
        <v>495.59</v>
      </c>
      <c r="N2805" t="s">
        <v>28</v>
      </c>
    </row>
    <row r="2806" spans="1:14" ht="14.25" customHeight="1" x14ac:dyDescent="0.3">
      <c r="A2806" t="s">
        <v>6044</v>
      </c>
      <c r="B2806" t="s">
        <v>13</v>
      </c>
      <c r="C2806" t="s">
        <v>26</v>
      </c>
      <c r="D2806">
        <v>3173.67</v>
      </c>
      <c r="E2806">
        <v>0.41</v>
      </c>
      <c r="F2806">
        <f t="shared" si="86"/>
        <v>1301.2047</v>
      </c>
      <c r="G2806">
        <f t="shared" si="87"/>
        <v>1872.4653000000001</v>
      </c>
      <c r="H2806">
        <v>8</v>
      </c>
      <c r="I2806" s="17">
        <v>45401</v>
      </c>
      <c r="J2806" s="17">
        <v>45407</v>
      </c>
      <c r="K2806" t="s">
        <v>31</v>
      </c>
      <c r="L2806" t="s">
        <v>16</v>
      </c>
      <c r="M2806">
        <v>563.16</v>
      </c>
      <c r="N2806" t="s">
        <v>28</v>
      </c>
    </row>
    <row r="2807" spans="1:14" ht="14.25" customHeight="1" x14ac:dyDescent="0.3">
      <c r="A2807" t="s">
        <v>11276</v>
      </c>
      <c r="B2807" t="s">
        <v>41</v>
      </c>
      <c r="C2807" t="s">
        <v>36</v>
      </c>
      <c r="D2807">
        <v>3175.33</v>
      </c>
      <c r="E2807">
        <v>0.45</v>
      </c>
      <c r="F2807">
        <f t="shared" si="86"/>
        <v>1428.8985</v>
      </c>
      <c r="G2807">
        <f t="shared" si="87"/>
        <v>1746.4314999999999</v>
      </c>
      <c r="H2807">
        <v>8</v>
      </c>
      <c r="I2807" s="17">
        <v>45164</v>
      </c>
      <c r="J2807" s="17">
        <v>45169</v>
      </c>
      <c r="K2807" t="s">
        <v>31</v>
      </c>
      <c r="L2807" t="s">
        <v>16</v>
      </c>
      <c r="M2807">
        <v>435.92</v>
      </c>
      <c r="N2807" t="s">
        <v>17</v>
      </c>
    </row>
    <row r="2808" spans="1:14" ht="14.25" customHeight="1" x14ac:dyDescent="0.3">
      <c r="A2808" t="s">
        <v>263</v>
      </c>
      <c r="B2808" t="s">
        <v>41</v>
      </c>
      <c r="C2808" t="s">
        <v>14</v>
      </c>
      <c r="D2808">
        <v>3177.29</v>
      </c>
      <c r="E2808">
        <v>0.11</v>
      </c>
      <c r="F2808">
        <f t="shared" si="86"/>
        <v>349.50189999999998</v>
      </c>
      <c r="G2808">
        <f t="shared" si="87"/>
        <v>2827.7880999999998</v>
      </c>
      <c r="H2808">
        <v>8</v>
      </c>
      <c r="I2808" s="17">
        <v>45192</v>
      </c>
      <c r="J2808" s="17">
        <v>45196</v>
      </c>
      <c r="K2808" t="s">
        <v>21</v>
      </c>
      <c r="L2808" t="s">
        <v>27</v>
      </c>
      <c r="M2808">
        <v>682.33</v>
      </c>
      <c r="N2808" t="s">
        <v>39</v>
      </c>
    </row>
    <row r="2809" spans="1:14" ht="14.25" customHeight="1" x14ac:dyDescent="0.3">
      <c r="A2809" t="s">
        <v>8292</v>
      </c>
      <c r="B2809" t="s">
        <v>25</v>
      </c>
      <c r="C2809" t="s">
        <v>33</v>
      </c>
      <c r="D2809">
        <v>3177.85</v>
      </c>
      <c r="E2809">
        <v>0.43</v>
      </c>
      <c r="F2809">
        <f t="shared" si="86"/>
        <v>1366.4755</v>
      </c>
      <c r="G2809">
        <f t="shared" si="87"/>
        <v>1811.3744999999999</v>
      </c>
      <c r="H2809">
        <v>8</v>
      </c>
      <c r="I2809" s="17">
        <v>45254</v>
      </c>
      <c r="J2809" s="17">
        <v>45261</v>
      </c>
      <c r="K2809" t="s">
        <v>21</v>
      </c>
      <c r="L2809" t="s">
        <v>22</v>
      </c>
      <c r="M2809">
        <v>481.46</v>
      </c>
      <c r="N2809" t="s">
        <v>34</v>
      </c>
    </row>
    <row r="2810" spans="1:14" ht="14.25" customHeight="1" x14ac:dyDescent="0.3">
      <c r="A2810" t="s">
        <v>10754</v>
      </c>
      <c r="B2810" t="s">
        <v>25</v>
      </c>
      <c r="C2810" t="s">
        <v>36</v>
      </c>
      <c r="D2810">
        <v>3180.36</v>
      </c>
      <c r="E2810">
        <v>0.26</v>
      </c>
      <c r="F2810">
        <f t="shared" si="86"/>
        <v>826.89360000000011</v>
      </c>
      <c r="G2810">
        <f t="shared" si="87"/>
        <v>2353.4664000000002</v>
      </c>
      <c r="H2810">
        <v>8</v>
      </c>
      <c r="I2810" s="17">
        <v>45522</v>
      </c>
      <c r="J2810" s="17">
        <v>45526</v>
      </c>
      <c r="K2810" t="s">
        <v>21</v>
      </c>
      <c r="L2810" t="s">
        <v>16</v>
      </c>
      <c r="M2810">
        <v>277.5</v>
      </c>
      <c r="N2810" t="s">
        <v>48</v>
      </c>
    </row>
    <row r="2811" spans="1:14" ht="14.25" customHeight="1" x14ac:dyDescent="0.3">
      <c r="A2811" t="s">
        <v>1262</v>
      </c>
      <c r="B2811" t="s">
        <v>13</v>
      </c>
      <c r="C2811" t="s">
        <v>20</v>
      </c>
      <c r="D2811">
        <v>3181.53</v>
      </c>
      <c r="E2811">
        <v>0.35</v>
      </c>
      <c r="F2811">
        <f t="shared" si="86"/>
        <v>1113.5355</v>
      </c>
      <c r="G2811">
        <f t="shared" si="87"/>
        <v>2067.9945000000002</v>
      </c>
      <c r="H2811">
        <v>8</v>
      </c>
      <c r="I2811" s="17">
        <v>45636</v>
      </c>
      <c r="J2811" s="17">
        <v>45643</v>
      </c>
      <c r="K2811" t="s">
        <v>15</v>
      </c>
      <c r="L2811" t="s">
        <v>16</v>
      </c>
      <c r="M2811">
        <v>675.95</v>
      </c>
      <c r="N2811" t="s">
        <v>48</v>
      </c>
    </row>
    <row r="2812" spans="1:14" ht="14.25" customHeight="1" x14ac:dyDescent="0.3">
      <c r="A2812" t="s">
        <v>8296</v>
      </c>
      <c r="B2812" t="s">
        <v>25</v>
      </c>
      <c r="C2812" t="s">
        <v>26</v>
      </c>
      <c r="D2812">
        <v>3183.22</v>
      </c>
      <c r="E2812">
        <v>0.13</v>
      </c>
      <c r="F2812">
        <f t="shared" si="86"/>
        <v>413.8186</v>
      </c>
      <c r="G2812">
        <f t="shared" si="87"/>
        <v>2769.4013999999997</v>
      </c>
      <c r="H2812">
        <v>8</v>
      </c>
      <c r="I2812" s="17">
        <v>45445</v>
      </c>
      <c r="J2812" s="17">
        <v>45448</v>
      </c>
      <c r="K2812" t="s">
        <v>31</v>
      </c>
      <c r="L2812" t="s">
        <v>16</v>
      </c>
      <c r="M2812">
        <v>793.05</v>
      </c>
      <c r="N2812" t="s">
        <v>17</v>
      </c>
    </row>
    <row r="2813" spans="1:14" ht="14.25" customHeight="1" x14ac:dyDescent="0.3">
      <c r="A2813" t="s">
        <v>8189</v>
      </c>
      <c r="B2813" t="s">
        <v>25</v>
      </c>
      <c r="C2813" t="s">
        <v>33</v>
      </c>
      <c r="D2813">
        <v>3192.47</v>
      </c>
      <c r="E2813">
        <v>0.03</v>
      </c>
      <c r="F2813">
        <f t="shared" si="86"/>
        <v>95.77409999999999</v>
      </c>
      <c r="G2813">
        <f t="shared" si="87"/>
        <v>3096.6958999999997</v>
      </c>
      <c r="H2813">
        <v>8</v>
      </c>
      <c r="I2813" s="17">
        <v>45339</v>
      </c>
      <c r="J2813" s="17">
        <v>45343</v>
      </c>
      <c r="K2813" t="s">
        <v>31</v>
      </c>
      <c r="L2813" t="s">
        <v>22</v>
      </c>
      <c r="M2813">
        <v>950.9</v>
      </c>
      <c r="N2813" t="s">
        <v>28</v>
      </c>
    </row>
    <row r="2814" spans="1:14" ht="14.25" customHeight="1" x14ac:dyDescent="0.3">
      <c r="A2814" t="s">
        <v>14870</v>
      </c>
      <c r="B2814" t="s">
        <v>19</v>
      </c>
      <c r="C2814" t="s">
        <v>20</v>
      </c>
      <c r="D2814">
        <v>3195.39</v>
      </c>
      <c r="E2814">
        <v>0.21</v>
      </c>
      <c r="F2814">
        <f t="shared" si="86"/>
        <v>671.03189999999995</v>
      </c>
      <c r="G2814">
        <f t="shared" si="87"/>
        <v>2524.3580999999999</v>
      </c>
      <c r="H2814">
        <v>8</v>
      </c>
      <c r="I2814" s="17">
        <v>45079</v>
      </c>
      <c r="J2814" s="17">
        <v>45083</v>
      </c>
      <c r="K2814" t="s">
        <v>21</v>
      </c>
      <c r="L2814" t="s">
        <v>22</v>
      </c>
      <c r="M2814">
        <v>452.42</v>
      </c>
      <c r="N2814" t="s">
        <v>39</v>
      </c>
    </row>
    <row r="2815" spans="1:14" ht="14.25" customHeight="1" x14ac:dyDescent="0.3">
      <c r="A2815" t="s">
        <v>5491</v>
      </c>
      <c r="B2815" t="s">
        <v>19</v>
      </c>
      <c r="C2815" t="s">
        <v>20</v>
      </c>
      <c r="D2815">
        <v>3199.43</v>
      </c>
      <c r="E2815">
        <v>0.47</v>
      </c>
      <c r="F2815">
        <f t="shared" si="86"/>
        <v>1503.7320999999999</v>
      </c>
      <c r="G2815">
        <f t="shared" si="87"/>
        <v>1695.6978999999999</v>
      </c>
      <c r="H2815">
        <v>8</v>
      </c>
      <c r="I2815" s="17">
        <v>45472</v>
      </c>
      <c r="J2815" s="17">
        <v>45475</v>
      </c>
      <c r="K2815" t="s">
        <v>21</v>
      </c>
      <c r="L2815" t="s">
        <v>22</v>
      </c>
      <c r="M2815">
        <v>701.61</v>
      </c>
      <c r="N2815" t="s">
        <v>48</v>
      </c>
    </row>
    <row r="2816" spans="1:14" ht="14.25" customHeight="1" x14ac:dyDescent="0.3">
      <c r="A2816" t="s">
        <v>12397</v>
      </c>
      <c r="B2816" t="s">
        <v>13</v>
      </c>
      <c r="C2816" t="s">
        <v>33</v>
      </c>
      <c r="D2816">
        <v>3201.03</v>
      </c>
      <c r="E2816">
        <v>0.38</v>
      </c>
      <c r="F2816">
        <f t="shared" si="86"/>
        <v>1216.3914000000002</v>
      </c>
      <c r="G2816">
        <f t="shared" si="87"/>
        <v>1984.6386</v>
      </c>
      <c r="H2816">
        <v>8</v>
      </c>
      <c r="I2816" s="17">
        <v>44961</v>
      </c>
      <c r="J2816" s="17">
        <v>44966</v>
      </c>
      <c r="K2816" t="s">
        <v>15</v>
      </c>
      <c r="L2816" t="s">
        <v>27</v>
      </c>
      <c r="M2816">
        <v>432.86</v>
      </c>
      <c r="N2816" t="s">
        <v>39</v>
      </c>
    </row>
    <row r="2817" spans="1:14" ht="14.25" customHeight="1" x14ac:dyDescent="0.3">
      <c r="A2817" t="s">
        <v>6744</v>
      </c>
      <c r="B2817" t="s">
        <v>41</v>
      </c>
      <c r="C2817" t="s">
        <v>14</v>
      </c>
      <c r="D2817">
        <v>3202.38</v>
      </c>
      <c r="E2817">
        <v>0.39</v>
      </c>
      <c r="F2817">
        <f t="shared" si="86"/>
        <v>1248.9282000000001</v>
      </c>
      <c r="G2817">
        <f t="shared" si="87"/>
        <v>1953.4518</v>
      </c>
      <c r="H2817">
        <v>8</v>
      </c>
      <c r="I2817" s="17">
        <v>45120</v>
      </c>
      <c r="J2817" s="17">
        <v>45125</v>
      </c>
      <c r="K2817" t="s">
        <v>15</v>
      </c>
      <c r="L2817" t="s">
        <v>22</v>
      </c>
      <c r="M2817">
        <v>661.2</v>
      </c>
      <c r="N2817" t="s">
        <v>34</v>
      </c>
    </row>
    <row r="2818" spans="1:14" ht="14.25" customHeight="1" x14ac:dyDescent="0.3">
      <c r="A2818" t="s">
        <v>3944</v>
      </c>
      <c r="B2818" t="s">
        <v>41</v>
      </c>
      <c r="C2818" t="s">
        <v>33</v>
      </c>
      <c r="D2818">
        <v>3204.21</v>
      </c>
      <c r="E2818">
        <v>0.05</v>
      </c>
      <c r="F2818">
        <f t="shared" ref="F2818:F2881" si="88">D2818*E2818</f>
        <v>160.21050000000002</v>
      </c>
      <c r="G2818">
        <f t="shared" ref="G2818:G2881" si="89">D2818-F2818</f>
        <v>3043.9994999999999</v>
      </c>
      <c r="H2818">
        <v>8</v>
      </c>
      <c r="I2818" s="17">
        <v>45560</v>
      </c>
      <c r="J2818" s="17">
        <v>45565</v>
      </c>
      <c r="K2818" t="s">
        <v>21</v>
      </c>
      <c r="L2818" t="s">
        <v>16</v>
      </c>
      <c r="M2818">
        <v>773.41</v>
      </c>
      <c r="N2818" t="s">
        <v>23</v>
      </c>
    </row>
    <row r="2819" spans="1:14" ht="14.25" customHeight="1" x14ac:dyDescent="0.3">
      <c r="A2819" t="s">
        <v>4798</v>
      </c>
      <c r="B2819" t="s">
        <v>25</v>
      </c>
      <c r="C2819" t="s">
        <v>14</v>
      </c>
      <c r="D2819">
        <v>3215.84</v>
      </c>
      <c r="E2819">
        <v>0.24</v>
      </c>
      <c r="F2819">
        <f t="shared" si="88"/>
        <v>771.80160000000001</v>
      </c>
      <c r="G2819">
        <f t="shared" si="89"/>
        <v>2444.0384000000004</v>
      </c>
      <c r="H2819">
        <v>8</v>
      </c>
      <c r="I2819" s="17">
        <v>44955</v>
      </c>
      <c r="J2819" s="17">
        <v>44960</v>
      </c>
      <c r="K2819" t="s">
        <v>21</v>
      </c>
      <c r="L2819" t="s">
        <v>22</v>
      </c>
      <c r="M2819">
        <v>645</v>
      </c>
      <c r="N2819" t="s">
        <v>23</v>
      </c>
    </row>
    <row r="2820" spans="1:14" ht="14.25" customHeight="1" x14ac:dyDescent="0.3">
      <c r="A2820" t="s">
        <v>15111</v>
      </c>
      <c r="B2820" t="s">
        <v>25</v>
      </c>
      <c r="C2820" t="s">
        <v>14</v>
      </c>
      <c r="D2820">
        <v>3215.88</v>
      </c>
      <c r="E2820">
        <v>0.05</v>
      </c>
      <c r="F2820">
        <f t="shared" si="88"/>
        <v>160.79400000000001</v>
      </c>
      <c r="G2820">
        <f t="shared" si="89"/>
        <v>3055.0860000000002</v>
      </c>
      <c r="H2820">
        <v>8</v>
      </c>
      <c r="I2820" s="17">
        <v>45237</v>
      </c>
      <c r="J2820" s="17">
        <v>45243</v>
      </c>
      <c r="K2820" t="s">
        <v>31</v>
      </c>
      <c r="L2820" t="s">
        <v>22</v>
      </c>
      <c r="M2820">
        <v>227.98</v>
      </c>
      <c r="N2820" t="s">
        <v>39</v>
      </c>
    </row>
    <row r="2821" spans="1:14" ht="14.25" customHeight="1" x14ac:dyDescent="0.3">
      <c r="A2821" t="s">
        <v>101</v>
      </c>
      <c r="B2821" t="s">
        <v>19</v>
      </c>
      <c r="C2821" t="s">
        <v>14</v>
      </c>
      <c r="D2821">
        <v>3215.9</v>
      </c>
      <c r="E2821">
        <v>0.21</v>
      </c>
      <c r="F2821">
        <f t="shared" si="88"/>
        <v>675.33899999999994</v>
      </c>
      <c r="G2821">
        <f t="shared" si="89"/>
        <v>2540.5610000000001</v>
      </c>
      <c r="H2821">
        <v>8</v>
      </c>
      <c r="I2821" s="17">
        <v>44970</v>
      </c>
      <c r="J2821" s="17">
        <v>44973</v>
      </c>
      <c r="K2821" t="s">
        <v>15</v>
      </c>
      <c r="L2821" t="s">
        <v>27</v>
      </c>
      <c r="M2821">
        <v>542.05999999999995</v>
      </c>
      <c r="N2821" t="s">
        <v>39</v>
      </c>
    </row>
    <row r="2822" spans="1:14" ht="14.25" customHeight="1" x14ac:dyDescent="0.3">
      <c r="A2822" t="s">
        <v>7136</v>
      </c>
      <c r="B2822" t="s">
        <v>19</v>
      </c>
      <c r="C2822" t="s">
        <v>26</v>
      </c>
      <c r="D2822">
        <v>3217.07</v>
      </c>
      <c r="E2822">
        <v>0.06</v>
      </c>
      <c r="F2822">
        <f t="shared" si="88"/>
        <v>193.02420000000001</v>
      </c>
      <c r="G2822">
        <f t="shared" si="89"/>
        <v>3024.0458000000003</v>
      </c>
      <c r="H2822">
        <v>8</v>
      </c>
      <c r="I2822" s="17">
        <v>45364</v>
      </c>
      <c r="J2822" s="17">
        <v>45369</v>
      </c>
      <c r="K2822" t="s">
        <v>15</v>
      </c>
      <c r="L2822" t="s">
        <v>16</v>
      </c>
      <c r="M2822">
        <v>312.77999999999997</v>
      </c>
      <c r="N2822" t="s">
        <v>34</v>
      </c>
    </row>
    <row r="2823" spans="1:14" ht="14.25" customHeight="1" x14ac:dyDescent="0.3">
      <c r="A2823" t="s">
        <v>10678</v>
      </c>
      <c r="B2823" t="s">
        <v>25</v>
      </c>
      <c r="C2823" t="s">
        <v>20</v>
      </c>
      <c r="D2823">
        <v>3224.3</v>
      </c>
      <c r="E2823">
        <v>0.19</v>
      </c>
      <c r="F2823">
        <f t="shared" si="88"/>
        <v>612.61700000000008</v>
      </c>
      <c r="G2823">
        <f t="shared" si="89"/>
        <v>2611.683</v>
      </c>
      <c r="H2823">
        <v>8</v>
      </c>
      <c r="I2823" s="17">
        <v>45154</v>
      </c>
      <c r="J2823" s="17">
        <v>45159</v>
      </c>
      <c r="K2823" t="s">
        <v>15</v>
      </c>
      <c r="L2823" t="s">
        <v>27</v>
      </c>
      <c r="M2823">
        <v>678.6</v>
      </c>
      <c r="N2823" t="s">
        <v>39</v>
      </c>
    </row>
    <row r="2824" spans="1:14" ht="14.25" customHeight="1" x14ac:dyDescent="0.3">
      <c r="A2824" t="s">
        <v>4927</v>
      </c>
      <c r="B2824" t="s">
        <v>13</v>
      </c>
      <c r="C2824" t="s">
        <v>20</v>
      </c>
      <c r="D2824">
        <v>3231.16</v>
      </c>
      <c r="E2824">
        <v>0.46</v>
      </c>
      <c r="F2824">
        <f t="shared" si="88"/>
        <v>1486.3335999999999</v>
      </c>
      <c r="G2824">
        <f t="shared" si="89"/>
        <v>1744.8263999999999</v>
      </c>
      <c r="H2824">
        <v>8</v>
      </c>
      <c r="I2824" s="17">
        <v>44974</v>
      </c>
      <c r="J2824" s="17">
        <v>44977</v>
      </c>
      <c r="K2824" t="s">
        <v>31</v>
      </c>
      <c r="L2824" t="s">
        <v>22</v>
      </c>
      <c r="M2824">
        <v>935.21</v>
      </c>
      <c r="N2824" t="s">
        <v>48</v>
      </c>
    </row>
    <row r="2825" spans="1:14" ht="14.25" customHeight="1" x14ac:dyDescent="0.3">
      <c r="A2825" t="s">
        <v>7520</v>
      </c>
      <c r="B2825" t="s">
        <v>25</v>
      </c>
      <c r="C2825" t="s">
        <v>14</v>
      </c>
      <c r="D2825">
        <v>3232.64</v>
      </c>
      <c r="E2825">
        <v>0.37</v>
      </c>
      <c r="F2825">
        <f t="shared" si="88"/>
        <v>1196.0768</v>
      </c>
      <c r="G2825">
        <f t="shared" si="89"/>
        <v>2036.5631999999998</v>
      </c>
      <c r="H2825">
        <v>8</v>
      </c>
      <c r="I2825" s="17">
        <v>45504</v>
      </c>
      <c r="J2825" s="17">
        <v>45511</v>
      </c>
      <c r="K2825" t="s">
        <v>15</v>
      </c>
      <c r="L2825" t="s">
        <v>22</v>
      </c>
      <c r="M2825">
        <v>558.65</v>
      </c>
      <c r="N2825" t="s">
        <v>48</v>
      </c>
    </row>
    <row r="2826" spans="1:14" ht="14.25" customHeight="1" x14ac:dyDescent="0.3">
      <c r="A2826" t="s">
        <v>7559</v>
      </c>
      <c r="B2826" t="s">
        <v>41</v>
      </c>
      <c r="C2826" t="s">
        <v>20</v>
      </c>
      <c r="D2826">
        <v>3234.73</v>
      </c>
      <c r="E2826">
        <v>0.13</v>
      </c>
      <c r="F2826">
        <f t="shared" si="88"/>
        <v>420.51490000000001</v>
      </c>
      <c r="G2826">
        <f t="shared" si="89"/>
        <v>2814.2150999999999</v>
      </c>
      <c r="H2826">
        <v>8</v>
      </c>
      <c r="I2826" s="17">
        <v>45200</v>
      </c>
      <c r="J2826" s="17">
        <v>45206</v>
      </c>
      <c r="K2826" t="s">
        <v>31</v>
      </c>
      <c r="L2826" t="s">
        <v>22</v>
      </c>
      <c r="M2826">
        <v>715.84</v>
      </c>
      <c r="N2826" t="s">
        <v>48</v>
      </c>
    </row>
    <row r="2827" spans="1:14" ht="14.25" customHeight="1" x14ac:dyDescent="0.3">
      <c r="A2827" t="s">
        <v>14387</v>
      </c>
      <c r="B2827" t="s">
        <v>19</v>
      </c>
      <c r="C2827" t="s">
        <v>26</v>
      </c>
      <c r="D2827">
        <v>3237.68</v>
      </c>
      <c r="E2827">
        <v>0.46</v>
      </c>
      <c r="F2827">
        <f t="shared" si="88"/>
        <v>1489.3327999999999</v>
      </c>
      <c r="G2827">
        <f t="shared" si="89"/>
        <v>1748.3471999999999</v>
      </c>
      <c r="H2827">
        <v>8</v>
      </c>
      <c r="I2827" s="17">
        <v>45559</v>
      </c>
      <c r="J2827" s="17">
        <v>45564</v>
      </c>
      <c r="K2827" t="s">
        <v>31</v>
      </c>
      <c r="L2827" t="s">
        <v>27</v>
      </c>
      <c r="M2827">
        <v>634.28</v>
      </c>
      <c r="N2827" t="s">
        <v>23</v>
      </c>
    </row>
    <row r="2828" spans="1:14" ht="14.25" customHeight="1" x14ac:dyDescent="0.3">
      <c r="A2828" t="s">
        <v>6754</v>
      </c>
      <c r="B2828" t="s">
        <v>25</v>
      </c>
      <c r="C2828" t="s">
        <v>36</v>
      </c>
      <c r="D2828">
        <v>3238.03</v>
      </c>
      <c r="E2828">
        <v>0.16</v>
      </c>
      <c r="F2828">
        <f t="shared" si="88"/>
        <v>518.08480000000009</v>
      </c>
      <c r="G2828">
        <f t="shared" si="89"/>
        <v>2719.9452000000001</v>
      </c>
      <c r="H2828">
        <v>8</v>
      </c>
      <c r="I2828" s="17">
        <v>45503</v>
      </c>
      <c r="J2828" s="17">
        <v>45509</v>
      </c>
      <c r="K2828" t="s">
        <v>15</v>
      </c>
      <c r="L2828" t="s">
        <v>27</v>
      </c>
      <c r="M2828">
        <v>326.25</v>
      </c>
      <c r="N2828" t="s">
        <v>34</v>
      </c>
    </row>
    <row r="2829" spans="1:14" ht="14.25" customHeight="1" x14ac:dyDescent="0.3">
      <c r="A2829" t="s">
        <v>6510</v>
      </c>
      <c r="B2829" t="s">
        <v>13</v>
      </c>
      <c r="C2829" t="s">
        <v>26</v>
      </c>
      <c r="D2829">
        <v>3240.4</v>
      </c>
      <c r="E2829">
        <v>0.21</v>
      </c>
      <c r="F2829">
        <f t="shared" si="88"/>
        <v>680.48400000000004</v>
      </c>
      <c r="G2829">
        <f t="shared" si="89"/>
        <v>2559.9160000000002</v>
      </c>
      <c r="H2829">
        <v>8</v>
      </c>
      <c r="I2829" s="17">
        <v>45461</v>
      </c>
      <c r="J2829" s="17">
        <v>45467</v>
      </c>
      <c r="K2829" t="s">
        <v>21</v>
      </c>
      <c r="L2829" t="s">
        <v>16</v>
      </c>
      <c r="M2829">
        <v>459.02</v>
      </c>
      <c r="N2829" t="s">
        <v>48</v>
      </c>
    </row>
    <row r="2830" spans="1:14" ht="14.25" customHeight="1" x14ac:dyDescent="0.3">
      <c r="A2830" t="s">
        <v>3350</v>
      </c>
      <c r="B2830" t="s">
        <v>41</v>
      </c>
      <c r="C2830" t="s">
        <v>20</v>
      </c>
      <c r="D2830">
        <v>3244.48</v>
      </c>
      <c r="E2830">
        <v>0.17</v>
      </c>
      <c r="F2830">
        <f t="shared" si="88"/>
        <v>551.5616</v>
      </c>
      <c r="G2830">
        <f t="shared" si="89"/>
        <v>2692.9184</v>
      </c>
      <c r="H2830">
        <v>8</v>
      </c>
      <c r="I2830" s="17">
        <v>45530</v>
      </c>
      <c r="J2830" s="17">
        <v>45537</v>
      </c>
      <c r="K2830" t="s">
        <v>21</v>
      </c>
      <c r="L2830" t="s">
        <v>22</v>
      </c>
      <c r="M2830">
        <v>409.96</v>
      </c>
      <c r="N2830" t="s">
        <v>23</v>
      </c>
    </row>
    <row r="2831" spans="1:14" ht="14.25" customHeight="1" x14ac:dyDescent="0.3">
      <c r="A2831" t="s">
        <v>4782</v>
      </c>
      <c r="B2831" t="s">
        <v>25</v>
      </c>
      <c r="C2831" t="s">
        <v>14</v>
      </c>
      <c r="D2831">
        <v>3246.89</v>
      </c>
      <c r="E2831">
        <v>0.16</v>
      </c>
      <c r="F2831">
        <f t="shared" si="88"/>
        <v>519.50239999999997</v>
      </c>
      <c r="G2831">
        <f t="shared" si="89"/>
        <v>2727.3876</v>
      </c>
      <c r="H2831">
        <v>8</v>
      </c>
      <c r="I2831" s="17">
        <v>45345</v>
      </c>
      <c r="J2831" s="17">
        <v>45346</v>
      </c>
      <c r="K2831" t="s">
        <v>31</v>
      </c>
      <c r="L2831" t="s">
        <v>16</v>
      </c>
      <c r="M2831">
        <v>732.63</v>
      </c>
      <c r="N2831" t="s">
        <v>48</v>
      </c>
    </row>
    <row r="2832" spans="1:14" ht="14.25" customHeight="1" x14ac:dyDescent="0.3">
      <c r="A2832" t="s">
        <v>3230</v>
      </c>
      <c r="B2832" t="s">
        <v>25</v>
      </c>
      <c r="C2832" t="s">
        <v>26</v>
      </c>
      <c r="D2832">
        <v>3247.55</v>
      </c>
      <c r="E2832">
        <v>7.0000000000000007E-2</v>
      </c>
      <c r="F2832">
        <f t="shared" si="88"/>
        <v>227.32850000000005</v>
      </c>
      <c r="G2832">
        <f t="shared" si="89"/>
        <v>3020.2215000000001</v>
      </c>
      <c r="H2832">
        <v>8</v>
      </c>
      <c r="I2832" s="17">
        <v>45170</v>
      </c>
      <c r="J2832" s="17">
        <v>45173</v>
      </c>
      <c r="K2832" t="s">
        <v>15</v>
      </c>
      <c r="L2832" t="s">
        <v>27</v>
      </c>
      <c r="M2832">
        <v>843.12</v>
      </c>
      <c r="N2832" t="s">
        <v>23</v>
      </c>
    </row>
    <row r="2833" spans="1:14" ht="14.25" customHeight="1" x14ac:dyDescent="0.3">
      <c r="A2833" t="s">
        <v>12011</v>
      </c>
      <c r="B2833" t="s">
        <v>25</v>
      </c>
      <c r="C2833" t="s">
        <v>36</v>
      </c>
      <c r="D2833">
        <v>3249.49</v>
      </c>
      <c r="E2833">
        <v>0.28000000000000003</v>
      </c>
      <c r="F2833">
        <f t="shared" si="88"/>
        <v>909.85720000000003</v>
      </c>
      <c r="G2833">
        <f t="shared" si="89"/>
        <v>2339.6327999999999</v>
      </c>
      <c r="H2833">
        <v>8</v>
      </c>
      <c r="I2833" s="17">
        <v>45381</v>
      </c>
      <c r="J2833" s="17">
        <v>45388</v>
      </c>
      <c r="K2833" t="s">
        <v>21</v>
      </c>
      <c r="L2833" t="s">
        <v>16</v>
      </c>
      <c r="M2833">
        <v>592.23</v>
      </c>
      <c r="N2833" t="s">
        <v>34</v>
      </c>
    </row>
    <row r="2834" spans="1:14" ht="14.25" customHeight="1" x14ac:dyDescent="0.3">
      <c r="A2834" t="s">
        <v>7384</v>
      </c>
      <c r="B2834" t="s">
        <v>13</v>
      </c>
      <c r="C2834" t="s">
        <v>36</v>
      </c>
      <c r="D2834">
        <v>3250.21</v>
      </c>
      <c r="E2834">
        <v>0.09</v>
      </c>
      <c r="F2834">
        <f t="shared" si="88"/>
        <v>292.51889999999997</v>
      </c>
      <c r="G2834">
        <f t="shared" si="89"/>
        <v>2957.6911</v>
      </c>
      <c r="H2834">
        <v>8</v>
      </c>
      <c r="I2834" s="17">
        <v>45442</v>
      </c>
      <c r="J2834" s="17">
        <v>45448</v>
      </c>
      <c r="K2834" t="s">
        <v>21</v>
      </c>
      <c r="L2834" t="s">
        <v>27</v>
      </c>
      <c r="M2834">
        <v>224.44</v>
      </c>
      <c r="N2834" t="s">
        <v>34</v>
      </c>
    </row>
    <row r="2835" spans="1:14" ht="14.25" customHeight="1" x14ac:dyDescent="0.3">
      <c r="A2835" t="s">
        <v>8219</v>
      </c>
      <c r="B2835" t="s">
        <v>41</v>
      </c>
      <c r="C2835" t="s">
        <v>36</v>
      </c>
      <c r="D2835">
        <v>3251.21</v>
      </c>
      <c r="E2835">
        <v>0.4</v>
      </c>
      <c r="F2835">
        <f t="shared" si="88"/>
        <v>1300.4840000000002</v>
      </c>
      <c r="G2835">
        <f t="shared" si="89"/>
        <v>1950.7259999999999</v>
      </c>
      <c r="H2835">
        <v>8</v>
      </c>
      <c r="I2835" s="17">
        <v>45573</v>
      </c>
      <c r="J2835" s="17">
        <v>45575</v>
      </c>
      <c r="K2835" t="s">
        <v>21</v>
      </c>
      <c r="L2835" t="s">
        <v>22</v>
      </c>
      <c r="M2835">
        <v>887.32</v>
      </c>
      <c r="N2835" t="s">
        <v>28</v>
      </c>
    </row>
    <row r="2836" spans="1:14" ht="14.25" customHeight="1" x14ac:dyDescent="0.3">
      <c r="A2836" t="s">
        <v>9684</v>
      </c>
      <c r="B2836" t="s">
        <v>19</v>
      </c>
      <c r="C2836" t="s">
        <v>33</v>
      </c>
      <c r="D2836">
        <v>3253.54</v>
      </c>
      <c r="E2836">
        <v>0.25</v>
      </c>
      <c r="F2836">
        <f t="shared" si="88"/>
        <v>813.38499999999999</v>
      </c>
      <c r="G2836">
        <f t="shared" si="89"/>
        <v>2440.1549999999997</v>
      </c>
      <c r="H2836">
        <v>8</v>
      </c>
      <c r="I2836" s="17">
        <v>45514</v>
      </c>
      <c r="J2836" s="17">
        <v>45520</v>
      </c>
      <c r="K2836" t="s">
        <v>31</v>
      </c>
      <c r="L2836" t="s">
        <v>16</v>
      </c>
      <c r="M2836">
        <v>270.62</v>
      </c>
      <c r="N2836" t="s">
        <v>28</v>
      </c>
    </row>
    <row r="2837" spans="1:14" ht="14.25" customHeight="1" x14ac:dyDescent="0.3">
      <c r="A2837" t="s">
        <v>3676</v>
      </c>
      <c r="B2837" t="s">
        <v>19</v>
      </c>
      <c r="C2837" t="s">
        <v>36</v>
      </c>
      <c r="D2837">
        <v>3255.44</v>
      </c>
      <c r="E2837">
        <v>0.09</v>
      </c>
      <c r="F2837">
        <f t="shared" si="88"/>
        <v>292.9896</v>
      </c>
      <c r="G2837">
        <f t="shared" si="89"/>
        <v>2962.4504000000002</v>
      </c>
      <c r="H2837">
        <v>8</v>
      </c>
      <c r="I2837" s="17">
        <v>45535</v>
      </c>
      <c r="J2837" s="17">
        <v>45537</v>
      </c>
      <c r="K2837" t="s">
        <v>21</v>
      </c>
      <c r="L2837" t="s">
        <v>27</v>
      </c>
      <c r="M2837">
        <v>913.24</v>
      </c>
      <c r="N2837" t="s">
        <v>34</v>
      </c>
    </row>
    <row r="2838" spans="1:14" ht="14.25" customHeight="1" x14ac:dyDescent="0.3">
      <c r="A2838" t="s">
        <v>9753</v>
      </c>
      <c r="B2838" t="s">
        <v>19</v>
      </c>
      <c r="C2838" t="s">
        <v>36</v>
      </c>
      <c r="D2838">
        <v>3258.7</v>
      </c>
      <c r="E2838">
        <v>0.45</v>
      </c>
      <c r="F2838">
        <f t="shared" si="88"/>
        <v>1466.415</v>
      </c>
      <c r="G2838">
        <f t="shared" si="89"/>
        <v>1792.2849999999999</v>
      </c>
      <c r="H2838">
        <v>8</v>
      </c>
      <c r="I2838" s="17">
        <v>45465</v>
      </c>
      <c r="J2838" s="17">
        <v>45467</v>
      </c>
      <c r="K2838" t="s">
        <v>15</v>
      </c>
      <c r="L2838" t="s">
        <v>27</v>
      </c>
      <c r="M2838">
        <v>585.33000000000004</v>
      </c>
      <c r="N2838" t="s">
        <v>34</v>
      </c>
    </row>
    <row r="2839" spans="1:14" ht="14.25" customHeight="1" x14ac:dyDescent="0.3">
      <c r="A2839" t="s">
        <v>13837</v>
      </c>
      <c r="B2839" t="s">
        <v>19</v>
      </c>
      <c r="C2839" t="s">
        <v>14</v>
      </c>
      <c r="D2839">
        <v>3260.52</v>
      </c>
      <c r="E2839">
        <v>0.25</v>
      </c>
      <c r="F2839">
        <f t="shared" si="88"/>
        <v>815.13</v>
      </c>
      <c r="G2839">
        <f t="shared" si="89"/>
        <v>2445.39</v>
      </c>
      <c r="H2839">
        <v>8</v>
      </c>
      <c r="I2839" s="17">
        <v>44934</v>
      </c>
      <c r="J2839" s="17">
        <v>44940</v>
      </c>
      <c r="K2839" t="s">
        <v>21</v>
      </c>
      <c r="L2839" t="s">
        <v>27</v>
      </c>
      <c r="M2839">
        <v>411.25</v>
      </c>
      <c r="N2839" t="s">
        <v>23</v>
      </c>
    </row>
    <row r="2840" spans="1:14" ht="14.25" customHeight="1" x14ac:dyDescent="0.3">
      <c r="A2840" t="s">
        <v>4201</v>
      </c>
      <c r="B2840" t="s">
        <v>25</v>
      </c>
      <c r="C2840" t="s">
        <v>36</v>
      </c>
      <c r="D2840">
        <v>3261.8</v>
      </c>
      <c r="E2840">
        <v>0.28999999999999998</v>
      </c>
      <c r="F2840">
        <f t="shared" si="88"/>
        <v>945.92200000000003</v>
      </c>
      <c r="G2840">
        <f t="shared" si="89"/>
        <v>2315.8780000000002</v>
      </c>
      <c r="H2840">
        <v>8</v>
      </c>
      <c r="I2840" s="17">
        <v>45142</v>
      </c>
      <c r="J2840" s="17">
        <v>45145</v>
      </c>
      <c r="K2840" t="s">
        <v>21</v>
      </c>
      <c r="L2840" t="s">
        <v>27</v>
      </c>
      <c r="M2840">
        <v>255.09</v>
      </c>
      <c r="N2840" t="s">
        <v>48</v>
      </c>
    </row>
    <row r="2841" spans="1:14" ht="14.25" customHeight="1" x14ac:dyDescent="0.3">
      <c r="A2841" t="s">
        <v>9680</v>
      </c>
      <c r="B2841" t="s">
        <v>41</v>
      </c>
      <c r="C2841" t="s">
        <v>26</v>
      </c>
      <c r="D2841">
        <v>3262</v>
      </c>
      <c r="E2841">
        <v>0.38</v>
      </c>
      <c r="F2841">
        <f t="shared" si="88"/>
        <v>1239.56</v>
      </c>
      <c r="G2841">
        <f t="shared" si="89"/>
        <v>2022.44</v>
      </c>
      <c r="H2841">
        <v>8</v>
      </c>
      <c r="I2841" s="17">
        <v>45184</v>
      </c>
      <c r="J2841" s="17">
        <v>45189</v>
      </c>
      <c r="K2841" t="s">
        <v>15</v>
      </c>
      <c r="L2841" t="s">
        <v>22</v>
      </c>
      <c r="M2841">
        <v>245.15</v>
      </c>
      <c r="N2841" t="s">
        <v>48</v>
      </c>
    </row>
    <row r="2842" spans="1:14" ht="14.25" customHeight="1" x14ac:dyDescent="0.3">
      <c r="A2842" t="s">
        <v>5134</v>
      </c>
      <c r="B2842" t="s">
        <v>19</v>
      </c>
      <c r="C2842" t="s">
        <v>33</v>
      </c>
      <c r="D2842">
        <v>3265.11</v>
      </c>
      <c r="E2842">
        <v>0.08</v>
      </c>
      <c r="F2842">
        <f t="shared" si="88"/>
        <v>261.2088</v>
      </c>
      <c r="G2842">
        <f t="shared" si="89"/>
        <v>3003.9012000000002</v>
      </c>
      <c r="H2842">
        <v>8</v>
      </c>
      <c r="I2842" s="17">
        <v>45049</v>
      </c>
      <c r="J2842" s="17">
        <v>45050</v>
      </c>
      <c r="K2842" t="s">
        <v>15</v>
      </c>
      <c r="L2842" t="s">
        <v>27</v>
      </c>
      <c r="M2842">
        <v>433.04</v>
      </c>
      <c r="N2842" t="s">
        <v>17</v>
      </c>
    </row>
    <row r="2843" spans="1:14" ht="14.25" customHeight="1" x14ac:dyDescent="0.3">
      <c r="A2843" t="s">
        <v>862</v>
      </c>
      <c r="B2843" t="s">
        <v>19</v>
      </c>
      <c r="C2843" t="s">
        <v>20</v>
      </c>
      <c r="D2843">
        <v>3265.31</v>
      </c>
      <c r="E2843">
        <v>0.28000000000000003</v>
      </c>
      <c r="F2843">
        <f t="shared" si="88"/>
        <v>914.28680000000008</v>
      </c>
      <c r="G2843">
        <f t="shared" si="89"/>
        <v>2351.0231999999996</v>
      </c>
      <c r="H2843">
        <v>8</v>
      </c>
      <c r="I2843" s="17">
        <v>45157</v>
      </c>
      <c r="J2843" s="17">
        <v>45158</v>
      </c>
      <c r="K2843" t="s">
        <v>31</v>
      </c>
      <c r="L2843" t="s">
        <v>22</v>
      </c>
      <c r="M2843">
        <v>928.11</v>
      </c>
      <c r="N2843" t="s">
        <v>23</v>
      </c>
    </row>
    <row r="2844" spans="1:14" ht="14.25" customHeight="1" x14ac:dyDescent="0.3">
      <c r="A2844" t="s">
        <v>2297</v>
      </c>
      <c r="B2844" t="s">
        <v>41</v>
      </c>
      <c r="C2844" t="s">
        <v>36</v>
      </c>
      <c r="D2844">
        <v>3266.78</v>
      </c>
      <c r="E2844">
        <v>0.32</v>
      </c>
      <c r="F2844">
        <f t="shared" si="88"/>
        <v>1045.3696</v>
      </c>
      <c r="G2844">
        <f t="shared" si="89"/>
        <v>2221.4104000000002</v>
      </c>
      <c r="H2844">
        <v>8</v>
      </c>
      <c r="I2844" s="17">
        <v>45330</v>
      </c>
      <c r="J2844" s="17">
        <v>45331</v>
      </c>
      <c r="K2844" t="s">
        <v>15</v>
      </c>
      <c r="L2844" t="s">
        <v>16</v>
      </c>
      <c r="M2844">
        <v>702.98</v>
      </c>
      <c r="N2844" t="s">
        <v>28</v>
      </c>
    </row>
    <row r="2845" spans="1:14" ht="14.25" customHeight="1" x14ac:dyDescent="0.3">
      <c r="A2845" t="s">
        <v>15227</v>
      </c>
      <c r="B2845" t="s">
        <v>13</v>
      </c>
      <c r="C2845" t="s">
        <v>26</v>
      </c>
      <c r="D2845">
        <v>3268.96</v>
      </c>
      <c r="E2845">
        <v>0.32</v>
      </c>
      <c r="F2845">
        <f t="shared" si="88"/>
        <v>1046.0672</v>
      </c>
      <c r="G2845">
        <f t="shared" si="89"/>
        <v>2222.8928000000001</v>
      </c>
      <c r="H2845">
        <v>8</v>
      </c>
      <c r="I2845" s="17">
        <v>44976</v>
      </c>
      <c r="J2845" s="17">
        <v>44978</v>
      </c>
      <c r="K2845" t="s">
        <v>15</v>
      </c>
      <c r="L2845" t="s">
        <v>22</v>
      </c>
      <c r="M2845">
        <v>190.73</v>
      </c>
      <c r="N2845" t="s">
        <v>17</v>
      </c>
    </row>
    <row r="2846" spans="1:14" ht="14.25" customHeight="1" x14ac:dyDescent="0.3">
      <c r="A2846" t="s">
        <v>3383</v>
      </c>
      <c r="B2846" t="s">
        <v>19</v>
      </c>
      <c r="C2846" t="s">
        <v>26</v>
      </c>
      <c r="D2846">
        <v>3269.18</v>
      </c>
      <c r="E2846">
        <v>0.06</v>
      </c>
      <c r="F2846">
        <f t="shared" si="88"/>
        <v>196.15079999999998</v>
      </c>
      <c r="G2846">
        <f t="shared" si="89"/>
        <v>3073.0291999999999</v>
      </c>
      <c r="H2846">
        <v>8</v>
      </c>
      <c r="I2846" s="17">
        <v>45313</v>
      </c>
      <c r="J2846" s="17">
        <v>45315</v>
      </c>
      <c r="K2846" t="s">
        <v>15</v>
      </c>
      <c r="L2846" t="s">
        <v>27</v>
      </c>
      <c r="M2846">
        <v>349.67</v>
      </c>
      <c r="N2846" t="s">
        <v>23</v>
      </c>
    </row>
    <row r="2847" spans="1:14" ht="14.25" customHeight="1" x14ac:dyDescent="0.3">
      <c r="A2847" t="s">
        <v>14426</v>
      </c>
      <c r="B2847" t="s">
        <v>25</v>
      </c>
      <c r="C2847" t="s">
        <v>26</v>
      </c>
      <c r="D2847">
        <v>3271.48</v>
      </c>
      <c r="E2847">
        <v>0.17</v>
      </c>
      <c r="F2847">
        <f t="shared" si="88"/>
        <v>556.15160000000003</v>
      </c>
      <c r="G2847">
        <f t="shared" si="89"/>
        <v>2715.3283999999999</v>
      </c>
      <c r="H2847">
        <v>8</v>
      </c>
      <c r="I2847" s="17">
        <v>45419</v>
      </c>
      <c r="J2847" s="17">
        <v>45425</v>
      </c>
      <c r="K2847" t="s">
        <v>21</v>
      </c>
      <c r="L2847" t="s">
        <v>27</v>
      </c>
      <c r="M2847">
        <v>727.95</v>
      </c>
      <c r="N2847" t="s">
        <v>39</v>
      </c>
    </row>
    <row r="2848" spans="1:14" ht="14.25" customHeight="1" x14ac:dyDescent="0.3">
      <c r="A2848" t="s">
        <v>2631</v>
      </c>
      <c r="B2848" t="s">
        <v>13</v>
      </c>
      <c r="C2848" t="s">
        <v>14</v>
      </c>
      <c r="D2848">
        <v>3287.45</v>
      </c>
      <c r="E2848">
        <v>7.0000000000000007E-2</v>
      </c>
      <c r="F2848">
        <f t="shared" si="88"/>
        <v>230.1215</v>
      </c>
      <c r="G2848">
        <f t="shared" si="89"/>
        <v>3057.3284999999996</v>
      </c>
      <c r="H2848">
        <v>8</v>
      </c>
      <c r="I2848" s="17">
        <v>45043</v>
      </c>
      <c r="J2848" s="17">
        <v>45048</v>
      </c>
      <c r="K2848" t="s">
        <v>31</v>
      </c>
      <c r="L2848" t="s">
        <v>16</v>
      </c>
      <c r="M2848">
        <v>828.53</v>
      </c>
      <c r="N2848" t="s">
        <v>17</v>
      </c>
    </row>
    <row r="2849" spans="1:14" ht="14.25" customHeight="1" x14ac:dyDescent="0.3">
      <c r="A2849" t="s">
        <v>7366</v>
      </c>
      <c r="B2849" t="s">
        <v>13</v>
      </c>
      <c r="C2849" t="s">
        <v>20</v>
      </c>
      <c r="D2849">
        <v>3290.31</v>
      </c>
      <c r="E2849">
        <v>0.35</v>
      </c>
      <c r="F2849">
        <f t="shared" si="88"/>
        <v>1151.6084999999998</v>
      </c>
      <c r="G2849">
        <f t="shared" si="89"/>
        <v>2138.7015000000001</v>
      </c>
      <c r="H2849">
        <v>8</v>
      </c>
      <c r="I2849" s="17">
        <v>45171</v>
      </c>
      <c r="J2849" s="17">
        <v>45174</v>
      </c>
      <c r="K2849" t="s">
        <v>21</v>
      </c>
      <c r="L2849" t="s">
        <v>16</v>
      </c>
      <c r="M2849">
        <v>603.85</v>
      </c>
      <c r="N2849" t="s">
        <v>23</v>
      </c>
    </row>
    <row r="2850" spans="1:14" ht="14.25" customHeight="1" x14ac:dyDescent="0.3">
      <c r="A2850" t="s">
        <v>2864</v>
      </c>
      <c r="B2850" t="s">
        <v>41</v>
      </c>
      <c r="C2850" t="s">
        <v>33</v>
      </c>
      <c r="D2850">
        <v>3292.59</v>
      </c>
      <c r="E2850">
        <v>0</v>
      </c>
      <c r="F2850">
        <f t="shared" si="88"/>
        <v>0</v>
      </c>
      <c r="G2850">
        <f t="shared" si="89"/>
        <v>3292.59</v>
      </c>
      <c r="H2850">
        <v>8</v>
      </c>
      <c r="I2850" s="17">
        <v>44938</v>
      </c>
      <c r="J2850" s="17">
        <v>44939</v>
      </c>
      <c r="K2850" t="s">
        <v>15</v>
      </c>
      <c r="L2850" t="s">
        <v>22</v>
      </c>
      <c r="M2850">
        <v>303.27</v>
      </c>
      <c r="N2850" t="s">
        <v>39</v>
      </c>
    </row>
    <row r="2851" spans="1:14" ht="14.25" customHeight="1" x14ac:dyDescent="0.3">
      <c r="A2851" t="s">
        <v>14590</v>
      </c>
      <c r="B2851" t="s">
        <v>25</v>
      </c>
      <c r="C2851" t="s">
        <v>26</v>
      </c>
      <c r="D2851">
        <v>3294.9</v>
      </c>
      <c r="E2851">
        <v>0.19</v>
      </c>
      <c r="F2851">
        <f t="shared" si="88"/>
        <v>626.03100000000006</v>
      </c>
      <c r="G2851">
        <f t="shared" si="89"/>
        <v>2668.8690000000001</v>
      </c>
      <c r="H2851">
        <v>8</v>
      </c>
      <c r="I2851" s="17">
        <v>45427</v>
      </c>
      <c r="J2851" s="17">
        <v>45434</v>
      </c>
      <c r="K2851" t="s">
        <v>21</v>
      </c>
      <c r="L2851" t="s">
        <v>16</v>
      </c>
      <c r="M2851">
        <v>239.27</v>
      </c>
      <c r="N2851" t="s">
        <v>34</v>
      </c>
    </row>
    <row r="2852" spans="1:14" ht="14.25" customHeight="1" x14ac:dyDescent="0.3">
      <c r="A2852" t="s">
        <v>4092</v>
      </c>
      <c r="B2852" t="s">
        <v>13</v>
      </c>
      <c r="C2852" t="s">
        <v>33</v>
      </c>
      <c r="D2852">
        <v>3299</v>
      </c>
      <c r="E2852">
        <v>0.04</v>
      </c>
      <c r="F2852">
        <f t="shared" si="88"/>
        <v>131.96</v>
      </c>
      <c r="G2852">
        <f t="shared" si="89"/>
        <v>3167.04</v>
      </c>
      <c r="H2852">
        <v>8</v>
      </c>
      <c r="I2852" s="17">
        <v>45508</v>
      </c>
      <c r="J2852" s="17">
        <v>45513</v>
      </c>
      <c r="K2852" t="s">
        <v>15</v>
      </c>
      <c r="L2852" t="s">
        <v>16</v>
      </c>
      <c r="M2852">
        <v>430.1</v>
      </c>
      <c r="N2852" t="s">
        <v>48</v>
      </c>
    </row>
    <row r="2853" spans="1:14" ht="14.25" customHeight="1" x14ac:dyDescent="0.3">
      <c r="A2853" t="s">
        <v>3144</v>
      </c>
      <c r="B2853" t="s">
        <v>13</v>
      </c>
      <c r="C2853" t="s">
        <v>14</v>
      </c>
      <c r="D2853">
        <v>3300.42</v>
      </c>
      <c r="E2853">
        <v>0.12</v>
      </c>
      <c r="F2853">
        <f t="shared" si="88"/>
        <v>396.05039999999997</v>
      </c>
      <c r="G2853">
        <f t="shared" si="89"/>
        <v>2904.3696</v>
      </c>
      <c r="H2853">
        <v>8</v>
      </c>
      <c r="I2853" s="17">
        <v>45134</v>
      </c>
      <c r="J2853" s="17">
        <v>45139</v>
      </c>
      <c r="K2853" t="s">
        <v>21</v>
      </c>
      <c r="L2853" t="s">
        <v>16</v>
      </c>
      <c r="M2853">
        <v>970.15</v>
      </c>
      <c r="N2853" t="s">
        <v>48</v>
      </c>
    </row>
    <row r="2854" spans="1:14" ht="14.25" customHeight="1" x14ac:dyDescent="0.3">
      <c r="A2854" t="s">
        <v>5597</v>
      </c>
      <c r="B2854" t="s">
        <v>19</v>
      </c>
      <c r="C2854" t="s">
        <v>20</v>
      </c>
      <c r="D2854">
        <v>3302.86</v>
      </c>
      <c r="E2854">
        <v>0.47</v>
      </c>
      <c r="F2854">
        <f t="shared" si="88"/>
        <v>1552.3442</v>
      </c>
      <c r="G2854">
        <f t="shared" si="89"/>
        <v>1750.5158000000001</v>
      </c>
      <c r="H2854">
        <v>8</v>
      </c>
      <c r="I2854" s="17">
        <v>45550</v>
      </c>
      <c r="J2854" s="17">
        <v>45554</v>
      </c>
      <c r="K2854" t="s">
        <v>21</v>
      </c>
      <c r="L2854" t="s">
        <v>27</v>
      </c>
      <c r="M2854">
        <v>486.58</v>
      </c>
      <c r="N2854" t="s">
        <v>23</v>
      </c>
    </row>
    <row r="2855" spans="1:14" ht="14.25" customHeight="1" x14ac:dyDescent="0.3">
      <c r="A2855" t="s">
        <v>11288</v>
      </c>
      <c r="B2855" t="s">
        <v>25</v>
      </c>
      <c r="C2855" t="s">
        <v>33</v>
      </c>
      <c r="D2855">
        <v>3303.72</v>
      </c>
      <c r="E2855">
        <v>0.4</v>
      </c>
      <c r="F2855">
        <f t="shared" si="88"/>
        <v>1321.4880000000001</v>
      </c>
      <c r="G2855">
        <f t="shared" si="89"/>
        <v>1982.2319999999997</v>
      </c>
      <c r="H2855">
        <v>8</v>
      </c>
      <c r="I2855" s="17">
        <v>45544</v>
      </c>
      <c r="J2855" s="17">
        <v>45545</v>
      </c>
      <c r="K2855" t="s">
        <v>31</v>
      </c>
      <c r="L2855" t="s">
        <v>27</v>
      </c>
      <c r="M2855">
        <v>870.92</v>
      </c>
      <c r="N2855" t="s">
        <v>17</v>
      </c>
    </row>
    <row r="2856" spans="1:14" ht="14.25" customHeight="1" x14ac:dyDescent="0.3">
      <c r="A2856" t="s">
        <v>8431</v>
      </c>
      <c r="B2856" t="s">
        <v>25</v>
      </c>
      <c r="C2856" t="s">
        <v>14</v>
      </c>
      <c r="D2856">
        <v>3304.07</v>
      </c>
      <c r="E2856">
        <v>0.08</v>
      </c>
      <c r="F2856">
        <f t="shared" si="88"/>
        <v>264.32560000000001</v>
      </c>
      <c r="G2856">
        <f t="shared" si="89"/>
        <v>3039.7444</v>
      </c>
      <c r="H2856">
        <v>8</v>
      </c>
      <c r="I2856" s="17">
        <v>45638</v>
      </c>
      <c r="J2856" s="17">
        <v>45645</v>
      </c>
      <c r="K2856" t="s">
        <v>21</v>
      </c>
      <c r="L2856" t="s">
        <v>27</v>
      </c>
      <c r="M2856">
        <v>264.3</v>
      </c>
      <c r="N2856" t="s">
        <v>17</v>
      </c>
    </row>
    <row r="2857" spans="1:14" ht="14.25" customHeight="1" x14ac:dyDescent="0.3">
      <c r="A2857" t="s">
        <v>12858</v>
      </c>
      <c r="B2857" t="s">
        <v>13</v>
      </c>
      <c r="C2857" t="s">
        <v>14</v>
      </c>
      <c r="D2857">
        <v>3305.85</v>
      </c>
      <c r="E2857">
        <v>0.43</v>
      </c>
      <c r="F2857">
        <f t="shared" si="88"/>
        <v>1421.5155</v>
      </c>
      <c r="G2857">
        <f t="shared" si="89"/>
        <v>1884.3344999999999</v>
      </c>
      <c r="H2857">
        <v>8</v>
      </c>
      <c r="I2857" s="17">
        <v>45196</v>
      </c>
      <c r="J2857" s="17">
        <v>45198</v>
      </c>
      <c r="K2857" t="s">
        <v>15</v>
      </c>
      <c r="L2857" t="s">
        <v>27</v>
      </c>
      <c r="M2857">
        <v>168.82</v>
      </c>
      <c r="N2857" t="s">
        <v>48</v>
      </c>
    </row>
    <row r="2858" spans="1:14" ht="14.25" customHeight="1" x14ac:dyDescent="0.3">
      <c r="A2858" t="s">
        <v>9391</v>
      </c>
      <c r="B2858" t="s">
        <v>19</v>
      </c>
      <c r="C2858" t="s">
        <v>36</v>
      </c>
      <c r="D2858">
        <v>3306.74</v>
      </c>
      <c r="E2858">
        <v>0.06</v>
      </c>
      <c r="F2858">
        <f t="shared" si="88"/>
        <v>198.40439999999998</v>
      </c>
      <c r="G2858">
        <f t="shared" si="89"/>
        <v>3108.3355999999999</v>
      </c>
      <c r="H2858">
        <v>8</v>
      </c>
      <c r="I2858" s="17">
        <v>45491</v>
      </c>
      <c r="J2858" s="17">
        <v>45498</v>
      </c>
      <c r="K2858" t="s">
        <v>21</v>
      </c>
      <c r="L2858" t="s">
        <v>16</v>
      </c>
      <c r="M2858">
        <v>414.18</v>
      </c>
      <c r="N2858" t="s">
        <v>28</v>
      </c>
    </row>
    <row r="2859" spans="1:14" ht="14.25" customHeight="1" x14ac:dyDescent="0.3">
      <c r="A2859" t="s">
        <v>12841</v>
      </c>
      <c r="B2859" t="s">
        <v>25</v>
      </c>
      <c r="C2859" t="s">
        <v>26</v>
      </c>
      <c r="D2859">
        <v>3306.92</v>
      </c>
      <c r="E2859">
        <v>0.1</v>
      </c>
      <c r="F2859">
        <f t="shared" si="88"/>
        <v>330.69200000000001</v>
      </c>
      <c r="G2859">
        <f t="shared" si="89"/>
        <v>2976.2280000000001</v>
      </c>
      <c r="H2859">
        <v>8</v>
      </c>
      <c r="I2859" s="17">
        <v>45441</v>
      </c>
      <c r="J2859" s="17">
        <v>45446</v>
      </c>
      <c r="K2859" t="s">
        <v>31</v>
      </c>
      <c r="L2859" t="s">
        <v>16</v>
      </c>
      <c r="M2859">
        <v>943.47</v>
      </c>
      <c r="N2859" t="s">
        <v>17</v>
      </c>
    </row>
    <row r="2860" spans="1:14" ht="14.25" customHeight="1" x14ac:dyDescent="0.3">
      <c r="A2860" t="s">
        <v>9932</v>
      </c>
      <c r="B2860" t="s">
        <v>41</v>
      </c>
      <c r="C2860" t="s">
        <v>36</v>
      </c>
      <c r="D2860">
        <v>3307.48</v>
      </c>
      <c r="E2860">
        <v>0.25</v>
      </c>
      <c r="F2860">
        <f t="shared" si="88"/>
        <v>826.87</v>
      </c>
      <c r="G2860">
        <f t="shared" si="89"/>
        <v>2480.61</v>
      </c>
      <c r="H2860">
        <v>8</v>
      </c>
      <c r="I2860" s="17">
        <v>45628</v>
      </c>
      <c r="J2860" s="17">
        <v>45630</v>
      </c>
      <c r="K2860" t="s">
        <v>31</v>
      </c>
      <c r="L2860" t="s">
        <v>27</v>
      </c>
      <c r="M2860">
        <v>722.76</v>
      </c>
      <c r="N2860" t="s">
        <v>17</v>
      </c>
    </row>
    <row r="2861" spans="1:14" ht="14.25" customHeight="1" x14ac:dyDescent="0.3">
      <c r="A2861" t="s">
        <v>9771</v>
      </c>
      <c r="B2861" t="s">
        <v>19</v>
      </c>
      <c r="C2861" t="s">
        <v>36</v>
      </c>
      <c r="D2861">
        <v>3312.36</v>
      </c>
      <c r="E2861">
        <v>0.39</v>
      </c>
      <c r="F2861">
        <f t="shared" si="88"/>
        <v>1291.8204000000001</v>
      </c>
      <c r="G2861">
        <f t="shared" si="89"/>
        <v>2020.5396000000001</v>
      </c>
      <c r="H2861">
        <v>8</v>
      </c>
      <c r="I2861" s="17">
        <v>45008</v>
      </c>
      <c r="J2861" s="17">
        <v>45011</v>
      </c>
      <c r="K2861" t="s">
        <v>31</v>
      </c>
      <c r="L2861" t="s">
        <v>22</v>
      </c>
      <c r="M2861">
        <v>285.58</v>
      </c>
      <c r="N2861" t="s">
        <v>17</v>
      </c>
    </row>
    <row r="2862" spans="1:14" ht="14.25" customHeight="1" x14ac:dyDescent="0.3">
      <c r="A2862" t="s">
        <v>8640</v>
      </c>
      <c r="B2862" t="s">
        <v>25</v>
      </c>
      <c r="C2862" t="s">
        <v>33</v>
      </c>
      <c r="D2862">
        <v>3323.48</v>
      </c>
      <c r="E2862">
        <v>0.48</v>
      </c>
      <c r="F2862">
        <f t="shared" si="88"/>
        <v>1595.2703999999999</v>
      </c>
      <c r="G2862">
        <f t="shared" si="89"/>
        <v>1728.2096000000001</v>
      </c>
      <c r="H2862">
        <v>8</v>
      </c>
      <c r="I2862" s="17">
        <v>44973</v>
      </c>
      <c r="J2862" s="17">
        <v>44977</v>
      </c>
      <c r="K2862" t="s">
        <v>31</v>
      </c>
      <c r="L2862" t="s">
        <v>27</v>
      </c>
      <c r="M2862">
        <v>601.07000000000005</v>
      </c>
      <c r="N2862" t="s">
        <v>48</v>
      </c>
    </row>
    <row r="2863" spans="1:14" ht="14.25" customHeight="1" x14ac:dyDescent="0.3">
      <c r="A2863" t="s">
        <v>13892</v>
      </c>
      <c r="B2863" t="s">
        <v>41</v>
      </c>
      <c r="C2863" t="s">
        <v>33</v>
      </c>
      <c r="D2863">
        <v>3326.08</v>
      </c>
      <c r="E2863">
        <v>0.39</v>
      </c>
      <c r="F2863">
        <f t="shared" si="88"/>
        <v>1297.1712</v>
      </c>
      <c r="G2863">
        <f t="shared" si="89"/>
        <v>2028.9087999999999</v>
      </c>
      <c r="H2863">
        <v>8</v>
      </c>
      <c r="I2863" s="17">
        <v>45317</v>
      </c>
      <c r="J2863" s="17">
        <v>45319</v>
      </c>
      <c r="K2863" t="s">
        <v>15</v>
      </c>
      <c r="L2863" t="s">
        <v>16</v>
      </c>
      <c r="M2863">
        <v>264.02999999999997</v>
      </c>
      <c r="N2863" t="s">
        <v>17</v>
      </c>
    </row>
    <row r="2864" spans="1:14" ht="14.25" customHeight="1" x14ac:dyDescent="0.3">
      <c r="A2864" t="s">
        <v>14991</v>
      </c>
      <c r="B2864" t="s">
        <v>13</v>
      </c>
      <c r="C2864" t="s">
        <v>14</v>
      </c>
      <c r="D2864">
        <v>3340.01</v>
      </c>
      <c r="E2864">
        <v>0.24</v>
      </c>
      <c r="F2864">
        <f t="shared" si="88"/>
        <v>801.60239999999999</v>
      </c>
      <c r="G2864">
        <f t="shared" si="89"/>
        <v>2538.4076000000005</v>
      </c>
      <c r="H2864">
        <v>8</v>
      </c>
      <c r="I2864" s="17">
        <v>45644</v>
      </c>
      <c r="J2864" s="17">
        <v>45651</v>
      </c>
      <c r="K2864" t="s">
        <v>21</v>
      </c>
      <c r="L2864" t="s">
        <v>22</v>
      </c>
      <c r="M2864">
        <v>226.45</v>
      </c>
      <c r="N2864" t="s">
        <v>17</v>
      </c>
    </row>
    <row r="2865" spans="1:14" ht="14.25" customHeight="1" x14ac:dyDescent="0.3">
      <c r="A2865" t="s">
        <v>1820</v>
      </c>
      <c r="B2865" t="s">
        <v>19</v>
      </c>
      <c r="C2865" t="s">
        <v>20</v>
      </c>
      <c r="D2865">
        <v>3340.42</v>
      </c>
      <c r="E2865">
        <v>0.35</v>
      </c>
      <c r="F2865">
        <f t="shared" si="88"/>
        <v>1169.1469999999999</v>
      </c>
      <c r="G2865">
        <f t="shared" si="89"/>
        <v>2171.2730000000001</v>
      </c>
      <c r="H2865">
        <v>8</v>
      </c>
      <c r="I2865" s="17">
        <v>45304</v>
      </c>
      <c r="J2865" s="17">
        <v>45306</v>
      </c>
      <c r="K2865" t="s">
        <v>15</v>
      </c>
      <c r="L2865" t="s">
        <v>16</v>
      </c>
      <c r="M2865">
        <v>699.79</v>
      </c>
      <c r="N2865" t="s">
        <v>23</v>
      </c>
    </row>
    <row r="2866" spans="1:14" ht="14.25" customHeight="1" x14ac:dyDescent="0.3">
      <c r="A2866" t="s">
        <v>271</v>
      </c>
      <c r="B2866" t="s">
        <v>13</v>
      </c>
      <c r="C2866" t="s">
        <v>20</v>
      </c>
      <c r="D2866">
        <v>3341.23</v>
      </c>
      <c r="E2866">
        <v>0.18</v>
      </c>
      <c r="F2866">
        <f t="shared" si="88"/>
        <v>601.42139999999995</v>
      </c>
      <c r="G2866">
        <f t="shared" si="89"/>
        <v>2739.8086000000003</v>
      </c>
      <c r="H2866">
        <v>8</v>
      </c>
      <c r="I2866" s="17">
        <v>45625</v>
      </c>
      <c r="J2866" s="17">
        <v>45626</v>
      </c>
      <c r="K2866" t="s">
        <v>31</v>
      </c>
      <c r="L2866" t="s">
        <v>16</v>
      </c>
      <c r="M2866">
        <v>427.47</v>
      </c>
      <c r="N2866" t="s">
        <v>23</v>
      </c>
    </row>
    <row r="2867" spans="1:14" ht="14.25" customHeight="1" x14ac:dyDescent="0.3">
      <c r="A2867" t="s">
        <v>6661</v>
      </c>
      <c r="B2867" t="s">
        <v>13</v>
      </c>
      <c r="C2867" t="s">
        <v>26</v>
      </c>
      <c r="D2867">
        <v>3342.37</v>
      </c>
      <c r="E2867">
        <v>0.31</v>
      </c>
      <c r="F2867">
        <f t="shared" si="88"/>
        <v>1036.1347000000001</v>
      </c>
      <c r="G2867">
        <f t="shared" si="89"/>
        <v>2306.2352999999998</v>
      </c>
      <c r="H2867">
        <v>8</v>
      </c>
      <c r="I2867" s="17">
        <v>45205</v>
      </c>
      <c r="J2867" s="17">
        <v>45206</v>
      </c>
      <c r="K2867" t="s">
        <v>15</v>
      </c>
      <c r="L2867" t="s">
        <v>27</v>
      </c>
      <c r="M2867">
        <v>633.4</v>
      </c>
      <c r="N2867" t="s">
        <v>34</v>
      </c>
    </row>
    <row r="2868" spans="1:14" ht="14.25" customHeight="1" x14ac:dyDescent="0.3">
      <c r="A2868" t="s">
        <v>5280</v>
      </c>
      <c r="B2868" t="s">
        <v>41</v>
      </c>
      <c r="C2868" t="s">
        <v>26</v>
      </c>
      <c r="D2868">
        <v>3342.84</v>
      </c>
      <c r="E2868">
        <v>0.1</v>
      </c>
      <c r="F2868">
        <f t="shared" si="88"/>
        <v>334.28400000000005</v>
      </c>
      <c r="G2868">
        <f t="shared" si="89"/>
        <v>3008.556</v>
      </c>
      <c r="H2868">
        <v>8</v>
      </c>
      <c r="I2868" s="17">
        <v>45605</v>
      </c>
      <c r="J2868" s="17">
        <v>45611</v>
      </c>
      <c r="K2868" t="s">
        <v>15</v>
      </c>
      <c r="L2868" t="s">
        <v>27</v>
      </c>
      <c r="M2868">
        <v>548.53</v>
      </c>
      <c r="N2868" t="s">
        <v>17</v>
      </c>
    </row>
    <row r="2869" spans="1:14" ht="14.25" customHeight="1" x14ac:dyDescent="0.3">
      <c r="A2869" t="s">
        <v>496</v>
      </c>
      <c r="B2869" t="s">
        <v>25</v>
      </c>
      <c r="C2869" t="s">
        <v>33</v>
      </c>
      <c r="D2869">
        <v>3343.85</v>
      </c>
      <c r="E2869">
        <v>0.28999999999999998</v>
      </c>
      <c r="F2869">
        <f t="shared" si="88"/>
        <v>969.71649999999988</v>
      </c>
      <c r="G2869">
        <f t="shared" si="89"/>
        <v>2374.1334999999999</v>
      </c>
      <c r="H2869">
        <v>8</v>
      </c>
      <c r="I2869" s="17">
        <v>45230</v>
      </c>
      <c r="J2869" s="17">
        <v>45235</v>
      </c>
      <c r="K2869" t="s">
        <v>15</v>
      </c>
      <c r="L2869" t="s">
        <v>22</v>
      </c>
      <c r="M2869">
        <v>668.21</v>
      </c>
      <c r="N2869" t="s">
        <v>17</v>
      </c>
    </row>
    <row r="2870" spans="1:14" ht="14.25" customHeight="1" x14ac:dyDescent="0.3">
      <c r="A2870" t="s">
        <v>2268</v>
      </c>
      <c r="B2870" t="s">
        <v>19</v>
      </c>
      <c r="C2870" t="s">
        <v>33</v>
      </c>
      <c r="D2870">
        <v>3346.19</v>
      </c>
      <c r="E2870">
        <v>0.5</v>
      </c>
      <c r="F2870">
        <f t="shared" si="88"/>
        <v>1673.095</v>
      </c>
      <c r="G2870">
        <f t="shared" si="89"/>
        <v>1673.095</v>
      </c>
      <c r="H2870">
        <v>8</v>
      </c>
      <c r="I2870" s="17">
        <v>45116</v>
      </c>
      <c r="J2870" s="17">
        <v>45118</v>
      </c>
      <c r="K2870" t="s">
        <v>15</v>
      </c>
      <c r="L2870" t="s">
        <v>27</v>
      </c>
      <c r="M2870">
        <v>751.37</v>
      </c>
      <c r="N2870" t="s">
        <v>23</v>
      </c>
    </row>
    <row r="2871" spans="1:14" ht="14.25" customHeight="1" x14ac:dyDescent="0.3">
      <c r="A2871" t="s">
        <v>8676</v>
      </c>
      <c r="B2871" t="s">
        <v>41</v>
      </c>
      <c r="C2871" t="s">
        <v>26</v>
      </c>
      <c r="D2871">
        <v>3360.74</v>
      </c>
      <c r="E2871">
        <v>0.01</v>
      </c>
      <c r="F2871">
        <f t="shared" si="88"/>
        <v>33.607399999999998</v>
      </c>
      <c r="G2871">
        <f t="shared" si="89"/>
        <v>3327.1325999999999</v>
      </c>
      <c r="H2871">
        <v>8</v>
      </c>
      <c r="I2871" s="17">
        <v>45194</v>
      </c>
      <c r="J2871" s="17">
        <v>45200</v>
      </c>
      <c r="K2871" t="s">
        <v>31</v>
      </c>
      <c r="L2871" t="s">
        <v>22</v>
      </c>
      <c r="M2871">
        <v>193.79</v>
      </c>
      <c r="N2871" t="s">
        <v>28</v>
      </c>
    </row>
    <row r="2872" spans="1:14" ht="14.25" customHeight="1" x14ac:dyDescent="0.3">
      <c r="A2872" t="s">
        <v>908</v>
      </c>
      <c r="B2872" t="s">
        <v>13</v>
      </c>
      <c r="C2872" t="s">
        <v>36</v>
      </c>
      <c r="D2872">
        <v>3362.64</v>
      </c>
      <c r="E2872">
        <v>0.03</v>
      </c>
      <c r="F2872">
        <f t="shared" si="88"/>
        <v>100.8792</v>
      </c>
      <c r="G2872">
        <f t="shared" si="89"/>
        <v>3261.7608</v>
      </c>
      <c r="H2872">
        <v>8</v>
      </c>
      <c r="I2872" s="17">
        <v>45147</v>
      </c>
      <c r="J2872" s="17">
        <v>45154</v>
      </c>
      <c r="K2872" t="s">
        <v>21</v>
      </c>
      <c r="L2872" t="s">
        <v>22</v>
      </c>
      <c r="M2872">
        <v>531.57000000000005</v>
      </c>
      <c r="N2872" t="s">
        <v>34</v>
      </c>
    </row>
    <row r="2873" spans="1:14" ht="14.25" customHeight="1" x14ac:dyDescent="0.3">
      <c r="A2873" t="s">
        <v>525</v>
      </c>
      <c r="B2873" t="s">
        <v>25</v>
      </c>
      <c r="C2873" t="s">
        <v>36</v>
      </c>
      <c r="D2873">
        <v>3363.87</v>
      </c>
      <c r="E2873">
        <v>0.05</v>
      </c>
      <c r="F2873">
        <f t="shared" si="88"/>
        <v>168.1935</v>
      </c>
      <c r="G2873">
        <f t="shared" si="89"/>
        <v>3195.6765</v>
      </c>
      <c r="H2873">
        <v>8</v>
      </c>
      <c r="I2873" s="17">
        <v>45501</v>
      </c>
      <c r="J2873" s="17">
        <v>45506</v>
      </c>
      <c r="K2873" t="s">
        <v>31</v>
      </c>
      <c r="L2873" t="s">
        <v>27</v>
      </c>
      <c r="M2873">
        <v>840.81</v>
      </c>
      <c r="N2873" t="s">
        <v>23</v>
      </c>
    </row>
    <row r="2874" spans="1:14" ht="14.25" customHeight="1" x14ac:dyDescent="0.3">
      <c r="A2874" t="s">
        <v>682</v>
      </c>
      <c r="B2874" t="s">
        <v>25</v>
      </c>
      <c r="C2874" t="s">
        <v>33</v>
      </c>
      <c r="D2874">
        <v>3369.73</v>
      </c>
      <c r="E2874">
        <v>0.21</v>
      </c>
      <c r="F2874">
        <f t="shared" si="88"/>
        <v>707.64329999999995</v>
      </c>
      <c r="G2874">
        <f t="shared" si="89"/>
        <v>2662.0866999999998</v>
      </c>
      <c r="H2874">
        <v>8</v>
      </c>
      <c r="I2874" s="17">
        <v>45447</v>
      </c>
      <c r="J2874" s="17">
        <v>45451</v>
      </c>
      <c r="K2874" t="s">
        <v>21</v>
      </c>
      <c r="L2874" t="s">
        <v>22</v>
      </c>
      <c r="M2874">
        <v>724.81</v>
      </c>
      <c r="N2874" t="s">
        <v>17</v>
      </c>
    </row>
    <row r="2875" spans="1:14" ht="14.25" customHeight="1" x14ac:dyDescent="0.3">
      <c r="A2875" t="s">
        <v>6473</v>
      </c>
      <c r="B2875" t="s">
        <v>41</v>
      </c>
      <c r="C2875" t="s">
        <v>14</v>
      </c>
      <c r="D2875">
        <v>3370.72</v>
      </c>
      <c r="E2875">
        <v>0.1</v>
      </c>
      <c r="F2875">
        <f t="shared" si="88"/>
        <v>337.072</v>
      </c>
      <c r="G2875">
        <f t="shared" si="89"/>
        <v>3033.6479999999997</v>
      </c>
      <c r="H2875">
        <v>8</v>
      </c>
      <c r="I2875" s="17">
        <v>45599</v>
      </c>
      <c r="J2875" s="17">
        <v>45602</v>
      </c>
      <c r="K2875" t="s">
        <v>21</v>
      </c>
      <c r="L2875" t="s">
        <v>22</v>
      </c>
      <c r="M2875">
        <v>593.08000000000004</v>
      </c>
      <c r="N2875" t="s">
        <v>34</v>
      </c>
    </row>
    <row r="2876" spans="1:14" ht="14.25" customHeight="1" x14ac:dyDescent="0.3">
      <c r="A2876" t="s">
        <v>9355</v>
      </c>
      <c r="B2876" t="s">
        <v>13</v>
      </c>
      <c r="C2876" t="s">
        <v>20</v>
      </c>
      <c r="D2876">
        <v>3372.04</v>
      </c>
      <c r="E2876">
        <v>0.5</v>
      </c>
      <c r="F2876">
        <f t="shared" si="88"/>
        <v>1686.02</v>
      </c>
      <c r="G2876">
        <f t="shared" si="89"/>
        <v>1686.02</v>
      </c>
      <c r="H2876">
        <v>8</v>
      </c>
      <c r="I2876" s="17">
        <v>44935</v>
      </c>
      <c r="J2876" s="17">
        <v>44940</v>
      </c>
      <c r="K2876" t="s">
        <v>15</v>
      </c>
      <c r="L2876" t="s">
        <v>22</v>
      </c>
      <c r="M2876">
        <v>640.72</v>
      </c>
      <c r="N2876" t="s">
        <v>39</v>
      </c>
    </row>
    <row r="2877" spans="1:14" ht="14.25" customHeight="1" x14ac:dyDescent="0.3">
      <c r="A2877" t="s">
        <v>12898</v>
      </c>
      <c r="B2877" t="s">
        <v>25</v>
      </c>
      <c r="C2877" t="s">
        <v>36</v>
      </c>
      <c r="D2877">
        <v>3372.94</v>
      </c>
      <c r="E2877">
        <v>0.33</v>
      </c>
      <c r="F2877">
        <f t="shared" si="88"/>
        <v>1113.0702000000001</v>
      </c>
      <c r="G2877">
        <f t="shared" si="89"/>
        <v>2259.8697999999999</v>
      </c>
      <c r="H2877">
        <v>8</v>
      </c>
      <c r="I2877" s="17">
        <v>45533</v>
      </c>
      <c r="J2877" s="17">
        <v>45539</v>
      </c>
      <c r="K2877" t="s">
        <v>31</v>
      </c>
      <c r="L2877" t="s">
        <v>22</v>
      </c>
      <c r="M2877">
        <v>282.02</v>
      </c>
      <c r="N2877" t="s">
        <v>28</v>
      </c>
    </row>
    <row r="2878" spans="1:14" ht="14.25" customHeight="1" x14ac:dyDescent="0.3">
      <c r="A2878" t="s">
        <v>12394</v>
      </c>
      <c r="B2878" t="s">
        <v>25</v>
      </c>
      <c r="C2878" t="s">
        <v>36</v>
      </c>
      <c r="D2878">
        <v>3373.56</v>
      </c>
      <c r="E2878">
        <v>0.06</v>
      </c>
      <c r="F2878">
        <f t="shared" si="88"/>
        <v>202.4136</v>
      </c>
      <c r="G2878">
        <f t="shared" si="89"/>
        <v>3171.1464000000001</v>
      </c>
      <c r="H2878">
        <v>8</v>
      </c>
      <c r="I2878" s="17">
        <v>44949</v>
      </c>
      <c r="J2878" s="17">
        <v>44952</v>
      </c>
      <c r="K2878" t="s">
        <v>15</v>
      </c>
      <c r="L2878" t="s">
        <v>27</v>
      </c>
      <c r="M2878">
        <v>720.42</v>
      </c>
      <c r="N2878" t="s">
        <v>34</v>
      </c>
    </row>
    <row r="2879" spans="1:14" ht="14.25" customHeight="1" x14ac:dyDescent="0.3">
      <c r="A2879" t="s">
        <v>7938</v>
      </c>
      <c r="B2879" t="s">
        <v>13</v>
      </c>
      <c r="C2879" t="s">
        <v>26</v>
      </c>
      <c r="D2879">
        <v>3374.29</v>
      </c>
      <c r="E2879">
        <v>0.04</v>
      </c>
      <c r="F2879">
        <f t="shared" si="88"/>
        <v>134.9716</v>
      </c>
      <c r="G2879">
        <f t="shared" si="89"/>
        <v>3239.3184000000001</v>
      </c>
      <c r="H2879">
        <v>8</v>
      </c>
      <c r="I2879" s="17">
        <v>45033</v>
      </c>
      <c r="J2879" s="17">
        <v>45035</v>
      </c>
      <c r="K2879" t="s">
        <v>21</v>
      </c>
      <c r="L2879" t="s">
        <v>27</v>
      </c>
      <c r="M2879">
        <v>460.01</v>
      </c>
      <c r="N2879" t="s">
        <v>48</v>
      </c>
    </row>
    <row r="2880" spans="1:14" ht="14.25" customHeight="1" x14ac:dyDescent="0.3">
      <c r="A2880" t="s">
        <v>9825</v>
      </c>
      <c r="B2880" t="s">
        <v>19</v>
      </c>
      <c r="C2880" t="s">
        <v>20</v>
      </c>
      <c r="D2880">
        <v>3378.73</v>
      </c>
      <c r="E2880">
        <v>0.39</v>
      </c>
      <c r="F2880">
        <f t="shared" si="88"/>
        <v>1317.7047</v>
      </c>
      <c r="G2880">
        <f t="shared" si="89"/>
        <v>2061.0253000000002</v>
      </c>
      <c r="H2880">
        <v>8</v>
      </c>
      <c r="I2880" s="17">
        <v>45109</v>
      </c>
      <c r="J2880" s="17">
        <v>45111</v>
      </c>
      <c r="K2880" t="s">
        <v>31</v>
      </c>
      <c r="L2880" t="s">
        <v>22</v>
      </c>
      <c r="M2880">
        <v>797.32</v>
      </c>
      <c r="N2880" t="s">
        <v>28</v>
      </c>
    </row>
    <row r="2881" spans="1:14" ht="14.25" customHeight="1" x14ac:dyDescent="0.3">
      <c r="A2881" t="s">
        <v>1640</v>
      </c>
      <c r="B2881" t="s">
        <v>25</v>
      </c>
      <c r="C2881" t="s">
        <v>20</v>
      </c>
      <c r="D2881">
        <v>3379.36</v>
      </c>
      <c r="E2881">
        <v>0.44</v>
      </c>
      <c r="F2881">
        <f t="shared" si="88"/>
        <v>1486.9184</v>
      </c>
      <c r="G2881">
        <f t="shared" si="89"/>
        <v>1892.4416000000001</v>
      </c>
      <c r="H2881">
        <v>8</v>
      </c>
      <c r="I2881" s="17">
        <v>45466</v>
      </c>
      <c r="J2881" s="17">
        <v>45471</v>
      </c>
      <c r="K2881" t="s">
        <v>21</v>
      </c>
      <c r="L2881" t="s">
        <v>16</v>
      </c>
      <c r="M2881">
        <v>404.12</v>
      </c>
      <c r="N2881" t="s">
        <v>48</v>
      </c>
    </row>
    <row r="2882" spans="1:14" ht="14.25" customHeight="1" x14ac:dyDescent="0.3">
      <c r="A2882" t="s">
        <v>2795</v>
      </c>
      <c r="B2882" t="s">
        <v>13</v>
      </c>
      <c r="C2882" t="s">
        <v>20</v>
      </c>
      <c r="D2882">
        <v>3384.5</v>
      </c>
      <c r="E2882">
        <v>0.4</v>
      </c>
      <c r="F2882">
        <f t="shared" ref="F2882:F2945" si="90">D2882*E2882</f>
        <v>1353.8000000000002</v>
      </c>
      <c r="G2882">
        <f t="shared" ref="G2882:G2945" si="91">D2882-F2882</f>
        <v>2030.6999999999998</v>
      </c>
      <c r="H2882">
        <v>8</v>
      </c>
      <c r="I2882" s="17">
        <v>44964</v>
      </c>
      <c r="J2882" s="17">
        <v>44971</v>
      </c>
      <c r="K2882" t="s">
        <v>15</v>
      </c>
      <c r="L2882" t="s">
        <v>27</v>
      </c>
      <c r="M2882">
        <v>254.28</v>
      </c>
      <c r="N2882" t="s">
        <v>48</v>
      </c>
    </row>
    <row r="2883" spans="1:14" ht="14.25" customHeight="1" x14ac:dyDescent="0.3">
      <c r="A2883" t="s">
        <v>5963</v>
      </c>
      <c r="B2883" t="s">
        <v>13</v>
      </c>
      <c r="C2883" t="s">
        <v>33</v>
      </c>
      <c r="D2883">
        <v>3384.73</v>
      </c>
      <c r="E2883">
        <v>0.13</v>
      </c>
      <c r="F2883">
        <f t="shared" si="90"/>
        <v>440.01490000000001</v>
      </c>
      <c r="G2883">
        <f t="shared" si="91"/>
        <v>2944.7150999999999</v>
      </c>
      <c r="H2883">
        <v>8</v>
      </c>
      <c r="I2883" s="17">
        <v>45494</v>
      </c>
      <c r="J2883" s="17">
        <v>45495</v>
      </c>
      <c r="K2883" t="s">
        <v>31</v>
      </c>
      <c r="L2883" t="s">
        <v>22</v>
      </c>
      <c r="M2883">
        <v>366.61</v>
      </c>
      <c r="N2883" t="s">
        <v>34</v>
      </c>
    </row>
    <row r="2884" spans="1:14" ht="14.25" customHeight="1" x14ac:dyDescent="0.3">
      <c r="A2884" t="s">
        <v>7230</v>
      </c>
      <c r="B2884" t="s">
        <v>25</v>
      </c>
      <c r="C2884" t="s">
        <v>20</v>
      </c>
      <c r="D2884">
        <v>3387.49</v>
      </c>
      <c r="E2884">
        <v>0.49</v>
      </c>
      <c r="F2884">
        <f t="shared" si="90"/>
        <v>1659.8700999999999</v>
      </c>
      <c r="G2884">
        <f t="shared" si="91"/>
        <v>1727.6198999999999</v>
      </c>
      <c r="H2884">
        <v>8</v>
      </c>
      <c r="I2884" s="17">
        <v>45600</v>
      </c>
      <c r="J2884" s="17">
        <v>45607</v>
      </c>
      <c r="K2884" t="s">
        <v>15</v>
      </c>
      <c r="L2884" t="s">
        <v>27</v>
      </c>
      <c r="M2884">
        <v>505.84</v>
      </c>
      <c r="N2884" t="s">
        <v>39</v>
      </c>
    </row>
    <row r="2885" spans="1:14" ht="14.25" customHeight="1" x14ac:dyDescent="0.3">
      <c r="A2885" t="s">
        <v>6505</v>
      </c>
      <c r="B2885" t="s">
        <v>13</v>
      </c>
      <c r="C2885" t="s">
        <v>20</v>
      </c>
      <c r="D2885">
        <v>3390.23</v>
      </c>
      <c r="E2885">
        <v>0.18</v>
      </c>
      <c r="F2885">
        <f t="shared" si="90"/>
        <v>610.2414</v>
      </c>
      <c r="G2885">
        <f t="shared" si="91"/>
        <v>2779.9886000000001</v>
      </c>
      <c r="H2885">
        <v>8</v>
      </c>
      <c r="I2885" s="17">
        <v>45111</v>
      </c>
      <c r="J2885" s="17">
        <v>45116</v>
      </c>
      <c r="K2885" t="s">
        <v>15</v>
      </c>
      <c r="L2885" t="s">
        <v>22</v>
      </c>
      <c r="M2885">
        <v>533.39</v>
      </c>
      <c r="N2885" t="s">
        <v>48</v>
      </c>
    </row>
    <row r="2886" spans="1:14" ht="14.25" customHeight="1" x14ac:dyDescent="0.3">
      <c r="A2886" t="s">
        <v>10164</v>
      </c>
      <c r="B2886" t="s">
        <v>25</v>
      </c>
      <c r="C2886" t="s">
        <v>20</v>
      </c>
      <c r="D2886">
        <v>3398.7</v>
      </c>
      <c r="E2886">
        <v>0.06</v>
      </c>
      <c r="F2886">
        <f t="shared" si="90"/>
        <v>203.92199999999997</v>
      </c>
      <c r="G2886">
        <f t="shared" si="91"/>
        <v>3194.7779999999998</v>
      </c>
      <c r="H2886">
        <v>8</v>
      </c>
      <c r="I2886" s="17">
        <v>45620</v>
      </c>
      <c r="J2886" s="17">
        <v>45623</v>
      </c>
      <c r="K2886" t="s">
        <v>21</v>
      </c>
      <c r="L2886" t="s">
        <v>22</v>
      </c>
      <c r="M2886">
        <v>252.97</v>
      </c>
      <c r="N2886" t="s">
        <v>48</v>
      </c>
    </row>
    <row r="2887" spans="1:14" ht="14.25" customHeight="1" x14ac:dyDescent="0.3">
      <c r="A2887" t="s">
        <v>3900</v>
      </c>
      <c r="B2887" t="s">
        <v>19</v>
      </c>
      <c r="C2887" t="s">
        <v>36</v>
      </c>
      <c r="D2887">
        <v>3404.94</v>
      </c>
      <c r="E2887">
        <v>0.47</v>
      </c>
      <c r="F2887">
        <f t="shared" si="90"/>
        <v>1600.3217999999999</v>
      </c>
      <c r="G2887">
        <f t="shared" si="91"/>
        <v>1804.6182000000001</v>
      </c>
      <c r="H2887">
        <v>8</v>
      </c>
      <c r="I2887" s="17">
        <v>44990</v>
      </c>
      <c r="J2887" s="17">
        <v>44992</v>
      </c>
      <c r="K2887" t="s">
        <v>15</v>
      </c>
      <c r="L2887" t="s">
        <v>22</v>
      </c>
      <c r="M2887">
        <v>722.06</v>
      </c>
      <c r="N2887" t="s">
        <v>23</v>
      </c>
    </row>
    <row r="2888" spans="1:14" ht="14.25" customHeight="1" x14ac:dyDescent="0.3">
      <c r="A2888" t="s">
        <v>10515</v>
      </c>
      <c r="B2888" t="s">
        <v>13</v>
      </c>
      <c r="C2888" t="s">
        <v>20</v>
      </c>
      <c r="D2888">
        <v>3409.71</v>
      </c>
      <c r="E2888">
        <v>0.24</v>
      </c>
      <c r="F2888">
        <f t="shared" si="90"/>
        <v>818.33039999999994</v>
      </c>
      <c r="G2888">
        <f t="shared" si="91"/>
        <v>2591.3796000000002</v>
      </c>
      <c r="H2888">
        <v>8</v>
      </c>
      <c r="I2888" s="17">
        <v>45153</v>
      </c>
      <c r="J2888" s="17">
        <v>45160</v>
      </c>
      <c r="K2888" t="s">
        <v>21</v>
      </c>
      <c r="L2888" t="s">
        <v>27</v>
      </c>
      <c r="M2888">
        <v>708.31</v>
      </c>
      <c r="N2888" t="s">
        <v>48</v>
      </c>
    </row>
    <row r="2889" spans="1:14" ht="14.25" customHeight="1" x14ac:dyDescent="0.3">
      <c r="A2889" t="s">
        <v>6260</v>
      </c>
      <c r="B2889" t="s">
        <v>13</v>
      </c>
      <c r="C2889" t="s">
        <v>20</v>
      </c>
      <c r="D2889">
        <v>3410.29</v>
      </c>
      <c r="E2889">
        <v>0.25</v>
      </c>
      <c r="F2889">
        <f t="shared" si="90"/>
        <v>852.57249999999999</v>
      </c>
      <c r="G2889">
        <f t="shared" si="91"/>
        <v>2557.7174999999997</v>
      </c>
      <c r="H2889">
        <v>8</v>
      </c>
      <c r="I2889" s="17">
        <v>45037</v>
      </c>
      <c r="J2889" s="17">
        <v>45044</v>
      </c>
      <c r="K2889" t="s">
        <v>21</v>
      </c>
      <c r="L2889" t="s">
        <v>27</v>
      </c>
      <c r="M2889">
        <v>552.83000000000004</v>
      </c>
      <c r="N2889" t="s">
        <v>48</v>
      </c>
    </row>
    <row r="2890" spans="1:14" ht="14.25" customHeight="1" x14ac:dyDescent="0.3">
      <c r="A2890" t="s">
        <v>10670</v>
      </c>
      <c r="B2890" t="s">
        <v>25</v>
      </c>
      <c r="C2890" t="s">
        <v>14</v>
      </c>
      <c r="D2890">
        <v>3415.2</v>
      </c>
      <c r="E2890">
        <v>0.2</v>
      </c>
      <c r="F2890">
        <f t="shared" si="90"/>
        <v>683.04</v>
      </c>
      <c r="G2890">
        <f t="shared" si="91"/>
        <v>2732.16</v>
      </c>
      <c r="H2890">
        <v>8</v>
      </c>
      <c r="I2890" s="17">
        <v>45126</v>
      </c>
      <c r="J2890" s="17">
        <v>45132</v>
      </c>
      <c r="K2890" t="s">
        <v>15</v>
      </c>
      <c r="L2890" t="s">
        <v>16</v>
      </c>
      <c r="M2890">
        <v>701.16</v>
      </c>
      <c r="N2890" t="s">
        <v>28</v>
      </c>
    </row>
    <row r="2891" spans="1:14" ht="14.25" customHeight="1" x14ac:dyDescent="0.3">
      <c r="A2891" t="s">
        <v>11167</v>
      </c>
      <c r="B2891" t="s">
        <v>13</v>
      </c>
      <c r="C2891" t="s">
        <v>14</v>
      </c>
      <c r="D2891">
        <v>3420.55</v>
      </c>
      <c r="E2891">
        <v>0.18</v>
      </c>
      <c r="F2891">
        <f t="shared" si="90"/>
        <v>615.69899999999996</v>
      </c>
      <c r="G2891">
        <f t="shared" si="91"/>
        <v>2804.8510000000001</v>
      </c>
      <c r="H2891">
        <v>8</v>
      </c>
      <c r="I2891" s="17">
        <v>45403</v>
      </c>
      <c r="J2891" s="17">
        <v>45409</v>
      </c>
      <c r="K2891" t="s">
        <v>31</v>
      </c>
      <c r="L2891" t="s">
        <v>22</v>
      </c>
      <c r="M2891">
        <v>825.5</v>
      </c>
      <c r="N2891" t="s">
        <v>48</v>
      </c>
    </row>
    <row r="2892" spans="1:14" ht="14.25" customHeight="1" x14ac:dyDescent="0.3">
      <c r="A2892" t="s">
        <v>2425</v>
      </c>
      <c r="B2892" t="s">
        <v>19</v>
      </c>
      <c r="C2892" t="s">
        <v>20</v>
      </c>
      <c r="D2892">
        <v>3421.85</v>
      </c>
      <c r="E2892">
        <v>0.03</v>
      </c>
      <c r="F2892">
        <f t="shared" si="90"/>
        <v>102.65549999999999</v>
      </c>
      <c r="G2892">
        <f t="shared" si="91"/>
        <v>3319.1945000000001</v>
      </c>
      <c r="H2892">
        <v>8</v>
      </c>
      <c r="I2892" s="17">
        <v>45326</v>
      </c>
      <c r="J2892" s="17">
        <v>45327</v>
      </c>
      <c r="K2892" t="s">
        <v>21</v>
      </c>
      <c r="L2892" t="s">
        <v>16</v>
      </c>
      <c r="M2892">
        <v>984.7</v>
      </c>
      <c r="N2892" t="s">
        <v>39</v>
      </c>
    </row>
    <row r="2893" spans="1:14" ht="14.25" customHeight="1" x14ac:dyDescent="0.3">
      <c r="A2893" t="s">
        <v>13429</v>
      </c>
      <c r="B2893" t="s">
        <v>41</v>
      </c>
      <c r="C2893" t="s">
        <v>26</v>
      </c>
      <c r="D2893">
        <v>3426.21</v>
      </c>
      <c r="E2893">
        <v>0.16</v>
      </c>
      <c r="F2893">
        <f t="shared" si="90"/>
        <v>548.19360000000006</v>
      </c>
      <c r="G2893">
        <f t="shared" si="91"/>
        <v>2878.0164</v>
      </c>
      <c r="H2893">
        <v>8</v>
      </c>
      <c r="I2893" s="17">
        <v>45335</v>
      </c>
      <c r="J2893" s="17">
        <v>45339</v>
      </c>
      <c r="K2893" t="s">
        <v>31</v>
      </c>
      <c r="L2893" t="s">
        <v>16</v>
      </c>
      <c r="M2893">
        <v>451.5</v>
      </c>
      <c r="N2893" t="s">
        <v>34</v>
      </c>
    </row>
    <row r="2894" spans="1:14" ht="14.25" customHeight="1" x14ac:dyDescent="0.3">
      <c r="A2894" t="s">
        <v>11639</v>
      </c>
      <c r="B2894" t="s">
        <v>13</v>
      </c>
      <c r="C2894" t="s">
        <v>33</v>
      </c>
      <c r="D2894">
        <v>3429.34</v>
      </c>
      <c r="E2894">
        <v>0.24</v>
      </c>
      <c r="F2894">
        <f t="shared" si="90"/>
        <v>823.04160000000002</v>
      </c>
      <c r="G2894">
        <f t="shared" si="91"/>
        <v>2606.2984000000001</v>
      </c>
      <c r="H2894">
        <v>8</v>
      </c>
      <c r="I2894" s="17">
        <v>45198</v>
      </c>
      <c r="J2894" s="17">
        <v>45200</v>
      </c>
      <c r="K2894" t="s">
        <v>31</v>
      </c>
      <c r="L2894" t="s">
        <v>16</v>
      </c>
      <c r="M2894">
        <v>924.07</v>
      </c>
      <c r="N2894" t="s">
        <v>48</v>
      </c>
    </row>
    <row r="2895" spans="1:14" ht="14.25" customHeight="1" x14ac:dyDescent="0.3">
      <c r="A2895" t="s">
        <v>8181</v>
      </c>
      <c r="B2895" t="s">
        <v>19</v>
      </c>
      <c r="C2895" t="s">
        <v>26</v>
      </c>
      <c r="D2895">
        <v>3435.45</v>
      </c>
      <c r="E2895">
        <v>0.27</v>
      </c>
      <c r="F2895">
        <f t="shared" si="90"/>
        <v>927.57150000000001</v>
      </c>
      <c r="G2895">
        <f t="shared" si="91"/>
        <v>2507.8784999999998</v>
      </c>
      <c r="H2895">
        <v>8</v>
      </c>
      <c r="I2895" s="17">
        <v>44959</v>
      </c>
      <c r="J2895" s="17">
        <v>44961</v>
      </c>
      <c r="K2895" t="s">
        <v>31</v>
      </c>
      <c r="L2895" t="s">
        <v>27</v>
      </c>
      <c r="M2895">
        <v>193.25</v>
      </c>
      <c r="N2895" t="s">
        <v>23</v>
      </c>
    </row>
    <row r="2896" spans="1:14" ht="14.25" customHeight="1" x14ac:dyDescent="0.3">
      <c r="A2896" t="s">
        <v>1829</v>
      </c>
      <c r="B2896" t="s">
        <v>13</v>
      </c>
      <c r="C2896" t="s">
        <v>36</v>
      </c>
      <c r="D2896">
        <v>3437.53</v>
      </c>
      <c r="E2896">
        <v>0.03</v>
      </c>
      <c r="F2896">
        <f t="shared" si="90"/>
        <v>103.1259</v>
      </c>
      <c r="G2896">
        <f t="shared" si="91"/>
        <v>3334.4041000000002</v>
      </c>
      <c r="H2896">
        <v>8</v>
      </c>
      <c r="I2896" s="17">
        <v>44972</v>
      </c>
      <c r="J2896" s="17">
        <v>44975</v>
      </c>
      <c r="K2896" t="s">
        <v>15</v>
      </c>
      <c r="L2896" t="s">
        <v>22</v>
      </c>
      <c r="M2896">
        <v>779.08</v>
      </c>
      <c r="N2896" t="s">
        <v>48</v>
      </c>
    </row>
    <row r="2897" spans="1:14" ht="14.25" customHeight="1" x14ac:dyDescent="0.3">
      <c r="A2897" t="s">
        <v>290</v>
      </c>
      <c r="B2897" t="s">
        <v>41</v>
      </c>
      <c r="C2897" t="s">
        <v>20</v>
      </c>
      <c r="D2897">
        <v>3438.46</v>
      </c>
      <c r="E2897">
        <v>0.19</v>
      </c>
      <c r="F2897">
        <f t="shared" si="90"/>
        <v>653.30740000000003</v>
      </c>
      <c r="G2897">
        <f t="shared" si="91"/>
        <v>2785.1525999999999</v>
      </c>
      <c r="H2897">
        <v>8</v>
      </c>
      <c r="I2897" s="17">
        <v>44983</v>
      </c>
      <c r="J2897" s="17">
        <v>44986</v>
      </c>
      <c r="K2897" t="s">
        <v>21</v>
      </c>
      <c r="L2897" t="s">
        <v>27</v>
      </c>
      <c r="M2897">
        <v>848.11</v>
      </c>
      <c r="N2897" t="s">
        <v>28</v>
      </c>
    </row>
    <row r="2898" spans="1:14" ht="14.25" customHeight="1" x14ac:dyDescent="0.3">
      <c r="A2898" t="s">
        <v>4955</v>
      </c>
      <c r="B2898" t="s">
        <v>19</v>
      </c>
      <c r="C2898" t="s">
        <v>36</v>
      </c>
      <c r="D2898">
        <v>3439.76</v>
      </c>
      <c r="E2898">
        <v>0.27</v>
      </c>
      <c r="F2898">
        <f t="shared" si="90"/>
        <v>928.73520000000008</v>
      </c>
      <c r="G2898">
        <f t="shared" si="91"/>
        <v>2511.0248000000001</v>
      </c>
      <c r="H2898">
        <v>8</v>
      </c>
      <c r="I2898" s="17">
        <v>45369</v>
      </c>
      <c r="J2898" s="17">
        <v>45376</v>
      </c>
      <c r="K2898" t="s">
        <v>31</v>
      </c>
      <c r="L2898" t="s">
        <v>22</v>
      </c>
      <c r="M2898">
        <v>660.41</v>
      </c>
      <c r="N2898" t="s">
        <v>17</v>
      </c>
    </row>
    <row r="2899" spans="1:14" ht="14.25" customHeight="1" x14ac:dyDescent="0.3">
      <c r="A2899" t="s">
        <v>12089</v>
      </c>
      <c r="B2899" t="s">
        <v>41</v>
      </c>
      <c r="C2899" t="s">
        <v>26</v>
      </c>
      <c r="D2899">
        <v>3442.44</v>
      </c>
      <c r="E2899">
        <v>0.22</v>
      </c>
      <c r="F2899">
        <f t="shared" si="90"/>
        <v>757.33680000000004</v>
      </c>
      <c r="G2899">
        <f t="shared" si="91"/>
        <v>2685.1032</v>
      </c>
      <c r="H2899">
        <v>8</v>
      </c>
      <c r="I2899" s="17">
        <v>45109</v>
      </c>
      <c r="J2899" s="17">
        <v>45110</v>
      </c>
      <c r="K2899" t="s">
        <v>15</v>
      </c>
      <c r="L2899" t="s">
        <v>27</v>
      </c>
      <c r="M2899">
        <v>967.34</v>
      </c>
      <c r="N2899" t="s">
        <v>39</v>
      </c>
    </row>
    <row r="2900" spans="1:14" ht="14.25" customHeight="1" x14ac:dyDescent="0.3">
      <c r="A2900" t="s">
        <v>12179</v>
      </c>
      <c r="B2900" t="s">
        <v>25</v>
      </c>
      <c r="C2900" t="s">
        <v>26</v>
      </c>
      <c r="D2900">
        <v>3445.39</v>
      </c>
      <c r="E2900">
        <v>0.41</v>
      </c>
      <c r="F2900">
        <f t="shared" si="90"/>
        <v>1412.6098999999999</v>
      </c>
      <c r="G2900">
        <f t="shared" si="91"/>
        <v>2032.7800999999999</v>
      </c>
      <c r="H2900">
        <v>8</v>
      </c>
      <c r="I2900" s="17">
        <v>45295</v>
      </c>
      <c r="J2900" s="17">
        <v>45300</v>
      </c>
      <c r="K2900" t="s">
        <v>15</v>
      </c>
      <c r="L2900" t="s">
        <v>27</v>
      </c>
      <c r="M2900">
        <v>180.54</v>
      </c>
      <c r="N2900" t="s">
        <v>34</v>
      </c>
    </row>
    <row r="2901" spans="1:14" ht="14.25" customHeight="1" x14ac:dyDescent="0.3">
      <c r="A2901" t="s">
        <v>12390</v>
      </c>
      <c r="B2901" t="s">
        <v>41</v>
      </c>
      <c r="C2901" t="s">
        <v>26</v>
      </c>
      <c r="D2901">
        <v>3449.05</v>
      </c>
      <c r="E2901">
        <v>0.27</v>
      </c>
      <c r="F2901">
        <f t="shared" si="90"/>
        <v>931.24350000000015</v>
      </c>
      <c r="G2901">
        <f t="shared" si="91"/>
        <v>2517.8065000000001</v>
      </c>
      <c r="H2901">
        <v>8</v>
      </c>
      <c r="I2901" s="17">
        <v>45332</v>
      </c>
      <c r="J2901" s="17">
        <v>45335</v>
      </c>
      <c r="K2901" t="s">
        <v>21</v>
      </c>
      <c r="L2901" t="s">
        <v>22</v>
      </c>
      <c r="M2901">
        <v>493.92</v>
      </c>
      <c r="N2901" t="s">
        <v>39</v>
      </c>
    </row>
    <row r="2902" spans="1:14" ht="14.25" customHeight="1" x14ac:dyDescent="0.3">
      <c r="A2902" t="s">
        <v>2688</v>
      </c>
      <c r="B2902" t="s">
        <v>25</v>
      </c>
      <c r="C2902" t="s">
        <v>36</v>
      </c>
      <c r="D2902">
        <v>3453.27</v>
      </c>
      <c r="E2902">
        <v>0.45</v>
      </c>
      <c r="F2902">
        <f t="shared" si="90"/>
        <v>1553.9715000000001</v>
      </c>
      <c r="G2902">
        <f t="shared" si="91"/>
        <v>1899.2984999999999</v>
      </c>
      <c r="H2902">
        <v>8</v>
      </c>
      <c r="I2902" s="17">
        <v>44987</v>
      </c>
      <c r="J2902" s="17">
        <v>44993</v>
      </c>
      <c r="K2902" t="s">
        <v>15</v>
      </c>
      <c r="L2902" t="s">
        <v>16</v>
      </c>
      <c r="M2902">
        <v>292.23</v>
      </c>
      <c r="N2902" t="s">
        <v>48</v>
      </c>
    </row>
    <row r="2903" spans="1:14" ht="14.25" customHeight="1" x14ac:dyDescent="0.3">
      <c r="A2903" t="s">
        <v>746</v>
      </c>
      <c r="B2903" t="s">
        <v>19</v>
      </c>
      <c r="C2903" t="s">
        <v>14</v>
      </c>
      <c r="D2903">
        <v>3455.64</v>
      </c>
      <c r="E2903">
        <v>0.18</v>
      </c>
      <c r="F2903">
        <f t="shared" si="90"/>
        <v>622.01519999999994</v>
      </c>
      <c r="G2903">
        <f t="shared" si="91"/>
        <v>2833.6248000000001</v>
      </c>
      <c r="H2903">
        <v>8</v>
      </c>
      <c r="I2903" s="17">
        <v>45063</v>
      </c>
      <c r="J2903" s="17">
        <v>45068</v>
      </c>
      <c r="K2903" t="s">
        <v>21</v>
      </c>
      <c r="L2903" t="s">
        <v>22</v>
      </c>
      <c r="M2903">
        <v>262.14999999999998</v>
      </c>
      <c r="N2903" t="s">
        <v>17</v>
      </c>
    </row>
    <row r="2904" spans="1:14" ht="14.25" customHeight="1" x14ac:dyDescent="0.3">
      <c r="A2904" t="s">
        <v>6175</v>
      </c>
      <c r="B2904" t="s">
        <v>19</v>
      </c>
      <c r="C2904" t="s">
        <v>26</v>
      </c>
      <c r="D2904">
        <v>3456.7</v>
      </c>
      <c r="E2904">
        <v>0.16</v>
      </c>
      <c r="F2904">
        <f t="shared" si="90"/>
        <v>553.072</v>
      </c>
      <c r="G2904">
        <f t="shared" si="91"/>
        <v>2903.6279999999997</v>
      </c>
      <c r="H2904">
        <v>8</v>
      </c>
      <c r="I2904" s="17">
        <v>45532</v>
      </c>
      <c r="J2904" s="17">
        <v>45533</v>
      </c>
      <c r="K2904" t="s">
        <v>15</v>
      </c>
      <c r="L2904" t="s">
        <v>22</v>
      </c>
      <c r="M2904">
        <v>463.74</v>
      </c>
      <c r="N2904" t="s">
        <v>28</v>
      </c>
    </row>
    <row r="2905" spans="1:14" ht="14.25" customHeight="1" x14ac:dyDescent="0.3">
      <c r="A2905" t="s">
        <v>3028</v>
      </c>
      <c r="B2905" t="s">
        <v>25</v>
      </c>
      <c r="C2905" t="s">
        <v>36</v>
      </c>
      <c r="D2905">
        <v>3460.04</v>
      </c>
      <c r="E2905">
        <v>0.19</v>
      </c>
      <c r="F2905">
        <f t="shared" si="90"/>
        <v>657.4076</v>
      </c>
      <c r="G2905">
        <f t="shared" si="91"/>
        <v>2802.6324</v>
      </c>
      <c r="H2905">
        <v>8</v>
      </c>
      <c r="I2905" s="17">
        <v>45012</v>
      </c>
      <c r="J2905" s="17">
        <v>45015</v>
      </c>
      <c r="K2905" t="s">
        <v>31</v>
      </c>
      <c r="L2905" t="s">
        <v>16</v>
      </c>
      <c r="M2905">
        <v>612.12</v>
      </c>
      <c r="N2905" t="s">
        <v>39</v>
      </c>
    </row>
    <row r="2906" spans="1:14" ht="14.25" customHeight="1" x14ac:dyDescent="0.3">
      <c r="A2906" t="s">
        <v>12258</v>
      </c>
      <c r="B2906" t="s">
        <v>19</v>
      </c>
      <c r="C2906" t="s">
        <v>36</v>
      </c>
      <c r="D2906">
        <v>3473.29</v>
      </c>
      <c r="E2906">
        <v>0.38</v>
      </c>
      <c r="F2906">
        <f t="shared" si="90"/>
        <v>1319.8502000000001</v>
      </c>
      <c r="G2906">
        <f t="shared" si="91"/>
        <v>2153.4398000000001</v>
      </c>
      <c r="H2906">
        <v>8</v>
      </c>
      <c r="I2906" s="17">
        <v>45152</v>
      </c>
      <c r="J2906" s="17">
        <v>45159</v>
      </c>
      <c r="K2906" t="s">
        <v>15</v>
      </c>
      <c r="L2906" t="s">
        <v>22</v>
      </c>
      <c r="M2906">
        <v>876.94</v>
      </c>
      <c r="N2906" t="s">
        <v>48</v>
      </c>
    </row>
    <row r="2907" spans="1:14" ht="14.25" customHeight="1" x14ac:dyDescent="0.3">
      <c r="A2907" t="s">
        <v>12409</v>
      </c>
      <c r="B2907" t="s">
        <v>41</v>
      </c>
      <c r="C2907" t="s">
        <v>20</v>
      </c>
      <c r="D2907">
        <v>3474.55</v>
      </c>
      <c r="E2907">
        <v>0.24</v>
      </c>
      <c r="F2907">
        <f t="shared" si="90"/>
        <v>833.89200000000005</v>
      </c>
      <c r="G2907">
        <f t="shared" si="91"/>
        <v>2640.6580000000004</v>
      </c>
      <c r="H2907">
        <v>8</v>
      </c>
      <c r="I2907" s="17">
        <v>44984</v>
      </c>
      <c r="J2907" s="17">
        <v>44985</v>
      </c>
      <c r="K2907" t="s">
        <v>15</v>
      </c>
      <c r="L2907" t="s">
        <v>27</v>
      </c>
      <c r="M2907">
        <v>758.22</v>
      </c>
      <c r="N2907" t="s">
        <v>34</v>
      </c>
    </row>
    <row r="2908" spans="1:14" ht="14.25" customHeight="1" x14ac:dyDescent="0.3">
      <c r="A2908" t="s">
        <v>4502</v>
      </c>
      <c r="B2908" t="s">
        <v>25</v>
      </c>
      <c r="C2908" t="s">
        <v>20</v>
      </c>
      <c r="D2908">
        <v>3476.99</v>
      </c>
      <c r="E2908">
        <v>0.31</v>
      </c>
      <c r="F2908">
        <f t="shared" si="90"/>
        <v>1077.8669</v>
      </c>
      <c r="G2908">
        <f t="shared" si="91"/>
        <v>2399.1230999999998</v>
      </c>
      <c r="H2908">
        <v>8</v>
      </c>
      <c r="I2908" s="17">
        <v>45214</v>
      </c>
      <c r="J2908" s="17">
        <v>45221</v>
      </c>
      <c r="K2908" t="s">
        <v>15</v>
      </c>
      <c r="L2908" t="s">
        <v>22</v>
      </c>
      <c r="M2908">
        <v>495.52</v>
      </c>
      <c r="N2908" t="s">
        <v>34</v>
      </c>
    </row>
    <row r="2909" spans="1:14" ht="14.25" customHeight="1" x14ac:dyDescent="0.3">
      <c r="A2909" t="s">
        <v>13438</v>
      </c>
      <c r="B2909" t="s">
        <v>13</v>
      </c>
      <c r="C2909" t="s">
        <v>36</v>
      </c>
      <c r="D2909">
        <v>3477.38</v>
      </c>
      <c r="E2909">
        <v>0.47</v>
      </c>
      <c r="F2909">
        <f t="shared" si="90"/>
        <v>1634.3686</v>
      </c>
      <c r="G2909">
        <f t="shared" si="91"/>
        <v>1843.0114000000001</v>
      </c>
      <c r="H2909">
        <v>8</v>
      </c>
      <c r="I2909" s="17">
        <v>45085</v>
      </c>
      <c r="J2909" s="17">
        <v>45089</v>
      </c>
      <c r="K2909" t="s">
        <v>31</v>
      </c>
      <c r="L2909" t="s">
        <v>16</v>
      </c>
      <c r="M2909">
        <v>312.72000000000003</v>
      </c>
      <c r="N2909" t="s">
        <v>28</v>
      </c>
    </row>
    <row r="2910" spans="1:14" ht="14.25" customHeight="1" x14ac:dyDescent="0.3">
      <c r="A2910" t="s">
        <v>2014</v>
      </c>
      <c r="B2910" t="s">
        <v>19</v>
      </c>
      <c r="C2910" t="s">
        <v>26</v>
      </c>
      <c r="D2910">
        <v>3480.73</v>
      </c>
      <c r="E2910">
        <v>7.0000000000000007E-2</v>
      </c>
      <c r="F2910">
        <f t="shared" si="90"/>
        <v>243.65110000000001</v>
      </c>
      <c r="G2910">
        <f t="shared" si="91"/>
        <v>3237.0789</v>
      </c>
      <c r="H2910">
        <v>8</v>
      </c>
      <c r="I2910" s="17">
        <v>45330</v>
      </c>
      <c r="J2910" s="17">
        <v>45336</v>
      </c>
      <c r="K2910" t="s">
        <v>15</v>
      </c>
      <c r="L2910" t="s">
        <v>27</v>
      </c>
      <c r="M2910">
        <v>241.96</v>
      </c>
      <c r="N2910" t="s">
        <v>28</v>
      </c>
    </row>
    <row r="2911" spans="1:14" ht="14.25" customHeight="1" x14ac:dyDescent="0.3">
      <c r="A2911" t="s">
        <v>4045</v>
      </c>
      <c r="B2911" t="s">
        <v>41</v>
      </c>
      <c r="C2911" t="s">
        <v>26</v>
      </c>
      <c r="D2911">
        <v>3485.62</v>
      </c>
      <c r="E2911">
        <v>0.11</v>
      </c>
      <c r="F2911">
        <f t="shared" si="90"/>
        <v>383.41820000000001</v>
      </c>
      <c r="G2911">
        <f t="shared" si="91"/>
        <v>3102.2017999999998</v>
      </c>
      <c r="H2911">
        <v>8</v>
      </c>
      <c r="I2911" s="17">
        <v>45204</v>
      </c>
      <c r="J2911" s="17">
        <v>45207</v>
      </c>
      <c r="K2911" t="s">
        <v>15</v>
      </c>
      <c r="L2911" t="s">
        <v>22</v>
      </c>
      <c r="M2911">
        <v>598.07000000000005</v>
      </c>
      <c r="N2911" t="s">
        <v>28</v>
      </c>
    </row>
    <row r="2912" spans="1:14" ht="14.25" customHeight="1" x14ac:dyDescent="0.3">
      <c r="A2912" t="s">
        <v>9422</v>
      </c>
      <c r="B2912" t="s">
        <v>13</v>
      </c>
      <c r="C2912" t="s">
        <v>33</v>
      </c>
      <c r="D2912">
        <v>3486.15</v>
      </c>
      <c r="E2912">
        <v>0.05</v>
      </c>
      <c r="F2912">
        <f t="shared" si="90"/>
        <v>174.3075</v>
      </c>
      <c r="G2912">
        <f t="shared" si="91"/>
        <v>3311.8425000000002</v>
      </c>
      <c r="H2912">
        <v>8</v>
      </c>
      <c r="I2912" s="17">
        <v>45485</v>
      </c>
      <c r="J2912" s="17">
        <v>45492</v>
      </c>
      <c r="K2912" t="s">
        <v>31</v>
      </c>
      <c r="L2912" t="s">
        <v>22</v>
      </c>
      <c r="M2912">
        <v>196.14</v>
      </c>
      <c r="N2912" t="s">
        <v>39</v>
      </c>
    </row>
    <row r="2913" spans="1:14" ht="14.25" customHeight="1" x14ac:dyDescent="0.3">
      <c r="A2913" t="s">
        <v>14969</v>
      </c>
      <c r="B2913" t="s">
        <v>41</v>
      </c>
      <c r="C2913" t="s">
        <v>26</v>
      </c>
      <c r="D2913">
        <v>3489.64</v>
      </c>
      <c r="E2913">
        <v>0.03</v>
      </c>
      <c r="F2913">
        <f t="shared" si="90"/>
        <v>104.68919999999999</v>
      </c>
      <c r="G2913">
        <f t="shared" si="91"/>
        <v>3384.9508000000001</v>
      </c>
      <c r="H2913">
        <v>8</v>
      </c>
      <c r="I2913" s="17">
        <v>45111</v>
      </c>
      <c r="J2913" s="17">
        <v>45113</v>
      </c>
      <c r="K2913" t="s">
        <v>31</v>
      </c>
      <c r="L2913" t="s">
        <v>16</v>
      </c>
      <c r="M2913">
        <v>899.71</v>
      </c>
      <c r="N2913" t="s">
        <v>17</v>
      </c>
    </row>
    <row r="2914" spans="1:14" ht="14.25" customHeight="1" x14ac:dyDescent="0.3">
      <c r="A2914" t="s">
        <v>6353</v>
      </c>
      <c r="B2914" t="s">
        <v>13</v>
      </c>
      <c r="C2914" t="s">
        <v>14</v>
      </c>
      <c r="D2914">
        <v>3489.75</v>
      </c>
      <c r="E2914">
        <v>0.35</v>
      </c>
      <c r="F2914">
        <f t="shared" si="90"/>
        <v>1221.4124999999999</v>
      </c>
      <c r="G2914">
        <f t="shared" si="91"/>
        <v>2268.3375000000001</v>
      </c>
      <c r="H2914">
        <v>8</v>
      </c>
      <c r="I2914" s="17">
        <v>45544</v>
      </c>
      <c r="J2914" s="17">
        <v>45550</v>
      </c>
      <c r="K2914" t="s">
        <v>15</v>
      </c>
      <c r="L2914" t="s">
        <v>27</v>
      </c>
      <c r="M2914">
        <v>485.63</v>
      </c>
      <c r="N2914" t="s">
        <v>17</v>
      </c>
    </row>
    <row r="2915" spans="1:14" ht="14.25" customHeight="1" x14ac:dyDescent="0.3">
      <c r="A2915" t="s">
        <v>14937</v>
      </c>
      <c r="B2915" t="s">
        <v>13</v>
      </c>
      <c r="C2915" t="s">
        <v>20</v>
      </c>
      <c r="D2915">
        <v>3491.63</v>
      </c>
      <c r="E2915">
        <v>0.04</v>
      </c>
      <c r="F2915">
        <f t="shared" si="90"/>
        <v>139.6652</v>
      </c>
      <c r="G2915">
        <f t="shared" si="91"/>
        <v>3351.9648000000002</v>
      </c>
      <c r="H2915">
        <v>8</v>
      </c>
      <c r="I2915" s="17">
        <v>45511</v>
      </c>
      <c r="J2915" s="17">
        <v>45518</v>
      </c>
      <c r="K2915" t="s">
        <v>31</v>
      </c>
      <c r="L2915" t="s">
        <v>16</v>
      </c>
      <c r="M2915">
        <v>585.57000000000005</v>
      </c>
      <c r="N2915" t="s">
        <v>39</v>
      </c>
    </row>
    <row r="2916" spans="1:14" ht="14.25" customHeight="1" x14ac:dyDescent="0.3">
      <c r="A2916" t="s">
        <v>11195</v>
      </c>
      <c r="B2916" t="s">
        <v>13</v>
      </c>
      <c r="C2916" t="s">
        <v>26</v>
      </c>
      <c r="D2916">
        <v>3496.14</v>
      </c>
      <c r="E2916">
        <v>0.16</v>
      </c>
      <c r="F2916">
        <f t="shared" si="90"/>
        <v>559.38239999999996</v>
      </c>
      <c r="G2916">
        <f t="shared" si="91"/>
        <v>2936.7575999999999</v>
      </c>
      <c r="H2916">
        <v>8</v>
      </c>
      <c r="I2916" s="17">
        <v>45484</v>
      </c>
      <c r="J2916" s="17">
        <v>45489</v>
      </c>
      <c r="K2916" t="s">
        <v>15</v>
      </c>
      <c r="L2916" t="s">
        <v>27</v>
      </c>
      <c r="M2916">
        <v>458.98</v>
      </c>
      <c r="N2916" t="s">
        <v>28</v>
      </c>
    </row>
    <row r="2917" spans="1:14" ht="14.25" customHeight="1" x14ac:dyDescent="0.3">
      <c r="A2917" t="s">
        <v>14189</v>
      </c>
      <c r="B2917" t="s">
        <v>25</v>
      </c>
      <c r="C2917" t="s">
        <v>14</v>
      </c>
      <c r="D2917">
        <v>3498.06</v>
      </c>
      <c r="E2917">
        <v>0.17</v>
      </c>
      <c r="F2917">
        <f t="shared" si="90"/>
        <v>594.67020000000002</v>
      </c>
      <c r="G2917">
        <f t="shared" si="91"/>
        <v>2903.3897999999999</v>
      </c>
      <c r="H2917">
        <v>8</v>
      </c>
      <c r="I2917" s="17">
        <v>45534</v>
      </c>
      <c r="J2917" s="17">
        <v>45541</v>
      </c>
      <c r="K2917" t="s">
        <v>15</v>
      </c>
      <c r="L2917" t="s">
        <v>27</v>
      </c>
      <c r="M2917">
        <v>672.65</v>
      </c>
      <c r="N2917" t="s">
        <v>34</v>
      </c>
    </row>
    <row r="2918" spans="1:14" ht="14.25" customHeight="1" x14ac:dyDescent="0.3">
      <c r="A2918" t="s">
        <v>12968</v>
      </c>
      <c r="B2918" t="s">
        <v>41</v>
      </c>
      <c r="C2918" t="s">
        <v>36</v>
      </c>
      <c r="D2918">
        <v>3507.6</v>
      </c>
      <c r="E2918">
        <v>0.12</v>
      </c>
      <c r="F2918">
        <f t="shared" si="90"/>
        <v>420.91199999999998</v>
      </c>
      <c r="G2918">
        <f t="shared" si="91"/>
        <v>3086.6880000000001</v>
      </c>
      <c r="H2918">
        <v>8</v>
      </c>
      <c r="I2918" s="17">
        <v>45127</v>
      </c>
      <c r="J2918" s="17">
        <v>45130</v>
      </c>
      <c r="K2918" t="s">
        <v>31</v>
      </c>
      <c r="L2918" t="s">
        <v>22</v>
      </c>
      <c r="M2918">
        <v>405.92</v>
      </c>
      <c r="N2918" t="s">
        <v>34</v>
      </c>
    </row>
    <row r="2919" spans="1:14" ht="14.25" customHeight="1" x14ac:dyDescent="0.3">
      <c r="A2919" t="s">
        <v>11172</v>
      </c>
      <c r="B2919" t="s">
        <v>41</v>
      </c>
      <c r="C2919" t="s">
        <v>20</v>
      </c>
      <c r="D2919">
        <v>3511.88</v>
      </c>
      <c r="E2919">
        <v>0.13</v>
      </c>
      <c r="F2919">
        <f t="shared" si="90"/>
        <v>456.54440000000005</v>
      </c>
      <c r="G2919">
        <f t="shared" si="91"/>
        <v>3055.3355999999999</v>
      </c>
      <c r="H2919">
        <v>8</v>
      </c>
      <c r="I2919" s="17">
        <v>45131</v>
      </c>
      <c r="J2919" s="17">
        <v>45133</v>
      </c>
      <c r="K2919" t="s">
        <v>21</v>
      </c>
      <c r="L2919" t="s">
        <v>27</v>
      </c>
      <c r="M2919">
        <v>770.62</v>
      </c>
      <c r="N2919" t="s">
        <v>39</v>
      </c>
    </row>
    <row r="2920" spans="1:14" ht="14.25" customHeight="1" x14ac:dyDescent="0.3">
      <c r="A2920" t="s">
        <v>11134</v>
      </c>
      <c r="B2920" t="s">
        <v>13</v>
      </c>
      <c r="C2920" t="s">
        <v>14</v>
      </c>
      <c r="D2920">
        <v>3513.94</v>
      </c>
      <c r="E2920">
        <v>0.3</v>
      </c>
      <c r="F2920">
        <f t="shared" si="90"/>
        <v>1054.182</v>
      </c>
      <c r="G2920">
        <f t="shared" si="91"/>
        <v>2459.7579999999998</v>
      </c>
      <c r="H2920">
        <v>8</v>
      </c>
      <c r="I2920" s="17">
        <v>45616</v>
      </c>
      <c r="J2920" s="17">
        <v>45620</v>
      </c>
      <c r="K2920" t="s">
        <v>15</v>
      </c>
      <c r="L2920" t="s">
        <v>16</v>
      </c>
      <c r="M2920">
        <v>876.52</v>
      </c>
      <c r="N2920" t="s">
        <v>39</v>
      </c>
    </row>
    <row r="2921" spans="1:14" ht="14.25" customHeight="1" x14ac:dyDescent="0.3">
      <c r="A2921" t="s">
        <v>7463</v>
      </c>
      <c r="B2921" t="s">
        <v>41</v>
      </c>
      <c r="C2921" t="s">
        <v>14</v>
      </c>
      <c r="D2921">
        <v>3514.41</v>
      </c>
      <c r="E2921">
        <v>0.22</v>
      </c>
      <c r="F2921">
        <f t="shared" si="90"/>
        <v>773.17020000000002</v>
      </c>
      <c r="G2921">
        <f t="shared" si="91"/>
        <v>2741.2397999999998</v>
      </c>
      <c r="H2921">
        <v>8</v>
      </c>
      <c r="I2921" s="17">
        <v>45086</v>
      </c>
      <c r="J2921" s="17">
        <v>45092</v>
      </c>
      <c r="K2921" t="s">
        <v>31</v>
      </c>
      <c r="L2921" t="s">
        <v>16</v>
      </c>
      <c r="M2921">
        <v>477.62</v>
      </c>
      <c r="N2921" t="s">
        <v>17</v>
      </c>
    </row>
    <row r="2922" spans="1:14" ht="14.25" customHeight="1" x14ac:dyDescent="0.3">
      <c r="A2922" t="s">
        <v>14382</v>
      </c>
      <c r="B2922" t="s">
        <v>19</v>
      </c>
      <c r="C2922" t="s">
        <v>14</v>
      </c>
      <c r="D2922">
        <v>3516.49</v>
      </c>
      <c r="E2922">
        <v>0.17</v>
      </c>
      <c r="F2922">
        <f t="shared" si="90"/>
        <v>597.80330000000004</v>
      </c>
      <c r="G2922">
        <f t="shared" si="91"/>
        <v>2918.6866999999997</v>
      </c>
      <c r="H2922">
        <v>8</v>
      </c>
      <c r="I2922" s="17">
        <v>44977</v>
      </c>
      <c r="J2922" s="17">
        <v>44981</v>
      </c>
      <c r="K2922" t="s">
        <v>31</v>
      </c>
      <c r="L2922" t="s">
        <v>27</v>
      </c>
      <c r="M2922">
        <v>1042.06</v>
      </c>
      <c r="N2922" t="s">
        <v>34</v>
      </c>
    </row>
    <row r="2923" spans="1:14" ht="14.25" customHeight="1" x14ac:dyDescent="0.3">
      <c r="A2923" t="s">
        <v>3870</v>
      </c>
      <c r="B2923" t="s">
        <v>41</v>
      </c>
      <c r="C2923" t="s">
        <v>33</v>
      </c>
      <c r="D2923">
        <v>3523.77</v>
      </c>
      <c r="E2923">
        <v>0.47</v>
      </c>
      <c r="F2923">
        <f t="shared" si="90"/>
        <v>1656.1718999999998</v>
      </c>
      <c r="G2923">
        <f t="shared" si="91"/>
        <v>1867.5981000000002</v>
      </c>
      <c r="H2923">
        <v>8</v>
      </c>
      <c r="I2923" s="17">
        <v>45274</v>
      </c>
      <c r="J2923" s="17">
        <v>45276</v>
      </c>
      <c r="K2923" t="s">
        <v>31</v>
      </c>
      <c r="L2923" t="s">
        <v>16</v>
      </c>
      <c r="M2923">
        <v>570.47</v>
      </c>
      <c r="N2923" t="s">
        <v>28</v>
      </c>
    </row>
    <row r="2924" spans="1:14" ht="14.25" customHeight="1" x14ac:dyDescent="0.3">
      <c r="A2924" t="s">
        <v>4752</v>
      </c>
      <c r="B2924" t="s">
        <v>41</v>
      </c>
      <c r="C2924" t="s">
        <v>26</v>
      </c>
      <c r="D2924">
        <v>3530.76</v>
      </c>
      <c r="E2924">
        <v>0.46</v>
      </c>
      <c r="F2924">
        <f t="shared" si="90"/>
        <v>1624.1496000000002</v>
      </c>
      <c r="G2924">
        <f t="shared" si="91"/>
        <v>1906.6104</v>
      </c>
      <c r="H2924">
        <v>8</v>
      </c>
      <c r="I2924" s="17">
        <v>45616</v>
      </c>
      <c r="J2924" s="17">
        <v>45623</v>
      </c>
      <c r="K2924" t="s">
        <v>31</v>
      </c>
      <c r="L2924" t="s">
        <v>27</v>
      </c>
      <c r="M2924">
        <v>369.96</v>
      </c>
      <c r="N2924" t="s">
        <v>34</v>
      </c>
    </row>
    <row r="2925" spans="1:14" ht="14.25" customHeight="1" x14ac:dyDescent="0.3">
      <c r="A2925" t="s">
        <v>6608</v>
      </c>
      <c r="B2925" t="s">
        <v>41</v>
      </c>
      <c r="C2925" t="s">
        <v>33</v>
      </c>
      <c r="D2925">
        <v>3531.79</v>
      </c>
      <c r="E2925">
        <v>0.15</v>
      </c>
      <c r="F2925">
        <f t="shared" si="90"/>
        <v>529.76850000000002</v>
      </c>
      <c r="G2925">
        <f t="shared" si="91"/>
        <v>3002.0214999999998</v>
      </c>
      <c r="H2925">
        <v>8</v>
      </c>
      <c r="I2925" s="17">
        <v>45165</v>
      </c>
      <c r="J2925" s="17">
        <v>45172</v>
      </c>
      <c r="K2925" t="s">
        <v>21</v>
      </c>
      <c r="L2925" t="s">
        <v>16</v>
      </c>
      <c r="M2925">
        <v>875.9</v>
      </c>
      <c r="N2925" t="s">
        <v>23</v>
      </c>
    </row>
    <row r="2926" spans="1:14" ht="14.25" customHeight="1" x14ac:dyDescent="0.3">
      <c r="A2926" t="s">
        <v>7589</v>
      </c>
      <c r="B2926" t="s">
        <v>13</v>
      </c>
      <c r="C2926" t="s">
        <v>33</v>
      </c>
      <c r="D2926">
        <v>3533.3</v>
      </c>
      <c r="E2926">
        <v>0.35</v>
      </c>
      <c r="F2926">
        <f t="shared" si="90"/>
        <v>1236.655</v>
      </c>
      <c r="G2926">
        <f t="shared" si="91"/>
        <v>2296.6450000000004</v>
      </c>
      <c r="H2926">
        <v>8</v>
      </c>
      <c r="I2926" s="17">
        <v>45355</v>
      </c>
      <c r="J2926" s="17">
        <v>45362</v>
      </c>
      <c r="K2926" t="s">
        <v>21</v>
      </c>
      <c r="L2926" t="s">
        <v>22</v>
      </c>
      <c r="M2926">
        <v>740.98</v>
      </c>
      <c r="N2926" t="s">
        <v>48</v>
      </c>
    </row>
    <row r="2927" spans="1:14" ht="14.25" customHeight="1" x14ac:dyDescent="0.3">
      <c r="A2927" t="s">
        <v>6509</v>
      </c>
      <c r="B2927" t="s">
        <v>19</v>
      </c>
      <c r="C2927" t="s">
        <v>20</v>
      </c>
      <c r="D2927">
        <v>3535.86</v>
      </c>
      <c r="E2927">
        <v>0.24</v>
      </c>
      <c r="F2927">
        <f t="shared" si="90"/>
        <v>848.60640000000001</v>
      </c>
      <c r="G2927">
        <f t="shared" si="91"/>
        <v>2687.2536</v>
      </c>
      <c r="H2927">
        <v>8</v>
      </c>
      <c r="I2927" s="17">
        <v>45597</v>
      </c>
      <c r="J2927" s="17">
        <v>45602</v>
      </c>
      <c r="K2927" t="s">
        <v>31</v>
      </c>
      <c r="L2927" t="s">
        <v>16</v>
      </c>
      <c r="M2927">
        <v>458.19</v>
      </c>
      <c r="N2927" t="s">
        <v>17</v>
      </c>
    </row>
    <row r="2928" spans="1:14" ht="14.25" customHeight="1" x14ac:dyDescent="0.3">
      <c r="A2928" t="s">
        <v>4917</v>
      </c>
      <c r="B2928" t="s">
        <v>41</v>
      </c>
      <c r="C2928" t="s">
        <v>33</v>
      </c>
      <c r="D2928">
        <v>3536.1</v>
      </c>
      <c r="E2928">
        <v>0.27</v>
      </c>
      <c r="F2928">
        <f t="shared" si="90"/>
        <v>954.74700000000007</v>
      </c>
      <c r="G2928">
        <f t="shared" si="91"/>
        <v>2581.3530000000001</v>
      </c>
      <c r="H2928">
        <v>8</v>
      </c>
      <c r="I2928" s="17">
        <v>45299</v>
      </c>
      <c r="J2928" s="17">
        <v>45301</v>
      </c>
      <c r="K2928" t="s">
        <v>15</v>
      </c>
      <c r="L2928" t="s">
        <v>22</v>
      </c>
      <c r="M2928">
        <v>767.02</v>
      </c>
      <c r="N2928" t="s">
        <v>28</v>
      </c>
    </row>
    <row r="2929" spans="1:14" ht="14.25" customHeight="1" x14ac:dyDescent="0.3">
      <c r="A2929" t="s">
        <v>8456</v>
      </c>
      <c r="B2929" t="s">
        <v>13</v>
      </c>
      <c r="C2929" t="s">
        <v>26</v>
      </c>
      <c r="D2929">
        <v>3537.23</v>
      </c>
      <c r="E2929">
        <v>0.08</v>
      </c>
      <c r="F2929">
        <f t="shared" si="90"/>
        <v>282.97840000000002</v>
      </c>
      <c r="G2929">
        <f t="shared" si="91"/>
        <v>3254.2516000000001</v>
      </c>
      <c r="H2929">
        <v>8</v>
      </c>
      <c r="I2929" s="17">
        <v>45620</v>
      </c>
      <c r="J2929" s="17">
        <v>45627</v>
      </c>
      <c r="K2929" t="s">
        <v>31</v>
      </c>
      <c r="L2929" t="s">
        <v>27</v>
      </c>
      <c r="M2929">
        <v>702.74</v>
      </c>
      <c r="N2929" t="s">
        <v>23</v>
      </c>
    </row>
    <row r="2930" spans="1:14" ht="14.25" customHeight="1" x14ac:dyDescent="0.3">
      <c r="A2930" t="s">
        <v>13462</v>
      </c>
      <c r="B2930" t="s">
        <v>13</v>
      </c>
      <c r="C2930" t="s">
        <v>14</v>
      </c>
      <c r="D2930">
        <v>3538.03</v>
      </c>
      <c r="E2930">
        <v>0.13</v>
      </c>
      <c r="F2930">
        <f t="shared" si="90"/>
        <v>459.94390000000004</v>
      </c>
      <c r="G2930">
        <f t="shared" si="91"/>
        <v>3078.0861</v>
      </c>
      <c r="H2930">
        <v>8</v>
      </c>
      <c r="I2930" s="17">
        <v>44944</v>
      </c>
      <c r="J2930" s="17">
        <v>44949</v>
      </c>
      <c r="K2930" t="s">
        <v>21</v>
      </c>
      <c r="L2930" t="s">
        <v>16</v>
      </c>
      <c r="M2930">
        <v>853.55</v>
      </c>
      <c r="N2930" t="s">
        <v>28</v>
      </c>
    </row>
    <row r="2931" spans="1:14" ht="14.25" customHeight="1" x14ac:dyDescent="0.3">
      <c r="A2931" t="s">
        <v>11530</v>
      </c>
      <c r="B2931" t="s">
        <v>41</v>
      </c>
      <c r="C2931" t="s">
        <v>20</v>
      </c>
      <c r="D2931">
        <v>3538.45</v>
      </c>
      <c r="E2931">
        <v>0.38</v>
      </c>
      <c r="F2931">
        <f t="shared" si="90"/>
        <v>1344.6109999999999</v>
      </c>
      <c r="G2931">
        <f t="shared" si="91"/>
        <v>2193.8389999999999</v>
      </c>
      <c r="H2931">
        <v>8</v>
      </c>
      <c r="I2931" s="17">
        <v>45329</v>
      </c>
      <c r="J2931" s="17">
        <v>45331</v>
      </c>
      <c r="K2931" t="s">
        <v>31</v>
      </c>
      <c r="L2931" t="s">
        <v>22</v>
      </c>
      <c r="M2931">
        <v>379.62</v>
      </c>
      <c r="N2931" t="s">
        <v>39</v>
      </c>
    </row>
    <row r="2932" spans="1:14" ht="14.25" customHeight="1" x14ac:dyDescent="0.3">
      <c r="A2932" t="s">
        <v>9997</v>
      </c>
      <c r="B2932" t="s">
        <v>13</v>
      </c>
      <c r="C2932" t="s">
        <v>36</v>
      </c>
      <c r="D2932">
        <v>3545.92</v>
      </c>
      <c r="E2932">
        <v>0.15</v>
      </c>
      <c r="F2932">
        <f t="shared" si="90"/>
        <v>531.88800000000003</v>
      </c>
      <c r="G2932">
        <f t="shared" si="91"/>
        <v>3014.0320000000002</v>
      </c>
      <c r="H2932">
        <v>8</v>
      </c>
      <c r="I2932" s="17">
        <v>45570</v>
      </c>
      <c r="J2932" s="17">
        <v>45577</v>
      </c>
      <c r="K2932" t="s">
        <v>21</v>
      </c>
      <c r="L2932" t="s">
        <v>16</v>
      </c>
      <c r="M2932">
        <v>444.85</v>
      </c>
      <c r="N2932" t="s">
        <v>39</v>
      </c>
    </row>
    <row r="2933" spans="1:14" ht="14.25" customHeight="1" x14ac:dyDescent="0.3">
      <c r="A2933" t="s">
        <v>12244</v>
      </c>
      <c r="B2933" t="s">
        <v>41</v>
      </c>
      <c r="C2933" t="s">
        <v>36</v>
      </c>
      <c r="D2933">
        <v>3549.06</v>
      </c>
      <c r="E2933">
        <v>0.45</v>
      </c>
      <c r="F2933">
        <f t="shared" si="90"/>
        <v>1597.077</v>
      </c>
      <c r="G2933">
        <f t="shared" si="91"/>
        <v>1951.9829999999999</v>
      </c>
      <c r="H2933">
        <v>8</v>
      </c>
      <c r="I2933" s="17">
        <v>45015</v>
      </c>
      <c r="J2933" s="17">
        <v>45016</v>
      </c>
      <c r="K2933" t="s">
        <v>31</v>
      </c>
      <c r="L2933" t="s">
        <v>22</v>
      </c>
      <c r="M2933">
        <v>238.52</v>
      </c>
      <c r="N2933" t="s">
        <v>23</v>
      </c>
    </row>
    <row r="2934" spans="1:14" ht="14.25" customHeight="1" x14ac:dyDescent="0.3">
      <c r="A2934" t="s">
        <v>1064</v>
      </c>
      <c r="B2934" t="s">
        <v>19</v>
      </c>
      <c r="C2934" t="s">
        <v>36</v>
      </c>
      <c r="D2934">
        <v>3551.14</v>
      </c>
      <c r="E2934">
        <v>0.28000000000000003</v>
      </c>
      <c r="F2934">
        <f t="shared" si="90"/>
        <v>994.31920000000002</v>
      </c>
      <c r="G2934">
        <f t="shared" si="91"/>
        <v>2556.8208</v>
      </c>
      <c r="H2934">
        <v>8</v>
      </c>
      <c r="I2934" s="17">
        <v>45636</v>
      </c>
      <c r="J2934" s="17">
        <v>45643</v>
      </c>
      <c r="K2934" t="s">
        <v>31</v>
      </c>
      <c r="L2934" t="s">
        <v>27</v>
      </c>
      <c r="M2934">
        <v>813.55</v>
      </c>
      <c r="N2934" t="s">
        <v>39</v>
      </c>
    </row>
    <row r="2935" spans="1:14" ht="14.25" customHeight="1" x14ac:dyDescent="0.3">
      <c r="A2935" t="s">
        <v>8939</v>
      </c>
      <c r="B2935" t="s">
        <v>13</v>
      </c>
      <c r="C2935" t="s">
        <v>20</v>
      </c>
      <c r="D2935">
        <v>3554.26</v>
      </c>
      <c r="E2935">
        <v>0.31</v>
      </c>
      <c r="F2935">
        <f t="shared" si="90"/>
        <v>1101.8206</v>
      </c>
      <c r="G2935">
        <f t="shared" si="91"/>
        <v>2452.4394000000002</v>
      </c>
      <c r="H2935">
        <v>8</v>
      </c>
      <c r="I2935" s="17">
        <v>45267</v>
      </c>
      <c r="J2935" s="17">
        <v>45268</v>
      </c>
      <c r="K2935" t="s">
        <v>21</v>
      </c>
      <c r="L2935" t="s">
        <v>16</v>
      </c>
      <c r="M2935">
        <v>292.99</v>
      </c>
      <c r="N2935" t="s">
        <v>17</v>
      </c>
    </row>
    <row r="2936" spans="1:14" ht="14.25" customHeight="1" x14ac:dyDescent="0.3">
      <c r="A2936" t="s">
        <v>2174</v>
      </c>
      <c r="B2936" t="s">
        <v>41</v>
      </c>
      <c r="C2936" t="s">
        <v>20</v>
      </c>
      <c r="D2936">
        <v>3556.01</v>
      </c>
      <c r="E2936">
        <v>0.4</v>
      </c>
      <c r="F2936">
        <f t="shared" si="90"/>
        <v>1422.4040000000002</v>
      </c>
      <c r="G2936">
        <f t="shared" si="91"/>
        <v>2133.6059999999998</v>
      </c>
      <c r="H2936">
        <v>8</v>
      </c>
      <c r="I2936" s="17">
        <v>45499</v>
      </c>
      <c r="J2936" s="17">
        <v>45502</v>
      </c>
      <c r="K2936" t="s">
        <v>15</v>
      </c>
      <c r="L2936" t="s">
        <v>16</v>
      </c>
      <c r="M2936">
        <v>321.85000000000002</v>
      </c>
      <c r="N2936" t="s">
        <v>23</v>
      </c>
    </row>
    <row r="2937" spans="1:14" ht="14.25" customHeight="1" x14ac:dyDescent="0.3">
      <c r="A2937" t="s">
        <v>13294</v>
      </c>
      <c r="B2937" t="s">
        <v>19</v>
      </c>
      <c r="C2937" t="s">
        <v>36</v>
      </c>
      <c r="D2937">
        <v>3558</v>
      </c>
      <c r="E2937">
        <v>0.49</v>
      </c>
      <c r="F2937">
        <f t="shared" si="90"/>
        <v>1743.42</v>
      </c>
      <c r="G2937">
        <f t="shared" si="91"/>
        <v>1814.58</v>
      </c>
      <c r="H2937">
        <v>8</v>
      </c>
      <c r="I2937" s="17">
        <v>45538</v>
      </c>
      <c r="J2937" s="17">
        <v>45543</v>
      </c>
      <c r="K2937" t="s">
        <v>31</v>
      </c>
      <c r="L2937" t="s">
        <v>22</v>
      </c>
      <c r="M2937">
        <v>737.64</v>
      </c>
      <c r="N2937" t="s">
        <v>34</v>
      </c>
    </row>
    <row r="2938" spans="1:14" ht="14.25" customHeight="1" x14ac:dyDescent="0.3">
      <c r="A2938" t="s">
        <v>1062</v>
      </c>
      <c r="B2938" t="s">
        <v>25</v>
      </c>
      <c r="C2938" t="s">
        <v>26</v>
      </c>
      <c r="D2938">
        <v>3561.17</v>
      </c>
      <c r="E2938">
        <v>0.03</v>
      </c>
      <c r="F2938">
        <f t="shared" si="90"/>
        <v>106.8351</v>
      </c>
      <c r="G2938">
        <f t="shared" si="91"/>
        <v>3454.3349000000003</v>
      </c>
      <c r="H2938">
        <v>8</v>
      </c>
      <c r="I2938" s="17">
        <v>45097</v>
      </c>
      <c r="J2938" s="17">
        <v>45103</v>
      </c>
      <c r="K2938" t="s">
        <v>15</v>
      </c>
      <c r="L2938" t="s">
        <v>22</v>
      </c>
      <c r="M2938">
        <v>739.68</v>
      </c>
      <c r="N2938" t="s">
        <v>34</v>
      </c>
    </row>
    <row r="2939" spans="1:14" ht="14.25" customHeight="1" x14ac:dyDescent="0.3">
      <c r="A2939" t="s">
        <v>13045</v>
      </c>
      <c r="B2939" t="s">
        <v>19</v>
      </c>
      <c r="C2939" t="s">
        <v>26</v>
      </c>
      <c r="D2939">
        <v>3564.23</v>
      </c>
      <c r="E2939">
        <v>0.28999999999999998</v>
      </c>
      <c r="F2939">
        <f t="shared" si="90"/>
        <v>1033.6267</v>
      </c>
      <c r="G2939">
        <f t="shared" si="91"/>
        <v>2530.6032999999998</v>
      </c>
      <c r="H2939">
        <v>8</v>
      </c>
      <c r="I2939" s="17">
        <v>45494</v>
      </c>
      <c r="J2939" s="17">
        <v>45497</v>
      </c>
      <c r="K2939" t="s">
        <v>21</v>
      </c>
      <c r="L2939" t="s">
        <v>27</v>
      </c>
      <c r="M2939">
        <v>806.42</v>
      </c>
      <c r="N2939" t="s">
        <v>48</v>
      </c>
    </row>
    <row r="2940" spans="1:14" ht="14.25" customHeight="1" x14ac:dyDescent="0.3">
      <c r="A2940" t="s">
        <v>802</v>
      </c>
      <c r="B2940" t="s">
        <v>25</v>
      </c>
      <c r="C2940" t="s">
        <v>14</v>
      </c>
      <c r="D2940">
        <v>3566.84</v>
      </c>
      <c r="E2940">
        <v>0.3</v>
      </c>
      <c r="F2940">
        <f t="shared" si="90"/>
        <v>1070.0519999999999</v>
      </c>
      <c r="G2940">
        <f t="shared" si="91"/>
        <v>2496.7880000000005</v>
      </c>
      <c r="H2940">
        <v>8</v>
      </c>
      <c r="I2940" s="17">
        <v>45499</v>
      </c>
      <c r="J2940" s="17">
        <v>45500</v>
      </c>
      <c r="K2940" t="s">
        <v>21</v>
      </c>
      <c r="L2940" t="s">
        <v>22</v>
      </c>
      <c r="M2940">
        <v>261.14999999999998</v>
      </c>
      <c r="N2940" t="s">
        <v>39</v>
      </c>
    </row>
    <row r="2941" spans="1:14" ht="14.25" customHeight="1" x14ac:dyDescent="0.3">
      <c r="A2941" t="s">
        <v>3161</v>
      </c>
      <c r="B2941" t="s">
        <v>13</v>
      </c>
      <c r="C2941" t="s">
        <v>20</v>
      </c>
      <c r="D2941">
        <v>3569.41</v>
      </c>
      <c r="E2941">
        <v>0.22</v>
      </c>
      <c r="F2941">
        <f t="shared" si="90"/>
        <v>785.27019999999993</v>
      </c>
      <c r="G2941">
        <f t="shared" si="91"/>
        <v>2784.1397999999999</v>
      </c>
      <c r="H2941">
        <v>8</v>
      </c>
      <c r="I2941" s="17">
        <v>44989</v>
      </c>
      <c r="J2941" s="17">
        <v>44995</v>
      </c>
      <c r="K2941" t="s">
        <v>31</v>
      </c>
      <c r="L2941" t="s">
        <v>16</v>
      </c>
      <c r="M2941">
        <v>186.23</v>
      </c>
      <c r="N2941" t="s">
        <v>34</v>
      </c>
    </row>
    <row r="2942" spans="1:14" ht="14.25" customHeight="1" x14ac:dyDescent="0.3">
      <c r="A2942" t="s">
        <v>2890</v>
      </c>
      <c r="B2942" t="s">
        <v>25</v>
      </c>
      <c r="C2942" t="s">
        <v>26</v>
      </c>
      <c r="D2942">
        <v>3569.94</v>
      </c>
      <c r="E2942">
        <v>0.1</v>
      </c>
      <c r="F2942">
        <f t="shared" si="90"/>
        <v>356.99400000000003</v>
      </c>
      <c r="G2942">
        <f t="shared" si="91"/>
        <v>3212.9459999999999</v>
      </c>
      <c r="H2942">
        <v>8</v>
      </c>
      <c r="I2942" s="17">
        <v>45044</v>
      </c>
      <c r="J2942" s="17">
        <v>45051</v>
      </c>
      <c r="K2942" t="s">
        <v>15</v>
      </c>
      <c r="L2942" t="s">
        <v>22</v>
      </c>
      <c r="M2942">
        <v>1041.02</v>
      </c>
      <c r="N2942" t="s">
        <v>28</v>
      </c>
    </row>
    <row r="2943" spans="1:14" ht="14.25" customHeight="1" x14ac:dyDescent="0.3">
      <c r="A2943" t="s">
        <v>3485</v>
      </c>
      <c r="B2943" t="s">
        <v>19</v>
      </c>
      <c r="C2943" t="s">
        <v>33</v>
      </c>
      <c r="D2943">
        <v>3570.94</v>
      </c>
      <c r="E2943">
        <v>0.34</v>
      </c>
      <c r="F2943">
        <f t="shared" si="90"/>
        <v>1214.1196000000002</v>
      </c>
      <c r="G2943">
        <f t="shared" si="91"/>
        <v>2356.8203999999996</v>
      </c>
      <c r="H2943">
        <v>8</v>
      </c>
      <c r="I2943" s="17">
        <v>45220</v>
      </c>
      <c r="J2943" s="17">
        <v>45227</v>
      </c>
      <c r="K2943" t="s">
        <v>21</v>
      </c>
      <c r="L2943" t="s">
        <v>16</v>
      </c>
      <c r="M2943">
        <v>315.79000000000002</v>
      </c>
      <c r="N2943" t="s">
        <v>39</v>
      </c>
    </row>
    <row r="2944" spans="1:14" ht="14.25" customHeight="1" x14ac:dyDescent="0.3">
      <c r="A2944" t="s">
        <v>15362</v>
      </c>
      <c r="B2944" t="s">
        <v>41</v>
      </c>
      <c r="C2944" t="s">
        <v>14</v>
      </c>
      <c r="D2944">
        <v>3574.86</v>
      </c>
      <c r="E2944">
        <v>0.38</v>
      </c>
      <c r="F2944">
        <f t="shared" si="90"/>
        <v>1358.4468000000002</v>
      </c>
      <c r="G2944">
        <f t="shared" si="91"/>
        <v>2216.4132</v>
      </c>
      <c r="H2944">
        <v>8</v>
      </c>
      <c r="I2944" s="17">
        <v>45414</v>
      </c>
      <c r="J2944" s="17">
        <v>45415</v>
      </c>
      <c r="K2944" t="s">
        <v>21</v>
      </c>
      <c r="L2944" t="s">
        <v>27</v>
      </c>
      <c r="M2944">
        <v>599.15</v>
      </c>
      <c r="N2944" t="s">
        <v>28</v>
      </c>
    </row>
    <row r="2945" spans="1:14" ht="14.25" customHeight="1" x14ac:dyDescent="0.3">
      <c r="A2945" t="s">
        <v>14744</v>
      </c>
      <c r="B2945" t="s">
        <v>13</v>
      </c>
      <c r="C2945" t="s">
        <v>26</v>
      </c>
      <c r="D2945">
        <v>3576.37</v>
      </c>
      <c r="E2945">
        <v>0.3</v>
      </c>
      <c r="F2945">
        <f t="shared" si="90"/>
        <v>1072.9109999999998</v>
      </c>
      <c r="G2945">
        <f t="shared" si="91"/>
        <v>2503.4589999999998</v>
      </c>
      <c r="H2945">
        <v>8</v>
      </c>
      <c r="I2945" s="17">
        <v>45254</v>
      </c>
      <c r="J2945" s="17">
        <v>45257</v>
      </c>
      <c r="K2945" t="s">
        <v>31</v>
      </c>
      <c r="L2945" t="s">
        <v>27</v>
      </c>
      <c r="M2945">
        <v>233.24</v>
      </c>
      <c r="N2945" t="s">
        <v>48</v>
      </c>
    </row>
    <row r="2946" spans="1:14" ht="14.25" customHeight="1" x14ac:dyDescent="0.3">
      <c r="A2946" t="s">
        <v>6302</v>
      </c>
      <c r="B2946" t="s">
        <v>13</v>
      </c>
      <c r="C2946" t="s">
        <v>33</v>
      </c>
      <c r="D2946">
        <v>3577.33</v>
      </c>
      <c r="E2946">
        <v>0.49</v>
      </c>
      <c r="F2946">
        <f t="shared" ref="F2946:F3009" si="92">D2946*E2946</f>
        <v>1752.8916999999999</v>
      </c>
      <c r="G2946">
        <f t="shared" ref="G2946:G3009" si="93">D2946-F2946</f>
        <v>1824.4383</v>
      </c>
      <c r="H2946">
        <v>8</v>
      </c>
      <c r="I2946" s="17">
        <v>45538</v>
      </c>
      <c r="J2946" s="17">
        <v>45545</v>
      </c>
      <c r="K2946" t="s">
        <v>15</v>
      </c>
      <c r="L2946" t="s">
        <v>16</v>
      </c>
      <c r="M2946">
        <v>679.6</v>
      </c>
      <c r="N2946" t="s">
        <v>23</v>
      </c>
    </row>
    <row r="2947" spans="1:14" ht="14.25" customHeight="1" x14ac:dyDescent="0.3">
      <c r="A2947" t="s">
        <v>13489</v>
      </c>
      <c r="B2947" t="s">
        <v>25</v>
      </c>
      <c r="C2947" t="s">
        <v>26</v>
      </c>
      <c r="D2947">
        <v>3579.58</v>
      </c>
      <c r="E2947">
        <v>0.35</v>
      </c>
      <c r="F2947">
        <f t="shared" si="92"/>
        <v>1252.8529999999998</v>
      </c>
      <c r="G2947">
        <f t="shared" si="93"/>
        <v>2326.7269999999999</v>
      </c>
      <c r="H2947">
        <v>8</v>
      </c>
      <c r="I2947" s="17">
        <v>45469</v>
      </c>
      <c r="J2947" s="17">
        <v>45474</v>
      </c>
      <c r="K2947" t="s">
        <v>31</v>
      </c>
      <c r="L2947" t="s">
        <v>27</v>
      </c>
      <c r="M2947">
        <v>887.85</v>
      </c>
      <c r="N2947" t="s">
        <v>17</v>
      </c>
    </row>
    <row r="2948" spans="1:14" ht="14.25" customHeight="1" x14ac:dyDescent="0.3">
      <c r="A2948" t="s">
        <v>1068</v>
      </c>
      <c r="B2948" t="s">
        <v>41</v>
      </c>
      <c r="C2948" t="s">
        <v>14</v>
      </c>
      <c r="D2948">
        <v>3580.4</v>
      </c>
      <c r="E2948">
        <v>7.0000000000000007E-2</v>
      </c>
      <c r="F2948">
        <f t="shared" si="92"/>
        <v>250.62800000000004</v>
      </c>
      <c r="G2948">
        <f t="shared" si="93"/>
        <v>3329.7719999999999</v>
      </c>
      <c r="H2948">
        <v>8</v>
      </c>
      <c r="I2948" s="17">
        <v>44931</v>
      </c>
      <c r="J2948" s="17">
        <v>44932</v>
      </c>
      <c r="K2948" t="s">
        <v>31</v>
      </c>
      <c r="L2948" t="s">
        <v>27</v>
      </c>
      <c r="M2948">
        <v>946.73</v>
      </c>
      <c r="N2948" t="s">
        <v>48</v>
      </c>
    </row>
    <row r="2949" spans="1:14" ht="14.25" customHeight="1" x14ac:dyDescent="0.3">
      <c r="A2949" t="s">
        <v>12744</v>
      </c>
      <c r="B2949" t="s">
        <v>41</v>
      </c>
      <c r="C2949" t="s">
        <v>36</v>
      </c>
      <c r="D2949">
        <v>3580.51</v>
      </c>
      <c r="E2949">
        <v>0.35</v>
      </c>
      <c r="F2949">
        <f t="shared" si="92"/>
        <v>1253.1785</v>
      </c>
      <c r="G2949">
        <f t="shared" si="93"/>
        <v>2327.3315000000002</v>
      </c>
      <c r="H2949">
        <v>8</v>
      </c>
      <c r="I2949" s="17">
        <v>45453</v>
      </c>
      <c r="J2949" s="17">
        <v>45456</v>
      </c>
      <c r="K2949" t="s">
        <v>21</v>
      </c>
      <c r="L2949" t="s">
        <v>27</v>
      </c>
      <c r="M2949">
        <v>873.14</v>
      </c>
      <c r="N2949" t="s">
        <v>39</v>
      </c>
    </row>
    <row r="2950" spans="1:14" ht="14.25" customHeight="1" x14ac:dyDescent="0.3">
      <c r="A2950" t="s">
        <v>3311</v>
      </c>
      <c r="B2950" t="s">
        <v>19</v>
      </c>
      <c r="C2950" t="s">
        <v>14</v>
      </c>
      <c r="D2950">
        <v>3581.5</v>
      </c>
      <c r="E2950">
        <v>0.28999999999999998</v>
      </c>
      <c r="F2950">
        <f t="shared" si="92"/>
        <v>1038.635</v>
      </c>
      <c r="G2950">
        <f t="shared" si="93"/>
        <v>2542.8649999999998</v>
      </c>
      <c r="H2950">
        <v>8</v>
      </c>
      <c r="I2950" s="17">
        <v>45348</v>
      </c>
      <c r="J2950" s="17">
        <v>45349</v>
      </c>
      <c r="K2950" t="s">
        <v>21</v>
      </c>
      <c r="L2950" t="s">
        <v>22</v>
      </c>
      <c r="M2950">
        <v>833.01</v>
      </c>
      <c r="N2950" t="s">
        <v>48</v>
      </c>
    </row>
    <row r="2951" spans="1:14" ht="14.25" customHeight="1" x14ac:dyDescent="0.3">
      <c r="A2951" t="s">
        <v>12357</v>
      </c>
      <c r="B2951" t="s">
        <v>41</v>
      </c>
      <c r="C2951" t="s">
        <v>20</v>
      </c>
      <c r="D2951">
        <v>3586.45</v>
      </c>
      <c r="E2951">
        <v>0.26</v>
      </c>
      <c r="F2951">
        <f t="shared" si="92"/>
        <v>932.47699999999998</v>
      </c>
      <c r="G2951">
        <f t="shared" si="93"/>
        <v>2653.973</v>
      </c>
      <c r="H2951">
        <v>8</v>
      </c>
      <c r="I2951" s="17">
        <v>45195</v>
      </c>
      <c r="J2951" s="17">
        <v>45199</v>
      </c>
      <c r="K2951" t="s">
        <v>21</v>
      </c>
      <c r="L2951" t="s">
        <v>16</v>
      </c>
      <c r="M2951">
        <v>955.79</v>
      </c>
      <c r="N2951" t="s">
        <v>48</v>
      </c>
    </row>
    <row r="2952" spans="1:14" ht="14.25" customHeight="1" x14ac:dyDescent="0.3">
      <c r="A2952" t="s">
        <v>5944</v>
      </c>
      <c r="B2952" t="s">
        <v>41</v>
      </c>
      <c r="C2952" t="s">
        <v>26</v>
      </c>
      <c r="D2952">
        <v>3587.09</v>
      </c>
      <c r="E2952">
        <v>0.35</v>
      </c>
      <c r="F2952">
        <f t="shared" si="92"/>
        <v>1255.4814999999999</v>
      </c>
      <c r="G2952">
        <f t="shared" si="93"/>
        <v>2331.6085000000003</v>
      </c>
      <c r="H2952">
        <v>8</v>
      </c>
      <c r="I2952" s="17">
        <v>45130</v>
      </c>
      <c r="J2952" s="17">
        <v>45132</v>
      </c>
      <c r="K2952" t="s">
        <v>31</v>
      </c>
      <c r="L2952" t="s">
        <v>27</v>
      </c>
      <c r="M2952">
        <v>529.94000000000005</v>
      </c>
      <c r="N2952" t="s">
        <v>17</v>
      </c>
    </row>
    <row r="2953" spans="1:14" ht="14.25" customHeight="1" x14ac:dyDescent="0.3">
      <c r="A2953" t="s">
        <v>5426</v>
      </c>
      <c r="B2953" t="s">
        <v>25</v>
      </c>
      <c r="C2953" t="s">
        <v>36</v>
      </c>
      <c r="D2953">
        <v>3587.31</v>
      </c>
      <c r="E2953">
        <v>0.39</v>
      </c>
      <c r="F2953">
        <f t="shared" si="92"/>
        <v>1399.0509</v>
      </c>
      <c r="G2953">
        <f t="shared" si="93"/>
        <v>2188.2591000000002</v>
      </c>
      <c r="H2953">
        <v>8</v>
      </c>
      <c r="I2953" s="17">
        <v>45211</v>
      </c>
      <c r="J2953" s="17">
        <v>45218</v>
      </c>
      <c r="K2953" t="s">
        <v>21</v>
      </c>
      <c r="L2953" t="s">
        <v>16</v>
      </c>
      <c r="M2953">
        <v>798.5</v>
      </c>
      <c r="N2953" t="s">
        <v>39</v>
      </c>
    </row>
    <row r="2954" spans="1:14" ht="14.25" customHeight="1" x14ac:dyDescent="0.3">
      <c r="A2954" t="s">
        <v>1672</v>
      </c>
      <c r="B2954" t="s">
        <v>41</v>
      </c>
      <c r="C2954" t="s">
        <v>14</v>
      </c>
      <c r="D2954">
        <v>3588.72</v>
      </c>
      <c r="E2954">
        <v>0.12</v>
      </c>
      <c r="F2954">
        <f t="shared" si="92"/>
        <v>430.64639999999997</v>
      </c>
      <c r="G2954">
        <f t="shared" si="93"/>
        <v>3158.0735999999997</v>
      </c>
      <c r="H2954">
        <v>8</v>
      </c>
      <c r="I2954" s="17">
        <v>45360</v>
      </c>
      <c r="J2954" s="17">
        <v>45362</v>
      </c>
      <c r="K2954" t="s">
        <v>31</v>
      </c>
      <c r="L2954" t="s">
        <v>16</v>
      </c>
      <c r="M2954">
        <v>281.74</v>
      </c>
      <c r="N2954" t="s">
        <v>48</v>
      </c>
    </row>
    <row r="2955" spans="1:14" ht="14.25" customHeight="1" x14ac:dyDescent="0.3">
      <c r="A2955" t="s">
        <v>14056</v>
      </c>
      <c r="B2955" t="s">
        <v>25</v>
      </c>
      <c r="C2955" t="s">
        <v>14</v>
      </c>
      <c r="D2955">
        <v>3589.1</v>
      </c>
      <c r="E2955">
        <v>0.34</v>
      </c>
      <c r="F2955">
        <f t="shared" si="92"/>
        <v>1220.2940000000001</v>
      </c>
      <c r="G2955">
        <f t="shared" si="93"/>
        <v>2368.8059999999996</v>
      </c>
      <c r="H2955">
        <v>8</v>
      </c>
      <c r="I2955" s="17">
        <v>45393</v>
      </c>
      <c r="J2955" s="17">
        <v>45396</v>
      </c>
      <c r="K2955" t="s">
        <v>21</v>
      </c>
      <c r="L2955" t="s">
        <v>16</v>
      </c>
      <c r="M2955">
        <v>950.57</v>
      </c>
      <c r="N2955" t="s">
        <v>17</v>
      </c>
    </row>
    <row r="2956" spans="1:14" ht="14.25" customHeight="1" x14ac:dyDescent="0.3">
      <c r="A2956" t="s">
        <v>3518</v>
      </c>
      <c r="B2956" t="s">
        <v>25</v>
      </c>
      <c r="C2956" t="s">
        <v>33</v>
      </c>
      <c r="D2956">
        <v>3591.87</v>
      </c>
      <c r="E2956">
        <v>0.47</v>
      </c>
      <c r="F2956">
        <f t="shared" si="92"/>
        <v>1688.1788999999999</v>
      </c>
      <c r="G2956">
        <f t="shared" si="93"/>
        <v>1903.6911</v>
      </c>
      <c r="H2956">
        <v>8</v>
      </c>
      <c r="I2956" s="17">
        <v>45345</v>
      </c>
      <c r="J2956" s="17">
        <v>45346</v>
      </c>
      <c r="K2956" t="s">
        <v>31</v>
      </c>
      <c r="L2956" t="s">
        <v>16</v>
      </c>
      <c r="M2956">
        <v>578.32000000000005</v>
      </c>
      <c r="N2956" t="s">
        <v>23</v>
      </c>
    </row>
    <row r="2957" spans="1:14" ht="14.25" customHeight="1" x14ac:dyDescent="0.3">
      <c r="A2957" t="s">
        <v>5458</v>
      </c>
      <c r="B2957" t="s">
        <v>25</v>
      </c>
      <c r="C2957" t="s">
        <v>14</v>
      </c>
      <c r="D2957">
        <v>3594.08</v>
      </c>
      <c r="E2957">
        <v>0.47</v>
      </c>
      <c r="F2957">
        <f t="shared" si="92"/>
        <v>1689.2175999999999</v>
      </c>
      <c r="G2957">
        <f t="shared" si="93"/>
        <v>1904.8624</v>
      </c>
      <c r="H2957">
        <v>8</v>
      </c>
      <c r="I2957" s="17">
        <v>45327</v>
      </c>
      <c r="J2957" s="17">
        <v>45333</v>
      </c>
      <c r="K2957" t="s">
        <v>15</v>
      </c>
      <c r="L2957" t="s">
        <v>27</v>
      </c>
      <c r="M2957">
        <v>935.33</v>
      </c>
      <c r="N2957" t="s">
        <v>28</v>
      </c>
    </row>
    <row r="2958" spans="1:14" ht="14.25" customHeight="1" x14ac:dyDescent="0.3">
      <c r="A2958" t="s">
        <v>5990</v>
      </c>
      <c r="B2958" t="s">
        <v>25</v>
      </c>
      <c r="C2958" t="s">
        <v>20</v>
      </c>
      <c r="D2958">
        <v>3594.36</v>
      </c>
      <c r="E2958">
        <v>0.16</v>
      </c>
      <c r="F2958">
        <f t="shared" si="92"/>
        <v>575.09760000000006</v>
      </c>
      <c r="G2958">
        <f t="shared" si="93"/>
        <v>3019.2624000000001</v>
      </c>
      <c r="H2958">
        <v>8</v>
      </c>
      <c r="I2958" s="17">
        <v>45407</v>
      </c>
      <c r="J2958" s="17">
        <v>45413</v>
      </c>
      <c r="K2958" t="s">
        <v>21</v>
      </c>
      <c r="L2958" t="s">
        <v>16</v>
      </c>
      <c r="M2958">
        <v>452.02</v>
      </c>
      <c r="N2958" t="s">
        <v>28</v>
      </c>
    </row>
    <row r="2959" spans="1:14" ht="14.25" customHeight="1" x14ac:dyDescent="0.3">
      <c r="A2959" t="s">
        <v>5140</v>
      </c>
      <c r="B2959" t="s">
        <v>19</v>
      </c>
      <c r="C2959" t="s">
        <v>36</v>
      </c>
      <c r="D2959">
        <v>3598.18</v>
      </c>
      <c r="E2959">
        <v>0.13</v>
      </c>
      <c r="F2959">
        <f t="shared" si="92"/>
        <v>467.76339999999999</v>
      </c>
      <c r="G2959">
        <f t="shared" si="93"/>
        <v>3130.4166</v>
      </c>
      <c r="H2959">
        <v>8</v>
      </c>
      <c r="I2959" s="17">
        <v>45578</v>
      </c>
      <c r="J2959" s="17">
        <v>45585</v>
      </c>
      <c r="K2959" t="s">
        <v>31</v>
      </c>
      <c r="L2959" t="s">
        <v>22</v>
      </c>
      <c r="M2959">
        <v>693.41</v>
      </c>
      <c r="N2959" t="s">
        <v>23</v>
      </c>
    </row>
    <row r="2960" spans="1:14" ht="14.25" customHeight="1" x14ac:dyDescent="0.3">
      <c r="A2960" t="s">
        <v>8229</v>
      </c>
      <c r="B2960" t="s">
        <v>41</v>
      </c>
      <c r="C2960" t="s">
        <v>33</v>
      </c>
      <c r="D2960">
        <v>3598.68</v>
      </c>
      <c r="E2960">
        <v>0.46</v>
      </c>
      <c r="F2960">
        <f t="shared" si="92"/>
        <v>1655.3928000000001</v>
      </c>
      <c r="G2960">
        <f t="shared" si="93"/>
        <v>1943.2871999999998</v>
      </c>
      <c r="H2960">
        <v>8</v>
      </c>
      <c r="I2960" s="17">
        <v>45103</v>
      </c>
      <c r="J2960" s="17">
        <v>45109</v>
      </c>
      <c r="K2960" t="s">
        <v>15</v>
      </c>
      <c r="L2960" t="s">
        <v>27</v>
      </c>
      <c r="M2960">
        <v>339.33</v>
      </c>
      <c r="N2960" t="s">
        <v>48</v>
      </c>
    </row>
    <row r="2961" spans="1:14" ht="14.25" customHeight="1" x14ac:dyDescent="0.3">
      <c r="A2961" t="s">
        <v>8172</v>
      </c>
      <c r="B2961" t="s">
        <v>13</v>
      </c>
      <c r="C2961" t="s">
        <v>33</v>
      </c>
      <c r="D2961">
        <v>3606.63</v>
      </c>
      <c r="E2961">
        <v>0.23</v>
      </c>
      <c r="F2961">
        <f t="shared" si="92"/>
        <v>829.52490000000012</v>
      </c>
      <c r="G2961">
        <f t="shared" si="93"/>
        <v>2777.1050999999998</v>
      </c>
      <c r="H2961">
        <v>8</v>
      </c>
      <c r="I2961" s="17">
        <v>45143</v>
      </c>
      <c r="J2961" s="17">
        <v>45144</v>
      </c>
      <c r="K2961" t="s">
        <v>15</v>
      </c>
      <c r="L2961" t="s">
        <v>16</v>
      </c>
      <c r="M2961">
        <v>617.87</v>
      </c>
      <c r="N2961" t="s">
        <v>34</v>
      </c>
    </row>
    <row r="2962" spans="1:14" ht="14.25" customHeight="1" x14ac:dyDescent="0.3">
      <c r="A2962" t="s">
        <v>1146</v>
      </c>
      <c r="B2962" t="s">
        <v>13</v>
      </c>
      <c r="C2962" t="s">
        <v>20</v>
      </c>
      <c r="D2962">
        <v>3607.78</v>
      </c>
      <c r="E2962">
        <v>0.15</v>
      </c>
      <c r="F2962">
        <f t="shared" si="92"/>
        <v>541.16700000000003</v>
      </c>
      <c r="G2962">
        <f t="shared" si="93"/>
        <v>3066.6130000000003</v>
      </c>
      <c r="H2962">
        <v>8</v>
      </c>
      <c r="I2962" s="17">
        <v>45541</v>
      </c>
      <c r="J2962" s="17">
        <v>45543</v>
      </c>
      <c r="K2962" t="s">
        <v>31</v>
      </c>
      <c r="L2962" t="s">
        <v>16</v>
      </c>
      <c r="M2962">
        <v>716.45</v>
      </c>
      <c r="N2962" t="s">
        <v>39</v>
      </c>
    </row>
    <row r="2963" spans="1:14" ht="14.25" customHeight="1" x14ac:dyDescent="0.3">
      <c r="A2963" t="s">
        <v>13923</v>
      </c>
      <c r="B2963" t="s">
        <v>25</v>
      </c>
      <c r="C2963" t="s">
        <v>26</v>
      </c>
      <c r="D2963">
        <v>3616.08</v>
      </c>
      <c r="E2963">
        <v>0.49</v>
      </c>
      <c r="F2963">
        <f t="shared" si="92"/>
        <v>1771.8791999999999</v>
      </c>
      <c r="G2963">
        <f t="shared" si="93"/>
        <v>1844.2008000000001</v>
      </c>
      <c r="H2963">
        <v>8</v>
      </c>
      <c r="I2963" s="17">
        <v>45092</v>
      </c>
      <c r="J2963" s="17">
        <v>45093</v>
      </c>
      <c r="K2963" t="s">
        <v>15</v>
      </c>
      <c r="L2963" t="s">
        <v>27</v>
      </c>
      <c r="M2963">
        <v>1009.91</v>
      </c>
      <c r="N2963" t="s">
        <v>34</v>
      </c>
    </row>
    <row r="2964" spans="1:14" ht="14.25" customHeight="1" x14ac:dyDescent="0.3">
      <c r="A2964" t="s">
        <v>8887</v>
      </c>
      <c r="B2964" t="s">
        <v>25</v>
      </c>
      <c r="C2964" t="s">
        <v>20</v>
      </c>
      <c r="D2964">
        <v>3617.5</v>
      </c>
      <c r="E2964">
        <v>0.5</v>
      </c>
      <c r="F2964">
        <f t="shared" si="92"/>
        <v>1808.75</v>
      </c>
      <c r="G2964">
        <f t="shared" si="93"/>
        <v>1808.75</v>
      </c>
      <c r="H2964">
        <v>8</v>
      </c>
      <c r="I2964" s="17">
        <v>45150</v>
      </c>
      <c r="J2964" s="17">
        <v>45156</v>
      </c>
      <c r="K2964" t="s">
        <v>31</v>
      </c>
      <c r="L2964" t="s">
        <v>22</v>
      </c>
      <c r="M2964">
        <v>630.16</v>
      </c>
      <c r="N2964" t="s">
        <v>34</v>
      </c>
    </row>
    <row r="2965" spans="1:14" ht="14.25" customHeight="1" x14ac:dyDescent="0.3">
      <c r="A2965" t="s">
        <v>11836</v>
      </c>
      <c r="B2965" t="s">
        <v>13</v>
      </c>
      <c r="C2965" t="s">
        <v>36</v>
      </c>
      <c r="D2965">
        <v>3620.02</v>
      </c>
      <c r="E2965">
        <v>0.2</v>
      </c>
      <c r="F2965">
        <f t="shared" si="92"/>
        <v>724.00400000000002</v>
      </c>
      <c r="G2965">
        <f t="shared" si="93"/>
        <v>2896.0160000000001</v>
      </c>
      <c r="H2965">
        <v>8</v>
      </c>
      <c r="I2965" s="17">
        <v>45084</v>
      </c>
      <c r="J2965" s="17">
        <v>45090</v>
      </c>
      <c r="K2965" t="s">
        <v>15</v>
      </c>
      <c r="L2965" t="s">
        <v>22</v>
      </c>
      <c r="M2965">
        <v>523.46</v>
      </c>
      <c r="N2965" t="s">
        <v>23</v>
      </c>
    </row>
    <row r="2966" spans="1:14" ht="14.25" customHeight="1" x14ac:dyDescent="0.3">
      <c r="A2966" t="s">
        <v>1810</v>
      </c>
      <c r="B2966" t="s">
        <v>13</v>
      </c>
      <c r="C2966" t="s">
        <v>33</v>
      </c>
      <c r="D2966">
        <v>3620.05</v>
      </c>
      <c r="E2966">
        <v>0.4</v>
      </c>
      <c r="F2966">
        <f t="shared" si="92"/>
        <v>1448.0200000000002</v>
      </c>
      <c r="G2966">
        <f t="shared" si="93"/>
        <v>2172.0299999999997</v>
      </c>
      <c r="H2966">
        <v>8</v>
      </c>
      <c r="I2966" s="17">
        <v>45057</v>
      </c>
      <c r="J2966" s="17">
        <v>45058</v>
      </c>
      <c r="K2966" t="s">
        <v>31</v>
      </c>
      <c r="L2966" t="s">
        <v>27</v>
      </c>
      <c r="M2966">
        <v>643.44000000000005</v>
      </c>
      <c r="N2966" t="s">
        <v>39</v>
      </c>
    </row>
    <row r="2967" spans="1:14" ht="14.25" customHeight="1" x14ac:dyDescent="0.3">
      <c r="A2967" t="s">
        <v>2073</v>
      </c>
      <c r="B2967" t="s">
        <v>25</v>
      </c>
      <c r="C2967" t="s">
        <v>20</v>
      </c>
      <c r="D2967">
        <v>3624.68</v>
      </c>
      <c r="E2967">
        <v>0.2</v>
      </c>
      <c r="F2967">
        <f t="shared" si="92"/>
        <v>724.93600000000004</v>
      </c>
      <c r="G2967">
        <f t="shared" si="93"/>
        <v>2899.7439999999997</v>
      </c>
      <c r="H2967">
        <v>8</v>
      </c>
      <c r="I2967" s="17">
        <v>45310</v>
      </c>
      <c r="J2967" s="17">
        <v>45313</v>
      </c>
      <c r="K2967" t="s">
        <v>21</v>
      </c>
      <c r="L2967" t="s">
        <v>27</v>
      </c>
      <c r="M2967">
        <v>412.78</v>
      </c>
      <c r="N2967" t="s">
        <v>48</v>
      </c>
    </row>
    <row r="2968" spans="1:14" ht="14.25" customHeight="1" x14ac:dyDescent="0.3">
      <c r="A2968" t="s">
        <v>10693</v>
      </c>
      <c r="B2968" t="s">
        <v>13</v>
      </c>
      <c r="C2968" t="s">
        <v>14</v>
      </c>
      <c r="D2968">
        <v>3625.94</v>
      </c>
      <c r="E2968">
        <v>0.46</v>
      </c>
      <c r="F2968">
        <f t="shared" si="92"/>
        <v>1667.9324000000001</v>
      </c>
      <c r="G2968">
        <f t="shared" si="93"/>
        <v>1958.0075999999999</v>
      </c>
      <c r="H2968">
        <v>8</v>
      </c>
      <c r="I2968" s="17">
        <v>45571</v>
      </c>
      <c r="J2968" s="17">
        <v>45575</v>
      </c>
      <c r="K2968" t="s">
        <v>15</v>
      </c>
      <c r="L2968" t="s">
        <v>27</v>
      </c>
      <c r="M2968">
        <v>573.63</v>
      </c>
      <c r="N2968" t="s">
        <v>23</v>
      </c>
    </row>
    <row r="2969" spans="1:14" ht="14.25" customHeight="1" x14ac:dyDescent="0.3">
      <c r="A2969" t="s">
        <v>9895</v>
      </c>
      <c r="B2969" t="s">
        <v>41</v>
      </c>
      <c r="C2969" t="s">
        <v>14</v>
      </c>
      <c r="D2969">
        <v>3629.38</v>
      </c>
      <c r="E2969">
        <v>0.28000000000000003</v>
      </c>
      <c r="F2969">
        <f t="shared" si="92"/>
        <v>1016.2264000000001</v>
      </c>
      <c r="G2969">
        <f t="shared" si="93"/>
        <v>2613.1536000000001</v>
      </c>
      <c r="H2969">
        <v>8</v>
      </c>
      <c r="I2969" s="17">
        <v>45372</v>
      </c>
      <c r="J2969" s="17">
        <v>45378</v>
      </c>
      <c r="K2969" t="s">
        <v>15</v>
      </c>
      <c r="L2969" t="s">
        <v>16</v>
      </c>
      <c r="M2969">
        <v>601.36</v>
      </c>
      <c r="N2969" t="s">
        <v>23</v>
      </c>
    </row>
    <row r="2970" spans="1:14" ht="14.25" customHeight="1" x14ac:dyDescent="0.3">
      <c r="A2970" t="s">
        <v>12336</v>
      </c>
      <c r="B2970" t="s">
        <v>13</v>
      </c>
      <c r="C2970" t="s">
        <v>33</v>
      </c>
      <c r="D2970">
        <v>3639.18</v>
      </c>
      <c r="E2970">
        <v>0.34</v>
      </c>
      <c r="F2970">
        <f t="shared" si="92"/>
        <v>1237.3212000000001</v>
      </c>
      <c r="G2970">
        <f t="shared" si="93"/>
        <v>2401.8588</v>
      </c>
      <c r="H2970">
        <v>8</v>
      </c>
      <c r="I2970" s="17">
        <v>44991</v>
      </c>
      <c r="J2970" s="17">
        <v>44996</v>
      </c>
      <c r="K2970" t="s">
        <v>21</v>
      </c>
      <c r="L2970" t="s">
        <v>16</v>
      </c>
      <c r="M2970">
        <v>358.93</v>
      </c>
      <c r="N2970" t="s">
        <v>48</v>
      </c>
    </row>
    <row r="2971" spans="1:14" ht="14.25" customHeight="1" x14ac:dyDescent="0.3">
      <c r="A2971" t="s">
        <v>4376</v>
      </c>
      <c r="B2971" t="s">
        <v>13</v>
      </c>
      <c r="C2971" t="s">
        <v>26</v>
      </c>
      <c r="D2971">
        <v>3646.11</v>
      </c>
      <c r="E2971">
        <v>0.13</v>
      </c>
      <c r="F2971">
        <f t="shared" si="92"/>
        <v>473.99430000000001</v>
      </c>
      <c r="G2971">
        <f t="shared" si="93"/>
        <v>3172.1157000000003</v>
      </c>
      <c r="H2971">
        <v>8</v>
      </c>
      <c r="I2971" s="17">
        <v>45647</v>
      </c>
      <c r="J2971" s="17">
        <v>45651</v>
      </c>
      <c r="K2971" t="s">
        <v>31</v>
      </c>
      <c r="L2971" t="s">
        <v>16</v>
      </c>
      <c r="M2971">
        <v>875.69</v>
      </c>
      <c r="N2971" t="s">
        <v>39</v>
      </c>
    </row>
    <row r="2972" spans="1:14" ht="14.25" customHeight="1" x14ac:dyDescent="0.3">
      <c r="A2972" t="s">
        <v>7970</v>
      </c>
      <c r="B2972" t="s">
        <v>19</v>
      </c>
      <c r="C2972" t="s">
        <v>33</v>
      </c>
      <c r="D2972">
        <v>3646.23</v>
      </c>
      <c r="E2972">
        <v>0.08</v>
      </c>
      <c r="F2972">
        <f t="shared" si="92"/>
        <v>291.69839999999999</v>
      </c>
      <c r="G2972">
        <f t="shared" si="93"/>
        <v>3354.5316000000003</v>
      </c>
      <c r="H2972">
        <v>8</v>
      </c>
      <c r="I2972" s="17">
        <v>45643</v>
      </c>
      <c r="J2972" s="17">
        <v>45650</v>
      </c>
      <c r="K2972" t="s">
        <v>21</v>
      </c>
      <c r="L2972" t="s">
        <v>22</v>
      </c>
      <c r="M2972">
        <v>349.4</v>
      </c>
      <c r="N2972" t="s">
        <v>17</v>
      </c>
    </row>
    <row r="2973" spans="1:14" ht="14.25" customHeight="1" x14ac:dyDescent="0.3">
      <c r="A2973" t="s">
        <v>8652</v>
      </c>
      <c r="B2973" t="s">
        <v>41</v>
      </c>
      <c r="C2973" t="s">
        <v>26</v>
      </c>
      <c r="D2973">
        <v>3648.49</v>
      </c>
      <c r="E2973">
        <v>0.14000000000000001</v>
      </c>
      <c r="F2973">
        <f t="shared" si="92"/>
        <v>510.78860000000003</v>
      </c>
      <c r="G2973">
        <f t="shared" si="93"/>
        <v>3137.7013999999999</v>
      </c>
      <c r="H2973">
        <v>8</v>
      </c>
      <c r="I2973" s="17">
        <v>45099</v>
      </c>
      <c r="J2973" s="17">
        <v>45106</v>
      </c>
      <c r="K2973" t="s">
        <v>31</v>
      </c>
      <c r="L2973" t="s">
        <v>27</v>
      </c>
      <c r="M2973">
        <v>557.97</v>
      </c>
      <c r="N2973" t="s">
        <v>28</v>
      </c>
    </row>
    <row r="2974" spans="1:14" ht="14.25" customHeight="1" x14ac:dyDescent="0.3">
      <c r="A2974" t="s">
        <v>6298</v>
      </c>
      <c r="B2974" t="s">
        <v>13</v>
      </c>
      <c r="C2974" t="s">
        <v>20</v>
      </c>
      <c r="D2974">
        <v>3650.64</v>
      </c>
      <c r="E2974">
        <v>0.46</v>
      </c>
      <c r="F2974">
        <f t="shared" si="92"/>
        <v>1679.2944</v>
      </c>
      <c r="G2974">
        <f t="shared" si="93"/>
        <v>1971.3455999999999</v>
      </c>
      <c r="H2974">
        <v>8</v>
      </c>
      <c r="I2974" s="17">
        <v>45290</v>
      </c>
      <c r="J2974" s="17">
        <v>45293</v>
      </c>
      <c r="K2974" t="s">
        <v>31</v>
      </c>
      <c r="L2974" t="s">
        <v>16</v>
      </c>
      <c r="M2974">
        <v>664.76</v>
      </c>
      <c r="N2974" t="s">
        <v>28</v>
      </c>
    </row>
    <row r="2975" spans="1:14" ht="14.25" customHeight="1" x14ac:dyDescent="0.3">
      <c r="A2975" t="s">
        <v>11061</v>
      </c>
      <c r="B2975" t="s">
        <v>13</v>
      </c>
      <c r="C2975" t="s">
        <v>26</v>
      </c>
      <c r="D2975">
        <v>3651.05</v>
      </c>
      <c r="E2975">
        <v>0.21</v>
      </c>
      <c r="F2975">
        <f t="shared" si="92"/>
        <v>766.72050000000002</v>
      </c>
      <c r="G2975">
        <f t="shared" si="93"/>
        <v>2884.3295000000003</v>
      </c>
      <c r="H2975">
        <v>8</v>
      </c>
      <c r="I2975" s="17">
        <v>45436</v>
      </c>
      <c r="J2975" s="17">
        <v>45437</v>
      </c>
      <c r="K2975" t="s">
        <v>15</v>
      </c>
      <c r="L2975" t="s">
        <v>27</v>
      </c>
      <c r="M2975">
        <v>290.87</v>
      </c>
      <c r="N2975" t="s">
        <v>17</v>
      </c>
    </row>
    <row r="2976" spans="1:14" ht="14.25" customHeight="1" x14ac:dyDescent="0.3">
      <c r="A2976" t="s">
        <v>2908</v>
      </c>
      <c r="B2976" t="s">
        <v>41</v>
      </c>
      <c r="C2976" t="s">
        <v>20</v>
      </c>
      <c r="D2976">
        <v>3653.16</v>
      </c>
      <c r="E2976">
        <v>0.11</v>
      </c>
      <c r="F2976">
        <f t="shared" si="92"/>
        <v>401.8476</v>
      </c>
      <c r="G2976">
        <f t="shared" si="93"/>
        <v>3251.3123999999998</v>
      </c>
      <c r="H2976">
        <v>8</v>
      </c>
      <c r="I2976" s="17">
        <v>44944</v>
      </c>
      <c r="J2976" s="17">
        <v>44950</v>
      </c>
      <c r="K2976" t="s">
        <v>21</v>
      </c>
      <c r="L2976" t="s">
        <v>27</v>
      </c>
      <c r="M2976">
        <v>733.83</v>
      </c>
      <c r="N2976" t="s">
        <v>39</v>
      </c>
    </row>
    <row r="2977" spans="1:14" ht="14.25" customHeight="1" x14ac:dyDescent="0.3">
      <c r="A2977" t="s">
        <v>13979</v>
      </c>
      <c r="B2977" t="s">
        <v>19</v>
      </c>
      <c r="C2977" t="s">
        <v>26</v>
      </c>
      <c r="D2977">
        <v>3655.39</v>
      </c>
      <c r="E2977">
        <v>0.3</v>
      </c>
      <c r="F2977">
        <f t="shared" si="92"/>
        <v>1096.617</v>
      </c>
      <c r="G2977">
        <f t="shared" si="93"/>
        <v>2558.7730000000001</v>
      </c>
      <c r="H2977">
        <v>8</v>
      </c>
      <c r="I2977" s="17">
        <v>45654</v>
      </c>
      <c r="J2977" s="17">
        <v>45660</v>
      </c>
      <c r="K2977" t="s">
        <v>31</v>
      </c>
      <c r="L2977" t="s">
        <v>16</v>
      </c>
      <c r="M2977">
        <v>510.87</v>
      </c>
      <c r="N2977" t="s">
        <v>17</v>
      </c>
    </row>
    <row r="2978" spans="1:14" ht="14.25" customHeight="1" x14ac:dyDescent="0.3">
      <c r="A2978" t="s">
        <v>3942</v>
      </c>
      <c r="B2978" t="s">
        <v>25</v>
      </c>
      <c r="C2978" t="s">
        <v>26</v>
      </c>
      <c r="D2978">
        <v>3658.99</v>
      </c>
      <c r="E2978">
        <v>0.49</v>
      </c>
      <c r="F2978">
        <f t="shared" si="92"/>
        <v>1792.9050999999999</v>
      </c>
      <c r="G2978">
        <f t="shared" si="93"/>
        <v>1866.0848999999998</v>
      </c>
      <c r="H2978">
        <v>8</v>
      </c>
      <c r="I2978" s="17">
        <v>45599</v>
      </c>
      <c r="J2978" s="17">
        <v>45603</v>
      </c>
      <c r="K2978" t="s">
        <v>31</v>
      </c>
      <c r="L2978" t="s">
        <v>16</v>
      </c>
      <c r="M2978">
        <v>807.89</v>
      </c>
      <c r="N2978" t="s">
        <v>34</v>
      </c>
    </row>
    <row r="2979" spans="1:14" ht="14.25" customHeight="1" x14ac:dyDescent="0.3">
      <c r="A2979" t="s">
        <v>1414</v>
      </c>
      <c r="B2979" t="s">
        <v>19</v>
      </c>
      <c r="C2979" t="s">
        <v>14</v>
      </c>
      <c r="D2979">
        <v>3661.07</v>
      </c>
      <c r="E2979">
        <v>0.36</v>
      </c>
      <c r="F2979">
        <f t="shared" si="92"/>
        <v>1317.9852000000001</v>
      </c>
      <c r="G2979">
        <f t="shared" si="93"/>
        <v>2343.0848000000001</v>
      </c>
      <c r="H2979">
        <v>8</v>
      </c>
      <c r="I2979" s="17">
        <v>45090</v>
      </c>
      <c r="J2979" s="17">
        <v>45092</v>
      </c>
      <c r="K2979" t="s">
        <v>31</v>
      </c>
      <c r="L2979" t="s">
        <v>27</v>
      </c>
      <c r="M2979">
        <v>679.11</v>
      </c>
      <c r="N2979" t="s">
        <v>39</v>
      </c>
    </row>
    <row r="2980" spans="1:14" ht="14.25" customHeight="1" x14ac:dyDescent="0.3">
      <c r="A2980" t="s">
        <v>6115</v>
      </c>
      <c r="B2980" t="s">
        <v>41</v>
      </c>
      <c r="C2980" t="s">
        <v>14</v>
      </c>
      <c r="D2980">
        <v>3662.45</v>
      </c>
      <c r="E2980">
        <v>0.03</v>
      </c>
      <c r="F2980">
        <f t="shared" si="92"/>
        <v>109.87349999999999</v>
      </c>
      <c r="G2980">
        <f t="shared" si="93"/>
        <v>3552.5764999999997</v>
      </c>
      <c r="H2980">
        <v>8</v>
      </c>
      <c r="I2980" s="17">
        <v>45001</v>
      </c>
      <c r="J2980" s="17">
        <v>45002</v>
      </c>
      <c r="K2980" t="s">
        <v>21</v>
      </c>
      <c r="L2980" t="s">
        <v>16</v>
      </c>
      <c r="M2980">
        <v>461.09</v>
      </c>
      <c r="N2980" t="s">
        <v>17</v>
      </c>
    </row>
    <row r="2981" spans="1:14" ht="14.25" customHeight="1" x14ac:dyDescent="0.3">
      <c r="A2981" t="s">
        <v>6705</v>
      </c>
      <c r="B2981" t="s">
        <v>25</v>
      </c>
      <c r="C2981" t="s">
        <v>20</v>
      </c>
      <c r="D2981">
        <v>3664.76</v>
      </c>
      <c r="E2981">
        <v>0.1</v>
      </c>
      <c r="F2981">
        <f t="shared" si="92"/>
        <v>366.47600000000006</v>
      </c>
      <c r="G2981">
        <f t="shared" si="93"/>
        <v>3298.2840000000001</v>
      </c>
      <c r="H2981">
        <v>8</v>
      </c>
      <c r="I2981" s="17">
        <v>45358</v>
      </c>
      <c r="J2981" s="17">
        <v>45363</v>
      </c>
      <c r="K2981" t="s">
        <v>15</v>
      </c>
      <c r="L2981" t="s">
        <v>16</v>
      </c>
      <c r="M2981">
        <v>644.66</v>
      </c>
      <c r="N2981" t="s">
        <v>34</v>
      </c>
    </row>
    <row r="2982" spans="1:14" ht="14.25" customHeight="1" x14ac:dyDescent="0.3">
      <c r="A2982" t="s">
        <v>6203</v>
      </c>
      <c r="B2982" t="s">
        <v>25</v>
      </c>
      <c r="C2982" t="s">
        <v>14</v>
      </c>
      <c r="D2982">
        <v>3664.95</v>
      </c>
      <c r="E2982">
        <v>0.19</v>
      </c>
      <c r="F2982">
        <f t="shared" si="92"/>
        <v>696.34050000000002</v>
      </c>
      <c r="G2982">
        <f t="shared" si="93"/>
        <v>2968.6094999999996</v>
      </c>
      <c r="H2982">
        <v>8</v>
      </c>
      <c r="I2982" s="17">
        <v>45373</v>
      </c>
      <c r="J2982" s="17">
        <v>45377</v>
      </c>
      <c r="K2982" t="s">
        <v>21</v>
      </c>
      <c r="L2982" t="s">
        <v>22</v>
      </c>
      <c r="M2982">
        <v>651.78</v>
      </c>
      <c r="N2982" t="s">
        <v>39</v>
      </c>
    </row>
    <row r="2983" spans="1:14" ht="14.25" customHeight="1" x14ac:dyDescent="0.3">
      <c r="A2983" t="s">
        <v>6408</v>
      </c>
      <c r="B2983" t="s">
        <v>41</v>
      </c>
      <c r="C2983" t="s">
        <v>26</v>
      </c>
      <c r="D2983">
        <v>3665.56</v>
      </c>
      <c r="E2983">
        <v>7.0000000000000007E-2</v>
      </c>
      <c r="F2983">
        <f t="shared" si="92"/>
        <v>256.58920000000001</v>
      </c>
      <c r="G2983">
        <f t="shared" si="93"/>
        <v>3408.9708000000001</v>
      </c>
      <c r="H2983">
        <v>8</v>
      </c>
      <c r="I2983" s="17">
        <v>45589</v>
      </c>
      <c r="J2983" s="17">
        <v>45590</v>
      </c>
      <c r="K2983" t="s">
        <v>21</v>
      </c>
      <c r="L2983" t="s">
        <v>27</v>
      </c>
      <c r="M2983">
        <v>436.58</v>
      </c>
      <c r="N2983" t="s">
        <v>23</v>
      </c>
    </row>
    <row r="2984" spans="1:14" ht="14.25" customHeight="1" x14ac:dyDescent="0.3">
      <c r="A2984" t="s">
        <v>4208</v>
      </c>
      <c r="B2984" t="s">
        <v>13</v>
      </c>
      <c r="C2984" t="s">
        <v>26</v>
      </c>
      <c r="D2984">
        <v>3668.05</v>
      </c>
      <c r="E2984">
        <v>0.25</v>
      </c>
      <c r="F2984">
        <f t="shared" si="92"/>
        <v>917.01250000000005</v>
      </c>
      <c r="G2984">
        <f t="shared" si="93"/>
        <v>2751.0375000000004</v>
      </c>
      <c r="H2984">
        <v>8</v>
      </c>
      <c r="I2984" s="17">
        <v>44974</v>
      </c>
      <c r="J2984" s="17">
        <v>44981</v>
      </c>
      <c r="K2984" t="s">
        <v>31</v>
      </c>
      <c r="L2984" t="s">
        <v>22</v>
      </c>
      <c r="M2984">
        <v>447.81</v>
      </c>
      <c r="N2984" t="s">
        <v>39</v>
      </c>
    </row>
    <row r="2985" spans="1:14" ht="14.25" customHeight="1" x14ac:dyDescent="0.3">
      <c r="A2985" t="s">
        <v>14032</v>
      </c>
      <c r="B2985" t="s">
        <v>25</v>
      </c>
      <c r="C2985" t="s">
        <v>26</v>
      </c>
      <c r="D2985">
        <v>3668.11</v>
      </c>
      <c r="E2985">
        <v>0.49</v>
      </c>
      <c r="F2985">
        <f t="shared" si="92"/>
        <v>1797.3739</v>
      </c>
      <c r="G2985">
        <f t="shared" si="93"/>
        <v>1870.7361000000001</v>
      </c>
      <c r="H2985">
        <v>8</v>
      </c>
      <c r="I2985" s="17">
        <v>45250</v>
      </c>
      <c r="J2985" s="17">
        <v>45254</v>
      </c>
      <c r="K2985" t="s">
        <v>15</v>
      </c>
      <c r="L2985" t="s">
        <v>16</v>
      </c>
      <c r="M2985">
        <v>634.19000000000005</v>
      </c>
      <c r="N2985" t="s">
        <v>28</v>
      </c>
    </row>
    <row r="2986" spans="1:14" ht="14.25" customHeight="1" x14ac:dyDescent="0.3">
      <c r="A2986" t="s">
        <v>2280</v>
      </c>
      <c r="B2986" t="s">
        <v>13</v>
      </c>
      <c r="C2986" t="s">
        <v>14</v>
      </c>
      <c r="D2986">
        <v>3675.98</v>
      </c>
      <c r="E2986">
        <v>0.19</v>
      </c>
      <c r="F2986">
        <f t="shared" si="92"/>
        <v>698.43619999999999</v>
      </c>
      <c r="G2986">
        <f t="shared" si="93"/>
        <v>2977.5437999999999</v>
      </c>
      <c r="H2986">
        <v>8</v>
      </c>
      <c r="I2986" s="17">
        <v>45120</v>
      </c>
      <c r="J2986" s="17">
        <v>45124</v>
      </c>
      <c r="K2986" t="s">
        <v>31</v>
      </c>
      <c r="L2986" t="s">
        <v>27</v>
      </c>
      <c r="M2986">
        <v>364.46</v>
      </c>
      <c r="N2986" t="s">
        <v>34</v>
      </c>
    </row>
    <row r="2987" spans="1:14" ht="14.25" customHeight="1" x14ac:dyDescent="0.3">
      <c r="A2987" t="s">
        <v>648</v>
      </c>
      <c r="B2987" t="s">
        <v>13</v>
      </c>
      <c r="C2987" t="s">
        <v>14</v>
      </c>
      <c r="D2987">
        <v>3676.64</v>
      </c>
      <c r="E2987">
        <v>0.1</v>
      </c>
      <c r="F2987">
        <f t="shared" si="92"/>
        <v>367.66399999999999</v>
      </c>
      <c r="G2987">
        <f t="shared" si="93"/>
        <v>3308.9759999999997</v>
      </c>
      <c r="H2987">
        <v>8</v>
      </c>
      <c r="I2987" s="17">
        <v>45597</v>
      </c>
      <c r="J2987" s="17">
        <v>45601</v>
      </c>
      <c r="K2987" t="s">
        <v>31</v>
      </c>
      <c r="L2987" t="s">
        <v>27</v>
      </c>
      <c r="M2987">
        <v>376.7</v>
      </c>
      <c r="N2987" t="s">
        <v>23</v>
      </c>
    </row>
    <row r="2988" spans="1:14" ht="14.25" customHeight="1" x14ac:dyDescent="0.3">
      <c r="A2988" t="s">
        <v>8130</v>
      </c>
      <c r="B2988" t="s">
        <v>19</v>
      </c>
      <c r="C2988" t="s">
        <v>20</v>
      </c>
      <c r="D2988">
        <v>3676.67</v>
      </c>
      <c r="E2988">
        <v>0.27</v>
      </c>
      <c r="F2988">
        <f t="shared" si="92"/>
        <v>992.70090000000005</v>
      </c>
      <c r="G2988">
        <f t="shared" si="93"/>
        <v>2683.9691000000003</v>
      </c>
      <c r="H2988">
        <v>8</v>
      </c>
      <c r="I2988" s="17">
        <v>45262</v>
      </c>
      <c r="J2988" s="17">
        <v>45268</v>
      </c>
      <c r="K2988" t="s">
        <v>21</v>
      </c>
      <c r="L2988" t="s">
        <v>27</v>
      </c>
      <c r="M2988">
        <v>321.45</v>
      </c>
      <c r="N2988" t="s">
        <v>48</v>
      </c>
    </row>
    <row r="2989" spans="1:14" ht="14.25" customHeight="1" x14ac:dyDescent="0.3">
      <c r="A2989" t="s">
        <v>3109</v>
      </c>
      <c r="B2989" t="s">
        <v>41</v>
      </c>
      <c r="C2989" t="s">
        <v>33</v>
      </c>
      <c r="D2989">
        <v>3683.23</v>
      </c>
      <c r="E2989">
        <v>0.13</v>
      </c>
      <c r="F2989">
        <f t="shared" si="92"/>
        <v>478.81990000000002</v>
      </c>
      <c r="G2989">
        <f t="shared" si="93"/>
        <v>3204.4101000000001</v>
      </c>
      <c r="H2989">
        <v>8</v>
      </c>
      <c r="I2989" s="17">
        <v>45311</v>
      </c>
      <c r="J2989" s="17">
        <v>45316</v>
      </c>
      <c r="K2989" t="s">
        <v>31</v>
      </c>
      <c r="L2989" t="s">
        <v>22</v>
      </c>
      <c r="M2989">
        <v>764.79</v>
      </c>
      <c r="N2989" t="s">
        <v>39</v>
      </c>
    </row>
    <row r="2990" spans="1:14" ht="14.25" customHeight="1" x14ac:dyDescent="0.3">
      <c r="A2990" t="s">
        <v>7066</v>
      </c>
      <c r="B2990" t="s">
        <v>41</v>
      </c>
      <c r="C2990" t="s">
        <v>26</v>
      </c>
      <c r="D2990">
        <v>3683.83</v>
      </c>
      <c r="E2990">
        <v>0.14000000000000001</v>
      </c>
      <c r="F2990">
        <f t="shared" si="92"/>
        <v>515.73620000000005</v>
      </c>
      <c r="G2990">
        <f t="shared" si="93"/>
        <v>3168.0937999999996</v>
      </c>
      <c r="H2990">
        <v>8</v>
      </c>
      <c r="I2990" s="17">
        <v>44999</v>
      </c>
      <c r="J2990" s="17">
        <v>45004</v>
      </c>
      <c r="K2990" t="s">
        <v>15</v>
      </c>
      <c r="L2990" t="s">
        <v>22</v>
      </c>
      <c r="M2990">
        <v>233.97</v>
      </c>
      <c r="N2990" t="s">
        <v>48</v>
      </c>
    </row>
    <row r="2991" spans="1:14" ht="14.25" customHeight="1" x14ac:dyDescent="0.3">
      <c r="A2991" t="s">
        <v>112</v>
      </c>
      <c r="B2991" t="s">
        <v>19</v>
      </c>
      <c r="C2991" t="s">
        <v>36</v>
      </c>
      <c r="D2991">
        <v>3684.1</v>
      </c>
      <c r="E2991">
        <v>0.44</v>
      </c>
      <c r="F2991">
        <f t="shared" si="92"/>
        <v>1621.0039999999999</v>
      </c>
      <c r="G2991">
        <f t="shared" si="93"/>
        <v>2063.096</v>
      </c>
      <c r="H2991">
        <v>8</v>
      </c>
      <c r="I2991" s="17">
        <v>45642</v>
      </c>
      <c r="J2991" s="17">
        <v>45649</v>
      </c>
      <c r="K2991" t="s">
        <v>31</v>
      </c>
      <c r="L2991" t="s">
        <v>16</v>
      </c>
      <c r="M2991">
        <v>289.32</v>
      </c>
      <c r="N2991" t="s">
        <v>17</v>
      </c>
    </row>
    <row r="2992" spans="1:14" ht="14.25" customHeight="1" x14ac:dyDescent="0.3">
      <c r="A2992" t="s">
        <v>13342</v>
      </c>
      <c r="B2992" t="s">
        <v>19</v>
      </c>
      <c r="C2992" t="s">
        <v>36</v>
      </c>
      <c r="D2992">
        <v>3690.74</v>
      </c>
      <c r="E2992">
        <v>0.1</v>
      </c>
      <c r="F2992">
        <f t="shared" si="92"/>
        <v>369.07400000000001</v>
      </c>
      <c r="G2992">
        <f t="shared" si="93"/>
        <v>3321.6659999999997</v>
      </c>
      <c r="H2992">
        <v>8</v>
      </c>
      <c r="I2992" s="17">
        <v>45610</v>
      </c>
      <c r="J2992" s="17">
        <v>45617</v>
      </c>
      <c r="K2992" t="s">
        <v>21</v>
      </c>
      <c r="L2992" t="s">
        <v>16</v>
      </c>
      <c r="M2992">
        <v>434.95</v>
      </c>
      <c r="N2992" t="s">
        <v>34</v>
      </c>
    </row>
    <row r="2993" spans="1:14" ht="14.25" customHeight="1" x14ac:dyDescent="0.3">
      <c r="A2993" t="s">
        <v>3709</v>
      </c>
      <c r="B2993" t="s">
        <v>19</v>
      </c>
      <c r="C2993" t="s">
        <v>26</v>
      </c>
      <c r="D2993">
        <v>3692.3</v>
      </c>
      <c r="E2993">
        <v>0.46</v>
      </c>
      <c r="F2993">
        <f t="shared" si="92"/>
        <v>1698.4580000000001</v>
      </c>
      <c r="G2993">
        <f t="shared" si="93"/>
        <v>1993.8420000000001</v>
      </c>
      <c r="H2993">
        <v>8</v>
      </c>
      <c r="I2993" s="17">
        <v>45641</v>
      </c>
      <c r="J2993" s="17">
        <v>45647</v>
      </c>
      <c r="K2993" t="s">
        <v>31</v>
      </c>
      <c r="L2993" t="s">
        <v>22</v>
      </c>
      <c r="M2993">
        <v>242.48</v>
      </c>
      <c r="N2993" t="s">
        <v>48</v>
      </c>
    </row>
    <row r="2994" spans="1:14" ht="14.25" customHeight="1" x14ac:dyDescent="0.3">
      <c r="A2994" t="s">
        <v>14644</v>
      </c>
      <c r="B2994" t="s">
        <v>41</v>
      </c>
      <c r="C2994" t="s">
        <v>33</v>
      </c>
      <c r="D2994">
        <v>3692.42</v>
      </c>
      <c r="E2994">
        <v>0.28999999999999998</v>
      </c>
      <c r="F2994">
        <f t="shared" si="92"/>
        <v>1070.8018</v>
      </c>
      <c r="G2994">
        <f t="shared" si="93"/>
        <v>2621.6181999999999</v>
      </c>
      <c r="H2994">
        <v>8</v>
      </c>
      <c r="I2994" s="17">
        <v>44987</v>
      </c>
      <c r="J2994" s="17">
        <v>44994</v>
      </c>
      <c r="K2994" t="s">
        <v>31</v>
      </c>
      <c r="L2994" t="s">
        <v>22</v>
      </c>
      <c r="M2994">
        <v>465.32</v>
      </c>
      <c r="N2994" t="s">
        <v>17</v>
      </c>
    </row>
    <row r="2995" spans="1:14" ht="14.25" customHeight="1" x14ac:dyDescent="0.3">
      <c r="A2995" t="s">
        <v>14676</v>
      </c>
      <c r="B2995" t="s">
        <v>41</v>
      </c>
      <c r="C2995" t="s">
        <v>20</v>
      </c>
      <c r="D2995">
        <v>3694.16</v>
      </c>
      <c r="E2995">
        <v>0.09</v>
      </c>
      <c r="F2995">
        <f t="shared" si="92"/>
        <v>332.4744</v>
      </c>
      <c r="G2995">
        <f t="shared" si="93"/>
        <v>3361.6855999999998</v>
      </c>
      <c r="H2995">
        <v>8</v>
      </c>
      <c r="I2995" s="17">
        <v>45065</v>
      </c>
      <c r="J2995" s="17">
        <v>45072</v>
      </c>
      <c r="K2995" t="s">
        <v>31</v>
      </c>
      <c r="L2995" t="s">
        <v>22</v>
      </c>
      <c r="M2995">
        <v>777.13</v>
      </c>
      <c r="N2995" t="s">
        <v>23</v>
      </c>
    </row>
    <row r="2996" spans="1:14" ht="14.25" customHeight="1" x14ac:dyDescent="0.3">
      <c r="A2996" t="s">
        <v>5346</v>
      </c>
      <c r="B2996" t="s">
        <v>19</v>
      </c>
      <c r="C2996" t="s">
        <v>20</v>
      </c>
      <c r="D2996">
        <v>3707.58</v>
      </c>
      <c r="E2996">
        <v>0.47</v>
      </c>
      <c r="F2996">
        <f t="shared" si="92"/>
        <v>1742.5626</v>
      </c>
      <c r="G2996">
        <f t="shared" si="93"/>
        <v>1965.0174</v>
      </c>
      <c r="H2996">
        <v>8</v>
      </c>
      <c r="I2996" s="17">
        <v>45584</v>
      </c>
      <c r="J2996" s="17">
        <v>45587</v>
      </c>
      <c r="K2996" t="s">
        <v>31</v>
      </c>
      <c r="L2996" t="s">
        <v>27</v>
      </c>
      <c r="M2996">
        <v>788.72</v>
      </c>
      <c r="N2996" t="s">
        <v>28</v>
      </c>
    </row>
    <row r="2997" spans="1:14" ht="14.25" customHeight="1" x14ac:dyDescent="0.3">
      <c r="A2997" t="s">
        <v>10497</v>
      </c>
      <c r="B2997" t="s">
        <v>25</v>
      </c>
      <c r="C2997" t="s">
        <v>14</v>
      </c>
      <c r="D2997">
        <v>3710.45</v>
      </c>
      <c r="E2997">
        <v>0.43</v>
      </c>
      <c r="F2997">
        <f t="shared" si="92"/>
        <v>1595.4934999999998</v>
      </c>
      <c r="G2997">
        <f t="shared" si="93"/>
        <v>2114.9565000000002</v>
      </c>
      <c r="H2997">
        <v>8</v>
      </c>
      <c r="I2997" s="17">
        <v>45168</v>
      </c>
      <c r="J2997" s="17">
        <v>45170</v>
      </c>
      <c r="K2997" t="s">
        <v>15</v>
      </c>
      <c r="L2997" t="s">
        <v>22</v>
      </c>
      <c r="M2997">
        <v>1056.78</v>
      </c>
      <c r="N2997" t="s">
        <v>28</v>
      </c>
    </row>
    <row r="2998" spans="1:14" ht="14.25" customHeight="1" x14ac:dyDescent="0.3">
      <c r="A2998" t="s">
        <v>11259</v>
      </c>
      <c r="B2998" t="s">
        <v>41</v>
      </c>
      <c r="C2998" t="s">
        <v>36</v>
      </c>
      <c r="D2998">
        <v>3712.07</v>
      </c>
      <c r="E2998">
        <v>0.11</v>
      </c>
      <c r="F2998">
        <f t="shared" si="92"/>
        <v>408.32769999999999</v>
      </c>
      <c r="G2998">
        <f t="shared" si="93"/>
        <v>3303.7423000000003</v>
      </c>
      <c r="H2998">
        <v>8</v>
      </c>
      <c r="I2998" s="17">
        <v>45155</v>
      </c>
      <c r="J2998" s="17">
        <v>45161</v>
      </c>
      <c r="K2998" t="s">
        <v>15</v>
      </c>
      <c r="L2998" t="s">
        <v>27</v>
      </c>
      <c r="M2998">
        <v>727.88</v>
      </c>
      <c r="N2998" t="s">
        <v>48</v>
      </c>
    </row>
    <row r="2999" spans="1:14" ht="14.25" customHeight="1" x14ac:dyDescent="0.3">
      <c r="A2999" t="s">
        <v>3420</v>
      </c>
      <c r="B2999" t="s">
        <v>25</v>
      </c>
      <c r="C2999" t="s">
        <v>20</v>
      </c>
      <c r="D2999">
        <v>3715.38</v>
      </c>
      <c r="E2999">
        <v>0.43</v>
      </c>
      <c r="F2999">
        <f t="shared" si="92"/>
        <v>1597.6134</v>
      </c>
      <c r="G2999">
        <f t="shared" si="93"/>
        <v>2117.7665999999999</v>
      </c>
      <c r="H2999">
        <v>8</v>
      </c>
      <c r="I2999" s="17">
        <v>45451</v>
      </c>
      <c r="J2999" s="17">
        <v>45458</v>
      </c>
      <c r="K2999" t="s">
        <v>21</v>
      </c>
      <c r="L2999" t="s">
        <v>16</v>
      </c>
      <c r="M2999">
        <v>1021.44</v>
      </c>
      <c r="N2999" t="s">
        <v>39</v>
      </c>
    </row>
    <row r="3000" spans="1:14" ht="14.25" customHeight="1" x14ac:dyDescent="0.3">
      <c r="A3000" t="s">
        <v>2508</v>
      </c>
      <c r="B3000" t="s">
        <v>13</v>
      </c>
      <c r="C3000" t="s">
        <v>14</v>
      </c>
      <c r="D3000">
        <v>3715.71</v>
      </c>
      <c r="E3000">
        <v>0.24</v>
      </c>
      <c r="F3000">
        <f t="shared" si="92"/>
        <v>891.7704</v>
      </c>
      <c r="G3000">
        <f t="shared" si="93"/>
        <v>2823.9396000000002</v>
      </c>
      <c r="H3000">
        <v>8</v>
      </c>
      <c r="I3000" s="17">
        <v>45064</v>
      </c>
      <c r="J3000" s="17">
        <v>45070</v>
      </c>
      <c r="K3000" t="s">
        <v>31</v>
      </c>
      <c r="L3000" t="s">
        <v>22</v>
      </c>
      <c r="M3000">
        <v>740.49</v>
      </c>
      <c r="N3000" t="s">
        <v>17</v>
      </c>
    </row>
    <row r="3001" spans="1:14" ht="14.25" customHeight="1" x14ac:dyDescent="0.3">
      <c r="A3001" t="s">
        <v>7902</v>
      </c>
      <c r="B3001" t="s">
        <v>19</v>
      </c>
      <c r="C3001" t="s">
        <v>36</v>
      </c>
      <c r="D3001">
        <v>3716.4</v>
      </c>
      <c r="E3001">
        <v>0.28000000000000003</v>
      </c>
      <c r="F3001">
        <f t="shared" si="92"/>
        <v>1040.5920000000001</v>
      </c>
      <c r="G3001">
        <f t="shared" si="93"/>
        <v>2675.808</v>
      </c>
      <c r="H3001">
        <v>8</v>
      </c>
      <c r="I3001" s="17">
        <v>45060</v>
      </c>
      <c r="J3001" s="17">
        <v>45062</v>
      </c>
      <c r="K3001" t="s">
        <v>15</v>
      </c>
      <c r="L3001" t="s">
        <v>22</v>
      </c>
      <c r="M3001">
        <v>234.17</v>
      </c>
      <c r="N3001" t="s">
        <v>39</v>
      </c>
    </row>
    <row r="3002" spans="1:14" ht="14.25" customHeight="1" x14ac:dyDescent="0.3">
      <c r="A3002" t="s">
        <v>3429</v>
      </c>
      <c r="B3002" t="s">
        <v>19</v>
      </c>
      <c r="C3002" t="s">
        <v>14</v>
      </c>
      <c r="D3002">
        <v>3717.5</v>
      </c>
      <c r="E3002">
        <v>0.31</v>
      </c>
      <c r="F3002">
        <f t="shared" si="92"/>
        <v>1152.425</v>
      </c>
      <c r="G3002">
        <f t="shared" si="93"/>
        <v>2565.0749999999998</v>
      </c>
      <c r="H3002">
        <v>8</v>
      </c>
      <c r="I3002" s="17">
        <v>45090</v>
      </c>
      <c r="J3002" s="17">
        <v>45095</v>
      </c>
      <c r="K3002" t="s">
        <v>15</v>
      </c>
      <c r="L3002" t="s">
        <v>27</v>
      </c>
      <c r="M3002">
        <v>881.66</v>
      </c>
      <c r="N3002" t="s">
        <v>34</v>
      </c>
    </row>
    <row r="3003" spans="1:14" ht="14.25" customHeight="1" x14ac:dyDescent="0.3">
      <c r="A3003" t="s">
        <v>3032</v>
      </c>
      <c r="B3003" t="s">
        <v>19</v>
      </c>
      <c r="C3003" t="s">
        <v>26</v>
      </c>
      <c r="D3003">
        <v>3721.16</v>
      </c>
      <c r="E3003">
        <v>0.49</v>
      </c>
      <c r="F3003">
        <f t="shared" si="92"/>
        <v>1823.3683999999998</v>
      </c>
      <c r="G3003">
        <f t="shared" si="93"/>
        <v>1897.7916</v>
      </c>
      <c r="H3003">
        <v>8</v>
      </c>
      <c r="I3003" s="17">
        <v>45365</v>
      </c>
      <c r="J3003" s="17">
        <v>45368</v>
      </c>
      <c r="K3003" t="s">
        <v>15</v>
      </c>
      <c r="L3003" t="s">
        <v>22</v>
      </c>
      <c r="M3003">
        <v>814.66</v>
      </c>
      <c r="N3003" t="s">
        <v>48</v>
      </c>
    </row>
    <row r="3004" spans="1:14" ht="14.25" customHeight="1" x14ac:dyDescent="0.3">
      <c r="A3004" t="s">
        <v>3288</v>
      </c>
      <c r="B3004" t="s">
        <v>41</v>
      </c>
      <c r="C3004" t="s">
        <v>20</v>
      </c>
      <c r="D3004">
        <v>3733.31</v>
      </c>
      <c r="E3004">
        <v>0.25</v>
      </c>
      <c r="F3004">
        <f t="shared" si="92"/>
        <v>933.32749999999999</v>
      </c>
      <c r="G3004">
        <f t="shared" si="93"/>
        <v>2799.9825000000001</v>
      </c>
      <c r="H3004">
        <v>8</v>
      </c>
      <c r="I3004" s="17">
        <v>45218</v>
      </c>
      <c r="J3004" s="17">
        <v>45225</v>
      </c>
      <c r="K3004" t="s">
        <v>31</v>
      </c>
      <c r="L3004" t="s">
        <v>27</v>
      </c>
      <c r="M3004">
        <v>970.21</v>
      </c>
      <c r="N3004" t="s">
        <v>34</v>
      </c>
    </row>
    <row r="3005" spans="1:14" ht="14.25" customHeight="1" x14ac:dyDescent="0.3">
      <c r="A3005" t="s">
        <v>1418</v>
      </c>
      <c r="B3005" t="s">
        <v>19</v>
      </c>
      <c r="C3005" t="s">
        <v>33</v>
      </c>
      <c r="D3005">
        <v>3734.22</v>
      </c>
      <c r="E3005">
        <v>0.48</v>
      </c>
      <c r="F3005">
        <f t="shared" si="92"/>
        <v>1792.4255999999998</v>
      </c>
      <c r="G3005">
        <f t="shared" si="93"/>
        <v>1941.7944</v>
      </c>
      <c r="H3005">
        <v>8</v>
      </c>
      <c r="I3005" s="17">
        <v>44930</v>
      </c>
      <c r="J3005" s="17">
        <v>44934</v>
      </c>
      <c r="K3005" t="s">
        <v>21</v>
      </c>
      <c r="L3005" t="s">
        <v>22</v>
      </c>
      <c r="M3005">
        <v>419.78</v>
      </c>
      <c r="N3005" t="s">
        <v>28</v>
      </c>
    </row>
    <row r="3006" spans="1:14" ht="14.25" customHeight="1" x14ac:dyDescent="0.3">
      <c r="A3006" t="s">
        <v>9383</v>
      </c>
      <c r="B3006" t="s">
        <v>41</v>
      </c>
      <c r="C3006" t="s">
        <v>33</v>
      </c>
      <c r="D3006">
        <v>3735.33</v>
      </c>
      <c r="E3006">
        <v>0.04</v>
      </c>
      <c r="F3006">
        <f t="shared" si="92"/>
        <v>149.41319999999999</v>
      </c>
      <c r="G3006">
        <f t="shared" si="93"/>
        <v>3585.9168</v>
      </c>
      <c r="H3006">
        <v>8</v>
      </c>
      <c r="I3006" s="17">
        <v>45425</v>
      </c>
      <c r="J3006" s="17">
        <v>45432</v>
      </c>
      <c r="K3006" t="s">
        <v>15</v>
      </c>
      <c r="L3006" t="s">
        <v>27</v>
      </c>
      <c r="M3006">
        <v>311.37</v>
      </c>
      <c r="N3006" t="s">
        <v>23</v>
      </c>
    </row>
    <row r="3007" spans="1:14" ht="14.25" customHeight="1" x14ac:dyDescent="0.3">
      <c r="A3007" t="s">
        <v>2503</v>
      </c>
      <c r="B3007" t="s">
        <v>19</v>
      </c>
      <c r="C3007" t="s">
        <v>20</v>
      </c>
      <c r="D3007">
        <v>3736.45</v>
      </c>
      <c r="E3007">
        <v>0.33</v>
      </c>
      <c r="F3007">
        <f t="shared" si="92"/>
        <v>1233.0284999999999</v>
      </c>
      <c r="G3007">
        <f t="shared" si="93"/>
        <v>2503.4214999999999</v>
      </c>
      <c r="H3007">
        <v>8</v>
      </c>
      <c r="I3007" s="17">
        <v>45294</v>
      </c>
      <c r="J3007" s="17">
        <v>45296</v>
      </c>
      <c r="K3007" t="s">
        <v>31</v>
      </c>
      <c r="L3007" t="s">
        <v>22</v>
      </c>
      <c r="M3007">
        <v>843.43</v>
      </c>
      <c r="N3007" t="s">
        <v>48</v>
      </c>
    </row>
    <row r="3008" spans="1:14" ht="14.25" customHeight="1" x14ac:dyDescent="0.3">
      <c r="A3008" t="s">
        <v>5222</v>
      </c>
      <c r="B3008" t="s">
        <v>13</v>
      </c>
      <c r="C3008" t="s">
        <v>33</v>
      </c>
      <c r="D3008">
        <v>3736.67</v>
      </c>
      <c r="E3008">
        <v>0.13</v>
      </c>
      <c r="F3008">
        <f t="shared" si="92"/>
        <v>485.76710000000003</v>
      </c>
      <c r="G3008">
        <f t="shared" si="93"/>
        <v>3250.9029</v>
      </c>
      <c r="H3008">
        <v>8</v>
      </c>
      <c r="I3008" s="17">
        <v>45455</v>
      </c>
      <c r="J3008" s="17">
        <v>45458</v>
      </c>
      <c r="K3008" t="s">
        <v>15</v>
      </c>
      <c r="L3008" t="s">
        <v>22</v>
      </c>
      <c r="M3008">
        <v>940.14</v>
      </c>
      <c r="N3008" t="s">
        <v>23</v>
      </c>
    </row>
    <row r="3009" spans="1:14" ht="14.25" customHeight="1" x14ac:dyDescent="0.3">
      <c r="A3009" t="s">
        <v>10768</v>
      </c>
      <c r="B3009" t="s">
        <v>41</v>
      </c>
      <c r="C3009" t="s">
        <v>36</v>
      </c>
      <c r="D3009">
        <v>3745.13</v>
      </c>
      <c r="E3009">
        <v>0.31</v>
      </c>
      <c r="F3009">
        <f t="shared" si="92"/>
        <v>1160.9902999999999</v>
      </c>
      <c r="G3009">
        <f t="shared" si="93"/>
        <v>2584.1397000000002</v>
      </c>
      <c r="H3009">
        <v>8</v>
      </c>
      <c r="I3009" s="17">
        <v>45538</v>
      </c>
      <c r="J3009" s="17">
        <v>45541</v>
      </c>
      <c r="K3009" t="s">
        <v>31</v>
      </c>
      <c r="L3009" t="s">
        <v>16</v>
      </c>
      <c r="M3009">
        <v>738.44</v>
      </c>
      <c r="N3009" t="s">
        <v>48</v>
      </c>
    </row>
    <row r="3010" spans="1:14" ht="14.25" customHeight="1" x14ac:dyDescent="0.3">
      <c r="A3010" t="s">
        <v>4824</v>
      </c>
      <c r="B3010" t="s">
        <v>13</v>
      </c>
      <c r="C3010" t="s">
        <v>20</v>
      </c>
      <c r="D3010">
        <v>3746.02</v>
      </c>
      <c r="E3010">
        <v>0.33</v>
      </c>
      <c r="F3010">
        <f t="shared" ref="F3010:F3073" si="94">D3010*E3010</f>
        <v>1236.1866</v>
      </c>
      <c r="G3010">
        <f t="shared" ref="G3010:G3073" si="95">D3010-F3010</f>
        <v>2509.8334</v>
      </c>
      <c r="H3010">
        <v>8</v>
      </c>
      <c r="I3010" s="17">
        <v>44966</v>
      </c>
      <c r="J3010" s="17">
        <v>44968</v>
      </c>
      <c r="K3010" t="s">
        <v>21</v>
      </c>
      <c r="L3010" t="s">
        <v>27</v>
      </c>
      <c r="M3010">
        <v>673.63</v>
      </c>
      <c r="N3010" t="s">
        <v>34</v>
      </c>
    </row>
    <row r="3011" spans="1:14" ht="14.25" customHeight="1" x14ac:dyDescent="0.3">
      <c r="A3011" t="s">
        <v>13569</v>
      </c>
      <c r="B3011" t="s">
        <v>13</v>
      </c>
      <c r="C3011" t="s">
        <v>20</v>
      </c>
      <c r="D3011">
        <v>3752.68</v>
      </c>
      <c r="E3011">
        <v>0.5</v>
      </c>
      <c r="F3011">
        <f t="shared" si="94"/>
        <v>1876.34</v>
      </c>
      <c r="G3011">
        <f t="shared" si="95"/>
        <v>1876.34</v>
      </c>
      <c r="H3011">
        <v>8</v>
      </c>
      <c r="I3011" s="17">
        <v>45089</v>
      </c>
      <c r="J3011" s="17">
        <v>45093</v>
      </c>
      <c r="K3011" t="s">
        <v>21</v>
      </c>
      <c r="L3011" t="s">
        <v>27</v>
      </c>
      <c r="M3011">
        <v>385.94</v>
      </c>
      <c r="N3011" t="s">
        <v>23</v>
      </c>
    </row>
    <row r="3012" spans="1:14" ht="14.25" customHeight="1" x14ac:dyDescent="0.3">
      <c r="A3012" t="s">
        <v>3325</v>
      </c>
      <c r="B3012" t="s">
        <v>25</v>
      </c>
      <c r="C3012" t="s">
        <v>33</v>
      </c>
      <c r="D3012">
        <v>3753.66</v>
      </c>
      <c r="E3012">
        <v>0.13</v>
      </c>
      <c r="F3012">
        <f t="shared" si="94"/>
        <v>487.97579999999999</v>
      </c>
      <c r="G3012">
        <f t="shared" si="95"/>
        <v>3265.6841999999997</v>
      </c>
      <c r="H3012">
        <v>8</v>
      </c>
      <c r="I3012" s="17">
        <v>44975</v>
      </c>
      <c r="J3012" s="17">
        <v>44979</v>
      </c>
      <c r="K3012" t="s">
        <v>31</v>
      </c>
      <c r="L3012" t="s">
        <v>27</v>
      </c>
      <c r="M3012">
        <v>615.73</v>
      </c>
      <c r="N3012" t="s">
        <v>48</v>
      </c>
    </row>
    <row r="3013" spans="1:14" ht="14.25" customHeight="1" x14ac:dyDescent="0.3">
      <c r="A3013" t="s">
        <v>5811</v>
      </c>
      <c r="B3013" t="s">
        <v>19</v>
      </c>
      <c r="C3013" t="s">
        <v>14</v>
      </c>
      <c r="D3013">
        <v>3754.85</v>
      </c>
      <c r="E3013">
        <v>0.06</v>
      </c>
      <c r="F3013">
        <f t="shared" si="94"/>
        <v>225.291</v>
      </c>
      <c r="G3013">
        <f t="shared" si="95"/>
        <v>3529.5589999999997</v>
      </c>
      <c r="H3013">
        <v>8</v>
      </c>
      <c r="I3013" s="17">
        <v>45578</v>
      </c>
      <c r="J3013" s="17">
        <v>45584</v>
      </c>
      <c r="K3013" t="s">
        <v>31</v>
      </c>
      <c r="L3013" t="s">
        <v>16</v>
      </c>
      <c r="M3013">
        <v>668.03</v>
      </c>
      <c r="N3013" t="s">
        <v>23</v>
      </c>
    </row>
    <row r="3014" spans="1:14" ht="14.25" customHeight="1" x14ac:dyDescent="0.3">
      <c r="A3014" t="s">
        <v>13240</v>
      </c>
      <c r="B3014" t="s">
        <v>25</v>
      </c>
      <c r="C3014" t="s">
        <v>33</v>
      </c>
      <c r="D3014">
        <v>3755.64</v>
      </c>
      <c r="E3014">
        <v>0.15</v>
      </c>
      <c r="F3014">
        <f t="shared" si="94"/>
        <v>563.346</v>
      </c>
      <c r="G3014">
        <f t="shared" si="95"/>
        <v>3192.2939999999999</v>
      </c>
      <c r="H3014">
        <v>8</v>
      </c>
      <c r="I3014" s="17">
        <v>45026</v>
      </c>
      <c r="J3014" s="17">
        <v>45029</v>
      </c>
      <c r="K3014" t="s">
        <v>31</v>
      </c>
      <c r="L3014" t="s">
        <v>22</v>
      </c>
      <c r="M3014">
        <v>195.51</v>
      </c>
      <c r="N3014" t="s">
        <v>17</v>
      </c>
    </row>
    <row r="3015" spans="1:14" ht="14.25" customHeight="1" x14ac:dyDescent="0.3">
      <c r="A3015" t="s">
        <v>6872</v>
      </c>
      <c r="B3015" t="s">
        <v>13</v>
      </c>
      <c r="C3015" t="s">
        <v>33</v>
      </c>
      <c r="D3015">
        <v>3758</v>
      </c>
      <c r="E3015">
        <v>0.47</v>
      </c>
      <c r="F3015">
        <f t="shared" si="94"/>
        <v>1766.26</v>
      </c>
      <c r="G3015">
        <f t="shared" si="95"/>
        <v>1991.74</v>
      </c>
      <c r="H3015">
        <v>8</v>
      </c>
      <c r="I3015" s="17">
        <v>45624</v>
      </c>
      <c r="J3015" s="17">
        <v>45625</v>
      </c>
      <c r="K3015" t="s">
        <v>31</v>
      </c>
      <c r="L3015" t="s">
        <v>16</v>
      </c>
      <c r="M3015">
        <v>201.06</v>
      </c>
      <c r="N3015" t="s">
        <v>23</v>
      </c>
    </row>
    <row r="3016" spans="1:14" ht="14.25" customHeight="1" x14ac:dyDescent="0.3">
      <c r="A3016" t="s">
        <v>3672</v>
      </c>
      <c r="B3016" t="s">
        <v>13</v>
      </c>
      <c r="C3016" t="s">
        <v>36</v>
      </c>
      <c r="D3016">
        <v>3773.6</v>
      </c>
      <c r="E3016">
        <v>0.08</v>
      </c>
      <c r="F3016">
        <f t="shared" si="94"/>
        <v>301.88799999999998</v>
      </c>
      <c r="G3016">
        <f t="shared" si="95"/>
        <v>3471.712</v>
      </c>
      <c r="H3016">
        <v>8</v>
      </c>
      <c r="I3016" s="17">
        <v>44986</v>
      </c>
      <c r="J3016" s="17">
        <v>44988</v>
      </c>
      <c r="K3016" t="s">
        <v>21</v>
      </c>
      <c r="L3016" t="s">
        <v>27</v>
      </c>
      <c r="M3016">
        <v>1089.93</v>
      </c>
      <c r="N3016" t="s">
        <v>48</v>
      </c>
    </row>
    <row r="3017" spans="1:14" ht="14.25" customHeight="1" x14ac:dyDescent="0.3">
      <c r="A3017" t="s">
        <v>5078</v>
      </c>
      <c r="B3017" t="s">
        <v>25</v>
      </c>
      <c r="C3017" t="s">
        <v>36</v>
      </c>
      <c r="D3017">
        <v>3773.75</v>
      </c>
      <c r="E3017">
        <v>0.4</v>
      </c>
      <c r="F3017">
        <f t="shared" si="94"/>
        <v>1509.5</v>
      </c>
      <c r="G3017">
        <f t="shared" si="95"/>
        <v>2264.25</v>
      </c>
      <c r="H3017">
        <v>8</v>
      </c>
      <c r="I3017" s="17">
        <v>45444</v>
      </c>
      <c r="J3017" s="17">
        <v>45446</v>
      </c>
      <c r="K3017" t="s">
        <v>21</v>
      </c>
      <c r="L3017" t="s">
        <v>27</v>
      </c>
      <c r="M3017">
        <v>203.49</v>
      </c>
      <c r="N3017" t="s">
        <v>34</v>
      </c>
    </row>
    <row r="3018" spans="1:14" ht="14.25" customHeight="1" x14ac:dyDescent="0.3">
      <c r="A3018" t="s">
        <v>1660</v>
      </c>
      <c r="B3018" t="s">
        <v>25</v>
      </c>
      <c r="C3018" t="s">
        <v>36</v>
      </c>
      <c r="D3018">
        <v>3776.14</v>
      </c>
      <c r="E3018">
        <v>0.44</v>
      </c>
      <c r="F3018">
        <f t="shared" si="94"/>
        <v>1661.5016000000001</v>
      </c>
      <c r="G3018">
        <f t="shared" si="95"/>
        <v>2114.6383999999998</v>
      </c>
      <c r="H3018">
        <v>8</v>
      </c>
      <c r="I3018" s="17">
        <v>45592</v>
      </c>
      <c r="J3018" s="17">
        <v>45594</v>
      </c>
      <c r="K3018" t="s">
        <v>21</v>
      </c>
      <c r="L3018" t="s">
        <v>16</v>
      </c>
      <c r="M3018">
        <v>219.05</v>
      </c>
      <c r="N3018" t="s">
        <v>28</v>
      </c>
    </row>
    <row r="3019" spans="1:14" ht="14.25" customHeight="1" x14ac:dyDescent="0.3">
      <c r="A3019" t="s">
        <v>8750</v>
      </c>
      <c r="B3019" t="s">
        <v>41</v>
      </c>
      <c r="C3019" t="s">
        <v>33</v>
      </c>
      <c r="D3019">
        <v>3780.86</v>
      </c>
      <c r="E3019">
        <v>0.28999999999999998</v>
      </c>
      <c r="F3019">
        <f t="shared" si="94"/>
        <v>1096.4494</v>
      </c>
      <c r="G3019">
        <f t="shared" si="95"/>
        <v>2684.4106000000002</v>
      </c>
      <c r="H3019">
        <v>8</v>
      </c>
      <c r="I3019" s="17">
        <v>45128</v>
      </c>
      <c r="J3019" s="17">
        <v>45130</v>
      </c>
      <c r="K3019" t="s">
        <v>31</v>
      </c>
      <c r="L3019" t="s">
        <v>22</v>
      </c>
      <c r="M3019">
        <v>822.08</v>
      </c>
      <c r="N3019" t="s">
        <v>23</v>
      </c>
    </row>
    <row r="3020" spans="1:14" ht="14.25" customHeight="1" x14ac:dyDescent="0.3">
      <c r="A3020" t="s">
        <v>15062</v>
      </c>
      <c r="B3020" t="s">
        <v>41</v>
      </c>
      <c r="C3020" t="s">
        <v>26</v>
      </c>
      <c r="D3020">
        <v>3784.82</v>
      </c>
      <c r="E3020">
        <v>0.01</v>
      </c>
      <c r="F3020">
        <f t="shared" si="94"/>
        <v>37.848200000000006</v>
      </c>
      <c r="G3020">
        <f t="shared" si="95"/>
        <v>3746.9718000000003</v>
      </c>
      <c r="H3020">
        <v>8</v>
      </c>
      <c r="I3020" s="17">
        <v>45130</v>
      </c>
      <c r="J3020" s="17">
        <v>45137</v>
      </c>
      <c r="K3020" t="s">
        <v>21</v>
      </c>
      <c r="L3020" t="s">
        <v>27</v>
      </c>
      <c r="M3020">
        <v>1019.52</v>
      </c>
      <c r="N3020" t="s">
        <v>17</v>
      </c>
    </row>
    <row r="3021" spans="1:14" ht="14.25" customHeight="1" x14ac:dyDescent="0.3">
      <c r="A3021" t="s">
        <v>658</v>
      </c>
      <c r="B3021" t="s">
        <v>41</v>
      </c>
      <c r="C3021" t="s">
        <v>14</v>
      </c>
      <c r="D3021">
        <v>3790.55</v>
      </c>
      <c r="E3021">
        <v>0.16</v>
      </c>
      <c r="F3021">
        <f t="shared" si="94"/>
        <v>606.48800000000006</v>
      </c>
      <c r="G3021">
        <f t="shared" si="95"/>
        <v>3184.0619999999999</v>
      </c>
      <c r="H3021">
        <v>8</v>
      </c>
      <c r="I3021" s="17">
        <v>45316</v>
      </c>
      <c r="J3021" s="17">
        <v>45322</v>
      </c>
      <c r="K3021" t="s">
        <v>21</v>
      </c>
      <c r="L3021" t="s">
        <v>16</v>
      </c>
      <c r="M3021">
        <v>930.59</v>
      </c>
      <c r="N3021" t="s">
        <v>17</v>
      </c>
    </row>
    <row r="3022" spans="1:14" ht="14.25" customHeight="1" x14ac:dyDescent="0.3">
      <c r="A3022" t="s">
        <v>6466</v>
      </c>
      <c r="B3022" t="s">
        <v>13</v>
      </c>
      <c r="C3022" t="s">
        <v>26</v>
      </c>
      <c r="D3022">
        <v>3798.03</v>
      </c>
      <c r="E3022">
        <v>0.4</v>
      </c>
      <c r="F3022">
        <f t="shared" si="94"/>
        <v>1519.2120000000002</v>
      </c>
      <c r="G3022">
        <f t="shared" si="95"/>
        <v>2278.8180000000002</v>
      </c>
      <c r="H3022">
        <v>8</v>
      </c>
      <c r="I3022" s="17">
        <v>45264</v>
      </c>
      <c r="J3022" s="17">
        <v>45271</v>
      </c>
      <c r="K3022" t="s">
        <v>15</v>
      </c>
      <c r="L3022" t="s">
        <v>16</v>
      </c>
      <c r="M3022">
        <v>1000.5</v>
      </c>
      <c r="N3022" t="s">
        <v>17</v>
      </c>
    </row>
    <row r="3023" spans="1:14" ht="14.25" customHeight="1" x14ac:dyDescent="0.3">
      <c r="A3023" t="s">
        <v>15015</v>
      </c>
      <c r="B3023" t="s">
        <v>41</v>
      </c>
      <c r="C3023" t="s">
        <v>14</v>
      </c>
      <c r="D3023">
        <v>3798.31</v>
      </c>
      <c r="E3023">
        <v>0.49</v>
      </c>
      <c r="F3023">
        <f t="shared" si="94"/>
        <v>1861.1719000000001</v>
      </c>
      <c r="G3023">
        <f t="shared" si="95"/>
        <v>1937.1380999999999</v>
      </c>
      <c r="H3023">
        <v>8</v>
      </c>
      <c r="I3023" s="17">
        <v>45449</v>
      </c>
      <c r="J3023" s="17">
        <v>45455</v>
      </c>
      <c r="K3023" t="s">
        <v>21</v>
      </c>
      <c r="L3023" t="s">
        <v>27</v>
      </c>
      <c r="M3023">
        <v>675.41</v>
      </c>
      <c r="N3023" t="s">
        <v>28</v>
      </c>
    </row>
    <row r="3024" spans="1:14" ht="14.25" customHeight="1" x14ac:dyDescent="0.3">
      <c r="A3024" t="s">
        <v>13269</v>
      </c>
      <c r="B3024" t="s">
        <v>41</v>
      </c>
      <c r="C3024" t="s">
        <v>14</v>
      </c>
      <c r="D3024">
        <v>3799.01</v>
      </c>
      <c r="E3024">
        <v>0.19</v>
      </c>
      <c r="F3024">
        <f t="shared" si="94"/>
        <v>721.81190000000004</v>
      </c>
      <c r="G3024">
        <f t="shared" si="95"/>
        <v>3077.1981000000001</v>
      </c>
      <c r="H3024">
        <v>8</v>
      </c>
      <c r="I3024" s="17">
        <v>45111</v>
      </c>
      <c r="J3024" s="17">
        <v>45118</v>
      </c>
      <c r="K3024" t="s">
        <v>15</v>
      </c>
      <c r="L3024" t="s">
        <v>27</v>
      </c>
      <c r="M3024">
        <v>639.61</v>
      </c>
      <c r="N3024" t="s">
        <v>48</v>
      </c>
    </row>
    <row r="3025" spans="1:14" ht="14.25" customHeight="1" x14ac:dyDescent="0.3">
      <c r="A3025" t="s">
        <v>3232</v>
      </c>
      <c r="B3025" t="s">
        <v>19</v>
      </c>
      <c r="C3025" t="s">
        <v>26</v>
      </c>
      <c r="D3025">
        <v>3802.74</v>
      </c>
      <c r="E3025">
        <v>0.49</v>
      </c>
      <c r="F3025">
        <f t="shared" si="94"/>
        <v>1863.3425999999999</v>
      </c>
      <c r="G3025">
        <f t="shared" si="95"/>
        <v>1939.3973999999998</v>
      </c>
      <c r="H3025">
        <v>8</v>
      </c>
      <c r="I3025" s="17">
        <v>45183</v>
      </c>
      <c r="J3025" s="17">
        <v>45187</v>
      </c>
      <c r="K3025" t="s">
        <v>21</v>
      </c>
      <c r="L3025" t="s">
        <v>27</v>
      </c>
      <c r="M3025">
        <v>456.66</v>
      </c>
      <c r="N3025" t="s">
        <v>28</v>
      </c>
    </row>
    <row r="3026" spans="1:14" ht="14.25" customHeight="1" x14ac:dyDescent="0.3">
      <c r="A3026" t="s">
        <v>4587</v>
      </c>
      <c r="B3026" t="s">
        <v>25</v>
      </c>
      <c r="C3026" t="s">
        <v>20</v>
      </c>
      <c r="D3026">
        <v>3805.55</v>
      </c>
      <c r="E3026">
        <v>0.14000000000000001</v>
      </c>
      <c r="F3026">
        <f t="shared" si="94"/>
        <v>532.77700000000004</v>
      </c>
      <c r="G3026">
        <f t="shared" si="95"/>
        <v>3272.7730000000001</v>
      </c>
      <c r="H3026">
        <v>8</v>
      </c>
      <c r="I3026" s="17">
        <v>45591</v>
      </c>
      <c r="J3026" s="17">
        <v>45595</v>
      </c>
      <c r="K3026" t="s">
        <v>15</v>
      </c>
      <c r="L3026" t="s">
        <v>16</v>
      </c>
      <c r="M3026">
        <v>633.33000000000004</v>
      </c>
      <c r="N3026" t="s">
        <v>48</v>
      </c>
    </row>
    <row r="3027" spans="1:14" ht="14.25" customHeight="1" x14ac:dyDescent="0.3">
      <c r="A3027" t="s">
        <v>7913</v>
      </c>
      <c r="B3027" t="s">
        <v>25</v>
      </c>
      <c r="C3027" t="s">
        <v>20</v>
      </c>
      <c r="D3027">
        <v>3808.39</v>
      </c>
      <c r="E3027">
        <v>0.14000000000000001</v>
      </c>
      <c r="F3027">
        <f t="shared" si="94"/>
        <v>533.17460000000005</v>
      </c>
      <c r="G3027">
        <f t="shared" si="95"/>
        <v>3275.2154</v>
      </c>
      <c r="H3027">
        <v>8</v>
      </c>
      <c r="I3027" s="17">
        <v>45390</v>
      </c>
      <c r="J3027" s="17">
        <v>45395</v>
      </c>
      <c r="K3027" t="s">
        <v>31</v>
      </c>
      <c r="L3027" t="s">
        <v>27</v>
      </c>
      <c r="M3027">
        <v>480.61</v>
      </c>
      <c r="N3027" t="s">
        <v>34</v>
      </c>
    </row>
    <row r="3028" spans="1:14" ht="14.25" customHeight="1" x14ac:dyDescent="0.3">
      <c r="A3028" t="s">
        <v>5365</v>
      </c>
      <c r="B3028" t="s">
        <v>19</v>
      </c>
      <c r="C3028" t="s">
        <v>33</v>
      </c>
      <c r="D3028">
        <v>3808.54</v>
      </c>
      <c r="E3028">
        <v>0.09</v>
      </c>
      <c r="F3028">
        <f t="shared" si="94"/>
        <v>342.76859999999999</v>
      </c>
      <c r="G3028">
        <f t="shared" si="95"/>
        <v>3465.7714000000001</v>
      </c>
      <c r="H3028">
        <v>8</v>
      </c>
      <c r="I3028" s="17">
        <v>45595</v>
      </c>
      <c r="J3028" s="17">
        <v>45598</v>
      </c>
      <c r="K3028" t="s">
        <v>31</v>
      </c>
      <c r="L3028" t="s">
        <v>22</v>
      </c>
      <c r="M3028">
        <v>423.01</v>
      </c>
      <c r="N3028" t="s">
        <v>23</v>
      </c>
    </row>
    <row r="3029" spans="1:14" ht="14.25" customHeight="1" x14ac:dyDescent="0.3">
      <c r="A3029" t="s">
        <v>4957</v>
      </c>
      <c r="B3029" t="s">
        <v>19</v>
      </c>
      <c r="C3029" t="s">
        <v>36</v>
      </c>
      <c r="D3029">
        <v>3809.59</v>
      </c>
      <c r="E3029">
        <v>0.14000000000000001</v>
      </c>
      <c r="F3029">
        <f t="shared" si="94"/>
        <v>533.34260000000006</v>
      </c>
      <c r="G3029">
        <f t="shared" si="95"/>
        <v>3276.2474000000002</v>
      </c>
      <c r="H3029">
        <v>8</v>
      </c>
      <c r="I3029" s="17">
        <v>45347</v>
      </c>
      <c r="J3029" s="17">
        <v>45354</v>
      </c>
      <c r="K3029" t="s">
        <v>15</v>
      </c>
      <c r="L3029" t="s">
        <v>22</v>
      </c>
      <c r="M3029">
        <v>963.26</v>
      </c>
      <c r="N3029" t="s">
        <v>23</v>
      </c>
    </row>
    <row r="3030" spans="1:14" ht="14.25" customHeight="1" x14ac:dyDescent="0.3">
      <c r="A3030" t="s">
        <v>11482</v>
      </c>
      <c r="B3030" t="s">
        <v>19</v>
      </c>
      <c r="C3030" t="s">
        <v>20</v>
      </c>
      <c r="D3030">
        <v>3810.06</v>
      </c>
      <c r="E3030">
        <v>0.21</v>
      </c>
      <c r="F3030">
        <f t="shared" si="94"/>
        <v>800.11259999999993</v>
      </c>
      <c r="G3030">
        <f t="shared" si="95"/>
        <v>3009.9474</v>
      </c>
      <c r="H3030">
        <v>8</v>
      </c>
      <c r="I3030" s="17">
        <v>45472</v>
      </c>
      <c r="J3030" s="17">
        <v>45478</v>
      </c>
      <c r="K3030" t="s">
        <v>15</v>
      </c>
      <c r="L3030" t="s">
        <v>27</v>
      </c>
      <c r="M3030">
        <v>1032.6099999999999</v>
      </c>
      <c r="N3030" t="s">
        <v>34</v>
      </c>
    </row>
    <row r="3031" spans="1:14" ht="14.25" customHeight="1" x14ac:dyDescent="0.3">
      <c r="A3031" t="s">
        <v>7068</v>
      </c>
      <c r="B3031" t="s">
        <v>41</v>
      </c>
      <c r="C3031" t="s">
        <v>20</v>
      </c>
      <c r="D3031">
        <v>3812</v>
      </c>
      <c r="E3031">
        <v>0.06</v>
      </c>
      <c r="F3031">
        <f t="shared" si="94"/>
        <v>228.72</v>
      </c>
      <c r="G3031">
        <f t="shared" si="95"/>
        <v>3583.28</v>
      </c>
      <c r="H3031">
        <v>8</v>
      </c>
      <c r="I3031" s="17">
        <v>45528</v>
      </c>
      <c r="J3031" s="17">
        <v>45532</v>
      </c>
      <c r="K3031" t="s">
        <v>31</v>
      </c>
      <c r="L3031" t="s">
        <v>16</v>
      </c>
      <c r="M3031">
        <v>315.89999999999998</v>
      </c>
      <c r="N3031" t="s">
        <v>23</v>
      </c>
    </row>
    <row r="3032" spans="1:14" ht="14.25" customHeight="1" x14ac:dyDescent="0.3">
      <c r="A3032" t="s">
        <v>12993</v>
      </c>
      <c r="B3032" t="s">
        <v>13</v>
      </c>
      <c r="C3032" t="s">
        <v>26</v>
      </c>
      <c r="D3032">
        <v>3813.27</v>
      </c>
      <c r="E3032">
        <v>0.02</v>
      </c>
      <c r="F3032">
        <f t="shared" si="94"/>
        <v>76.2654</v>
      </c>
      <c r="G3032">
        <f t="shared" si="95"/>
        <v>3737.0046000000002</v>
      </c>
      <c r="H3032">
        <v>8</v>
      </c>
      <c r="I3032" s="17">
        <v>45486</v>
      </c>
      <c r="J3032" s="17">
        <v>45493</v>
      </c>
      <c r="K3032" t="s">
        <v>15</v>
      </c>
      <c r="L3032" t="s">
        <v>27</v>
      </c>
      <c r="M3032">
        <v>434.54</v>
      </c>
      <c r="N3032" t="s">
        <v>34</v>
      </c>
    </row>
    <row r="3033" spans="1:14" ht="14.25" customHeight="1" x14ac:dyDescent="0.3">
      <c r="A3033" t="s">
        <v>5391</v>
      </c>
      <c r="B3033" t="s">
        <v>41</v>
      </c>
      <c r="C3033" t="s">
        <v>14</v>
      </c>
      <c r="D3033">
        <v>3814.18</v>
      </c>
      <c r="E3033">
        <v>0.27</v>
      </c>
      <c r="F3033">
        <f t="shared" si="94"/>
        <v>1029.8286000000001</v>
      </c>
      <c r="G3033">
        <f t="shared" si="95"/>
        <v>2784.3513999999996</v>
      </c>
      <c r="H3033">
        <v>8</v>
      </c>
      <c r="I3033" s="17">
        <v>45279</v>
      </c>
      <c r="J3033" s="17">
        <v>45281</v>
      </c>
      <c r="K3033" t="s">
        <v>15</v>
      </c>
      <c r="L3033" t="s">
        <v>27</v>
      </c>
      <c r="M3033">
        <v>1062.58</v>
      </c>
      <c r="N3033" t="s">
        <v>34</v>
      </c>
    </row>
    <row r="3034" spans="1:14" ht="14.25" customHeight="1" x14ac:dyDescent="0.3">
      <c r="A3034" t="s">
        <v>4555</v>
      </c>
      <c r="B3034" t="s">
        <v>25</v>
      </c>
      <c r="C3034" t="s">
        <v>33</v>
      </c>
      <c r="D3034">
        <v>3818.35</v>
      </c>
      <c r="E3034">
        <v>0.06</v>
      </c>
      <c r="F3034">
        <f t="shared" si="94"/>
        <v>229.101</v>
      </c>
      <c r="G3034">
        <f t="shared" si="95"/>
        <v>3589.2489999999998</v>
      </c>
      <c r="H3034">
        <v>8</v>
      </c>
      <c r="I3034" s="17">
        <v>45198</v>
      </c>
      <c r="J3034" s="17">
        <v>45202</v>
      </c>
      <c r="K3034" t="s">
        <v>31</v>
      </c>
      <c r="L3034" t="s">
        <v>27</v>
      </c>
      <c r="M3034">
        <v>412.21</v>
      </c>
      <c r="N3034" t="s">
        <v>48</v>
      </c>
    </row>
    <row r="3035" spans="1:14" ht="14.25" customHeight="1" x14ac:dyDescent="0.3">
      <c r="A3035" t="s">
        <v>14175</v>
      </c>
      <c r="B3035" t="s">
        <v>19</v>
      </c>
      <c r="C3035" t="s">
        <v>26</v>
      </c>
      <c r="D3035">
        <v>3821.22</v>
      </c>
      <c r="E3035">
        <v>0.17</v>
      </c>
      <c r="F3035">
        <f t="shared" si="94"/>
        <v>649.60739999999998</v>
      </c>
      <c r="G3035">
        <f t="shared" si="95"/>
        <v>3171.6125999999999</v>
      </c>
      <c r="H3035">
        <v>8</v>
      </c>
      <c r="I3035" s="17">
        <v>45048</v>
      </c>
      <c r="J3035" s="17">
        <v>45053</v>
      </c>
      <c r="K3035" t="s">
        <v>31</v>
      </c>
      <c r="L3035" t="s">
        <v>27</v>
      </c>
      <c r="M3035">
        <v>754.79</v>
      </c>
      <c r="N3035" t="s">
        <v>17</v>
      </c>
    </row>
    <row r="3036" spans="1:14" ht="14.25" customHeight="1" x14ac:dyDescent="0.3">
      <c r="A3036" t="s">
        <v>14608</v>
      </c>
      <c r="B3036" t="s">
        <v>25</v>
      </c>
      <c r="C3036" t="s">
        <v>36</v>
      </c>
      <c r="D3036">
        <v>3822.95</v>
      </c>
      <c r="E3036">
        <v>7.0000000000000007E-2</v>
      </c>
      <c r="F3036">
        <f t="shared" si="94"/>
        <v>267.60650000000004</v>
      </c>
      <c r="G3036">
        <f t="shared" si="95"/>
        <v>3555.3434999999999</v>
      </c>
      <c r="H3036">
        <v>8</v>
      </c>
      <c r="I3036" s="17">
        <v>45011</v>
      </c>
      <c r="J3036" s="17">
        <v>45018</v>
      </c>
      <c r="K3036" t="s">
        <v>15</v>
      </c>
      <c r="L3036" t="s">
        <v>27</v>
      </c>
      <c r="M3036">
        <v>1114.3699999999999</v>
      </c>
      <c r="N3036" t="s">
        <v>17</v>
      </c>
    </row>
    <row r="3037" spans="1:14" ht="14.25" customHeight="1" x14ac:dyDescent="0.3">
      <c r="A3037" t="s">
        <v>3999</v>
      </c>
      <c r="B3037" t="s">
        <v>25</v>
      </c>
      <c r="C3037" t="s">
        <v>33</v>
      </c>
      <c r="D3037">
        <v>3826.04</v>
      </c>
      <c r="E3037">
        <v>0.46</v>
      </c>
      <c r="F3037">
        <f t="shared" si="94"/>
        <v>1759.9784</v>
      </c>
      <c r="G3037">
        <f t="shared" si="95"/>
        <v>2066.0616</v>
      </c>
      <c r="H3037">
        <v>8</v>
      </c>
      <c r="I3037" s="17">
        <v>45544</v>
      </c>
      <c r="J3037" s="17">
        <v>45550</v>
      </c>
      <c r="K3037" t="s">
        <v>21</v>
      </c>
      <c r="L3037" t="s">
        <v>16</v>
      </c>
      <c r="M3037">
        <v>1100.3800000000001</v>
      </c>
      <c r="N3037" t="s">
        <v>39</v>
      </c>
    </row>
    <row r="3038" spans="1:14" ht="14.25" customHeight="1" x14ac:dyDescent="0.3">
      <c r="A3038" t="s">
        <v>2050</v>
      </c>
      <c r="B3038" t="s">
        <v>41</v>
      </c>
      <c r="C3038" t="s">
        <v>26</v>
      </c>
      <c r="D3038">
        <v>3830.19</v>
      </c>
      <c r="E3038">
        <v>0.1</v>
      </c>
      <c r="F3038">
        <f t="shared" si="94"/>
        <v>383.01900000000001</v>
      </c>
      <c r="G3038">
        <f t="shared" si="95"/>
        <v>3447.1710000000003</v>
      </c>
      <c r="H3038">
        <v>8</v>
      </c>
      <c r="I3038" s="17">
        <v>45644</v>
      </c>
      <c r="J3038" s="17">
        <v>45650</v>
      </c>
      <c r="K3038" t="s">
        <v>15</v>
      </c>
      <c r="L3038" t="s">
        <v>22</v>
      </c>
      <c r="M3038">
        <v>1093.32</v>
      </c>
      <c r="N3038" t="s">
        <v>39</v>
      </c>
    </row>
    <row r="3039" spans="1:14" ht="14.25" customHeight="1" x14ac:dyDescent="0.3">
      <c r="A3039" t="s">
        <v>14125</v>
      </c>
      <c r="B3039" t="s">
        <v>19</v>
      </c>
      <c r="C3039" t="s">
        <v>26</v>
      </c>
      <c r="D3039">
        <v>3830.81</v>
      </c>
      <c r="E3039">
        <v>0.5</v>
      </c>
      <c r="F3039">
        <f t="shared" si="94"/>
        <v>1915.405</v>
      </c>
      <c r="G3039">
        <f t="shared" si="95"/>
        <v>1915.405</v>
      </c>
      <c r="H3039">
        <v>8</v>
      </c>
      <c r="I3039" s="17">
        <v>45244</v>
      </c>
      <c r="J3039" s="17">
        <v>45248</v>
      </c>
      <c r="K3039" t="s">
        <v>21</v>
      </c>
      <c r="L3039" t="s">
        <v>16</v>
      </c>
      <c r="M3039">
        <v>293.56</v>
      </c>
      <c r="N3039" t="s">
        <v>17</v>
      </c>
    </row>
    <row r="3040" spans="1:14" ht="14.25" customHeight="1" x14ac:dyDescent="0.3">
      <c r="A3040" t="s">
        <v>15312</v>
      </c>
      <c r="B3040" t="s">
        <v>41</v>
      </c>
      <c r="C3040" t="s">
        <v>33</v>
      </c>
      <c r="D3040">
        <v>3831.85</v>
      </c>
      <c r="E3040">
        <v>0.28999999999999998</v>
      </c>
      <c r="F3040">
        <f t="shared" si="94"/>
        <v>1111.2365</v>
      </c>
      <c r="G3040">
        <f t="shared" si="95"/>
        <v>2720.6134999999999</v>
      </c>
      <c r="H3040">
        <v>8</v>
      </c>
      <c r="I3040" s="17">
        <v>45200</v>
      </c>
      <c r="J3040" s="17">
        <v>45207</v>
      </c>
      <c r="K3040" t="s">
        <v>31</v>
      </c>
      <c r="L3040" t="s">
        <v>16</v>
      </c>
      <c r="M3040">
        <v>496.49</v>
      </c>
      <c r="N3040" t="s">
        <v>17</v>
      </c>
    </row>
    <row r="3041" spans="1:14" ht="14.25" customHeight="1" x14ac:dyDescent="0.3">
      <c r="A3041" t="s">
        <v>309</v>
      </c>
      <c r="B3041" t="s">
        <v>25</v>
      </c>
      <c r="C3041" t="s">
        <v>14</v>
      </c>
      <c r="D3041">
        <v>3833.04</v>
      </c>
      <c r="E3041">
        <v>0.37</v>
      </c>
      <c r="F3041">
        <f t="shared" si="94"/>
        <v>1418.2248</v>
      </c>
      <c r="G3041">
        <f t="shared" si="95"/>
        <v>2414.8152</v>
      </c>
      <c r="H3041">
        <v>8</v>
      </c>
      <c r="I3041" s="17">
        <v>45641</v>
      </c>
      <c r="J3041" s="17">
        <v>45645</v>
      </c>
      <c r="K3041" t="s">
        <v>21</v>
      </c>
      <c r="L3041" t="s">
        <v>27</v>
      </c>
      <c r="M3041">
        <v>620.79</v>
      </c>
      <c r="N3041" t="s">
        <v>28</v>
      </c>
    </row>
    <row r="3042" spans="1:14" ht="14.25" customHeight="1" x14ac:dyDescent="0.3">
      <c r="A3042" t="s">
        <v>3504</v>
      </c>
      <c r="B3042" t="s">
        <v>13</v>
      </c>
      <c r="C3042" t="s">
        <v>33</v>
      </c>
      <c r="D3042">
        <v>3833.42</v>
      </c>
      <c r="E3042">
        <v>0.22</v>
      </c>
      <c r="F3042">
        <f t="shared" si="94"/>
        <v>843.35239999999999</v>
      </c>
      <c r="G3042">
        <f t="shared" si="95"/>
        <v>2990.0676000000003</v>
      </c>
      <c r="H3042">
        <v>8</v>
      </c>
      <c r="I3042" s="17">
        <v>45456</v>
      </c>
      <c r="J3042" s="17">
        <v>45458</v>
      </c>
      <c r="K3042" t="s">
        <v>15</v>
      </c>
      <c r="L3042" t="s">
        <v>16</v>
      </c>
      <c r="M3042">
        <v>466.47</v>
      </c>
      <c r="N3042" t="s">
        <v>48</v>
      </c>
    </row>
    <row r="3043" spans="1:14" ht="14.25" customHeight="1" x14ac:dyDescent="0.3">
      <c r="A3043" t="s">
        <v>3815</v>
      </c>
      <c r="B3043" t="s">
        <v>19</v>
      </c>
      <c r="C3043" t="s">
        <v>36</v>
      </c>
      <c r="D3043">
        <v>3833.97</v>
      </c>
      <c r="E3043">
        <v>0.02</v>
      </c>
      <c r="F3043">
        <f t="shared" si="94"/>
        <v>76.679400000000001</v>
      </c>
      <c r="G3043">
        <f t="shared" si="95"/>
        <v>3757.2905999999998</v>
      </c>
      <c r="H3043">
        <v>8</v>
      </c>
      <c r="I3043" s="17">
        <v>44989</v>
      </c>
      <c r="J3043" s="17">
        <v>44990</v>
      </c>
      <c r="K3043" t="s">
        <v>21</v>
      </c>
      <c r="L3043" t="s">
        <v>16</v>
      </c>
      <c r="M3043">
        <v>1112.3900000000001</v>
      </c>
      <c r="N3043" t="s">
        <v>28</v>
      </c>
    </row>
    <row r="3044" spans="1:14" ht="14.25" customHeight="1" x14ac:dyDescent="0.3">
      <c r="A3044" t="s">
        <v>12048</v>
      </c>
      <c r="B3044" t="s">
        <v>41</v>
      </c>
      <c r="C3044" t="s">
        <v>36</v>
      </c>
      <c r="D3044">
        <v>3835.39</v>
      </c>
      <c r="E3044">
        <v>0.34</v>
      </c>
      <c r="F3044">
        <f t="shared" si="94"/>
        <v>1304.0326</v>
      </c>
      <c r="G3044">
        <f t="shared" si="95"/>
        <v>2531.3573999999999</v>
      </c>
      <c r="H3044">
        <v>8</v>
      </c>
      <c r="I3044" s="17">
        <v>45557</v>
      </c>
      <c r="J3044" s="17">
        <v>45562</v>
      </c>
      <c r="K3044" t="s">
        <v>15</v>
      </c>
      <c r="L3044" t="s">
        <v>22</v>
      </c>
      <c r="M3044">
        <v>707.61</v>
      </c>
      <c r="N3044" t="s">
        <v>39</v>
      </c>
    </row>
    <row r="3045" spans="1:14" ht="14.25" customHeight="1" x14ac:dyDescent="0.3">
      <c r="A3045" t="s">
        <v>2203</v>
      </c>
      <c r="B3045" t="s">
        <v>13</v>
      </c>
      <c r="C3045" t="s">
        <v>33</v>
      </c>
      <c r="D3045">
        <v>3836.01</v>
      </c>
      <c r="E3045">
        <v>0.28000000000000003</v>
      </c>
      <c r="F3045">
        <f t="shared" si="94"/>
        <v>1074.0828000000001</v>
      </c>
      <c r="G3045">
        <f t="shared" si="95"/>
        <v>2761.9272000000001</v>
      </c>
      <c r="H3045">
        <v>8</v>
      </c>
      <c r="I3045" s="17">
        <v>45389</v>
      </c>
      <c r="J3045" s="17">
        <v>45390</v>
      </c>
      <c r="K3045" t="s">
        <v>31</v>
      </c>
      <c r="L3045" t="s">
        <v>16</v>
      </c>
      <c r="M3045">
        <v>566.22</v>
      </c>
      <c r="N3045" t="s">
        <v>23</v>
      </c>
    </row>
    <row r="3046" spans="1:14" ht="14.25" customHeight="1" x14ac:dyDescent="0.3">
      <c r="A3046" t="s">
        <v>1894</v>
      </c>
      <c r="B3046" t="s">
        <v>41</v>
      </c>
      <c r="C3046" t="s">
        <v>26</v>
      </c>
      <c r="D3046">
        <v>3836.62</v>
      </c>
      <c r="E3046">
        <v>0.23</v>
      </c>
      <c r="F3046">
        <f t="shared" si="94"/>
        <v>882.42259999999999</v>
      </c>
      <c r="G3046">
        <f t="shared" si="95"/>
        <v>2954.1974</v>
      </c>
      <c r="H3046">
        <v>8</v>
      </c>
      <c r="I3046" s="17">
        <v>45089</v>
      </c>
      <c r="J3046" s="17">
        <v>45094</v>
      </c>
      <c r="K3046" t="s">
        <v>31</v>
      </c>
      <c r="L3046" t="s">
        <v>27</v>
      </c>
      <c r="M3046">
        <v>930.63</v>
      </c>
      <c r="N3046" t="s">
        <v>48</v>
      </c>
    </row>
    <row r="3047" spans="1:14" ht="14.25" customHeight="1" x14ac:dyDescent="0.3">
      <c r="A3047" t="s">
        <v>9846</v>
      </c>
      <c r="B3047" t="s">
        <v>41</v>
      </c>
      <c r="C3047" t="s">
        <v>20</v>
      </c>
      <c r="D3047">
        <v>3838.71</v>
      </c>
      <c r="E3047">
        <v>0.16</v>
      </c>
      <c r="F3047">
        <f t="shared" si="94"/>
        <v>614.19360000000006</v>
      </c>
      <c r="G3047">
        <f t="shared" si="95"/>
        <v>3224.5164</v>
      </c>
      <c r="H3047">
        <v>8</v>
      </c>
      <c r="I3047" s="17">
        <v>45620</v>
      </c>
      <c r="J3047" s="17">
        <v>45623</v>
      </c>
      <c r="K3047" t="s">
        <v>15</v>
      </c>
      <c r="L3047" t="s">
        <v>22</v>
      </c>
      <c r="M3047">
        <v>254.16</v>
      </c>
      <c r="N3047" t="s">
        <v>39</v>
      </c>
    </row>
    <row r="3048" spans="1:14" ht="14.25" customHeight="1" x14ac:dyDescent="0.3">
      <c r="A3048" t="s">
        <v>11221</v>
      </c>
      <c r="B3048" t="s">
        <v>25</v>
      </c>
      <c r="C3048" t="s">
        <v>20</v>
      </c>
      <c r="D3048">
        <v>3838.72</v>
      </c>
      <c r="E3048">
        <v>0.36</v>
      </c>
      <c r="F3048">
        <f t="shared" si="94"/>
        <v>1381.9391999999998</v>
      </c>
      <c r="G3048">
        <f t="shared" si="95"/>
        <v>2456.7808</v>
      </c>
      <c r="H3048">
        <v>8</v>
      </c>
      <c r="I3048" s="17">
        <v>45106</v>
      </c>
      <c r="J3048" s="17">
        <v>45113</v>
      </c>
      <c r="K3048" t="s">
        <v>21</v>
      </c>
      <c r="L3048" t="s">
        <v>22</v>
      </c>
      <c r="M3048">
        <v>865.77</v>
      </c>
      <c r="N3048" t="s">
        <v>23</v>
      </c>
    </row>
    <row r="3049" spans="1:14" ht="14.25" customHeight="1" x14ac:dyDescent="0.3">
      <c r="A3049" t="s">
        <v>7922</v>
      </c>
      <c r="B3049" t="s">
        <v>13</v>
      </c>
      <c r="C3049" t="s">
        <v>33</v>
      </c>
      <c r="D3049">
        <v>3839.21</v>
      </c>
      <c r="E3049">
        <v>0.16</v>
      </c>
      <c r="F3049">
        <f t="shared" si="94"/>
        <v>614.27359999999999</v>
      </c>
      <c r="G3049">
        <f t="shared" si="95"/>
        <v>3224.9364</v>
      </c>
      <c r="H3049">
        <v>8</v>
      </c>
      <c r="I3049" s="17">
        <v>45504</v>
      </c>
      <c r="J3049" s="17">
        <v>45507</v>
      </c>
      <c r="K3049" t="s">
        <v>31</v>
      </c>
      <c r="L3049" t="s">
        <v>27</v>
      </c>
      <c r="M3049">
        <v>407.83</v>
      </c>
      <c r="N3049" t="s">
        <v>28</v>
      </c>
    </row>
    <row r="3050" spans="1:14" ht="14.25" customHeight="1" x14ac:dyDescent="0.3">
      <c r="A3050" t="s">
        <v>3736</v>
      </c>
      <c r="B3050" t="s">
        <v>41</v>
      </c>
      <c r="C3050" t="s">
        <v>20</v>
      </c>
      <c r="D3050">
        <v>3852.81</v>
      </c>
      <c r="E3050">
        <v>0.2</v>
      </c>
      <c r="F3050">
        <f t="shared" si="94"/>
        <v>770.56200000000001</v>
      </c>
      <c r="G3050">
        <f t="shared" si="95"/>
        <v>3082.248</v>
      </c>
      <c r="H3050">
        <v>8</v>
      </c>
      <c r="I3050" s="17">
        <v>45388</v>
      </c>
      <c r="J3050" s="17">
        <v>45395</v>
      </c>
      <c r="K3050" t="s">
        <v>15</v>
      </c>
      <c r="L3050" t="s">
        <v>27</v>
      </c>
      <c r="M3050">
        <v>380.77</v>
      </c>
      <c r="N3050" t="s">
        <v>34</v>
      </c>
    </row>
    <row r="3051" spans="1:14" ht="14.25" customHeight="1" x14ac:dyDescent="0.3">
      <c r="A3051" t="s">
        <v>3823</v>
      </c>
      <c r="B3051" t="s">
        <v>19</v>
      </c>
      <c r="C3051" t="s">
        <v>20</v>
      </c>
      <c r="D3051">
        <v>3854.14</v>
      </c>
      <c r="E3051">
        <v>0.08</v>
      </c>
      <c r="F3051">
        <f t="shared" si="94"/>
        <v>308.33120000000002</v>
      </c>
      <c r="G3051">
        <f t="shared" si="95"/>
        <v>3545.8087999999998</v>
      </c>
      <c r="H3051">
        <v>8</v>
      </c>
      <c r="I3051" s="17">
        <v>45431</v>
      </c>
      <c r="J3051" s="17">
        <v>45432</v>
      </c>
      <c r="K3051" t="s">
        <v>15</v>
      </c>
      <c r="L3051" t="s">
        <v>27</v>
      </c>
      <c r="M3051">
        <v>1027.8900000000001</v>
      </c>
      <c r="N3051" t="s">
        <v>34</v>
      </c>
    </row>
    <row r="3052" spans="1:14" ht="14.25" customHeight="1" x14ac:dyDescent="0.3">
      <c r="A3052" t="s">
        <v>13099</v>
      </c>
      <c r="B3052" t="s">
        <v>25</v>
      </c>
      <c r="C3052" t="s">
        <v>33</v>
      </c>
      <c r="D3052">
        <v>3854.14</v>
      </c>
      <c r="E3052">
        <v>0.06</v>
      </c>
      <c r="F3052">
        <f t="shared" si="94"/>
        <v>231.24839999999998</v>
      </c>
      <c r="G3052">
        <f t="shared" si="95"/>
        <v>3622.8915999999999</v>
      </c>
      <c r="H3052">
        <v>8</v>
      </c>
      <c r="I3052" s="17">
        <v>45263</v>
      </c>
      <c r="J3052" s="17">
        <v>45269</v>
      </c>
      <c r="K3052" t="s">
        <v>21</v>
      </c>
      <c r="L3052" t="s">
        <v>27</v>
      </c>
      <c r="M3052">
        <v>1018.04</v>
      </c>
      <c r="N3052" t="s">
        <v>34</v>
      </c>
    </row>
    <row r="3053" spans="1:14" ht="14.25" customHeight="1" x14ac:dyDescent="0.3">
      <c r="A3053" t="s">
        <v>652</v>
      </c>
      <c r="B3053" t="s">
        <v>13</v>
      </c>
      <c r="C3053" t="s">
        <v>20</v>
      </c>
      <c r="D3053">
        <v>3856.88</v>
      </c>
      <c r="E3053">
        <v>0.41</v>
      </c>
      <c r="F3053">
        <f t="shared" si="94"/>
        <v>1581.3208</v>
      </c>
      <c r="G3053">
        <f t="shared" si="95"/>
        <v>2275.5592000000001</v>
      </c>
      <c r="H3053">
        <v>8</v>
      </c>
      <c r="I3053" s="17">
        <v>45185</v>
      </c>
      <c r="J3053" s="17">
        <v>45188</v>
      </c>
      <c r="K3053" t="s">
        <v>21</v>
      </c>
      <c r="L3053" t="s">
        <v>22</v>
      </c>
      <c r="M3053">
        <v>974.02</v>
      </c>
      <c r="N3053" t="s">
        <v>34</v>
      </c>
    </row>
    <row r="3054" spans="1:14" ht="14.25" customHeight="1" x14ac:dyDescent="0.3">
      <c r="A3054" t="s">
        <v>13789</v>
      </c>
      <c r="B3054" t="s">
        <v>19</v>
      </c>
      <c r="C3054" t="s">
        <v>14</v>
      </c>
      <c r="D3054">
        <v>3859.01</v>
      </c>
      <c r="E3054">
        <v>0.44</v>
      </c>
      <c r="F3054">
        <f t="shared" si="94"/>
        <v>1697.9644000000001</v>
      </c>
      <c r="G3054">
        <f t="shared" si="95"/>
        <v>2161.0456000000004</v>
      </c>
      <c r="H3054">
        <v>8</v>
      </c>
      <c r="I3054" s="17">
        <v>45424</v>
      </c>
      <c r="J3054" s="17">
        <v>45428</v>
      </c>
      <c r="K3054" t="s">
        <v>15</v>
      </c>
      <c r="L3054" t="s">
        <v>16</v>
      </c>
      <c r="M3054">
        <v>287.47000000000003</v>
      </c>
      <c r="N3054" t="s">
        <v>48</v>
      </c>
    </row>
    <row r="3055" spans="1:14" ht="14.25" customHeight="1" x14ac:dyDescent="0.3">
      <c r="A3055" t="s">
        <v>11287</v>
      </c>
      <c r="B3055" t="s">
        <v>25</v>
      </c>
      <c r="C3055" t="s">
        <v>14</v>
      </c>
      <c r="D3055">
        <v>3860.77</v>
      </c>
      <c r="E3055">
        <v>0.03</v>
      </c>
      <c r="F3055">
        <f t="shared" si="94"/>
        <v>115.8231</v>
      </c>
      <c r="G3055">
        <f t="shared" si="95"/>
        <v>3744.9468999999999</v>
      </c>
      <c r="H3055">
        <v>8</v>
      </c>
      <c r="I3055" s="17">
        <v>45065</v>
      </c>
      <c r="J3055" s="17">
        <v>45069</v>
      </c>
      <c r="K3055" t="s">
        <v>15</v>
      </c>
      <c r="L3055" t="s">
        <v>22</v>
      </c>
      <c r="M3055">
        <v>777.49</v>
      </c>
      <c r="N3055" t="s">
        <v>39</v>
      </c>
    </row>
    <row r="3056" spans="1:14" ht="14.25" customHeight="1" x14ac:dyDescent="0.3">
      <c r="A3056" t="s">
        <v>9221</v>
      </c>
      <c r="B3056" t="s">
        <v>41</v>
      </c>
      <c r="C3056" t="s">
        <v>26</v>
      </c>
      <c r="D3056">
        <v>3861.37</v>
      </c>
      <c r="E3056">
        <v>0.5</v>
      </c>
      <c r="F3056">
        <f t="shared" si="94"/>
        <v>1930.6849999999999</v>
      </c>
      <c r="G3056">
        <f t="shared" si="95"/>
        <v>1930.6849999999999</v>
      </c>
      <c r="H3056">
        <v>8</v>
      </c>
      <c r="I3056" s="17">
        <v>45420</v>
      </c>
      <c r="J3056" s="17">
        <v>45423</v>
      </c>
      <c r="K3056" t="s">
        <v>21</v>
      </c>
      <c r="L3056" t="s">
        <v>16</v>
      </c>
      <c r="M3056">
        <v>1121.44</v>
      </c>
      <c r="N3056" t="s">
        <v>23</v>
      </c>
    </row>
    <row r="3057" spans="1:14" ht="14.25" customHeight="1" x14ac:dyDescent="0.3">
      <c r="A3057" t="s">
        <v>5374</v>
      </c>
      <c r="B3057" t="s">
        <v>19</v>
      </c>
      <c r="C3057" t="s">
        <v>26</v>
      </c>
      <c r="D3057">
        <v>3863.95</v>
      </c>
      <c r="E3057">
        <v>7.0000000000000007E-2</v>
      </c>
      <c r="F3057">
        <f t="shared" si="94"/>
        <v>270.47649999999999</v>
      </c>
      <c r="G3057">
        <f t="shared" si="95"/>
        <v>3593.4735000000001</v>
      </c>
      <c r="H3057">
        <v>8</v>
      </c>
      <c r="I3057" s="17">
        <v>45374</v>
      </c>
      <c r="J3057" s="17">
        <v>45378</v>
      </c>
      <c r="K3057" t="s">
        <v>15</v>
      </c>
      <c r="L3057" t="s">
        <v>16</v>
      </c>
      <c r="M3057">
        <v>618.69000000000005</v>
      </c>
      <c r="N3057" t="s">
        <v>28</v>
      </c>
    </row>
    <row r="3058" spans="1:14" ht="14.25" customHeight="1" x14ac:dyDescent="0.3">
      <c r="A3058" t="s">
        <v>12406</v>
      </c>
      <c r="B3058" t="s">
        <v>41</v>
      </c>
      <c r="C3058" t="s">
        <v>14</v>
      </c>
      <c r="D3058">
        <v>3866.17</v>
      </c>
      <c r="E3058">
        <v>0.08</v>
      </c>
      <c r="F3058">
        <f t="shared" si="94"/>
        <v>309.29360000000003</v>
      </c>
      <c r="G3058">
        <f t="shared" si="95"/>
        <v>3556.8764000000001</v>
      </c>
      <c r="H3058">
        <v>8</v>
      </c>
      <c r="I3058" s="17">
        <v>45521</v>
      </c>
      <c r="J3058" s="17">
        <v>45523</v>
      </c>
      <c r="K3058" t="s">
        <v>21</v>
      </c>
      <c r="L3058" t="s">
        <v>22</v>
      </c>
      <c r="M3058">
        <v>748.19</v>
      </c>
      <c r="N3058" t="s">
        <v>28</v>
      </c>
    </row>
    <row r="3059" spans="1:14" ht="14.25" customHeight="1" x14ac:dyDescent="0.3">
      <c r="A3059" t="s">
        <v>7829</v>
      </c>
      <c r="B3059" t="s">
        <v>41</v>
      </c>
      <c r="C3059" t="s">
        <v>33</v>
      </c>
      <c r="D3059">
        <v>3872.93</v>
      </c>
      <c r="E3059">
        <v>0.2</v>
      </c>
      <c r="F3059">
        <f t="shared" si="94"/>
        <v>774.58600000000001</v>
      </c>
      <c r="G3059">
        <f t="shared" si="95"/>
        <v>3098.3440000000001</v>
      </c>
      <c r="H3059">
        <v>8</v>
      </c>
      <c r="I3059" s="17">
        <v>45089</v>
      </c>
      <c r="J3059" s="17">
        <v>45095</v>
      </c>
      <c r="K3059" t="s">
        <v>21</v>
      </c>
      <c r="L3059" t="s">
        <v>16</v>
      </c>
      <c r="M3059">
        <v>851.54</v>
      </c>
      <c r="N3059" t="s">
        <v>34</v>
      </c>
    </row>
    <row r="3060" spans="1:14" ht="14.25" customHeight="1" x14ac:dyDescent="0.3">
      <c r="A3060" t="s">
        <v>1552</v>
      </c>
      <c r="B3060" t="s">
        <v>25</v>
      </c>
      <c r="C3060" t="s">
        <v>14</v>
      </c>
      <c r="D3060">
        <v>3873.42</v>
      </c>
      <c r="E3060">
        <v>0.2</v>
      </c>
      <c r="F3060">
        <f t="shared" si="94"/>
        <v>774.68400000000008</v>
      </c>
      <c r="G3060">
        <f t="shared" si="95"/>
        <v>3098.7359999999999</v>
      </c>
      <c r="H3060">
        <v>8</v>
      </c>
      <c r="I3060" s="17">
        <v>45482</v>
      </c>
      <c r="J3060" s="17">
        <v>45489</v>
      </c>
      <c r="K3060" t="s">
        <v>21</v>
      </c>
      <c r="L3060" t="s">
        <v>16</v>
      </c>
      <c r="M3060">
        <v>945.04</v>
      </c>
      <c r="N3060" t="s">
        <v>17</v>
      </c>
    </row>
    <row r="3061" spans="1:14" ht="14.25" customHeight="1" x14ac:dyDescent="0.3">
      <c r="A3061" t="s">
        <v>2964</v>
      </c>
      <c r="B3061" t="s">
        <v>13</v>
      </c>
      <c r="C3061" t="s">
        <v>20</v>
      </c>
      <c r="D3061">
        <v>3878.18</v>
      </c>
      <c r="E3061">
        <v>0.45</v>
      </c>
      <c r="F3061">
        <f t="shared" si="94"/>
        <v>1745.181</v>
      </c>
      <c r="G3061">
        <f t="shared" si="95"/>
        <v>2132.9989999999998</v>
      </c>
      <c r="H3061">
        <v>8</v>
      </c>
      <c r="I3061" s="17">
        <v>44956</v>
      </c>
      <c r="J3061" s="17">
        <v>44961</v>
      </c>
      <c r="K3061" t="s">
        <v>15</v>
      </c>
      <c r="L3061" t="s">
        <v>22</v>
      </c>
      <c r="M3061">
        <v>833.98</v>
      </c>
      <c r="N3061" t="s">
        <v>39</v>
      </c>
    </row>
    <row r="3062" spans="1:14" ht="14.25" customHeight="1" x14ac:dyDescent="0.3">
      <c r="A3062" t="s">
        <v>8899</v>
      </c>
      <c r="B3062" t="s">
        <v>13</v>
      </c>
      <c r="C3062" t="s">
        <v>36</v>
      </c>
      <c r="D3062">
        <v>3882.23</v>
      </c>
      <c r="E3062">
        <v>0.25</v>
      </c>
      <c r="F3062">
        <f t="shared" si="94"/>
        <v>970.5575</v>
      </c>
      <c r="G3062">
        <f t="shared" si="95"/>
        <v>2911.6725000000001</v>
      </c>
      <c r="H3062">
        <v>8</v>
      </c>
      <c r="I3062" s="17">
        <v>45058</v>
      </c>
      <c r="J3062" s="17">
        <v>45062</v>
      </c>
      <c r="K3062" t="s">
        <v>31</v>
      </c>
      <c r="L3062" t="s">
        <v>22</v>
      </c>
      <c r="M3062">
        <v>1080.24</v>
      </c>
      <c r="N3062" t="s">
        <v>39</v>
      </c>
    </row>
    <row r="3063" spans="1:14" ht="14.25" customHeight="1" x14ac:dyDescent="0.3">
      <c r="A3063" t="s">
        <v>5232</v>
      </c>
      <c r="B3063" t="s">
        <v>19</v>
      </c>
      <c r="C3063" t="s">
        <v>36</v>
      </c>
      <c r="D3063">
        <v>3882.68</v>
      </c>
      <c r="E3063">
        <v>0.28999999999999998</v>
      </c>
      <c r="F3063">
        <f t="shared" si="94"/>
        <v>1125.9771999999998</v>
      </c>
      <c r="G3063">
        <f t="shared" si="95"/>
        <v>2756.7028</v>
      </c>
      <c r="H3063">
        <v>8</v>
      </c>
      <c r="I3063" s="17">
        <v>45285</v>
      </c>
      <c r="J3063" s="17">
        <v>45291</v>
      </c>
      <c r="K3063" t="s">
        <v>31</v>
      </c>
      <c r="L3063" t="s">
        <v>27</v>
      </c>
      <c r="M3063">
        <v>1099.32</v>
      </c>
      <c r="N3063" t="s">
        <v>39</v>
      </c>
    </row>
    <row r="3064" spans="1:14" ht="14.25" customHeight="1" x14ac:dyDescent="0.3">
      <c r="A3064" t="s">
        <v>7287</v>
      </c>
      <c r="B3064" t="s">
        <v>13</v>
      </c>
      <c r="C3064" t="s">
        <v>14</v>
      </c>
      <c r="D3064">
        <v>3888.5</v>
      </c>
      <c r="E3064">
        <v>0.47</v>
      </c>
      <c r="F3064">
        <f t="shared" si="94"/>
        <v>1827.5949999999998</v>
      </c>
      <c r="G3064">
        <f t="shared" si="95"/>
        <v>2060.9050000000002</v>
      </c>
      <c r="H3064">
        <v>8</v>
      </c>
      <c r="I3064" s="17">
        <v>45004</v>
      </c>
      <c r="J3064" s="17">
        <v>45007</v>
      </c>
      <c r="K3064" t="s">
        <v>31</v>
      </c>
      <c r="L3064" t="s">
        <v>16</v>
      </c>
      <c r="M3064">
        <v>469.52</v>
      </c>
      <c r="N3064" t="s">
        <v>34</v>
      </c>
    </row>
    <row r="3065" spans="1:14" ht="14.25" customHeight="1" x14ac:dyDescent="0.3">
      <c r="A3065" t="s">
        <v>11140</v>
      </c>
      <c r="B3065" t="s">
        <v>25</v>
      </c>
      <c r="C3065" t="s">
        <v>33</v>
      </c>
      <c r="D3065">
        <v>3894.38</v>
      </c>
      <c r="E3065">
        <v>0.17</v>
      </c>
      <c r="F3065">
        <f t="shared" si="94"/>
        <v>662.04460000000006</v>
      </c>
      <c r="G3065">
        <f t="shared" si="95"/>
        <v>3232.3353999999999</v>
      </c>
      <c r="H3065">
        <v>8</v>
      </c>
      <c r="I3065" s="17">
        <v>45371</v>
      </c>
      <c r="J3065" s="17">
        <v>45372</v>
      </c>
      <c r="K3065" t="s">
        <v>15</v>
      </c>
      <c r="L3065" t="s">
        <v>16</v>
      </c>
      <c r="M3065">
        <v>648.27</v>
      </c>
      <c r="N3065" t="s">
        <v>48</v>
      </c>
    </row>
    <row r="3066" spans="1:14" ht="14.25" customHeight="1" x14ac:dyDescent="0.3">
      <c r="A3066" t="s">
        <v>15147</v>
      </c>
      <c r="B3066" t="s">
        <v>25</v>
      </c>
      <c r="C3066" t="s">
        <v>20</v>
      </c>
      <c r="D3066">
        <v>3897.73</v>
      </c>
      <c r="E3066">
        <v>0</v>
      </c>
      <c r="F3066">
        <f t="shared" si="94"/>
        <v>0</v>
      </c>
      <c r="G3066">
        <f t="shared" si="95"/>
        <v>3897.73</v>
      </c>
      <c r="H3066">
        <v>8</v>
      </c>
      <c r="I3066" s="17">
        <v>45414</v>
      </c>
      <c r="J3066" s="17">
        <v>45415</v>
      </c>
      <c r="K3066" t="s">
        <v>31</v>
      </c>
      <c r="L3066" t="s">
        <v>16</v>
      </c>
      <c r="M3066">
        <v>796.88</v>
      </c>
      <c r="N3066" t="s">
        <v>34</v>
      </c>
    </row>
    <row r="3067" spans="1:14" ht="14.25" customHeight="1" x14ac:dyDescent="0.3">
      <c r="A3067" t="s">
        <v>8362</v>
      </c>
      <c r="B3067" t="s">
        <v>25</v>
      </c>
      <c r="C3067" t="s">
        <v>26</v>
      </c>
      <c r="D3067">
        <v>3902.15</v>
      </c>
      <c r="E3067">
        <v>0.32</v>
      </c>
      <c r="F3067">
        <f t="shared" si="94"/>
        <v>1248.6880000000001</v>
      </c>
      <c r="G3067">
        <f t="shared" si="95"/>
        <v>2653.462</v>
      </c>
      <c r="H3067">
        <v>8</v>
      </c>
      <c r="I3067" s="17">
        <v>45334</v>
      </c>
      <c r="J3067" s="17">
        <v>45338</v>
      </c>
      <c r="K3067" t="s">
        <v>15</v>
      </c>
      <c r="L3067" t="s">
        <v>16</v>
      </c>
      <c r="M3067">
        <v>1084.3900000000001</v>
      </c>
      <c r="N3067" t="s">
        <v>17</v>
      </c>
    </row>
    <row r="3068" spans="1:14" ht="14.25" customHeight="1" x14ac:dyDescent="0.3">
      <c r="A3068" t="s">
        <v>8961</v>
      </c>
      <c r="B3068" t="s">
        <v>19</v>
      </c>
      <c r="C3068" t="s">
        <v>20</v>
      </c>
      <c r="D3068">
        <v>3904.12</v>
      </c>
      <c r="E3068">
        <v>0.16</v>
      </c>
      <c r="F3068">
        <f t="shared" si="94"/>
        <v>624.65919999999994</v>
      </c>
      <c r="G3068">
        <f t="shared" si="95"/>
        <v>3279.4607999999998</v>
      </c>
      <c r="H3068">
        <v>8</v>
      </c>
      <c r="I3068" s="17">
        <v>45276</v>
      </c>
      <c r="J3068" s="17">
        <v>45281</v>
      </c>
      <c r="K3068" t="s">
        <v>15</v>
      </c>
      <c r="L3068" t="s">
        <v>16</v>
      </c>
      <c r="M3068">
        <v>768.56</v>
      </c>
      <c r="N3068" t="s">
        <v>17</v>
      </c>
    </row>
    <row r="3069" spans="1:14" ht="14.25" customHeight="1" x14ac:dyDescent="0.3">
      <c r="A3069" t="s">
        <v>14682</v>
      </c>
      <c r="B3069" t="s">
        <v>13</v>
      </c>
      <c r="C3069" t="s">
        <v>33</v>
      </c>
      <c r="D3069">
        <v>3906.35</v>
      </c>
      <c r="E3069">
        <v>0.48</v>
      </c>
      <c r="F3069">
        <f t="shared" si="94"/>
        <v>1875.0479999999998</v>
      </c>
      <c r="G3069">
        <f t="shared" si="95"/>
        <v>2031.3020000000001</v>
      </c>
      <c r="H3069">
        <v>8</v>
      </c>
      <c r="I3069" s="17">
        <v>45546</v>
      </c>
      <c r="J3069" s="17">
        <v>45551</v>
      </c>
      <c r="K3069" t="s">
        <v>21</v>
      </c>
      <c r="L3069" t="s">
        <v>22</v>
      </c>
      <c r="M3069">
        <v>308.56</v>
      </c>
      <c r="N3069" t="s">
        <v>34</v>
      </c>
    </row>
    <row r="3070" spans="1:14" ht="14.25" customHeight="1" x14ac:dyDescent="0.3">
      <c r="A3070" t="s">
        <v>1033</v>
      </c>
      <c r="B3070" t="s">
        <v>41</v>
      </c>
      <c r="C3070" t="s">
        <v>36</v>
      </c>
      <c r="D3070">
        <v>3908.86</v>
      </c>
      <c r="E3070">
        <v>0.33</v>
      </c>
      <c r="F3070">
        <f t="shared" si="94"/>
        <v>1289.9238</v>
      </c>
      <c r="G3070">
        <f t="shared" si="95"/>
        <v>2618.9362000000001</v>
      </c>
      <c r="H3070">
        <v>8</v>
      </c>
      <c r="I3070" s="17">
        <v>45386</v>
      </c>
      <c r="J3070" s="17">
        <v>45391</v>
      </c>
      <c r="K3070" t="s">
        <v>21</v>
      </c>
      <c r="L3070" t="s">
        <v>16</v>
      </c>
      <c r="M3070">
        <v>912.04</v>
      </c>
      <c r="N3070" t="s">
        <v>48</v>
      </c>
    </row>
    <row r="3071" spans="1:14" ht="14.25" customHeight="1" x14ac:dyDescent="0.3">
      <c r="A3071" t="s">
        <v>4595</v>
      </c>
      <c r="B3071" t="s">
        <v>25</v>
      </c>
      <c r="C3071" t="s">
        <v>20</v>
      </c>
      <c r="D3071">
        <v>3910.32</v>
      </c>
      <c r="E3071">
        <v>0.17</v>
      </c>
      <c r="F3071">
        <f t="shared" si="94"/>
        <v>664.75440000000003</v>
      </c>
      <c r="G3071">
        <f t="shared" si="95"/>
        <v>3245.5655999999999</v>
      </c>
      <c r="H3071">
        <v>8</v>
      </c>
      <c r="I3071" s="17">
        <v>45456</v>
      </c>
      <c r="J3071" s="17">
        <v>45463</v>
      </c>
      <c r="K3071" t="s">
        <v>31</v>
      </c>
      <c r="L3071" t="s">
        <v>22</v>
      </c>
      <c r="M3071">
        <v>318.37</v>
      </c>
      <c r="N3071" t="s">
        <v>48</v>
      </c>
    </row>
    <row r="3072" spans="1:14" ht="14.25" customHeight="1" x14ac:dyDescent="0.3">
      <c r="A3072" t="s">
        <v>8376</v>
      </c>
      <c r="B3072" t="s">
        <v>41</v>
      </c>
      <c r="C3072" t="s">
        <v>14</v>
      </c>
      <c r="D3072">
        <v>3910.74</v>
      </c>
      <c r="E3072">
        <v>0.46</v>
      </c>
      <c r="F3072">
        <f t="shared" si="94"/>
        <v>1798.9404</v>
      </c>
      <c r="G3072">
        <f t="shared" si="95"/>
        <v>2111.7995999999998</v>
      </c>
      <c r="H3072">
        <v>8</v>
      </c>
      <c r="I3072" s="17">
        <v>45498</v>
      </c>
      <c r="J3072" s="17">
        <v>45500</v>
      </c>
      <c r="K3072" t="s">
        <v>21</v>
      </c>
      <c r="L3072" t="s">
        <v>22</v>
      </c>
      <c r="M3072">
        <v>785.66</v>
      </c>
      <c r="N3072" t="s">
        <v>23</v>
      </c>
    </row>
    <row r="3073" spans="1:14" ht="14.25" customHeight="1" x14ac:dyDescent="0.3">
      <c r="A3073" t="s">
        <v>4091</v>
      </c>
      <c r="B3073" t="s">
        <v>13</v>
      </c>
      <c r="C3073" t="s">
        <v>36</v>
      </c>
      <c r="D3073">
        <v>3910.76</v>
      </c>
      <c r="E3073">
        <v>0.46</v>
      </c>
      <c r="F3073">
        <f t="shared" si="94"/>
        <v>1798.9496000000001</v>
      </c>
      <c r="G3073">
        <f t="shared" si="95"/>
        <v>2111.8104000000003</v>
      </c>
      <c r="H3073">
        <v>8</v>
      </c>
      <c r="I3073" s="17">
        <v>45306</v>
      </c>
      <c r="J3073" s="17">
        <v>45308</v>
      </c>
      <c r="K3073" t="s">
        <v>31</v>
      </c>
      <c r="L3073" t="s">
        <v>27</v>
      </c>
      <c r="M3073">
        <v>784.27</v>
      </c>
      <c r="N3073" t="s">
        <v>39</v>
      </c>
    </row>
    <row r="3074" spans="1:14" ht="14.25" customHeight="1" x14ac:dyDescent="0.3">
      <c r="A3074" t="s">
        <v>5805</v>
      </c>
      <c r="B3074" t="s">
        <v>25</v>
      </c>
      <c r="C3074" t="s">
        <v>36</v>
      </c>
      <c r="D3074">
        <v>3912.51</v>
      </c>
      <c r="E3074">
        <v>0.05</v>
      </c>
      <c r="F3074">
        <f t="shared" ref="F3074:F3137" si="96">D3074*E3074</f>
        <v>195.62550000000002</v>
      </c>
      <c r="G3074">
        <f t="shared" ref="G3074:G3137" si="97">D3074-F3074</f>
        <v>3716.8845000000001</v>
      </c>
      <c r="H3074">
        <v>8</v>
      </c>
      <c r="I3074" s="17">
        <v>44985</v>
      </c>
      <c r="J3074" s="17">
        <v>44988</v>
      </c>
      <c r="K3074" t="s">
        <v>31</v>
      </c>
      <c r="L3074" t="s">
        <v>27</v>
      </c>
      <c r="M3074">
        <v>476.11</v>
      </c>
      <c r="N3074" t="s">
        <v>48</v>
      </c>
    </row>
    <row r="3075" spans="1:14" ht="14.25" customHeight="1" x14ac:dyDescent="0.3">
      <c r="A3075" t="s">
        <v>4524</v>
      </c>
      <c r="B3075" t="s">
        <v>25</v>
      </c>
      <c r="C3075" t="s">
        <v>20</v>
      </c>
      <c r="D3075">
        <v>3913.08</v>
      </c>
      <c r="E3075">
        <v>0.44</v>
      </c>
      <c r="F3075">
        <f t="shared" si="96"/>
        <v>1721.7552000000001</v>
      </c>
      <c r="G3075">
        <f t="shared" si="97"/>
        <v>2191.3247999999999</v>
      </c>
      <c r="H3075">
        <v>8</v>
      </c>
      <c r="I3075" s="17">
        <v>45201</v>
      </c>
      <c r="J3075" s="17">
        <v>45208</v>
      </c>
      <c r="K3075" t="s">
        <v>31</v>
      </c>
      <c r="L3075" t="s">
        <v>16</v>
      </c>
      <c r="M3075">
        <v>398.05</v>
      </c>
      <c r="N3075" t="s">
        <v>39</v>
      </c>
    </row>
    <row r="3076" spans="1:14" ht="14.25" customHeight="1" x14ac:dyDescent="0.3">
      <c r="A3076" t="s">
        <v>7872</v>
      </c>
      <c r="B3076" t="s">
        <v>13</v>
      </c>
      <c r="C3076" t="s">
        <v>20</v>
      </c>
      <c r="D3076">
        <v>3913.58</v>
      </c>
      <c r="E3076">
        <v>0.11</v>
      </c>
      <c r="F3076">
        <f t="shared" si="96"/>
        <v>430.49380000000002</v>
      </c>
      <c r="G3076">
        <f t="shared" si="97"/>
        <v>3483.0861999999997</v>
      </c>
      <c r="H3076">
        <v>8</v>
      </c>
      <c r="I3076" s="17">
        <v>45435</v>
      </c>
      <c r="J3076" s="17">
        <v>45438</v>
      </c>
      <c r="K3076" t="s">
        <v>21</v>
      </c>
      <c r="L3076" t="s">
        <v>27</v>
      </c>
      <c r="M3076">
        <v>478.75</v>
      </c>
      <c r="N3076" t="s">
        <v>28</v>
      </c>
    </row>
    <row r="3077" spans="1:14" ht="14.25" customHeight="1" x14ac:dyDescent="0.3">
      <c r="A3077" t="s">
        <v>4964</v>
      </c>
      <c r="B3077" t="s">
        <v>13</v>
      </c>
      <c r="C3077" t="s">
        <v>26</v>
      </c>
      <c r="D3077">
        <v>3914.55</v>
      </c>
      <c r="E3077">
        <v>0.49</v>
      </c>
      <c r="F3077">
        <f t="shared" si="96"/>
        <v>1918.1295</v>
      </c>
      <c r="G3077">
        <f t="shared" si="97"/>
        <v>1996.4205000000002</v>
      </c>
      <c r="H3077">
        <v>8</v>
      </c>
      <c r="I3077" s="17">
        <v>45271</v>
      </c>
      <c r="J3077" s="17">
        <v>45273</v>
      </c>
      <c r="K3077" t="s">
        <v>31</v>
      </c>
      <c r="L3077" t="s">
        <v>16</v>
      </c>
      <c r="M3077">
        <v>378.93</v>
      </c>
      <c r="N3077" t="s">
        <v>39</v>
      </c>
    </row>
    <row r="3078" spans="1:14" ht="14.25" customHeight="1" x14ac:dyDescent="0.3">
      <c r="A3078" t="s">
        <v>10896</v>
      </c>
      <c r="B3078" t="s">
        <v>13</v>
      </c>
      <c r="C3078" t="s">
        <v>36</v>
      </c>
      <c r="D3078">
        <v>3915.52</v>
      </c>
      <c r="E3078">
        <v>0.26</v>
      </c>
      <c r="F3078">
        <f t="shared" si="96"/>
        <v>1018.0352</v>
      </c>
      <c r="G3078">
        <f t="shared" si="97"/>
        <v>2897.4848000000002</v>
      </c>
      <c r="H3078">
        <v>8</v>
      </c>
      <c r="I3078" s="17">
        <v>45433</v>
      </c>
      <c r="J3078" s="17">
        <v>45440</v>
      </c>
      <c r="K3078" t="s">
        <v>21</v>
      </c>
      <c r="L3078" t="s">
        <v>16</v>
      </c>
      <c r="M3078">
        <v>795.62</v>
      </c>
      <c r="N3078" t="s">
        <v>48</v>
      </c>
    </row>
    <row r="3079" spans="1:14" ht="14.25" customHeight="1" x14ac:dyDescent="0.3">
      <c r="A3079" t="s">
        <v>6035</v>
      </c>
      <c r="B3079" t="s">
        <v>25</v>
      </c>
      <c r="C3079" t="s">
        <v>14</v>
      </c>
      <c r="D3079">
        <v>3918.26</v>
      </c>
      <c r="E3079">
        <v>0.49</v>
      </c>
      <c r="F3079">
        <f t="shared" si="96"/>
        <v>1919.9474</v>
      </c>
      <c r="G3079">
        <f t="shared" si="97"/>
        <v>1998.3126000000002</v>
      </c>
      <c r="H3079">
        <v>8</v>
      </c>
      <c r="I3079" s="17">
        <v>44969</v>
      </c>
      <c r="J3079" s="17">
        <v>44971</v>
      </c>
      <c r="K3079" t="s">
        <v>15</v>
      </c>
      <c r="L3079" t="s">
        <v>22</v>
      </c>
      <c r="M3079">
        <v>957.73</v>
      </c>
      <c r="N3079" t="s">
        <v>48</v>
      </c>
    </row>
    <row r="3080" spans="1:14" ht="14.25" customHeight="1" x14ac:dyDescent="0.3">
      <c r="A3080" t="s">
        <v>2211</v>
      </c>
      <c r="B3080" t="s">
        <v>13</v>
      </c>
      <c r="C3080" t="s">
        <v>36</v>
      </c>
      <c r="D3080">
        <v>3918.6</v>
      </c>
      <c r="E3080">
        <v>0.36</v>
      </c>
      <c r="F3080">
        <f t="shared" si="96"/>
        <v>1410.6959999999999</v>
      </c>
      <c r="G3080">
        <f t="shared" si="97"/>
        <v>2507.904</v>
      </c>
      <c r="H3080">
        <v>8</v>
      </c>
      <c r="I3080" s="17">
        <v>45218</v>
      </c>
      <c r="J3080" s="17">
        <v>45221</v>
      </c>
      <c r="K3080" t="s">
        <v>21</v>
      </c>
      <c r="L3080" t="s">
        <v>27</v>
      </c>
      <c r="M3080">
        <v>284.37</v>
      </c>
      <c r="N3080" t="s">
        <v>28</v>
      </c>
    </row>
    <row r="3081" spans="1:14" ht="14.25" customHeight="1" x14ac:dyDescent="0.3">
      <c r="A3081" t="s">
        <v>4935</v>
      </c>
      <c r="B3081" t="s">
        <v>19</v>
      </c>
      <c r="C3081" t="s">
        <v>26</v>
      </c>
      <c r="D3081">
        <v>3929.49</v>
      </c>
      <c r="E3081">
        <v>0.37</v>
      </c>
      <c r="F3081">
        <f t="shared" si="96"/>
        <v>1453.9113</v>
      </c>
      <c r="G3081">
        <f t="shared" si="97"/>
        <v>2475.5787</v>
      </c>
      <c r="H3081">
        <v>8</v>
      </c>
      <c r="I3081" s="17">
        <v>45370</v>
      </c>
      <c r="J3081" s="17">
        <v>45376</v>
      </c>
      <c r="K3081" t="s">
        <v>15</v>
      </c>
      <c r="L3081" t="s">
        <v>16</v>
      </c>
      <c r="M3081">
        <v>301.75</v>
      </c>
      <c r="N3081" t="s">
        <v>48</v>
      </c>
    </row>
    <row r="3082" spans="1:14" ht="14.25" customHeight="1" x14ac:dyDescent="0.3">
      <c r="A3082" t="s">
        <v>7278</v>
      </c>
      <c r="B3082" t="s">
        <v>25</v>
      </c>
      <c r="C3082" t="s">
        <v>14</v>
      </c>
      <c r="D3082">
        <v>3933.53</v>
      </c>
      <c r="E3082">
        <v>0.21</v>
      </c>
      <c r="F3082">
        <f t="shared" si="96"/>
        <v>826.04129999999998</v>
      </c>
      <c r="G3082">
        <f t="shared" si="97"/>
        <v>3107.4887000000003</v>
      </c>
      <c r="H3082">
        <v>8</v>
      </c>
      <c r="I3082" s="17">
        <v>45456</v>
      </c>
      <c r="J3082" s="17">
        <v>45459</v>
      </c>
      <c r="K3082" t="s">
        <v>31</v>
      </c>
      <c r="L3082" t="s">
        <v>16</v>
      </c>
      <c r="M3082">
        <v>346.82</v>
      </c>
      <c r="N3082" t="s">
        <v>48</v>
      </c>
    </row>
    <row r="3083" spans="1:14" ht="14.25" customHeight="1" x14ac:dyDescent="0.3">
      <c r="A3083" t="s">
        <v>9446</v>
      </c>
      <c r="B3083" t="s">
        <v>41</v>
      </c>
      <c r="C3083" t="s">
        <v>36</v>
      </c>
      <c r="D3083">
        <v>3934.41</v>
      </c>
      <c r="E3083">
        <v>0.11</v>
      </c>
      <c r="F3083">
        <f t="shared" si="96"/>
        <v>432.7851</v>
      </c>
      <c r="G3083">
        <f t="shared" si="97"/>
        <v>3501.6248999999998</v>
      </c>
      <c r="H3083">
        <v>8</v>
      </c>
      <c r="I3083" s="17">
        <v>45432</v>
      </c>
      <c r="J3083" s="17">
        <v>45438</v>
      </c>
      <c r="K3083" t="s">
        <v>21</v>
      </c>
      <c r="L3083" t="s">
        <v>22</v>
      </c>
      <c r="M3083">
        <v>1137.33</v>
      </c>
      <c r="N3083" t="s">
        <v>17</v>
      </c>
    </row>
    <row r="3084" spans="1:14" ht="14.25" customHeight="1" x14ac:dyDescent="0.3">
      <c r="A3084" t="s">
        <v>9549</v>
      </c>
      <c r="B3084" t="s">
        <v>41</v>
      </c>
      <c r="C3084" t="s">
        <v>33</v>
      </c>
      <c r="D3084">
        <v>3938.07</v>
      </c>
      <c r="E3084">
        <v>0.35</v>
      </c>
      <c r="F3084">
        <f t="shared" si="96"/>
        <v>1378.3244999999999</v>
      </c>
      <c r="G3084">
        <f t="shared" si="97"/>
        <v>2559.7455</v>
      </c>
      <c r="H3084">
        <v>8</v>
      </c>
      <c r="I3084" s="17">
        <v>45210</v>
      </c>
      <c r="J3084" s="17">
        <v>45215</v>
      </c>
      <c r="K3084" t="s">
        <v>21</v>
      </c>
      <c r="L3084" t="s">
        <v>27</v>
      </c>
      <c r="M3084">
        <v>368.35</v>
      </c>
      <c r="N3084" t="s">
        <v>39</v>
      </c>
    </row>
    <row r="3085" spans="1:14" ht="14.25" customHeight="1" x14ac:dyDescent="0.3">
      <c r="A3085" t="s">
        <v>13960</v>
      </c>
      <c r="B3085" t="s">
        <v>41</v>
      </c>
      <c r="C3085" t="s">
        <v>14</v>
      </c>
      <c r="D3085">
        <v>3940.16</v>
      </c>
      <c r="E3085">
        <v>0.11</v>
      </c>
      <c r="F3085">
        <f t="shared" si="96"/>
        <v>433.41759999999999</v>
      </c>
      <c r="G3085">
        <f t="shared" si="97"/>
        <v>3506.7424000000001</v>
      </c>
      <c r="H3085">
        <v>8</v>
      </c>
      <c r="I3085" s="17">
        <v>45351</v>
      </c>
      <c r="J3085" s="17">
        <v>45354</v>
      </c>
      <c r="K3085" t="s">
        <v>21</v>
      </c>
      <c r="L3085" t="s">
        <v>27</v>
      </c>
      <c r="M3085">
        <v>873.39</v>
      </c>
      <c r="N3085" t="s">
        <v>48</v>
      </c>
    </row>
    <row r="3086" spans="1:14" ht="14.25" customHeight="1" x14ac:dyDescent="0.3">
      <c r="A3086" t="s">
        <v>13691</v>
      </c>
      <c r="B3086" t="s">
        <v>25</v>
      </c>
      <c r="C3086" t="s">
        <v>14</v>
      </c>
      <c r="D3086">
        <v>3941.44</v>
      </c>
      <c r="E3086">
        <v>0.14000000000000001</v>
      </c>
      <c r="F3086">
        <f t="shared" si="96"/>
        <v>551.80160000000001</v>
      </c>
      <c r="G3086">
        <f t="shared" si="97"/>
        <v>3389.6383999999998</v>
      </c>
      <c r="H3086">
        <v>8</v>
      </c>
      <c r="I3086" s="17">
        <v>45219</v>
      </c>
      <c r="J3086" s="17">
        <v>45225</v>
      </c>
      <c r="K3086" t="s">
        <v>21</v>
      </c>
      <c r="L3086" t="s">
        <v>22</v>
      </c>
      <c r="M3086">
        <v>897.5</v>
      </c>
      <c r="N3086" t="s">
        <v>34</v>
      </c>
    </row>
    <row r="3087" spans="1:14" ht="14.25" customHeight="1" x14ac:dyDescent="0.3">
      <c r="A3087" t="s">
        <v>9395</v>
      </c>
      <c r="B3087" t="s">
        <v>13</v>
      </c>
      <c r="C3087" t="s">
        <v>14</v>
      </c>
      <c r="D3087">
        <v>3943.26</v>
      </c>
      <c r="E3087">
        <v>0.02</v>
      </c>
      <c r="F3087">
        <f t="shared" si="96"/>
        <v>78.865200000000002</v>
      </c>
      <c r="G3087">
        <f t="shared" si="97"/>
        <v>3864.3948</v>
      </c>
      <c r="H3087">
        <v>8</v>
      </c>
      <c r="I3087" s="17">
        <v>45415</v>
      </c>
      <c r="J3087" s="17">
        <v>45421</v>
      </c>
      <c r="K3087" t="s">
        <v>31</v>
      </c>
      <c r="L3087" t="s">
        <v>16</v>
      </c>
      <c r="M3087">
        <v>258.37</v>
      </c>
      <c r="N3087" t="s">
        <v>48</v>
      </c>
    </row>
    <row r="3088" spans="1:14" ht="14.25" customHeight="1" x14ac:dyDescent="0.3">
      <c r="A3088" t="s">
        <v>12360</v>
      </c>
      <c r="B3088" t="s">
        <v>25</v>
      </c>
      <c r="C3088" t="s">
        <v>14</v>
      </c>
      <c r="D3088">
        <v>3947.72</v>
      </c>
      <c r="E3088">
        <v>0.34</v>
      </c>
      <c r="F3088">
        <f t="shared" si="96"/>
        <v>1342.2248</v>
      </c>
      <c r="G3088">
        <f t="shared" si="97"/>
        <v>2605.4951999999998</v>
      </c>
      <c r="H3088">
        <v>8</v>
      </c>
      <c r="I3088" s="17">
        <v>45270</v>
      </c>
      <c r="J3088" s="17">
        <v>45277</v>
      </c>
      <c r="K3088" t="s">
        <v>15</v>
      </c>
      <c r="L3088" t="s">
        <v>27</v>
      </c>
      <c r="M3088">
        <v>399.36</v>
      </c>
      <c r="N3088" t="s">
        <v>34</v>
      </c>
    </row>
    <row r="3089" spans="1:14" ht="14.25" customHeight="1" x14ac:dyDescent="0.3">
      <c r="A3089" t="s">
        <v>11822</v>
      </c>
      <c r="B3089" t="s">
        <v>41</v>
      </c>
      <c r="C3089" t="s">
        <v>26</v>
      </c>
      <c r="D3089">
        <v>3948.3</v>
      </c>
      <c r="E3089">
        <v>0.5</v>
      </c>
      <c r="F3089">
        <f t="shared" si="96"/>
        <v>1974.15</v>
      </c>
      <c r="G3089">
        <f t="shared" si="97"/>
        <v>1974.15</v>
      </c>
      <c r="H3089">
        <v>8</v>
      </c>
      <c r="I3089" s="17">
        <v>45631</v>
      </c>
      <c r="J3089" s="17">
        <v>45635</v>
      </c>
      <c r="K3089" t="s">
        <v>31</v>
      </c>
      <c r="L3089" t="s">
        <v>27</v>
      </c>
      <c r="M3089">
        <v>299.29000000000002</v>
      </c>
      <c r="N3089" t="s">
        <v>28</v>
      </c>
    </row>
    <row r="3090" spans="1:14" ht="14.25" customHeight="1" x14ac:dyDescent="0.3">
      <c r="A3090" t="s">
        <v>6915</v>
      </c>
      <c r="B3090" t="s">
        <v>25</v>
      </c>
      <c r="C3090" t="s">
        <v>14</v>
      </c>
      <c r="D3090">
        <v>3948.73</v>
      </c>
      <c r="E3090">
        <v>0.47</v>
      </c>
      <c r="F3090">
        <f t="shared" si="96"/>
        <v>1855.9031</v>
      </c>
      <c r="G3090">
        <f t="shared" si="97"/>
        <v>2092.8269</v>
      </c>
      <c r="H3090">
        <v>8</v>
      </c>
      <c r="I3090" s="17">
        <v>45085</v>
      </c>
      <c r="J3090" s="17">
        <v>45092</v>
      </c>
      <c r="K3090" t="s">
        <v>21</v>
      </c>
      <c r="L3090" t="s">
        <v>27</v>
      </c>
      <c r="M3090">
        <v>330.12</v>
      </c>
      <c r="N3090" t="s">
        <v>39</v>
      </c>
    </row>
    <row r="3091" spans="1:14" ht="14.25" customHeight="1" x14ac:dyDescent="0.3">
      <c r="A3091" t="s">
        <v>5807</v>
      </c>
      <c r="B3091" t="s">
        <v>13</v>
      </c>
      <c r="C3091" t="s">
        <v>36</v>
      </c>
      <c r="D3091">
        <v>3957.86</v>
      </c>
      <c r="E3091">
        <v>0.1</v>
      </c>
      <c r="F3091">
        <f t="shared" si="96"/>
        <v>395.78600000000006</v>
      </c>
      <c r="G3091">
        <f t="shared" si="97"/>
        <v>3562.0740000000001</v>
      </c>
      <c r="H3091">
        <v>8</v>
      </c>
      <c r="I3091" s="17">
        <v>45073</v>
      </c>
      <c r="J3091" s="17">
        <v>45080</v>
      </c>
      <c r="K3091" t="s">
        <v>21</v>
      </c>
      <c r="L3091" t="s">
        <v>22</v>
      </c>
      <c r="M3091">
        <v>415.91</v>
      </c>
      <c r="N3091" t="s">
        <v>34</v>
      </c>
    </row>
    <row r="3092" spans="1:14" ht="14.25" customHeight="1" x14ac:dyDescent="0.3">
      <c r="A3092" t="s">
        <v>11771</v>
      </c>
      <c r="B3092" t="s">
        <v>41</v>
      </c>
      <c r="C3092" t="s">
        <v>33</v>
      </c>
      <c r="D3092">
        <v>3958.21</v>
      </c>
      <c r="E3092">
        <v>0.33</v>
      </c>
      <c r="F3092">
        <f t="shared" si="96"/>
        <v>1306.2093</v>
      </c>
      <c r="G3092">
        <f t="shared" si="97"/>
        <v>2652.0007000000001</v>
      </c>
      <c r="H3092">
        <v>8</v>
      </c>
      <c r="I3092" s="17">
        <v>45510</v>
      </c>
      <c r="J3092" s="17">
        <v>45514</v>
      </c>
      <c r="K3092" t="s">
        <v>31</v>
      </c>
      <c r="L3092" t="s">
        <v>16</v>
      </c>
      <c r="M3092">
        <v>323.20999999999998</v>
      </c>
      <c r="N3092" t="s">
        <v>28</v>
      </c>
    </row>
    <row r="3093" spans="1:14" ht="14.25" customHeight="1" x14ac:dyDescent="0.3">
      <c r="A3093" t="s">
        <v>3787</v>
      </c>
      <c r="B3093" t="s">
        <v>19</v>
      </c>
      <c r="C3093" t="s">
        <v>14</v>
      </c>
      <c r="D3093">
        <v>3959.61</v>
      </c>
      <c r="E3093">
        <v>0.21</v>
      </c>
      <c r="F3093">
        <f t="shared" si="96"/>
        <v>831.5181</v>
      </c>
      <c r="G3093">
        <f t="shared" si="97"/>
        <v>3128.0919000000004</v>
      </c>
      <c r="H3093">
        <v>8</v>
      </c>
      <c r="I3093" s="17">
        <v>45315</v>
      </c>
      <c r="J3093" s="17">
        <v>45318</v>
      </c>
      <c r="K3093" t="s">
        <v>21</v>
      </c>
      <c r="L3093" t="s">
        <v>22</v>
      </c>
      <c r="M3093">
        <v>1045.3499999999999</v>
      </c>
      <c r="N3093" t="s">
        <v>28</v>
      </c>
    </row>
    <row r="3094" spans="1:14" ht="14.25" customHeight="1" x14ac:dyDescent="0.3">
      <c r="A3094" t="s">
        <v>9648</v>
      </c>
      <c r="B3094" t="s">
        <v>25</v>
      </c>
      <c r="C3094" t="s">
        <v>26</v>
      </c>
      <c r="D3094">
        <v>3962.46</v>
      </c>
      <c r="E3094">
        <v>0.46</v>
      </c>
      <c r="F3094">
        <f t="shared" si="96"/>
        <v>1822.7316000000001</v>
      </c>
      <c r="G3094">
        <f t="shared" si="97"/>
        <v>2139.7284</v>
      </c>
      <c r="H3094">
        <v>8</v>
      </c>
      <c r="I3094" s="17">
        <v>44999</v>
      </c>
      <c r="J3094" s="17">
        <v>45004</v>
      </c>
      <c r="K3094" t="s">
        <v>15</v>
      </c>
      <c r="L3094" t="s">
        <v>22</v>
      </c>
      <c r="M3094">
        <v>809.53</v>
      </c>
      <c r="N3094" t="s">
        <v>23</v>
      </c>
    </row>
    <row r="3095" spans="1:14" ht="14.25" customHeight="1" x14ac:dyDescent="0.3">
      <c r="A3095" t="s">
        <v>11577</v>
      </c>
      <c r="B3095" t="s">
        <v>13</v>
      </c>
      <c r="C3095" t="s">
        <v>26</v>
      </c>
      <c r="D3095">
        <v>3963.56</v>
      </c>
      <c r="E3095">
        <v>0.13</v>
      </c>
      <c r="F3095">
        <f t="shared" si="96"/>
        <v>515.26279999999997</v>
      </c>
      <c r="G3095">
        <f t="shared" si="97"/>
        <v>3448.2972</v>
      </c>
      <c r="H3095">
        <v>8</v>
      </c>
      <c r="I3095" s="17">
        <v>45488</v>
      </c>
      <c r="J3095" s="17">
        <v>45490</v>
      </c>
      <c r="K3095" t="s">
        <v>21</v>
      </c>
      <c r="L3095" t="s">
        <v>27</v>
      </c>
      <c r="M3095">
        <v>827.22</v>
      </c>
      <c r="N3095" t="s">
        <v>34</v>
      </c>
    </row>
    <row r="3096" spans="1:14" ht="14.25" customHeight="1" x14ac:dyDescent="0.3">
      <c r="A3096" t="s">
        <v>13971</v>
      </c>
      <c r="B3096" t="s">
        <v>13</v>
      </c>
      <c r="C3096" t="s">
        <v>20</v>
      </c>
      <c r="D3096">
        <v>3963.74</v>
      </c>
      <c r="E3096">
        <v>0.06</v>
      </c>
      <c r="F3096">
        <f t="shared" si="96"/>
        <v>237.82439999999997</v>
      </c>
      <c r="G3096">
        <f t="shared" si="97"/>
        <v>3725.9155999999998</v>
      </c>
      <c r="H3096">
        <v>8</v>
      </c>
      <c r="I3096" s="17">
        <v>45055</v>
      </c>
      <c r="J3096" s="17">
        <v>45057</v>
      </c>
      <c r="K3096" t="s">
        <v>15</v>
      </c>
      <c r="L3096" t="s">
        <v>16</v>
      </c>
      <c r="M3096">
        <v>468.19</v>
      </c>
      <c r="N3096" t="s">
        <v>23</v>
      </c>
    </row>
    <row r="3097" spans="1:14" ht="14.25" customHeight="1" x14ac:dyDescent="0.3">
      <c r="A3097" t="s">
        <v>6541</v>
      </c>
      <c r="B3097" t="s">
        <v>25</v>
      </c>
      <c r="C3097" t="s">
        <v>36</v>
      </c>
      <c r="D3097">
        <v>3964.72</v>
      </c>
      <c r="E3097">
        <v>0.08</v>
      </c>
      <c r="F3097">
        <f t="shared" si="96"/>
        <v>317.17759999999998</v>
      </c>
      <c r="G3097">
        <f t="shared" si="97"/>
        <v>3647.5423999999998</v>
      </c>
      <c r="H3097">
        <v>8</v>
      </c>
      <c r="I3097" s="17">
        <v>45076</v>
      </c>
      <c r="J3097" s="17">
        <v>45082</v>
      </c>
      <c r="K3097" t="s">
        <v>15</v>
      </c>
      <c r="L3097" t="s">
        <v>22</v>
      </c>
      <c r="M3097">
        <v>1022.49</v>
      </c>
      <c r="N3097" t="s">
        <v>39</v>
      </c>
    </row>
    <row r="3098" spans="1:14" ht="14.25" customHeight="1" x14ac:dyDescent="0.3">
      <c r="A3098" t="s">
        <v>12936</v>
      </c>
      <c r="B3098" t="s">
        <v>41</v>
      </c>
      <c r="C3098" t="s">
        <v>33</v>
      </c>
      <c r="D3098">
        <v>3975.58</v>
      </c>
      <c r="E3098">
        <v>0.33</v>
      </c>
      <c r="F3098">
        <f t="shared" si="96"/>
        <v>1311.9413999999999</v>
      </c>
      <c r="G3098">
        <f t="shared" si="97"/>
        <v>2663.6386000000002</v>
      </c>
      <c r="H3098">
        <v>8</v>
      </c>
      <c r="I3098" s="17">
        <v>45057</v>
      </c>
      <c r="J3098" s="17">
        <v>45064</v>
      </c>
      <c r="K3098" t="s">
        <v>31</v>
      </c>
      <c r="L3098" t="s">
        <v>22</v>
      </c>
      <c r="M3098">
        <v>354.79</v>
      </c>
      <c r="N3098" t="s">
        <v>28</v>
      </c>
    </row>
    <row r="3099" spans="1:14" ht="14.25" customHeight="1" x14ac:dyDescent="0.3">
      <c r="A3099" t="s">
        <v>10787</v>
      </c>
      <c r="B3099" t="s">
        <v>13</v>
      </c>
      <c r="C3099" t="s">
        <v>14</v>
      </c>
      <c r="D3099">
        <v>3978.31</v>
      </c>
      <c r="E3099">
        <v>0.2</v>
      </c>
      <c r="F3099">
        <f t="shared" si="96"/>
        <v>795.66200000000003</v>
      </c>
      <c r="G3099">
        <f t="shared" si="97"/>
        <v>3182.6480000000001</v>
      </c>
      <c r="H3099">
        <v>8</v>
      </c>
      <c r="I3099" s="17">
        <v>44939</v>
      </c>
      <c r="J3099" s="17">
        <v>44943</v>
      </c>
      <c r="K3099" t="s">
        <v>31</v>
      </c>
      <c r="L3099" t="s">
        <v>22</v>
      </c>
      <c r="M3099">
        <v>730</v>
      </c>
      <c r="N3099" t="s">
        <v>23</v>
      </c>
    </row>
    <row r="3100" spans="1:14" ht="14.25" customHeight="1" x14ac:dyDescent="0.3">
      <c r="A3100" t="s">
        <v>4561</v>
      </c>
      <c r="B3100" t="s">
        <v>19</v>
      </c>
      <c r="C3100" t="s">
        <v>33</v>
      </c>
      <c r="D3100">
        <v>3984.67</v>
      </c>
      <c r="E3100">
        <v>0.19</v>
      </c>
      <c r="F3100">
        <f t="shared" si="96"/>
        <v>757.08730000000003</v>
      </c>
      <c r="G3100">
        <f t="shared" si="97"/>
        <v>3227.5826999999999</v>
      </c>
      <c r="H3100">
        <v>8</v>
      </c>
      <c r="I3100" s="17">
        <v>45095</v>
      </c>
      <c r="J3100" s="17">
        <v>45099</v>
      </c>
      <c r="K3100" t="s">
        <v>31</v>
      </c>
      <c r="L3100" t="s">
        <v>22</v>
      </c>
      <c r="M3100">
        <v>247.16</v>
      </c>
      <c r="N3100" t="s">
        <v>34</v>
      </c>
    </row>
    <row r="3101" spans="1:14" ht="14.25" customHeight="1" x14ac:dyDescent="0.3">
      <c r="A3101" t="s">
        <v>1443</v>
      </c>
      <c r="B3101" t="s">
        <v>19</v>
      </c>
      <c r="C3101" t="s">
        <v>36</v>
      </c>
      <c r="D3101">
        <v>3986.02</v>
      </c>
      <c r="E3101">
        <v>0.28000000000000003</v>
      </c>
      <c r="F3101">
        <f t="shared" si="96"/>
        <v>1116.0856000000001</v>
      </c>
      <c r="G3101">
        <f t="shared" si="97"/>
        <v>2869.9344000000001</v>
      </c>
      <c r="H3101">
        <v>8</v>
      </c>
      <c r="I3101" s="17">
        <v>45559</v>
      </c>
      <c r="J3101" s="17">
        <v>45564</v>
      </c>
      <c r="K3101" t="s">
        <v>21</v>
      </c>
      <c r="L3101" t="s">
        <v>16</v>
      </c>
      <c r="M3101">
        <v>726.08</v>
      </c>
      <c r="N3101" t="s">
        <v>48</v>
      </c>
    </row>
    <row r="3102" spans="1:14" ht="14.25" customHeight="1" x14ac:dyDescent="0.3">
      <c r="A3102" t="s">
        <v>6835</v>
      </c>
      <c r="B3102" t="s">
        <v>19</v>
      </c>
      <c r="C3102" t="s">
        <v>14</v>
      </c>
      <c r="D3102">
        <v>3992.71</v>
      </c>
      <c r="E3102">
        <v>0.42</v>
      </c>
      <c r="F3102">
        <f t="shared" si="96"/>
        <v>1676.9382000000001</v>
      </c>
      <c r="G3102">
        <f t="shared" si="97"/>
        <v>2315.7718</v>
      </c>
      <c r="H3102">
        <v>8</v>
      </c>
      <c r="I3102" s="17">
        <v>45139</v>
      </c>
      <c r="J3102" s="17">
        <v>45146</v>
      </c>
      <c r="K3102" t="s">
        <v>21</v>
      </c>
      <c r="L3102" t="s">
        <v>27</v>
      </c>
      <c r="M3102">
        <v>663.48</v>
      </c>
      <c r="N3102" t="s">
        <v>23</v>
      </c>
    </row>
    <row r="3103" spans="1:14" ht="14.25" customHeight="1" x14ac:dyDescent="0.3">
      <c r="A3103" t="s">
        <v>784</v>
      </c>
      <c r="B3103" t="s">
        <v>25</v>
      </c>
      <c r="C3103" t="s">
        <v>20</v>
      </c>
      <c r="D3103">
        <v>3995.37</v>
      </c>
      <c r="E3103">
        <v>0.49</v>
      </c>
      <c r="F3103">
        <f t="shared" si="96"/>
        <v>1957.7312999999999</v>
      </c>
      <c r="G3103">
        <f t="shared" si="97"/>
        <v>2037.6387</v>
      </c>
      <c r="H3103">
        <v>8</v>
      </c>
      <c r="I3103" s="17">
        <v>45264</v>
      </c>
      <c r="J3103" s="17">
        <v>45266</v>
      </c>
      <c r="K3103" t="s">
        <v>31</v>
      </c>
      <c r="L3103" t="s">
        <v>27</v>
      </c>
      <c r="M3103">
        <v>902.57</v>
      </c>
      <c r="N3103" t="s">
        <v>39</v>
      </c>
    </row>
    <row r="3104" spans="1:14" ht="14.25" customHeight="1" x14ac:dyDescent="0.3">
      <c r="A3104" t="s">
        <v>10124</v>
      </c>
      <c r="B3104" t="s">
        <v>19</v>
      </c>
      <c r="C3104" t="s">
        <v>14</v>
      </c>
      <c r="D3104">
        <v>4005.62</v>
      </c>
      <c r="E3104">
        <v>0.46</v>
      </c>
      <c r="F3104">
        <f t="shared" si="96"/>
        <v>1842.5852</v>
      </c>
      <c r="G3104">
        <f t="shared" si="97"/>
        <v>2163.0347999999999</v>
      </c>
      <c r="H3104">
        <v>8</v>
      </c>
      <c r="I3104" s="17">
        <v>45375</v>
      </c>
      <c r="J3104" s="17">
        <v>45380</v>
      </c>
      <c r="K3104" t="s">
        <v>31</v>
      </c>
      <c r="L3104" t="s">
        <v>16</v>
      </c>
      <c r="M3104">
        <v>669.97</v>
      </c>
      <c r="N3104" t="s">
        <v>17</v>
      </c>
    </row>
    <row r="3105" spans="1:14" ht="14.25" customHeight="1" x14ac:dyDescent="0.3">
      <c r="A3105" t="s">
        <v>1080</v>
      </c>
      <c r="B3105" t="s">
        <v>25</v>
      </c>
      <c r="C3105" t="s">
        <v>20</v>
      </c>
      <c r="D3105">
        <v>4006.17</v>
      </c>
      <c r="E3105">
        <v>0.36</v>
      </c>
      <c r="F3105">
        <f t="shared" si="96"/>
        <v>1442.2212</v>
      </c>
      <c r="G3105">
        <f t="shared" si="97"/>
        <v>2563.9488000000001</v>
      </c>
      <c r="H3105">
        <v>8</v>
      </c>
      <c r="I3105" s="17">
        <v>45348</v>
      </c>
      <c r="J3105" s="17">
        <v>45350</v>
      </c>
      <c r="K3105" t="s">
        <v>15</v>
      </c>
      <c r="L3105" t="s">
        <v>22</v>
      </c>
      <c r="M3105">
        <v>993.51</v>
      </c>
      <c r="N3105" t="s">
        <v>23</v>
      </c>
    </row>
    <row r="3106" spans="1:14" ht="14.25" customHeight="1" x14ac:dyDescent="0.3">
      <c r="A3106" t="s">
        <v>11109</v>
      </c>
      <c r="B3106" t="s">
        <v>41</v>
      </c>
      <c r="C3106" t="s">
        <v>36</v>
      </c>
      <c r="D3106">
        <v>4007.67</v>
      </c>
      <c r="E3106">
        <v>0.36</v>
      </c>
      <c r="F3106">
        <f t="shared" si="96"/>
        <v>1442.7611999999999</v>
      </c>
      <c r="G3106">
        <f t="shared" si="97"/>
        <v>2564.9088000000002</v>
      </c>
      <c r="H3106">
        <v>8</v>
      </c>
      <c r="I3106" s="17">
        <v>45039</v>
      </c>
      <c r="J3106" s="17">
        <v>45040</v>
      </c>
      <c r="K3106" t="s">
        <v>15</v>
      </c>
      <c r="L3106" t="s">
        <v>16</v>
      </c>
      <c r="M3106">
        <v>577.24</v>
      </c>
      <c r="N3106" t="s">
        <v>17</v>
      </c>
    </row>
    <row r="3107" spans="1:14" ht="14.25" customHeight="1" x14ac:dyDescent="0.3">
      <c r="A3107" t="s">
        <v>15139</v>
      </c>
      <c r="B3107" t="s">
        <v>19</v>
      </c>
      <c r="C3107" t="s">
        <v>14</v>
      </c>
      <c r="D3107">
        <v>4008.79</v>
      </c>
      <c r="E3107">
        <v>0.22</v>
      </c>
      <c r="F3107">
        <f t="shared" si="96"/>
        <v>881.93380000000002</v>
      </c>
      <c r="G3107">
        <f t="shared" si="97"/>
        <v>3126.8562000000002</v>
      </c>
      <c r="H3107">
        <v>8</v>
      </c>
      <c r="I3107" s="17">
        <v>45093</v>
      </c>
      <c r="J3107" s="17">
        <v>45100</v>
      </c>
      <c r="K3107" t="s">
        <v>31</v>
      </c>
      <c r="L3107" t="s">
        <v>27</v>
      </c>
      <c r="M3107">
        <v>631.16999999999996</v>
      </c>
      <c r="N3107" t="s">
        <v>48</v>
      </c>
    </row>
    <row r="3108" spans="1:14" ht="14.25" customHeight="1" x14ac:dyDescent="0.3">
      <c r="A3108" t="s">
        <v>11710</v>
      </c>
      <c r="B3108" t="s">
        <v>13</v>
      </c>
      <c r="C3108" t="s">
        <v>36</v>
      </c>
      <c r="D3108">
        <v>4011.39</v>
      </c>
      <c r="E3108">
        <v>0.14000000000000001</v>
      </c>
      <c r="F3108">
        <f t="shared" si="96"/>
        <v>561.59460000000001</v>
      </c>
      <c r="G3108">
        <f t="shared" si="97"/>
        <v>3449.7954</v>
      </c>
      <c r="H3108">
        <v>8</v>
      </c>
      <c r="I3108" s="17">
        <v>45202</v>
      </c>
      <c r="J3108" s="17">
        <v>45205</v>
      </c>
      <c r="K3108" t="s">
        <v>31</v>
      </c>
      <c r="L3108" t="s">
        <v>22</v>
      </c>
      <c r="M3108">
        <v>746.72</v>
      </c>
      <c r="N3108" t="s">
        <v>34</v>
      </c>
    </row>
    <row r="3109" spans="1:14" ht="14.25" customHeight="1" x14ac:dyDescent="0.3">
      <c r="A3109" t="s">
        <v>15345</v>
      </c>
      <c r="B3109" t="s">
        <v>19</v>
      </c>
      <c r="C3109" t="s">
        <v>14</v>
      </c>
      <c r="D3109">
        <v>4013.04</v>
      </c>
      <c r="E3109">
        <v>0.16</v>
      </c>
      <c r="F3109">
        <f t="shared" si="96"/>
        <v>642.08640000000003</v>
      </c>
      <c r="G3109">
        <f t="shared" si="97"/>
        <v>3370.9535999999998</v>
      </c>
      <c r="H3109">
        <v>8</v>
      </c>
      <c r="I3109" s="17">
        <v>45222</v>
      </c>
      <c r="J3109" s="17">
        <v>45224</v>
      </c>
      <c r="K3109" t="s">
        <v>21</v>
      </c>
      <c r="L3109" t="s">
        <v>16</v>
      </c>
      <c r="M3109">
        <v>706.71</v>
      </c>
      <c r="N3109" t="s">
        <v>17</v>
      </c>
    </row>
    <row r="3110" spans="1:14" ht="14.25" customHeight="1" x14ac:dyDescent="0.3">
      <c r="A3110" t="s">
        <v>8017</v>
      </c>
      <c r="B3110" t="s">
        <v>41</v>
      </c>
      <c r="C3110" t="s">
        <v>36</v>
      </c>
      <c r="D3110">
        <v>4014.31</v>
      </c>
      <c r="E3110">
        <v>0.45</v>
      </c>
      <c r="F3110">
        <f t="shared" si="96"/>
        <v>1806.4395</v>
      </c>
      <c r="G3110">
        <f t="shared" si="97"/>
        <v>2207.8705</v>
      </c>
      <c r="H3110">
        <v>8</v>
      </c>
      <c r="I3110" s="17">
        <v>45499</v>
      </c>
      <c r="J3110" s="17">
        <v>45506</v>
      </c>
      <c r="K3110" t="s">
        <v>21</v>
      </c>
      <c r="L3110" t="s">
        <v>27</v>
      </c>
      <c r="M3110">
        <v>1086.83</v>
      </c>
      <c r="N3110" t="s">
        <v>48</v>
      </c>
    </row>
    <row r="3111" spans="1:14" ht="14.25" customHeight="1" x14ac:dyDescent="0.3">
      <c r="A3111" t="s">
        <v>3667</v>
      </c>
      <c r="B3111" t="s">
        <v>19</v>
      </c>
      <c r="C3111" t="s">
        <v>36</v>
      </c>
      <c r="D3111">
        <v>4019.86</v>
      </c>
      <c r="E3111">
        <v>0.32</v>
      </c>
      <c r="F3111">
        <f t="shared" si="96"/>
        <v>1286.3552</v>
      </c>
      <c r="G3111">
        <f t="shared" si="97"/>
        <v>2733.5048000000002</v>
      </c>
      <c r="H3111">
        <v>8</v>
      </c>
      <c r="I3111" s="17">
        <v>45173</v>
      </c>
      <c r="J3111" s="17">
        <v>45179</v>
      </c>
      <c r="K3111" t="s">
        <v>21</v>
      </c>
      <c r="L3111" t="s">
        <v>16</v>
      </c>
      <c r="M3111">
        <v>513.61</v>
      </c>
      <c r="N3111" t="s">
        <v>34</v>
      </c>
    </row>
    <row r="3112" spans="1:14" ht="14.25" customHeight="1" x14ac:dyDescent="0.3">
      <c r="A3112" t="s">
        <v>13917</v>
      </c>
      <c r="B3112" t="s">
        <v>25</v>
      </c>
      <c r="C3112" t="s">
        <v>36</v>
      </c>
      <c r="D3112">
        <v>4021.31</v>
      </c>
      <c r="E3112">
        <v>0.41</v>
      </c>
      <c r="F3112">
        <f t="shared" si="96"/>
        <v>1648.7370999999998</v>
      </c>
      <c r="G3112">
        <f t="shared" si="97"/>
        <v>2372.5729000000001</v>
      </c>
      <c r="H3112">
        <v>8</v>
      </c>
      <c r="I3112" s="17">
        <v>45657</v>
      </c>
      <c r="J3112" s="17">
        <v>45664</v>
      </c>
      <c r="K3112" t="s">
        <v>31</v>
      </c>
      <c r="L3112" t="s">
        <v>22</v>
      </c>
      <c r="M3112">
        <v>869.12</v>
      </c>
      <c r="N3112" t="s">
        <v>17</v>
      </c>
    </row>
    <row r="3113" spans="1:14" ht="14.25" customHeight="1" x14ac:dyDescent="0.3">
      <c r="A3113" t="s">
        <v>8024</v>
      </c>
      <c r="B3113" t="s">
        <v>25</v>
      </c>
      <c r="C3113" t="s">
        <v>14</v>
      </c>
      <c r="D3113">
        <v>4024.32</v>
      </c>
      <c r="E3113">
        <v>0.32</v>
      </c>
      <c r="F3113">
        <f t="shared" si="96"/>
        <v>1287.7824000000001</v>
      </c>
      <c r="G3113">
        <f t="shared" si="97"/>
        <v>2736.5376000000001</v>
      </c>
      <c r="H3113">
        <v>8</v>
      </c>
      <c r="I3113" s="17">
        <v>45126</v>
      </c>
      <c r="J3113" s="17">
        <v>45132</v>
      </c>
      <c r="K3113" t="s">
        <v>15</v>
      </c>
      <c r="L3113" t="s">
        <v>16</v>
      </c>
      <c r="M3113">
        <v>444.45</v>
      </c>
      <c r="N3113" t="s">
        <v>48</v>
      </c>
    </row>
    <row r="3114" spans="1:14" ht="14.25" customHeight="1" x14ac:dyDescent="0.3">
      <c r="A3114" t="s">
        <v>5910</v>
      </c>
      <c r="B3114" t="s">
        <v>19</v>
      </c>
      <c r="C3114" t="s">
        <v>14</v>
      </c>
      <c r="D3114">
        <v>4029.16</v>
      </c>
      <c r="E3114">
        <v>0.26</v>
      </c>
      <c r="F3114">
        <f t="shared" si="96"/>
        <v>1047.5816</v>
      </c>
      <c r="G3114">
        <f t="shared" si="97"/>
        <v>2981.5783999999999</v>
      </c>
      <c r="H3114">
        <v>8</v>
      </c>
      <c r="I3114" s="17">
        <v>45577</v>
      </c>
      <c r="J3114" s="17">
        <v>45582</v>
      </c>
      <c r="K3114" t="s">
        <v>31</v>
      </c>
      <c r="L3114" t="s">
        <v>22</v>
      </c>
      <c r="M3114">
        <v>761.07</v>
      </c>
      <c r="N3114" t="s">
        <v>23</v>
      </c>
    </row>
    <row r="3115" spans="1:14" ht="14.25" customHeight="1" x14ac:dyDescent="0.3">
      <c r="A3115" t="s">
        <v>4048</v>
      </c>
      <c r="B3115" t="s">
        <v>41</v>
      </c>
      <c r="C3115" t="s">
        <v>26</v>
      </c>
      <c r="D3115">
        <v>4030.22</v>
      </c>
      <c r="E3115">
        <v>0.26</v>
      </c>
      <c r="F3115">
        <f t="shared" si="96"/>
        <v>1047.8571999999999</v>
      </c>
      <c r="G3115">
        <f t="shared" si="97"/>
        <v>2982.3627999999999</v>
      </c>
      <c r="H3115">
        <v>8</v>
      </c>
      <c r="I3115" s="17">
        <v>45123</v>
      </c>
      <c r="J3115" s="17">
        <v>45130</v>
      </c>
      <c r="K3115" t="s">
        <v>21</v>
      </c>
      <c r="L3115" t="s">
        <v>16</v>
      </c>
      <c r="M3115">
        <v>411.83</v>
      </c>
      <c r="N3115" t="s">
        <v>28</v>
      </c>
    </row>
    <row r="3116" spans="1:14" ht="14.25" customHeight="1" x14ac:dyDescent="0.3">
      <c r="A3116" t="s">
        <v>7252</v>
      </c>
      <c r="B3116" t="s">
        <v>13</v>
      </c>
      <c r="C3116" t="s">
        <v>20</v>
      </c>
      <c r="D3116">
        <v>4037.05</v>
      </c>
      <c r="E3116">
        <v>0.36</v>
      </c>
      <c r="F3116">
        <f t="shared" si="96"/>
        <v>1453.338</v>
      </c>
      <c r="G3116">
        <f t="shared" si="97"/>
        <v>2583.7120000000004</v>
      </c>
      <c r="H3116">
        <v>8</v>
      </c>
      <c r="I3116" s="17">
        <v>45176</v>
      </c>
      <c r="J3116" s="17">
        <v>45178</v>
      </c>
      <c r="K3116" t="s">
        <v>21</v>
      </c>
      <c r="L3116" t="s">
        <v>27</v>
      </c>
      <c r="M3116">
        <v>261.63</v>
      </c>
      <c r="N3116" t="s">
        <v>34</v>
      </c>
    </row>
    <row r="3117" spans="1:14" ht="14.25" customHeight="1" x14ac:dyDescent="0.3">
      <c r="A3117" t="s">
        <v>13839</v>
      </c>
      <c r="B3117" t="s">
        <v>13</v>
      </c>
      <c r="C3117" t="s">
        <v>14</v>
      </c>
      <c r="D3117">
        <v>4047.85</v>
      </c>
      <c r="E3117">
        <v>0.01</v>
      </c>
      <c r="F3117">
        <f t="shared" si="96"/>
        <v>40.478499999999997</v>
      </c>
      <c r="G3117">
        <f t="shared" si="97"/>
        <v>4007.3714999999997</v>
      </c>
      <c r="H3117">
        <v>8</v>
      </c>
      <c r="I3117" s="17">
        <v>45630</v>
      </c>
      <c r="J3117" s="17">
        <v>45631</v>
      </c>
      <c r="K3117" t="s">
        <v>21</v>
      </c>
      <c r="L3117" t="s">
        <v>22</v>
      </c>
      <c r="M3117">
        <v>331.77</v>
      </c>
      <c r="N3117" t="s">
        <v>39</v>
      </c>
    </row>
    <row r="3118" spans="1:14" ht="14.25" customHeight="1" x14ac:dyDescent="0.3">
      <c r="A3118" t="s">
        <v>15321</v>
      </c>
      <c r="B3118" t="s">
        <v>25</v>
      </c>
      <c r="C3118" t="s">
        <v>26</v>
      </c>
      <c r="D3118">
        <v>4050.8</v>
      </c>
      <c r="E3118">
        <v>0.18</v>
      </c>
      <c r="F3118">
        <f t="shared" si="96"/>
        <v>729.14400000000001</v>
      </c>
      <c r="G3118">
        <f t="shared" si="97"/>
        <v>3321.6559999999999</v>
      </c>
      <c r="H3118">
        <v>8</v>
      </c>
      <c r="I3118" s="17">
        <v>45182</v>
      </c>
      <c r="J3118" s="17">
        <v>45185</v>
      </c>
      <c r="K3118" t="s">
        <v>21</v>
      </c>
      <c r="L3118" t="s">
        <v>27</v>
      </c>
      <c r="M3118">
        <v>416.9</v>
      </c>
      <c r="N3118" t="s">
        <v>39</v>
      </c>
    </row>
    <row r="3119" spans="1:14" ht="14.25" customHeight="1" x14ac:dyDescent="0.3">
      <c r="A3119" t="s">
        <v>2853</v>
      </c>
      <c r="B3119" t="s">
        <v>19</v>
      </c>
      <c r="C3119" t="s">
        <v>33</v>
      </c>
      <c r="D3119">
        <v>4051.4</v>
      </c>
      <c r="E3119">
        <v>0.33</v>
      </c>
      <c r="F3119">
        <f t="shared" si="96"/>
        <v>1336.962</v>
      </c>
      <c r="G3119">
        <f t="shared" si="97"/>
        <v>2714.4380000000001</v>
      </c>
      <c r="H3119">
        <v>8</v>
      </c>
      <c r="I3119" s="17">
        <v>45245</v>
      </c>
      <c r="J3119" s="17">
        <v>45246</v>
      </c>
      <c r="K3119" t="s">
        <v>15</v>
      </c>
      <c r="L3119" t="s">
        <v>16</v>
      </c>
      <c r="M3119">
        <v>252.99</v>
      </c>
      <c r="N3119" t="s">
        <v>39</v>
      </c>
    </row>
    <row r="3120" spans="1:14" ht="14.25" customHeight="1" x14ac:dyDescent="0.3">
      <c r="A3120" t="s">
        <v>8677</v>
      </c>
      <c r="B3120" t="s">
        <v>25</v>
      </c>
      <c r="C3120" t="s">
        <v>26</v>
      </c>
      <c r="D3120">
        <v>4052.12</v>
      </c>
      <c r="E3120">
        <v>0.34</v>
      </c>
      <c r="F3120">
        <f t="shared" si="96"/>
        <v>1377.7208000000001</v>
      </c>
      <c r="G3120">
        <f t="shared" si="97"/>
        <v>2674.3991999999998</v>
      </c>
      <c r="H3120">
        <v>8</v>
      </c>
      <c r="I3120" s="17">
        <v>45138</v>
      </c>
      <c r="J3120" s="17">
        <v>45139</v>
      </c>
      <c r="K3120" t="s">
        <v>31</v>
      </c>
      <c r="L3120" t="s">
        <v>27</v>
      </c>
      <c r="M3120">
        <v>939.42</v>
      </c>
      <c r="N3120" t="s">
        <v>28</v>
      </c>
    </row>
    <row r="3121" spans="1:14" ht="14.25" customHeight="1" x14ac:dyDescent="0.3">
      <c r="A3121" t="s">
        <v>9048</v>
      </c>
      <c r="B3121" t="s">
        <v>13</v>
      </c>
      <c r="C3121" t="s">
        <v>36</v>
      </c>
      <c r="D3121">
        <v>4054.72</v>
      </c>
      <c r="E3121">
        <v>0.42</v>
      </c>
      <c r="F3121">
        <f t="shared" si="96"/>
        <v>1702.9823999999999</v>
      </c>
      <c r="G3121">
        <f t="shared" si="97"/>
        <v>2351.7375999999999</v>
      </c>
      <c r="H3121">
        <v>8</v>
      </c>
      <c r="I3121" s="17">
        <v>45204</v>
      </c>
      <c r="J3121" s="17">
        <v>45209</v>
      </c>
      <c r="K3121" t="s">
        <v>21</v>
      </c>
      <c r="L3121" t="s">
        <v>22</v>
      </c>
      <c r="M3121">
        <v>562.72</v>
      </c>
      <c r="N3121" t="s">
        <v>39</v>
      </c>
    </row>
    <row r="3122" spans="1:14" ht="14.25" customHeight="1" x14ac:dyDescent="0.3">
      <c r="A3122" t="s">
        <v>7594</v>
      </c>
      <c r="B3122" t="s">
        <v>41</v>
      </c>
      <c r="C3122" t="s">
        <v>33</v>
      </c>
      <c r="D3122">
        <v>4055.09</v>
      </c>
      <c r="E3122">
        <v>0.45</v>
      </c>
      <c r="F3122">
        <f t="shared" si="96"/>
        <v>1824.7905000000001</v>
      </c>
      <c r="G3122">
        <f t="shared" si="97"/>
        <v>2230.2995000000001</v>
      </c>
      <c r="H3122">
        <v>8</v>
      </c>
      <c r="I3122" s="17">
        <v>45029</v>
      </c>
      <c r="J3122" s="17">
        <v>45030</v>
      </c>
      <c r="K3122" t="s">
        <v>21</v>
      </c>
      <c r="L3122" t="s">
        <v>22</v>
      </c>
      <c r="M3122">
        <v>584.92999999999995</v>
      </c>
      <c r="N3122" t="s">
        <v>34</v>
      </c>
    </row>
    <row r="3123" spans="1:14" ht="14.25" customHeight="1" x14ac:dyDescent="0.3">
      <c r="A3123" t="s">
        <v>4193</v>
      </c>
      <c r="B3123" t="s">
        <v>13</v>
      </c>
      <c r="C3123" t="s">
        <v>36</v>
      </c>
      <c r="D3123">
        <v>4057.88</v>
      </c>
      <c r="E3123">
        <v>0.08</v>
      </c>
      <c r="F3123">
        <f t="shared" si="96"/>
        <v>324.63040000000001</v>
      </c>
      <c r="G3123">
        <f t="shared" si="97"/>
        <v>3733.2496000000001</v>
      </c>
      <c r="H3123">
        <v>8</v>
      </c>
      <c r="I3123" s="17">
        <v>45376</v>
      </c>
      <c r="J3123" s="17">
        <v>45380</v>
      </c>
      <c r="K3123" t="s">
        <v>15</v>
      </c>
      <c r="L3123" t="s">
        <v>22</v>
      </c>
      <c r="M3123">
        <v>668.71</v>
      </c>
      <c r="N3123" t="s">
        <v>48</v>
      </c>
    </row>
    <row r="3124" spans="1:14" ht="14.25" customHeight="1" x14ac:dyDescent="0.3">
      <c r="A3124" t="s">
        <v>7964</v>
      </c>
      <c r="B3124" t="s">
        <v>13</v>
      </c>
      <c r="C3124" t="s">
        <v>33</v>
      </c>
      <c r="D3124">
        <v>4059.51</v>
      </c>
      <c r="E3124">
        <v>0.17</v>
      </c>
      <c r="F3124">
        <f t="shared" si="96"/>
        <v>690.11670000000004</v>
      </c>
      <c r="G3124">
        <f t="shared" si="97"/>
        <v>3369.3933000000002</v>
      </c>
      <c r="H3124">
        <v>8</v>
      </c>
      <c r="I3124" s="17">
        <v>45476</v>
      </c>
      <c r="J3124" s="17">
        <v>45480</v>
      </c>
      <c r="K3124" t="s">
        <v>31</v>
      </c>
      <c r="L3124" t="s">
        <v>27</v>
      </c>
      <c r="M3124">
        <v>884.07</v>
      </c>
      <c r="N3124" t="s">
        <v>17</v>
      </c>
    </row>
    <row r="3125" spans="1:14" ht="14.25" customHeight="1" x14ac:dyDescent="0.3">
      <c r="A3125" t="s">
        <v>4496</v>
      </c>
      <c r="B3125" t="s">
        <v>13</v>
      </c>
      <c r="C3125" t="s">
        <v>20</v>
      </c>
      <c r="D3125">
        <v>4062.2</v>
      </c>
      <c r="E3125">
        <v>0.05</v>
      </c>
      <c r="F3125">
        <f t="shared" si="96"/>
        <v>203.11</v>
      </c>
      <c r="G3125">
        <f t="shared" si="97"/>
        <v>3859.0899999999997</v>
      </c>
      <c r="H3125">
        <v>8</v>
      </c>
      <c r="I3125" s="17">
        <v>44956</v>
      </c>
      <c r="J3125" s="17">
        <v>44962</v>
      </c>
      <c r="K3125" t="s">
        <v>15</v>
      </c>
      <c r="L3125" t="s">
        <v>22</v>
      </c>
      <c r="M3125">
        <v>619.66999999999996</v>
      </c>
      <c r="N3125" t="s">
        <v>48</v>
      </c>
    </row>
    <row r="3126" spans="1:14" ht="14.25" customHeight="1" x14ac:dyDescent="0.3">
      <c r="A3126" t="s">
        <v>13016</v>
      </c>
      <c r="B3126" t="s">
        <v>13</v>
      </c>
      <c r="C3126" t="s">
        <v>36</v>
      </c>
      <c r="D3126">
        <v>4068.21</v>
      </c>
      <c r="E3126">
        <v>0.21</v>
      </c>
      <c r="F3126">
        <f t="shared" si="96"/>
        <v>854.32409999999993</v>
      </c>
      <c r="G3126">
        <f t="shared" si="97"/>
        <v>3213.8859000000002</v>
      </c>
      <c r="H3126">
        <v>8</v>
      </c>
      <c r="I3126" s="17">
        <v>45158</v>
      </c>
      <c r="J3126" s="17">
        <v>45165</v>
      </c>
      <c r="K3126" t="s">
        <v>21</v>
      </c>
      <c r="L3126" t="s">
        <v>16</v>
      </c>
      <c r="M3126">
        <v>851.78</v>
      </c>
      <c r="N3126" t="s">
        <v>28</v>
      </c>
    </row>
    <row r="3127" spans="1:14" ht="14.25" customHeight="1" x14ac:dyDescent="0.3">
      <c r="A3127" t="s">
        <v>8554</v>
      </c>
      <c r="B3127" t="s">
        <v>41</v>
      </c>
      <c r="C3127" t="s">
        <v>20</v>
      </c>
      <c r="D3127">
        <v>4069.71</v>
      </c>
      <c r="E3127">
        <v>0.03</v>
      </c>
      <c r="F3127">
        <f t="shared" si="96"/>
        <v>122.09129999999999</v>
      </c>
      <c r="G3127">
        <f t="shared" si="97"/>
        <v>3947.6187</v>
      </c>
      <c r="H3127">
        <v>8</v>
      </c>
      <c r="I3127" s="17">
        <v>44936</v>
      </c>
      <c r="J3127" s="17">
        <v>44938</v>
      </c>
      <c r="K3127" t="s">
        <v>31</v>
      </c>
      <c r="L3127" t="s">
        <v>16</v>
      </c>
      <c r="M3127">
        <v>644.11</v>
      </c>
      <c r="N3127" t="s">
        <v>34</v>
      </c>
    </row>
    <row r="3128" spans="1:14" ht="14.25" customHeight="1" x14ac:dyDescent="0.3">
      <c r="A3128" t="s">
        <v>15340</v>
      </c>
      <c r="B3128" t="s">
        <v>19</v>
      </c>
      <c r="C3128" t="s">
        <v>26</v>
      </c>
      <c r="D3128">
        <v>4071.86</v>
      </c>
      <c r="E3128">
        <v>0.02</v>
      </c>
      <c r="F3128">
        <f t="shared" si="96"/>
        <v>81.437200000000004</v>
      </c>
      <c r="G3128">
        <f t="shared" si="97"/>
        <v>3990.4228000000003</v>
      </c>
      <c r="H3128">
        <v>8</v>
      </c>
      <c r="I3128" s="17">
        <v>45515</v>
      </c>
      <c r="J3128" s="17">
        <v>45516</v>
      </c>
      <c r="K3128" t="s">
        <v>15</v>
      </c>
      <c r="L3128" t="s">
        <v>22</v>
      </c>
      <c r="M3128">
        <v>529.32000000000005</v>
      </c>
      <c r="N3128" t="s">
        <v>17</v>
      </c>
    </row>
    <row r="3129" spans="1:14" ht="14.25" customHeight="1" x14ac:dyDescent="0.3">
      <c r="A3129" t="s">
        <v>11179</v>
      </c>
      <c r="B3129" t="s">
        <v>41</v>
      </c>
      <c r="C3129" t="s">
        <v>26</v>
      </c>
      <c r="D3129">
        <v>4073.97</v>
      </c>
      <c r="E3129">
        <v>0.43</v>
      </c>
      <c r="F3129">
        <f t="shared" si="96"/>
        <v>1751.8071</v>
      </c>
      <c r="G3129">
        <f t="shared" si="97"/>
        <v>2322.1628999999998</v>
      </c>
      <c r="H3129">
        <v>8</v>
      </c>
      <c r="I3129" s="17">
        <v>45072</v>
      </c>
      <c r="J3129" s="17">
        <v>45074</v>
      </c>
      <c r="K3129" t="s">
        <v>15</v>
      </c>
      <c r="L3129" t="s">
        <v>22</v>
      </c>
      <c r="M3129">
        <v>898.76</v>
      </c>
      <c r="N3129" t="s">
        <v>48</v>
      </c>
    </row>
    <row r="3130" spans="1:14" ht="14.25" customHeight="1" x14ac:dyDescent="0.3">
      <c r="A3130" t="s">
        <v>9623</v>
      </c>
      <c r="B3130" t="s">
        <v>41</v>
      </c>
      <c r="C3130" t="s">
        <v>26</v>
      </c>
      <c r="D3130">
        <v>4074.64</v>
      </c>
      <c r="E3130">
        <v>0.24</v>
      </c>
      <c r="F3130">
        <f t="shared" si="96"/>
        <v>977.91359999999997</v>
      </c>
      <c r="G3130">
        <f t="shared" si="97"/>
        <v>3096.7264</v>
      </c>
      <c r="H3130">
        <v>8</v>
      </c>
      <c r="I3130" s="17">
        <v>45383</v>
      </c>
      <c r="J3130" s="17">
        <v>45385</v>
      </c>
      <c r="K3130" t="s">
        <v>21</v>
      </c>
      <c r="L3130" t="s">
        <v>27</v>
      </c>
      <c r="M3130">
        <v>887.67</v>
      </c>
      <c r="N3130" t="s">
        <v>48</v>
      </c>
    </row>
    <row r="3131" spans="1:14" ht="14.25" customHeight="1" x14ac:dyDescent="0.3">
      <c r="A3131" t="s">
        <v>12090</v>
      </c>
      <c r="B3131" t="s">
        <v>13</v>
      </c>
      <c r="C3131" t="s">
        <v>26</v>
      </c>
      <c r="D3131">
        <v>4076.31</v>
      </c>
      <c r="E3131">
        <v>0.49</v>
      </c>
      <c r="F3131">
        <f t="shared" si="96"/>
        <v>1997.3918999999999</v>
      </c>
      <c r="G3131">
        <f t="shared" si="97"/>
        <v>2078.9180999999999</v>
      </c>
      <c r="H3131">
        <v>8</v>
      </c>
      <c r="I3131" s="17">
        <v>45429</v>
      </c>
      <c r="J3131" s="17">
        <v>45430</v>
      </c>
      <c r="K3131" t="s">
        <v>15</v>
      </c>
      <c r="L3131" t="s">
        <v>16</v>
      </c>
      <c r="M3131">
        <v>772.23</v>
      </c>
      <c r="N3131" t="s">
        <v>39</v>
      </c>
    </row>
    <row r="3132" spans="1:14" ht="14.25" customHeight="1" x14ac:dyDescent="0.3">
      <c r="A3132" t="s">
        <v>2477</v>
      </c>
      <c r="B3132" t="s">
        <v>19</v>
      </c>
      <c r="C3132" t="s">
        <v>36</v>
      </c>
      <c r="D3132">
        <v>4079.33</v>
      </c>
      <c r="E3132">
        <v>0.39</v>
      </c>
      <c r="F3132">
        <f t="shared" si="96"/>
        <v>1590.9386999999999</v>
      </c>
      <c r="G3132">
        <f t="shared" si="97"/>
        <v>2488.3913000000002</v>
      </c>
      <c r="H3132">
        <v>8</v>
      </c>
      <c r="I3132" s="17">
        <v>45537</v>
      </c>
      <c r="J3132" s="17">
        <v>45541</v>
      </c>
      <c r="K3132" t="s">
        <v>15</v>
      </c>
      <c r="L3132" t="s">
        <v>22</v>
      </c>
      <c r="M3132">
        <v>1206.02</v>
      </c>
      <c r="N3132" t="s">
        <v>34</v>
      </c>
    </row>
    <row r="3133" spans="1:14" ht="14.25" customHeight="1" x14ac:dyDescent="0.3">
      <c r="A3133" t="s">
        <v>12969</v>
      </c>
      <c r="B3133" t="s">
        <v>13</v>
      </c>
      <c r="C3133" t="s">
        <v>26</v>
      </c>
      <c r="D3133">
        <v>4082.68</v>
      </c>
      <c r="E3133">
        <v>0.09</v>
      </c>
      <c r="F3133">
        <f t="shared" si="96"/>
        <v>367.44119999999998</v>
      </c>
      <c r="G3133">
        <f t="shared" si="97"/>
        <v>3715.2388000000001</v>
      </c>
      <c r="H3133">
        <v>8</v>
      </c>
      <c r="I3133" s="17">
        <v>45004</v>
      </c>
      <c r="J3133" s="17">
        <v>45008</v>
      </c>
      <c r="K3133" t="s">
        <v>31</v>
      </c>
      <c r="L3133" t="s">
        <v>22</v>
      </c>
      <c r="M3133">
        <v>377.85</v>
      </c>
      <c r="N3133" t="s">
        <v>28</v>
      </c>
    </row>
    <row r="3134" spans="1:14" ht="14.25" customHeight="1" x14ac:dyDescent="0.3">
      <c r="A3134" t="s">
        <v>6119</v>
      </c>
      <c r="B3134" t="s">
        <v>41</v>
      </c>
      <c r="C3134" t="s">
        <v>14</v>
      </c>
      <c r="D3134">
        <v>4085.79</v>
      </c>
      <c r="E3134">
        <v>0.05</v>
      </c>
      <c r="F3134">
        <f t="shared" si="96"/>
        <v>204.2895</v>
      </c>
      <c r="G3134">
        <f t="shared" si="97"/>
        <v>3881.5005000000001</v>
      </c>
      <c r="H3134">
        <v>8</v>
      </c>
      <c r="I3134" s="17">
        <v>45474</v>
      </c>
      <c r="J3134" s="17">
        <v>45476</v>
      </c>
      <c r="K3134" t="s">
        <v>21</v>
      </c>
      <c r="L3134" t="s">
        <v>22</v>
      </c>
      <c r="M3134">
        <v>490.91</v>
      </c>
      <c r="N3134" t="s">
        <v>17</v>
      </c>
    </row>
    <row r="3135" spans="1:14" ht="14.25" customHeight="1" x14ac:dyDescent="0.3">
      <c r="A3135" t="s">
        <v>7479</v>
      </c>
      <c r="B3135" t="s">
        <v>19</v>
      </c>
      <c r="C3135" t="s">
        <v>36</v>
      </c>
      <c r="D3135">
        <v>4088.15</v>
      </c>
      <c r="E3135">
        <v>0.28999999999999998</v>
      </c>
      <c r="F3135">
        <f t="shared" si="96"/>
        <v>1185.5635</v>
      </c>
      <c r="G3135">
        <f t="shared" si="97"/>
        <v>2902.5865000000003</v>
      </c>
      <c r="H3135">
        <v>8</v>
      </c>
      <c r="I3135" s="17">
        <v>45328</v>
      </c>
      <c r="J3135" s="17">
        <v>45330</v>
      </c>
      <c r="K3135" t="s">
        <v>21</v>
      </c>
      <c r="L3135" t="s">
        <v>16</v>
      </c>
      <c r="M3135">
        <v>394.2</v>
      </c>
      <c r="N3135" t="s">
        <v>17</v>
      </c>
    </row>
    <row r="3136" spans="1:14" ht="14.25" customHeight="1" x14ac:dyDescent="0.3">
      <c r="A3136" t="s">
        <v>7721</v>
      </c>
      <c r="B3136" t="s">
        <v>41</v>
      </c>
      <c r="C3136" t="s">
        <v>20</v>
      </c>
      <c r="D3136">
        <v>4089.76</v>
      </c>
      <c r="E3136">
        <v>0.14000000000000001</v>
      </c>
      <c r="F3136">
        <f t="shared" si="96"/>
        <v>572.56640000000004</v>
      </c>
      <c r="G3136">
        <f t="shared" si="97"/>
        <v>3517.1936000000001</v>
      </c>
      <c r="H3136">
        <v>8</v>
      </c>
      <c r="I3136" s="17">
        <v>45330</v>
      </c>
      <c r="J3136" s="17">
        <v>45334</v>
      </c>
      <c r="K3136" t="s">
        <v>15</v>
      </c>
      <c r="L3136" t="s">
        <v>16</v>
      </c>
      <c r="M3136">
        <v>678.18</v>
      </c>
      <c r="N3136" t="s">
        <v>28</v>
      </c>
    </row>
    <row r="3137" spans="1:14" ht="14.25" customHeight="1" x14ac:dyDescent="0.3">
      <c r="A3137" t="s">
        <v>5090</v>
      </c>
      <c r="B3137" t="s">
        <v>13</v>
      </c>
      <c r="C3137" t="s">
        <v>26</v>
      </c>
      <c r="D3137">
        <v>4091.47</v>
      </c>
      <c r="E3137">
        <v>0.15</v>
      </c>
      <c r="F3137">
        <f t="shared" si="96"/>
        <v>613.7204999999999</v>
      </c>
      <c r="G3137">
        <f t="shared" si="97"/>
        <v>3477.7494999999999</v>
      </c>
      <c r="H3137">
        <v>8</v>
      </c>
      <c r="I3137" s="17">
        <v>45300</v>
      </c>
      <c r="J3137" s="17">
        <v>45305</v>
      </c>
      <c r="K3137" t="s">
        <v>15</v>
      </c>
      <c r="L3137" t="s">
        <v>22</v>
      </c>
      <c r="M3137">
        <v>572.53</v>
      </c>
      <c r="N3137" t="s">
        <v>48</v>
      </c>
    </row>
    <row r="3138" spans="1:14" ht="14.25" customHeight="1" x14ac:dyDescent="0.3">
      <c r="A3138" t="s">
        <v>7998</v>
      </c>
      <c r="B3138" t="s">
        <v>25</v>
      </c>
      <c r="C3138" t="s">
        <v>26</v>
      </c>
      <c r="D3138">
        <v>4092.19</v>
      </c>
      <c r="E3138">
        <v>0.27</v>
      </c>
      <c r="F3138">
        <f t="shared" ref="F3138:F3201" si="98">D3138*E3138</f>
        <v>1104.8913</v>
      </c>
      <c r="G3138">
        <f t="shared" ref="G3138:G3201" si="99">D3138-F3138</f>
        <v>2987.2987000000003</v>
      </c>
      <c r="H3138">
        <v>8</v>
      </c>
      <c r="I3138" s="17">
        <v>45022</v>
      </c>
      <c r="J3138" s="17">
        <v>45023</v>
      </c>
      <c r="K3138" t="s">
        <v>31</v>
      </c>
      <c r="L3138" t="s">
        <v>27</v>
      </c>
      <c r="M3138">
        <v>345.7</v>
      </c>
      <c r="N3138" t="s">
        <v>34</v>
      </c>
    </row>
    <row r="3139" spans="1:14" ht="14.25" customHeight="1" x14ac:dyDescent="0.3">
      <c r="A3139" t="s">
        <v>11347</v>
      </c>
      <c r="B3139" t="s">
        <v>25</v>
      </c>
      <c r="C3139" t="s">
        <v>33</v>
      </c>
      <c r="D3139">
        <v>4093.03</v>
      </c>
      <c r="E3139">
        <v>0.42</v>
      </c>
      <c r="F3139">
        <f t="shared" si="98"/>
        <v>1719.0726</v>
      </c>
      <c r="G3139">
        <f t="shared" si="99"/>
        <v>2373.9574000000002</v>
      </c>
      <c r="H3139">
        <v>8</v>
      </c>
      <c r="I3139" s="17">
        <v>45070</v>
      </c>
      <c r="J3139" s="17">
        <v>45074</v>
      </c>
      <c r="K3139" t="s">
        <v>15</v>
      </c>
      <c r="L3139" t="s">
        <v>27</v>
      </c>
      <c r="M3139">
        <v>939.25</v>
      </c>
      <c r="N3139" t="s">
        <v>48</v>
      </c>
    </row>
    <row r="3140" spans="1:14" ht="14.25" customHeight="1" x14ac:dyDescent="0.3">
      <c r="A3140" t="s">
        <v>9291</v>
      </c>
      <c r="B3140" t="s">
        <v>41</v>
      </c>
      <c r="C3140" t="s">
        <v>33</v>
      </c>
      <c r="D3140">
        <v>4096.38</v>
      </c>
      <c r="E3140">
        <v>0.28000000000000003</v>
      </c>
      <c r="F3140">
        <f t="shared" si="98"/>
        <v>1146.9864000000002</v>
      </c>
      <c r="G3140">
        <f t="shared" si="99"/>
        <v>2949.3935999999999</v>
      </c>
      <c r="H3140">
        <v>8</v>
      </c>
      <c r="I3140" s="17">
        <v>45440</v>
      </c>
      <c r="J3140" s="17">
        <v>45442</v>
      </c>
      <c r="K3140" t="s">
        <v>15</v>
      </c>
      <c r="L3140" t="s">
        <v>16</v>
      </c>
      <c r="M3140">
        <v>257.26</v>
      </c>
      <c r="N3140" t="s">
        <v>23</v>
      </c>
    </row>
    <row r="3141" spans="1:14" ht="14.25" customHeight="1" x14ac:dyDescent="0.3">
      <c r="A3141" t="s">
        <v>11535</v>
      </c>
      <c r="B3141" t="s">
        <v>19</v>
      </c>
      <c r="C3141" t="s">
        <v>26</v>
      </c>
      <c r="D3141">
        <v>4098.8500000000004</v>
      </c>
      <c r="E3141">
        <v>0.03</v>
      </c>
      <c r="F3141">
        <f t="shared" si="98"/>
        <v>122.96550000000001</v>
      </c>
      <c r="G3141">
        <f t="shared" si="99"/>
        <v>3975.8845000000006</v>
      </c>
      <c r="H3141">
        <v>8</v>
      </c>
      <c r="I3141" s="17">
        <v>45350</v>
      </c>
      <c r="J3141" s="17">
        <v>45351</v>
      </c>
      <c r="K3141" t="s">
        <v>21</v>
      </c>
      <c r="L3141" t="s">
        <v>22</v>
      </c>
      <c r="M3141">
        <v>460.12</v>
      </c>
      <c r="N3141" t="s">
        <v>48</v>
      </c>
    </row>
    <row r="3142" spans="1:14" ht="14.25" customHeight="1" x14ac:dyDescent="0.3">
      <c r="A3142" t="s">
        <v>3445</v>
      </c>
      <c r="B3142" t="s">
        <v>41</v>
      </c>
      <c r="C3142" t="s">
        <v>26</v>
      </c>
      <c r="D3142">
        <v>4099.1499999999996</v>
      </c>
      <c r="E3142">
        <v>0.24</v>
      </c>
      <c r="F3142">
        <f t="shared" si="98"/>
        <v>983.79599999999982</v>
      </c>
      <c r="G3142">
        <f t="shared" si="99"/>
        <v>3115.3539999999998</v>
      </c>
      <c r="H3142">
        <v>8</v>
      </c>
      <c r="I3142" s="17">
        <v>45084</v>
      </c>
      <c r="J3142" s="17">
        <v>45090</v>
      </c>
      <c r="K3142" t="s">
        <v>31</v>
      </c>
      <c r="L3142" t="s">
        <v>27</v>
      </c>
      <c r="M3142">
        <v>1126.81</v>
      </c>
      <c r="N3142" t="s">
        <v>28</v>
      </c>
    </row>
    <row r="3143" spans="1:14" ht="14.25" customHeight="1" x14ac:dyDescent="0.3">
      <c r="A3143" t="s">
        <v>3650</v>
      </c>
      <c r="B3143" t="s">
        <v>41</v>
      </c>
      <c r="C3143" t="s">
        <v>14</v>
      </c>
      <c r="D3143">
        <v>4103.8100000000004</v>
      </c>
      <c r="E3143">
        <v>0.33</v>
      </c>
      <c r="F3143">
        <f t="shared" si="98"/>
        <v>1354.2573000000002</v>
      </c>
      <c r="G3143">
        <f t="shared" si="99"/>
        <v>2749.5527000000002</v>
      </c>
      <c r="H3143">
        <v>8</v>
      </c>
      <c r="I3143" s="17">
        <v>45100</v>
      </c>
      <c r="J3143" s="17">
        <v>45107</v>
      </c>
      <c r="K3143" t="s">
        <v>31</v>
      </c>
      <c r="L3143" t="s">
        <v>22</v>
      </c>
      <c r="M3143">
        <v>982.94</v>
      </c>
      <c r="N3143" t="s">
        <v>48</v>
      </c>
    </row>
    <row r="3144" spans="1:14" ht="14.25" customHeight="1" x14ac:dyDescent="0.3">
      <c r="A3144" t="s">
        <v>2264</v>
      </c>
      <c r="B3144" t="s">
        <v>25</v>
      </c>
      <c r="C3144" t="s">
        <v>26</v>
      </c>
      <c r="D3144">
        <v>4103.84</v>
      </c>
      <c r="E3144">
        <v>0.06</v>
      </c>
      <c r="F3144">
        <f t="shared" si="98"/>
        <v>246.2304</v>
      </c>
      <c r="G3144">
        <f t="shared" si="99"/>
        <v>3857.6096000000002</v>
      </c>
      <c r="H3144">
        <v>8</v>
      </c>
      <c r="I3144" s="17">
        <v>45454</v>
      </c>
      <c r="J3144" s="17">
        <v>45458</v>
      </c>
      <c r="K3144" t="s">
        <v>21</v>
      </c>
      <c r="L3144" t="s">
        <v>16</v>
      </c>
      <c r="M3144">
        <v>1163.8</v>
      </c>
      <c r="N3144" t="s">
        <v>23</v>
      </c>
    </row>
    <row r="3145" spans="1:14" ht="14.25" customHeight="1" x14ac:dyDescent="0.3">
      <c r="A3145" t="s">
        <v>6183</v>
      </c>
      <c r="B3145" t="s">
        <v>25</v>
      </c>
      <c r="C3145" t="s">
        <v>33</v>
      </c>
      <c r="D3145">
        <v>4104</v>
      </c>
      <c r="E3145">
        <v>0.47</v>
      </c>
      <c r="F3145">
        <f t="shared" si="98"/>
        <v>1928.8799999999999</v>
      </c>
      <c r="G3145">
        <f t="shared" si="99"/>
        <v>2175.12</v>
      </c>
      <c r="H3145">
        <v>8</v>
      </c>
      <c r="I3145" s="17">
        <v>45295</v>
      </c>
      <c r="J3145" s="17">
        <v>45302</v>
      </c>
      <c r="K3145" t="s">
        <v>15</v>
      </c>
      <c r="L3145" t="s">
        <v>22</v>
      </c>
      <c r="M3145">
        <v>861.13</v>
      </c>
      <c r="N3145" t="s">
        <v>23</v>
      </c>
    </row>
    <row r="3146" spans="1:14" ht="14.25" customHeight="1" x14ac:dyDescent="0.3">
      <c r="A3146" t="s">
        <v>5572</v>
      </c>
      <c r="B3146" t="s">
        <v>41</v>
      </c>
      <c r="C3146" t="s">
        <v>33</v>
      </c>
      <c r="D3146">
        <v>4104.1099999999997</v>
      </c>
      <c r="E3146">
        <v>0.01</v>
      </c>
      <c r="F3146">
        <f t="shared" si="98"/>
        <v>41.0411</v>
      </c>
      <c r="G3146">
        <f t="shared" si="99"/>
        <v>4063.0688999999998</v>
      </c>
      <c r="H3146">
        <v>8</v>
      </c>
      <c r="I3146" s="17">
        <v>45302</v>
      </c>
      <c r="J3146" s="17">
        <v>45305</v>
      </c>
      <c r="K3146" t="s">
        <v>21</v>
      </c>
      <c r="L3146" t="s">
        <v>16</v>
      </c>
      <c r="M3146">
        <v>757.65</v>
      </c>
      <c r="N3146" t="s">
        <v>28</v>
      </c>
    </row>
    <row r="3147" spans="1:14" ht="14.25" customHeight="1" x14ac:dyDescent="0.3">
      <c r="A3147" t="s">
        <v>3379</v>
      </c>
      <c r="B3147" t="s">
        <v>41</v>
      </c>
      <c r="C3147" t="s">
        <v>33</v>
      </c>
      <c r="D3147">
        <v>4106.29</v>
      </c>
      <c r="E3147">
        <v>0.49</v>
      </c>
      <c r="F3147">
        <f t="shared" si="98"/>
        <v>2012.0820999999999</v>
      </c>
      <c r="G3147">
        <f t="shared" si="99"/>
        <v>2094.2079000000003</v>
      </c>
      <c r="H3147">
        <v>8</v>
      </c>
      <c r="I3147" s="17">
        <v>44958</v>
      </c>
      <c r="J3147" s="17">
        <v>44964</v>
      </c>
      <c r="K3147" t="s">
        <v>21</v>
      </c>
      <c r="L3147" t="s">
        <v>27</v>
      </c>
      <c r="M3147">
        <v>419.46</v>
      </c>
      <c r="N3147" t="s">
        <v>17</v>
      </c>
    </row>
    <row r="3148" spans="1:14" ht="14.25" customHeight="1" x14ac:dyDescent="0.3">
      <c r="A3148" t="s">
        <v>10026</v>
      </c>
      <c r="B3148" t="s">
        <v>41</v>
      </c>
      <c r="C3148" t="s">
        <v>20</v>
      </c>
      <c r="D3148">
        <v>4106.72</v>
      </c>
      <c r="E3148">
        <v>0.37</v>
      </c>
      <c r="F3148">
        <f t="shared" si="98"/>
        <v>1519.4864</v>
      </c>
      <c r="G3148">
        <f t="shared" si="99"/>
        <v>2587.2336000000005</v>
      </c>
      <c r="H3148">
        <v>8</v>
      </c>
      <c r="I3148" s="17">
        <v>45430</v>
      </c>
      <c r="J3148" s="17">
        <v>45432</v>
      </c>
      <c r="K3148" t="s">
        <v>15</v>
      </c>
      <c r="L3148" t="s">
        <v>27</v>
      </c>
      <c r="M3148">
        <v>647.79</v>
      </c>
      <c r="N3148" t="s">
        <v>17</v>
      </c>
    </row>
    <row r="3149" spans="1:14" ht="14.25" customHeight="1" x14ac:dyDescent="0.3">
      <c r="A3149" t="s">
        <v>10715</v>
      </c>
      <c r="B3149" t="s">
        <v>13</v>
      </c>
      <c r="C3149" t="s">
        <v>33</v>
      </c>
      <c r="D3149">
        <v>4109.6099999999997</v>
      </c>
      <c r="E3149">
        <v>0.06</v>
      </c>
      <c r="F3149">
        <f t="shared" si="98"/>
        <v>246.57659999999998</v>
      </c>
      <c r="G3149">
        <f t="shared" si="99"/>
        <v>3863.0333999999998</v>
      </c>
      <c r="H3149">
        <v>8</v>
      </c>
      <c r="I3149" s="17">
        <v>45106</v>
      </c>
      <c r="J3149" s="17">
        <v>45111</v>
      </c>
      <c r="K3149" t="s">
        <v>15</v>
      </c>
      <c r="L3149" t="s">
        <v>27</v>
      </c>
      <c r="M3149">
        <v>940.76</v>
      </c>
      <c r="N3149" t="s">
        <v>48</v>
      </c>
    </row>
    <row r="3150" spans="1:14" ht="14.25" customHeight="1" x14ac:dyDescent="0.3">
      <c r="A3150" t="s">
        <v>12866</v>
      </c>
      <c r="B3150" t="s">
        <v>19</v>
      </c>
      <c r="C3150" t="s">
        <v>36</v>
      </c>
      <c r="D3150">
        <v>4109.78</v>
      </c>
      <c r="E3150">
        <v>0.37</v>
      </c>
      <c r="F3150">
        <f t="shared" si="98"/>
        <v>1520.6185999999998</v>
      </c>
      <c r="G3150">
        <f t="shared" si="99"/>
        <v>2589.1614</v>
      </c>
      <c r="H3150">
        <v>8</v>
      </c>
      <c r="I3150" s="17">
        <v>45275</v>
      </c>
      <c r="J3150" s="17">
        <v>45277</v>
      </c>
      <c r="K3150" t="s">
        <v>15</v>
      </c>
      <c r="L3150" t="s">
        <v>16</v>
      </c>
      <c r="M3150">
        <v>664.67</v>
      </c>
      <c r="N3150" t="s">
        <v>17</v>
      </c>
    </row>
    <row r="3151" spans="1:14" ht="14.25" customHeight="1" x14ac:dyDescent="0.3">
      <c r="A3151" t="s">
        <v>12444</v>
      </c>
      <c r="B3151" t="s">
        <v>41</v>
      </c>
      <c r="C3151" t="s">
        <v>33</v>
      </c>
      <c r="D3151">
        <v>4111.97</v>
      </c>
      <c r="E3151">
        <v>7.0000000000000007E-2</v>
      </c>
      <c r="F3151">
        <f t="shared" si="98"/>
        <v>287.83790000000005</v>
      </c>
      <c r="G3151">
        <f t="shared" si="99"/>
        <v>3824.1321000000003</v>
      </c>
      <c r="H3151">
        <v>8</v>
      </c>
      <c r="I3151" s="17">
        <v>45407</v>
      </c>
      <c r="J3151" s="17">
        <v>45413</v>
      </c>
      <c r="K3151" t="s">
        <v>31</v>
      </c>
      <c r="L3151" t="s">
        <v>22</v>
      </c>
      <c r="M3151">
        <v>271.07</v>
      </c>
      <c r="N3151" t="s">
        <v>28</v>
      </c>
    </row>
    <row r="3152" spans="1:14" ht="14.25" customHeight="1" x14ac:dyDescent="0.3">
      <c r="A3152" t="s">
        <v>14425</v>
      </c>
      <c r="B3152" t="s">
        <v>25</v>
      </c>
      <c r="C3152" t="s">
        <v>33</v>
      </c>
      <c r="D3152">
        <v>4112.53</v>
      </c>
      <c r="E3152">
        <v>0.37</v>
      </c>
      <c r="F3152">
        <f t="shared" si="98"/>
        <v>1521.6360999999999</v>
      </c>
      <c r="G3152">
        <f t="shared" si="99"/>
        <v>2590.8939</v>
      </c>
      <c r="H3152">
        <v>8</v>
      </c>
      <c r="I3152" s="17">
        <v>45340</v>
      </c>
      <c r="J3152" s="17">
        <v>45343</v>
      </c>
      <c r="K3152" t="s">
        <v>15</v>
      </c>
      <c r="L3152" t="s">
        <v>27</v>
      </c>
      <c r="M3152">
        <v>1079.6300000000001</v>
      </c>
      <c r="N3152" t="s">
        <v>23</v>
      </c>
    </row>
    <row r="3153" spans="1:14" ht="14.25" customHeight="1" x14ac:dyDescent="0.3">
      <c r="A3153" t="s">
        <v>10401</v>
      </c>
      <c r="B3153" t="s">
        <v>25</v>
      </c>
      <c r="C3153" t="s">
        <v>33</v>
      </c>
      <c r="D3153">
        <v>4112.62</v>
      </c>
      <c r="E3153">
        <v>0.28000000000000003</v>
      </c>
      <c r="F3153">
        <f t="shared" si="98"/>
        <v>1151.5336</v>
      </c>
      <c r="G3153">
        <f t="shared" si="99"/>
        <v>2961.0864000000001</v>
      </c>
      <c r="H3153">
        <v>8</v>
      </c>
      <c r="I3153" s="17">
        <v>45309</v>
      </c>
      <c r="J3153" s="17">
        <v>45311</v>
      </c>
      <c r="K3153" t="s">
        <v>15</v>
      </c>
      <c r="L3153" t="s">
        <v>27</v>
      </c>
      <c r="M3153">
        <v>334.61</v>
      </c>
      <c r="N3153" t="s">
        <v>28</v>
      </c>
    </row>
    <row r="3154" spans="1:14" ht="14.25" customHeight="1" x14ac:dyDescent="0.3">
      <c r="A3154" t="s">
        <v>8234</v>
      </c>
      <c r="B3154" t="s">
        <v>41</v>
      </c>
      <c r="C3154" t="s">
        <v>33</v>
      </c>
      <c r="D3154">
        <v>4121.3100000000004</v>
      </c>
      <c r="E3154">
        <v>0.45</v>
      </c>
      <c r="F3154">
        <f t="shared" si="98"/>
        <v>1854.5895000000003</v>
      </c>
      <c r="G3154">
        <f t="shared" si="99"/>
        <v>2266.7205000000004</v>
      </c>
      <c r="H3154">
        <v>8</v>
      </c>
      <c r="I3154" s="17">
        <v>45097</v>
      </c>
      <c r="J3154" s="17">
        <v>45103</v>
      </c>
      <c r="K3154" t="s">
        <v>31</v>
      </c>
      <c r="L3154" t="s">
        <v>16</v>
      </c>
      <c r="M3154">
        <v>547.29999999999995</v>
      </c>
      <c r="N3154" t="s">
        <v>28</v>
      </c>
    </row>
    <row r="3155" spans="1:14" ht="14.25" customHeight="1" x14ac:dyDescent="0.3">
      <c r="A3155" t="s">
        <v>4118</v>
      </c>
      <c r="B3155" t="s">
        <v>19</v>
      </c>
      <c r="C3155" t="s">
        <v>20</v>
      </c>
      <c r="D3155">
        <v>4124.21</v>
      </c>
      <c r="E3155">
        <v>0.13</v>
      </c>
      <c r="F3155">
        <f t="shared" si="98"/>
        <v>536.14729999999997</v>
      </c>
      <c r="G3155">
        <f t="shared" si="99"/>
        <v>3588.0626999999999</v>
      </c>
      <c r="H3155">
        <v>8</v>
      </c>
      <c r="I3155" s="17">
        <v>45467</v>
      </c>
      <c r="J3155" s="17">
        <v>45470</v>
      </c>
      <c r="K3155" t="s">
        <v>31</v>
      </c>
      <c r="L3155" t="s">
        <v>27</v>
      </c>
      <c r="M3155">
        <v>676.37</v>
      </c>
      <c r="N3155" t="s">
        <v>34</v>
      </c>
    </row>
    <row r="3156" spans="1:14" ht="14.25" customHeight="1" x14ac:dyDescent="0.3">
      <c r="A3156" t="s">
        <v>9014</v>
      </c>
      <c r="B3156" t="s">
        <v>13</v>
      </c>
      <c r="C3156" t="s">
        <v>33</v>
      </c>
      <c r="D3156">
        <v>4126.43</v>
      </c>
      <c r="E3156">
        <v>0.47</v>
      </c>
      <c r="F3156">
        <f t="shared" si="98"/>
        <v>1939.4221</v>
      </c>
      <c r="G3156">
        <f t="shared" si="99"/>
        <v>2187.0079000000005</v>
      </c>
      <c r="H3156">
        <v>8</v>
      </c>
      <c r="I3156" s="17">
        <v>45584</v>
      </c>
      <c r="J3156" s="17">
        <v>45588</v>
      </c>
      <c r="K3156" t="s">
        <v>31</v>
      </c>
      <c r="L3156" t="s">
        <v>16</v>
      </c>
      <c r="M3156">
        <v>597.5</v>
      </c>
      <c r="N3156" t="s">
        <v>39</v>
      </c>
    </row>
    <row r="3157" spans="1:14" ht="14.25" customHeight="1" x14ac:dyDescent="0.3">
      <c r="A3157" t="s">
        <v>1239</v>
      </c>
      <c r="B3157" t="s">
        <v>25</v>
      </c>
      <c r="C3157" t="s">
        <v>33</v>
      </c>
      <c r="D3157">
        <v>4132.71</v>
      </c>
      <c r="E3157">
        <v>0.37</v>
      </c>
      <c r="F3157">
        <f t="shared" si="98"/>
        <v>1529.1026999999999</v>
      </c>
      <c r="G3157">
        <f t="shared" si="99"/>
        <v>2603.6073000000001</v>
      </c>
      <c r="H3157">
        <v>8</v>
      </c>
      <c r="I3157" s="17">
        <v>45323</v>
      </c>
      <c r="J3157" s="17">
        <v>45327</v>
      </c>
      <c r="K3157" t="s">
        <v>15</v>
      </c>
      <c r="L3157" t="s">
        <v>27</v>
      </c>
      <c r="M3157">
        <v>483.11</v>
      </c>
      <c r="N3157" t="s">
        <v>39</v>
      </c>
    </row>
    <row r="3158" spans="1:14" ht="14.25" customHeight="1" x14ac:dyDescent="0.3">
      <c r="A3158" t="s">
        <v>3326</v>
      </c>
      <c r="B3158" t="s">
        <v>25</v>
      </c>
      <c r="C3158" t="s">
        <v>36</v>
      </c>
      <c r="D3158">
        <v>4134.41</v>
      </c>
      <c r="E3158">
        <v>0.21</v>
      </c>
      <c r="F3158">
        <f t="shared" si="98"/>
        <v>868.22609999999997</v>
      </c>
      <c r="G3158">
        <f t="shared" si="99"/>
        <v>3266.1839</v>
      </c>
      <c r="H3158">
        <v>8</v>
      </c>
      <c r="I3158" s="17">
        <v>45105</v>
      </c>
      <c r="J3158" s="17">
        <v>45111</v>
      </c>
      <c r="K3158" t="s">
        <v>31</v>
      </c>
      <c r="L3158" t="s">
        <v>22</v>
      </c>
      <c r="M3158">
        <v>272.17</v>
      </c>
      <c r="N3158" t="s">
        <v>48</v>
      </c>
    </row>
    <row r="3159" spans="1:14" ht="14.25" customHeight="1" x14ac:dyDescent="0.3">
      <c r="A3159" t="s">
        <v>13135</v>
      </c>
      <c r="B3159" t="s">
        <v>25</v>
      </c>
      <c r="C3159" t="s">
        <v>26</v>
      </c>
      <c r="D3159">
        <v>4138.5600000000004</v>
      </c>
      <c r="E3159">
        <v>0.33</v>
      </c>
      <c r="F3159">
        <f t="shared" si="98"/>
        <v>1365.7248000000002</v>
      </c>
      <c r="G3159">
        <f t="shared" si="99"/>
        <v>2772.8352000000004</v>
      </c>
      <c r="H3159">
        <v>8</v>
      </c>
      <c r="I3159" s="17">
        <v>45048</v>
      </c>
      <c r="J3159" s="17">
        <v>45053</v>
      </c>
      <c r="K3159" t="s">
        <v>15</v>
      </c>
      <c r="L3159" t="s">
        <v>22</v>
      </c>
      <c r="M3159">
        <v>547.63</v>
      </c>
      <c r="N3159" t="s">
        <v>34</v>
      </c>
    </row>
    <row r="3160" spans="1:14" ht="14.25" customHeight="1" x14ac:dyDescent="0.3">
      <c r="A3160" t="s">
        <v>9242</v>
      </c>
      <c r="B3160" t="s">
        <v>19</v>
      </c>
      <c r="C3160" t="s">
        <v>33</v>
      </c>
      <c r="D3160">
        <v>4139.8</v>
      </c>
      <c r="E3160">
        <v>0.18</v>
      </c>
      <c r="F3160">
        <f t="shared" si="98"/>
        <v>745.16399999999999</v>
      </c>
      <c r="G3160">
        <f t="shared" si="99"/>
        <v>3394.6360000000004</v>
      </c>
      <c r="H3160">
        <v>8</v>
      </c>
      <c r="I3160" s="17">
        <v>45559</v>
      </c>
      <c r="J3160" s="17">
        <v>45566</v>
      </c>
      <c r="K3160" t="s">
        <v>31</v>
      </c>
      <c r="L3160" t="s">
        <v>16</v>
      </c>
      <c r="M3160">
        <v>998.53</v>
      </c>
      <c r="N3160" t="s">
        <v>17</v>
      </c>
    </row>
    <row r="3161" spans="1:14" ht="14.25" customHeight="1" x14ac:dyDescent="0.3">
      <c r="A3161" t="s">
        <v>6034</v>
      </c>
      <c r="B3161" t="s">
        <v>25</v>
      </c>
      <c r="C3161" t="s">
        <v>36</v>
      </c>
      <c r="D3161">
        <v>4140.6000000000004</v>
      </c>
      <c r="E3161">
        <v>0.28000000000000003</v>
      </c>
      <c r="F3161">
        <f t="shared" si="98"/>
        <v>1159.3680000000002</v>
      </c>
      <c r="G3161">
        <f t="shared" si="99"/>
        <v>2981.232</v>
      </c>
      <c r="H3161">
        <v>8</v>
      </c>
      <c r="I3161" s="17">
        <v>45105</v>
      </c>
      <c r="J3161" s="17">
        <v>45106</v>
      </c>
      <c r="K3161" t="s">
        <v>21</v>
      </c>
      <c r="L3161" t="s">
        <v>27</v>
      </c>
      <c r="M3161">
        <v>213.15</v>
      </c>
      <c r="N3161" t="s">
        <v>17</v>
      </c>
    </row>
    <row r="3162" spans="1:14" ht="14.25" customHeight="1" x14ac:dyDescent="0.3">
      <c r="A3162" t="s">
        <v>6874</v>
      </c>
      <c r="B3162" t="s">
        <v>19</v>
      </c>
      <c r="C3162" t="s">
        <v>14</v>
      </c>
      <c r="D3162">
        <v>4143.07</v>
      </c>
      <c r="E3162">
        <v>0.02</v>
      </c>
      <c r="F3162">
        <f t="shared" si="98"/>
        <v>82.861399999999989</v>
      </c>
      <c r="G3162">
        <f t="shared" si="99"/>
        <v>4060.2085999999999</v>
      </c>
      <c r="H3162">
        <v>8</v>
      </c>
      <c r="I3162" s="17">
        <v>45629</v>
      </c>
      <c r="J3162" s="17">
        <v>45634</v>
      </c>
      <c r="K3162" t="s">
        <v>21</v>
      </c>
      <c r="L3162" t="s">
        <v>27</v>
      </c>
      <c r="M3162">
        <v>566.92999999999995</v>
      </c>
      <c r="N3162" t="s">
        <v>34</v>
      </c>
    </row>
    <row r="3163" spans="1:14" ht="14.25" customHeight="1" x14ac:dyDescent="0.3">
      <c r="A3163" t="s">
        <v>6645</v>
      </c>
      <c r="B3163" t="s">
        <v>19</v>
      </c>
      <c r="C3163" t="s">
        <v>20</v>
      </c>
      <c r="D3163">
        <v>4144.32</v>
      </c>
      <c r="E3163">
        <v>0.03</v>
      </c>
      <c r="F3163">
        <f t="shared" si="98"/>
        <v>124.32959999999999</v>
      </c>
      <c r="G3163">
        <f t="shared" si="99"/>
        <v>4019.9903999999997</v>
      </c>
      <c r="H3163">
        <v>8</v>
      </c>
      <c r="I3163" s="17">
        <v>45510</v>
      </c>
      <c r="J3163" s="17">
        <v>45517</v>
      </c>
      <c r="K3163" t="s">
        <v>15</v>
      </c>
      <c r="L3163" t="s">
        <v>16</v>
      </c>
      <c r="M3163">
        <v>655.68</v>
      </c>
      <c r="N3163" t="s">
        <v>23</v>
      </c>
    </row>
    <row r="3164" spans="1:14" ht="14.25" customHeight="1" x14ac:dyDescent="0.3">
      <c r="A3164" t="s">
        <v>11369</v>
      </c>
      <c r="B3164" t="s">
        <v>19</v>
      </c>
      <c r="C3164" t="s">
        <v>33</v>
      </c>
      <c r="D3164">
        <v>4154.9399999999996</v>
      </c>
      <c r="E3164">
        <v>0.01</v>
      </c>
      <c r="F3164">
        <f t="shared" si="98"/>
        <v>41.549399999999999</v>
      </c>
      <c r="G3164">
        <f t="shared" si="99"/>
        <v>4113.3905999999997</v>
      </c>
      <c r="H3164">
        <v>8</v>
      </c>
      <c r="I3164" s="17">
        <v>45494</v>
      </c>
      <c r="J3164" s="17">
        <v>45496</v>
      </c>
      <c r="K3164" t="s">
        <v>21</v>
      </c>
      <c r="L3164" t="s">
        <v>22</v>
      </c>
      <c r="M3164">
        <v>614.03</v>
      </c>
      <c r="N3164" t="s">
        <v>23</v>
      </c>
    </row>
    <row r="3165" spans="1:14" ht="14.25" customHeight="1" x14ac:dyDescent="0.3">
      <c r="A3165" t="s">
        <v>1838</v>
      </c>
      <c r="B3165" t="s">
        <v>13</v>
      </c>
      <c r="C3165" t="s">
        <v>20</v>
      </c>
      <c r="D3165">
        <v>4155.37</v>
      </c>
      <c r="E3165">
        <v>0.34</v>
      </c>
      <c r="F3165">
        <f t="shared" si="98"/>
        <v>1412.8258000000001</v>
      </c>
      <c r="G3165">
        <f t="shared" si="99"/>
        <v>2742.5441999999998</v>
      </c>
      <c r="H3165">
        <v>8</v>
      </c>
      <c r="I3165" s="17">
        <v>45102</v>
      </c>
      <c r="J3165" s="17">
        <v>45108</v>
      </c>
      <c r="K3165" t="s">
        <v>21</v>
      </c>
      <c r="L3165" t="s">
        <v>22</v>
      </c>
      <c r="M3165">
        <v>491.76</v>
      </c>
      <c r="N3165" t="s">
        <v>23</v>
      </c>
    </row>
    <row r="3166" spans="1:14" ht="14.25" customHeight="1" x14ac:dyDescent="0.3">
      <c r="A3166" t="s">
        <v>11403</v>
      </c>
      <c r="B3166" t="s">
        <v>13</v>
      </c>
      <c r="C3166" t="s">
        <v>33</v>
      </c>
      <c r="D3166">
        <v>4161.09</v>
      </c>
      <c r="E3166">
        <v>0.3</v>
      </c>
      <c r="F3166">
        <f t="shared" si="98"/>
        <v>1248.327</v>
      </c>
      <c r="G3166">
        <f t="shared" si="99"/>
        <v>2912.7629999999999</v>
      </c>
      <c r="H3166">
        <v>8</v>
      </c>
      <c r="I3166" s="17">
        <v>45344</v>
      </c>
      <c r="J3166" s="17">
        <v>45350</v>
      </c>
      <c r="K3166" t="s">
        <v>21</v>
      </c>
      <c r="L3166" t="s">
        <v>22</v>
      </c>
      <c r="M3166">
        <v>515.33000000000004</v>
      </c>
      <c r="N3166" t="s">
        <v>34</v>
      </c>
    </row>
    <row r="3167" spans="1:14" ht="14.25" customHeight="1" x14ac:dyDescent="0.3">
      <c r="A3167" t="s">
        <v>8555</v>
      </c>
      <c r="B3167" t="s">
        <v>19</v>
      </c>
      <c r="C3167" t="s">
        <v>36</v>
      </c>
      <c r="D3167">
        <v>4172.29</v>
      </c>
      <c r="E3167">
        <v>0.47</v>
      </c>
      <c r="F3167">
        <f t="shared" si="98"/>
        <v>1960.9762999999998</v>
      </c>
      <c r="G3167">
        <f t="shared" si="99"/>
        <v>2211.3137000000002</v>
      </c>
      <c r="H3167">
        <v>8</v>
      </c>
      <c r="I3167" s="17">
        <v>45104</v>
      </c>
      <c r="J3167" s="17">
        <v>45109</v>
      </c>
      <c r="K3167" t="s">
        <v>15</v>
      </c>
      <c r="L3167" t="s">
        <v>16</v>
      </c>
      <c r="M3167">
        <v>324.37</v>
      </c>
      <c r="N3167" t="s">
        <v>39</v>
      </c>
    </row>
    <row r="3168" spans="1:14" ht="14.25" customHeight="1" x14ac:dyDescent="0.3">
      <c r="A3168" t="s">
        <v>7906</v>
      </c>
      <c r="B3168" t="s">
        <v>25</v>
      </c>
      <c r="C3168" t="s">
        <v>20</v>
      </c>
      <c r="D3168">
        <v>4175.7</v>
      </c>
      <c r="E3168">
        <v>0.21</v>
      </c>
      <c r="F3168">
        <f t="shared" si="98"/>
        <v>876.89699999999993</v>
      </c>
      <c r="G3168">
        <f t="shared" si="99"/>
        <v>3298.8029999999999</v>
      </c>
      <c r="H3168">
        <v>8</v>
      </c>
      <c r="I3168" s="17">
        <v>45436</v>
      </c>
      <c r="J3168" s="17">
        <v>45442</v>
      </c>
      <c r="K3168" t="s">
        <v>31</v>
      </c>
      <c r="L3168" t="s">
        <v>22</v>
      </c>
      <c r="M3168">
        <v>264.12</v>
      </c>
      <c r="N3168" t="s">
        <v>39</v>
      </c>
    </row>
    <row r="3169" spans="1:14" ht="14.25" customHeight="1" x14ac:dyDescent="0.3">
      <c r="A3169" t="s">
        <v>10260</v>
      </c>
      <c r="B3169" t="s">
        <v>25</v>
      </c>
      <c r="C3169" t="s">
        <v>20</v>
      </c>
      <c r="D3169">
        <v>4178.6000000000004</v>
      </c>
      <c r="E3169">
        <v>0.02</v>
      </c>
      <c r="F3169">
        <f t="shared" si="98"/>
        <v>83.572000000000003</v>
      </c>
      <c r="G3169">
        <f t="shared" si="99"/>
        <v>4095.0280000000002</v>
      </c>
      <c r="H3169">
        <v>8</v>
      </c>
      <c r="I3169" s="17">
        <v>45055</v>
      </c>
      <c r="J3169" s="17">
        <v>45059</v>
      </c>
      <c r="K3169" t="s">
        <v>31</v>
      </c>
      <c r="L3169" t="s">
        <v>22</v>
      </c>
      <c r="M3169">
        <v>1241.04</v>
      </c>
      <c r="N3169" t="s">
        <v>39</v>
      </c>
    </row>
    <row r="3170" spans="1:14" ht="14.25" customHeight="1" x14ac:dyDescent="0.3">
      <c r="A3170" t="s">
        <v>7646</v>
      </c>
      <c r="B3170" t="s">
        <v>19</v>
      </c>
      <c r="C3170" t="s">
        <v>14</v>
      </c>
      <c r="D3170">
        <v>4181.32</v>
      </c>
      <c r="E3170">
        <v>0.44</v>
      </c>
      <c r="F3170">
        <f t="shared" si="98"/>
        <v>1839.7807999999998</v>
      </c>
      <c r="G3170">
        <f t="shared" si="99"/>
        <v>2341.5392000000002</v>
      </c>
      <c r="H3170">
        <v>8</v>
      </c>
      <c r="I3170" s="17">
        <v>45489</v>
      </c>
      <c r="J3170" s="17">
        <v>45490</v>
      </c>
      <c r="K3170" t="s">
        <v>15</v>
      </c>
      <c r="L3170" t="s">
        <v>27</v>
      </c>
      <c r="M3170">
        <v>874.67</v>
      </c>
      <c r="N3170" t="s">
        <v>48</v>
      </c>
    </row>
    <row r="3171" spans="1:14" ht="14.25" customHeight="1" x14ac:dyDescent="0.3">
      <c r="A3171" t="s">
        <v>9357</v>
      </c>
      <c r="B3171" t="s">
        <v>13</v>
      </c>
      <c r="C3171" t="s">
        <v>26</v>
      </c>
      <c r="D3171">
        <v>4182.76</v>
      </c>
      <c r="E3171">
        <v>0.11</v>
      </c>
      <c r="F3171">
        <f t="shared" si="98"/>
        <v>460.10360000000003</v>
      </c>
      <c r="G3171">
        <f t="shared" si="99"/>
        <v>3722.6564000000003</v>
      </c>
      <c r="H3171">
        <v>8</v>
      </c>
      <c r="I3171" s="17">
        <v>45291</v>
      </c>
      <c r="J3171" s="17">
        <v>45293</v>
      </c>
      <c r="K3171" t="s">
        <v>21</v>
      </c>
      <c r="L3171" t="s">
        <v>22</v>
      </c>
      <c r="M3171">
        <v>505.63</v>
      </c>
      <c r="N3171" t="s">
        <v>34</v>
      </c>
    </row>
    <row r="3172" spans="1:14" ht="14.25" customHeight="1" x14ac:dyDescent="0.3">
      <c r="A3172" t="s">
        <v>8479</v>
      </c>
      <c r="B3172" t="s">
        <v>19</v>
      </c>
      <c r="C3172" t="s">
        <v>36</v>
      </c>
      <c r="D3172">
        <v>4183.66</v>
      </c>
      <c r="E3172">
        <v>0.21</v>
      </c>
      <c r="F3172">
        <f t="shared" si="98"/>
        <v>878.56859999999995</v>
      </c>
      <c r="G3172">
        <f t="shared" si="99"/>
        <v>3305.0913999999998</v>
      </c>
      <c r="H3172">
        <v>8</v>
      </c>
      <c r="I3172" s="17">
        <v>45592</v>
      </c>
      <c r="J3172" s="17">
        <v>45599</v>
      </c>
      <c r="K3172" t="s">
        <v>31</v>
      </c>
      <c r="L3172" t="s">
        <v>22</v>
      </c>
      <c r="M3172">
        <v>626.35</v>
      </c>
      <c r="N3172" t="s">
        <v>48</v>
      </c>
    </row>
    <row r="3173" spans="1:14" ht="14.25" customHeight="1" x14ac:dyDescent="0.3">
      <c r="A3173" t="s">
        <v>11113</v>
      </c>
      <c r="B3173" t="s">
        <v>13</v>
      </c>
      <c r="C3173" t="s">
        <v>26</v>
      </c>
      <c r="D3173">
        <v>4191.5200000000004</v>
      </c>
      <c r="E3173">
        <v>0.39</v>
      </c>
      <c r="F3173">
        <f t="shared" si="98"/>
        <v>1634.6928000000003</v>
      </c>
      <c r="G3173">
        <f t="shared" si="99"/>
        <v>2556.8272000000002</v>
      </c>
      <c r="H3173">
        <v>8</v>
      </c>
      <c r="I3173" s="17">
        <v>45146</v>
      </c>
      <c r="J3173" s="17">
        <v>45151</v>
      </c>
      <c r="K3173" t="s">
        <v>31</v>
      </c>
      <c r="L3173" t="s">
        <v>16</v>
      </c>
      <c r="M3173">
        <v>426.77</v>
      </c>
      <c r="N3173" t="s">
        <v>39</v>
      </c>
    </row>
    <row r="3174" spans="1:14" ht="14.25" customHeight="1" x14ac:dyDescent="0.3">
      <c r="A3174" t="s">
        <v>8281</v>
      </c>
      <c r="B3174" t="s">
        <v>25</v>
      </c>
      <c r="C3174" t="s">
        <v>20</v>
      </c>
      <c r="D3174">
        <v>4192.84</v>
      </c>
      <c r="E3174">
        <v>0.42</v>
      </c>
      <c r="F3174">
        <f t="shared" si="98"/>
        <v>1760.9928</v>
      </c>
      <c r="G3174">
        <f t="shared" si="99"/>
        <v>2431.8472000000002</v>
      </c>
      <c r="H3174">
        <v>8</v>
      </c>
      <c r="I3174" s="17">
        <v>45358</v>
      </c>
      <c r="J3174" s="17">
        <v>45359</v>
      </c>
      <c r="K3174" t="s">
        <v>31</v>
      </c>
      <c r="L3174" t="s">
        <v>27</v>
      </c>
      <c r="M3174">
        <v>449.28</v>
      </c>
      <c r="N3174" t="s">
        <v>28</v>
      </c>
    </row>
    <row r="3175" spans="1:14" ht="14.25" customHeight="1" x14ac:dyDescent="0.3">
      <c r="A3175" t="s">
        <v>5930</v>
      </c>
      <c r="B3175" t="s">
        <v>25</v>
      </c>
      <c r="C3175" t="s">
        <v>14</v>
      </c>
      <c r="D3175">
        <v>4192.99</v>
      </c>
      <c r="E3175">
        <v>0.38</v>
      </c>
      <c r="F3175">
        <f t="shared" si="98"/>
        <v>1593.3362</v>
      </c>
      <c r="G3175">
        <f t="shared" si="99"/>
        <v>2599.6538</v>
      </c>
      <c r="H3175">
        <v>8</v>
      </c>
      <c r="I3175" s="17">
        <v>45169</v>
      </c>
      <c r="J3175" s="17">
        <v>45170</v>
      </c>
      <c r="K3175" t="s">
        <v>21</v>
      </c>
      <c r="L3175" t="s">
        <v>27</v>
      </c>
      <c r="M3175">
        <v>1140.49</v>
      </c>
      <c r="N3175" t="s">
        <v>17</v>
      </c>
    </row>
    <row r="3176" spans="1:14" ht="14.25" customHeight="1" x14ac:dyDescent="0.3">
      <c r="A3176" t="s">
        <v>9159</v>
      </c>
      <c r="B3176" t="s">
        <v>19</v>
      </c>
      <c r="C3176" t="s">
        <v>14</v>
      </c>
      <c r="D3176">
        <v>4197.42</v>
      </c>
      <c r="E3176">
        <v>0.28000000000000003</v>
      </c>
      <c r="F3176">
        <f t="shared" si="98"/>
        <v>1175.2776000000001</v>
      </c>
      <c r="G3176">
        <f t="shared" si="99"/>
        <v>3022.1423999999997</v>
      </c>
      <c r="H3176">
        <v>8</v>
      </c>
      <c r="I3176" s="17">
        <v>45288</v>
      </c>
      <c r="J3176" s="17">
        <v>45293</v>
      </c>
      <c r="K3176" t="s">
        <v>15</v>
      </c>
      <c r="L3176" t="s">
        <v>22</v>
      </c>
      <c r="M3176">
        <v>771.99</v>
      </c>
      <c r="N3176" t="s">
        <v>28</v>
      </c>
    </row>
    <row r="3177" spans="1:14" ht="14.25" customHeight="1" x14ac:dyDescent="0.3">
      <c r="A3177" t="s">
        <v>15253</v>
      </c>
      <c r="B3177" t="s">
        <v>13</v>
      </c>
      <c r="C3177" t="s">
        <v>20</v>
      </c>
      <c r="D3177">
        <v>4205.1099999999997</v>
      </c>
      <c r="E3177">
        <v>0.4</v>
      </c>
      <c r="F3177">
        <f t="shared" si="98"/>
        <v>1682.0439999999999</v>
      </c>
      <c r="G3177">
        <f t="shared" si="99"/>
        <v>2523.0659999999998</v>
      </c>
      <c r="H3177">
        <v>8</v>
      </c>
      <c r="I3177" s="17">
        <v>45172</v>
      </c>
      <c r="J3177" s="17">
        <v>45174</v>
      </c>
      <c r="K3177" t="s">
        <v>31</v>
      </c>
      <c r="L3177" t="s">
        <v>27</v>
      </c>
      <c r="M3177">
        <v>314.14999999999998</v>
      </c>
      <c r="N3177" t="s">
        <v>48</v>
      </c>
    </row>
    <row r="3178" spans="1:14" ht="14.25" customHeight="1" x14ac:dyDescent="0.3">
      <c r="A3178" t="s">
        <v>3100</v>
      </c>
      <c r="B3178" t="s">
        <v>25</v>
      </c>
      <c r="C3178" t="s">
        <v>36</v>
      </c>
      <c r="D3178">
        <v>4205.97</v>
      </c>
      <c r="E3178">
        <v>0.1</v>
      </c>
      <c r="F3178">
        <f t="shared" si="98"/>
        <v>420.59700000000004</v>
      </c>
      <c r="G3178">
        <f t="shared" si="99"/>
        <v>3785.373</v>
      </c>
      <c r="H3178">
        <v>8</v>
      </c>
      <c r="I3178" s="17">
        <v>44989</v>
      </c>
      <c r="J3178" s="17">
        <v>44994</v>
      </c>
      <c r="K3178" t="s">
        <v>21</v>
      </c>
      <c r="L3178" t="s">
        <v>27</v>
      </c>
      <c r="M3178">
        <v>563.69000000000005</v>
      </c>
      <c r="N3178" t="s">
        <v>17</v>
      </c>
    </row>
    <row r="3179" spans="1:14" ht="14.25" customHeight="1" x14ac:dyDescent="0.3">
      <c r="A3179" t="s">
        <v>13144</v>
      </c>
      <c r="B3179" t="s">
        <v>13</v>
      </c>
      <c r="C3179" t="s">
        <v>33</v>
      </c>
      <c r="D3179">
        <v>4208.3</v>
      </c>
      <c r="E3179">
        <v>0.09</v>
      </c>
      <c r="F3179">
        <f t="shared" si="98"/>
        <v>378.74700000000001</v>
      </c>
      <c r="G3179">
        <f t="shared" si="99"/>
        <v>3829.5530000000003</v>
      </c>
      <c r="H3179">
        <v>8</v>
      </c>
      <c r="I3179" s="17">
        <v>45426</v>
      </c>
      <c r="J3179" s="17">
        <v>45432</v>
      </c>
      <c r="K3179" t="s">
        <v>15</v>
      </c>
      <c r="L3179" t="s">
        <v>22</v>
      </c>
      <c r="M3179">
        <v>1181.2</v>
      </c>
      <c r="N3179" t="s">
        <v>39</v>
      </c>
    </row>
    <row r="3180" spans="1:14" ht="14.25" customHeight="1" x14ac:dyDescent="0.3">
      <c r="A3180" t="s">
        <v>8921</v>
      </c>
      <c r="B3180" t="s">
        <v>13</v>
      </c>
      <c r="C3180" t="s">
        <v>20</v>
      </c>
      <c r="D3180">
        <v>4208.45</v>
      </c>
      <c r="E3180">
        <v>0.3</v>
      </c>
      <c r="F3180">
        <f t="shared" si="98"/>
        <v>1262.5349999999999</v>
      </c>
      <c r="G3180">
        <f t="shared" si="99"/>
        <v>2945.915</v>
      </c>
      <c r="H3180">
        <v>8</v>
      </c>
      <c r="I3180" s="17">
        <v>45159</v>
      </c>
      <c r="J3180" s="17">
        <v>45166</v>
      </c>
      <c r="K3180" t="s">
        <v>31</v>
      </c>
      <c r="L3180" t="s">
        <v>22</v>
      </c>
      <c r="M3180">
        <v>282.06</v>
      </c>
      <c r="N3180" t="s">
        <v>48</v>
      </c>
    </row>
    <row r="3181" spans="1:14" ht="14.25" customHeight="1" x14ac:dyDescent="0.3">
      <c r="A3181" t="s">
        <v>4433</v>
      </c>
      <c r="B3181" t="s">
        <v>41</v>
      </c>
      <c r="C3181" t="s">
        <v>20</v>
      </c>
      <c r="D3181">
        <v>4208.97</v>
      </c>
      <c r="E3181">
        <v>0.26</v>
      </c>
      <c r="F3181">
        <f t="shared" si="98"/>
        <v>1094.3322000000001</v>
      </c>
      <c r="G3181">
        <f t="shared" si="99"/>
        <v>3114.6378000000004</v>
      </c>
      <c r="H3181">
        <v>8</v>
      </c>
      <c r="I3181" s="17">
        <v>45601</v>
      </c>
      <c r="J3181" s="17">
        <v>45604</v>
      </c>
      <c r="K3181" t="s">
        <v>31</v>
      </c>
      <c r="L3181" t="s">
        <v>16</v>
      </c>
      <c r="M3181">
        <v>1255.25</v>
      </c>
      <c r="N3181" t="s">
        <v>39</v>
      </c>
    </row>
    <row r="3182" spans="1:14" ht="14.25" customHeight="1" x14ac:dyDescent="0.3">
      <c r="A3182" t="s">
        <v>5923</v>
      </c>
      <c r="B3182" t="s">
        <v>41</v>
      </c>
      <c r="C3182" t="s">
        <v>14</v>
      </c>
      <c r="D3182">
        <v>4209.08</v>
      </c>
      <c r="E3182">
        <v>0.2</v>
      </c>
      <c r="F3182">
        <f t="shared" si="98"/>
        <v>841.81600000000003</v>
      </c>
      <c r="G3182">
        <f t="shared" si="99"/>
        <v>3367.2640000000001</v>
      </c>
      <c r="H3182">
        <v>8</v>
      </c>
      <c r="I3182" s="17">
        <v>45051</v>
      </c>
      <c r="J3182" s="17">
        <v>45057</v>
      </c>
      <c r="K3182" t="s">
        <v>21</v>
      </c>
      <c r="L3182" t="s">
        <v>16</v>
      </c>
      <c r="M3182">
        <v>1066.53</v>
      </c>
      <c r="N3182" t="s">
        <v>34</v>
      </c>
    </row>
    <row r="3183" spans="1:14" ht="14.25" customHeight="1" x14ac:dyDescent="0.3">
      <c r="A3183" t="s">
        <v>12062</v>
      </c>
      <c r="B3183" t="s">
        <v>19</v>
      </c>
      <c r="C3183" t="s">
        <v>33</v>
      </c>
      <c r="D3183">
        <v>4211.1000000000004</v>
      </c>
      <c r="E3183">
        <v>0.38</v>
      </c>
      <c r="F3183">
        <f t="shared" si="98"/>
        <v>1600.2180000000001</v>
      </c>
      <c r="G3183">
        <f t="shared" si="99"/>
        <v>2610.8820000000005</v>
      </c>
      <c r="H3183">
        <v>8</v>
      </c>
      <c r="I3183" s="17">
        <v>45174</v>
      </c>
      <c r="J3183" s="17">
        <v>45181</v>
      </c>
      <c r="K3183" t="s">
        <v>31</v>
      </c>
      <c r="L3183" t="s">
        <v>27</v>
      </c>
      <c r="M3183">
        <v>577.49</v>
      </c>
      <c r="N3183" t="s">
        <v>23</v>
      </c>
    </row>
    <row r="3184" spans="1:14" ht="14.25" customHeight="1" x14ac:dyDescent="0.3">
      <c r="A3184" t="s">
        <v>14637</v>
      </c>
      <c r="B3184" t="s">
        <v>19</v>
      </c>
      <c r="C3184" t="s">
        <v>14</v>
      </c>
      <c r="D3184">
        <v>4213.1099999999997</v>
      </c>
      <c r="E3184">
        <v>0.26</v>
      </c>
      <c r="F3184">
        <f t="shared" si="98"/>
        <v>1095.4086</v>
      </c>
      <c r="G3184">
        <f t="shared" si="99"/>
        <v>3117.7013999999999</v>
      </c>
      <c r="H3184">
        <v>8</v>
      </c>
      <c r="I3184" s="17">
        <v>45280</v>
      </c>
      <c r="J3184" s="17">
        <v>45284</v>
      </c>
      <c r="K3184" t="s">
        <v>15</v>
      </c>
      <c r="L3184" t="s">
        <v>22</v>
      </c>
      <c r="M3184">
        <v>931.34</v>
      </c>
      <c r="N3184" t="s">
        <v>39</v>
      </c>
    </row>
    <row r="3185" spans="1:14" ht="14.25" customHeight="1" x14ac:dyDescent="0.3">
      <c r="A3185" t="s">
        <v>7427</v>
      </c>
      <c r="B3185" t="s">
        <v>13</v>
      </c>
      <c r="C3185" t="s">
        <v>14</v>
      </c>
      <c r="D3185">
        <v>4217.43</v>
      </c>
      <c r="E3185">
        <v>0.34</v>
      </c>
      <c r="F3185">
        <f t="shared" si="98"/>
        <v>1433.9262000000001</v>
      </c>
      <c r="G3185">
        <f t="shared" si="99"/>
        <v>2783.5038000000004</v>
      </c>
      <c r="H3185">
        <v>8</v>
      </c>
      <c r="I3185" s="17">
        <v>45401</v>
      </c>
      <c r="J3185" s="17">
        <v>45406</v>
      </c>
      <c r="K3185" t="s">
        <v>31</v>
      </c>
      <c r="L3185" t="s">
        <v>16</v>
      </c>
      <c r="M3185">
        <v>226.49</v>
      </c>
      <c r="N3185" t="s">
        <v>23</v>
      </c>
    </row>
    <row r="3186" spans="1:14" ht="14.25" customHeight="1" x14ac:dyDescent="0.3">
      <c r="A3186" t="s">
        <v>1182</v>
      </c>
      <c r="B3186" t="s">
        <v>25</v>
      </c>
      <c r="C3186" t="s">
        <v>26</v>
      </c>
      <c r="D3186">
        <v>4217.49</v>
      </c>
      <c r="E3186">
        <v>0.48</v>
      </c>
      <c r="F3186">
        <f t="shared" si="98"/>
        <v>2024.3951999999999</v>
      </c>
      <c r="G3186">
        <f t="shared" si="99"/>
        <v>2193.0947999999999</v>
      </c>
      <c r="H3186">
        <v>8</v>
      </c>
      <c r="I3186" s="17">
        <v>45208</v>
      </c>
      <c r="J3186" s="17">
        <v>45211</v>
      </c>
      <c r="K3186" t="s">
        <v>31</v>
      </c>
      <c r="L3186" t="s">
        <v>27</v>
      </c>
      <c r="M3186">
        <v>757.89</v>
      </c>
      <c r="N3186" t="s">
        <v>17</v>
      </c>
    </row>
    <row r="3187" spans="1:14" ht="14.25" customHeight="1" x14ac:dyDescent="0.3">
      <c r="A3187" t="s">
        <v>11321</v>
      </c>
      <c r="B3187" t="s">
        <v>13</v>
      </c>
      <c r="C3187" t="s">
        <v>20</v>
      </c>
      <c r="D3187">
        <v>4222.22</v>
      </c>
      <c r="E3187">
        <v>0.17</v>
      </c>
      <c r="F3187">
        <f t="shared" si="98"/>
        <v>717.77740000000006</v>
      </c>
      <c r="G3187">
        <f t="shared" si="99"/>
        <v>3504.4426000000003</v>
      </c>
      <c r="H3187">
        <v>8</v>
      </c>
      <c r="I3187" s="17">
        <v>44971</v>
      </c>
      <c r="J3187" s="17">
        <v>44975</v>
      </c>
      <c r="K3187" t="s">
        <v>21</v>
      </c>
      <c r="L3187" t="s">
        <v>22</v>
      </c>
      <c r="M3187">
        <v>942.94</v>
      </c>
      <c r="N3187" t="s">
        <v>23</v>
      </c>
    </row>
    <row r="3188" spans="1:14" ht="14.25" customHeight="1" x14ac:dyDescent="0.3">
      <c r="A3188" t="s">
        <v>1668</v>
      </c>
      <c r="B3188" t="s">
        <v>13</v>
      </c>
      <c r="C3188" t="s">
        <v>26</v>
      </c>
      <c r="D3188">
        <v>4224.28</v>
      </c>
      <c r="E3188">
        <v>0.4</v>
      </c>
      <c r="F3188">
        <f t="shared" si="98"/>
        <v>1689.712</v>
      </c>
      <c r="G3188">
        <f t="shared" si="99"/>
        <v>2534.5679999999998</v>
      </c>
      <c r="H3188">
        <v>8</v>
      </c>
      <c r="I3188" s="17">
        <v>45244</v>
      </c>
      <c r="J3188" s="17">
        <v>45251</v>
      </c>
      <c r="K3188" t="s">
        <v>21</v>
      </c>
      <c r="L3188" t="s">
        <v>27</v>
      </c>
      <c r="M3188">
        <v>1055.77</v>
      </c>
      <c r="N3188" t="s">
        <v>28</v>
      </c>
    </row>
    <row r="3189" spans="1:14" ht="14.25" customHeight="1" x14ac:dyDescent="0.3">
      <c r="A3189" t="s">
        <v>9268</v>
      </c>
      <c r="B3189" t="s">
        <v>25</v>
      </c>
      <c r="C3189" t="s">
        <v>36</v>
      </c>
      <c r="D3189">
        <v>4230.51</v>
      </c>
      <c r="E3189">
        <v>0.45</v>
      </c>
      <c r="F3189">
        <f t="shared" si="98"/>
        <v>1903.7295000000001</v>
      </c>
      <c r="G3189">
        <f t="shared" si="99"/>
        <v>2326.7804999999998</v>
      </c>
      <c r="H3189">
        <v>8</v>
      </c>
      <c r="I3189" s="17">
        <v>45502</v>
      </c>
      <c r="J3189" s="17">
        <v>45503</v>
      </c>
      <c r="K3189" t="s">
        <v>21</v>
      </c>
      <c r="L3189" t="s">
        <v>16</v>
      </c>
      <c r="M3189">
        <v>771.94</v>
      </c>
      <c r="N3189" t="s">
        <v>28</v>
      </c>
    </row>
    <row r="3190" spans="1:14" ht="14.25" customHeight="1" x14ac:dyDescent="0.3">
      <c r="A3190" t="s">
        <v>14641</v>
      </c>
      <c r="B3190" t="s">
        <v>19</v>
      </c>
      <c r="C3190" t="s">
        <v>14</v>
      </c>
      <c r="D3190">
        <v>4232.17</v>
      </c>
      <c r="E3190">
        <v>0.36</v>
      </c>
      <c r="F3190">
        <f t="shared" si="98"/>
        <v>1523.5812000000001</v>
      </c>
      <c r="G3190">
        <f t="shared" si="99"/>
        <v>2708.5888</v>
      </c>
      <c r="H3190">
        <v>8</v>
      </c>
      <c r="I3190" s="17">
        <v>45525</v>
      </c>
      <c r="J3190" s="17">
        <v>45526</v>
      </c>
      <c r="K3190" t="s">
        <v>31</v>
      </c>
      <c r="L3190" t="s">
        <v>22</v>
      </c>
      <c r="M3190">
        <v>259.26</v>
      </c>
      <c r="N3190" t="s">
        <v>39</v>
      </c>
    </row>
    <row r="3191" spans="1:14" ht="14.25" customHeight="1" x14ac:dyDescent="0.3">
      <c r="A3191" t="s">
        <v>2530</v>
      </c>
      <c r="B3191" t="s">
        <v>41</v>
      </c>
      <c r="C3191" t="s">
        <v>14</v>
      </c>
      <c r="D3191">
        <v>4233.1000000000004</v>
      </c>
      <c r="E3191">
        <v>0</v>
      </c>
      <c r="F3191">
        <f t="shared" si="98"/>
        <v>0</v>
      </c>
      <c r="G3191">
        <f t="shared" si="99"/>
        <v>4233.1000000000004</v>
      </c>
      <c r="H3191">
        <v>8</v>
      </c>
      <c r="I3191" s="17">
        <v>45411</v>
      </c>
      <c r="J3191" s="17">
        <v>45418</v>
      </c>
      <c r="K3191" t="s">
        <v>15</v>
      </c>
      <c r="L3191" t="s">
        <v>27</v>
      </c>
      <c r="M3191">
        <v>997.04</v>
      </c>
      <c r="N3191" t="s">
        <v>23</v>
      </c>
    </row>
    <row r="3192" spans="1:14" ht="14.25" customHeight="1" x14ac:dyDescent="0.3">
      <c r="A3192" t="s">
        <v>14100</v>
      </c>
      <c r="B3192" t="s">
        <v>25</v>
      </c>
      <c r="C3192" t="s">
        <v>33</v>
      </c>
      <c r="D3192">
        <v>4233.83</v>
      </c>
      <c r="E3192">
        <v>0.31</v>
      </c>
      <c r="F3192">
        <f t="shared" si="98"/>
        <v>1312.4873</v>
      </c>
      <c r="G3192">
        <f t="shared" si="99"/>
        <v>2921.3427000000001</v>
      </c>
      <c r="H3192">
        <v>8</v>
      </c>
      <c r="I3192" s="17">
        <v>45265</v>
      </c>
      <c r="J3192" s="17">
        <v>45266</v>
      </c>
      <c r="K3192" t="s">
        <v>31</v>
      </c>
      <c r="L3192" t="s">
        <v>16</v>
      </c>
      <c r="M3192">
        <v>1053.67</v>
      </c>
      <c r="N3192" t="s">
        <v>23</v>
      </c>
    </row>
    <row r="3193" spans="1:14" ht="14.25" customHeight="1" x14ac:dyDescent="0.3">
      <c r="A3193" t="s">
        <v>8866</v>
      </c>
      <c r="B3193" t="s">
        <v>19</v>
      </c>
      <c r="C3193" t="s">
        <v>26</v>
      </c>
      <c r="D3193">
        <v>4237.32</v>
      </c>
      <c r="E3193">
        <v>0.48</v>
      </c>
      <c r="F3193">
        <f t="shared" si="98"/>
        <v>2033.9135999999999</v>
      </c>
      <c r="G3193">
        <f t="shared" si="99"/>
        <v>2203.4063999999998</v>
      </c>
      <c r="H3193">
        <v>8</v>
      </c>
      <c r="I3193" s="17">
        <v>45613</v>
      </c>
      <c r="J3193" s="17">
        <v>45617</v>
      </c>
      <c r="K3193" t="s">
        <v>21</v>
      </c>
      <c r="L3193" t="s">
        <v>16</v>
      </c>
      <c r="M3193">
        <v>226.95</v>
      </c>
      <c r="N3193" t="s">
        <v>28</v>
      </c>
    </row>
    <row r="3194" spans="1:14" ht="14.25" customHeight="1" x14ac:dyDescent="0.3">
      <c r="A3194" t="s">
        <v>14529</v>
      </c>
      <c r="B3194" t="s">
        <v>41</v>
      </c>
      <c r="C3194" t="s">
        <v>26</v>
      </c>
      <c r="D3194">
        <v>4239.5</v>
      </c>
      <c r="E3194">
        <v>0.18</v>
      </c>
      <c r="F3194">
        <f t="shared" si="98"/>
        <v>763.11</v>
      </c>
      <c r="G3194">
        <f t="shared" si="99"/>
        <v>3476.39</v>
      </c>
      <c r="H3194">
        <v>8</v>
      </c>
      <c r="I3194" s="17">
        <v>45534</v>
      </c>
      <c r="J3194" s="17">
        <v>45538</v>
      </c>
      <c r="K3194" t="s">
        <v>21</v>
      </c>
      <c r="L3194" t="s">
        <v>27</v>
      </c>
      <c r="M3194">
        <v>1063.6600000000001</v>
      </c>
      <c r="N3194" t="s">
        <v>23</v>
      </c>
    </row>
    <row r="3195" spans="1:14" ht="14.25" customHeight="1" x14ac:dyDescent="0.3">
      <c r="A3195" t="s">
        <v>10246</v>
      </c>
      <c r="B3195" t="s">
        <v>25</v>
      </c>
      <c r="C3195" t="s">
        <v>33</v>
      </c>
      <c r="D3195">
        <v>4241.41</v>
      </c>
      <c r="E3195">
        <v>0.18</v>
      </c>
      <c r="F3195">
        <f t="shared" si="98"/>
        <v>763.4538</v>
      </c>
      <c r="G3195">
        <f t="shared" si="99"/>
        <v>3477.9561999999996</v>
      </c>
      <c r="H3195">
        <v>8</v>
      </c>
      <c r="I3195" s="17">
        <v>45383</v>
      </c>
      <c r="J3195" s="17">
        <v>45388</v>
      </c>
      <c r="K3195" t="s">
        <v>21</v>
      </c>
      <c r="L3195" t="s">
        <v>16</v>
      </c>
      <c r="M3195">
        <v>243.25</v>
      </c>
      <c r="N3195" t="s">
        <v>17</v>
      </c>
    </row>
    <row r="3196" spans="1:14" ht="14.25" customHeight="1" x14ac:dyDescent="0.3">
      <c r="A3196" t="s">
        <v>8021</v>
      </c>
      <c r="B3196" t="s">
        <v>19</v>
      </c>
      <c r="C3196" t="s">
        <v>36</v>
      </c>
      <c r="D3196">
        <v>4243.7</v>
      </c>
      <c r="E3196">
        <v>0.39</v>
      </c>
      <c r="F3196">
        <f t="shared" si="98"/>
        <v>1655.0429999999999</v>
      </c>
      <c r="G3196">
        <f t="shared" si="99"/>
        <v>2588.6570000000002</v>
      </c>
      <c r="H3196">
        <v>8</v>
      </c>
      <c r="I3196" s="17">
        <v>45231</v>
      </c>
      <c r="J3196" s="17">
        <v>45233</v>
      </c>
      <c r="K3196" t="s">
        <v>15</v>
      </c>
      <c r="L3196" t="s">
        <v>16</v>
      </c>
      <c r="M3196">
        <v>333.77</v>
      </c>
      <c r="N3196" t="s">
        <v>28</v>
      </c>
    </row>
    <row r="3197" spans="1:14" ht="14.25" customHeight="1" x14ac:dyDescent="0.3">
      <c r="A3197" t="s">
        <v>15363</v>
      </c>
      <c r="B3197" t="s">
        <v>25</v>
      </c>
      <c r="C3197" t="s">
        <v>33</v>
      </c>
      <c r="D3197">
        <v>4244.5600000000004</v>
      </c>
      <c r="E3197">
        <v>0.17</v>
      </c>
      <c r="F3197">
        <f t="shared" si="98"/>
        <v>721.57520000000011</v>
      </c>
      <c r="G3197">
        <f t="shared" si="99"/>
        <v>3522.9848000000002</v>
      </c>
      <c r="H3197">
        <v>8</v>
      </c>
      <c r="I3197" s="17">
        <v>45264</v>
      </c>
      <c r="J3197" s="17">
        <v>45267</v>
      </c>
      <c r="K3197" t="s">
        <v>21</v>
      </c>
      <c r="L3197" t="s">
        <v>16</v>
      </c>
      <c r="M3197">
        <v>1011.69</v>
      </c>
      <c r="N3197" t="s">
        <v>17</v>
      </c>
    </row>
    <row r="3198" spans="1:14" ht="14.25" customHeight="1" x14ac:dyDescent="0.3">
      <c r="A3198" t="s">
        <v>7996</v>
      </c>
      <c r="B3198" t="s">
        <v>13</v>
      </c>
      <c r="C3198" t="s">
        <v>14</v>
      </c>
      <c r="D3198">
        <v>4246.7700000000004</v>
      </c>
      <c r="E3198">
        <v>0.46</v>
      </c>
      <c r="F3198">
        <f t="shared" si="98"/>
        <v>1953.5142000000003</v>
      </c>
      <c r="G3198">
        <f t="shared" si="99"/>
        <v>2293.2557999999999</v>
      </c>
      <c r="H3198">
        <v>8</v>
      </c>
      <c r="I3198" s="17">
        <v>45035</v>
      </c>
      <c r="J3198" s="17">
        <v>45036</v>
      </c>
      <c r="K3198" t="s">
        <v>31</v>
      </c>
      <c r="L3198" t="s">
        <v>16</v>
      </c>
      <c r="M3198">
        <v>685.51</v>
      </c>
      <c r="N3198" t="s">
        <v>34</v>
      </c>
    </row>
    <row r="3199" spans="1:14" ht="14.25" customHeight="1" x14ac:dyDescent="0.3">
      <c r="A3199" t="s">
        <v>1853</v>
      </c>
      <c r="B3199" t="s">
        <v>13</v>
      </c>
      <c r="C3199" t="s">
        <v>26</v>
      </c>
      <c r="D3199">
        <v>4250.63</v>
      </c>
      <c r="E3199">
        <v>0.26</v>
      </c>
      <c r="F3199">
        <f t="shared" si="98"/>
        <v>1105.1638</v>
      </c>
      <c r="G3199">
        <f t="shared" si="99"/>
        <v>3145.4661999999998</v>
      </c>
      <c r="H3199">
        <v>8</v>
      </c>
      <c r="I3199" s="17">
        <v>45570</v>
      </c>
      <c r="J3199" s="17">
        <v>45573</v>
      </c>
      <c r="K3199" t="s">
        <v>21</v>
      </c>
      <c r="L3199" t="s">
        <v>16</v>
      </c>
      <c r="M3199">
        <v>1039.3900000000001</v>
      </c>
      <c r="N3199" t="s">
        <v>17</v>
      </c>
    </row>
    <row r="3200" spans="1:14" ht="14.25" customHeight="1" x14ac:dyDescent="0.3">
      <c r="A3200" t="s">
        <v>12086</v>
      </c>
      <c r="B3200" t="s">
        <v>19</v>
      </c>
      <c r="C3200" t="s">
        <v>36</v>
      </c>
      <c r="D3200">
        <v>4250.92</v>
      </c>
      <c r="E3200">
        <v>0.28000000000000003</v>
      </c>
      <c r="F3200">
        <f t="shared" si="98"/>
        <v>1190.2576000000001</v>
      </c>
      <c r="G3200">
        <f t="shared" si="99"/>
        <v>3060.6624000000002</v>
      </c>
      <c r="H3200">
        <v>8</v>
      </c>
      <c r="I3200" s="17">
        <v>45495</v>
      </c>
      <c r="J3200" s="17">
        <v>45497</v>
      </c>
      <c r="K3200" t="s">
        <v>15</v>
      </c>
      <c r="L3200" t="s">
        <v>16</v>
      </c>
      <c r="M3200">
        <v>470.91</v>
      </c>
      <c r="N3200" t="s">
        <v>17</v>
      </c>
    </row>
    <row r="3201" spans="1:14" ht="14.25" customHeight="1" x14ac:dyDescent="0.3">
      <c r="A3201" t="s">
        <v>10690</v>
      </c>
      <c r="B3201" t="s">
        <v>25</v>
      </c>
      <c r="C3201" t="s">
        <v>33</v>
      </c>
      <c r="D3201">
        <v>4251.3999999999996</v>
      </c>
      <c r="E3201">
        <v>0.09</v>
      </c>
      <c r="F3201">
        <f t="shared" si="98"/>
        <v>382.62599999999998</v>
      </c>
      <c r="G3201">
        <f t="shared" si="99"/>
        <v>3868.7739999999994</v>
      </c>
      <c r="H3201">
        <v>8</v>
      </c>
      <c r="I3201" s="17">
        <v>45359</v>
      </c>
      <c r="J3201" s="17">
        <v>45363</v>
      </c>
      <c r="K3201" t="s">
        <v>31</v>
      </c>
      <c r="L3201" t="s">
        <v>22</v>
      </c>
      <c r="M3201">
        <v>679.5</v>
      </c>
      <c r="N3201" t="s">
        <v>34</v>
      </c>
    </row>
    <row r="3202" spans="1:14" ht="14.25" customHeight="1" x14ac:dyDescent="0.3">
      <c r="A3202" t="s">
        <v>3248</v>
      </c>
      <c r="B3202" t="s">
        <v>19</v>
      </c>
      <c r="C3202" t="s">
        <v>20</v>
      </c>
      <c r="D3202">
        <v>4251.72</v>
      </c>
      <c r="E3202">
        <v>0.22</v>
      </c>
      <c r="F3202">
        <f t="shared" ref="F3202:F3265" si="100">D3202*E3202</f>
        <v>935.37840000000006</v>
      </c>
      <c r="G3202">
        <f t="shared" ref="G3202:G3265" si="101">D3202-F3202</f>
        <v>3316.3416000000002</v>
      </c>
      <c r="H3202">
        <v>8</v>
      </c>
      <c r="I3202" s="17">
        <v>44994</v>
      </c>
      <c r="J3202" s="17">
        <v>44996</v>
      </c>
      <c r="K3202" t="s">
        <v>21</v>
      </c>
      <c r="L3202" t="s">
        <v>22</v>
      </c>
      <c r="M3202">
        <v>1086.8800000000001</v>
      </c>
      <c r="N3202" t="s">
        <v>17</v>
      </c>
    </row>
    <row r="3203" spans="1:14" ht="14.25" customHeight="1" x14ac:dyDescent="0.3">
      <c r="A3203" t="s">
        <v>11360</v>
      </c>
      <c r="B3203" t="s">
        <v>41</v>
      </c>
      <c r="C3203" t="s">
        <v>36</v>
      </c>
      <c r="D3203">
        <v>4251.7299999999996</v>
      </c>
      <c r="E3203">
        <v>0.46</v>
      </c>
      <c r="F3203">
        <f t="shared" si="100"/>
        <v>1955.7957999999999</v>
      </c>
      <c r="G3203">
        <f t="shared" si="101"/>
        <v>2295.9341999999997</v>
      </c>
      <c r="H3203">
        <v>8</v>
      </c>
      <c r="I3203" s="17">
        <v>45538</v>
      </c>
      <c r="J3203" s="17">
        <v>45539</v>
      </c>
      <c r="K3203" t="s">
        <v>31</v>
      </c>
      <c r="L3203" t="s">
        <v>22</v>
      </c>
      <c r="M3203">
        <v>793.21</v>
      </c>
      <c r="N3203" t="s">
        <v>17</v>
      </c>
    </row>
    <row r="3204" spans="1:14" ht="14.25" customHeight="1" x14ac:dyDescent="0.3">
      <c r="A3204" t="s">
        <v>13148</v>
      </c>
      <c r="B3204" t="s">
        <v>41</v>
      </c>
      <c r="C3204" t="s">
        <v>26</v>
      </c>
      <c r="D3204">
        <v>4257.32</v>
      </c>
      <c r="E3204">
        <v>0.01</v>
      </c>
      <c r="F3204">
        <f t="shared" si="100"/>
        <v>42.5732</v>
      </c>
      <c r="G3204">
        <f t="shared" si="101"/>
        <v>4214.7467999999999</v>
      </c>
      <c r="H3204">
        <v>8</v>
      </c>
      <c r="I3204" s="17">
        <v>45468</v>
      </c>
      <c r="J3204" s="17">
        <v>45472</v>
      </c>
      <c r="K3204" t="s">
        <v>31</v>
      </c>
      <c r="L3204" t="s">
        <v>22</v>
      </c>
      <c r="M3204">
        <v>328.11</v>
      </c>
      <c r="N3204" t="s">
        <v>23</v>
      </c>
    </row>
    <row r="3205" spans="1:14" ht="14.25" customHeight="1" x14ac:dyDescent="0.3">
      <c r="A3205" t="s">
        <v>10300</v>
      </c>
      <c r="B3205" t="s">
        <v>19</v>
      </c>
      <c r="C3205" t="s">
        <v>36</v>
      </c>
      <c r="D3205">
        <v>4263.41</v>
      </c>
      <c r="E3205">
        <v>0.28999999999999998</v>
      </c>
      <c r="F3205">
        <f t="shared" si="100"/>
        <v>1236.3888999999999</v>
      </c>
      <c r="G3205">
        <f t="shared" si="101"/>
        <v>3027.0210999999999</v>
      </c>
      <c r="H3205">
        <v>8</v>
      </c>
      <c r="I3205" s="17">
        <v>45503</v>
      </c>
      <c r="J3205" s="17">
        <v>45506</v>
      </c>
      <c r="K3205" t="s">
        <v>15</v>
      </c>
      <c r="L3205" t="s">
        <v>22</v>
      </c>
      <c r="M3205">
        <v>329.55</v>
      </c>
      <c r="N3205" t="s">
        <v>34</v>
      </c>
    </row>
    <row r="3206" spans="1:14" ht="14.25" customHeight="1" x14ac:dyDescent="0.3">
      <c r="A3206" t="s">
        <v>9720</v>
      </c>
      <c r="B3206" t="s">
        <v>19</v>
      </c>
      <c r="C3206" t="s">
        <v>33</v>
      </c>
      <c r="D3206">
        <v>4269.7</v>
      </c>
      <c r="E3206">
        <v>0.27</v>
      </c>
      <c r="F3206">
        <f t="shared" si="100"/>
        <v>1152.819</v>
      </c>
      <c r="G3206">
        <f t="shared" si="101"/>
        <v>3116.8809999999999</v>
      </c>
      <c r="H3206">
        <v>8</v>
      </c>
      <c r="I3206" s="17">
        <v>45356</v>
      </c>
      <c r="J3206" s="17">
        <v>45363</v>
      </c>
      <c r="K3206" t="s">
        <v>15</v>
      </c>
      <c r="L3206" t="s">
        <v>27</v>
      </c>
      <c r="M3206">
        <v>1051.83</v>
      </c>
      <c r="N3206" t="s">
        <v>39</v>
      </c>
    </row>
    <row r="3207" spans="1:14" ht="14.25" customHeight="1" x14ac:dyDescent="0.3">
      <c r="A3207" t="s">
        <v>14447</v>
      </c>
      <c r="B3207" t="s">
        <v>13</v>
      </c>
      <c r="C3207" t="s">
        <v>20</v>
      </c>
      <c r="D3207">
        <v>4275.54</v>
      </c>
      <c r="E3207">
        <v>0.19</v>
      </c>
      <c r="F3207">
        <f t="shared" si="100"/>
        <v>812.35260000000005</v>
      </c>
      <c r="G3207">
        <f t="shared" si="101"/>
        <v>3463.1873999999998</v>
      </c>
      <c r="H3207">
        <v>8</v>
      </c>
      <c r="I3207" s="17">
        <v>45090</v>
      </c>
      <c r="J3207" s="17">
        <v>45096</v>
      </c>
      <c r="K3207" t="s">
        <v>21</v>
      </c>
      <c r="L3207" t="s">
        <v>22</v>
      </c>
      <c r="M3207">
        <v>434.07</v>
      </c>
      <c r="N3207" t="s">
        <v>28</v>
      </c>
    </row>
    <row r="3208" spans="1:14" ht="14.25" customHeight="1" x14ac:dyDescent="0.3">
      <c r="A3208" t="s">
        <v>5071</v>
      </c>
      <c r="B3208" t="s">
        <v>13</v>
      </c>
      <c r="C3208" t="s">
        <v>36</v>
      </c>
      <c r="D3208">
        <v>4280.57</v>
      </c>
      <c r="E3208">
        <v>0.34</v>
      </c>
      <c r="F3208">
        <f t="shared" si="100"/>
        <v>1455.3938000000001</v>
      </c>
      <c r="G3208">
        <f t="shared" si="101"/>
        <v>2825.1761999999999</v>
      </c>
      <c r="H3208">
        <v>8</v>
      </c>
      <c r="I3208" s="17">
        <v>45481</v>
      </c>
      <c r="J3208" s="17">
        <v>45483</v>
      </c>
      <c r="K3208" t="s">
        <v>31</v>
      </c>
      <c r="L3208" t="s">
        <v>16</v>
      </c>
      <c r="M3208">
        <v>755.56</v>
      </c>
      <c r="N3208" t="s">
        <v>39</v>
      </c>
    </row>
    <row r="3209" spans="1:14" ht="14.25" customHeight="1" x14ac:dyDescent="0.3">
      <c r="A3209" t="s">
        <v>5434</v>
      </c>
      <c r="B3209" t="s">
        <v>19</v>
      </c>
      <c r="C3209" t="s">
        <v>20</v>
      </c>
      <c r="D3209">
        <v>4285.09</v>
      </c>
      <c r="E3209">
        <v>0.16</v>
      </c>
      <c r="F3209">
        <f t="shared" si="100"/>
        <v>685.61440000000005</v>
      </c>
      <c r="G3209">
        <f t="shared" si="101"/>
        <v>3599.4756000000002</v>
      </c>
      <c r="H3209">
        <v>8</v>
      </c>
      <c r="I3209" s="17">
        <v>44991</v>
      </c>
      <c r="J3209" s="17">
        <v>44993</v>
      </c>
      <c r="K3209" t="s">
        <v>31</v>
      </c>
      <c r="L3209" t="s">
        <v>22</v>
      </c>
      <c r="M3209">
        <v>1020.76</v>
      </c>
      <c r="N3209" t="s">
        <v>23</v>
      </c>
    </row>
    <row r="3210" spans="1:14" ht="14.25" customHeight="1" x14ac:dyDescent="0.3">
      <c r="A3210" t="s">
        <v>11844</v>
      </c>
      <c r="B3210" t="s">
        <v>25</v>
      </c>
      <c r="C3210" t="s">
        <v>26</v>
      </c>
      <c r="D3210">
        <v>4286.5</v>
      </c>
      <c r="E3210">
        <v>0.09</v>
      </c>
      <c r="F3210">
        <f t="shared" si="100"/>
        <v>385.78499999999997</v>
      </c>
      <c r="G3210">
        <f t="shared" si="101"/>
        <v>3900.7150000000001</v>
      </c>
      <c r="H3210">
        <v>8</v>
      </c>
      <c r="I3210" s="17">
        <v>45286</v>
      </c>
      <c r="J3210" s="17">
        <v>45291</v>
      </c>
      <c r="K3210" t="s">
        <v>21</v>
      </c>
      <c r="L3210" t="s">
        <v>16</v>
      </c>
      <c r="M3210">
        <v>493.94</v>
      </c>
      <c r="N3210" t="s">
        <v>48</v>
      </c>
    </row>
    <row r="3211" spans="1:14" ht="14.25" customHeight="1" x14ac:dyDescent="0.3">
      <c r="A3211" t="s">
        <v>14525</v>
      </c>
      <c r="B3211" t="s">
        <v>13</v>
      </c>
      <c r="C3211" t="s">
        <v>20</v>
      </c>
      <c r="D3211">
        <v>4287.22</v>
      </c>
      <c r="E3211">
        <v>0.13</v>
      </c>
      <c r="F3211">
        <f t="shared" si="100"/>
        <v>557.33860000000004</v>
      </c>
      <c r="G3211">
        <f t="shared" si="101"/>
        <v>3729.8814000000002</v>
      </c>
      <c r="H3211">
        <v>8</v>
      </c>
      <c r="I3211" s="17">
        <v>45532</v>
      </c>
      <c r="J3211" s="17">
        <v>45533</v>
      </c>
      <c r="K3211" t="s">
        <v>15</v>
      </c>
      <c r="L3211" t="s">
        <v>27</v>
      </c>
      <c r="M3211">
        <v>324.24</v>
      </c>
      <c r="N3211" t="s">
        <v>23</v>
      </c>
    </row>
    <row r="3212" spans="1:14" ht="14.25" customHeight="1" x14ac:dyDescent="0.3">
      <c r="A3212" t="s">
        <v>3015</v>
      </c>
      <c r="B3212" t="s">
        <v>25</v>
      </c>
      <c r="C3212" t="s">
        <v>26</v>
      </c>
      <c r="D3212">
        <v>4288.13</v>
      </c>
      <c r="E3212">
        <v>0.44</v>
      </c>
      <c r="F3212">
        <f t="shared" si="100"/>
        <v>1886.7772</v>
      </c>
      <c r="G3212">
        <f t="shared" si="101"/>
        <v>2401.3528000000001</v>
      </c>
      <c r="H3212">
        <v>8</v>
      </c>
      <c r="I3212" s="17">
        <v>45290</v>
      </c>
      <c r="J3212" s="17">
        <v>45291</v>
      </c>
      <c r="K3212" t="s">
        <v>15</v>
      </c>
      <c r="L3212" t="s">
        <v>22</v>
      </c>
      <c r="M3212">
        <v>265.85000000000002</v>
      </c>
      <c r="N3212" t="s">
        <v>39</v>
      </c>
    </row>
    <row r="3213" spans="1:14" ht="14.25" customHeight="1" x14ac:dyDescent="0.3">
      <c r="A3213" t="s">
        <v>4624</v>
      </c>
      <c r="B3213" t="s">
        <v>25</v>
      </c>
      <c r="C3213" t="s">
        <v>14</v>
      </c>
      <c r="D3213">
        <v>4288.6400000000003</v>
      </c>
      <c r="E3213">
        <v>0.44</v>
      </c>
      <c r="F3213">
        <f t="shared" si="100"/>
        <v>1887.0016000000001</v>
      </c>
      <c r="G3213">
        <f t="shared" si="101"/>
        <v>2401.6384000000003</v>
      </c>
      <c r="H3213">
        <v>8</v>
      </c>
      <c r="I3213" s="17">
        <v>45084</v>
      </c>
      <c r="J3213" s="17">
        <v>45085</v>
      </c>
      <c r="K3213" t="s">
        <v>21</v>
      </c>
      <c r="L3213" t="s">
        <v>22</v>
      </c>
      <c r="M3213">
        <v>600.77</v>
      </c>
      <c r="N3213" t="s">
        <v>28</v>
      </c>
    </row>
    <row r="3214" spans="1:14" ht="14.25" customHeight="1" x14ac:dyDescent="0.3">
      <c r="A3214" t="s">
        <v>14579</v>
      </c>
      <c r="B3214" t="s">
        <v>13</v>
      </c>
      <c r="C3214" t="s">
        <v>33</v>
      </c>
      <c r="D3214">
        <v>4291.9399999999996</v>
      </c>
      <c r="E3214">
        <v>0.06</v>
      </c>
      <c r="F3214">
        <f t="shared" si="100"/>
        <v>257.51639999999998</v>
      </c>
      <c r="G3214">
        <f t="shared" si="101"/>
        <v>4034.4235999999996</v>
      </c>
      <c r="H3214">
        <v>8</v>
      </c>
      <c r="I3214" s="17">
        <v>45408</v>
      </c>
      <c r="J3214" s="17">
        <v>45411</v>
      </c>
      <c r="K3214" t="s">
        <v>31</v>
      </c>
      <c r="L3214" t="s">
        <v>22</v>
      </c>
      <c r="M3214">
        <v>1175.97</v>
      </c>
      <c r="N3214" t="s">
        <v>23</v>
      </c>
    </row>
    <row r="3215" spans="1:14" ht="14.25" customHeight="1" x14ac:dyDescent="0.3">
      <c r="A3215" t="s">
        <v>275</v>
      </c>
      <c r="B3215" t="s">
        <v>19</v>
      </c>
      <c r="C3215" t="s">
        <v>33</v>
      </c>
      <c r="D3215">
        <v>4293.51</v>
      </c>
      <c r="E3215">
        <v>0.15</v>
      </c>
      <c r="F3215">
        <f t="shared" si="100"/>
        <v>644.02650000000006</v>
      </c>
      <c r="G3215">
        <f t="shared" si="101"/>
        <v>3649.4835000000003</v>
      </c>
      <c r="H3215">
        <v>8</v>
      </c>
      <c r="I3215" s="17">
        <v>45576</v>
      </c>
      <c r="J3215" s="17">
        <v>45579</v>
      </c>
      <c r="K3215" t="s">
        <v>15</v>
      </c>
      <c r="L3215" t="s">
        <v>27</v>
      </c>
      <c r="M3215">
        <v>1090.8399999999999</v>
      </c>
      <c r="N3215" t="s">
        <v>39</v>
      </c>
    </row>
    <row r="3216" spans="1:14" ht="14.25" customHeight="1" x14ac:dyDescent="0.3">
      <c r="A3216" t="s">
        <v>7238</v>
      </c>
      <c r="B3216" t="s">
        <v>25</v>
      </c>
      <c r="C3216" t="s">
        <v>14</v>
      </c>
      <c r="D3216">
        <v>4293.63</v>
      </c>
      <c r="E3216">
        <v>0.45</v>
      </c>
      <c r="F3216">
        <f t="shared" si="100"/>
        <v>1932.1335000000001</v>
      </c>
      <c r="G3216">
        <f t="shared" si="101"/>
        <v>2361.4965000000002</v>
      </c>
      <c r="H3216">
        <v>8</v>
      </c>
      <c r="I3216" s="17">
        <v>45095</v>
      </c>
      <c r="J3216" s="17">
        <v>45098</v>
      </c>
      <c r="K3216" t="s">
        <v>15</v>
      </c>
      <c r="L3216" t="s">
        <v>22</v>
      </c>
      <c r="M3216">
        <v>445</v>
      </c>
      <c r="N3216" t="s">
        <v>23</v>
      </c>
    </row>
    <row r="3217" spans="1:14" ht="14.25" customHeight="1" x14ac:dyDescent="0.3">
      <c r="A3217" t="s">
        <v>195</v>
      </c>
      <c r="B3217" t="s">
        <v>19</v>
      </c>
      <c r="C3217" t="s">
        <v>36</v>
      </c>
      <c r="D3217">
        <v>4296.49</v>
      </c>
      <c r="E3217">
        <v>0.39</v>
      </c>
      <c r="F3217">
        <f t="shared" si="100"/>
        <v>1675.6311000000001</v>
      </c>
      <c r="G3217">
        <f t="shared" si="101"/>
        <v>2620.8588999999997</v>
      </c>
      <c r="H3217">
        <v>8</v>
      </c>
      <c r="I3217" s="17">
        <v>45067</v>
      </c>
      <c r="J3217" s="17">
        <v>45074</v>
      </c>
      <c r="K3217" t="s">
        <v>21</v>
      </c>
      <c r="L3217" t="s">
        <v>16</v>
      </c>
      <c r="M3217">
        <v>579.12</v>
      </c>
      <c r="N3217" t="s">
        <v>17</v>
      </c>
    </row>
    <row r="3218" spans="1:14" ht="14.25" customHeight="1" x14ac:dyDescent="0.3">
      <c r="A3218" t="s">
        <v>4884</v>
      </c>
      <c r="B3218" t="s">
        <v>41</v>
      </c>
      <c r="C3218" t="s">
        <v>14</v>
      </c>
      <c r="D3218">
        <v>4297.95</v>
      </c>
      <c r="E3218">
        <v>0.04</v>
      </c>
      <c r="F3218">
        <f t="shared" si="100"/>
        <v>171.91800000000001</v>
      </c>
      <c r="G3218">
        <f t="shared" si="101"/>
        <v>4126.0320000000002</v>
      </c>
      <c r="H3218">
        <v>8</v>
      </c>
      <c r="I3218" s="17">
        <v>45067</v>
      </c>
      <c r="J3218" s="17">
        <v>45073</v>
      </c>
      <c r="K3218" t="s">
        <v>21</v>
      </c>
      <c r="L3218" t="s">
        <v>22</v>
      </c>
      <c r="M3218">
        <v>812.06</v>
      </c>
      <c r="N3218" t="s">
        <v>48</v>
      </c>
    </row>
    <row r="3219" spans="1:14" ht="14.25" customHeight="1" x14ac:dyDescent="0.3">
      <c r="A3219" t="s">
        <v>9545</v>
      </c>
      <c r="B3219" t="s">
        <v>13</v>
      </c>
      <c r="C3219" t="s">
        <v>14</v>
      </c>
      <c r="D3219">
        <v>4302.78</v>
      </c>
      <c r="E3219">
        <v>0.02</v>
      </c>
      <c r="F3219">
        <f t="shared" si="100"/>
        <v>86.055599999999998</v>
      </c>
      <c r="G3219">
        <f t="shared" si="101"/>
        <v>4216.7244000000001</v>
      </c>
      <c r="H3219">
        <v>8</v>
      </c>
      <c r="I3219" s="17">
        <v>45606</v>
      </c>
      <c r="J3219" s="17">
        <v>45607</v>
      </c>
      <c r="K3219" t="s">
        <v>15</v>
      </c>
      <c r="L3219" t="s">
        <v>16</v>
      </c>
      <c r="M3219">
        <v>695.02</v>
      </c>
      <c r="N3219" t="s">
        <v>28</v>
      </c>
    </row>
    <row r="3220" spans="1:14" ht="14.25" customHeight="1" x14ac:dyDescent="0.3">
      <c r="A3220" t="s">
        <v>232</v>
      </c>
      <c r="B3220" t="s">
        <v>13</v>
      </c>
      <c r="C3220" t="s">
        <v>14</v>
      </c>
      <c r="D3220">
        <v>4305.8500000000004</v>
      </c>
      <c r="E3220">
        <v>0.22</v>
      </c>
      <c r="F3220">
        <f t="shared" si="100"/>
        <v>947.28700000000003</v>
      </c>
      <c r="G3220">
        <f t="shared" si="101"/>
        <v>3358.5630000000001</v>
      </c>
      <c r="H3220">
        <v>8</v>
      </c>
      <c r="I3220" s="17">
        <v>45115</v>
      </c>
      <c r="J3220" s="17">
        <v>45117</v>
      </c>
      <c r="K3220" t="s">
        <v>31</v>
      </c>
      <c r="L3220" t="s">
        <v>22</v>
      </c>
      <c r="M3220">
        <v>1195.98</v>
      </c>
      <c r="N3220" t="s">
        <v>23</v>
      </c>
    </row>
    <row r="3221" spans="1:14" ht="14.25" customHeight="1" x14ac:dyDescent="0.3">
      <c r="A3221" t="s">
        <v>10701</v>
      </c>
      <c r="B3221" t="s">
        <v>13</v>
      </c>
      <c r="C3221" t="s">
        <v>26</v>
      </c>
      <c r="D3221">
        <v>4306.1499999999996</v>
      </c>
      <c r="E3221">
        <v>0.08</v>
      </c>
      <c r="F3221">
        <f t="shared" si="100"/>
        <v>344.49199999999996</v>
      </c>
      <c r="G3221">
        <f t="shared" si="101"/>
        <v>3961.6579999999994</v>
      </c>
      <c r="H3221">
        <v>8</v>
      </c>
      <c r="I3221" s="17">
        <v>45343</v>
      </c>
      <c r="J3221" s="17">
        <v>45350</v>
      </c>
      <c r="K3221" t="s">
        <v>15</v>
      </c>
      <c r="L3221" t="s">
        <v>16</v>
      </c>
      <c r="M3221">
        <v>1202.3699999999999</v>
      </c>
      <c r="N3221" t="s">
        <v>17</v>
      </c>
    </row>
    <row r="3222" spans="1:14" ht="14.25" customHeight="1" x14ac:dyDescent="0.3">
      <c r="A3222" t="s">
        <v>12489</v>
      </c>
      <c r="B3222" t="s">
        <v>41</v>
      </c>
      <c r="C3222" t="s">
        <v>26</v>
      </c>
      <c r="D3222">
        <v>4308.57</v>
      </c>
      <c r="E3222">
        <v>0.3</v>
      </c>
      <c r="F3222">
        <f t="shared" si="100"/>
        <v>1292.5709999999999</v>
      </c>
      <c r="G3222">
        <f t="shared" si="101"/>
        <v>3015.9989999999998</v>
      </c>
      <c r="H3222">
        <v>8</v>
      </c>
      <c r="I3222" s="17">
        <v>44995</v>
      </c>
      <c r="J3222" s="17">
        <v>45001</v>
      </c>
      <c r="K3222" t="s">
        <v>31</v>
      </c>
      <c r="L3222" t="s">
        <v>16</v>
      </c>
      <c r="M3222">
        <v>1193.31</v>
      </c>
      <c r="N3222" t="s">
        <v>28</v>
      </c>
    </row>
    <row r="3223" spans="1:14" ht="14.25" customHeight="1" x14ac:dyDescent="0.3">
      <c r="A3223" t="s">
        <v>12495</v>
      </c>
      <c r="B3223" t="s">
        <v>19</v>
      </c>
      <c r="C3223" t="s">
        <v>33</v>
      </c>
      <c r="D3223">
        <v>4309.16</v>
      </c>
      <c r="E3223">
        <v>0.37</v>
      </c>
      <c r="F3223">
        <f t="shared" si="100"/>
        <v>1594.3891999999998</v>
      </c>
      <c r="G3223">
        <f t="shared" si="101"/>
        <v>2714.7708000000002</v>
      </c>
      <c r="H3223">
        <v>8</v>
      </c>
      <c r="I3223" s="17">
        <v>45207</v>
      </c>
      <c r="J3223" s="17">
        <v>45210</v>
      </c>
      <c r="K3223" t="s">
        <v>15</v>
      </c>
      <c r="L3223" t="s">
        <v>22</v>
      </c>
      <c r="M3223">
        <v>930.25</v>
      </c>
      <c r="N3223" t="s">
        <v>28</v>
      </c>
    </row>
    <row r="3224" spans="1:14" ht="14.25" customHeight="1" x14ac:dyDescent="0.3">
      <c r="A3224" t="s">
        <v>14017</v>
      </c>
      <c r="B3224" t="s">
        <v>41</v>
      </c>
      <c r="C3224" t="s">
        <v>36</v>
      </c>
      <c r="D3224">
        <v>4309.3999999999996</v>
      </c>
      <c r="E3224">
        <v>0.09</v>
      </c>
      <c r="F3224">
        <f t="shared" si="100"/>
        <v>387.84599999999995</v>
      </c>
      <c r="G3224">
        <f t="shared" si="101"/>
        <v>3921.5539999999996</v>
      </c>
      <c r="H3224">
        <v>8</v>
      </c>
      <c r="I3224" s="17">
        <v>45072</v>
      </c>
      <c r="J3224" s="17">
        <v>45076</v>
      </c>
      <c r="K3224" t="s">
        <v>21</v>
      </c>
      <c r="L3224" t="s">
        <v>27</v>
      </c>
      <c r="M3224">
        <v>589.12</v>
      </c>
      <c r="N3224" t="s">
        <v>48</v>
      </c>
    </row>
    <row r="3225" spans="1:14" ht="14.25" customHeight="1" x14ac:dyDescent="0.3">
      <c r="A3225" t="s">
        <v>4530</v>
      </c>
      <c r="B3225" t="s">
        <v>19</v>
      </c>
      <c r="C3225" t="s">
        <v>26</v>
      </c>
      <c r="D3225">
        <v>4309.93</v>
      </c>
      <c r="E3225">
        <v>0.43</v>
      </c>
      <c r="F3225">
        <f t="shared" si="100"/>
        <v>1853.2699</v>
      </c>
      <c r="G3225">
        <f t="shared" si="101"/>
        <v>2456.6601000000001</v>
      </c>
      <c r="H3225">
        <v>8</v>
      </c>
      <c r="I3225" s="17">
        <v>45562</v>
      </c>
      <c r="J3225" s="17">
        <v>45564</v>
      </c>
      <c r="K3225" t="s">
        <v>15</v>
      </c>
      <c r="L3225" t="s">
        <v>27</v>
      </c>
      <c r="M3225">
        <v>733.71</v>
      </c>
      <c r="N3225" t="s">
        <v>28</v>
      </c>
    </row>
    <row r="3226" spans="1:14" ht="14.25" customHeight="1" x14ac:dyDescent="0.3">
      <c r="A3226" t="s">
        <v>12106</v>
      </c>
      <c r="B3226" t="s">
        <v>41</v>
      </c>
      <c r="C3226" t="s">
        <v>20</v>
      </c>
      <c r="D3226">
        <v>4325.1000000000004</v>
      </c>
      <c r="E3226">
        <v>0.34</v>
      </c>
      <c r="F3226">
        <f t="shared" si="100"/>
        <v>1470.5340000000003</v>
      </c>
      <c r="G3226">
        <f t="shared" si="101"/>
        <v>2854.5659999999998</v>
      </c>
      <c r="H3226">
        <v>8</v>
      </c>
      <c r="I3226" s="17">
        <v>45312</v>
      </c>
      <c r="J3226" s="17">
        <v>45314</v>
      </c>
      <c r="K3226" t="s">
        <v>21</v>
      </c>
      <c r="L3226" t="s">
        <v>27</v>
      </c>
      <c r="M3226">
        <v>567.62</v>
      </c>
      <c r="N3226" t="s">
        <v>23</v>
      </c>
    </row>
    <row r="3227" spans="1:14" ht="14.25" customHeight="1" x14ac:dyDescent="0.3">
      <c r="A3227" t="s">
        <v>4923</v>
      </c>
      <c r="B3227" t="s">
        <v>41</v>
      </c>
      <c r="C3227" t="s">
        <v>20</v>
      </c>
      <c r="D3227">
        <v>4336.8999999999996</v>
      </c>
      <c r="E3227">
        <v>0.06</v>
      </c>
      <c r="F3227">
        <f t="shared" si="100"/>
        <v>260.21399999999994</v>
      </c>
      <c r="G3227">
        <f t="shared" si="101"/>
        <v>4076.6859999999997</v>
      </c>
      <c r="H3227">
        <v>8</v>
      </c>
      <c r="I3227" s="17">
        <v>45581</v>
      </c>
      <c r="J3227" s="17">
        <v>45582</v>
      </c>
      <c r="K3227" t="s">
        <v>31</v>
      </c>
      <c r="L3227" t="s">
        <v>22</v>
      </c>
      <c r="M3227">
        <v>1294.0999999999999</v>
      </c>
      <c r="N3227" t="s">
        <v>48</v>
      </c>
    </row>
    <row r="3228" spans="1:14" ht="14.25" customHeight="1" x14ac:dyDescent="0.3">
      <c r="A3228" t="s">
        <v>5792</v>
      </c>
      <c r="B3228" t="s">
        <v>19</v>
      </c>
      <c r="C3228" t="s">
        <v>20</v>
      </c>
      <c r="D3228">
        <v>4339.7</v>
      </c>
      <c r="E3228">
        <v>0.2</v>
      </c>
      <c r="F3228">
        <f t="shared" si="100"/>
        <v>867.94</v>
      </c>
      <c r="G3228">
        <f t="shared" si="101"/>
        <v>3471.7599999999998</v>
      </c>
      <c r="H3228">
        <v>8</v>
      </c>
      <c r="I3228" s="17">
        <v>45604</v>
      </c>
      <c r="J3228" s="17">
        <v>45607</v>
      </c>
      <c r="K3228" t="s">
        <v>15</v>
      </c>
      <c r="L3228" t="s">
        <v>27</v>
      </c>
      <c r="M3228">
        <v>539.9</v>
      </c>
      <c r="N3228" t="s">
        <v>39</v>
      </c>
    </row>
    <row r="3229" spans="1:14" ht="14.25" customHeight="1" x14ac:dyDescent="0.3">
      <c r="A3229" t="s">
        <v>8969</v>
      </c>
      <c r="B3229" t="s">
        <v>13</v>
      </c>
      <c r="C3229" t="s">
        <v>36</v>
      </c>
      <c r="D3229">
        <v>4346.4399999999996</v>
      </c>
      <c r="E3229">
        <v>0.15</v>
      </c>
      <c r="F3229">
        <f t="shared" si="100"/>
        <v>651.96599999999989</v>
      </c>
      <c r="G3229">
        <f t="shared" si="101"/>
        <v>3694.4739999999997</v>
      </c>
      <c r="H3229">
        <v>8</v>
      </c>
      <c r="I3229" s="17">
        <v>45039</v>
      </c>
      <c r="J3229" s="17">
        <v>45040</v>
      </c>
      <c r="K3229" t="s">
        <v>15</v>
      </c>
      <c r="L3229" t="s">
        <v>22</v>
      </c>
      <c r="M3229">
        <v>1123.79</v>
      </c>
      <c r="N3229" t="s">
        <v>39</v>
      </c>
    </row>
    <row r="3230" spans="1:14" ht="14.25" customHeight="1" x14ac:dyDescent="0.3">
      <c r="A3230" t="s">
        <v>2931</v>
      </c>
      <c r="B3230" t="s">
        <v>41</v>
      </c>
      <c r="C3230" t="s">
        <v>26</v>
      </c>
      <c r="D3230">
        <v>4349.33</v>
      </c>
      <c r="E3230">
        <v>7.0000000000000007E-2</v>
      </c>
      <c r="F3230">
        <f t="shared" si="100"/>
        <v>304.45310000000001</v>
      </c>
      <c r="G3230">
        <f t="shared" si="101"/>
        <v>4044.8768999999998</v>
      </c>
      <c r="H3230">
        <v>8</v>
      </c>
      <c r="I3230" s="17">
        <v>45051</v>
      </c>
      <c r="J3230" s="17">
        <v>45058</v>
      </c>
      <c r="K3230" t="s">
        <v>21</v>
      </c>
      <c r="L3230" t="s">
        <v>16</v>
      </c>
      <c r="M3230">
        <v>528.32000000000005</v>
      </c>
      <c r="N3230" t="s">
        <v>28</v>
      </c>
    </row>
    <row r="3231" spans="1:14" ht="14.25" customHeight="1" x14ac:dyDescent="0.3">
      <c r="A3231" t="s">
        <v>6029</v>
      </c>
      <c r="B3231" t="s">
        <v>13</v>
      </c>
      <c r="C3231" t="s">
        <v>36</v>
      </c>
      <c r="D3231">
        <v>4352.08</v>
      </c>
      <c r="E3231">
        <v>0.38</v>
      </c>
      <c r="F3231">
        <f t="shared" si="100"/>
        <v>1653.7904000000001</v>
      </c>
      <c r="G3231">
        <f t="shared" si="101"/>
        <v>2698.2896000000001</v>
      </c>
      <c r="H3231">
        <v>8</v>
      </c>
      <c r="I3231" s="17">
        <v>44998</v>
      </c>
      <c r="J3231" s="17">
        <v>45002</v>
      </c>
      <c r="K3231" t="s">
        <v>31</v>
      </c>
      <c r="L3231" t="s">
        <v>16</v>
      </c>
      <c r="M3231">
        <v>345.99</v>
      </c>
      <c r="N3231" t="s">
        <v>17</v>
      </c>
    </row>
    <row r="3232" spans="1:14" ht="14.25" customHeight="1" x14ac:dyDescent="0.3">
      <c r="A3232" t="s">
        <v>3432</v>
      </c>
      <c r="B3232" t="s">
        <v>19</v>
      </c>
      <c r="C3232" t="s">
        <v>14</v>
      </c>
      <c r="D3232">
        <v>4356.55</v>
      </c>
      <c r="E3232">
        <v>0.15</v>
      </c>
      <c r="F3232">
        <f t="shared" si="100"/>
        <v>653.48249999999996</v>
      </c>
      <c r="G3232">
        <f t="shared" si="101"/>
        <v>3703.0675000000001</v>
      </c>
      <c r="H3232">
        <v>8</v>
      </c>
      <c r="I3232" s="17">
        <v>45251</v>
      </c>
      <c r="J3232" s="17">
        <v>45258</v>
      </c>
      <c r="K3232" t="s">
        <v>15</v>
      </c>
      <c r="L3232" t="s">
        <v>22</v>
      </c>
      <c r="M3232">
        <v>663.63</v>
      </c>
      <c r="N3232" t="s">
        <v>39</v>
      </c>
    </row>
    <row r="3233" spans="1:14" ht="14.25" customHeight="1" x14ac:dyDescent="0.3">
      <c r="A3233" t="s">
        <v>4202</v>
      </c>
      <c r="B3233" t="s">
        <v>41</v>
      </c>
      <c r="C3233" t="s">
        <v>20</v>
      </c>
      <c r="D3233">
        <v>4358.8999999999996</v>
      </c>
      <c r="E3233">
        <v>0.18</v>
      </c>
      <c r="F3233">
        <f t="shared" si="100"/>
        <v>784.60199999999986</v>
      </c>
      <c r="G3233">
        <f t="shared" si="101"/>
        <v>3574.2979999999998</v>
      </c>
      <c r="H3233">
        <v>8</v>
      </c>
      <c r="I3233" s="17">
        <v>45600</v>
      </c>
      <c r="J3233" s="17">
        <v>45601</v>
      </c>
      <c r="K3233" t="s">
        <v>21</v>
      </c>
      <c r="L3233" t="s">
        <v>27</v>
      </c>
      <c r="M3233">
        <v>1204</v>
      </c>
      <c r="N3233" t="s">
        <v>48</v>
      </c>
    </row>
    <row r="3234" spans="1:14" ht="14.25" customHeight="1" x14ac:dyDescent="0.3">
      <c r="A3234" t="s">
        <v>2350</v>
      </c>
      <c r="B3234" t="s">
        <v>25</v>
      </c>
      <c r="C3234" t="s">
        <v>14</v>
      </c>
      <c r="D3234">
        <v>4359.49</v>
      </c>
      <c r="E3234">
        <v>0.01</v>
      </c>
      <c r="F3234">
        <f t="shared" si="100"/>
        <v>43.594899999999996</v>
      </c>
      <c r="G3234">
        <f t="shared" si="101"/>
        <v>4315.8950999999997</v>
      </c>
      <c r="H3234">
        <v>8</v>
      </c>
      <c r="I3234" s="17">
        <v>44980</v>
      </c>
      <c r="J3234" s="17">
        <v>44987</v>
      </c>
      <c r="K3234" t="s">
        <v>21</v>
      </c>
      <c r="L3234" t="s">
        <v>27</v>
      </c>
      <c r="M3234">
        <v>1279.42</v>
      </c>
      <c r="N3234" t="s">
        <v>28</v>
      </c>
    </row>
    <row r="3235" spans="1:14" ht="14.25" customHeight="1" x14ac:dyDescent="0.3">
      <c r="A3235" t="s">
        <v>3469</v>
      </c>
      <c r="B3235" t="s">
        <v>25</v>
      </c>
      <c r="C3235" t="s">
        <v>33</v>
      </c>
      <c r="D3235">
        <v>4361.18</v>
      </c>
      <c r="E3235">
        <v>0.14000000000000001</v>
      </c>
      <c r="F3235">
        <f t="shared" si="100"/>
        <v>610.56520000000012</v>
      </c>
      <c r="G3235">
        <f t="shared" si="101"/>
        <v>3750.6148000000003</v>
      </c>
      <c r="H3235">
        <v>8</v>
      </c>
      <c r="I3235" s="17">
        <v>44931</v>
      </c>
      <c r="J3235" s="17">
        <v>44933</v>
      </c>
      <c r="K3235" t="s">
        <v>31</v>
      </c>
      <c r="L3235" t="s">
        <v>16</v>
      </c>
      <c r="M3235">
        <v>850.07</v>
      </c>
      <c r="N3235" t="s">
        <v>28</v>
      </c>
    </row>
    <row r="3236" spans="1:14" ht="14.25" customHeight="1" x14ac:dyDescent="0.3">
      <c r="A3236" t="s">
        <v>1054</v>
      </c>
      <c r="B3236" t="s">
        <v>25</v>
      </c>
      <c r="C3236" t="s">
        <v>36</v>
      </c>
      <c r="D3236">
        <v>4361.68</v>
      </c>
      <c r="E3236">
        <v>0.08</v>
      </c>
      <c r="F3236">
        <f t="shared" si="100"/>
        <v>348.93440000000004</v>
      </c>
      <c r="G3236">
        <f t="shared" si="101"/>
        <v>4012.7456000000002</v>
      </c>
      <c r="H3236">
        <v>8</v>
      </c>
      <c r="I3236" s="17">
        <v>45207</v>
      </c>
      <c r="J3236" s="17">
        <v>45209</v>
      </c>
      <c r="K3236" t="s">
        <v>31</v>
      </c>
      <c r="L3236" t="s">
        <v>22</v>
      </c>
      <c r="M3236">
        <v>417.91</v>
      </c>
      <c r="N3236" t="s">
        <v>17</v>
      </c>
    </row>
    <row r="3237" spans="1:14" ht="14.25" customHeight="1" x14ac:dyDescent="0.3">
      <c r="A3237" t="s">
        <v>15116</v>
      </c>
      <c r="B3237" t="s">
        <v>13</v>
      </c>
      <c r="C3237" t="s">
        <v>14</v>
      </c>
      <c r="D3237">
        <v>4364.1400000000003</v>
      </c>
      <c r="E3237">
        <v>0.02</v>
      </c>
      <c r="F3237">
        <f t="shared" si="100"/>
        <v>87.282800000000009</v>
      </c>
      <c r="G3237">
        <f t="shared" si="101"/>
        <v>4276.8572000000004</v>
      </c>
      <c r="H3237">
        <v>8</v>
      </c>
      <c r="I3237" s="17">
        <v>45417</v>
      </c>
      <c r="J3237" s="17">
        <v>45424</v>
      </c>
      <c r="K3237" t="s">
        <v>31</v>
      </c>
      <c r="L3237" t="s">
        <v>22</v>
      </c>
      <c r="M3237">
        <v>339.05</v>
      </c>
      <c r="N3237" t="s">
        <v>48</v>
      </c>
    </row>
    <row r="3238" spans="1:14" ht="14.25" customHeight="1" x14ac:dyDescent="0.3">
      <c r="A3238" t="s">
        <v>5273</v>
      </c>
      <c r="B3238" t="s">
        <v>19</v>
      </c>
      <c r="C3238" t="s">
        <v>20</v>
      </c>
      <c r="D3238">
        <v>4366.6899999999996</v>
      </c>
      <c r="E3238">
        <v>0.39</v>
      </c>
      <c r="F3238">
        <f t="shared" si="100"/>
        <v>1703.0091</v>
      </c>
      <c r="G3238">
        <f t="shared" si="101"/>
        <v>2663.6808999999994</v>
      </c>
      <c r="H3238">
        <v>8</v>
      </c>
      <c r="I3238" s="17">
        <v>45349</v>
      </c>
      <c r="J3238" s="17">
        <v>45354</v>
      </c>
      <c r="K3238" t="s">
        <v>21</v>
      </c>
      <c r="L3238" t="s">
        <v>27</v>
      </c>
      <c r="M3238">
        <v>855.98</v>
      </c>
      <c r="N3238" t="s">
        <v>23</v>
      </c>
    </row>
    <row r="3239" spans="1:14" ht="14.25" customHeight="1" x14ac:dyDescent="0.3">
      <c r="A3239" t="s">
        <v>5086</v>
      </c>
      <c r="B3239" t="s">
        <v>41</v>
      </c>
      <c r="C3239" t="s">
        <v>14</v>
      </c>
      <c r="D3239">
        <v>4366.74</v>
      </c>
      <c r="E3239">
        <v>0.32</v>
      </c>
      <c r="F3239">
        <f t="shared" si="100"/>
        <v>1397.3568</v>
      </c>
      <c r="G3239">
        <f t="shared" si="101"/>
        <v>2969.3831999999998</v>
      </c>
      <c r="H3239">
        <v>8</v>
      </c>
      <c r="I3239" s="17">
        <v>45490</v>
      </c>
      <c r="J3239" s="17">
        <v>45495</v>
      </c>
      <c r="K3239" t="s">
        <v>15</v>
      </c>
      <c r="L3239" t="s">
        <v>16</v>
      </c>
      <c r="M3239">
        <v>670.08</v>
      </c>
      <c r="N3239" t="s">
        <v>17</v>
      </c>
    </row>
    <row r="3240" spans="1:14" ht="14.25" customHeight="1" x14ac:dyDescent="0.3">
      <c r="A3240" t="s">
        <v>9620</v>
      </c>
      <c r="B3240" t="s">
        <v>41</v>
      </c>
      <c r="C3240" t="s">
        <v>14</v>
      </c>
      <c r="D3240">
        <v>4372.32</v>
      </c>
      <c r="E3240">
        <v>0.34</v>
      </c>
      <c r="F3240">
        <f t="shared" si="100"/>
        <v>1486.5888</v>
      </c>
      <c r="G3240">
        <f t="shared" si="101"/>
        <v>2885.7311999999997</v>
      </c>
      <c r="H3240">
        <v>8</v>
      </c>
      <c r="I3240" s="17">
        <v>45340</v>
      </c>
      <c r="J3240" s="17">
        <v>45345</v>
      </c>
      <c r="K3240" t="s">
        <v>31</v>
      </c>
      <c r="L3240" t="s">
        <v>27</v>
      </c>
      <c r="M3240">
        <v>451.52</v>
      </c>
      <c r="N3240" t="s">
        <v>17</v>
      </c>
    </row>
    <row r="3241" spans="1:14" ht="14.25" customHeight="1" x14ac:dyDescent="0.3">
      <c r="A3241" t="s">
        <v>14062</v>
      </c>
      <c r="B3241" t="s">
        <v>13</v>
      </c>
      <c r="C3241" t="s">
        <v>14</v>
      </c>
      <c r="D3241">
        <v>4376.96</v>
      </c>
      <c r="E3241">
        <v>0.38</v>
      </c>
      <c r="F3241">
        <f t="shared" si="100"/>
        <v>1663.2447999999999</v>
      </c>
      <c r="G3241">
        <f t="shared" si="101"/>
        <v>2713.7152000000001</v>
      </c>
      <c r="H3241">
        <v>8</v>
      </c>
      <c r="I3241" s="17">
        <v>44977</v>
      </c>
      <c r="J3241" s="17">
        <v>44984</v>
      </c>
      <c r="K3241" t="s">
        <v>31</v>
      </c>
      <c r="L3241" t="s">
        <v>27</v>
      </c>
      <c r="M3241">
        <v>422.58</v>
      </c>
      <c r="N3241" t="s">
        <v>17</v>
      </c>
    </row>
    <row r="3242" spans="1:14" ht="14.25" customHeight="1" x14ac:dyDescent="0.3">
      <c r="A3242" t="s">
        <v>15121</v>
      </c>
      <c r="B3242" t="s">
        <v>41</v>
      </c>
      <c r="C3242" t="s">
        <v>14</v>
      </c>
      <c r="D3242">
        <v>4378.57</v>
      </c>
      <c r="E3242">
        <v>0.45</v>
      </c>
      <c r="F3242">
        <f t="shared" si="100"/>
        <v>1970.3564999999999</v>
      </c>
      <c r="G3242">
        <f t="shared" si="101"/>
        <v>2408.2134999999998</v>
      </c>
      <c r="H3242">
        <v>8</v>
      </c>
      <c r="I3242" s="17">
        <v>45295</v>
      </c>
      <c r="J3242" s="17">
        <v>45302</v>
      </c>
      <c r="K3242" t="s">
        <v>15</v>
      </c>
      <c r="L3242" t="s">
        <v>16</v>
      </c>
      <c r="M3242">
        <v>777.36</v>
      </c>
      <c r="N3242" t="s">
        <v>34</v>
      </c>
    </row>
    <row r="3243" spans="1:14" ht="14.25" customHeight="1" x14ac:dyDescent="0.3">
      <c r="A3243" t="s">
        <v>13152</v>
      </c>
      <c r="B3243" t="s">
        <v>41</v>
      </c>
      <c r="C3243" t="s">
        <v>33</v>
      </c>
      <c r="D3243">
        <v>4386.47</v>
      </c>
      <c r="E3243">
        <v>0.11</v>
      </c>
      <c r="F3243">
        <f t="shared" si="100"/>
        <v>482.51170000000002</v>
      </c>
      <c r="G3243">
        <f t="shared" si="101"/>
        <v>3903.9583000000002</v>
      </c>
      <c r="H3243">
        <v>8</v>
      </c>
      <c r="I3243" s="17">
        <v>44964</v>
      </c>
      <c r="J3243" s="17">
        <v>44968</v>
      </c>
      <c r="K3243" t="s">
        <v>31</v>
      </c>
      <c r="L3243" t="s">
        <v>27</v>
      </c>
      <c r="M3243">
        <v>875.75</v>
      </c>
      <c r="N3243" t="s">
        <v>34</v>
      </c>
    </row>
    <row r="3244" spans="1:14" ht="14.25" customHeight="1" x14ac:dyDescent="0.3">
      <c r="A3244" t="s">
        <v>13067</v>
      </c>
      <c r="B3244" t="s">
        <v>41</v>
      </c>
      <c r="C3244" t="s">
        <v>36</v>
      </c>
      <c r="D3244">
        <v>4393.8</v>
      </c>
      <c r="E3244">
        <v>0.28999999999999998</v>
      </c>
      <c r="F3244">
        <f t="shared" si="100"/>
        <v>1274.202</v>
      </c>
      <c r="G3244">
        <f t="shared" si="101"/>
        <v>3119.598</v>
      </c>
      <c r="H3244">
        <v>8</v>
      </c>
      <c r="I3244" s="17">
        <v>44982</v>
      </c>
      <c r="J3244" s="17">
        <v>44987</v>
      </c>
      <c r="K3244" t="s">
        <v>21</v>
      </c>
      <c r="L3244" t="s">
        <v>22</v>
      </c>
      <c r="M3244">
        <v>747.1</v>
      </c>
      <c r="N3244" t="s">
        <v>28</v>
      </c>
    </row>
    <row r="3245" spans="1:14" ht="14.25" customHeight="1" x14ac:dyDescent="0.3">
      <c r="A3245" t="s">
        <v>10393</v>
      </c>
      <c r="B3245" t="s">
        <v>41</v>
      </c>
      <c r="C3245" t="s">
        <v>26</v>
      </c>
      <c r="D3245">
        <v>4399.6899999999996</v>
      </c>
      <c r="E3245">
        <v>0.45</v>
      </c>
      <c r="F3245">
        <f t="shared" si="100"/>
        <v>1979.8604999999998</v>
      </c>
      <c r="G3245">
        <f t="shared" si="101"/>
        <v>2419.8294999999998</v>
      </c>
      <c r="H3245">
        <v>8</v>
      </c>
      <c r="I3245" s="17">
        <v>45124</v>
      </c>
      <c r="J3245" s="17">
        <v>45128</v>
      </c>
      <c r="K3245" t="s">
        <v>21</v>
      </c>
      <c r="L3245" t="s">
        <v>22</v>
      </c>
      <c r="M3245">
        <v>614.72</v>
      </c>
      <c r="N3245" t="s">
        <v>34</v>
      </c>
    </row>
    <row r="3246" spans="1:14" ht="14.25" customHeight="1" x14ac:dyDescent="0.3">
      <c r="A3246" t="s">
        <v>743</v>
      </c>
      <c r="B3246" t="s">
        <v>13</v>
      </c>
      <c r="C3246" t="s">
        <v>20</v>
      </c>
      <c r="D3246">
        <v>4401.96</v>
      </c>
      <c r="E3246">
        <v>0.09</v>
      </c>
      <c r="F3246">
        <f t="shared" si="100"/>
        <v>396.1764</v>
      </c>
      <c r="G3246">
        <f t="shared" si="101"/>
        <v>4005.7836000000002</v>
      </c>
      <c r="H3246">
        <v>8</v>
      </c>
      <c r="I3246" s="17">
        <v>45582</v>
      </c>
      <c r="J3246" s="17">
        <v>45584</v>
      </c>
      <c r="K3246" t="s">
        <v>15</v>
      </c>
      <c r="L3246" t="s">
        <v>22</v>
      </c>
      <c r="M3246">
        <v>481.23</v>
      </c>
      <c r="N3246" t="s">
        <v>23</v>
      </c>
    </row>
    <row r="3247" spans="1:14" ht="14.25" customHeight="1" x14ac:dyDescent="0.3">
      <c r="A3247" t="s">
        <v>8074</v>
      </c>
      <c r="B3247" t="s">
        <v>41</v>
      </c>
      <c r="C3247" t="s">
        <v>20</v>
      </c>
      <c r="D3247">
        <v>4407.03</v>
      </c>
      <c r="E3247">
        <v>0.43</v>
      </c>
      <c r="F3247">
        <f t="shared" si="100"/>
        <v>1895.0228999999999</v>
      </c>
      <c r="G3247">
        <f t="shared" si="101"/>
        <v>2512.0070999999998</v>
      </c>
      <c r="H3247">
        <v>8</v>
      </c>
      <c r="I3247" s="17">
        <v>45082</v>
      </c>
      <c r="J3247" s="17">
        <v>45086</v>
      </c>
      <c r="K3247" t="s">
        <v>15</v>
      </c>
      <c r="L3247" t="s">
        <v>22</v>
      </c>
      <c r="M3247">
        <v>226.02</v>
      </c>
      <c r="N3247" t="s">
        <v>39</v>
      </c>
    </row>
    <row r="3248" spans="1:14" ht="14.25" customHeight="1" x14ac:dyDescent="0.3">
      <c r="A3248" t="s">
        <v>13082</v>
      </c>
      <c r="B3248" t="s">
        <v>25</v>
      </c>
      <c r="C3248" t="s">
        <v>26</v>
      </c>
      <c r="D3248">
        <v>4407.26</v>
      </c>
      <c r="E3248">
        <v>0.26</v>
      </c>
      <c r="F3248">
        <f t="shared" si="100"/>
        <v>1145.8876</v>
      </c>
      <c r="G3248">
        <f t="shared" si="101"/>
        <v>3261.3724000000002</v>
      </c>
      <c r="H3248">
        <v>8</v>
      </c>
      <c r="I3248" s="17">
        <v>45477</v>
      </c>
      <c r="J3248" s="17">
        <v>45484</v>
      </c>
      <c r="K3248" t="s">
        <v>15</v>
      </c>
      <c r="L3248" t="s">
        <v>16</v>
      </c>
      <c r="M3248">
        <v>1123.8</v>
      </c>
      <c r="N3248" t="s">
        <v>28</v>
      </c>
    </row>
    <row r="3249" spans="1:14" ht="14.25" customHeight="1" x14ac:dyDescent="0.3">
      <c r="A3249" t="s">
        <v>9371</v>
      </c>
      <c r="B3249" t="s">
        <v>25</v>
      </c>
      <c r="C3249" t="s">
        <v>33</v>
      </c>
      <c r="D3249">
        <v>4408.22</v>
      </c>
      <c r="E3249">
        <v>0.01</v>
      </c>
      <c r="F3249">
        <f t="shared" si="100"/>
        <v>44.0822</v>
      </c>
      <c r="G3249">
        <f t="shared" si="101"/>
        <v>4364.1378000000004</v>
      </c>
      <c r="H3249">
        <v>8</v>
      </c>
      <c r="I3249" s="17">
        <v>45593</v>
      </c>
      <c r="J3249" s="17">
        <v>45600</v>
      </c>
      <c r="K3249" t="s">
        <v>31</v>
      </c>
      <c r="L3249" t="s">
        <v>16</v>
      </c>
      <c r="M3249">
        <v>647.25</v>
      </c>
      <c r="N3249" t="s">
        <v>28</v>
      </c>
    </row>
    <row r="3250" spans="1:14" ht="14.25" customHeight="1" x14ac:dyDescent="0.3">
      <c r="A3250" t="s">
        <v>10672</v>
      </c>
      <c r="B3250" t="s">
        <v>13</v>
      </c>
      <c r="C3250" t="s">
        <v>20</v>
      </c>
      <c r="D3250">
        <v>4417.87</v>
      </c>
      <c r="E3250">
        <v>0.13</v>
      </c>
      <c r="F3250">
        <f t="shared" si="100"/>
        <v>574.32309999999995</v>
      </c>
      <c r="G3250">
        <f t="shared" si="101"/>
        <v>3843.5468999999998</v>
      </c>
      <c r="H3250">
        <v>8</v>
      </c>
      <c r="I3250" s="17">
        <v>45193</v>
      </c>
      <c r="J3250" s="17">
        <v>45194</v>
      </c>
      <c r="K3250" t="s">
        <v>15</v>
      </c>
      <c r="L3250" t="s">
        <v>16</v>
      </c>
      <c r="M3250">
        <v>1131.8399999999999</v>
      </c>
      <c r="N3250" t="s">
        <v>23</v>
      </c>
    </row>
    <row r="3251" spans="1:14" ht="14.25" customHeight="1" x14ac:dyDescent="0.3">
      <c r="A3251" t="s">
        <v>11977</v>
      </c>
      <c r="B3251" t="s">
        <v>41</v>
      </c>
      <c r="C3251" t="s">
        <v>14</v>
      </c>
      <c r="D3251">
        <v>4423.13</v>
      </c>
      <c r="E3251">
        <v>7.0000000000000007E-2</v>
      </c>
      <c r="F3251">
        <f t="shared" si="100"/>
        <v>309.61910000000006</v>
      </c>
      <c r="G3251">
        <f t="shared" si="101"/>
        <v>4113.5109000000002</v>
      </c>
      <c r="H3251">
        <v>8</v>
      </c>
      <c r="I3251" s="17">
        <v>45343</v>
      </c>
      <c r="J3251" s="17">
        <v>45344</v>
      </c>
      <c r="K3251" t="s">
        <v>31</v>
      </c>
      <c r="L3251" t="s">
        <v>27</v>
      </c>
      <c r="M3251">
        <v>953.35</v>
      </c>
      <c r="N3251" t="s">
        <v>28</v>
      </c>
    </row>
    <row r="3252" spans="1:14" ht="14.25" customHeight="1" x14ac:dyDescent="0.3">
      <c r="A3252" t="s">
        <v>394</v>
      </c>
      <c r="B3252" t="s">
        <v>25</v>
      </c>
      <c r="C3252" t="s">
        <v>36</v>
      </c>
      <c r="D3252">
        <v>4427.0200000000004</v>
      </c>
      <c r="E3252">
        <v>0.26</v>
      </c>
      <c r="F3252">
        <f t="shared" si="100"/>
        <v>1151.0252</v>
      </c>
      <c r="G3252">
        <f t="shared" si="101"/>
        <v>3275.9948000000004</v>
      </c>
      <c r="H3252">
        <v>8</v>
      </c>
      <c r="I3252" s="17">
        <v>45210</v>
      </c>
      <c r="J3252" s="17">
        <v>45215</v>
      </c>
      <c r="K3252" t="s">
        <v>21</v>
      </c>
      <c r="L3252" t="s">
        <v>27</v>
      </c>
      <c r="M3252">
        <v>466.97</v>
      </c>
      <c r="N3252" t="s">
        <v>23</v>
      </c>
    </row>
    <row r="3253" spans="1:14" ht="14.25" customHeight="1" x14ac:dyDescent="0.3">
      <c r="A3253" t="s">
        <v>5442</v>
      </c>
      <c r="B3253" t="s">
        <v>13</v>
      </c>
      <c r="C3253" t="s">
        <v>26</v>
      </c>
      <c r="D3253">
        <v>4427.03</v>
      </c>
      <c r="E3253">
        <v>0.47</v>
      </c>
      <c r="F3253">
        <f t="shared" si="100"/>
        <v>2080.7040999999999</v>
      </c>
      <c r="G3253">
        <f t="shared" si="101"/>
        <v>2346.3258999999998</v>
      </c>
      <c r="H3253">
        <v>8</v>
      </c>
      <c r="I3253" s="17">
        <v>45283</v>
      </c>
      <c r="J3253" s="17">
        <v>45287</v>
      </c>
      <c r="K3253" t="s">
        <v>21</v>
      </c>
      <c r="L3253" t="s">
        <v>27</v>
      </c>
      <c r="M3253">
        <v>1168.57</v>
      </c>
      <c r="N3253" t="s">
        <v>23</v>
      </c>
    </row>
    <row r="3254" spans="1:14" ht="14.25" customHeight="1" x14ac:dyDescent="0.3">
      <c r="A3254" t="s">
        <v>1514</v>
      </c>
      <c r="B3254" t="s">
        <v>25</v>
      </c>
      <c r="C3254" t="s">
        <v>20</v>
      </c>
      <c r="D3254">
        <v>4427.6000000000004</v>
      </c>
      <c r="E3254">
        <v>0.08</v>
      </c>
      <c r="F3254">
        <f t="shared" si="100"/>
        <v>354.20800000000003</v>
      </c>
      <c r="G3254">
        <f t="shared" si="101"/>
        <v>4073.3920000000003</v>
      </c>
      <c r="H3254">
        <v>8</v>
      </c>
      <c r="I3254" s="17">
        <v>45416</v>
      </c>
      <c r="J3254" s="17">
        <v>45421</v>
      </c>
      <c r="K3254" t="s">
        <v>15</v>
      </c>
      <c r="L3254" t="s">
        <v>16</v>
      </c>
      <c r="M3254">
        <v>854.88</v>
      </c>
      <c r="N3254" t="s">
        <v>17</v>
      </c>
    </row>
    <row r="3255" spans="1:14" ht="14.25" customHeight="1" x14ac:dyDescent="0.3">
      <c r="A3255" t="s">
        <v>8131</v>
      </c>
      <c r="B3255" t="s">
        <v>41</v>
      </c>
      <c r="C3255" t="s">
        <v>26</v>
      </c>
      <c r="D3255">
        <v>4429.8999999999996</v>
      </c>
      <c r="E3255">
        <v>0.42</v>
      </c>
      <c r="F3255">
        <f t="shared" si="100"/>
        <v>1860.5579999999998</v>
      </c>
      <c r="G3255">
        <f t="shared" si="101"/>
        <v>2569.3419999999996</v>
      </c>
      <c r="H3255">
        <v>8</v>
      </c>
      <c r="I3255" s="17">
        <v>45543</v>
      </c>
      <c r="J3255" s="17">
        <v>45544</v>
      </c>
      <c r="K3255" t="s">
        <v>31</v>
      </c>
      <c r="L3255" t="s">
        <v>27</v>
      </c>
      <c r="M3255">
        <v>1296.8699999999999</v>
      </c>
      <c r="N3255" t="s">
        <v>28</v>
      </c>
    </row>
    <row r="3256" spans="1:14" ht="14.25" customHeight="1" x14ac:dyDescent="0.3">
      <c r="A3256" t="s">
        <v>14835</v>
      </c>
      <c r="B3256" t="s">
        <v>13</v>
      </c>
      <c r="C3256" t="s">
        <v>14</v>
      </c>
      <c r="D3256">
        <v>4434.41</v>
      </c>
      <c r="E3256">
        <v>0.23</v>
      </c>
      <c r="F3256">
        <f t="shared" si="100"/>
        <v>1019.9143</v>
      </c>
      <c r="G3256">
        <f t="shared" si="101"/>
        <v>3414.4956999999999</v>
      </c>
      <c r="H3256">
        <v>8</v>
      </c>
      <c r="I3256" s="17">
        <v>45330</v>
      </c>
      <c r="J3256" s="17">
        <v>45334</v>
      </c>
      <c r="K3256" t="s">
        <v>15</v>
      </c>
      <c r="L3256" t="s">
        <v>22</v>
      </c>
      <c r="M3256">
        <v>733.27</v>
      </c>
      <c r="N3256" t="s">
        <v>48</v>
      </c>
    </row>
    <row r="3257" spans="1:14" ht="14.25" customHeight="1" x14ac:dyDescent="0.3">
      <c r="A3257" t="s">
        <v>160</v>
      </c>
      <c r="B3257" t="s">
        <v>25</v>
      </c>
      <c r="C3257" t="s">
        <v>20</v>
      </c>
      <c r="D3257">
        <v>4436.8</v>
      </c>
      <c r="E3257">
        <v>0.42</v>
      </c>
      <c r="F3257">
        <f t="shared" si="100"/>
        <v>1863.4559999999999</v>
      </c>
      <c r="G3257">
        <f t="shared" si="101"/>
        <v>2573.3440000000001</v>
      </c>
      <c r="H3257">
        <v>8</v>
      </c>
      <c r="I3257" s="17">
        <v>45336</v>
      </c>
      <c r="J3257" s="17">
        <v>45340</v>
      </c>
      <c r="K3257" t="s">
        <v>21</v>
      </c>
      <c r="L3257" t="s">
        <v>27</v>
      </c>
      <c r="M3257">
        <v>934.84</v>
      </c>
      <c r="N3257" t="s">
        <v>28</v>
      </c>
    </row>
    <row r="3258" spans="1:14" ht="14.25" customHeight="1" x14ac:dyDescent="0.3">
      <c r="A3258" t="s">
        <v>12685</v>
      </c>
      <c r="B3258" t="s">
        <v>25</v>
      </c>
      <c r="C3258" t="s">
        <v>26</v>
      </c>
      <c r="D3258">
        <v>4437.12</v>
      </c>
      <c r="E3258">
        <v>0.27</v>
      </c>
      <c r="F3258">
        <f t="shared" si="100"/>
        <v>1198.0224000000001</v>
      </c>
      <c r="G3258">
        <f t="shared" si="101"/>
        <v>3239.0976000000001</v>
      </c>
      <c r="H3258">
        <v>8</v>
      </c>
      <c r="I3258" s="17">
        <v>45449</v>
      </c>
      <c r="J3258" s="17">
        <v>45456</v>
      </c>
      <c r="K3258" t="s">
        <v>15</v>
      </c>
      <c r="L3258" t="s">
        <v>27</v>
      </c>
      <c r="M3258">
        <v>630.62</v>
      </c>
      <c r="N3258" t="s">
        <v>34</v>
      </c>
    </row>
    <row r="3259" spans="1:14" ht="14.25" customHeight="1" x14ac:dyDescent="0.3">
      <c r="A3259" t="s">
        <v>6845</v>
      </c>
      <c r="B3259" t="s">
        <v>41</v>
      </c>
      <c r="C3259" t="s">
        <v>33</v>
      </c>
      <c r="D3259">
        <v>4437.8500000000004</v>
      </c>
      <c r="E3259">
        <v>0.36</v>
      </c>
      <c r="F3259">
        <f t="shared" si="100"/>
        <v>1597.626</v>
      </c>
      <c r="G3259">
        <f t="shared" si="101"/>
        <v>2840.2240000000002</v>
      </c>
      <c r="H3259">
        <v>8</v>
      </c>
      <c r="I3259" s="17">
        <v>45169</v>
      </c>
      <c r="J3259" s="17">
        <v>45170</v>
      </c>
      <c r="K3259" t="s">
        <v>21</v>
      </c>
      <c r="L3259" t="s">
        <v>22</v>
      </c>
      <c r="M3259">
        <v>716.92</v>
      </c>
      <c r="N3259" t="s">
        <v>34</v>
      </c>
    </row>
    <row r="3260" spans="1:14" ht="14.25" customHeight="1" x14ac:dyDescent="0.3">
      <c r="A3260" t="s">
        <v>8766</v>
      </c>
      <c r="B3260" t="s">
        <v>13</v>
      </c>
      <c r="C3260" t="s">
        <v>36</v>
      </c>
      <c r="D3260">
        <v>4440.0200000000004</v>
      </c>
      <c r="E3260">
        <v>0.28000000000000003</v>
      </c>
      <c r="F3260">
        <f t="shared" si="100"/>
        <v>1243.2056000000002</v>
      </c>
      <c r="G3260">
        <f t="shared" si="101"/>
        <v>3196.8144000000002</v>
      </c>
      <c r="H3260">
        <v>8</v>
      </c>
      <c r="I3260" s="17">
        <v>45497</v>
      </c>
      <c r="J3260" s="17">
        <v>45499</v>
      </c>
      <c r="K3260" t="s">
        <v>21</v>
      </c>
      <c r="L3260" t="s">
        <v>22</v>
      </c>
      <c r="M3260">
        <v>873.2</v>
      </c>
      <c r="N3260" t="s">
        <v>17</v>
      </c>
    </row>
    <row r="3261" spans="1:14" ht="14.25" customHeight="1" x14ac:dyDescent="0.3">
      <c r="A3261" t="s">
        <v>14224</v>
      </c>
      <c r="B3261" t="s">
        <v>25</v>
      </c>
      <c r="C3261" t="s">
        <v>26</v>
      </c>
      <c r="D3261">
        <v>4445.71</v>
      </c>
      <c r="E3261">
        <v>0.01</v>
      </c>
      <c r="F3261">
        <f t="shared" si="100"/>
        <v>44.457100000000004</v>
      </c>
      <c r="G3261">
        <f t="shared" si="101"/>
        <v>4401.2529000000004</v>
      </c>
      <c r="H3261">
        <v>8</v>
      </c>
      <c r="I3261" s="17">
        <v>45619</v>
      </c>
      <c r="J3261" s="17">
        <v>45625</v>
      </c>
      <c r="K3261" t="s">
        <v>21</v>
      </c>
      <c r="L3261" t="s">
        <v>27</v>
      </c>
      <c r="M3261">
        <v>1079.01</v>
      </c>
      <c r="N3261" t="s">
        <v>23</v>
      </c>
    </row>
    <row r="3262" spans="1:14" ht="14.25" customHeight="1" x14ac:dyDescent="0.3">
      <c r="A3262" t="s">
        <v>13299</v>
      </c>
      <c r="B3262" t="s">
        <v>41</v>
      </c>
      <c r="C3262" t="s">
        <v>36</v>
      </c>
      <c r="D3262">
        <v>4447.04</v>
      </c>
      <c r="E3262">
        <v>0.28000000000000003</v>
      </c>
      <c r="F3262">
        <f t="shared" si="100"/>
        <v>1245.1712</v>
      </c>
      <c r="G3262">
        <f t="shared" si="101"/>
        <v>3201.8688000000002</v>
      </c>
      <c r="H3262">
        <v>8</v>
      </c>
      <c r="I3262" s="17">
        <v>45470</v>
      </c>
      <c r="J3262" s="17">
        <v>45474</v>
      </c>
      <c r="K3262" t="s">
        <v>15</v>
      </c>
      <c r="L3262" t="s">
        <v>22</v>
      </c>
      <c r="M3262">
        <v>546.96</v>
      </c>
      <c r="N3262" t="s">
        <v>48</v>
      </c>
    </row>
    <row r="3263" spans="1:14" ht="14.25" customHeight="1" x14ac:dyDescent="0.3">
      <c r="A3263" t="s">
        <v>9913</v>
      </c>
      <c r="B3263" t="s">
        <v>13</v>
      </c>
      <c r="C3263" t="s">
        <v>26</v>
      </c>
      <c r="D3263">
        <v>4451.1099999999997</v>
      </c>
      <c r="E3263">
        <v>0.14000000000000001</v>
      </c>
      <c r="F3263">
        <f t="shared" si="100"/>
        <v>623.15539999999999</v>
      </c>
      <c r="G3263">
        <f t="shared" si="101"/>
        <v>3827.9545999999996</v>
      </c>
      <c r="H3263">
        <v>8</v>
      </c>
      <c r="I3263" s="17">
        <v>45186</v>
      </c>
      <c r="J3263" s="17">
        <v>45190</v>
      </c>
      <c r="K3263" t="s">
        <v>15</v>
      </c>
      <c r="L3263" t="s">
        <v>16</v>
      </c>
      <c r="M3263">
        <v>797.43</v>
      </c>
      <c r="N3263" t="s">
        <v>48</v>
      </c>
    </row>
    <row r="3264" spans="1:14" ht="14.25" customHeight="1" x14ac:dyDescent="0.3">
      <c r="A3264" t="s">
        <v>4951</v>
      </c>
      <c r="B3264" t="s">
        <v>13</v>
      </c>
      <c r="C3264" t="s">
        <v>36</v>
      </c>
      <c r="D3264">
        <v>4452.17</v>
      </c>
      <c r="E3264">
        <v>0.02</v>
      </c>
      <c r="F3264">
        <f t="shared" si="100"/>
        <v>89.043400000000005</v>
      </c>
      <c r="G3264">
        <f t="shared" si="101"/>
        <v>4363.1266000000005</v>
      </c>
      <c r="H3264">
        <v>8</v>
      </c>
      <c r="I3264" s="17">
        <v>44979</v>
      </c>
      <c r="J3264" s="17">
        <v>44981</v>
      </c>
      <c r="K3264" t="s">
        <v>21</v>
      </c>
      <c r="L3264" t="s">
        <v>22</v>
      </c>
      <c r="M3264">
        <v>981.08</v>
      </c>
      <c r="N3264" t="s">
        <v>23</v>
      </c>
    </row>
    <row r="3265" spans="1:14" ht="14.25" customHeight="1" x14ac:dyDescent="0.3">
      <c r="A3265" t="s">
        <v>1806</v>
      </c>
      <c r="B3265" t="s">
        <v>19</v>
      </c>
      <c r="C3265" t="s">
        <v>20</v>
      </c>
      <c r="D3265">
        <v>4455.26</v>
      </c>
      <c r="E3265">
        <v>0.47</v>
      </c>
      <c r="F3265">
        <f t="shared" si="100"/>
        <v>2093.9722000000002</v>
      </c>
      <c r="G3265">
        <f t="shared" si="101"/>
        <v>2361.2878000000001</v>
      </c>
      <c r="H3265">
        <v>8</v>
      </c>
      <c r="I3265" s="17">
        <v>45370</v>
      </c>
      <c r="J3265" s="17">
        <v>45372</v>
      </c>
      <c r="K3265" t="s">
        <v>31</v>
      </c>
      <c r="L3265" t="s">
        <v>22</v>
      </c>
      <c r="M3265">
        <v>331.29</v>
      </c>
      <c r="N3265" t="s">
        <v>23</v>
      </c>
    </row>
    <row r="3266" spans="1:14" ht="14.25" customHeight="1" x14ac:dyDescent="0.3">
      <c r="A3266" t="s">
        <v>8914</v>
      </c>
      <c r="B3266" t="s">
        <v>41</v>
      </c>
      <c r="C3266" t="s">
        <v>26</v>
      </c>
      <c r="D3266">
        <v>4456.1400000000003</v>
      </c>
      <c r="E3266">
        <v>0.27</v>
      </c>
      <c r="F3266">
        <f t="shared" ref="F3266:F3329" si="102">D3266*E3266</f>
        <v>1203.1578000000002</v>
      </c>
      <c r="G3266">
        <f t="shared" ref="G3266:G3329" si="103">D3266-F3266</f>
        <v>3252.9822000000004</v>
      </c>
      <c r="H3266">
        <v>8</v>
      </c>
      <c r="I3266" s="17">
        <v>45148</v>
      </c>
      <c r="J3266" s="17">
        <v>45150</v>
      </c>
      <c r="K3266" t="s">
        <v>15</v>
      </c>
      <c r="L3266" t="s">
        <v>16</v>
      </c>
      <c r="M3266">
        <v>1200.92</v>
      </c>
      <c r="N3266" t="s">
        <v>34</v>
      </c>
    </row>
    <row r="3267" spans="1:14" ht="14.25" customHeight="1" x14ac:dyDescent="0.3">
      <c r="A3267" t="s">
        <v>14913</v>
      </c>
      <c r="B3267" t="s">
        <v>41</v>
      </c>
      <c r="C3267" t="s">
        <v>14</v>
      </c>
      <c r="D3267">
        <v>4457.13</v>
      </c>
      <c r="E3267">
        <v>0.28000000000000003</v>
      </c>
      <c r="F3267">
        <f t="shared" si="102"/>
        <v>1247.9964000000002</v>
      </c>
      <c r="G3267">
        <f t="shared" si="103"/>
        <v>3209.1336000000001</v>
      </c>
      <c r="H3267">
        <v>8</v>
      </c>
      <c r="I3267" s="17">
        <v>45175</v>
      </c>
      <c r="J3267" s="17">
        <v>45179</v>
      </c>
      <c r="K3267" t="s">
        <v>21</v>
      </c>
      <c r="L3267" t="s">
        <v>22</v>
      </c>
      <c r="M3267">
        <v>1047.72</v>
      </c>
      <c r="N3267" t="s">
        <v>23</v>
      </c>
    </row>
    <row r="3268" spans="1:14" ht="14.25" customHeight="1" x14ac:dyDescent="0.3">
      <c r="A3268" t="s">
        <v>4563</v>
      </c>
      <c r="B3268" t="s">
        <v>13</v>
      </c>
      <c r="C3268" t="s">
        <v>26</v>
      </c>
      <c r="D3268">
        <v>4458.3599999999997</v>
      </c>
      <c r="E3268">
        <v>0.08</v>
      </c>
      <c r="F3268">
        <f t="shared" si="102"/>
        <v>356.66879999999998</v>
      </c>
      <c r="G3268">
        <f t="shared" si="103"/>
        <v>4101.6911999999993</v>
      </c>
      <c r="H3268">
        <v>8</v>
      </c>
      <c r="I3268" s="17">
        <v>45032</v>
      </c>
      <c r="J3268" s="17">
        <v>45039</v>
      </c>
      <c r="K3268" t="s">
        <v>15</v>
      </c>
      <c r="L3268" t="s">
        <v>16</v>
      </c>
      <c r="M3268">
        <v>615.36</v>
      </c>
      <c r="N3268" t="s">
        <v>34</v>
      </c>
    </row>
    <row r="3269" spans="1:14" ht="14.25" customHeight="1" x14ac:dyDescent="0.3">
      <c r="A3269" t="s">
        <v>3319</v>
      </c>
      <c r="B3269" t="s">
        <v>41</v>
      </c>
      <c r="C3269" t="s">
        <v>36</v>
      </c>
      <c r="D3269">
        <v>4459.18</v>
      </c>
      <c r="E3269">
        <v>0.06</v>
      </c>
      <c r="F3269">
        <f t="shared" si="102"/>
        <v>267.55079999999998</v>
      </c>
      <c r="G3269">
        <f t="shared" si="103"/>
        <v>4191.6292000000003</v>
      </c>
      <c r="H3269">
        <v>8</v>
      </c>
      <c r="I3269" s="17">
        <v>45353</v>
      </c>
      <c r="J3269" s="17">
        <v>45360</v>
      </c>
      <c r="K3269" t="s">
        <v>21</v>
      </c>
      <c r="L3269" t="s">
        <v>16</v>
      </c>
      <c r="M3269">
        <v>1288.83</v>
      </c>
      <c r="N3269" t="s">
        <v>39</v>
      </c>
    </row>
    <row r="3270" spans="1:14" ht="14.25" customHeight="1" x14ac:dyDescent="0.3">
      <c r="A3270" t="s">
        <v>1496</v>
      </c>
      <c r="B3270" t="s">
        <v>13</v>
      </c>
      <c r="C3270" t="s">
        <v>33</v>
      </c>
      <c r="D3270">
        <v>4460.6499999999996</v>
      </c>
      <c r="E3270">
        <v>0.08</v>
      </c>
      <c r="F3270">
        <f t="shared" si="102"/>
        <v>356.85199999999998</v>
      </c>
      <c r="G3270">
        <f t="shared" si="103"/>
        <v>4103.7979999999998</v>
      </c>
      <c r="H3270">
        <v>8</v>
      </c>
      <c r="I3270" s="17">
        <v>45010</v>
      </c>
      <c r="J3270" s="17">
        <v>45016</v>
      </c>
      <c r="K3270" t="s">
        <v>15</v>
      </c>
      <c r="L3270" t="s">
        <v>22</v>
      </c>
      <c r="M3270">
        <v>247.84</v>
      </c>
      <c r="N3270" t="s">
        <v>39</v>
      </c>
    </row>
    <row r="3271" spans="1:14" ht="14.25" customHeight="1" x14ac:dyDescent="0.3">
      <c r="A3271" t="s">
        <v>11780</v>
      </c>
      <c r="B3271" t="s">
        <v>25</v>
      </c>
      <c r="C3271" t="s">
        <v>26</v>
      </c>
      <c r="D3271">
        <v>4463.58</v>
      </c>
      <c r="E3271">
        <v>0.17</v>
      </c>
      <c r="F3271">
        <f t="shared" si="102"/>
        <v>758.80860000000007</v>
      </c>
      <c r="G3271">
        <f t="shared" si="103"/>
        <v>3704.7713999999996</v>
      </c>
      <c r="H3271">
        <v>8</v>
      </c>
      <c r="I3271" s="17">
        <v>45616</v>
      </c>
      <c r="J3271" s="17">
        <v>45620</v>
      </c>
      <c r="K3271" t="s">
        <v>15</v>
      </c>
      <c r="L3271" t="s">
        <v>27</v>
      </c>
      <c r="M3271">
        <v>1276.6600000000001</v>
      </c>
      <c r="N3271" t="s">
        <v>34</v>
      </c>
    </row>
    <row r="3272" spans="1:14" ht="14.25" customHeight="1" x14ac:dyDescent="0.3">
      <c r="A3272" t="s">
        <v>3660</v>
      </c>
      <c r="B3272" t="s">
        <v>13</v>
      </c>
      <c r="C3272" t="s">
        <v>14</v>
      </c>
      <c r="D3272">
        <v>4465.75</v>
      </c>
      <c r="E3272">
        <v>0.35</v>
      </c>
      <c r="F3272">
        <f t="shared" si="102"/>
        <v>1563.0124999999998</v>
      </c>
      <c r="G3272">
        <f t="shared" si="103"/>
        <v>2902.7375000000002</v>
      </c>
      <c r="H3272">
        <v>8</v>
      </c>
      <c r="I3272" s="17">
        <v>45236</v>
      </c>
      <c r="J3272" s="17">
        <v>45242</v>
      </c>
      <c r="K3272" t="s">
        <v>15</v>
      </c>
      <c r="L3272" t="s">
        <v>22</v>
      </c>
      <c r="M3272">
        <v>230.3</v>
      </c>
      <c r="N3272" t="s">
        <v>34</v>
      </c>
    </row>
    <row r="3273" spans="1:14" ht="14.25" customHeight="1" x14ac:dyDescent="0.3">
      <c r="A3273" t="s">
        <v>4090</v>
      </c>
      <c r="B3273" t="s">
        <v>25</v>
      </c>
      <c r="C3273" t="s">
        <v>20</v>
      </c>
      <c r="D3273">
        <v>4466.04</v>
      </c>
      <c r="E3273">
        <v>0.35</v>
      </c>
      <c r="F3273">
        <f t="shared" si="102"/>
        <v>1563.1139999999998</v>
      </c>
      <c r="G3273">
        <f t="shared" si="103"/>
        <v>2902.9260000000004</v>
      </c>
      <c r="H3273">
        <v>8</v>
      </c>
      <c r="I3273" s="17">
        <v>45557</v>
      </c>
      <c r="J3273" s="17">
        <v>45562</v>
      </c>
      <c r="K3273" t="s">
        <v>15</v>
      </c>
      <c r="L3273" t="s">
        <v>22</v>
      </c>
      <c r="M3273">
        <v>501.38</v>
      </c>
      <c r="N3273" t="s">
        <v>48</v>
      </c>
    </row>
    <row r="3274" spans="1:14" ht="14.25" customHeight="1" x14ac:dyDescent="0.3">
      <c r="A3274" t="s">
        <v>12474</v>
      </c>
      <c r="B3274" t="s">
        <v>13</v>
      </c>
      <c r="C3274" t="s">
        <v>26</v>
      </c>
      <c r="D3274">
        <v>4467.5</v>
      </c>
      <c r="E3274">
        <v>0.48</v>
      </c>
      <c r="F3274">
        <f t="shared" si="102"/>
        <v>2144.4</v>
      </c>
      <c r="G3274">
        <f t="shared" si="103"/>
        <v>2323.1</v>
      </c>
      <c r="H3274">
        <v>8</v>
      </c>
      <c r="I3274" s="17">
        <v>45545</v>
      </c>
      <c r="J3274" s="17">
        <v>45549</v>
      </c>
      <c r="K3274" t="s">
        <v>21</v>
      </c>
      <c r="L3274" t="s">
        <v>22</v>
      </c>
      <c r="M3274">
        <v>987.93</v>
      </c>
      <c r="N3274" t="s">
        <v>28</v>
      </c>
    </row>
    <row r="3275" spans="1:14" ht="14.25" customHeight="1" x14ac:dyDescent="0.3">
      <c r="A3275" t="s">
        <v>8855</v>
      </c>
      <c r="B3275" t="s">
        <v>19</v>
      </c>
      <c r="C3275" t="s">
        <v>14</v>
      </c>
      <c r="D3275">
        <v>4477.1099999999997</v>
      </c>
      <c r="E3275">
        <v>0.44</v>
      </c>
      <c r="F3275">
        <f t="shared" si="102"/>
        <v>1969.9283999999998</v>
      </c>
      <c r="G3275">
        <f t="shared" si="103"/>
        <v>2507.1815999999999</v>
      </c>
      <c r="H3275">
        <v>8</v>
      </c>
      <c r="I3275" s="17">
        <v>45400</v>
      </c>
      <c r="J3275" s="17">
        <v>45401</v>
      </c>
      <c r="K3275" t="s">
        <v>31</v>
      </c>
      <c r="L3275" t="s">
        <v>27</v>
      </c>
      <c r="M3275">
        <v>521.98</v>
      </c>
      <c r="N3275" t="s">
        <v>34</v>
      </c>
    </row>
    <row r="3276" spans="1:14" ht="14.25" customHeight="1" x14ac:dyDescent="0.3">
      <c r="A3276" t="s">
        <v>10431</v>
      </c>
      <c r="B3276" t="s">
        <v>13</v>
      </c>
      <c r="C3276" t="s">
        <v>20</v>
      </c>
      <c r="D3276">
        <v>4486.92</v>
      </c>
      <c r="E3276">
        <v>0.27</v>
      </c>
      <c r="F3276">
        <f t="shared" si="102"/>
        <v>1211.4684000000002</v>
      </c>
      <c r="G3276">
        <f t="shared" si="103"/>
        <v>3275.4515999999999</v>
      </c>
      <c r="H3276">
        <v>8</v>
      </c>
      <c r="I3276" s="17">
        <v>45439</v>
      </c>
      <c r="J3276" s="17">
        <v>45443</v>
      </c>
      <c r="K3276" t="s">
        <v>15</v>
      </c>
      <c r="L3276" t="s">
        <v>22</v>
      </c>
      <c r="M3276">
        <v>512.86</v>
      </c>
      <c r="N3276" t="s">
        <v>39</v>
      </c>
    </row>
    <row r="3277" spans="1:14" ht="14.25" customHeight="1" x14ac:dyDescent="0.3">
      <c r="A3277" t="s">
        <v>6790</v>
      </c>
      <c r="B3277" t="s">
        <v>41</v>
      </c>
      <c r="C3277" t="s">
        <v>36</v>
      </c>
      <c r="D3277">
        <v>4487.59</v>
      </c>
      <c r="E3277">
        <v>0.11</v>
      </c>
      <c r="F3277">
        <f t="shared" si="102"/>
        <v>493.63490000000002</v>
      </c>
      <c r="G3277">
        <f t="shared" si="103"/>
        <v>3993.9551000000001</v>
      </c>
      <c r="H3277">
        <v>8</v>
      </c>
      <c r="I3277" s="17">
        <v>45152</v>
      </c>
      <c r="J3277" s="17">
        <v>45156</v>
      </c>
      <c r="K3277" t="s">
        <v>31</v>
      </c>
      <c r="L3277" t="s">
        <v>16</v>
      </c>
      <c r="M3277">
        <v>626.66</v>
      </c>
      <c r="N3277" t="s">
        <v>39</v>
      </c>
    </row>
    <row r="3278" spans="1:14" ht="14.25" customHeight="1" x14ac:dyDescent="0.3">
      <c r="A3278" t="s">
        <v>4591</v>
      </c>
      <c r="B3278" t="s">
        <v>41</v>
      </c>
      <c r="C3278" t="s">
        <v>14</v>
      </c>
      <c r="D3278">
        <v>4488.59</v>
      </c>
      <c r="E3278">
        <v>0.25</v>
      </c>
      <c r="F3278">
        <f t="shared" si="102"/>
        <v>1122.1475</v>
      </c>
      <c r="G3278">
        <f t="shared" si="103"/>
        <v>3366.4425000000001</v>
      </c>
      <c r="H3278">
        <v>8</v>
      </c>
      <c r="I3278" s="17">
        <v>45577</v>
      </c>
      <c r="J3278" s="17">
        <v>45581</v>
      </c>
      <c r="K3278" t="s">
        <v>31</v>
      </c>
      <c r="L3278" t="s">
        <v>27</v>
      </c>
      <c r="M3278">
        <v>398.64</v>
      </c>
      <c r="N3278" t="s">
        <v>39</v>
      </c>
    </row>
    <row r="3279" spans="1:14" ht="14.25" customHeight="1" x14ac:dyDescent="0.3">
      <c r="A3279" t="s">
        <v>8134</v>
      </c>
      <c r="B3279" t="s">
        <v>13</v>
      </c>
      <c r="C3279" t="s">
        <v>14</v>
      </c>
      <c r="D3279">
        <v>4489.04</v>
      </c>
      <c r="E3279">
        <v>0.27</v>
      </c>
      <c r="F3279">
        <f t="shared" si="102"/>
        <v>1212.0408</v>
      </c>
      <c r="G3279">
        <f t="shared" si="103"/>
        <v>3276.9992000000002</v>
      </c>
      <c r="H3279">
        <v>8</v>
      </c>
      <c r="I3279" s="17">
        <v>45556</v>
      </c>
      <c r="J3279" s="17">
        <v>45559</v>
      </c>
      <c r="K3279" t="s">
        <v>15</v>
      </c>
      <c r="L3279" t="s">
        <v>16</v>
      </c>
      <c r="M3279">
        <v>1305.6500000000001</v>
      </c>
      <c r="N3279" t="s">
        <v>23</v>
      </c>
    </row>
    <row r="3280" spans="1:14" ht="14.25" customHeight="1" x14ac:dyDescent="0.3">
      <c r="A3280" t="s">
        <v>11118</v>
      </c>
      <c r="B3280" t="s">
        <v>13</v>
      </c>
      <c r="C3280" t="s">
        <v>26</v>
      </c>
      <c r="D3280">
        <v>4492.47</v>
      </c>
      <c r="E3280">
        <v>0.06</v>
      </c>
      <c r="F3280">
        <f t="shared" si="102"/>
        <v>269.54820000000001</v>
      </c>
      <c r="G3280">
        <f t="shared" si="103"/>
        <v>4222.9218000000001</v>
      </c>
      <c r="H3280">
        <v>8</v>
      </c>
      <c r="I3280" s="17">
        <v>45432</v>
      </c>
      <c r="J3280" s="17">
        <v>45436</v>
      </c>
      <c r="K3280" t="s">
        <v>15</v>
      </c>
      <c r="L3280" t="s">
        <v>22</v>
      </c>
      <c r="M3280">
        <v>303.43</v>
      </c>
      <c r="N3280" t="s">
        <v>17</v>
      </c>
    </row>
    <row r="3281" spans="1:14" ht="14.25" customHeight="1" x14ac:dyDescent="0.3">
      <c r="A3281" t="s">
        <v>9270</v>
      </c>
      <c r="B3281" t="s">
        <v>25</v>
      </c>
      <c r="C3281" t="s">
        <v>14</v>
      </c>
      <c r="D3281">
        <v>4492.82</v>
      </c>
      <c r="E3281">
        <v>0.22</v>
      </c>
      <c r="F3281">
        <f t="shared" si="102"/>
        <v>988.42039999999997</v>
      </c>
      <c r="G3281">
        <f t="shared" si="103"/>
        <v>3504.3995999999997</v>
      </c>
      <c r="H3281">
        <v>8</v>
      </c>
      <c r="I3281" s="17">
        <v>45431</v>
      </c>
      <c r="J3281" s="17">
        <v>45436</v>
      </c>
      <c r="K3281" t="s">
        <v>15</v>
      </c>
      <c r="L3281" t="s">
        <v>27</v>
      </c>
      <c r="M3281">
        <v>1152.23</v>
      </c>
      <c r="N3281" t="s">
        <v>17</v>
      </c>
    </row>
    <row r="3282" spans="1:14" ht="14.25" customHeight="1" x14ac:dyDescent="0.3">
      <c r="A3282" t="s">
        <v>1442</v>
      </c>
      <c r="B3282" t="s">
        <v>41</v>
      </c>
      <c r="C3282" t="s">
        <v>20</v>
      </c>
      <c r="D3282">
        <v>4494.45</v>
      </c>
      <c r="E3282">
        <v>0.43</v>
      </c>
      <c r="F3282">
        <f t="shared" si="102"/>
        <v>1932.6134999999999</v>
      </c>
      <c r="G3282">
        <f t="shared" si="103"/>
        <v>2561.8364999999999</v>
      </c>
      <c r="H3282">
        <v>8</v>
      </c>
      <c r="I3282" s="17">
        <v>45427</v>
      </c>
      <c r="J3282" s="17">
        <v>45433</v>
      </c>
      <c r="K3282" t="s">
        <v>15</v>
      </c>
      <c r="L3282" t="s">
        <v>22</v>
      </c>
      <c r="M3282">
        <v>424.41</v>
      </c>
      <c r="N3282" t="s">
        <v>39</v>
      </c>
    </row>
    <row r="3283" spans="1:14" ht="14.25" customHeight="1" x14ac:dyDescent="0.3">
      <c r="A3283" t="s">
        <v>14223</v>
      </c>
      <c r="B3283" t="s">
        <v>13</v>
      </c>
      <c r="C3283" t="s">
        <v>26</v>
      </c>
      <c r="D3283">
        <v>4495.4799999999996</v>
      </c>
      <c r="E3283">
        <v>0.41</v>
      </c>
      <c r="F3283">
        <f t="shared" si="102"/>
        <v>1843.1467999999998</v>
      </c>
      <c r="G3283">
        <f t="shared" si="103"/>
        <v>2652.3332</v>
      </c>
      <c r="H3283">
        <v>8</v>
      </c>
      <c r="I3283" s="17">
        <v>45289</v>
      </c>
      <c r="J3283" s="17">
        <v>45296</v>
      </c>
      <c r="K3283" t="s">
        <v>31</v>
      </c>
      <c r="L3283" t="s">
        <v>22</v>
      </c>
      <c r="M3283">
        <v>1042.0899999999999</v>
      </c>
      <c r="N3283" t="s">
        <v>28</v>
      </c>
    </row>
    <row r="3284" spans="1:14" ht="14.25" customHeight="1" x14ac:dyDescent="0.3">
      <c r="A3284" t="s">
        <v>2106</v>
      </c>
      <c r="B3284" t="s">
        <v>41</v>
      </c>
      <c r="C3284" t="s">
        <v>33</v>
      </c>
      <c r="D3284">
        <v>4498.04</v>
      </c>
      <c r="E3284">
        <v>0.23</v>
      </c>
      <c r="F3284">
        <f t="shared" si="102"/>
        <v>1034.5491999999999</v>
      </c>
      <c r="G3284">
        <f t="shared" si="103"/>
        <v>3463.4908</v>
      </c>
      <c r="H3284">
        <v>8</v>
      </c>
      <c r="I3284" s="17">
        <v>45497</v>
      </c>
      <c r="J3284" s="17">
        <v>45504</v>
      </c>
      <c r="K3284" t="s">
        <v>21</v>
      </c>
      <c r="L3284" t="s">
        <v>27</v>
      </c>
      <c r="M3284">
        <v>529.95000000000005</v>
      </c>
      <c r="N3284" t="s">
        <v>34</v>
      </c>
    </row>
    <row r="3285" spans="1:14" ht="14.25" customHeight="1" x14ac:dyDescent="0.3">
      <c r="A3285" t="s">
        <v>2226</v>
      </c>
      <c r="B3285" t="s">
        <v>25</v>
      </c>
      <c r="C3285" t="s">
        <v>26</v>
      </c>
      <c r="D3285">
        <v>4500.3</v>
      </c>
      <c r="E3285">
        <v>0.43</v>
      </c>
      <c r="F3285">
        <f t="shared" si="102"/>
        <v>1935.1290000000001</v>
      </c>
      <c r="G3285">
        <f t="shared" si="103"/>
        <v>2565.1710000000003</v>
      </c>
      <c r="H3285">
        <v>8</v>
      </c>
      <c r="I3285" s="17">
        <v>45371</v>
      </c>
      <c r="J3285" s="17">
        <v>45377</v>
      </c>
      <c r="K3285" t="s">
        <v>15</v>
      </c>
      <c r="L3285" t="s">
        <v>22</v>
      </c>
      <c r="M3285">
        <v>1269.6400000000001</v>
      </c>
      <c r="N3285" t="s">
        <v>48</v>
      </c>
    </row>
    <row r="3286" spans="1:14" ht="14.25" customHeight="1" x14ac:dyDescent="0.3">
      <c r="A3286" t="s">
        <v>10960</v>
      </c>
      <c r="B3286" t="s">
        <v>13</v>
      </c>
      <c r="C3286" t="s">
        <v>14</v>
      </c>
      <c r="D3286">
        <v>4504.32</v>
      </c>
      <c r="E3286">
        <v>0.32</v>
      </c>
      <c r="F3286">
        <f t="shared" si="102"/>
        <v>1441.3824</v>
      </c>
      <c r="G3286">
        <f t="shared" si="103"/>
        <v>3062.9375999999997</v>
      </c>
      <c r="H3286">
        <v>8</v>
      </c>
      <c r="I3286" s="17">
        <v>45598</v>
      </c>
      <c r="J3286" s="17">
        <v>45599</v>
      </c>
      <c r="K3286" t="s">
        <v>21</v>
      </c>
      <c r="L3286" t="s">
        <v>27</v>
      </c>
      <c r="M3286">
        <v>897.31</v>
      </c>
      <c r="N3286" t="s">
        <v>48</v>
      </c>
    </row>
    <row r="3287" spans="1:14" ht="14.25" customHeight="1" x14ac:dyDescent="0.3">
      <c r="A3287" t="s">
        <v>6197</v>
      </c>
      <c r="B3287" t="s">
        <v>13</v>
      </c>
      <c r="C3287" t="s">
        <v>26</v>
      </c>
      <c r="D3287">
        <v>4509.75</v>
      </c>
      <c r="E3287">
        <v>0.22</v>
      </c>
      <c r="F3287">
        <f t="shared" si="102"/>
        <v>992.14499999999998</v>
      </c>
      <c r="G3287">
        <f t="shared" si="103"/>
        <v>3517.605</v>
      </c>
      <c r="H3287">
        <v>8</v>
      </c>
      <c r="I3287" s="17">
        <v>45547</v>
      </c>
      <c r="J3287" s="17">
        <v>45554</v>
      </c>
      <c r="K3287" t="s">
        <v>15</v>
      </c>
      <c r="L3287" t="s">
        <v>22</v>
      </c>
      <c r="M3287">
        <v>463.34</v>
      </c>
      <c r="N3287" t="s">
        <v>17</v>
      </c>
    </row>
    <row r="3288" spans="1:14" ht="14.25" customHeight="1" x14ac:dyDescent="0.3">
      <c r="A3288" t="s">
        <v>14330</v>
      </c>
      <c r="B3288" t="s">
        <v>25</v>
      </c>
      <c r="C3288" t="s">
        <v>33</v>
      </c>
      <c r="D3288">
        <v>4511.18</v>
      </c>
      <c r="E3288">
        <v>0.35</v>
      </c>
      <c r="F3288">
        <f t="shared" si="102"/>
        <v>1578.913</v>
      </c>
      <c r="G3288">
        <f t="shared" si="103"/>
        <v>2932.2670000000003</v>
      </c>
      <c r="H3288">
        <v>8</v>
      </c>
      <c r="I3288" s="17">
        <v>45595</v>
      </c>
      <c r="J3288" s="17">
        <v>45598</v>
      </c>
      <c r="K3288" t="s">
        <v>15</v>
      </c>
      <c r="L3288" t="s">
        <v>16</v>
      </c>
      <c r="M3288">
        <v>410.31</v>
      </c>
      <c r="N3288" t="s">
        <v>48</v>
      </c>
    </row>
    <row r="3289" spans="1:14" ht="14.25" customHeight="1" x14ac:dyDescent="0.3">
      <c r="A3289" t="s">
        <v>6840</v>
      </c>
      <c r="B3289" t="s">
        <v>25</v>
      </c>
      <c r="C3289" t="s">
        <v>14</v>
      </c>
      <c r="D3289">
        <v>4515.12</v>
      </c>
      <c r="E3289">
        <v>0.32</v>
      </c>
      <c r="F3289">
        <f t="shared" si="102"/>
        <v>1444.8384000000001</v>
      </c>
      <c r="G3289">
        <f t="shared" si="103"/>
        <v>3070.2815999999998</v>
      </c>
      <c r="H3289">
        <v>8</v>
      </c>
      <c r="I3289" s="17">
        <v>45504</v>
      </c>
      <c r="J3289" s="17">
        <v>45511</v>
      </c>
      <c r="K3289" t="s">
        <v>15</v>
      </c>
      <c r="L3289" t="s">
        <v>22</v>
      </c>
      <c r="M3289">
        <v>1088.6400000000001</v>
      </c>
      <c r="N3289" t="s">
        <v>23</v>
      </c>
    </row>
    <row r="3290" spans="1:14" ht="14.25" customHeight="1" x14ac:dyDescent="0.3">
      <c r="A3290" t="s">
        <v>3271</v>
      </c>
      <c r="B3290" t="s">
        <v>41</v>
      </c>
      <c r="C3290" t="s">
        <v>14</v>
      </c>
      <c r="D3290">
        <v>4519.12</v>
      </c>
      <c r="E3290">
        <v>0.04</v>
      </c>
      <c r="F3290">
        <f t="shared" si="102"/>
        <v>180.76480000000001</v>
      </c>
      <c r="G3290">
        <f t="shared" si="103"/>
        <v>4338.3552</v>
      </c>
      <c r="H3290">
        <v>8</v>
      </c>
      <c r="I3290" s="17">
        <v>45265</v>
      </c>
      <c r="J3290" s="17">
        <v>45267</v>
      </c>
      <c r="K3290" t="s">
        <v>15</v>
      </c>
      <c r="L3290" t="s">
        <v>27</v>
      </c>
      <c r="M3290">
        <v>1049.22</v>
      </c>
      <c r="N3290" t="s">
        <v>39</v>
      </c>
    </row>
    <row r="3291" spans="1:14" ht="14.25" customHeight="1" x14ac:dyDescent="0.3">
      <c r="A3291" t="s">
        <v>9843</v>
      </c>
      <c r="B3291" t="s">
        <v>25</v>
      </c>
      <c r="C3291" t="s">
        <v>14</v>
      </c>
      <c r="D3291">
        <v>4523.1099999999997</v>
      </c>
      <c r="E3291">
        <v>0.09</v>
      </c>
      <c r="F3291">
        <f t="shared" si="102"/>
        <v>407.07989999999995</v>
      </c>
      <c r="G3291">
        <f t="shared" si="103"/>
        <v>4116.0300999999999</v>
      </c>
      <c r="H3291">
        <v>8</v>
      </c>
      <c r="I3291" s="17">
        <v>45524</v>
      </c>
      <c r="J3291" s="17">
        <v>45531</v>
      </c>
      <c r="K3291" t="s">
        <v>21</v>
      </c>
      <c r="L3291" t="s">
        <v>16</v>
      </c>
      <c r="M3291">
        <v>1204.51</v>
      </c>
      <c r="N3291" t="s">
        <v>17</v>
      </c>
    </row>
    <row r="3292" spans="1:14" ht="14.25" customHeight="1" x14ac:dyDescent="0.3">
      <c r="A3292" t="s">
        <v>14600</v>
      </c>
      <c r="B3292" t="s">
        <v>25</v>
      </c>
      <c r="C3292" t="s">
        <v>14</v>
      </c>
      <c r="D3292">
        <v>4525.07</v>
      </c>
      <c r="E3292">
        <v>0.04</v>
      </c>
      <c r="F3292">
        <f t="shared" si="102"/>
        <v>181.00279999999998</v>
      </c>
      <c r="G3292">
        <f t="shared" si="103"/>
        <v>4344.0671999999995</v>
      </c>
      <c r="H3292">
        <v>8</v>
      </c>
      <c r="I3292" s="17">
        <v>45090</v>
      </c>
      <c r="J3292" s="17">
        <v>45094</v>
      </c>
      <c r="K3292" t="s">
        <v>21</v>
      </c>
      <c r="L3292" t="s">
        <v>16</v>
      </c>
      <c r="M3292">
        <v>719.54</v>
      </c>
      <c r="N3292" t="s">
        <v>28</v>
      </c>
    </row>
    <row r="3293" spans="1:14" ht="14.25" customHeight="1" x14ac:dyDescent="0.3">
      <c r="A3293" t="s">
        <v>199</v>
      </c>
      <c r="B3293" t="s">
        <v>19</v>
      </c>
      <c r="C3293" t="s">
        <v>26</v>
      </c>
      <c r="D3293">
        <v>4525.7299999999996</v>
      </c>
      <c r="E3293">
        <v>0.28000000000000003</v>
      </c>
      <c r="F3293">
        <f t="shared" si="102"/>
        <v>1267.2044000000001</v>
      </c>
      <c r="G3293">
        <f t="shared" si="103"/>
        <v>3258.5255999999995</v>
      </c>
      <c r="H3293">
        <v>8</v>
      </c>
      <c r="I3293" s="17">
        <v>45375</v>
      </c>
      <c r="J3293" s="17">
        <v>45380</v>
      </c>
      <c r="K3293" t="s">
        <v>21</v>
      </c>
      <c r="L3293" t="s">
        <v>16</v>
      </c>
      <c r="M3293">
        <v>332.86</v>
      </c>
      <c r="N3293" t="s">
        <v>34</v>
      </c>
    </row>
    <row r="3294" spans="1:14" ht="14.25" customHeight="1" x14ac:dyDescent="0.3">
      <c r="A3294" t="s">
        <v>12020</v>
      </c>
      <c r="B3294" t="s">
        <v>25</v>
      </c>
      <c r="C3294" t="s">
        <v>36</v>
      </c>
      <c r="D3294">
        <v>4526.2700000000004</v>
      </c>
      <c r="E3294">
        <v>0.12</v>
      </c>
      <c r="F3294">
        <f t="shared" si="102"/>
        <v>543.15240000000006</v>
      </c>
      <c r="G3294">
        <f t="shared" si="103"/>
        <v>3983.1176000000005</v>
      </c>
      <c r="H3294">
        <v>8</v>
      </c>
      <c r="I3294" s="17">
        <v>45581</v>
      </c>
      <c r="J3294" s="17">
        <v>45582</v>
      </c>
      <c r="K3294" t="s">
        <v>31</v>
      </c>
      <c r="L3294" t="s">
        <v>16</v>
      </c>
      <c r="M3294">
        <v>1303.69</v>
      </c>
      <c r="N3294" t="s">
        <v>34</v>
      </c>
    </row>
    <row r="3295" spans="1:14" ht="14.25" customHeight="1" x14ac:dyDescent="0.3">
      <c r="A3295" t="s">
        <v>11713</v>
      </c>
      <c r="B3295" t="s">
        <v>41</v>
      </c>
      <c r="C3295" t="s">
        <v>36</v>
      </c>
      <c r="D3295">
        <v>4530.24</v>
      </c>
      <c r="E3295">
        <v>7.0000000000000007E-2</v>
      </c>
      <c r="F3295">
        <f t="shared" si="102"/>
        <v>317.11680000000001</v>
      </c>
      <c r="G3295">
        <f t="shared" si="103"/>
        <v>4213.1232</v>
      </c>
      <c r="H3295">
        <v>8</v>
      </c>
      <c r="I3295" s="17">
        <v>45093</v>
      </c>
      <c r="J3295" s="17">
        <v>45100</v>
      </c>
      <c r="K3295" t="s">
        <v>31</v>
      </c>
      <c r="L3295" t="s">
        <v>16</v>
      </c>
      <c r="M3295">
        <v>626.39</v>
      </c>
      <c r="N3295" t="s">
        <v>17</v>
      </c>
    </row>
    <row r="3296" spans="1:14" ht="14.25" customHeight="1" x14ac:dyDescent="0.3">
      <c r="A3296" t="s">
        <v>13531</v>
      </c>
      <c r="B3296" t="s">
        <v>25</v>
      </c>
      <c r="C3296" t="s">
        <v>26</v>
      </c>
      <c r="D3296">
        <v>4533.84</v>
      </c>
      <c r="E3296">
        <v>0.26</v>
      </c>
      <c r="F3296">
        <f t="shared" si="102"/>
        <v>1178.7984000000001</v>
      </c>
      <c r="G3296">
        <f t="shared" si="103"/>
        <v>3355.0416</v>
      </c>
      <c r="H3296">
        <v>8</v>
      </c>
      <c r="I3296" s="17">
        <v>45552</v>
      </c>
      <c r="J3296" s="17">
        <v>45554</v>
      </c>
      <c r="K3296" t="s">
        <v>15</v>
      </c>
      <c r="L3296" t="s">
        <v>22</v>
      </c>
      <c r="M3296">
        <v>722.52</v>
      </c>
      <c r="N3296" t="s">
        <v>39</v>
      </c>
    </row>
    <row r="3297" spans="1:14" ht="14.25" customHeight="1" x14ac:dyDescent="0.3">
      <c r="A3297" t="s">
        <v>6120</v>
      </c>
      <c r="B3297" t="s">
        <v>25</v>
      </c>
      <c r="C3297" t="s">
        <v>36</v>
      </c>
      <c r="D3297">
        <v>4534.83</v>
      </c>
      <c r="E3297">
        <v>0.13</v>
      </c>
      <c r="F3297">
        <f t="shared" si="102"/>
        <v>589.52790000000005</v>
      </c>
      <c r="G3297">
        <f t="shared" si="103"/>
        <v>3945.3020999999999</v>
      </c>
      <c r="H3297">
        <v>8</v>
      </c>
      <c r="I3297" s="17">
        <v>45213</v>
      </c>
      <c r="J3297" s="17">
        <v>45217</v>
      </c>
      <c r="K3297" t="s">
        <v>15</v>
      </c>
      <c r="L3297" t="s">
        <v>16</v>
      </c>
      <c r="M3297">
        <v>305.49</v>
      </c>
      <c r="N3297" t="s">
        <v>23</v>
      </c>
    </row>
    <row r="3298" spans="1:14" ht="14.25" customHeight="1" x14ac:dyDescent="0.3">
      <c r="A3298" t="s">
        <v>5310</v>
      </c>
      <c r="B3298" t="s">
        <v>19</v>
      </c>
      <c r="C3298" t="s">
        <v>14</v>
      </c>
      <c r="D3298">
        <v>4538.55</v>
      </c>
      <c r="E3298">
        <v>0.15</v>
      </c>
      <c r="F3298">
        <f t="shared" si="102"/>
        <v>680.78250000000003</v>
      </c>
      <c r="G3298">
        <f t="shared" si="103"/>
        <v>3857.7674999999999</v>
      </c>
      <c r="H3298">
        <v>8</v>
      </c>
      <c r="I3298" s="17">
        <v>45063</v>
      </c>
      <c r="J3298" s="17">
        <v>45069</v>
      </c>
      <c r="K3298" t="s">
        <v>31</v>
      </c>
      <c r="L3298" t="s">
        <v>27</v>
      </c>
      <c r="M3298">
        <v>1070.3900000000001</v>
      </c>
      <c r="N3298" t="s">
        <v>39</v>
      </c>
    </row>
    <row r="3299" spans="1:14" ht="14.25" customHeight="1" x14ac:dyDescent="0.3">
      <c r="A3299" t="s">
        <v>7034</v>
      </c>
      <c r="B3299" t="s">
        <v>19</v>
      </c>
      <c r="C3299" t="s">
        <v>33</v>
      </c>
      <c r="D3299">
        <v>4541.68</v>
      </c>
      <c r="E3299">
        <v>0.24</v>
      </c>
      <c r="F3299">
        <f t="shared" si="102"/>
        <v>1090.0032000000001</v>
      </c>
      <c r="G3299">
        <f t="shared" si="103"/>
        <v>3451.6768000000002</v>
      </c>
      <c r="H3299">
        <v>8</v>
      </c>
      <c r="I3299" s="17">
        <v>44980</v>
      </c>
      <c r="J3299" s="17">
        <v>44985</v>
      </c>
      <c r="K3299" t="s">
        <v>15</v>
      </c>
      <c r="L3299" t="s">
        <v>27</v>
      </c>
      <c r="M3299">
        <v>1193.74</v>
      </c>
      <c r="N3299" t="s">
        <v>17</v>
      </c>
    </row>
    <row r="3300" spans="1:14" ht="14.25" customHeight="1" x14ac:dyDescent="0.3">
      <c r="A3300" t="s">
        <v>14439</v>
      </c>
      <c r="B3300" t="s">
        <v>41</v>
      </c>
      <c r="C3300" t="s">
        <v>14</v>
      </c>
      <c r="D3300">
        <v>4542.5600000000004</v>
      </c>
      <c r="E3300">
        <v>0.12</v>
      </c>
      <c r="F3300">
        <f t="shared" si="102"/>
        <v>545.10720000000003</v>
      </c>
      <c r="G3300">
        <f t="shared" si="103"/>
        <v>3997.4528000000005</v>
      </c>
      <c r="H3300">
        <v>8</v>
      </c>
      <c r="I3300" s="17">
        <v>45402</v>
      </c>
      <c r="J3300" s="17">
        <v>45404</v>
      </c>
      <c r="K3300" t="s">
        <v>31</v>
      </c>
      <c r="L3300" t="s">
        <v>22</v>
      </c>
      <c r="M3300">
        <v>1142.98</v>
      </c>
      <c r="N3300" t="s">
        <v>28</v>
      </c>
    </row>
    <row r="3301" spans="1:14" ht="14.25" customHeight="1" x14ac:dyDescent="0.3">
      <c r="A3301" t="s">
        <v>845</v>
      </c>
      <c r="B3301" t="s">
        <v>25</v>
      </c>
      <c r="C3301" t="s">
        <v>14</v>
      </c>
      <c r="D3301">
        <v>4545.6000000000004</v>
      </c>
      <c r="E3301">
        <v>0.42</v>
      </c>
      <c r="F3301">
        <f t="shared" si="102"/>
        <v>1909.152</v>
      </c>
      <c r="G3301">
        <f t="shared" si="103"/>
        <v>2636.4480000000003</v>
      </c>
      <c r="H3301">
        <v>8</v>
      </c>
      <c r="I3301" s="17">
        <v>45053</v>
      </c>
      <c r="J3301" s="17">
        <v>45058</v>
      </c>
      <c r="K3301" t="s">
        <v>31</v>
      </c>
      <c r="L3301" t="s">
        <v>16</v>
      </c>
      <c r="M3301">
        <v>325.45999999999998</v>
      </c>
      <c r="N3301" t="s">
        <v>28</v>
      </c>
    </row>
    <row r="3302" spans="1:14" ht="14.25" customHeight="1" x14ac:dyDescent="0.3">
      <c r="A3302" t="s">
        <v>121</v>
      </c>
      <c r="B3302" t="s">
        <v>19</v>
      </c>
      <c r="C3302" t="s">
        <v>20</v>
      </c>
      <c r="D3302">
        <v>4547.82</v>
      </c>
      <c r="E3302">
        <v>0.41</v>
      </c>
      <c r="F3302">
        <f t="shared" si="102"/>
        <v>1864.6061999999997</v>
      </c>
      <c r="G3302">
        <f t="shared" si="103"/>
        <v>2683.2138</v>
      </c>
      <c r="H3302">
        <v>8</v>
      </c>
      <c r="I3302" s="17">
        <v>45232</v>
      </c>
      <c r="J3302" s="17">
        <v>45237</v>
      </c>
      <c r="K3302" t="s">
        <v>31</v>
      </c>
      <c r="L3302" t="s">
        <v>27</v>
      </c>
      <c r="M3302">
        <v>1281.0999999999999</v>
      </c>
      <c r="N3302" t="s">
        <v>48</v>
      </c>
    </row>
    <row r="3303" spans="1:14" ht="14.25" customHeight="1" x14ac:dyDescent="0.3">
      <c r="A3303" t="s">
        <v>11044</v>
      </c>
      <c r="B3303" t="s">
        <v>13</v>
      </c>
      <c r="C3303" t="s">
        <v>36</v>
      </c>
      <c r="D3303">
        <v>4550.5</v>
      </c>
      <c r="E3303">
        <v>0.4</v>
      </c>
      <c r="F3303">
        <f t="shared" si="102"/>
        <v>1820.2</v>
      </c>
      <c r="G3303">
        <f t="shared" si="103"/>
        <v>2730.3</v>
      </c>
      <c r="H3303">
        <v>8</v>
      </c>
      <c r="I3303" s="17">
        <v>44936</v>
      </c>
      <c r="J3303" s="17">
        <v>44939</v>
      </c>
      <c r="K3303" t="s">
        <v>15</v>
      </c>
      <c r="L3303" t="s">
        <v>27</v>
      </c>
      <c r="M3303">
        <v>987.07</v>
      </c>
      <c r="N3303" t="s">
        <v>48</v>
      </c>
    </row>
    <row r="3304" spans="1:14" ht="14.25" customHeight="1" x14ac:dyDescent="0.3">
      <c r="A3304" t="s">
        <v>2352</v>
      </c>
      <c r="B3304" t="s">
        <v>13</v>
      </c>
      <c r="C3304" t="s">
        <v>33</v>
      </c>
      <c r="D3304">
        <v>4552.72</v>
      </c>
      <c r="E3304">
        <v>0.17</v>
      </c>
      <c r="F3304">
        <f t="shared" si="102"/>
        <v>773.96240000000012</v>
      </c>
      <c r="G3304">
        <f t="shared" si="103"/>
        <v>3778.7575999999999</v>
      </c>
      <c r="H3304">
        <v>8</v>
      </c>
      <c r="I3304" s="17">
        <v>45508</v>
      </c>
      <c r="J3304" s="17">
        <v>45510</v>
      </c>
      <c r="K3304" t="s">
        <v>31</v>
      </c>
      <c r="L3304" t="s">
        <v>22</v>
      </c>
      <c r="M3304">
        <v>1169.3599999999999</v>
      </c>
      <c r="N3304" t="s">
        <v>23</v>
      </c>
    </row>
    <row r="3305" spans="1:14" ht="14.25" customHeight="1" x14ac:dyDescent="0.3">
      <c r="A3305" t="s">
        <v>7397</v>
      </c>
      <c r="B3305" t="s">
        <v>25</v>
      </c>
      <c r="C3305" t="s">
        <v>36</v>
      </c>
      <c r="D3305">
        <v>4553.76</v>
      </c>
      <c r="E3305">
        <v>0.38</v>
      </c>
      <c r="F3305">
        <f t="shared" si="102"/>
        <v>1730.4288000000001</v>
      </c>
      <c r="G3305">
        <f t="shared" si="103"/>
        <v>2823.3312000000001</v>
      </c>
      <c r="H3305">
        <v>8</v>
      </c>
      <c r="I3305" s="17">
        <v>45171</v>
      </c>
      <c r="J3305" s="17">
        <v>45178</v>
      </c>
      <c r="K3305" t="s">
        <v>21</v>
      </c>
      <c r="L3305" t="s">
        <v>16</v>
      </c>
      <c r="M3305">
        <v>402.44</v>
      </c>
      <c r="N3305" t="s">
        <v>23</v>
      </c>
    </row>
    <row r="3306" spans="1:14" ht="14.25" customHeight="1" x14ac:dyDescent="0.3">
      <c r="A3306" t="s">
        <v>5460</v>
      </c>
      <c r="B3306" t="s">
        <v>19</v>
      </c>
      <c r="C3306" t="s">
        <v>26</v>
      </c>
      <c r="D3306">
        <v>4556.68</v>
      </c>
      <c r="E3306">
        <v>0.13</v>
      </c>
      <c r="F3306">
        <f t="shared" si="102"/>
        <v>592.36840000000007</v>
      </c>
      <c r="G3306">
        <f t="shared" si="103"/>
        <v>3964.3116</v>
      </c>
      <c r="H3306">
        <v>8</v>
      </c>
      <c r="I3306" s="17">
        <v>45594</v>
      </c>
      <c r="J3306" s="17">
        <v>45599</v>
      </c>
      <c r="K3306" t="s">
        <v>15</v>
      </c>
      <c r="L3306" t="s">
        <v>27</v>
      </c>
      <c r="M3306">
        <v>1274.24</v>
      </c>
      <c r="N3306" t="s">
        <v>17</v>
      </c>
    </row>
    <row r="3307" spans="1:14" ht="14.25" customHeight="1" x14ac:dyDescent="0.3">
      <c r="A3307" t="s">
        <v>3666</v>
      </c>
      <c r="B3307" t="s">
        <v>19</v>
      </c>
      <c r="C3307" t="s">
        <v>26</v>
      </c>
      <c r="D3307">
        <v>4558.68</v>
      </c>
      <c r="E3307">
        <v>0.03</v>
      </c>
      <c r="F3307">
        <f t="shared" si="102"/>
        <v>136.7604</v>
      </c>
      <c r="G3307">
        <f t="shared" si="103"/>
        <v>4421.9196000000002</v>
      </c>
      <c r="H3307">
        <v>8</v>
      </c>
      <c r="I3307" s="17">
        <v>45374</v>
      </c>
      <c r="J3307" s="17">
        <v>45377</v>
      </c>
      <c r="K3307" t="s">
        <v>15</v>
      </c>
      <c r="L3307" t="s">
        <v>27</v>
      </c>
      <c r="M3307">
        <v>273.22000000000003</v>
      </c>
      <c r="N3307" t="s">
        <v>39</v>
      </c>
    </row>
    <row r="3308" spans="1:14" ht="14.25" customHeight="1" x14ac:dyDescent="0.3">
      <c r="A3308" t="s">
        <v>11171</v>
      </c>
      <c r="B3308" t="s">
        <v>13</v>
      </c>
      <c r="C3308" t="s">
        <v>20</v>
      </c>
      <c r="D3308">
        <v>4565.04</v>
      </c>
      <c r="E3308">
        <v>0.27</v>
      </c>
      <c r="F3308">
        <f t="shared" si="102"/>
        <v>1232.5608</v>
      </c>
      <c r="G3308">
        <f t="shared" si="103"/>
        <v>3332.4791999999998</v>
      </c>
      <c r="H3308">
        <v>8</v>
      </c>
      <c r="I3308" s="17">
        <v>45443</v>
      </c>
      <c r="J3308" s="17">
        <v>45449</v>
      </c>
      <c r="K3308" t="s">
        <v>21</v>
      </c>
      <c r="L3308" t="s">
        <v>27</v>
      </c>
      <c r="M3308">
        <v>1086.44</v>
      </c>
      <c r="N3308" t="s">
        <v>34</v>
      </c>
    </row>
    <row r="3309" spans="1:14" ht="14.25" customHeight="1" x14ac:dyDescent="0.3">
      <c r="A3309" t="s">
        <v>2167</v>
      </c>
      <c r="B3309" t="s">
        <v>13</v>
      </c>
      <c r="C3309" t="s">
        <v>14</v>
      </c>
      <c r="D3309">
        <v>4573.08</v>
      </c>
      <c r="E3309">
        <v>0.43</v>
      </c>
      <c r="F3309">
        <f t="shared" si="102"/>
        <v>1966.4243999999999</v>
      </c>
      <c r="G3309">
        <f t="shared" si="103"/>
        <v>2606.6556</v>
      </c>
      <c r="H3309">
        <v>8</v>
      </c>
      <c r="I3309" s="17">
        <v>45336</v>
      </c>
      <c r="J3309" s="17">
        <v>45343</v>
      </c>
      <c r="K3309" t="s">
        <v>31</v>
      </c>
      <c r="L3309" t="s">
        <v>22</v>
      </c>
      <c r="M3309">
        <v>246.6</v>
      </c>
      <c r="N3309" t="s">
        <v>17</v>
      </c>
    </row>
    <row r="3310" spans="1:14" ht="14.25" customHeight="1" x14ac:dyDescent="0.3">
      <c r="A3310" t="s">
        <v>14231</v>
      </c>
      <c r="B3310" t="s">
        <v>25</v>
      </c>
      <c r="C3310" t="s">
        <v>14</v>
      </c>
      <c r="D3310">
        <v>4575.28</v>
      </c>
      <c r="E3310">
        <v>0.33</v>
      </c>
      <c r="F3310">
        <f t="shared" si="102"/>
        <v>1509.8424</v>
      </c>
      <c r="G3310">
        <f t="shared" si="103"/>
        <v>3065.4375999999997</v>
      </c>
      <c r="H3310">
        <v>8</v>
      </c>
      <c r="I3310" s="17">
        <v>45227</v>
      </c>
      <c r="J3310" s="17">
        <v>45231</v>
      </c>
      <c r="K3310" t="s">
        <v>15</v>
      </c>
      <c r="L3310" t="s">
        <v>16</v>
      </c>
      <c r="M3310">
        <v>1066.95</v>
      </c>
      <c r="N3310" t="s">
        <v>34</v>
      </c>
    </row>
    <row r="3311" spans="1:14" ht="14.25" customHeight="1" x14ac:dyDescent="0.3">
      <c r="A3311" t="s">
        <v>8007</v>
      </c>
      <c r="B3311" t="s">
        <v>19</v>
      </c>
      <c r="C3311" t="s">
        <v>26</v>
      </c>
      <c r="D3311">
        <v>4577.55</v>
      </c>
      <c r="E3311">
        <v>0.4</v>
      </c>
      <c r="F3311">
        <f t="shared" si="102"/>
        <v>1831.0200000000002</v>
      </c>
      <c r="G3311">
        <f t="shared" si="103"/>
        <v>2746.5299999999997</v>
      </c>
      <c r="H3311">
        <v>8</v>
      </c>
      <c r="I3311" s="17">
        <v>45274</v>
      </c>
      <c r="J3311" s="17">
        <v>45275</v>
      </c>
      <c r="K3311" t="s">
        <v>21</v>
      </c>
      <c r="L3311" t="s">
        <v>22</v>
      </c>
      <c r="M3311">
        <v>324.32</v>
      </c>
      <c r="N3311" t="s">
        <v>17</v>
      </c>
    </row>
    <row r="3312" spans="1:14" ht="14.25" customHeight="1" x14ac:dyDescent="0.3">
      <c r="A3312" t="s">
        <v>627</v>
      </c>
      <c r="B3312" t="s">
        <v>19</v>
      </c>
      <c r="C3312" t="s">
        <v>33</v>
      </c>
      <c r="D3312">
        <v>4581.09</v>
      </c>
      <c r="E3312">
        <v>0.3</v>
      </c>
      <c r="F3312">
        <f t="shared" si="102"/>
        <v>1374.327</v>
      </c>
      <c r="G3312">
        <f t="shared" si="103"/>
        <v>3206.7629999999999</v>
      </c>
      <c r="H3312">
        <v>8</v>
      </c>
      <c r="I3312" s="17">
        <v>45083</v>
      </c>
      <c r="J3312" s="17">
        <v>45085</v>
      </c>
      <c r="K3312" t="s">
        <v>15</v>
      </c>
      <c r="L3312" t="s">
        <v>27</v>
      </c>
      <c r="M3312">
        <v>1364.76</v>
      </c>
      <c r="N3312" t="s">
        <v>34</v>
      </c>
    </row>
    <row r="3313" spans="1:14" ht="14.25" customHeight="1" x14ac:dyDescent="0.3">
      <c r="A3313" t="s">
        <v>13265</v>
      </c>
      <c r="B3313" t="s">
        <v>19</v>
      </c>
      <c r="C3313" t="s">
        <v>14</v>
      </c>
      <c r="D3313">
        <v>4581.66</v>
      </c>
      <c r="E3313">
        <v>0.46</v>
      </c>
      <c r="F3313">
        <f t="shared" si="102"/>
        <v>2107.5636</v>
      </c>
      <c r="G3313">
        <f t="shared" si="103"/>
        <v>2474.0963999999999</v>
      </c>
      <c r="H3313">
        <v>8</v>
      </c>
      <c r="I3313" s="17">
        <v>45384</v>
      </c>
      <c r="J3313" s="17">
        <v>45390</v>
      </c>
      <c r="K3313" t="s">
        <v>15</v>
      </c>
      <c r="L3313" t="s">
        <v>16</v>
      </c>
      <c r="M3313">
        <v>694.36</v>
      </c>
      <c r="N3313" t="s">
        <v>39</v>
      </c>
    </row>
    <row r="3314" spans="1:14" ht="14.25" customHeight="1" x14ac:dyDescent="0.3">
      <c r="A3314" t="s">
        <v>1374</v>
      </c>
      <c r="B3314" t="s">
        <v>19</v>
      </c>
      <c r="C3314" t="s">
        <v>26</v>
      </c>
      <c r="D3314">
        <v>4584.6899999999996</v>
      </c>
      <c r="E3314">
        <v>0.5</v>
      </c>
      <c r="F3314">
        <f t="shared" si="102"/>
        <v>2292.3449999999998</v>
      </c>
      <c r="G3314">
        <f t="shared" si="103"/>
        <v>2292.3449999999998</v>
      </c>
      <c r="H3314">
        <v>8</v>
      </c>
      <c r="I3314" s="17">
        <v>45649</v>
      </c>
      <c r="J3314" s="17">
        <v>45650</v>
      </c>
      <c r="K3314" t="s">
        <v>21</v>
      </c>
      <c r="L3314" t="s">
        <v>27</v>
      </c>
      <c r="M3314">
        <v>579.01</v>
      </c>
      <c r="N3314" t="s">
        <v>34</v>
      </c>
    </row>
    <row r="3315" spans="1:14" ht="14.25" customHeight="1" x14ac:dyDescent="0.3">
      <c r="A3315" t="s">
        <v>4349</v>
      </c>
      <c r="B3315" t="s">
        <v>13</v>
      </c>
      <c r="C3315" t="s">
        <v>20</v>
      </c>
      <c r="D3315">
        <v>4586.34</v>
      </c>
      <c r="E3315">
        <v>0.16</v>
      </c>
      <c r="F3315">
        <f t="shared" si="102"/>
        <v>733.81440000000009</v>
      </c>
      <c r="G3315">
        <f t="shared" si="103"/>
        <v>3852.5255999999999</v>
      </c>
      <c r="H3315">
        <v>8</v>
      </c>
      <c r="I3315" s="17">
        <v>45258</v>
      </c>
      <c r="J3315" s="17">
        <v>45259</v>
      </c>
      <c r="K3315" t="s">
        <v>15</v>
      </c>
      <c r="L3315" t="s">
        <v>16</v>
      </c>
      <c r="M3315">
        <v>347.47</v>
      </c>
      <c r="N3315" t="s">
        <v>17</v>
      </c>
    </row>
    <row r="3316" spans="1:14" ht="14.25" customHeight="1" x14ac:dyDescent="0.3">
      <c r="A3316" t="s">
        <v>5436</v>
      </c>
      <c r="B3316" t="s">
        <v>19</v>
      </c>
      <c r="C3316" t="s">
        <v>33</v>
      </c>
      <c r="D3316">
        <v>4587.68</v>
      </c>
      <c r="E3316">
        <v>0.41</v>
      </c>
      <c r="F3316">
        <f t="shared" si="102"/>
        <v>1880.9488000000001</v>
      </c>
      <c r="G3316">
        <f t="shared" si="103"/>
        <v>2706.7312000000002</v>
      </c>
      <c r="H3316">
        <v>8</v>
      </c>
      <c r="I3316" s="17">
        <v>45567</v>
      </c>
      <c r="J3316" s="17">
        <v>45569</v>
      </c>
      <c r="K3316" t="s">
        <v>21</v>
      </c>
      <c r="L3316" t="s">
        <v>22</v>
      </c>
      <c r="M3316">
        <v>845.38</v>
      </c>
      <c r="N3316" t="s">
        <v>23</v>
      </c>
    </row>
    <row r="3317" spans="1:14" ht="14.25" customHeight="1" x14ac:dyDescent="0.3">
      <c r="A3317" t="s">
        <v>10326</v>
      </c>
      <c r="B3317" t="s">
        <v>13</v>
      </c>
      <c r="C3317" t="s">
        <v>33</v>
      </c>
      <c r="D3317">
        <v>4588.7299999999996</v>
      </c>
      <c r="E3317">
        <v>0.44</v>
      </c>
      <c r="F3317">
        <f t="shared" si="102"/>
        <v>2019.0411999999999</v>
      </c>
      <c r="G3317">
        <f t="shared" si="103"/>
        <v>2569.6887999999999</v>
      </c>
      <c r="H3317">
        <v>8</v>
      </c>
      <c r="I3317" s="17">
        <v>44964</v>
      </c>
      <c r="J3317" s="17">
        <v>44965</v>
      </c>
      <c r="K3317" t="s">
        <v>31</v>
      </c>
      <c r="L3317" t="s">
        <v>22</v>
      </c>
      <c r="M3317">
        <v>904.71</v>
      </c>
      <c r="N3317" t="s">
        <v>28</v>
      </c>
    </row>
    <row r="3318" spans="1:14" ht="14.25" customHeight="1" x14ac:dyDescent="0.3">
      <c r="A3318" t="s">
        <v>7043</v>
      </c>
      <c r="B3318" t="s">
        <v>13</v>
      </c>
      <c r="C3318" t="s">
        <v>36</v>
      </c>
      <c r="D3318">
        <v>4589.68</v>
      </c>
      <c r="E3318">
        <v>0.1</v>
      </c>
      <c r="F3318">
        <f t="shared" si="102"/>
        <v>458.96800000000007</v>
      </c>
      <c r="G3318">
        <f t="shared" si="103"/>
        <v>4130.7120000000004</v>
      </c>
      <c r="H3318">
        <v>8</v>
      </c>
      <c r="I3318" s="17">
        <v>45529</v>
      </c>
      <c r="J3318" s="17">
        <v>45532</v>
      </c>
      <c r="K3318" t="s">
        <v>15</v>
      </c>
      <c r="L3318" t="s">
        <v>22</v>
      </c>
      <c r="M3318">
        <v>1315.36</v>
      </c>
      <c r="N3318" t="s">
        <v>28</v>
      </c>
    </row>
    <row r="3319" spans="1:14" ht="14.25" customHeight="1" x14ac:dyDescent="0.3">
      <c r="A3319" t="s">
        <v>5966</v>
      </c>
      <c r="B3319" t="s">
        <v>19</v>
      </c>
      <c r="C3319" t="s">
        <v>36</v>
      </c>
      <c r="D3319">
        <v>4597.03</v>
      </c>
      <c r="E3319">
        <v>0.31</v>
      </c>
      <c r="F3319">
        <f t="shared" si="102"/>
        <v>1425.0792999999999</v>
      </c>
      <c r="G3319">
        <f t="shared" si="103"/>
        <v>3171.9506999999999</v>
      </c>
      <c r="H3319">
        <v>8</v>
      </c>
      <c r="I3319" s="17">
        <v>45157</v>
      </c>
      <c r="J3319" s="17">
        <v>45159</v>
      </c>
      <c r="K3319" t="s">
        <v>31</v>
      </c>
      <c r="L3319" t="s">
        <v>27</v>
      </c>
      <c r="M3319">
        <v>632.83000000000004</v>
      </c>
      <c r="N3319" t="s">
        <v>39</v>
      </c>
    </row>
    <row r="3320" spans="1:14" ht="14.25" customHeight="1" x14ac:dyDescent="0.3">
      <c r="A3320" t="s">
        <v>3192</v>
      </c>
      <c r="B3320" t="s">
        <v>13</v>
      </c>
      <c r="C3320" t="s">
        <v>26</v>
      </c>
      <c r="D3320">
        <v>4598.66</v>
      </c>
      <c r="E3320">
        <v>0.43</v>
      </c>
      <c r="F3320">
        <f t="shared" si="102"/>
        <v>1977.4237999999998</v>
      </c>
      <c r="G3320">
        <f t="shared" si="103"/>
        <v>2621.2362000000003</v>
      </c>
      <c r="H3320">
        <v>8</v>
      </c>
      <c r="I3320" s="17">
        <v>45506</v>
      </c>
      <c r="J3320" s="17">
        <v>45512</v>
      </c>
      <c r="K3320" t="s">
        <v>31</v>
      </c>
      <c r="L3320" t="s">
        <v>16</v>
      </c>
      <c r="M3320">
        <v>1062.67</v>
      </c>
      <c r="N3320" t="s">
        <v>34</v>
      </c>
    </row>
    <row r="3321" spans="1:14" ht="14.25" customHeight="1" x14ac:dyDescent="0.3">
      <c r="A3321" t="s">
        <v>11805</v>
      </c>
      <c r="B3321" t="s">
        <v>41</v>
      </c>
      <c r="C3321" t="s">
        <v>20</v>
      </c>
      <c r="D3321">
        <v>4598.96</v>
      </c>
      <c r="E3321">
        <v>0.47</v>
      </c>
      <c r="F3321">
        <f t="shared" si="102"/>
        <v>2161.5111999999999</v>
      </c>
      <c r="G3321">
        <f t="shared" si="103"/>
        <v>2437.4488000000001</v>
      </c>
      <c r="H3321">
        <v>8</v>
      </c>
      <c r="I3321" s="17">
        <v>45489</v>
      </c>
      <c r="J3321" s="17">
        <v>45496</v>
      </c>
      <c r="K3321" t="s">
        <v>21</v>
      </c>
      <c r="L3321" t="s">
        <v>22</v>
      </c>
      <c r="M3321">
        <v>736.93</v>
      </c>
      <c r="N3321" t="s">
        <v>34</v>
      </c>
    </row>
    <row r="3322" spans="1:14" ht="14.25" customHeight="1" x14ac:dyDescent="0.3">
      <c r="A3322" t="s">
        <v>13875</v>
      </c>
      <c r="B3322" t="s">
        <v>19</v>
      </c>
      <c r="C3322" t="s">
        <v>26</v>
      </c>
      <c r="D3322">
        <v>4606.17</v>
      </c>
      <c r="E3322">
        <v>0.21</v>
      </c>
      <c r="F3322">
        <f t="shared" si="102"/>
        <v>967.29570000000001</v>
      </c>
      <c r="G3322">
        <f t="shared" si="103"/>
        <v>3638.8742999999999</v>
      </c>
      <c r="H3322">
        <v>8</v>
      </c>
      <c r="I3322" s="17">
        <v>44988</v>
      </c>
      <c r="J3322" s="17">
        <v>44993</v>
      </c>
      <c r="K3322" t="s">
        <v>15</v>
      </c>
      <c r="L3322" t="s">
        <v>16</v>
      </c>
      <c r="M3322">
        <v>671.42</v>
      </c>
      <c r="N3322" t="s">
        <v>39</v>
      </c>
    </row>
    <row r="3323" spans="1:14" ht="14.25" customHeight="1" x14ac:dyDescent="0.3">
      <c r="A3323" t="s">
        <v>5711</v>
      </c>
      <c r="B3323" t="s">
        <v>25</v>
      </c>
      <c r="C3323" t="s">
        <v>36</v>
      </c>
      <c r="D3323">
        <v>4608.24</v>
      </c>
      <c r="E3323">
        <v>0.24</v>
      </c>
      <c r="F3323">
        <f t="shared" si="102"/>
        <v>1105.9775999999999</v>
      </c>
      <c r="G3323">
        <f t="shared" si="103"/>
        <v>3502.2623999999996</v>
      </c>
      <c r="H3323">
        <v>8</v>
      </c>
      <c r="I3323" s="17">
        <v>45623</v>
      </c>
      <c r="J3323" s="17">
        <v>45627</v>
      </c>
      <c r="K3323" t="s">
        <v>31</v>
      </c>
      <c r="L3323" t="s">
        <v>16</v>
      </c>
      <c r="M3323">
        <v>1117.56</v>
      </c>
      <c r="N3323" t="s">
        <v>39</v>
      </c>
    </row>
    <row r="3324" spans="1:14" ht="14.25" customHeight="1" x14ac:dyDescent="0.3">
      <c r="A3324" t="s">
        <v>4822</v>
      </c>
      <c r="B3324" t="s">
        <v>25</v>
      </c>
      <c r="C3324" t="s">
        <v>26</v>
      </c>
      <c r="D3324">
        <v>4608.88</v>
      </c>
      <c r="E3324">
        <v>0.45</v>
      </c>
      <c r="F3324">
        <f t="shared" si="102"/>
        <v>2073.9960000000001</v>
      </c>
      <c r="G3324">
        <f t="shared" si="103"/>
        <v>2534.884</v>
      </c>
      <c r="H3324">
        <v>8</v>
      </c>
      <c r="I3324" s="17">
        <v>45551</v>
      </c>
      <c r="J3324" s="17">
        <v>45553</v>
      </c>
      <c r="K3324" t="s">
        <v>31</v>
      </c>
      <c r="L3324" t="s">
        <v>27</v>
      </c>
      <c r="M3324">
        <v>1315.18</v>
      </c>
      <c r="N3324" t="s">
        <v>39</v>
      </c>
    </row>
    <row r="3325" spans="1:14" ht="14.25" customHeight="1" x14ac:dyDescent="0.3">
      <c r="A3325" t="s">
        <v>1934</v>
      </c>
      <c r="B3325" t="s">
        <v>25</v>
      </c>
      <c r="C3325" t="s">
        <v>33</v>
      </c>
      <c r="D3325">
        <v>4610.8599999999997</v>
      </c>
      <c r="E3325">
        <v>0.12</v>
      </c>
      <c r="F3325">
        <f t="shared" si="102"/>
        <v>553.30319999999995</v>
      </c>
      <c r="G3325">
        <f t="shared" si="103"/>
        <v>4057.5567999999998</v>
      </c>
      <c r="H3325">
        <v>8</v>
      </c>
      <c r="I3325" s="17">
        <v>45263</v>
      </c>
      <c r="J3325" s="17">
        <v>45267</v>
      </c>
      <c r="K3325" t="s">
        <v>21</v>
      </c>
      <c r="L3325" t="s">
        <v>22</v>
      </c>
      <c r="M3325">
        <v>643.96</v>
      </c>
      <c r="N3325" t="s">
        <v>17</v>
      </c>
    </row>
    <row r="3326" spans="1:14" ht="14.25" customHeight="1" x14ac:dyDescent="0.3">
      <c r="A3326" t="s">
        <v>14059</v>
      </c>
      <c r="B3326" t="s">
        <v>41</v>
      </c>
      <c r="C3326" t="s">
        <v>26</v>
      </c>
      <c r="D3326">
        <v>4611.43</v>
      </c>
      <c r="E3326">
        <v>0.02</v>
      </c>
      <c r="F3326">
        <f t="shared" si="102"/>
        <v>92.228600000000014</v>
      </c>
      <c r="G3326">
        <f t="shared" si="103"/>
        <v>4519.2013999999999</v>
      </c>
      <c r="H3326">
        <v>8</v>
      </c>
      <c r="I3326" s="17">
        <v>45004</v>
      </c>
      <c r="J3326" s="17">
        <v>45009</v>
      </c>
      <c r="K3326" t="s">
        <v>31</v>
      </c>
      <c r="L3326" t="s">
        <v>27</v>
      </c>
      <c r="M3326">
        <v>1270.1600000000001</v>
      </c>
      <c r="N3326" t="s">
        <v>34</v>
      </c>
    </row>
    <row r="3327" spans="1:14" ht="14.25" customHeight="1" x14ac:dyDescent="0.3">
      <c r="A3327" t="s">
        <v>10441</v>
      </c>
      <c r="B3327" t="s">
        <v>25</v>
      </c>
      <c r="C3327" t="s">
        <v>36</v>
      </c>
      <c r="D3327">
        <v>4616.33</v>
      </c>
      <c r="E3327">
        <v>0.33</v>
      </c>
      <c r="F3327">
        <f t="shared" si="102"/>
        <v>1523.3889000000001</v>
      </c>
      <c r="G3327">
        <f t="shared" si="103"/>
        <v>3092.9411</v>
      </c>
      <c r="H3327">
        <v>8</v>
      </c>
      <c r="I3327" s="17">
        <v>45397</v>
      </c>
      <c r="J3327" s="17">
        <v>45398</v>
      </c>
      <c r="K3327" t="s">
        <v>21</v>
      </c>
      <c r="L3327" t="s">
        <v>27</v>
      </c>
      <c r="M3327">
        <v>1271.54</v>
      </c>
      <c r="N3327" t="s">
        <v>48</v>
      </c>
    </row>
    <row r="3328" spans="1:14" ht="14.25" customHeight="1" x14ac:dyDescent="0.3">
      <c r="A3328" t="s">
        <v>10391</v>
      </c>
      <c r="B3328" t="s">
        <v>41</v>
      </c>
      <c r="C3328" t="s">
        <v>36</v>
      </c>
      <c r="D3328">
        <v>4625.13</v>
      </c>
      <c r="E3328">
        <v>0.18</v>
      </c>
      <c r="F3328">
        <f t="shared" si="102"/>
        <v>832.52340000000004</v>
      </c>
      <c r="G3328">
        <f t="shared" si="103"/>
        <v>3792.6066000000001</v>
      </c>
      <c r="H3328">
        <v>8</v>
      </c>
      <c r="I3328" s="17">
        <v>45580</v>
      </c>
      <c r="J3328" s="17">
        <v>45586</v>
      </c>
      <c r="K3328" t="s">
        <v>31</v>
      </c>
      <c r="L3328" t="s">
        <v>16</v>
      </c>
      <c r="M3328">
        <v>607.66999999999996</v>
      </c>
      <c r="N3328" t="s">
        <v>48</v>
      </c>
    </row>
    <row r="3329" spans="1:14" ht="14.25" customHeight="1" x14ac:dyDescent="0.3">
      <c r="A3329" t="s">
        <v>7735</v>
      </c>
      <c r="B3329" t="s">
        <v>13</v>
      </c>
      <c r="C3329" t="s">
        <v>20</v>
      </c>
      <c r="D3329">
        <v>4626.08</v>
      </c>
      <c r="E3329">
        <v>0.01</v>
      </c>
      <c r="F3329">
        <f t="shared" si="102"/>
        <v>46.260800000000003</v>
      </c>
      <c r="G3329">
        <f t="shared" si="103"/>
        <v>4579.8191999999999</v>
      </c>
      <c r="H3329">
        <v>8</v>
      </c>
      <c r="I3329" s="17">
        <v>45047</v>
      </c>
      <c r="J3329" s="17">
        <v>45050</v>
      </c>
      <c r="K3329" t="s">
        <v>31</v>
      </c>
      <c r="L3329" t="s">
        <v>16</v>
      </c>
      <c r="M3329">
        <v>806.06</v>
      </c>
      <c r="N3329" t="s">
        <v>39</v>
      </c>
    </row>
    <row r="3330" spans="1:14" ht="14.25" customHeight="1" x14ac:dyDescent="0.3">
      <c r="A3330" t="s">
        <v>3127</v>
      </c>
      <c r="B3330" t="s">
        <v>25</v>
      </c>
      <c r="C3330" t="s">
        <v>26</v>
      </c>
      <c r="D3330">
        <v>4627.55</v>
      </c>
      <c r="E3330">
        <v>0.14000000000000001</v>
      </c>
      <c r="F3330">
        <f t="shared" ref="F3330:F3393" si="104">D3330*E3330</f>
        <v>647.85700000000008</v>
      </c>
      <c r="G3330">
        <f t="shared" ref="G3330:G3393" si="105">D3330-F3330</f>
        <v>3979.6930000000002</v>
      </c>
      <c r="H3330">
        <v>8</v>
      </c>
      <c r="I3330" s="17">
        <v>45358</v>
      </c>
      <c r="J3330" s="17">
        <v>45365</v>
      </c>
      <c r="K3330" t="s">
        <v>15</v>
      </c>
      <c r="L3330" t="s">
        <v>22</v>
      </c>
      <c r="M3330">
        <v>1285.04</v>
      </c>
      <c r="N3330" t="s">
        <v>39</v>
      </c>
    </row>
    <row r="3331" spans="1:14" ht="14.25" customHeight="1" x14ac:dyDescent="0.3">
      <c r="A3331" t="s">
        <v>11246</v>
      </c>
      <c r="B3331" t="s">
        <v>13</v>
      </c>
      <c r="C3331" t="s">
        <v>33</v>
      </c>
      <c r="D3331">
        <v>4628.7700000000004</v>
      </c>
      <c r="E3331">
        <v>0.09</v>
      </c>
      <c r="F3331">
        <f t="shared" si="104"/>
        <v>416.58930000000004</v>
      </c>
      <c r="G3331">
        <f t="shared" si="105"/>
        <v>4212.1807000000008</v>
      </c>
      <c r="H3331">
        <v>8</v>
      </c>
      <c r="I3331" s="17">
        <v>45206</v>
      </c>
      <c r="J3331" s="17">
        <v>45208</v>
      </c>
      <c r="K3331" t="s">
        <v>21</v>
      </c>
      <c r="L3331" t="s">
        <v>27</v>
      </c>
      <c r="M3331">
        <v>451.72</v>
      </c>
      <c r="N3331" t="s">
        <v>39</v>
      </c>
    </row>
    <row r="3332" spans="1:14" ht="14.25" customHeight="1" x14ac:dyDescent="0.3">
      <c r="A3332" t="s">
        <v>5164</v>
      </c>
      <c r="B3332" t="s">
        <v>13</v>
      </c>
      <c r="C3332" t="s">
        <v>26</v>
      </c>
      <c r="D3332">
        <v>4639.21</v>
      </c>
      <c r="E3332">
        <v>0.38</v>
      </c>
      <c r="F3332">
        <f t="shared" si="104"/>
        <v>1762.8998000000001</v>
      </c>
      <c r="G3332">
        <f t="shared" si="105"/>
        <v>2876.3101999999999</v>
      </c>
      <c r="H3332">
        <v>8</v>
      </c>
      <c r="I3332" s="17">
        <v>45143</v>
      </c>
      <c r="J3332" s="17">
        <v>45149</v>
      </c>
      <c r="K3332" t="s">
        <v>31</v>
      </c>
      <c r="L3332" t="s">
        <v>27</v>
      </c>
      <c r="M3332">
        <v>485.74</v>
      </c>
      <c r="N3332" t="s">
        <v>17</v>
      </c>
    </row>
    <row r="3333" spans="1:14" ht="14.25" customHeight="1" x14ac:dyDescent="0.3">
      <c r="A3333" t="s">
        <v>7449</v>
      </c>
      <c r="B3333" t="s">
        <v>13</v>
      </c>
      <c r="C3333" t="s">
        <v>33</v>
      </c>
      <c r="D3333">
        <v>4639.38</v>
      </c>
      <c r="E3333">
        <v>0.33</v>
      </c>
      <c r="F3333">
        <f t="shared" si="104"/>
        <v>1530.9954</v>
      </c>
      <c r="G3333">
        <f t="shared" si="105"/>
        <v>3108.3846000000003</v>
      </c>
      <c r="H3333">
        <v>8</v>
      </c>
      <c r="I3333" s="17">
        <v>45250</v>
      </c>
      <c r="J3333" s="17">
        <v>45255</v>
      </c>
      <c r="K3333" t="s">
        <v>31</v>
      </c>
      <c r="L3333" t="s">
        <v>22</v>
      </c>
      <c r="M3333">
        <v>519.96</v>
      </c>
      <c r="N3333" t="s">
        <v>17</v>
      </c>
    </row>
    <row r="3334" spans="1:14" ht="14.25" customHeight="1" x14ac:dyDescent="0.3">
      <c r="A3334" t="s">
        <v>14695</v>
      </c>
      <c r="B3334" t="s">
        <v>25</v>
      </c>
      <c r="C3334" t="s">
        <v>33</v>
      </c>
      <c r="D3334">
        <v>4656.95</v>
      </c>
      <c r="E3334">
        <v>0.22</v>
      </c>
      <c r="F3334">
        <f t="shared" si="104"/>
        <v>1024.529</v>
      </c>
      <c r="G3334">
        <f t="shared" si="105"/>
        <v>3632.4209999999998</v>
      </c>
      <c r="H3334">
        <v>8</v>
      </c>
      <c r="I3334" s="17">
        <v>45333</v>
      </c>
      <c r="J3334" s="17">
        <v>45338</v>
      </c>
      <c r="K3334" t="s">
        <v>31</v>
      </c>
      <c r="L3334" t="s">
        <v>27</v>
      </c>
      <c r="M3334">
        <v>920.26</v>
      </c>
      <c r="N3334" t="s">
        <v>17</v>
      </c>
    </row>
    <row r="3335" spans="1:14" ht="14.25" customHeight="1" x14ac:dyDescent="0.3">
      <c r="A3335" t="s">
        <v>5083</v>
      </c>
      <c r="B3335" t="s">
        <v>19</v>
      </c>
      <c r="C3335" t="s">
        <v>36</v>
      </c>
      <c r="D3335">
        <v>4657.24</v>
      </c>
      <c r="E3335">
        <v>0.09</v>
      </c>
      <c r="F3335">
        <f t="shared" si="104"/>
        <v>419.15159999999997</v>
      </c>
      <c r="G3335">
        <f t="shared" si="105"/>
        <v>4238.0883999999996</v>
      </c>
      <c r="H3335">
        <v>8</v>
      </c>
      <c r="I3335" s="17">
        <v>45188</v>
      </c>
      <c r="J3335" s="17">
        <v>45190</v>
      </c>
      <c r="K3335" t="s">
        <v>15</v>
      </c>
      <c r="L3335" t="s">
        <v>27</v>
      </c>
      <c r="M3335">
        <v>1159.28</v>
      </c>
      <c r="N3335" t="s">
        <v>34</v>
      </c>
    </row>
    <row r="3336" spans="1:14" ht="14.25" customHeight="1" x14ac:dyDescent="0.3">
      <c r="A3336" t="s">
        <v>10848</v>
      </c>
      <c r="B3336" t="s">
        <v>19</v>
      </c>
      <c r="C3336" t="s">
        <v>36</v>
      </c>
      <c r="D3336">
        <v>4658.72</v>
      </c>
      <c r="E3336">
        <v>0.26</v>
      </c>
      <c r="F3336">
        <f t="shared" si="104"/>
        <v>1211.2672</v>
      </c>
      <c r="G3336">
        <f t="shared" si="105"/>
        <v>3447.4528</v>
      </c>
      <c r="H3336">
        <v>8</v>
      </c>
      <c r="I3336" s="17">
        <v>45353</v>
      </c>
      <c r="J3336" s="17">
        <v>45355</v>
      </c>
      <c r="K3336" t="s">
        <v>15</v>
      </c>
      <c r="L3336" t="s">
        <v>16</v>
      </c>
      <c r="M3336">
        <v>841.57</v>
      </c>
      <c r="N3336" t="s">
        <v>48</v>
      </c>
    </row>
    <row r="3337" spans="1:14" ht="14.25" customHeight="1" x14ac:dyDescent="0.3">
      <c r="A3337" t="s">
        <v>2186</v>
      </c>
      <c r="B3337" t="s">
        <v>25</v>
      </c>
      <c r="C3337" t="s">
        <v>20</v>
      </c>
      <c r="D3337">
        <v>4663.26</v>
      </c>
      <c r="E3337">
        <v>0.12</v>
      </c>
      <c r="F3337">
        <f t="shared" si="104"/>
        <v>559.59119999999996</v>
      </c>
      <c r="G3337">
        <f t="shared" si="105"/>
        <v>4103.6688000000004</v>
      </c>
      <c r="H3337">
        <v>8</v>
      </c>
      <c r="I3337" s="17">
        <v>44966</v>
      </c>
      <c r="J3337" s="17">
        <v>44973</v>
      </c>
      <c r="K3337" t="s">
        <v>21</v>
      </c>
      <c r="L3337" t="s">
        <v>22</v>
      </c>
      <c r="M3337">
        <v>1131.72</v>
      </c>
      <c r="N3337" t="s">
        <v>17</v>
      </c>
    </row>
    <row r="3338" spans="1:14" ht="14.25" customHeight="1" x14ac:dyDescent="0.3">
      <c r="A3338" t="s">
        <v>10605</v>
      </c>
      <c r="B3338" t="s">
        <v>19</v>
      </c>
      <c r="C3338" t="s">
        <v>26</v>
      </c>
      <c r="D3338">
        <v>4663.49</v>
      </c>
      <c r="E3338">
        <v>0.37</v>
      </c>
      <c r="F3338">
        <f t="shared" si="104"/>
        <v>1725.4912999999999</v>
      </c>
      <c r="G3338">
        <f t="shared" si="105"/>
        <v>2937.9987000000001</v>
      </c>
      <c r="H3338">
        <v>8</v>
      </c>
      <c r="I3338" s="17">
        <v>45013</v>
      </c>
      <c r="J3338" s="17">
        <v>45015</v>
      </c>
      <c r="K3338" t="s">
        <v>31</v>
      </c>
      <c r="L3338" t="s">
        <v>16</v>
      </c>
      <c r="M3338">
        <v>554.22</v>
      </c>
      <c r="N3338" t="s">
        <v>34</v>
      </c>
    </row>
    <row r="3339" spans="1:14" ht="14.25" customHeight="1" x14ac:dyDescent="0.3">
      <c r="A3339" t="s">
        <v>12168</v>
      </c>
      <c r="B3339" t="s">
        <v>25</v>
      </c>
      <c r="C3339" t="s">
        <v>36</v>
      </c>
      <c r="D3339">
        <v>4664.6000000000004</v>
      </c>
      <c r="E3339">
        <v>0.02</v>
      </c>
      <c r="F3339">
        <f t="shared" si="104"/>
        <v>93.292000000000016</v>
      </c>
      <c r="G3339">
        <f t="shared" si="105"/>
        <v>4571.308</v>
      </c>
      <c r="H3339">
        <v>8</v>
      </c>
      <c r="I3339" s="17">
        <v>45478</v>
      </c>
      <c r="J3339" s="17">
        <v>45484</v>
      </c>
      <c r="K3339" t="s">
        <v>21</v>
      </c>
      <c r="L3339" t="s">
        <v>22</v>
      </c>
      <c r="M3339">
        <v>708.1</v>
      </c>
      <c r="N3339" t="s">
        <v>39</v>
      </c>
    </row>
    <row r="3340" spans="1:14" ht="14.25" customHeight="1" x14ac:dyDescent="0.3">
      <c r="A3340" t="s">
        <v>856</v>
      </c>
      <c r="B3340" t="s">
        <v>13</v>
      </c>
      <c r="C3340" t="s">
        <v>14</v>
      </c>
      <c r="D3340">
        <v>4665.26</v>
      </c>
      <c r="E3340">
        <v>0.19</v>
      </c>
      <c r="F3340">
        <f t="shared" si="104"/>
        <v>886.39940000000001</v>
      </c>
      <c r="G3340">
        <f t="shared" si="105"/>
        <v>3778.8606</v>
      </c>
      <c r="H3340">
        <v>8</v>
      </c>
      <c r="I3340" s="17">
        <v>45150</v>
      </c>
      <c r="J3340" s="17">
        <v>45156</v>
      </c>
      <c r="K3340" t="s">
        <v>31</v>
      </c>
      <c r="L3340" t="s">
        <v>27</v>
      </c>
      <c r="M3340">
        <v>1107.49</v>
      </c>
      <c r="N3340" t="s">
        <v>17</v>
      </c>
    </row>
    <row r="3341" spans="1:14" ht="14.25" customHeight="1" x14ac:dyDescent="0.3">
      <c r="A3341" t="s">
        <v>3234</v>
      </c>
      <c r="B3341" t="s">
        <v>25</v>
      </c>
      <c r="C3341" t="s">
        <v>33</v>
      </c>
      <c r="D3341">
        <v>4672.51</v>
      </c>
      <c r="E3341">
        <v>0.23</v>
      </c>
      <c r="F3341">
        <f t="shared" si="104"/>
        <v>1074.6773000000001</v>
      </c>
      <c r="G3341">
        <f t="shared" si="105"/>
        <v>3597.8326999999999</v>
      </c>
      <c r="H3341">
        <v>8</v>
      </c>
      <c r="I3341" s="17">
        <v>45128</v>
      </c>
      <c r="J3341" s="17">
        <v>45129</v>
      </c>
      <c r="K3341" t="s">
        <v>21</v>
      </c>
      <c r="L3341" t="s">
        <v>22</v>
      </c>
      <c r="M3341">
        <v>275.8</v>
      </c>
      <c r="N3341" t="s">
        <v>23</v>
      </c>
    </row>
    <row r="3342" spans="1:14" ht="14.25" customHeight="1" x14ac:dyDescent="0.3">
      <c r="A3342" t="s">
        <v>6209</v>
      </c>
      <c r="B3342" t="s">
        <v>19</v>
      </c>
      <c r="C3342" t="s">
        <v>26</v>
      </c>
      <c r="D3342">
        <v>4677.84</v>
      </c>
      <c r="E3342">
        <v>0.09</v>
      </c>
      <c r="F3342">
        <f t="shared" si="104"/>
        <v>421.00560000000002</v>
      </c>
      <c r="G3342">
        <f t="shared" si="105"/>
        <v>4256.8343999999997</v>
      </c>
      <c r="H3342">
        <v>8</v>
      </c>
      <c r="I3342" s="17">
        <v>45529</v>
      </c>
      <c r="J3342" s="17">
        <v>45534</v>
      </c>
      <c r="K3342" t="s">
        <v>21</v>
      </c>
      <c r="L3342" t="s">
        <v>27</v>
      </c>
      <c r="M3342">
        <v>662</v>
      </c>
      <c r="N3342" t="s">
        <v>34</v>
      </c>
    </row>
    <row r="3343" spans="1:14" ht="14.25" customHeight="1" x14ac:dyDescent="0.3">
      <c r="A3343" t="s">
        <v>3622</v>
      </c>
      <c r="B3343" t="s">
        <v>19</v>
      </c>
      <c r="C3343" t="s">
        <v>36</v>
      </c>
      <c r="D3343">
        <v>4678.5600000000004</v>
      </c>
      <c r="E3343">
        <v>0.03</v>
      </c>
      <c r="F3343">
        <f t="shared" si="104"/>
        <v>140.35679999999999</v>
      </c>
      <c r="G3343">
        <f t="shared" si="105"/>
        <v>4538.2032000000008</v>
      </c>
      <c r="H3343">
        <v>8</v>
      </c>
      <c r="I3343" s="17">
        <v>45638</v>
      </c>
      <c r="J3343" s="17">
        <v>45641</v>
      </c>
      <c r="K3343" t="s">
        <v>21</v>
      </c>
      <c r="L3343" t="s">
        <v>16</v>
      </c>
      <c r="M3343">
        <v>824.02</v>
      </c>
      <c r="N3343" t="s">
        <v>34</v>
      </c>
    </row>
    <row r="3344" spans="1:14" ht="14.25" customHeight="1" x14ac:dyDescent="0.3">
      <c r="A3344" t="s">
        <v>2880</v>
      </c>
      <c r="B3344" t="s">
        <v>19</v>
      </c>
      <c r="C3344" t="s">
        <v>26</v>
      </c>
      <c r="D3344">
        <v>4679.3900000000003</v>
      </c>
      <c r="E3344">
        <v>0.19</v>
      </c>
      <c r="F3344">
        <f t="shared" si="104"/>
        <v>889.08410000000003</v>
      </c>
      <c r="G3344">
        <f t="shared" si="105"/>
        <v>3790.3059000000003</v>
      </c>
      <c r="H3344">
        <v>8</v>
      </c>
      <c r="I3344" s="17">
        <v>45033</v>
      </c>
      <c r="J3344" s="17">
        <v>45035</v>
      </c>
      <c r="K3344" t="s">
        <v>15</v>
      </c>
      <c r="L3344" t="s">
        <v>22</v>
      </c>
      <c r="M3344">
        <v>1000.97</v>
      </c>
      <c r="N3344" t="s">
        <v>28</v>
      </c>
    </row>
    <row r="3345" spans="1:14" ht="14.25" customHeight="1" x14ac:dyDescent="0.3">
      <c r="A3345" t="s">
        <v>1848</v>
      </c>
      <c r="B3345" t="s">
        <v>13</v>
      </c>
      <c r="C3345" t="s">
        <v>26</v>
      </c>
      <c r="D3345">
        <v>4679.4799999999996</v>
      </c>
      <c r="E3345">
        <v>0.01</v>
      </c>
      <c r="F3345">
        <f t="shared" si="104"/>
        <v>46.794799999999995</v>
      </c>
      <c r="G3345">
        <f t="shared" si="105"/>
        <v>4632.6851999999999</v>
      </c>
      <c r="H3345">
        <v>8</v>
      </c>
      <c r="I3345" s="17">
        <v>44949</v>
      </c>
      <c r="J3345" s="17">
        <v>44955</v>
      </c>
      <c r="K3345" t="s">
        <v>21</v>
      </c>
      <c r="L3345" t="s">
        <v>27</v>
      </c>
      <c r="M3345">
        <v>1230.45</v>
      </c>
      <c r="N3345" t="s">
        <v>23</v>
      </c>
    </row>
    <row r="3346" spans="1:14" ht="14.25" customHeight="1" x14ac:dyDescent="0.3">
      <c r="A3346" t="s">
        <v>11791</v>
      </c>
      <c r="B3346" t="s">
        <v>13</v>
      </c>
      <c r="C3346" t="s">
        <v>14</v>
      </c>
      <c r="D3346">
        <v>4681.24</v>
      </c>
      <c r="E3346">
        <v>0.46</v>
      </c>
      <c r="F3346">
        <f t="shared" si="104"/>
        <v>2153.3703999999998</v>
      </c>
      <c r="G3346">
        <f t="shared" si="105"/>
        <v>2527.8696</v>
      </c>
      <c r="H3346">
        <v>8</v>
      </c>
      <c r="I3346" s="17">
        <v>45173</v>
      </c>
      <c r="J3346" s="17">
        <v>45174</v>
      </c>
      <c r="K3346" t="s">
        <v>21</v>
      </c>
      <c r="L3346" t="s">
        <v>22</v>
      </c>
      <c r="M3346">
        <v>395.59</v>
      </c>
      <c r="N3346" t="s">
        <v>39</v>
      </c>
    </row>
    <row r="3347" spans="1:14" ht="14.25" customHeight="1" x14ac:dyDescent="0.3">
      <c r="A3347" t="s">
        <v>10677</v>
      </c>
      <c r="B3347" t="s">
        <v>19</v>
      </c>
      <c r="C3347" t="s">
        <v>36</v>
      </c>
      <c r="D3347">
        <v>4686.2700000000004</v>
      </c>
      <c r="E3347">
        <v>0.39</v>
      </c>
      <c r="F3347">
        <f t="shared" si="104"/>
        <v>1827.6453000000001</v>
      </c>
      <c r="G3347">
        <f t="shared" si="105"/>
        <v>2858.6247000000003</v>
      </c>
      <c r="H3347">
        <v>8</v>
      </c>
      <c r="I3347" s="17">
        <v>45128</v>
      </c>
      <c r="J3347" s="17">
        <v>45131</v>
      </c>
      <c r="K3347" t="s">
        <v>15</v>
      </c>
      <c r="L3347" t="s">
        <v>27</v>
      </c>
      <c r="M3347">
        <v>790.01</v>
      </c>
      <c r="N3347" t="s">
        <v>28</v>
      </c>
    </row>
    <row r="3348" spans="1:14" ht="14.25" customHeight="1" x14ac:dyDescent="0.3">
      <c r="A3348" t="s">
        <v>5106</v>
      </c>
      <c r="B3348" t="s">
        <v>13</v>
      </c>
      <c r="C3348" t="s">
        <v>20</v>
      </c>
      <c r="D3348">
        <v>4688.25</v>
      </c>
      <c r="E3348">
        <v>0.28999999999999998</v>
      </c>
      <c r="F3348">
        <f t="shared" si="104"/>
        <v>1359.5925</v>
      </c>
      <c r="G3348">
        <f t="shared" si="105"/>
        <v>3328.6575000000003</v>
      </c>
      <c r="H3348">
        <v>8</v>
      </c>
      <c r="I3348" s="17">
        <v>45344</v>
      </c>
      <c r="J3348" s="17">
        <v>45346</v>
      </c>
      <c r="K3348" t="s">
        <v>31</v>
      </c>
      <c r="L3348" t="s">
        <v>22</v>
      </c>
      <c r="M3348">
        <v>613.38</v>
      </c>
      <c r="N3348" t="s">
        <v>28</v>
      </c>
    </row>
    <row r="3349" spans="1:14" ht="14.25" customHeight="1" x14ac:dyDescent="0.3">
      <c r="A3349" t="s">
        <v>1718</v>
      </c>
      <c r="B3349" t="s">
        <v>25</v>
      </c>
      <c r="C3349" t="s">
        <v>33</v>
      </c>
      <c r="D3349">
        <v>4690.4399999999996</v>
      </c>
      <c r="E3349">
        <v>0.21</v>
      </c>
      <c r="F3349">
        <f t="shared" si="104"/>
        <v>984.99239999999986</v>
      </c>
      <c r="G3349">
        <f t="shared" si="105"/>
        <v>3705.4475999999995</v>
      </c>
      <c r="H3349">
        <v>8</v>
      </c>
      <c r="I3349" s="17">
        <v>44991</v>
      </c>
      <c r="J3349" s="17">
        <v>44997</v>
      </c>
      <c r="K3349" t="s">
        <v>15</v>
      </c>
      <c r="L3349" t="s">
        <v>22</v>
      </c>
      <c r="M3349">
        <v>1221.24</v>
      </c>
      <c r="N3349" t="s">
        <v>23</v>
      </c>
    </row>
    <row r="3350" spans="1:14" ht="14.25" customHeight="1" x14ac:dyDescent="0.3">
      <c r="A3350" t="s">
        <v>5136</v>
      </c>
      <c r="B3350" t="s">
        <v>41</v>
      </c>
      <c r="C3350" t="s">
        <v>26</v>
      </c>
      <c r="D3350">
        <v>4691.18</v>
      </c>
      <c r="E3350">
        <v>0.05</v>
      </c>
      <c r="F3350">
        <f t="shared" si="104"/>
        <v>234.55900000000003</v>
      </c>
      <c r="G3350">
        <f t="shared" si="105"/>
        <v>4456.6210000000001</v>
      </c>
      <c r="H3350">
        <v>8</v>
      </c>
      <c r="I3350" s="17">
        <v>45305</v>
      </c>
      <c r="J3350" s="17">
        <v>45307</v>
      </c>
      <c r="K3350" t="s">
        <v>31</v>
      </c>
      <c r="L3350" t="s">
        <v>16</v>
      </c>
      <c r="M3350">
        <v>1376.24</v>
      </c>
      <c r="N3350" t="s">
        <v>39</v>
      </c>
    </row>
    <row r="3351" spans="1:14" ht="14.25" customHeight="1" x14ac:dyDescent="0.3">
      <c r="A3351" t="s">
        <v>13434</v>
      </c>
      <c r="B3351" t="s">
        <v>19</v>
      </c>
      <c r="C3351" t="s">
        <v>36</v>
      </c>
      <c r="D3351">
        <v>4695.2700000000004</v>
      </c>
      <c r="E3351">
        <v>0.35</v>
      </c>
      <c r="F3351">
        <f t="shared" si="104"/>
        <v>1643.3445000000002</v>
      </c>
      <c r="G3351">
        <f t="shared" si="105"/>
        <v>3051.9255000000003</v>
      </c>
      <c r="H3351">
        <v>8</v>
      </c>
      <c r="I3351" s="17">
        <v>45329</v>
      </c>
      <c r="J3351" s="17">
        <v>45335</v>
      </c>
      <c r="K3351" t="s">
        <v>31</v>
      </c>
      <c r="L3351" t="s">
        <v>27</v>
      </c>
      <c r="M3351">
        <v>1044.0999999999999</v>
      </c>
      <c r="N3351" t="s">
        <v>39</v>
      </c>
    </row>
    <row r="3352" spans="1:14" ht="14.25" customHeight="1" x14ac:dyDescent="0.3">
      <c r="A3352" t="s">
        <v>6951</v>
      </c>
      <c r="B3352" t="s">
        <v>25</v>
      </c>
      <c r="C3352" t="s">
        <v>14</v>
      </c>
      <c r="D3352">
        <v>4696.29</v>
      </c>
      <c r="E3352">
        <v>0.09</v>
      </c>
      <c r="F3352">
        <f t="shared" si="104"/>
        <v>422.66609999999997</v>
      </c>
      <c r="G3352">
        <f t="shared" si="105"/>
        <v>4273.6238999999996</v>
      </c>
      <c r="H3352">
        <v>8</v>
      </c>
      <c r="I3352" s="17">
        <v>44986</v>
      </c>
      <c r="J3352" s="17">
        <v>44989</v>
      </c>
      <c r="K3352" t="s">
        <v>21</v>
      </c>
      <c r="L3352" t="s">
        <v>22</v>
      </c>
      <c r="M3352">
        <v>663.32</v>
      </c>
      <c r="N3352" t="s">
        <v>28</v>
      </c>
    </row>
    <row r="3353" spans="1:14" ht="14.25" customHeight="1" x14ac:dyDescent="0.3">
      <c r="A3353" t="s">
        <v>2542</v>
      </c>
      <c r="B3353" t="s">
        <v>19</v>
      </c>
      <c r="C3353" t="s">
        <v>33</v>
      </c>
      <c r="D3353">
        <v>4698.09</v>
      </c>
      <c r="E3353">
        <v>0.48</v>
      </c>
      <c r="F3353">
        <f t="shared" si="104"/>
        <v>2255.0832</v>
      </c>
      <c r="G3353">
        <f t="shared" si="105"/>
        <v>2443.0068000000001</v>
      </c>
      <c r="H3353">
        <v>8</v>
      </c>
      <c r="I3353" s="17">
        <v>45049</v>
      </c>
      <c r="J3353" s="17">
        <v>45051</v>
      </c>
      <c r="K3353" t="s">
        <v>15</v>
      </c>
      <c r="L3353" t="s">
        <v>16</v>
      </c>
      <c r="M3353">
        <v>1290.04</v>
      </c>
      <c r="N3353" t="s">
        <v>34</v>
      </c>
    </row>
    <row r="3354" spans="1:14" ht="14.25" customHeight="1" x14ac:dyDescent="0.3">
      <c r="A3354" t="s">
        <v>8115</v>
      </c>
      <c r="B3354" t="s">
        <v>13</v>
      </c>
      <c r="C3354" t="s">
        <v>20</v>
      </c>
      <c r="D3354">
        <v>4698.42</v>
      </c>
      <c r="E3354">
        <v>0.43</v>
      </c>
      <c r="F3354">
        <f t="shared" si="104"/>
        <v>2020.3206</v>
      </c>
      <c r="G3354">
        <f t="shared" si="105"/>
        <v>2678.0994000000001</v>
      </c>
      <c r="H3354">
        <v>8</v>
      </c>
      <c r="I3354" s="17">
        <v>45376</v>
      </c>
      <c r="J3354" s="17">
        <v>45382</v>
      </c>
      <c r="K3354" t="s">
        <v>21</v>
      </c>
      <c r="L3354" t="s">
        <v>22</v>
      </c>
      <c r="M3354">
        <v>723.19</v>
      </c>
      <c r="N3354" t="s">
        <v>48</v>
      </c>
    </row>
    <row r="3355" spans="1:14" ht="14.25" customHeight="1" x14ac:dyDescent="0.3">
      <c r="A3355" t="s">
        <v>8703</v>
      </c>
      <c r="B3355" t="s">
        <v>41</v>
      </c>
      <c r="C3355" t="s">
        <v>20</v>
      </c>
      <c r="D3355">
        <v>4705.1000000000004</v>
      </c>
      <c r="E3355">
        <v>0.06</v>
      </c>
      <c r="F3355">
        <f t="shared" si="104"/>
        <v>282.30599999999998</v>
      </c>
      <c r="G3355">
        <f t="shared" si="105"/>
        <v>4422.7940000000008</v>
      </c>
      <c r="H3355">
        <v>8</v>
      </c>
      <c r="I3355" s="17">
        <v>45117</v>
      </c>
      <c r="J3355" s="17">
        <v>45120</v>
      </c>
      <c r="K3355" t="s">
        <v>31</v>
      </c>
      <c r="L3355" t="s">
        <v>16</v>
      </c>
      <c r="M3355">
        <v>682.24</v>
      </c>
      <c r="N3355" t="s">
        <v>48</v>
      </c>
    </row>
    <row r="3356" spans="1:14" ht="14.25" customHeight="1" x14ac:dyDescent="0.3">
      <c r="A3356" t="s">
        <v>6981</v>
      </c>
      <c r="B3356" t="s">
        <v>19</v>
      </c>
      <c r="C3356" t="s">
        <v>14</v>
      </c>
      <c r="D3356">
        <v>4706.58</v>
      </c>
      <c r="E3356">
        <v>0.19</v>
      </c>
      <c r="F3356">
        <f t="shared" si="104"/>
        <v>894.25019999999995</v>
      </c>
      <c r="G3356">
        <f t="shared" si="105"/>
        <v>3812.3298</v>
      </c>
      <c r="H3356">
        <v>8</v>
      </c>
      <c r="I3356" s="17">
        <v>45278</v>
      </c>
      <c r="J3356" s="17">
        <v>45280</v>
      </c>
      <c r="K3356" t="s">
        <v>15</v>
      </c>
      <c r="L3356" t="s">
        <v>16</v>
      </c>
      <c r="M3356">
        <v>766.58</v>
      </c>
      <c r="N3356" t="s">
        <v>28</v>
      </c>
    </row>
    <row r="3357" spans="1:14" ht="14.25" customHeight="1" x14ac:dyDescent="0.3">
      <c r="A3357" t="s">
        <v>5048</v>
      </c>
      <c r="B3357" t="s">
        <v>25</v>
      </c>
      <c r="C3357" t="s">
        <v>36</v>
      </c>
      <c r="D3357">
        <v>4708.38</v>
      </c>
      <c r="E3357">
        <v>0.3</v>
      </c>
      <c r="F3357">
        <f t="shared" si="104"/>
        <v>1412.5139999999999</v>
      </c>
      <c r="G3357">
        <f t="shared" si="105"/>
        <v>3295.866</v>
      </c>
      <c r="H3357">
        <v>8</v>
      </c>
      <c r="I3357" s="17">
        <v>45198</v>
      </c>
      <c r="J3357" s="17">
        <v>45201</v>
      </c>
      <c r="K3357" t="s">
        <v>21</v>
      </c>
      <c r="L3357" t="s">
        <v>27</v>
      </c>
      <c r="M3357">
        <v>281.92</v>
      </c>
      <c r="N3357" t="s">
        <v>48</v>
      </c>
    </row>
    <row r="3358" spans="1:14" ht="14.25" customHeight="1" x14ac:dyDescent="0.3">
      <c r="A3358" t="s">
        <v>5664</v>
      </c>
      <c r="B3358" t="s">
        <v>25</v>
      </c>
      <c r="C3358" t="s">
        <v>33</v>
      </c>
      <c r="D3358">
        <v>4718.7700000000004</v>
      </c>
      <c r="E3358">
        <v>0.14000000000000001</v>
      </c>
      <c r="F3358">
        <f t="shared" si="104"/>
        <v>660.62780000000009</v>
      </c>
      <c r="G3358">
        <f t="shared" si="105"/>
        <v>4058.1422000000002</v>
      </c>
      <c r="H3358">
        <v>8</v>
      </c>
      <c r="I3358" s="17">
        <v>45319</v>
      </c>
      <c r="J3358" s="17">
        <v>45324</v>
      </c>
      <c r="K3358" t="s">
        <v>15</v>
      </c>
      <c r="L3358" t="s">
        <v>16</v>
      </c>
      <c r="M3358">
        <v>359.72</v>
      </c>
      <c r="N3358" t="s">
        <v>34</v>
      </c>
    </row>
    <row r="3359" spans="1:14" ht="14.25" customHeight="1" x14ac:dyDescent="0.3">
      <c r="A3359" t="s">
        <v>14188</v>
      </c>
      <c r="B3359" t="s">
        <v>25</v>
      </c>
      <c r="C3359" t="s">
        <v>33</v>
      </c>
      <c r="D3359">
        <v>4720.45</v>
      </c>
      <c r="E3359">
        <v>0.47</v>
      </c>
      <c r="F3359">
        <f t="shared" si="104"/>
        <v>2218.6115</v>
      </c>
      <c r="G3359">
        <f t="shared" si="105"/>
        <v>2501.8384999999998</v>
      </c>
      <c r="H3359">
        <v>8</v>
      </c>
      <c r="I3359" s="17">
        <v>45351</v>
      </c>
      <c r="J3359" s="17">
        <v>45353</v>
      </c>
      <c r="K3359" t="s">
        <v>31</v>
      </c>
      <c r="L3359" t="s">
        <v>27</v>
      </c>
      <c r="M3359">
        <v>1304.83</v>
      </c>
      <c r="N3359" t="s">
        <v>28</v>
      </c>
    </row>
    <row r="3360" spans="1:14" ht="14.25" customHeight="1" x14ac:dyDescent="0.3">
      <c r="A3360" t="s">
        <v>13572</v>
      </c>
      <c r="B3360" t="s">
        <v>19</v>
      </c>
      <c r="C3360" t="s">
        <v>36</v>
      </c>
      <c r="D3360">
        <v>4724.32</v>
      </c>
      <c r="E3360">
        <v>0.12</v>
      </c>
      <c r="F3360">
        <f t="shared" si="104"/>
        <v>566.91839999999991</v>
      </c>
      <c r="G3360">
        <f t="shared" si="105"/>
        <v>4157.4016000000001</v>
      </c>
      <c r="H3360">
        <v>8</v>
      </c>
      <c r="I3360" s="17">
        <v>45264</v>
      </c>
      <c r="J3360" s="17">
        <v>45269</v>
      </c>
      <c r="K3360" t="s">
        <v>15</v>
      </c>
      <c r="L3360" t="s">
        <v>27</v>
      </c>
      <c r="M3360">
        <v>603.09</v>
      </c>
      <c r="N3360" t="s">
        <v>23</v>
      </c>
    </row>
    <row r="3361" spans="1:14" ht="14.25" customHeight="1" x14ac:dyDescent="0.3">
      <c r="A3361" t="s">
        <v>8624</v>
      </c>
      <c r="B3361" t="s">
        <v>25</v>
      </c>
      <c r="C3361" t="s">
        <v>14</v>
      </c>
      <c r="D3361">
        <v>4732.28</v>
      </c>
      <c r="E3361">
        <v>0.13</v>
      </c>
      <c r="F3361">
        <f t="shared" si="104"/>
        <v>615.19640000000004</v>
      </c>
      <c r="G3361">
        <f t="shared" si="105"/>
        <v>4117.0835999999999</v>
      </c>
      <c r="H3361">
        <v>8</v>
      </c>
      <c r="I3361" s="17">
        <v>45026</v>
      </c>
      <c r="J3361" s="17">
        <v>45027</v>
      </c>
      <c r="K3361" t="s">
        <v>15</v>
      </c>
      <c r="L3361" t="s">
        <v>16</v>
      </c>
      <c r="M3361">
        <v>570.12</v>
      </c>
      <c r="N3361" t="s">
        <v>48</v>
      </c>
    </row>
    <row r="3362" spans="1:14" ht="14.25" customHeight="1" x14ac:dyDescent="0.3">
      <c r="A3362" t="s">
        <v>4483</v>
      </c>
      <c r="B3362" t="s">
        <v>19</v>
      </c>
      <c r="C3362" t="s">
        <v>26</v>
      </c>
      <c r="D3362">
        <v>4733.1000000000004</v>
      </c>
      <c r="E3362">
        <v>0.5</v>
      </c>
      <c r="F3362">
        <f t="shared" si="104"/>
        <v>2366.5500000000002</v>
      </c>
      <c r="G3362">
        <f t="shared" si="105"/>
        <v>2366.5500000000002</v>
      </c>
      <c r="H3362">
        <v>8</v>
      </c>
      <c r="I3362" s="17">
        <v>45401</v>
      </c>
      <c r="J3362" s="17">
        <v>45407</v>
      </c>
      <c r="K3362" t="s">
        <v>21</v>
      </c>
      <c r="L3362" t="s">
        <v>16</v>
      </c>
      <c r="M3362">
        <v>293.16000000000003</v>
      </c>
      <c r="N3362" t="s">
        <v>34</v>
      </c>
    </row>
    <row r="3363" spans="1:14" ht="14.25" customHeight="1" x14ac:dyDescent="0.3">
      <c r="A3363" t="s">
        <v>12776</v>
      </c>
      <c r="B3363" t="s">
        <v>13</v>
      </c>
      <c r="C3363" t="s">
        <v>33</v>
      </c>
      <c r="D3363">
        <v>4742.63</v>
      </c>
      <c r="E3363">
        <v>0.19</v>
      </c>
      <c r="F3363">
        <f t="shared" si="104"/>
        <v>901.09969999999998</v>
      </c>
      <c r="G3363">
        <f t="shared" si="105"/>
        <v>3841.5303000000004</v>
      </c>
      <c r="H3363">
        <v>8</v>
      </c>
      <c r="I3363" s="17">
        <v>45226</v>
      </c>
      <c r="J3363" s="17">
        <v>45230</v>
      </c>
      <c r="K3363" t="s">
        <v>21</v>
      </c>
      <c r="L3363" t="s">
        <v>16</v>
      </c>
      <c r="M3363">
        <v>1200.92</v>
      </c>
      <c r="N3363" t="s">
        <v>23</v>
      </c>
    </row>
    <row r="3364" spans="1:14" ht="14.25" customHeight="1" x14ac:dyDescent="0.3">
      <c r="A3364" t="s">
        <v>2575</v>
      </c>
      <c r="B3364" t="s">
        <v>25</v>
      </c>
      <c r="C3364" t="s">
        <v>33</v>
      </c>
      <c r="D3364">
        <v>4745.46</v>
      </c>
      <c r="E3364">
        <v>0.18</v>
      </c>
      <c r="F3364">
        <f t="shared" si="104"/>
        <v>854.18279999999993</v>
      </c>
      <c r="G3364">
        <f t="shared" si="105"/>
        <v>3891.2772</v>
      </c>
      <c r="H3364">
        <v>8</v>
      </c>
      <c r="I3364" s="17">
        <v>45554</v>
      </c>
      <c r="J3364" s="17">
        <v>45556</v>
      </c>
      <c r="K3364" t="s">
        <v>15</v>
      </c>
      <c r="L3364" t="s">
        <v>22</v>
      </c>
      <c r="M3364">
        <v>326.94</v>
      </c>
      <c r="N3364" t="s">
        <v>17</v>
      </c>
    </row>
    <row r="3365" spans="1:14" ht="14.25" customHeight="1" x14ac:dyDescent="0.3">
      <c r="A3365" t="s">
        <v>3389</v>
      </c>
      <c r="B3365" t="s">
        <v>41</v>
      </c>
      <c r="C3365" t="s">
        <v>33</v>
      </c>
      <c r="D3365">
        <v>4747.16</v>
      </c>
      <c r="E3365">
        <v>0.26</v>
      </c>
      <c r="F3365">
        <f t="shared" si="104"/>
        <v>1234.2616</v>
      </c>
      <c r="G3365">
        <f t="shared" si="105"/>
        <v>3512.8984</v>
      </c>
      <c r="H3365">
        <v>8</v>
      </c>
      <c r="I3365" s="17">
        <v>45405</v>
      </c>
      <c r="J3365" s="17">
        <v>45409</v>
      </c>
      <c r="K3365" t="s">
        <v>21</v>
      </c>
      <c r="L3365" t="s">
        <v>22</v>
      </c>
      <c r="M3365">
        <v>875.6</v>
      </c>
      <c r="N3365" t="s">
        <v>17</v>
      </c>
    </row>
    <row r="3366" spans="1:14" ht="14.25" customHeight="1" x14ac:dyDescent="0.3">
      <c r="A3366" t="s">
        <v>6358</v>
      </c>
      <c r="B3366" t="s">
        <v>41</v>
      </c>
      <c r="C3366" t="s">
        <v>20</v>
      </c>
      <c r="D3366">
        <v>4750.24</v>
      </c>
      <c r="E3366">
        <v>0.15</v>
      </c>
      <c r="F3366">
        <f t="shared" si="104"/>
        <v>712.53599999999994</v>
      </c>
      <c r="G3366">
        <f t="shared" si="105"/>
        <v>4037.7039999999997</v>
      </c>
      <c r="H3366">
        <v>8</v>
      </c>
      <c r="I3366" s="17">
        <v>45081</v>
      </c>
      <c r="J3366" s="17">
        <v>45085</v>
      </c>
      <c r="K3366" t="s">
        <v>15</v>
      </c>
      <c r="L3366" t="s">
        <v>16</v>
      </c>
      <c r="M3366">
        <v>1170.43</v>
      </c>
      <c r="N3366" t="s">
        <v>34</v>
      </c>
    </row>
    <row r="3367" spans="1:14" ht="14.25" customHeight="1" x14ac:dyDescent="0.3">
      <c r="A3367" t="s">
        <v>861</v>
      </c>
      <c r="B3367" t="s">
        <v>13</v>
      </c>
      <c r="C3367" t="s">
        <v>14</v>
      </c>
      <c r="D3367">
        <v>4759.91</v>
      </c>
      <c r="E3367">
        <v>0.41</v>
      </c>
      <c r="F3367">
        <f t="shared" si="104"/>
        <v>1951.5630999999998</v>
      </c>
      <c r="G3367">
        <f t="shared" si="105"/>
        <v>2808.3469</v>
      </c>
      <c r="H3367">
        <v>8</v>
      </c>
      <c r="I3367" s="17">
        <v>45117</v>
      </c>
      <c r="J3367" s="17">
        <v>45121</v>
      </c>
      <c r="K3367" t="s">
        <v>31</v>
      </c>
      <c r="L3367" t="s">
        <v>16</v>
      </c>
      <c r="M3367">
        <v>625.75</v>
      </c>
      <c r="N3367" t="s">
        <v>48</v>
      </c>
    </row>
    <row r="3368" spans="1:14" ht="14.25" customHeight="1" x14ac:dyDescent="0.3">
      <c r="A3368" t="s">
        <v>4490</v>
      </c>
      <c r="B3368" t="s">
        <v>25</v>
      </c>
      <c r="C3368" t="s">
        <v>14</v>
      </c>
      <c r="D3368">
        <v>4760.08</v>
      </c>
      <c r="E3368">
        <v>0.33</v>
      </c>
      <c r="F3368">
        <f t="shared" si="104"/>
        <v>1570.8264000000001</v>
      </c>
      <c r="G3368">
        <f t="shared" si="105"/>
        <v>3189.2536</v>
      </c>
      <c r="H3368">
        <v>8</v>
      </c>
      <c r="I3368" s="17">
        <v>45448</v>
      </c>
      <c r="J3368" s="17">
        <v>45451</v>
      </c>
      <c r="K3368" t="s">
        <v>15</v>
      </c>
      <c r="L3368" t="s">
        <v>16</v>
      </c>
      <c r="M3368">
        <v>1121.22</v>
      </c>
      <c r="N3368" t="s">
        <v>23</v>
      </c>
    </row>
    <row r="3369" spans="1:14" ht="14.25" customHeight="1" x14ac:dyDescent="0.3">
      <c r="A3369" t="s">
        <v>129</v>
      </c>
      <c r="B3369" t="s">
        <v>41</v>
      </c>
      <c r="C3369" t="s">
        <v>20</v>
      </c>
      <c r="D3369">
        <v>4760.5200000000004</v>
      </c>
      <c r="E3369">
        <v>0.5</v>
      </c>
      <c r="F3369">
        <f t="shared" si="104"/>
        <v>2380.2600000000002</v>
      </c>
      <c r="G3369">
        <f t="shared" si="105"/>
        <v>2380.2600000000002</v>
      </c>
      <c r="H3369">
        <v>8</v>
      </c>
      <c r="I3369" s="17">
        <v>44941</v>
      </c>
      <c r="J3369" s="17">
        <v>44947</v>
      </c>
      <c r="K3369" t="s">
        <v>31</v>
      </c>
      <c r="L3369" t="s">
        <v>27</v>
      </c>
      <c r="M3369">
        <v>764.06</v>
      </c>
      <c r="N3369" t="s">
        <v>23</v>
      </c>
    </row>
    <row r="3370" spans="1:14" ht="14.25" customHeight="1" x14ac:dyDescent="0.3">
      <c r="A3370" t="s">
        <v>6532</v>
      </c>
      <c r="B3370" t="s">
        <v>25</v>
      </c>
      <c r="C3370" t="s">
        <v>20</v>
      </c>
      <c r="D3370">
        <v>4763.41</v>
      </c>
      <c r="E3370">
        <v>0.28000000000000003</v>
      </c>
      <c r="F3370">
        <f t="shared" si="104"/>
        <v>1333.7548000000002</v>
      </c>
      <c r="G3370">
        <f t="shared" si="105"/>
        <v>3429.6551999999997</v>
      </c>
      <c r="H3370">
        <v>8</v>
      </c>
      <c r="I3370" s="17">
        <v>45076</v>
      </c>
      <c r="J3370" s="17">
        <v>45079</v>
      </c>
      <c r="K3370" t="s">
        <v>21</v>
      </c>
      <c r="L3370" t="s">
        <v>27</v>
      </c>
      <c r="M3370">
        <v>1197.17</v>
      </c>
      <c r="N3370" t="s">
        <v>39</v>
      </c>
    </row>
    <row r="3371" spans="1:14" ht="14.25" customHeight="1" x14ac:dyDescent="0.3">
      <c r="A3371" t="s">
        <v>14037</v>
      </c>
      <c r="B3371" t="s">
        <v>25</v>
      </c>
      <c r="C3371" t="s">
        <v>26</v>
      </c>
      <c r="D3371">
        <v>4763.74</v>
      </c>
      <c r="E3371">
        <v>0.17</v>
      </c>
      <c r="F3371">
        <f t="shared" si="104"/>
        <v>809.83580000000006</v>
      </c>
      <c r="G3371">
        <f t="shared" si="105"/>
        <v>3953.9041999999999</v>
      </c>
      <c r="H3371">
        <v>8</v>
      </c>
      <c r="I3371" s="17">
        <v>45015</v>
      </c>
      <c r="J3371" s="17">
        <v>45018</v>
      </c>
      <c r="K3371" t="s">
        <v>15</v>
      </c>
      <c r="L3371" t="s">
        <v>22</v>
      </c>
      <c r="M3371">
        <v>1018.74</v>
      </c>
      <c r="N3371" t="s">
        <v>23</v>
      </c>
    </row>
    <row r="3372" spans="1:14" ht="14.25" customHeight="1" x14ac:dyDescent="0.3">
      <c r="A3372" t="s">
        <v>13707</v>
      </c>
      <c r="B3372" t="s">
        <v>13</v>
      </c>
      <c r="C3372" t="s">
        <v>33</v>
      </c>
      <c r="D3372">
        <v>4763.79</v>
      </c>
      <c r="E3372">
        <v>0.28000000000000003</v>
      </c>
      <c r="F3372">
        <f t="shared" si="104"/>
        <v>1333.8612000000001</v>
      </c>
      <c r="G3372">
        <f t="shared" si="105"/>
        <v>3429.9287999999997</v>
      </c>
      <c r="H3372">
        <v>8</v>
      </c>
      <c r="I3372" s="17">
        <v>45078</v>
      </c>
      <c r="J3372" s="17">
        <v>45079</v>
      </c>
      <c r="K3372" t="s">
        <v>31</v>
      </c>
      <c r="L3372" t="s">
        <v>16</v>
      </c>
      <c r="M3372">
        <v>1299.42</v>
      </c>
      <c r="N3372" t="s">
        <v>17</v>
      </c>
    </row>
    <row r="3373" spans="1:14" ht="14.25" customHeight="1" x14ac:dyDescent="0.3">
      <c r="A3373" t="s">
        <v>6768</v>
      </c>
      <c r="B3373" t="s">
        <v>19</v>
      </c>
      <c r="C3373" t="s">
        <v>33</v>
      </c>
      <c r="D3373">
        <v>4766.72</v>
      </c>
      <c r="E3373">
        <v>0.01</v>
      </c>
      <c r="F3373">
        <f t="shared" si="104"/>
        <v>47.667200000000001</v>
      </c>
      <c r="G3373">
        <f t="shared" si="105"/>
        <v>4719.0528000000004</v>
      </c>
      <c r="H3373">
        <v>8</v>
      </c>
      <c r="I3373" s="17">
        <v>45489</v>
      </c>
      <c r="J3373" s="17">
        <v>45490</v>
      </c>
      <c r="K3373" t="s">
        <v>31</v>
      </c>
      <c r="L3373" t="s">
        <v>27</v>
      </c>
      <c r="M3373">
        <v>385.32</v>
      </c>
      <c r="N3373" t="s">
        <v>39</v>
      </c>
    </row>
    <row r="3374" spans="1:14" ht="14.25" customHeight="1" x14ac:dyDescent="0.3">
      <c r="A3374" t="s">
        <v>9085</v>
      </c>
      <c r="B3374" t="s">
        <v>19</v>
      </c>
      <c r="C3374" t="s">
        <v>26</v>
      </c>
      <c r="D3374">
        <v>4767.3999999999996</v>
      </c>
      <c r="E3374">
        <v>0.04</v>
      </c>
      <c r="F3374">
        <f t="shared" si="104"/>
        <v>190.696</v>
      </c>
      <c r="G3374">
        <f t="shared" si="105"/>
        <v>4576.7039999999997</v>
      </c>
      <c r="H3374">
        <v>8</v>
      </c>
      <c r="I3374" s="17">
        <v>45008</v>
      </c>
      <c r="J3374" s="17">
        <v>45011</v>
      </c>
      <c r="K3374" t="s">
        <v>21</v>
      </c>
      <c r="L3374" t="s">
        <v>16</v>
      </c>
      <c r="M3374">
        <v>1119.49</v>
      </c>
      <c r="N3374" t="s">
        <v>34</v>
      </c>
    </row>
    <row r="3375" spans="1:14" ht="14.25" customHeight="1" x14ac:dyDescent="0.3">
      <c r="A3375" t="s">
        <v>4849</v>
      </c>
      <c r="B3375" t="s">
        <v>19</v>
      </c>
      <c r="C3375" t="s">
        <v>36</v>
      </c>
      <c r="D3375">
        <v>4770.5600000000004</v>
      </c>
      <c r="E3375">
        <v>0.1</v>
      </c>
      <c r="F3375">
        <f t="shared" si="104"/>
        <v>477.05600000000004</v>
      </c>
      <c r="G3375">
        <f t="shared" si="105"/>
        <v>4293.5040000000008</v>
      </c>
      <c r="H3375">
        <v>8</v>
      </c>
      <c r="I3375" s="17">
        <v>45487</v>
      </c>
      <c r="J3375" s="17">
        <v>45488</v>
      </c>
      <c r="K3375" t="s">
        <v>31</v>
      </c>
      <c r="L3375" t="s">
        <v>27</v>
      </c>
      <c r="M3375">
        <v>504.18</v>
      </c>
      <c r="N3375" t="s">
        <v>17</v>
      </c>
    </row>
    <row r="3376" spans="1:14" ht="14.25" customHeight="1" x14ac:dyDescent="0.3">
      <c r="A3376" t="s">
        <v>9835</v>
      </c>
      <c r="B3376" t="s">
        <v>25</v>
      </c>
      <c r="C3376" t="s">
        <v>36</v>
      </c>
      <c r="D3376">
        <v>4771.43</v>
      </c>
      <c r="E3376">
        <v>0.26</v>
      </c>
      <c r="F3376">
        <f t="shared" si="104"/>
        <v>1240.5718000000002</v>
      </c>
      <c r="G3376">
        <f t="shared" si="105"/>
        <v>3530.8582000000001</v>
      </c>
      <c r="H3376">
        <v>8</v>
      </c>
      <c r="I3376" s="17">
        <v>45118</v>
      </c>
      <c r="J3376" s="17">
        <v>45119</v>
      </c>
      <c r="K3376" t="s">
        <v>31</v>
      </c>
      <c r="L3376" t="s">
        <v>16</v>
      </c>
      <c r="M3376">
        <v>849.94</v>
      </c>
      <c r="N3376" t="s">
        <v>34</v>
      </c>
    </row>
    <row r="3377" spans="1:14" ht="14.25" customHeight="1" x14ac:dyDescent="0.3">
      <c r="A3377" t="s">
        <v>8395</v>
      </c>
      <c r="B3377" t="s">
        <v>25</v>
      </c>
      <c r="C3377" t="s">
        <v>36</v>
      </c>
      <c r="D3377">
        <v>4780.1400000000003</v>
      </c>
      <c r="E3377">
        <v>0.28000000000000003</v>
      </c>
      <c r="F3377">
        <f t="shared" si="104"/>
        <v>1338.4392000000003</v>
      </c>
      <c r="G3377">
        <f t="shared" si="105"/>
        <v>3441.7008000000001</v>
      </c>
      <c r="H3377">
        <v>8</v>
      </c>
      <c r="I3377" s="17">
        <v>45489</v>
      </c>
      <c r="J3377" s="17">
        <v>45490</v>
      </c>
      <c r="K3377" t="s">
        <v>15</v>
      </c>
      <c r="L3377" t="s">
        <v>27</v>
      </c>
      <c r="M3377">
        <v>1024.3699999999999</v>
      </c>
      <c r="N3377" t="s">
        <v>39</v>
      </c>
    </row>
    <row r="3378" spans="1:14" ht="14.25" customHeight="1" x14ac:dyDescent="0.3">
      <c r="A3378" t="s">
        <v>1886</v>
      </c>
      <c r="B3378" t="s">
        <v>25</v>
      </c>
      <c r="C3378" t="s">
        <v>36</v>
      </c>
      <c r="D3378">
        <v>4782.66</v>
      </c>
      <c r="E3378">
        <v>0.3</v>
      </c>
      <c r="F3378">
        <f t="shared" si="104"/>
        <v>1434.798</v>
      </c>
      <c r="G3378">
        <f t="shared" si="105"/>
        <v>3347.8620000000001</v>
      </c>
      <c r="H3378">
        <v>8</v>
      </c>
      <c r="I3378" s="17">
        <v>45097</v>
      </c>
      <c r="J3378" s="17">
        <v>45104</v>
      </c>
      <c r="K3378" t="s">
        <v>31</v>
      </c>
      <c r="L3378" t="s">
        <v>27</v>
      </c>
      <c r="M3378">
        <v>1202.5</v>
      </c>
      <c r="N3378" t="s">
        <v>23</v>
      </c>
    </row>
    <row r="3379" spans="1:14" ht="14.25" customHeight="1" x14ac:dyDescent="0.3">
      <c r="A3379" t="s">
        <v>13897</v>
      </c>
      <c r="B3379" t="s">
        <v>19</v>
      </c>
      <c r="C3379" t="s">
        <v>33</v>
      </c>
      <c r="D3379">
        <v>4785.21</v>
      </c>
      <c r="E3379">
        <v>0.31</v>
      </c>
      <c r="F3379">
        <f t="shared" si="104"/>
        <v>1483.4150999999999</v>
      </c>
      <c r="G3379">
        <f t="shared" si="105"/>
        <v>3301.7948999999999</v>
      </c>
      <c r="H3379">
        <v>8</v>
      </c>
      <c r="I3379" s="17">
        <v>45335</v>
      </c>
      <c r="J3379" s="17">
        <v>45337</v>
      </c>
      <c r="K3379" t="s">
        <v>31</v>
      </c>
      <c r="L3379" t="s">
        <v>27</v>
      </c>
      <c r="M3379">
        <v>684.16</v>
      </c>
      <c r="N3379" t="s">
        <v>23</v>
      </c>
    </row>
    <row r="3380" spans="1:14" ht="14.25" customHeight="1" x14ac:dyDescent="0.3">
      <c r="A3380" t="s">
        <v>14050</v>
      </c>
      <c r="B3380" t="s">
        <v>41</v>
      </c>
      <c r="C3380" t="s">
        <v>36</v>
      </c>
      <c r="D3380">
        <v>4788.8900000000003</v>
      </c>
      <c r="E3380">
        <v>0.04</v>
      </c>
      <c r="F3380">
        <f t="shared" si="104"/>
        <v>191.55560000000003</v>
      </c>
      <c r="G3380">
        <f t="shared" si="105"/>
        <v>4597.3344000000006</v>
      </c>
      <c r="H3380">
        <v>8</v>
      </c>
      <c r="I3380" s="17">
        <v>45474</v>
      </c>
      <c r="J3380" s="17">
        <v>45478</v>
      </c>
      <c r="K3380" t="s">
        <v>21</v>
      </c>
      <c r="L3380" t="s">
        <v>22</v>
      </c>
      <c r="M3380">
        <v>382.74</v>
      </c>
      <c r="N3380" t="s">
        <v>28</v>
      </c>
    </row>
    <row r="3381" spans="1:14" ht="14.25" customHeight="1" x14ac:dyDescent="0.3">
      <c r="A3381" t="s">
        <v>5787</v>
      </c>
      <c r="B3381" t="s">
        <v>19</v>
      </c>
      <c r="C3381" t="s">
        <v>33</v>
      </c>
      <c r="D3381">
        <v>4797.16</v>
      </c>
      <c r="E3381">
        <v>0.36</v>
      </c>
      <c r="F3381">
        <f t="shared" si="104"/>
        <v>1726.9775999999999</v>
      </c>
      <c r="G3381">
        <f t="shared" si="105"/>
        <v>3070.1823999999997</v>
      </c>
      <c r="H3381">
        <v>8</v>
      </c>
      <c r="I3381" s="17">
        <v>45329</v>
      </c>
      <c r="J3381" s="17">
        <v>45331</v>
      </c>
      <c r="K3381" t="s">
        <v>21</v>
      </c>
      <c r="L3381" t="s">
        <v>16</v>
      </c>
      <c r="M3381">
        <v>532.80999999999995</v>
      </c>
      <c r="N3381" t="s">
        <v>34</v>
      </c>
    </row>
    <row r="3382" spans="1:14" ht="14.25" customHeight="1" x14ac:dyDescent="0.3">
      <c r="A3382" t="s">
        <v>8927</v>
      </c>
      <c r="B3382" t="s">
        <v>41</v>
      </c>
      <c r="C3382" t="s">
        <v>26</v>
      </c>
      <c r="D3382">
        <v>4805.4399999999996</v>
      </c>
      <c r="E3382">
        <v>0.42</v>
      </c>
      <c r="F3382">
        <f t="shared" si="104"/>
        <v>2018.2847999999997</v>
      </c>
      <c r="G3382">
        <f t="shared" si="105"/>
        <v>2787.1552000000001</v>
      </c>
      <c r="H3382">
        <v>8</v>
      </c>
      <c r="I3382" s="17">
        <v>45023</v>
      </c>
      <c r="J3382" s="17">
        <v>45025</v>
      </c>
      <c r="K3382" t="s">
        <v>21</v>
      </c>
      <c r="L3382" t="s">
        <v>27</v>
      </c>
      <c r="M3382">
        <v>1368.3</v>
      </c>
      <c r="N3382" t="s">
        <v>34</v>
      </c>
    </row>
    <row r="3383" spans="1:14" ht="14.25" customHeight="1" x14ac:dyDescent="0.3">
      <c r="A3383" t="s">
        <v>9144</v>
      </c>
      <c r="B3383" t="s">
        <v>13</v>
      </c>
      <c r="C3383" t="s">
        <v>33</v>
      </c>
      <c r="D3383">
        <v>4807.33</v>
      </c>
      <c r="E3383">
        <v>0.18</v>
      </c>
      <c r="F3383">
        <f t="shared" si="104"/>
        <v>865.31939999999997</v>
      </c>
      <c r="G3383">
        <f t="shared" si="105"/>
        <v>3942.0106000000001</v>
      </c>
      <c r="H3383">
        <v>8</v>
      </c>
      <c r="I3383" s="17">
        <v>45451</v>
      </c>
      <c r="J3383" s="17">
        <v>45455</v>
      </c>
      <c r="K3383" t="s">
        <v>21</v>
      </c>
      <c r="L3383" t="s">
        <v>27</v>
      </c>
      <c r="M3383">
        <v>392.31</v>
      </c>
      <c r="N3383" t="s">
        <v>17</v>
      </c>
    </row>
    <row r="3384" spans="1:14" ht="14.25" customHeight="1" x14ac:dyDescent="0.3">
      <c r="A3384" t="s">
        <v>2554</v>
      </c>
      <c r="B3384" t="s">
        <v>41</v>
      </c>
      <c r="C3384" t="s">
        <v>14</v>
      </c>
      <c r="D3384">
        <v>4808.29</v>
      </c>
      <c r="E3384">
        <v>0.2</v>
      </c>
      <c r="F3384">
        <f t="shared" si="104"/>
        <v>961.65800000000002</v>
      </c>
      <c r="G3384">
        <f t="shared" si="105"/>
        <v>3846.6320000000001</v>
      </c>
      <c r="H3384">
        <v>8</v>
      </c>
      <c r="I3384" s="17">
        <v>45029</v>
      </c>
      <c r="J3384" s="17">
        <v>45030</v>
      </c>
      <c r="K3384" t="s">
        <v>31</v>
      </c>
      <c r="L3384" t="s">
        <v>22</v>
      </c>
      <c r="M3384">
        <v>978.5</v>
      </c>
      <c r="N3384" t="s">
        <v>39</v>
      </c>
    </row>
    <row r="3385" spans="1:14" ht="14.25" customHeight="1" x14ac:dyDescent="0.3">
      <c r="A3385" t="s">
        <v>10330</v>
      </c>
      <c r="B3385" t="s">
        <v>25</v>
      </c>
      <c r="C3385" t="s">
        <v>33</v>
      </c>
      <c r="D3385">
        <v>4809.17</v>
      </c>
      <c r="E3385">
        <v>0.37</v>
      </c>
      <c r="F3385">
        <f t="shared" si="104"/>
        <v>1779.3929000000001</v>
      </c>
      <c r="G3385">
        <f t="shared" si="105"/>
        <v>3029.7771000000002</v>
      </c>
      <c r="H3385">
        <v>8</v>
      </c>
      <c r="I3385" s="17">
        <v>45403</v>
      </c>
      <c r="J3385" s="17">
        <v>45409</v>
      </c>
      <c r="K3385" t="s">
        <v>21</v>
      </c>
      <c r="L3385" t="s">
        <v>16</v>
      </c>
      <c r="M3385">
        <v>1324.74</v>
      </c>
      <c r="N3385" t="s">
        <v>48</v>
      </c>
    </row>
    <row r="3386" spans="1:14" ht="14.25" customHeight="1" x14ac:dyDescent="0.3">
      <c r="A3386" t="s">
        <v>1444</v>
      </c>
      <c r="B3386" t="s">
        <v>41</v>
      </c>
      <c r="C3386" t="s">
        <v>33</v>
      </c>
      <c r="D3386">
        <v>4816.51</v>
      </c>
      <c r="E3386">
        <v>0.18</v>
      </c>
      <c r="F3386">
        <f t="shared" si="104"/>
        <v>866.97180000000003</v>
      </c>
      <c r="G3386">
        <f t="shared" si="105"/>
        <v>3949.5382</v>
      </c>
      <c r="H3386">
        <v>8</v>
      </c>
      <c r="I3386" s="17">
        <v>45152</v>
      </c>
      <c r="J3386" s="17">
        <v>45159</v>
      </c>
      <c r="K3386" t="s">
        <v>31</v>
      </c>
      <c r="L3386" t="s">
        <v>22</v>
      </c>
      <c r="M3386">
        <v>695.41</v>
      </c>
      <c r="N3386" t="s">
        <v>17</v>
      </c>
    </row>
    <row r="3387" spans="1:14" ht="14.25" customHeight="1" x14ac:dyDescent="0.3">
      <c r="A3387" t="s">
        <v>12044</v>
      </c>
      <c r="B3387" t="s">
        <v>13</v>
      </c>
      <c r="C3387" t="s">
        <v>26</v>
      </c>
      <c r="D3387">
        <v>4821.01</v>
      </c>
      <c r="E3387">
        <v>0.37</v>
      </c>
      <c r="F3387">
        <f t="shared" si="104"/>
        <v>1783.7737</v>
      </c>
      <c r="G3387">
        <f t="shared" si="105"/>
        <v>3037.2363000000005</v>
      </c>
      <c r="H3387">
        <v>8</v>
      </c>
      <c r="I3387" s="17">
        <v>45050</v>
      </c>
      <c r="J3387" s="17">
        <v>45056</v>
      </c>
      <c r="K3387" t="s">
        <v>31</v>
      </c>
      <c r="L3387" t="s">
        <v>22</v>
      </c>
      <c r="M3387">
        <v>1126.67</v>
      </c>
      <c r="N3387" t="s">
        <v>23</v>
      </c>
    </row>
    <row r="3388" spans="1:14" ht="14.25" customHeight="1" x14ac:dyDescent="0.3">
      <c r="A3388" t="s">
        <v>12594</v>
      </c>
      <c r="B3388" t="s">
        <v>25</v>
      </c>
      <c r="C3388" t="s">
        <v>26</v>
      </c>
      <c r="D3388">
        <v>4828.84</v>
      </c>
      <c r="E3388">
        <v>0.44</v>
      </c>
      <c r="F3388">
        <f t="shared" si="104"/>
        <v>2124.6896000000002</v>
      </c>
      <c r="G3388">
        <f t="shared" si="105"/>
        <v>2704.1504</v>
      </c>
      <c r="H3388">
        <v>8</v>
      </c>
      <c r="I3388" s="17">
        <v>45055</v>
      </c>
      <c r="J3388" s="17">
        <v>45060</v>
      </c>
      <c r="K3388" t="s">
        <v>15</v>
      </c>
      <c r="L3388" t="s">
        <v>22</v>
      </c>
      <c r="M3388">
        <v>578.61</v>
      </c>
      <c r="N3388" t="s">
        <v>34</v>
      </c>
    </row>
    <row r="3389" spans="1:14" ht="14.25" customHeight="1" x14ac:dyDescent="0.3">
      <c r="A3389" t="s">
        <v>8758</v>
      </c>
      <c r="B3389" t="s">
        <v>25</v>
      </c>
      <c r="C3389" t="s">
        <v>20</v>
      </c>
      <c r="D3389">
        <v>4833.13</v>
      </c>
      <c r="E3389">
        <v>0.02</v>
      </c>
      <c r="F3389">
        <f t="shared" si="104"/>
        <v>96.662599999999998</v>
      </c>
      <c r="G3389">
        <f t="shared" si="105"/>
        <v>4736.4674000000005</v>
      </c>
      <c r="H3389">
        <v>8</v>
      </c>
      <c r="I3389" s="17">
        <v>45035</v>
      </c>
      <c r="J3389" s="17">
        <v>45042</v>
      </c>
      <c r="K3389" t="s">
        <v>31</v>
      </c>
      <c r="L3389" t="s">
        <v>22</v>
      </c>
      <c r="M3389">
        <v>607.79</v>
      </c>
      <c r="N3389" t="s">
        <v>23</v>
      </c>
    </row>
    <row r="3390" spans="1:14" ht="14.25" customHeight="1" x14ac:dyDescent="0.3">
      <c r="A3390" t="s">
        <v>14881</v>
      </c>
      <c r="B3390" t="s">
        <v>13</v>
      </c>
      <c r="C3390" t="s">
        <v>14</v>
      </c>
      <c r="D3390">
        <v>4833.7</v>
      </c>
      <c r="E3390">
        <v>0.16</v>
      </c>
      <c r="F3390">
        <f t="shared" si="104"/>
        <v>773.39199999999994</v>
      </c>
      <c r="G3390">
        <f t="shared" si="105"/>
        <v>4060.308</v>
      </c>
      <c r="H3390">
        <v>8</v>
      </c>
      <c r="I3390" s="17">
        <v>45174</v>
      </c>
      <c r="J3390" s="17">
        <v>45176</v>
      </c>
      <c r="K3390" t="s">
        <v>15</v>
      </c>
      <c r="L3390" t="s">
        <v>22</v>
      </c>
      <c r="M3390">
        <v>402.11</v>
      </c>
      <c r="N3390" t="s">
        <v>17</v>
      </c>
    </row>
    <row r="3391" spans="1:14" ht="14.25" customHeight="1" x14ac:dyDescent="0.3">
      <c r="A3391" t="s">
        <v>5281</v>
      </c>
      <c r="B3391" t="s">
        <v>19</v>
      </c>
      <c r="C3391" t="s">
        <v>20</v>
      </c>
      <c r="D3391">
        <v>4842.97</v>
      </c>
      <c r="E3391">
        <v>0.28999999999999998</v>
      </c>
      <c r="F3391">
        <f t="shared" si="104"/>
        <v>1404.4612999999999</v>
      </c>
      <c r="G3391">
        <f t="shared" si="105"/>
        <v>3438.5087000000003</v>
      </c>
      <c r="H3391">
        <v>8</v>
      </c>
      <c r="I3391" s="17">
        <v>45292</v>
      </c>
      <c r="J3391" s="17">
        <v>45299</v>
      </c>
      <c r="K3391" t="s">
        <v>31</v>
      </c>
      <c r="L3391" t="s">
        <v>16</v>
      </c>
      <c r="M3391">
        <v>535.62</v>
      </c>
      <c r="N3391" t="s">
        <v>23</v>
      </c>
    </row>
    <row r="3392" spans="1:14" ht="14.25" customHeight="1" x14ac:dyDescent="0.3">
      <c r="A3392" t="s">
        <v>13439</v>
      </c>
      <c r="B3392" t="s">
        <v>25</v>
      </c>
      <c r="C3392" t="s">
        <v>20</v>
      </c>
      <c r="D3392">
        <v>4845.97</v>
      </c>
      <c r="E3392">
        <v>0.25</v>
      </c>
      <c r="F3392">
        <f t="shared" si="104"/>
        <v>1211.4925000000001</v>
      </c>
      <c r="G3392">
        <f t="shared" si="105"/>
        <v>3634.4775</v>
      </c>
      <c r="H3392">
        <v>8</v>
      </c>
      <c r="I3392" s="17">
        <v>45597</v>
      </c>
      <c r="J3392" s="17">
        <v>45599</v>
      </c>
      <c r="K3392" t="s">
        <v>31</v>
      </c>
      <c r="L3392" t="s">
        <v>22</v>
      </c>
      <c r="M3392">
        <v>1158.83</v>
      </c>
      <c r="N3392" t="s">
        <v>28</v>
      </c>
    </row>
    <row r="3393" spans="1:14" ht="14.25" customHeight="1" x14ac:dyDescent="0.3">
      <c r="A3393" t="s">
        <v>12413</v>
      </c>
      <c r="B3393" t="s">
        <v>25</v>
      </c>
      <c r="C3393" t="s">
        <v>33</v>
      </c>
      <c r="D3393">
        <v>4850.4399999999996</v>
      </c>
      <c r="E3393">
        <v>0.35</v>
      </c>
      <c r="F3393">
        <f t="shared" si="104"/>
        <v>1697.6539999999998</v>
      </c>
      <c r="G3393">
        <f t="shared" si="105"/>
        <v>3152.7860000000001</v>
      </c>
      <c r="H3393">
        <v>8</v>
      </c>
      <c r="I3393" s="17">
        <v>45506</v>
      </c>
      <c r="J3393" s="17">
        <v>45509</v>
      </c>
      <c r="K3393" t="s">
        <v>15</v>
      </c>
      <c r="L3393" t="s">
        <v>16</v>
      </c>
      <c r="M3393">
        <v>319.64</v>
      </c>
      <c r="N3393" t="s">
        <v>39</v>
      </c>
    </row>
    <row r="3394" spans="1:14" ht="14.25" customHeight="1" x14ac:dyDescent="0.3">
      <c r="A3394" t="s">
        <v>3349</v>
      </c>
      <c r="B3394" t="s">
        <v>19</v>
      </c>
      <c r="C3394" t="s">
        <v>36</v>
      </c>
      <c r="D3394">
        <v>4854.66</v>
      </c>
      <c r="E3394">
        <v>0.35</v>
      </c>
      <c r="F3394">
        <f t="shared" ref="F3394:F3457" si="106">D3394*E3394</f>
        <v>1699.1309999999999</v>
      </c>
      <c r="G3394">
        <f t="shared" ref="G3394:G3457" si="107">D3394-F3394</f>
        <v>3155.529</v>
      </c>
      <c r="H3394">
        <v>8</v>
      </c>
      <c r="I3394" s="17">
        <v>45180</v>
      </c>
      <c r="J3394" s="17">
        <v>45183</v>
      </c>
      <c r="K3394" t="s">
        <v>21</v>
      </c>
      <c r="L3394" t="s">
        <v>22</v>
      </c>
      <c r="M3394">
        <v>903.04</v>
      </c>
      <c r="N3394" t="s">
        <v>23</v>
      </c>
    </row>
    <row r="3395" spans="1:14" ht="14.25" customHeight="1" x14ac:dyDescent="0.3">
      <c r="A3395" t="s">
        <v>12990</v>
      </c>
      <c r="B3395" t="s">
        <v>19</v>
      </c>
      <c r="C3395" t="s">
        <v>33</v>
      </c>
      <c r="D3395">
        <v>4855.95</v>
      </c>
      <c r="E3395">
        <v>0.27</v>
      </c>
      <c r="F3395">
        <f t="shared" si="106"/>
        <v>1311.1065000000001</v>
      </c>
      <c r="G3395">
        <f t="shared" si="107"/>
        <v>3544.8434999999999</v>
      </c>
      <c r="H3395">
        <v>8</v>
      </c>
      <c r="I3395" s="17">
        <v>45456</v>
      </c>
      <c r="J3395" s="17">
        <v>45460</v>
      </c>
      <c r="K3395" t="s">
        <v>31</v>
      </c>
      <c r="L3395" t="s">
        <v>22</v>
      </c>
      <c r="M3395">
        <v>450.79</v>
      </c>
      <c r="N3395" t="s">
        <v>23</v>
      </c>
    </row>
    <row r="3396" spans="1:14" ht="14.25" customHeight="1" x14ac:dyDescent="0.3">
      <c r="A3396" t="s">
        <v>11534</v>
      </c>
      <c r="B3396" t="s">
        <v>13</v>
      </c>
      <c r="C3396" t="s">
        <v>36</v>
      </c>
      <c r="D3396">
        <v>4860.97</v>
      </c>
      <c r="E3396">
        <v>0.33</v>
      </c>
      <c r="F3396">
        <f t="shared" si="106"/>
        <v>1604.1201000000001</v>
      </c>
      <c r="G3396">
        <f t="shared" si="107"/>
        <v>3256.8499000000002</v>
      </c>
      <c r="H3396">
        <v>8</v>
      </c>
      <c r="I3396" s="17">
        <v>45278</v>
      </c>
      <c r="J3396" s="17">
        <v>45280</v>
      </c>
      <c r="K3396" t="s">
        <v>15</v>
      </c>
      <c r="L3396" t="s">
        <v>22</v>
      </c>
      <c r="M3396">
        <v>1418.09</v>
      </c>
      <c r="N3396" t="s">
        <v>23</v>
      </c>
    </row>
    <row r="3397" spans="1:14" ht="14.25" customHeight="1" x14ac:dyDescent="0.3">
      <c r="A3397" t="s">
        <v>8718</v>
      </c>
      <c r="B3397" t="s">
        <v>13</v>
      </c>
      <c r="C3397" t="s">
        <v>36</v>
      </c>
      <c r="D3397">
        <v>4867.9399999999996</v>
      </c>
      <c r="E3397">
        <v>0.2</v>
      </c>
      <c r="F3397">
        <f t="shared" si="106"/>
        <v>973.58799999999997</v>
      </c>
      <c r="G3397">
        <f t="shared" si="107"/>
        <v>3894.3519999999999</v>
      </c>
      <c r="H3397">
        <v>8</v>
      </c>
      <c r="I3397" s="17">
        <v>45006</v>
      </c>
      <c r="J3397" s="17">
        <v>45009</v>
      </c>
      <c r="K3397" t="s">
        <v>15</v>
      </c>
      <c r="L3397" t="s">
        <v>16</v>
      </c>
      <c r="M3397">
        <v>1300.3699999999999</v>
      </c>
      <c r="N3397" t="s">
        <v>23</v>
      </c>
    </row>
    <row r="3398" spans="1:14" ht="14.25" customHeight="1" x14ac:dyDescent="0.3">
      <c r="A3398" t="s">
        <v>12005</v>
      </c>
      <c r="B3398" t="s">
        <v>25</v>
      </c>
      <c r="C3398" t="s">
        <v>33</v>
      </c>
      <c r="D3398">
        <v>4868.59</v>
      </c>
      <c r="E3398">
        <v>0.4</v>
      </c>
      <c r="F3398">
        <f t="shared" si="106"/>
        <v>1947.4360000000001</v>
      </c>
      <c r="G3398">
        <f t="shared" si="107"/>
        <v>2921.154</v>
      </c>
      <c r="H3398">
        <v>8</v>
      </c>
      <c r="I3398" s="17">
        <v>45653</v>
      </c>
      <c r="J3398" s="17">
        <v>45656</v>
      </c>
      <c r="K3398" t="s">
        <v>15</v>
      </c>
      <c r="L3398" t="s">
        <v>27</v>
      </c>
      <c r="M3398">
        <v>652.32000000000005</v>
      </c>
      <c r="N3398" t="s">
        <v>17</v>
      </c>
    </row>
    <row r="3399" spans="1:14" ht="14.25" customHeight="1" x14ac:dyDescent="0.3">
      <c r="A3399" t="s">
        <v>10337</v>
      </c>
      <c r="B3399" t="s">
        <v>13</v>
      </c>
      <c r="C3399" t="s">
        <v>14</v>
      </c>
      <c r="D3399">
        <v>4871.13</v>
      </c>
      <c r="E3399">
        <v>0.35</v>
      </c>
      <c r="F3399">
        <f t="shared" si="106"/>
        <v>1704.8954999999999</v>
      </c>
      <c r="G3399">
        <f t="shared" si="107"/>
        <v>3166.2345000000005</v>
      </c>
      <c r="H3399">
        <v>8</v>
      </c>
      <c r="I3399" s="17">
        <v>45420</v>
      </c>
      <c r="J3399" s="17">
        <v>45424</v>
      </c>
      <c r="K3399" t="s">
        <v>31</v>
      </c>
      <c r="L3399" t="s">
        <v>16</v>
      </c>
      <c r="M3399">
        <v>856.22</v>
      </c>
      <c r="N3399" t="s">
        <v>34</v>
      </c>
    </row>
    <row r="3400" spans="1:14" ht="14.25" customHeight="1" x14ac:dyDescent="0.3">
      <c r="A3400" t="s">
        <v>8684</v>
      </c>
      <c r="B3400" t="s">
        <v>41</v>
      </c>
      <c r="C3400" t="s">
        <v>14</v>
      </c>
      <c r="D3400">
        <v>4872</v>
      </c>
      <c r="E3400">
        <v>0.19</v>
      </c>
      <c r="F3400">
        <f t="shared" si="106"/>
        <v>925.68000000000006</v>
      </c>
      <c r="G3400">
        <f t="shared" si="107"/>
        <v>3946.3199999999997</v>
      </c>
      <c r="H3400">
        <v>8</v>
      </c>
      <c r="I3400" s="17">
        <v>45118</v>
      </c>
      <c r="J3400" s="17">
        <v>45122</v>
      </c>
      <c r="K3400" t="s">
        <v>15</v>
      </c>
      <c r="L3400" t="s">
        <v>22</v>
      </c>
      <c r="M3400">
        <v>588.30999999999995</v>
      </c>
      <c r="N3400" t="s">
        <v>28</v>
      </c>
    </row>
    <row r="3401" spans="1:14" ht="14.25" customHeight="1" x14ac:dyDescent="0.3">
      <c r="A3401" t="s">
        <v>8732</v>
      </c>
      <c r="B3401" t="s">
        <v>41</v>
      </c>
      <c r="C3401" t="s">
        <v>20</v>
      </c>
      <c r="D3401">
        <v>4879.37</v>
      </c>
      <c r="E3401">
        <v>0.05</v>
      </c>
      <c r="F3401">
        <f t="shared" si="106"/>
        <v>243.96850000000001</v>
      </c>
      <c r="G3401">
        <f t="shared" si="107"/>
        <v>4635.4014999999999</v>
      </c>
      <c r="H3401">
        <v>8</v>
      </c>
      <c r="I3401" s="17">
        <v>45058</v>
      </c>
      <c r="J3401" s="17">
        <v>45060</v>
      </c>
      <c r="K3401" t="s">
        <v>15</v>
      </c>
      <c r="L3401" t="s">
        <v>16</v>
      </c>
      <c r="M3401">
        <v>680.94</v>
      </c>
      <c r="N3401" t="s">
        <v>28</v>
      </c>
    </row>
    <row r="3402" spans="1:14" ht="14.25" customHeight="1" x14ac:dyDescent="0.3">
      <c r="A3402" t="s">
        <v>5609</v>
      </c>
      <c r="B3402" t="s">
        <v>13</v>
      </c>
      <c r="C3402" t="s">
        <v>26</v>
      </c>
      <c r="D3402">
        <v>4884.7299999999996</v>
      </c>
      <c r="E3402">
        <v>0.12</v>
      </c>
      <c r="F3402">
        <f t="shared" si="106"/>
        <v>586.16759999999988</v>
      </c>
      <c r="G3402">
        <f t="shared" si="107"/>
        <v>4298.5623999999998</v>
      </c>
      <c r="H3402">
        <v>8</v>
      </c>
      <c r="I3402" s="17">
        <v>45382</v>
      </c>
      <c r="J3402" s="17">
        <v>45387</v>
      </c>
      <c r="K3402" t="s">
        <v>31</v>
      </c>
      <c r="L3402" t="s">
        <v>22</v>
      </c>
      <c r="M3402">
        <v>883.79</v>
      </c>
      <c r="N3402" t="s">
        <v>23</v>
      </c>
    </row>
    <row r="3403" spans="1:14" ht="14.25" customHeight="1" x14ac:dyDescent="0.3">
      <c r="A3403" t="s">
        <v>4734</v>
      </c>
      <c r="B3403" t="s">
        <v>13</v>
      </c>
      <c r="C3403" t="s">
        <v>20</v>
      </c>
      <c r="D3403">
        <v>4886.3999999999996</v>
      </c>
      <c r="E3403">
        <v>0.32</v>
      </c>
      <c r="F3403">
        <f t="shared" si="106"/>
        <v>1563.6479999999999</v>
      </c>
      <c r="G3403">
        <f t="shared" si="107"/>
        <v>3322.7519999999995</v>
      </c>
      <c r="H3403">
        <v>8</v>
      </c>
      <c r="I3403" s="17">
        <v>45261</v>
      </c>
      <c r="J3403" s="17">
        <v>45262</v>
      </c>
      <c r="K3403" t="s">
        <v>15</v>
      </c>
      <c r="L3403" t="s">
        <v>27</v>
      </c>
      <c r="M3403">
        <v>642.54999999999995</v>
      </c>
      <c r="N3403" t="s">
        <v>17</v>
      </c>
    </row>
    <row r="3404" spans="1:14" ht="14.25" customHeight="1" x14ac:dyDescent="0.3">
      <c r="A3404" t="s">
        <v>12747</v>
      </c>
      <c r="B3404" t="s">
        <v>25</v>
      </c>
      <c r="C3404" t="s">
        <v>14</v>
      </c>
      <c r="D3404">
        <v>4888.87</v>
      </c>
      <c r="E3404">
        <v>0.06</v>
      </c>
      <c r="F3404">
        <f t="shared" si="106"/>
        <v>293.3322</v>
      </c>
      <c r="G3404">
        <f t="shared" si="107"/>
        <v>4595.5378000000001</v>
      </c>
      <c r="H3404">
        <v>8</v>
      </c>
      <c r="I3404" s="17">
        <v>45507</v>
      </c>
      <c r="J3404" s="17">
        <v>45513</v>
      </c>
      <c r="K3404" t="s">
        <v>21</v>
      </c>
      <c r="L3404" t="s">
        <v>22</v>
      </c>
      <c r="M3404">
        <v>998.35</v>
      </c>
      <c r="N3404" t="s">
        <v>34</v>
      </c>
    </row>
    <row r="3405" spans="1:14" ht="14.25" customHeight="1" x14ac:dyDescent="0.3">
      <c r="A3405" t="s">
        <v>7903</v>
      </c>
      <c r="B3405" t="s">
        <v>19</v>
      </c>
      <c r="C3405" t="s">
        <v>14</v>
      </c>
      <c r="D3405">
        <v>4892.04</v>
      </c>
      <c r="E3405">
        <v>0.42</v>
      </c>
      <c r="F3405">
        <f t="shared" si="106"/>
        <v>2054.6567999999997</v>
      </c>
      <c r="G3405">
        <f t="shared" si="107"/>
        <v>2837.3832000000002</v>
      </c>
      <c r="H3405">
        <v>8</v>
      </c>
      <c r="I3405" s="17">
        <v>45581</v>
      </c>
      <c r="J3405" s="17">
        <v>45587</v>
      </c>
      <c r="K3405" t="s">
        <v>31</v>
      </c>
      <c r="L3405" t="s">
        <v>22</v>
      </c>
      <c r="M3405">
        <v>1248.75</v>
      </c>
      <c r="N3405" t="s">
        <v>17</v>
      </c>
    </row>
    <row r="3406" spans="1:14" ht="14.25" customHeight="1" x14ac:dyDescent="0.3">
      <c r="A3406" t="s">
        <v>10545</v>
      </c>
      <c r="B3406" t="s">
        <v>25</v>
      </c>
      <c r="C3406" t="s">
        <v>33</v>
      </c>
      <c r="D3406">
        <v>4893.1000000000004</v>
      </c>
      <c r="E3406">
        <v>0.09</v>
      </c>
      <c r="F3406">
        <f t="shared" si="106"/>
        <v>440.37900000000002</v>
      </c>
      <c r="G3406">
        <f t="shared" si="107"/>
        <v>4452.7210000000005</v>
      </c>
      <c r="H3406">
        <v>8</v>
      </c>
      <c r="I3406" s="17">
        <v>45254</v>
      </c>
      <c r="J3406" s="17">
        <v>45260</v>
      </c>
      <c r="K3406" t="s">
        <v>21</v>
      </c>
      <c r="L3406" t="s">
        <v>16</v>
      </c>
      <c r="M3406">
        <v>771.49</v>
      </c>
      <c r="N3406" t="s">
        <v>17</v>
      </c>
    </row>
    <row r="3407" spans="1:14" ht="14.25" customHeight="1" x14ac:dyDescent="0.3">
      <c r="A3407" t="s">
        <v>4434</v>
      </c>
      <c r="B3407" t="s">
        <v>13</v>
      </c>
      <c r="C3407" t="s">
        <v>20</v>
      </c>
      <c r="D3407">
        <v>4899.38</v>
      </c>
      <c r="E3407">
        <v>0.05</v>
      </c>
      <c r="F3407">
        <f t="shared" si="106"/>
        <v>244.96900000000002</v>
      </c>
      <c r="G3407">
        <f t="shared" si="107"/>
        <v>4654.4110000000001</v>
      </c>
      <c r="H3407">
        <v>8</v>
      </c>
      <c r="I3407" s="17">
        <v>45461</v>
      </c>
      <c r="J3407" s="17">
        <v>45462</v>
      </c>
      <c r="K3407" t="s">
        <v>31</v>
      </c>
      <c r="L3407" t="s">
        <v>16</v>
      </c>
      <c r="M3407">
        <v>380.36</v>
      </c>
      <c r="N3407" t="s">
        <v>17</v>
      </c>
    </row>
    <row r="3408" spans="1:14" ht="14.25" customHeight="1" x14ac:dyDescent="0.3">
      <c r="A3408" t="s">
        <v>8022</v>
      </c>
      <c r="B3408" t="s">
        <v>25</v>
      </c>
      <c r="C3408" t="s">
        <v>26</v>
      </c>
      <c r="D3408">
        <v>4901.82</v>
      </c>
      <c r="E3408">
        <v>0.02</v>
      </c>
      <c r="F3408">
        <f t="shared" si="106"/>
        <v>98.0364</v>
      </c>
      <c r="G3408">
        <f t="shared" si="107"/>
        <v>4803.7835999999998</v>
      </c>
      <c r="H3408">
        <v>8</v>
      </c>
      <c r="I3408" s="17">
        <v>45114</v>
      </c>
      <c r="J3408" s="17">
        <v>45117</v>
      </c>
      <c r="K3408" t="s">
        <v>15</v>
      </c>
      <c r="L3408" t="s">
        <v>22</v>
      </c>
      <c r="M3408">
        <v>1158.3</v>
      </c>
      <c r="N3408" t="s">
        <v>17</v>
      </c>
    </row>
    <row r="3409" spans="1:14" ht="14.25" customHeight="1" x14ac:dyDescent="0.3">
      <c r="A3409" t="s">
        <v>9852</v>
      </c>
      <c r="B3409" t="s">
        <v>41</v>
      </c>
      <c r="C3409" t="s">
        <v>26</v>
      </c>
      <c r="D3409">
        <v>4902.16</v>
      </c>
      <c r="E3409">
        <v>0.28000000000000003</v>
      </c>
      <c r="F3409">
        <f t="shared" si="106"/>
        <v>1372.6048000000001</v>
      </c>
      <c r="G3409">
        <f t="shared" si="107"/>
        <v>3529.5551999999998</v>
      </c>
      <c r="H3409">
        <v>8</v>
      </c>
      <c r="I3409" s="17">
        <v>45634</v>
      </c>
      <c r="J3409" s="17">
        <v>45638</v>
      </c>
      <c r="K3409" t="s">
        <v>31</v>
      </c>
      <c r="L3409" t="s">
        <v>22</v>
      </c>
      <c r="M3409">
        <v>909.95</v>
      </c>
      <c r="N3409" t="s">
        <v>28</v>
      </c>
    </row>
    <row r="3410" spans="1:14" ht="14.25" customHeight="1" x14ac:dyDescent="0.3">
      <c r="A3410" t="s">
        <v>5861</v>
      </c>
      <c r="B3410" t="s">
        <v>41</v>
      </c>
      <c r="C3410" t="s">
        <v>33</v>
      </c>
      <c r="D3410">
        <v>4902.92</v>
      </c>
      <c r="E3410">
        <v>0.23</v>
      </c>
      <c r="F3410">
        <f t="shared" si="106"/>
        <v>1127.6716000000001</v>
      </c>
      <c r="G3410">
        <f t="shared" si="107"/>
        <v>3775.2483999999999</v>
      </c>
      <c r="H3410">
        <v>8</v>
      </c>
      <c r="I3410" s="17">
        <v>45387</v>
      </c>
      <c r="J3410" s="17">
        <v>45392</v>
      </c>
      <c r="K3410" t="s">
        <v>31</v>
      </c>
      <c r="L3410" t="s">
        <v>16</v>
      </c>
      <c r="M3410">
        <v>933.09</v>
      </c>
      <c r="N3410" t="s">
        <v>28</v>
      </c>
    </row>
    <row r="3411" spans="1:14" ht="14.25" customHeight="1" x14ac:dyDescent="0.3">
      <c r="A3411" t="s">
        <v>9262</v>
      </c>
      <c r="B3411" t="s">
        <v>41</v>
      </c>
      <c r="C3411" t="s">
        <v>20</v>
      </c>
      <c r="D3411">
        <v>4904.46</v>
      </c>
      <c r="E3411">
        <v>0.4</v>
      </c>
      <c r="F3411">
        <f t="shared" si="106"/>
        <v>1961.7840000000001</v>
      </c>
      <c r="G3411">
        <f t="shared" si="107"/>
        <v>2942.6759999999999</v>
      </c>
      <c r="H3411">
        <v>8</v>
      </c>
      <c r="I3411" s="17">
        <v>45345</v>
      </c>
      <c r="J3411" s="17">
        <v>45346</v>
      </c>
      <c r="K3411" t="s">
        <v>21</v>
      </c>
      <c r="L3411" t="s">
        <v>22</v>
      </c>
      <c r="M3411">
        <v>414.05</v>
      </c>
      <c r="N3411" t="s">
        <v>39</v>
      </c>
    </row>
    <row r="3412" spans="1:14" ht="14.25" customHeight="1" x14ac:dyDescent="0.3">
      <c r="A3412" t="s">
        <v>13393</v>
      </c>
      <c r="B3412" t="s">
        <v>41</v>
      </c>
      <c r="C3412" t="s">
        <v>14</v>
      </c>
      <c r="D3412">
        <v>4910.45</v>
      </c>
      <c r="E3412">
        <v>0.03</v>
      </c>
      <c r="F3412">
        <f t="shared" si="106"/>
        <v>147.31349999999998</v>
      </c>
      <c r="G3412">
        <f t="shared" si="107"/>
        <v>4763.1364999999996</v>
      </c>
      <c r="H3412">
        <v>8</v>
      </c>
      <c r="I3412" s="17">
        <v>45359</v>
      </c>
      <c r="J3412" s="17">
        <v>45363</v>
      </c>
      <c r="K3412" t="s">
        <v>15</v>
      </c>
      <c r="L3412" t="s">
        <v>16</v>
      </c>
      <c r="M3412">
        <v>622.59</v>
      </c>
      <c r="N3412" t="s">
        <v>28</v>
      </c>
    </row>
    <row r="3413" spans="1:14" ht="14.25" customHeight="1" x14ac:dyDescent="0.3">
      <c r="A3413" t="s">
        <v>1031</v>
      </c>
      <c r="B3413" t="s">
        <v>19</v>
      </c>
      <c r="C3413" t="s">
        <v>14</v>
      </c>
      <c r="D3413">
        <v>4911.3100000000004</v>
      </c>
      <c r="E3413">
        <v>0.03</v>
      </c>
      <c r="F3413">
        <f t="shared" si="106"/>
        <v>147.33930000000001</v>
      </c>
      <c r="G3413">
        <f t="shared" si="107"/>
        <v>4763.9707000000008</v>
      </c>
      <c r="H3413">
        <v>8</v>
      </c>
      <c r="I3413" s="17">
        <v>45339</v>
      </c>
      <c r="J3413" s="17">
        <v>45346</v>
      </c>
      <c r="K3413" t="s">
        <v>31</v>
      </c>
      <c r="L3413" t="s">
        <v>22</v>
      </c>
      <c r="M3413">
        <v>695.78</v>
      </c>
      <c r="N3413" t="s">
        <v>34</v>
      </c>
    </row>
    <row r="3414" spans="1:14" ht="14.25" customHeight="1" x14ac:dyDescent="0.3">
      <c r="A3414" t="s">
        <v>8610</v>
      </c>
      <c r="B3414" t="s">
        <v>19</v>
      </c>
      <c r="C3414" t="s">
        <v>26</v>
      </c>
      <c r="D3414">
        <v>4912.0600000000004</v>
      </c>
      <c r="E3414">
        <v>0.16</v>
      </c>
      <c r="F3414">
        <f t="shared" si="106"/>
        <v>785.92960000000005</v>
      </c>
      <c r="G3414">
        <f t="shared" si="107"/>
        <v>4126.1304</v>
      </c>
      <c r="H3414">
        <v>8</v>
      </c>
      <c r="I3414" s="17">
        <v>45540</v>
      </c>
      <c r="J3414" s="17">
        <v>45541</v>
      </c>
      <c r="K3414" t="s">
        <v>31</v>
      </c>
      <c r="L3414" t="s">
        <v>27</v>
      </c>
      <c r="M3414">
        <v>473.77</v>
      </c>
      <c r="N3414" t="s">
        <v>39</v>
      </c>
    </row>
    <row r="3415" spans="1:14" ht="14.25" customHeight="1" x14ac:dyDescent="0.3">
      <c r="A3415" t="s">
        <v>11396</v>
      </c>
      <c r="B3415" t="s">
        <v>25</v>
      </c>
      <c r="C3415" t="s">
        <v>36</v>
      </c>
      <c r="D3415">
        <v>4919.8999999999996</v>
      </c>
      <c r="E3415">
        <v>0.47</v>
      </c>
      <c r="F3415">
        <f t="shared" si="106"/>
        <v>2312.3529999999996</v>
      </c>
      <c r="G3415">
        <f t="shared" si="107"/>
        <v>2607.547</v>
      </c>
      <c r="H3415">
        <v>8</v>
      </c>
      <c r="I3415" s="17">
        <v>45391</v>
      </c>
      <c r="J3415" s="17">
        <v>45395</v>
      </c>
      <c r="K3415" t="s">
        <v>15</v>
      </c>
      <c r="L3415" t="s">
        <v>16</v>
      </c>
      <c r="M3415">
        <v>1358.03</v>
      </c>
      <c r="N3415" t="s">
        <v>28</v>
      </c>
    </row>
    <row r="3416" spans="1:14" ht="14.25" customHeight="1" x14ac:dyDescent="0.3">
      <c r="A3416" t="s">
        <v>5446</v>
      </c>
      <c r="B3416" t="s">
        <v>25</v>
      </c>
      <c r="C3416" t="s">
        <v>36</v>
      </c>
      <c r="D3416">
        <v>4921</v>
      </c>
      <c r="E3416">
        <v>0.4</v>
      </c>
      <c r="F3416">
        <f t="shared" si="106"/>
        <v>1968.4</v>
      </c>
      <c r="G3416">
        <f t="shared" si="107"/>
        <v>2952.6</v>
      </c>
      <c r="H3416">
        <v>8</v>
      </c>
      <c r="I3416" s="17">
        <v>44965</v>
      </c>
      <c r="J3416" s="17">
        <v>44967</v>
      </c>
      <c r="K3416" t="s">
        <v>31</v>
      </c>
      <c r="L3416" t="s">
        <v>22</v>
      </c>
      <c r="M3416">
        <v>736.2</v>
      </c>
      <c r="N3416" t="s">
        <v>34</v>
      </c>
    </row>
    <row r="3417" spans="1:14" ht="14.25" customHeight="1" x14ac:dyDescent="0.3">
      <c r="A3417" t="s">
        <v>2602</v>
      </c>
      <c r="B3417" t="s">
        <v>25</v>
      </c>
      <c r="C3417" t="s">
        <v>26</v>
      </c>
      <c r="D3417">
        <v>4921.53</v>
      </c>
      <c r="E3417">
        <v>0.25</v>
      </c>
      <c r="F3417">
        <f t="shared" si="106"/>
        <v>1230.3824999999999</v>
      </c>
      <c r="G3417">
        <f t="shared" si="107"/>
        <v>3691.1475</v>
      </c>
      <c r="H3417">
        <v>8</v>
      </c>
      <c r="I3417" s="17">
        <v>45593</v>
      </c>
      <c r="J3417" s="17">
        <v>45595</v>
      </c>
      <c r="K3417" t="s">
        <v>21</v>
      </c>
      <c r="L3417" t="s">
        <v>27</v>
      </c>
      <c r="M3417">
        <v>345.85</v>
      </c>
      <c r="N3417" t="s">
        <v>17</v>
      </c>
    </row>
    <row r="3418" spans="1:14" ht="14.25" customHeight="1" x14ac:dyDescent="0.3">
      <c r="A3418" t="s">
        <v>1724</v>
      </c>
      <c r="B3418" t="s">
        <v>41</v>
      </c>
      <c r="C3418" t="s">
        <v>20</v>
      </c>
      <c r="D3418">
        <v>4924.8599999999997</v>
      </c>
      <c r="E3418">
        <v>7.0000000000000007E-2</v>
      </c>
      <c r="F3418">
        <f t="shared" si="106"/>
        <v>344.74020000000002</v>
      </c>
      <c r="G3418">
        <f t="shared" si="107"/>
        <v>4580.1197999999995</v>
      </c>
      <c r="H3418">
        <v>8</v>
      </c>
      <c r="I3418" s="17">
        <v>45170</v>
      </c>
      <c r="J3418" s="17">
        <v>45176</v>
      </c>
      <c r="K3418" t="s">
        <v>31</v>
      </c>
      <c r="L3418" t="s">
        <v>16</v>
      </c>
      <c r="M3418">
        <v>936.39</v>
      </c>
      <c r="N3418" t="s">
        <v>39</v>
      </c>
    </row>
    <row r="3419" spans="1:14" ht="14.25" customHeight="1" x14ac:dyDescent="0.3">
      <c r="A3419" t="s">
        <v>8770</v>
      </c>
      <c r="B3419" t="s">
        <v>13</v>
      </c>
      <c r="C3419" t="s">
        <v>33</v>
      </c>
      <c r="D3419">
        <v>4925.5200000000004</v>
      </c>
      <c r="E3419">
        <v>0.34</v>
      </c>
      <c r="F3419">
        <f t="shared" si="106"/>
        <v>1674.6768000000002</v>
      </c>
      <c r="G3419">
        <f t="shared" si="107"/>
        <v>3250.8432000000003</v>
      </c>
      <c r="H3419">
        <v>8</v>
      </c>
      <c r="I3419" s="17">
        <v>45211</v>
      </c>
      <c r="J3419" s="17">
        <v>45218</v>
      </c>
      <c r="K3419" t="s">
        <v>15</v>
      </c>
      <c r="L3419" t="s">
        <v>22</v>
      </c>
      <c r="M3419">
        <v>1419.32</v>
      </c>
      <c r="N3419" t="s">
        <v>39</v>
      </c>
    </row>
    <row r="3420" spans="1:14" ht="14.25" customHeight="1" x14ac:dyDescent="0.3">
      <c r="A3420" t="s">
        <v>14044</v>
      </c>
      <c r="B3420" t="s">
        <v>13</v>
      </c>
      <c r="C3420" t="s">
        <v>20</v>
      </c>
      <c r="D3420">
        <v>4928.71</v>
      </c>
      <c r="E3420">
        <v>0.03</v>
      </c>
      <c r="F3420">
        <f t="shared" si="106"/>
        <v>147.8613</v>
      </c>
      <c r="G3420">
        <f t="shared" si="107"/>
        <v>4780.8487000000005</v>
      </c>
      <c r="H3420">
        <v>8</v>
      </c>
      <c r="I3420" s="17">
        <v>45003</v>
      </c>
      <c r="J3420" s="17">
        <v>45010</v>
      </c>
      <c r="K3420" t="s">
        <v>31</v>
      </c>
      <c r="L3420" t="s">
        <v>16</v>
      </c>
      <c r="M3420">
        <v>1013.25</v>
      </c>
      <c r="N3420" t="s">
        <v>34</v>
      </c>
    </row>
    <row r="3421" spans="1:14" ht="14.25" customHeight="1" x14ac:dyDescent="0.3">
      <c r="A3421" t="s">
        <v>14739</v>
      </c>
      <c r="B3421" t="s">
        <v>19</v>
      </c>
      <c r="C3421" t="s">
        <v>36</v>
      </c>
      <c r="D3421">
        <v>4931.66</v>
      </c>
      <c r="E3421">
        <v>0.22</v>
      </c>
      <c r="F3421">
        <f t="shared" si="106"/>
        <v>1084.9651999999999</v>
      </c>
      <c r="G3421">
        <f t="shared" si="107"/>
        <v>3846.6948000000002</v>
      </c>
      <c r="H3421">
        <v>8</v>
      </c>
      <c r="I3421" s="17">
        <v>45198</v>
      </c>
      <c r="J3421" s="17">
        <v>45200</v>
      </c>
      <c r="K3421" t="s">
        <v>21</v>
      </c>
      <c r="L3421" t="s">
        <v>22</v>
      </c>
      <c r="M3421">
        <v>914.3</v>
      </c>
      <c r="N3421" t="s">
        <v>48</v>
      </c>
    </row>
    <row r="3422" spans="1:14" ht="14.25" customHeight="1" x14ac:dyDescent="0.3">
      <c r="A3422" t="s">
        <v>14787</v>
      </c>
      <c r="B3422" t="s">
        <v>19</v>
      </c>
      <c r="C3422" t="s">
        <v>36</v>
      </c>
      <c r="D3422">
        <v>4936.78</v>
      </c>
      <c r="E3422">
        <v>0.13</v>
      </c>
      <c r="F3422">
        <f t="shared" si="106"/>
        <v>641.78139999999996</v>
      </c>
      <c r="G3422">
        <f t="shared" si="107"/>
        <v>4294.9985999999999</v>
      </c>
      <c r="H3422">
        <v>8</v>
      </c>
      <c r="I3422" s="17">
        <v>45088</v>
      </c>
      <c r="J3422" s="17">
        <v>45094</v>
      </c>
      <c r="K3422" t="s">
        <v>31</v>
      </c>
      <c r="L3422" t="s">
        <v>16</v>
      </c>
      <c r="M3422">
        <v>606.72</v>
      </c>
      <c r="N3422" t="s">
        <v>28</v>
      </c>
    </row>
    <row r="3423" spans="1:14" ht="14.25" customHeight="1" x14ac:dyDescent="0.3">
      <c r="A3423" t="s">
        <v>421</v>
      </c>
      <c r="B3423" t="s">
        <v>25</v>
      </c>
      <c r="C3423" t="s">
        <v>20</v>
      </c>
      <c r="D3423">
        <v>4945.1400000000003</v>
      </c>
      <c r="E3423">
        <v>0.11</v>
      </c>
      <c r="F3423">
        <f t="shared" si="106"/>
        <v>543.96540000000005</v>
      </c>
      <c r="G3423">
        <f t="shared" si="107"/>
        <v>4401.1746000000003</v>
      </c>
      <c r="H3423">
        <v>8</v>
      </c>
      <c r="I3423" s="17">
        <v>45051</v>
      </c>
      <c r="J3423" s="17">
        <v>45052</v>
      </c>
      <c r="K3423" t="s">
        <v>15</v>
      </c>
      <c r="L3423" t="s">
        <v>22</v>
      </c>
      <c r="M3423">
        <v>666.29</v>
      </c>
      <c r="N3423" t="s">
        <v>48</v>
      </c>
    </row>
    <row r="3424" spans="1:14" ht="14.25" customHeight="1" x14ac:dyDescent="0.3">
      <c r="A3424" t="s">
        <v>2422</v>
      </c>
      <c r="B3424" t="s">
        <v>41</v>
      </c>
      <c r="C3424" t="s">
        <v>36</v>
      </c>
      <c r="D3424">
        <v>4956.1400000000003</v>
      </c>
      <c r="E3424">
        <v>0.13</v>
      </c>
      <c r="F3424">
        <f t="shared" si="106"/>
        <v>644.29820000000007</v>
      </c>
      <c r="G3424">
        <f t="shared" si="107"/>
        <v>4311.8418000000001</v>
      </c>
      <c r="H3424">
        <v>8</v>
      </c>
      <c r="I3424" s="17">
        <v>45411</v>
      </c>
      <c r="J3424" s="17">
        <v>45412</v>
      </c>
      <c r="K3424" t="s">
        <v>31</v>
      </c>
      <c r="L3424" t="s">
        <v>22</v>
      </c>
      <c r="M3424">
        <v>951.51</v>
      </c>
      <c r="N3424" t="s">
        <v>48</v>
      </c>
    </row>
    <row r="3425" spans="1:14" ht="14.25" customHeight="1" x14ac:dyDescent="0.3">
      <c r="A3425" t="s">
        <v>8180</v>
      </c>
      <c r="B3425" t="s">
        <v>25</v>
      </c>
      <c r="C3425" t="s">
        <v>26</v>
      </c>
      <c r="D3425">
        <v>4960.75</v>
      </c>
      <c r="E3425">
        <v>0.24</v>
      </c>
      <c r="F3425">
        <f t="shared" si="106"/>
        <v>1190.58</v>
      </c>
      <c r="G3425">
        <f t="shared" si="107"/>
        <v>3770.17</v>
      </c>
      <c r="H3425">
        <v>8</v>
      </c>
      <c r="I3425" s="17">
        <v>45512</v>
      </c>
      <c r="J3425" s="17">
        <v>45514</v>
      </c>
      <c r="K3425" t="s">
        <v>21</v>
      </c>
      <c r="L3425" t="s">
        <v>27</v>
      </c>
      <c r="M3425">
        <v>1074.97</v>
      </c>
      <c r="N3425" t="s">
        <v>28</v>
      </c>
    </row>
    <row r="3426" spans="1:14" ht="14.25" customHeight="1" x14ac:dyDescent="0.3">
      <c r="A3426" t="s">
        <v>10944</v>
      </c>
      <c r="B3426" t="s">
        <v>25</v>
      </c>
      <c r="C3426" t="s">
        <v>20</v>
      </c>
      <c r="D3426">
        <v>4962.21</v>
      </c>
      <c r="E3426">
        <v>0.16</v>
      </c>
      <c r="F3426">
        <f t="shared" si="106"/>
        <v>793.95360000000005</v>
      </c>
      <c r="G3426">
        <f t="shared" si="107"/>
        <v>4168.2564000000002</v>
      </c>
      <c r="H3426">
        <v>8</v>
      </c>
      <c r="I3426" s="17">
        <v>45385</v>
      </c>
      <c r="J3426" s="17">
        <v>45386</v>
      </c>
      <c r="K3426" t="s">
        <v>31</v>
      </c>
      <c r="L3426" t="s">
        <v>16</v>
      </c>
      <c r="M3426">
        <v>485.17</v>
      </c>
      <c r="N3426" t="s">
        <v>34</v>
      </c>
    </row>
    <row r="3427" spans="1:14" ht="14.25" customHeight="1" x14ac:dyDescent="0.3">
      <c r="A3427" t="s">
        <v>4648</v>
      </c>
      <c r="B3427" t="s">
        <v>25</v>
      </c>
      <c r="C3427" t="s">
        <v>36</v>
      </c>
      <c r="D3427">
        <v>4963.38</v>
      </c>
      <c r="E3427">
        <v>0.24</v>
      </c>
      <c r="F3427">
        <f t="shared" si="106"/>
        <v>1191.2112</v>
      </c>
      <c r="G3427">
        <f t="shared" si="107"/>
        <v>3772.1688000000004</v>
      </c>
      <c r="H3427">
        <v>8</v>
      </c>
      <c r="I3427" s="17">
        <v>45116</v>
      </c>
      <c r="J3427" s="17">
        <v>45122</v>
      </c>
      <c r="K3427" t="s">
        <v>21</v>
      </c>
      <c r="L3427" t="s">
        <v>27</v>
      </c>
      <c r="M3427">
        <v>255.71</v>
      </c>
      <c r="N3427" t="s">
        <v>17</v>
      </c>
    </row>
    <row r="3428" spans="1:14" ht="14.25" customHeight="1" x14ac:dyDescent="0.3">
      <c r="A3428" t="s">
        <v>9405</v>
      </c>
      <c r="B3428" t="s">
        <v>19</v>
      </c>
      <c r="C3428" t="s">
        <v>20</v>
      </c>
      <c r="D3428">
        <v>4969.32</v>
      </c>
      <c r="E3428">
        <v>0.46</v>
      </c>
      <c r="F3428">
        <f t="shared" si="106"/>
        <v>2285.8872000000001</v>
      </c>
      <c r="G3428">
        <f t="shared" si="107"/>
        <v>2683.4327999999996</v>
      </c>
      <c r="H3428">
        <v>8</v>
      </c>
      <c r="I3428" s="17">
        <v>45037</v>
      </c>
      <c r="J3428" s="17">
        <v>45044</v>
      </c>
      <c r="K3428" t="s">
        <v>21</v>
      </c>
      <c r="L3428" t="s">
        <v>16</v>
      </c>
      <c r="M3428">
        <v>833.89</v>
      </c>
      <c r="N3428" t="s">
        <v>17</v>
      </c>
    </row>
    <row r="3429" spans="1:14" ht="14.25" customHeight="1" x14ac:dyDescent="0.3">
      <c r="A3429" t="s">
        <v>13593</v>
      </c>
      <c r="B3429" t="s">
        <v>41</v>
      </c>
      <c r="C3429" t="s">
        <v>20</v>
      </c>
      <c r="D3429">
        <v>4977.79</v>
      </c>
      <c r="E3429">
        <v>0.39</v>
      </c>
      <c r="F3429">
        <f t="shared" si="106"/>
        <v>1941.3380999999999</v>
      </c>
      <c r="G3429">
        <f t="shared" si="107"/>
        <v>3036.4519</v>
      </c>
      <c r="H3429">
        <v>8</v>
      </c>
      <c r="I3429" s="17">
        <v>45477</v>
      </c>
      <c r="J3429" s="17">
        <v>45482</v>
      </c>
      <c r="K3429" t="s">
        <v>15</v>
      </c>
      <c r="L3429" t="s">
        <v>22</v>
      </c>
      <c r="M3429">
        <v>1251.19</v>
      </c>
      <c r="N3429" t="s">
        <v>39</v>
      </c>
    </row>
    <row r="3430" spans="1:14" ht="14.25" customHeight="1" x14ac:dyDescent="0.3">
      <c r="A3430" t="s">
        <v>13998</v>
      </c>
      <c r="B3430" t="s">
        <v>25</v>
      </c>
      <c r="C3430" t="s">
        <v>20</v>
      </c>
      <c r="D3430">
        <v>4979.3100000000004</v>
      </c>
      <c r="E3430">
        <v>0.48</v>
      </c>
      <c r="F3430">
        <f t="shared" si="106"/>
        <v>2390.0688</v>
      </c>
      <c r="G3430">
        <f t="shared" si="107"/>
        <v>2589.2412000000004</v>
      </c>
      <c r="H3430">
        <v>8</v>
      </c>
      <c r="I3430" s="17">
        <v>45551</v>
      </c>
      <c r="J3430" s="17">
        <v>45557</v>
      </c>
      <c r="K3430" t="s">
        <v>21</v>
      </c>
      <c r="L3430" t="s">
        <v>16</v>
      </c>
      <c r="M3430">
        <v>1486.66</v>
      </c>
      <c r="N3430" t="s">
        <v>39</v>
      </c>
    </row>
    <row r="3431" spans="1:14" ht="14.25" customHeight="1" x14ac:dyDescent="0.3">
      <c r="A3431" t="s">
        <v>1554</v>
      </c>
      <c r="B3431" t="s">
        <v>25</v>
      </c>
      <c r="C3431" t="s">
        <v>14</v>
      </c>
      <c r="D3431">
        <v>4980.2700000000004</v>
      </c>
      <c r="E3431">
        <v>0.17</v>
      </c>
      <c r="F3431">
        <f t="shared" si="106"/>
        <v>846.6459000000001</v>
      </c>
      <c r="G3431">
        <f t="shared" si="107"/>
        <v>4133.6241</v>
      </c>
      <c r="H3431">
        <v>8</v>
      </c>
      <c r="I3431" s="17">
        <v>45414</v>
      </c>
      <c r="J3431" s="17">
        <v>45420</v>
      </c>
      <c r="K3431" t="s">
        <v>21</v>
      </c>
      <c r="L3431" t="s">
        <v>16</v>
      </c>
      <c r="M3431">
        <v>1014.29</v>
      </c>
      <c r="N3431" t="s">
        <v>28</v>
      </c>
    </row>
    <row r="3432" spans="1:14" ht="14.25" customHeight="1" x14ac:dyDescent="0.3">
      <c r="A3432" t="s">
        <v>4145</v>
      </c>
      <c r="B3432" t="s">
        <v>41</v>
      </c>
      <c r="C3432" t="s">
        <v>20</v>
      </c>
      <c r="D3432">
        <v>4980.63</v>
      </c>
      <c r="E3432">
        <v>0.12</v>
      </c>
      <c r="F3432">
        <f t="shared" si="106"/>
        <v>597.67560000000003</v>
      </c>
      <c r="G3432">
        <f t="shared" si="107"/>
        <v>4382.9544000000005</v>
      </c>
      <c r="H3432">
        <v>8</v>
      </c>
      <c r="I3432" s="17">
        <v>45133</v>
      </c>
      <c r="J3432" s="17">
        <v>45139</v>
      </c>
      <c r="K3432" t="s">
        <v>15</v>
      </c>
      <c r="L3432" t="s">
        <v>16</v>
      </c>
      <c r="M3432">
        <v>983.51</v>
      </c>
      <c r="N3432" t="s">
        <v>34</v>
      </c>
    </row>
    <row r="3433" spans="1:14" ht="14.25" customHeight="1" x14ac:dyDescent="0.3">
      <c r="A3433" t="s">
        <v>5388</v>
      </c>
      <c r="B3433" t="s">
        <v>25</v>
      </c>
      <c r="C3433" t="s">
        <v>26</v>
      </c>
      <c r="D3433">
        <v>4981.37</v>
      </c>
      <c r="E3433">
        <v>0.03</v>
      </c>
      <c r="F3433">
        <f t="shared" si="106"/>
        <v>149.44109999999998</v>
      </c>
      <c r="G3433">
        <f t="shared" si="107"/>
        <v>4831.9288999999999</v>
      </c>
      <c r="H3433">
        <v>8</v>
      </c>
      <c r="I3433" s="17">
        <v>44971</v>
      </c>
      <c r="J3433" s="17">
        <v>44975</v>
      </c>
      <c r="K3433" t="s">
        <v>31</v>
      </c>
      <c r="L3433" t="s">
        <v>16</v>
      </c>
      <c r="M3433">
        <v>1048.3699999999999</v>
      </c>
      <c r="N3433" t="s">
        <v>34</v>
      </c>
    </row>
    <row r="3434" spans="1:14" ht="14.25" customHeight="1" x14ac:dyDescent="0.3">
      <c r="A3434" t="s">
        <v>14690</v>
      </c>
      <c r="B3434" t="s">
        <v>19</v>
      </c>
      <c r="C3434" t="s">
        <v>33</v>
      </c>
      <c r="D3434">
        <v>4982.07</v>
      </c>
      <c r="E3434">
        <v>0.36</v>
      </c>
      <c r="F3434">
        <f t="shared" si="106"/>
        <v>1793.5451999999998</v>
      </c>
      <c r="G3434">
        <f t="shared" si="107"/>
        <v>3188.5248000000001</v>
      </c>
      <c r="H3434">
        <v>8</v>
      </c>
      <c r="I3434" s="17">
        <v>45406</v>
      </c>
      <c r="J3434" s="17">
        <v>45408</v>
      </c>
      <c r="K3434" t="s">
        <v>31</v>
      </c>
      <c r="L3434" t="s">
        <v>27</v>
      </c>
      <c r="M3434">
        <v>1224.24</v>
      </c>
      <c r="N3434" t="s">
        <v>39</v>
      </c>
    </row>
    <row r="3435" spans="1:14" ht="14.25" customHeight="1" x14ac:dyDescent="0.3">
      <c r="A3435" t="s">
        <v>1690</v>
      </c>
      <c r="B3435" t="s">
        <v>13</v>
      </c>
      <c r="C3435" t="s">
        <v>26</v>
      </c>
      <c r="D3435">
        <v>4990.9799999999996</v>
      </c>
      <c r="E3435">
        <v>0.19</v>
      </c>
      <c r="F3435">
        <f t="shared" si="106"/>
        <v>948.28619999999989</v>
      </c>
      <c r="G3435">
        <f t="shared" si="107"/>
        <v>4042.6937999999996</v>
      </c>
      <c r="H3435">
        <v>8</v>
      </c>
      <c r="I3435" s="17">
        <v>45141</v>
      </c>
      <c r="J3435" s="17">
        <v>45146</v>
      </c>
      <c r="K3435" t="s">
        <v>21</v>
      </c>
      <c r="L3435" t="s">
        <v>27</v>
      </c>
      <c r="M3435">
        <v>786.75</v>
      </c>
      <c r="N3435" t="s">
        <v>23</v>
      </c>
    </row>
    <row r="3436" spans="1:14" ht="14.25" customHeight="1" x14ac:dyDescent="0.3">
      <c r="A3436" t="s">
        <v>10890</v>
      </c>
      <c r="B3436" t="s">
        <v>25</v>
      </c>
      <c r="C3436" t="s">
        <v>20</v>
      </c>
      <c r="D3436">
        <v>4993.72</v>
      </c>
      <c r="E3436">
        <v>0.19</v>
      </c>
      <c r="F3436">
        <f t="shared" si="106"/>
        <v>948.80680000000007</v>
      </c>
      <c r="G3436">
        <f t="shared" si="107"/>
        <v>4044.9132</v>
      </c>
      <c r="H3436">
        <v>8</v>
      </c>
      <c r="I3436" s="17">
        <v>45593</v>
      </c>
      <c r="J3436" s="17">
        <v>45595</v>
      </c>
      <c r="K3436" t="s">
        <v>15</v>
      </c>
      <c r="L3436" t="s">
        <v>16</v>
      </c>
      <c r="M3436">
        <v>872.93</v>
      </c>
      <c r="N3436" t="s">
        <v>34</v>
      </c>
    </row>
    <row r="3437" spans="1:14" ht="14.25" customHeight="1" x14ac:dyDescent="0.3">
      <c r="A3437" t="s">
        <v>13787</v>
      </c>
      <c r="B3437" t="s">
        <v>19</v>
      </c>
      <c r="C3437" t="s">
        <v>36</v>
      </c>
      <c r="D3437">
        <v>4994.8100000000004</v>
      </c>
      <c r="E3437">
        <v>0.46</v>
      </c>
      <c r="F3437">
        <f t="shared" si="106"/>
        <v>2297.6126000000004</v>
      </c>
      <c r="G3437">
        <f t="shared" si="107"/>
        <v>2697.1974</v>
      </c>
      <c r="H3437">
        <v>8</v>
      </c>
      <c r="I3437" s="17">
        <v>45009</v>
      </c>
      <c r="J3437" s="17">
        <v>45011</v>
      </c>
      <c r="K3437" t="s">
        <v>15</v>
      </c>
      <c r="L3437" t="s">
        <v>27</v>
      </c>
      <c r="M3437">
        <v>819.35</v>
      </c>
      <c r="N3437" t="s">
        <v>17</v>
      </c>
    </row>
    <row r="3438" spans="1:14" ht="14.25" customHeight="1" x14ac:dyDescent="0.3">
      <c r="A3438" t="s">
        <v>140</v>
      </c>
      <c r="B3438" t="s">
        <v>19</v>
      </c>
      <c r="C3438" t="s">
        <v>36</v>
      </c>
      <c r="D3438">
        <v>4996.1899999999996</v>
      </c>
      <c r="E3438">
        <v>0.08</v>
      </c>
      <c r="F3438">
        <f t="shared" si="106"/>
        <v>399.6952</v>
      </c>
      <c r="G3438">
        <f t="shared" si="107"/>
        <v>4596.4947999999995</v>
      </c>
      <c r="H3438">
        <v>8</v>
      </c>
      <c r="I3438" s="17">
        <v>45074</v>
      </c>
      <c r="J3438" s="17">
        <v>45076</v>
      </c>
      <c r="K3438" t="s">
        <v>15</v>
      </c>
      <c r="L3438" t="s">
        <v>22</v>
      </c>
      <c r="M3438">
        <v>1047.8699999999999</v>
      </c>
      <c r="N3438" t="s">
        <v>23</v>
      </c>
    </row>
    <row r="3439" spans="1:14" ht="14.25" customHeight="1" x14ac:dyDescent="0.3">
      <c r="A3439" t="s">
        <v>14862</v>
      </c>
      <c r="B3439" t="s">
        <v>19</v>
      </c>
      <c r="C3439" t="s">
        <v>14</v>
      </c>
      <c r="D3439">
        <v>4998.08</v>
      </c>
      <c r="E3439">
        <v>0.04</v>
      </c>
      <c r="F3439">
        <f t="shared" si="106"/>
        <v>199.92320000000001</v>
      </c>
      <c r="G3439">
        <f t="shared" si="107"/>
        <v>4798.1567999999997</v>
      </c>
      <c r="H3439">
        <v>8</v>
      </c>
      <c r="I3439" s="17">
        <v>45539</v>
      </c>
      <c r="J3439" s="17">
        <v>45542</v>
      </c>
      <c r="K3439" t="s">
        <v>21</v>
      </c>
      <c r="L3439" t="s">
        <v>16</v>
      </c>
      <c r="M3439">
        <v>453.69</v>
      </c>
      <c r="N3439" t="s">
        <v>48</v>
      </c>
    </row>
    <row r="3440" spans="1:14" ht="14.25" customHeight="1" x14ac:dyDescent="0.3">
      <c r="A3440" t="s">
        <v>5183</v>
      </c>
      <c r="B3440" t="s">
        <v>25</v>
      </c>
      <c r="C3440" t="s">
        <v>36</v>
      </c>
      <c r="D3440">
        <v>4998.33</v>
      </c>
      <c r="E3440">
        <v>0.26</v>
      </c>
      <c r="F3440">
        <f t="shared" si="106"/>
        <v>1299.5658000000001</v>
      </c>
      <c r="G3440">
        <f t="shared" si="107"/>
        <v>3698.7641999999996</v>
      </c>
      <c r="H3440">
        <v>8</v>
      </c>
      <c r="I3440" s="17">
        <v>45060</v>
      </c>
      <c r="J3440" s="17">
        <v>45062</v>
      </c>
      <c r="K3440" t="s">
        <v>21</v>
      </c>
      <c r="L3440" t="s">
        <v>27</v>
      </c>
      <c r="M3440">
        <v>1066.33</v>
      </c>
      <c r="N3440" t="s">
        <v>28</v>
      </c>
    </row>
    <row r="3441" spans="1:14" ht="14.25" customHeight="1" x14ac:dyDescent="0.3">
      <c r="A3441" t="s">
        <v>9388</v>
      </c>
      <c r="B3441" t="s">
        <v>13</v>
      </c>
      <c r="C3441" t="s">
        <v>36</v>
      </c>
      <c r="D3441">
        <v>4999.21</v>
      </c>
      <c r="E3441">
        <v>0.06</v>
      </c>
      <c r="F3441">
        <f t="shared" si="106"/>
        <v>299.95260000000002</v>
      </c>
      <c r="G3441">
        <f t="shared" si="107"/>
        <v>4699.2574000000004</v>
      </c>
      <c r="H3441">
        <v>8</v>
      </c>
      <c r="I3441" s="17">
        <v>44927</v>
      </c>
      <c r="J3441" s="17">
        <v>44932</v>
      </c>
      <c r="K3441" t="s">
        <v>21</v>
      </c>
      <c r="L3441" t="s">
        <v>27</v>
      </c>
      <c r="M3441">
        <v>847.32</v>
      </c>
      <c r="N3441" t="s">
        <v>48</v>
      </c>
    </row>
    <row r="3442" spans="1:14" ht="14.25" customHeight="1" x14ac:dyDescent="0.3">
      <c r="A3442" t="s">
        <v>1277</v>
      </c>
      <c r="B3442" t="s">
        <v>13</v>
      </c>
      <c r="C3442" t="s">
        <v>36</v>
      </c>
      <c r="D3442">
        <v>111.04</v>
      </c>
      <c r="E3442">
        <v>0.44</v>
      </c>
      <c r="F3442">
        <f t="shared" si="106"/>
        <v>48.857600000000005</v>
      </c>
      <c r="G3442">
        <f t="shared" si="107"/>
        <v>62.182400000000001</v>
      </c>
      <c r="H3442">
        <v>7</v>
      </c>
      <c r="I3442" s="17">
        <v>45089</v>
      </c>
      <c r="J3442" s="17">
        <v>45092</v>
      </c>
      <c r="K3442" t="s">
        <v>31</v>
      </c>
      <c r="L3442" t="s">
        <v>16</v>
      </c>
      <c r="M3442">
        <v>6.47</v>
      </c>
      <c r="N3442" t="s">
        <v>34</v>
      </c>
    </row>
    <row r="3443" spans="1:14" ht="14.25" customHeight="1" x14ac:dyDescent="0.3">
      <c r="A3443" t="s">
        <v>14026</v>
      </c>
      <c r="B3443" t="s">
        <v>41</v>
      </c>
      <c r="C3443" t="s">
        <v>14</v>
      </c>
      <c r="D3443">
        <v>114.54</v>
      </c>
      <c r="E3443">
        <v>0.48</v>
      </c>
      <c r="F3443">
        <f t="shared" si="106"/>
        <v>54.979199999999999</v>
      </c>
      <c r="G3443">
        <f t="shared" si="107"/>
        <v>59.560800000000008</v>
      </c>
      <c r="H3443">
        <v>7</v>
      </c>
      <c r="I3443" s="17">
        <v>45589</v>
      </c>
      <c r="J3443" s="17">
        <v>45592</v>
      </c>
      <c r="K3443" t="s">
        <v>31</v>
      </c>
      <c r="L3443" t="s">
        <v>22</v>
      </c>
      <c r="M3443">
        <v>34.270000000000003</v>
      </c>
      <c r="N3443" t="s">
        <v>39</v>
      </c>
    </row>
    <row r="3444" spans="1:14" ht="14.25" customHeight="1" x14ac:dyDescent="0.3">
      <c r="A3444" t="s">
        <v>14099</v>
      </c>
      <c r="B3444" t="s">
        <v>25</v>
      </c>
      <c r="C3444" t="s">
        <v>36</v>
      </c>
      <c r="D3444">
        <v>114.71</v>
      </c>
      <c r="E3444">
        <v>0.12</v>
      </c>
      <c r="F3444">
        <f t="shared" si="106"/>
        <v>13.765199999999998</v>
      </c>
      <c r="G3444">
        <f t="shared" si="107"/>
        <v>100.9448</v>
      </c>
      <c r="H3444">
        <v>7</v>
      </c>
      <c r="I3444" s="17">
        <v>45647</v>
      </c>
      <c r="J3444" s="17">
        <v>45651</v>
      </c>
      <c r="K3444" t="s">
        <v>21</v>
      </c>
      <c r="L3444" t="s">
        <v>27</v>
      </c>
      <c r="M3444">
        <v>19.84</v>
      </c>
      <c r="N3444" t="s">
        <v>28</v>
      </c>
    </row>
    <row r="3445" spans="1:14" ht="14.25" customHeight="1" x14ac:dyDescent="0.3">
      <c r="A3445" t="s">
        <v>3901</v>
      </c>
      <c r="B3445" t="s">
        <v>41</v>
      </c>
      <c r="C3445" t="s">
        <v>33</v>
      </c>
      <c r="D3445">
        <v>116.98</v>
      </c>
      <c r="E3445">
        <v>0.22</v>
      </c>
      <c r="F3445">
        <f t="shared" si="106"/>
        <v>25.735600000000002</v>
      </c>
      <c r="G3445">
        <f t="shared" si="107"/>
        <v>91.244399999999999</v>
      </c>
      <c r="H3445">
        <v>7</v>
      </c>
      <c r="I3445" s="17">
        <v>45472</v>
      </c>
      <c r="J3445" s="17">
        <v>45477</v>
      </c>
      <c r="K3445" t="s">
        <v>31</v>
      </c>
      <c r="L3445" t="s">
        <v>22</v>
      </c>
      <c r="M3445">
        <v>12.4</v>
      </c>
      <c r="N3445" t="s">
        <v>48</v>
      </c>
    </row>
    <row r="3446" spans="1:14" ht="14.25" customHeight="1" x14ac:dyDescent="0.3">
      <c r="A3446" t="s">
        <v>547</v>
      </c>
      <c r="B3446" t="s">
        <v>41</v>
      </c>
      <c r="C3446" t="s">
        <v>36</v>
      </c>
      <c r="D3446">
        <v>117.11</v>
      </c>
      <c r="E3446">
        <v>0.22</v>
      </c>
      <c r="F3446">
        <f t="shared" si="106"/>
        <v>25.764199999999999</v>
      </c>
      <c r="G3446">
        <f t="shared" si="107"/>
        <v>91.345799999999997</v>
      </c>
      <c r="H3446">
        <v>7</v>
      </c>
      <c r="I3446" s="17">
        <v>45007</v>
      </c>
      <c r="J3446" s="17">
        <v>45012</v>
      </c>
      <c r="K3446" t="s">
        <v>15</v>
      </c>
      <c r="L3446" t="s">
        <v>27</v>
      </c>
      <c r="M3446">
        <v>5.92</v>
      </c>
      <c r="N3446" t="s">
        <v>17</v>
      </c>
    </row>
    <row r="3447" spans="1:14" ht="14.25" customHeight="1" x14ac:dyDescent="0.3">
      <c r="A3447" t="s">
        <v>2171</v>
      </c>
      <c r="B3447" t="s">
        <v>41</v>
      </c>
      <c r="C3447" t="s">
        <v>26</v>
      </c>
      <c r="D3447">
        <v>119.72</v>
      </c>
      <c r="E3447">
        <v>0.38</v>
      </c>
      <c r="F3447">
        <f t="shared" si="106"/>
        <v>45.493600000000001</v>
      </c>
      <c r="G3447">
        <f t="shared" si="107"/>
        <v>74.226399999999998</v>
      </c>
      <c r="H3447">
        <v>7</v>
      </c>
      <c r="I3447" s="17">
        <v>44977</v>
      </c>
      <c r="J3447" s="17">
        <v>44981</v>
      </c>
      <c r="K3447" t="s">
        <v>31</v>
      </c>
      <c r="L3447" t="s">
        <v>27</v>
      </c>
      <c r="M3447">
        <v>31.02</v>
      </c>
      <c r="N3447" t="s">
        <v>34</v>
      </c>
    </row>
    <row r="3448" spans="1:14" ht="14.25" customHeight="1" x14ac:dyDescent="0.3">
      <c r="A3448" t="s">
        <v>14302</v>
      </c>
      <c r="B3448" t="s">
        <v>41</v>
      </c>
      <c r="C3448" t="s">
        <v>20</v>
      </c>
      <c r="D3448">
        <v>119.92</v>
      </c>
      <c r="E3448">
        <v>0.15</v>
      </c>
      <c r="F3448">
        <f t="shared" si="106"/>
        <v>17.988</v>
      </c>
      <c r="G3448">
        <f t="shared" si="107"/>
        <v>101.932</v>
      </c>
      <c r="H3448">
        <v>7</v>
      </c>
      <c r="I3448" s="17">
        <v>45421</v>
      </c>
      <c r="J3448" s="17">
        <v>45423</v>
      </c>
      <c r="K3448" t="s">
        <v>21</v>
      </c>
      <c r="L3448" t="s">
        <v>27</v>
      </c>
      <c r="M3448">
        <v>7.02</v>
      </c>
      <c r="N3448" t="s">
        <v>23</v>
      </c>
    </row>
    <row r="3449" spans="1:14" ht="14.25" customHeight="1" x14ac:dyDescent="0.3">
      <c r="A3449" t="s">
        <v>9682</v>
      </c>
      <c r="B3449" t="s">
        <v>19</v>
      </c>
      <c r="C3449" t="s">
        <v>14</v>
      </c>
      <c r="D3449">
        <v>121.26</v>
      </c>
      <c r="E3449">
        <v>0.05</v>
      </c>
      <c r="F3449">
        <f t="shared" si="106"/>
        <v>6.0630000000000006</v>
      </c>
      <c r="G3449">
        <f t="shared" si="107"/>
        <v>115.197</v>
      </c>
      <c r="H3449">
        <v>7</v>
      </c>
      <c r="I3449" s="17">
        <v>45012</v>
      </c>
      <c r="J3449" s="17">
        <v>45013</v>
      </c>
      <c r="K3449" t="s">
        <v>21</v>
      </c>
      <c r="L3449" t="s">
        <v>27</v>
      </c>
      <c r="M3449">
        <v>22.32</v>
      </c>
      <c r="N3449" t="s">
        <v>48</v>
      </c>
    </row>
    <row r="3450" spans="1:14" ht="14.25" customHeight="1" x14ac:dyDescent="0.3">
      <c r="A3450" t="s">
        <v>7563</v>
      </c>
      <c r="B3450" t="s">
        <v>41</v>
      </c>
      <c r="C3450" t="s">
        <v>20</v>
      </c>
      <c r="D3450">
        <v>122.46</v>
      </c>
      <c r="E3450">
        <v>0.12</v>
      </c>
      <c r="F3450">
        <f t="shared" si="106"/>
        <v>14.695199999999998</v>
      </c>
      <c r="G3450">
        <f t="shared" si="107"/>
        <v>107.76479999999999</v>
      </c>
      <c r="H3450">
        <v>7</v>
      </c>
      <c r="I3450" s="17">
        <v>45651</v>
      </c>
      <c r="J3450" s="17">
        <v>45657</v>
      </c>
      <c r="K3450" t="s">
        <v>21</v>
      </c>
      <c r="L3450" t="s">
        <v>22</v>
      </c>
      <c r="M3450">
        <v>24.62</v>
      </c>
      <c r="N3450" t="s">
        <v>28</v>
      </c>
    </row>
    <row r="3451" spans="1:14" ht="14.25" customHeight="1" x14ac:dyDescent="0.3">
      <c r="A3451" t="s">
        <v>10239</v>
      </c>
      <c r="B3451" t="s">
        <v>41</v>
      </c>
      <c r="C3451" t="s">
        <v>26</v>
      </c>
      <c r="D3451">
        <v>131</v>
      </c>
      <c r="E3451">
        <v>0.25</v>
      </c>
      <c r="F3451">
        <f t="shared" si="106"/>
        <v>32.75</v>
      </c>
      <c r="G3451">
        <f t="shared" si="107"/>
        <v>98.25</v>
      </c>
      <c r="H3451">
        <v>7</v>
      </c>
      <c r="I3451" s="17">
        <v>45588</v>
      </c>
      <c r="J3451" s="17">
        <v>45591</v>
      </c>
      <c r="K3451" t="s">
        <v>15</v>
      </c>
      <c r="L3451" t="s">
        <v>16</v>
      </c>
      <c r="M3451">
        <v>33.46</v>
      </c>
      <c r="N3451" t="s">
        <v>28</v>
      </c>
    </row>
    <row r="3452" spans="1:14" ht="14.25" customHeight="1" x14ac:dyDescent="0.3">
      <c r="A3452" t="s">
        <v>9433</v>
      </c>
      <c r="B3452" t="s">
        <v>41</v>
      </c>
      <c r="C3452" t="s">
        <v>36</v>
      </c>
      <c r="D3452">
        <v>135.35</v>
      </c>
      <c r="E3452">
        <v>0.2</v>
      </c>
      <c r="F3452">
        <f t="shared" si="106"/>
        <v>27.07</v>
      </c>
      <c r="G3452">
        <f t="shared" si="107"/>
        <v>108.28</v>
      </c>
      <c r="H3452">
        <v>7</v>
      </c>
      <c r="I3452" s="17">
        <v>45090</v>
      </c>
      <c r="J3452" s="17">
        <v>45095</v>
      </c>
      <c r="K3452" t="s">
        <v>31</v>
      </c>
      <c r="L3452" t="s">
        <v>16</v>
      </c>
      <c r="M3452">
        <v>24.24</v>
      </c>
      <c r="N3452" t="s">
        <v>34</v>
      </c>
    </row>
    <row r="3453" spans="1:14" ht="14.25" customHeight="1" x14ac:dyDescent="0.3">
      <c r="A3453" t="s">
        <v>13093</v>
      </c>
      <c r="B3453" t="s">
        <v>41</v>
      </c>
      <c r="C3453" t="s">
        <v>26</v>
      </c>
      <c r="D3453">
        <v>136.77000000000001</v>
      </c>
      <c r="E3453">
        <v>0.04</v>
      </c>
      <c r="F3453">
        <f t="shared" si="106"/>
        <v>5.4708000000000006</v>
      </c>
      <c r="G3453">
        <f t="shared" si="107"/>
        <v>131.29920000000001</v>
      </c>
      <c r="H3453">
        <v>7</v>
      </c>
      <c r="I3453" s="17">
        <v>45440</v>
      </c>
      <c r="J3453" s="17">
        <v>45446</v>
      </c>
      <c r="K3453" t="s">
        <v>21</v>
      </c>
      <c r="L3453" t="s">
        <v>27</v>
      </c>
      <c r="M3453">
        <v>25.21</v>
      </c>
      <c r="N3453" t="s">
        <v>28</v>
      </c>
    </row>
    <row r="3454" spans="1:14" ht="14.25" customHeight="1" x14ac:dyDescent="0.3">
      <c r="A3454" t="s">
        <v>15325</v>
      </c>
      <c r="B3454" t="s">
        <v>13</v>
      </c>
      <c r="C3454" t="s">
        <v>26</v>
      </c>
      <c r="D3454">
        <v>138.76</v>
      </c>
      <c r="E3454">
        <v>0.22</v>
      </c>
      <c r="F3454">
        <f t="shared" si="106"/>
        <v>30.527199999999997</v>
      </c>
      <c r="G3454">
        <f t="shared" si="107"/>
        <v>108.2328</v>
      </c>
      <c r="H3454">
        <v>7</v>
      </c>
      <c r="I3454" s="17">
        <v>45110</v>
      </c>
      <c r="J3454" s="17">
        <v>45112</v>
      </c>
      <c r="K3454" t="s">
        <v>31</v>
      </c>
      <c r="L3454" t="s">
        <v>16</v>
      </c>
      <c r="M3454">
        <v>14.98</v>
      </c>
      <c r="N3454" t="s">
        <v>48</v>
      </c>
    </row>
    <row r="3455" spans="1:14" ht="14.25" customHeight="1" x14ac:dyDescent="0.3">
      <c r="A3455" t="s">
        <v>5916</v>
      </c>
      <c r="B3455" t="s">
        <v>19</v>
      </c>
      <c r="C3455" t="s">
        <v>36</v>
      </c>
      <c r="D3455">
        <v>141.09</v>
      </c>
      <c r="E3455">
        <v>0.13</v>
      </c>
      <c r="F3455">
        <f t="shared" si="106"/>
        <v>18.341699999999999</v>
      </c>
      <c r="G3455">
        <f t="shared" si="107"/>
        <v>122.7483</v>
      </c>
      <c r="H3455">
        <v>7</v>
      </c>
      <c r="I3455" s="17">
        <v>45336</v>
      </c>
      <c r="J3455" s="17">
        <v>45343</v>
      </c>
      <c r="K3455" t="s">
        <v>15</v>
      </c>
      <c r="L3455" t="s">
        <v>16</v>
      </c>
      <c r="M3455">
        <v>15.86</v>
      </c>
      <c r="N3455" t="s">
        <v>34</v>
      </c>
    </row>
    <row r="3456" spans="1:14" ht="14.25" customHeight="1" x14ac:dyDescent="0.3">
      <c r="A3456" t="s">
        <v>11393</v>
      </c>
      <c r="B3456" t="s">
        <v>41</v>
      </c>
      <c r="C3456" t="s">
        <v>20</v>
      </c>
      <c r="D3456">
        <v>155.43</v>
      </c>
      <c r="E3456">
        <v>0.22</v>
      </c>
      <c r="F3456">
        <f t="shared" si="106"/>
        <v>34.194600000000001</v>
      </c>
      <c r="G3456">
        <f t="shared" si="107"/>
        <v>121.2354</v>
      </c>
      <c r="H3456">
        <v>7</v>
      </c>
      <c r="I3456" s="17">
        <v>45156</v>
      </c>
      <c r="J3456" s="17">
        <v>45159</v>
      </c>
      <c r="K3456" t="s">
        <v>31</v>
      </c>
      <c r="L3456" t="s">
        <v>27</v>
      </c>
      <c r="M3456">
        <v>8.7899999999999991</v>
      </c>
      <c r="N3456" t="s">
        <v>17</v>
      </c>
    </row>
    <row r="3457" spans="1:14" ht="14.25" customHeight="1" x14ac:dyDescent="0.3">
      <c r="A3457" t="s">
        <v>2876</v>
      </c>
      <c r="B3457" t="s">
        <v>13</v>
      </c>
      <c r="C3457" t="s">
        <v>33</v>
      </c>
      <c r="D3457">
        <v>155.97999999999999</v>
      </c>
      <c r="E3457">
        <v>0.1</v>
      </c>
      <c r="F3457">
        <f t="shared" si="106"/>
        <v>15.597999999999999</v>
      </c>
      <c r="G3457">
        <f t="shared" si="107"/>
        <v>140.38200000000001</v>
      </c>
      <c r="H3457">
        <v>7</v>
      </c>
      <c r="I3457" s="17">
        <v>45646</v>
      </c>
      <c r="J3457" s="17">
        <v>45653</v>
      </c>
      <c r="K3457" t="s">
        <v>15</v>
      </c>
      <c r="L3457" t="s">
        <v>22</v>
      </c>
      <c r="M3457">
        <v>43.44</v>
      </c>
      <c r="N3457" t="s">
        <v>34</v>
      </c>
    </row>
    <row r="3458" spans="1:14" ht="14.25" customHeight="1" x14ac:dyDescent="0.3">
      <c r="A3458" t="s">
        <v>5073</v>
      </c>
      <c r="B3458" t="s">
        <v>41</v>
      </c>
      <c r="C3458" t="s">
        <v>36</v>
      </c>
      <c r="D3458">
        <v>156.63</v>
      </c>
      <c r="E3458">
        <v>0.13</v>
      </c>
      <c r="F3458">
        <f t="shared" ref="F3458:F3521" si="108">D3458*E3458</f>
        <v>20.361899999999999</v>
      </c>
      <c r="G3458">
        <f t="shared" ref="G3458:G3521" si="109">D3458-F3458</f>
        <v>136.2681</v>
      </c>
      <c r="H3458">
        <v>7</v>
      </c>
      <c r="I3458" s="17">
        <v>45444</v>
      </c>
      <c r="J3458" s="17">
        <v>45447</v>
      </c>
      <c r="K3458" t="s">
        <v>31</v>
      </c>
      <c r="L3458" t="s">
        <v>16</v>
      </c>
      <c r="M3458">
        <v>25.02</v>
      </c>
      <c r="N3458" t="s">
        <v>23</v>
      </c>
    </row>
    <row r="3459" spans="1:14" ht="14.25" customHeight="1" x14ac:dyDescent="0.3">
      <c r="A3459" t="s">
        <v>8241</v>
      </c>
      <c r="B3459" t="s">
        <v>13</v>
      </c>
      <c r="C3459" t="s">
        <v>33</v>
      </c>
      <c r="D3459">
        <v>157.26</v>
      </c>
      <c r="E3459">
        <v>0.49</v>
      </c>
      <c r="F3459">
        <f t="shared" si="108"/>
        <v>77.057400000000001</v>
      </c>
      <c r="G3459">
        <f t="shared" si="109"/>
        <v>80.20259999999999</v>
      </c>
      <c r="H3459">
        <v>7</v>
      </c>
      <c r="I3459" s="17">
        <v>45477</v>
      </c>
      <c r="J3459" s="17">
        <v>45483</v>
      </c>
      <c r="K3459" t="s">
        <v>21</v>
      </c>
      <c r="L3459" t="s">
        <v>22</v>
      </c>
      <c r="M3459">
        <v>27.94</v>
      </c>
      <c r="N3459" t="s">
        <v>28</v>
      </c>
    </row>
    <row r="3460" spans="1:14" ht="14.25" customHeight="1" x14ac:dyDescent="0.3">
      <c r="A3460" t="s">
        <v>13657</v>
      </c>
      <c r="B3460" t="s">
        <v>25</v>
      </c>
      <c r="C3460" t="s">
        <v>14</v>
      </c>
      <c r="D3460">
        <v>159.13999999999999</v>
      </c>
      <c r="E3460">
        <v>0.25</v>
      </c>
      <c r="F3460">
        <f t="shared" si="108"/>
        <v>39.784999999999997</v>
      </c>
      <c r="G3460">
        <f t="shared" si="109"/>
        <v>119.35499999999999</v>
      </c>
      <c r="H3460">
        <v>7</v>
      </c>
      <c r="I3460" s="17">
        <v>45635</v>
      </c>
      <c r="J3460" s="17">
        <v>45636</v>
      </c>
      <c r="K3460" t="s">
        <v>21</v>
      </c>
      <c r="L3460" t="s">
        <v>16</v>
      </c>
      <c r="M3460">
        <v>10.07</v>
      </c>
      <c r="N3460" t="s">
        <v>34</v>
      </c>
    </row>
    <row r="3461" spans="1:14" ht="14.25" customHeight="1" x14ac:dyDescent="0.3">
      <c r="A3461" t="s">
        <v>12587</v>
      </c>
      <c r="B3461" t="s">
        <v>19</v>
      </c>
      <c r="C3461" t="s">
        <v>20</v>
      </c>
      <c r="D3461">
        <v>172.11</v>
      </c>
      <c r="E3461">
        <v>0.37</v>
      </c>
      <c r="F3461">
        <f t="shared" si="108"/>
        <v>63.680700000000002</v>
      </c>
      <c r="G3461">
        <f t="shared" si="109"/>
        <v>108.42930000000001</v>
      </c>
      <c r="H3461">
        <v>7</v>
      </c>
      <c r="I3461" s="17">
        <v>45115</v>
      </c>
      <c r="J3461" s="17">
        <v>45119</v>
      </c>
      <c r="K3461" t="s">
        <v>21</v>
      </c>
      <c r="L3461" t="s">
        <v>22</v>
      </c>
      <c r="M3461">
        <v>15.98</v>
      </c>
      <c r="N3461" t="s">
        <v>23</v>
      </c>
    </row>
    <row r="3462" spans="1:14" ht="14.25" customHeight="1" x14ac:dyDescent="0.3">
      <c r="A3462" t="s">
        <v>13394</v>
      </c>
      <c r="B3462" t="s">
        <v>25</v>
      </c>
      <c r="C3462" t="s">
        <v>26</v>
      </c>
      <c r="D3462">
        <v>176.1</v>
      </c>
      <c r="E3462">
        <v>0.42</v>
      </c>
      <c r="F3462">
        <f t="shared" si="108"/>
        <v>73.961999999999989</v>
      </c>
      <c r="G3462">
        <f t="shared" si="109"/>
        <v>102.13800000000001</v>
      </c>
      <c r="H3462">
        <v>7</v>
      </c>
      <c r="I3462" s="17">
        <v>44973</v>
      </c>
      <c r="J3462" s="17">
        <v>44975</v>
      </c>
      <c r="K3462" t="s">
        <v>21</v>
      </c>
      <c r="L3462" t="s">
        <v>27</v>
      </c>
      <c r="M3462">
        <v>42.19</v>
      </c>
      <c r="N3462" t="s">
        <v>48</v>
      </c>
    </row>
    <row r="3463" spans="1:14" ht="14.25" customHeight="1" x14ac:dyDescent="0.3">
      <c r="A3463" t="s">
        <v>86</v>
      </c>
      <c r="B3463" t="s">
        <v>19</v>
      </c>
      <c r="C3463" t="s">
        <v>20</v>
      </c>
      <c r="D3463">
        <v>177.03</v>
      </c>
      <c r="E3463">
        <v>0.3</v>
      </c>
      <c r="F3463">
        <f t="shared" si="108"/>
        <v>53.109000000000002</v>
      </c>
      <c r="G3463">
        <f t="shared" si="109"/>
        <v>123.92099999999999</v>
      </c>
      <c r="H3463">
        <v>7</v>
      </c>
      <c r="I3463" s="17">
        <v>45105</v>
      </c>
      <c r="J3463" s="17">
        <v>45106</v>
      </c>
      <c r="K3463" t="s">
        <v>31</v>
      </c>
      <c r="L3463" t="s">
        <v>16</v>
      </c>
      <c r="M3463">
        <v>20.43</v>
      </c>
      <c r="N3463" t="s">
        <v>23</v>
      </c>
    </row>
    <row r="3464" spans="1:14" ht="14.25" customHeight="1" x14ac:dyDescent="0.3">
      <c r="A3464" t="s">
        <v>2637</v>
      </c>
      <c r="B3464" t="s">
        <v>13</v>
      </c>
      <c r="C3464" t="s">
        <v>33</v>
      </c>
      <c r="D3464">
        <v>177.13</v>
      </c>
      <c r="E3464">
        <v>0.32</v>
      </c>
      <c r="F3464">
        <f t="shared" si="108"/>
        <v>56.681600000000003</v>
      </c>
      <c r="G3464">
        <f t="shared" si="109"/>
        <v>120.44839999999999</v>
      </c>
      <c r="H3464">
        <v>7</v>
      </c>
      <c r="I3464" s="17">
        <v>45544</v>
      </c>
      <c r="J3464" s="17">
        <v>45551</v>
      </c>
      <c r="K3464" t="s">
        <v>21</v>
      </c>
      <c r="L3464" t="s">
        <v>16</v>
      </c>
      <c r="M3464">
        <v>24.04</v>
      </c>
      <c r="N3464" t="s">
        <v>39</v>
      </c>
    </row>
    <row r="3465" spans="1:14" ht="14.25" customHeight="1" x14ac:dyDescent="0.3">
      <c r="A3465" t="s">
        <v>13575</v>
      </c>
      <c r="B3465" t="s">
        <v>19</v>
      </c>
      <c r="C3465" t="s">
        <v>26</v>
      </c>
      <c r="D3465">
        <v>182.33</v>
      </c>
      <c r="E3465">
        <v>0.26</v>
      </c>
      <c r="F3465">
        <f t="shared" si="108"/>
        <v>47.405800000000006</v>
      </c>
      <c r="G3465">
        <f t="shared" si="109"/>
        <v>134.92420000000001</v>
      </c>
      <c r="H3465">
        <v>7</v>
      </c>
      <c r="I3465" s="17">
        <v>45193</v>
      </c>
      <c r="J3465" s="17">
        <v>45194</v>
      </c>
      <c r="K3465" t="s">
        <v>15</v>
      </c>
      <c r="L3465" t="s">
        <v>27</v>
      </c>
      <c r="M3465">
        <v>48.97</v>
      </c>
      <c r="N3465" t="s">
        <v>28</v>
      </c>
    </row>
    <row r="3466" spans="1:14" ht="14.25" customHeight="1" x14ac:dyDescent="0.3">
      <c r="A3466" t="s">
        <v>5152</v>
      </c>
      <c r="B3466" t="s">
        <v>41</v>
      </c>
      <c r="C3466" t="s">
        <v>14</v>
      </c>
      <c r="D3466">
        <v>183.15</v>
      </c>
      <c r="E3466">
        <v>0.45</v>
      </c>
      <c r="F3466">
        <f t="shared" si="108"/>
        <v>82.417500000000004</v>
      </c>
      <c r="G3466">
        <f t="shared" si="109"/>
        <v>100.7325</v>
      </c>
      <c r="H3466">
        <v>7</v>
      </c>
      <c r="I3466" s="17">
        <v>45089</v>
      </c>
      <c r="J3466" s="17">
        <v>45091</v>
      </c>
      <c r="K3466" t="s">
        <v>15</v>
      </c>
      <c r="L3466" t="s">
        <v>16</v>
      </c>
      <c r="M3466">
        <v>29.52</v>
      </c>
      <c r="N3466" t="s">
        <v>28</v>
      </c>
    </row>
    <row r="3467" spans="1:14" ht="14.25" customHeight="1" x14ac:dyDescent="0.3">
      <c r="A3467" t="s">
        <v>3874</v>
      </c>
      <c r="B3467" t="s">
        <v>13</v>
      </c>
      <c r="C3467" t="s">
        <v>20</v>
      </c>
      <c r="D3467">
        <v>183.27</v>
      </c>
      <c r="E3467">
        <v>0.32</v>
      </c>
      <c r="F3467">
        <f t="shared" si="108"/>
        <v>58.646400000000007</v>
      </c>
      <c r="G3467">
        <f t="shared" si="109"/>
        <v>124.62360000000001</v>
      </c>
      <c r="H3467">
        <v>7</v>
      </c>
      <c r="I3467" s="17">
        <v>45521</v>
      </c>
      <c r="J3467" s="17">
        <v>45526</v>
      </c>
      <c r="K3467" t="s">
        <v>21</v>
      </c>
      <c r="L3467" t="s">
        <v>27</v>
      </c>
      <c r="M3467">
        <v>13.77</v>
      </c>
      <c r="N3467" t="s">
        <v>34</v>
      </c>
    </row>
    <row r="3468" spans="1:14" ht="14.25" customHeight="1" x14ac:dyDescent="0.3">
      <c r="A3468" t="s">
        <v>11294</v>
      </c>
      <c r="B3468" t="s">
        <v>41</v>
      </c>
      <c r="C3468" t="s">
        <v>36</v>
      </c>
      <c r="D3468">
        <v>198.71</v>
      </c>
      <c r="E3468">
        <v>0.35</v>
      </c>
      <c r="F3468">
        <f t="shared" si="108"/>
        <v>69.548500000000004</v>
      </c>
      <c r="G3468">
        <f t="shared" si="109"/>
        <v>129.16149999999999</v>
      </c>
      <c r="H3468">
        <v>7</v>
      </c>
      <c r="I3468" s="17">
        <v>45253</v>
      </c>
      <c r="J3468" s="17">
        <v>45260</v>
      </c>
      <c r="K3468" t="s">
        <v>21</v>
      </c>
      <c r="L3468" t="s">
        <v>22</v>
      </c>
      <c r="M3468">
        <v>18.43</v>
      </c>
      <c r="N3468" t="s">
        <v>17</v>
      </c>
    </row>
    <row r="3469" spans="1:14" ht="14.25" customHeight="1" x14ac:dyDescent="0.3">
      <c r="A3469" t="s">
        <v>469</v>
      </c>
      <c r="B3469" t="s">
        <v>19</v>
      </c>
      <c r="C3469" t="s">
        <v>14</v>
      </c>
      <c r="D3469">
        <v>199.85</v>
      </c>
      <c r="E3469">
        <v>0.25</v>
      </c>
      <c r="F3469">
        <f t="shared" si="108"/>
        <v>49.962499999999999</v>
      </c>
      <c r="G3469">
        <f t="shared" si="109"/>
        <v>149.88749999999999</v>
      </c>
      <c r="H3469">
        <v>7</v>
      </c>
      <c r="I3469" s="17">
        <v>45499</v>
      </c>
      <c r="J3469" s="17">
        <v>45506</v>
      </c>
      <c r="K3469" t="s">
        <v>15</v>
      </c>
      <c r="L3469" t="s">
        <v>16</v>
      </c>
      <c r="M3469">
        <v>11.62</v>
      </c>
      <c r="N3469" t="s">
        <v>39</v>
      </c>
    </row>
    <row r="3470" spans="1:14" ht="14.25" customHeight="1" x14ac:dyDescent="0.3">
      <c r="A3470" t="s">
        <v>5077</v>
      </c>
      <c r="B3470" t="s">
        <v>41</v>
      </c>
      <c r="C3470" t="s">
        <v>26</v>
      </c>
      <c r="D3470">
        <v>206.09</v>
      </c>
      <c r="E3470">
        <v>0.22</v>
      </c>
      <c r="F3470">
        <f t="shared" si="108"/>
        <v>45.339800000000004</v>
      </c>
      <c r="G3470">
        <f t="shared" si="109"/>
        <v>160.75020000000001</v>
      </c>
      <c r="H3470">
        <v>7</v>
      </c>
      <c r="I3470" s="17">
        <v>45386</v>
      </c>
      <c r="J3470" s="17">
        <v>45389</v>
      </c>
      <c r="K3470" t="s">
        <v>15</v>
      </c>
      <c r="L3470" t="s">
        <v>22</v>
      </c>
      <c r="M3470">
        <v>24.23</v>
      </c>
      <c r="N3470" t="s">
        <v>34</v>
      </c>
    </row>
    <row r="3471" spans="1:14" ht="14.25" customHeight="1" x14ac:dyDescent="0.3">
      <c r="A3471" t="s">
        <v>1859</v>
      </c>
      <c r="B3471" t="s">
        <v>41</v>
      </c>
      <c r="C3471" t="s">
        <v>20</v>
      </c>
      <c r="D3471">
        <v>207.32</v>
      </c>
      <c r="E3471">
        <v>0.23</v>
      </c>
      <c r="F3471">
        <f t="shared" si="108"/>
        <v>47.683599999999998</v>
      </c>
      <c r="G3471">
        <f t="shared" si="109"/>
        <v>159.63639999999998</v>
      </c>
      <c r="H3471">
        <v>7</v>
      </c>
      <c r="I3471" s="17">
        <v>45599</v>
      </c>
      <c r="J3471" s="17">
        <v>45600</v>
      </c>
      <c r="K3471" t="s">
        <v>21</v>
      </c>
      <c r="L3471" t="s">
        <v>22</v>
      </c>
      <c r="M3471">
        <v>50.03</v>
      </c>
      <c r="N3471" t="s">
        <v>48</v>
      </c>
    </row>
    <row r="3472" spans="1:14" ht="14.25" customHeight="1" x14ac:dyDescent="0.3">
      <c r="A3472" t="s">
        <v>7572</v>
      </c>
      <c r="B3472" t="s">
        <v>41</v>
      </c>
      <c r="C3472" t="s">
        <v>36</v>
      </c>
      <c r="D3472">
        <v>208.19</v>
      </c>
      <c r="E3472">
        <v>0.03</v>
      </c>
      <c r="F3472">
        <f t="shared" si="108"/>
        <v>6.2456999999999994</v>
      </c>
      <c r="G3472">
        <f t="shared" si="109"/>
        <v>201.9443</v>
      </c>
      <c r="H3472">
        <v>7</v>
      </c>
      <c r="I3472" s="17">
        <v>45517</v>
      </c>
      <c r="J3472" s="17">
        <v>45521</v>
      </c>
      <c r="K3472" t="s">
        <v>21</v>
      </c>
      <c r="L3472" t="s">
        <v>22</v>
      </c>
      <c r="M3472">
        <v>49.89</v>
      </c>
      <c r="N3472" t="s">
        <v>23</v>
      </c>
    </row>
    <row r="3473" spans="1:14" ht="14.25" customHeight="1" x14ac:dyDescent="0.3">
      <c r="A3473" t="s">
        <v>12203</v>
      </c>
      <c r="B3473" t="s">
        <v>19</v>
      </c>
      <c r="C3473" t="s">
        <v>36</v>
      </c>
      <c r="D3473">
        <v>209.68</v>
      </c>
      <c r="E3473">
        <v>0.06</v>
      </c>
      <c r="F3473">
        <f t="shared" si="108"/>
        <v>12.5808</v>
      </c>
      <c r="G3473">
        <f t="shared" si="109"/>
        <v>197.0992</v>
      </c>
      <c r="H3473">
        <v>7</v>
      </c>
      <c r="I3473" s="17">
        <v>45091</v>
      </c>
      <c r="J3473" s="17">
        <v>45092</v>
      </c>
      <c r="K3473" t="s">
        <v>21</v>
      </c>
      <c r="L3473" t="s">
        <v>16</v>
      </c>
      <c r="M3473">
        <v>56.45</v>
      </c>
      <c r="N3473" t="s">
        <v>48</v>
      </c>
    </row>
    <row r="3474" spans="1:14" ht="14.25" customHeight="1" x14ac:dyDescent="0.3">
      <c r="A3474" t="s">
        <v>9507</v>
      </c>
      <c r="B3474" t="s">
        <v>41</v>
      </c>
      <c r="C3474" t="s">
        <v>14</v>
      </c>
      <c r="D3474">
        <v>212.99</v>
      </c>
      <c r="E3474">
        <v>0.1</v>
      </c>
      <c r="F3474">
        <f t="shared" si="108"/>
        <v>21.299000000000003</v>
      </c>
      <c r="G3474">
        <f t="shared" si="109"/>
        <v>191.691</v>
      </c>
      <c r="H3474">
        <v>7</v>
      </c>
      <c r="I3474" s="17">
        <v>45506</v>
      </c>
      <c r="J3474" s="17">
        <v>45508</v>
      </c>
      <c r="K3474" t="s">
        <v>21</v>
      </c>
      <c r="L3474" t="s">
        <v>22</v>
      </c>
      <c r="M3474">
        <v>14.45</v>
      </c>
      <c r="N3474" t="s">
        <v>28</v>
      </c>
    </row>
    <row r="3475" spans="1:14" ht="14.25" customHeight="1" x14ac:dyDescent="0.3">
      <c r="A3475" t="s">
        <v>12340</v>
      </c>
      <c r="B3475" t="s">
        <v>19</v>
      </c>
      <c r="C3475" t="s">
        <v>14</v>
      </c>
      <c r="D3475">
        <v>213.44</v>
      </c>
      <c r="E3475">
        <v>0.47</v>
      </c>
      <c r="F3475">
        <f t="shared" si="108"/>
        <v>100.31679999999999</v>
      </c>
      <c r="G3475">
        <f t="shared" si="109"/>
        <v>113.12320000000001</v>
      </c>
      <c r="H3475">
        <v>7</v>
      </c>
      <c r="I3475" s="17">
        <v>45560</v>
      </c>
      <c r="J3475" s="17">
        <v>45564</v>
      </c>
      <c r="K3475" t="s">
        <v>31</v>
      </c>
      <c r="L3475" t="s">
        <v>27</v>
      </c>
      <c r="M3475">
        <v>35.590000000000003</v>
      </c>
      <c r="N3475" t="s">
        <v>17</v>
      </c>
    </row>
    <row r="3476" spans="1:14" ht="14.25" customHeight="1" x14ac:dyDescent="0.3">
      <c r="A3476" t="s">
        <v>14240</v>
      </c>
      <c r="B3476" t="s">
        <v>41</v>
      </c>
      <c r="C3476" t="s">
        <v>14</v>
      </c>
      <c r="D3476">
        <v>215.39</v>
      </c>
      <c r="E3476">
        <v>7.0000000000000007E-2</v>
      </c>
      <c r="F3476">
        <f t="shared" si="108"/>
        <v>15.077300000000001</v>
      </c>
      <c r="G3476">
        <f t="shared" si="109"/>
        <v>200.31269999999998</v>
      </c>
      <c r="H3476">
        <v>7</v>
      </c>
      <c r="I3476" s="17">
        <v>45482</v>
      </c>
      <c r="J3476" s="17">
        <v>45488</v>
      </c>
      <c r="K3476" t="s">
        <v>21</v>
      </c>
      <c r="L3476" t="s">
        <v>27</v>
      </c>
      <c r="M3476">
        <v>32.840000000000003</v>
      </c>
      <c r="N3476" t="s">
        <v>39</v>
      </c>
    </row>
    <row r="3477" spans="1:14" ht="14.25" customHeight="1" x14ac:dyDescent="0.3">
      <c r="A3477" t="s">
        <v>2123</v>
      </c>
      <c r="B3477" t="s">
        <v>41</v>
      </c>
      <c r="C3477" t="s">
        <v>26</v>
      </c>
      <c r="D3477">
        <v>217.55</v>
      </c>
      <c r="E3477">
        <v>0.17</v>
      </c>
      <c r="F3477">
        <f t="shared" si="108"/>
        <v>36.983500000000006</v>
      </c>
      <c r="G3477">
        <f t="shared" si="109"/>
        <v>180.56650000000002</v>
      </c>
      <c r="H3477">
        <v>7</v>
      </c>
      <c r="I3477" s="17">
        <v>45481</v>
      </c>
      <c r="J3477" s="17">
        <v>45485</v>
      </c>
      <c r="K3477" t="s">
        <v>21</v>
      </c>
      <c r="L3477" t="s">
        <v>16</v>
      </c>
      <c r="M3477">
        <v>50.77</v>
      </c>
      <c r="N3477" t="s">
        <v>39</v>
      </c>
    </row>
    <row r="3478" spans="1:14" ht="14.25" customHeight="1" x14ac:dyDescent="0.3">
      <c r="A3478" t="s">
        <v>937</v>
      </c>
      <c r="B3478" t="s">
        <v>13</v>
      </c>
      <c r="C3478" t="s">
        <v>20</v>
      </c>
      <c r="D3478">
        <v>224.62</v>
      </c>
      <c r="E3478">
        <v>0.28000000000000003</v>
      </c>
      <c r="F3478">
        <f t="shared" si="108"/>
        <v>62.893600000000006</v>
      </c>
      <c r="G3478">
        <f t="shared" si="109"/>
        <v>161.72640000000001</v>
      </c>
      <c r="H3478">
        <v>7</v>
      </c>
      <c r="I3478" s="17">
        <v>45195</v>
      </c>
      <c r="J3478" s="17">
        <v>45200</v>
      </c>
      <c r="K3478" t="s">
        <v>15</v>
      </c>
      <c r="L3478" t="s">
        <v>16</v>
      </c>
      <c r="M3478">
        <v>65.25</v>
      </c>
      <c r="N3478" t="s">
        <v>28</v>
      </c>
    </row>
    <row r="3479" spans="1:14" ht="14.25" customHeight="1" x14ac:dyDescent="0.3">
      <c r="A3479" t="s">
        <v>15293</v>
      </c>
      <c r="B3479" t="s">
        <v>19</v>
      </c>
      <c r="C3479" t="s">
        <v>36</v>
      </c>
      <c r="D3479">
        <v>226.09</v>
      </c>
      <c r="E3479">
        <v>0.43</v>
      </c>
      <c r="F3479">
        <f t="shared" si="108"/>
        <v>97.218699999999998</v>
      </c>
      <c r="G3479">
        <f t="shared" si="109"/>
        <v>128.87130000000002</v>
      </c>
      <c r="H3479">
        <v>7</v>
      </c>
      <c r="I3479" s="17">
        <v>45139</v>
      </c>
      <c r="J3479" s="17">
        <v>45145</v>
      </c>
      <c r="K3479" t="s">
        <v>31</v>
      </c>
      <c r="L3479" t="s">
        <v>22</v>
      </c>
      <c r="M3479">
        <v>55.33</v>
      </c>
      <c r="N3479" t="s">
        <v>17</v>
      </c>
    </row>
    <row r="3480" spans="1:14" ht="14.25" customHeight="1" x14ac:dyDescent="0.3">
      <c r="A3480" t="s">
        <v>191</v>
      </c>
      <c r="B3480" t="s">
        <v>25</v>
      </c>
      <c r="C3480" t="s">
        <v>26</v>
      </c>
      <c r="D3480">
        <v>226.92</v>
      </c>
      <c r="E3480">
        <v>0.48</v>
      </c>
      <c r="F3480">
        <f t="shared" si="108"/>
        <v>108.92159999999998</v>
      </c>
      <c r="G3480">
        <f t="shared" si="109"/>
        <v>117.9984</v>
      </c>
      <c r="H3480">
        <v>7</v>
      </c>
      <c r="I3480" s="17">
        <v>45256</v>
      </c>
      <c r="J3480" s="17">
        <v>45262</v>
      </c>
      <c r="K3480" t="s">
        <v>15</v>
      </c>
      <c r="L3480" t="s">
        <v>16</v>
      </c>
      <c r="M3480">
        <v>43.53</v>
      </c>
      <c r="N3480" t="s">
        <v>17</v>
      </c>
    </row>
    <row r="3481" spans="1:14" ht="14.25" customHeight="1" x14ac:dyDescent="0.3">
      <c r="A3481" t="s">
        <v>7150</v>
      </c>
      <c r="B3481" t="s">
        <v>25</v>
      </c>
      <c r="C3481" t="s">
        <v>36</v>
      </c>
      <c r="D3481">
        <v>227.95</v>
      </c>
      <c r="E3481">
        <v>0.38</v>
      </c>
      <c r="F3481">
        <f t="shared" si="108"/>
        <v>86.620999999999995</v>
      </c>
      <c r="G3481">
        <f t="shared" si="109"/>
        <v>141.32900000000001</v>
      </c>
      <c r="H3481">
        <v>7</v>
      </c>
      <c r="I3481" s="17">
        <v>45411</v>
      </c>
      <c r="J3481" s="17">
        <v>45414</v>
      </c>
      <c r="K3481" t="s">
        <v>21</v>
      </c>
      <c r="L3481" t="s">
        <v>16</v>
      </c>
      <c r="M3481">
        <v>52.24</v>
      </c>
      <c r="N3481" t="s">
        <v>34</v>
      </c>
    </row>
    <row r="3482" spans="1:14" ht="14.25" customHeight="1" x14ac:dyDescent="0.3">
      <c r="A3482" t="s">
        <v>4448</v>
      </c>
      <c r="B3482" t="s">
        <v>25</v>
      </c>
      <c r="C3482" t="s">
        <v>14</v>
      </c>
      <c r="D3482">
        <v>229.13</v>
      </c>
      <c r="E3482">
        <v>0.5</v>
      </c>
      <c r="F3482">
        <f t="shared" si="108"/>
        <v>114.565</v>
      </c>
      <c r="G3482">
        <f t="shared" si="109"/>
        <v>114.565</v>
      </c>
      <c r="H3482">
        <v>7</v>
      </c>
      <c r="I3482" s="17">
        <v>45164</v>
      </c>
      <c r="J3482" s="17">
        <v>45166</v>
      </c>
      <c r="K3482" t="s">
        <v>31</v>
      </c>
      <c r="L3482" t="s">
        <v>16</v>
      </c>
      <c r="M3482">
        <v>14.21</v>
      </c>
      <c r="N3482" t="s">
        <v>17</v>
      </c>
    </row>
    <row r="3483" spans="1:14" ht="14.25" customHeight="1" x14ac:dyDescent="0.3">
      <c r="A3483" t="s">
        <v>11292</v>
      </c>
      <c r="B3483" t="s">
        <v>41</v>
      </c>
      <c r="C3483" t="s">
        <v>20</v>
      </c>
      <c r="D3483">
        <v>230.77</v>
      </c>
      <c r="E3483">
        <v>0.12</v>
      </c>
      <c r="F3483">
        <f t="shared" si="108"/>
        <v>27.692399999999999</v>
      </c>
      <c r="G3483">
        <f t="shared" si="109"/>
        <v>203.07760000000002</v>
      </c>
      <c r="H3483">
        <v>7</v>
      </c>
      <c r="I3483" s="17">
        <v>45570</v>
      </c>
      <c r="J3483" s="17">
        <v>45576</v>
      </c>
      <c r="K3483" t="s">
        <v>21</v>
      </c>
      <c r="L3483" t="s">
        <v>27</v>
      </c>
      <c r="M3483">
        <v>55.46</v>
      </c>
      <c r="N3483" t="s">
        <v>28</v>
      </c>
    </row>
    <row r="3484" spans="1:14" ht="14.25" customHeight="1" x14ac:dyDescent="0.3">
      <c r="A3484" t="s">
        <v>7793</v>
      </c>
      <c r="B3484" t="s">
        <v>19</v>
      </c>
      <c r="C3484" t="s">
        <v>33</v>
      </c>
      <c r="D3484">
        <v>235.01</v>
      </c>
      <c r="E3484">
        <v>0.21</v>
      </c>
      <c r="F3484">
        <f t="shared" si="108"/>
        <v>49.352099999999993</v>
      </c>
      <c r="G3484">
        <f t="shared" si="109"/>
        <v>185.65789999999998</v>
      </c>
      <c r="H3484">
        <v>7</v>
      </c>
      <c r="I3484" s="17">
        <v>45067</v>
      </c>
      <c r="J3484" s="17">
        <v>45073</v>
      </c>
      <c r="K3484" t="s">
        <v>31</v>
      </c>
      <c r="L3484" t="s">
        <v>22</v>
      </c>
      <c r="M3484">
        <v>29.73</v>
      </c>
      <c r="N3484" t="s">
        <v>28</v>
      </c>
    </row>
    <row r="3485" spans="1:14" ht="14.25" customHeight="1" x14ac:dyDescent="0.3">
      <c r="A3485" t="s">
        <v>11295</v>
      </c>
      <c r="B3485" t="s">
        <v>25</v>
      </c>
      <c r="C3485" t="s">
        <v>20</v>
      </c>
      <c r="D3485">
        <v>245.1</v>
      </c>
      <c r="E3485">
        <v>0.1</v>
      </c>
      <c r="F3485">
        <f t="shared" si="108"/>
        <v>24.51</v>
      </c>
      <c r="G3485">
        <f t="shared" si="109"/>
        <v>220.59</v>
      </c>
      <c r="H3485">
        <v>7</v>
      </c>
      <c r="I3485" s="17">
        <v>44959</v>
      </c>
      <c r="J3485" s="17">
        <v>44961</v>
      </c>
      <c r="K3485" t="s">
        <v>15</v>
      </c>
      <c r="L3485" t="s">
        <v>16</v>
      </c>
      <c r="M3485">
        <v>16.29</v>
      </c>
      <c r="N3485" t="s">
        <v>48</v>
      </c>
    </row>
    <row r="3486" spans="1:14" ht="14.25" customHeight="1" x14ac:dyDescent="0.3">
      <c r="A3486" t="s">
        <v>8995</v>
      </c>
      <c r="B3486" t="s">
        <v>25</v>
      </c>
      <c r="C3486" t="s">
        <v>36</v>
      </c>
      <c r="D3486">
        <v>249.76</v>
      </c>
      <c r="E3486">
        <v>0.49</v>
      </c>
      <c r="F3486">
        <f t="shared" si="108"/>
        <v>122.38239999999999</v>
      </c>
      <c r="G3486">
        <f t="shared" si="109"/>
        <v>127.3776</v>
      </c>
      <c r="H3486">
        <v>7</v>
      </c>
      <c r="I3486" s="17">
        <v>44980</v>
      </c>
      <c r="J3486" s="17">
        <v>44982</v>
      </c>
      <c r="K3486" t="s">
        <v>15</v>
      </c>
      <c r="L3486" t="s">
        <v>27</v>
      </c>
      <c r="M3486">
        <v>37.450000000000003</v>
      </c>
      <c r="N3486" t="s">
        <v>28</v>
      </c>
    </row>
    <row r="3487" spans="1:14" ht="14.25" customHeight="1" x14ac:dyDescent="0.3">
      <c r="A3487" t="s">
        <v>971</v>
      </c>
      <c r="B3487" t="s">
        <v>41</v>
      </c>
      <c r="C3487" t="s">
        <v>26</v>
      </c>
      <c r="D3487">
        <v>252.49</v>
      </c>
      <c r="E3487">
        <v>0.32</v>
      </c>
      <c r="F3487">
        <f t="shared" si="108"/>
        <v>80.796800000000005</v>
      </c>
      <c r="G3487">
        <f t="shared" si="109"/>
        <v>171.69319999999999</v>
      </c>
      <c r="H3487">
        <v>7</v>
      </c>
      <c r="I3487" s="17">
        <v>45632</v>
      </c>
      <c r="J3487" s="17">
        <v>45639</v>
      </c>
      <c r="K3487" t="s">
        <v>31</v>
      </c>
      <c r="L3487" t="s">
        <v>22</v>
      </c>
      <c r="M3487">
        <v>18.809999999999999</v>
      </c>
      <c r="N3487" t="s">
        <v>23</v>
      </c>
    </row>
    <row r="3488" spans="1:14" ht="14.25" customHeight="1" x14ac:dyDescent="0.3">
      <c r="A3488" t="s">
        <v>5904</v>
      </c>
      <c r="B3488" t="s">
        <v>41</v>
      </c>
      <c r="C3488" t="s">
        <v>26</v>
      </c>
      <c r="D3488">
        <v>255.84</v>
      </c>
      <c r="E3488">
        <v>0.09</v>
      </c>
      <c r="F3488">
        <f t="shared" si="108"/>
        <v>23.025600000000001</v>
      </c>
      <c r="G3488">
        <f t="shared" si="109"/>
        <v>232.81440000000001</v>
      </c>
      <c r="H3488">
        <v>7</v>
      </c>
      <c r="I3488" s="17">
        <v>45333</v>
      </c>
      <c r="J3488" s="17">
        <v>45340</v>
      </c>
      <c r="K3488" t="s">
        <v>21</v>
      </c>
      <c r="L3488" t="s">
        <v>16</v>
      </c>
      <c r="M3488">
        <v>28.3</v>
      </c>
      <c r="N3488" t="s">
        <v>17</v>
      </c>
    </row>
    <row r="3489" spans="1:14" ht="14.25" customHeight="1" x14ac:dyDescent="0.3">
      <c r="A3489" t="s">
        <v>4731</v>
      </c>
      <c r="B3489" t="s">
        <v>41</v>
      </c>
      <c r="C3489" t="s">
        <v>33</v>
      </c>
      <c r="D3489">
        <v>256.77999999999997</v>
      </c>
      <c r="E3489">
        <v>0.06</v>
      </c>
      <c r="F3489">
        <f t="shared" si="108"/>
        <v>15.406799999999997</v>
      </c>
      <c r="G3489">
        <f t="shared" si="109"/>
        <v>241.37319999999997</v>
      </c>
      <c r="H3489">
        <v>7</v>
      </c>
      <c r="I3489" s="17">
        <v>45503</v>
      </c>
      <c r="J3489" s="17">
        <v>45508</v>
      </c>
      <c r="K3489" t="s">
        <v>31</v>
      </c>
      <c r="L3489" t="s">
        <v>27</v>
      </c>
      <c r="M3489">
        <v>50.53</v>
      </c>
      <c r="N3489" t="s">
        <v>39</v>
      </c>
    </row>
    <row r="3490" spans="1:14" ht="14.25" customHeight="1" x14ac:dyDescent="0.3">
      <c r="A3490" t="s">
        <v>14286</v>
      </c>
      <c r="B3490" t="s">
        <v>41</v>
      </c>
      <c r="C3490" t="s">
        <v>33</v>
      </c>
      <c r="D3490">
        <v>257.86</v>
      </c>
      <c r="E3490">
        <v>0.26</v>
      </c>
      <c r="F3490">
        <f t="shared" si="108"/>
        <v>67.043600000000012</v>
      </c>
      <c r="G3490">
        <f t="shared" si="109"/>
        <v>190.81639999999999</v>
      </c>
      <c r="H3490">
        <v>7</v>
      </c>
      <c r="I3490" s="17">
        <v>45440</v>
      </c>
      <c r="J3490" s="17">
        <v>45444</v>
      </c>
      <c r="K3490" t="s">
        <v>31</v>
      </c>
      <c r="L3490" t="s">
        <v>22</v>
      </c>
      <c r="M3490">
        <v>53.99</v>
      </c>
      <c r="N3490" t="s">
        <v>48</v>
      </c>
    </row>
    <row r="3491" spans="1:14" ht="14.25" customHeight="1" x14ac:dyDescent="0.3">
      <c r="A3491" t="s">
        <v>1327</v>
      </c>
      <c r="B3491" t="s">
        <v>19</v>
      </c>
      <c r="C3491" t="s">
        <v>14</v>
      </c>
      <c r="D3491">
        <v>261.48</v>
      </c>
      <c r="E3491">
        <v>0.23</v>
      </c>
      <c r="F3491">
        <f t="shared" si="108"/>
        <v>60.140400000000007</v>
      </c>
      <c r="G3491">
        <f t="shared" si="109"/>
        <v>201.33960000000002</v>
      </c>
      <c r="H3491">
        <v>7</v>
      </c>
      <c r="I3491" s="17">
        <v>44972</v>
      </c>
      <c r="J3491" s="17">
        <v>44979</v>
      </c>
      <c r="K3491" t="s">
        <v>21</v>
      </c>
      <c r="L3491" t="s">
        <v>27</v>
      </c>
      <c r="M3491">
        <v>62.56</v>
      </c>
      <c r="N3491" t="s">
        <v>23</v>
      </c>
    </row>
    <row r="3492" spans="1:14" ht="14.25" customHeight="1" x14ac:dyDescent="0.3">
      <c r="A3492" t="s">
        <v>15080</v>
      </c>
      <c r="B3492" t="s">
        <v>41</v>
      </c>
      <c r="C3492" t="s">
        <v>33</v>
      </c>
      <c r="D3492">
        <v>263.39999999999998</v>
      </c>
      <c r="E3492">
        <v>0.16</v>
      </c>
      <c r="F3492">
        <f t="shared" si="108"/>
        <v>42.143999999999998</v>
      </c>
      <c r="G3492">
        <f t="shared" si="109"/>
        <v>221.25599999999997</v>
      </c>
      <c r="H3492">
        <v>7</v>
      </c>
      <c r="I3492" s="17">
        <v>45312</v>
      </c>
      <c r="J3492" s="17">
        <v>45314</v>
      </c>
      <c r="K3492" t="s">
        <v>21</v>
      </c>
      <c r="L3492" t="s">
        <v>22</v>
      </c>
      <c r="M3492">
        <v>47.09</v>
      </c>
      <c r="N3492" t="s">
        <v>34</v>
      </c>
    </row>
    <row r="3493" spans="1:14" ht="14.25" customHeight="1" x14ac:dyDescent="0.3">
      <c r="A3493" t="s">
        <v>913</v>
      </c>
      <c r="B3493" t="s">
        <v>25</v>
      </c>
      <c r="C3493" t="s">
        <v>33</v>
      </c>
      <c r="D3493">
        <v>265.98</v>
      </c>
      <c r="E3493">
        <v>0.11</v>
      </c>
      <c r="F3493">
        <f t="shared" si="108"/>
        <v>29.257800000000003</v>
      </c>
      <c r="G3493">
        <f t="shared" si="109"/>
        <v>236.72220000000002</v>
      </c>
      <c r="H3493">
        <v>7</v>
      </c>
      <c r="I3493" s="17">
        <v>45412</v>
      </c>
      <c r="J3493" s="17">
        <v>45417</v>
      </c>
      <c r="K3493" t="s">
        <v>31</v>
      </c>
      <c r="L3493" t="s">
        <v>16</v>
      </c>
      <c r="M3493">
        <v>57.23</v>
      </c>
      <c r="N3493" t="s">
        <v>34</v>
      </c>
    </row>
    <row r="3494" spans="1:14" ht="14.25" customHeight="1" x14ac:dyDescent="0.3">
      <c r="A3494" t="s">
        <v>9176</v>
      </c>
      <c r="B3494" t="s">
        <v>25</v>
      </c>
      <c r="C3494" t="s">
        <v>33</v>
      </c>
      <c r="D3494">
        <v>266.54000000000002</v>
      </c>
      <c r="E3494">
        <v>0.01</v>
      </c>
      <c r="F3494">
        <f t="shared" si="108"/>
        <v>2.6654000000000004</v>
      </c>
      <c r="G3494">
        <f t="shared" si="109"/>
        <v>263.87460000000004</v>
      </c>
      <c r="H3494">
        <v>7</v>
      </c>
      <c r="I3494" s="17">
        <v>45039</v>
      </c>
      <c r="J3494" s="17">
        <v>45040</v>
      </c>
      <c r="K3494" t="s">
        <v>21</v>
      </c>
      <c r="L3494" t="s">
        <v>16</v>
      </c>
      <c r="M3494">
        <v>57.62</v>
      </c>
      <c r="N3494" t="s">
        <v>28</v>
      </c>
    </row>
    <row r="3495" spans="1:14" ht="14.25" customHeight="1" x14ac:dyDescent="0.3">
      <c r="A3495" t="s">
        <v>10963</v>
      </c>
      <c r="B3495" t="s">
        <v>19</v>
      </c>
      <c r="C3495" t="s">
        <v>20</v>
      </c>
      <c r="D3495">
        <v>268.31</v>
      </c>
      <c r="E3495">
        <v>0.33</v>
      </c>
      <c r="F3495">
        <f t="shared" si="108"/>
        <v>88.542300000000012</v>
      </c>
      <c r="G3495">
        <f t="shared" si="109"/>
        <v>179.76769999999999</v>
      </c>
      <c r="H3495">
        <v>7</v>
      </c>
      <c r="I3495" s="17">
        <v>45115</v>
      </c>
      <c r="J3495" s="17">
        <v>45116</v>
      </c>
      <c r="K3495" t="s">
        <v>21</v>
      </c>
      <c r="L3495" t="s">
        <v>22</v>
      </c>
      <c r="M3495">
        <v>50.66</v>
      </c>
      <c r="N3495" t="s">
        <v>34</v>
      </c>
    </row>
    <row r="3496" spans="1:14" ht="14.25" customHeight="1" x14ac:dyDescent="0.3">
      <c r="A3496" t="s">
        <v>1523</v>
      </c>
      <c r="B3496" t="s">
        <v>25</v>
      </c>
      <c r="C3496" t="s">
        <v>20</v>
      </c>
      <c r="D3496">
        <v>270.77</v>
      </c>
      <c r="E3496">
        <v>0.18</v>
      </c>
      <c r="F3496">
        <f t="shared" si="108"/>
        <v>48.738599999999998</v>
      </c>
      <c r="G3496">
        <f t="shared" si="109"/>
        <v>222.03139999999999</v>
      </c>
      <c r="H3496">
        <v>7</v>
      </c>
      <c r="I3496" s="17">
        <v>45391</v>
      </c>
      <c r="J3496" s="17">
        <v>45397</v>
      </c>
      <c r="K3496" t="s">
        <v>31</v>
      </c>
      <c r="L3496" t="s">
        <v>27</v>
      </c>
      <c r="M3496">
        <v>70.87</v>
      </c>
      <c r="N3496" t="s">
        <v>48</v>
      </c>
    </row>
    <row r="3497" spans="1:14" ht="14.25" customHeight="1" x14ac:dyDescent="0.3">
      <c r="A3497" t="s">
        <v>451</v>
      </c>
      <c r="B3497" t="s">
        <v>19</v>
      </c>
      <c r="C3497" t="s">
        <v>26</v>
      </c>
      <c r="D3497">
        <v>280.57</v>
      </c>
      <c r="E3497">
        <v>0.4</v>
      </c>
      <c r="F3497">
        <f t="shared" si="108"/>
        <v>112.22800000000001</v>
      </c>
      <c r="G3497">
        <f t="shared" si="109"/>
        <v>168.34199999999998</v>
      </c>
      <c r="H3497">
        <v>7</v>
      </c>
      <c r="I3497" s="17">
        <v>45520</v>
      </c>
      <c r="J3497" s="17">
        <v>45527</v>
      </c>
      <c r="K3497" t="s">
        <v>21</v>
      </c>
      <c r="L3497" t="s">
        <v>27</v>
      </c>
      <c r="M3497">
        <v>66.28</v>
      </c>
      <c r="N3497" t="s">
        <v>48</v>
      </c>
    </row>
    <row r="3498" spans="1:14" ht="14.25" customHeight="1" x14ac:dyDescent="0.3">
      <c r="A3498" t="s">
        <v>12131</v>
      </c>
      <c r="B3498" t="s">
        <v>25</v>
      </c>
      <c r="C3498" t="s">
        <v>20</v>
      </c>
      <c r="D3498">
        <v>286.29000000000002</v>
      </c>
      <c r="E3498">
        <v>0.09</v>
      </c>
      <c r="F3498">
        <f t="shared" si="108"/>
        <v>25.766100000000002</v>
      </c>
      <c r="G3498">
        <f t="shared" si="109"/>
        <v>260.52390000000003</v>
      </c>
      <c r="H3498">
        <v>7</v>
      </c>
      <c r="I3498" s="17">
        <v>44988</v>
      </c>
      <c r="J3498" s="17">
        <v>44991</v>
      </c>
      <c r="K3498" t="s">
        <v>31</v>
      </c>
      <c r="L3498" t="s">
        <v>27</v>
      </c>
      <c r="M3498">
        <v>68.989999999999995</v>
      </c>
      <c r="N3498" t="s">
        <v>23</v>
      </c>
    </row>
    <row r="3499" spans="1:14" ht="14.25" customHeight="1" x14ac:dyDescent="0.3">
      <c r="A3499" t="s">
        <v>6402</v>
      </c>
      <c r="B3499" t="s">
        <v>41</v>
      </c>
      <c r="C3499" t="s">
        <v>20</v>
      </c>
      <c r="D3499">
        <v>288.33</v>
      </c>
      <c r="E3499">
        <v>0.48</v>
      </c>
      <c r="F3499">
        <f t="shared" si="108"/>
        <v>138.39839999999998</v>
      </c>
      <c r="G3499">
        <f t="shared" si="109"/>
        <v>149.9316</v>
      </c>
      <c r="H3499">
        <v>7</v>
      </c>
      <c r="I3499" s="17">
        <v>45056</v>
      </c>
      <c r="J3499" s="17">
        <v>45063</v>
      </c>
      <c r="K3499" t="s">
        <v>21</v>
      </c>
      <c r="L3499" t="s">
        <v>22</v>
      </c>
      <c r="M3499">
        <v>27.4</v>
      </c>
      <c r="N3499" t="s">
        <v>34</v>
      </c>
    </row>
    <row r="3500" spans="1:14" ht="14.25" customHeight="1" x14ac:dyDescent="0.3">
      <c r="A3500" t="s">
        <v>7404</v>
      </c>
      <c r="B3500" t="s">
        <v>19</v>
      </c>
      <c r="C3500" t="s">
        <v>36</v>
      </c>
      <c r="D3500">
        <v>289.69</v>
      </c>
      <c r="E3500">
        <v>0.14000000000000001</v>
      </c>
      <c r="F3500">
        <f t="shared" si="108"/>
        <v>40.556600000000003</v>
      </c>
      <c r="G3500">
        <f t="shared" si="109"/>
        <v>249.13339999999999</v>
      </c>
      <c r="H3500">
        <v>7</v>
      </c>
      <c r="I3500" s="17">
        <v>45339</v>
      </c>
      <c r="J3500" s="17">
        <v>45345</v>
      </c>
      <c r="K3500" t="s">
        <v>15</v>
      </c>
      <c r="L3500" t="s">
        <v>22</v>
      </c>
      <c r="M3500">
        <v>78.319999999999993</v>
      </c>
      <c r="N3500" t="s">
        <v>17</v>
      </c>
    </row>
    <row r="3501" spans="1:14" ht="14.25" customHeight="1" x14ac:dyDescent="0.3">
      <c r="A3501" t="s">
        <v>13750</v>
      </c>
      <c r="B3501" t="s">
        <v>13</v>
      </c>
      <c r="C3501" t="s">
        <v>14</v>
      </c>
      <c r="D3501">
        <v>295.3</v>
      </c>
      <c r="E3501">
        <v>0.42</v>
      </c>
      <c r="F3501">
        <f t="shared" si="108"/>
        <v>124.026</v>
      </c>
      <c r="G3501">
        <f t="shared" si="109"/>
        <v>171.274</v>
      </c>
      <c r="H3501">
        <v>7</v>
      </c>
      <c r="I3501" s="17">
        <v>45107</v>
      </c>
      <c r="J3501" s="17">
        <v>45109</v>
      </c>
      <c r="K3501" t="s">
        <v>31</v>
      </c>
      <c r="L3501" t="s">
        <v>27</v>
      </c>
      <c r="M3501">
        <v>30.11</v>
      </c>
      <c r="N3501" t="s">
        <v>17</v>
      </c>
    </row>
    <row r="3502" spans="1:14" ht="14.25" customHeight="1" x14ac:dyDescent="0.3">
      <c r="A3502" t="s">
        <v>3985</v>
      </c>
      <c r="B3502" t="s">
        <v>41</v>
      </c>
      <c r="C3502" t="s">
        <v>33</v>
      </c>
      <c r="D3502">
        <v>295.77999999999997</v>
      </c>
      <c r="E3502">
        <v>0.16</v>
      </c>
      <c r="F3502">
        <f t="shared" si="108"/>
        <v>47.324799999999996</v>
      </c>
      <c r="G3502">
        <f t="shared" si="109"/>
        <v>248.45519999999999</v>
      </c>
      <c r="H3502">
        <v>7</v>
      </c>
      <c r="I3502" s="17">
        <v>45537</v>
      </c>
      <c r="J3502" s="17">
        <v>45538</v>
      </c>
      <c r="K3502" t="s">
        <v>31</v>
      </c>
      <c r="L3502" t="s">
        <v>16</v>
      </c>
      <c r="M3502">
        <v>64.03</v>
      </c>
      <c r="N3502" t="s">
        <v>23</v>
      </c>
    </row>
    <row r="3503" spans="1:14" ht="14.25" customHeight="1" x14ac:dyDescent="0.3">
      <c r="A3503" t="s">
        <v>6550</v>
      </c>
      <c r="B3503" t="s">
        <v>41</v>
      </c>
      <c r="C3503" t="s">
        <v>26</v>
      </c>
      <c r="D3503">
        <v>301.27999999999997</v>
      </c>
      <c r="E3503">
        <v>0.42</v>
      </c>
      <c r="F3503">
        <f t="shared" si="108"/>
        <v>126.53759999999998</v>
      </c>
      <c r="G3503">
        <f t="shared" si="109"/>
        <v>174.74239999999998</v>
      </c>
      <c r="H3503">
        <v>7</v>
      </c>
      <c r="I3503" s="17">
        <v>45580</v>
      </c>
      <c r="J3503" s="17">
        <v>45583</v>
      </c>
      <c r="K3503" t="s">
        <v>31</v>
      </c>
      <c r="L3503" t="s">
        <v>22</v>
      </c>
      <c r="M3503">
        <v>26.34</v>
      </c>
      <c r="N3503" t="s">
        <v>23</v>
      </c>
    </row>
    <row r="3504" spans="1:14" ht="14.25" customHeight="1" x14ac:dyDescent="0.3">
      <c r="A3504" t="s">
        <v>6060</v>
      </c>
      <c r="B3504" t="s">
        <v>19</v>
      </c>
      <c r="C3504" t="s">
        <v>36</v>
      </c>
      <c r="D3504">
        <v>314.39</v>
      </c>
      <c r="E3504">
        <v>0.42</v>
      </c>
      <c r="F3504">
        <f t="shared" si="108"/>
        <v>132.04379999999998</v>
      </c>
      <c r="G3504">
        <f t="shared" si="109"/>
        <v>182.34620000000001</v>
      </c>
      <c r="H3504">
        <v>7</v>
      </c>
      <c r="I3504" s="17">
        <v>45246</v>
      </c>
      <c r="J3504" s="17">
        <v>45248</v>
      </c>
      <c r="K3504" t="s">
        <v>21</v>
      </c>
      <c r="L3504" t="s">
        <v>16</v>
      </c>
      <c r="M3504">
        <v>25.65</v>
      </c>
      <c r="N3504" t="s">
        <v>17</v>
      </c>
    </row>
    <row r="3505" spans="1:14" ht="14.25" customHeight="1" x14ac:dyDescent="0.3">
      <c r="A3505" t="s">
        <v>7925</v>
      </c>
      <c r="B3505" t="s">
        <v>41</v>
      </c>
      <c r="C3505" t="s">
        <v>14</v>
      </c>
      <c r="D3505">
        <v>317.77</v>
      </c>
      <c r="E3505">
        <v>0.25</v>
      </c>
      <c r="F3505">
        <f t="shared" si="108"/>
        <v>79.442499999999995</v>
      </c>
      <c r="G3505">
        <f t="shared" si="109"/>
        <v>238.32749999999999</v>
      </c>
      <c r="H3505">
        <v>7</v>
      </c>
      <c r="I3505" s="17">
        <v>45420</v>
      </c>
      <c r="J3505" s="17">
        <v>45422</v>
      </c>
      <c r="K3505" t="s">
        <v>21</v>
      </c>
      <c r="L3505" t="s">
        <v>27</v>
      </c>
      <c r="M3505">
        <v>24.66</v>
      </c>
      <c r="N3505" t="s">
        <v>34</v>
      </c>
    </row>
    <row r="3506" spans="1:14" ht="14.25" customHeight="1" x14ac:dyDescent="0.3">
      <c r="A3506" t="s">
        <v>5137</v>
      </c>
      <c r="B3506" t="s">
        <v>19</v>
      </c>
      <c r="C3506" t="s">
        <v>26</v>
      </c>
      <c r="D3506">
        <v>325.26</v>
      </c>
      <c r="E3506">
        <v>0.3</v>
      </c>
      <c r="F3506">
        <f t="shared" si="108"/>
        <v>97.577999999999989</v>
      </c>
      <c r="G3506">
        <f t="shared" si="109"/>
        <v>227.68200000000002</v>
      </c>
      <c r="H3506">
        <v>7</v>
      </c>
      <c r="I3506" s="17">
        <v>45522</v>
      </c>
      <c r="J3506" s="17">
        <v>45523</v>
      </c>
      <c r="K3506" t="s">
        <v>15</v>
      </c>
      <c r="L3506" t="s">
        <v>22</v>
      </c>
      <c r="M3506">
        <v>43.91</v>
      </c>
      <c r="N3506" t="s">
        <v>48</v>
      </c>
    </row>
    <row r="3507" spans="1:14" ht="14.25" customHeight="1" x14ac:dyDescent="0.3">
      <c r="A3507" t="s">
        <v>13819</v>
      </c>
      <c r="B3507" t="s">
        <v>13</v>
      </c>
      <c r="C3507" t="s">
        <v>33</v>
      </c>
      <c r="D3507">
        <v>327.9</v>
      </c>
      <c r="E3507">
        <v>0.33</v>
      </c>
      <c r="F3507">
        <f t="shared" si="108"/>
        <v>108.20699999999999</v>
      </c>
      <c r="G3507">
        <f t="shared" si="109"/>
        <v>219.69299999999998</v>
      </c>
      <c r="H3507">
        <v>7</v>
      </c>
      <c r="I3507" s="17">
        <v>45056</v>
      </c>
      <c r="J3507" s="17">
        <v>45059</v>
      </c>
      <c r="K3507" t="s">
        <v>31</v>
      </c>
      <c r="L3507" t="s">
        <v>16</v>
      </c>
      <c r="M3507">
        <v>45.44</v>
      </c>
      <c r="N3507" t="s">
        <v>48</v>
      </c>
    </row>
    <row r="3508" spans="1:14" ht="14.25" customHeight="1" x14ac:dyDescent="0.3">
      <c r="A3508" t="s">
        <v>4285</v>
      </c>
      <c r="B3508" t="s">
        <v>25</v>
      </c>
      <c r="C3508" t="s">
        <v>33</v>
      </c>
      <c r="D3508">
        <v>331.46</v>
      </c>
      <c r="E3508">
        <v>0.05</v>
      </c>
      <c r="F3508">
        <f t="shared" si="108"/>
        <v>16.573</v>
      </c>
      <c r="G3508">
        <f t="shared" si="109"/>
        <v>314.887</v>
      </c>
      <c r="H3508">
        <v>7</v>
      </c>
      <c r="I3508" s="17">
        <v>45648</v>
      </c>
      <c r="J3508" s="17">
        <v>45651</v>
      </c>
      <c r="K3508" t="s">
        <v>15</v>
      </c>
      <c r="L3508" t="s">
        <v>27</v>
      </c>
      <c r="M3508">
        <v>44.66</v>
      </c>
      <c r="N3508" t="s">
        <v>17</v>
      </c>
    </row>
    <row r="3509" spans="1:14" ht="14.25" customHeight="1" x14ac:dyDescent="0.3">
      <c r="A3509" t="s">
        <v>3201</v>
      </c>
      <c r="B3509" t="s">
        <v>41</v>
      </c>
      <c r="C3509" t="s">
        <v>36</v>
      </c>
      <c r="D3509">
        <v>331.98</v>
      </c>
      <c r="E3509">
        <v>0.13</v>
      </c>
      <c r="F3509">
        <f t="shared" si="108"/>
        <v>43.157400000000003</v>
      </c>
      <c r="G3509">
        <f t="shared" si="109"/>
        <v>288.82260000000002</v>
      </c>
      <c r="H3509">
        <v>7</v>
      </c>
      <c r="I3509" s="17">
        <v>45157</v>
      </c>
      <c r="J3509" s="17">
        <v>45158</v>
      </c>
      <c r="K3509" t="s">
        <v>15</v>
      </c>
      <c r="L3509" t="s">
        <v>27</v>
      </c>
      <c r="M3509">
        <v>92.27</v>
      </c>
      <c r="N3509" t="s">
        <v>28</v>
      </c>
    </row>
    <row r="3510" spans="1:14" ht="14.25" customHeight="1" x14ac:dyDescent="0.3">
      <c r="A3510" t="s">
        <v>5961</v>
      </c>
      <c r="B3510" t="s">
        <v>13</v>
      </c>
      <c r="C3510" t="s">
        <v>26</v>
      </c>
      <c r="D3510">
        <v>332.99</v>
      </c>
      <c r="E3510">
        <v>0.12</v>
      </c>
      <c r="F3510">
        <f t="shared" si="108"/>
        <v>39.958799999999997</v>
      </c>
      <c r="G3510">
        <f t="shared" si="109"/>
        <v>293.03120000000001</v>
      </c>
      <c r="H3510">
        <v>7</v>
      </c>
      <c r="I3510" s="17">
        <v>45243</v>
      </c>
      <c r="J3510" s="17">
        <v>45245</v>
      </c>
      <c r="K3510" t="s">
        <v>31</v>
      </c>
      <c r="L3510" t="s">
        <v>27</v>
      </c>
      <c r="M3510">
        <v>34.89</v>
      </c>
      <c r="N3510" t="s">
        <v>34</v>
      </c>
    </row>
    <row r="3511" spans="1:14" ht="14.25" customHeight="1" x14ac:dyDescent="0.3">
      <c r="A3511" t="s">
        <v>3050</v>
      </c>
      <c r="B3511" t="s">
        <v>13</v>
      </c>
      <c r="C3511" t="s">
        <v>14</v>
      </c>
      <c r="D3511">
        <v>336.55</v>
      </c>
      <c r="E3511">
        <v>0.19</v>
      </c>
      <c r="F3511">
        <f t="shared" si="108"/>
        <v>63.944500000000005</v>
      </c>
      <c r="G3511">
        <f t="shared" si="109"/>
        <v>272.60550000000001</v>
      </c>
      <c r="H3511">
        <v>7</v>
      </c>
      <c r="I3511" s="17">
        <v>45105</v>
      </c>
      <c r="J3511" s="17">
        <v>45111</v>
      </c>
      <c r="K3511" t="s">
        <v>21</v>
      </c>
      <c r="L3511" t="s">
        <v>27</v>
      </c>
      <c r="M3511">
        <v>17.02</v>
      </c>
      <c r="N3511" t="s">
        <v>34</v>
      </c>
    </row>
    <row r="3512" spans="1:14" ht="14.25" customHeight="1" x14ac:dyDescent="0.3">
      <c r="A3512" t="s">
        <v>9157</v>
      </c>
      <c r="B3512" t="s">
        <v>19</v>
      </c>
      <c r="C3512" t="s">
        <v>26</v>
      </c>
      <c r="D3512">
        <v>338.74</v>
      </c>
      <c r="E3512">
        <v>0.05</v>
      </c>
      <c r="F3512">
        <f t="shared" si="108"/>
        <v>16.937000000000001</v>
      </c>
      <c r="G3512">
        <f t="shared" si="109"/>
        <v>321.803</v>
      </c>
      <c r="H3512">
        <v>7</v>
      </c>
      <c r="I3512" s="17">
        <v>45399</v>
      </c>
      <c r="J3512" s="17">
        <v>45400</v>
      </c>
      <c r="K3512" t="s">
        <v>15</v>
      </c>
      <c r="L3512" t="s">
        <v>22</v>
      </c>
      <c r="M3512">
        <v>84.61</v>
      </c>
      <c r="N3512" t="s">
        <v>28</v>
      </c>
    </row>
    <row r="3513" spans="1:14" ht="14.25" customHeight="1" x14ac:dyDescent="0.3">
      <c r="A3513" t="s">
        <v>10938</v>
      </c>
      <c r="B3513" t="s">
        <v>13</v>
      </c>
      <c r="C3513" t="s">
        <v>14</v>
      </c>
      <c r="D3513">
        <v>341.07</v>
      </c>
      <c r="E3513">
        <v>0.33</v>
      </c>
      <c r="F3513">
        <f t="shared" si="108"/>
        <v>112.5531</v>
      </c>
      <c r="G3513">
        <f t="shared" si="109"/>
        <v>228.51689999999999</v>
      </c>
      <c r="H3513">
        <v>7</v>
      </c>
      <c r="I3513" s="17">
        <v>44991</v>
      </c>
      <c r="J3513" s="17">
        <v>44995</v>
      </c>
      <c r="K3513" t="s">
        <v>31</v>
      </c>
      <c r="L3513" t="s">
        <v>27</v>
      </c>
      <c r="M3513">
        <v>43.89</v>
      </c>
      <c r="N3513" t="s">
        <v>23</v>
      </c>
    </row>
    <row r="3514" spans="1:14" ht="14.25" customHeight="1" x14ac:dyDescent="0.3">
      <c r="A3514" t="s">
        <v>10134</v>
      </c>
      <c r="B3514" t="s">
        <v>25</v>
      </c>
      <c r="C3514" t="s">
        <v>33</v>
      </c>
      <c r="D3514">
        <v>343.31</v>
      </c>
      <c r="E3514">
        <v>0.1</v>
      </c>
      <c r="F3514">
        <f t="shared" si="108"/>
        <v>34.331000000000003</v>
      </c>
      <c r="G3514">
        <f t="shared" si="109"/>
        <v>308.97899999999998</v>
      </c>
      <c r="H3514">
        <v>7</v>
      </c>
      <c r="I3514" s="17">
        <v>45062</v>
      </c>
      <c r="J3514" s="17">
        <v>45069</v>
      </c>
      <c r="K3514" t="s">
        <v>15</v>
      </c>
      <c r="L3514" t="s">
        <v>27</v>
      </c>
      <c r="M3514">
        <v>63.3</v>
      </c>
      <c r="N3514" t="s">
        <v>17</v>
      </c>
    </row>
    <row r="3515" spans="1:14" ht="14.25" customHeight="1" x14ac:dyDescent="0.3">
      <c r="A3515" t="s">
        <v>12753</v>
      </c>
      <c r="B3515" t="s">
        <v>19</v>
      </c>
      <c r="C3515" t="s">
        <v>14</v>
      </c>
      <c r="D3515">
        <v>345.69</v>
      </c>
      <c r="E3515">
        <v>0.43</v>
      </c>
      <c r="F3515">
        <f t="shared" si="108"/>
        <v>148.64670000000001</v>
      </c>
      <c r="G3515">
        <f t="shared" si="109"/>
        <v>197.04329999999999</v>
      </c>
      <c r="H3515">
        <v>7</v>
      </c>
      <c r="I3515" s="17">
        <v>45166</v>
      </c>
      <c r="J3515" s="17">
        <v>45168</v>
      </c>
      <c r="K3515" t="s">
        <v>31</v>
      </c>
      <c r="L3515" t="s">
        <v>27</v>
      </c>
      <c r="M3515">
        <v>80.87</v>
      </c>
      <c r="N3515" t="s">
        <v>48</v>
      </c>
    </row>
    <row r="3516" spans="1:14" ht="14.25" customHeight="1" x14ac:dyDescent="0.3">
      <c r="A3516" t="s">
        <v>10263</v>
      </c>
      <c r="B3516" t="s">
        <v>13</v>
      </c>
      <c r="C3516" t="s">
        <v>26</v>
      </c>
      <c r="D3516">
        <v>349.69</v>
      </c>
      <c r="E3516">
        <v>0.15</v>
      </c>
      <c r="F3516">
        <f t="shared" si="108"/>
        <v>52.453499999999998</v>
      </c>
      <c r="G3516">
        <f t="shared" si="109"/>
        <v>297.23649999999998</v>
      </c>
      <c r="H3516">
        <v>7</v>
      </c>
      <c r="I3516" s="17">
        <v>45040</v>
      </c>
      <c r="J3516" s="17">
        <v>45041</v>
      </c>
      <c r="K3516" t="s">
        <v>31</v>
      </c>
      <c r="L3516" t="s">
        <v>22</v>
      </c>
      <c r="M3516">
        <v>103.22</v>
      </c>
      <c r="N3516" t="s">
        <v>39</v>
      </c>
    </row>
    <row r="3517" spans="1:14" ht="14.25" customHeight="1" x14ac:dyDescent="0.3">
      <c r="A3517" t="s">
        <v>10646</v>
      </c>
      <c r="B3517" t="s">
        <v>19</v>
      </c>
      <c r="C3517" t="s">
        <v>36</v>
      </c>
      <c r="D3517">
        <v>352.09</v>
      </c>
      <c r="E3517">
        <v>0.48</v>
      </c>
      <c r="F3517">
        <f t="shared" si="108"/>
        <v>169.00319999999999</v>
      </c>
      <c r="G3517">
        <f t="shared" si="109"/>
        <v>183.08679999999998</v>
      </c>
      <c r="H3517">
        <v>7</v>
      </c>
      <c r="I3517" s="17">
        <v>45524</v>
      </c>
      <c r="J3517" s="17">
        <v>45531</v>
      </c>
      <c r="K3517" t="s">
        <v>31</v>
      </c>
      <c r="L3517" t="s">
        <v>27</v>
      </c>
      <c r="M3517">
        <v>27.22</v>
      </c>
      <c r="N3517" t="s">
        <v>28</v>
      </c>
    </row>
    <row r="3518" spans="1:14" ht="14.25" customHeight="1" x14ac:dyDescent="0.3">
      <c r="A3518" t="s">
        <v>11670</v>
      </c>
      <c r="B3518" t="s">
        <v>19</v>
      </c>
      <c r="C3518" t="s">
        <v>33</v>
      </c>
      <c r="D3518">
        <v>353.48</v>
      </c>
      <c r="E3518">
        <v>0.5</v>
      </c>
      <c r="F3518">
        <f t="shared" si="108"/>
        <v>176.74</v>
      </c>
      <c r="G3518">
        <f t="shared" si="109"/>
        <v>176.74</v>
      </c>
      <c r="H3518">
        <v>7</v>
      </c>
      <c r="I3518" s="17">
        <v>45585</v>
      </c>
      <c r="J3518" s="17">
        <v>45591</v>
      </c>
      <c r="K3518" t="s">
        <v>31</v>
      </c>
      <c r="L3518" t="s">
        <v>16</v>
      </c>
      <c r="M3518">
        <v>49.46</v>
      </c>
      <c r="N3518" t="s">
        <v>28</v>
      </c>
    </row>
    <row r="3519" spans="1:14" ht="14.25" customHeight="1" x14ac:dyDescent="0.3">
      <c r="A3519" t="s">
        <v>5509</v>
      </c>
      <c r="B3519" t="s">
        <v>13</v>
      </c>
      <c r="C3519" t="s">
        <v>33</v>
      </c>
      <c r="D3519">
        <v>358.18</v>
      </c>
      <c r="E3519">
        <v>0.03</v>
      </c>
      <c r="F3519">
        <f t="shared" si="108"/>
        <v>10.7454</v>
      </c>
      <c r="G3519">
        <f t="shared" si="109"/>
        <v>347.43459999999999</v>
      </c>
      <c r="H3519">
        <v>7</v>
      </c>
      <c r="I3519" s="17">
        <v>45474</v>
      </c>
      <c r="J3519" s="17">
        <v>45475</v>
      </c>
      <c r="K3519" t="s">
        <v>21</v>
      </c>
      <c r="L3519" t="s">
        <v>16</v>
      </c>
      <c r="M3519">
        <v>96.78</v>
      </c>
      <c r="N3519" t="s">
        <v>28</v>
      </c>
    </row>
    <row r="3520" spans="1:14" ht="14.25" customHeight="1" x14ac:dyDescent="0.3">
      <c r="A3520" t="s">
        <v>12632</v>
      </c>
      <c r="B3520" t="s">
        <v>41</v>
      </c>
      <c r="C3520" t="s">
        <v>20</v>
      </c>
      <c r="D3520">
        <v>363.03</v>
      </c>
      <c r="E3520">
        <v>0.31</v>
      </c>
      <c r="F3520">
        <f t="shared" si="108"/>
        <v>112.5393</v>
      </c>
      <c r="G3520">
        <f t="shared" si="109"/>
        <v>250.49069999999998</v>
      </c>
      <c r="H3520">
        <v>7</v>
      </c>
      <c r="I3520" s="17">
        <v>45121</v>
      </c>
      <c r="J3520" s="17">
        <v>45128</v>
      </c>
      <c r="K3520" t="s">
        <v>15</v>
      </c>
      <c r="L3520" t="s">
        <v>16</v>
      </c>
      <c r="M3520">
        <v>58.1</v>
      </c>
      <c r="N3520" t="s">
        <v>39</v>
      </c>
    </row>
    <row r="3521" spans="1:14" ht="14.25" customHeight="1" x14ac:dyDescent="0.3">
      <c r="A3521" t="s">
        <v>12283</v>
      </c>
      <c r="B3521" t="s">
        <v>19</v>
      </c>
      <c r="C3521" t="s">
        <v>26</v>
      </c>
      <c r="D3521">
        <v>365.3</v>
      </c>
      <c r="E3521">
        <v>0.26</v>
      </c>
      <c r="F3521">
        <f t="shared" si="108"/>
        <v>94.978000000000009</v>
      </c>
      <c r="G3521">
        <f t="shared" si="109"/>
        <v>270.322</v>
      </c>
      <c r="H3521">
        <v>7</v>
      </c>
      <c r="I3521" s="17">
        <v>45323</v>
      </c>
      <c r="J3521" s="17">
        <v>45329</v>
      </c>
      <c r="K3521" t="s">
        <v>15</v>
      </c>
      <c r="L3521" t="s">
        <v>16</v>
      </c>
      <c r="M3521">
        <v>26.94</v>
      </c>
      <c r="N3521" t="s">
        <v>17</v>
      </c>
    </row>
    <row r="3522" spans="1:14" ht="14.25" customHeight="1" x14ac:dyDescent="0.3">
      <c r="A3522" t="s">
        <v>8127</v>
      </c>
      <c r="B3522" t="s">
        <v>25</v>
      </c>
      <c r="C3522" t="s">
        <v>36</v>
      </c>
      <c r="D3522">
        <v>373.1</v>
      </c>
      <c r="E3522">
        <v>0.22</v>
      </c>
      <c r="F3522">
        <f t="shared" ref="F3522:F3585" si="110">D3522*E3522</f>
        <v>82.082000000000008</v>
      </c>
      <c r="G3522">
        <f t="shared" ref="G3522:G3585" si="111">D3522-F3522</f>
        <v>291.01800000000003</v>
      </c>
      <c r="H3522">
        <v>7</v>
      </c>
      <c r="I3522" s="17">
        <v>45307</v>
      </c>
      <c r="J3522" s="17">
        <v>45310</v>
      </c>
      <c r="K3522" t="s">
        <v>21</v>
      </c>
      <c r="L3522" t="s">
        <v>22</v>
      </c>
      <c r="M3522">
        <v>87</v>
      </c>
      <c r="N3522" t="s">
        <v>23</v>
      </c>
    </row>
    <row r="3523" spans="1:14" ht="14.25" customHeight="1" x14ac:dyDescent="0.3">
      <c r="A3523" t="s">
        <v>9629</v>
      </c>
      <c r="B3523" t="s">
        <v>41</v>
      </c>
      <c r="C3523" t="s">
        <v>36</v>
      </c>
      <c r="D3523">
        <v>373.45</v>
      </c>
      <c r="E3523">
        <v>0.02</v>
      </c>
      <c r="F3523">
        <f t="shared" si="110"/>
        <v>7.4690000000000003</v>
      </c>
      <c r="G3523">
        <f t="shared" si="111"/>
        <v>365.98099999999999</v>
      </c>
      <c r="H3523">
        <v>7</v>
      </c>
      <c r="I3523" s="17">
        <v>45036</v>
      </c>
      <c r="J3523" s="17">
        <v>45042</v>
      </c>
      <c r="K3523" t="s">
        <v>31</v>
      </c>
      <c r="L3523" t="s">
        <v>16</v>
      </c>
      <c r="M3523">
        <v>102.19</v>
      </c>
      <c r="N3523" t="s">
        <v>34</v>
      </c>
    </row>
    <row r="3524" spans="1:14" ht="14.25" customHeight="1" x14ac:dyDescent="0.3">
      <c r="A3524" t="s">
        <v>14290</v>
      </c>
      <c r="B3524" t="s">
        <v>41</v>
      </c>
      <c r="C3524" t="s">
        <v>14</v>
      </c>
      <c r="D3524">
        <v>373.46</v>
      </c>
      <c r="E3524">
        <v>0.21</v>
      </c>
      <c r="F3524">
        <f t="shared" si="110"/>
        <v>78.426599999999993</v>
      </c>
      <c r="G3524">
        <f t="shared" si="111"/>
        <v>295.03339999999997</v>
      </c>
      <c r="H3524">
        <v>7</v>
      </c>
      <c r="I3524" s="17">
        <v>45037</v>
      </c>
      <c r="J3524" s="17">
        <v>45042</v>
      </c>
      <c r="K3524" t="s">
        <v>31</v>
      </c>
      <c r="L3524" t="s">
        <v>16</v>
      </c>
      <c r="M3524">
        <v>50.5</v>
      </c>
      <c r="N3524" t="s">
        <v>28</v>
      </c>
    </row>
    <row r="3525" spans="1:14" ht="14.25" customHeight="1" x14ac:dyDescent="0.3">
      <c r="A3525" t="s">
        <v>10019</v>
      </c>
      <c r="B3525" t="s">
        <v>25</v>
      </c>
      <c r="C3525" t="s">
        <v>26</v>
      </c>
      <c r="D3525">
        <v>374.32</v>
      </c>
      <c r="E3525">
        <v>0.14000000000000001</v>
      </c>
      <c r="F3525">
        <f t="shared" si="110"/>
        <v>52.404800000000002</v>
      </c>
      <c r="G3525">
        <f t="shared" si="111"/>
        <v>321.91519999999997</v>
      </c>
      <c r="H3525">
        <v>7</v>
      </c>
      <c r="I3525" s="17">
        <v>45187</v>
      </c>
      <c r="J3525" s="17">
        <v>45189</v>
      </c>
      <c r="K3525" t="s">
        <v>31</v>
      </c>
      <c r="L3525" t="s">
        <v>27</v>
      </c>
      <c r="M3525">
        <v>74.22</v>
      </c>
      <c r="N3525" t="s">
        <v>34</v>
      </c>
    </row>
    <row r="3526" spans="1:14" ht="14.25" customHeight="1" x14ac:dyDescent="0.3">
      <c r="A3526" t="s">
        <v>6732</v>
      </c>
      <c r="B3526" t="s">
        <v>25</v>
      </c>
      <c r="C3526" t="s">
        <v>20</v>
      </c>
      <c r="D3526">
        <v>379.72</v>
      </c>
      <c r="E3526">
        <v>0.27</v>
      </c>
      <c r="F3526">
        <f t="shared" si="110"/>
        <v>102.52440000000001</v>
      </c>
      <c r="G3526">
        <f t="shared" si="111"/>
        <v>277.19560000000001</v>
      </c>
      <c r="H3526">
        <v>7</v>
      </c>
      <c r="I3526" s="17">
        <v>45042</v>
      </c>
      <c r="J3526" s="17">
        <v>45049</v>
      </c>
      <c r="K3526" t="s">
        <v>21</v>
      </c>
      <c r="L3526" t="s">
        <v>16</v>
      </c>
      <c r="M3526">
        <v>40.98</v>
      </c>
      <c r="N3526" t="s">
        <v>34</v>
      </c>
    </row>
    <row r="3527" spans="1:14" ht="14.25" customHeight="1" x14ac:dyDescent="0.3">
      <c r="A3527" t="s">
        <v>8917</v>
      </c>
      <c r="B3527" t="s">
        <v>19</v>
      </c>
      <c r="C3527" t="s">
        <v>36</v>
      </c>
      <c r="D3527">
        <v>385.68</v>
      </c>
      <c r="E3527">
        <v>0.17</v>
      </c>
      <c r="F3527">
        <f t="shared" si="110"/>
        <v>65.565600000000003</v>
      </c>
      <c r="G3527">
        <f t="shared" si="111"/>
        <v>320.11439999999999</v>
      </c>
      <c r="H3527">
        <v>7</v>
      </c>
      <c r="I3527" s="17">
        <v>45181</v>
      </c>
      <c r="J3527" s="17">
        <v>45185</v>
      </c>
      <c r="K3527" t="s">
        <v>21</v>
      </c>
      <c r="L3527" t="s">
        <v>27</v>
      </c>
      <c r="M3527">
        <v>39.130000000000003</v>
      </c>
      <c r="N3527" t="s">
        <v>39</v>
      </c>
    </row>
    <row r="3528" spans="1:14" ht="14.25" customHeight="1" x14ac:dyDescent="0.3">
      <c r="A3528" t="s">
        <v>8647</v>
      </c>
      <c r="B3528" t="s">
        <v>19</v>
      </c>
      <c r="C3528" t="s">
        <v>36</v>
      </c>
      <c r="D3528">
        <v>387.42</v>
      </c>
      <c r="E3528">
        <v>0.2</v>
      </c>
      <c r="F3528">
        <f t="shared" si="110"/>
        <v>77.484000000000009</v>
      </c>
      <c r="G3528">
        <f t="shared" si="111"/>
        <v>309.93600000000004</v>
      </c>
      <c r="H3528">
        <v>7</v>
      </c>
      <c r="I3528" s="17">
        <v>45414</v>
      </c>
      <c r="J3528" s="17">
        <v>45419</v>
      </c>
      <c r="K3528" t="s">
        <v>31</v>
      </c>
      <c r="L3528" t="s">
        <v>16</v>
      </c>
      <c r="M3528">
        <v>76.2</v>
      </c>
      <c r="N3528" t="s">
        <v>17</v>
      </c>
    </row>
    <row r="3529" spans="1:14" ht="14.25" customHeight="1" x14ac:dyDescent="0.3">
      <c r="A3529" t="s">
        <v>3993</v>
      </c>
      <c r="B3529" t="s">
        <v>25</v>
      </c>
      <c r="C3529" t="s">
        <v>14</v>
      </c>
      <c r="D3529">
        <v>392.64</v>
      </c>
      <c r="E3529">
        <v>0.19</v>
      </c>
      <c r="F3529">
        <f t="shared" si="110"/>
        <v>74.601600000000005</v>
      </c>
      <c r="G3529">
        <f t="shared" si="111"/>
        <v>318.03839999999997</v>
      </c>
      <c r="H3529">
        <v>7</v>
      </c>
      <c r="I3529" s="17">
        <v>45189</v>
      </c>
      <c r="J3529" s="17">
        <v>45194</v>
      </c>
      <c r="K3529" t="s">
        <v>15</v>
      </c>
      <c r="L3529" t="s">
        <v>16</v>
      </c>
      <c r="M3529">
        <v>86.09</v>
      </c>
      <c r="N3529" t="s">
        <v>48</v>
      </c>
    </row>
    <row r="3530" spans="1:14" ht="14.25" customHeight="1" x14ac:dyDescent="0.3">
      <c r="A3530" t="s">
        <v>2345</v>
      </c>
      <c r="B3530" t="s">
        <v>13</v>
      </c>
      <c r="C3530" t="s">
        <v>20</v>
      </c>
      <c r="D3530">
        <v>396.93</v>
      </c>
      <c r="E3530">
        <v>0.02</v>
      </c>
      <c r="F3530">
        <f t="shared" si="110"/>
        <v>7.9386000000000001</v>
      </c>
      <c r="G3530">
        <f t="shared" si="111"/>
        <v>388.9914</v>
      </c>
      <c r="H3530">
        <v>7</v>
      </c>
      <c r="I3530" s="17">
        <v>45004</v>
      </c>
      <c r="J3530" s="17">
        <v>45007</v>
      </c>
      <c r="K3530" t="s">
        <v>21</v>
      </c>
      <c r="L3530" t="s">
        <v>16</v>
      </c>
      <c r="M3530">
        <v>43.76</v>
      </c>
      <c r="N3530" t="s">
        <v>23</v>
      </c>
    </row>
    <row r="3531" spans="1:14" ht="14.25" customHeight="1" x14ac:dyDescent="0.3">
      <c r="A3531" t="s">
        <v>10236</v>
      </c>
      <c r="B3531" t="s">
        <v>25</v>
      </c>
      <c r="C3531" t="s">
        <v>36</v>
      </c>
      <c r="D3531">
        <v>399.77</v>
      </c>
      <c r="E3531">
        <v>0.24</v>
      </c>
      <c r="F3531">
        <f t="shared" si="110"/>
        <v>95.944799999999987</v>
      </c>
      <c r="G3531">
        <f t="shared" si="111"/>
        <v>303.8252</v>
      </c>
      <c r="H3531">
        <v>7</v>
      </c>
      <c r="I3531" s="17">
        <v>44933</v>
      </c>
      <c r="J3531" s="17">
        <v>44938</v>
      </c>
      <c r="K3531" t="s">
        <v>21</v>
      </c>
      <c r="L3531" t="s">
        <v>16</v>
      </c>
      <c r="M3531">
        <v>34.29</v>
      </c>
      <c r="N3531" t="s">
        <v>34</v>
      </c>
    </row>
    <row r="3532" spans="1:14" ht="14.25" customHeight="1" x14ac:dyDescent="0.3">
      <c r="A3532" t="s">
        <v>2634</v>
      </c>
      <c r="B3532" t="s">
        <v>25</v>
      </c>
      <c r="C3532" t="s">
        <v>14</v>
      </c>
      <c r="D3532">
        <v>400.09</v>
      </c>
      <c r="E3532">
        <v>0.34</v>
      </c>
      <c r="F3532">
        <f t="shared" si="110"/>
        <v>136.03059999999999</v>
      </c>
      <c r="G3532">
        <f t="shared" si="111"/>
        <v>264.05939999999998</v>
      </c>
      <c r="H3532">
        <v>7</v>
      </c>
      <c r="I3532" s="17">
        <v>45202</v>
      </c>
      <c r="J3532" s="17">
        <v>45206</v>
      </c>
      <c r="K3532" t="s">
        <v>21</v>
      </c>
      <c r="L3532" t="s">
        <v>27</v>
      </c>
      <c r="M3532">
        <v>59.05</v>
      </c>
      <c r="N3532" t="s">
        <v>28</v>
      </c>
    </row>
    <row r="3533" spans="1:14" ht="14.25" customHeight="1" x14ac:dyDescent="0.3">
      <c r="A3533" t="s">
        <v>12532</v>
      </c>
      <c r="B3533" t="s">
        <v>25</v>
      </c>
      <c r="C3533" t="s">
        <v>36</v>
      </c>
      <c r="D3533">
        <v>403.61</v>
      </c>
      <c r="E3533">
        <v>0.23</v>
      </c>
      <c r="F3533">
        <f t="shared" si="110"/>
        <v>92.830300000000008</v>
      </c>
      <c r="G3533">
        <f t="shared" si="111"/>
        <v>310.77969999999999</v>
      </c>
      <c r="H3533">
        <v>7</v>
      </c>
      <c r="I3533" s="17">
        <v>45629</v>
      </c>
      <c r="J3533" s="17">
        <v>45630</v>
      </c>
      <c r="K3533" t="s">
        <v>21</v>
      </c>
      <c r="L3533" t="s">
        <v>16</v>
      </c>
      <c r="M3533">
        <v>59.54</v>
      </c>
      <c r="N3533" t="s">
        <v>23</v>
      </c>
    </row>
    <row r="3534" spans="1:14" ht="14.25" customHeight="1" x14ac:dyDescent="0.3">
      <c r="A3534" t="s">
        <v>9671</v>
      </c>
      <c r="B3534" t="s">
        <v>19</v>
      </c>
      <c r="C3534" t="s">
        <v>26</v>
      </c>
      <c r="D3534">
        <v>405.74</v>
      </c>
      <c r="E3534">
        <v>0.5</v>
      </c>
      <c r="F3534">
        <f t="shared" si="110"/>
        <v>202.87</v>
      </c>
      <c r="G3534">
        <f t="shared" si="111"/>
        <v>202.87</v>
      </c>
      <c r="H3534">
        <v>7</v>
      </c>
      <c r="I3534" s="17">
        <v>45192</v>
      </c>
      <c r="J3534" s="17">
        <v>45197</v>
      </c>
      <c r="K3534" t="s">
        <v>31</v>
      </c>
      <c r="L3534" t="s">
        <v>22</v>
      </c>
      <c r="M3534">
        <v>101.86</v>
      </c>
      <c r="N3534" t="s">
        <v>48</v>
      </c>
    </row>
    <row r="3535" spans="1:14" ht="14.25" customHeight="1" x14ac:dyDescent="0.3">
      <c r="A3535" t="s">
        <v>5505</v>
      </c>
      <c r="B3535" t="s">
        <v>19</v>
      </c>
      <c r="C3535" t="s">
        <v>36</v>
      </c>
      <c r="D3535">
        <v>407.02</v>
      </c>
      <c r="E3535">
        <v>0.13</v>
      </c>
      <c r="F3535">
        <f t="shared" si="110"/>
        <v>52.912599999999998</v>
      </c>
      <c r="G3535">
        <f t="shared" si="111"/>
        <v>354.10739999999998</v>
      </c>
      <c r="H3535">
        <v>7</v>
      </c>
      <c r="I3535" s="17">
        <v>45524</v>
      </c>
      <c r="J3535" s="17">
        <v>45530</v>
      </c>
      <c r="K3535" t="s">
        <v>31</v>
      </c>
      <c r="L3535" t="s">
        <v>22</v>
      </c>
      <c r="M3535">
        <v>107.69</v>
      </c>
      <c r="N3535" t="s">
        <v>48</v>
      </c>
    </row>
    <row r="3536" spans="1:14" ht="14.25" customHeight="1" x14ac:dyDescent="0.3">
      <c r="A3536" t="s">
        <v>11480</v>
      </c>
      <c r="B3536" t="s">
        <v>13</v>
      </c>
      <c r="C3536" t="s">
        <v>20</v>
      </c>
      <c r="D3536">
        <v>412.53</v>
      </c>
      <c r="E3536">
        <v>0.45</v>
      </c>
      <c r="F3536">
        <f t="shared" si="110"/>
        <v>185.63849999999999</v>
      </c>
      <c r="G3536">
        <f t="shared" si="111"/>
        <v>226.89149999999998</v>
      </c>
      <c r="H3536">
        <v>7</v>
      </c>
      <c r="I3536" s="17">
        <v>45324</v>
      </c>
      <c r="J3536" s="17">
        <v>45327</v>
      </c>
      <c r="K3536" t="s">
        <v>15</v>
      </c>
      <c r="L3536" t="s">
        <v>22</v>
      </c>
      <c r="M3536">
        <v>114.76</v>
      </c>
      <c r="N3536" t="s">
        <v>17</v>
      </c>
    </row>
    <row r="3537" spans="1:14" ht="14.25" customHeight="1" x14ac:dyDescent="0.3">
      <c r="A3537" t="s">
        <v>3353</v>
      </c>
      <c r="B3537" t="s">
        <v>19</v>
      </c>
      <c r="C3537" t="s">
        <v>33</v>
      </c>
      <c r="D3537">
        <v>416.41</v>
      </c>
      <c r="E3537">
        <v>0.02</v>
      </c>
      <c r="F3537">
        <f t="shared" si="110"/>
        <v>8.3282000000000007</v>
      </c>
      <c r="G3537">
        <f t="shared" si="111"/>
        <v>408.08180000000004</v>
      </c>
      <c r="H3537">
        <v>7</v>
      </c>
      <c r="I3537" s="17">
        <v>45437</v>
      </c>
      <c r="J3537" s="17">
        <v>45444</v>
      </c>
      <c r="K3537" t="s">
        <v>21</v>
      </c>
      <c r="L3537" t="s">
        <v>27</v>
      </c>
      <c r="M3537">
        <v>30.93</v>
      </c>
      <c r="N3537" t="s">
        <v>48</v>
      </c>
    </row>
    <row r="3538" spans="1:14" ht="14.25" customHeight="1" x14ac:dyDescent="0.3">
      <c r="A3538" t="s">
        <v>15155</v>
      </c>
      <c r="B3538" t="s">
        <v>13</v>
      </c>
      <c r="C3538" t="s">
        <v>36</v>
      </c>
      <c r="D3538">
        <v>417.12</v>
      </c>
      <c r="E3538">
        <v>0</v>
      </c>
      <c r="F3538">
        <f t="shared" si="110"/>
        <v>0</v>
      </c>
      <c r="G3538">
        <f t="shared" si="111"/>
        <v>417.12</v>
      </c>
      <c r="H3538">
        <v>7</v>
      </c>
      <c r="I3538" s="17">
        <v>45396</v>
      </c>
      <c r="J3538" s="17">
        <v>45402</v>
      </c>
      <c r="K3538" t="s">
        <v>21</v>
      </c>
      <c r="L3538" t="s">
        <v>27</v>
      </c>
      <c r="M3538">
        <v>59.84</v>
      </c>
      <c r="N3538" t="s">
        <v>39</v>
      </c>
    </row>
    <row r="3539" spans="1:14" ht="14.25" customHeight="1" x14ac:dyDescent="0.3">
      <c r="A3539" t="s">
        <v>4808</v>
      </c>
      <c r="B3539" t="s">
        <v>41</v>
      </c>
      <c r="C3539" t="s">
        <v>33</v>
      </c>
      <c r="D3539">
        <v>419.91</v>
      </c>
      <c r="E3539">
        <v>0.2</v>
      </c>
      <c r="F3539">
        <f t="shared" si="110"/>
        <v>83.982000000000014</v>
      </c>
      <c r="G3539">
        <f t="shared" si="111"/>
        <v>335.928</v>
      </c>
      <c r="H3539">
        <v>7</v>
      </c>
      <c r="I3539" s="17">
        <v>44978</v>
      </c>
      <c r="J3539" s="17">
        <v>44981</v>
      </c>
      <c r="K3539" t="s">
        <v>21</v>
      </c>
      <c r="L3539" t="s">
        <v>27</v>
      </c>
      <c r="M3539">
        <v>67.42</v>
      </c>
      <c r="N3539" t="s">
        <v>39</v>
      </c>
    </row>
    <row r="3540" spans="1:14" ht="14.25" customHeight="1" x14ac:dyDescent="0.3">
      <c r="A3540" t="s">
        <v>8398</v>
      </c>
      <c r="B3540" t="s">
        <v>19</v>
      </c>
      <c r="C3540" t="s">
        <v>36</v>
      </c>
      <c r="D3540">
        <v>423.2</v>
      </c>
      <c r="E3540">
        <v>0.13</v>
      </c>
      <c r="F3540">
        <f t="shared" si="110"/>
        <v>55.015999999999998</v>
      </c>
      <c r="G3540">
        <f t="shared" si="111"/>
        <v>368.18399999999997</v>
      </c>
      <c r="H3540">
        <v>7</v>
      </c>
      <c r="I3540" s="17">
        <v>45573</v>
      </c>
      <c r="J3540" s="17">
        <v>45577</v>
      </c>
      <c r="K3540" t="s">
        <v>15</v>
      </c>
      <c r="L3540" t="s">
        <v>16</v>
      </c>
      <c r="M3540">
        <v>55.24</v>
      </c>
      <c r="N3540" t="s">
        <v>17</v>
      </c>
    </row>
    <row r="3541" spans="1:14" ht="14.25" customHeight="1" x14ac:dyDescent="0.3">
      <c r="A3541" t="s">
        <v>10510</v>
      </c>
      <c r="B3541" t="s">
        <v>13</v>
      </c>
      <c r="C3541" t="s">
        <v>33</v>
      </c>
      <c r="D3541">
        <v>423.62</v>
      </c>
      <c r="E3541">
        <v>0.25</v>
      </c>
      <c r="F3541">
        <f t="shared" si="110"/>
        <v>105.905</v>
      </c>
      <c r="G3541">
        <f t="shared" si="111"/>
        <v>317.71500000000003</v>
      </c>
      <c r="H3541">
        <v>7</v>
      </c>
      <c r="I3541" s="17">
        <v>45484</v>
      </c>
      <c r="J3541" s="17">
        <v>45487</v>
      </c>
      <c r="K3541" t="s">
        <v>15</v>
      </c>
      <c r="L3541" t="s">
        <v>27</v>
      </c>
      <c r="M3541">
        <v>88.95</v>
      </c>
      <c r="N3541" t="s">
        <v>48</v>
      </c>
    </row>
    <row r="3542" spans="1:14" ht="14.25" customHeight="1" x14ac:dyDescent="0.3">
      <c r="A3542" t="s">
        <v>10982</v>
      </c>
      <c r="B3542" t="s">
        <v>25</v>
      </c>
      <c r="C3542" t="s">
        <v>14</v>
      </c>
      <c r="D3542">
        <v>426.04</v>
      </c>
      <c r="E3542">
        <v>0.25</v>
      </c>
      <c r="F3542">
        <f t="shared" si="110"/>
        <v>106.51</v>
      </c>
      <c r="G3542">
        <f t="shared" si="111"/>
        <v>319.53000000000003</v>
      </c>
      <c r="H3542">
        <v>7</v>
      </c>
      <c r="I3542" s="17">
        <v>44991</v>
      </c>
      <c r="J3542" s="17">
        <v>44997</v>
      </c>
      <c r="K3542" t="s">
        <v>15</v>
      </c>
      <c r="L3542" t="s">
        <v>22</v>
      </c>
      <c r="M3542">
        <v>102.81</v>
      </c>
      <c r="N3542" t="s">
        <v>23</v>
      </c>
    </row>
    <row r="3543" spans="1:14" ht="14.25" customHeight="1" x14ac:dyDescent="0.3">
      <c r="A3543" t="s">
        <v>3126</v>
      </c>
      <c r="B3543" t="s">
        <v>41</v>
      </c>
      <c r="C3543" t="s">
        <v>20</v>
      </c>
      <c r="D3543">
        <v>426.47</v>
      </c>
      <c r="E3543">
        <v>0.23</v>
      </c>
      <c r="F3543">
        <f t="shared" si="110"/>
        <v>98.088100000000011</v>
      </c>
      <c r="G3543">
        <f t="shared" si="111"/>
        <v>328.38190000000003</v>
      </c>
      <c r="H3543">
        <v>7</v>
      </c>
      <c r="I3543" s="17">
        <v>45607</v>
      </c>
      <c r="J3543" s="17">
        <v>45610</v>
      </c>
      <c r="K3543" t="s">
        <v>31</v>
      </c>
      <c r="L3543" t="s">
        <v>16</v>
      </c>
      <c r="M3543">
        <v>45.49</v>
      </c>
      <c r="N3543" t="s">
        <v>34</v>
      </c>
    </row>
    <row r="3544" spans="1:14" ht="14.25" customHeight="1" x14ac:dyDescent="0.3">
      <c r="A3544" t="s">
        <v>8470</v>
      </c>
      <c r="B3544" t="s">
        <v>41</v>
      </c>
      <c r="C3544" t="s">
        <v>14</v>
      </c>
      <c r="D3544">
        <v>432.23</v>
      </c>
      <c r="E3544">
        <v>0.21</v>
      </c>
      <c r="F3544">
        <f t="shared" si="110"/>
        <v>90.768299999999996</v>
      </c>
      <c r="G3544">
        <f t="shared" si="111"/>
        <v>341.46170000000001</v>
      </c>
      <c r="H3544">
        <v>7</v>
      </c>
      <c r="I3544" s="17">
        <v>45273</v>
      </c>
      <c r="J3544" s="17">
        <v>45277</v>
      </c>
      <c r="K3544" t="s">
        <v>15</v>
      </c>
      <c r="L3544" t="s">
        <v>27</v>
      </c>
      <c r="M3544">
        <v>103.56</v>
      </c>
      <c r="N3544" t="s">
        <v>34</v>
      </c>
    </row>
    <row r="3545" spans="1:14" ht="14.25" customHeight="1" x14ac:dyDescent="0.3">
      <c r="A3545" t="s">
        <v>7904</v>
      </c>
      <c r="B3545" t="s">
        <v>13</v>
      </c>
      <c r="C3545" t="s">
        <v>14</v>
      </c>
      <c r="D3545">
        <v>433.12</v>
      </c>
      <c r="E3545">
        <v>0.12</v>
      </c>
      <c r="F3545">
        <f t="shared" si="110"/>
        <v>51.974399999999996</v>
      </c>
      <c r="G3545">
        <f t="shared" si="111"/>
        <v>381.1456</v>
      </c>
      <c r="H3545">
        <v>7</v>
      </c>
      <c r="I3545" s="17">
        <v>45126</v>
      </c>
      <c r="J3545" s="17">
        <v>45130</v>
      </c>
      <c r="K3545" t="s">
        <v>31</v>
      </c>
      <c r="L3545" t="s">
        <v>16</v>
      </c>
      <c r="M3545">
        <v>58.15</v>
      </c>
      <c r="N3545" t="s">
        <v>34</v>
      </c>
    </row>
    <row r="3546" spans="1:14" ht="14.25" customHeight="1" x14ac:dyDescent="0.3">
      <c r="A3546" t="s">
        <v>10258</v>
      </c>
      <c r="B3546" t="s">
        <v>25</v>
      </c>
      <c r="C3546" t="s">
        <v>36</v>
      </c>
      <c r="D3546">
        <v>434.48</v>
      </c>
      <c r="E3546">
        <v>0.18</v>
      </c>
      <c r="F3546">
        <f t="shared" si="110"/>
        <v>78.206400000000002</v>
      </c>
      <c r="G3546">
        <f t="shared" si="111"/>
        <v>356.27359999999999</v>
      </c>
      <c r="H3546">
        <v>7</v>
      </c>
      <c r="I3546" s="17">
        <v>45332</v>
      </c>
      <c r="J3546" s="17">
        <v>45337</v>
      </c>
      <c r="K3546" t="s">
        <v>21</v>
      </c>
      <c r="L3546" t="s">
        <v>16</v>
      </c>
      <c r="M3546">
        <v>39.76</v>
      </c>
      <c r="N3546" t="s">
        <v>17</v>
      </c>
    </row>
    <row r="3547" spans="1:14" ht="14.25" customHeight="1" x14ac:dyDescent="0.3">
      <c r="A3547" t="s">
        <v>14965</v>
      </c>
      <c r="B3547" t="s">
        <v>25</v>
      </c>
      <c r="C3547" t="s">
        <v>20</v>
      </c>
      <c r="D3547">
        <v>437.61</v>
      </c>
      <c r="E3547">
        <v>0.15</v>
      </c>
      <c r="F3547">
        <f t="shared" si="110"/>
        <v>65.641499999999994</v>
      </c>
      <c r="G3547">
        <f t="shared" si="111"/>
        <v>371.96850000000001</v>
      </c>
      <c r="H3547">
        <v>7</v>
      </c>
      <c r="I3547" s="17">
        <v>45538</v>
      </c>
      <c r="J3547" s="17">
        <v>45543</v>
      </c>
      <c r="K3547" t="s">
        <v>21</v>
      </c>
      <c r="L3547" t="s">
        <v>22</v>
      </c>
      <c r="M3547">
        <v>103.29</v>
      </c>
      <c r="N3547" t="s">
        <v>28</v>
      </c>
    </row>
    <row r="3548" spans="1:14" ht="14.25" customHeight="1" x14ac:dyDescent="0.3">
      <c r="A3548" t="s">
        <v>2829</v>
      </c>
      <c r="B3548" t="s">
        <v>13</v>
      </c>
      <c r="C3548" t="s">
        <v>26</v>
      </c>
      <c r="D3548">
        <v>437.66</v>
      </c>
      <c r="E3548">
        <v>0.24</v>
      </c>
      <c r="F3548">
        <f t="shared" si="110"/>
        <v>105.0384</v>
      </c>
      <c r="G3548">
        <f t="shared" si="111"/>
        <v>332.62160000000006</v>
      </c>
      <c r="H3548">
        <v>7</v>
      </c>
      <c r="I3548" s="17">
        <v>45293</v>
      </c>
      <c r="J3548" s="17">
        <v>45298</v>
      </c>
      <c r="K3548" t="s">
        <v>31</v>
      </c>
      <c r="L3548" t="s">
        <v>27</v>
      </c>
      <c r="M3548">
        <v>97.14</v>
      </c>
      <c r="N3548" t="s">
        <v>28</v>
      </c>
    </row>
    <row r="3549" spans="1:14" ht="14.25" customHeight="1" x14ac:dyDescent="0.3">
      <c r="A3549" t="s">
        <v>10027</v>
      </c>
      <c r="B3549" t="s">
        <v>19</v>
      </c>
      <c r="C3549" t="s">
        <v>33</v>
      </c>
      <c r="D3549">
        <v>440.04</v>
      </c>
      <c r="E3549">
        <v>0.31</v>
      </c>
      <c r="F3549">
        <f t="shared" si="110"/>
        <v>136.41240000000002</v>
      </c>
      <c r="G3549">
        <f t="shared" si="111"/>
        <v>303.62760000000003</v>
      </c>
      <c r="H3549">
        <v>7</v>
      </c>
      <c r="I3549" s="17">
        <v>45509</v>
      </c>
      <c r="J3549" s="17">
        <v>45510</v>
      </c>
      <c r="K3549" t="s">
        <v>15</v>
      </c>
      <c r="L3549" t="s">
        <v>27</v>
      </c>
      <c r="M3549">
        <v>129.29</v>
      </c>
      <c r="N3549" t="s">
        <v>48</v>
      </c>
    </row>
    <row r="3550" spans="1:14" ht="14.25" customHeight="1" x14ac:dyDescent="0.3">
      <c r="A3550" t="s">
        <v>2320</v>
      </c>
      <c r="B3550" t="s">
        <v>25</v>
      </c>
      <c r="C3550" t="s">
        <v>33</v>
      </c>
      <c r="D3550">
        <v>445.42</v>
      </c>
      <c r="E3550">
        <v>0.32</v>
      </c>
      <c r="F3550">
        <f t="shared" si="110"/>
        <v>142.53440000000001</v>
      </c>
      <c r="G3550">
        <f t="shared" si="111"/>
        <v>302.88560000000001</v>
      </c>
      <c r="H3550">
        <v>7</v>
      </c>
      <c r="I3550" s="17">
        <v>45017</v>
      </c>
      <c r="J3550" s="17">
        <v>45020</v>
      </c>
      <c r="K3550" t="s">
        <v>31</v>
      </c>
      <c r="L3550" t="s">
        <v>22</v>
      </c>
      <c r="M3550">
        <v>63.49</v>
      </c>
      <c r="N3550" t="s">
        <v>34</v>
      </c>
    </row>
    <row r="3551" spans="1:14" ht="14.25" customHeight="1" x14ac:dyDescent="0.3">
      <c r="A3551" t="s">
        <v>9440</v>
      </c>
      <c r="B3551" t="s">
        <v>41</v>
      </c>
      <c r="C3551" t="s">
        <v>26</v>
      </c>
      <c r="D3551">
        <v>449.89</v>
      </c>
      <c r="E3551">
        <v>0.45</v>
      </c>
      <c r="F3551">
        <f t="shared" si="110"/>
        <v>202.45050000000001</v>
      </c>
      <c r="G3551">
        <f t="shared" si="111"/>
        <v>247.43949999999998</v>
      </c>
      <c r="H3551">
        <v>7</v>
      </c>
      <c r="I3551" s="17">
        <v>45626</v>
      </c>
      <c r="J3551" s="17">
        <v>45632</v>
      </c>
      <c r="K3551" t="s">
        <v>15</v>
      </c>
      <c r="L3551" t="s">
        <v>22</v>
      </c>
      <c r="M3551">
        <v>42.59</v>
      </c>
      <c r="N3551" t="s">
        <v>39</v>
      </c>
    </row>
    <row r="3552" spans="1:14" ht="14.25" customHeight="1" x14ac:dyDescent="0.3">
      <c r="A3552" t="s">
        <v>13829</v>
      </c>
      <c r="B3552" t="s">
        <v>19</v>
      </c>
      <c r="C3552" t="s">
        <v>36</v>
      </c>
      <c r="D3552">
        <v>450</v>
      </c>
      <c r="E3552">
        <v>0.37</v>
      </c>
      <c r="F3552">
        <f t="shared" si="110"/>
        <v>166.5</v>
      </c>
      <c r="G3552">
        <f t="shared" si="111"/>
        <v>283.5</v>
      </c>
      <c r="H3552">
        <v>7</v>
      </c>
      <c r="I3552" s="17">
        <v>45426</v>
      </c>
      <c r="J3552" s="17">
        <v>45429</v>
      </c>
      <c r="K3552" t="s">
        <v>15</v>
      </c>
      <c r="L3552" t="s">
        <v>16</v>
      </c>
      <c r="M3552">
        <v>26.12</v>
      </c>
      <c r="N3552" t="s">
        <v>23</v>
      </c>
    </row>
    <row r="3553" spans="1:14" ht="14.25" customHeight="1" x14ac:dyDescent="0.3">
      <c r="A3553" t="s">
        <v>13323</v>
      </c>
      <c r="B3553" t="s">
        <v>13</v>
      </c>
      <c r="C3553" t="s">
        <v>33</v>
      </c>
      <c r="D3553">
        <v>450.48</v>
      </c>
      <c r="E3553">
        <v>0.02</v>
      </c>
      <c r="F3553">
        <f t="shared" si="110"/>
        <v>9.0096000000000007</v>
      </c>
      <c r="G3553">
        <f t="shared" si="111"/>
        <v>441.47040000000004</v>
      </c>
      <c r="H3553">
        <v>7</v>
      </c>
      <c r="I3553" s="17">
        <v>45438</v>
      </c>
      <c r="J3553" s="17">
        <v>45445</v>
      </c>
      <c r="K3553" t="s">
        <v>21</v>
      </c>
      <c r="L3553" t="s">
        <v>16</v>
      </c>
      <c r="M3553">
        <v>38.79</v>
      </c>
      <c r="N3553" t="s">
        <v>17</v>
      </c>
    </row>
    <row r="3554" spans="1:14" ht="14.25" customHeight="1" x14ac:dyDescent="0.3">
      <c r="A3554" t="s">
        <v>13315</v>
      </c>
      <c r="B3554" t="s">
        <v>13</v>
      </c>
      <c r="C3554" t="s">
        <v>20</v>
      </c>
      <c r="D3554">
        <v>450.92</v>
      </c>
      <c r="E3554">
        <v>0.26</v>
      </c>
      <c r="F3554">
        <f t="shared" si="110"/>
        <v>117.23920000000001</v>
      </c>
      <c r="G3554">
        <f t="shared" si="111"/>
        <v>333.68079999999998</v>
      </c>
      <c r="H3554">
        <v>7</v>
      </c>
      <c r="I3554" s="17">
        <v>45297</v>
      </c>
      <c r="J3554" s="17">
        <v>45302</v>
      </c>
      <c r="K3554" t="s">
        <v>31</v>
      </c>
      <c r="L3554" t="s">
        <v>27</v>
      </c>
      <c r="M3554">
        <v>62.82</v>
      </c>
      <c r="N3554" t="s">
        <v>28</v>
      </c>
    </row>
    <row r="3555" spans="1:14" ht="14.25" customHeight="1" x14ac:dyDescent="0.3">
      <c r="A3555" t="s">
        <v>14807</v>
      </c>
      <c r="B3555" t="s">
        <v>19</v>
      </c>
      <c r="C3555" t="s">
        <v>20</v>
      </c>
      <c r="D3555">
        <v>452.63</v>
      </c>
      <c r="E3555">
        <v>0.2</v>
      </c>
      <c r="F3555">
        <f t="shared" si="110"/>
        <v>90.52600000000001</v>
      </c>
      <c r="G3555">
        <f t="shared" si="111"/>
        <v>362.10399999999998</v>
      </c>
      <c r="H3555">
        <v>7</v>
      </c>
      <c r="I3555" s="17">
        <v>45204</v>
      </c>
      <c r="J3555" s="17">
        <v>45207</v>
      </c>
      <c r="K3555" t="s">
        <v>31</v>
      </c>
      <c r="L3555" t="s">
        <v>16</v>
      </c>
      <c r="M3555">
        <v>61.01</v>
      </c>
      <c r="N3555" t="s">
        <v>23</v>
      </c>
    </row>
    <row r="3556" spans="1:14" ht="14.25" customHeight="1" x14ac:dyDescent="0.3">
      <c r="A3556" t="s">
        <v>4976</v>
      </c>
      <c r="B3556" t="s">
        <v>13</v>
      </c>
      <c r="C3556" t="s">
        <v>33</v>
      </c>
      <c r="D3556">
        <v>462.03</v>
      </c>
      <c r="E3556">
        <v>0.28999999999999998</v>
      </c>
      <c r="F3556">
        <f t="shared" si="110"/>
        <v>133.98869999999999</v>
      </c>
      <c r="G3556">
        <f t="shared" si="111"/>
        <v>328.04129999999998</v>
      </c>
      <c r="H3556">
        <v>7</v>
      </c>
      <c r="I3556" s="17">
        <v>45628</v>
      </c>
      <c r="J3556" s="17">
        <v>45635</v>
      </c>
      <c r="K3556" t="s">
        <v>15</v>
      </c>
      <c r="L3556" t="s">
        <v>27</v>
      </c>
      <c r="M3556">
        <v>115.9</v>
      </c>
      <c r="N3556" t="s">
        <v>23</v>
      </c>
    </row>
    <row r="3557" spans="1:14" ht="14.25" customHeight="1" x14ac:dyDescent="0.3">
      <c r="A3557" t="s">
        <v>6755</v>
      </c>
      <c r="B3557" t="s">
        <v>19</v>
      </c>
      <c r="C3557" t="s">
        <v>26</v>
      </c>
      <c r="D3557">
        <v>464.95</v>
      </c>
      <c r="E3557">
        <v>0.18</v>
      </c>
      <c r="F3557">
        <f t="shared" si="110"/>
        <v>83.690999999999988</v>
      </c>
      <c r="G3557">
        <f t="shared" si="111"/>
        <v>381.25900000000001</v>
      </c>
      <c r="H3557">
        <v>7</v>
      </c>
      <c r="I3557" s="17">
        <v>45518</v>
      </c>
      <c r="J3557" s="17">
        <v>45521</v>
      </c>
      <c r="K3557" t="s">
        <v>21</v>
      </c>
      <c r="L3557" t="s">
        <v>22</v>
      </c>
      <c r="M3557">
        <v>93.07</v>
      </c>
      <c r="N3557" t="s">
        <v>23</v>
      </c>
    </row>
    <row r="3558" spans="1:14" ht="14.25" customHeight="1" x14ac:dyDescent="0.3">
      <c r="A3558" t="s">
        <v>6214</v>
      </c>
      <c r="B3558" t="s">
        <v>13</v>
      </c>
      <c r="C3558" t="s">
        <v>14</v>
      </c>
      <c r="D3558">
        <v>467.85</v>
      </c>
      <c r="E3558">
        <v>0.39</v>
      </c>
      <c r="F3558">
        <f t="shared" si="110"/>
        <v>182.4615</v>
      </c>
      <c r="G3558">
        <f t="shared" si="111"/>
        <v>285.38850000000002</v>
      </c>
      <c r="H3558">
        <v>7</v>
      </c>
      <c r="I3558" s="17">
        <v>45038</v>
      </c>
      <c r="J3558" s="17">
        <v>45043</v>
      </c>
      <c r="K3558" t="s">
        <v>21</v>
      </c>
      <c r="L3558" t="s">
        <v>22</v>
      </c>
      <c r="M3558">
        <v>93.61</v>
      </c>
      <c r="N3558" t="s">
        <v>48</v>
      </c>
    </row>
    <row r="3559" spans="1:14" ht="14.25" customHeight="1" x14ac:dyDescent="0.3">
      <c r="A3559" t="s">
        <v>11883</v>
      </c>
      <c r="B3559" t="s">
        <v>41</v>
      </c>
      <c r="C3559" t="s">
        <v>33</v>
      </c>
      <c r="D3559">
        <v>469.2</v>
      </c>
      <c r="E3559">
        <v>0.12</v>
      </c>
      <c r="F3559">
        <f t="shared" si="110"/>
        <v>56.303999999999995</v>
      </c>
      <c r="G3559">
        <f t="shared" si="111"/>
        <v>412.89600000000002</v>
      </c>
      <c r="H3559">
        <v>7</v>
      </c>
      <c r="I3559" s="17">
        <v>45582</v>
      </c>
      <c r="J3559" s="17">
        <v>45588</v>
      </c>
      <c r="K3559" t="s">
        <v>15</v>
      </c>
      <c r="L3559" t="s">
        <v>16</v>
      </c>
      <c r="M3559">
        <v>91</v>
      </c>
      <c r="N3559" t="s">
        <v>39</v>
      </c>
    </row>
    <row r="3560" spans="1:14" ht="14.25" customHeight="1" x14ac:dyDescent="0.3">
      <c r="A3560" t="s">
        <v>4889</v>
      </c>
      <c r="B3560" t="s">
        <v>25</v>
      </c>
      <c r="C3560" t="s">
        <v>36</v>
      </c>
      <c r="D3560">
        <v>470.94</v>
      </c>
      <c r="E3560">
        <v>0.23</v>
      </c>
      <c r="F3560">
        <f t="shared" si="110"/>
        <v>108.31620000000001</v>
      </c>
      <c r="G3560">
        <f t="shared" si="111"/>
        <v>362.62379999999996</v>
      </c>
      <c r="H3560">
        <v>7</v>
      </c>
      <c r="I3560" s="17">
        <v>44938</v>
      </c>
      <c r="J3560" s="17">
        <v>44945</v>
      </c>
      <c r="K3560" t="s">
        <v>15</v>
      </c>
      <c r="L3560" t="s">
        <v>27</v>
      </c>
      <c r="M3560">
        <v>119.05</v>
      </c>
      <c r="N3560" t="s">
        <v>34</v>
      </c>
    </row>
    <row r="3561" spans="1:14" ht="14.25" customHeight="1" x14ac:dyDescent="0.3">
      <c r="A3561" t="s">
        <v>12766</v>
      </c>
      <c r="B3561" t="s">
        <v>13</v>
      </c>
      <c r="C3561" t="s">
        <v>20</v>
      </c>
      <c r="D3561">
        <v>471.01</v>
      </c>
      <c r="E3561">
        <v>0.23</v>
      </c>
      <c r="F3561">
        <f t="shared" si="110"/>
        <v>108.3323</v>
      </c>
      <c r="G3561">
        <f t="shared" si="111"/>
        <v>362.67769999999996</v>
      </c>
      <c r="H3561">
        <v>7</v>
      </c>
      <c r="I3561" s="17">
        <v>45299</v>
      </c>
      <c r="J3561" s="17">
        <v>45306</v>
      </c>
      <c r="K3561" t="s">
        <v>15</v>
      </c>
      <c r="L3561" t="s">
        <v>27</v>
      </c>
      <c r="M3561">
        <v>94.4</v>
      </c>
      <c r="N3561" t="s">
        <v>34</v>
      </c>
    </row>
    <row r="3562" spans="1:14" ht="14.25" customHeight="1" x14ac:dyDescent="0.3">
      <c r="A3562" t="s">
        <v>11915</v>
      </c>
      <c r="B3562" t="s">
        <v>41</v>
      </c>
      <c r="C3562" t="s">
        <v>26</v>
      </c>
      <c r="D3562">
        <v>472.21</v>
      </c>
      <c r="E3562">
        <v>0.22</v>
      </c>
      <c r="F3562">
        <f t="shared" si="110"/>
        <v>103.8862</v>
      </c>
      <c r="G3562">
        <f t="shared" si="111"/>
        <v>368.32380000000001</v>
      </c>
      <c r="H3562">
        <v>7</v>
      </c>
      <c r="I3562" s="17">
        <v>45534</v>
      </c>
      <c r="J3562" s="17">
        <v>45537</v>
      </c>
      <c r="K3562" t="s">
        <v>31</v>
      </c>
      <c r="L3562" t="s">
        <v>22</v>
      </c>
      <c r="M3562">
        <v>129.83000000000001</v>
      </c>
      <c r="N3562" t="s">
        <v>39</v>
      </c>
    </row>
    <row r="3563" spans="1:14" ht="14.25" customHeight="1" x14ac:dyDescent="0.3">
      <c r="A3563" t="s">
        <v>4835</v>
      </c>
      <c r="B3563" t="s">
        <v>13</v>
      </c>
      <c r="C3563" t="s">
        <v>33</v>
      </c>
      <c r="D3563">
        <v>475.28</v>
      </c>
      <c r="E3563">
        <v>0.26</v>
      </c>
      <c r="F3563">
        <f t="shared" si="110"/>
        <v>123.5728</v>
      </c>
      <c r="G3563">
        <f t="shared" si="111"/>
        <v>351.70719999999994</v>
      </c>
      <c r="H3563">
        <v>7</v>
      </c>
      <c r="I3563" s="17">
        <v>45099</v>
      </c>
      <c r="J3563" s="17">
        <v>45104</v>
      </c>
      <c r="K3563" t="s">
        <v>21</v>
      </c>
      <c r="L3563" t="s">
        <v>16</v>
      </c>
      <c r="M3563">
        <v>77.239999999999995</v>
      </c>
      <c r="N3563" t="s">
        <v>39</v>
      </c>
    </row>
    <row r="3564" spans="1:14" ht="14.25" customHeight="1" x14ac:dyDescent="0.3">
      <c r="A3564" t="s">
        <v>3933</v>
      </c>
      <c r="B3564" t="s">
        <v>41</v>
      </c>
      <c r="C3564" t="s">
        <v>36</v>
      </c>
      <c r="D3564">
        <v>482.34</v>
      </c>
      <c r="E3564">
        <v>0.42</v>
      </c>
      <c r="F3564">
        <f t="shared" si="110"/>
        <v>202.58279999999999</v>
      </c>
      <c r="G3564">
        <f t="shared" si="111"/>
        <v>279.75720000000001</v>
      </c>
      <c r="H3564">
        <v>7</v>
      </c>
      <c r="I3564" s="17">
        <v>45077</v>
      </c>
      <c r="J3564" s="17">
        <v>45083</v>
      </c>
      <c r="K3564" t="s">
        <v>15</v>
      </c>
      <c r="L3564" t="s">
        <v>27</v>
      </c>
      <c r="M3564">
        <v>60.86</v>
      </c>
      <c r="N3564" t="s">
        <v>34</v>
      </c>
    </row>
    <row r="3565" spans="1:14" ht="14.25" customHeight="1" x14ac:dyDescent="0.3">
      <c r="A3565" t="s">
        <v>5009</v>
      </c>
      <c r="B3565" t="s">
        <v>13</v>
      </c>
      <c r="C3565" t="s">
        <v>20</v>
      </c>
      <c r="D3565">
        <v>482.46</v>
      </c>
      <c r="E3565">
        <v>0.22</v>
      </c>
      <c r="F3565">
        <f t="shared" si="110"/>
        <v>106.1412</v>
      </c>
      <c r="G3565">
        <f t="shared" si="111"/>
        <v>376.31880000000001</v>
      </c>
      <c r="H3565">
        <v>7</v>
      </c>
      <c r="I3565" s="17">
        <v>45051</v>
      </c>
      <c r="J3565" s="17">
        <v>45052</v>
      </c>
      <c r="K3565" t="s">
        <v>31</v>
      </c>
      <c r="L3565" t="s">
        <v>22</v>
      </c>
      <c r="M3565">
        <v>62.93</v>
      </c>
      <c r="N3565" t="s">
        <v>23</v>
      </c>
    </row>
    <row r="3566" spans="1:14" ht="14.25" customHeight="1" x14ac:dyDescent="0.3">
      <c r="A3566" t="s">
        <v>2191</v>
      </c>
      <c r="B3566" t="s">
        <v>41</v>
      </c>
      <c r="C3566" t="s">
        <v>33</v>
      </c>
      <c r="D3566">
        <v>489.07</v>
      </c>
      <c r="E3566">
        <v>0.19</v>
      </c>
      <c r="F3566">
        <f t="shared" si="110"/>
        <v>92.923299999999998</v>
      </c>
      <c r="G3566">
        <f t="shared" si="111"/>
        <v>396.14670000000001</v>
      </c>
      <c r="H3566">
        <v>7</v>
      </c>
      <c r="I3566" s="17">
        <v>45532</v>
      </c>
      <c r="J3566" s="17">
        <v>45533</v>
      </c>
      <c r="K3566" t="s">
        <v>15</v>
      </c>
      <c r="L3566" t="s">
        <v>16</v>
      </c>
      <c r="M3566">
        <v>81.27</v>
      </c>
      <c r="N3566" t="s">
        <v>48</v>
      </c>
    </row>
    <row r="3567" spans="1:14" ht="14.25" customHeight="1" x14ac:dyDescent="0.3">
      <c r="A3567" t="s">
        <v>7288</v>
      </c>
      <c r="B3567" t="s">
        <v>41</v>
      </c>
      <c r="C3567" t="s">
        <v>26</v>
      </c>
      <c r="D3567">
        <v>490.92</v>
      </c>
      <c r="E3567">
        <v>0.43</v>
      </c>
      <c r="F3567">
        <f t="shared" si="110"/>
        <v>211.09559999999999</v>
      </c>
      <c r="G3567">
        <f t="shared" si="111"/>
        <v>279.82440000000003</v>
      </c>
      <c r="H3567">
        <v>7</v>
      </c>
      <c r="I3567" s="17">
        <v>45529</v>
      </c>
      <c r="J3567" s="17">
        <v>45530</v>
      </c>
      <c r="K3567" t="s">
        <v>21</v>
      </c>
      <c r="L3567" t="s">
        <v>22</v>
      </c>
      <c r="M3567">
        <v>84.42</v>
      </c>
      <c r="N3567" t="s">
        <v>17</v>
      </c>
    </row>
    <row r="3568" spans="1:14" ht="14.25" customHeight="1" x14ac:dyDescent="0.3">
      <c r="A3568" t="s">
        <v>3033</v>
      </c>
      <c r="B3568" t="s">
        <v>19</v>
      </c>
      <c r="C3568" t="s">
        <v>20</v>
      </c>
      <c r="D3568">
        <v>501.27</v>
      </c>
      <c r="E3568">
        <v>0.27</v>
      </c>
      <c r="F3568">
        <f t="shared" si="110"/>
        <v>135.34290000000001</v>
      </c>
      <c r="G3568">
        <f t="shared" si="111"/>
        <v>365.9271</v>
      </c>
      <c r="H3568">
        <v>7</v>
      </c>
      <c r="I3568" s="17">
        <v>45174</v>
      </c>
      <c r="J3568" s="17">
        <v>45177</v>
      </c>
      <c r="K3568" t="s">
        <v>15</v>
      </c>
      <c r="L3568" t="s">
        <v>22</v>
      </c>
      <c r="M3568">
        <v>122.67</v>
      </c>
      <c r="N3568" t="s">
        <v>48</v>
      </c>
    </row>
    <row r="3569" spans="1:14" ht="14.25" customHeight="1" x14ac:dyDescent="0.3">
      <c r="A3569" t="s">
        <v>8119</v>
      </c>
      <c r="B3569" t="s">
        <v>41</v>
      </c>
      <c r="C3569" t="s">
        <v>14</v>
      </c>
      <c r="D3569">
        <v>509.49</v>
      </c>
      <c r="E3569">
        <v>0.18</v>
      </c>
      <c r="F3569">
        <f t="shared" si="110"/>
        <v>91.708200000000005</v>
      </c>
      <c r="G3569">
        <f t="shared" si="111"/>
        <v>417.78179999999998</v>
      </c>
      <c r="H3569">
        <v>7</v>
      </c>
      <c r="I3569" s="17">
        <v>44972</v>
      </c>
      <c r="J3569" s="17">
        <v>44973</v>
      </c>
      <c r="K3569" t="s">
        <v>21</v>
      </c>
      <c r="L3569" t="s">
        <v>27</v>
      </c>
      <c r="M3569">
        <v>147.85</v>
      </c>
      <c r="N3569" t="s">
        <v>48</v>
      </c>
    </row>
    <row r="3570" spans="1:14" ht="14.25" customHeight="1" x14ac:dyDescent="0.3">
      <c r="A3570" t="s">
        <v>2958</v>
      </c>
      <c r="B3570" t="s">
        <v>41</v>
      </c>
      <c r="C3570" t="s">
        <v>36</v>
      </c>
      <c r="D3570">
        <v>513.87</v>
      </c>
      <c r="E3570">
        <v>0.39</v>
      </c>
      <c r="F3570">
        <f t="shared" si="110"/>
        <v>200.4093</v>
      </c>
      <c r="G3570">
        <f t="shared" si="111"/>
        <v>313.46069999999997</v>
      </c>
      <c r="H3570">
        <v>7</v>
      </c>
      <c r="I3570" s="17">
        <v>45287</v>
      </c>
      <c r="J3570" s="17">
        <v>45288</v>
      </c>
      <c r="K3570" t="s">
        <v>15</v>
      </c>
      <c r="L3570" t="s">
        <v>16</v>
      </c>
      <c r="M3570">
        <v>88.61</v>
      </c>
      <c r="N3570" t="s">
        <v>28</v>
      </c>
    </row>
    <row r="3571" spans="1:14" ht="14.25" customHeight="1" x14ac:dyDescent="0.3">
      <c r="A3571" t="s">
        <v>9698</v>
      </c>
      <c r="B3571" t="s">
        <v>25</v>
      </c>
      <c r="C3571" t="s">
        <v>14</v>
      </c>
      <c r="D3571">
        <v>514.13</v>
      </c>
      <c r="E3571">
        <v>0.27</v>
      </c>
      <c r="F3571">
        <f t="shared" si="110"/>
        <v>138.8151</v>
      </c>
      <c r="G3571">
        <f t="shared" si="111"/>
        <v>375.31489999999997</v>
      </c>
      <c r="H3571">
        <v>7</v>
      </c>
      <c r="I3571" s="17">
        <v>45234</v>
      </c>
      <c r="J3571" s="17">
        <v>45240</v>
      </c>
      <c r="K3571" t="s">
        <v>31</v>
      </c>
      <c r="L3571" t="s">
        <v>16</v>
      </c>
      <c r="M3571">
        <v>120.49</v>
      </c>
      <c r="N3571" t="s">
        <v>28</v>
      </c>
    </row>
    <row r="3572" spans="1:14" ht="14.25" customHeight="1" x14ac:dyDescent="0.3">
      <c r="A3572" t="s">
        <v>5851</v>
      </c>
      <c r="B3572" t="s">
        <v>25</v>
      </c>
      <c r="C3572" t="s">
        <v>26</v>
      </c>
      <c r="D3572">
        <v>514.91999999999996</v>
      </c>
      <c r="E3572">
        <v>0.15</v>
      </c>
      <c r="F3572">
        <f t="shared" si="110"/>
        <v>77.237999999999985</v>
      </c>
      <c r="G3572">
        <f t="shared" si="111"/>
        <v>437.68199999999996</v>
      </c>
      <c r="H3572">
        <v>7</v>
      </c>
      <c r="I3572" s="17">
        <v>45475</v>
      </c>
      <c r="J3572" s="17">
        <v>45477</v>
      </c>
      <c r="K3572" t="s">
        <v>15</v>
      </c>
      <c r="L3572" t="s">
        <v>27</v>
      </c>
      <c r="M3572">
        <v>58.31</v>
      </c>
      <c r="N3572" t="s">
        <v>23</v>
      </c>
    </row>
    <row r="3573" spans="1:14" ht="14.25" customHeight="1" x14ac:dyDescent="0.3">
      <c r="A3573" t="s">
        <v>3906</v>
      </c>
      <c r="B3573" t="s">
        <v>19</v>
      </c>
      <c r="C3573" t="s">
        <v>36</v>
      </c>
      <c r="D3573">
        <v>518.96</v>
      </c>
      <c r="E3573">
        <v>0.25</v>
      </c>
      <c r="F3573">
        <f t="shared" si="110"/>
        <v>129.74</v>
      </c>
      <c r="G3573">
        <f t="shared" si="111"/>
        <v>389.22</v>
      </c>
      <c r="H3573">
        <v>7</v>
      </c>
      <c r="I3573" s="17">
        <v>45554</v>
      </c>
      <c r="J3573" s="17">
        <v>45555</v>
      </c>
      <c r="K3573" t="s">
        <v>21</v>
      </c>
      <c r="L3573" t="s">
        <v>22</v>
      </c>
      <c r="M3573">
        <v>114.48</v>
      </c>
      <c r="N3573" t="s">
        <v>17</v>
      </c>
    </row>
    <row r="3574" spans="1:14" ht="14.25" customHeight="1" x14ac:dyDescent="0.3">
      <c r="A3574" t="s">
        <v>14878</v>
      </c>
      <c r="B3574" t="s">
        <v>19</v>
      </c>
      <c r="C3574" t="s">
        <v>14</v>
      </c>
      <c r="D3574">
        <v>519.77</v>
      </c>
      <c r="E3574">
        <v>0.48</v>
      </c>
      <c r="F3574">
        <f t="shared" si="110"/>
        <v>249.4896</v>
      </c>
      <c r="G3574">
        <f t="shared" si="111"/>
        <v>270.28039999999999</v>
      </c>
      <c r="H3574">
        <v>7</v>
      </c>
      <c r="I3574" s="17">
        <v>45501</v>
      </c>
      <c r="J3574" s="17">
        <v>45506</v>
      </c>
      <c r="K3574" t="s">
        <v>15</v>
      </c>
      <c r="L3574" t="s">
        <v>27</v>
      </c>
      <c r="M3574">
        <v>86.81</v>
      </c>
      <c r="N3574" t="s">
        <v>23</v>
      </c>
    </row>
    <row r="3575" spans="1:14" ht="14.25" customHeight="1" x14ac:dyDescent="0.3">
      <c r="A3575" t="s">
        <v>4238</v>
      </c>
      <c r="B3575" t="s">
        <v>19</v>
      </c>
      <c r="C3575" t="s">
        <v>20</v>
      </c>
      <c r="D3575">
        <v>520.42999999999995</v>
      </c>
      <c r="E3575">
        <v>0.16</v>
      </c>
      <c r="F3575">
        <f t="shared" si="110"/>
        <v>83.268799999999999</v>
      </c>
      <c r="G3575">
        <f t="shared" si="111"/>
        <v>437.16119999999995</v>
      </c>
      <c r="H3575">
        <v>7</v>
      </c>
      <c r="I3575" s="17">
        <v>45168</v>
      </c>
      <c r="J3575" s="17">
        <v>45175</v>
      </c>
      <c r="K3575" t="s">
        <v>21</v>
      </c>
      <c r="L3575" t="s">
        <v>16</v>
      </c>
      <c r="M3575">
        <v>150.30000000000001</v>
      </c>
      <c r="N3575" t="s">
        <v>28</v>
      </c>
    </row>
    <row r="3576" spans="1:14" ht="14.25" customHeight="1" x14ac:dyDescent="0.3">
      <c r="A3576" t="s">
        <v>1389</v>
      </c>
      <c r="B3576" t="s">
        <v>19</v>
      </c>
      <c r="C3576" t="s">
        <v>14</v>
      </c>
      <c r="D3576">
        <v>521.47</v>
      </c>
      <c r="E3576">
        <v>0.28999999999999998</v>
      </c>
      <c r="F3576">
        <f t="shared" si="110"/>
        <v>151.22630000000001</v>
      </c>
      <c r="G3576">
        <f t="shared" si="111"/>
        <v>370.24369999999999</v>
      </c>
      <c r="H3576">
        <v>7</v>
      </c>
      <c r="I3576" s="17">
        <v>45163</v>
      </c>
      <c r="J3576" s="17">
        <v>45164</v>
      </c>
      <c r="K3576" t="s">
        <v>21</v>
      </c>
      <c r="L3576" t="s">
        <v>16</v>
      </c>
      <c r="M3576">
        <v>61.16</v>
      </c>
      <c r="N3576" t="s">
        <v>28</v>
      </c>
    </row>
    <row r="3577" spans="1:14" ht="14.25" customHeight="1" x14ac:dyDescent="0.3">
      <c r="A3577" t="s">
        <v>11447</v>
      </c>
      <c r="B3577" t="s">
        <v>25</v>
      </c>
      <c r="C3577" t="s">
        <v>20</v>
      </c>
      <c r="D3577">
        <v>524.87</v>
      </c>
      <c r="E3577">
        <v>0.36</v>
      </c>
      <c r="F3577">
        <f t="shared" si="110"/>
        <v>188.95319999999998</v>
      </c>
      <c r="G3577">
        <f t="shared" si="111"/>
        <v>335.91680000000002</v>
      </c>
      <c r="H3577">
        <v>7</v>
      </c>
      <c r="I3577" s="17">
        <v>44938</v>
      </c>
      <c r="J3577" s="17">
        <v>44945</v>
      </c>
      <c r="K3577" t="s">
        <v>21</v>
      </c>
      <c r="L3577" t="s">
        <v>22</v>
      </c>
      <c r="M3577">
        <v>115.24</v>
      </c>
      <c r="N3577" t="s">
        <v>23</v>
      </c>
    </row>
    <row r="3578" spans="1:14" ht="14.25" customHeight="1" x14ac:dyDescent="0.3">
      <c r="A3578" t="s">
        <v>10560</v>
      </c>
      <c r="B3578" t="s">
        <v>13</v>
      </c>
      <c r="C3578" t="s">
        <v>26</v>
      </c>
      <c r="D3578">
        <v>527.72</v>
      </c>
      <c r="E3578">
        <v>0.35</v>
      </c>
      <c r="F3578">
        <f t="shared" si="110"/>
        <v>184.702</v>
      </c>
      <c r="G3578">
        <f t="shared" si="111"/>
        <v>343.01800000000003</v>
      </c>
      <c r="H3578">
        <v>7</v>
      </c>
      <c r="I3578" s="17">
        <v>45049</v>
      </c>
      <c r="J3578" s="17">
        <v>45053</v>
      </c>
      <c r="K3578" t="s">
        <v>15</v>
      </c>
      <c r="L3578" t="s">
        <v>22</v>
      </c>
      <c r="M3578">
        <v>66.44</v>
      </c>
      <c r="N3578" t="s">
        <v>17</v>
      </c>
    </row>
    <row r="3579" spans="1:14" ht="14.25" customHeight="1" x14ac:dyDescent="0.3">
      <c r="A3579" t="s">
        <v>7379</v>
      </c>
      <c r="B3579" t="s">
        <v>41</v>
      </c>
      <c r="C3579" t="s">
        <v>26</v>
      </c>
      <c r="D3579">
        <v>527.98</v>
      </c>
      <c r="E3579">
        <v>0.34</v>
      </c>
      <c r="F3579">
        <f t="shared" si="110"/>
        <v>179.51320000000001</v>
      </c>
      <c r="G3579">
        <f t="shared" si="111"/>
        <v>348.46680000000003</v>
      </c>
      <c r="H3579">
        <v>7</v>
      </c>
      <c r="I3579" s="17">
        <v>45021</v>
      </c>
      <c r="J3579" s="17">
        <v>45025</v>
      </c>
      <c r="K3579" t="s">
        <v>15</v>
      </c>
      <c r="L3579" t="s">
        <v>22</v>
      </c>
      <c r="M3579">
        <v>84.03</v>
      </c>
      <c r="N3579" t="s">
        <v>39</v>
      </c>
    </row>
    <row r="3580" spans="1:14" ht="14.25" customHeight="1" x14ac:dyDescent="0.3">
      <c r="A3580" t="s">
        <v>10751</v>
      </c>
      <c r="B3580" t="s">
        <v>19</v>
      </c>
      <c r="C3580" t="s">
        <v>33</v>
      </c>
      <c r="D3580">
        <v>539.91</v>
      </c>
      <c r="E3580">
        <v>0.01</v>
      </c>
      <c r="F3580">
        <f t="shared" si="110"/>
        <v>5.3990999999999998</v>
      </c>
      <c r="G3580">
        <f t="shared" si="111"/>
        <v>534.51089999999999</v>
      </c>
      <c r="H3580">
        <v>7</v>
      </c>
      <c r="I3580" s="17">
        <v>45159</v>
      </c>
      <c r="J3580" s="17">
        <v>45165</v>
      </c>
      <c r="K3580" t="s">
        <v>31</v>
      </c>
      <c r="L3580" t="s">
        <v>27</v>
      </c>
      <c r="M3580">
        <v>71.75</v>
      </c>
      <c r="N3580" t="s">
        <v>17</v>
      </c>
    </row>
    <row r="3581" spans="1:14" ht="14.25" customHeight="1" x14ac:dyDescent="0.3">
      <c r="A3581" t="s">
        <v>4139</v>
      </c>
      <c r="B3581" t="s">
        <v>41</v>
      </c>
      <c r="C3581" t="s">
        <v>20</v>
      </c>
      <c r="D3581">
        <v>543.69000000000005</v>
      </c>
      <c r="E3581">
        <v>0.28000000000000003</v>
      </c>
      <c r="F3581">
        <f t="shared" si="110"/>
        <v>152.23320000000004</v>
      </c>
      <c r="G3581">
        <f t="shared" si="111"/>
        <v>391.45680000000004</v>
      </c>
      <c r="H3581">
        <v>7</v>
      </c>
      <c r="I3581" s="17">
        <v>45493</v>
      </c>
      <c r="J3581" s="17">
        <v>45494</v>
      </c>
      <c r="K3581" t="s">
        <v>31</v>
      </c>
      <c r="L3581" t="s">
        <v>22</v>
      </c>
      <c r="M3581">
        <v>124.71</v>
      </c>
      <c r="N3581" t="s">
        <v>39</v>
      </c>
    </row>
    <row r="3582" spans="1:14" ht="14.25" customHeight="1" x14ac:dyDescent="0.3">
      <c r="A3582" t="s">
        <v>9205</v>
      </c>
      <c r="B3582" t="s">
        <v>19</v>
      </c>
      <c r="C3582" t="s">
        <v>36</v>
      </c>
      <c r="D3582">
        <v>550.94000000000005</v>
      </c>
      <c r="E3582">
        <v>0.28999999999999998</v>
      </c>
      <c r="F3582">
        <f t="shared" si="110"/>
        <v>159.77260000000001</v>
      </c>
      <c r="G3582">
        <f t="shared" si="111"/>
        <v>391.16740000000004</v>
      </c>
      <c r="H3582">
        <v>7</v>
      </c>
      <c r="I3582" s="17">
        <v>44998</v>
      </c>
      <c r="J3582" s="17">
        <v>44999</v>
      </c>
      <c r="K3582" t="s">
        <v>21</v>
      </c>
      <c r="L3582" t="s">
        <v>22</v>
      </c>
      <c r="M3582">
        <v>44.11</v>
      </c>
      <c r="N3582" t="s">
        <v>23</v>
      </c>
    </row>
    <row r="3583" spans="1:14" ht="14.25" customHeight="1" x14ac:dyDescent="0.3">
      <c r="A3583" t="s">
        <v>2351</v>
      </c>
      <c r="B3583" t="s">
        <v>13</v>
      </c>
      <c r="C3583" t="s">
        <v>14</v>
      </c>
      <c r="D3583">
        <v>555.57000000000005</v>
      </c>
      <c r="E3583">
        <v>0.2</v>
      </c>
      <c r="F3583">
        <f t="shared" si="110"/>
        <v>111.11400000000002</v>
      </c>
      <c r="G3583">
        <f t="shared" si="111"/>
        <v>444.45600000000002</v>
      </c>
      <c r="H3583">
        <v>7</v>
      </c>
      <c r="I3583" s="17">
        <v>45297</v>
      </c>
      <c r="J3583" s="17">
        <v>45304</v>
      </c>
      <c r="K3583" t="s">
        <v>21</v>
      </c>
      <c r="L3583" t="s">
        <v>22</v>
      </c>
      <c r="M3583">
        <v>88.78</v>
      </c>
      <c r="N3583" t="s">
        <v>39</v>
      </c>
    </row>
    <row r="3584" spans="1:14" ht="14.25" customHeight="1" x14ac:dyDescent="0.3">
      <c r="A3584" t="s">
        <v>13846</v>
      </c>
      <c r="B3584" t="s">
        <v>19</v>
      </c>
      <c r="C3584" t="s">
        <v>26</v>
      </c>
      <c r="D3584">
        <v>560.19000000000005</v>
      </c>
      <c r="E3584">
        <v>0.15</v>
      </c>
      <c r="F3584">
        <f t="shared" si="110"/>
        <v>84.028500000000008</v>
      </c>
      <c r="G3584">
        <f t="shared" si="111"/>
        <v>476.16150000000005</v>
      </c>
      <c r="H3584">
        <v>7</v>
      </c>
      <c r="I3584" s="17">
        <v>45227</v>
      </c>
      <c r="J3584" s="17">
        <v>45233</v>
      </c>
      <c r="K3584" t="s">
        <v>31</v>
      </c>
      <c r="L3584" t="s">
        <v>27</v>
      </c>
      <c r="M3584">
        <v>118.49</v>
      </c>
      <c r="N3584" t="s">
        <v>34</v>
      </c>
    </row>
    <row r="3585" spans="1:14" ht="14.25" customHeight="1" x14ac:dyDescent="0.3">
      <c r="A3585" t="s">
        <v>10973</v>
      </c>
      <c r="B3585" t="s">
        <v>25</v>
      </c>
      <c r="C3585" t="s">
        <v>14</v>
      </c>
      <c r="D3585">
        <v>563.79</v>
      </c>
      <c r="E3585">
        <v>0.18</v>
      </c>
      <c r="F3585">
        <f t="shared" si="110"/>
        <v>101.48219999999999</v>
      </c>
      <c r="G3585">
        <f t="shared" si="111"/>
        <v>462.30779999999999</v>
      </c>
      <c r="H3585">
        <v>7</v>
      </c>
      <c r="I3585" s="17">
        <v>45180</v>
      </c>
      <c r="J3585" s="17">
        <v>45181</v>
      </c>
      <c r="K3585" t="s">
        <v>15</v>
      </c>
      <c r="L3585" t="s">
        <v>16</v>
      </c>
      <c r="M3585">
        <v>54.65</v>
      </c>
      <c r="N3585" t="s">
        <v>28</v>
      </c>
    </row>
    <row r="3586" spans="1:14" ht="14.25" customHeight="1" x14ac:dyDescent="0.3">
      <c r="A3586" t="s">
        <v>13944</v>
      </c>
      <c r="B3586" t="s">
        <v>41</v>
      </c>
      <c r="C3586" t="s">
        <v>26</v>
      </c>
      <c r="D3586">
        <v>564.16</v>
      </c>
      <c r="E3586">
        <v>0.26</v>
      </c>
      <c r="F3586">
        <f t="shared" ref="F3586:F3649" si="112">D3586*E3586</f>
        <v>146.6816</v>
      </c>
      <c r="G3586">
        <f t="shared" ref="G3586:G3649" si="113">D3586-F3586</f>
        <v>417.47839999999997</v>
      </c>
      <c r="H3586">
        <v>7</v>
      </c>
      <c r="I3586" s="17">
        <v>45429</v>
      </c>
      <c r="J3586" s="17">
        <v>45435</v>
      </c>
      <c r="K3586" t="s">
        <v>15</v>
      </c>
      <c r="L3586" t="s">
        <v>27</v>
      </c>
      <c r="M3586">
        <v>31.62</v>
      </c>
      <c r="N3586" t="s">
        <v>34</v>
      </c>
    </row>
    <row r="3587" spans="1:14" ht="14.25" customHeight="1" x14ac:dyDescent="0.3">
      <c r="A3587" t="s">
        <v>1512</v>
      </c>
      <c r="B3587" t="s">
        <v>19</v>
      </c>
      <c r="C3587" t="s">
        <v>36</v>
      </c>
      <c r="D3587">
        <v>566.34</v>
      </c>
      <c r="E3587">
        <v>0.14000000000000001</v>
      </c>
      <c r="F3587">
        <f t="shared" si="112"/>
        <v>79.287600000000012</v>
      </c>
      <c r="G3587">
        <f t="shared" si="113"/>
        <v>487.05240000000003</v>
      </c>
      <c r="H3587">
        <v>7</v>
      </c>
      <c r="I3587" s="17">
        <v>44943</v>
      </c>
      <c r="J3587" s="17">
        <v>44948</v>
      </c>
      <c r="K3587" t="s">
        <v>15</v>
      </c>
      <c r="L3587" t="s">
        <v>22</v>
      </c>
      <c r="M3587">
        <v>95.08</v>
      </c>
      <c r="N3587" t="s">
        <v>23</v>
      </c>
    </row>
    <row r="3588" spans="1:14" ht="14.25" customHeight="1" x14ac:dyDescent="0.3">
      <c r="A3588" t="s">
        <v>7606</v>
      </c>
      <c r="B3588" t="s">
        <v>25</v>
      </c>
      <c r="C3588" t="s">
        <v>33</v>
      </c>
      <c r="D3588">
        <v>570.4</v>
      </c>
      <c r="E3588">
        <v>0.19</v>
      </c>
      <c r="F3588">
        <f t="shared" si="112"/>
        <v>108.37599999999999</v>
      </c>
      <c r="G3588">
        <f t="shared" si="113"/>
        <v>462.024</v>
      </c>
      <c r="H3588">
        <v>7</v>
      </c>
      <c r="I3588" s="17">
        <v>45434</v>
      </c>
      <c r="J3588" s="17">
        <v>45440</v>
      </c>
      <c r="K3588" t="s">
        <v>21</v>
      </c>
      <c r="L3588" t="s">
        <v>27</v>
      </c>
      <c r="M3588">
        <v>45.65</v>
      </c>
      <c r="N3588" t="s">
        <v>17</v>
      </c>
    </row>
    <row r="3589" spans="1:14" ht="14.25" customHeight="1" x14ac:dyDescent="0.3">
      <c r="A3589" t="s">
        <v>3106</v>
      </c>
      <c r="B3589" t="s">
        <v>13</v>
      </c>
      <c r="C3589" t="s">
        <v>26</v>
      </c>
      <c r="D3589">
        <v>570.66</v>
      </c>
      <c r="E3589">
        <v>0.25</v>
      </c>
      <c r="F3589">
        <f t="shared" si="112"/>
        <v>142.66499999999999</v>
      </c>
      <c r="G3589">
        <f t="shared" si="113"/>
        <v>427.995</v>
      </c>
      <c r="H3589">
        <v>7</v>
      </c>
      <c r="I3589" s="17">
        <v>45089</v>
      </c>
      <c r="J3589" s="17">
        <v>45095</v>
      </c>
      <c r="K3589" t="s">
        <v>21</v>
      </c>
      <c r="L3589" t="s">
        <v>27</v>
      </c>
      <c r="M3589">
        <v>113.15</v>
      </c>
      <c r="N3589" t="s">
        <v>17</v>
      </c>
    </row>
    <row r="3590" spans="1:14" ht="14.25" customHeight="1" x14ac:dyDescent="0.3">
      <c r="A3590" t="s">
        <v>4633</v>
      </c>
      <c r="B3590" t="s">
        <v>25</v>
      </c>
      <c r="C3590" t="s">
        <v>26</v>
      </c>
      <c r="D3590">
        <v>579.75</v>
      </c>
      <c r="E3590">
        <v>0.44</v>
      </c>
      <c r="F3590">
        <f t="shared" si="112"/>
        <v>255.09</v>
      </c>
      <c r="G3590">
        <f t="shared" si="113"/>
        <v>324.65999999999997</v>
      </c>
      <c r="H3590">
        <v>7</v>
      </c>
      <c r="I3590" s="17">
        <v>45550</v>
      </c>
      <c r="J3590" s="17">
        <v>45556</v>
      </c>
      <c r="K3590" t="s">
        <v>31</v>
      </c>
      <c r="L3590" t="s">
        <v>16</v>
      </c>
      <c r="M3590">
        <v>170.67</v>
      </c>
      <c r="N3590" t="s">
        <v>39</v>
      </c>
    </row>
    <row r="3591" spans="1:14" ht="14.25" customHeight="1" x14ac:dyDescent="0.3">
      <c r="A3591" t="s">
        <v>9665</v>
      </c>
      <c r="B3591" t="s">
        <v>13</v>
      </c>
      <c r="C3591" t="s">
        <v>26</v>
      </c>
      <c r="D3591">
        <v>583.63</v>
      </c>
      <c r="E3591">
        <v>0.27</v>
      </c>
      <c r="F3591">
        <f t="shared" si="112"/>
        <v>157.58010000000002</v>
      </c>
      <c r="G3591">
        <f t="shared" si="113"/>
        <v>426.04989999999998</v>
      </c>
      <c r="H3591">
        <v>7</v>
      </c>
      <c r="I3591" s="17">
        <v>45548</v>
      </c>
      <c r="J3591" s="17">
        <v>45550</v>
      </c>
      <c r="K3591" t="s">
        <v>15</v>
      </c>
      <c r="L3591" t="s">
        <v>22</v>
      </c>
      <c r="M3591">
        <v>83.15</v>
      </c>
      <c r="N3591" t="s">
        <v>17</v>
      </c>
    </row>
    <row r="3592" spans="1:14" ht="14.25" customHeight="1" x14ac:dyDescent="0.3">
      <c r="A3592" t="s">
        <v>6610</v>
      </c>
      <c r="B3592" t="s">
        <v>19</v>
      </c>
      <c r="C3592" t="s">
        <v>14</v>
      </c>
      <c r="D3592">
        <v>586.14</v>
      </c>
      <c r="E3592">
        <v>0.3</v>
      </c>
      <c r="F3592">
        <f t="shared" si="112"/>
        <v>175.84199999999998</v>
      </c>
      <c r="G3592">
        <f t="shared" si="113"/>
        <v>410.298</v>
      </c>
      <c r="H3592">
        <v>7</v>
      </c>
      <c r="I3592" s="17">
        <v>45247</v>
      </c>
      <c r="J3592" s="17">
        <v>45250</v>
      </c>
      <c r="K3592" t="s">
        <v>15</v>
      </c>
      <c r="L3592" t="s">
        <v>22</v>
      </c>
      <c r="M3592">
        <v>38.869999999999997</v>
      </c>
      <c r="N3592" t="s">
        <v>23</v>
      </c>
    </row>
    <row r="3593" spans="1:14" ht="14.25" customHeight="1" x14ac:dyDescent="0.3">
      <c r="A3593" t="s">
        <v>14505</v>
      </c>
      <c r="B3593" t="s">
        <v>13</v>
      </c>
      <c r="C3593" t="s">
        <v>33</v>
      </c>
      <c r="D3593">
        <v>587.01</v>
      </c>
      <c r="E3593">
        <v>0.21</v>
      </c>
      <c r="F3593">
        <f t="shared" si="112"/>
        <v>123.27209999999999</v>
      </c>
      <c r="G3593">
        <f t="shared" si="113"/>
        <v>463.73789999999997</v>
      </c>
      <c r="H3593">
        <v>7</v>
      </c>
      <c r="I3593" s="17">
        <v>45498</v>
      </c>
      <c r="J3593" s="17">
        <v>45505</v>
      </c>
      <c r="K3593" t="s">
        <v>21</v>
      </c>
      <c r="L3593" t="s">
        <v>27</v>
      </c>
      <c r="M3593">
        <v>43.84</v>
      </c>
      <c r="N3593" t="s">
        <v>39</v>
      </c>
    </row>
    <row r="3594" spans="1:14" ht="14.25" customHeight="1" x14ac:dyDescent="0.3">
      <c r="A3594" t="s">
        <v>8678</v>
      </c>
      <c r="B3594" t="s">
        <v>41</v>
      </c>
      <c r="C3594" t="s">
        <v>36</v>
      </c>
      <c r="D3594">
        <v>587.48</v>
      </c>
      <c r="E3594">
        <v>0.03</v>
      </c>
      <c r="F3594">
        <f t="shared" si="112"/>
        <v>17.624400000000001</v>
      </c>
      <c r="G3594">
        <f t="shared" si="113"/>
        <v>569.85559999999998</v>
      </c>
      <c r="H3594">
        <v>7</v>
      </c>
      <c r="I3594" s="17">
        <v>45424</v>
      </c>
      <c r="J3594" s="17">
        <v>45429</v>
      </c>
      <c r="K3594" t="s">
        <v>21</v>
      </c>
      <c r="L3594" t="s">
        <v>22</v>
      </c>
      <c r="M3594">
        <v>109.17</v>
      </c>
      <c r="N3594" t="s">
        <v>48</v>
      </c>
    </row>
    <row r="3595" spans="1:14" ht="14.25" customHeight="1" x14ac:dyDescent="0.3">
      <c r="A3595" t="s">
        <v>11837</v>
      </c>
      <c r="B3595" t="s">
        <v>13</v>
      </c>
      <c r="C3595" t="s">
        <v>26</v>
      </c>
      <c r="D3595">
        <v>588.26</v>
      </c>
      <c r="E3595">
        <v>0.38</v>
      </c>
      <c r="F3595">
        <f t="shared" si="112"/>
        <v>223.53880000000001</v>
      </c>
      <c r="G3595">
        <f t="shared" si="113"/>
        <v>364.72119999999995</v>
      </c>
      <c r="H3595">
        <v>7</v>
      </c>
      <c r="I3595" s="17">
        <v>45630</v>
      </c>
      <c r="J3595" s="17">
        <v>45634</v>
      </c>
      <c r="K3595" t="s">
        <v>15</v>
      </c>
      <c r="L3595" t="s">
        <v>22</v>
      </c>
      <c r="M3595">
        <v>116.16</v>
      </c>
      <c r="N3595" t="s">
        <v>23</v>
      </c>
    </row>
    <row r="3596" spans="1:14" ht="14.25" customHeight="1" x14ac:dyDescent="0.3">
      <c r="A3596" t="s">
        <v>8304</v>
      </c>
      <c r="B3596" t="s">
        <v>41</v>
      </c>
      <c r="C3596" t="s">
        <v>26</v>
      </c>
      <c r="D3596">
        <v>591</v>
      </c>
      <c r="E3596">
        <v>0.33</v>
      </c>
      <c r="F3596">
        <f t="shared" si="112"/>
        <v>195.03</v>
      </c>
      <c r="G3596">
        <f t="shared" si="113"/>
        <v>395.97</v>
      </c>
      <c r="H3596">
        <v>7</v>
      </c>
      <c r="I3596" s="17">
        <v>45354</v>
      </c>
      <c r="J3596" s="17">
        <v>45358</v>
      </c>
      <c r="K3596" t="s">
        <v>21</v>
      </c>
      <c r="L3596" t="s">
        <v>22</v>
      </c>
      <c r="M3596">
        <v>171.54</v>
      </c>
      <c r="N3596" t="s">
        <v>28</v>
      </c>
    </row>
    <row r="3597" spans="1:14" ht="14.25" customHeight="1" x14ac:dyDescent="0.3">
      <c r="A3597" t="s">
        <v>4600</v>
      </c>
      <c r="B3597" t="s">
        <v>13</v>
      </c>
      <c r="C3597" t="s">
        <v>14</v>
      </c>
      <c r="D3597">
        <v>591.79999999999995</v>
      </c>
      <c r="E3597">
        <v>0.01</v>
      </c>
      <c r="F3597">
        <f t="shared" si="112"/>
        <v>5.9179999999999993</v>
      </c>
      <c r="G3597">
        <f t="shared" si="113"/>
        <v>585.88199999999995</v>
      </c>
      <c r="H3597">
        <v>7</v>
      </c>
      <c r="I3597" s="17">
        <v>45030</v>
      </c>
      <c r="J3597" s="17">
        <v>45034</v>
      </c>
      <c r="K3597" t="s">
        <v>31</v>
      </c>
      <c r="L3597" t="s">
        <v>27</v>
      </c>
      <c r="M3597">
        <v>151.04</v>
      </c>
      <c r="N3597" t="s">
        <v>23</v>
      </c>
    </row>
    <row r="3598" spans="1:14" ht="14.25" customHeight="1" x14ac:dyDescent="0.3">
      <c r="A3598" t="s">
        <v>12838</v>
      </c>
      <c r="B3598" t="s">
        <v>41</v>
      </c>
      <c r="C3598" t="s">
        <v>36</v>
      </c>
      <c r="D3598">
        <v>591.88</v>
      </c>
      <c r="E3598">
        <v>0.45</v>
      </c>
      <c r="F3598">
        <f t="shared" si="112"/>
        <v>266.346</v>
      </c>
      <c r="G3598">
        <f t="shared" si="113"/>
        <v>325.53399999999999</v>
      </c>
      <c r="H3598">
        <v>7</v>
      </c>
      <c r="I3598" s="17">
        <v>45001</v>
      </c>
      <c r="J3598" s="17">
        <v>45006</v>
      </c>
      <c r="K3598" t="s">
        <v>21</v>
      </c>
      <c r="L3598" t="s">
        <v>27</v>
      </c>
      <c r="M3598">
        <v>75.25</v>
      </c>
      <c r="N3598" t="s">
        <v>17</v>
      </c>
    </row>
    <row r="3599" spans="1:14" ht="14.25" customHeight="1" x14ac:dyDescent="0.3">
      <c r="A3599" t="s">
        <v>13312</v>
      </c>
      <c r="B3599" t="s">
        <v>41</v>
      </c>
      <c r="C3599" t="s">
        <v>33</v>
      </c>
      <c r="D3599">
        <v>598.37</v>
      </c>
      <c r="E3599">
        <v>0.23</v>
      </c>
      <c r="F3599">
        <f t="shared" si="112"/>
        <v>137.6251</v>
      </c>
      <c r="G3599">
        <f t="shared" si="113"/>
        <v>460.74490000000003</v>
      </c>
      <c r="H3599">
        <v>7</v>
      </c>
      <c r="I3599" s="17">
        <v>45082</v>
      </c>
      <c r="J3599" s="17">
        <v>45089</v>
      </c>
      <c r="K3599" t="s">
        <v>31</v>
      </c>
      <c r="L3599" t="s">
        <v>16</v>
      </c>
      <c r="M3599">
        <v>41.45</v>
      </c>
      <c r="N3599" t="s">
        <v>34</v>
      </c>
    </row>
    <row r="3600" spans="1:14" ht="14.25" customHeight="1" x14ac:dyDescent="0.3">
      <c r="A3600" t="s">
        <v>15352</v>
      </c>
      <c r="B3600" t="s">
        <v>41</v>
      </c>
      <c r="C3600" t="s">
        <v>33</v>
      </c>
      <c r="D3600">
        <v>600.36</v>
      </c>
      <c r="E3600">
        <v>0.19</v>
      </c>
      <c r="F3600">
        <f t="shared" si="112"/>
        <v>114.0684</v>
      </c>
      <c r="G3600">
        <f t="shared" si="113"/>
        <v>486.29160000000002</v>
      </c>
      <c r="H3600">
        <v>7</v>
      </c>
      <c r="I3600" s="17">
        <v>45136</v>
      </c>
      <c r="J3600" s="17">
        <v>45140</v>
      </c>
      <c r="K3600" t="s">
        <v>31</v>
      </c>
      <c r="L3600" t="s">
        <v>27</v>
      </c>
      <c r="M3600">
        <v>46.79</v>
      </c>
      <c r="N3600" t="s">
        <v>39</v>
      </c>
    </row>
    <row r="3601" spans="1:14" ht="14.25" customHeight="1" x14ac:dyDescent="0.3">
      <c r="A3601" t="s">
        <v>6650</v>
      </c>
      <c r="B3601" t="s">
        <v>19</v>
      </c>
      <c r="C3601" t="s">
        <v>36</v>
      </c>
      <c r="D3601">
        <v>602.66999999999996</v>
      </c>
      <c r="E3601">
        <v>0.05</v>
      </c>
      <c r="F3601">
        <f t="shared" si="112"/>
        <v>30.133499999999998</v>
      </c>
      <c r="G3601">
        <f t="shared" si="113"/>
        <v>572.53649999999993</v>
      </c>
      <c r="H3601">
        <v>7</v>
      </c>
      <c r="I3601" s="17">
        <v>45245</v>
      </c>
      <c r="J3601" s="17">
        <v>45251</v>
      </c>
      <c r="K3601" t="s">
        <v>21</v>
      </c>
      <c r="L3601" t="s">
        <v>16</v>
      </c>
      <c r="M3601">
        <v>119.95</v>
      </c>
      <c r="N3601" t="s">
        <v>48</v>
      </c>
    </row>
    <row r="3602" spans="1:14" ht="14.25" customHeight="1" x14ac:dyDescent="0.3">
      <c r="A3602" t="s">
        <v>2850</v>
      </c>
      <c r="B3602" t="s">
        <v>13</v>
      </c>
      <c r="C3602" t="s">
        <v>26</v>
      </c>
      <c r="D3602">
        <v>607.29</v>
      </c>
      <c r="E3602">
        <v>0.28000000000000003</v>
      </c>
      <c r="F3602">
        <f t="shared" si="112"/>
        <v>170.0412</v>
      </c>
      <c r="G3602">
        <f t="shared" si="113"/>
        <v>437.24879999999996</v>
      </c>
      <c r="H3602">
        <v>7</v>
      </c>
      <c r="I3602" s="17">
        <v>45091</v>
      </c>
      <c r="J3602" s="17">
        <v>45096</v>
      </c>
      <c r="K3602" t="s">
        <v>31</v>
      </c>
      <c r="L3602" t="s">
        <v>27</v>
      </c>
      <c r="M3602">
        <v>91.65</v>
      </c>
      <c r="N3602" t="s">
        <v>28</v>
      </c>
    </row>
    <row r="3603" spans="1:14" ht="14.25" customHeight="1" x14ac:dyDescent="0.3">
      <c r="A3603" t="s">
        <v>11574</v>
      </c>
      <c r="B3603" t="s">
        <v>41</v>
      </c>
      <c r="C3603" t="s">
        <v>20</v>
      </c>
      <c r="D3603">
        <v>608.55999999999995</v>
      </c>
      <c r="E3603">
        <v>0.35</v>
      </c>
      <c r="F3603">
        <f t="shared" si="112"/>
        <v>212.99599999999998</v>
      </c>
      <c r="G3603">
        <f t="shared" si="113"/>
        <v>395.56399999999996</v>
      </c>
      <c r="H3603">
        <v>7</v>
      </c>
      <c r="I3603" s="17">
        <v>45621</v>
      </c>
      <c r="J3603" s="17">
        <v>45628</v>
      </c>
      <c r="K3603" t="s">
        <v>15</v>
      </c>
      <c r="L3603" t="s">
        <v>27</v>
      </c>
      <c r="M3603">
        <v>144.82</v>
      </c>
      <c r="N3603" t="s">
        <v>48</v>
      </c>
    </row>
    <row r="3604" spans="1:14" ht="14.25" customHeight="1" x14ac:dyDescent="0.3">
      <c r="A3604" t="s">
        <v>1845</v>
      </c>
      <c r="B3604" t="s">
        <v>13</v>
      </c>
      <c r="C3604" t="s">
        <v>20</v>
      </c>
      <c r="D3604">
        <v>609.6</v>
      </c>
      <c r="E3604">
        <v>0.23</v>
      </c>
      <c r="F3604">
        <f t="shared" si="112"/>
        <v>140.208</v>
      </c>
      <c r="G3604">
        <f t="shared" si="113"/>
        <v>469.39200000000005</v>
      </c>
      <c r="H3604">
        <v>7</v>
      </c>
      <c r="I3604" s="17">
        <v>45561</v>
      </c>
      <c r="J3604" s="17">
        <v>45563</v>
      </c>
      <c r="K3604" t="s">
        <v>15</v>
      </c>
      <c r="L3604" t="s">
        <v>27</v>
      </c>
      <c r="M3604">
        <v>170.14</v>
      </c>
      <c r="N3604" t="s">
        <v>39</v>
      </c>
    </row>
    <row r="3605" spans="1:14" ht="14.25" customHeight="1" x14ac:dyDescent="0.3">
      <c r="A3605" t="s">
        <v>14457</v>
      </c>
      <c r="B3605" t="s">
        <v>19</v>
      </c>
      <c r="C3605" t="s">
        <v>26</v>
      </c>
      <c r="D3605">
        <v>611.23</v>
      </c>
      <c r="E3605">
        <v>7.0000000000000007E-2</v>
      </c>
      <c r="F3605">
        <f t="shared" si="112"/>
        <v>42.786100000000005</v>
      </c>
      <c r="G3605">
        <f t="shared" si="113"/>
        <v>568.44389999999999</v>
      </c>
      <c r="H3605">
        <v>7</v>
      </c>
      <c r="I3605" s="17">
        <v>45376</v>
      </c>
      <c r="J3605" s="17">
        <v>45379</v>
      </c>
      <c r="K3605" t="s">
        <v>21</v>
      </c>
      <c r="L3605" t="s">
        <v>27</v>
      </c>
      <c r="M3605">
        <v>110.18</v>
      </c>
      <c r="N3605" t="s">
        <v>48</v>
      </c>
    </row>
    <row r="3606" spans="1:14" ht="14.25" customHeight="1" x14ac:dyDescent="0.3">
      <c r="A3606" t="s">
        <v>5897</v>
      </c>
      <c r="B3606" t="s">
        <v>13</v>
      </c>
      <c r="C3606" t="s">
        <v>36</v>
      </c>
      <c r="D3606">
        <v>613.65</v>
      </c>
      <c r="E3606">
        <v>0.33</v>
      </c>
      <c r="F3606">
        <f t="shared" si="112"/>
        <v>202.50450000000001</v>
      </c>
      <c r="G3606">
        <f t="shared" si="113"/>
        <v>411.14549999999997</v>
      </c>
      <c r="H3606">
        <v>7</v>
      </c>
      <c r="I3606" s="17">
        <v>45290</v>
      </c>
      <c r="J3606" s="17">
        <v>45296</v>
      </c>
      <c r="K3606" t="s">
        <v>21</v>
      </c>
      <c r="L3606" t="s">
        <v>16</v>
      </c>
      <c r="M3606">
        <v>63.87</v>
      </c>
      <c r="N3606" t="s">
        <v>23</v>
      </c>
    </row>
    <row r="3607" spans="1:14" ht="14.25" customHeight="1" x14ac:dyDescent="0.3">
      <c r="A3607" t="s">
        <v>1305</v>
      </c>
      <c r="B3607" t="s">
        <v>13</v>
      </c>
      <c r="C3607" t="s">
        <v>14</v>
      </c>
      <c r="D3607">
        <v>615.99</v>
      </c>
      <c r="E3607">
        <v>0.03</v>
      </c>
      <c r="F3607">
        <f t="shared" si="112"/>
        <v>18.479700000000001</v>
      </c>
      <c r="G3607">
        <f t="shared" si="113"/>
        <v>597.51030000000003</v>
      </c>
      <c r="H3607">
        <v>7</v>
      </c>
      <c r="I3607" s="17">
        <v>45090</v>
      </c>
      <c r="J3607" s="17">
        <v>45092</v>
      </c>
      <c r="K3607" t="s">
        <v>21</v>
      </c>
      <c r="L3607" t="s">
        <v>22</v>
      </c>
      <c r="M3607">
        <v>86.46</v>
      </c>
      <c r="N3607" t="s">
        <v>48</v>
      </c>
    </row>
    <row r="3608" spans="1:14" ht="14.25" customHeight="1" x14ac:dyDescent="0.3">
      <c r="A3608" t="s">
        <v>8144</v>
      </c>
      <c r="B3608" t="s">
        <v>13</v>
      </c>
      <c r="C3608" t="s">
        <v>14</v>
      </c>
      <c r="D3608">
        <v>618.82000000000005</v>
      </c>
      <c r="E3608">
        <v>0.3</v>
      </c>
      <c r="F3608">
        <f t="shared" si="112"/>
        <v>185.64600000000002</v>
      </c>
      <c r="G3608">
        <f t="shared" si="113"/>
        <v>433.17400000000004</v>
      </c>
      <c r="H3608">
        <v>7</v>
      </c>
      <c r="I3608" s="17">
        <v>45023</v>
      </c>
      <c r="J3608" s="17">
        <v>45030</v>
      </c>
      <c r="K3608" t="s">
        <v>21</v>
      </c>
      <c r="L3608" t="s">
        <v>16</v>
      </c>
      <c r="M3608">
        <v>138.08000000000001</v>
      </c>
      <c r="N3608" t="s">
        <v>48</v>
      </c>
    </row>
    <row r="3609" spans="1:14" ht="14.25" customHeight="1" x14ac:dyDescent="0.3">
      <c r="A3609" t="s">
        <v>12114</v>
      </c>
      <c r="B3609" t="s">
        <v>25</v>
      </c>
      <c r="C3609" t="s">
        <v>26</v>
      </c>
      <c r="D3609">
        <v>619.99</v>
      </c>
      <c r="E3609">
        <v>0.26</v>
      </c>
      <c r="F3609">
        <f t="shared" si="112"/>
        <v>161.19740000000002</v>
      </c>
      <c r="G3609">
        <f t="shared" si="113"/>
        <v>458.79259999999999</v>
      </c>
      <c r="H3609">
        <v>7</v>
      </c>
      <c r="I3609" s="17">
        <v>45223</v>
      </c>
      <c r="J3609" s="17">
        <v>45228</v>
      </c>
      <c r="K3609" t="s">
        <v>15</v>
      </c>
      <c r="L3609" t="s">
        <v>27</v>
      </c>
      <c r="M3609">
        <v>96.46</v>
      </c>
      <c r="N3609" t="s">
        <v>39</v>
      </c>
    </row>
    <row r="3610" spans="1:14" ht="14.25" customHeight="1" x14ac:dyDescent="0.3">
      <c r="A3610" t="s">
        <v>9866</v>
      </c>
      <c r="B3610" t="s">
        <v>25</v>
      </c>
      <c r="C3610" t="s">
        <v>36</v>
      </c>
      <c r="D3610">
        <v>624.85</v>
      </c>
      <c r="E3610">
        <v>0.47</v>
      </c>
      <c r="F3610">
        <f t="shared" si="112"/>
        <v>293.67950000000002</v>
      </c>
      <c r="G3610">
        <f t="shared" si="113"/>
        <v>331.1705</v>
      </c>
      <c r="H3610">
        <v>7</v>
      </c>
      <c r="I3610" s="17">
        <v>45431</v>
      </c>
      <c r="J3610" s="17">
        <v>45432</v>
      </c>
      <c r="K3610" t="s">
        <v>15</v>
      </c>
      <c r="L3610" t="s">
        <v>27</v>
      </c>
      <c r="M3610">
        <v>152.30000000000001</v>
      </c>
      <c r="N3610" t="s">
        <v>28</v>
      </c>
    </row>
    <row r="3611" spans="1:14" ht="14.25" customHeight="1" x14ac:dyDescent="0.3">
      <c r="A3611" t="s">
        <v>68</v>
      </c>
      <c r="B3611" t="s">
        <v>25</v>
      </c>
      <c r="C3611" t="s">
        <v>20</v>
      </c>
      <c r="D3611">
        <v>626.80999999999995</v>
      </c>
      <c r="E3611">
        <v>0.28000000000000003</v>
      </c>
      <c r="F3611">
        <f t="shared" si="112"/>
        <v>175.5068</v>
      </c>
      <c r="G3611">
        <f t="shared" si="113"/>
        <v>451.30319999999995</v>
      </c>
      <c r="H3611">
        <v>7</v>
      </c>
      <c r="I3611" s="17">
        <v>45298</v>
      </c>
      <c r="J3611" s="17">
        <v>45303</v>
      </c>
      <c r="K3611" t="s">
        <v>21</v>
      </c>
      <c r="L3611" t="s">
        <v>16</v>
      </c>
      <c r="M3611">
        <v>177.84</v>
      </c>
      <c r="N3611" t="s">
        <v>34</v>
      </c>
    </row>
    <row r="3612" spans="1:14" ht="14.25" customHeight="1" x14ac:dyDescent="0.3">
      <c r="A3612" t="s">
        <v>4341</v>
      </c>
      <c r="B3612" t="s">
        <v>41</v>
      </c>
      <c r="C3612" t="s">
        <v>20</v>
      </c>
      <c r="D3612">
        <v>632.46</v>
      </c>
      <c r="E3612">
        <v>0.44</v>
      </c>
      <c r="F3612">
        <f t="shared" si="112"/>
        <v>278.2824</v>
      </c>
      <c r="G3612">
        <f t="shared" si="113"/>
        <v>354.17760000000004</v>
      </c>
      <c r="H3612">
        <v>7</v>
      </c>
      <c r="I3612" s="17">
        <v>45578</v>
      </c>
      <c r="J3612" s="17">
        <v>45585</v>
      </c>
      <c r="K3612" t="s">
        <v>15</v>
      </c>
      <c r="L3612" t="s">
        <v>16</v>
      </c>
      <c r="M3612">
        <v>147.65</v>
      </c>
      <c r="N3612" t="s">
        <v>28</v>
      </c>
    </row>
    <row r="3613" spans="1:14" ht="14.25" customHeight="1" x14ac:dyDescent="0.3">
      <c r="A3613" t="s">
        <v>13177</v>
      </c>
      <c r="B3613" t="s">
        <v>41</v>
      </c>
      <c r="C3613" t="s">
        <v>20</v>
      </c>
      <c r="D3613">
        <v>633.03</v>
      </c>
      <c r="E3613">
        <v>0.21</v>
      </c>
      <c r="F3613">
        <f t="shared" si="112"/>
        <v>132.93629999999999</v>
      </c>
      <c r="G3613">
        <f t="shared" si="113"/>
        <v>500.09370000000001</v>
      </c>
      <c r="H3613">
        <v>7</v>
      </c>
      <c r="I3613" s="17">
        <v>45618</v>
      </c>
      <c r="J3613" s="17">
        <v>45625</v>
      </c>
      <c r="K3613" t="s">
        <v>31</v>
      </c>
      <c r="L3613" t="s">
        <v>16</v>
      </c>
      <c r="M3613">
        <v>155.61000000000001</v>
      </c>
      <c r="N3613" t="s">
        <v>48</v>
      </c>
    </row>
    <row r="3614" spans="1:14" ht="14.25" customHeight="1" x14ac:dyDescent="0.3">
      <c r="A3614" t="s">
        <v>7266</v>
      </c>
      <c r="B3614" t="s">
        <v>13</v>
      </c>
      <c r="C3614" t="s">
        <v>14</v>
      </c>
      <c r="D3614">
        <v>634.69000000000005</v>
      </c>
      <c r="E3614">
        <v>0.32</v>
      </c>
      <c r="F3614">
        <f t="shared" si="112"/>
        <v>203.10080000000002</v>
      </c>
      <c r="G3614">
        <f t="shared" si="113"/>
        <v>431.58920000000001</v>
      </c>
      <c r="H3614">
        <v>7</v>
      </c>
      <c r="I3614" s="17">
        <v>45307</v>
      </c>
      <c r="J3614" s="17">
        <v>45308</v>
      </c>
      <c r="K3614" t="s">
        <v>31</v>
      </c>
      <c r="L3614" t="s">
        <v>27</v>
      </c>
      <c r="M3614">
        <v>89.89</v>
      </c>
      <c r="N3614" t="s">
        <v>23</v>
      </c>
    </row>
    <row r="3615" spans="1:14" ht="14.25" customHeight="1" x14ac:dyDescent="0.3">
      <c r="A3615" t="s">
        <v>7690</v>
      </c>
      <c r="B3615" t="s">
        <v>13</v>
      </c>
      <c r="C3615" t="s">
        <v>33</v>
      </c>
      <c r="D3615">
        <v>639.22</v>
      </c>
      <c r="E3615">
        <v>0.48</v>
      </c>
      <c r="F3615">
        <f t="shared" si="112"/>
        <v>306.82560000000001</v>
      </c>
      <c r="G3615">
        <f t="shared" si="113"/>
        <v>332.39440000000002</v>
      </c>
      <c r="H3615">
        <v>7</v>
      </c>
      <c r="I3615" s="17">
        <v>45563</v>
      </c>
      <c r="J3615" s="17">
        <v>45568</v>
      </c>
      <c r="K3615" t="s">
        <v>21</v>
      </c>
      <c r="L3615" t="s">
        <v>16</v>
      </c>
      <c r="M3615">
        <v>89.77</v>
      </c>
      <c r="N3615" t="s">
        <v>17</v>
      </c>
    </row>
    <row r="3616" spans="1:14" ht="14.25" customHeight="1" x14ac:dyDescent="0.3">
      <c r="A3616" t="s">
        <v>11607</v>
      </c>
      <c r="B3616" t="s">
        <v>41</v>
      </c>
      <c r="C3616" t="s">
        <v>20</v>
      </c>
      <c r="D3616">
        <v>639.46</v>
      </c>
      <c r="E3616">
        <v>0.04</v>
      </c>
      <c r="F3616">
        <f t="shared" si="112"/>
        <v>25.578400000000002</v>
      </c>
      <c r="G3616">
        <f t="shared" si="113"/>
        <v>613.88160000000005</v>
      </c>
      <c r="H3616">
        <v>7</v>
      </c>
      <c r="I3616" s="17">
        <v>45071</v>
      </c>
      <c r="J3616" s="17">
        <v>45077</v>
      </c>
      <c r="K3616" t="s">
        <v>21</v>
      </c>
      <c r="L3616" t="s">
        <v>22</v>
      </c>
      <c r="M3616">
        <v>174.83</v>
      </c>
      <c r="N3616" t="s">
        <v>39</v>
      </c>
    </row>
    <row r="3617" spans="1:14" ht="14.25" customHeight="1" x14ac:dyDescent="0.3">
      <c r="A3617" t="s">
        <v>2587</v>
      </c>
      <c r="B3617" t="s">
        <v>25</v>
      </c>
      <c r="C3617" t="s">
        <v>26</v>
      </c>
      <c r="D3617">
        <v>641.99</v>
      </c>
      <c r="E3617">
        <v>0.36</v>
      </c>
      <c r="F3617">
        <f t="shared" si="112"/>
        <v>231.1164</v>
      </c>
      <c r="G3617">
        <f t="shared" si="113"/>
        <v>410.87360000000001</v>
      </c>
      <c r="H3617">
        <v>7</v>
      </c>
      <c r="I3617" s="17">
        <v>45215</v>
      </c>
      <c r="J3617" s="17">
        <v>45222</v>
      </c>
      <c r="K3617" t="s">
        <v>15</v>
      </c>
      <c r="L3617" t="s">
        <v>22</v>
      </c>
      <c r="M3617">
        <v>107.27</v>
      </c>
      <c r="N3617" t="s">
        <v>17</v>
      </c>
    </row>
    <row r="3618" spans="1:14" ht="14.25" customHeight="1" x14ac:dyDescent="0.3">
      <c r="A3618" t="s">
        <v>3384</v>
      </c>
      <c r="B3618" t="s">
        <v>41</v>
      </c>
      <c r="C3618" t="s">
        <v>26</v>
      </c>
      <c r="D3618">
        <v>644.84</v>
      </c>
      <c r="E3618">
        <v>0.33</v>
      </c>
      <c r="F3618">
        <f t="shared" si="112"/>
        <v>212.79720000000003</v>
      </c>
      <c r="G3618">
        <f t="shared" si="113"/>
        <v>432.0428</v>
      </c>
      <c r="H3618">
        <v>7</v>
      </c>
      <c r="I3618" s="17">
        <v>45111</v>
      </c>
      <c r="J3618" s="17">
        <v>45114</v>
      </c>
      <c r="K3618" t="s">
        <v>31</v>
      </c>
      <c r="L3618" t="s">
        <v>22</v>
      </c>
      <c r="M3618">
        <v>39.21</v>
      </c>
      <c r="N3618" t="s">
        <v>23</v>
      </c>
    </row>
    <row r="3619" spans="1:14" ht="14.25" customHeight="1" x14ac:dyDescent="0.3">
      <c r="A3619" t="s">
        <v>11518</v>
      </c>
      <c r="B3619" t="s">
        <v>13</v>
      </c>
      <c r="C3619" t="s">
        <v>33</v>
      </c>
      <c r="D3619">
        <v>648.39</v>
      </c>
      <c r="E3619">
        <v>0.5</v>
      </c>
      <c r="F3619">
        <f t="shared" si="112"/>
        <v>324.19499999999999</v>
      </c>
      <c r="G3619">
        <f t="shared" si="113"/>
        <v>324.19499999999999</v>
      </c>
      <c r="H3619">
        <v>7</v>
      </c>
      <c r="I3619" s="17">
        <v>45506</v>
      </c>
      <c r="J3619" s="17">
        <v>45513</v>
      </c>
      <c r="K3619" t="s">
        <v>15</v>
      </c>
      <c r="L3619" t="s">
        <v>22</v>
      </c>
      <c r="M3619">
        <v>146.24</v>
      </c>
      <c r="N3619" t="s">
        <v>28</v>
      </c>
    </row>
    <row r="3620" spans="1:14" ht="14.25" customHeight="1" x14ac:dyDescent="0.3">
      <c r="A3620" t="s">
        <v>6252</v>
      </c>
      <c r="B3620" t="s">
        <v>13</v>
      </c>
      <c r="C3620" t="s">
        <v>36</v>
      </c>
      <c r="D3620">
        <v>649.57000000000005</v>
      </c>
      <c r="E3620">
        <v>0.04</v>
      </c>
      <c r="F3620">
        <f t="shared" si="112"/>
        <v>25.982800000000001</v>
      </c>
      <c r="G3620">
        <f t="shared" si="113"/>
        <v>623.58720000000005</v>
      </c>
      <c r="H3620">
        <v>7</v>
      </c>
      <c r="I3620" s="17">
        <v>45646</v>
      </c>
      <c r="J3620" s="17">
        <v>45653</v>
      </c>
      <c r="K3620" t="s">
        <v>31</v>
      </c>
      <c r="L3620" t="s">
        <v>22</v>
      </c>
      <c r="M3620">
        <v>82.49</v>
      </c>
      <c r="N3620" t="s">
        <v>34</v>
      </c>
    </row>
    <row r="3621" spans="1:14" ht="14.25" customHeight="1" x14ac:dyDescent="0.3">
      <c r="A3621" t="s">
        <v>5441</v>
      </c>
      <c r="B3621" t="s">
        <v>13</v>
      </c>
      <c r="C3621" t="s">
        <v>26</v>
      </c>
      <c r="D3621">
        <v>658.02</v>
      </c>
      <c r="E3621">
        <v>0.23</v>
      </c>
      <c r="F3621">
        <f t="shared" si="112"/>
        <v>151.34460000000001</v>
      </c>
      <c r="G3621">
        <f t="shared" si="113"/>
        <v>506.67539999999997</v>
      </c>
      <c r="H3621">
        <v>7</v>
      </c>
      <c r="I3621" s="17">
        <v>45527</v>
      </c>
      <c r="J3621" s="17">
        <v>45533</v>
      </c>
      <c r="K3621" t="s">
        <v>21</v>
      </c>
      <c r="L3621" t="s">
        <v>27</v>
      </c>
      <c r="M3621">
        <v>39.770000000000003</v>
      </c>
      <c r="N3621" t="s">
        <v>28</v>
      </c>
    </row>
    <row r="3622" spans="1:14" ht="14.25" customHeight="1" x14ac:dyDescent="0.3">
      <c r="A3622" t="s">
        <v>7030</v>
      </c>
      <c r="B3622" t="s">
        <v>13</v>
      </c>
      <c r="C3622" t="s">
        <v>20</v>
      </c>
      <c r="D3622">
        <v>668.96</v>
      </c>
      <c r="E3622">
        <v>0.26</v>
      </c>
      <c r="F3622">
        <f t="shared" si="112"/>
        <v>173.92960000000002</v>
      </c>
      <c r="G3622">
        <f t="shared" si="113"/>
        <v>495.03039999999999</v>
      </c>
      <c r="H3622">
        <v>7</v>
      </c>
      <c r="I3622" s="17">
        <v>44934</v>
      </c>
      <c r="J3622" s="17">
        <v>44939</v>
      </c>
      <c r="K3622" t="s">
        <v>15</v>
      </c>
      <c r="L3622" t="s">
        <v>16</v>
      </c>
      <c r="M3622">
        <v>63.03</v>
      </c>
      <c r="N3622" t="s">
        <v>23</v>
      </c>
    </row>
    <row r="3623" spans="1:14" ht="14.25" customHeight="1" x14ac:dyDescent="0.3">
      <c r="A3623" t="s">
        <v>10995</v>
      </c>
      <c r="B3623" t="s">
        <v>13</v>
      </c>
      <c r="C3623" t="s">
        <v>14</v>
      </c>
      <c r="D3623">
        <v>669.78</v>
      </c>
      <c r="E3623">
        <v>0.34</v>
      </c>
      <c r="F3623">
        <f t="shared" si="112"/>
        <v>227.7252</v>
      </c>
      <c r="G3623">
        <f t="shared" si="113"/>
        <v>442.0548</v>
      </c>
      <c r="H3623">
        <v>7</v>
      </c>
      <c r="I3623" s="17">
        <v>45113</v>
      </c>
      <c r="J3623" s="17">
        <v>45118</v>
      </c>
      <c r="K3623" t="s">
        <v>31</v>
      </c>
      <c r="L3623" t="s">
        <v>16</v>
      </c>
      <c r="M3623">
        <v>102.98</v>
      </c>
      <c r="N3623" t="s">
        <v>28</v>
      </c>
    </row>
    <row r="3624" spans="1:14" ht="14.25" customHeight="1" x14ac:dyDescent="0.3">
      <c r="A3624" t="s">
        <v>10696</v>
      </c>
      <c r="B3624" t="s">
        <v>19</v>
      </c>
      <c r="C3624" t="s">
        <v>33</v>
      </c>
      <c r="D3624">
        <v>670.43</v>
      </c>
      <c r="E3624">
        <v>0.08</v>
      </c>
      <c r="F3624">
        <f t="shared" si="112"/>
        <v>53.634399999999999</v>
      </c>
      <c r="G3624">
        <f t="shared" si="113"/>
        <v>616.79559999999992</v>
      </c>
      <c r="H3624">
        <v>7</v>
      </c>
      <c r="I3624" s="17">
        <v>45361</v>
      </c>
      <c r="J3624" s="17">
        <v>45367</v>
      </c>
      <c r="K3624" t="s">
        <v>31</v>
      </c>
      <c r="L3624" t="s">
        <v>27</v>
      </c>
      <c r="M3624">
        <v>161.61000000000001</v>
      </c>
      <c r="N3624" t="s">
        <v>23</v>
      </c>
    </row>
    <row r="3625" spans="1:14" ht="14.25" customHeight="1" x14ac:dyDescent="0.3">
      <c r="A3625" t="s">
        <v>6225</v>
      </c>
      <c r="B3625" t="s">
        <v>19</v>
      </c>
      <c r="C3625" t="s">
        <v>33</v>
      </c>
      <c r="D3625">
        <v>674.72</v>
      </c>
      <c r="E3625">
        <v>0.25</v>
      </c>
      <c r="F3625">
        <f t="shared" si="112"/>
        <v>168.68</v>
      </c>
      <c r="G3625">
        <f t="shared" si="113"/>
        <v>506.04</v>
      </c>
      <c r="H3625">
        <v>7</v>
      </c>
      <c r="I3625" s="17">
        <v>45128</v>
      </c>
      <c r="J3625" s="17">
        <v>45133</v>
      </c>
      <c r="K3625" t="s">
        <v>31</v>
      </c>
      <c r="L3625" t="s">
        <v>16</v>
      </c>
      <c r="M3625">
        <v>150.47</v>
      </c>
      <c r="N3625" t="s">
        <v>34</v>
      </c>
    </row>
    <row r="3626" spans="1:14" ht="14.25" customHeight="1" x14ac:dyDescent="0.3">
      <c r="A3626" t="s">
        <v>4190</v>
      </c>
      <c r="B3626" t="s">
        <v>19</v>
      </c>
      <c r="C3626" t="s">
        <v>26</v>
      </c>
      <c r="D3626">
        <v>681.9</v>
      </c>
      <c r="E3626">
        <v>0.37</v>
      </c>
      <c r="F3626">
        <f t="shared" si="112"/>
        <v>252.303</v>
      </c>
      <c r="G3626">
        <f t="shared" si="113"/>
        <v>429.59699999999998</v>
      </c>
      <c r="H3626">
        <v>7</v>
      </c>
      <c r="I3626" s="17">
        <v>45527</v>
      </c>
      <c r="J3626" s="17">
        <v>45530</v>
      </c>
      <c r="K3626" t="s">
        <v>21</v>
      </c>
      <c r="L3626" t="s">
        <v>16</v>
      </c>
      <c r="M3626">
        <v>82.3</v>
      </c>
      <c r="N3626" t="s">
        <v>28</v>
      </c>
    </row>
    <row r="3627" spans="1:14" ht="14.25" customHeight="1" x14ac:dyDescent="0.3">
      <c r="A3627" t="s">
        <v>14788</v>
      </c>
      <c r="B3627" t="s">
        <v>25</v>
      </c>
      <c r="C3627" t="s">
        <v>20</v>
      </c>
      <c r="D3627">
        <v>685.72</v>
      </c>
      <c r="E3627">
        <v>0.33</v>
      </c>
      <c r="F3627">
        <f t="shared" si="112"/>
        <v>226.28760000000003</v>
      </c>
      <c r="G3627">
        <f t="shared" si="113"/>
        <v>459.43240000000003</v>
      </c>
      <c r="H3627">
        <v>7</v>
      </c>
      <c r="I3627" s="17">
        <v>45384</v>
      </c>
      <c r="J3627" s="17">
        <v>45391</v>
      </c>
      <c r="K3627" t="s">
        <v>21</v>
      </c>
      <c r="L3627" t="s">
        <v>27</v>
      </c>
      <c r="M3627">
        <v>113.64</v>
      </c>
      <c r="N3627" t="s">
        <v>34</v>
      </c>
    </row>
    <row r="3628" spans="1:14" ht="14.25" customHeight="1" x14ac:dyDescent="0.3">
      <c r="A3628" t="s">
        <v>4128</v>
      </c>
      <c r="B3628" t="s">
        <v>25</v>
      </c>
      <c r="C3628" t="s">
        <v>20</v>
      </c>
      <c r="D3628">
        <v>688.11</v>
      </c>
      <c r="E3628">
        <v>7.0000000000000007E-2</v>
      </c>
      <c r="F3628">
        <f t="shared" si="112"/>
        <v>48.167700000000004</v>
      </c>
      <c r="G3628">
        <f t="shared" si="113"/>
        <v>639.94230000000005</v>
      </c>
      <c r="H3628">
        <v>7</v>
      </c>
      <c r="I3628" s="17">
        <v>45108</v>
      </c>
      <c r="J3628" s="17">
        <v>45111</v>
      </c>
      <c r="K3628" t="s">
        <v>31</v>
      </c>
      <c r="L3628" t="s">
        <v>16</v>
      </c>
      <c r="M3628">
        <v>117.04</v>
      </c>
      <c r="N3628" t="s">
        <v>17</v>
      </c>
    </row>
    <row r="3629" spans="1:14" ht="14.25" customHeight="1" x14ac:dyDescent="0.3">
      <c r="A3629" t="s">
        <v>14004</v>
      </c>
      <c r="B3629" t="s">
        <v>25</v>
      </c>
      <c r="C3629" t="s">
        <v>14</v>
      </c>
      <c r="D3629">
        <v>694.43</v>
      </c>
      <c r="E3629">
        <v>0.27</v>
      </c>
      <c r="F3629">
        <f t="shared" si="112"/>
        <v>187.49610000000001</v>
      </c>
      <c r="G3629">
        <f t="shared" si="113"/>
        <v>506.93389999999994</v>
      </c>
      <c r="H3629">
        <v>7</v>
      </c>
      <c r="I3629" s="17">
        <v>45197</v>
      </c>
      <c r="J3629" s="17">
        <v>45199</v>
      </c>
      <c r="K3629" t="s">
        <v>15</v>
      </c>
      <c r="L3629" t="s">
        <v>22</v>
      </c>
      <c r="M3629">
        <v>191.04</v>
      </c>
      <c r="N3629" t="s">
        <v>17</v>
      </c>
    </row>
    <row r="3630" spans="1:14" ht="14.25" customHeight="1" x14ac:dyDescent="0.3">
      <c r="A3630" t="s">
        <v>14316</v>
      </c>
      <c r="B3630" t="s">
        <v>25</v>
      </c>
      <c r="C3630" t="s">
        <v>33</v>
      </c>
      <c r="D3630">
        <v>696.2</v>
      </c>
      <c r="E3630">
        <v>0.06</v>
      </c>
      <c r="F3630">
        <f t="shared" si="112"/>
        <v>41.771999999999998</v>
      </c>
      <c r="G3630">
        <f t="shared" si="113"/>
        <v>654.428</v>
      </c>
      <c r="H3630">
        <v>7</v>
      </c>
      <c r="I3630" s="17">
        <v>45057</v>
      </c>
      <c r="J3630" s="17">
        <v>45059</v>
      </c>
      <c r="K3630" t="s">
        <v>21</v>
      </c>
      <c r="L3630" t="s">
        <v>22</v>
      </c>
      <c r="M3630">
        <v>87.24</v>
      </c>
      <c r="N3630" t="s">
        <v>39</v>
      </c>
    </row>
    <row r="3631" spans="1:14" ht="14.25" customHeight="1" x14ac:dyDescent="0.3">
      <c r="A3631" t="s">
        <v>13888</v>
      </c>
      <c r="B3631" t="s">
        <v>25</v>
      </c>
      <c r="C3631" t="s">
        <v>14</v>
      </c>
      <c r="D3631">
        <v>696.94</v>
      </c>
      <c r="E3631">
        <v>0.12</v>
      </c>
      <c r="F3631">
        <f t="shared" si="112"/>
        <v>83.632800000000003</v>
      </c>
      <c r="G3631">
        <f t="shared" si="113"/>
        <v>613.30720000000008</v>
      </c>
      <c r="H3631">
        <v>7</v>
      </c>
      <c r="I3631" s="17">
        <v>45348</v>
      </c>
      <c r="J3631" s="17">
        <v>45352</v>
      </c>
      <c r="K3631" t="s">
        <v>31</v>
      </c>
      <c r="L3631" t="s">
        <v>16</v>
      </c>
      <c r="M3631">
        <v>206.97</v>
      </c>
      <c r="N3631" t="s">
        <v>17</v>
      </c>
    </row>
    <row r="3632" spans="1:14" ht="14.25" customHeight="1" x14ac:dyDescent="0.3">
      <c r="A3632" t="s">
        <v>12211</v>
      </c>
      <c r="B3632" t="s">
        <v>25</v>
      </c>
      <c r="C3632" t="s">
        <v>14</v>
      </c>
      <c r="D3632">
        <v>699.46</v>
      </c>
      <c r="E3632">
        <v>0.42</v>
      </c>
      <c r="F3632">
        <f t="shared" si="112"/>
        <v>293.77320000000003</v>
      </c>
      <c r="G3632">
        <f t="shared" si="113"/>
        <v>405.68680000000001</v>
      </c>
      <c r="H3632">
        <v>7</v>
      </c>
      <c r="I3632" s="17">
        <v>45612</v>
      </c>
      <c r="J3632" s="17">
        <v>45614</v>
      </c>
      <c r="K3632" t="s">
        <v>21</v>
      </c>
      <c r="L3632" t="s">
        <v>27</v>
      </c>
      <c r="M3632">
        <v>106.99</v>
      </c>
      <c r="N3632" t="s">
        <v>34</v>
      </c>
    </row>
    <row r="3633" spans="1:14" ht="14.25" customHeight="1" x14ac:dyDescent="0.3">
      <c r="A3633" t="s">
        <v>11475</v>
      </c>
      <c r="B3633" t="s">
        <v>41</v>
      </c>
      <c r="C3633" t="s">
        <v>36</v>
      </c>
      <c r="D3633">
        <v>701.12</v>
      </c>
      <c r="E3633">
        <v>0.39</v>
      </c>
      <c r="F3633">
        <f t="shared" si="112"/>
        <v>273.43680000000001</v>
      </c>
      <c r="G3633">
        <f t="shared" si="113"/>
        <v>427.6832</v>
      </c>
      <c r="H3633">
        <v>7</v>
      </c>
      <c r="I3633" s="17">
        <v>45009</v>
      </c>
      <c r="J3633" s="17">
        <v>45015</v>
      </c>
      <c r="K3633" t="s">
        <v>21</v>
      </c>
      <c r="L3633" t="s">
        <v>22</v>
      </c>
      <c r="M3633">
        <v>167.06</v>
      </c>
      <c r="N3633" t="s">
        <v>28</v>
      </c>
    </row>
    <row r="3634" spans="1:14" ht="14.25" customHeight="1" x14ac:dyDescent="0.3">
      <c r="A3634" t="s">
        <v>1051</v>
      </c>
      <c r="B3634" t="s">
        <v>19</v>
      </c>
      <c r="C3634" t="s">
        <v>26</v>
      </c>
      <c r="D3634">
        <v>702.05</v>
      </c>
      <c r="E3634">
        <v>0.37</v>
      </c>
      <c r="F3634">
        <f t="shared" si="112"/>
        <v>259.75849999999997</v>
      </c>
      <c r="G3634">
        <f t="shared" si="113"/>
        <v>442.29149999999998</v>
      </c>
      <c r="H3634">
        <v>7</v>
      </c>
      <c r="I3634" s="17">
        <v>45307</v>
      </c>
      <c r="J3634" s="17">
        <v>45313</v>
      </c>
      <c r="K3634" t="s">
        <v>21</v>
      </c>
      <c r="L3634" t="s">
        <v>22</v>
      </c>
      <c r="M3634">
        <v>151.07</v>
      </c>
      <c r="N3634" t="s">
        <v>28</v>
      </c>
    </row>
    <row r="3635" spans="1:14" ht="14.25" customHeight="1" x14ac:dyDescent="0.3">
      <c r="A3635" t="s">
        <v>13056</v>
      </c>
      <c r="B3635" t="s">
        <v>25</v>
      </c>
      <c r="C3635" t="s">
        <v>26</v>
      </c>
      <c r="D3635">
        <v>703.17</v>
      </c>
      <c r="E3635">
        <v>0.44</v>
      </c>
      <c r="F3635">
        <f t="shared" si="112"/>
        <v>309.39479999999998</v>
      </c>
      <c r="G3635">
        <f t="shared" si="113"/>
        <v>393.77519999999998</v>
      </c>
      <c r="H3635">
        <v>7</v>
      </c>
      <c r="I3635" s="17">
        <v>45456</v>
      </c>
      <c r="J3635" s="17">
        <v>45461</v>
      </c>
      <c r="K3635" t="s">
        <v>21</v>
      </c>
      <c r="L3635" t="s">
        <v>16</v>
      </c>
      <c r="M3635">
        <v>204.14</v>
      </c>
      <c r="N3635" t="s">
        <v>48</v>
      </c>
    </row>
    <row r="3636" spans="1:14" ht="14.25" customHeight="1" x14ac:dyDescent="0.3">
      <c r="A3636" t="s">
        <v>11426</v>
      </c>
      <c r="B3636" t="s">
        <v>25</v>
      </c>
      <c r="C3636" t="s">
        <v>26</v>
      </c>
      <c r="D3636">
        <v>703.89</v>
      </c>
      <c r="E3636">
        <v>0.41</v>
      </c>
      <c r="F3636">
        <f t="shared" si="112"/>
        <v>288.5949</v>
      </c>
      <c r="G3636">
        <f t="shared" si="113"/>
        <v>415.29509999999999</v>
      </c>
      <c r="H3636">
        <v>7</v>
      </c>
      <c r="I3636" s="17">
        <v>44945</v>
      </c>
      <c r="J3636" s="17">
        <v>44951</v>
      </c>
      <c r="K3636" t="s">
        <v>21</v>
      </c>
      <c r="L3636" t="s">
        <v>16</v>
      </c>
      <c r="M3636">
        <v>148.21</v>
      </c>
      <c r="N3636" t="s">
        <v>17</v>
      </c>
    </row>
    <row r="3637" spans="1:14" ht="14.25" customHeight="1" x14ac:dyDescent="0.3">
      <c r="A3637" t="s">
        <v>7950</v>
      </c>
      <c r="B3637" t="s">
        <v>13</v>
      </c>
      <c r="C3637" t="s">
        <v>33</v>
      </c>
      <c r="D3637">
        <v>705.21</v>
      </c>
      <c r="E3637">
        <v>0.08</v>
      </c>
      <c r="F3637">
        <f t="shared" si="112"/>
        <v>56.416800000000002</v>
      </c>
      <c r="G3637">
        <f t="shared" si="113"/>
        <v>648.79320000000007</v>
      </c>
      <c r="H3637">
        <v>7</v>
      </c>
      <c r="I3637" s="17">
        <v>45601</v>
      </c>
      <c r="J3637" s="17">
        <v>45607</v>
      </c>
      <c r="K3637" t="s">
        <v>31</v>
      </c>
      <c r="L3637" t="s">
        <v>27</v>
      </c>
      <c r="M3637">
        <v>181.45</v>
      </c>
      <c r="N3637" t="s">
        <v>17</v>
      </c>
    </row>
    <row r="3638" spans="1:14" ht="14.25" customHeight="1" x14ac:dyDescent="0.3">
      <c r="A3638" t="s">
        <v>7493</v>
      </c>
      <c r="B3638" t="s">
        <v>19</v>
      </c>
      <c r="C3638" t="s">
        <v>36</v>
      </c>
      <c r="D3638">
        <v>705.66</v>
      </c>
      <c r="E3638">
        <v>0.19</v>
      </c>
      <c r="F3638">
        <f t="shared" si="112"/>
        <v>134.0754</v>
      </c>
      <c r="G3638">
        <f t="shared" si="113"/>
        <v>571.58459999999991</v>
      </c>
      <c r="H3638">
        <v>7</v>
      </c>
      <c r="I3638" s="17">
        <v>45475</v>
      </c>
      <c r="J3638" s="17">
        <v>45480</v>
      </c>
      <c r="K3638" t="s">
        <v>15</v>
      </c>
      <c r="L3638" t="s">
        <v>16</v>
      </c>
      <c r="M3638">
        <v>62.81</v>
      </c>
      <c r="N3638" t="s">
        <v>39</v>
      </c>
    </row>
    <row r="3639" spans="1:14" ht="14.25" customHeight="1" x14ac:dyDescent="0.3">
      <c r="A3639" t="s">
        <v>368</v>
      </c>
      <c r="B3639" t="s">
        <v>19</v>
      </c>
      <c r="C3639" t="s">
        <v>33</v>
      </c>
      <c r="D3639">
        <v>718.92</v>
      </c>
      <c r="E3639">
        <v>0.21</v>
      </c>
      <c r="F3639">
        <f t="shared" si="112"/>
        <v>150.97319999999999</v>
      </c>
      <c r="G3639">
        <f t="shared" si="113"/>
        <v>567.94679999999994</v>
      </c>
      <c r="H3639">
        <v>7</v>
      </c>
      <c r="I3639" s="17">
        <v>45401</v>
      </c>
      <c r="J3639" s="17">
        <v>45402</v>
      </c>
      <c r="K3639" t="s">
        <v>15</v>
      </c>
      <c r="L3639" t="s">
        <v>22</v>
      </c>
      <c r="M3639">
        <v>48.42</v>
      </c>
      <c r="N3639" t="s">
        <v>48</v>
      </c>
    </row>
    <row r="3640" spans="1:14" ht="14.25" customHeight="1" x14ac:dyDescent="0.3">
      <c r="A3640" t="s">
        <v>2043</v>
      </c>
      <c r="B3640" t="s">
        <v>13</v>
      </c>
      <c r="C3640" t="s">
        <v>26</v>
      </c>
      <c r="D3640">
        <v>719.68</v>
      </c>
      <c r="E3640">
        <v>0.09</v>
      </c>
      <c r="F3640">
        <f t="shared" si="112"/>
        <v>64.771199999999993</v>
      </c>
      <c r="G3640">
        <f t="shared" si="113"/>
        <v>654.90879999999993</v>
      </c>
      <c r="H3640">
        <v>7</v>
      </c>
      <c r="I3640" s="17">
        <v>45059</v>
      </c>
      <c r="J3640" s="17">
        <v>45062</v>
      </c>
      <c r="K3640" t="s">
        <v>15</v>
      </c>
      <c r="L3640" t="s">
        <v>16</v>
      </c>
      <c r="M3640">
        <v>158.86000000000001</v>
      </c>
      <c r="N3640" t="s">
        <v>28</v>
      </c>
    </row>
    <row r="3641" spans="1:14" ht="14.25" customHeight="1" x14ac:dyDescent="0.3">
      <c r="A3641" t="s">
        <v>11899</v>
      </c>
      <c r="B3641" t="s">
        <v>19</v>
      </c>
      <c r="C3641" t="s">
        <v>20</v>
      </c>
      <c r="D3641">
        <v>720.25</v>
      </c>
      <c r="E3641">
        <v>0.28999999999999998</v>
      </c>
      <c r="F3641">
        <f t="shared" si="112"/>
        <v>208.87249999999997</v>
      </c>
      <c r="G3641">
        <f t="shared" si="113"/>
        <v>511.37750000000005</v>
      </c>
      <c r="H3641">
        <v>7</v>
      </c>
      <c r="I3641" s="17">
        <v>45441</v>
      </c>
      <c r="J3641" s="17">
        <v>45445</v>
      </c>
      <c r="K3641" t="s">
        <v>21</v>
      </c>
      <c r="L3641" t="s">
        <v>16</v>
      </c>
      <c r="M3641">
        <v>102.13</v>
      </c>
      <c r="N3641" t="s">
        <v>34</v>
      </c>
    </row>
    <row r="3642" spans="1:14" ht="14.25" customHeight="1" x14ac:dyDescent="0.3">
      <c r="A3642" t="s">
        <v>11723</v>
      </c>
      <c r="B3642" t="s">
        <v>13</v>
      </c>
      <c r="C3642" t="s">
        <v>14</v>
      </c>
      <c r="D3642">
        <v>723.02</v>
      </c>
      <c r="E3642">
        <v>0.47</v>
      </c>
      <c r="F3642">
        <f t="shared" si="112"/>
        <v>339.81939999999997</v>
      </c>
      <c r="G3642">
        <f t="shared" si="113"/>
        <v>383.20060000000001</v>
      </c>
      <c r="H3642">
        <v>7</v>
      </c>
      <c r="I3642" s="17">
        <v>45082</v>
      </c>
      <c r="J3642" s="17">
        <v>45084</v>
      </c>
      <c r="K3642" t="s">
        <v>15</v>
      </c>
      <c r="L3642" t="s">
        <v>27</v>
      </c>
      <c r="M3642">
        <v>115.7</v>
      </c>
      <c r="N3642" t="s">
        <v>48</v>
      </c>
    </row>
    <row r="3643" spans="1:14" ht="14.25" customHeight="1" x14ac:dyDescent="0.3">
      <c r="A3643" t="s">
        <v>10707</v>
      </c>
      <c r="B3643" t="s">
        <v>25</v>
      </c>
      <c r="C3643" t="s">
        <v>14</v>
      </c>
      <c r="D3643">
        <v>723.16</v>
      </c>
      <c r="E3643">
        <v>0.4</v>
      </c>
      <c r="F3643">
        <f t="shared" si="112"/>
        <v>289.26400000000001</v>
      </c>
      <c r="G3643">
        <f t="shared" si="113"/>
        <v>433.89599999999996</v>
      </c>
      <c r="H3643">
        <v>7</v>
      </c>
      <c r="I3643" s="17">
        <v>45357</v>
      </c>
      <c r="J3643" s="17">
        <v>45359</v>
      </c>
      <c r="K3643" t="s">
        <v>31</v>
      </c>
      <c r="L3643" t="s">
        <v>27</v>
      </c>
      <c r="M3643">
        <v>170.33</v>
      </c>
      <c r="N3643" t="s">
        <v>17</v>
      </c>
    </row>
    <row r="3644" spans="1:14" ht="14.25" customHeight="1" x14ac:dyDescent="0.3">
      <c r="A3644" t="s">
        <v>15018</v>
      </c>
      <c r="B3644" t="s">
        <v>13</v>
      </c>
      <c r="C3644" t="s">
        <v>26</v>
      </c>
      <c r="D3644">
        <v>724.51</v>
      </c>
      <c r="E3644">
        <v>0.25</v>
      </c>
      <c r="F3644">
        <f t="shared" si="112"/>
        <v>181.1275</v>
      </c>
      <c r="G3644">
        <f t="shared" si="113"/>
        <v>543.38249999999994</v>
      </c>
      <c r="H3644">
        <v>7</v>
      </c>
      <c r="I3644" s="17">
        <v>45575</v>
      </c>
      <c r="J3644" s="17">
        <v>45578</v>
      </c>
      <c r="K3644" t="s">
        <v>21</v>
      </c>
      <c r="L3644" t="s">
        <v>22</v>
      </c>
      <c r="M3644">
        <v>96.01</v>
      </c>
      <c r="N3644" t="s">
        <v>17</v>
      </c>
    </row>
    <row r="3645" spans="1:14" ht="14.25" customHeight="1" x14ac:dyDescent="0.3">
      <c r="A3645" t="s">
        <v>9565</v>
      </c>
      <c r="B3645" t="s">
        <v>19</v>
      </c>
      <c r="C3645" t="s">
        <v>36</v>
      </c>
      <c r="D3645">
        <v>731.93</v>
      </c>
      <c r="E3645">
        <v>0.18</v>
      </c>
      <c r="F3645">
        <f t="shared" si="112"/>
        <v>131.7474</v>
      </c>
      <c r="G3645">
        <f t="shared" si="113"/>
        <v>600.18259999999998</v>
      </c>
      <c r="H3645">
        <v>7</v>
      </c>
      <c r="I3645" s="17">
        <v>45384</v>
      </c>
      <c r="J3645" s="17">
        <v>45390</v>
      </c>
      <c r="K3645" t="s">
        <v>21</v>
      </c>
      <c r="L3645" t="s">
        <v>16</v>
      </c>
      <c r="M3645">
        <v>53.9</v>
      </c>
      <c r="N3645" t="s">
        <v>34</v>
      </c>
    </row>
    <row r="3646" spans="1:14" ht="14.25" customHeight="1" x14ac:dyDescent="0.3">
      <c r="A3646" t="s">
        <v>4093</v>
      </c>
      <c r="B3646" t="s">
        <v>41</v>
      </c>
      <c r="C3646" t="s">
        <v>14</v>
      </c>
      <c r="D3646">
        <v>731.94</v>
      </c>
      <c r="E3646">
        <v>0.37</v>
      </c>
      <c r="F3646">
        <f t="shared" si="112"/>
        <v>270.81780000000003</v>
      </c>
      <c r="G3646">
        <f t="shared" si="113"/>
        <v>461.12220000000002</v>
      </c>
      <c r="H3646">
        <v>7</v>
      </c>
      <c r="I3646" s="17">
        <v>45240</v>
      </c>
      <c r="J3646" s="17">
        <v>45247</v>
      </c>
      <c r="K3646" t="s">
        <v>15</v>
      </c>
      <c r="L3646" t="s">
        <v>22</v>
      </c>
      <c r="M3646">
        <v>193.88</v>
      </c>
      <c r="N3646" t="s">
        <v>28</v>
      </c>
    </row>
    <row r="3647" spans="1:14" ht="14.25" customHeight="1" x14ac:dyDescent="0.3">
      <c r="A3647" t="s">
        <v>14717</v>
      </c>
      <c r="B3647" t="s">
        <v>41</v>
      </c>
      <c r="C3647" t="s">
        <v>26</v>
      </c>
      <c r="D3647">
        <v>735.02</v>
      </c>
      <c r="E3647">
        <v>0.48</v>
      </c>
      <c r="F3647">
        <f t="shared" si="112"/>
        <v>352.80959999999999</v>
      </c>
      <c r="G3647">
        <f t="shared" si="113"/>
        <v>382.21039999999999</v>
      </c>
      <c r="H3647">
        <v>7</v>
      </c>
      <c r="I3647" s="17">
        <v>45492</v>
      </c>
      <c r="J3647" s="17">
        <v>45493</v>
      </c>
      <c r="K3647" t="s">
        <v>31</v>
      </c>
      <c r="L3647" t="s">
        <v>22</v>
      </c>
      <c r="M3647">
        <v>67.16</v>
      </c>
      <c r="N3647" t="s">
        <v>34</v>
      </c>
    </row>
    <row r="3648" spans="1:14" ht="14.25" customHeight="1" x14ac:dyDescent="0.3">
      <c r="A3648" t="s">
        <v>11638</v>
      </c>
      <c r="B3648" t="s">
        <v>25</v>
      </c>
      <c r="C3648" t="s">
        <v>33</v>
      </c>
      <c r="D3648">
        <v>737.8</v>
      </c>
      <c r="E3648">
        <v>0.13</v>
      </c>
      <c r="F3648">
        <f t="shared" si="112"/>
        <v>95.914000000000001</v>
      </c>
      <c r="G3648">
        <f t="shared" si="113"/>
        <v>641.88599999999997</v>
      </c>
      <c r="H3648">
        <v>7</v>
      </c>
      <c r="I3648" s="17">
        <v>45271</v>
      </c>
      <c r="J3648" s="17">
        <v>45276</v>
      </c>
      <c r="K3648" t="s">
        <v>31</v>
      </c>
      <c r="L3648" t="s">
        <v>22</v>
      </c>
      <c r="M3648">
        <v>61.45</v>
      </c>
      <c r="N3648" t="s">
        <v>28</v>
      </c>
    </row>
    <row r="3649" spans="1:14" ht="14.25" customHeight="1" x14ac:dyDescent="0.3">
      <c r="A3649" t="s">
        <v>15070</v>
      </c>
      <c r="B3649" t="s">
        <v>25</v>
      </c>
      <c r="C3649" t="s">
        <v>14</v>
      </c>
      <c r="D3649">
        <v>741.8</v>
      </c>
      <c r="E3649">
        <v>0.37</v>
      </c>
      <c r="F3649">
        <f t="shared" si="112"/>
        <v>274.46600000000001</v>
      </c>
      <c r="G3649">
        <f t="shared" si="113"/>
        <v>467.33399999999995</v>
      </c>
      <c r="H3649">
        <v>7</v>
      </c>
      <c r="I3649" s="17">
        <v>45144</v>
      </c>
      <c r="J3649" s="17">
        <v>45151</v>
      </c>
      <c r="K3649" t="s">
        <v>31</v>
      </c>
      <c r="L3649" t="s">
        <v>16</v>
      </c>
      <c r="M3649">
        <v>98.62</v>
      </c>
      <c r="N3649" t="s">
        <v>17</v>
      </c>
    </row>
    <row r="3650" spans="1:14" ht="14.25" customHeight="1" x14ac:dyDescent="0.3">
      <c r="A3650" t="s">
        <v>12327</v>
      </c>
      <c r="B3650" t="s">
        <v>41</v>
      </c>
      <c r="C3650" t="s">
        <v>33</v>
      </c>
      <c r="D3650">
        <v>742.82</v>
      </c>
      <c r="E3650">
        <v>0.03</v>
      </c>
      <c r="F3650">
        <f t="shared" ref="F3650:F3713" si="114">D3650*E3650</f>
        <v>22.284600000000001</v>
      </c>
      <c r="G3650">
        <f t="shared" ref="G3650:G3713" si="115">D3650-F3650</f>
        <v>720.5354000000001</v>
      </c>
      <c r="H3650">
        <v>7</v>
      </c>
      <c r="I3650" s="17">
        <v>45441</v>
      </c>
      <c r="J3650" s="17">
        <v>45447</v>
      </c>
      <c r="K3650" t="s">
        <v>21</v>
      </c>
      <c r="L3650" t="s">
        <v>16</v>
      </c>
      <c r="M3650">
        <v>187.41</v>
      </c>
      <c r="N3650" t="s">
        <v>17</v>
      </c>
    </row>
    <row r="3651" spans="1:14" ht="14.25" customHeight="1" x14ac:dyDescent="0.3">
      <c r="A3651" t="s">
        <v>495</v>
      </c>
      <c r="B3651" t="s">
        <v>41</v>
      </c>
      <c r="C3651" t="s">
        <v>33</v>
      </c>
      <c r="D3651">
        <v>743.32</v>
      </c>
      <c r="E3651">
        <v>0.05</v>
      </c>
      <c r="F3651">
        <f t="shared" si="114"/>
        <v>37.166000000000004</v>
      </c>
      <c r="G3651">
        <f t="shared" si="115"/>
        <v>706.154</v>
      </c>
      <c r="H3651">
        <v>7</v>
      </c>
      <c r="I3651" s="17">
        <v>45056</v>
      </c>
      <c r="J3651" s="17">
        <v>45061</v>
      </c>
      <c r="K3651" t="s">
        <v>15</v>
      </c>
      <c r="L3651" t="s">
        <v>16</v>
      </c>
      <c r="M3651">
        <v>145.88999999999999</v>
      </c>
      <c r="N3651" t="s">
        <v>23</v>
      </c>
    </row>
    <row r="3652" spans="1:14" ht="14.25" customHeight="1" x14ac:dyDescent="0.3">
      <c r="A3652" t="s">
        <v>10840</v>
      </c>
      <c r="B3652" t="s">
        <v>41</v>
      </c>
      <c r="C3652" t="s">
        <v>26</v>
      </c>
      <c r="D3652">
        <v>744.51</v>
      </c>
      <c r="E3652">
        <v>0.32</v>
      </c>
      <c r="F3652">
        <f t="shared" si="114"/>
        <v>238.2432</v>
      </c>
      <c r="G3652">
        <f t="shared" si="115"/>
        <v>506.26679999999999</v>
      </c>
      <c r="H3652">
        <v>7</v>
      </c>
      <c r="I3652" s="17">
        <v>45346</v>
      </c>
      <c r="J3652" s="17">
        <v>45350</v>
      </c>
      <c r="K3652" t="s">
        <v>15</v>
      </c>
      <c r="L3652" t="s">
        <v>22</v>
      </c>
      <c r="M3652">
        <v>149.51</v>
      </c>
      <c r="N3652" t="s">
        <v>17</v>
      </c>
    </row>
    <row r="3653" spans="1:14" ht="14.25" customHeight="1" x14ac:dyDescent="0.3">
      <c r="A3653" t="s">
        <v>7076</v>
      </c>
      <c r="B3653" t="s">
        <v>41</v>
      </c>
      <c r="C3653" t="s">
        <v>20</v>
      </c>
      <c r="D3653">
        <v>746.53</v>
      </c>
      <c r="E3653">
        <v>0.49</v>
      </c>
      <c r="F3653">
        <f t="shared" si="114"/>
        <v>365.79969999999997</v>
      </c>
      <c r="G3653">
        <f t="shared" si="115"/>
        <v>380.7303</v>
      </c>
      <c r="H3653">
        <v>7</v>
      </c>
      <c r="I3653" s="17">
        <v>45087</v>
      </c>
      <c r="J3653" s="17">
        <v>45088</v>
      </c>
      <c r="K3653" t="s">
        <v>21</v>
      </c>
      <c r="L3653" t="s">
        <v>22</v>
      </c>
      <c r="M3653">
        <v>218.29</v>
      </c>
      <c r="N3653" t="s">
        <v>28</v>
      </c>
    </row>
    <row r="3654" spans="1:14" ht="14.25" customHeight="1" x14ac:dyDescent="0.3">
      <c r="A3654" t="s">
        <v>12618</v>
      </c>
      <c r="B3654" t="s">
        <v>13</v>
      </c>
      <c r="C3654" t="s">
        <v>20</v>
      </c>
      <c r="D3654">
        <v>750.15</v>
      </c>
      <c r="E3654">
        <v>0.33</v>
      </c>
      <c r="F3654">
        <f t="shared" si="114"/>
        <v>247.54949999999999</v>
      </c>
      <c r="G3654">
        <f t="shared" si="115"/>
        <v>502.60050000000001</v>
      </c>
      <c r="H3654">
        <v>7</v>
      </c>
      <c r="I3654" s="17">
        <v>45474</v>
      </c>
      <c r="J3654" s="17">
        <v>45480</v>
      </c>
      <c r="K3654" t="s">
        <v>15</v>
      </c>
      <c r="L3654" t="s">
        <v>16</v>
      </c>
      <c r="M3654">
        <v>176.33</v>
      </c>
      <c r="N3654" t="s">
        <v>39</v>
      </c>
    </row>
    <row r="3655" spans="1:14" ht="14.25" customHeight="1" x14ac:dyDescent="0.3">
      <c r="A3655" t="s">
        <v>11611</v>
      </c>
      <c r="B3655" t="s">
        <v>41</v>
      </c>
      <c r="C3655" t="s">
        <v>36</v>
      </c>
      <c r="D3655">
        <v>751.23</v>
      </c>
      <c r="E3655">
        <v>0.11</v>
      </c>
      <c r="F3655">
        <f t="shared" si="114"/>
        <v>82.635300000000001</v>
      </c>
      <c r="G3655">
        <f t="shared" si="115"/>
        <v>668.59469999999999</v>
      </c>
      <c r="H3655">
        <v>7</v>
      </c>
      <c r="I3655" s="17">
        <v>45053</v>
      </c>
      <c r="J3655" s="17">
        <v>45056</v>
      </c>
      <c r="K3655" t="s">
        <v>15</v>
      </c>
      <c r="L3655" t="s">
        <v>16</v>
      </c>
      <c r="M3655">
        <v>51.45</v>
      </c>
      <c r="N3655" t="s">
        <v>39</v>
      </c>
    </row>
    <row r="3656" spans="1:14" ht="14.25" customHeight="1" x14ac:dyDescent="0.3">
      <c r="A3656" t="s">
        <v>13517</v>
      </c>
      <c r="B3656" t="s">
        <v>19</v>
      </c>
      <c r="C3656" t="s">
        <v>33</v>
      </c>
      <c r="D3656">
        <v>751.68</v>
      </c>
      <c r="E3656">
        <v>0</v>
      </c>
      <c r="F3656">
        <f t="shared" si="114"/>
        <v>0</v>
      </c>
      <c r="G3656">
        <f t="shared" si="115"/>
        <v>751.68</v>
      </c>
      <c r="H3656">
        <v>7</v>
      </c>
      <c r="I3656" s="17">
        <v>45607</v>
      </c>
      <c r="J3656" s="17">
        <v>45609</v>
      </c>
      <c r="K3656" t="s">
        <v>31</v>
      </c>
      <c r="L3656" t="s">
        <v>27</v>
      </c>
      <c r="M3656">
        <v>138.44</v>
      </c>
      <c r="N3656" t="s">
        <v>28</v>
      </c>
    </row>
    <row r="3657" spans="1:14" ht="14.25" customHeight="1" x14ac:dyDescent="0.3">
      <c r="A3657" t="s">
        <v>7508</v>
      </c>
      <c r="B3657" t="s">
        <v>19</v>
      </c>
      <c r="C3657" t="s">
        <v>26</v>
      </c>
      <c r="D3657">
        <v>753.25</v>
      </c>
      <c r="E3657">
        <v>0.08</v>
      </c>
      <c r="F3657">
        <f t="shared" si="114"/>
        <v>60.26</v>
      </c>
      <c r="G3657">
        <f t="shared" si="115"/>
        <v>692.99</v>
      </c>
      <c r="H3657">
        <v>7</v>
      </c>
      <c r="I3657" s="17">
        <v>45243</v>
      </c>
      <c r="J3657" s="17">
        <v>45250</v>
      </c>
      <c r="K3657" t="s">
        <v>15</v>
      </c>
      <c r="L3657" t="s">
        <v>22</v>
      </c>
      <c r="M3657">
        <v>52.21</v>
      </c>
      <c r="N3657" t="s">
        <v>17</v>
      </c>
    </row>
    <row r="3658" spans="1:14" ht="14.25" customHeight="1" x14ac:dyDescent="0.3">
      <c r="A3658" t="s">
        <v>122</v>
      </c>
      <c r="B3658" t="s">
        <v>41</v>
      </c>
      <c r="C3658" t="s">
        <v>33</v>
      </c>
      <c r="D3658">
        <v>753.6</v>
      </c>
      <c r="E3658">
        <v>0.42</v>
      </c>
      <c r="F3658">
        <f t="shared" si="114"/>
        <v>316.512</v>
      </c>
      <c r="G3658">
        <f t="shared" si="115"/>
        <v>437.08800000000002</v>
      </c>
      <c r="H3658">
        <v>7</v>
      </c>
      <c r="I3658" s="17">
        <v>45229</v>
      </c>
      <c r="J3658" s="17">
        <v>45231</v>
      </c>
      <c r="K3658" t="s">
        <v>31</v>
      </c>
      <c r="L3658" t="s">
        <v>16</v>
      </c>
      <c r="M3658">
        <v>203.17</v>
      </c>
      <c r="N3658" t="s">
        <v>34</v>
      </c>
    </row>
    <row r="3659" spans="1:14" ht="14.25" customHeight="1" x14ac:dyDescent="0.3">
      <c r="A3659" t="s">
        <v>12064</v>
      </c>
      <c r="B3659" t="s">
        <v>25</v>
      </c>
      <c r="C3659" t="s">
        <v>26</v>
      </c>
      <c r="D3659">
        <v>755.55</v>
      </c>
      <c r="E3659">
        <v>0.02</v>
      </c>
      <c r="F3659">
        <f t="shared" si="114"/>
        <v>15.110999999999999</v>
      </c>
      <c r="G3659">
        <f t="shared" si="115"/>
        <v>740.43899999999996</v>
      </c>
      <c r="H3659">
        <v>7</v>
      </c>
      <c r="I3659" s="17">
        <v>45244</v>
      </c>
      <c r="J3659" s="17">
        <v>45249</v>
      </c>
      <c r="K3659" t="s">
        <v>21</v>
      </c>
      <c r="L3659" t="s">
        <v>22</v>
      </c>
      <c r="M3659">
        <v>140.86000000000001</v>
      </c>
      <c r="N3659" t="s">
        <v>48</v>
      </c>
    </row>
    <row r="3660" spans="1:14" ht="14.25" customHeight="1" x14ac:dyDescent="0.3">
      <c r="A3660" t="s">
        <v>6370</v>
      </c>
      <c r="B3660" t="s">
        <v>13</v>
      </c>
      <c r="C3660" t="s">
        <v>14</v>
      </c>
      <c r="D3660">
        <v>757.16</v>
      </c>
      <c r="E3660">
        <v>0.03</v>
      </c>
      <c r="F3660">
        <f t="shared" si="114"/>
        <v>22.714799999999997</v>
      </c>
      <c r="G3660">
        <f t="shared" si="115"/>
        <v>734.4452</v>
      </c>
      <c r="H3660">
        <v>7</v>
      </c>
      <c r="I3660" s="17">
        <v>45652</v>
      </c>
      <c r="J3660" s="17">
        <v>45655</v>
      </c>
      <c r="K3660" t="s">
        <v>31</v>
      </c>
      <c r="L3660" t="s">
        <v>22</v>
      </c>
      <c r="M3660">
        <v>116.2</v>
      </c>
      <c r="N3660" t="s">
        <v>48</v>
      </c>
    </row>
    <row r="3661" spans="1:14" ht="14.25" customHeight="1" x14ac:dyDescent="0.3">
      <c r="A3661" t="s">
        <v>1699</v>
      </c>
      <c r="B3661" t="s">
        <v>19</v>
      </c>
      <c r="C3661" t="s">
        <v>36</v>
      </c>
      <c r="D3661">
        <v>764.54</v>
      </c>
      <c r="E3661">
        <v>0.12</v>
      </c>
      <c r="F3661">
        <f t="shared" si="114"/>
        <v>91.744799999999998</v>
      </c>
      <c r="G3661">
        <f t="shared" si="115"/>
        <v>672.79520000000002</v>
      </c>
      <c r="H3661">
        <v>7</v>
      </c>
      <c r="I3661" s="17">
        <v>45464</v>
      </c>
      <c r="J3661" s="17">
        <v>45467</v>
      </c>
      <c r="K3661" t="s">
        <v>21</v>
      </c>
      <c r="L3661" t="s">
        <v>22</v>
      </c>
      <c r="M3661">
        <v>124.11</v>
      </c>
      <c r="N3661" t="s">
        <v>34</v>
      </c>
    </row>
    <row r="3662" spans="1:14" ht="14.25" customHeight="1" x14ac:dyDescent="0.3">
      <c r="A3662" t="s">
        <v>3053</v>
      </c>
      <c r="B3662" t="s">
        <v>41</v>
      </c>
      <c r="C3662" t="s">
        <v>20</v>
      </c>
      <c r="D3662">
        <v>767.53</v>
      </c>
      <c r="E3662">
        <v>0.04</v>
      </c>
      <c r="F3662">
        <f t="shared" si="114"/>
        <v>30.7012</v>
      </c>
      <c r="G3662">
        <f t="shared" si="115"/>
        <v>736.8288</v>
      </c>
      <c r="H3662">
        <v>7</v>
      </c>
      <c r="I3662" s="17">
        <v>45549</v>
      </c>
      <c r="J3662" s="17">
        <v>45556</v>
      </c>
      <c r="K3662" t="s">
        <v>21</v>
      </c>
      <c r="L3662" t="s">
        <v>16</v>
      </c>
      <c r="M3662">
        <v>81.709999999999994</v>
      </c>
      <c r="N3662" t="s">
        <v>23</v>
      </c>
    </row>
    <row r="3663" spans="1:14" ht="14.25" customHeight="1" x14ac:dyDescent="0.3">
      <c r="A3663" t="s">
        <v>2458</v>
      </c>
      <c r="B3663" t="s">
        <v>13</v>
      </c>
      <c r="C3663" t="s">
        <v>33</v>
      </c>
      <c r="D3663">
        <v>767.99</v>
      </c>
      <c r="E3663">
        <v>0.45</v>
      </c>
      <c r="F3663">
        <f t="shared" si="114"/>
        <v>345.59550000000002</v>
      </c>
      <c r="G3663">
        <f t="shared" si="115"/>
        <v>422.39449999999999</v>
      </c>
      <c r="H3663">
        <v>7</v>
      </c>
      <c r="I3663" s="17">
        <v>45633</v>
      </c>
      <c r="J3663" s="17">
        <v>45637</v>
      </c>
      <c r="K3663" t="s">
        <v>15</v>
      </c>
      <c r="L3663" t="s">
        <v>22</v>
      </c>
      <c r="M3663">
        <v>115.5</v>
      </c>
      <c r="N3663" t="s">
        <v>48</v>
      </c>
    </row>
    <row r="3664" spans="1:14" ht="14.25" customHeight="1" x14ac:dyDescent="0.3">
      <c r="A3664" t="s">
        <v>8285</v>
      </c>
      <c r="B3664" t="s">
        <v>19</v>
      </c>
      <c r="C3664" t="s">
        <v>33</v>
      </c>
      <c r="D3664">
        <v>770.04</v>
      </c>
      <c r="E3664">
        <v>0.11</v>
      </c>
      <c r="F3664">
        <f t="shared" si="114"/>
        <v>84.704399999999993</v>
      </c>
      <c r="G3664">
        <f t="shared" si="115"/>
        <v>685.3356</v>
      </c>
      <c r="H3664">
        <v>7</v>
      </c>
      <c r="I3664" s="17">
        <v>45161</v>
      </c>
      <c r="J3664" s="17">
        <v>45168</v>
      </c>
      <c r="K3664" t="s">
        <v>21</v>
      </c>
      <c r="L3664" t="s">
        <v>22</v>
      </c>
      <c r="M3664">
        <v>108.65</v>
      </c>
      <c r="N3664" t="s">
        <v>23</v>
      </c>
    </row>
    <row r="3665" spans="1:14" ht="14.25" customHeight="1" x14ac:dyDescent="0.3">
      <c r="A3665" t="s">
        <v>1118</v>
      </c>
      <c r="B3665" t="s">
        <v>25</v>
      </c>
      <c r="C3665" t="s">
        <v>14</v>
      </c>
      <c r="D3665">
        <v>774.32</v>
      </c>
      <c r="E3665">
        <v>0.39</v>
      </c>
      <c r="F3665">
        <f t="shared" si="114"/>
        <v>301.98480000000001</v>
      </c>
      <c r="G3665">
        <f t="shared" si="115"/>
        <v>472.33520000000004</v>
      </c>
      <c r="H3665">
        <v>7</v>
      </c>
      <c r="I3665" s="17">
        <v>45442</v>
      </c>
      <c r="J3665" s="17">
        <v>45443</v>
      </c>
      <c r="K3665" t="s">
        <v>31</v>
      </c>
      <c r="L3665" t="s">
        <v>27</v>
      </c>
      <c r="M3665">
        <v>178.99</v>
      </c>
      <c r="N3665" t="s">
        <v>23</v>
      </c>
    </row>
    <row r="3666" spans="1:14" ht="14.25" customHeight="1" x14ac:dyDescent="0.3">
      <c r="A3666" t="s">
        <v>13753</v>
      </c>
      <c r="B3666" t="s">
        <v>41</v>
      </c>
      <c r="C3666" t="s">
        <v>36</v>
      </c>
      <c r="D3666">
        <v>779.46</v>
      </c>
      <c r="E3666">
        <v>0.15</v>
      </c>
      <c r="F3666">
        <f t="shared" si="114"/>
        <v>116.919</v>
      </c>
      <c r="G3666">
        <f t="shared" si="115"/>
        <v>662.54100000000005</v>
      </c>
      <c r="H3666">
        <v>7</v>
      </c>
      <c r="I3666" s="17">
        <v>45012</v>
      </c>
      <c r="J3666" s="17">
        <v>45018</v>
      </c>
      <c r="K3666" t="s">
        <v>21</v>
      </c>
      <c r="L3666" t="s">
        <v>16</v>
      </c>
      <c r="M3666">
        <v>188.12</v>
      </c>
      <c r="N3666" t="s">
        <v>34</v>
      </c>
    </row>
    <row r="3667" spans="1:14" ht="14.25" customHeight="1" x14ac:dyDescent="0.3">
      <c r="A3667" t="s">
        <v>13242</v>
      </c>
      <c r="B3667" t="s">
        <v>41</v>
      </c>
      <c r="C3667" t="s">
        <v>26</v>
      </c>
      <c r="D3667">
        <v>781.29</v>
      </c>
      <c r="E3667">
        <v>0.08</v>
      </c>
      <c r="F3667">
        <f t="shared" si="114"/>
        <v>62.5032</v>
      </c>
      <c r="G3667">
        <f t="shared" si="115"/>
        <v>718.78679999999997</v>
      </c>
      <c r="H3667">
        <v>7</v>
      </c>
      <c r="I3667" s="17">
        <v>45461</v>
      </c>
      <c r="J3667" s="17">
        <v>45462</v>
      </c>
      <c r="K3667" t="s">
        <v>31</v>
      </c>
      <c r="L3667" t="s">
        <v>22</v>
      </c>
      <c r="M3667">
        <v>63.98</v>
      </c>
      <c r="N3667" t="s">
        <v>17</v>
      </c>
    </row>
    <row r="3668" spans="1:14" ht="14.25" customHeight="1" x14ac:dyDescent="0.3">
      <c r="A3668" t="s">
        <v>6059</v>
      </c>
      <c r="B3668" t="s">
        <v>13</v>
      </c>
      <c r="C3668" t="s">
        <v>14</v>
      </c>
      <c r="D3668">
        <v>782.39</v>
      </c>
      <c r="E3668">
        <v>0.41</v>
      </c>
      <c r="F3668">
        <f t="shared" si="114"/>
        <v>320.7799</v>
      </c>
      <c r="G3668">
        <f t="shared" si="115"/>
        <v>461.61009999999999</v>
      </c>
      <c r="H3668">
        <v>7</v>
      </c>
      <c r="I3668" s="17">
        <v>45343</v>
      </c>
      <c r="J3668" s="17">
        <v>45345</v>
      </c>
      <c r="K3668" t="s">
        <v>15</v>
      </c>
      <c r="L3668" t="s">
        <v>22</v>
      </c>
      <c r="M3668">
        <v>143.87</v>
      </c>
      <c r="N3668" t="s">
        <v>48</v>
      </c>
    </row>
    <row r="3669" spans="1:14" ht="14.25" customHeight="1" x14ac:dyDescent="0.3">
      <c r="A3669" t="s">
        <v>7689</v>
      </c>
      <c r="B3669" t="s">
        <v>41</v>
      </c>
      <c r="C3669" t="s">
        <v>14</v>
      </c>
      <c r="D3669">
        <v>783.56</v>
      </c>
      <c r="E3669">
        <v>0.11</v>
      </c>
      <c r="F3669">
        <f t="shared" si="114"/>
        <v>86.191599999999994</v>
      </c>
      <c r="G3669">
        <f t="shared" si="115"/>
        <v>697.36839999999995</v>
      </c>
      <c r="H3669">
        <v>7</v>
      </c>
      <c r="I3669" s="17">
        <v>44971</v>
      </c>
      <c r="J3669" s="17">
        <v>44978</v>
      </c>
      <c r="K3669" t="s">
        <v>31</v>
      </c>
      <c r="L3669" t="s">
        <v>16</v>
      </c>
      <c r="M3669">
        <v>217.42</v>
      </c>
      <c r="N3669" t="s">
        <v>28</v>
      </c>
    </row>
    <row r="3670" spans="1:14" ht="14.25" customHeight="1" x14ac:dyDescent="0.3">
      <c r="A3670" t="s">
        <v>15098</v>
      </c>
      <c r="B3670" t="s">
        <v>41</v>
      </c>
      <c r="C3670" t="s">
        <v>36</v>
      </c>
      <c r="D3670">
        <v>796.01</v>
      </c>
      <c r="E3670">
        <v>0.31</v>
      </c>
      <c r="F3670">
        <f t="shared" si="114"/>
        <v>246.76310000000001</v>
      </c>
      <c r="G3670">
        <f t="shared" si="115"/>
        <v>549.24689999999998</v>
      </c>
      <c r="H3670">
        <v>7</v>
      </c>
      <c r="I3670" s="17">
        <v>45490</v>
      </c>
      <c r="J3670" s="17">
        <v>45495</v>
      </c>
      <c r="K3670" t="s">
        <v>31</v>
      </c>
      <c r="L3670" t="s">
        <v>22</v>
      </c>
      <c r="M3670">
        <v>66.989999999999995</v>
      </c>
      <c r="N3670" t="s">
        <v>39</v>
      </c>
    </row>
    <row r="3671" spans="1:14" ht="14.25" customHeight="1" x14ac:dyDescent="0.3">
      <c r="A3671" t="s">
        <v>8592</v>
      </c>
      <c r="B3671" t="s">
        <v>19</v>
      </c>
      <c r="C3671" t="s">
        <v>36</v>
      </c>
      <c r="D3671">
        <v>800.39</v>
      </c>
      <c r="E3671">
        <v>0.37</v>
      </c>
      <c r="F3671">
        <f t="shared" si="114"/>
        <v>296.14429999999999</v>
      </c>
      <c r="G3671">
        <f t="shared" si="115"/>
        <v>504.2457</v>
      </c>
      <c r="H3671">
        <v>7</v>
      </c>
      <c r="I3671" s="17">
        <v>45298</v>
      </c>
      <c r="J3671" s="17">
        <v>45303</v>
      </c>
      <c r="K3671" t="s">
        <v>15</v>
      </c>
      <c r="L3671" t="s">
        <v>27</v>
      </c>
      <c r="M3671">
        <v>232.96</v>
      </c>
      <c r="N3671" t="s">
        <v>28</v>
      </c>
    </row>
    <row r="3672" spans="1:14" ht="14.25" customHeight="1" x14ac:dyDescent="0.3">
      <c r="A3672" t="s">
        <v>3702</v>
      </c>
      <c r="B3672" t="s">
        <v>19</v>
      </c>
      <c r="C3672" t="s">
        <v>20</v>
      </c>
      <c r="D3672">
        <v>801.29</v>
      </c>
      <c r="E3672">
        <v>0.46</v>
      </c>
      <c r="F3672">
        <f t="shared" si="114"/>
        <v>368.59339999999997</v>
      </c>
      <c r="G3672">
        <f t="shared" si="115"/>
        <v>432.69659999999999</v>
      </c>
      <c r="H3672">
        <v>7</v>
      </c>
      <c r="I3672" s="17">
        <v>45368</v>
      </c>
      <c r="J3672" s="17">
        <v>45374</v>
      </c>
      <c r="K3672" t="s">
        <v>15</v>
      </c>
      <c r="L3672" t="s">
        <v>16</v>
      </c>
      <c r="M3672">
        <v>156.97999999999999</v>
      </c>
      <c r="N3672" t="s">
        <v>39</v>
      </c>
    </row>
    <row r="3673" spans="1:14" ht="14.25" customHeight="1" x14ac:dyDescent="0.3">
      <c r="A3673" t="s">
        <v>14272</v>
      </c>
      <c r="B3673" t="s">
        <v>13</v>
      </c>
      <c r="C3673" t="s">
        <v>14</v>
      </c>
      <c r="D3673">
        <v>801.94</v>
      </c>
      <c r="E3673">
        <v>0.46</v>
      </c>
      <c r="F3673">
        <f t="shared" si="114"/>
        <v>368.89240000000007</v>
      </c>
      <c r="G3673">
        <f t="shared" si="115"/>
        <v>433.04759999999999</v>
      </c>
      <c r="H3673">
        <v>7</v>
      </c>
      <c r="I3673" s="17">
        <v>45118</v>
      </c>
      <c r="J3673" s="17">
        <v>45121</v>
      </c>
      <c r="K3673" t="s">
        <v>15</v>
      </c>
      <c r="L3673" t="s">
        <v>27</v>
      </c>
      <c r="M3673">
        <v>203.36</v>
      </c>
      <c r="N3673" t="s">
        <v>23</v>
      </c>
    </row>
    <row r="3674" spans="1:14" ht="14.25" customHeight="1" x14ac:dyDescent="0.3">
      <c r="A3674" t="s">
        <v>10976</v>
      </c>
      <c r="B3674" t="s">
        <v>25</v>
      </c>
      <c r="C3674" t="s">
        <v>26</v>
      </c>
      <c r="D3674">
        <v>802.75</v>
      </c>
      <c r="E3674">
        <v>0.16</v>
      </c>
      <c r="F3674">
        <f t="shared" si="114"/>
        <v>128.44</v>
      </c>
      <c r="G3674">
        <f t="shared" si="115"/>
        <v>674.31</v>
      </c>
      <c r="H3674">
        <v>7</v>
      </c>
      <c r="I3674" s="17">
        <v>45122</v>
      </c>
      <c r="J3674" s="17">
        <v>45125</v>
      </c>
      <c r="K3674" t="s">
        <v>15</v>
      </c>
      <c r="L3674" t="s">
        <v>22</v>
      </c>
      <c r="M3674">
        <v>227.66</v>
      </c>
      <c r="N3674" t="s">
        <v>48</v>
      </c>
    </row>
    <row r="3675" spans="1:14" ht="14.25" customHeight="1" x14ac:dyDescent="0.3">
      <c r="A3675" t="s">
        <v>13043</v>
      </c>
      <c r="B3675" t="s">
        <v>13</v>
      </c>
      <c r="C3675" t="s">
        <v>26</v>
      </c>
      <c r="D3675">
        <v>806.9</v>
      </c>
      <c r="E3675">
        <v>0.02</v>
      </c>
      <c r="F3675">
        <f t="shared" si="114"/>
        <v>16.137999999999998</v>
      </c>
      <c r="G3675">
        <f t="shared" si="115"/>
        <v>790.76199999999994</v>
      </c>
      <c r="H3675">
        <v>7</v>
      </c>
      <c r="I3675" s="17">
        <v>45047</v>
      </c>
      <c r="J3675" s="17">
        <v>45053</v>
      </c>
      <c r="K3675" t="s">
        <v>31</v>
      </c>
      <c r="L3675" t="s">
        <v>22</v>
      </c>
      <c r="M3675">
        <v>176.33</v>
      </c>
      <c r="N3675" t="s">
        <v>48</v>
      </c>
    </row>
    <row r="3676" spans="1:14" ht="14.25" customHeight="1" x14ac:dyDescent="0.3">
      <c r="A3676" t="s">
        <v>8504</v>
      </c>
      <c r="B3676" t="s">
        <v>19</v>
      </c>
      <c r="C3676" t="s">
        <v>33</v>
      </c>
      <c r="D3676">
        <v>808.9</v>
      </c>
      <c r="E3676">
        <v>0.45</v>
      </c>
      <c r="F3676">
        <f t="shared" si="114"/>
        <v>364.005</v>
      </c>
      <c r="G3676">
        <f t="shared" si="115"/>
        <v>444.89499999999998</v>
      </c>
      <c r="H3676">
        <v>7</v>
      </c>
      <c r="I3676" s="17">
        <v>45407</v>
      </c>
      <c r="J3676" s="17">
        <v>45411</v>
      </c>
      <c r="K3676" t="s">
        <v>15</v>
      </c>
      <c r="L3676" t="s">
        <v>27</v>
      </c>
      <c r="M3676">
        <v>171.25</v>
      </c>
      <c r="N3676" t="s">
        <v>48</v>
      </c>
    </row>
    <row r="3677" spans="1:14" ht="14.25" customHeight="1" x14ac:dyDescent="0.3">
      <c r="A3677" t="s">
        <v>847</v>
      </c>
      <c r="B3677" t="s">
        <v>19</v>
      </c>
      <c r="C3677" t="s">
        <v>14</v>
      </c>
      <c r="D3677">
        <v>810.87</v>
      </c>
      <c r="E3677">
        <v>0.22</v>
      </c>
      <c r="F3677">
        <f t="shared" si="114"/>
        <v>178.3914</v>
      </c>
      <c r="G3677">
        <f t="shared" si="115"/>
        <v>632.47860000000003</v>
      </c>
      <c r="H3677">
        <v>7</v>
      </c>
      <c r="I3677" s="17">
        <v>44944</v>
      </c>
      <c r="J3677" s="17">
        <v>44947</v>
      </c>
      <c r="K3677" t="s">
        <v>15</v>
      </c>
      <c r="L3677" t="s">
        <v>27</v>
      </c>
      <c r="M3677">
        <v>234.8</v>
      </c>
      <c r="N3677" t="s">
        <v>34</v>
      </c>
    </row>
    <row r="3678" spans="1:14" ht="14.25" customHeight="1" x14ac:dyDescent="0.3">
      <c r="A3678" t="s">
        <v>1259</v>
      </c>
      <c r="B3678" t="s">
        <v>13</v>
      </c>
      <c r="C3678" t="s">
        <v>20</v>
      </c>
      <c r="D3678">
        <v>811.3</v>
      </c>
      <c r="E3678">
        <v>0.13</v>
      </c>
      <c r="F3678">
        <f t="shared" si="114"/>
        <v>105.46899999999999</v>
      </c>
      <c r="G3678">
        <f t="shared" si="115"/>
        <v>705.8309999999999</v>
      </c>
      <c r="H3678">
        <v>7</v>
      </c>
      <c r="I3678" s="17">
        <v>44982</v>
      </c>
      <c r="J3678" s="17">
        <v>44986</v>
      </c>
      <c r="K3678" t="s">
        <v>15</v>
      </c>
      <c r="L3678" t="s">
        <v>27</v>
      </c>
      <c r="M3678">
        <v>135.46</v>
      </c>
      <c r="N3678" t="s">
        <v>28</v>
      </c>
    </row>
    <row r="3679" spans="1:14" ht="14.25" customHeight="1" x14ac:dyDescent="0.3">
      <c r="A3679" t="s">
        <v>11685</v>
      </c>
      <c r="B3679" t="s">
        <v>25</v>
      </c>
      <c r="C3679" t="s">
        <v>33</v>
      </c>
      <c r="D3679">
        <v>814.58</v>
      </c>
      <c r="E3679">
        <v>0.2</v>
      </c>
      <c r="F3679">
        <f t="shared" si="114"/>
        <v>162.91600000000003</v>
      </c>
      <c r="G3679">
        <f t="shared" si="115"/>
        <v>651.66399999999999</v>
      </c>
      <c r="H3679">
        <v>7</v>
      </c>
      <c r="I3679" s="17">
        <v>45318</v>
      </c>
      <c r="J3679" s="17">
        <v>45325</v>
      </c>
      <c r="K3679" t="s">
        <v>15</v>
      </c>
      <c r="L3679" t="s">
        <v>22</v>
      </c>
      <c r="M3679">
        <v>144.25</v>
      </c>
      <c r="N3679" t="s">
        <v>28</v>
      </c>
    </row>
    <row r="3680" spans="1:14" ht="14.25" customHeight="1" x14ac:dyDescent="0.3">
      <c r="A3680" t="s">
        <v>6066</v>
      </c>
      <c r="B3680" t="s">
        <v>19</v>
      </c>
      <c r="C3680" t="s">
        <v>36</v>
      </c>
      <c r="D3680">
        <v>819.85</v>
      </c>
      <c r="E3680">
        <v>0.45</v>
      </c>
      <c r="F3680">
        <f t="shared" si="114"/>
        <v>368.9325</v>
      </c>
      <c r="G3680">
        <f t="shared" si="115"/>
        <v>450.91750000000002</v>
      </c>
      <c r="H3680">
        <v>7</v>
      </c>
      <c r="I3680" s="17">
        <v>45014</v>
      </c>
      <c r="J3680" s="17">
        <v>45019</v>
      </c>
      <c r="K3680" t="s">
        <v>21</v>
      </c>
      <c r="L3680" t="s">
        <v>22</v>
      </c>
      <c r="M3680">
        <v>178.49</v>
      </c>
      <c r="N3680" t="s">
        <v>48</v>
      </c>
    </row>
    <row r="3681" spans="1:14" ht="14.25" customHeight="1" x14ac:dyDescent="0.3">
      <c r="A3681" t="s">
        <v>6403</v>
      </c>
      <c r="B3681" t="s">
        <v>13</v>
      </c>
      <c r="C3681" t="s">
        <v>26</v>
      </c>
      <c r="D3681">
        <v>820.66</v>
      </c>
      <c r="E3681">
        <v>0.01</v>
      </c>
      <c r="F3681">
        <f t="shared" si="114"/>
        <v>8.2065999999999999</v>
      </c>
      <c r="G3681">
        <f t="shared" si="115"/>
        <v>812.45339999999999</v>
      </c>
      <c r="H3681">
        <v>7</v>
      </c>
      <c r="I3681" s="17">
        <v>45403</v>
      </c>
      <c r="J3681" s="17">
        <v>45408</v>
      </c>
      <c r="K3681" t="s">
        <v>15</v>
      </c>
      <c r="L3681" t="s">
        <v>22</v>
      </c>
      <c r="M3681">
        <v>190.06</v>
      </c>
      <c r="N3681" t="s">
        <v>39</v>
      </c>
    </row>
    <row r="3682" spans="1:14" ht="14.25" customHeight="1" x14ac:dyDescent="0.3">
      <c r="A3682" t="s">
        <v>6873</v>
      </c>
      <c r="B3682" t="s">
        <v>41</v>
      </c>
      <c r="C3682" t="s">
        <v>20</v>
      </c>
      <c r="D3682">
        <v>823.57</v>
      </c>
      <c r="E3682">
        <v>0.21</v>
      </c>
      <c r="F3682">
        <f t="shared" si="114"/>
        <v>172.94970000000001</v>
      </c>
      <c r="G3682">
        <f t="shared" si="115"/>
        <v>650.62030000000004</v>
      </c>
      <c r="H3682">
        <v>7</v>
      </c>
      <c r="I3682" s="17">
        <v>45477</v>
      </c>
      <c r="J3682" s="17">
        <v>45483</v>
      </c>
      <c r="K3682" t="s">
        <v>21</v>
      </c>
      <c r="L3682" t="s">
        <v>22</v>
      </c>
      <c r="M3682">
        <v>60.29</v>
      </c>
      <c r="N3682" t="s">
        <v>23</v>
      </c>
    </row>
    <row r="3683" spans="1:14" ht="14.25" customHeight="1" x14ac:dyDescent="0.3">
      <c r="A3683" t="s">
        <v>8888</v>
      </c>
      <c r="B3683" t="s">
        <v>19</v>
      </c>
      <c r="C3683" t="s">
        <v>14</v>
      </c>
      <c r="D3683">
        <v>823.95</v>
      </c>
      <c r="E3683">
        <v>0.1</v>
      </c>
      <c r="F3683">
        <f t="shared" si="114"/>
        <v>82.39500000000001</v>
      </c>
      <c r="G3683">
        <f t="shared" si="115"/>
        <v>741.55500000000006</v>
      </c>
      <c r="H3683">
        <v>7</v>
      </c>
      <c r="I3683" s="17">
        <v>45578</v>
      </c>
      <c r="J3683" s="17">
        <v>45580</v>
      </c>
      <c r="K3683" t="s">
        <v>15</v>
      </c>
      <c r="L3683" t="s">
        <v>16</v>
      </c>
      <c r="M3683">
        <v>194.47</v>
      </c>
      <c r="N3683" t="s">
        <v>34</v>
      </c>
    </row>
    <row r="3684" spans="1:14" ht="14.25" customHeight="1" x14ac:dyDescent="0.3">
      <c r="A3684" t="s">
        <v>9520</v>
      </c>
      <c r="B3684" t="s">
        <v>41</v>
      </c>
      <c r="C3684" t="s">
        <v>26</v>
      </c>
      <c r="D3684">
        <v>825.77</v>
      </c>
      <c r="E3684">
        <v>0.03</v>
      </c>
      <c r="F3684">
        <f t="shared" si="114"/>
        <v>24.773099999999999</v>
      </c>
      <c r="G3684">
        <f t="shared" si="115"/>
        <v>800.99689999999998</v>
      </c>
      <c r="H3684">
        <v>7</v>
      </c>
      <c r="I3684" s="17">
        <v>45647</v>
      </c>
      <c r="J3684" s="17">
        <v>45652</v>
      </c>
      <c r="K3684" t="s">
        <v>21</v>
      </c>
      <c r="L3684" t="s">
        <v>27</v>
      </c>
      <c r="M3684">
        <v>188.54</v>
      </c>
      <c r="N3684" t="s">
        <v>28</v>
      </c>
    </row>
    <row r="3685" spans="1:14" ht="14.25" customHeight="1" x14ac:dyDescent="0.3">
      <c r="A3685" t="s">
        <v>8003</v>
      </c>
      <c r="B3685" t="s">
        <v>25</v>
      </c>
      <c r="C3685" t="s">
        <v>20</v>
      </c>
      <c r="D3685">
        <v>826.03</v>
      </c>
      <c r="E3685">
        <v>0.12</v>
      </c>
      <c r="F3685">
        <f t="shared" si="114"/>
        <v>99.123599999999996</v>
      </c>
      <c r="G3685">
        <f t="shared" si="115"/>
        <v>726.90639999999996</v>
      </c>
      <c r="H3685">
        <v>7</v>
      </c>
      <c r="I3685" s="17">
        <v>45277</v>
      </c>
      <c r="J3685" s="17">
        <v>45282</v>
      </c>
      <c r="K3685" t="s">
        <v>21</v>
      </c>
      <c r="L3685" t="s">
        <v>22</v>
      </c>
      <c r="M3685">
        <v>76.92</v>
      </c>
      <c r="N3685" t="s">
        <v>28</v>
      </c>
    </row>
    <row r="3686" spans="1:14" ht="14.25" customHeight="1" x14ac:dyDescent="0.3">
      <c r="A3686" t="s">
        <v>12687</v>
      </c>
      <c r="B3686" t="s">
        <v>13</v>
      </c>
      <c r="C3686" t="s">
        <v>14</v>
      </c>
      <c r="D3686">
        <v>835.37</v>
      </c>
      <c r="E3686">
        <v>0.22</v>
      </c>
      <c r="F3686">
        <f t="shared" si="114"/>
        <v>183.78139999999999</v>
      </c>
      <c r="G3686">
        <f t="shared" si="115"/>
        <v>651.58860000000004</v>
      </c>
      <c r="H3686">
        <v>7</v>
      </c>
      <c r="I3686" s="17">
        <v>45466</v>
      </c>
      <c r="J3686" s="17">
        <v>45469</v>
      </c>
      <c r="K3686" t="s">
        <v>21</v>
      </c>
      <c r="L3686" t="s">
        <v>22</v>
      </c>
      <c r="M3686">
        <v>76.8</v>
      </c>
      <c r="N3686" t="s">
        <v>48</v>
      </c>
    </row>
    <row r="3687" spans="1:14" ht="14.25" customHeight="1" x14ac:dyDescent="0.3">
      <c r="A3687" t="s">
        <v>8114</v>
      </c>
      <c r="B3687" t="s">
        <v>13</v>
      </c>
      <c r="C3687" t="s">
        <v>33</v>
      </c>
      <c r="D3687">
        <v>838.07</v>
      </c>
      <c r="E3687">
        <v>0.27</v>
      </c>
      <c r="F3687">
        <f t="shared" si="114"/>
        <v>226.27890000000002</v>
      </c>
      <c r="G3687">
        <f t="shared" si="115"/>
        <v>611.79110000000003</v>
      </c>
      <c r="H3687">
        <v>7</v>
      </c>
      <c r="I3687" s="17">
        <v>44992</v>
      </c>
      <c r="J3687" s="17">
        <v>44996</v>
      </c>
      <c r="K3687" t="s">
        <v>31</v>
      </c>
      <c r="L3687" t="s">
        <v>27</v>
      </c>
      <c r="M3687">
        <v>57.23</v>
      </c>
      <c r="N3687" t="s">
        <v>23</v>
      </c>
    </row>
    <row r="3688" spans="1:14" ht="14.25" customHeight="1" x14ac:dyDescent="0.3">
      <c r="A3688" t="s">
        <v>9679</v>
      </c>
      <c r="B3688" t="s">
        <v>19</v>
      </c>
      <c r="C3688" t="s">
        <v>33</v>
      </c>
      <c r="D3688">
        <v>845.48</v>
      </c>
      <c r="E3688">
        <v>0.33</v>
      </c>
      <c r="F3688">
        <f t="shared" si="114"/>
        <v>279.00839999999999</v>
      </c>
      <c r="G3688">
        <f t="shared" si="115"/>
        <v>566.47160000000008</v>
      </c>
      <c r="H3688">
        <v>7</v>
      </c>
      <c r="I3688" s="17">
        <v>45260</v>
      </c>
      <c r="J3688" s="17">
        <v>45266</v>
      </c>
      <c r="K3688" t="s">
        <v>15</v>
      </c>
      <c r="L3688" t="s">
        <v>22</v>
      </c>
      <c r="M3688">
        <v>46.94</v>
      </c>
      <c r="N3688" t="s">
        <v>28</v>
      </c>
    </row>
    <row r="3689" spans="1:14" ht="14.25" customHeight="1" x14ac:dyDescent="0.3">
      <c r="A3689" t="s">
        <v>1171</v>
      </c>
      <c r="B3689" t="s">
        <v>19</v>
      </c>
      <c r="C3689" t="s">
        <v>20</v>
      </c>
      <c r="D3689">
        <v>847.92</v>
      </c>
      <c r="E3689">
        <v>0.26</v>
      </c>
      <c r="F3689">
        <f t="shared" si="114"/>
        <v>220.45920000000001</v>
      </c>
      <c r="G3689">
        <f t="shared" si="115"/>
        <v>627.46079999999995</v>
      </c>
      <c r="H3689">
        <v>7</v>
      </c>
      <c r="I3689" s="17">
        <v>45167</v>
      </c>
      <c r="J3689" s="17">
        <v>45173</v>
      </c>
      <c r="K3689" t="s">
        <v>31</v>
      </c>
      <c r="L3689" t="s">
        <v>22</v>
      </c>
      <c r="M3689">
        <v>46.9</v>
      </c>
      <c r="N3689" t="s">
        <v>34</v>
      </c>
    </row>
    <row r="3690" spans="1:14" ht="14.25" customHeight="1" x14ac:dyDescent="0.3">
      <c r="A3690" t="s">
        <v>10819</v>
      </c>
      <c r="B3690" t="s">
        <v>41</v>
      </c>
      <c r="C3690" t="s">
        <v>20</v>
      </c>
      <c r="D3690">
        <v>848.64</v>
      </c>
      <c r="E3690">
        <v>0.44</v>
      </c>
      <c r="F3690">
        <f t="shared" si="114"/>
        <v>373.40159999999997</v>
      </c>
      <c r="G3690">
        <f t="shared" si="115"/>
        <v>475.23840000000001</v>
      </c>
      <c r="H3690">
        <v>7</v>
      </c>
      <c r="I3690" s="17">
        <v>44994</v>
      </c>
      <c r="J3690" s="17">
        <v>44999</v>
      </c>
      <c r="K3690" t="s">
        <v>21</v>
      </c>
      <c r="L3690" t="s">
        <v>22</v>
      </c>
      <c r="M3690">
        <v>149.12</v>
      </c>
      <c r="N3690" t="s">
        <v>23</v>
      </c>
    </row>
    <row r="3691" spans="1:14" ht="14.25" customHeight="1" x14ac:dyDescent="0.3">
      <c r="A3691" t="s">
        <v>7468</v>
      </c>
      <c r="B3691" t="s">
        <v>19</v>
      </c>
      <c r="C3691" t="s">
        <v>36</v>
      </c>
      <c r="D3691">
        <v>851.82</v>
      </c>
      <c r="E3691">
        <v>0.01</v>
      </c>
      <c r="F3691">
        <f t="shared" si="114"/>
        <v>8.5182000000000002</v>
      </c>
      <c r="G3691">
        <f t="shared" si="115"/>
        <v>843.30180000000007</v>
      </c>
      <c r="H3691">
        <v>7</v>
      </c>
      <c r="I3691" s="17">
        <v>45180</v>
      </c>
      <c r="J3691" s="17">
        <v>45186</v>
      </c>
      <c r="K3691" t="s">
        <v>31</v>
      </c>
      <c r="L3691" t="s">
        <v>16</v>
      </c>
      <c r="M3691">
        <v>247.09</v>
      </c>
      <c r="N3691" t="s">
        <v>23</v>
      </c>
    </row>
    <row r="3692" spans="1:14" ht="14.25" customHeight="1" x14ac:dyDescent="0.3">
      <c r="A3692" t="s">
        <v>6629</v>
      </c>
      <c r="B3692" t="s">
        <v>41</v>
      </c>
      <c r="C3692" t="s">
        <v>20</v>
      </c>
      <c r="D3692">
        <v>851.86</v>
      </c>
      <c r="E3692">
        <v>0.39</v>
      </c>
      <c r="F3692">
        <f t="shared" si="114"/>
        <v>332.22540000000004</v>
      </c>
      <c r="G3692">
        <f t="shared" si="115"/>
        <v>519.63459999999998</v>
      </c>
      <c r="H3692">
        <v>7</v>
      </c>
      <c r="I3692" s="17">
        <v>45080</v>
      </c>
      <c r="J3692" s="17">
        <v>45087</v>
      </c>
      <c r="K3692" t="s">
        <v>31</v>
      </c>
      <c r="L3692" t="s">
        <v>16</v>
      </c>
      <c r="M3692">
        <v>140</v>
      </c>
      <c r="N3692" t="s">
        <v>28</v>
      </c>
    </row>
    <row r="3693" spans="1:14" ht="14.25" customHeight="1" x14ac:dyDescent="0.3">
      <c r="A3693" t="s">
        <v>9327</v>
      </c>
      <c r="B3693" t="s">
        <v>19</v>
      </c>
      <c r="C3693" t="s">
        <v>14</v>
      </c>
      <c r="D3693">
        <v>852.04</v>
      </c>
      <c r="E3693">
        <v>0.36</v>
      </c>
      <c r="F3693">
        <f t="shared" si="114"/>
        <v>306.73439999999999</v>
      </c>
      <c r="G3693">
        <f t="shared" si="115"/>
        <v>545.30559999999991</v>
      </c>
      <c r="H3693">
        <v>7</v>
      </c>
      <c r="I3693" s="17">
        <v>45098</v>
      </c>
      <c r="J3693" s="17">
        <v>45105</v>
      </c>
      <c r="K3693" t="s">
        <v>15</v>
      </c>
      <c r="L3693" t="s">
        <v>27</v>
      </c>
      <c r="M3693">
        <v>124.43</v>
      </c>
      <c r="N3693" t="s">
        <v>23</v>
      </c>
    </row>
    <row r="3694" spans="1:14" ht="14.25" customHeight="1" x14ac:dyDescent="0.3">
      <c r="A3694" t="s">
        <v>11229</v>
      </c>
      <c r="B3694" t="s">
        <v>25</v>
      </c>
      <c r="C3694" t="s">
        <v>20</v>
      </c>
      <c r="D3694">
        <v>856.99</v>
      </c>
      <c r="E3694">
        <v>0.47</v>
      </c>
      <c r="F3694">
        <f t="shared" si="114"/>
        <v>402.78530000000001</v>
      </c>
      <c r="G3694">
        <f t="shared" si="115"/>
        <v>454.2047</v>
      </c>
      <c r="H3694">
        <v>7</v>
      </c>
      <c r="I3694" s="17">
        <v>45594</v>
      </c>
      <c r="J3694" s="17">
        <v>45596</v>
      </c>
      <c r="K3694" t="s">
        <v>31</v>
      </c>
      <c r="L3694" t="s">
        <v>16</v>
      </c>
      <c r="M3694">
        <v>93.97</v>
      </c>
      <c r="N3694" t="s">
        <v>17</v>
      </c>
    </row>
    <row r="3695" spans="1:14" ht="14.25" customHeight="1" x14ac:dyDescent="0.3">
      <c r="A3695" t="s">
        <v>10100</v>
      </c>
      <c r="B3695" t="s">
        <v>41</v>
      </c>
      <c r="C3695" t="s">
        <v>36</v>
      </c>
      <c r="D3695">
        <v>862.26</v>
      </c>
      <c r="E3695">
        <v>0.06</v>
      </c>
      <c r="F3695">
        <f t="shared" si="114"/>
        <v>51.735599999999998</v>
      </c>
      <c r="G3695">
        <f t="shared" si="115"/>
        <v>810.52440000000001</v>
      </c>
      <c r="H3695">
        <v>7</v>
      </c>
      <c r="I3695" s="17">
        <v>45588</v>
      </c>
      <c r="J3695" s="17">
        <v>45591</v>
      </c>
      <c r="K3695" t="s">
        <v>31</v>
      </c>
      <c r="L3695" t="s">
        <v>27</v>
      </c>
      <c r="M3695">
        <v>233.53</v>
      </c>
      <c r="N3695" t="s">
        <v>23</v>
      </c>
    </row>
    <row r="3696" spans="1:14" ht="14.25" customHeight="1" x14ac:dyDescent="0.3">
      <c r="A3696" t="s">
        <v>8438</v>
      </c>
      <c r="B3696" t="s">
        <v>19</v>
      </c>
      <c r="C3696" t="s">
        <v>26</v>
      </c>
      <c r="D3696">
        <v>865.73</v>
      </c>
      <c r="E3696">
        <v>0.15</v>
      </c>
      <c r="F3696">
        <f t="shared" si="114"/>
        <v>129.8595</v>
      </c>
      <c r="G3696">
        <f t="shared" si="115"/>
        <v>735.87049999999999</v>
      </c>
      <c r="H3696">
        <v>7</v>
      </c>
      <c r="I3696" s="17">
        <v>44986</v>
      </c>
      <c r="J3696" s="17">
        <v>44991</v>
      </c>
      <c r="K3696" t="s">
        <v>15</v>
      </c>
      <c r="L3696" t="s">
        <v>22</v>
      </c>
      <c r="M3696">
        <v>199.61</v>
      </c>
      <c r="N3696" t="s">
        <v>17</v>
      </c>
    </row>
    <row r="3697" spans="1:14" ht="14.25" customHeight="1" x14ac:dyDescent="0.3">
      <c r="A3697" t="s">
        <v>5689</v>
      </c>
      <c r="B3697" t="s">
        <v>25</v>
      </c>
      <c r="C3697" t="s">
        <v>36</v>
      </c>
      <c r="D3697">
        <v>865.8</v>
      </c>
      <c r="E3697">
        <v>0.22</v>
      </c>
      <c r="F3697">
        <f t="shared" si="114"/>
        <v>190.476</v>
      </c>
      <c r="G3697">
        <f t="shared" si="115"/>
        <v>675.32399999999996</v>
      </c>
      <c r="H3697">
        <v>7</v>
      </c>
      <c r="I3697" s="17">
        <v>44973</v>
      </c>
      <c r="J3697" s="17">
        <v>44979</v>
      </c>
      <c r="K3697" t="s">
        <v>15</v>
      </c>
      <c r="L3697" t="s">
        <v>16</v>
      </c>
      <c r="M3697">
        <v>64.650000000000006</v>
      </c>
      <c r="N3697" t="s">
        <v>48</v>
      </c>
    </row>
    <row r="3698" spans="1:14" ht="14.25" customHeight="1" x14ac:dyDescent="0.3">
      <c r="A3698" t="s">
        <v>13361</v>
      </c>
      <c r="B3698" t="s">
        <v>13</v>
      </c>
      <c r="C3698" t="s">
        <v>26</v>
      </c>
      <c r="D3698">
        <v>866.66</v>
      </c>
      <c r="E3698">
        <v>7.0000000000000007E-2</v>
      </c>
      <c r="F3698">
        <f t="shared" si="114"/>
        <v>60.666200000000003</v>
      </c>
      <c r="G3698">
        <f t="shared" si="115"/>
        <v>805.99379999999996</v>
      </c>
      <c r="H3698">
        <v>7</v>
      </c>
      <c r="I3698" s="17">
        <v>45381</v>
      </c>
      <c r="J3698" s="17">
        <v>45384</v>
      </c>
      <c r="K3698" t="s">
        <v>31</v>
      </c>
      <c r="L3698" t="s">
        <v>27</v>
      </c>
      <c r="M3698">
        <v>258.60000000000002</v>
      </c>
      <c r="N3698" t="s">
        <v>23</v>
      </c>
    </row>
    <row r="3699" spans="1:14" ht="14.25" customHeight="1" x14ac:dyDescent="0.3">
      <c r="A3699" t="s">
        <v>936</v>
      </c>
      <c r="B3699" t="s">
        <v>13</v>
      </c>
      <c r="C3699" t="s">
        <v>14</v>
      </c>
      <c r="D3699">
        <v>873.45</v>
      </c>
      <c r="E3699">
        <v>0.08</v>
      </c>
      <c r="F3699">
        <f t="shared" si="114"/>
        <v>69.876000000000005</v>
      </c>
      <c r="G3699">
        <f t="shared" si="115"/>
        <v>803.57400000000007</v>
      </c>
      <c r="H3699">
        <v>7</v>
      </c>
      <c r="I3699" s="17">
        <v>45614</v>
      </c>
      <c r="J3699" s="17">
        <v>45619</v>
      </c>
      <c r="K3699" t="s">
        <v>21</v>
      </c>
      <c r="L3699" t="s">
        <v>22</v>
      </c>
      <c r="M3699">
        <v>134.53</v>
      </c>
      <c r="N3699" t="s">
        <v>34</v>
      </c>
    </row>
    <row r="3700" spans="1:14" ht="14.25" customHeight="1" x14ac:dyDescent="0.3">
      <c r="A3700" t="s">
        <v>2363</v>
      </c>
      <c r="B3700" t="s">
        <v>19</v>
      </c>
      <c r="C3700" t="s">
        <v>20</v>
      </c>
      <c r="D3700">
        <v>874.17</v>
      </c>
      <c r="E3700">
        <v>0.04</v>
      </c>
      <c r="F3700">
        <f t="shared" si="114"/>
        <v>34.966799999999999</v>
      </c>
      <c r="G3700">
        <f t="shared" si="115"/>
        <v>839.20319999999992</v>
      </c>
      <c r="H3700">
        <v>7</v>
      </c>
      <c r="I3700" s="17">
        <v>45576</v>
      </c>
      <c r="J3700" s="17">
        <v>45577</v>
      </c>
      <c r="K3700" t="s">
        <v>21</v>
      </c>
      <c r="L3700" t="s">
        <v>27</v>
      </c>
      <c r="M3700">
        <v>80.319999999999993</v>
      </c>
      <c r="N3700" t="s">
        <v>39</v>
      </c>
    </row>
    <row r="3701" spans="1:14" ht="14.25" customHeight="1" x14ac:dyDescent="0.3">
      <c r="A3701" t="s">
        <v>1142</v>
      </c>
      <c r="B3701" t="s">
        <v>13</v>
      </c>
      <c r="C3701" t="s">
        <v>36</v>
      </c>
      <c r="D3701">
        <v>875.94</v>
      </c>
      <c r="E3701">
        <v>0.02</v>
      </c>
      <c r="F3701">
        <f t="shared" si="114"/>
        <v>17.518800000000002</v>
      </c>
      <c r="G3701">
        <f t="shared" si="115"/>
        <v>858.4212</v>
      </c>
      <c r="H3701">
        <v>7</v>
      </c>
      <c r="I3701" s="17">
        <v>45167</v>
      </c>
      <c r="J3701" s="17">
        <v>45172</v>
      </c>
      <c r="K3701" t="s">
        <v>15</v>
      </c>
      <c r="L3701" t="s">
        <v>22</v>
      </c>
      <c r="M3701">
        <v>120.85</v>
      </c>
      <c r="N3701" t="s">
        <v>39</v>
      </c>
    </row>
    <row r="3702" spans="1:14" ht="14.25" customHeight="1" x14ac:dyDescent="0.3">
      <c r="A3702" t="s">
        <v>1013</v>
      </c>
      <c r="B3702" t="s">
        <v>19</v>
      </c>
      <c r="C3702" t="s">
        <v>33</v>
      </c>
      <c r="D3702">
        <v>882.57</v>
      </c>
      <c r="E3702">
        <v>0.11</v>
      </c>
      <c r="F3702">
        <f t="shared" si="114"/>
        <v>97.082700000000003</v>
      </c>
      <c r="G3702">
        <f t="shared" si="115"/>
        <v>785.4873</v>
      </c>
      <c r="H3702">
        <v>7</v>
      </c>
      <c r="I3702" s="17">
        <v>45539</v>
      </c>
      <c r="J3702" s="17">
        <v>45541</v>
      </c>
      <c r="K3702" t="s">
        <v>15</v>
      </c>
      <c r="L3702" t="s">
        <v>16</v>
      </c>
      <c r="M3702">
        <v>186.08</v>
      </c>
      <c r="N3702" t="s">
        <v>17</v>
      </c>
    </row>
    <row r="3703" spans="1:14" ht="14.25" customHeight="1" x14ac:dyDescent="0.3">
      <c r="A3703" t="s">
        <v>11645</v>
      </c>
      <c r="B3703" t="s">
        <v>41</v>
      </c>
      <c r="C3703" t="s">
        <v>26</v>
      </c>
      <c r="D3703">
        <v>889.04</v>
      </c>
      <c r="E3703">
        <v>0.5</v>
      </c>
      <c r="F3703">
        <f t="shared" si="114"/>
        <v>444.52</v>
      </c>
      <c r="G3703">
        <f t="shared" si="115"/>
        <v>444.52</v>
      </c>
      <c r="H3703">
        <v>7</v>
      </c>
      <c r="I3703" s="17">
        <v>45643</v>
      </c>
      <c r="J3703" s="17">
        <v>45645</v>
      </c>
      <c r="K3703" t="s">
        <v>21</v>
      </c>
      <c r="L3703" t="s">
        <v>27</v>
      </c>
      <c r="M3703">
        <v>117.43</v>
      </c>
      <c r="N3703" t="s">
        <v>39</v>
      </c>
    </row>
    <row r="3704" spans="1:14" ht="14.25" customHeight="1" x14ac:dyDescent="0.3">
      <c r="A3704" t="s">
        <v>5383</v>
      </c>
      <c r="B3704" t="s">
        <v>19</v>
      </c>
      <c r="C3704" t="s">
        <v>36</v>
      </c>
      <c r="D3704">
        <v>889.29</v>
      </c>
      <c r="E3704">
        <v>0.33</v>
      </c>
      <c r="F3704">
        <f t="shared" si="114"/>
        <v>293.46570000000003</v>
      </c>
      <c r="G3704">
        <f t="shared" si="115"/>
        <v>595.82429999999999</v>
      </c>
      <c r="H3704">
        <v>7</v>
      </c>
      <c r="I3704" s="17">
        <v>45054</v>
      </c>
      <c r="J3704" s="17">
        <v>45059</v>
      </c>
      <c r="K3704" t="s">
        <v>15</v>
      </c>
      <c r="L3704" t="s">
        <v>16</v>
      </c>
      <c r="M3704">
        <v>74.42</v>
      </c>
      <c r="N3704" t="s">
        <v>17</v>
      </c>
    </row>
    <row r="3705" spans="1:14" ht="14.25" customHeight="1" x14ac:dyDescent="0.3">
      <c r="A3705" t="s">
        <v>5204</v>
      </c>
      <c r="B3705" t="s">
        <v>41</v>
      </c>
      <c r="C3705" t="s">
        <v>33</v>
      </c>
      <c r="D3705">
        <v>892.57</v>
      </c>
      <c r="E3705">
        <v>0.15</v>
      </c>
      <c r="F3705">
        <f t="shared" si="114"/>
        <v>133.88550000000001</v>
      </c>
      <c r="G3705">
        <f t="shared" si="115"/>
        <v>758.68450000000007</v>
      </c>
      <c r="H3705">
        <v>7</v>
      </c>
      <c r="I3705" s="17">
        <v>45566</v>
      </c>
      <c r="J3705" s="17">
        <v>45571</v>
      </c>
      <c r="K3705" t="s">
        <v>31</v>
      </c>
      <c r="L3705" t="s">
        <v>27</v>
      </c>
      <c r="M3705">
        <v>259.95999999999998</v>
      </c>
      <c r="N3705" t="s">
        <v>39</v>
      </c>
    </row>
    <row r="3706" spans="1:14" ht="14.25" customHeight="1" x14ac:dyDescent="0.3">
      <c r="A3706" t="s">
        <v>14476</v>
      </c>
      <c r="B3706" t="s">
        <v>25</v>
      </c>
      <c r="C3706" t="s">
        <v>26</v>
      </c>
      <c r="D3706">
        <v>895.19</v>
      </c>
      <c r="E3706">
        <v>0.46</v>
      </c>
      <c r="F3706">
        <f t="shared" si="114"/>
        <v>411.78740000000005</v>
      </c>
      <c r="G3706">
        <f t="shared" si="115"/>
        <v>483.40260000000001</v>
      </c>
      <c r="H3706">
        <v>7</v>
      </c>
      <c r="I3706" s="17">
        <v>45586</v>
      </c>
      <c r="J3706" s="17">
        <v>45589</v>
      </c>
      <c r="K3706" t="s">
        <v>15</v>
      </c>
      <c r="L3706" t="s">
        <v>16</v>
      </c>
      <c r="M3706">
        <v>78.53</v>
      </c>
      <c r="N3706" t="s">
        <v>48</v>
      </c>
    </row>
    <row r="3707" spans="1:14" ht="14.25" customHeight="1" x14ac:dyDescent="0.3">
      <c r="A3707" t="s">
        <v>9462</v>
      </c>
      <c r="B3707" t="s">
        <v>13</v>
      </c>
      <c r="C3707" t="s">
        <v>20</v>
      </c>
      <c r="D3707">
        <v>895.83</v>
      </c>
      <c r="E3707">
        <v>0.4</v>
      </c>
      <c r="F3707">
        <f t="shared" si="114"/>
        <v>358.33200000000005</v>
      </c>
      <c r="G3707">
        <f t="shared" si="115"/>
        <v>537.49800000000005</v>
      </c>
      <c r="H3707">
        <v>7</v>
      </c>
      <c r="I3707" s="17">
        <v>45633</v>
      </c>
      <c r="J3707" s="17">
        <v>45639</v>
      </c>
      <c r="K3707" t="s">
        <v>15</v>
      </c>
      <c r="L3707" t="s">
        <v>22</v>
      </c>
      <c r="M3707">
        <v>247.35</v>
      </c>
      <c r="N3707" t="s">
        <v>28</v>
      </c>
    </row>
    <row r="3708" spans="1:14" ht="14.25" customHeight="1" x14ac:dyDescent="0.3">
      <c r="A3708" t="s">
        <v>14259</v>
      </c>
      <c r="B3708" t="s">
        <v>13</v>
      </c>
      <c r="C3708" t="s">
        <v>33</v>
      </c>
      <c r="D3708">
        <v>896.53</v>
      </c>
      <c r="E3708">
        <v>0.3</v>
      </c>
      <c r="F3708">
        <f t="shared" si="114"/>
        <v>268.959</v>
      </c>
      <c r="G3708">
        <f t="shared" si="115"/>
        <v>627.57099999999991</v>
      </c>
      <c r="H3708">
        <v>7</v>
      </c>
      <c r="I3708" s="17">
        <v>45182</v>
      </c>
      <c r="J3708" s="17">
        <v>45184</v>
      </c>
      <c r="K3708" t="s">
        <v>31</v>
      </c>
      <c r="L3708" t="s">
        <v>22</v>
      </c>
      <c r="M3708">
        <v>243.06</v>
      </c>
      <c r="N3708" t="s">
        <v>39</v>
      </c>
    </row>
    <row r="3709" spans="1:14" ht="14.25" customHeight="1" x14ac:dyDescent="0.3">
      <c r="A3709" t="s">
        <v>12899</v>
      </c>
      <c r="B3709" t="s">
        <v>19</v>
      </c>
      <c r="C3709" t="s">
        <v>36</v>
      </c>
      <c r="D3709">
        <v>897.01</v>
      </c>
      <c r="E3709">
        <v>0.44</v>
      </c>
      <c r="F3709">
        <f t="shared" si="114"/>
        <v>394.68439999999998</v>
      </c>
      <c r="G3709">
        <f t="shared" si="115"/>
        <v>502.32560000000001</v>
      </c>
      <c r="H3709">
        <v>7</v>
      </c>
      <c r="I3709" s="17">
        <v>44949</v>
      </c>
      <c r="J3709" s="17">
        <v>44951</v>
      </c>
      <c r="K3709" t="s">
        <v>21</v>
      </c>
      <c r="L3709" t="s">
        <v>27</v>
      </c>
      <c r="M3709">
        <v>155.24</v>
      </c>
      <c r="N3709" t="s">
        <v>28</v>
      </c>
    </row>
    <row r="3710" spans="1:14" ht="14.25" customHeight="1" x14ac:dyDescent="0.3">
      <c r="A3710" t="s">
        <v>6749</v>
      </c>
      <c r="B3710" t="s">
        <v>41</v>
      </c>
      <c r="C3710" t="s">
        <v>20</v>
      </c>
      <c r="D3710">
        <v>897.72</v>
      </c>
      <c r="E3710">
        <v>0.14000000000000001</v>
      </c>
      <c r="F3710">
        <f t="shared" si="114"/>
        <v>125.68080000000002</v>
      </c>
      <c r="G3710">
        <f t="shared" si="115"/>
        <v>772.03920000000005</v>
      </c>
      <c r="H3710">
        <v>7</v>
      </c>
      <c r="I3710" s="17">
        <v>45203</v>
      </c>
      <c r="J3710" s="17">
        <v>45206</v>
      </c>
      <c r="K3710" t="s">
        <v>15</v>
      </c>
      <c r="L3710" t="s">
        <v>27</v>
      </c>
      <c r="M3710">
        <v>216.81</v>
      </c>
      <c r="N3710" t="s">
        <v>17</v>
      </c>
    </row>
    <row r="3711" spans="1:14" ht="14.25" customHeight="1" x14ac:dyDescent="0.3">
      <c r="A3711" t="s">
        <v>6884</v>
      </c>
      <c r="B3711" t="s">
        <v>41</v>
      </c>
      <c r="C3711" t="s">
        <v>26</v>
      </c>
      <c r="D3711">
        <v>901.09</v>
      </c>
      <c r="E3711">
        <v>0.27</v>
      </c>
      <c r="F3711">
        <f t="shared" si="114"/>
        <v>243.29430000000002</v>
      </c>
      <c r="G3711">
        <f t="shared" si="115"/>
        <v>657.79570000000001</v>
      </c>
      <c r="H3711">
        <v>7</v>
      </c>
      <c r="I3711" s="17">
        <v>45616</v>
      </c>
      <c r="J3711" s="17">
        <v>45618</v>
      </c>
      <c r="K3711" t="s">
        <v>31</v>
      </c>
      <c r="L3711" t="s">
        <v>27</v>
      </c>
      <c r="M3711">
        <v>164.73</v>
      </c>
      <c r="N3711" t="s">
        <v>17</v>
      </c>
    </row>
    <row r="3712" spans="1:14" ht="14.25" customHeight="1" x14ac:dyDescent="0.3">
      <c r="A3712" t="s">
        <v>10795</v>
      </c>
      <c r="B3712" t="s">
        <v>25</v>
      </c>
      <c r="C3712" t="s">
        <v>33</v>
      </c>
      <c r="D3712">
        <v>901.35</v>
      </c>
      <c r="E3712">
        <v>0.22</v>
      </c>
      <c r="F3712">
        <f t="shared" si="114"/>
        <v>198.297</v>
      </c>
      <c r="G3712">
        <f t="shared" si="115"/>
        <v>703.053</v>
      </c>
      <c r="H3712">
        <v>7</v>
      </c>
      <c r="I3712" s="17">
        <v>45281</v>
      </c>
      <c r="J3712" s="17">
        <v>45282</v>
      </c>
      <c r="K3712" t="s">
        <v>31</v>
      </c>
      <c r="L3712" t="s">
        <v>27</v>
      </c>
      <c r="M3712">
        <v>172.03</v>
      </c>
      <c r="N3712" t="s">
        <v>23</v>
      </c>
    </row>
    <row r="3713" spans="1:14" ht="14.25" customHeight="1" x14ac:dyDescent="0.3">
      <c r="A3713" t="s">
        <v>1006</v>
      </c>
      <c r="B3713" t="s">
        <v>13</v>
      </c>
      <c r="C3713" t="s">
        <v>14</v>
      </c>
      <c r="D3713">
        <v>901.8</v>
      </c>
      <c r="E3713">
        <v>0.11</v>
      </c>
      <c r="F3713">
        <f t="shared" si="114"/>
        <v>99.197999999999993</v>
      </c>
      <c r="G3713">
        <f t="shared" si="115"/>
        <v>802.60199999999998</v>
      </c>
      <c r="H3713">
        <v>7</v>
      </c>
      <c r="I3713" s="17">
        <v>45178</v>
      </c>
      <c r="J3713" s="17">
        <v>45182</v>
      </c>
      <c r="K3713" t="s">
        <v>15</v>
      </c>
      <c r="L3713" t="s">
        <v>27</v>
      </c>
      <c r="M3713">
        <v>264.18</v>
      </c>
      <c r="N3713" t="s">
        <v>23</v>
      </c>
    </row>
    <row r="3714" spans="1:14" ht="14.25" customHeight="1" x14ac:dyDescent="0.3">
      <c r="A3714" t="s">
        <v>6289</v>
      </c>
      <c r="B3714" t="s">
        <v>19</v>
      </c>
      <c r="C3714" t="s">
        <v>33</v>
      </c>
      <c r="D3714">
        <v>907.53</v>
      </c>
      <c r="E3714">
        <v>0.35</v>
      </c>
      <c r="F3714">
        <f t="shared" ref="F3714:F3777" si="116">D3714*E3714</f>
        <v>317.63549999999998</v>
      </c>
      <c r="G3714">
        <f t="shared" ref="G3714:G3777" si="117">D3714-F3714</f>
        <v>589.89449999999999</v>
      </c>
      <c r="H3714">
        <v>7</v>
      </c>
      <c r="I3714" s="17">
        <v>45591</v>
      </c>
      <c r="J3714" s="17">
        <v>45595</v>
      </c>
      <c r="K3714" t="s">
        <v>21</v>
      </c>
      <c r="L3714" t="s">
        <v>16</v>
      </c>
      <c r="M3714">
        <v>237.4</v>
      </c>
      <c r="N3714" t="s">
        <v>17</v>
      </c>
    </row>
    <row r="3715" spans="1:14" ht="14.25" customHeight="1" x14ac:dyDescent="0.3">
      <c r="A3715" t="s">
        <v>9248</v>
      </c>
      <c r="B3715" t="s">
        <v>13</v>
      </c>
      <c r="C3715" t="s">
        <v>36</v>
      </c>
      <c r="D3715">
        <v>908.62</v>
      </c>
      <c r="E3715">
        <v>0.26</v>
      </c>
      <c r="F3715">
        <f t="shared" si="116"/>
        <v>236.24120000000002</v>
      </c>
      <c r="G3715">
        <f t="shared" si="117"/>
        <v>672.37879999999996</v>
      </c>
      <c r="H3715">
        <v>7</v>
      </c>
      <c r="I3715" s="17">
        <v>45443</v>
      </c>
      <c r="J3715" s="17">
        <v>45450</v>
      </c>
      <c r="K3715" t="s">
        <v>31</v>
      </c>
      <c r="L3715" t="s">
        <v>27</v>
      </c>
      <c r="M3715">
        <v>114.51</v>
      </c>
      <c r="N3715" t="s">
        <v>39</v>
      </c>
    </row>
    <row r="3716" spans="1:14" ht="14.25" customHeight="1" x14ac:dyDescent="0.3">
      <c r="A3716" t="s">
        <v>11296</v>
      </c>
      <c r="B3716" t="s">
        <v>41</v>
      </c>
      <c r="C3716" t="s">
        <v>20</v>
      </c>
      <c r="D3716">
        <v>910.1</v>
      </c>
      <c r="E3716">
        <v>0.47</v>
      </c>
      <c r="F3716">
        <f t="shared" si="116"/>
        <v>427.74700000000001</v>
      </c>
      <c r="G3716">
        <f t="shared" si="117"/>
        <v>482.35300000000001</v>
      </c>
      <c r="H3716">
        <v>7</v>
      </c>
      <c r="I3716" s="17">
        <v>45516</v>
      </c>
      <c r="J3716" s="17">
        <v>45520</v>
      </c>
      <c r="K3716" t="s">
        <v>15</v>
      </c>
      <c r="L3716" t="s">
        <v>27</v>
      </c>
      <c r="M3716">
        <v>109.23</v>
      </c>
      <c r="N3716" t="s">
        <v>34</v>
      </c>
    </row>
    <row r="3717" spans="1:14" ht="14.25" customHeight="1" x14ac:dyDescent="0.3">
      <c r="A3717" t="s">
        <v>8371</v>
      </c>
      <c r="B3717" t="s">
        <v>13</v>
      </c>
      <c r="C3717" t="s">
        <v>20</v>
      </c>
      <c r="D3717">
        <v>913.89</v>
      </c>
      <c r="E3717">
        <v>0.28999999999999998</v>
      </c>
      <c r="F3717">
        <f t="shared" si="116"/>
        <v>265.02809999999999</v>
      </c>
      <c r="G3717">
        <f t="shared" si="117"/>
        <v>648.86189999999999</v>
      </c>
      <c r="H3717">
        <v>7</v>
      </c>
      <c r="I3717" s="17">
        <v>45494</v>
      </c>
      <c r="J3717" s="17">
        <v>45499</v>
      </c>
      <c r="K3717" t="s">
        <v>15</v>
      </c>
      <c r="L3717" t="s">
        <v>22</v>
      </c>
      <c r="M3717">
        <v>69.66</v>
      </c>
      <c r="N3717" t="s">
        <v>28</v>
      </c>
    </row>
    <row r="3718" spans="1:14" ht="14.25" customHeight="1" x14ac:dyDescent="0.3">
      <c r="A3718" t="s">
        <v>4986</v>
      </c>
      <c r="B3718" t="s">
        <v>41</v>
      </c>
      <c r="C3718" t="s">
        <v>33</v>
      </c>
      <c r="D3718">
        <v>916.54</v>
      </c>
      <c r="E3718">
        <v>0.12</v>
      </c>
      <c r="F3718">
        <f t="shared" si="116"/>
        <v>109.98479999999999</v>
      </c>
      <c r="G3718">
        <f t="shared" si="117"/>
        <v>806.55520000000001</v>
      </c>
      <c r="H3718">
        <v>7</v>
      </c>
      <c r="I3718" s="17">
        <v>45072</v>
      </c>
      <c r="J3718" s="17">
        <v>45077</v>
      </c>
      <c r="K3718" t="s">
        <v>21</v>
      </c>
      <c r="L3718" t="s">
        <v>16</v>
      </c>
      <c r="M3718">
        <v>189.82</v>
      </c>
      <c r="N3718" t="s">
        <v>39</v>
      </c>
    </row>
    <row r="3719" spans="1:14" ht="14.25" customHeight="1" x14ac:dyDescent="0.3">
      <c r="A3719" t="s">
        <v>9407</v>
      </c>
      <c r="B3719" t="s">
        <v>41</v>
      </c>
      <c r="C3719" t="s">
        <v>26</v>
      </c>
      <c r="D3719">
        <v>917.55</v>
      </c>
      <c r="E3719">
        <v>0.16</v>
      </c>
      <c r="F3719">
        <f t="shared" si="116"/>
        <v>146.80799999999999</v>
      </c>
      <c r="G3719">
        <f t="shared" si="117"/>
        <v>770.74199999999996</v>
      </c>
      <c r="H3719">
        <v>7</v>
      </c>
      <c r="I3719" s="17">
        <v>45651</v>
      </c>
      <c r="J3719" s="17">
        <v>45658</v>
      </c>
      <c r="K3719" t="s">
        <v>31</v>
      </c>
      <c r="L3719" t="s">
        <v>16</v>
      </c>
      <c r="M3719">
        <v>160.77000000000001</v>
      </c>
      <c r="N3719" t="s">
        <v>17</v>
      </c>
    </row>
    <row r="3720" spans="1:14" ht="14.25" customHeight="1" x14ac:dyDescent="0.3">
      <c r="A3720" t="s">
        <v>6091</v>
      </c>
      <c r="B3720" t="s">
        <v>13</v>
      </c>
      <c r="C3720" t="s">
        <v>26</v>
      </c>
      <c r="D3720">
        <v>922.65</v>
      </c>
      <c r="E3720">
        <v>0.38</v>
      </c>
      <c r="F3720">
        <f t="shared" si="116"/>
        <v>350.60699999999997</v>
      </c>
      <c r="G3720">
        <f t="shared" si="117"/>
        <v>572.04300000000001</v>
      </c>
      <c r="H3720">
        <v>7</v>
      </c>
      <c r="I3720" s="17">
        <v>45541</v>
      </c>
      <c r="J3720" s="17">
        <v>45547</v>
      </c>
      <c r="K3720" t="s">
        <v>21</v>
      </c>
      <c r="L3720" t="s">
        <v>27</v>
      </c>
      <c r="M3720">
        <v>216.03</v>
      </c>
      <c r="N3720" t="s">
        <v>23</v>
      </c>
    </row>
    <row r="3721" spans="1:14" ht="14.25" customHeight="1" x14ac:dyDescent="0.3">
      <c r="A3721" t="s">
        <v>11893</v>
      </c>
      <c r="B3721" t="s">
        <v>25</v>
      </c>
      <c r="C3721" t="s">
        <v>20</v>
      </c>
      <c r="D3721">
        <v>922.65</v>
      </c>
      <c r="E3721">
        <v>0.05</v>
      </c>
      <c r="F3721">
        <f t="shared" si="116"/>
        <v>46.1325</v>
      </c>
      <c r="G3721">
        <f t="shared" si="117"/>
        <v>876.51749999999993</v>
      </c>
      <c r="H3721">
        <v>7</v>
      </c>
      <c r="I3721" s="17">
        <v>45526</v>
      </c>
      <c r="J3721" s="17">
        <v>45533</v>
      </c>
      <c r="K3721" t="s">
        <v>21</v>
      </c>
      <c r="L3721" t="s">
        <v>27</v>
      </c>
      <c r="M3721">
        <v>91.6</v>
      </c>
      <c r="N3721" t="s">
        <v>28</v>
      </c>
    </row>
    <row r="3722" spans="1:14" ht="14.25" customHeight="1" x14ac:dyDescent="0.3">
      <c r="A3722" t="s">
        <v>15099</v>
      </c>
      <c r="B3722" t="s">
        <v>13</v>
      </c>
      <c r="C3722" t="s">
        <v>33</v>
      </c>
      <c r="D3722">
        <v>923.11</v>
      </c>
      <c r="E3722">
        <v>0.36</v>
      </c>
      <c r="F3722">
        <f t="shared" si="116"/>
        <v>332.31959999999998</v>
      </c>
      <c r="G3722">
        <f t="shared" si="117"/>
        <v>590.79040000000009</v>
      </c>
      <c r="H3722">
        <v>7</v>
      </c>
      <c r="I3722" s="17">
        <v>44928</v>
      </c>
      <c r="J3722" s="17">
        <v>44933</v>
      </c>
      <c r="K3722" t="s">
        <v>15</v>
      </c>
      <c r="L3722" t="s">
        <v>16</v>
      </c>
      <c r="M3722">
        <v>146</v>
      </c>
      <c r="N3722" t="s">
        <v>48</v>
      </c>
    </row>
    <row r="3723" spans="1:14" ht="14.25" customHeight="1" x14ac:dyDescent="0.3">
      <c r="A3723" t="s">
        <v>11170</v>
      </c>
      <c r="B3723" t="s">
        <v>13</v>
      </c>
      <c r="C3723" t="s">
        <v>14</v>
      </c>
      <c r="D3723">
        <v>923.91</v>
      </c>
      <c r="E3723">
        <v>0.08</v>
      </c>
      <c r="F3723">
        <f t="shared" si="116"/>
        <v>73.912800000000004</v>
      </c>
      <c r="G3723">
        <f t="shared" si="117"/>
        <v>849.99720000000002</v>
      </c>
      <c r="H3723">
        <v>7</v>
      </c>
      <c r="I3723" s="17">
        <v>45088</v>
      </c>
      <c r="J3723" s="17">
        <v>45092</v>
      </c>
      <c r="K3723" t="s">
        <v>31</v>
      </c>
      <c r="L3723" t="s">
        <v>27</v>
      </c>
      <c r="M3723">
        <v>114.52</v>
      </c>
      <c r="N3723" t="s">
        <v>17</v>
      </c>
    </row>
    <row r="3724" spans="1:14" ht="14.25" customHeight="1" x14ac:dyDescent="0.3">
      <c r="A3724" t="s">
        <v>9431</v>
      </c>
      <c r="B3724" t="s">
        <v>19</v>
      </c>
      <c r="C3724" t="s">
        <v>33</v>
      </c>
      <c r="D3724">
        <v>924.75</v>
      </c>
      <c r="E3724">
        <v>0.35</v>
      </c>
      <c r="F3724">
        <f t="shared" si="116"/>
        <v>323.66249999999997</v>
      </c>
      <c r="G3724">
        <f t="shared" si="117"/>
        <v>601.08750000000009</v>
      </c>
      <c r="H3724">
        <v>7</v>
      </c>
      <c r="I3724" s="17">
        <v>45656</v>
      </c>
      <c r="J3724" s="17">
        <v>45658</v>
      </c>
      <c r="K3724" t="s">
        <v>21</v>
      </c>
      <c r="L3724" t="s">
        <v>27</v>
      </c>
      <c r="M3724">
        <v>141.16</v>
      </c>
      <c r="N3724" t="s">
        <v>48</v>
      </c>
    </row>
    <row r="3725" spans="1:14" ht="14.25" customHeight="1" x14ac:dyDescent="0.3">
      <c r="A3725" t="s">
        <v>14594</v>
      </c>
      <c r="B3725" t="s">
        <v>25</v>
      </c>
      <c r="C3725" t="s">
        <v>20</v>
      </c>
      <c r="D3725">
        <v>928.54</v>
      </c>
      <c r="E3725">
        <v>0.01</v>
      </c>
      <c r="F3725">
        <f t="shared" si="116"/>
        <v>9.2853999999999992</v>
      </c>
      <c r="G3725">
        <f t="shared" si="117"/>
        <v>919.25459999999998</v>
      </c>
      <c r="H3725">
        <v>7</v>
      </c>
      <c r="I3725" s="17">
        <v>45201</v>
      </c>
      <c r="J3725" s="17">
        <v>45203</v>
      </c>
      <c r="K3725" t="s">
        <v>15</v>
      </c>
      <c r="L3725" t="s">
        <v>16</v>
      </c>
      <c r="M3725">
        <v>231.85</v>
      </c>
      <c r="N3725" t="s">
        <v>28</v>
      </c>
    </row>
    <row r="3726" spans="1:14" ht="14.25" customHeight="1" x14ac:dyDescent="0.3">
      <c r="A3726" t="s">
        <v>1204</v>
      </c>
      <c r="B3726" t="s">
        <v>13</v>
      </c>
      <c r="C3726" t="s">
        <v>14</v>
      </c>
      <c r="D3726">
        <v>935.38</v>
      </c>
      <c r="E3726">
        <v>0.42</v>
      </c>
      <c r="F3726">
        <f t="shared" si="116"/>
        <v>392.8596</v>
      </c>
      <c r="G3726">
        <f t="shared" si="117"/>
        <v>542.5204</v>
      </c>
      <c r="H3726">
        <v>7</v>
      </c>
      <c r="I3726" s="17">
        <v>45125</v>
      </c>
      <c r="J3726" s="17">
        <v>45126</v>
      </c>
      <c r="K3726" t="s">
        <v>21</v>
      </c>
      <c r="L3726" t="s">
        <v>22</v>
      </c>
      <c r="M3726">
        <v>146.97</v>
      </c>
      <c r="N3726" t="s">
        <v>17</v>
      </c>
    </row>
    <row r="3727" spans="1:14" ht="14.25" customHeight="1" x14ac:dyDescent="0.3">
      <c r="A3727" t="s">
        <v>4943</v>
      </c>
      <c r="B3727" t="s">
        <v>19</v>
      </c>
      <c r="C3727" t="s">
        <v>26</v>
      </c>
      <c r="D3727">
        <v>942.15</v>
      </c>
      <c r="E3727">
        <v>0.33</v>
      </c>
      <c r="F3727">
        <f t="shared" si="116"/>
        <v>310.90949999999998</v>
      </c>
      <c r="G3727">
        <f t="shared" si="117"/>
        <v>631.2405</v>
      </c>
      <c r="H3727">
        <v>7</v>
      </c>
      <c r="I3727" s="17">
        <v>45599</v>
      </c>
      <c r="J3727" s="17">
        <v>45601</v>
      </c>
      <c r="K3727" t="s">
        <v>15</v>
      </c>
      <c r="L3727" t="s">
        <v>16</v>
      </c>
      <c r="M3727">
        <v>73.86</v>
      </c>
      <c r="N3727" t="s">
        <v>39</v>
      </c>
    </row>
    <row r="3728" spans="1:14" ht="14.25" customHeight="1" x14ac:dyDescent="0.3">
      <c r="A3728" t="s">
        <v>12917</v>
      </c>
      <c r="B3728" t="s">
        <v>13</v>
      </c>
      <c r="C3728" t="s">
        <v>14</v>
      </c>
      <c r="D3728">
        <v>957.08</v>
      </c>
      <c r="E3728">
        <v>0.26</v>
      </c>
      <c r="F3728">
        <f t="shared" si="116"/>
        <v>248.84080000000003</v>
      </c>
      <c r="G3728">
        <f t="shared" si="117"/>
        <v>708.23919999999998</v>
      </c>
      <c r="H3728">
        <v>7</v>
      </c>
      <c r="I3728" s="17">
        <v>45631</v>
      </c>
      <c r="J3728" s="17">
        <v>45637</v>
      </c>
      <c r="K3728" t="s">
        <v>15</v>
      </c>
      <c r="L3728" t="s">
        <v>27</v>
      </c>
      <c r="M3728">
        <v>241.58</v>
      </c>
      <c r="N3728" t="s">
        <v>39</v>
      </c>
    </row>
    <row r="3729" spans="1:14" ht="14.25" customHeight="1" x14ac:dyDescent="0.3">
      <c r="A3729" t="s">
        <v>6935</v>
      </c>
      <c r="B3729" t="s">
        <v>41</v>
      </c>
      <c r="C3729" t="s">
        <v>26</v>
      </c>
      <c r="D3729">
        <v>957.4</v>
      </c>
      <c r="E3729">
        <v>0.32</v>
      </c>
      <c r="F3729">
        <f t="shared" si="116"/>
        <v>306.36799999999999</v>
      </c>
      <c r="G3729">
        <f t="shared" si="117"/>
        <v>651.03199999999993</v>
      </c>
      <c r="H3729">
        <v>7</v>
      </c>
      <c r="I3729" s="17">
        <v>45493</v>
      </c>
      <c r="J3729" s="17">
        <v>45499</v>
      </c>
      <c r="K3729" t="s">
        <v>31</v>
      </c>
      <c r="L3729" t="s">
        <v>27</v>
      </c>
      <c r="M3729">
        <v>83.79</v>
      </c>
      <c r="N3729" t="s">
        <v>23</v>
      </c>
    </row>
    <row r="3730" spans="1:14" ht="14.25" customHeight="1" x14ac:dyDescent="0.3">
      <c r="A3730" t="s">
        <v>5563</v>
      </c>
      <c r="B3730" t="s">
        <v>41</v>
      </c>
      <c r="C3730" t="s">
        <v>20</v>
      </c>
      <c r="D3730">
        <v>957.75</v>
      </c>
      <c r="E3730">
        <v>0.45</v>
      </c>
      <c r="F3730">
        <f t="shared" si="116"/>
        <v>430.98750000000001</v>
      </c>
      <c r="G3730">
        <f t="shared" si="117"/>
        <v>526.76250000000005</v>
      </c>
      <c r="H3730">
        <v>7</v>
      </c>
      <c r="I3730" s="17">
        <v>44957</v>
      </c>
      <c r="J3730" s="17">
        <v>44961</v>
      </c>
      <c r="K3730" t="s">
        <v>15</v>
      </c>
      <c r="L3730" t="s">
        <v>27</v>
      </c>
      <c r="M3730">
        <v>80.94</v>
      </c>
      <c r="N3730" t="s">
        <v>17</v>
      </c>
    </row>
    <row r="3731" spans="1:14" ht="14.25" customHeight="1" x14ac:dyDescent="0.3">
      <c r="A3731" t="s">
        <v>14371</v>
      </c>
      <c r="B3731" t="s">
        <v>19</v>
      </c>
      <c r="C3731" t="s">
        <v>36</v>
      </c>
      <c r="D3731">
        <v>959.35</v>
      </c>
      <c r="E3731">
        <v>0.34</v>
      </c>
      <c r="F3731">
        <f t="shared" si="116"/>
        <v>326.17900000000003</v>
      </c>
      <c r="G3731">
        <f t="shared" si="117"/>
        <v>633.17100000000005</v>
      </c>
      <c r="H3731">
        <v>7</v>
      </c>
      <c r="I3731" s="17">
        <v>45095</v>
      </c>
      <c r="J3731" s="17">
        <v>45099</v>
      </c>
      <c r="K3731" t="s">
        <v>31</v>
      </c>
      <c r="L3731" t="s">
        <v>27</v>
      </c>
      <c r="M3731">
        <v>50.34</v>
      </c>
      <c r="N3731" t="s">
        <v>23</v>
      </c>
    </row>
    <row r="3732" spans="1:14" ht="14.25" customHeight="1" x14ac:dyDescent="0.3">
      <c r="A3732" t="s">
        <v>6920</v>
      </c>
      <c r="B3732" t="s">
        <v>25</v>
      </c>
      <c r="C3732" t="s">
        <v>36</v>
      </c>
      <c r="D3732">
        <v>961.82</v>
      </c>
      <c r="E3732">
        <v>0.04</v>
      </c>
      <c r="F3732">
        <f t="shared" si="116"/>
        <v>38.472799999999999</v>
      </c>
      <c r="G3732">
        <f t="shared" si="117"/>
        <v>923.34720000000004</v>
      </c>
      <c r="H3732">
        <v>7</v>
      </c>
      <c r="I3732" s="17">
        <v>45559</v>
      </c>
      <c r="J3732" s="17">
        <v>45564</v>
      </c>
      <c r="K3732" t="s">
        <v>21</v>
      </c>
      <c r="L3732" t="s">
        <v>22</v>
      </c>
      <c r="M3732">
        <v>187.1</v>
      </c>
      <c r="N3732" t="s">
        <v>23</v>
      </c>
    </row>
    <row r="3733" spans="1:14" ht="14.25" customHeight="1" x14ac:dyDescent="0.3">
      <c r="A3733" t="s">
        <v>6634</v>
      </c>
      <c r="B3733" t="s">
        <v>19</v>
      </c>
      <c r="C3733" t="s">
        <v>33</v>
      </c>
      <c r="D3733">
        <v>967.18</v>
      </c>
      <c r="E3733">
        <v>7.0000000000000007E-2</v>
      </c>
      <c r="F3733">
        <f t="shared" si="116"/>
        <v>67.702600000000004</v>
      </c>
      <c r="G3733">
        <f t="shared" si="117"/>
        <v>899.47739999999999</v>
      </c>
      <c r="H3733">
        <v>7</v>
      </c>
      <c r="I3733" s="17">
        <v>45647</v>
      </c>
      <c r="J3733" s="17">
        <v>45648</v>
      </c>
      <c r="K3733" t="s">
        <v>21</v>
      </c>
      <c r="L3733" t="s">
        <v>22</v>
      </c>
      <c r="M3733">
        <v>115.85</v>
      </c>
      <c r="N3733" t="s">
        <v>39</v>
      </c>
    </row>
    <row r="3734" spans="1:14" ht="14.25" customHeight="1" x14ac:dyDescent="0.3">
      <c r="A3734" t="s">
        <v>4554</v>
      </c>
      <c r="B3734" t="s">
        <v>13</v>
      </c>
      <c r="C3734" t="s">
        <v>14</v>
      </c>
      <c r="D3734">
        <v>967.56</v>
      </c>
      <c r="E3734">
        <v>0.39</v>
      </c>
      <c r="F3734">
        <f t="shared" si="116"/>
        <v>377.34839999999997</v>
      </c>
      <c r="G3734">
        <f t="shared" si="117"/>
        <v>590.21159999999998</v>
      </c>
      <c r="H3734">
        <v>7</v>
      </c>
      <c r="I3734" s="17">
        <v>45156</v>
      </c>
      <c r="J3734" s="17">
        <v>45159</v>
      </c>
      <c r="K3734" t="s">
        <v>15</v>
      </c>
      <c r="L3734" t="s">
        <v>22</v>
      </c>
      <c r="M3734">
        <v>217.49</v>
      </c>
      <c r="N3734" t="s">
        <v>48</v>
      </c>
    </row>
    <row r="3735" spans="1:14" ht="14.25" customHeight="1" x14ac:dyDescent="0.3">
      <c r="A3735" t="s">
        <v>2630</v>
      </c>
      <c r="B3735" t="s">
        <v>25</v>
      </c>
      <c r="C3735" t="s">
        <v>26</v>
      </c>
      <c r="D3735">
        <v>968.45</v>
      </c>
      <c r="E3735">
        <v>0.38</v>
      </c>
      <c r="F3735">
        <f t="shared" si="116"/>
        <v>368.01100000000002</v>
      </c>
      <c r="G3735">
        <f t="shared" si="117"/>
        <v>600.43900000000008</v>
      </c>
      <c r="H3735">
        <v>7</v>
      </c>
      <c r="I3735" s="17">
        <v>45456</v>
      </c>
      <c r="J3735" s="17">
        <v>45462</v>
      </c>
      <c r="K3735" t="s">
        <v>15</v>
      </c>
      <c r="L3735" t="s">
        <v>27</v>
      </c>
      <c r="M3735">
        <v>122.99</v>
      </c>
      <c r="N3735" t="s">
        <v>28</v>
      </c>
    </row>
    <row r="3736" spans="1:14" ht="14.25" customHeight="1" x14ac:dyDescent="0.3">
      <c r="A3736" t="s">
        <v>4183</v>
      </c>
      <c r="B3736" t="s">
        <v>19</v>
      </c>
      <c r="C3736" t="s">
        <v>26</v>
      </c>
      <c r="D3736">
        <v>973.67</v>
      </c>
      <c r="E3736">
        <v>0.12</v>
      </c>
      <c r="F3736">
        <f t="shared" si="116"/>
        <v>116.84039999999999</v>
      </c>
      <c r="G3736">
        <f t="shared" si="117"/>
        <v>856.82960000000003</v>
      </c>
      <c r="H3736">
        <v>7</v>
      </c>
      <c r="I3736" s="17">
        <v>45449</v>
      </c>
      <c r="J3736" s="17">
        <v>45451</v>
      </c>
      <c r="K3736" t="s">
        <v>31</v>
      </c>
      <c r="L3736" t="s">
        <v>27</v>
      </c>
      <c r="M3736">
        <v>102.31</v>
      </c>
      <c r="N3736" t="s">
        <v>17</v>
      </c>
    </row>
    <row r="3737" spans="1:14" ht="14.25" customHeight="1" x14ac:dyDescent="0.3">
      <c r="A3737" t="s">
        <v>8943</v>
      </c>
      <c r="B3737" t="s">
        <v>25</v>
      </c>
      <c r="C3737" t="s">
        <v>33</v>
      </c>
      <c r="D3737">
        <v>973.81</v>
      </c>
      <c r="E3737">
        <v>0.11</v>
      </c>
      <c r="F3737">
        <f t="shared" si="116"/>
        <v>107.11909999999999</v>
      </c>
      <c r="G3737">
        <f t="shared" si="117"/>
        <v>866.69089999999994</v>
      </c>
      <c r="H3737">
        <v>7</v>
      </c>
      <c r="I3737" s="17">
        <v>45089</v>
      </c>
      <c r="J3737" s="17">
        <v>45096</v>
      </c>
      <c r="K3737" t="s">
        <v>31</v>
      </c>
      <c r="L3737" t="s">
        <v>27</v>
      </c>
      <c r="M3737">
        <v>104.66</v>
      </c>
      <c r="N3737" t="s">
        <v>28</v>
      </c>
    </row>
    <row r="3738" spans="1:14" ht="14.25" customHeight="1" x14ac:dyDescent="0.3">
      <c r="A3738" t="s">
        <v>385</v>
      </c>
      <c r="B3738" t="s">
        <v>25</v>
      </c>
      <c r="C3738" t="s">
        <v>14</v>
      </c>
      <c r="D3738">
        <v>976.51</v>
      </c>
      <c r="E3738">
        <v>0.35</v>
      </c>
      <c r="F3738">
        <f t="shared" si="116"/>
        <v>341.77849999999995</v>
      </c>
      <c r="G3738">
        <f t="shared" si="117"/>
        <v>634.7315000000001</v>
      </c>
      <c r="H3738">
        <v>7</v>
      </c>
      <c r="I3738" s="17">
        <v>45145</v>
      </c>
      <c r="J3738" s="17">
        <v>45146</v>
      </c>
      <c r="K3738" t="s">
        <v>21</v>
      </c>
      <c r="L3738" t="s">
        <v>27</v>
      </c>
      <c r="M3738">
        <v>251.49</v>
      </c>
      <c r="N3738" t="s">
        <v>28</v>
      </c>
    </row>
    <row r="3739" spans="1:14" ht="14.25" customHeight="1" x14ac:dyDescent="0.3">
      <c r="A3739" t="s">
        <v>1906</v>
      </c>
      <c r="B3739" t="s">
        <v>41</v>
      </c>
      <c r="C3739" t="s">
        <v>14</v>
      </c>
      <c r="D3739">
        <v>977.3</v>
      </c>
      <c r="E3739">
        <v>0.43</v>
      </c>
      <c r="F3739">
        <f t="shared" si="116"/>
        <v>420.23899999999998</v>
      </c>
      <c r="G3739">
        <f t="shared" si="117"/>
        <v>557.06099999999992</v>
      </c>
      <c r="H3739">
        <v>7</v>
      </c>
      <c r="I3739" s="17">
        <v>45284</v>
      </c>
      <c r="J3739" s="17">
        <v>45289</v>
      </c>
      <c r="K3739" t="s">
        <v>31</v>
      </c>
      <c r="L3739" t="s">
        <v>27</v>
      </c>
      <c r="M3739">
        <v>125.86</v>
      </c>
      <c r="N3739" t="s">
        <v>48</v>
      </c>
    </row>
    <row r="3740" spans="1:14" ht="14.25" customHeight="1" x14ac:dyDescent="0.3">
      <c r="A3740" t="s">
        <v>10183</v>
      </c>
      <c r="B3740" t="s">
        <v>19</v>
      </c>
      <c r="C3740" t="s">
        <v>36</v>
      </c>
      <c r="D3740">
        <v>980.31</v>
      </c>
      <c r="E3740">
        <v>0.04</v>
      </c>
      <c r="F3740">
        <f t="shared" si="116"/>
        <v>39.212399999999995</v>
      </c>
      <c r="G3740">
        <f t="shared" si="117"/>
        <v>941.09759999999994</v>
      </c>
      <c r="H3740">
        <v>7</v>
      </c>
      <c r="I3740" s="17">
        <v>45283</v>
      </c>
      <c r="J3740" s="17">
        <v>45286</v>
      </c>
      <c r="K3740" t="s">
        <v>21</v>
      </c>
      <c r="L3740" t="s">
        <v>16</v>
      </c>
      <c r="M3740">
        <v>165.48</v>
      </c>
      <c r="N3740" t="s">
        <v>48</v>
      </c>
    </row>
    <row r="3741" spans="1:14" ht="14.25" customHeight="1" x14ac:dyDescent="0.3">
      <c r="A3741" t="s">
        <v>1115</v>
      </c>
      <c r="B3741" t="s">
        <v>25</v>
      </c>
      <c r="C3741" t="s">
        <v>36</v>
      </c>
      <c r="D3741">
        <v>987.06</v>
      </c>
      <c r="E3741">
        <v>0.44</v>
      </c>
      <c r="F3741">
        <f t="shared" si="116"/>
        <v>434.3064</v>
      </c>
      <c r="G3741">
        <f t="shared" si="117"/>
        <v>552.75360000000001</v>
      </c>
      <c r="H3741">
        <v>7</v>
      </c>
      <c r="I3741" s="17">
        <v>44936</v>
      </c>
      <c r="J3741" s="17">
        <v>44941</v>
      </c>
      <c r="K3741" t="s">
        <v>31</v>
      </c>
      <c r="L3741" t="s">
        <v>27</v>
      </c>
      <c r="M3741">
        <v>116.47</v>
      </c>
      <c r="N3741" t="s">
        <v>39</v>
      </c>
    </row>
    <row r="3742" spans="1:14" ht="14.25" customHeight="1" x14ac:dyDescent="0.3">
      <c r="A3742" t="s">
        <v>5727</v>
      </c>
      <c r="B3742" t="s">
        <v>19</v>
      </c>
      <c r="C3742" t="s">
        <v>20</v>
      </c>
      <c r="D3742">
        <v>988.77</v>
      </c>
      <c r="E3742">
        <v>0.05</v>
      </c>
      <c r="F3742">
        <f t="shared" si="116"/>
        <v>49.438500000000005</v>
      </c>
      <c r="G3742">
        <f t="shared" si="117"/>
        <v>939.33150000000001</v>
      </c>
      <c r="H3742">
        <v>7</v>
      </c>
      <c r="I3742" s="17">
        <v>45119</v>
      </c>
      <c r="J3742" s="17">
        <v>45120</v>
      </c>
      <c r="K3742" t="s">
        <v>31</v>
      </c>
      <c r="L3742" t="s">
        <v>16</v>
      </c>
      <c r="M3742">
        <v>162.61000000000001</v>
      </c>
      <c r="N3742" t="s">
        <v>17</v>
      </c>
    </row>
    <row r="3743" spans="1:14" ht="14.25" customHeight="1" x14ac:dyDescent="0.3">
      <c r="A3743" t="s">
        <v>2592</v>
      </c>
      <c r="B3743" t="s">
        <v>41</v>
      </c>
      <c r="C3743" t="s">
        <v>36</v>
      </c>
      <c r="D3743">
        <v>990.04</v>
      </c>
      <c r="E3743">
        <v>0.11</v>
      </c>
      <c r="F3743">
        <f t="shared" si="116"/>
        <v>108.9044</v>
      </c>
      <c r="G3743">
        <f t="shared" si="117"/>
        <v>881.13559999999995</v>
      </c>
      <c r="H3743">
        <v>7</v>
      </c>
      <c r="I3743" s="17">
        <v>45221</v>
      </c>
      <c r="J3743" s="17">
        <v>45224</v>
      </c>
      <c r="K3743" t="s">
        <v>31</v>
      </c>
      <c r="L3743" t="s">
        <v>16</v>
      </c>
      <c r="M3743">
        <v>183.85</v>
      </c>
      <c r="N3743" t="s">
        <v>17</v>
      </c>
    </row>
    <row r="3744" spans="1:14" ht="14.25" customHeight="1" x14ac:dyDescent="0.3">
      <c r="A3744" t="s">
        <v>3354</v>
      </c>
      <c r="B3744" t="s">
        <v>41</v>
      </c>
      <c r="C3744" t="s">
        <v>20</v>
      </c>
      <c r="D3744">
        <v>993.83</v>
      </c>
      <c r="E3744">
        <v>0.16</v>
      </c>
      <c r="F3744">
        <f t="shared" si="116"/>
        <v>159.0128</v>
      </c>
      <c r="G3744">
        <f t="shared" si="117"/>
        <v>834.81720000000007</v>
      </c>
      <c r="H3744">
        <v>7</v>
      </c>
      <c r="I3744" s="17">
        <v>45148</v>
      </c>
      <c r="J3744" s="17">
        <v>45151</v>
      </c>
      <c r="K3744" t="s">
        <v>15</v>
      </c>
      <c r="L3744" t="s">
        <v>22</v>
      </c>
      <c r="M3744">
        <v>173.88</v>
      </c>
      <c r="N3744" t="s">
        <v>23</v>
      </c>
    </row>
    <row r="3745" spans="1:14" ht="14.25" customHeight="1" x14ac:dyDescent="0.3">
      <c r="A3745" t="s">
        <v>10914</v>
      </c>
      <c r="B3745" t="s">
        <v>19</v>
      </c>
      <c r="C3745" t="s">
        <v>14</v>
      </c>
      <c r="D3745">
        <v>994.09</v>
      </c>
      <c r="E3745">
        <v>0.08</v>
      </c>
      <c r="F3745">
        <f t="shared" si="116"/>
        <v>79.527200000000008</v>
      </c>
      <c r="G3745">
        <f t="shared" si="117"/>
        <v>914.56280000000004</v>
      </c>
      <c r="H3745">
        <v>7</v>
      </c>
      <c r="I3745" s="17">
        <v>45490</v>
      </c>
      <c r="J3745" s="17">
        <v>45491</v>
      </c>
      <c r="K3745" t="s">
        <v>15</v>
      </c>
      <c r="L3745" t="s">
        <v>22</v>
      </c>
      <c r="M3745">
        <v>261.05</v>
      </c>
      <c r="N3745" t="s">
        <v>34</v>
      </c>
    </row>
    <row r="3746" spans="1:14" ht="14.25" customHeight="1" x14ac:dyDescent="0.3">
      <c r="A3746" t="s">
        <v>8038</v>
      </c>
      <c r="B3746" t="s">
        <v>13</v>
      </c>
      <c r="C3746" t="s">
        <v>33</v>
      </c>
      <c r="D3746">
        <v>996.61</v>
      </c>
      <c r="E3746">
        <v>0.22</v>
      </c>
      <c r="F3746">
        <f t="shared" si="116"/>
        <v>219.2542</v>
      </c>
      <c r="G3746">
        <f t="shared" si="117"/>
        <v>777.35580000000004</v>
      </c>
      <c r="H3746">
        <v>7</v>
      </c>
      <c r="I3746" s="17">
        <v>44961</v>
      </c>
      <c r="J3746" s="17">
        <v>44967</v>
      </c>
      <c r="K3746" t="s">
        <v>15</v>
      </c>
      <c r="L3746" t="s">
        <v>16</v>
      </c>
      <c r="M3746">
        <v>239.16</v>
      </c>
      <c r="N3746" t="s">
        <v>23</v>
      </c>
    </row>
    <row r="3747" spans="1:14" ht="14.25" customHeight="1" x14ac:dyDescent="0.3">
      <c r="A3747" t="s">
        <v>2851</v>
      </c>
      <c r="B3747" t="s">
        <v>13</v>
      </c>
      <c r="C3747" t="s">
        <v>20</v>
      </c>
      <c r="D3747">
        <v>999.85</v>
      </c>
      <c r="E3747">
        <v>0.28999999999999998</v>
      </c>
      <c r="F3747">
        <f t="shared" si="116"/>
        <v>289.95650000000001</v>
      </c>
      <c r="G3747">
        <f t="shared" si="117"/>
        <v>709.89350000000002</v>
      </c>
      <c r="H3747">
        <v>7</v>
      </c>
      <c r="I3747" s="17">
        <v>45105</v>
      </c>
      <c r="J3747" s="17">
        <v>45108</v>
      </c>
      <c r="K3747" t="s">
        <v>15</v>
      </c>
      <c r="L3747" t="s">
        <v>27</v>
      </c>
      <c r="M3747">
        <v>139.32</v>
      </c>
      <c r="N3747" t="s">
        <v>48</v>
      </c>
    </row>
    <row r="3748" spans="1:14" ht="14.25" customHeight="1" x14ac:dyDescent="0.3">
      <c r="A3748" t="s">
        <v>5534</v>
      </c>
      <c r="B3748" t="s">
        <v>13</v>
      </c>
      <c r="C3748" t="s">
        <v>33</v>
      </c>
      <c r="D3748">
        <v>1000.42</v>
      </c>
      <c r="E3748">
        <v>0.15</v>
      </c>
      <c r="F3748">
        <f t="shared" si="116"/>
        <v>150.06299999999999</v>
      </c>
      <c r="G3748">
        <f t="shared" si="117"/>
        <v>850.35699999999997</v>
      </c>
      <c r="H3748">
        <v>7</v>
      </c>
      <c r="I3748" s="17">
        <v>45072</v>
      </c>
      <c r="J3748" s="17">
        <v>45078</v>
      </c>
      <c r="K3748" t="s">
        <v>15</v>
      </c>
      <c r="L3748" t="s">
        <v>27</v>
      </c>
      <c r="M3748">
        <v>100.68</v>
      </c>
      <c r="N3748" t="s">
        <v>48</v>
      </c>
    </row>
    <row r="3749" spans="1:14" ht="14.25" customHeight="1" x14ac:dyDescent="0.3">
      <c r="A3749" t="s">
        <v>5454</v>
      </c>
      <c r="B3749" t="s">
        <v>13</v>
      </c>
      <c r="C3749" t="s">
        <v>33</v>
      </c>
      <c r="D3749">
        <v>1006.56</v>
      </c>
      <c r="E3749">
        <v>0.19</v>
      </c>
      <c r="F3749">
        <f t="shared" si="116"/>
        <v>191.24639999999999</v>
      </c>
      <c r="G3749">
        <f t="shared" si="117"/>
        <v>815.31359999999995</v>
      </c>
      <c r="H3749">
        <v>7</v>
      </c>
      <c r="I3749" s="17">
        <v>45506</v>
      </c>
      <c r="J3749" s="17">
        <v>45507</v>
      </c>
      <c r="K3749" t="s">
        <v>31</v>
      </c>
      <c r="L3749" t="s">
        <v>22</v>
      </c>
      <c r="M3749">
        <v>210.78</v>
      </c>
      <c r="N3749" t="s">
        <v>23</v>
      </c>
    </row>
    <row r="3750" spans="1:14" ht="14.25" customHeight="1" x14ac:dyDescent="0.3">
      <c r="A3750" t="s">
        <v>2362</v>
      </c>
      <c r="B3750" t="s">
        <v>41</v>
      </c>
      <c r="C3750" t="s">
        <v>26</v>
      </c>
      <c r="D3750">
        <v>1006.61</v>
      </c>
      <c r="E3750">
        <v>0.36</v>
      </c>
      <c r="F3750">
        <f t="shared" si="116"/>
        <v>362.37959999999998</v>
      </c>
      <c r="G3750">
        <f t="shared" si="117"/>
        <v>644.23040000000003</v>
      </c>
      <c r="H3750">
        <v>7</v>
      </c>
      <c r="I3750" s="17">
        <v>45213</v>
      </c>
      <c r="J3750" s="17">
        <v>45217</v>
      </c>
      <c r="K3750" t="s">
        <v>31</v>
      </c>
      <c r="L3750" t="s">
        <v>16</v>
      </c>
      <c r="M3750">
        <v>207.21</v>
      </c>
      <c r="N3750" t="s">
        <v>39</v>
      </c>
    </row>
    <row r="3751" spans="1:14" ht="14.25" customHeight="1" x14ac:dyDescent="0.3">
      <c r="A3751" t="s">
        <v>8942</v>
      </c>
      <c r="B3751" t="s">
        <v>41</v>
      </c>
      <c r="C3751" t="s">
        <v>33</v>
      </c>
      <c r="D3751">
        <v>1008.38</v>
      </c>
      <c r="E3751">
        <v>0.42</v>
      </c>
      <c r="F3751">
        <f t="shared" si="116"/>
        <v>423.51959999999997</v>
      </c>
      <c r="G3751">
        <f t="shared" si="117"/>
        <v>584.86040000000003</v>
      </c>
      <c r="H3751">
        <v>7</v>
      </c>
      <c r="I3751" s="17">
        <v>45125</v>
      </c>
      <c r="J3751" s="17">
        <v>45126</v>
      </c>
      <c r="K3751" t="s">
        <v>15</v>
      </c>
      <c r="L3751" t="s">
        <v>22</v>
      </c>
      <c r="M3751">
        <v>146.86000000000001</v>
      </c>
      <c r="N3751" t="s">
        <v>17</v>
      </c>
    </row>
    <row r="3752" spans="1:14" ht="14.25" customHeight="1" x14ac:dyDescent="0.3">
      <c r="A3752" t="s">
        <v>9354</v>
      </c>
      <c r="B3752" t="s">
        <v>13</v>
      </c>
      <c r="C3752" t="s">
        <v>33</v>
      </c>
      <c r="D3752">
        <v>1009.31</v>
      </c>
      <c r="E3752">
        <v>0.42</v>
      </c>
      <c r="F3752">
        <f t="shared" si="116"/>
        <v>423.91019999999997</v>
      </c>
      <c r="G3752">
        <f t="shared" si="117"/>
        <v>585.39979999999991</v>
      </c>
      <c r="H3752">
        <v>7</v>
      </c>
      <c r="I3752" s="17">
        <v>45480</v>
      </c>
      <c r="J3752" s="17">
        <v>45485</v>
      </c>
      <c r="K3752" t="s">
        <v>15</v>
      </c>
      <c r="L3752" t="s">
        <v>22</v>
      </c>
      <c r="M3752">
        <v>105.66</v>
      </c>
      <c r="N3752" t="s">
        <v>23</v>
      </c>
    </row>
    <row r="3753" spans="1:14" ht="14.25" customHeight="1" x14ac:dyDescent="0.3">
      <c r="A3753" t="s">
        <v>10596</v>
      </c>
      <c r="B3753" t="s">
        <v>25</v>
      </c>
      <c r="C3753" t="s">
        <v>26</v>
      </c>
      <c r="D3753">
        <v>1010.91</v>
      </c>
      <c r="E3753">
        <v>0.14000000000000001</v>
      </c>
      <c r="F3753">
        <f t="shared" si="116"/>
        <v>141.5274</v>
      </c>
      <c r="G3753">
        <f t="shared" si="117"/>
        <v>869.38259999999991</v>
      </c>
      <c r="H3753">
        <v>7</v>
      </c>
      <c r="I3753" s="17">
        <v>45368</v>
      </c>
      <c r="J3753" s="17">
        <v>45373</v>
      </c>
      <c r="K3753" t="s">
        <v>21</v>
      </c>
      <c r="L3753" t="s">
        <v>27</v>
      </c>
      <c r="M3753">
        <v>191.84</v>
      </c>
      <c r="N3753" t="s">
        <v>28</v>
      </c>
    </row>
    <row r="3754" spans="1:14" ht="14.25" customHeight="1" x14ac:dyDescent="0.3">
      <c r="A3754" t="s">
        <v>3051</v>
      </c>
      <c r="B3754" t="s">
        <v>19</v>
      </c>
      <c r="C3754" t="s">
        <v>26</v>
      </c>
      <c r="D3754">
        <v>1012.04</v>
      </c>
      <c r="E3754">
        <v>0.44</v>
      </c>
      <c r="F3754">
        <f t="shared" si="116"/>
        <v>445.29759999999999</v>
      </c>
      <c r="G3754">
        <f t="shared" si="117"/>
        <v>566.74239999999998</v>
      </c>
      <c r="H3754">
        <v>7</v>
      </c>
      <c r="I3754" s="17">
        <v>45573</v>
      </c>
      <c r="J3754" s="17">
        <v>45576</v>
      </c>
      <c r="K3754" t="s">
        <v>31</v>
      </c>
      <c r="L3754" t="s">
        <v>22</v>
      </c>
      <c r="M3754">
        <v>195.78</v>
      </c>
      <c r="N3754" t="s">
        <v>23</v>
      </c>
    </row>
    <row r="3755" spans="1:14" ht="14.25" customHeight="1" x14ac:dyDescent="0.3">
      <c r="A3755" t="s">
        <v>1888</v>
      </c>
      <c r="B3755" t="s">
        <v>41</v>
      </c>
      <c r="C3755" t="s">
        <v>14</v>
      </c>
      <c r="D3755">
        <v>1014.84</v>
      </c>
      <c r="E3755">
        <v>0.19</v>
      </c>
      <c r="F3755">
        <f t="shared" si="116"/>
        <v>192.81960000000001</v>
      </c>
      <c r="G3755">
        <f t="shared" si="117"/>
        <v>822.0204</v>
      </c>
      <c r="H3755">
        <v>7</v>
      </c>
      <c r="I3755" s="17">
        <v>45236</v>
      </c>
      <c r="J3755" s="17">
        <v>45241</v>
      </c>
      <c r="K3755" t="s">
        <v>31</v>
      </c>
      <c r="L3755" t="s">
        <v>22</v>
      </c>
      <c r="M3755">
        <v>91.9</v>
      </c>
      <c r="N3755" t="s">
        <v>39</v>
      </c>
    </row>
    <row r="3756" spans="1:14" ht="14.25" customHeight="1" x14ac:dyDescent="0.3">
      <c r="A3756" t="s">
        <v>1331</v>
      </c>
      <c r="B3756" t="s">
        <v>25</v>
      </c>
      <c r="C3756" t="s">
        <v>33</v>
      </c>
      <c r="D3756">
        <v>1023.23</v>
      </c>
      <c r="E3756">
        <v>0.27</v>
      </c>
      <c r="F3756">
        <f t="shared" si="116"/>
        <v>276.27210000000002</v>
      </c>
      <c r="G3756">
        <f t="shared" si="117"/>
        <v>746.9579</v>
      </c>
      <c r="H3756">
        <v>7</v>
      </c>
      <c r="I3756" s="17">
        <v>45388</v>
      </c>
      <c r="J3756" s="17">
        <v>45395</v>
      </c>
      <c r="K3756" t="s">
        <v>31</v>
      </c>
      <c r="L3756" t="s">
        <v>16</v>
      </c>
      <c r="M3756">
        <v>274.43</v>
      </c>
      <c r="N3756" t="s">
        <v>48</v>
      </c>
    </row>
    <row r="3757" spans="1:14" ht="14.25" customHeight="1" x14ac:dyDescent="0.3">
      <c r="A3757" t="s">
        <v>14038</v>
      </c>
      <c r="B3757" t="s">
        <v>25</v>
      </c>
      <c r="C3757" t="s">
        <v>14</v>
      </c>
      <c r="D3757">
        <v>1025.06</v>
      </c>
      <c r="E3757">
        <v>0.12</v>
      </c>
      <c r="F3757">
        <f t="shared" si="116"/>
        <v>123.00719999999998</v>
      </c>
      <c r="G3757">
        <f t="shared" si="117"/>
        <v>902.05279999999993</v>
      </c>
      <c r="H3757">
        <v>7</v>
      </c>
      <c r="I3757" s="17">
        <v>45293</v>
      </c>
      <c r="J3757" s="17">
        <v>45295</v>
      </c>
      <c r="K3757" t="s">
        <v>31</v>
      </c>
      <c r="L3757" t="s">
        <v>27</v>
      </c>
      <c r="M3757">
        <v>155.16</v>
      </c>
      <c r="N3757" t="s">
        <v>48</v>
      </c>
    </row>
    <row r="3758" spans="1:14" ht="14.25" customHeight="1" x14ac:dyDescent="0.3">
      <c r="A3758" t="s">
        <v>9198</v>
      </c>
      <c r="B3758" t="s">
        <v>25</v>
      </c>
      <c r="C3758" t="s">
        <v>20</v>
      </c>
      <c r="D3758">
        <v>1030.8900000000001</v>
      </c>
      <c r="E3758">
        <v>0.24</v>
      </c>
      <c r="F3758">
        <f t="shared" si="116"/>
        <v>247.4136</v>
      </c>
      <c r="G3758">
        <f t="shared" si="117"/>
        <v>783.47640000000013</v>
      </c>
      <c r="H3758">
        <v>7</v>
      </c>
      <c r="I3758" s="17">
        <v>45186</v>
      </c>
      <c r="J3758" s="17">
        <v>45192</v>
      </c>
      <c r="K3758" t="s">
        <v>31</v>
      </c>
      <c r="L3758" t="s">
        <v>27</v>
      </c>
      <c r="M3758">
        <v>95.53</v>
      </c>
      <c r="N3758" t="s">
        <v>34</v>
      </c>
    </row>
    <row r="3759" spans="1:14" ht="14.25" customHeight="1" x14ac:dyDescent="0.3">
      <c r="A3759" t="s">
        <v>6674</v>
      </c>
      <c r="B3759" t="s">
        <v>19</v>
      </c>
      <c r="C3759" t="s">
        <v>33</v>
      </c>
      <c r="D3759">
        <v>1031.6300000000001</v>
      </c>
      <c r="E3759">
        <v>0.09</v>
      </c>
      <c r="F3759">
        <f t="shared" si="116"/>
        <v>92.846700000000013</v>
      </c>
      <c r="G3759">
        <f t="shared" si="117"/>
        <v>938.78330000000005</v>
      </c>
      <c r="H3759">
        <v>7</v>
      </c>
      <c r="I3759" s="17">
        <v>45637</v>
      </c>
      <c r="J3759" s="17">
        <v>45644</v>
      </c>
      <c r="K3759" t="s">
        <v>21</v>
      </c>
      <c r="L3759" t="s">
        <v>27</v>
      </c>
      <c r="M3759">
        <v>144.22999999999999</v>
      </c>
      <c r="N3759" t="s">
        <v>34</v>
      </c>
    </row>
    <row r="3760" spans="1:14" ht="14.25" customHeight="1" x14ac:dyDescent="0.3">
      <c r="A3760" t="s">
        <v>6315</v>
      </c>
      <c r="B3760" t="s">
        <v>25</v>
      </c>
      <c r="C3760" t="s">
        <v>20</v>
      </c>
      <c r="D3760">
        <v>1034.04</v>
      </c>
      <c r="E3760">
        <v>0.11</v>
      </c>
      <c r="F3760">
        <f t="shared" si="116"/>
        <v>113.7444</v>
      </c>
      <c r="G3760">
        <f t="shared" si="117"/>
        <v>920.29559999999992</v>
      </c>
      <c r="H3760">
        <v>7</v>
      </c>
      <c r="I3760" s="17">
        <v>45140</v>
      </c>
      <c r="J3760" s="17">
        <v>45144</v>
      </c>
      <c r="K3760" t="s">
        <v>31</v>
      </c>
      <c r="L3760" t="s">
        <v>27</v>
      </c>
      <c r="M3760">
        <v>166.8</v>
      </c>
      <c r="N3760" t="s">
        <v>17</v>
      </c>
    </row>
    <row r="3761" spans="1:14" ht="14.25" customHeight="1" x14ac:dyDescent="0.3">
      <c r="A3761" t="s">
        <v>10764</v>
      </c>
      <c r="B3761" t="s">
        <v>13</v>
      </c>
      <c r="C3761" t="s">
        <v>20</v>
      </c>
      <c r="D3761">
        <v>1034.05</v>
      </c>
      <c r="E3761">
        <v>0.27</v>
      </c>
      <c r="F3761">
        <f t="shared" si="116"/>
        <v>279.19350000000003</v>
      </c>
      <c r="G3761">
        <f t="shared" si="117"/>
        <v>754.85649999999987</v>
      </c>
      <c r="H3761">
        <v>7</v>
      </c>
      <c r="I3761" s="17">
        <v>45236</v>
      </c>
      <c r="J3761" s="17">
        <v>45239</v>
      </c>
      <c r="K3761" t="s">
        <v>15</v>
      </c>
      <c r="L3761" t="s">
        <v>27</v>
      </c>
      <c r="M3761">
        <v>67.069999999999993</v>
      </c>
      <c r="N3761" t="s">
        <v>34</v>
      </c>
    </row>
    <row r="3762" spans="1:14" ht="14.25" customHeight="1" x14ac:dyDescent="0.3">
      <c r="A3762" t="s">
        <v>2794</v>
      </c>
      <c r="B3762" t="s">
        <v>25</v>
      </c>
      <c r="C3762" t="s">
        <v>33</v>
      </c>
      <c r="D3762">
        <v>1036.51</v>
      </c>
      <c r="E3762">
        <v>0.12</v>
      </c>
      <c r="F3762">
        <f t="shared" si="116"/>
        <v>124.38119999999999</v>
      </c>
      <c r="G3762">
        <f t="shared" si="117"/>
        <v>912.12879999999996</v>
      </c>
      <c r="H3762">
        <v>7</v>
      </c>
      <c r="I3762" s="17">
        <v>45212</v>
      </c>
      <c r="J3762" s="17">
        <v>45217</v>
      </c>
      <c r="K3762" t="s">
        <v>21</v>
      </c>
      <c r="L3762" t="s">
        <v>16</v>
      </c>
      <c r="M3762">
        <v>206.5</v>
      </c>
      <c r="N3762" t="s">
        <v>23</v>
      </c>
    </row>
    <row r="3763" spans="1:14" ht="14.25" customHeight="1" x14ac:dyDescent="0.3">
      <c r="A3763" t="s">
        <v>5180</v>
      </c>
      <c r="B3763" t="s">
        <v>13</v>
      </c>
      <c r="C3763" t="s">
        <v>36</v>
      </c>
      <c r="D3763">
        <v>1037.1400000000001</v>
      </c>
      <c r="E3763">
        <v>0.34</v>
      </c>
      <c r="F3763">
        <f t="shared" si="116"/>
        <v>352.62760000000009</v>
      </c>
      <c r="G3763">
        <f t="shared" si="117"/>
        <v>684.51240000000007</v>
      </c>
      <c r="H3763">
        <v>7</v>
      </c>
      <c r="I3763" s="17">
        <v>44978</v>
      </c>
      <c r="J3763" s="17">
        <v>44979</v>
      </c>
      <c r="K3763" t="s">
        <v>21</v>
      </c>
      <c r="L3763" t="s">
        <v>22</v>
      </c>
      <c r="M3763">
        <v>73.010000000000005</v>
      </c>
      <c r="N3763" t="s">
        <v>23</v>
      </c>
    </row>
    <row r="3764" spans="1:14" ht="14.25" customHeight="1" x14ac:dyDescent="0.3">
      <c r="A3764" t="s">
        <v>4427</v>
      </c>
      <c r="B3764" t="s">
        <v>19</v>
      </c>
      <c r="C3764" t="s">
        <v>36</v>
      </c>
      <c r="D3764">
        <v>1041.28</v>
      </c>
      <c r="E3764">
        <v>0.45</v>
      </c>
      <c r="F3764">
        <f t="shared" si="116"/>
        <v>468.57600000000002</v>
      </c>
      <c r="G3764">
        <f t="shared" si="117"/>
        <v>572.70399999999995</v>
      </c>
      <c r="H3764">
        <v>7</v>
      </c>
      <c r="I3764" s="17">
        <v>45635</v>
      </c>
      <c r="J3764" s="17">
        <v>45639</v>
      </c>
      <c r="K3764" t="s">
        <v>21</v>
      </c>
      <c r="L3764" t="s">
        <v>27</v>
      </c>
      <c r="M3764">
        <v>242.25</v>
      </c>
      <c r="N3764" t="s">
        <v>34</v>
      </c>
    </row>
    <row r="3765" spans="1:14" ht="14.25" customHeight="1" x14ac:dyDescent="0.3">
      <c r="A3765" t="s">
        <v>6817</v>
      </c>
      <c r="B3765" t="s">
        <v>13</v>
      </c>
      <c r="C3765" t="s">
        <v>20</v>
      </c>
      <c r="D3765">
        <v>1047.28</v>
      </c>
      <c r="E3765">
        <v>0.42</v>
      </c>
      <c r="F3765">
        <f t="shared" si="116"/>
        <v>439.85759999999999</v>
      </c>
      <c r="G3765">
        <f t="shared" si="117"/>
        <v>607.42239999999993</v>
      </c>
      <c r="H3765">
        <v>7</v>
      </c>
      <c r="I3765" s="17">
        <v>45091</v>
      </c>
      <c r="J3765" s="17">
        <v>45094</v>
      </c>
      <c r="K3765" t="s">
        <v>31</v>
      </c>
      <c r="L3765" t="s">
        <v>27</v>
      </c>
      <c r="M3765">
        <v>238.63</v>
      </c>
      <c r="N3765" t="s">
        <v>28</v>
      </c>
    </row>
    <row r="3766" spans="1:14" ht="14.25" customHeight="1" x14ac:dyDescent="0.3">
      <c r="A3766" t="s">
        <v>3616</v>
      </c>
      <c r="B3766" t="s">
        <v>19</v>
      </c>
      <c r="C3766" t="s">
        <v>33</v>
      </c>
      <c r="D3766">
        <v>1053.25</v>
      </c>
      <c r="E3766">
        <v>7.0000000000000007E-2</v>
      </c>
      <c r="F3766">
        <f t="shared" si="116"/>
        <v>73.727500000000006</v>
      </c>
      <c r="G3766">
        <f t="shared" si="117"/>
        <v>979.52250000000004</v>
      </c>
      <c r="H3766">
        <v>7</v>
      </c>
      <c r="I3766" s="17">
        <v>45258</v>
      </c>
      <c r="J3766" s="17">
        <v>45265</v>
      </c>
      <c r="K3766" t="s">
        <v>31</v>
      </c>
      <c r="L3766" t="s">
        <v>27</v>
      </c>
      <c r="M3766">
        <v>161.97</v>
      </c>
      <c r="N3766" t="s">
        <v>28</v>
      </c>
    </row>
    <row r="3767" spans="1:14" ht="14.25" customHeight="1" x14ac:dyDescent="0.3">
      <c r="A3767" t="s">
        <v>12494</v>
      </c>
      <c r="B3767" t="s">
        <v>41</v>
      </c>
      <c r="C3767" t="s">
        <v>26</v>
      </c>
      <c r="D3767">
        <v>1057.51</v>
      </c>
      <c r="E3767">
        <v>0.32</v>
      </c>
      <c r="F3767">
        <f t="shared" si="116"/>
        <v>338.40320000000003</v>
      </c>
      <c r="G3767">
        <f t="shared" si="117"/>
        <v>719.10680000000002</v>
      </c>
      <c r="H3767">
        <v>7</v>
      </c>
      <c r="I3767" s="17">
        <v>45367</v>
      </c>
      <c r="J3767" s="17">
        <v>45370</v>
      </c>
      <c r="K3767" t="s">
        <v>21</v>
      </c>
      <c r="L3767" t="s">
        <v>22</v>
      </c>
      <c r="M3767">
        <v>184.13</v>
      </c>
      <c r="N3767" t="s">
        <v>39</v>
      </c>
    </row>
    <row r="3768" spans="1:14" ht="14.25" customHeight="1" x14ac:dyDescent="0.3">
      <c r="A3768" t="s">
        <v>14163</v>
      </c>
      <c r="B3768" t="s">
        <v>13</v>
      </c>
      <c r="C3768" t="s">
        <v>36</v>
      </c>
      <c r="D3768">
        <v>1060.1400000000001</v>
      </c>
      <c r="E3768">
        <v>0.3</v>
      </c>
      <c r="F3768">
        <f t="shared" si="116"/>
        <v>318.04200000000003</v>
      </c>
      <c r="G3768">
        <f t="shared" si="117"/>
        <v>742.09800000000007</v>
      </c>
      <c r="H3768">
        <v>7</v>
      </c>
      <c r="I3768" s="17">
        <v>45374</v>
      </c>
      <c r="J3768" s="17">
        <v>45377</v>
      </c>
      <c r="K3768" t="s">
        <v>31</v>
      </c>
      <c r="L3768" t="s">
        <v>16</v>
      </c>
      <c r="M3768">
        <v>163.77000000000001</v>
      </c>
      <c r="N3768" t="s">
        <v>23</v>
      </c>
    </row>
    <row r="3769" spans="1:14" ht="14.25" customHeight="1" x14ac:dyDescent="0.3">
      <c r="A3769" t="s">
        <v>14183</v>
      </c>
      <c r="B3769" t="s">
        <v>25</v>
      </c>
      <c r="C3769" t="s">
        <v>26</v>
      </c>
      <c r="D3769">
        <v>1061.99</v>
      </c>
      <c r="E3769">
        <v>0.28000000000000003</v>
      </c>
      <c r="F3769">
        <f t="shared" si="116"/>
        <v>297.35720000000003</v>
      </c>
      <c r="G3769">
        <f t="shared" si="117"/>
        <v>764.63279999999997</v>
      </c>
      <c r="H3769">
        <v>7</v>
      </c>
      <c r="I3769" s="17">
        <v>45003</v>
      </c>
      <c r="J3769" s="17">
        <v>45006</v>
      </c>
      <c r="K3769" t="s">
        <v>21</v>
      </c>
      <c r="L3769" t="s">
        <v>22</v>
      </c>
      <c r="M3769">
        <v>80.16</v>
      </c>
      <c r="N3769" t="s">
        <v>48</v>
      </c>
    </row>
    <row r="3770" spans="1:14" ht="14.25" customHeight="1" x14ac:dyDescent="0.3">
      <c r="A3770" t="s">
        <v>7937</v>
      </c>
      <c r="B3770" t="s">
        <v>25</v>
      </c>
      <c r="C3770" t="s">
        <v>14</v>
      </c>
      <c r="D3770">
        <v>1066.0999999999999</v>
      </c>
      <c r="E3770">
        <v>0.48</v>
      </c>
      <c r="F3770">
        <f t="shared" si="116"/>
        <v>511.72799999999995</v>
      </c>
      <c r="G3770">
        <f t="shared" si="117"/>
        <v>554.37199999999996</v>
      </c>
      <c r="H3770">
        <v>7</v>
      </c>
      <c r="I3770" s="17">
        <v>45273</v>
      </c>
      <c r="J3770" s="17">
        <v>45278</v>
      </c>
      <c r="K3770" t="s">
        <v>21</v>
      </c>
      <c r="L3770" t="s">
        <v>16</v>
      </c>
      <c r="M3770">
        <v>272.33999999999997</v>
      </c>
      <c r="N3770" t="s">
        <v>23</v>
      </c>
    </row>
    <row r="3771" spans="1:14" ht="14.25" customHeight="1" x14ac:dyDescent="0.3">
      <c r="A3771" t="s">
        <v>13955</v>
      </c>
      <c r="B3771" t="s">
        <v>25</v>
      </c>
      <c r="C3771" t="s">
        <v>14</v>
      </c>
      <c r="D3771">
        <v>1074.19</v>
      </c>
      <c r="E3771">
        <v>0.46</v>
      </c>
      <c r="F3771">
        <f t="shared" si="116"/>
        <v>494.12740000000002</v>
      </c>
      <c r="G3771">
        <f t="shared" si="117"/>
        <v>580.06259999999997</v>
      </c>
      <c r="H3771">
        <v>7</v>
      </c>
      <c r="I3771" s="17">
        <v>45467</v>
      </c>
      <c r="J3771" s="17">
        <v>45471</v>
      </c>
      <c r="K3771" t="s">
        <v>31</v>
      </c>
      <c r="L3771" t="s">
        <v>16</v>
      </c>
      <c r="M3771">
        <v>115.23</v>
      </c>
      <c r="N3771" t="s">
        <v>34</v>
      </c>
    </row>
    <row r="3772" spans="1:14" ht="14.25" customHeight="1" x14ac:dyDescent="0.3">
      <c r="A3772" t="s">
        <v>7750</v>
      </c>
      <c r="B3772" t="s">
        <v>41</v>
      </c>
      <c r="C3772" t="s">
        <v>14</v>
      </c>
      <c r="D3772">
        <v>1077.28</v>
      </c>
      <c r="E3772">
        <v>0.22</v>
      </c>
      <c r="F3772">
        <f t="shared" si="116"/>
        <v>237.0016</v>
      </c>
      <c r="G3772">
        <f t="shared" si="117"/>
        <v>840.27839999999992</v>
      </c>
      <c r="H3772">
        <v>7</v>
      </c>
      <c r="I3772" s="17">
        <v>45576</v>
      </c>
      <c r="J3772" s="17">
        <v>45580</v>
      </c>
      <c r="K3772" t="s">
        <v>21</v>
      </c>
      <c r="L3772" t="s">
        <v>16</v>
      </c>
      <c r="M3772">
        <v>142.49</v>
      </c>
      <c r="N3772" t="s">
        <v>34</v>
      </c>
    </row>
    <row r="3773" spans="1:14" ht="14.25" customHeight="1" x14ac:dyDescent="0.3">
      <c r="A3773" t="s">
        <v>5061</v>
      </c>
      <c r="B3773" t="s">
        <v>41</v>
      </c>
      <c r="C3773" t="s">
        <v>36</v>
      </c>
      <c r="D3773">
        <v>1078.78</v>
      </c>
      <c r="E3773">
        <v>0.15</v>
      </c>
      <c r="F3773">
        <f t="shared" si="116"/>
        <v>161.81699999999998</v>
      </c>
      <c r="G3773">
        <f t="shared" si="117"/>
        <v>916.96299999999997</v>
      </c>
      <c r="H3773">
        <v>7</v>
      </c>
      <c r="I3773" s="17">
        <v>45233</v>
      </c>
      <c r="J3773" s="17">
        <v>45234</v>
      </c>
      <c r="K3773" t="s">
        <v>31</v>
      </c>
      <c r="L3773" t="s">
        <v>27</v>
      </c>
      <c r="M3773">
        <v>187.33</v>
      </c>
      <c r="N3773" t="s">
        <v>48</v>
      </c>
    </row>
    <row r="3774" spans="1:14" ht="14.25" customHeight="1" x14ac:dyDescent="0.3">
      <c r="A3774" t="s">
        <v>6043</v>
      </c>
      <c r="B3774" t="s">
        <v>19</v>
      </c>
      <c r="C3774" t="s">
        <v>33</v>
      </c>
      <c r="D3774">
        <v>1080.3499999999999</v>
      </c>
      <c r="E3774">
        <v>0.17</v>
      </c>
      <c r="F3774">
        <f t="shared" si="116"/>
        <v>183.65950000000001</v>
      </c>
      <c r="G3774">
        <f t="shared" si="117"/>
        <v>896.69049999999993</v>
      </c>
      <c r="H3774">
        <v>7</v>
      </c>
      <c r="I3774" s="17">
        <v>45099</v>
      </c>
      <c r="J3774" s="17">
        <v>45103</v>
      </c>
      <c r="K3774" t="s">
        <v>31</v>
      </c>
      <c r="L3774" t="s">
        <v>22</v>
      </c>
      <c r="M3774">
        <v>320.37</v>
      </c>
      <c r="N3774" t="s">
        <v>17</v>
      </c>
    </row>
    <row r="3775" spans="1:14" ht="14.25" customHeight="1" x14ac:dyDescent="0.3">
      <c r="A3775" t="s">
        <v>6497</v>
      </c>
      <c r="B3775" t="s">
        <v>41</v>
      </c>
      <c r="C3775" t="s">
        <v>20</v>
      </c>
      <c r="D3775">
        <v>1080.48</v>
      </c>
      <c r="E3775">
        <v>0.16</v>
      </c>
      <c r="F3775">
        <f t="shared" si="116"/>
        <v>172.8768</v>
      </c>
      <c r="G3775">
        <f t="shared" si="117"/>
        <v>907.60320000000002</v>
      </c>
      <c r="H3775">
        <v>7</v>
      </c>
      <c r="I3775" s="17">
        <v>45015</v>
      </c>
      <c r="J3775" s="17">
        <v>45016</v>
      </c>
      <c r="K3775" t="s">
        <v>15</v>
      </c>
      <c r="L3775" t="s">
        <v>27</v>
      </c>
      <c r="M3775">
        <v>177.68</v>
      </c>
      <c r="N3775" t="s">
        <v>28</v>
      </c>
    </row>
    <row r="3776" spans="1:14" ht="14.25" customHeight="1" x14ac:dyDescent="0.3">
      <c r="A3776" t="s">
        <v>10962</v>
      </c>
      <c r="B3776" t="s">
        <v>19</v>
      </c>
      <c r="C3776" t="s">
        <v>33</v>
      </c>
      <c r="D3776">
        <v>1084.3499999999999</v>
      </c>
      <c r="E3776">
        <v>0.04</v>
      </c>
      <c r="F3776">
        <f t="shared" si="116"/>
        <v>43.373999999999995</v>
      </c>
      <c r="G3776">
        <f t="shared" si="117"/>
        <v>1040.9759999999999</v>
      </c>
      <c r="H3776">
        <v>7</v>
      </c>
      <c r="I3776" s="17">
        <v>45243</v>
      </c>
      <c r="J3776" s="17">
        <v>45245</v>
      </c>
      <c r="K3776" t="s">
        <v>21</v>
      </c>
      <c r="L3776" t="s">
        <v>16</v>
      </c>
      <c r="M3776">
        <v>182.14</v>
      </c>
      <c r="N3776" t="s">
        <v>39</v>
      </c>
    </row>
    <row r="3777" spans="1:14" ht="14.25" customHeight="1" x14ac:dyDescent="0.3">
      <c r="A3777" t="s">
        <v>8599</v>
      </c>
      <c r="B3777" t="s">
        <v>41</v>
      </c>
      <c r="C3777" t="s">
        <v>26</v>
      </c>
      <c r="D3777">
        <v>1084.71</v>
      </c>
      <c r="E3777">
        <v>0.2</v>
      </c>
      <c r="F3777">
        <f t="shared" si="116"/>
        <v>216.94200000000001</v>
      </c>
      <c r="G3777">
        <f t="shared" si="117"/>
        <v>867.76800000000003</v>
      </c>
      <c r="H3777">
        <v>7</v>
      </c>
      <c r="I3777" s="17">
        <v>45473</v>
      </c>
      <c r="J3777" s="17">
        <v>45476</v>
      </c>
      <c r="K3777" t="s">
        <v>15</v>
      </c>
      <c r="L3777" t="s">
        <v>27</v>
      </c>
      <c r="M3777">
        <v>73.06</v>
      </c>
      <c r="N3777" t="s">
        <v>17</v>
      </c>
    </row>
    <row r="3778" spans="1:14" ht="14.25" customHeight="1" x14ac:dyDescent="0.3">
      <c r="A3778" t="s">
        <v>5413</v>
      </c>
      <c r="B3778" t="s">
        <v>25</v>
      </c>
      <c r="C3778" t="s">
        <v>33</v>
      </c>
      <c r="D3778">
        <v>1085.44</v>
      </c>
      <c r="E3778">
        <v>0.25</v>
      </c>
      <c r="F3778">
        <f t="shared" ref="F3778:F3841" si="118">D3778*E3778</f>
        <v>271.36</v>
      </c>
      <c r="G3778">
        <f t="shared" ref="G3778:G3841" si="119">D3778-F3778</f>
        <v>814.08</v>
      </c>
      <c r="H3778">
        <v>7</v>
      </c>
      <c r="I3778" s="17">
        <v>45013</v>
      </c>
      <c r="J3778" s="17">
        <v>45014</v>
      </c>
      <c r="K3778" t="s">
        <v>31</v>
      </c>
      <c r="L3778" t="s">
        <v>22</v>
      </c>
      <c r="M3778">
        <v>93.17</v>
      </c>
      <c r="N3778" t="s">
        <v>39</v>
      </c>
    </row>
    <row r="3779" spans="1:14" ht="14.25" customHeight="1" x14ac:dyDescent="0.3">
      <c r="A3779" t="s">
        <v>12119</v>
      </c>
      <c r="B3779" t="s">
        <v>19</v>
      </c>
      <c r="C3779" t="s">
        <v>33</v>
      </c>
      <c r="D3779">
        <v>1085.77</v>
      </c>
      <c r="E3779">
        <v>0.42</v>
      </c>
      <c r="F3779">
        <f t="shared" si="118"/>
        <v>456.02339999999998</v>
      </c>
      <c r="G3779">
        <f t="shared" si="119"/>
        <v>629.74659999999994</v>
      </c>
      <c r="H3779">
        <v>7</v>
      </c>
      <c r="I3779" s="17">
        <v>45401</v>
      </c>
      <c r="J3779" s="17">
        <v>45405</v>
      </c>
      <c r="K3779" t="s">
        <v>15</v>
      </c>
      <c r="L3779" t="s">
        <v>27</v>
      </c>
      <c r="M3779">
        <v>69.95</v>
      </c>
      <c r="N3779" t="s">
        <v>17</v>
      </c>
    </row>
    <row r="3780" spans="1:14" ht="14.25" customHeight="1" x14ac:dyDescent="0.3">
      <c r="A3780" t="s">
        <v>12907</v>
      </c>
      <c r="B3780" t="s">
        <v>25</v>
      </c>
      <c r="C3780" t="s">
        <v>36</v>
      </c>
      <c r="D3780">
        <v>1091.8499999999999</v>
      </c>
      <c r="E3780">
        <v>0.39</v>
      </c>
      <c r="F3780">
        <f t="shared" si="118"/>
        <v>425.82149999999996</v>
      </c>
      <c r="G3780">
        <f t="shared" si="119"/>
        <v>666.02849999999989</v>
      </c>
      <c r="H3780">
        <v>7</v>
      </c>
      <c r="I3780" s="17">
        <v>45535</v>
      </c>
      <c r="J3780" s="17">
        <v>45540</v>
      </c>
      <c r="K3780" t="s">
        <v>21</v>
      </c>
      <c r="L3780" t="s">
        <v>22</v>
      </c>
      <c r="M3780">
        <v>62.66</v>
      </c>
      <c r="N3780" t="s">
        <v>28</v>
      </c>
    </row>
    <row r="3781" spans="1:14" ht="14.25" customHeight="1" x14ac:dyDescent="0.3">
      <c r="A3781" t="s">
        <v>7305</v>
      </c>
      <c r="B3781" t="s">
        <v>41</v>
      </c>
      <c r="C3781" t="s">
        <v>33</v>
      </c>
      <c r="D3781">
        <v>1092.49</v>
      </c>
      <c r="E3781">
        <v>0.15</v>
      </c>
      <c r="F3781">
        <f t="shared" si="118"/>
        <v>163.87350000000001</v>
      </c>
      <c r="G3781">
        <f t="shared" si="119"/>
        <v>928.61649999999997</v>
      </c>
      <c r="H3781">
        <v>7</v>
      </c>
      <c r="I3781" s="17">
        <v>45144</v>
      </c>
      <c r="J3781" s="17">
        <v>45147</v>
      </c>
      <c r="K3781" t="s">
        <v>31</v>
      </c>
      <c r="L3781" t="s">
        <v>27</v>
      </c>
      <c r="M3781">
        <v>83.23</v>
      </c>
      <c r="N3781" t="s">
        <v>23</v>
      </c>
    </row>
    <row r="3782" spans="1:14" ht="14.25" customHeight="1" x14ac:dyDescent="0.3">
      <c r="A3782" t="s">
        <v>13139</v>
      </c>
      <c r="B3782" t="s">
        <v>19</v>
      </c>
      <c r="C3782" t="s">
        <v>14</v>
      </c>
      <c r="D3782">
        <v>1094.43</v>
      </c>
      <c r="E3782">
        <v>7.0000000000000007E-2</v>
      </c>
      <c r="F3782">
        <f t="shared" si="118"/>
        <v>76.610100000000017</v>
      </c>
      <c r="G3782">
        <f t="shared" si="119"/>
        <v>1017.8199000000001</v>
      </c>
      <c r="H3782">
        <v>7</v>
      </c>
      <c r="I3782" s="17">
        <v>45000</v>
      </c>
      <c r="J3782" s="17">
        <v>45004</v>
      </c>
      <c r="K3782" t="s">
        <v>21</v>
      </c>
      <c r="L3782" t="s">
        <v>27</v>
      </c>
      <c r="M3782">
        <v>216.77</v>
      </c>
      <c r="N3782" t="s">
        <v>48</v>
      </c>
    </row>
    <row r="3783" spans="1:14" ht="14.25" customHeight="1" x14ac:dyDescent="0.3">
      <c r="A3783" t="s">
        <v>15029</v>
      </c>
      <c r="B3783" t="s">
        <v>19</v>
      </c>
      <c r="C3783" t="s">
        <v>36</v>
      </c>
      <c r="D3783">
        <v>1098</v>
      </c>
      <c r="E3783">
        <v>0.25</v>
      </c>
      <c r="F3783">
        <f t="shared" si="118"/>
        <v>274.5</v>
      </c>
      <c r="G3783">
        <f t="shared" si="119"/>
        <v>823.5</v>
      </c>
      <c r="H3783">
        <v>7</v>
      </c>
      <c r="I3783" s="17">
        <v>45305</v>
      </c>
      <c r="J3783" s="17">
        <v>45311</v>
      </c>
      <c r="K3783" t="s">
        <v>15</v>
      </c>
      <c r="L3783" t="s">
        <v>27</v>
      </c>
      <c r="M3783">
        <v>249.52</v>
      </c>
      <c r="N3783" t="s">
        <v>39</v>
      </c>
    </row>
    <row r="3784" spans="1:14" ht="14.25" customHeight="1" x14ac:dyDescent="0.3">
      <c r="A3784" t="s">
        <v>15048</v>
      </c>
      <c r="B3784" t="s">
        <v>19</v>
      </c>
      <c r="C3784" t="s">
        <v>36</v>
      </c>
      <c r="D3784">
        <v>1098.45</v>
      </c>
      <c r="E3784">
        <v>0.08</v>
      </c>
      <c r="F3784">
        <f t="shared" si="118"/>
        <v>87.876000000000005</v>
      </c>
      <c r="G3784">
        <f t="shared" si="119"/>
        <v>1010.5740000000001</v>
      </c>
      <c r="H3784">
        <v>7</v>
      </c>
      <c r="I3784" s="17">
        <v>45589</v>
      </c>
      <c r="J3784" s="17">
        <v>45592</v>
      </c>
      <c r="K3784" t="s">
        <v>31</v>
      </c>
      <c r="L3784" t="s">
        <v>22</v>
      </c>
      <c r="M3784">
        <v>192.06</v>
      </c>
      <c r="N3784" t="s">
        <v>39</v>
      </c>
    </row>
    <row r="3785" spans="1:14" ht="14.25" customHeight="1" x14ac:dyDescent="0.3">
      <c r="A3785" t="s">
        <v>2236</v>
      </c>
      <c r="B3785" t="s">
        <v>13</v>
      </c>
      <c r="C3785" t="s">
        <v>20</v>
      </c>
      <c r="D3785">
        <v>1098.54</v>
      </c>
      <c r="E3785">
        <v>0.28999999999999998</v>
      </c>
      <c r="F3785">
        <f t="shared" si="118"/>
        <v>318.57659999999998</v>
      </c>
      <c r="G3785">
        <f t="shared" si="119"/>
        <v>779.96339999999998</v>
      </c>
      <c r="H3785">
        <v>7</v>
      </c>
      <c r="I3785" s="17">
        <v>45478</v>
      </c>
      <c r="J3785" s="17">
        <v>45480</v>
      </c>
      <c r="K3785" t="s">
        <v>21</v>
      </c>
      <c r="L3785" t="s">
        <v>16</v>
      </c>
      <c r="M3785">
        <v>119.88</v>
      </c>
      <c r="N3785" t="s">
        <v>39</v>
      </c>
    </row>
    <row r="3786" spans="1:14" ht="14.25" customHeight="1" x14ac:dyDescent="0.3">
      <c r="A3786" t="s">
        <v>3357</v>
      </c>
      <c r="B3786" t="s">
        <v>13</v>
      </c>
      <c r="C3786" t="s">
        <v>20</v>
      </c>
      <c r="D3786">
        <v>1099.42</v>
      </c>
      <c r="E3786">
        <v>0.35</v>
      </c>
      <c r="F3786">
        <f t="shared" si="118"/>
        <v>384.79700000000003</v>
      </c>
      <c r="G3786">
        <f t="shared" si="119"/>
        <v>714.62300000000005</v>
      </c>
      <c r="H3786">
        <v>7</v>
      </c>
      <c r="I3786" s="17">
        <v>45154</v>
      </c>
      <c r="J3786" s="17">
        <v>45160</v>
      </c>
      <c r="K3786" t="s">
        <v>21</v>
      </c>
      <c r="L3786" t="s">
        <v>27</v>
      </c>
      <c r="M3786">
        <v>297.31</v>
      </c>
      <c r="N3786" t="s">
        <v>48</v>
      </c>
    </row>
    <row r="3787" spans="1:14" ht="14.25" customHeight="1" x14ac:dyDescent="0.3">
      <c r="A3787" t="s">
        <v>339</v>
      </c>
      <c r="B3787" t="s">
        <v>19</v>
      </c>
      <c r="C3787" t="s">
        <v>20</v>
      </c>
      <c r="D3787">
        <v>1103.23</v>
      </c>
      <c r="E3787">
        <v>0.2</v>
      </c>
      <c r="F3787">
        <f t="shared" si="118"/>
        <v>220.64600000000002</v>
      </c>
      <c r="G3787">
        <f t="shared" si="119"/>
        <v>882.58400000000006</v>
      </c>
      <c r="H3787">
        <v>7</v>
      </c>
      <c r="I3787" s="17">
        <v>45272</v>
      </c>
      <c r="J3787" s="17">
        <v>45273</v>
      </c>
      <c r="K3787" t="s">
        <v>31</v>
      </c>
      <c r="L3787" t="s">
        <v>27</v>
      </c>
      <c r="M3787">
        <v>245.99</v>
      </c>
      <c r="N3787" t="s">
        <v>28</v>
      </c>
    </row>
    <row r="3788" spans="1:14" ht="14.25" customHeight="1" x14ac:dyDescent="0.3">
      <c r="A3788" t="s">
        <v>4776</v>
      </c>
      <c r="B3788" t="s">
        <v>25</v>
      </c>
      <c r="C3788" t="s">
        <v>14</v>
      </c>
      <c r="D3788">
        <v>1105.46</v>
      </c>
      <c r="E3788">
        <v>0.11</v>
      </c>
      <c r="F3788">
        <f t="shared" si="118"/>
        <v>121.6006</v>
      </c>
      <c r="G3788">
        <f t="shared" si="119"/>
        <v>983.85940000000005</v>
      </c>
      <c r="H3788">
        <v>7</v>
      </c>
      <c r="I3788" s="17">
        <v>45347</v>
      </c>
      <c r="J3788" s="17">
        <v>45352</v>
      </c>
      <c r="K3788" t="s">
        <v>21</v>
      </c>
      <c r="L3788" t="s">
        <v>22</v>
      </c>
      <c r="M3788">
        <v>129.15</v>
      </c>
      <c r="N3788" t="s">
        <v>23</v>
      </c>
    </row>
    <row r="3789" spans="1:14" ht="14.25" customHeight="1" x14ac:dyDescent="0.3">
      <c r="A3789" t="s">
        <v>5769</v>
      </c>
      <c r="B3789" t="s">
        <v>13</v>
      </c>
      <c r="C3789" t="s">
        <v>14</v>
      </c>
      <c r="D3789">
        <v>1106.75</v>
      </c>
      <c r="E3789">
        <v>0.34</v>
      </c>
      <c r="F3789">
        <f t="shared" si="118"/>
        <v>376.29500000000002</v>
      </c>
      <c r="G3789">
        <f t="shared" si="119"/>
        <v>730.45499999999993</v>
      </c>
      <c r="H3789">
        <v>7</v>
      </c>
      <c r="I3789" s="17">
        <v>45306</v>
      </c>
      <c r="J3789" s="17">
        <v>45310</v>
      </c>
      <c r="K3789" t="s">
        <v>15</v>
      </c>
      <c r="L3789" t="s">
        <v>22</v>
      </c>
      <c r="M3789">
        <v>269.42</v>
      </c>
      <c r="N3789" t="s">
        <v>17</v>
      </c>
    </row>
    <row r="3790" spans="1:14" ht="14.25" customHeight="1" x14ac:dyDescent="0.3">
      <c r="A3790" t="s">
        <v>6924</v>
      </c>
      <c r="B3790" t="s">
        <v>41</v>
      </c>
      <c r="C3790" t="s">
        <v>33</v>
      </c>
      <c r="D3790">
        <v>1118.53</v>
      </c>
      <c r="E3790">
        <v>0.41</v>
      </c>
      <c r="F3790">
        <f t="shared" si="118"/>
        <v>458.59729999999996</v>
      </c>
      <c r="G3790">
        <f t="shared" si="119"/>
        <v>659.93270000000007</v>
      </c>
      <c r="H3790">
        <v>7</v>
      </c>
      <c r="I3790" s="17">
        <v>45497</v>
      </c>
      <c r="J3790" s="17">
        <v>45499</v>
      </c>
      <c r="K3790" t="s">
        <v>31</v>
      </c>
      <c r="L3790" t="s">
        <v>16</v>
      </c>
      <c r="M3790">
        <v>223.37</v>
      </c>
      <c r="N3790" t="s">
        <v>39</v>
      </c>
    </row>
    <row r="3791" spans="1:14" ht="14.25" customHeight="1" x14ac:dyDescent="0.3">
      <c r="A3791" t="s">
        <v>11101</v>
      </c>
      <c r="B3791" t="s">
        <v>25</v>
      </c>
      <c r="C3791" t="s">
        <v>26</v>
      </c>
      <c r="D3791">
        <v>1122.99</v>
      </c>
      <c r="E3791">
        <v>0.22</v>
      </c>
      <c r="F3791">
        <f t="shared" si="118"/>
        <v>247.05780000000001</v>
      </c>
      <c r="G3791">
        <f t="shared" si="119"/>
        <v>875.93219999999997</v>
      </c>
      <c r="H3791">
        <v>7</v>
      </c>
      <c r="I3791" s="17">
        <v>45238</v>
      </c>
      <c r="J3791" s="17">
        <v>45242</v>
      </c>
      <c r="K3791" t="s">
        <v>21</v>
      </c>
      <c r="L3791" t="s">
        <v>27</v>
      </c>
      <c r="M3791">
        <v>198.8</v>
      </c>
      <c r="N3791" t="s">
        <v>17</v>
      </c>
    </row>
    <row r="3792" spans="1:14" ht="14.25" customHeight="1" x14ac:dyDescent="0.3">
      <c r="A3792" t="s">
        <v>12603</v>
      </c>
      <c r="B3792" t="s">
        <v>19</v>
      </c>
      <c r="C3792" t="s">
        <v>26</v>
      </c>
      <c r="D3792">
        <v>1125.8499999999999</v>
      </c>
      <c r="E3792">
        <v>0.4</v>
      </c>
      <c r="F3792">
        <f t="shared" si="118"/>
        <v>450.34</v>
      </c>
      <c r="G3792">
        <f t="shared" si="119"/>
        <v>675.51</v>
      </c>
      <c r="H3792">
        <v>7</v>
      </c>
      <c r="I3792" s="17">
        <v>45244</v>
      </c>
      <c r="J3792" s="17">
        <v>45245</v>
      </c>
      <c r="K3792" t="s">
        <v>31</v>
      </c>
      <c r="L3792" t="s">
        <v>16</v>
      </c>
      <c r="M3792">
        <v>288.43</v>
      </c>
      <c r="N3792" t="s">
        <v>48</v>
      </c>
    </row>
    <row r="3793" spans="1:14" ht="14.25" customHeight="1" x14ac:dyDescent="0.3">
      <c r="A3793" t="s">
        <v>1417</v>
      </c>
      <c r="B3793" t="s">
        <v>25</v>
      </c>
      <c r="C3793" t="s">
        <v>36</v>
      </c>
      <c r="D3793">
        <v>1131.8599999999999</v>
      </c>
      <c r="E3793">
        <v>0.44</v>
      </c>
      <c r="F3793">
        <f t="shared" si="118"/>
        <v>498.01839999999999</v>
      </c>
      <c r="G3793">
        <f t="shared" si="119"/>
        <v>633.84159999999997</v>
      </c>
      <c r="H3793">
        <v>7</v>
      </c>
      <c r="I3793" s="17">
        <v>45401</v>
      </c>
      <c r="J3793" s="17">
        <v>45406</v>
      </c>
      <c r="K3793" t="s">
        <v>31</v>
      </c>
      <c r="L3793" t="s">
        <v>27</v>
      </c>
      <c r="M3793">
        <v>128.91</v>
      </c>
      <c r="N3793" t="s">
        <v>48</v>
      </c>
    </row>
    <row r="3794" spans="1:14" ht="14.25" customHeight="1" x14ac:dyDescent="0.3">
      <c r="A3794" t="s">
        <v>14673</v>
      </c>
      <c r="B3794" t="s">
        <v>41</v>
      </c>
      <c r="C3794" t="s">
        <v>14</v>
      </c>
      <c r="D3794">
        <v>1132.3399999999999</v>
      </c>
      <c r="E3794">
        <v>0.14000000000000001</v>
      </c>
      <c r="F3794">
        <f t="shared" si="118"/>
        <v>158.52760000000001</v>
      </c>
      <c r="G3794">
        <f t="shared" si="119"/>
        <v>973.81239999999991</v>
      </c>
      <c r="H3794">
        <v>7</v>
      </c>
      <c r="I3794" s="17">
        <v>45019</v>
      </c>
      <c r="J3794" s="17">
        <v>45023</v>
      </c>
      <c r="K3794" t="s">
        <v>15</v>
      </c>
      <c r="L3794" t="s">
        <v>27</v>
      </c>
      <c r="M3794">
        <v>266.45</v>
      </c>
      <c r="N3794" t="s">
        <v>17</v>
      </c>
    </row>
    <row r="3795" spans="1:14" ht="14.25" customHeight="1" x14ac:dyDescent="0.3">
      <c r="A3795" t="s">
        <v>14847</v>
      </c>
      <c r="B3795" t="s">
        <v>41</v>
      </c>
      <c r="C3795" t="s">
        <v>33</v>
      </c>
      <c r="D3795">
        <v>1137.56</v>
      </c>
      <c r="E3795">
        <v>0.18</v>
      </c>
      <c r="F3795">
        <f t="shared" si="118"/>
        <v>204.76079999999999</v>
      </c>
      <c r="G3795">
        <f t="shared" si="119"/>
        <v>932.79919999999993</v>
      </c>
      <c r="H3795">
        <v>7</v>
      </c>
      <c r="I3795" s="17">
        <v>45076</v>
      </c>
      <c r="J3795" s="17">
        <v>45079</v>
      </c>
      <c r="K3795" t="s">
        <v>21</v>
      </c>
      <c r="L3795" t="s">
        <v>27</v>
      </c>
      <c r="M3795">
        <v>212.51</v>
      </c>
      <c r="N3795" t="s">
        <v>17</v>
      </c>
    </row>
    <row r="3796" spans="1:14" ht="14.25" customHeight="1" x14ac:dyDescent="0.3">
      <c r="A3796" t="s">
        <v>11266</v>
      </c>
      <c r="B3796" t="s">
        <v>19</v>
      </c>
      <c r="C3796" t="s">
        <v>14</v>
      </c>
      <c r="D3796">
        <v>1138.06</v>
      </c>
      <c r="E3796">
        <v>0.21</v>
      </c>
      <c r="F3796">
        <f t="shared" si="118"/>
        <v>238.99259999999998</v>
      </c>
      <c r="G3796">
        <f t="shared" si="119"/>
        <v>899.06739999999991</v>
      </c>
      <c r="H3796">
        <v>7</v>
      </c>
      <c r="I3796" s="17">
        <v>45361</v>
      </c>
      <c r="J3796" s="17">
        <v>45366</v>
      </c>
      <c r="K3796" t="s">
        <v>15</v>
      </c>
      <c r="L3796" t="s">
        <v>22</v>
      </c>
      <c r="M3796">
        <v>327.3</v>
      </c>
      <c r="N3796" t="s">
        <v>39</v>
      </c>
    </row>
    <row r="3797" spans="1:14" ht="14.25" customHeight="1" x14ac:dyDescent="0.3">
      <c r="A3797" t="s">
        <v>8577</v>
      </c>
      <c r="B3797" t="s">
        <v>25</v>
      </c>
      <c r="C3797" t="s">
        <v>26</v>
      </c>
      <c r="D3797">
        <v>1139.72</v>
      </c>
      <c r="E3797">
        <v>0.45</v>
      </c>
      <c r="F3797">
        <f t="shared" si="118"/>
        <v>512.87400000000002</v>
      </c>
      <c r="G3797">
        <f t="shared" si="119"/>
        <v>626.846</v>
      </c>
      <c r="H3797">
        <v>7</v>
      </c>
      <c r="I3797" s="17">
        <v>45277</v>
      </c>
      <c r="J3797" s="17">
        <v>45280</v>
      </c>
      <c r="K3797" t="s">
        <v>15</v>
      </c>
      <c r="L3797" t="s">
        <v>16</v>
      </c>
      <c r="M3797">
        <v>319.22000000000003</v>
      </c>
      <c r="N3797" t="s">
        <v>17</v>
      </c>
    </row>
    <row r="3798" spans="1:14" ht="14.25" customHeight="1" x14ac:dyDescent="0.3">
      <c r="A3798" t="s">
        <v>2999</v>
      </c>
      <c r="B3798" t="s">
        <v>25</v>
      </c>
      <c r="C3798" t="s">
        <v>36</v>
      </c>
      <c r="D3798">
        <v>1139.77</v>
      </c>
      <c r="E3798">
        <v>0.27</v>
      </c>
      <c r="F3798">
        <f t="shared" si="118"/>
        <v>307.73790000000002</v>
      </c>
      <c r="G3798">
        <f t="shared" si="119"/>
        <v>832.0320999999999</v>
      </c>
      <c r="H3798">
        <v>7</v>
      </c>
      <c r="I3798" s="17">
        <v>45201</v>
      </c>
      <c r="J3798" s="17">
        <v>45203</v>
      </c>
      <c r="K3798" t="s">
        <v>31</v>
      </c>
      <c r="L3798" t="s">
        <v>16</v>
      </c>
      <c r="M3798">
        <v>143.07</v>
      </c>
      <c r="N3798" t="s">
        <v>17</v>
      </c>
    </row>
    <row r="3799" spans="1:14" ht="14.25" customHeight="1" x14ac:dyDescent="0.3">
      <c r="A3799" t="s">
        <v>1423</v>
      </c>
      <c r="B3799" t="s">
        <v>41</v>
      </c>
      <c r="C3799" t="s">
        <v>26</v>
      </c>
      <c r="D3799">
        <v>1142.19</v>
      </c>
      <c r="E3799">
        <v>0.09</v>
      </c>
      <c r="F3799">
        <f t="shared" si="118"/>
        <v>102.7971</v>
      </c>
      <c r="G3799">
        <f t="shared" si="119"/>
        <v>1039.3929000000001</v>
      </c>
      <c r="H3799">
        <v>7</v>
      </c>
      <c r="I3799" s="17">
        <v>45556</v>
      </c>
      <c r="J3799" s="17">
        <v>45562</v>
      </c>
      <c r="K3799" t="s">
        <v>15</v>
      </c>
      <c r="L3799" t="s">
        <v>27</v>
      </c>
      <c r="M3799">
        <v>86.59</v>
      </c>
      <c r="N3799" t="s">
        <v>23</v>
      </c>
    </row>
    <row r="3800" spans="1:14" ht="14.25" customHeight="1" x14ac:dyDescent="0.3">
      <c r="A3800" t="s">
        <v>8150</v>
      </c>
      <c r="B3800" t="s">
        <v>13</v>
      </c>
      <c r="C3800" t="s">
        <v>14</v>
      </c>
      <c r="D3800">
        <v>1147.1400000000001</v>
      </c>
      <c r="E3800">
        <v>0.2</v>
      </c>
      <c r="F3800">
        <f t="shared" si="118"/>
        <v>229.42800000000003</v>
      </c>
      <c r="G3800">
        <f t="shared" si="119"/>
        <v>917.7120000000001</v>
      </c>
      <c r="H3800">
        <v>7</v>
      </c>
      <c r="I3800" s="17">
        <v>45510</v>
      </c>
      <c r="J3800" s="17">
        <v>45512</v>
      </c>
      <c r="K3800" t="s">
        <v>15</v>
      </c>
      <c r="L3800" t="s">
        <v>16</v>
      </c>
      <c r="M3800">
        <v>216.41</v>
      </c>
      <c r="N3800" t="s">
        <v>34</v>
      </c>
    </row>
    <row r="3801" spans="1:14" ht="14.25" customHeight="1" x14ac:dyDescent="0.3">
      <c r="A3801" t="s">
        <v>15327</v>
      </c>
      <c r="B3801" t="s">
        <v>19</v>
      </c>
      <c r="C3801" t="s">
        <v>36</v>
      </c>
      <c r="D3801">
        <v>1154.8</v>
      </c>
      <c r="E3801">
        <v>0.18</v>
      </c>
      <c r="F3801">
        <f t="shared" si="118"/>
        <v>207.86399999999998</v>
      </c>
      <c r="G3801">
        <f t="shared" si="119"/>
        <v>946.93599999999992</v>
      </c>
      <c r="H3801">
        <v>7</v>
      </c>
      <c r="I3801" s="17">
        <v>45052</v>
      </c>
      <c r="J3801" s="17">
        <v>45056</v>
      </c>
      <c r="K3801" t="s">
        <v>31</v>
      </c>
      <c r="L3801" t="s">
        <v>16</v>
      </c>
      <c r="M3801">
        <v>278.06</v>
      </c>
      <c r="N3801" t="s">
        <v>28</v>
      </c>
    </row>
    <row r="3802" spans="1:14" ht="14.25" customHeight="1" x14ac:dyDescent="0.3">
      <c r="A3802" t="s">
        <v>2717</v>
      </c>
      <c r="B3802" t="s">
        <v>41</v>
      </c>
      <c r="C3802" t="s">
        <v>36</v>
      </c>
      <c r="D3802">
        <v>1155.3499999999999</v>
      </c>
      <c r="E3802">
        <v>0.35</v>
      </c>
      <c r="F3802">
        <f t="shared" si="118"/>
        <v>404.37249999999995</v>
      </c>
      <c r="G3802">
        <f t="shared" si="119"/>
        <v>750.97749999999996</v>
      </c>
      <c r="H3802">
        <v>7</v>
      </c>
      <c r="I3802" s="17">
        <v>45441</v>
      </c>
      <c r="J3802" s="17">
        <v>45447</v>
      </c>
      <c r="K3802" t="s">
        <v>15</v>
      </c>
      <c r="L3802" t="s">
        <v>16</v>
      </c>
      <c r="M3802">
        <v>209.72</v>
      </c>
      <c r="N3802" t="s">
        <v>28</v>
      </c>
    </row>
    <row r="3803" spans="1:14" ht="14.25" customHeight="1" x14ac:dyDescent="0.3">
      <c r="A3803" t="s">
        <v>7542</v>
      </c>
      <c r="B3803" t="s">
        <v>41</v>
      </c>
      <c r="C3803" t="s">
        <v>26</v>
      </c>
      <c r="D3803">
        <v>1157.46</v>
      </c>
      <c r="E3803">
        <v>0.02</v>
      </c>
      <c r="F3803">
        <f t="shared" si="118"/>
        <v>23.1492</v>
      </c>
      <c r="G3803">
        <f t="shared" si="119"/>
        <v>1134.3108</v>
      </c>
      <c r="H3803">
        <v>7</v>
      </c>
      <c r="I3803" s="17">
        <v>45104</v>
      </c>
      <c r="J3803" s="17">
        <v>45110</v>
      </c>
      <c r="K3803" t="s">
        <v>21</v>
      </c>
      <c r="L3803" t="s">
        <v>16</v>
      </c>
      <c r="M3803">
        <v>282.16000000000003</v>
      </c>
      <c r="N3803" t="s">
        <v>34</v>
      </c>
    </row>
    <row r="3804" spans="1:14" ht="14.25" customHeight="1" x14ac:dyDescent="0.3">
      <c r="A3804" t="s">
        <v>8829</v>
      </c>
      <c r="B3804" t="s">
        <v>19</v>
      </c>
      <c r="C3804" t="s">
        <v>36</v>
      </c>
      <c r="D3804">
        <v>1159.21</v>
      </c>
      <c r="E3804">
        <v>0.04</v>
      </c>
      <c r="F3804">
        <f t="shared" si="118"/>
        <v>46.368400000000001</v>
      </c>
      <c r="G3804">
        <f t="shared" si="119"/>
        <v>1112.8416</v>
      </c>
      <c r="H3804">
        <v>7</v>
      </c>
      <c r="I3804" s="17">
        <v>45044</v>
      </c>
      <c r="J3804" s="17">
        <v>45045</v>
      </c>
      <c r="K3804" t="s">
        <v>21</v>
      </c>
      <c r="L3804" t="s">
        <v>27</v>
      </c>
      <c r="M3804">
        <v>227.62</v>
      </c>
      <c r="N3804" t="s">
        <v>48</v>
      </c>
    </row>
    <row r="3805" spans="1:14" ht="14.25" customHeight="1" x14ac:dyDescent="0.3">
      <c r="A3805" t="s">
        <v>11749</v>
      </c>
      <c r="B3805" t="s">
        <v>19</v>
      </c>
      <c r="C3805" t="s">
        <v>26</v>
      </c>
      <c r="D3805">
        <v>1164.76</v>
      </c>
      <c r="E3805">
        <v>0.49</v>
      </c>
      <c r="F3805">
        <f t="shared" si="118"/>
        <v>570.73239999999998</v>
      </c>
      <c r="G3805">
        <f t="shared" si="119"/>
        <v>594.02760000000001</v>
      </c>
      <c r="H3805">
        <v>7</v>
      </c>
      <c r="I3805" s="17">
        <v>45322</v>
      </c>
      <c r="J3805" s="17">
        <v>45325</v>
      </c>
      <c r="K3805" t="s">
        <v>31</v>
      </c>
      <c r="L3805" t="s">
        <v>16</v>
      </c>
      <c r="M3805">
        <v>281.94</v>
      </c>
      <c r="N3805" t="s">
        <v>39</v>
      </c>
    </row>
    <row r="3806" spans="1:14" ht="14.25" customHeight="1" x14ac:dyDescent="0.3">
      <c r="A3806" t="s">
        <v>13038</v>
      </c>
      <c r="B3806" t="s">
        <v>19</v>
      </c>
      <c r="C3806" t="s">
        <v>33</v>
      </c>
      <c r="D3806">
        <v>1171.92</v>
      </c>
      <c r="E3806">
        <v>0.39</v>
      </c>
      <c r="F3806">
        <f t="shared" si="118"/>
        <v>457.04880000000003</v>
      </c>
      <c r="G3806">
        <f t="shared" si="119"/>
        <v>714.87120000000004</v>
      </c>
      <c r="H3806">
        <v>7</v>
      </c>
      <c r="I3806" s="17">
        <v>45617</v>
      </c>
      <c r="J3806" s="17">
        <v>45621</v>
      </c>
      <c r="K3806" t="s">
        <v>31</v>
      </c>
      <c r="L3806" t="s">
        <v>27</v>
      </c>
      <c r="M3806">
        <v>156.94999999999999</v>
      </c>
      <c r="N3806" t="s">
        <v>34</v>
      </c>
    </row>
    <row r="3807" spans="1:14" ht="14.25" customHeight="1" x14ac:dyDescent="0.3">
      <c r="A3807" t="s">
        <v>13978</v>
      </c>
      <c r="B3807" t="s">
        <v>41</v>
      </c>
      <c r="C3807" t="s">
        <v>26</v>
      </c>
      <c r="D3807">
        <v>1181.1600000000001</v>
      </c>
      <c r="E3807">
        <v>0.33</v>
      </c>
      <c r="F3807">
        <f t="shared" si="118"/>
        <v>389.78280000000007</v>
      </c>
      <c r="G3807">
        <f t="shared" si="119"/>
        <v>791.37720000000002</v>
      </c>
      <c r="H3807">
        <v>7</v>
      </c>
      <c r="I3807" s="17">
        <v>44967</v>
      </c>
      <c r="J3807" s="17">
        <v>44972</v>
      </c>
      <c r="K3807" t="s">
        <v>31</v>
      </c>
      <c r="L3807" t="s">
        <v>27</v>
      </c>
      <c r="M3807">
        <v>108.96</v>
      </c>
      <c r="N3807" t="s">
        <v>17</v>
      </c>
    </row>
    <row r="3808" spans="1:14" ht="14.25" customHeight="1" x14ac:dyDescent="0.3">
      <c r="A3808" t="s">
        <v>2911</v>
      </c>
      <c r="B3808" t="s">
        <v>13</v>
      </c>
      <c r="C3808" t="s">
        <v>20</v>
      </c>
      <c r="D3808">
        <v>1182.5</v>
      </c>
      <c r="E3808">
        <v>0.24</v>
      </c>
      <c r="F3808">
        <f t="shared" si="118"/>
        <v>283.8</v>
      </c>
      <c r="G3808">
        <f t="shared" si="119"/>
        <v>898.7</v>
      </c>
      <c r="H3808">
        <v>7</v>
      </c>
      <c r="I3808" s="17">
        <v>45273</v>
      </c>
      <c r="J3808" s="17">
        <v>45274</v>
      </c>
      <c r="K3808" t="s">
        <v>31</v>
      </c>
      <c r="L3808" t="s">
        <v>16</v>
      </c>
      <c r="M3808">
        <v>290.70999999999998</v>
      </c>
      <c r="N3808" t="s">
        <v>48</v>
      </c>
    </row>
    <row r="3809" spans="1:14" ht="14.25" customHeight="1" x14ac:dyDescent="0.3">
      <c r="A3809" t="s">
        <v>10889</v>
      </c>
      <c r="B3809" t="s">
        <v>41</v>
      </c>
      <c r="C3809" t="s">
        <v>26</v>
      </c>
      <c r="D3809">
        <v>1184.54</v>
      </c>
      <c r="E3809">
        <v>0.48</v>
      </c>
      <c r="F3809">
        <f t="shared" si="118"/>
        <v>568.57920000000001</v>
      </c>
      <c r="G3809">
        <f t="shared" si="119"/>
        <v>615.96079999999995</v>
      </c>
      <c r="H3809">
        <v>7</v>
      </c>
      <c r="I3809" s="17">
        <v>44963</v>
      </c>
      <c r="J3809" s="17">
        <v>44966</v>
      </c>
      <c r="K3809" t="s">
        <v>21</v>
      </c>
      <c r="L3809" t="s">
        <v>16</v>
      </c>
      <c r="M3809">
        <v>309.04000000000002</v>
      </c>
      <c r="N3809" t="s">
        <v>34</v>
      </c>
    </row>
    <row r="3810" spans="1:14" ht="14.25" customHeight="1" x14ac:dyDescent="0.3">
      <c r="A3810" t="s">
        <v>8568</v>
      </c>
      <c r="B3810" t="s">
        <v>19</v>
      </c>
      <c r="C3810" t="s">
        <v>20</v>
      </c>
      <c r="D3810">
        <v>1192.5899999999999</v>
      </c>
      <c r="E3810">
        <v>0.47</v>
      </c>
      <c r="F3810">
        <f t="shared" si="118"/>
        <v>560.51729999999998</v>
      </c>
      <c r="G3810">
        <f t="shared" si="119"/>
        <v>632.07269999999994</v>
      </c>
      <c r="H3810">
        <v>7</v>
      </c>
      <c r="I3810" s="17">
        <v>45217</v>
      </c>
      <c r="J3810" s="17">
        <v>45219</v>
      </c>
      <c r="K3810" t="s">
        <v>21</v>
      </c>
      <c r="L3810" t="s">
        <v>22</v>
      </c>
      <c r="M3810">
        <v>271.20999999999998</v>
      </c>
      <c r="N3810" t="s">
        <v>23</v>
      </c>
    </row>
    <row r="3811" spans="1:14" ht="14.25" customHeight="1" x14ac:dyDescent="0.3">
      <c r="A3811" t="s">
        <v>5075</v>
      </c>
      <c r="B3811" t="s">
        <v>41</v>
      </c>
      <c r="C3811" t="s">
        <v>36</v>
      </c>
      <c r="D3811">
        <v>1195.3599999999999</v>
      </c>
      <c r="E3811">
        <v>0.3</v>
      </c>
      <c r="F3811">
        <f t="shared" si="118"/>
        <v>358.60799999999995</v>
      </c>
      <c r="G3811">
        <f t="shared" si="119"/>
        <v>836.75199999999995</v>
      </c>
      <c r="H3811">
        <v>7</v>
      </c>
      <c r="I3811" s="17">
        <v>45346</v>
      </c>
      <c r="J3811" s="17">
        <v>45347</v>
      </c>
      <c r="K3811" t="s">
        <v>31</v>
      </c>
      <c r="L3811" t="s">
        <v>16</v>
      </c>
      <c r="M3811">
        <v>300.49</v>
      </c>
      <c r="N3811" t="s">
        <v>48</v>
      </c>
    </row>
    <row r="3812" spans="1:14" ht="14.25" customHeight="1" x14ac:dyDescent="0.3">
      <c r="A3812" t="s">
        <v>7640</v>
      </c>
      <c r="B3812" t="s">
        <v>41</v>
      </c>
      <c r="C3812" t="s">
        <v>14</v>
      </c>
      <c r="D3812">
        <v>1197.19</v>
      </c>
      <c r="E3812">
        <v>0.28000000000000003</v>
      </c>
      <c r="F3812">
        <f t="shared" si="118"/>
        <v>335.21320000000003</v>
      </c>
      <c r="G3812">
        <f t="shared" si="119"/>
        <v>861.97680000000003</v>
      </c>
      <c r="H3812">
        <v>7</v>
      </c>
      <c r="I3812" s="17">
        <v>45175</v>
      </c>
      <c r="J3812" s="17">
        <v>45181</v>
      </c>
      <c r="K3812" t="s">
        <v>31</v>
      </c>
      <c r="L3812" t="s">
        <v>27</v>
      </c>
      <c r="M3812">
        <v>334.99</v>
      </c>
      <c r="N3812" t="s">
        <v>39</v>
      </c>
    </row>
    <row r="3813" spans="1:14" ht="14.25" customHeight="1" x14ac:dyDescent="0.3">
      <c r="A3813" t="s">
        <v>3836</v>
      </c>
      <c r="B3813" t="s">
        <v>41</v>
      </c>
      <c r="C3813" t="s">
        <v>36</v>
      </c>
      <c r="D3813">
        <v>1204.1500000000001</v>
      </c>
      <c r="E3813">
        <v>0.06</v>
      </c>
      <c r="F3813">
        <f t="shared" si="118"/>
        <v>72.249000000000009</v>
      </c>
      <c r="G3813">
        <f t="shared" si="119"/>
        <v>1131.9010000000001</v>
      </c>
      <c r="H3813">
        <v>7</v>
      </c>
      <c r="I3813" s="17">
        <v>45155</v>
      </c>
      <c r="J3813" s="17">
        <v>45160</v>
      </c>
      <c r="K3813" t="s">
        <v>31</v>
      </c>
      <c r="L3813" t="s">
        <v>22</v>
      </c>
      <c r="M3813">
        <v>197.4</v>
      </c>
      <c r="N3813" t="s">
        <v>48</v>
      </c>
    </row>
    <row r="3814" spans="1:14" ht="14.25" customHeight="1" x14ac:dyDescent="0.3">
      <c r="A3814" t="s">
        <v>3301</v>
      </c>
      <c r="B3814" t="s">
        <v>19</v>
      </c>
      <c r="C3814" t="s">
        <v>36</v>
      </c>
      <c r="D3814">
        <v>1205.95</v>
      </c>
      <c r="E3814">
        <v>0.2</v>
      </c>
      <c r="F3814">
        <f t="shared" si="118"/>
        <v>241.19000000000003</v>
      </c>
      <c r="G3814">
        <f t="shared" si="119"/>
        <v>964.76</v>
      </c>
      <c r="H3814">
        <v>7</v>
      </c>
      <c r="I3814" s="17">
        <v>45468</v>
      </c>
      <c r="J3814" s="17">
        <v>45474</v>
      </c>
      <c r="K3814" t="s">
        <v>15</v>
      </c>
      <c r="L3814" t="s">
        <v>22</v>
      </c>
      <c r="M3814">
        <v>348.6</v>
      </c>
      <c r="N3814" t="s">
        <v>34</v>
      </c>
    </row>
    <row r="3815" spans="1:14" ht="14.25" customHeight="1" x14ac:dyDescent="0.3">
      <c r="A3815" t="s">
        <v>3453</v>
      </c>
      <c r="B3815" t="s">
        <v>13</v>
      </c>
      <c r="C3815" t="s">
        <v>14</v>
      </c>
      <c r="D3815">
        <v>1207.19</v>
      </c>
      <c r="E3815">
        <v>0.17</v>
      </c>
      <c r="F3815">
        <f t="shared" si="118"/>
        <v>205.22230000000002</v>
      </c>
      <c r="G3815">
        <f t="shared" si="119"/>
        <v>1001.9677</v>
      </c>
      <c r="H3815">
        <v>7</v>
      </c>
      <c r="I3815" s="17">
        <v>45636</v>
      </c>
      <c r="J3815" s="17">
        <v>45643</v>
      </c>
      <c r="K3815" t="s">
        <v>31</v>
      </c>
      <c r="L3815" t="s">
        <v>16</v>
      </c>
      <c r="M3815">
        <v>323.95</v>
      </c>
      <c r="N3815" t="s">
        <v>39</v>
      </c>
    </row>
    <row r="3816" spans="1:14" ht="14.25" customHeight="1" x14ac:dyDescent="0.3">
      <c r="A3816" t="s">
        <v>1936</v>
      </c>
      <c r="B3816" t="s">
        <v>25</v>
      </c>
      <c r="C3816" t="s">
        <v>33</v>
      </c>
      <c r="D3816">
        <v>1209.99</v>
      </c>
      <c r="E3816">
        <v>0.43</v>
      </c>
      <c r="F3816">
        <f t="shared" si="118"/>
        <v>520.29570000000001</v>
      </c>
      <c r="G3816">
        <f t="shared" si="119"/>
        <v>689.6943</v>
      </c>
      <c r="H3816">
        <v>7</v>
      </c>
      <c r="I3816" s="17">
        <v>45511</v>
      </c>
      <c r="J3816" s="17">
        <v>45516</v>
      </c>
      <c r="K3816" t="s">
        <v>31</v>
      </c>
      <c r="L3816" t="s">
        <v>22</v>
      </c>
      <c r="M3816">
        <v>98.81</v>
      </c>
      <c r="N3816" t="s">
        <v>23</v>
      </c>
    </row>
    <row r="3817" spans="1:14" ht="14.25" customHeight="1" x14ac:dyDescent="0.3">
      <c r="A3817" t="s">
        <v>1158</v>
      </c>
      <c r="B3817" t="s">
        <v>19</v>
      </c>
      <c r="C3817" t="s">
        <v>26</v>
      </c>
      <c r="D3817">
        <v>1210.98</v>
      </c>
      <c r="E3817">
        <v>0.25</v>
      </c>
      <c r="F3817">
        <f t="shared" si="118"/>
        <v>302.745</v>
      </c>
      <c r="G3817">
        <f t="shared" si="119"/>
        <v>908.23500000000001</v>
      </c>
      <c r="H3817">
        <v>7</v>
      </c>
      <c r="I3817" s="17">
        <v>45140</v>
      </c>
      <c r="J3817" s="17">
        <v>45145</v>
      </c>
      <c r="K3817" t="s">
        <v>21</v>
      </c>
      <c r="L3817" t="s">
        <v>27</v>
      </c>
      <c r="M3817">
        <v>334.27</v>
      </c>
      <c r="N3817" t="s">
        <v>39</v>
      </c>
    </row>
    <row r="3818" spans="1:14" ht="14.25" customHeight="1" x14ac:dyDescent="0.3">
      <c r="A3818" t="s">
        <v>9191</v>
      </c>
      <c r="B3818" t="s">
        <v>13</v>
      </c>
      <c r="C3818" t="s">
        <v>20</v>
      </c>
      <c r="D3818">
        <v>1216.1600000000001</v>
      </c>
      <c r="E3818">
        <v>0.42</v>
      </c>
      <c r="F3818">
        <f t="shared" si="118"/>
        <v>510.78720000000004</v>
      </c>
      <c r="G3818">
        <f t="shared" si="119"/>
        <v>705.3728000000001</v>
      </c>
      <c r="H3818">
        <v>7</v>
      </c>
      <c r="I3818" s="17">
        <v>45245</v>
      </c>
      <c r="J3818" s="17">
        <v>45249</v>
      </c>
      <c r="K3818" t="s">
        <v>21</v>
      </c>
      <c r="L3818" t="s">
        <v>27</v>
      </c>
      <c r="M3818">
        <v>121.79</v>
      </c>
      <c r="N3818" t="s">
        <v>23</v>
      </c>
    </row>
    <row r="3819" spans="1:14" ht="14.25" customHeight="1" x14ac:dyDescent="0.3">
      <c r="A3819" t="s">
        <v>3214</v>
      </c>
      <c r="B3819" t="s">
        <v>13</v>
      </c>
      <c r="C3819" t="s">
        <v>36</v>
      </c>
      <c r="D3819">
        <v>1218.5999999999999</v>
      </c>
      <c r="E3819">
        <v>0.42</v>
      </c>
      <c r="F3819">
        <f t="shared" si="118"/>
        <v>511.81199999999995</v>
      </c>
      <c r="G3819">
        <f t="shared" si="119"/>
        <v>706.78800000000001</v>
      </c>
      <c r="H3819">
        <v>7</v>
      </c>
      <c r="I3819" s="17">
        <v>45301</v>
      </c>
      <c r="J3819" s="17">
        <v>45303</v>
      </c>
      <c r="K3819" t="s">
        <v>21</v>
      </c>
      <c r="L3819" t="s">
        <v>22</v>
      </c>
      <c r="M3819">
        <v>239.52</v>
      </c>
      <c r="N3819" t="s">
        <v>48</v>
      </c>
    </row>
    <row r="3820" spans="1:14" ht="14.25" customHeight="1" x14ac:dyDescent="0.3">
      <c r="A3820" t="s">
        <v>853</v>
      </c>
      <c r="B3820" t="s">
        <v>13</v>
      </c>
      <c r="C3820" t="s">
        <v>36</v>
      </c>
      <c r="D3820">
        <v>1221.18</v>
      </c>
      <c r="E3820">
        <v>0.1</v>
      </c>
      <c r="F3820">
        <f t="shared" si="118"/>
        <v>122.11800000000001</v>
      </c>
      <c r="G3820">
        <f t="shared" si="119"/>
        <v>1099.0620000000001</v>
      </c>
      <c r="H3820">
        <v>7</v>
      </c>
      <c r="I3820" s="17">
        <v>45400</v>
      </c>
      <c r="J3820" s="17">
        <v>45404</v>
      </c>
      <c r="K3820" t="s">
        <v>15</v>
      </c>
      <c r="L3820" t="s">
        <v>16</v>
      </c>
      <c r="M3820">
        <v>347.25</v>
      </c>
      <c r="N3820" t="s">
        <v>48</v>
      </c>
    </row>
    <row r="3821" spans="1:14" ht="14.25" customHeight="1" x14ac:dyDescent="0.3">
      <c r="A3821" t="s">
        <v>4175</v>
      </c>
      <c r="B3821" t="s">
        <v>41</v>
      </c>
      <c r="C3821" t="s">
        <v>14</v>
      </c>
      <c r="D3821">
        <v>1223.27</v>
      </c>
      <c r="E3821">
        <v>0.42</v>
      </c>
      <c r="F3821">
        <f t="shared" si="118"/>
        <v>513.77339999999992</v>
      </c>
      <c r="G3821">
        <f t="shared" si="119"/>
        <v>709.49660000000006</v>
      </c>
      <c r="H3821">
        <v>7</v>
      </c>
      <c r="I3821" s="17">
        <v>45528</v>
      </c>
      <c r="J3821" s="17">
        <v>45532</v>
      </c>
      <c r="K3821" t="s">
        <v>15</v>
      </c>
      <c r="L3821" t="s">
        <v>16</v>
      </c>
      <c r="M3821">
        <v>201.33</v>
      </c>
      <c r="N3821" t="s">
        <v>34</v>
      </c>
    </row>
    <row r="3822" spans="1:14" ht="14.25" customHeight="1" x14ac:dyDescent="0.3">
      <c r="A3822" t="s">
        <v>12095</v>
      </c>
      <c r="B3822" t="s">
        <v>13</v>
      </c>
      <c r="C3822" t="s">
        <v>20</v>
      </c>
      <c r="D3822">
        <v>1225.6400000000001</v>
      </c>
      <c r="E3822">
        <v>0.49</v>
      </c>
      <c r="F3822">
        <f t="shared" si="118"/>
        <v>600.56360000000006</v>
      </c>
      <c r="G3822">
        <f t="shared" si="119"/>
        <v>625.07640000000004</v>
      </c>
      <c r="H3822">
        <v>7</v>
      </c>
      <c r="I3822" s="17">
        <v>45277</v>
      </c>
      <c r="J3822" s="17">
        <v>45282</v>
      </c>
      <c r="K3822" t="s">
        <v>31</v>
      </c>
      <c r="L3822" t="s">
        <v>16</v>
      </c>
      <c r="M3822">
        <v>302.81</v>
      </c>
      <c r="N3822" t="s">
        <v>39</v>
      </c>
    </row>
    <row r="3823" spans="1:14" ht="14.25" customHeight="1" x14ac:dyDescent="0.3">
      <c r="A3823" t="s">
        <v>11871</v>
      </c>
      <c r="B3823" t="s">
        <v>25</v>
      </c>
      <c r="C3823" t="s">
        <v>33</v>
      </c>
      <c r="D3823">
        <v>1228.58</v>
      </c>
      <c r="E3823">
        <v>0</v>
      </c>
      <c r="F3823">
        <f t="shared" si="118"/>
        <v>0</v>
      </c>
      <c r="G3823">
        <f t="shared" si="119"/>
        <v>1228.58</v>
      </c>
      <c r="H3823">
        <v>7</v>
      </c>
      <c r="I3823" s="17">
        <v>45135</v>
      </c>
      <c r="J3823" s="17">
        <v>45138</v>
      </c>
      <c r="K3823" t="s">
        <v>15</v>
      </c>
      <c r="L3823" t="s">
        <v>22</v>
      </c>
      <c r="M3823">
        <v>253.94</v>
      </c>
      <c r="N3823" t="s">
        <v>48</v>
      </c>
    </row>
    <row r="3824" spans="1:14" ht="14.25" customHeight="1" x14ac:dyDescent="0.3">
      <c r="A3824" t="s">
        <v>11269</v>
      </c>
      <c r="B3824" t="s">
        <v>25</v>
      </c>
      <c r="C3824" t="s">
        <v>14</v>
      </c>
      <c r="D3824">
        <v>1236.97</v>
      </c>
      <c r="E3824">
        <v>0.03</v>
      </c>
      <c r="F3824">
        <f t="shared" si="118"/>
        <v>37.109099999999998</v>
      </c>
      <c r="G3824">
        <f t="shared" si="119"/>
        <v>1199.8609000000001</v>
      </c>
      <c r="H3824">
        <v>7</v>
      </c>
      <c r="I3824" s="17">
        <v>45180</v>
      </c>
      <c r="J3824" s="17">
        <v>45186</v>
      </c>
      <c r="K3824" t="s">
        <v>31</v>
      </c>
      <c r="L3824" t="s">
        <v>16</v>
      </c>
      <c r="M3824">
        <v>196</v>
      </c>
      <c r="N3824" t="s">
        <v>28</v>
      </c>
    </row>
    <row r="3825" spans="1:14" ht="14.25" customHeight="1" x14ac:dyDescent="0.3">
      <c r="A3825" t="s">
        <v>11962</v>
      </c>
      <c r="B3825" t="s">
        <v>19</v>
      </c>
      <c r="C3825" t="s">
        <v>26</v>
      </c>
      <c r="D3825">
        <v>1238.53</v>
      </c>
      <c r="E3825">
        <v>0.01</v>
      </c>
      <c r="F3825">
        <f t="shared" si="118"/>
        <v>12.385300000000001</v>
      </c>
      <c r="G3825">
        <f t="shared" si="119"/>
        <v>1226.1447000000001</v>
      </c>
      <c r="H3825">
        <v>7</v>
      </c>
      <c r="I3825" s="17">
        <v>45205</v>
      </c>
      <c r="J3825" s="17">
        <v>45207</v>
      </c>
      <c r="K3825" t="s">
        <v>31</v>
      </c>
      <c r="L3825" t="s">
        <v>22</v>
      </c>
      <c r="M3825">
        <v>191.34</v>
      </c>
      <c r="N3825" t="s">
        <v>39</v>
      </c>
    </row>
    <row r="3826" spans="1:14" ht="14.25" customHeight="1" x14ac:dyDescent="0.3">
      <c r="A3826" t="s">
        <v>598</v>
      </c>
      <c r="B3826" t="s">
        <v>41</v>
      </c>
      <c r="C3826" t="s">
        <v>33</v>
      </c>
      <c r="D3826">
        <v>1241.49</v>
      </c>
      <c r="E3826">
        <v>0.01</v>
      </c>
      <c r="F3826">
        <f t="shared" si="118"/>
        <v>12.414900000000001</v>
      </c>
      <c r="G3826">
        <f t="shared" si="119"/>
        <v>1229.0751</v>
      </c>
      <c r="H3826">
        <v>7</v>
      </c>
      <c r="I3826" s="17">
        <v>45382</v>
      </c>
      <c r="J3826" s="17">
        <v>45388</v>
      </c>
      <c r="K3826" t="s">
        <v>15</v>
      </c>
      <c r="L3826" t="s">
        <v>27</v>
      </c>
      <c r="M3826">
        <v>274.88</v>
      </c>
      <c r="N3826" t="s">
        <v>34</v>
      </c>
    </row>
    <row r="3827" spans="1:14" ht="14.25" customHeight="1" x14ac:dyDescent="0.3">
      <c r="A3827" t="s">
        <v>14117</v>
      </c>
      <c r="B3827" t="s">
        <v>19</v>
      </c>
      <c r="C3827" t="s">
        <v>14</v>
      </c>
      <c r="D3827">
        <v>1242.74</v>
      </c>
      <c r="E3827">
        <v>0.28999999999999998</v>
      </c>
      <c r="F3827">
        <f t="shared" si="118"/>
        <v>360.39459999999997</v>
      </c>
      <c r="G3827">
        <f t="shared" si="119"/>
        <v>882.34540000000004</v>
      </c>
      <c r="H3827">
        <v>7</v>
      </c>
      <c r="I3827" s="17">
        <v>45242</v>
      </c>
      <c r="J3827" s="17">
        <v>45247</v>
      </c>
      <c r="K3827" t="s">
        <v>21</v>
      </c>
      <c r="L3827" t="s">
        <v>27</v>
      </c>
      <c r="M3827">
        <v>135.33000000000001</v>
      </c>
      <c r="N3827" t="s">
        <v>34</v>
      </c>
    </row>
    <row r="3828" spans="1:14" ht="14.25" customHeight="1" x14ac:dyDescent="0.3">
      <c r="A3828" t="s">
        <v>8466</v>
      </c>
      <c r="B3828" t="s">
        <v>41</v>
      </c>
      <c r="C3828" t="s">
        <v>33</v>
      </c>
      <c r="D3828">
        <v>1259.1199999999999</v>
      </c>
      <c r="E3828">
        <v>0.35</v>
      </c>
      <c r="F3828">
        <f t="shared" si="118"/>
        <v>440.69199999999995</v>
      </c>
      <c r="G3828">
        <f t="shared" si="119"/>
        <v>818.42799999999988</v>
      </c>
      <c r="H3828">
        <v>7</v>
      </c>
      <c r="I3828" s="17">
        <v>45255</v>
      </c>
      <c r="J3828" s="17">
        <v>45261</v>
      </c>
      <c r="K3828" t="s">
        <v>31</v>
      </c>
      <c r="L3828" t="s">
        <v>16</v>
      </c>
      <c r="M3828">
        <v>174.4</v>
      </c>
      <c r="N3828" t="s">
        <v>39</v>
      </c>
    </row>
    <row r="3829" spans="1:14" ht="14.25" customHeight="1" x14ac:dyDescent="0.3">
      <c r="A3829" t="s">
        <v>5518</v>
      </c>
      <c r="B3829" t="s">
        <v>13</v>
      </c>
      <c r="C3829" t="s">
        <v>33</v>
      </c>
      <c r="D3829">
        <v>1265.22</v>
      </c>
      <c r="E3829">
        <v>0.06</v>
      </c>
      <c r="F3829">
        <f t="shared" si="118"/>
        <v>75.913200000000003</v>
      </c>
      <c r="G3829">
        <f t="shared" si="119"/>
        <v>1189.3068000000001</v>
      </c>
      <c r="H3829">
        <v>7</v>
      </c>
      <c r="I3829" s="17">
        <v>45575</v>
      </c>
      <c r="J3829" s="17">
        <v>45577</v>
      </c>
      <c r="K3829" t="s">
        <v>31</v>
      </c>
      <c r="L3829" t="s">
        <v>27</v>
      </c>
      <c r="M3829">
        <v>366.23</v>
      </c>
      <c r="N3829" t="s">
        <v>28</v>
      </c>
    </row>
    <row r="3830" spans="1:14" ht="14.25" customHeight="1" x14ac:dyDescent="0.3">
      <c r="A3830" t="s">
        <v>1757</v>
      </c>
      <c r="B3830" t="s">
        <v>41</v>
      </c>
      <c r="C3830" t="s">
        <v>26</v>
      </c>
      <c r="D3830">
        <v>1272.08</v>
      </c>
      <c r="E3830">
        <v>0.03</v>
      </c>
      <c r="F3830">
        <f t="shared" si="118"/>
        <v>38.162399999999998</v>
      </c>
      <c r="G3830">
        <f t="shared" si="119"/>
        <v>1233.9176</v>
      </c>
      <c r="H3830">
        <v>7</v>
      </c>
      <c r="I3830" s="17">
        <v>44995</v>
      </c>
      <c r="J3830" s="17">
        <v>45000</v>
      </c>
      <c r="K3830" t="s">
        <v>31</v>
      </c>
      <c r="L3830" t="s">
        <v>27</v>
      </c>
      <c r="M3830">
        <v>269.86</v>
      </c>
      <c r="N3830" t="s">
        <v>34</v>
      </c>
    </row>
    <row r="3831" spans="1:14" ht="14.25" customHeight="1" x14ac:dyDescent="0.3">
      <c r="A3831" t="s">
        <v>13886</v>
      </c>
      <c r="B3831" t="s">
        <v>19</v>
      </c>
      <c r="C3831" t="s">
        <v>33</v>
      </c>
      <c r="D3831">
        <v>1278.47</v>
      </c>
      <c r="E3831">
        <v>0.46</v>
      </c>
      <c r="F3831">
        <f t="shared" si="118"/>
        <v>588.09620000000007</v>
      </c>
      <c r="G3831">
        <f t="shared" si="119"/>
        <v>690.37379999999996</v>
      </c>
      <c r="H3831">
        <v>7</v>
      </c>
      <c r="I3831" s="17">
        <v>45036</v>
      </c>
      <c r="J3831" s="17">
        <v>45040</v>
      </c>
      <c r="K3831" t="s">
        <v>21</v>
      </c>
      <c r="L3831" t="s">
        <v>16</v>
      </c>
      <c r="M3831">
        <v>235.26</v>
      </c>
      <c r="N3831" t="s">
        <v>48</v>
      </c>
    </row>
    <row r="3832" spans="1:14" ht="14.25" customHeight="1" x14ac:dyDescent="0.3">
      <c r="A3832" t="s">
        <v>1108</v>
      </c>
      <c r="B3832" t="s">
        <v>25</v>
      </c>
      <c r="C3832" t="s">
        <v>36</v>
      </c>
      <c r="D3832">
        <v>1279.49</v>
      </c>
      <c r="E3832">
        <v>0.45</v>
      </c>
      <c r="F3832">
        <f t="shared" si="118"/>
        <v>575.77049999999997</v>
      </c>
      <c r="G3832">
        <f t="shared" si="119"/>
        <v>703.71950000000004</v>
      </c>
      <c r="H3832">
        <v>7</v>
      </c>
      <c r="I3832" s="17">
        <v>45045</v>
      </c>
      <c r="J3832" s="17">
        <v>45046</v>
      </c>
      <c r="K3832" t="s">
        <v>31</v>
      </c>
      <c r="L3832" t="s">
        <v>22</v>
      </c>
      <c r="M3832">
        <v>374.63</v>
      </c>
      <c r="N3832" t="s">
        <v>23</v>
      </c>
    </row>
    <row r="3833" spans="1:14" ht="14.25" customHeight="1" x14ac:dyDescent="0.3">
      <c r="A3833" t="s">
        <v>6419</v>
      </c>
      <c r="B3833" t="s">
        <v>19</v>
      </c>
      <c r="C3833" t="s">
        <v>20</v>
      </c>
      <c r="D3833">
        <v>1279.5</v>
      </c>
      <c r="E3833">
        <v>0.01</v>
      </c>
      <c r="F3833">
        <f t="shared" si="118"/>
        <v>12.795</v>
      </c>
      <c r="G3833">
        <f t="shared" si="119"/>
        <v>1266.7049999999999</v>
      </c>
      <c r="H3833">
        <v>7</v>
      </c>
      <c r="I3833" s="17">
        <v>44966</v>
      </c>
      <c r="J3833" s="17">
        <v>44970</v>
      </c>
      <c r="K3833" t="s">
        <v>31</v>
      </c>
      <c r="L3833" t="s">
        <v>27</v>
      </c>
      <c r="M3833">
        <v>148.5</v>
      </c>
      <c r="N3833" t="s">
        <v>39</v>
      </c>
    </row>
    <row r="3834" spans="1:14" ht="14.25" customHeight="1" x14ac:dyDescent="0.3">
      <c r="A3834" t="s">
        <v>12777</v>
      </c>
      <c r="B3834" t="s">
        <v>19</v>
      </c>
      <c r="C3834" t="s">
        <v>33</v>
      </c>
      <c r="D3834">
        <v>1281.08</v>
      </c>
      <c r="E3834">
        <v>0.39</v>
      </c>
      <c r="F3834">
        <f t="shared" si="118"/>
        <v>499.62119999999999</v>
      </c>
      <c r="G3834">
        <f t="shared" si="119"/>
        <v>781.45879999999988</v>
      </c>
      <c r="H3834">
        <v>7</v>
      </c>
      <c r="I3834" s="17">
        <v>45234</v>
      </c>
      <c r="J3834" s="17">
        <v>45238</v>
      </c>
      <c r="K3834" t="s">
        <v>15</v>
      </c>
      <c r="L3834" t="s">
        <v>16</v>
      </c>
      <c r="M3834">
        <v>230.83</v>
      </c>
      <c r="N3834" t="s">
        <v>34</v>
      </c>
    </row>
    <row r="3835" spans="1:14" ht="14.25" customHeight="1" x14ac:dyDescent="0.3">
      <c r="A3835" t="s">
        <v>10634</v>
      </c>
      <c r="B3835" t="s">
        <v>41</v>
      </c>
      <c r="C3835" t="s">
        <v>36</v>
      </c>
      <c r="D3835">
        <v>1286.48</v>
      </c>
      <c r="E3835">
        <v>0.16</v>
      </c>
      <c r="F3835">
        <f t="shared" si="118"/>
        <v>205.83680000000001</v>
      </c>
      <c r="G3835">
        <f t="shared" si="119"/>
        <v>1080.6432</v>
      </c>
      <c r="H3835">
        <v>7</v>
      </c>
      <c r="I3835" s="17">
        <v>45039</v>
      </c>
      <c r="J3835" s="17">
        <v>45044</v>
      </c>
      <c r="K3835" t="s">
        <v>15</v>
      </c>
      <c r="L3835" t="s">
        <v>16</v>
      </c>
      <c r="M3835">
        <v>121.58</v>
      </c>
      <c r="N3835" t="s">
        <v>17</v>
      </c>
    </row>
    <row r="3836" spans="1:14" ht="14.25" customHeight="1" x14ac:dyDescent="0.3">
      <c r="A3836" t="s">
        <v>5888</v>
      </c>
      <c r="B3836" t="s">
        <v>19</v>
      </c>
      <c r="C3836" t="s">
        <v>33</v>
      </c>
      <c r="D3836">
        <v>1286.56</v>
      </c>
      <c r="E3836">
        <v>0.45</v>
      </c>
      <c r="F3836">
        <f t="shared" si="118"/>
        <v>578.952</v>
      </c>
      <c r="G3836">
        <f t="shared" si="119"/>
        <v>707.60799999999995</v>
      </c>
      <c r="H3836">
        <v>7</v>
      </c>
      <c r="I3836" s="17">
        <v>45381</v>
      </c>
      <c r="J3836" s="17">
        <v>45385</v>
      </c>
      <c r="K3836" t="s">
        <v>15</v>
      </c>
      <c r="L3836" t="s">
        <v>22</v>
      </c>
      <c r="M3836">
        <v>203.55</v>
      </c>
      <c r="N3836" t="s">
        <v>17</v>
      </c>
    </row>
    <row r="3837" spans="1:14" ht="14.25" customHeight="1" x14ac:dyDescent="0.3">
      <c r="A3837" t="s">
        <v>10278</v>
      </c>
      <c r="B3837" t="s">
        <v>25</v>
      </c>
      <c r="C3837" t="s">
        <v>20</v>
      </c>
      <c r="D3837">
        <v>1288.48</v>
      </c>
      <c r="E3837">
        <v>0.09</v>
      </c>
      <c r="F3837">
        <f t="shared" si="118"/>
        <v>115.9632</v>
      </c>
      <c r="G3837">
        <f t="shared" si="119"/>
        <v>1172.5168000000001</v>
      </c>
      <c r="H3837">
        <v>7</v>
      </c>
      <c r="I3837" s="17">
        <v>45344</v>
      </c>
      <c r="J3837" s="17">
        <v>45350</v>
      </c>
      <c r="K3837" t="s">
        <v>31</v>
      </c>
      <c r="L3837" t="s">
        <v>16</v>
      </c>
      <c r="M3837">
        <v>370.94</v>
      </c>
      <c r="N3837" t="s">
        <v>34</v>
      </c>
    </row>
    <row r="3838" spans="1:14" ht="14.25" customHeight="1" x14ac:dyDescent="0.3">
      <c r="A3838" t="s">
        <v>10946</v>
      </c>
      <c r="B3838" t="s">
        <v>25</v>
      </c>
      <c r="C3838" t="s">
        <v>20</v>
      </c>
      <c r="D3838">
        <v>1289.49</v>
      </c>
      <c r="E3838">
        <v>0.13</v>
      </c>
      <c r="F3838">
        <f t="shared" si="118"/>
        <v>167.6337</v>
      </c>
      <c r="G3838">
        <f t="shared" si="119"/>
        <v>1121.8562999999999</v>
      </c>
      <c r="H3838">
        <v>7</v>
      </c>
      <c r="I3838" s="17">
        <v>45275</v>
      </c>
      <c r="J3838" s="17">
        <v>45279</v>
      </c>
      <c r="K3838" t="s">
        <v>31</v>
      </c>
      <c r="L3838" t="s">
        <v>16</v>
      </c>
      <c r="M3838">
        <v>156.32</v>
      </c>
      <c r="N3838" t="s">
        <v>48</v>
      </c>
    </row>
    <row r="3839" spans="1:14" ht="14.25" customHeight="1" x14ac:dyDescent="0.3">
      <c r="A3839" t="s">
        <v>3024</v>
      </c>
      <c r="B3839" t="s">
        <v>41</v>
      </c>
      <c r="C3839" t="s">
        <v>20</v>
      </c>
      <c r="D3839">
        <v>1289.6199999999999</v>
      </c>
      <c r="E3839">
        <v>0.03</v>
      </c>
      <c r="F3839">
        <f t="shared" si="118"/>
        <v>38.688599999999994</v>
      </c>
      <c r="G3839">
        <f t="shared" si="119"/>
        <v>1250.9313999999999</v>
      </c>
      <c r="H3839">
        <v>7</v>
      </c>
      <c r="I3839" s="17">
        <v>45448</v>
      </c>
      <c r="J3839" s="17">
        <v>45453</v>
      </c>
      <c r="K3839" t="s">
        <v>15</v>
      </c>
      <c r="L3839" t="s">
        <v>16</v>
      </c>
      <c r="M3839">
        <v>79.66</v>
      </c>
      <c r="N3839" t="s">
        <v>23</v>
      </c>
    </row>
    <row r="3840" spans="1:14" ht="14.25" customHeight="1" x14ac:dyDescent="0.3">
      <c r="A3840" t="s">
        <v>679</v>
      </c>
      <c r="B3840" t="s">
        <v>25</v>
      </c>
      <c r="C3840" t="s">
        <v>14</v>
      </c>
      <c r="D3840">
        <v>1291.49</v>
      </c>
      <c r="E3840">
        <v>0.31</v>
      </c>
      <c r="F3840">
        <f t="shared" si="118"/>
        <v>400.36189999999999</v>
      </c>
      <c r="G3840">
        <f t="shared" si="119"/>
        <v>891.12810000000002</v>
      </c>
      <c r="H3840">
        <v>7</v>
      </c>
      <c r="I3840" s="17">
        <v>45103</v>
      </c>
      <c r="J3840" s="17">
        <v>45108</v>
      </c>
      <c r="K3840" t="s">
        <v>15</v>
      </c>
      <c r="L3840" t="s">
        <v>27</v>
      </c>
      <c r="M3840">
        <v>91.07</v>
      </c>
      <c r="N3840" t="s">
        <v>28</v>
      </c>
    </row>
    <row r="3841" spans="1:14" ht="14.25" customHeight="1" x14ac:dyDescent="0.3">
      <c r="A3841" t="s">
        <v>15265</v>
      </c>
      <c r="B3841" t="s">
        <v>19</v>
      </c>
      <c r="C3841" t="s">
        <v>26</v>
      </c>
      <c r="D3841">
        <v>1297.54</v>
      </c>
      <c r="E3841">
        <v>0.03</v>
      </c>
      <c r="F3841">
        <f t="shared" si="118"/>
        <v>38.926199999999994</v>
      </c>
      <c r="G3841">
        <f t="shared" si="119"/>
        <v>1258.6138000000001</v>
      </c>
      <c r="H3841">
        <v>7</v>
      </c>
      <c r="I3841" s="17">
        <v>45642</v>
      </c>
      <c r="J3841" s="17">
        <v>45644</v>
      </c>
      <c r="K3841" t="s">
        <v>21</v>
      </c>
      <c r="L3841" t="s">
        <v>16</v>
      </c>
      <c r="M3841">
        <v>291.66000000000003</v>
      </c>
      <c r="N3841" t="s">
        <v>39</v>
      </c>
    </row>
    <row r="3842" spans="1:14" ht="14.25" customHeight="1" x14ac:dyDescent="0.3">
      <c r="A3842" t="s">
        <v>13580</v>
      </c>
      <c r="B3842" t="s">
        <v>19</v>
      </c>
      <c r="C3842" t="s">
        <v>33</v>
      </c>
      <c r="D3842">
        <v>1298.23</v>
      </c>
      <c r="E3842">
        <v>0.19</v>
      </c>
      <c r="F3842">
        <f t="shared" ref="F3842:F3905" si="120">D3842*E3842</f>
        <v>246.66370000000001</v>
      </c>
      <c r="G3842">
        <f t="shared" ref="G3842:G3905" si="121">D3842-F3842</f>
        <v>1051.5663</v>
      </c>
      <c r="H3842">
        <v>7</v>
      </c>
      <c r="I3842" s="17">
        <v>45200</v>
      </c>
      <c r="J3842" s="17">
        <v>45204</v>
      </c>
      <c r="K3842" t="s">
        <v>21</v>
      </c>
      <c r="L3842" t="s">
        <v>16</v>
      </c>
      <c r="M3842">
        <v>220.41</v>
      </c>
      <c r="N3842" t="s">
        <v>23</v>
      </c>
    </row>
    <row r="3843" spans="1:14" ht="14.25" customHeight="1" x14ac:dyDescent="0.3">
      <c r="A3843" t="s">
        <v>10572</v>
      </c>
      <c r="B3843" t="s">
        <v>25</v>
      </c>
      <c r="C3843" t="s">
        <v>33</v>
      </c>
      <c r="D3843">
        <v>1298.8</v>
      </c>
      <c r="E3843">
        <v>0.12</v>
      </c>
      <c r="F3843">
        <f t="shared" si="120"/>
        <v>155.85599999999999</v>
      </c>
      <c r="G3843">
        <f t="shared" si="121"/>
        <v>1142.944</v>
      </c>
      <c r="H3843">
        <v>7</v>
      </c>
      <c r="I3843" s="17">
        <v>45471</v>
      </c>
      <c r="J3843" s="17">
        <v>45478</v>
      </c>
      <c r="K3843" t="s">
        <v>21</v>
      </c>
      <c r="L3843" t="s">
        <v>16</v>
      </c>
      <c r="M3843">
        <v>255.85</v>
      </c>
      <c r="N3843" t="s">
        <v>34</v>
      </c>
    </row>
    <row r="3844" spans="1:14" ht="14.25" customHeight="1" x14ac:dyDescent="0.3">
      <c r="A3844" t="s">
        <v>11255</v>
      </c>
      <c r="B3844" t="s">
        <v>41</v>
      </c>
      <c r="C3844" t="s">
        <v>36</v>
      </c>
      <c r="D3844">
        <v>1299.43</v>
      </c>
      <c r="E3844">
        <v>0.34</v>
      </c>
      <c r="F3844">
        <f t="shared" si="120"/>
        <v>441.80620000000005</v>
      </c>
      <c r="G3844">
        <f t="shared" si="121"/>
        <v>857.62380000000007</v>
      </c>
      <c r="H3844">
        <v>7</v>
      </c>
      <c r="I3844" s="17">
        <v>45297</v>
      </c>
      <c r="J3844" s="17">
        <v>45299</v>
      </c>
      <c r="K3844" t="s">
        <v>15</v>
      </c>
      <c r="L3844" t="s">
        <v>22</v>
      </c>
      <c r="M3844">
        <v>387.77</v>
      </c>
      <c r="N3844" t="s">
        <v>23</v>
      </c>
    </row>
    <row r="3845" spans="1:14" ht="14.25" customHeight="1" x14ac:dyDescent="0.3">
      <c r="A3845" t="s">
        <v>7668</v>
      </c>
      <c r="B3845" t="s">
        <v>13</v>
      </c>
      <c r="C3845" t="s">
        <v>14</v>
      </c>
      <c r="D3845">
        <v>1302.73</v>
      </c>
      <c r="E3845">
        <v>0.49</v>
      </c>
      <c r="F3845">
        <f t="shared" si="120"/>
        <v>638.33770000000004</v>
      </c>
      <c r="G3845">
        <f t="shared" si="121"/>
        <v>664.39229999999998</v>
      </c>
      <c r="H3845">
        <v>7</v>
      </c>
      <c r="I3845" s="17">
        <v>45205</v>
      </c>
      <c r="J3845" s="17">
        <v>45211</v>
      </c>
      <c r="K3845" t="s">
        <v>31</v>
      </c>
      <c r="L3845" t="s">
        <v>22</v>
      </c>
      <c r="M3845">
        <v>302.5</v>
      </c>
      <c r="N3845" t="s">
        <v>39</v>
      </c>
    </row>
    <row r="3846" spans="1:14" ht="14.25" customHeight="1" x14ac:dyDescent="0.3">
      <c r="A3846" t="s">
        <v>3858</v>
      </c>
      <c r="B3846" t="s">
        <v>41</v>
      </c>
      <c r="C3846" t="s">
        <v>14</v>
      </c>
      <c r="D3846">
        <v>1306.3900000000001</v>
      </c>
      <c r="E3846">
        <v>0.49</v>
      </c>
      <c r="F3846">
        <f t="shared" si="120"/>
        <v>640.13110000000006</v>
      </c>
      <c r="G3846">
        <f t="shared" si="121"/>
        <v>666.25890000000004</v>
      </c>
      <c r="H3846">
        <v>7</v>
      </c>
      <c r="I3846" s="17">
        <v>45204</v>
      </c>
      <c r="J3846" s="17">
        <v>45210</v>
      </c>
      <c r="K3846" t="s">
        <v>15</v>
      </c>
      <c r="L3846" t="s">
        <v>22</v>
      </c>
      <c r="M3846">
        <v>202.88</v>
      </c>
      <c r="N3846" t="s">
        <v>39</v>
      </c>
    </row>
    <row r="3847" spans="1:14" ht="14.25" customHeight="1" x14ac:dyDescent="0.3">
      <c r="A3847" t="s">
        <v>5358</v>
      </c>
      <c r="B3847" t="s">
        <v>19</v>
      </c>
      <c r="C3847" t="s">
        <v>33</v>
      </c>
      <c r="D3847">
        <v>1311.98</v>
      </c>
      <c r="E3847">
        <v>0.38</v>
      </c>
      <c r="F3847">
        <f t="shared" si="120"/>
        <v>498.55240000000003</v>
      </c>
      <c r="G3847">
        <f t="shared" si="121"/>
        <v>813.42759999999998</v>
      </c>
      <c r="H3847">
        <v>7</v>
      </c>
      <c r="I3847" s="17">
        <v>45631</v>
      </c>
      <c r="J3847" s="17">
        <v>45633</v>
      </c>
      <c r="K3847" t="s">
        <v>21</v>
      </c>
      <c r="L3847" t="s">
        <v>27</v>
      </c>
      <c r="M3847">
        <v>215.57</v>
      </c>
      <c r="N3847" t="s">
        <v>17</v>
      </c>
    </row>
    <row r="3848" spans="1:14" ht="14.25" customHeight="1" x14ac:dyDescent="0.3">
      <c r="A3848" t="s">
        <v>2952</v>
      </c>
      <c r="B3848" t="s">
        <v>41</v>
      </c>
      <c r="C3848" t="s">
        <v>26</v>
      </c>
      <c r="D3848">
        <v>1312.47</v>
      </c>
      <c r="E3848">
        <v>0.47</v>
      </c>
      <c r="F3848">
        <f t="shared" si="120"/>
        <v>616.86090000000002</v>
      </c>
      <c r="G3848">
        <f t="shared" si="121"/>
        <v>695.60910000000001</v>
      </c>
      <c r="H3848">
        <v>7</v>
      </c>
      <c r="I3848" s="17">
        <v>45077</v>
      </c>
      <c r="J3848" s="17">
        <v>45082</v>
      </c>
      <c r="K3848" t="s">
        <v>21</v>
      </c>
      <c r="L3848" t="s">
        <v>16</v>
      </c>
      <c r="M3848">
        <v>141.41</v>
      </c>
      <c r="N3848" t="s">
        <v>23</v>
      </c>
    </row>
    <row r="3849" spans="1:14" ht="14.25" customHeight="1" x14ac:dyDescent="0.3">
      <c r="A3849" t="s">
        <v>14480</v>
      </c>
      <c r="B3849" t="s">
        <v>41</v>
      </c>
      <c r="C3849" t="s">
        <v>14</v>
      </c>
      <c r="D3849">
        <v>1319.99</v>
      </c>
      <c r="E3849">
        <v>0.39</v>
      </c>
      <c r="F3849">
        <f t="shared" si="120"/>
        <v>514.79610000000002</v>
      </c>
      <c r="G3849">
        <f t="shared" si="121"/>
        <v>805.19389999999999</v>
      </c>
      <c r="H3849">
        <v>7</v>
      </c>
      <c r="I3849" s="17">
        <v>45215</v>
      </c>
      <c r="J3849" s="17">
        <v>45218</v>
      </c>
      <c r="K3849" t="s">
        <v>31</v>
      </c>
      <c r="L3849" t="s">
        <v>16</v>
      </c>
      <c r="M3849">
        <v>96.82</v>
      </c>
      <c r="N3849" t="s">
        <v>23</v>
      </c>
    </row>
    <row r="3850" spans="1:14" ht="14.25" customHeight="1" x14ac:dyDescent="0.3">
      <c r="A3850" t="s">
        <v>5751</v>
      </c>
      <c r="B3850" t="s">
        <v>25</v>
      </c>
      <c r="C3850" t="s">
        <v>33</v>
      </c>
      <c r="D3850">
        <v>1321.01</v>
      </c>
      <c r="E3850">
        <v>0.18</v>
      </c>
      <c r="F3850">
        <f t="shared" si="120"/>
        <v>237.78179999999998</v>
      </c>
      <c r="G3850">
        <f t="shared" si="121"/>
        <v>1083.2282</v>
      </c>
      <c r="H3850">
        <v>7</v>
      </c>
      <c r="I3850" s="17">
        <v>45162</v>
      </c>
      <c r="J3850" s="17">
        <v>45163</v>
      </c>
      <c r="K3850" t="s">
        <v>21</v>
      </c>
      <c r="L3850" t="s">
        <v>27</v>
      </c>
      <c r="M3850">
        <v>141.78</v>
      </c>
      <c r="N3850" t="s">
        <v>48</v>
      </c>
    </row>
    <row r="3851" spans="1:14" ht="14.25" customHeight="1" x14ac:dyDescent="0.3">
      <c r="A3851" t="s">
        <v>7971</v>
      </c>
      <c r="B3851" t="s">
        <v>25</v>
      </c>
      <c r="C3851" t="s">
        <v>26</v>
      </c>
      <c r="D3851">
        <v>1323.41</v>
      </c>
      <c r="E3851">
        <v>0.01</v>
      </c>
      <c r="F3851">
        <f t="shared" si="120"/>
        <v>13.234100000000002</v>
      </c>
      <c r="G3851">
        <f t="shared" si="121"/>
        <v>1310.1759000000002</v>
      </c>
      <c r="H3851">
        <v>7</v>
      </c>
      <c r="I3851" s="17">
        <v>45132</v>
      </c>
      <c r="J3851" s="17">
        <v>45137</v>
      </c>
      <c r="K3851" t="s">
        <v>31</v>
      </c>
      <c r="L3851" t="s">
        <v>27</v>
      </c>
      <c r="M3851">
        <v>217.87</v>
      </c>
      <c r="N3851" t="s">
        <v>39</v>
      </c>
    </row>
    <row r="3852" spans="1:14" ht="14.25" customHeight="1" x14ac:dyDescent="0.3">
      <c r="A3852" t="s">
        <v>2957</v>
      </c>
      <c r="B3852" t="s">
        <v>41</v>
      </c>
      <c r="C3852" t="s">
        <v>14</v>
      </c>
      <c r="D3852">
        <v>1324.13</v>
      </c>
      <c r="E3852">
        <v>0.22</v>
      </c>
      <c r="F3852">
        <f t="shared" si="120"/>
        <v>291.30860000000001</v>
      </c>
      <c r="G3852">
        <f t="shared" si="121"/>
        <v>1032.8214</v>
      </c>
      <c r="H3852">
        <v>7</v>
      </c>
      <c r="I3852" s="17">
        <v>45596</v>
      </c>
      <c r="J3852" s="17">
        <v>45603</v>
      </c>
      <c r="K3852" t="s">
        <v>15</v>
      </c>
      <c r="L3852" t="s">
        <v>27</v>
      </c>
      <c r="M3852">
        <v>168.18</v>
      </c>
      <c r="N3852" t="s">
        <v>23</v>
      </c>
    </row>
    <row r="3853" spans="1:14" ht="14.25" customHeight="1" x14ac:dyDescent="0.3">
      <c r="A3853" t="s">
        <v>9095</v>
      </c>
      <c r="B3853" t="s">
        <v>19</v>
      </c>
      <c r="C3853" t="s">
        <v>14</v>
      </c>
      <c r="D3853">
        <v>1324.63</v>
      </c>
      <c r="E3853">
        <v>0.24</v>
      </c>
      <c r="F3853">
        <f t="shared" si="120"/>
        <v>317.91120000000001</v>
      </c>
      <c r="G3853">
        <f t="shared" si="121"/>
        <v>1006.7188000000001</v>
      </c>
      <c r="H3853">
        <v>7</v>
      </c>
      <c r="I3853" s="17">
        <v>44933</v>
      </c>
      <c r="J3853" s="17">
        <v>44939</v>
      </c>
      <c r="K3853" t="s">
        <v>15</v>
      </c>
      <c r="L3853" t="s">
        <v>27</v>
      </c>
      <c r="M3853">
        <v>373.71</v>
      </c>
      <c r="N3853" t="s">
        <v>34</v>
      </c>
    </row>
    <row r="3854" spans="1:14" ht="14.25" customHeight="1" x14ac:dyDescent="0.3">
      <c r="A3854" t="s">
        <v>822</v>
      </c>
      <c r="B3854" t="s">
        <v>13</v>
      </c>
      <c r="C3854" t="s">
        <v>20</v>
      </c>
      <c r="D3854">
        <v>1324.71</v>
      </c>
      <c r="E3854">
        <v>0.25</v>
      </c>
      <c r="F3854">
        <f t="shared" si="120"/>
        <v>331.17750000000001</v>
      </c>
      <c r="G3854">
        <f t="shared" si="121"/>
        <v>993.53250000000003</v>
      </c>
      <c r="H3854">
        <v>7</v>
      </c>
      <c r="I3854" s="17">
        <v>45071</v>
      </c>
      <c r="J3854" s="17">
        <v>45072</v>
      </c>
      <c r="K3854" t="s">
        <v>31</v>
      </c>
      <c r="L3854" t="s">
        <v>22</v>
      </c>
      <c r="M3854">
        <v>331.01</v>
      </c>
      <c r="N3854" t="s">
        <v>23</v>
      </c>
    </row>
    <row r="3855" spans="1:14" ht="14.25" customHeight="1" x14ac:dyDescent="0.3">
      <c r="A3855" t="s">
        <v>3121</v>
      </c>
      <c r="B3855" t="s">
        <v>19</v>
      </c>
      <c r="C3855" t="s">
        <v>33</v>
      </c>
      <c r="D3855">
        <v>1325.66</v>
      </c>
      <c r="E3855">
        <v>0.03</v>
      </c>
      <c r="F3855">
        <f t="shared" si="120"/>
        <v>39.769800000000004</v>
      </c>
      <c r="G3855">
        <f t="shared" si="121"/>
        <v>1285.8902</v>
      </c>
      <c r="H3855">
        <v>7</v>
      </c>
      <c r="I3855" s="17">
        <v>45607</v>
      </c>
      <c r="J3855" s="17">
        <v>45608</v>
      </c>
      <c r="K3855" t="s">
        <v>21</v>
      </c>
      <c r="L3855" t="s">
        <v>16</v>
      </c>
      <c r="M3855">
        <v>141.77000000000001</v>
      </c>
      <c r="N3855" t="s">
        <v>28</v>
      </c>
    </row>
    <row r="3856" spans="1:14" ht="14.25" customHeight="1" x14ac:dyDescent="0.3">
      <c r="A3856" t="s">
        <v>2091</v>
      </c>
      <c r="B3856" t="s">
        <v>41</v>
      </c>
      <c r="C3856" t="s">
        <v>26</v>
      </c>
      <c r="D3856">
        <v>1328.14</v>
      </c>
      <c r="E3856">
        <v>0.47</v>
      </c>
      <c r="F3856">
        <f t="shared" si="120"/>
        <v>624.22580000000005</v>
      </c>
      <c r="G3856">
        <f t="shared" si="121"/>
        <v>703.91420000000005</v>
      </c>
      <c r="H3856">
        <v>7</v>
      </c>
      <c r="I3856" s="17">
        <v>44997</v>
      </c>
      <c r="J3856" s="17">
        <v>45000</v>
      </c>
      <c r="K3856" t="s">
        <v>15</v>
      </c>
      <c r="L3856" t="s">
        <v>16</v>
      </c>
      <c r="M3856">
        <v>307.7</v>
      </c>
      <c r="N3856" t="s">
        <v>23</v>
      </c>
    </row>
    <row r="3857" spans="1:14" ht="14.25" customHeight="1" x14ac:dyDescent="0.3">
      <c r="A3857" t="s">
        <v>4174</v>
      </c>
      <c r="B3857" t="s">
        <v>19</v>
      </c>
      <c r="C3857" t="s">
        <v>14</v>
      </c>
      <c r="D3857">
        <v>1330.09</v>
      </c>
      <c r="E3857">
        <v>0.01</v>
      </c>
      <c r="F3857">
        <f t="shared" si="120"/>
        <v>13.300899999999999</v>
      </c>
      <c r="G3857">
        <f t="shared" si="121"/>
        <v>1316.7891</v>
      </c>
      <c r="H3857">
        <v>7</v>
      </c>
      <c r="I3857" s="17">
        <v>45418</v>
      </c>
      <c r="J3857" s="17">
        <v>45421</v>
      </c>
      <c r="K3857" t="s">
        <v>21</v>
      </c>
      <c r="L3857" t="s">
        <v>22</v>
      </c>
      <c r="M3857">
        <v>234.45</v>
      </c>
      <c r="N3857" t="s">
        <v>28</v>
      </c>
    </row>
    <row r="3858" spans="1:14" ht="14.25" customHeight="1" x14ac:dyDescent="0.3">
      <c r="A3858" t="s">
        <v>8863</v>
      </c>
      <c r="B3858" t="s">
        <v>13</v>
      </c>
      <c r="C3858" t="s">
        <v>14</v>
      </c>
      <c r="D3858">
        <v>1335.38</v>
      </c>
      <c r="E3858">
        <v>0.3</v>
      </c>
      <c r="F3858">
        <f t="shared" si="120"/>
        <v>400.61400000000003</v>
      </c>
      <c r="G3858">
        <f t="shared" si="121"/>
        <v>934.76600000000008</v>
      </c>
      <c r="H3858">
        <v>7</v>
      </c>
      <c r="I3858" s="17">
        <v>45459</v>
      </c>
      <c r="J3858" s="17">
        <v>45466</v>
      </c>
      <c r="K3858" t="s">
        <v>15</v>
      </c>
      <c r="L3858" t="s">
        <v>22</v>
      </c>
      <c r="M3858">
        <v>398.42</v>
      </c>
      <c r="N3858" t="s">
        <v>39</v>
      </c>
    </row>
    <row r="3859" spans="1:14" ht="14.25" customHeight="1" x14ac:dyDescent="0.3">
      <c r="A3859" t="s">
        <v>10379</v>
      </c>
      <c r="B3859" t="s">
        <v>25</v>
      </c>
      <c r="C3859" t="s">
        <v>14</v>
      </c>
      <c r="D3859">
        <v>1336.78</v>
      </c>
      <c r="E3859">
        <v>0.36</v>
      </c>
      <c r="F3859">
        <f t="shared" si="120"/>
        <v>481.24079999999998</v>
      </c>
      <c r="G3859">
        <f t="shared" si="121"/>
        <v>855.53919999999994</v>
      </c>
      <c r="H3859">
        <v>7</v>
      </c>
      <c r="I3859" s="17">
        <v>45437</v>
      </c>
      <c r="J3859" s="17">
        <v>45443</v>
      </c>
      <c r="K3859" t="s">
        <v>21</v>
      </c>
      <c r="L3859" t="s">
        <v>22</v>
      </c>
      <c r="M3859">
        <v>139.54</v>
      </c>
      <c r="N3859" t="s">
        <v>39</v>
      </c>
    </row>
    <row r="3860" spans="1:14" ht="14.25" customHeight="1" x14ac:dyDescent="0.3">
      <c r="A3860" t="s">
        <v>2276</v>
      </c>
      <c r="B3860" t="s">
        <v>41</v>
      </c>
      <c r="C3860" t="s">
        <v>33</v>
      </c>
      <c r="D3860">
        <v>1339.47</v>
      </c>
      <c r="E3860">
        <v>0.44</v>
      </c>
      <c r="F3860">
        <f t="shared" si="120"/>
        <v>589.36680000000001</v>
      </c>
      <c r="G3860">
        <f t="shared" si="121"/>
        <v>750.10320000000002</v>
      </c>
      <c r="H3860">
        <v>7</v>
      </c>
      <c r="I3860" s="17">
        <v>45314</v>
      </c>
      <c r="J3860" s="17">
        <v>45318</v>
      </c>
      <c r="K3860" t="s">
        <v>31</v>
      </c>
      <c r="L3860" t="s">
        <v>22</v>
      </c>
      <c r="M3860">
        <v>214.95</v>
      </c>
      <c r="N3860" t="s">
        <v>23</v>
      </c>
    </row>
    <row r="3861" spans="1:14" ht="14.25" customHeight="1" x14ac:dyDescent="0.3">
      <c r="A3861" t="s">
        <v>13114</v>
      </c>
      <c r="B3861" t="s">
        <v>41</v>
      </c>
      <c r="C3861" t="s">
        <v>33</v>
      </c>
      <c r="D3861">
        <v>1340.28</v>
      </c>
      <c r="E3861">
        <v>0.28000000000000003</v>
      </c>
      <c r="F3861">
        <f t="shared" si="120"/>
        <v>375.27840000000003</v>
      </c>
      <c r="G3861">
        <f t="shared" si="121"/>
        <v>965.00159999999994</v>
      </c>
      <c r="H3861">
        <v>7</v>
      </c>
      <c r="I3861" s="17">
        <v>45411</v>
      </c>
      <c r="J3861" s="17">
        <v>45415</v>
      </c>
      <c r="K3861" t="s">
        <v>31</v>
      </c>
      <c r="L3861" t="s">
        <v>16</v>
      </c>
      <c r="M3861">
        <v>161.62</v>
      </c>
      <c r="N3861" t="s">
        <v>34</v>
      </c>
    </row>
    <row r="3862" spans="1:14" ht="14.25" customHeight="1" x14ac:dyDescent="0.3">
      <c r="A3862" t="s">
        <v>2917</v>
      </c>
      <c r="B3862" t="s">
        <v>19</v>
      </c>
      <c r="C3862" t="s">
        <v>20</v>
      </c>
      <c r="D3862">
        <v>1347.01</v>
      </c>
      <c r="E3862">
        <v>7.0000000000000007E-2</v>
      </c>
      <c r="F3862">
        <f t="shared" si="120"/>
        <v>94.290700000000015</v>
      </c>
      <c r="G3862">
        <f t="shared" si="121"/>
        <v>1252.7193</v>
      </c>
      <c r="H3862">
        <v>7</v>
      </c>
      <c r="I3862" s="17">
        <v>45431</v>
      </c>
      <c r="J3862" s="17">
        <v>45434</v>
      </c>
      <c r="K3862" t="s">
        <v>31</v>
      </c>
      <c r="L3862" t="s">
        <v>16</v>
      </c>
      <c r="M3862">
        <v>167.12</v>
      </c>
      <c r="N3862" t="s">
        <v>34</v>
      </c>
    </row>
    <row r="3863" spans="1:14" ht="14.25" customHeight="1" x14ac:dyDescent="0.3">
      <c r="A3863" t="s">
        <v>10156</v>
      </c>
      <c r="B3863" t="s">
        <v>13</v>
      </c>
      <c r="C3863" t="s">
        <v>20</v>
      </c>
      <c r="D3863">
        <v>1347.49</v>
      </c>
      <c r="E3863">
        <v>0.42</v>
      </c>
      <c r="F3863">
        <f t="shared" si="120"/>
        <v>565.94579999999996</v>
      </c>
      <c r="G3863">
        <f t="shared" si="121"/>
        <v>781.54420000000005</v>
      </c>
      <c r="H3863">
        <v>7</v>
      </c>
      <c r="I3863" s="17">
        <v>45393</v>
      </c>
      <c r="J3863" s="17">
        <v>45398</v>
      </c>
      <c r="K3863" t="s">
        <v>31</v>
      </c>
      <c r="L3863" t="s">
        <v>22</v>
      </c>
      <c r="M3863">
        <v>73.55</v>
      </c>
      <c r="N3863" t="s">
        <v>28</v>
      </c>
    </row>
    <row r="3864" spans="1:14" ht="14.25" customHeight="1" x14ac:dyDescent="0.3">
      <c r="A3864" t="s">
        <v>14166</v>
      </c>
      <c r="B3864" t="s">
        <v>19</v>
      </c>
      <c r="C3864" t="s">
        <v>20</v>
      </c>
      <c r="D3864">
        <v>1348.65</v>
      </c>
      <c r="E3864">
        <v>0.08</v>
      </c>
      <c r="F3864">
        <f t="shared" si="120"/>
        <v>107.89200000000001</v>
      </c>
      <c r="G3864">
        <f t="shared" si="121"/>
        <v>1240.758</v>
      </c>
      <c r="H3864">
        <v>7</v>
      </c>
      <c r="I3864" s="17">
        <v>45221</v>
      </c>
      <c r="J3864" s="17">
        <v>45226</v>
      </c>
      <c r="K3864" t="s">
        <v>15</v>
      </c>
      <c r="L3864" t="s">
        <v>16</v>
      </c>
      <c r="M3864">
        <v>187.88</v>
      </c>
      <c r="N3864" t="s">
        <v>34</v>
      </c>
    </row>
    <row r="3865" spans="1:14" ht="14.25" customHeight="1" x14ac:dyDescent="0.3">
      <c r="A3865" t="s">
        <v>2291</v>
      </c>
      <c r="B3865" t="s">
        <v>19</v>
      </c>
      <c r="C3865" t="s">
        <v>14</v>
      </c>
      <c r="D3865">
        <v>1349.14</v>
      </c>
      <c r="E3865">
        <v>0.32</v>
      </c>
      <c r="F3865">
        <f t="shared" si="120"/>
        <v>431.72480000000002</v>
      </c>
      <c r="G3865">
        <f t="shared" si="121"/>
        <v>917.41520000000014</v>
      </c>
      <c r="H3865">
        <v>7</v>
      </c>
      <c r="I3865" s="17">
        <v>45577</v>
      </c>
      <c r="J3865" s="17">
        <v>45580</v>
      </c>
      <c r="K3865" t="s">
        <v>31</v>
      </c>
      <c r="L3865" t="s">
        <v>16</v>
      </c>
      <c r="M3865">
        <v>320.38</v>
      </c>
      <c r="N3865" t="s">
        <v>17</v>
      </c>
    </row>
    <row r="3866" spans="1:14" ht="14.25" customHeight="1" x14ac:dyDescent="0.3">
      <c r="A3866" t="s">
        <v>6037</v>
      </c>
      <c r="B3866" t="s">
        <v>13</v>
      </c>
      <c r="C3866" t="s">
        <v>36</v>
      </c>
      <c r="D3866">
        <v>1351.16</v>
      </c>
      <c r="E3866">
        <v>0.16</v>
      </c>
      <c r="F3866">
        <f t="shared" si="120"/>
        <v>216.18560000000002</v>
      </c>
      <c r="G3866">
        <f t="shared" si="121"/>
        <v>1134.9744000000001</v>
      </c>
      <c r="H3866">
        <v>7</v>
      </c>
      <c r="I3866" s="17">
        <v>45335</v>
      </c>
      <c r="J3866" s="17">
        <v>45342</v>
      </c>
      <c r="K3866" t="s">
        <v>21</v>
      </c>
      <c r="L3866" t="s">
        <v>22</v>
      </c>
      <c r="M3866">
        <v>148.88999999999999</v>
      </c>
      <c r="N3866" t="s">
        <v>17</v>
      </c>
    </row>
    <row r="3867" spans="1:14" ht="14.25" customHeight="1" x14ac:dyDescent="0.3">
      <c r="A3867" t="s">
        <v>7513</v>
      </c>
      <c r="B3867" t="s">
        <v>13</v>
      </c>
      <c r="C3867" t="s">
        <v>33</v>
      </c>
      <c r="D3867">
        <v>1354.05</v>
      </c>
      <c r="E3867">
        <v>0.16</v>
      </c>
      <c r="F3867">
        <f t="shared" si="120"/>
        <v>216.648</v>
      </c>
      <c r="G3867">
        <f t="shared" si="121"/>
        <v>1137.402</v>
      </c>
      <c r="H3867">
        <v>7</v>
      </c>
      <c r="I3867" s="17">
        <v>45129</v>
      </c>
      <c r="J3867" s="17">
        <v>45135</v>
      </c>
      <c r="K3867" t="s">
        <v>31</v>
      </c>
      <c r="L3867" t="s">
        <v>27</v>
      </c>
      <c r="M3867">
        <v>188.95</v>
      </c>
      <c r="N3867" t="s">
        <v>23</v>
      </c>
    </row>
    <row r="3868" spans="1:14" ht="14.25" customHeight="1" x14ac:dyDescent="0.3">
      <c r="A3868" t="s">
        <v>8148</v>
      </c>
      <c r="B3868" t="s">
        <v>25</v>
      </c>
      <c r="C3868" t="s">
        <v>26</v>
      </c>
      <c r="D3868">
        <v>1356.35</v>
      </c>
      <c r="E3868">
        <v>0.35</v>
      </c>
      <c r="F3868">
        <f t="shared" si="120"/>
        <v>474.72249999999991</v>
      </c>
      <c r="G3868">
        <f t="shared" si="121"/>
        <v>881.62750000000005</v>
      </c>
      <c r="H3868">
        <v>7</v>
      </c>
      <c r="I3868" s="17">
        <v>45113</v>
      </c>
      <c r="J3868" s="17">
        <v>45115</v>
      </c>
      <c r="K3868" t="s">
        <v>21</v>
      </c>
      <c r="L3868" t="s">
        <v>16</v>
      </c>
      <c r="M3868">
        <v>207.15</v>
      </c>
      <c r="N3868" t="s">
        <v>17</v>
      </c>
    </row>
    <row r="3869" spans="1:14" ht="14.25" customHeight="1" x14ac:dyDescent="0.3">
      <c r="A3869" t="s">
        <v>13080</v>
      </c>
      <c r="B3869" t="s">
        <v>13</v>
      </c>
      <c r="C3869" t="s">
        <v>26</v>
      </c>
      <c r="D3869">
        <v>1361.95</v>
      </c>
      <c r="E3869">
        <v>0.21</v>
      </c>
      <c r="F3869">
        <f t="shared" si="120"/>
        <v>286.0095</v>
      </c>
      <c r="G3869">
        <f t="shared" si="121"/>
        <v>1075.9405000000002</v>
      </c>
      <c r="H3869">
        <v>7</v>
      </c>
      <c r="I3869" s="17">
        <v>44938</v>
      </c>
      <c r="J3869" s="17">
        <v>44944</v>
      </c>
      <c r="K3869" t="s">
        <v>21</v>
      </c>
      <c r="L3869" t="s">
        <v>16</v>
      </c>
      <c r="M3869">
        <v>400.79</v>
      </c>
      <c r="N3869" t="s">
        <v>23</v>
      </c>
    </row>
    <row r="3870" spans="1:14" ht="14.25" customHeight="1" x14ac:dyDescent="0.3">
      <c r="A3870" t="s">
        <v>6623</v>
      </c>
      <c r="B3870" t="s">
        <v>19</v>
      </c>
      <c r="C3870" t="s">
        <v>14</v>
      </c>
      <c r="D3870">
        <v>1363.53</v>
      </c>
      <c r="E3870">
        <v>0.09</v>
      </c>
      <c r="F3870">
        <f t="shared" si="120"/>
        <v>122.71769999999999</v>
      </c>
      <c r="G3870">
        <f t="shared" si="121"/>
        <v>1240.8123000000001</v>
      </c>
      <c r="H3870">
        <v>7</v>
      </c>
      <c r="I3870" s="17">
        <v>45337</v>
      </c>
      <c r="J3870" s="17">
        <v>45339</v>
      </c>
      <c r="K3870" t="s">
        <v>15</v>
      </c>
      <c r="L3870" t="s">
        <v>27</v>
      </c>
      <c r="M3870">
        <v>109.25</v>
      </c>
      <c r="N3870" t="s">
        <v>28</v>
      </c>
    </row>
    <row r="3871" spans="1:14" ht="14.25" customHeight="1" x14ac:dyDescent="0.3">
      <c r="A3871" t="s">
        <v>5903</v>
      </c>
      <c r="B3871" t="s">
        <v>13</v>
      </c>
      <c r="C3871" t="s">
        <v>14</v>
      </c>
      <c r="D3871">
        <v>1366.53</v>
      </c>
      <c r="E3871">
        <v>0.19</v>
      </c>
      <c r="F3871">
        <f t="shared" si="120"/>
        <v>259.64069999999998</v>
      </c>
      <c r="G3871">
        <f t="shared" si="121"/>
        <v>1106.8893</v>
      </c>
      <c r="H3871">
        <v>7</v>
      </c>
      <c r="I3871" s="17">
        <v>45535</v>
      </c>
      <c r="J3871" s="17">
        <v>45538</v>
      </c>
      <c r="K3871" t="s">
        <v>21</v>
      </c>
      <c r="L3871" t="s">
        <v>16</v>
      </c>
      <c r="M3871">
        <v>180.59</v>
      </c>
      <c r="N3871" t="s">
        <v>39</v>
      </c>
    </row>
    <row r="3872" spans="1:14" ht="14.25" customHeight="1" x14ac:dyDescent="0.3">
      <c r="A3872" t="s">
        <v>6072</v>
      </c>
      <c r="B3872" t="s">
        <v>25</v>
      </c>
      <c r="C3872" t="s">
        <v>36</v>
      </c>
      <c r="D3872">
        <v>1369.83</v>
      </c>
      <c r="E3872">
        <v>0.09</v>
      </c>
      <c r="F3872">
        <f t="shared" si="120"/>
        <v>123.28469999999999</v>
      </c>
      <c r="G3872">
        <f t="shared" si="121"/>
        <v>1246.5453</v>
      </c>
      <c r="H3872">
        <v>7</v>
      </c>
      <c r="I3872" s="17">
        <v>45165</v>
      </c>
      <c r="J3872" s="17">
        <v>45168</v>
      </c>
      <c r="K3872" t="s">
        <v>15</v>
      </c>
      <c r="L3872" t="s">
        <v>16</v>
      </c>
      <c r="M3872">
        <v>409.92</v>
      </c>
      <c r="N3872" t="s">
        <v>23</v>
      </c>
    </row>
    <row r="3873" spans="1:14" ht="14.25" customHeight="1" x14ac:dyDescent="0.3">
      <c r="A3873" t="s">
        <v>1869</v>
      </c>
      <c r="B3873" t="s">
        <v>41</v>
      </c>
      <c r="C3873" t="s">
        <v>20</v>
      </c>
      <c r="D3873">
        <v>1370.05</v>
      </c>
      <c r="E3873">
        <v>0.44</v>
      </c>
      <c r="F3873">
        <f t="shared" si="120"/>
        <v>602.822</v>
      </c>
      <c r="G3873">
        <f t="shared" si="121"/>
        <v>767.22799999999995</v>
      </c>
      <c r="H3873">
        <v>7</v>
      </c>
      <c r="I3873" s="17">
        <v>45104</v>
      </c>
      <c r="J3873" s="17">
        <v>45106</v>
      </c>
      <c r="K3873" t="s">
        <v>31</v>
      </c>
      <c r="L3873" t="s">
        <v>22</v>
      </c>
      <c r="M3873">
        <v>211.97</v>
      </c>
      <c r="N3873" t="s">
        <v>17</v>
      </c>
    </row>
    <row r="3874" spans="1:14" ht="14.25" customHeight="1" x14ac:dyDescent="0.3">
      <c r="A3874" t="s">
        <v>14581</v>
      </c>
      <c r="B3874" t="s">
        <v>19</v>
      </c>
      <c r="C3874" t="s">
        <v>26</v>
      </c>
      <c r="D3874">
        <v>1370.44</v>
      </c>
      <c r="E3874">
        <v>0.04</v>
      </c>
      <c r="F3874">
        <f t="shared" si="120"/>
        <v>54.817600000000006</v>
      </c>
      <c r="G3874">
        <f t="shared" si="121"/>
        <v>1315.6224</v>
      </c>
      <c r="H3874">
        <v>7</v>
      </c>
      <c r="I3874" s="17">
        <v>45070</v>
      </c>
      <c r="J3874" s="17">
        <v>45071</v>
      </c>
      <c r="K3874" t="s">
        <v>15</v>
      </c>
      <c r="L3874" t="s">
        <v>22</v>
      </c>
      <c r="M3874">
        <v>308.88</v>
      </c>
      <c r="N3874" t="s">
        <v>39</v>
      </c>
    </row>
    <row r="3875" spans="1:14" ht="14.25" customHeight="1" x14ac:dyDescent="0.3">
      <c r="A3875" t="s">
        <v>10902</v>
      </c>
      <c r="B3875" t="s">
        <v>25</v>
      </c>
      <c r="C3875" t="s">
        <v>14</v>
      </c>
      <c r="D3875">
        <v>1371.09</v>
      </c>
      <c r="E3875">
        <v>0.01</v>
      </c>
      <c r="F3875">
        <f t="shared" si="120"/>
        <v>13.710899999999999</v>
      </c>
      <c r="G3875">
        <f t="shared" si="121"/>
        <v>1357.3790999999999</v>
      </c>
      <c r="H3875">
        <v>7</v>
      </c>
      <c r="I3875" s="17">
        <v>45291</v>
      </c>
      <c r="J3875" s="17">
        <v>45294</v>
      </c>
      <c r="K3875" t="s">
        <v>15</v>
      </c>
      <c r="L3875" t="s">
        <v>27</v>
      </c>
      <c r="M3875">
        <v>406.79</v>
      </c>
      <c r="N3875" t="s">
        <v>28</v>
      </c>
    </row>
    <row r="3876" spans="1:14" ht="14.25" customHeight="1" x14ac:dyDescent="0.3">
      <c r="A3876" t="s">
        <v>9136</v>
      </c>
      <c r="B3876" t="s">
        <v>13</v>
      </c>
      <c r="C3876" t="s">
        <v>14</v>
      </c>
      <c r="D3876">
        <v>1376.24</v>
      </c>
      <c r="E3876">
        <v>0.12</v>
      </c>
      <c r="F3876">
        <f t="shared" si="120"/>
        <v>165.14879999999999</v>
      </c>
      <c r="G3876">
        <f t="shared" si="121"/>
        <v>1211.0912000000001</v>
      </c>
      <c r="H3876">
        <v>7</v>
      </c>
      <c r="I3876" s="17">
        <v>45430</v>
      </c>
      <c r="J3876" s="17">
        <v>45433</v>
      </c>
      <c r="K3876" t="s">
        <v>21</v>
      </c>
      <c r="L3876" t="s">
        <v>22</v>
      </c>
      <c r="M3876">
        <v>267.91000000000003</v>
      </c>
      <c r="N3876" t="s">
        <v>48</v>
      </c>
    </row>
    <row r="3877" spans="1:14" ht="14.25" customHeight="1" x14ac:dyDescent="0.3">
      <c r="A3877" t="s">
        <v>11488</v>
      </c>
      <c r="B3877" t="s">
        <v>19</v>
      </c>
      <c r="C3877" t="s">
        <v>20</v>
      </c>
      <c r="D3877">
        <v>1378.83</v>
      </c>
      <c r="E3877">
        <v>0.4</v>
      </c>
      <c r="F3877">
        <f t="shared" si="120"/>
        <v>551.53200000000004</v>
      </c>
      <c r="G3877">
        <f t="shared" si="121"/>
        <v>827.29799999999989</v>
      </c>
      <c r="H3877">
        <v>7</v>
      </c>
      <c r="I3877" s="17">
        <v>45367</v>
      </c>
      <c r="J3877" s="17">
        <v>45368</v>
      </c>
      <c r="K3877" t="s">
        <v>31</v>
      </c>
      <c r="L3877" t="s">
        <v>22</v>
      </c>
      <c r="M3877">
        <v>359.51</v>
      </c>
      <c r="N3877" t="s">
        <v>28</v>
      </c>
    </row>
    <row r="3878" spans="1:14" ht="14.25" customHeight="1" x14ac:dyDescent="0.3">
      <c r="A3878" t="s">
        <v>8741</v>
      </c>
      <c r="B3878" t="s">
        <v>41</v>
      </c>
      <c r="C3878" t="s">
        <v>20</v>
      </c>
      <c r="D3878">
        <v>1380.62</v>
      </c>
      <c r="E3878">
        <v>0.08</v>
      </c>
      <c r="F3878">
        <f t="shared" si="120"/>
        <v>110.44959999999999</v>
      </c>
      <c r="G3878">
        <f t="shared" si="121"/>
        <v>1270.1704</v>
      </c>
      <c r="H3878">
        <v>7</v>
      </c>
      <c r="I3878" s="17">
        <v>45102</v>
      </c>
      <c r="J3878" s="17">
        <v>45103</v>
      </c>
      <c r="K3878" t="s">
        <v>31</v>
      </c>
      <c r="L3878" t="s">
        <v>27</v>
      </c>
      <c r="M3878">
        <v>165.81</v>
      </c>
      <c r="N3878" t="s">
        <v>28</v>
      </c>
    </row>
    <row r="3879" spans="1:14" ht="14.25" customHeight="1" x14ac:dyDescent="0.3">
      <c r="A3879" t="s">
        <v>11903</v>
      </c>
      <c r="B3879" t="s">
        <v>19</v>
      </c>
      <c r="C3879" t="s">
        <v>26</v>
      </c>
      <c r="D3879">
        <v>1389.35</v>
      </c>
      <c r="E3879">
        <v>0.32</v>
      </c>
      <c r="F3879">
        <f t="shared" si="120"/>
        <v>444.59199999999998</v>
      </c>
      <c r="G3879">
        <f t="shared" si="121"/>
        <v>944.75799999999992</v>
      </c>
      <c r="H3879">
        <v>7</v>
      </c>
      <c r="I3879" s="17">
        <v>45600</v>
      </c>
      <c r="J3879" s="17">
        <v>45607</v>
      </c>
      <c r="K3879" t="s">
        <v>15</v>
      </c>
      <c r="L3879" t="s">
        <v>27</v>
      </c>
      <c r="M3879">
        <v>116.81</v>
      </c>
      <c r="N3879" t="s">
        <v>17</v>
      </c>
    </row>
    <row r="3880" spans="1:14" ht="14.25" customHeight="1" x14ac:dyDescent="0.3">
      <c r="A3880" t="s">
        <v>1549</v>
      </c>
      <c r="B3880" t="s">
        <v>13</v>
      </c>
      <c r="C3880" t="s">
        <v>36</v>
      </c>
      <c r="D3880">
        <v>1395.8</v>
      </c>
      <c r="E3880">
        <v>0.44</v>
      </c>
      <c r="F3880">
        <f t="shared" si="120"/>
        <v>614.15199999999993</v>
      </c>
      <c r="G3880">
        <f t="shared" si="121"/>
        <v>781.64800000000002</v>
      </c>
      <c r="H3880">
        <v>7</v>
      </c>
      <c r="I3880" s="17">
        <v>45329</v>
      </c>
      <c r="J3880" s="17">
        <v>45334</v>
      </c>
      <c r="K3880" t="s">
        <v>15</v>
      </c>
      <c r="L3880" t="s">
        <v>27</v>
      </c>
      <c r="M3880">
        <v>307.48</v>
      </c>
      <c r="N3880" t="s">
        <v>28</v>
      </c>
    </row>
    <row r="3881" spans="1:14" ht="14.25" customHeight="1" x14ac:dyDescent="0.3">
      <c r="A3881" t="s">
        <v>11429</v>
      </c>
      <c r="B3881" t="s">
        <v>41</v>
      </c>
      <c r="C3881" t="s">
        <v>14</v>
      </c>
      <c r="D3881">
        <v>1395.83</v>
      </c>
      <c r="E3881">
        <v>0.11</v>
      </c>
      <c r="F3881">
        <f t="shared" si="120"/>
        <v>153.54130000000001</v>
      </c>
      <c r="G3881">
        <f t="shared" si="121"/>
        <v>1242.2886999999998</v>
      </c>
      <c r="H3881">
        <v>7</v>
      </c>
      <c r="I3881" s="17">
        <v>45162</v>
      </c>
      <c r="J3881" s="17">
        <v>45168</v>
      </c>
      <c r="K3881" t="s">
        <v>31</v>
      </c>
      <c r="L3881" t="s">
        <v>27</v>
      </c>
      <c r="M3881">
        <v>97.14</v>
      </c>
      <c r="N3881" t="s">
        <v>34</v>
      </c>
    </row>
    <row r="3882" spans="1:14" ht="14.25" customHeight="1" x14ac:dyDescent="0.3">
      <c r="A3882" t="s">
        <v>8872</v>
      </c>
      <c r="B3882" t="s">
        <v>25</v>
      </c>
      <c r="C3882" t="s">
        <v>26</v>
      </c>
      <c r="D3882">
        <v>1402.51</v>
      </c>
      <c r="E3882">
        <v>0.02</v>
      </c>
      <c r="F3882">
        <f t="shared" si="120"/>
        <v>28.0502</v>
      </c>
      <c r="G3882">
        <f t="shared" si="121"/>
        <v>1374.4598000000001</v>
      </c>
      <c r="H3882">
        <v>7</v>
      </c>
      <c r="I3882" s="17">
        <v>45200</v>
      </c>
      <c r="J3882" s="17">
        <v>45205</v>
      </c>
      <c r="K3882" t="s">
        <v>31</v>
      </c>
      <c r="L3882" t="s">
        <v>22</v>
      </c>
      <c r="M3882">
        <v>301.16000000000003</v>
      </c>
      <c r="N3882" t="s">
        <v>28</v>
      </c>
    </row>
    <row r="3883" spans="1:14" ht="14.25" customHeight="1" x14ac:dyDescent="0.3">
      <c r="A3883" t="s">
        <v>8047</v>
      </c>
      <c r="B3883" t="s">
        <v>41</v>
      </c>
      <c r="C3883" t="s">
        <v>20</v>
      </c>
      <c r="D3883">
        <v>1403.81</v>
      </c>
      <c r="E3883">
        <v>0.17</v>
      </c>
      <c r="F3883">
        <f t="shared" si="120"/>
        <v>238.64770000000001</v>
      </c>
      <c r="G3883">
        <f t="shared" si="121"/>
        <v>1165.1623</v>
      </c>
      <c r="H3883">
        <v>7</v>
      </c>
      <c r="I3883" s="17">
        <v>45392</v>
      </c>
      <c r="J3883" s="17">
        <v>45395</v>
      </c>
      <c r="K3883" t="s">
        <v>21</v>
      </c>
      <c r="L3883" t="s">
        <v>16</v>
      </c>
      <c r="M3883">
        <v>267.39999999999998</v>
      </c>
      <c r="N3883" t="s">
        <v>28</v>
      </c>
    </row>
    <row r="3884" spans="1:14" ht="14.25" customHeight="1" x14ac:dyDescent="0.3">
      <c r="A3884" t="s">
        <v>10961</v>
      </c>
      <c r="B3884" t="s">
        <v>13</v>
      </c>
      <c r="C3884" t="s">
        <v>36</v>
      </c>
      <c r="D3884">
        <v>1407.39</v>
      </c>
      <c r="E3884">
        <v>0.02</v>
      </c>
      <c r="F3884">
        <f t="shared" si="120"/>
        <v>28.147800000000004</v>
      </c>
      <c r="G3884">
        <f t="shared" si="121"/>
        <v>1379.2422000000001</v>
      </c>
      <c r="H3884">
        <v>7</v>
      </c>
      <c r="I3884" s="17">
        <v>45532</v>
      </c>
      <c r="J3884" s="17">
        <v>45537</v>
      </c>
      <c r="K3884" t="s">
        <v>15</v>
      </c>
      <c r="L3884" t="s">
        <v>16</v>
      </c>
      <c r="M3884">
        <v>119.44</v>
      </c>
      <c r="N3884" t="s">
        <v>23</v>
      </c>
    </row>
    <row r="3885" spans="1:14" ht="14.25" customHeight="1" x14ac:dyDescent="0.3">
      <c r="A3885" t="s">
        <v>676</v>
      </c>
      <c r="B3885" t="s">
        <v>25</v>
      </c>
      <c r="C3885" t="s">
        <v>33</v>
      </c>
      <c r="D3885">
        <v>1407.97</v>
      </c>
      <c r="E3885">
        <v>0.24</v>
      </c>
      <c r="F3885">
        <f t="shared" si="120"/>
        <v>337.9128</v>
      </c>
      <c r="G3885">
        <f t="shared" si="121"/>
        <v>1070.0572</v>
      </c>
      <c r="H3885">
        <v>7</v>
      </c>
      <c r="I3885" s="17">
        <v>45459</v>
      </c>
      <c r="J3885" s="17">
        <v>45465</v>
      </c>
      <c r="K3885" t="s">
        <v>15</v>
      </c>
      <c r="L3885" t="s">
        <v>22</v>
      </c>
      <c r="M3885">
        <v>396.72</v>
      </c>
      <c r="N3885" t="s">
        <v>28</v>
      </c>
    </row>
    <row r="3886" spans="1:14" ht="14.25" customHeight="1" x14ac:dyDescent="0.3">
      <c r="A3886" t="s">
        <v>1029</v>
      </c>
      <c r="B3886" t="s">
        <v>25</v>
      </c>
      <c r="C3886" t="s">
        <v>36</v>
      </c>
      <c r="D3886">
        <v>1410.4</v>
      </c>
      <c r="E3886">
        <v>0.3</v>
      </c>
      <c r="F3886">
        <f t="shared" si="120"/>
        <v>423.12</v>
      </c>
      <c r="G3886">
        <f t="shared" si="121"/>
        <v>987.28000000000009</v>
      </c>
      <c r="H3886">
        <v>7</v>
      </c>
      <c r="I3886" s="17">
        <v>45306</v>
      </c>
      <c r="J3886" s="17">
        <v>45309</v>
      </c>
      <c r="K3886" t="s">
        <v>21</v>
      </c>
      <c r="L3886" t="s">
        <v>22</v>
      </c>
      <c r="M3886">
        <v>381.7</v>
      </c>
      <c r="N3886" t="s">
        <v>23</v>
      </c>
    </row>
    <row r="3887" spans="1:14" ht="14.25" customHeight="1" x14ac:dyDescent="0.3">
      <c r="A3887" t="s">
        <v>15135</v>
      </c>
      <c r="B3887" t="s">
        <v>41</v>
      </c>
      <c r="C3887" t="s">
        <v>20</v>
      </c>
      <c r="D3887">
        <v>1412.83</v>
      </c>
      <c r="E3887">
        <v>0.38</v>
      </c>
      <c r="F3887">
        <f t="shared" si="120"/>
        <v>536.87540000000001</v>
      </c>
      <c r="G3887">
        <f t="shared" si="121"/>
        <v>875.95459999999991</v>
      </c>
      <c r="H3887">
        <v>7</v>
      </c>
      <c r="I3887" s="17">
        <v>45212</v>
      </c>
      <c r="J3887" s="17">
        <v>45213</v>
      </c>
      <c r="K3887" t="s">
        <v>21</v>
      </c>
      <c r="L3887" t="s">
        <v>16</v>
      </c>
      <c r="M3887">
        <v>393.87</v>
      </c>
      <c r="N3887" t="s">
        <v>34</v>
      </c>
    </row>
    <row r="3888" spans="1:14" ht="14.25" customHeight="1" x14ac:dyDescent="0.3">
      <c r="A3888" t="s">
        <v>2487</v>
      </c>
      <c r="B3888" t="s">
        <v>25</v>
      </c>
      <c r="C3888" t="s">
        <v>33</v>
      </c>
      <c r="D3888">
        <v>1414.61</v>
      </c>
      <c r="E3888">
        <v>0.12</v>
      </c>
      <c r="F3888">
        <f t="shared" si="120"/>
        <v>169.75319999999999</v>
      </c>
      <c r="G3888">
        <f t="shared" si="121"/>
        <v>1244.8568</v>
      </c>
      <c r="H3888">
        <v>7</v>
      </c>
      <c r="I3888" s="17">
        <v>45591</v>
      </c>
      <c r="J3888" s="17">
        <v>45593</v>
      </c>
      <c r="K3888" t="s">
        <v>31</v>
      </c>
      <c r="L3888" t="s">
        <v>16</v>
      </c>
      <c r="M3888">
        <v>301.85000000000002</v>
      </c>
      <c r="N3888" t="s">
        <v>34</v>
      </c>
    </row>
    <row r="3889" spans="1:14" ht="14.25" customHeight="1" x14ac:dyDescent="0.3">
      <c r="A3889" t="s">
        <v>5427</v>
      </c>
      <c r="B3889" t="s">
        <v>19</v>
      </c>
      <c r="C3889" t="s">
        <v>26</v>
      </c>
      <c r="D3889">
        <v>1414.75</v>
      </c>
      <c r="E3889">
        <v>0.15</v>
      </c>
      <c r="F3889">
        <f t="shared" si="120"/>
        <v>212.21250000000001</v>
      </c>
      <c r="G3889">
        <f t="shared" si="121"/>
        <v>1202.5374999999999</v>
      </c>
      <c r="H3889">
        <v>7</v>
      </c>
      <c r="I3889" s="17">
        <v>45123</v>
      </c>
      <c r="J3889" s="17">
        <v>45126</v>
      </c>
      <c r="K3889" t="s">
        <v>21</v>
      </c>
      <c r="L3889" t="s">
        <v>16</v>
      </c>
      <c r="M3889">
        <v>132.19999999999999</v>
      </c>
      <c r="N3889" t="s">
        <v>17</v>
      </c>
    </row>
    <row r="3890" spans="1:14" ht="14.25" customHeight="1" x14ac:dyDescent="0.3">
      <c r="A3890" t="s">
        <v>8501</v>
      </c>
      <c r="B3890" t="s">
        <v>41</v>
      </c>
      <c r="C3890" t="s">
        <v>33</v>
      </c>
      <c r="D3890">
        <v>1421.45</v>
      </c>
      <c r="E3890">
        <v>0.27</v>
      </c>
      <c r="F3890">
        <f t="shared" si="120"/>
        <v>383.79150000000004</v>
      </c>
      <c r="G3890">
        <f t="shared" si="121"/>
        <v>1037.6585</v>
      </c>
      <c r="H3890">
        <v>7</v>
      </c>
      <c r="I3890" s="17">
        <v>45363</v>
      </c>
      <c r="J3890" s="17">
        <v>45370</v>
      </c>
      <c r="K3890" t="s">
        <v>15</v>
      </c>
      <c r="L3890" t="s">
        <v>16</v>
      </c>
      <c r="M3890">
        <v>210.65</v>
      </c>
      <c r="N3890" t="s">
        <v>23</v>
      </c>
    </row>
    <row r="3891" spans="1:14" ht="14.25" customHeight="1" x14ac:dyDescent="0.3">
      <c r="A3891" t="s">
        <v>14800</v>
      </c>
      <c r="B3891" t="s">
        <v>41</v>
      </c>
      <c r="C3891" t="s">
        <v>26</v>
      </c>
      <c r="D3891">
        <v>1422.6</v>
      </c>
      <c r="E3891">
        <v>0.35</v>
      </c>
      <c r="F3891">
        <f t="shared" si="120"/>
        <v>497.90999999999991</v>
      </c>
      <c r="G3891">
        <f t="shared" si="121"/>
        <v>924.69</v>
      </c>
      <c r="H3891">
        <v>7</v>
      </c>
      <c r="I3891" s="17">
        <v>45049</v>
      </c>
      <c r="J3891" s="17">
        <v>45052</v>
      </c>
      <c r="K3891" t="s">
        <v>21</v>
      </c>
      <c r="L3891" t="s">
        <v>16</v>
      </c>
      <c r="M3891">
        <v>411.96</v>
      </c>
      <c r="N3891" t="s">
        <v>17</v>
      </c>
    </row>
    <row r="3892" spans="1:14" ht="14.25" customHeight="1" x14ac:dyDescent="0.3">
      <c r="A3892" t="s">
        <v>6930</v>
      </c>
      <c r="B3892" t="s">
        <v>41</v>
      </c>
      <c r="C3892" t="s">
        <v>36</v>
      </c>
      <c r="D3892">
        <v>1422.8</v>
      </c>
      <c r="E3892">
        <v>0.47</v>
      </c>
      <c r="F3892">
        <f t="shared" si="120"/>
        <v>668.71599999999989</v>
      </c>
      <c r="G3892">
        <f t="shared" si="121"/>
        <v>754.08400000000006</v>
      </c>
      <c r="H3892">
        <v>7</v>
      </c>
      <c r="I3892" s="17">
        <v>45056</v>
      </c>
      <c r="J3892" s="17">
        <v>45059</v>
      </c>
      <c r="K3892" t="s">
        <v>31</v>
      </c>
      <c r="L3892" t="s">
        <v>16</v>
      </c>
      <c r="M3892">
        <v>146.21</v>
      </c>
      <c r="N3892" t="s">
        <v>23</v>
      </c>
    </row>
    <row r="3893" spans="1:14" ht="14.25" customHeight="1" x14ac:dyDescent="0.3">
      <c r="A3893" t="s">
        <v>9054</v>
      </c>
      <c r="B3893" t="s">
        <v>25</v>
      </c>
      <c r="C3893" t="s">
        <v>26</v>
      </c>
      <c r="D3893">
        <v>1424.61</v>
      </c>
      <c r="E3893">
        <v>0.28000000000000003</v>
      </c>
      <c r="F3893">
        <f t="shared" si="120"/>
        <v>398.89080000000001</v>
      </c>
      <c r="G3893">
        <f t="shared" si="121"/>
        <v>1025.7192</v>
      </c>
      <c r="H3893">
        <v>7</v>
      </c>
      <c r="I3893" s="17">
        <v>45577</v>
      </c>
      <c r="J3893" s="17">
        <v>45578</v>
      </c>
      <c r="K3893" t="s">
        <v>31</v>
      </c>
      <c r="L3893" t="s">
        <v>27</v>
      </c>
      <c r="M3893">
        <v>189.45</v>
      </c>
      <c r="N3893" t="s">
        <v>17</v>
      </c>
    </row>
    <row r="3894" spans="1:14" ht="14.25" customHeight="1" x14ac:dyDescent="0.3">
      <c r="A3894" t="s">
        <v>8206</v>
      </c>
      <c r="B3894" t="s">
        <v>25</v>
      </c>
      <c r="C3894" t="s">
        <v>20</v>
      </c>
      <c r="D3894">
        <v>1425.53</v>
      </c>
      <c r="E3894">
        <v>0.31</v>
      </c>
      <c r="F3894">
        <f t="shared" si="120"/>
        <v>441.91429999999997</v>
      </c>
      <c r="G3894">
        <f t="shared" si="121"/>
        <v>983.61570000000006</v>
      </c>
      <c r="H3894">
        <v>7</v>
      </c>
      <c r="I3894" s="17">
        <v>45486</v>
      </c>
      <c r="J3894" s="17">
        <v>45491</v>
      </c>
      <c r="K3894" t="s">
        <v>31</v>
      </c>
      <c r="L3894" t="s">
        <v>27</v>
      </c>
      <c r="M3894">
        <v>196.82</v>
      </c>
      <c r="N3894" t="s">
        <v>39</v>
      </c>
    </row>
    <row r="3895" spans="1:14" ht="14.25" customHeight="1" x14ac:dyDescent="0.3">
      <c r="A3895" t="s">
        <v>2036</v>
      </c>
      <c r="B3895" t="s">
        <v>19</v>
      </c>
      <c r="C3895" t="s">
        <v>36</v>
      </c>
      <c r="D3895">
        <v>1431.28</v>
      </c>
      <c r="E3895">
        <v>0.34</v>
      </c>
      <c r="F3895">
        <f t="shared" si="120"/>
        <v>486.6352</v>
      </c>
      <c r="G3895">
        <f t="shared" si="121"/>
        <v>944.64480000000003</v>
      </c>
      <c r="H3895">
        <v>7</v>
      </c>
      <c r="I3895" s="17">
        <v>45113</v>
      </c>
      <c r="J3895" s="17">
        <v>45114</v>
      </c>
      <c r="K3895" t="s">
        <v>21</v>
      </c>
      <c r="L3895" t="s">
        <v>16</v>
      </c>
      <c r="M3895">
        <v>258.37</v>
      </c>
      <c r="N3895" t="s">
        <v>34</v>
      </c>
    </row>
    <row r="3896" spans="1:14" ht="14.25" customHeight="1" x14ac:dyDescent="0.3">
      <c r="A3896" t="s">
        <v>9295</v>
      </c>
      <c r="B3896" t="s">
        <v>41</v>
      </c>
      <c r="C3896" t="s">
        <v>26</v>
      </c>
      <c r="D3896">
        <v>1432.99</v>
      </c>
      <c r="E3896">
        <v>0.15</v>
      </c>
      <c r="F3896">
        <f t="shared" si="120"/>
        <v>214.9485</v>
      </c>
      <c r="G3896">
        <f t="shared" si="121"/>
        <v>1218.0415</v>
      </c>
      <c r="H3896">
        <v>7</v>
      </c>
      <c r="I3896" s="17">
        <v>45177</v>
      </c>
      <c r="J3896" s="17">
        <v>45181</v>
      </c>
      <c r="K3896" t="s">
        <v>15</v>
      </c>
      <c r="L3896" t="s">
        <v>22</v>
      </c>
      <c r="M3896">
        <v>206</v>
      </c>
      <c r="N3896" t="s">
        <v>48</v>
      </c>
    </row>
    <row r="3897" spans="1:14" ht="14.25" customHeight="1" x14ac:dyDescent="0.3">
      <c r="A3897" t="s">
        <v>13919</v>
      </c>
      <c r="B3897" t="s">
        <v>19</v>
      </c>
      <c r="C3897" t="s">
        <v>36</v>
      </c>
      <c r="D3897">
        <v>1433.24</v>
      </c>
      <c r="E3897">
        <v>0.37</v>
      </c>
      <c r="F3897">
        <f t="shared" si="120"/>
        <v>530.29880000000003</v>
      </c>
      <c r="G3897">
        <f t="shared" si="121"/>
        <v>902.94119999999998</v>
      </c>
      <c r="H3897">
        <v>7</v>
      </c>
      <c r="I3897" s="17">
        <v>45520</v>
      </c>
      <c r="J3897" s="17">
        <v>45521</v>
      </c>
      <c r="K3897" t="s">
        <v>15</v>
      </c>
      <c r="L3897" t="s">
        <v>22</v>
      </c>
      <c r="M3897">
        <v>426.43</v>
      </c>
      <c r="N3897" t="s">
        <v>17</v>
      </c>
    </row>
    <row r="3898" spans="1:14" ht="14.25" customHeight="1" x14ac:dyDescent="0.3">
      <c r="A3898" t="s">
        <v>11284</v>
      </c>
      <c r="B3898" t="s">
        <v>41</v>
      </c>
      <c r="C3898" t="s">
        <v>36</v>
      </c>
      <c r="D3898">
        <v>1434.4</v>
      </c>
      <c r="E3898">
        <v>0.32</v>
      </c>
      <c r="F3898">
        <f t="shared" si="120"/>
        <v>459.00800000000004</v>
      </c>
      <c r="G3898">
        <f t="shared" si="121"/>
        <v>975.39200000000005</v>
      </c>
      <c r="H3898">
        <v>7</v>
      </c>
      <c r="I3898" s="17">
        <v>45142</v>
      </c>
      <c r="J3898" s="17">
        <v>45145</v>
      </c>
      <c r="K3898" t="s">
        <v>21</v>
      </c>
      <c r="L3898" t="s">
        <v>27</v>
      </c>
      <c r="M3898">
        <v>103.04</v>
      </c>
      <c r="N3898" t="s">
        <v>34</v>
      </c>
    </row>
    <row r="3899" spans="1:14" ht="14.25" customHeight="1" x14ac:dyDescent="0.3">
      <c r="A3899" t="s">
        <v>2939</v>
      </c>
      <c r="B3899" t="s">
        <v>19</v>
      </c>
      <c r="C3899" t="s">
        <v>26</v>
      </c>
      <c r="D3899">
        <v>1434.53</v>
      </c>
      <c r="E3899">
        <v>0.09</v>
      </c>
      <c r="F3899">
        <f t="shared" si="120"/>
        <v>129.10769999999999</v>
      </c>
      <c r="G3899">
        <f t="shared" si="121"/>
        <v>1305.4223</v>
      </c>
      <c r="H3899">
        <v>7</v>
      </c>
      <c r="I3899" s="17">
        <v>45329</v>
      </c>
      <c r="J3899" s="17">
        <v>45335</v>
      </c>
      <c r="K3899" t="s">
        <v>15</v>
      </c>
      <c r="L3899" t="s">
        <v>16</v>
      </c>
      <c r="M3899">
        <v>276.82</v>
      </c>
      <c r="N3899" t="s">
        <v>48</v>
      </c>
    </row>
    <row r="3900" spans="1:14" ht="14.25" customHeight="1" x14ac:dyDescent="0.3">
      <c r="A3900" t="s">
        <v>14341</v>
      </c>
      <c r="B3900" t="s">
        <v>19</v>
      </c>
      <c r="C3900" t="s">
        <v>14</v>
      </c>
      <c r="D3900">
        <v>1439.94</v>
      </c>
      <c r="E3900">
        <v>0.15</v>
      </c>
      <c r="F3900">
        <f t="shared" si="120"/>
        <v>215.99100000000001</v>
      </c>
      <c r="G3900">
        <f t="shared" si="121"/>
        <v>1223.9490000000001</v>
      </c>
      <c r="H3900">
        <v>7</v>
      </c>
      <c r="I3900" s="17">
        <v>45435</v>
      </c>
      <c r="J3900" s="17">
        <v>45436</v>
      </c>
      <c r="K3900" t="s">
        <v>31</v>
      </c>
      <c r="L3900" t="s">
        <v>16</v>
      </c>
      <c r="M3900">
        <v>377.34</v>
      </c>
      <c r="N3900" t="s">
        <v>17</v>
      </c>
    </row>
    <row r="3901" spans="1:14" ht="14.25" customHeight="1" x14ac:dyDescent="0.3">
      <c r="A3901" t="s">
        <v>9264</v>
      </c>
      <c r="B3901" t="s">
        <v>19</v>
      </c>
      <c r="C3901" t="s">
        <v>36</v>
      </c>
      <c r="D3901">
        <v>1443.31</v>
      </c>
      <c r="E3901">
        <v>0.25</v>
      </c>
      <c r="F3901">
        <f t="shared" si="120"/>
        <v>360.82749999999999</v>
      </c>
      <c r="G3901">
        <f t="shared" si="121"/>
        <v>1082.4825000000001</v>
      </c>
      <c r="H3901">
        <v>7</v>
      </c>
      <c r="I3901" s="17">
        <v>45250</v>
      </c>
      <c r="J3901" s="17">
        <v>45252</v>
      </c>
      <c r="K3901" t="s">
        <v>15</v>
      </c>
      <c r="L3901" t="s">
        <v>22</v>
      </c>
      <c r="M3901">
        <v>412.23</v>
      </c>
      <c r="N3901" t="s">
        <v>34</v>
      </c>
    </row>
    <row r="3902" spans="1:14" ht="14.25" customHeight="1" x14ac:dyDescent="0.3">
      <c r="A3902" t="s">
        <v>15104</v>
      </c>
      <c r="B3902" t="s">
        <v>25</v>
      </c>
      <c r="C3902" t="s">
        <v>26</v>
      </c>
      <c r="D3902">
        <v>1444.71</v>
      </c>
      <c r="E3902">
        <v>0.48</v>
      </c>
      <c r="F3902">
        <f t="shared" si="120"/>
        <v>693.46079999999995</v>
      </c>
      <c r="G3902">
        <f t="shared" si="121"/>
        <v>751.24920000000009</v>
      </c>
      <c r="H3902">
        <v>7</v>
      </c>
      <c r="I3902" s="17">
        <v>45130</v>
      </c>
      <c r="J3902" s="17">
        <v>45134</v>
      </c>
      <c r="K3902" t="s">
        <v>21</v>
      </c>
      <c r="L3902" t="s">
        <v>22</v>
      </c>
      <c r="M3902">
        <v>395.58</v>
      </c>
      <c r="N3902" t="s">
        <v>34</v>
      </c>
    </row>
    <row r="3903" spans="1:14" ht="14.25" customHeight="1" x14ac:dyDescent="0.3">
      <c r="A3903" t="s">
        <v>4130</v>
      </c>
      <c r="B3903" t="s">
        <v>41</v>
      </c>
      <c r="C3903" t="s">
        <v>20</v>
      </c>
      <c r="D3903">
        <v>1446.17</v>
      </c>
      <c r="E3903">
        <v>0.21</v>
      </c>
      <c r="F3903">
        <f t="shared" si="120"/>
        <v>303.69569999999999</v>
      </c>
      <c r="G3903">
        <f t="shared" si="121"/>
        <v>1142.4743000000001</v>
      </c>
      <c r="H3903">
        <v>7</v>
      </c>
      <c r="I3903" s="17">
        <v>45474</v>
      </c>
      <c r="J3903" s="17">
        <v>45479</v>
      </c>
      <c r="K3903" t="s">
        <v>15</v>
      </c>
      <c r="L3903" t="s">
        <v>27</v>
      </c>
      <c r="M3903">
        <v>359.54</v>
      </c>
      <c r="N3903" t="s">
        <v>28</v>
      </c>
    </row>
    <row r="3904" spans="1:14" ht="14.25" customHeight="1" x14ac:dyDescent="0.3">
      <c r="A3904" t="s">
        <v>7636</v>
      </c>
      <c r="B3904" t="s">
        <v>25</v>
      </c>
      <c r="C3904" t="s">
        <v>20</v>
      </c>
      <c r="D3904">
        <v>1447.76</v>
      </c>
      <c r="E3904">
        <v>0.28999999999999998</v>
      </c>
      <c r="F3904">
        <f t="shared" si="120"/>
        <v>419.85039999999998</v>
      </c>
      <c r="G3904">
        <f t="shared" si="121"/>
        <v>1027.9096</v>
      </c>
      <c r="H3904">
        <v>7</v>
      </c>
      <c r="I3904" s="17">
        <v>45293</v>
      </c>
      <c r="J3904" s="17">
        <v>45298</v>
      </c>
      <c r="K3904" t="s">
        <v>21</v>
      </c>
      <c r="L3904" t="s">
        <v>27</v>
      </c>
      <c r="M3904">
        <v>174.8</v>
      </c>
      <c r="N3904" t="s">
        <v>34</v>
      </c>
    </row>
    <row r="3905" spans="1:14" ht="14.25" customHeight="1" x14ac:dyDescent="0.3">
      <c r="A3905" t="s">
        <v>5550</v>
      </c>
      <c r="B3905" t="s">
        <v>41</v>
      </c>
      <c r="C3905" t="s">
        <v>36</v>
      </c>
      <c r="D3905">
        <v>1451.62</v>
      </c>
      <c r="E3905">
        <v>0.44</v>
      </c>
      <c r="F3905">
        <f t="shared" si="120"/>
        <v>638.7127999999999</v>
      </c>
      <c r="G3905">
        <f t="shared" si="121"/>
        <v>812.90719999999999</v>
      </c>
      <c r="H3905">
        <v>7</v>
      </c>
      <c r="I3905" s="17">
        <v>45443</v>
      </c>
      <c r="J3905" s="17">
        <v>45445</v>
      </c>
      <c r="K3905" t="s">
        <v>21</v>
      </c>
      <c r="L3905" t="s">
        <v>27</v>
      </c>
      <c r="M3905">
        <v>305.41000000000003</v>
      </c>
      <c r="N3905" t="s">
        <v>39</v>
      </c>
    </row>
    <row r="3906" spans="1:14" ht="14.25" customHeight="1" x14ac:dyDescent="0.3">
      <c r="A3906" t="s">
        <v>9193</v>
      </c>
      <c r="B3906" t="s">
        <v>13</v>
      </c>
      <c r="C3906" t="s">
        <v>26</v>
      </c>
      <c r="D3906">
        <v>1454.18</v>
      </c>
      <c r="E3906">
        <v>0.08</v>
      </c>
      <c r="F3906">
        <f t="shared" ref="F3906:F3969" si="122">D3906*E3906</f>
        <v>116.3344</v>
      </c>
      <c r="G3906">
        <f t="shared" ref="G3906:G3969" si="123">D3906-F3906</f>
        <v>1337.8456000000001</v>
      </c>
      <c r="H3906">
        <v>7</v>
      </c>
      <c r="I3906" s="17">
        <v>45415</v>
      </c>
      <c r="J3906" s="17">
        <v>45416</v>
      </c>
      <c r="K3906" t="s">
        <v>21</v>
      </c>
      <c r="L3906" t="s">
        <v>27</v>
      </c>
      <c r="M3906">
        <v>422.71</v>
      </c>
      <c r="N3906" t="s">
        <v>34</v>
      </c>
    </row>
    <row r="3907" spans="1:14" ht="14.25" customHeight="1" x14ac:dyDescent="0.3">
      <c r="A3907" t="s">
        <v>2767</v>
      </c>
      <c r="B3907" t="s">
        <v>19</v>
      </c>
      <c r="C3907" t="s">
        <v>20</v>
      </c>
      <c r="D3907">
        <v>1459.84</v>
      </c>
      <c r="E3907">
        <v>0.35</v>
      </c>
      <c r="F3907">
        <f t="shared" si="122"/>
        <v>510.94399999999996</v>
      </c>
      <c r="G3907">
        <f t="shared" si="123"/>
        <v>948.89599999999996</v>
      </c>
      <c r="H3907">
        <v>7</v>
      </c>
      <c r="I3907" s="17">
        <v>45017</v>
      </c>
      <c r="J3907" s="17">
        <v>45018</v>
      </c>
      <c r="K3907" t="s">
        <v>15</v>
      </c>
      <c r="L3907" t="s">
        <v>27</v>
      </c>
      <c r="M3907">
        <v>126.78</v>
      </c>
      <c r="N3907" t="s">
        <v>28</v>
      </c>
    </row>
    <row r="3908" spans="1:14" ht="14.25" customHeight="1" x14ac:dyDescent="0.3">
      <c r="A3908" t="s">
        <v>14561</v>
      </c>
      <c r="B3908" t="s">
        <v>19</v>
      </c>
      <c r="C3908" t="s">
        <v>14</v>
      </c>
      <c r="D3908">
        <v>1460.33</v>
      </c>
      <c r="E3908">
        <v>0.49</v>
      </c>
      <c r="F3908">
        <f t="shared" si="122"/>
        <v>715.56169999999997</v>
      </c>
      <c r="G3908">
        <f t="shared" si="123"/>
        <v>744.76829999999995</v>
      </c>
      <c r="H3908">
        <v>7</v>
      </c>
      <c r="I3908" s="17">
        <v>45144</v>
      </c>
      <c r="J3908" s="17">
        <v>45149</v>
      </c>
      <c r="K3908" t="s">
        <v>15</v>
      </c>
      <c r="L3908" t="s">
        <v>22</v>
      </c>
      <c r="M3908">
        <v>127.29</v>
      </c>
      <c r="N3908" t="s">
        <v>34</v>
      </c>
    </row>
    <row r="3909" spans="1:14" ht="14.25" customHeight="1" x14ac:dyDescent="0.3">
      <c r="A3909" t="s">
        <v>7348</v>
      </c>
      <c r="B3909" t="s">
        <v>13</v>
      </c>
      <c r="C3909" t="s">
        <v>14</v>
      </c>
      <c r="D3909">
        <v>1462.09</v>
      </c>
      <c r="E3909">
        <v>0.2</v>
      </c>
      <c r="F3909">
        <f t="shared" si="122"/>
        <v>292.41800000000001</v>
      </c>
      <c r="G3909">
        <f t="shared" si="123"/>
        <v>1169.672</v>
      </c>
      <c r="H3909">
        <v>7</v>
      </c>
      <c r="I3909" s="17">
        <v>44961</v>
      </c>
      <c r="J3909" s="17">
        <v>44967</v>
      </c>
      <c r="K3909" t="s">
        <v>31</v>
      </c>
      <c r="L3909" t="s">
        <v>16</v>
      </c>
      <c r="M3909">
        <v>141.29</v>
      </c>
      <c r="N3909" t="s">
        <v>48</v>
      </c>
    </row>
    <row r="3910" spans="1:14" ht="14.25" customHeight="1" x14ac:dyDescent="0.3">
      <c r="A3910" t="s">
        <v>7446</v>
      </c>
      <c r="B3910" t="s">
        <v>41</v>
      </c>
      <c r="C3910" t="s">
        <v>20</v>
      </c>
      <c r="D3910">
        <v>1462.61</v>
      </c>
      <c r="E3910">
        <v>0.11</v>
      </c>
      <c r="F3910">
        <f t="shared" si="122"/>
        <v>160.8871</v>
      </c>
      <c r="G3910">
        <f t="shared" si="123"/>
        <v>1301.7229</v>
      </c>
      <c r="H3910">
        <v>7</v>
      </c>
      <c r="I3910" s="17">
        <v>45640</v>
      </c>
      <c r="J3910" s="17">
        <v>45642</v>
      </c>
      <c r="K3910" t="s">
        <v>21</v>
      </c>
      <c r="L3910" t="s">
        <v>22</v>
      </c>
      <c r="M3910">
        <v>335.14</v>
      </c>
      <c r="N3910" t="s">
        <v>17</v>
      </c>
    </row>
    <row r="3911" spans="1:14" ht="14.25" customHeight="1" x14ac:dyDescent="0.3">
      <c r="A3911" t="s">
        <v>14093</v>
      </c>
      <c r="B3911" t="s">
        <v>19</v>
      </c>
      <c r="C3911" t="s">
        <v>26</v>
      </c>
      <c r="D3911">
        <v>1464.46</v>
      </c>
      <c r="E3911">
        <v>0.41</v>
      </c>
      <c r="F3911">
        <f t="shared" si="122"/>
        <v>600.42859999999996</v>
      </c>
      <c r="G3911">
        <f t="shared" si="123"/>
        <v>864.03140000000008</v>
      </c>
      <c r="H3911">
        <v>7</v>
      </c>
      <c r="I3911" s="17">
        <v>45150</v>
      </c>
      <c r="J3911" s="17">
        <v>45154</v>
      </c>
      <c r="K3911" t="s">
        <v>21</v>
      </c>
      <c r="L3911" t="s">
        <v>16</v>
      </c>
      <c r="M3911">
        <v>435.87</v>
      </c>
      <c r="N3911" t="s">
        <v>23</v>
      </c>
    </row>
    <row r="3912" spans="1:14" ht="14.25" customHeight="1" x14ac:dyDescent="0.3">
      <c r="A3912" t="s">
        <v>9098</v>
      </c>
      <c r="B3912" t="s">
        <v>41</v>
      </c>
      <c r="C3912" t="s">
        <v>14</v>
      </c>
      <c r="D3912">
        <v>1465.17</v>
      </c>
      <c r="E3912">
        <v>0.23</v>
      </c>
      <c r="F3912">
        <f t="shared" si="122"/>
        <v>336.98910000000001</v>
      </c>
      <c r="G3912">
        <f t="shared" si="123"/>
        <v>1128.1809000000001</v>
      </c>
      <c r="H3912">
        <v>7</v>
      </c>
      <c r="I3912" s="17">
        <v>45556</v>
      </c>
      <c r="J3912" s="17">
        <v>45557</v>
      </c>
      <c r="K3912" t="s">
        <v>31</v>
      </c>
      <c r="L3912" t="s">
        <v>22</v>
      </c>
      <c r="M3912">
        <v>300.95999999999998</v>
      </c>
      <c r="N3912" t="s">
        <v>23</v>
      </c>
    </row>
    <row r="3913" spans="1:14" ht="14.25" customHeight="1" x14ac:dyDescent="0.3">
      <c r="A3913" t="s">
        <v>14567</v>
      </c>
      <c r="B3913" t="s">
        <v>41</v>
      </c>
      <c r="C3913" t="s">
        <v>36</v>
      </c>
      <c r="D3913">
        <v>1472.99</v>
      </c>
      <c r="E3913">
        <v>0.11</v>
      </c>
      <c r="F3913">
        <f t="shared" si="122"/>
        <v>162.02889999999999</v>
      </c>
      <c r="G3913">
        <f t="shared" si="123"/>
        <v>1310.9611</v>
      </c>
      <c r="H3913">
        <v>7</v>
      </c>
      <c r="I3913" s="17">
        <v>45226</v>
      </c>
      <c r="J3913" s="17">
        <v>45227</v>
      </c>
      <c r="K3913" t="s">
        <v>31</v>
      </c>
      <c r="L3913" t="s">
        <v>22</v>
      </c>
      <c r="M3913">
        <v>95.27</v>
      </c>
      <c r="N3913" t="s">
        <v>17</v>
      </c>
    </row>
    <row r="3914" spans="1:14" ht="14.25" customHeight="1" x14ac:dyDescent="0.3">
      <c r="A3914" t="s">
        <v>11263</v>
      </c>
      <c r="B3914" t="s">
        <v>41</v>
      </c>
      <c r="C3914" t="s">
        <v>20</v>
      </c>
      <c r="D3914">
        <v>1476.09</v>
      </c>
      <c r="E3914">
        <v>0.21</v>
      </c>
      <c r="F3914">
        <f t="shared" si="122"/>
        <v>309.97889999999995</v>
      </c>
      <c r="G3914">
        <f t="shared" si="123"/>
        <v>1166.1111000000001</v>
      </c>
      <c r="H3914">
        <v>7</v>
      </c>
      <c r="I3914" s="17">
        <v>45389</v>
      </c>
      <c r="J3914" s="17">
        <v>45394</v>
      </c>
      <c r="K3914" t="s">
        <v>21</v>
      </c>
      <c r="L3914" t="s">
        <v>27</v>
      </c>
      <c r="M3914">
        <v>108.65</v>
      </c>
      <c r="N3914" t="s">
        <v>34</v>
      </c>
    </row>
    <row r="3915" spans="1:14" ht="14.25" customHeight="1" x14ac:dyDescent="0.3">
      <c r="A3915" t="s">
        <v>14228</v>
      </c>
      <c r="B3915" t="s">
        <v>13</v>
      </c>
      <c r="C3915" t="s">
        <v>33</v>
      </c>
      <c r="D3915">
        <v>1481.11</v>
      </c>
      <c r="E3915">
        <v>0.23</v>
      </c>
      <c r="F3915">
        <f t="shared" si="122"/>
        <v>340.65530000000001</v>
      </c>
      <c r="G3915">
        <f t="shared" si="123"/>
        <v>1140.4546999999998</v>
      </c>
      <c r="H3915">
        <v>7</v>
      </c>
      <c r="I3915" s="17">
        <v>44984</v>
      </c>
      <c r="J3915" s="17">
        <v>44985</v>
      </c>
      <c r="K3915" t="s">
        <v>31</v>
      </c>
      <c r="L3915" t="s">
        <v>27</v>
      </c>
      <c r="M3915">
        <v>333.65</v>
      </c>
      <c r="N3915" t="s">
        <v>39</v>
      </c>
    </row>
    <row r="3916" spans="1:14" ht="14.25" customHeight="1" x14ac:dyDescent="0.3">
      <c r="A3916" t="s">
        <v>8358</v>
      </c>
      <c r="B3916" t="s">
        <v>13</v>
      </c>
      <c r="C3916" t="s">
        <v>26</v>
      </c>
      <c r="D3916">
        <v>1482.13</v>
      </c>
      <c r="E3916">
        <v>0.11</v>
      </c>
      <c r="F3916">
        <f t="shared" si="122"/>
        <v>163.0343</v>
      </c>
      <c r="G3916">
        <f t="shared" si="123"/>
        <v>1319.0957000000001</v>
      </c>
      <c r="H3916">
        <v>7</v>
      </c>
      <c r="I3916" s="17">
        <v>45065</v>
      </c>
      <c r="J3916" s="17">
        <v>45068</v>
      </c>
      <c r="K3916" t="s">
        <v>15</v>
      </c>
      <c r="L3916" t="s">
        <v>27</v>
      </c>
      <c r="M3916">
        <v>388.94</v>
      </c>
      <c r="N3916" t="s">
        <v>17</v>
      </c>
    </row>
    <row r="3917" spans="1:14" ht="14.25" customHeight="1" x14ac:dyDescent="0.3">
      <c r="A3917" t="s">
        <v>5202</v>
      </c>
      <c r="B3917" t="s">
        <v>19</v>
      </c>
      <c r="C3917" t="s">
        <v>20</v>
      </c>
      <c r="D3917">
        <v>1484.9</v>
      </c>
      <c r="E3917">
        <v>0.44</v>
      </c>
      <c r="F3917">
        <f t="shared" si="122"/>
        <v>653.35599999999999</v>
      </c>
      <c r="G3917">
        <f t="shared" si="123"/>
        <v>831.5440000000001</v>
      </c>
      <c r="H3917">
        <v>7</v>
      </c>
      <c r="I3917" s="17">
        <v>45016</v>
      </c>
      <c r="J3917" s="17">
        <v>45021</v>
      </c>
      <c r="K3917" t="s">
        <v>15</v>
      </c>
      <c r="L3917" t="s">
        <v>16</v>
      </c>
      <c r="M3917">
        <v>350.27</v>
      </c>
      <c r="N3917" t="s">
        <v>23</v>
      </c>
    </row>
    <row r="3918" spans="1:14" ht="14.25" customHeight="1" x14ac:dyDescent="0.3">
      <c r="A3918" t="s">
        <v>9453</v>
      </c>
      <c r="B3918" t="s">
        <v>25</v>
      </c>
      <c r="C3918" t="s">
        <v>33</v>
      </c>
      <c r="D3918">
        <v>1485.18</v>
      </c>
      <c r="E3918">
        <v>0.33</v>
      </c>
      <c r="F3918">
        <f t="shared" si="122"/>
        <v>490.10940000000005</v>
      </c>
      <c r="G3918">
        <f t="shared" si="123"/>
        <v>995.07060000000001</v>
      </c>
      <c r="H3918">
        <v>7</v>
      </c>
      <c r="I3918" s="17">
        <v>45492</v>
      </c>
      <c r="J3918" s="17">
        <v>45495</v>
      </c>
      <c r="K3918" t="s">
        <v>21</v>
      </c>
      <c r="L3918" t="s">
        <v>22</v>
      </c>
      <c r="M3918">
        <v>395.67</v>
      </c>
      <c r="N3918" t="s">
        <v>39</v>
      </c>
    </row>
    <row r="3919" spans="1:14" ht="14.25" customHeight="1" x14ac:dyDescent="0.3">
      <c r="A3919" t="s">
        <v>7704</v>
      </c>
      <c r="B3919" t="s">
        <v>19</v>
      </c>
      <c r="C3919" t="s">
        <v>36</v>
      </c>
      <c r="D3919">
        <v>1486.32</v>
      </c>
      <c r="E3919">
        <v>0.24</v>
      </c>
      <c r="F3919">
        <f t="shared" si="122"/>
        <v>356.71679999999998</v>
      </c>
      <c r="G3919">
        <f t="shared" si="123"/>
        <v>1129.6032</v>
      </c>
      <c r="H3919">
        <v>7</v>
      </c>
      <c r="I3919" s="17">
        <v>45083</v>
      </c>
      <c r="J3919" s="17">
        <v>45089</v>
      </c>
      <c r="K3919" t="s">
        <v>15</v>
      </c>
      <c r="L3919" t="s">
        <v>27</v>
      </c>
      <c r="M3919">
        <v>136.38</v>
      </c>
      <c r="N3919" t="s">
        <v>28</v>
      </c>
    </row>
    <row r="3920" spans="1:14" ht="14.25" customHeight="1" x14ac:dyDescent="0.3">
      <c r="A3920" t="s">
        <v>2341</v>
      </c>
      <c r="B3920" t="s">
        <v>13</v>
      </c>
      <c r="C3920" t="s">
        <v>20</v>
      </c>
      <c r="D3920">
        <v>1488.28</v>
      </c>
      <c r="E3920">
        <v>0.42</v>
      </c>
      <c r="F3920">
        <f t="shared" si="122"/>
        <v>625.07759999999996</v>
      </c>
      <c r="G3920">
        <f t="shared" si="123"/>
        <v>863.20240000000001</v>
      </c>
      <c r="H3920">
        <v>7</v>
      </c>
      <c r="I3920" s="17">
        <v>44948</v>
      </c>
      <c r="J3920" s="17">
        <v>44950</v>
      </c>
      <c r="K3920" t="s">
        <v>15</v>
      </c>
      <c r="L3920" t="s">
        <v>27</v>
      </c>
      <c r="M3920">
        <v>444.53</v>
      </c>
      <c r="N3920" t="s">
        <v>34</v>
      </c>
    </row>
    <row r="3921" spans="1:14" ht="14.25" customHeight="1" x14ac:dyDescent="0.3">
      <c r="A3921" t="s">
        <v>11053</v>
      </c>
      <c r="B3921" t="s">
        <v>13</v>
      </c>
      <c r="C3921" t="s">
        <v>33</v>
      </c>
      <c r="D3921">
        <v>1488.85</v>
      </c>
      <c r="E3921">
        <v>0.21</v>
      </c>
      <c r="F3921">
        <f t="shared" si="122"/>
        <v>312.65849999999995</v>
      </c>
      <c r="G3921">
        <f t="shared" si="123"/>
        <v>1176.1914999999999</v>
      </c>
      <c r="H3921">
        <v>7</v>
      </c>
      <c r="I3921" s="17">
        <v>44982</v>
      </c>
      <c r="J3921" s="17">
        <v>44984</v>
      </c>
      <c r="K3921" t="s">
        <v>15</v>
      </c>
      <c r="L3921" t="s">
        <v>16</v>
      </c>
      <c r="M3921">
        <v>161.28</v>
      </c>
      <c r="N3921" t="s">
        <v>48</v>
      </c>
    </row>
    <row r="3922" spans="1:14" ht="14.25" customHeight="1" x14ac:dyDescent="0.3">
      <c r="A3922" t="s">
        <v>15297</v>
      </c>
      <c r="B3922" t="s">
        <v>41</v>
      </c>
      <c r="C3922" t="s">
        <v>14</v>
      </c>
      <c r="D3922">
        <v>1489.39</v>
      </c>
      <c r="E3922">
        <v>0.01</v>
      </c>
      <c r="F3922">
        <f t="shared" si="122"/>
        <v>14.893900000000002</v>
      </c>
      <c r="G3922">
        <f t="shared" si="123"/>
        <v>1474.4961000000001</v>
      </c>
      <c r="H3922">
        <v>7</v>
      </c>
      <c r="I3922" s="17">
        <v>45304</v>
      </c>
      <c r="J3922" s="17">
        <v>45308</v>
      </c>
      <c r="K3922" t="s">
        <v>21</v>
      </c>
      <c r="L3922" t="s">
        <v>22</v>
      </c>
      <c r="M3922">
        <v>289.57</v>
      </c>
      <c r="N3922" t="s">
        <v>28</v>
      </c>
    </row>
    <row r="3923" spans="1:14" ht="14.25" customHeight="1" x14ac:dyDescent="0.3">
      <c r="A3923" t="s">
        <v>12640</v>
      </c>
      <c r="B3923" t="s">
        <v>41</v>
      </c>
      <c r="C3923" t="s">
        <v>33</v>
      </c>
      <c r="D3923">
        <v>1498.35</v>
      </c>
      <c r="E3923">
        <v>0.28999999999999998</v>
      </c>
      <c r="F3923">
        <f t="shared" si="122"/>
        <v>434.52149999999995</v>
      </c>
      <c r="G3923">
        <f t="shared" si="123"/>
        <v>1063.8285000000001</v>
      </c>
      <c r="H3923">
        <v>7</v>
      </c>
      <c r="I3923" s="17">
        <v>45260</v>
      </c>
      <c r="J3923" s="17">
        <v>45262</v>
      </c>
      <c r="K3923" t="s">
        <v>15</v>
      </c>
      <c r="L3923" t="s">
        <v>27</v>
      </c>
      <c r="M3923">
        <v>360.28</v>
      </c>
      <c r="N3923" t="s">
        <v>23</v>
      </c>
    </row>
    <row r="3924" spans="1:14" ht="14.25" customHeight="1" x14ac:dyDescent="0.3">
      <c r="A3924" t="s">
        <v>10502</v>
      </c>
      <c r="B3924" t="s">
        <v>13</v>
      </c>
      <c r="C3924" t="s">
        <v>14</v>
      </c>
      <c r="D3924">
        <v>1498.68</v>
      </c>
      <c r="E3924">
        <v>0.47</v>
      </c>
      <c r="F3924">
        <f t="shared" si="122"/>
        <v>704.37959999999998</v>
      </c>
      <c r="G3924">
        <f t="shared" si="123"/>
        <v>794.30040000000008</v>
      </c>
      <c r="H3924">
        <v>7</v>
      </c>
      <c r="I3924" s="17">
        <v>45154</v>
      </c>
      <c r="J3924" s="17">
        <v>45160</v>
      </c>
      <c r="K3924" t="s">
        <v>31</v>
      </c>
      <c r="L3924" t="s">
        <v>27</v>
      </c>
      <c r="M3924">
        <v>429.06</v>
      </c>
      <c r="N3924" t="s">
        <v>39</v>
      </c>
    </row>
    <row r="3925" spans="1:14" ht="14.25" customHeight="1" x14ac:dyDescent="0.3">
      <c r="A3925" t="s">
        <v>1300</v>
      </c>
      <c r="B3925" t="s">
        <v>19</v>
      </c>
      <c r="C3925" t="s">
        <v>14</v>
      </c>
      <c r="D3925">
        <v>1508.85</v>
      </c>
      <c r="E3925">
        <v>0.06</v>
      </c>
      <c r="F3925">
        <f t="shared" si="122"/>
        <v>90.530999999999992</v>
      </c>
      <c r="G3925">
        <f t="shared" si="123"/>
        <v>1418.319</v>
      </c>
      <c r="H3925">
        <v>7</v>
      </c>
      <c r="I3925" s="17">
        <v>45619</v>
      </c>
      <c r="J3925" s="17">
        <v>45621</v>
      </c>
      <c r="K3925" t="s">
        <v>15</v>
      </c>
      <c r="L3925" t="s">
        <v>27</v>
      </c>
      <c r="M3925">
        <v>276.97000000000003</v>
      </c>
      <c r="N3925" t="s">
        <v>17</v>
      </c>
    </row>
    <row r="3926" spans="1:14" ht="14.25" customHeight="1" x14ac:dyDescent="0.3">
      <c r="A3926" t="s">
        <v>2371</v>
      </c>
      <c r="B3926" t="s">
        <v>19</v>
      </c>
      <c r="C3926" t="s">
        <v>14</v>
      </c>
      <c r="D3926">
        <v>1513.37</v>
      </c>
      <c r="E3926">
        <v>0.22</v>
      </c>
      <c r="F3926">
        <f t="shared" si="122"/>
        <v>332.94139999999999</v>
      </c>
      <c r="G3926">
        <f t="shared" si="123"/>
        <v>1180.4286</v>
      </c>
      <c r="H3926">
        <v>7</v>
      </c>
      <c r="I3926" s="17">
        <v>44994</v>
      </c>
      <c r="J3926" s="17">
        <v>44996</v>
      </c>
      <c r="K3926" t="s">
        <v>21</v>
      </c>
      <c r="L3926" t="s">
        <v>27</v>
      </c>
      <c r="M3926">
        <v>105.16</v>
      </c>
      <c r="N3926" t="s">
        <v>28</v>
      </c>
    </row>
    <row r="3927" spans="1:14" ht="14.25" customHeight="1" x14ac:dyDescent="0.3">
      <c r="A3927" t="s">
        <v>9829</v>
      </c>
      <c r="B3927" t="s">
        <v>25</v>
      </c>
      <c r="C3927" t="s">
        <v>20</v>
      </c>
      <c r="D3927">
        <v>1515.92</v>
      </c>
      <c r="E3927">
        <v>0.06</v>
      </c>
      <c r="F3927">
        <f t="shared" si="122"/>
        <v>90.955200000000005</v>
      </c>
      <c r="G3927">
        <f t="shared" si="123"/>
        <v>1424.9648</v>
      </c>
      <c r="H3927">
        <v>7</v>
      </c>
      <c r="I3927" s="17">
        <v>45378</v>
      </c>
      <c r="J3927" s="17">
        <v>45385</v>
      </c>
      <c r="K3927" t="s">
        <v>31</v>
      </c>
      <c r="L3927" t="s">
        <v>22</v>
      </c>
      <c r="M3927">
        <v>261.76</v>
      </c>
      <c r="N3927" t="s">
        <v>48</v>
      </c>
    </row>
    <row r="3928" spans="1:14" ht="14.25" customHeight="1" x14ac:dyDescent="0.3">
      <c r="A3928" t="s">
        <v>327</v>
      </c>
      <c r="B3928" t="s">
        <v>41</v>
      </c>
      <c r="C3928" t="s">
        <v>14</v>
      </c>
      <c r="D3928">
        <v>1524.6</v>
      </c>
      <c r="E3928">
        <v>0.42</v>
      </c>
      <c r="F3928">
        <f t="shared" si="122"/>
        <v>640.33199999999999</v>
      </c>
      <c r="G3928">
        <f t="shared" si="123"/>
        <v>884.26799999999992</v>
      </c>
      <c r="H3928">
        <v>7</v>
      </c>
      <c r="I3928" s="17">
        <v>45267</v>
      </c>
      <c r="J3928" s="17">
        <v>45270</v>
      </c>
      <c r="K3928" t="s">
        <v>15</v>
      </c>
      <c r="L3928" t="s">
        <v>27</v>
      </c>
      <c r="M3928">
        <v>351.13</v>
      </c>
      <c r="N3928" t="s">
        <v>23</v>
      </c>
    </row>
    <row r="3929" spans="1:14" ht="14.25" customHeight="1" x14ac:dyDescent="0.3">
      <c r="A3929" t="s">
        <v>7521</v>
      </c>
      <c r="B3929" t="s">
        <v>13</v>
      </c>
      <c r="C3929" t="s">
        <v>14</v>
      </c>
      <c r="D3929">
        <v>1526.12</v>
      </c>
      <c r="E3929">
        <v>0.1</v>
      </c>
      <c r="F3929">
        <f t="shared" si="122"/>
        <v>152.61199999999999</v>
      </c>
      <c r="G3929">
        <f t="shared" si="123"/>
        <v>1373.5079999999998</v>
      </c>
      <c r="H3929">
        <v>7</v>
      </c>
      <c r="I3929" s="17">
        <v>45288</v>
      </c>
      <c r="J3929" s="17">
        <v>45293</v>
      </c>
      <c r="K3929" t="s">
        <v>21</v>
      </c>
      <c r="L3929" t="s">
        <v>22</v>
      </c>
      <c r="M3929">
        <v>432.18</v>
      </c>
      <c r="N3929" t="s">
        <v>48</v>
      </c>
    </row>
    <row r="3930" spans="1:14" ht="14.25" customHeight="1" x14ac:dyDescent="0.3">
      <c r="A3930" t="s">
        <v>13702</v>
      </c>
      <c r="B3930" t="s">
        <v>25</v>
      </c>
      <c r="C3930" t="s">
        <v>36</v>
      </c>
      <c r="D3930">
        <v>1526.63</v>
      </c>
      <c r="E3930">
        <v>0.38</v>
      </c>
      <c r="F3930">
        <f t="shared" si="122"/>
        <v>580.11940000000004</v>
      </c>
      <c r="G3930">
        <f t="shared" si="123"/>
        <v>946.51060000000007</v>
      </c>
      <c r="H3930">
        <v>7</v>
      </c>
      <c r="I3930" s="17">
        <v>45345</v>
      </c>
      <c r="J3930" s="17">
        <v>45350</v>
      </c>
      <c r="K3930" t="s">
        <v>21</v>
      </c>
      <c r="L3930" t="s">
        <v>16</v>
      </c>
      <c r="M3930">
        <v>197.61</v>
      </c>
      <c r="N3930" t="s">
        <v>28</v>
      </c>
    </row>
    <row r="3931" spans="1:14" ht="14.25" customHeight="1" x14ac:dyDescent="0.3">
      <c r="A3931" t="s">
        <v>13306</v>
      </c>
      <c r="B3931" t="s">
        <v>13</v>
      </c>
      <c r="C3931" t="s">
        <v>36</v>
      </c>
      <c r="D3931">
        <v>1528.84</v>
      </c>
      <c r="E3931">
        <v>0.44</v>
      </c>
      <c r="F3931">
        <f t="shared" si="122"/>
        <v>672.68959999999993</v>
      </c>
      <c r="G3931">
        <f t="shared" si="123"/>
        <v>856.15039999999999</v>
      </c>
      <c r="H3931">
        <v>7</v>
      </c>
      <c r="I3931" s="17">
        <v>45566</v>
      </c>
      <c r="J3931" s="17">
        <v>45569</v>
      </c>
      <c r="K3931" t="s">
        <v>21</v>
      </c>
      <c r="L3931" t="s">
        <v>16</v>
      </c>
      <c r="M3931">
        <v>281.58</v>
      </c>
      <c r="N3931" t="s">
        <v>17</v>
      </c>
    </row>
    <row r="3932" spans="1:14" ht="14.25" customHeight="1" x14ac:dyDescent="0.3">
      <c r="A3932" t="s">
        <v>9794</v>
      </c>
      <c r="B3932" t="s">
        <v>19</v>
      </c>
      <c r="C3932" t="s">
        <v>33</v>
      </c>
      <c r="D3932">
        <v>1529.55</v>
      </c>
      <c r="E3932">
        <v>7.0000000000000007E-2</v>
      </c>
      <c r="F3932">
        <f t="shared" si="122"/>
        <v>107.0685</v>
      </c>
      <c r="G3932">
        <f t="shared" si="123"/>
        <v>1422.4814999999999</v>
      </c>
      <c r="H3932">
        <v>7</v>
      </c>
      <c r="I3932" s="17">
        <v>45141</v>
      </c>
      <c r="J3932" s="17">
        <v>45144</v>
      </c>
      <c r="K3932" t="s">
        <v>21</v>
      </c>
      <c r="L3932" t="s">
        <v>22</v>
      </c>
      <c r="M3932">
        <v>374.28</v>
      </c>
      <c r="N3932" t="s">
        <v>17</v>
      </c>
    </row>
    <row r="3933" spans="1:14" ht="14.25" customHeight="1" x14ac:dyDescent="0.3">
      <c r="A3933" t="s">
        <v>10312</v>
      </c>
      <c r="B3933" t="s">
        <v>41</v>
      </c>
      <c r="C3933" t="s">
        <v>36</v>
      </c>
      <c r="D3933">
        <v>1537.29</v>
      </c>
      <c r="E3933">
        <v>0.45</v>
      </c>
      <c r="F3933">
        <f t="shared" si="122"/>
        <v>691.78049999999996</v>
      </c>
      <c r="G3933">
        <f t="shared" si="123"/>
        <v>845.5095</v>
      </c>
      <c r="H3933">
        <v>7</v>
      </c>
      <c r="I3933" s="17">
        <v>45654</v>
      </c>
      <c r="J3933" s="17">
        <v>45660</v>
      </c>
      <c r="K3933" t="s">
        <v>31</v>
      </c>
      <c r="L3933" t="s">
        <v>22</v>
      </c>
      <c r="M3933">
        <v>442.49</v>
      </c>
      <c r="N3933" t="s">
        <v>48</v>
      </c>
    </row>
    <row r="3934" spans="1:14" ht="14.25" customHeight="1" x14ac:dyDescent="0.3">
      <c r="A3934" t="s">
        <v>13550</v>
      </c>
      <c r="B3934" t="s">
        <v>25</v>
      </c>
      <c r="C3934" t="s">
        <v>14</v>
      </c>
      <c r="D3934">
        <v>1540.15</v>
      </c>
      <c r="E3934">
        <v>0.38</v>
      </c>
      <c r="F3934">
        <f t="shared" si="122"/>
        <v>585.25700000000006</v>
      </c>
      <c r="G3934">
        <f t="shared" si="123"/>
        <v>954.89300000000003</v>
      </c>
      <c r="H3934">
        <v>7</v>
      </c>
      <c r="I3934" s="17">
        <v>45201</v>
      </c>
      <c r="J3934" s="17">
        <v>45204</v>
      </c>
      <c r="K3934" t="s">
        <v>31</v>
      </c>
      <c r="L3934" t="s">
        <v>16</v>
      </c>
      <c r="M3934">
        <v>197.2</v>
      </c>
      <c r="N3934" t="s">
        <v>48</v>
      </c>
    </row>
    <row r="3935" spans="1:14" ht="14.25" customHeight="1" x14ac:dyDescent="0.3">
      <c r="A3935" t="s">
        <v>7692</v>
      </c>
      <c r="B3935" t="s">
        <v>41</v>
      </c>
      <c r="C3935" t="s">
        <v>26</v>
      </c>
      <c r="D3935">
        <v>1544.77</v>
      </c>
      <c r="E3935">
        <v>0.08</v>
      </c>
      <c r="F3935">
        <f t="shared" si="122"/>
        <v>123.58159999999999</v>
      </c>
      <c r="G3935">
        <f t="shared" si="123"/>
        <v>1421.1884</v>
      </c>
      <c r="H3935">
        <v>7</v>
      </c>
      <c r="I3935" s="17">
        <v>45582</v>
      </c>
      <c r="J3935" s="17">
        <v>45584</v>
      </c>
      <c r="K3935" t="s">
        <v>15</v>
      </c>
      <c r="L3935" t="s">
        <v>27</v>
      </c>
      <c r="M3935">
        <v>93.6</v>
      </c>
      <c r="N3935" t="s">
        <v>23</v>
      </c>
    </row>
    <row r="3936" spans="1:14" ht="14.25" customHeight="1" x14ac:dyDescent="0.3">
      <c r="A3936" t="s">
        <v>2515</v>
      </c>
      <c r="B3936" t="s">
        <v>25</v>
      </c>
      <c r="C3936" t="s">
        <v>14</v>
      </c>
      <c r="D3936">
        <v>1545.54</v>
      </c>
      <c r="E3936">
        <v>0.49</v>
      </c>
      <c r="F3936">
        <f t="shared" si="122"/>
        <v>757.31459999999993</v>
      </c>
      <c r="G3936">
        <f t="shared" si="123"/>
        <v>788.22540000000004</v>
      </c>
      <c r="H3936">
        <v>7</v>
      </c>
      <c r="I3936" s="17">
        <v>44976</v>
      </c>
      <c r="J3936" s="17">
        <v>44977</v>
      </c>
      <c r="K3936" t="s">
        <v>31</v>
      </c>
      <c r="L3936" t="s">
        <v>16</v>
      </c>
      <c r="M3936">
        <v>214.63</v>
      </c>
      <c r="N3936" t="s">
        <v>48</v>
      </c>
    </row>
    <row r="3937" spans="1:14" ht="14.25" customHeight="1" x14ac:dyDescent="0.3">
      <c r="A3937" t="s">
        <v>10215</v>
      </c>
      <c r="B3937" t="s">
        <v>19</v>
      </c>
      <c r="C3937" t="s">
        <v>26</v>
      </c>
      <c r="D3937">
        <v>1546.2</v>
      </c>
      <c r="E3937">
        <v>0.3</v>
      </c>
      <c r="F3937">
        <f t="shared" si="122"/>
        <v>463.86</v>
      </c>
      <c r="G3937">
        <f t="shared" si="123"/>
        <v>1082.3400000000001</v>
      </c>
      <c r="H3937">
        <v>7</v>
      </c>
      <c r="I3937" s="17">
        <v>45534</v>
      </c>
      <c r="J3937" s="17">
        <v>45536</v>
      </c>
      <c r="K3937" t="s">
        <v>21</v>
      </c>
      <c r="L3937" t="s">
        <v>22</v>
      </c>
      <c r="M3937">
        <v>276.02999999999997</v>
      </c>
      <c r="N3937" t="s">
        <v>39</v>
      </c>
    </row>
    <row r="3938" spans="1:14" ht="14.25" customHeight="1" x14ac:dyDescent="0.3">
      <c r="A3938" t="s">
        <v>73</v>
      </c>
      <c r="B3938" t="s">
        <v>13</v>
      </c>
      <c r="C3938" t="s">
        <v>33</v>
      </c>
      <c r="D3938">
        <v>1548.61</v>
      </c>
      <c r="E3938">
        <v>0.42</v>
      </c>
      <c r="F3938">
        <f t="shared" si="122"/>
        <v>650.41619999999989</v>
      </c>
      <c r="G3938">
        <f t="shared" si="123"/>
        <v>898.19380000000001</v>
      </c>
      <c r="H3938">
        <v>7</v>
      </c>
      <c r="I3938" s="17">
        <v>45261</v>
      </c>
      <c r="J3938" s="17">
        <v>45263</v>
      </c>
      <c r="K3938" t="s">
        <v>21</v>
      </c>
      <c r="L3938" t="s">
        <v>27</v>
      </c>
      <c r="M3938">
        <v>392.57</v>
      </c>
      <c r="N3938" t="s">
        <v>17</v>
      </c>
    </row>
    <row r="3939" spans="1:14" ht="14.25" customHeight="1" x14ac:dyDescent="0.3">
      <c r="A3939" t="s">
        <v>12709</v>
      </c>
      <c r="B3939" t="s">
        <v>19</v>
      </c>
      <c r="C3939" t="s">
        <v>36</v>
      </c>
      <c r="D3939">
        <v>1550.62</v>
      </c>
      <c r="E3939">
        <v>0.04</v>
      </c>
      <c r="F3939">
        <f t="shared" si="122"/>
        <v>62.024799999999999</v>
      </c>
      <c r="G3939">
        <f t="shared" si="123"/>
        <v>1488.5952</v>
      </c>
      <c r="H3939">
        <v>7</v>
      </c>
      <c r="I3939" s="17">
        <v>45181</v>
      </c>
      <c r="J3939" s="17">
        <v>45183</v>
      </c>
      <c r="K3939" t="s">
        <v>31</v>
      </c>
      <c r="L3939" t="s">
        <v>16</v>
      </c>
      <c r="M3939">
        <v>79.28</v>
      </c>
      <c r="N3939" t="s">
        <v>39</v>
      </c>
    </row>
    <row r="3940" spans="1:14" ht="14.25" customHeight="1" x14ac:dyDescent="0.3">
      <c r="A3940" t="s">
        <v>12105</v>
      </c>
      <c r="B3940" t="s">
        <v>25</v>
      </c>
      <c r="C3940" t="s">
        <v>20</v>
      </c>
      <c r="D3940">
        <v>1554.21</v>
      </c>
      <c r="E3940">
        <v>0.33</v>
      </c>
      <c r="F3940">
        <f t="shared" si="122"/>
        <v>512.88930000000005</v>
      </c>
      <c r="G3940">
        <f t="shared" si="123"/>
        <v>1041.3207</v>
      </c>
      <c r="H3940">
        <v>7</v>
      </c>
      <c r="I3940" s="17">
        <v>45266</v>
      </c>
      <c r="J3940" s="17">
        <v>45271</v>
      </c>
      <c r="K3940" t="s">
        <v>15</v>
      </c>
      <c r="L3940" t="s">
        <v>16</v>
      </c>
      <c r="M3940">
        <v>94.73</v>
      </c>
      <c r="N3940" t="s">
        <v>39</v>
      </c>
    </row>
    <row r="3941" spans="1:14" ht="14.25" customHeight="1" x14ac:dyDescent="0.3">
      <c r="A3941" t="s">
        <v>12571</v>
      </c>
      <c r="B3941" t="s">
        <v>25</v>
      </c>
      <c r="C3941" t="s">
        <v>36</v>
      </c>
      <c r="D3941">
        <v>1554.95</v>
      </c>
      <c r="E3941">
        <v>0.1</v>
      </c>
      <c r="F3941">
        <f t="shared" si="122"/>
        <v>155.495</v>
      </c>
      <c r="G3941">
        <f t="shared" si="123"/>
        <v>1399.4549999999999</v>
      </c>
      <c r="H3941">
        <v>7</v>
      </c>
      <c r="I3941" s="17">
        <v>45388</v>
      </c>
      <c r="J3941" s="17">
        <v>45393</v>
      </c>
      <c r="K3941" t="s">
        <v>31</v>
      </c>
      <c r="L3941" t="s">
        <v>22</v>
      </c>
      <c r="M3941">
        <v>446.57</v>
      </c>
      <c r="N3941" t="s">
        <v>48</v>
      </c>
    </row>
    <row r="3942" spans="1:14" ht="14.25" customHeight="1" x14ac:dyDescent="0.3">
      <c r="A3942" t="s">
        <v>4766</v>
      </c>
      <c r="B3942" t="s">
        <v>41</v>
      </c>
      <c r="C3942" t="s">
        <v>36</v>
      </c>
      <c r="D3942">
        <v>1557.07</v>
      </c>
      <c r="E3942">
        <v>0.44</v>
      </c>
      <c r="F3942">
        <f t="shared" si="122"/>
        <v>685.11079999999993</v>
      </c>
      <c r="G3942">
        <f t="shared" si="123"/>
        <v>871.95920000000001</v>
      </c>
      <c r="H3942">
        <v>7</v>
      </c>
      <c r="I3942" s="17">
        <v>45262</v>
      </c>
      <c r="J3942" s="17">
        <v>45264</v>
      </c>
      <c r="K3942" t="s">
        <v>15</v>
      </c>
      <c r="L3942" t="s">
        <v>22</v>
      </c>
      <c r="M3942">
        <v>343.3</v>
      </c>
      <c r="N3942" t="s">
        <v>48</v>
      </c>
    </row>
    <row r="3943" spans="1:14" ht="14.25" customHeight="1" x14ac:dyDescent="0.3">
      <c r="A3943" t="s">
        <v>4288</v>
      </c>
      <c r="B3943" t="s">
        <v>19</v>
      </c>
      <c r="C3943" t="s">
        <v>14</v>
      </c>
      <c r="D3943">
        <v>1572.21</v>
      </c>
      <c r="E3943">
        <v>0.27</v>
      </c>
      <c r="F3943">
        <f t="shared" si="122"/>
        <v>424.49670000000003</v>
      </c>
      <c r="G3943">
        <f t="shared" si="123"/>
        <v>1147.7132999999999</v>
      </c>
      <c r="H3943">
        <v>7</v>
      </c>
      <c r="I3943" s="17">
        <v>44999</v>
      </c>
      <c r="J3943" s="17">
        <v>45005</v>
      </c>
      <c r="K3943" t="s">
        <v>15</v>
      </c>
      <c r="L3943" t="s">
        <v>16</v>
      </c>
      <c r="M3943">
        <v>313.48</v>
      </c>
      <c r="N3943" t="s">
        <v>34</v>
      </c>
    </row>
    <row r="3944" spans="1:14" ht="14.25" customHeight="1" x14ac:dyDescent="0.3">
      <c r="A3944" t="s">
        <v>5936</v>
      </c>
      <c r="B3944" t="s">
        <v>13</v>
      </c>
      <c r="C3944" t="s">
        <v>33</v>
      </c>
      <c r="D3944">
        <v>1576.07</v>
      </c>
      <c r="E3944">
        <v>0.04</v>
      </c>
      <c r="F3944">
        <f t="shared" si="122"/>
        <v>63.0428</v>
      </c>
      <c r="G3944">
        <f t="shared" si="123"/>
        <v>1513.0272</v>
      </c>
      <c r="H3944">
        <v>7</v>
      </c>
      <c r="I3944" s="17">
        <v>45302</v>
      </c>
      <c r="J3944" s="17">
        <v>45309</v>
      </c>
      <c r="K3944" t="s">
        <v>21</v>
      </c>
      <c r="L3944" t="s">
        <v>22</v>
      </c>
      <c r="M3944">
        <v>159.68</v>
      </c>
      <c r="N3944" t="s">
        <v>34</v>
      </c>
    </row>
    <row r="3945" spans="1:14" ht="14.25" customHeight="1" x14ac:dyDescent="0.3">
      <c r="A3945" t="s">
        <v>927</v>
      </c>
      <c r="B3945" t="s">
        <v>19</v>
      </c>
      <c r="C3945" t="s">
        <v>33</v>
      </c>
      <c r="D3945">
        <v>1578.25</v>
      </c>
      <c r="E3945">
        <v>0.41</v>
      </c>
      <c r="F3945">
        <f t="shared" si="122"/>
        <v>647.08249999999998</v>
      </c>
      <c r="G3945">
        <f t="shared" si="123"/>
        <v>931.16750000000002</v>
      </c>
      <c r="H3945">
        <v>7</v>
      </c>
      <c r="I3945" s="17">
        <v>45152</v>
      </c>
      <c r="J3945" s="17">
        <v>45158</v>
      </c>
      <c r="K3945" t="s">
        <v>15</v>
      </c>
      <c r="L3945" t="s">
        <v>16</v>
      </c>
      <c r="M3945">
        <v>194.03</v>
      </c>
      <c r="N3945" t="s">
        <v>48</v>
      </c>
    </row>
    <row r="3946" spans="1:14" ht="14.25" customHeight="1" x14ac:dyDescent="0.3">
      <c r="A3946" t="s">
        <v>15136</v>
      </c>
      <c r="B3946" t="s">
        <v>19</v>
      </c>
      <c r="C3946" t="s">
        <v>20</v>
      </c>
      <c r="D3946">
        <v>1579.18</v>
      </c>
      <c r="E3946">
        <v>0.23</v>
      </c>
      <c r="F3946">
        <f t="shared" si="122"/>
        <v>363.21140000000003</v>
      </c>
      <c r="G3946">
        <f t="shared" si="123"/>
        <v>1215.9686000000002</v>
      </c>
      <c r="H3946">
        <v>7</v>
      </c>
      <c r="I3946" s="17">
        <v>45320</v>
      </c>
      <c r="J3946" s="17">
        <v>45322</v>
      </c>
      <c r="K3946" t="s">
        <v>15</v>
      </c>
      <c r="L3946" t="s">
        <v>16</v>
      </c>
      <c r="M3946">
        <v>444.68</v>
      </c>
      <c r="N3946" t="s">
        <v>34</v>
      </c>
    </row>
    <row r="3947" spans="1:14" ht="14.25" customHeight="1" x14ac:dyDescent="0.3">
      <c r="A3947" t="s">
        <v>15086</v>
      </c>
      <c r="B3947" t="s">
        <v>41</v>
      </c>
      <c r="C3947" t="s">
        <v>33</v>
      </c>
      <c r="D3947">
        <v>1583.6</v>
      </c>
      <c r="E3947">
        <v>0.02</v>
      </c>
      <c r="F3947">
        <f t="shared" si="122"/>
        <v>31.672000000000001</v>
      </c>
      <c r="G3947">
        <f t="shared" si="123"/>
        <v>1551.9279999999999</v>
      </c>
      <c r="H3947">
        <v>7</v>
      </c>
      <c r="I3947" s="17">
        <v>45026</v>
      </c>
      <c r="J3947" s="17">
        <v>45029</v>
      </c>
      <c r="K3947" t="s">
        <v>15</v>
      </c>
      <c r="L3947" t="s">
        <v>27</v>
      </c>
      <c r="M3947">
        <v>176.98</v>
      </c>
      <c r="N3947" t="s">
        <v>23</v>
      </c>
    </row>
    <row r="3948" spans="1:14" ht="14.25" customHeight="1" x14ac:dyDescent="0.3">
      <c r="A3948" t="s">
        <v>297</v>
      </c>
      <c r="B3948" t="s">
        <v>13</v>
      </c>
      <c r="C3948" t="s">
        <v>20</v>
      </c>
      <c r="D3948">
        <v>1585.74</v>
      </c>
      <c r="E3948">
        <v>0</v>
      </c>
      <c r="F3948">
        <f t="shared" si="122"/>
        <v>0</v>
      </c>
      <c r="G3948">
        <f t="shared" si="123"/>
        <v>1585.74</v>
      </c>
      <c r="H3948">
        <v>7</v>
      </c>
      <c r="I3948" s="17">
        <v>45063</v>
      </c>
      <c r="J3948" s="17">
        <v>45066</v>
      </c>
      <c r="K3948" t="s">
        <v>15</v>
      </c>
      <c r="L3948" t="s">
        <v>22</v>
      </c>
      <c r="M3948">
        <v>276.95999999999998</v>
      </c>
      <c r="N3948" t="s">
        <v>34</v>
      </c>
    </row>
    <row r="3949" spans="1:14" ht="14.25" customHeight="1" x14ac:dyDescent="0.3">
      <c r="A3949" t="s">
        <v>11174</v>
      </c>
      <c r="B3949" t="s">
        <v>41</v>
      </c>
      <c r="C3949" t="s">
        <v>26</v>
      </c>
      <c r="D3949">
        <v>1589.8</v>
      </c>
      <c r="E3949">
        <v>0.28999999999999998</v>
      </c>
      <c r="F3949">
        <f t="shared" si="122"/>
        <v>461.04199999999997</v>
      </c>
      <c r="G3949">
        <f t="shared" si="123"/>
        <v>1128.758</v>
      </c>
      <c r="H3949">
        <v>7</v>
      </c>
      <c r="I3949" s="17">
        <v>45406</v>
      </c>
      <c r="J3949" s="17">
        <v>45410</v>
      </c>
      <c r="K3949" t="s">
        <v>31</v>
      </c>
      <c r="L3949" t="s">
        <v>16</v>
      </c>
      <c r="M3949">
        <v>394.01</v>
      </c>
      <c r="N3949" t="s">
        <v>17</v>
      </c>
    </row>
    <row r="3950" spans="1:14" ht="14.25" customHeight="1" x14ac:dyDescent="0.3">
      <c r="A3950" t="s">
        <v>47</v>
      </c>
      <c r="B3950" t="s">
        <v>25</v>
      </c>
      <c r="C3950" t="s">
        <v>36</v>
      </c>
      <c r="D3950">
        <v>1593.67</v>
      </c>
      <c r="E3950">
        <v>0.21</v>
      </c>
      <c r="F3950">
        <f t="shared" si="122"/>
        <v>334.67070000000001</v>
      </c>
      <c r="G3950">
        <f t="shared" si="123"/>
        <v>1258.9992999999999</v>
      </c>
      <c r="H3950">
        <v>7</v>
      </c>
      <c r="I3950" s="17">
        <v>45583</v>
      </c>
      <c r="J3950" s="17">
        <v>45587</v>
      </c>
      <c r="K3950" t="s">
        <v>15</v>
      </c>
      <c r="L3950" t="s">
        <v>22</v>
      </c>
      <c r="M3950">
        <v>284.91000000000003</v>
      </c>
      <c r="N3950" t="s">
        <v>48</v>
      </c>
    </row>
    <row r="3951" spans="1:14" ht="14.25" customHeight="1" x14ac:dyDescent="0.3">
      <c r="A3951" t="s">
        <v>250</v>
      </c>
      <c r="B3951" t="s">
        <v>25</v>
      </c>
      <c r="C3951" t="s">
        <v>14</v>
      </c>
      <c r="D3951">
        <v>1593.82</v>
      </c>
      <c r="E3951">
        <v>0.22</v>
      </c>
      <c r="F3951">
        <f t="shared" si="122"/>
        <v>350.6404</v>
      </c>
      <c r="G3951">
        <f t="shared" si="123"/>
        <v>1243.1795999999999</v>
      </c>
      <c r="H3951">
        <v>7</v>
      </c>
      <c r="I3951" s="17">
        <v>45306</v>
      </c>
      <c r="J3951" s="17">
        <v>45308</v>
      </c>
      <c r="K3951" t="s">
        <v>21</v>
      </c>
      <c r="L3951" t="s">
        <v>22</v>
      </c>
      <c r="M3951">
        <v>369.28</v>
      </c>
      <c r="N3951" t="s">
        <v>34</v>
      </c>
    </row>
    <row r="3952" spans="1:14" ht="14.25" customHeight="1" x14ac:dyDescent="0.3">
      <c r="A3952" t="s">
        <v>13343</v>
      </c>
      <c r="B3952" t="s">
        <v>41</v>
      </c>
      <c r="C3952" t="s">
        <v>26</v>
      </c>
      <c r="D3952">
        <v>1593.92</v>
      </c>
      <c r="E3952">
        <v>0.3</v>
      </c>
      <c r="F3952">
        <f t="shared" si="122"/>
        <v>478.17599999999999</v>
      </c>
      <c r="G3952">
        <f t="shared" si="123"/>
        <v>1115.7440000000001</v>
      </c>
      <c r="H3952">
        <v>7</v>
      </c>
      <c r="I3952" s="17">
        <v>45305</v>
      </c>
      <c r="J3952" s="17">
        <v>45312</v>
      </c>
      <c r="K3952" t="s">
        <v>31</v>
      </c>
      <c r="L3952" t="s">
        <v>16</v>
      </c>
      <c r="M3952">
        <v>221.1</v>
      </c>
      <c r="N3952" t="s">
        <v>48</v>
      </c>
    </row>
    <row r="3953" spans="1:14" ht="14.25" customHeight="1" x14ac:dyDescent="0.3">
      <c r="A3953" t="s">
        <v>9151</v>
      </c>
      <c r="B3953" t="s">
        <v>41</v>
      </c>
      <c r="C3953" t="s">
        <v>26</v>
      </c>
      <c r="D3953">
        <v>1597.89</v>
      </c>
      <c r="E3953">
        <v>0.27</v>
      </c>
      <c r="F3953">
        <f t="shared" si="122"/>
        <v>431.43030000000005</v>
      </c>
      <c r="G3953">
        <f t="shared" si="123"/>
        <v>1166.4597000000001</v>
      </c>
      <c r="H3953">
        <v>7</v>
      </c>
      <c r="I3953" s="17">
        <v>45599</v>
      </c>
      <c r="J3953" s="17">
        <v>45600</v>
      </c>
      <c r="K3953" t="s">
        <v>21</v>
      </c>
      <c r="L3953" t="s">
        <v>27</v>
      </c>
      <c r="M3953">
        <v>303.42</v>
      </c>
      <c r="N3953" t="s">
        <v>28</v>
      </c>
    </row>
    <row r="3954" spans="1:14" ht="14.25" customHeight="1" x14ac:dyDescent="0.3">
      <c r="A3954" t="s">
        <v>7291</v>
      </c>
      <c r="B3954" t="s">
        <v>19</v>
      </c>
      <c r="C3954" t="s">
        <v>36</v>
      </c>
      <c r="D3954">
        <v>1600.84</v>
      </c>
      <c r="E3954">
        <v>0.1</v>
      </c>
      <c r="F3954">
        <f t="shared" si="122"/>
        <v>160.084</v>
      </c>
      <c r="G3954">
        <f t="shared" si="123"/>
        <v>1440.7559999999999</v>
      </c>
      <c r="H3954">
        <v>7</v>
      </c>
      <c r="I3954" s="17">
        <v>45514</v>
      </c>
      <c r="J3954" s="17">
        <v>45520</v>
      </c>
      <c r="K3954" t="s">
        <v>21</v>
      </c>
      <c r="L3954" t="s">
        <v>27</v>
      </c>
      <c r="M3954">
        <v>306.98</v>
      </c>
      <c r="N3954" t="s">
        <v>34</v>
      </c>
    </row>
    <row r="3955" spans="1:14" ht="14.25" customHeight="1" x14ac:dyDescent="0.3">
      <c r="A3955" t="s">
        <v>14178</v>
      </c>
      <c r="B3955" t="s">
        <v>41</v>
      </c>
      <c r="C3955" t="s">
        <v>26</v>
      </c>
      <c r="D3955">
        <v>1602.72</v>
      </c>
      <c r="E3955">
        <v>0.41</v>
      </c>
      <c r="F3955">
        <f t="shared" si="122"/>
        <v>657.11519999999996</v>
      </c>
      <c r="G3955">
        <f t="shared" si="123"/>
        <v>945.60480000000007</v>
      </c>
      <c r="H3955">
        <v>7</v>
      </c>
      <c r="I3955" s="17">
        <v>45000</v>
      </c>
      <c r="J3955" s="17">
        <v>45004</v>
      </c>
      <c r="K3955" t="s">
        <v>31</v>
      </c>
      <c r="L3955" t="s">
        <v>27</v>
      </c>
      <c r="M3955">
        <v>262.54000000000002</v>
      </c>
      <c r="N3955" t="s">
        <v>17</v>
      </c>
    </row>
    <row r="3956" spans="1:14" ht="14.25" customHeight="1" x14ac:dyDescent="0.3">
      <c r="A3956" t="s">
        <v>1397</v>
      </c>
      <c r="B3956" t="s">
        <v>19</v>
      </c>
      <c r="C3956" t="s">
        <v>33</v>
      </c>
      <c r="D3956">
        <v>1604.08</v>
      </c>
      <c r="E3956">
        <v>0.22</v>
      </c>
      <c r="F3956">
        <f t="shared" si="122"/>
        <v>352.89760000000001</v>
      </c>
      <c r="G3956">
        <f t="shared" si="123"/>
        <v>1251.1823999999999</v>
      </c>
      <c r="H3956">
        <v>7</v>
      </c>
      <c r="I3956" s="17">
        <v>44944</v>
      </c>
      <c r="J3956" s="17">
        <v>44950</v>
      </c>
      <c r="K3956" t="s">
        <v>21</v>
      </c>
      <c r="L3956" t="s">
        <v>16</v>
      </c>
      <c r="M3956">
        <v>348.38</v>
      </c>
      <c r="N3956" t="s">
        <v>34</v>
      </c>
    </row>
    <row r="3957" spans="1:14" ht="14.25" customHeight="1" x14ac:dyDescent="0.3">
      <c r="A3957" t="s">
        <v>715</v>
      </c>
      <c r="B3957" t="s">
        <v>13</v>
      </c>
      <c r="C3957" t="s">
        <v>33</v>
      </c>
      <c r="D3957">
        <v>1616.19</v>
      </c>
      <c r="E3957">
        <v>0.32</v>
      </c>
      <c r="F3957">
        <f t="shared" si="122"/>
        <v>517.18079999999998</v>
      </c>
      <c r="G3957">
        <f t="shared" si="123"/>
        <v>1099.0092</v>
      </c>
      <c r="H3957">
        <v>7</v>
      </c>
      <c r="I3957" s="17">
        <v>45640</v>
      </c>
      <c r="J3957" s="17">
        <v>45647</v>
      </c>
      <c r="K3957" t="s">
        <v>31</v>
      </c>
      <c r="L3957" t="s">
        <v>16</v>
      </c>
      <c r="M3957">
        <v>106.87</v>
      </c>
      <c r="N3957" t="s">
        <v>23</v>
      </c>
    </row>
    <row r="3958" spans="1:14" ht="14.25" customHeight="1" x14ac:dyDescent="0.3">
      <c r="A3958" t="s">
        <v>10489</v>
      </c>
      <c r="B3958" t="s">
        <v>13</v>
      </c>
      <c r="C3958" t="s">
        <v>20</v>
      </c>
      <c r="D3958">
        <v>1616.71</v>
      </c>
      <c r="E3958">
        <v>0.12</v>
      </c>
      <c r="F3958">
        <f t="shared" si="122"/>
        <v>194.0052</v>
      </c>
      <c r="G3958">
        <f t="shared" si="123"/>
        <v>1422.7048</v>
      </c>
      <c r="H3958">
        <v>7</v>
      </c>
      <c r="I3958" s="17">
        <v>45211</v>
      </c>
      <c r="J3958" s="17">
        <v>45218</v>
      </c>
      <c r="K3958" t="s">
        <v>31</v>
      </c>
      <c r="L3958" t="s">
        <v>16</v>
      </c>
      <c r="M3958">
        <v>130.13999999999999</v>
      </c>
      <c r="N3958" t="s">
        <v>17</v>
      </c>
    </row>
    <row r="3959" spans="1:14" ht="14.25" customHeight="1" x14ac:dyDescent="0.3">
      <c r="A3959" t="s">
        <v>2543</v>
      </c>
      <c r="B3959" t="s">
        <v>19</v>
      </c>
      <c r="C3959" t="s">
        <v>26</v>
      </c>
      <c r="D3959">
        <v>1617.33</v>
      </c>
      <c r="E3959">
        <v>0.42</v>
      </c>
      <c r="F3959">
        <f t="shared" si="122"/>
        <v>679.27859999999998</v>
      </c>
      <c r="G3959">
        <f t="shared" si="123"/>
        <v>938.05139999999994</v>
      </c>
      <c r="H3959">
        <v>7</v>
      </c>
      <c r="I3959" s="17">
        <v>45370</v>
      </c>
      <c r="J3959" s="17">
        <v>45374</v>
      </c>
      <c r="K3959" t="s">
        <v>15</v>
      </c>
      <c r="L3959" t="s">
        <v>27</v>
      </c>
      <c r="M3959">
        <v>310.36</v>
      </c>
      <c r="N3959" t="s">
        <v>23</v>
      </c>
    </row>
    <row r="3960" spans="1:14" ht="14.25" customHeight="1" x14ac:dyDescent="0.3">
      <c r="A3960" t="s">
        <v>10065</v>
      </c>
      <c r="B3960" t="s">
        <v>25</v>
      </c>
      <c r="C3960" t="s">
        <v>33</v>
      </c>
      <c r="D3960">
        <v>1617.82</v>
      </c>
      <c r="E3960">
        <v>0.2</v>
      </c>
      <c r="F3960">
        <f t="shared" si="122"/>
        <v>323.56400000000002</v>
      </c>
      <c r="G3960">
        <f t="shared" si="123"/>
        <v>1294.2559999999999</v>
      </c>
      <c r="H3960">
        <v>7</v>
      </c>
      <c r="I3960" s="17">
        <v>45253</v>
      </c>
      <c r="J3960" s="17">
        <v>45255</v>
      </c>
      <c r="K3960" t="s">
        <v>31</v>
      </c>
      <c r="L3960" t="s">
        <v>27</v>
      </c>
      <c r="M3960">
        <v>100.48</v>
      </c>
      <c r="N3960" t="s">
        <v>48</v>
      </c>
    </row>
    <row r="3961" spans="1:14" ht="14.25" customHeight="1" x14ac:dyDescent="0.3">
      <c r="A3961" t="s">
        <v>7601</v>
      </c>
      <c r="B3961" t="s">
        <v>25</v>
      </c>
      <c r="C3961" t="s">
        <v>20</v>
      </c>
      <c r="D3961">
        <v>1619.78</v>
      </c>
      <c r="E3961">
        <v>0.17</v>
      </c>
      <c r="F3961">
        <f t="shared" si="122"/>
        <v>275.36260000000004</v>
      </c>
      <c r="G3961">
        <f t="shared" si="123"/>
        <v>1344.4173999999998</v>
      </c>
      <c r="H3961">
        <v>7</v>
      </c>
      <c r="I3961" s="17">
        <v>45076</v>
      </c>
      <c r="J3961" s="17">
        <v>45080</v>
      </c>
      <c r="K3961" t="s">
        <v>21</v>
      </c>
      <c r="L3961" t="s">
        <v>22</v>
      </c>
      <c r="M3961">
        <v>322.70999999999998</v>
      </c>
      <c r="N3961" t="s">
        <v>23</v>
      </c>
    </row>
    <row r="3962" spans="1:14" ht="14.25" customHeight="1" x14ac:dyDescent="0.3">
      <c r="A3962" t="s">
        <v>5098</v>
      </c>
      <c r="B3962" t="s">
        <v>41</v>
      </c>
      <c r="C3962" t="s">
        <v>36</v>
      </c>
      <c r="D3962">
        <v>1619.98</v>
      </c>
      <c r="E3962">
        <v>0.38</v>
      </c>
      <c r="F3962">
        <f t="shared" si="122"/>
        <v>615.5924</v>
      </c>
      <c r="G3962">
        <f t="shared" si="123"/>
        <v>1004.3876</v>
      </c>
      <c r="H3962">
        <v>7</v>
      </c>
      <c r="I3962" s="17">
        <v>45195</v>
      </c>
      <c r="J3962" s="17">
        <v>45196</v>
      </c>
      <c r="K3962" t="s">
        <v>31</v>
      </c>
      <c r="L3962" t="s">
        <v>27</v>
      </c>
      <c r="M3962">
        <v>225.07</v>
      </c>
      <c r="N3962" t="s">
        <v>17</v>
      </c>
    </row>
    <row r="3963" spans="1:14" ht="14.25" customHeight="1" x14ac:dyDescent="0.3">
      <c r="A3963" t="s">
        <v>7342</v>
      </c>
      <c r="B3963" t="s">
        <v>41</v>
      </c>
      <c r="C3963" t="s">
        <v>26</v>
      </c>
      <c r="D3963">
        <v>1620.03</v>
      </c>
      <c r="E3963">
        <v>0.08</v>
      </c>
      <c r="F3963">
        <f t="shared" si="122"/>
        <v>129.60239999999999</v>
      </c>
      <c r="G3963">
        <f t="shared" si="123"/>
        <v>1490.4276</v>
      </c>
      <c r="H3963">
        <v>7</v>
      </c>
      <c r="I3963" s="17">
        <v>45104</v>
      </c>
      <c r="J3963" s="17">
        <v>45105</v>
      </c>
      <c r="K3963" t="s">
        <v>15</v>
      </c>
      <c r="L3963" t="s">
        <v>16</v>
      </c>
      <c r="M3963">
        <v>131.94999999999999</v>
      </c>
      <c r="N3963" t="s">
        <v>48</v>
      </c>
    </row>
    <row r="3964" spans="1:14" ht="14.25" customHeight="1" x14ac:dyDescent="0.3">
      <c r="A3964" t="s">
        <v>1823</v>
      </c>
      <c r="B3964" t="s">
        <v>25</v>
      </c>
      <c r="C3964" t="s">
        <v>33</v>
      </c>
      <c r="D3964">
        <v>1620.96</v>
      </c>
      <c r="E3964">
        <v>0.27</v>
      </c>
      <c r="F3964">
        <f t="shared" si="122"/>
        <v>437.65920000000006</v>
      </c>
      <c r="G3964">
        <f t="shared" si="123"/>
        <v>1183.3008</v>
      </c>
      <c r="H3964">
        <v>7</v>
      </c>
      <c r="I3964" s="17">
        <v>45195</v>
      </c>
      <c r="J3964" s="17">
        <v>45201</v>
      </c>
      <c r="K3964" t="s">
        <v>21</v>
      </c>
      <c r="L3964" t="s">
        <v>22</v>
      </c>
      <c r="M3964">
        <v>96.1</v>
      </c>
      <c r="N3964" t="s">
        <v>23</v>
      </c>
    </row>
    <row r="3965" spans="1:14" ht="14.25" customHeight="1" x14ac:dyDescent="0.3">
      <c r="A3965" t="s">
        <v>2442</v>
      </c>
      <c r="B3965" t="s">
        <v>19</v>
      </c>
      <c r="C3965" t="s">
        <v>26</v>
      </c>
      <c r="D3965">
        <v>1624.15</v>
      </c>
      <c r="E3965">
        <v>7.0000000000000007E-2</v>
      </c>
      <c r="F3965">
        <f t="shared" si="122"/>
        <v>113.69050000000001</v>
      </c>
      <c r="G3965">
        <f t="shared" si="123"/>
        <v>1510.4595000000002</v>
      </c>
      <c r="H3965">
        <v>7</v>
      </c>
      <c r="I3965" s="17">
        <v>45529</v>
      </c>
      <c r="J3965" s="17">
        <v>45531</v>
      </c>
      <c r="K3965" t="s">
        <v>31</v>
      </c>
      <c r="L3965" t="s">
        <v>16</v>
      </c>
      <c r="M3965">
        <v>202.46</v>
      </c>
      <c r="N3965" t="s">
        <v>28</v>
      </c>
    </row>
    <row r="3966" spans="1:14" ht="14.25" customHeight="1" x14ac:dyDescent="0.3">
      <c r="A3966" t="s">
        <v>10626</v>
      </c>
      <c r="B3966" t="s">
        <v>19</v>
      </c>
      <c r="C3966" t="s">
        <v>26</v>
      </c>
      <c r="D3966">
        <v>1626.5</v>
      </c>
      <c r="E3966">
        <v>0.04</v>
      </c>
      <c r="F3966">
        <f t="shared" si="122"/>
        <v>65.06</v>
      </c>
      <c r="G3966">
        <f t="shared" si="123"/>
        <v>1561.44</v>
      </c>
      <c r="H3966">
        <v>7</v>
      </c>
      <c r="I3966" s="17">
        <v>45641</v>
      </c>
      <c r="J3966" s="17">
        <v>45644</v>
      </c>
      <c r="K3966" t="s">
        <v>31</v>
      </c>
      <c r="L3966" t="s">
        <v>22</v>
      </c>
      <c r="M3966">
        <v>423.82</v>
      </c>
      <c r="N3966" t="s">
        <v>23</v>
      </c>
    </row>
    <row r="3967" spans="1:14" ht="14.25" customHeight="1" x14ac:dyDescent="0.3">
      <c r="A3967" t="s">
        <v>9839</v>
      </c>
      <c r="B3967" t="s">
        <v>25</v>
      </c>
      <c r="C3967" t="s">
        <v>36</v>
      </c>
      <c r="D3967">
        <v>1626.82</v>
      </c>
      <c r="E3967">
        <v>0.28999999999999998</v>
      </c>
      <c r="F3967">
        <f t="shared" si="122"/>
        <v>471.77779999999996</v>
      </c>
      <c r="G3967">
        <f t="shared" si="123"/>
        <v>1155.0421999999999</v>
      </c>
      <c r="H3967">
        <v>7</v>
      </c>
      <c r="I3967" s="17">
        <v>45059</v>
      </c>
      <c r="J3967" s="17">
        <v>45063</v>
      </c>
      <c r="K3967" t="s">
        <v>15</v>
      </c>
      <c r="L3967" t="s">
        <v>22</v>
      </c>
      <c r="M3967">
        <v>284.67</v>
      </c>
      <c r="N3967" t="s">
        <v>34</v>
      </c>
    </row>
    <row r="3968" spans="1:14" ht="14.25" customHeight="1" x14ac:dyDescent="0.3">
      <c r="A3968" t="s">
        <v>13896</v>
      </c>
      <c r="B3968" t="s">
        <v>13</v>
      </c>
      <c r="C3968" t="s">
        <v>33</v>
      </c>
      <c r="D3968">
        <v>1627.38</v>
      </c>
      <c r="E3968">
        <v>0.31</v>
      </c>
      <c r="F3968">
        <f t="shared" si="122"/>
        <v>504.48780000000005</v>
      </c>
      <c r="G3968">
        <f t="shared" si="123"/>
        <v>1122.8922</v>
      </c>
      <c r="H3968">
        <v>7</v>
      </c>
      <c r="I3968" s="17">
        <v>45356</v>
      </c>
      <c r="J3968" s="17">
        <v>45360</v>
      </c>
      <c r="K3968" t="s">
        <v>15</v>
      </c>
      <c r="L3968" t="s">
        <v>27</v>
      </c>
      <c r="M3968">
        <v>363.32</v>
      </c>
      <c r="N3968" t="s">
        <v>48</v>
      </c>
    </row>
    <row r="3969" spans="1:14" ht="14.25" customHeight="1" x14ac:dyDescent="0.3">
      <c r="A3969" t="s">
        <v>2282</v>
      </c>
      <c r="B3969" t="s">
        <v>25</v>
      </c>
      <c r="C3969" t="s">
        <v>33</v>
      </c>
      <c r="D3969">
        <v>1628.56</v>
      </c>
      <c r="E3969">
        <v>0.03</v>
      </c>
      <c r="F3969">
        <f t="shared" si="122"/>
        <v>48.8568</v>
      </c>
      <c r="G3969">
        <f t="shared" si="123"/>
        <v>1579.7031999999999</v>
      </c>
      <c r="H3969">
        <v>7</v>
      </c>
      <c r="I3969" s="17">
        <v>44989</v>
      </c>
      <c r="J3969" s="17">
        <v>44995</v>
      </c>
      <c r="K3969" t="s">
        <v>21</v>
      </c>
      <c r="L3969" t="s">
        <v>22</v>
      </c>
      <c r="M3969">
        <v>196.8</v>
      </c>
      <c r="N3969" t="s">
        <v>23</v>
      </c>
    </row>
    <row r="3970" spans="1:14" ht="14.25" customHeight="1" x14ac:dyDescent="0.3">
      <c r="A3970" t="s">
        <v>388</v>
      </c>
      <c r="B3970" t="s">
        <v>13</v>
      </c>
      <c r="C3970" t="s">
        <v>36</v>
      </c>
      <c r="D3970">
        <v>1631.54</v>
      </c>
      <c r="E3970">
        <v>0.45</v>
      </c>
      <c r="F3970">
        <f t="shared" ref="F3970:F4033" si="124">D3970*E3970</f>
        <v>734.19299999999998</v>
      </c>
      <c r="G3970">
        <f t="shared" ref="G3970:G4033" si="125">D3970-F3970</f>
        <v>897.34699999999998</v>
      </c>
      <c r="H3970">
        <v>7</v>
      </c>
      <c r="I3970" s="17">
        <v>45547</v>
      </c>
      <c r="J3970" s="17">
        <v>45551</v>
      </c>
      <c r="K3970" t="s">
        <v>15</v>
      </c>
      <c r="L3970" t="s">
        <v>22</v>
      </c>
      <c r="M3970">
        <v>197.89</v>
      </c>
      <c r="N3970" t="s">
        <v>17</v>
      </c>
    </row>
    <row r="3971" spans="1:14" ht="14.25" customHeight="1" x14ac:dyDescent="0.3">
      <c r="A3971" t="s">
        <v>7423</v>
      </c>
      <c r="B3971" t="s">
        <v>25</v>
      </c>
      <c r="C3971" t="s">
        <v>26</v>
      </c>
      <c r="D3971">
        <v>1633</v>
      </c>
      <c r="E3971">
        <v>0.39</v>
      </c>
      <c r="F3971">
        <f t="shared" si="124"/>
        <v>636.87</v>
      </c>
      <c r="G3971">
        <f t="shared" si="125"/>
        <v>996.13</v>
      </c>
      <c r="H3971">
        <v>7</v>
      </c>
      <c r="I3971" s="17">
        <v>44937</v>
      </c>
      <c r="J3971" s="17">
        <v>44941</v>
      </c>
      <c r="K3971" t="s">
        <v>31</v>
      </c>
      <c r="L3971" t="s">
        <v>16</v>
      </c>
      <c r="M3971">
        <v>402.05</v>
      </c>
      <c r="N3971" t="s">
        <v>17</v>
      </c>
    </row>
    <row r="3972" spans="1:14" ht="14.25" customHeight="1" x14ac:dyDescent="0.3">
      <c r="A3972" t="s">
        <v>11099</v>
      </c>
      <c r="B3972" t="s">
        <v>41</v>
      </c>
      <c r="C3972" t="s">
        <v>14</v>
      </c>
      <c r="D3972">
        <v>1633.52</v>
      </c>
      <c r="E3972">
        <v>0.13</v>
      </c>
      <c r="F3972">
        <f t="shared" si="124"/>
        <v>212.35759999999999</v>
      </c>
      <c r="G3972">
        <f t="shared" si="125"/>
        <v>1421.1623999999999</v>
      </c>
      <c r="H3972">
        <v>7</v>
      </c>
      <c r="I3972" s="17">
        <v>45447</v>
      </c>
      <c r="J3972" s="17">
        <v>45454</v>
      </c>
      <c r="K3972" t="s">
        <v>31</v>
      </c>
      <c r="L3972" t="s">
        <v>22</v>
      </c>
      <c r="M3972">
        <v>266.14</v>
      </c>
      <c r="N3972" t="s">
        <v>17</v>
      </c>
    </row>
    <row r="3973" spans="1:14" ht="14.25" customHeight="1" x14ac:dyDescent="0.3">
      <c r="A3973" t="s">
        <v>7605</v>
      </c>
      <c r="B3973" t="s">
        <v>25</v>
      </c>
      <c r="C3973" t="s">
        <v>33</v>
      </c>
      <c r="D3973">
        <v>1642.44</v>
      </c>
      <c r="E3973">
        <v>0.47</v>
      </c>
      <c r="F3973">
        <f t="shared" si="124"/>
        <v>771.94679999999994</v>
      </c>
      <c r="G3973">
        <f t="shared" si="125"/>
        <v>870.49320000000012</v>
      </c>
      <c r="H3973">
        <v>7</v>
      </c>
      <c r="I3973" s="17">
        <v>45582</v>
      </c>
      <c r="J3973" s="17">
        <v>45584</v>
      </c>
      <c r="K3973" t="s">
        <v>21</v>
      </c>
      <c r="L3973" t="s">
        <v>22</v>
      </c>
      <c r="M3973">
        <v>462.22</v>
      </c>
      <c r="N3973" t="s">
        <v>48</v>
      </c>
    </row>
    <row r="3974" spans="1:14" ht="14.25" customHeight="1" x14ac:dyDescent="0.3">
      <c r="A3974" t="s">
        <v>981</v>
      </c>
      <c r="B3974" t="s">
        <v>41</v>
      </c>
      <c r="C3974" t="s">
        <v>26</v>
      </c>
      <c r="D3974">
        <v>1643.36</v>
      </c>
      <c r="E3974">
        <v>0.08</v>
      </c>
      <c r="F3974">
        <f t="shared" si="124"/>
        <v>131.46879999999999</v>
      </c>
      <c r="G3974">
        <f t="shared" si="125"/>
        <v>1511.8912</v>
      </c>
      <c r="H3974">
        <v>7</v>
      </c>
      <c r="I3974" s="17">
        <v>45341</v>
      </c>
      <c r="J3974" s="17">
        <v>45343</v>
      </c>
      <c r="K3974" t="s">
        <v>15</v>
      </c>
      <c r="L3974" t="s">
        <v>16</v>
      </c>
      <c r="M3974">
        <v>358.89</v>
      </c>
      <c r="N3974" t="s">
        <v>17</v>
      </c>
    </row>
    <row r="3975" spans="1:14" ht="14.25" customHeight="1" x14ac:dyDescent="0.3">
      <c r="A3975" t="s">
        <v>8261</v>
      </c>
      <c r="B3975" t="s">
        <v>41</v>
      </c>
      <c r="C3975" t="s">
        <v>36</v>
      </c>
      <c r="D3975">
        <v>1644.86</v>
      </c>
      <c r="E3975">
        <v>0</v>
      </c>
      <c r="F3975">
        <f t="shared" si="124"/>
        <v>0</v>
      </c>
      <c r="G3975">
        <f t="shared" si="125"/>
        <v>1644.86</v>
      </c>
      <c r="H3975">
        <v>7</v>
      </c>
      <c r="I3975" s="17">
        <v>45298</v>
      </c>
      <c r="J3975" s="17">
        <v>45303</v>
      </c>
      <c r="K3975" t="s">
        <v>31</v>
      </c>
      <c r="L3975" t="s">
        <v>22</v>
      </c>
      <c r="M3975">
        <v>255.42</v>
      </c>
      <c r="N3975" t="s">
        <v>28</v>
      </c>
    </row>
    <row r="3976" spans="1:14" ht="14.25" customHeight="1" x14ac:dyDescent="0.3">
      <c r="A3976" t="s">
        <v>1731</v>
      </c>
      <c r="B3976" t="s">
        <v>25</v>
      </c>
      <c r="C3976" t="s">
        <v>14</v>
      </c>
      <c r="D3976">
        <v>1647.52</v>
      </c>
      <c r="E3976">
        <v>0.45</v>
      </c>
      <c r="F3976">
        <f t="shared" si="124"/>
        <v>741.38400000000001</v>
      </c>
      <c r="G3976">
        <f t="shared" si="125"/>
        <v>906.13599999999997</v>
      </c>
      <c r="H3976">
        <v>7</v>
      </c>
      <c r="I3976" s="17">
        <v>45341</v>
      </c>
      <c r="J3976" s="17">
        <v>45348</v>
      </c>
      <c r="K3976" t="s">
        <v>21</v>
      </c>
      <c r="L3976" t="s">
        <v>27</v>
      </c>
      <c r="M3976">
        <v>350.75</v>
      </c>
      <c r="N3976" t="s">
        <v>17</v>
      </c>
    </row>
    <row r="3977" spans="1:14" ht="14.25" customHeight="1" x14ac:dyDescent="0.3">
      <c r="A3977" t="s">
        <v>8275</v>
      </c>
      <c r="B3977" t="s">
        <v>41</v>
      </c>
      <c r="C3977" t="s">
        <v>20</v>
      </c>
      <c r="D3977">
        <v>1647.83</v>
      </c>
      <c r="E3977">
        <v>0.08</v>
      </c>
      <c r="F3977">
        <f t="shared" si="124"/>
        <v>131.82640000000001</v>
      </c>
      <c r="G3977">
        <f t="shared" si="125"/>
        <v>1516.0036</v>
      </c>
      <c r="H3977">
        <v>7</v>
      </c>
      <c r="I3977" s="17">
        <v>45001</v>
      </c>
      <c r="J3977" s="17">
        <v>45008</v>
      </c>
      <c r="K3977" t="s">
        <v>15</v>
      </c>
      <c r="L3977" t="s">
        <v>16</v>
      </c>
      <c r="M3977">
        <v>321.86</v>
      </c>
      <c r="N3977" t="s">
        <v>17</v>
      </c>
    </row>
    <row r="3978" spans="1:14" ht="14.25" customHeight="1" x14ac:dyDescent="0.3">
      <c r="A3978" t="s">
        <v>15309</v>
      </c>
      <c r="B3978" t="s">
        <v>13</v>
      </c>
      <c r="C3978" t="s">
        <v>26</v>
      </c>
      <c r="D3978">
        <v>1648.23</v>
      </c>
      <c r="E3978">
        <v>0.04</v>
      </c>
      <c r="F3978">
        <f t="shared" si="124"/>
        <v>65.929200000000009</v>
      </c>
      <c r="G3978">
        <f t="shared" si="125"/>
        <v>1582.3008</v>
      </c>
      <c r="H3978">
        <v>7</v>
      </c>
      <c r="I3978" s="17">
        <v>45050</v>
      </c>
      <c r="J3978" s="17">
        <v>45057</v>
      </c>
      <c r="K3978" t="s">
        <v>31</v>
      </c>
      <c r="L3978" t="s">
        <v>16</v>
      </c>
      <c r="M3978">
        <v>121.93</v>
      </c>
      <c r="N3978" t="s">
        <v>34</v>
      </c>
    </row>
    <row r="3979" spans="1:14" ht="14.25" customHeight="1" x14ac:dyDescent="0.3">
      <c r="A3979" t="s">
        <v>5219</v>
      </c>
      <c r="B3979" t="s">
        <v>13</v>
      </c>
      <c r="C3979" t="s">
        <v>33</v>
      </c>
      <c r="D3979">
        <v>1650.5</v>
      </c>
      <c r="E3979">
        <v>0.05</v>
      </c>
      <c r="F3979">
        <f t="shared" si="124"/>
        <v>82.525000000000006</v>
      </c>
      <c r="G3979">
        <f t="shared" si="125"/>
        <v>1567.9749999999999</v>
      </c>
      <c r="H3979">
        <v>7</v>
      </c>
      <c r="I3979" s="17">
        <v>45249</v>
      </c>
      <c r="J3979" s="17">
        <v>45251</v>
      </c>
      <c r="K3979" t="s">
        <v>31</v>
      </c>
      <c r="L3979" t="s">
        <v>16</v>
      </c>
      <c r="M3979">
        <v>249.68</v>
      </c>
      <c r="N3979" t="s">
        <v>39</v>
      </c>
    </row>
    <row r="3980" spans="1:14" ht="14.25" customHeight="1" x14ac:dyDescent="0.3">
      <c r="A3980" t="s">
        <v>6794</v>
      </c>
      <c r="B3980" t="s">
        <v>25</v>
      </c>
      <c r="C3980" t="s">
        <v>36</v>
      </c>
      <c r="D3980">
        <v>1651.25</v>
      </c>
      <c r="E3980">
        <v>0.32</v>
      </c>
      <c r="F3980">
        <f t="shared" si="124"/>
        <v>528.4</v>
      </c>
      <c r="G3980">
        <f t="shared" si="125"/>
        <v>1122.8499999999999</v>
      </c>
      <c r="H3980">
        <v>7</v>
      </c>
      <c r="I3980" s="17">
        <v>45019</v>
      </c>
      <c r="J3980" s="17">
        <v>45026</v>
      </c>
      <c r="K3980" t="s">
        <v>31</v>
      </c>
      <c r="L3980" t="s">
        <v>22</v>
      </c>
      <c r="M3980">
        <v>320.27999999999997</v>
      </c>
      <c r="N3980" t="s">
        <v>48</v>
      </c>
    </row>
    <row r="3981" spans="1:14" ht="14.25" customHeight="1" x14ac:dyDescent="0.3">
      <c r="A3981" t="s">
        <v>7112</v>
      </c>
      <c r="B3981" t="s">
        <v>19</v>
      </c>
      <c r="C3981" t="s">
        <v>36</v>
      </c>
      <c r="D3981">
        <v>1655.72</v>
      </c>
      <c r="E3981">
        <v>0.31</v>
      </c>
      <c r="F3981">
        <f t="shared" si="124"/>
        <v>513.27319999999997</v>
      </c>
      <c r="G3981">
        <f t="shared" si="125"/>
        <v>1142.4468000000002</v>
      </c>
      <c r="H3981">
        <v>7</v>
      </c>
      <c r="I3981" s="17">
        <v>45556</v>
      </c>
      <c r="J3981" s="17">
        <v>45558</v>
      </c>
      <c r="K3981" t="s">
        <v>21</v>
      </c>
      <c r="L3981" t="s">
        <v>27</v>
      </c>
      <c r="M3981">
        <v>224.41</v>
      </c>
      <c r="N3981" t="s">
        <v>48</v>
      </c>
    </row>
    <row r="3982" spans="1:14" ht="14.25" customHeight="1" x14ac:dyDescent="0.3">
      <c r="A3982" t="s">
        <v>5482</v>
      </c>
      <c r="B3982" t="s">
        <v>13</v>
      </c>
      <c r="C3982" t="s">
        <v>33</v>
      </c>
      <c r="D3982">
        <v>1660.78</v>
      </c>
      <c r="E3982">
        <v>0.36</v>
      </c>
      <c r="F3982">
        <f t="shared" si="124"/>
        <v>597.88080000000002</v>
      </c>
      <c r="G3982">
        <f t="shared" si="125"/>
        <v>1062.8991999999998</v>
      </c>
      <c r="H3982">
        <v>7</v>
      </c>
      <c r="I3982" s="17">
        <v>45540</v>
      </c>
      <c r="J3982" s="17">
        <v>45547</v>
      </c>
      <c r="K3982" t="s">
        <v>31</v>
      </c>
      <c r="L3982" t="s">
        <v>16</v>
      </c>
      <c r="M3982">
        <v>459.2</v>
      </c>
      <c r="N3982" t="s">
        <v>48</v>
      </c>
    </row>
    <row r="3983" spans="1:14" ht="14.25" customHeight="1" x14ac:dyDescent="0.3">
      <c r="A3983" t="s">
        <v>9121</v>
      </c>
      <c r="B3983" t="s">
        <v>19</v>
      </c>
      <c r="C3983" t="s">
        <v>36</v>
      </c>
      <c r="D3983">
        <v>1664.15</v>
      </c>
      <c r="E3983">
        <v>0.46</v>
      </c>
      <c r="F3983">
        <f t="shared" si="124"/>
        <v>765.50900000000013</v>
      </c>
      <c r="G3983">
        <f t="shared" si="125"/>
        <v>898.64099999999996</v>
      </c>
      <c r="H3983">
        <v>7</v>
      </c>
      <c r="I3983" s="17">
        <v>45428</v>
      </c>
      <c r="J3983" s="17">
        <v>45434</v>
      </c>
      <c r="K3983" t="s">
        <v>15</v>
      </c>
      <c r="L3983" t="s">
        <v>16</v>
      </c>
      <c r="M3983">
        <v>322.93</v>
      </c>
      <c r="N3983" t="s">
        <v>17</v>
      </c>
    </row>
    <row r="3984" spans="1:14" ht="14.25" customHeight="1" x14ac:dyDescent="0.3">
      <c r="A3984" t="s">
        <v>4104</v>
      </c>
      <c r="B3984" t="s">
        <v>25</v>
      </c>
      <c r="C3984" t="s">
        <v>14</v>
      </c>
      <c r="D3984">
        <v>1670.13</v>
      </c>
      <c r="E3984">
        <v>0.39</v>
      </c>
      <c r="F3984">
        <f t="shared" si="124"/>
        <v>651.35070000000007</v>
      </c>
      <c r="G3984">
        <f t="shared" si="125"/>
        <v>1018.7793</v>
      </c>
      <c r="H3984">
        <v>7</v>
      </c>
      <c r="I3984" s="17">
        <v>45576</v>
      </c>
      <c r="J3984" s="17">
        <v>45583</v>
      </c>
      <c r="K3984" t="s">
        <v>31</v>
      </c>
      <c r="L3984" t="s">
        <v>16</v>
      </c>
      <c r="M3984">
        <v>230.59</v>
      </c>
      <c r="N3984" t="s">
        <v>23</v>
      </c>
    </row>
    <row r="3985" spans="1:14" ht="14.25" customHeight="1" x14ac:dyDescent="0.3">
      <c r="A3985" t="s">
        <v>738</v>
      </c>
      <c r="B3985" t="s">
        <v>25</v>
      </c>
      <c r="C3985" t="s">
        <v>14</v>
      </c>
      <c r="D3985">
        <v>1674.14</v>
      </c>
      <c r="E3985">
        <v>0.11</v>
      </c>
      <c r="F3985">
        <f t="shared" si="124"/>
        <v>184.15540000000001</v>
      </c>
      <c r="G3985">
        <f t="shared" si="125"/>
        <v>1489.9846</v>
      </c>
      <c r="H3985">
        <v>7</v>
      </c>
      <c r="I3985" s="17">
        <v>45117</v>
      </c>
      <c r="J3985" s="17">
        <v>45122</v>
      </c>
      <c r="K3985" t="s">
        <v>15</v>
      </c>
      <c r="L3985" t="s">
        <v>22</v>
      </c>
      <c r="M3985">
        <v>318.39</v>
      </c>
      <c r="N3985" t="s">
        <v>39</v>
      </c>
    </row>
    <row r="3986" spans="1:14" ht="14.25" customHeight="1" x14ac:dyDescent="0.3">
      <c r="A3986" t="s">
        <v>8892</v>
      </c>
      <c r="B3986" t="s">
        <v>41</v>
      </c>
      <c r="C3986" t="s">
        <v>33</v>
      </c>
      <c r="D3986">
        <v>1674.56</v>
      </c>
      <c r="E3986">
        <v>0.12</v>
      </c>
      <c r="F3986">
        <f t="shared" si="124"/>
        <v>200.94719999999998</v>
      </c>
      <c r="G3986">
        <f t="shared" si="125"/>
        <v>1473.6127999999999</v>
      </c>
      <c r="H3986">
        <v>7</v>
      </c>
      <c r="I3986" s="17">
        <v>45173</v>
      </c>
      <c r="J3986" s="17">
        <v>45174</v>
      </c>
      <c r="K3986" t="s">
        <v>31</v>
      </c>
      <c r="L3986" t="s">
        <v>27</v>
      </c>
      <c r="M3986">
        <v>174.37</v>
      </c>
      <c r="N3986" t="s">
        <v>48</v>
      </c>
    </row>
    <row r="3987" spans="1:14" ht="14.25" customHeight="1" x14ac:dyDescent="0.3">
      <c r="A3987" t="s">
        <v>5858</v>
      </c>
      <c r="B3987" t="s">
        <v>19</v>
      </c>
      <c r="C3987" t="s">
        <v>36</v>
      </c>
      <c r="D3987">
        <v>1686.24</v>
      </c>
      <c r="E3987">
        <v>0.21</v>
      </c>
      <c r="F3987">
        <f t="shared" si="124"/>
        <v>354.11039999999997</v>
      </c>
      <c r="G3987">
        <f t="shared" si="125"/>
        <v>1332.1296</v>
      </c>
      <c r="H3987">
        <v>7</v>
      </c>
      <c r="I3987" s="17">
        <v>45233</v>
      </c>
      <c r="J3987" s="17">
        <v>45235</v>
      </c>
      <c r="K3987" t="s">
        <v>21</v>
      </c>
      <c r="L3987" t="s">
        <v>16</v>
      </c>
      <c r="M3987">
        <v>334.78</v>
      </c>
      <c r="N3987" t="s">
        <v>34</v>
      </c>
    </row>
    <row r="3988" spans="1:14" ht="14.25" customHeight="1" x14ac:dyDescent="0.3">
      <c r="A3988" t="s">
        <v>5927</v>
      </c>
      <c r="B3988" t="s">
        <v>25</v>
      </c>
      <c r="C3988" t="s">
        <v>26</v>
      </c>
      <c r="D3988">
        <v>1692.3</v>
      </c>
      <c r="E3988">
        <v>0.28999999999999998</v>
      </c>
      <c r="F3988">
        <f t="shared" si="124"/>
        <v>490.76699999999994</v>
      </c>
      <c r="G3988">
        <f t="shared" si="125"/>
        <v>1201.5329999999999</v>
      </c>
      <c r="H3988">
        <v>7</v>
      </c>
      <c r="I3988" s="17">
        <v>45543</v>
      </c>
      <c r="J3988" s="17">
        <v>45547</v>
      </c>
      <c r="K3988" t="s">
        <v>31</v>
      </c>
      <c r="L3988" t="s">
        <v>22</v>
      </c>
      <c r="M3988">
        <v>496.71</v>
      </c>
      <c r="N3988" t="s">
        <v>34</v>
      </c>
    </row>
    <row r="3989" spans="1:14" ht="14.25" customHeight="1" x14ac:dyDescent="0.3">
      <c r="A3989" t="s">
        <v>2582</v>
      </c>
      <c r="B3989" t="s">
        <v>13</v>
      </c>
      <c r="C3989" t="s">
        <v>36</v>
      </c>
      <c r="D3989">
        <v>1693.85</v>
      </c>
      <c r="E3989">
        <v>0.27</v>
      </c>
      <c r="F3989">
        <f t="shared" si="124"/>
        <v>457.33949999999999</v>
      </c>
      <c r="G3989">
        <f t="shared" si="125"/>
        <v>1236.5104999999999</v>
      </c>
      <c r="H3989">
        <v>7</v>
      </c>
      <c r="I3989" s="17">
        <v>45073</v>
      </c>
      <c r="J3989" s="17">
        <v>45078</v>
      </c>
      <c r="K3989" t="s">
        <v>31</v>
      </c>
      <c r="L3989" t="s">
        <v>16</v>
      </c>
      <c r="M3989">
        <v>134.36000000000001</v>
      </c>
      <c r="N3989" t="s">
        <v>48</v>
      </c>
    </row>
    <row r="3990" spans="1:14" ht="14.25" customHeight="1" x14ac:dyDescent="0.3">
      <c r="A3990" t="s">
        <v>8682</v>
      </c>
      <c r="B3990" t="s">
        <v>19</v>
      </c>
      <c r="C3990" t="s">
        <v>33</v>
      </c>
      <c r="D3990">
        <v>1694.95</v>
      </c>
      <c r="E3990">
        <v>0.42</v>
      </c>
      <c r="F3990">
        <f t="shared" si="124"/>
        <v>711.87900000000002</v>
      </c>
      <c r="G3990">
        <f t="shared" si="125"/>
        <v>983.07100000000003</v>
      </c>
      <c r="H3990">
        <v>7</v>
      </c>
      <c r="I3990" s="17">
        <v>45349</v>
      </c>
      <c r="J3990" s="17">
        <v>45351</v>
      </c>
      <c r="K3990" t="s">
        <v>15</v>
      </c>
      <c r="L3990" t="s">
        <v>16</v>
      </c>
      <c r="M3990">
        <v>427.59</v>
      </c>
      <c r="N3990" t="s">
        <v>39</v>
      </c>
    </row>
    <row r="3991" spans="1:14" ht="14.25" customHeight="1" x14ac:dyDescent="0.3">
      <c r="A3991" t="s">
        <v>9204</v>
      </c>
      <c r="B3991" t="s">
        <v>19</v>
      </c>
      <c r="C3991" t="s">
        <v>14</v>
      </c>
      <c r="D3991">
        <v>1697.35</v>
      </c>
      <c r="E3991">
        <v>0.02</v>
      </c>
      <c r="F3991">
        <f t="shared" si="124"/>
        <v>33.946999999999996</v>
      </c>
      <c r="G3991">
        <f t="shared" si="125"/>
        <v>1663.403</v>
      </c>
      <c r="H3991">
        <v>7</v>
      </c>
      <c r="I3991" s="17">
        <v>45443</v>
      </c>
      <c r="J3991" s="17">
        <v>45449</v>
      </c>
      <c r="K3991" t="s">
        <v>21</v>
      </c>
      <c r="L3991" t="s">
        <v>22</v>
      </c>
      <c r="M3991">
        <v>356.22</v>
      </c>
      <c r="N3991" t="s">
        <v>48</v>
      </c>
    </row>
    <row r="3992" spans="1:14" ht="14.25" customHeight="1" x14ac:dyDescent="0.3">
      <c r="A3992" t="s">
        <v>7003</v>
      </c>
      <c r="B3992" t="s">
        <v>19</v>
      </c>
      <c r="C3992" t="s">
        <v>26</v>
      </c>
      <c r="D3992">
        <v>1697.66</v>
      </c>
      <c r="E3992">
        <v>0.13</v>
      </c>
      <c r="F3992">
        <f t="shared" si="124"/>
        <v>220.69580000000002</v>
      </c>
      <c r="G3992">
        <f t="shared" si="125"/>
        <v>1476.9642000000001</v>
      </c>
      <c r="H3992">
        <v>7</v>
      </c>
      <c r="I3992" s="17">
        <v>45573</v>
      </c>
      <c r="J3992" s="17">
        <v>45577</v>
      </c>
      <c r="K3992" t="s">
        <v>31</v>
      </c>
      <c r="L3992" t="s">
        <v>22</v>
      </c>
      <c r="M3992">
        <v>89.67</v>
      </c>
      <c r="N3992" t="s">
        <v>39</v>
      </c>
    </row>
    <row r="3993" spans="1:14" ht="14.25" customHeight="1" x14ac:dyDescent="0.3">
      <c r="A3993" t="s">
        <v>10222</v>
      </c>
      <c r="B3993" t="s">
        <v>13</v>
      </c>
      <c r="C3993" t="s">
        <v>33</v>
      </c>
      <c r="D3993">
        <v>1704.36</v>
      </c>
      <c r="E3993">
        <v>0.16</v>
      </c>
      <c r="F3993">
        <f t="shared" si="124"/>
        <v>272.69759999999997</v>
      </c>
      <c r="G3993">
        <f t="shared" si="125"/>
        <v>1431.6623999999999</v>
      </c>
      <c r="H3993">
        <v>7</v>
      </c>
      <c r="I3993" s="17">
        <v>45311</v>
      </c>
      <c r="J3993" s="17">
        <v>45313</v>
      </c>
      <c r="K3993" t="s">
        <v>21</v>
      </c>
      <c r="L3993" t="s">
        <v>22</v>
      </c>
      <c r="M3993">
        <v>296.52999999999997</v>
      </c>
      <c r="N3993" t="s">
        <v>23</v>
      </c>
    </row>
    <row r="3994" spans="1:14" ht="14.25" customHeight="1" x14ac:dyDescent="0.3">
      <c r="A3994" t="s">
        <v>7046</v>
      </c>
      <c r="B3994" t="s">
        <v>25</v>
      </c>
      <c r="C3994" t="s">
        <v>33</v>
      </c>
      <c r="D3994">
        <v>1705.68</v>
      </c>
      <c r="E3994">
        <v>7.0000000000000007E-2</v>
      </c>
      <c r="F3994">
        <f t="shared" si="124"/>
        <v>119.39760000000001</v>
      </c>
      <c r="G3994">
        <f t="shared" si="125"/>
        <v>1586.2824000000001</v>
      </c>
      <c r="H3994">
        <v>7</v>
      </c>
      <c r="I3994" s="17">
        <v>45642</v>
      </c>
      <c r="J3994" s="17">
        <v>45645</v>
      </c>
      <c r="K3994" t="s">
        <v>31</v>
      </c>
      <c r="L3994" t="s">
        <v>27</v>
      </c>
      <c r="M3994">
        <v>450.84</v>
      </c>
      <c r="N3994" t="s">
        <v>17</v>
      </c>
    </row>
    <row r="3995" spans="1:14" ht="14.25" customHeight="1" x14ac:dyDescent="0.3">
      <c r="A3995" t="s">
        <v>328</v>
      </c>
      <c r="B3995" t="s">
        <v>19</v>
      </c>
      <c r="C3995" t="s">
        <v>36</v>
      </c>
      <c r="D3995">
        <v>1707.73</v>
      </c>
      <c r="E3995">
        <v>0.43</v>
      </c>
      <c r="F3995">
        <f t="shared" si="124"/>
        <v>734.32389999999998</v>
      </c>
      <c r="G3995">
        <f t="shared" si="125"/>
        <v>973.40610000000004</v>
      </c>
      <c r="H3995">
        <v>7</v>
      </c>
      <c r="I3995" s="17">
        <v>44957</v>
      </c>
      <c r="J3995" s="17">
        <v>44964</v>
      </c>
      <c r="K3995" t="s">
        <v>21</v>
      </c>
      <c r="L3995" t="s">
        <v>22</v>
      </c>
      <c r="M3995">
        <v>263.39999999999998</v>
      </c>
      <c r="N3995" t="s">
        <v>34</v>
      </c>
    </row>
    <row r="3996" spans="1:14" ht="14.25" customHeight="1" x14ac:dyDescent="0.3">
      <c r="A3996" t="s">
        <v>12224</v>
      </c>
      <c r="B3996" t="s">
        <v>13</v>
      </c>
      <c r="C3996" t="s">
        <v>33</v>
      </c>
      <c r="D3996">
        <v>1707.93</v>
      </c>
      <c r="E3996">
        <v>0.18</v>
      </c>
      <c r="F3996">
        <f t="shared" si="124"/>
        <v>307.42739999999998</v>
      </c>
      <c r="G3996">
        <f t="shared" si="125"/>
        <v>1400.5026</v>
      </c>
      <c r="H3996">
        <v>7</v>
      </c>
      <c r="I3996" s="17">
        <v>45523</v>
      </c>
      <c r="J3996" s="17">
        <v>45524</v>
      </c>
      <c r="K3996" t="s">
        <v>21</v>
      </c>
      <c r="L3996" t="s">
        <v>16</v>
      </c>
      <c r="M3996">
        <v>245.4</v>
      </c>
      <c r="N3996" t="s">
        <v>39</v>
      </c>
    </row>
    <row r="3997" spans="1:14" ht="14.25" customHeight="1" x14ac:dyDescent="0.3">
      <c r="A3997" t="s">
        <v>8515</v>
      </c>
      <c r="B3997" t="s">
        <v>13</v>
      </c>
      <c r="C3997" t="s">
        <v>26</v>
      </c>
      <c r="D3997">
        <v>1711.79</v>
      </c>
      <c r="E3997">
        <v>0.37</v>
      </c>
      <c r="F3997">
        <f t="shared" si="124"/>
        <v>633.3623</v>
      </c>
      <c r="G3997">
        <f t="shared" si="125"/>
        <v>1078.4277</v>
      </c>
      <c r="H3997">
        <v>7</v>
      </c>
      <c r="I3997" s="17">
        <v>45517</v>
      </c>
      <c r="J3997" s="17">
        <v>45524</v>
      </c>
      <c r="K3997" t="s">
        <v>31</v>
      </c>
      <c r="L3997" t="s">
        <v>16</v>
      </c>
      <c r="M3997">
        <v>316.89999999999998</v>
      </c>
      <c r="N3997" t="s">
        <v>28</v>
      </c>
    </row>
    <row r="3998" spans="1:14" ht="14.25" customHeight="1" x14ac:dyDescent="0.3">
      <c r="A3998" t="s">
        <v>2301</v>
      </c>
      <c r="B3998" t="s">
        <v>25</v>
      </c>
      <c r="C3998" t="s">
        <v>36</v>
      </c>
      <c r="D3998">
        <v>1713.51</v>
      </c>
      <c r="E3998">
        <v>0.39</v>
      </c>
      <c r="F3998">
        <f t="shared" si="124"/>
        <v>668.26890000000003</v>
      </c>
      <c r="G3998">
        <f t="shared" si="125"/>
        <v>1045.2411</v>
      </c>
      <c r="H3998">
        <v>7</v>
      </c>
      <c r="I3998" s="17">
        <v>45544</v>
      </c>
      <c r="J3998" s="17">
        <v>45547</v>
      </c>
      <c r="K3998" t="s">
        <v>21</v>
      </c>
      <c r="L3998" t="s">
        <v>27</v>
      </c>
      <c r="M3998">
        <v>124.92</v>
      </c>
      <c r="N3998" t="s">
        <v>28</v>
      </c>
    </row>
    <row r="3999" spans="1:14" ht="14.25" customHeight="1" x14ac:dyDescent="0.3">
      <c r="A3999" t="s">
        <v>5228</v>
      </c>
      <c r="B3999" t="s">
        <v>13</v>
      </c>
      <c r="C3999" t="s">
        <v>20</v>
      </c>
      <c r="D3999">
        <v>1713.81</v>
      </c>
      <c r="E3999">
        <v>0.38</v>
      </c>
      <c r="F3999">
        <f t="shared" si="124"/>
        <v>651.24779999999998</v>
      </c>
      <c r="G3999">
        <f t="shared" si="125"/>
        <v>1062.5621999999998</v>
      </c>
      <c r="H3999">
        <v>7</v>
      </c>
      <c r="I3999" s="17">
        <v>45276</v>
      </c>
      <c r="J3999" s="17">
        <v>45279</v>
      </c>
      <c r="K3999" t="s">
        <v>21</v>
      </c>
      <c r="L3999" t="s">
        <v>22</v>
      </c>
      <c r="M3999">
        <v>187.14</v>
      </c>
      <c r="N3999" t="s">
        <v>48</v>
      </c>
    </row>
    <row r="4000" spans="1:14" ht="14.25" customHeight="1" x14ac:dyDescent="0.3">
      <c r="A4000" t="s">
        <v>833</v>
      </c>
      <c r="B4000" t="s">
        <v>25</v>
      </c>
      <c r="C4000" t="s">
        <v>14</v>
      </c>
      <c r="D4000">
        <v>1714.19</v>
      </c>
      <c r="E4000">
        <v>0.49</v>
      </c>
      <c r="F4000">
        <f t="shared" si="124"/>
        <v>839.95310000000006</v>
      </c>
      <c r="G4000">
        <f t="shared" si="125"/>
        <v>874.23689999999999</v>
      </c>
      <c r="H4000">
        <v>7</v>
      </c>
      <c r="I4000" s="17">
        <v>45090</v>
      </c>
      <c r="J4000" s="17">
        <v>45096</v>
      </c>
      <c r="K4000" t="s">
        <v>21</v>
      </c>
      <c r="L4000" t="s">
        <v>16</v>
      </c>
      <c r="M4000">
        <v>302.3</v>
      </c>
      <c r="N4000" t="s">
        <v>39</v>
      </c>
    </row>
    <row r="4001" spans="1:14" ht="14.25" customHeight="1" x14ac:dyDescent="0.3">
      <c r="A4001" t="s">
        <v>266</v>
      </c>
      <c r="B4001" t="s">
        <v>19</v>
      </c>
      <c r="C4001" t="s">
        <v>20</v>
      </c>
      <c r="D4001">
        <v>1715.43</v>
      </c>
      <c r="E4001">
        <v>0.25</v>
      </c>
      <c r="F4001">
        <f t="shared" si="124"/>
        <v>428.85750000000002</v>
      </c>
      <c r="G4001">
        <f t="shared" si="125"/>
        <v>1286.5725</v>
      </c>
      <c r="H4001">
        <v>7</v>
      </c>
      <c r="I4001" s="17">
        <v>45114</v>
      </c>
      <c r="J4001" s="17">
        <v>45121</v>
      </c>
      <c r="K4001" t="s">
        <v>31</v>
      </c>
      <c r="L4001" t="s">
        <v>27</v>
      </c>
      <c r="M4001">
        <v>144.54</v>
      </c>
      <c r="N4001" t="s">
        <v>17</v>
      </c>
    </row>
    <row r="4002" spans="1:14" ht="14.25" customHeight="1" x14ac:dyDescent="0.3">
      <c r="A4002" t="s">
        <v>3534</v>
      </c>
      <c r="B4002" t="s">
        <v>25</v>
      </c>
      <c r="C4002" t="s">
        <v>20</v>
      </c>
      <c r="D4002">
        <v>1716.62</v>
      </c>
      <c r="E4002">
        <v>0.17</v>
      </c>
      <c r="F4002">
        <f t="shared" si="124"/>
        <v>291.8254</v>
      </c>
      <c r="G4002">
        <f t="shared" si="125"/>
        <v>1424.7945999999999</v>
      </c>
      <c r="H4002">
        <v>7</v>
      </c>
      <c r="I4002" s="17">
        <v>45371</v>
      </c>
      <c r="J4002" s="17">
        <v>45374</v>
      </c>
      <c r="K4002" t="s">
        <v>21</v>
      </c>
      <c r="L4002" t="s">
        <v>27</v>
      </c>
      <c r="M4002">
        <v>349.63</v>
      </c>
      <c r="N4002" t="s">
        <v>23</v>
      </c>
    </row>
    <row r="4003" spans="1:14" ht="14.25" customHeight="1" x14ac:dyDescent="0.3">
      <c r="A4003" t="s">
        <v>10437</v>
      </c>
      <c r="B4003" t="s">
        <v>41</v>
      </c>
      <c r="C4003" t="s">
        <v>36</v>
      </c>
      <c r="D4003">
        <v>1716.67</v>
      </c>
      <c r="E4003">
        <v>0.27</v>
      </c>
      <c r="F4003">
        <f t="shared" si="124"/>
        <v>463.50090000000006</v>
      </c>
      <c r="G4003">
        <f t="shared" si="125"/>
        <v>1253.1691000000001</v>
      </c>
      <c r="H4003">
        <v>7</v>
      </c>
      <c r="I4003" s="17">
        <v>45216</v>
      </c>
      <c r="J4003" s="17">
        <v>45223</v>
      </c>
      <c r="K4003" t="s">
        <v>21</v>
      </c>
      <c r="L4003" t="s">
        <v>22</v>
      </c>
      <c r="M4003">
        <v>294.06</v>
      </c>
      <c r="N4003" t="s">
        <v>17</v>
      </c>
    </row>
    <row r="4004" spans="1:14" ht="14.25" customHeight="1" x14ac:dyDescent="0.3">
      <c r="A4004" t="s">
        <v>11829</v>
      </c>
      <c r="B4004" t="s">
        <v>41</v>
      </c>
      <c r="C4004" t="s">
        <v>33</v>
      </c>
      <c r="D4004">
        <v>1716.83</v>
      </c>
      <c r="E4004">
        <v>0.18</v>
      </c>
      <c r="F4004">
        <f t="shared" si="124"/>
        <v>309.02939999999995</v>
      </c>
      <c r="G4004">
        <f t="shared" si="125"/>
        <v>1407.8006</v>
      </c>
      <c r="H4004">
        <v>7</v>
      </c>
      <c r="I4004" s="17">
        <v>45303</v>
      </c>
      <c r="J4004" s="17">
        <v>45305</v>
      </c>
      <c r="K4004" t="s">
        <v>21</v>
      </c>
      <c r="L4004" t="s">
        <v>22</v>
      </c>
      <c r="M4004">
        <v>424.66</v>
      </c>
      <c r="N4004" t="s">
        <v>17</v>
      </c>
    </row>
    <row r="4005" spans="1:14" ht="14.25" customHeight="1" x14ac:dyDescent="0.3">
      <c r="A4005" t="s">
        <v>8001</v>
      </c>
      <c r="B4005" t="s">
        <v>25</v>
      </c>
      <c r="C4005" t="s">
        <v>33</v>
      </c>
      <c r="D4005">
        <v>1716.87</v>
      </c>
      <c r="E4005">
        <v>0.41</v>
      </c>
      <c r="F4005">
        <f t="shared" si="124"/>
        <v>703.91669999999988</v>
      </c>
      <c r="G4005">
        <f t="shared" si="125"/>
        <v>1012.9533</v>
      </c>
      <c r="H4005">
        <v>7</v>
      </c>
      <c r="I4005" s="17">
        <v>45614</v>
      </c>
      <c r="J4005" s="17">
        <v>45620</v>
      </c>
      <c r="K4005" t="s">
        <v>31</v>
      </c>
      <c r="L4005" t="s">
        <v>22</v>
      </c>
      <c r="M4005">
        <v>394.81</v>
      </c>
      <c r="N4005" t="s">
        <v>39</v>
      </c>
    </row>
    <row r="4006" spans="1:14" ht="14.25" customHeight="1" x14ac:dyDescent="0.3">
      <c r="A4006" t="s">
        <v>8674</v>
      </c>
      <c r="B4006" t="s">
        <v>41</v>
      </c>
      <c r="C4006" t="s">
        <v>33</v>
      </c>
      <c r="D4006">
        <v>1719.05</v>
      </c>
      <c r="E4006">
        <v>0.33</v>
      </c>
      <c r="F4006">
        <f t="shared" si="124"/>
        <v>567.28650000000005</v>
      </c>
      <c r="G4006">
        <f t="shared" si="125"/>
        <v>1151.7635</v>
      </c>
      <c r="H4006">
        <v>7</v>
      </c>
      <c r="I4006" s="17">
        <v>44936</v>
      </c>
      <c r="J4006" s="17">
        <v>44943</v>
      </c>
      <c r="K4006" t="s">
        <v>15</v>
      </c>
      <c r="L4006" t="s">
        <v>27</v>
      </c>
      <c r="M4006">
        <v>356.36</v>
      </c>
      <c r="N4006" t="s">
        <v>39</v>
      </c>
    </row>
    <row r="4007" spans="1:14" ht="14.25" customHeight="1" x14ac:dyDescent="0.3">
      <c r="A4007" t="s">
        <v>11028</v>
      </c>
      <c r="B4007" t="s">
        <v>25</v>
      </c>
      <c r="C4007" t="s">
        <v>20</v>
      </c>
      <c r="D4007">
        <v>1720.98</v>
      </c>
      <c r="E4007">
        <v>0.21</v>
      </c>
      <c r="F4007">
        <f t="shared" si="124"/>
        <v>361.4058</v>
      </c>
      <c r="G4007">
        <f t="shared" si="125"/>
        <v>1359.5742</v>
      </c>
      <c r="H4007">
        <v>7</v>
      </c>
      <c r="I4007" s="17">
        <v>45277</v>
      </c>
      <c r="J4007" s="17">
        <v>45281</v>
      </c>
      <c r="K4007" t="s">
        <v>21</v>
      </c>
      <c r="L4007" t="s">
        <v>22</v>
      </c>
      <c r="M4007">
        <v>454.01</v>
      </c>
      <c r="N4007" t="s">
        <v>28</v>
      </c>
    </row>
    <row r="4008" spans="1:14" ht="14.25" customHeight="1" x14ac:dyDescent="0.3">
      <c r="A4008" t="s">
        <v>1149</v>
      </c>
      <c r="B4008" t="s">
        <v>13</v>
      </c>
      <c r="C4008" t="s">
        <v>26</v>
      </c>
      <c r="D4008">
        <v>1729.11</v>
      </c>
      <c r="E4008">
        <v>0.05</v>
      </c>
      <c r="F4008">
        <f t="shared" si="124"/>
        <v>86.455500000000001</v>
      </c>
      <c r="G4008">
        <f t="shared" si="125"/>
        <v>1642.6544999999999</v>
      </c>
      <c r="H4008">
        <v>7</v>
      </c>
      <c r="I4008" s="17">
        <v>45540</v>
      </c>
      <c r="J4008" s="17">
        <v>45547</v>
      </c>
      <c r="K4008" t="s">
        <v>15</v>
      </c>
      <c r="L4008" t="s">
        <v>22</v>
      </c>
      <c r="M4008">
        <v>219.91</v>
      </c>
      <c r="N4008" t="s">
        <v>17</v>
      </c>
    </row>
    <row r="4009" spans="1:14" ht="14.25" customHeight="1" x14ac:dyDescent="0.3">
      <c r="A4009" t="s">
        <v>14019</v>
      </c>
      <c r="B4009" t="s">
        <v>41</v>
      </c>
      <c r="C4009" t="s">
        <v>26</v>
      </c>
      <c r="D4009">
        <v>1729.38</v>
      </c>
      <c r="E4009">
        <v>0.31</v>
      </c>
      <c r="F4009">
        <f t="shared" si="124"/>
        <v>536.1078</v>
      </c>
      <c r="G4009">
        <f t="shared" si="125"/>
        <v>1193.2722000000001</v>
      </c>
      <c r="H4009">
        <v>7</v>
      </c>
      <c r="I4009" s="17">
        <v>45241</v>
      </c>
      <c r="J4009" s="17">
        <v>45245</v>
      </c>
      <c r="K4009" t="s">
        <v>31</v>
      </c>
      <c r="L4009" t="s">
        <v>16</v>
      </c>
      <c r="M4009">
        <v>245.33</v>
      </c>
      <c r="N4009" t="s">
        <v>34</v>
      </c>
    </row>
    <row r="4010" spans="1:14" ht="14.25" customHeight="1" x14ac:dyDescent="0.3">
      <c r="A4010" t="s">
        <v>83</v>
      </c>
      <c r="B4010" t="s">
        <v>13</v>
      </c>
      <c r="C4010" t="s">
        <v>36</v>
      </c>
      <c r="D4010">
        <v>1731.22</v>
      </c>
      <c r="E4010">
        <v>0.27</v>
      </c>
      <c r="F4010">
        <f t="shared" si="124"/>
        <v>467.42940000000004</v>
      </c>
      <c r="G4010">
        <f t="shared" si="125"/>
        <v>1263.7906</v>
      </c>
      <c r="H4010">
        <v>7</v>
      </c>
      <c r="I4010" s="17">
        <v>45173</v>
      </c>
      <c r="J4010" s="17">
        <v>45180</v>
      </c>
      <c r="K4010" t="s">
        <v>15</v>
      </c>
      <c r="L4010" t="s">
        <v>16</v>
      </c>
      <c r="M4010">
        <v>433.9</v>
      </c>
      <c r="N4010" t="s">
        <v>28</v>
      </c>
    </row>
    <row r="4011" spans="1:14" ht="14.25" customHeight="1" x14ac:dyDescent="0.3">
      <c r="A4011" t="s">
        <v>4299</v>
      </c>
      <c r="B4011" t="s">
        <v>25</v>
      </c>
      <c r="C4011" t="s">
        <v>14</v>
      </c>
      <c r="D4011">
        <v>1735.02</v>
      </c>
      <c r="E4011">
        <v>0.06</v>
      </c>
      <c r="F4011">
        <f t="shared" si="124"/>
        <v>104.10119999999999</v>
      </c>
      <c r="G4011">
        <f t="shared" si="125"/>
        <v>1630.9187999999999</v>
      </c>
      <c r="H4011">
        <v>7</v>
      </c>
      <c r="I4011" s="17">
        <v>45334</v>
      </c>
      <c r="J4011" s="17">
        <v>45340</v>
      </c>
      <c r="K4011" t="s">
        <v>15</v>
      </c>
      <c r="L4011" t="s">
        <v>27</v>
      </c>
      <c r="M4011">
        <v>519.32000000000005</v>
      </c>
      <c r="N4011" t="s">
        <v>39</v>
      </c>
    </row>
    <row r="4012" spans="1:14" ht="14.25" customHeight="1" x14ac:dyDescent="0.3">
      <c r="A4012" t="s">
        <v>2432</v>
      </c>
      <c r="B4012" t="s">
        <v>19</v>
      </c>
      <c r="C4012" t="s">
        <v>36</v>
      </c>
      <c r="D4012">
        <v>1738.95</v>
      </c>
      <c r="E4012">
        <v>0.36</v>
      </c>
      <c r="F4012">
        <f t="shared" si="124"/>
        <v>626.02200000000005</v>
      </c>
      <c r="G4012">
        <f t="shared" si="125"/>
        <v>1112.9279999999999</v>
      </c>
      <c r="H4012">
        <v>7</v>
      </c>
      <c r="I4012" s="17">
        <v>45379</v>
      </c>
      <c r="J4012" s="17">
        <v>45386</v>
      </c>
      <c r="K4012" t="s">
        <v>31</v>
      </c>
      <c r="L4012" t="s">
        <v>27</v>
      </c>
      <c r="M4012">
        <v>335.3</v>
      </c>
      <c r="N4012" t="s">
        <v>39</v>
      </c>
    </row>
    <row r="4013" spans="1:14" ht="14.25" customHeight="1" x14ac:dyDescent="0.3">
      <c r="A4013" t="s">
        <v>1546</v>
      </c>
      <c r="B4013" t="s">
        <v>25</v>
      </c>
      <c r="C4013" t="s">
        <v>36</v>
      </c>
      <c r="D4013">
        <v>1740.36</v>
      </c>
      <c r="E4013">
        <v>0.11</v>
      </c>
      <c r="F4013">
        <f t="shared" si="124"/>
        <v>191.43959999999998</v>
      </c>
      <c r="G4013">
        <f t="shared" si="125"/>
        <v>1548.9204</v>
      </c>
      <c r="H4013">
        <v>7</v>
      </c>
      <c r="I4013" s="17">
        <v>45553</v>
      </c>
      <c r="J4013" s="17">
        <v>45554</v>
      </c>
      <c r="K4013" t="s">
        <v>21</v>
      </c>
      <c r="L4013" t="s">
        <v>16</v>
      </c>
      <c r="M4013">
        <v>117.38</v>
      </c>
      <c r="N4013" t="s">
        <v>48</v>
      </c>
    </row>
    <row r="4014" spans="1:14" ht="14.25" customHeight="1" x14ac:dyDescent="0.3">
      <c r="A4014" t="s">
        <v>6405</v>
      </c>
      <c r="B4014" t="s">
        <v>25</v>
      </c>
      <c r="C4014" t="s">
        <v>36</v>
      </c>
      <c r="D4014">
        <v>1743.68</v>
      </c>
      <c r="E4014">
        <v>0.02</v>
      </c>
      <c r="F4014">
        <f t="shared" si="124"/>
        <v>34.873600000000003</v>
      </c>
      <c r="G4014">
        <f t="shared" si="125"/>
        <v>1708.8064000000002</v>
      </c>
      <c r="H4014">
        <v>7</v>
      </c>
      <c r="I4014" s="17">
        <v>45285</v>
      </c>
      <c r="J4014" s="17">
        <v>45291</v>
      </c>
      <c r="K4014" t="s">
        <v>31</v>
      </c>
      <c r="L4014" t="s">
        <v>27</v>
      </c>
      <c r="M4014">
        <v>476.68</v>
      </c>
      <c r="N4014" t="s">
        <v>17</v>
      </c>
    </row>
    <row r="4015" spans="1:14" ht="14.25" customHeight="1" x14ac:dyDescent="0.3">
      <c r="A4015" t="s">
        <v>11227</v>
      </c>
      <c r="B4015" t="s">
        <v>25</v>
      </c>
      <c r="C4015" t="s">
        <v>14</v>
      </c>
      <c r="D4015">
        <v>1744.85</v>
      </c>
      <c r="E4015">
        <v>0.27</v>
      </c>
      <c r="F4015">
        <f t="shared" si="124"/>
        <v>471.10950000000003</v>
      </c>
      <c r="G4015">
        <f t="shared" si="125"/>
        <v>1273.7404999999999</v>
      </c>
      <c r="H4015">
        <v>7</v>
      </c>
      <c r="I4015" s="17">
        <v>45067</v>
      </c>
      <c r="J4015" s="17">
        <v>45068</v>
      </c>
      <c r="K4015" t="s">
        <v>21</v>
      </c>
      <c r="L4015" t="s">
        <v>22</v>
      </c>
      <c r="M4015">
        <v>192.09</v>
      </c>
      <c r="N4015" t="s">
        <v>28</v>
      </c>
    </row>
    <row r="4016" spans="1:14" ht="14.25" customHeight="1" x14ac:dyDescent="0.3">
      <c r="A4016" t="s">
        <v>4845</v>
      </c>
      <c r="B4016" t="s">
        <v>41</v>
      </c>
      <c r="C4016" t="s">
        <v>36</v>
      </c>
      <c r="D4016">
        <v>1745.39</v>
      </c>
      <c r="E4016">
        <v>0.28999999999999998</v>
      </c>
      <c r="F4016">
        <f t="shared" si="124"/>
        <v>506.16309999999999</v>
      </c>
      <c r="G4016">
        <f t="shared" si="125"/>
        <v>1239.2269000000001</v>
      </c>
      <c r="H4016">
        <v>7</v>
      </c>
      <c r="I4016" s="17">
        <v>45004</v>
      </c>
      <c r="J4016" s="17">
        <v>45006</v>
      </c>
      <c r="K4016" t="s">
        <v>15</v>
      </c>
      <c r="L4016" t="s">
        <v>22</v>
      </c>
      <c r="M4016">
        <v>333.99</v>
      </c>
      <c r="N4016" t="s">
        <v>48</v>
      </c>
    </row>
    <row r="4017" spans="1:14" ht="14.25" customHeight="1" x14ac:dyDescent="0.3">
      <c r="A4017" t="s">
        <v>4246</v>
      </c>
      <c r="B4017" t="s">
        <v>25</v>
      </c>
      <c r="C4017" t="s">
        <v>33</v>
      </c>
      <c r="D4017">
        <v>1750.66</v>
      </c>
      <c r="E4017">
        <v>0.18</v>
      </c>
      <c r="F4017">
        <f t="shared" si="124"/>
        <v>315.11880000000002</v>
      </c>
      <c r="G4017">
        <f t="shared" si="125"/>
        <v>1435.5412000000001</v>
      </c>
      <c r="H4017">
        <v>7</v>
      </c>
      <c r="I4017" s="17">
        <v>45358</v>
      </c>
      <c r="J4017" s="17">
        <v>45361</v>
      </c>
      <c r="K4017" t="s">
        <v>31</v>
      </c>
      <c r="L4017" t="s">
        <v>27</v>
      </c>
      <c r="M4017">
        <v>341.97</v>
      </c>
      <c r="N4017" t="s">
        <v>39</v>
      </c>
    </row>
    <row r="4018" spans="1:14" ht="14.25" customHeight="1" x14ac:dyDescent="0.3">
      <c r="A4018" t="s">
        <v>373</v>
      </c>
      <c r="B4018" t="s">
        <v>13</v>
      </c>
      <c r="C4018" t="s">
        <v>36</v>
      </c>
      <c r="D4018">
        <v>1758.87</v>
      </c>
      <c r="E4018">
        <v>0.13</v>
      </c>
      <c r="F4018">
        <f t="shared" si="124"/>
        <v>228.65309999999999</v>
      </c>
      <c r="G4018">
        <f t="shared" si="125"/>
        <v>1530.2168999999999</v>
      </c>
      <c r="H4018">
        <v>7</v>
      </c>
      <c r="I4018" s="17">
        <v>45377</v>
      </c>
      <c r="J4018" s="17">
        <v>45382</v>
      </c>
      <c r="K4018" t="s">
        <v>21</v>
      </c>
      <c r="L4018" t="s">
        <v>27</v>
      </c>
      <c r="M4018">
        <v>270.22000000000003</v>
      </c>
      <c r="N4018" t="s">
        <v>17</v>
      </c>
    </row>
    <row r="4019" spans="1:14" ht="14.25" customHeight="1" x14ac:dyDescent="0.3">
      <c r="A4019" t="s">
        <v>13209</v>
      </c>
      <c r="B4019" t="s">
        <v>41</v>
      </c>
      <c r="C4019" t="s">
        <v>36</v>
      </c>
      <c r="D4019">
        <v>1761.32</v>
      </c>
      <c r="E4019">
        <v>0.14000000000000001</v>
      </c>
      <c r="F4019">
        <f t="shared" si="124"/>
        <v>246.5848</v>
      </c>
      <c r="G4019">
        <f t="shared" si="125"/>
        <v>1514.7351999999998</v>
      </c>
      <c r="H4019">
        <v>7</v>
      </c>
      <c r="I4019" s="17">
        <v>45055</v>
      </c>
      <c r="J4019" s="17">
        <v>45060</v>
      </c>
      <c r="K4019" t="s">
        <v>15</v>
      </c>
      <c r="L4019" t="s">
        <v>22</v>
      </c>
      <c r="M4019">
        <v>351.15</v>
      </c>
      <c r="N4019" t="s">
        <v>17</v>
      </c>
    </row>
    <row r="4020" spans="1:14" ht="14.25" customHeight="1" x14ac:dyDescent="0.3">
      <c r="A4020" t="s">
        <v>3812</v>
      </c>
      <c r="B4020" t="s">
        <v>19</v>
      </c>
      <c r="C4020" t="s">
        <v>20</v>
      </c>
      <c r="D4020">
        <v>1763.36</v>
      </c>
      <c r="E4020">
        <v>0.15</v>
      </c>
      <c r="F4020">
        <f t="shared" si="124"/>
        <v>264.50399999999996</v>
      </c>
      <c r="G4020">
        <f t="shared" si="125"/>
        <v>1498.856</v>
      </c>
      <c r="H4020">
        <v>7</v>
      </c>
      <c r="I4020" s="17">
        <v>45077</v>
      </c>
      <c r="J4020" s="17">
        <v>45079</v>
      </c>
      <c r="K4020" t="s">
        <v>15</v>
      </c>
      <c r="L4020" t="s">
        <v>16</v>
      </c>
      <c r="M4020">
        <v>278.24</v>
      </c>
      <c r="N4020" t="s">
        <v>23</v>
      </c>
    </row>
    <row r="4021" spans="1:14" ht="14.25" customHeight="1" x14ac:dyDescent="0.3">
      <c r="A4021" t="s">
        <v>11702</v>
      </c>
      <c r="B4021" t="s">
        <v>19</v>
      </c>
      <c r="C4021" t="s">
        <v>26</v>
      </c>
      <c r="D4021">
        <v>1764.71</v>
      </c>
      <c r="E4021">
        <v>0.05</v>
      </c>
      <c r="F4021">
        <f t="shared" si="124"/>
        <v>88.235500000000002</v>
      </c>
      <c r="G4021">
        <f t="shared" si="125"/>
        <v>1676.4745</v>
      </c>
      <c r="H4021">
        <v>7</v>
      </c>
      <c r="I4021" s="17">
        <v>45386</v>
      </c>
      <c r="J4021" s="17">
        <v>45393</v>
      </c>
      <c r="K4021" t="s">
        <v>15</v>
      </c>
      <c r="L4021" t="s">
        <v>22</v>
      </c>
      <c r="M4021">
        <v>310.44</v>
      </c>
      <c r="N4021" t="s">
        <v>39</v>
      </c>
    </row>
    <row r="4022" spans="1:14" ht="14.25" customHeight="1" x14ac:dyDescent="0.3">
      <c r="A4022" t="s">
        <v>6967</v>
      </c>
      <c r="B4022" t="s">
        <v>13</v>
      </c>
      <c r="C4022" t="s">
        <v>14</v>
      </c>
      <c r="D4022">
        <v>1767.85</v>
      </c>
      <c r="E4022">
        <v>0.36</v>
      </c>
      <c r="F4022">
        <f t="shared" si="124"/>
        <v>636.42599999999993</v>
      </c>
      <c r="G4022">
        <f t="shared" si="125"/>
        <v>1131.424</v>
      </c>
      <c r="H4022">
        <v>7</v>
      </c>
      <c r="I4022" s="17">
        <v>45334</v>
      </c>
      <c r="J4022" s="17">
        <v>45340</v>
      </c>
      <c r="K4022" t="s">
        <v>31</v>
      </c>
      <c r="L4022" t="s">
        <v>16</v>
      </c>
      <c r="M4022">
        <v>505.9</v>
      </c>
      <c r="N4022" t="s">
        <v>28</v>
      </c>
    </row>
    <row r="4023" spans="1:14" ht="14.25" customHeight="1" x14ac:dyDescent="0.3">
      <c r="A4023" t="s">
        <v>335</v>
      </c>
      <c r="B4023" t="s">
        <v>13</v>
      </c>
      <c r="C4023" t="s">
        <v>33</v>
      </c>
      <c r="D4023">
        <v>1768.7</v>
      </c>
      <c r="E4023">
        <v>0.12</v>
      </c>
      <c r="F4023">
        <f t="shared" si="124"/>
        <v>212.244</v>
      </c>
      <c r="G4023">
        <f t="shared" si="125"/>
        <v>1556.4560000000001</v>
      </c>
      <c r="H4023">
        <v>7</v>
      </c>
      <c r="I4023" s="17">
        <v>45528</v>
      </c>
      <c r="J4023" s="17">
        <v>45535</v>
      </c>
      <c r="K4023" t="s">
        <v>31</v>
      </c>
      <c r="L4023" t="s">
        <v>27</v>
      </c>
      <c r="M4023">
        <v>125.52</v>
      </c>
      <c r="N4023" t="s">
        <v>17</v>
      </c>
    </row>
    <row r="4024" spans="1:14" ht="14.25" customHeight="1" x14ac:dyDescent="0.3">
      <c r="A4024" t="s">
        <v>6025</v>
      </c>
      <c r="B4024" t="s">
        <v>19</v>
      </c>
      <c r="C4024" t="s">
        <v>33</v>
      </c>
      <c r="D4024">
        <v>1773.69</v>
      </c>
      <c r="E4024">
        <v>0.02</v>
      </c>
      <c r="F4024">
        <f t="shared" si="124"/>
        <v>35.473800000000004</v>
      </c>
      <c r="G4024">
        <f t="shared" si="125"/>
        <v>1738.2162000000001</v>
      </c>
      <c r="H4024">
        <v>7</v>
      </c>
      <c r="I4024" s="17">
        <v>45612</v>
      </c>
      <c r="J4024" s="17">
        <v>45614</v>
      </c>
      <c r="K4024" t="s">
        <v>31</v>
      </c>
      <c r="L4024" t="s">
        <v>27</v>
      </c>
      <c r="M4024">
        <v>440.49</v>
      </c>
      <c r="N4024" t="s">
        <v>39</v>
      </c>
    </row>
    <row r="4025" spans="1:14" ht="14.25" customHeight="1" x14ac:dyDescent="0.3">
      <c r="A4025" t="s">
        <v>12063</v>
      </c>
      <c r="B4025" t="s">
        <v>41</v>
      </c>
      <c r="C4025" t="s">
        <v>14</v>
      </c>
      <c r="D4025">
        <v>1774.06</v>
      </c>
      <c r="E4025">
        <v>0.31</v>
      </c>
      <c r="F4025">
        <f t="shared" si="124"/>
        <v>549.95859999999993</v>
      </c>
      <c r="G4025">
        <f t="shared" si="125"/>
        <v>1224.1014</v>
      </c>
      <c r="H4025">
        <v>7</v>
      </c>
      <c r="I4025" s="17">
        <v>45265</v>
      </c>
      <c r="J4025" s="17">
        <v>45269</v>
      </c>
      <c r="K4025" t="s">
        <v>21</v>
      </c>
      <c r="L4025" t="s">
        <v>27</v>
      </c>
      <c r="M4025">
        <v>349.46</v>
      </c>
      <c r="N4025" t="s">
        <v>39</v>
      </c>
    </row>
    <row r="4026" spans="1:14" ht="14.25" customHeight="1" x14ac:dyDescent="0.3">
      <c r="A4026" t="s">
        <v>8941</v>
      </c>
      <c r="B4026" t="s">
        <v>25</v>
      </c>
      <c r="C4026" t="s">
        <v>33</v>
      </c>
      <c r="D4026">
        <v>1774.43</v>
      </c>
      <c r="E4026">
        <v>0.43</v>
      </c>
      <c r="F4026">
        <f t="shared" si="124"/>
        <v>763.00490000000002</v>
      </c>
      <c r="G4026">
        <f t="shared" si="125"/>
        <v>1011.4251</v>
      </c>
      <c r="H4026">
        <v>7</v>
      </c>
      <c r="I4026" s="17">
        <v>45270</v>
      </c>
      <c r="J4026" s="17">
        <v>45271</v>
      </c>
      <c r="K4026" t="s">
        <v>31</v>
      </c>
      <c r="L4026" t="s">
        <v>16</v>
      </c>
      <c r="M4026">
        <v>281.58</v>
      </c>
      <c r="N4026" t="s">
        <v>34</v>
      </c>
    </row>
    <row r="4027" spans="1:14" ht="14.25" customHeight="1" x14ac:dyDescent="0.3">
      <c r="A4027" t="s">
        <v>13767</v>
      </c>
      <c r="B4027" t="s">
        <v>41</v>
      </c>
      <c r="C4027" t="s">
        <v>33</v>
      </c>
      <c r="D4027">
        <v>1776.9</v>
      </c>
      <c r="E4027">
        <v>0.09</v>
      </c>
      <c r="F4027">
        <f t="shared" si="124"/>
        <v>159.92099999999999</v>
      </c>
      <c r="G4027">
        <f t="shared" si="125"/>
        <v>1616.979</v>
      </c>
      <c r="H4027">
        <v>7</v>
      </c>
      <c r="I4027" s="17">
        <v>45633</v>
      </c>
      <c r="J4027" s="17">
        <v>45638</v>
      </c>
      <c r="K4027" t="s">
        <v>21</v>
      </c>
      <c r="L4027" t="s">
        <v>22</v>
      </c>
      <c r="M4027">
        <v>468.9</v>
      </c>
      <c r="N4027" t="s">
        <v>48</v>
      </c>
    </row>
    <row r="4028" spans="1:14" ht="14.25" customHeight="1" x14ac:dyDescent="0.3">
      <c r="A4028" t="s">
        <v>5348</v>
      </c>
      <c r="B4028" t="s">
        <v>41</v>
      </c>
      <c r="C4028" t="s">
        <v>14</v>
      </c>
      <c r="D4028">
        <v>1786.78</v>
      </c>
      <c r="E4028">
        <v>0.42</v>
      </c>
      <c r="F4028">
        <f t="shared" si="124"/>
        <v>750.44759999999997</v>
      </c>
      <c r="G4028">
        <f t="shared" si="125"/>
        <v>1036.3324</v>
      </c>
      <c r="H4028">
        <v>7</v>
      </c>
      <c r="I4028" s="17">
        <v>45222</v>
      </c>
      <c r="J4028" s="17">
        <v>45224</v>
      </c>
      <c r="K4028" t="s">
        <v>15</v>
      </c>
      <c r="L4028" t="s">
        <v>22</v>
      </c>
      <c r="M4028">
        <v>410.06</v>
      </c>
      <c r="N4028" t="s">
        <v>28</v>
      </c>
    </row>
    <row r="4029" spans="1:14" ht="14.25" customHeight="1" x14ac:dyDescent="0.3">
      <c r="A4029" t="s">
        <v>369</v>
      </c>
      <c r="B4029" t="s">
        <v>25</v>
      </c>
      <c r="C4029" t="s">
        <v>33</v>
      </c>
      <c r="D4029">
        <v>1790.21</v>
      </c>
      <c r="E4029">
        <v>0.49</v>
      </c>
      <c r="F4029">
        <f t="shared" si="124"/>
        <v>877.2029</v>
      </c>
      <c r="G4029">
        <f t="shared" si="125"/>
        <v>913.00710000000004</v>
      </c>
      <c r="H4029">
        <v>7</v>
      </c>
      <c r="I4029" s="17">
        <v>45098</v>
      </c>
      <c r="J4029" s="17">
        <v>45103</v>
      </c>
      <c r="K4029" t="s">
        <v>21</v>
      </c>
      <c r="L4029" t="s">
        <v>27</v>
      </c>
      <c r="M4029">
        <v>536.41999999999996</v>
      </c>
      <c r="N4029" t="s">
        <v>23</v>
      </c>
    </row>
    <row r="4030" spans="1:14" ht="14.25" customHeight="1" x14ac:dyDescent="0.3">
      <c r="A4030" t="s">
        <v>1865</v>
      </c>
      <c r="B4030" t="s">
        <v>19</v>
      </c>
      <c r="C4030" t="s">
        <v>20</v>
      </c>
      <c r="D4030">
        <v>1792.39</v>
      </c>
      <c r="E4030">
        <v>0.27</v>
      </c>
      <c r="F4030">
        <f t="shared" si="124"/>
        <v>483.94530000000003</v>
      </c>
      <c r="G4030">
        <f t="shared" si="125"/>
        <v>1308.4447</v>
      </c>
      <c r="H4030">
        <v>7</v>
      </c>
      <c r="I4030" s="17">
        <v>45483</v>
      </c>
      <c r="J4030" s="17">
        <v>45486</v>
      </c>
      <c r="K4030" t="s">
        <v>31</v>
      </c>
      <c r="L4030" t="s">
        <v>27</v>
      </c>
      <c r="M4030">
        <v>366.63</v>
      </c>
      <c r="N4030" t="s">
        <v>48</v>
      </c>
    </row>
    <row r="4031" spans="1:14" ht="14.25" customHeight="1" x14ac:dyDescent="0.3">
      <c r="A4031" t="s">
        <v>2684</v>
      </c>
      <c r="B4031" t="s">
        <v>25</v>
      </c>
      <c r="C4031" t="s">
        <v>33</v>
      </c>
      <c r="D4031">
        <v>1792.7</v>
      </c>
      <c r="E4031">
        <v>0.36</v>
      </c>
      <c r="F4031">
        <f t="shared" si="124"/>
        <v>645.37199999999996</v>
      </c>
      <c r="G4031">
        <f t="shared" si="125"/>
        <v>1147.328</v>
      </c>
      <c r="H4031">
        <v>7</v>
      </c>
      <c r="I4031" s="17">
        <v>45164</v>
      </c>
      <c r="J4031" s="17">
        <v>45168</v>
      </c>
      <c r="K4031" t="s">
        <v>21</v>
      </c>
      <c r="L4031" t="s">
        <v>16</v>
      </c>
      <c r="M4031">
        <v>251.06</v>
      </c>
      <c r="N4031" t="s">
        <v>34</v>
      </c>
    </row>
    <row r="4032" spans="1:14" ht="14.25" customHeight="1" x14ac:dyDescent="0.3">
      <c r="A4032" t="s">
        <v>9318</v>
      </c>
      <c r="B4032" t="s">
        <v>13</v>
      </c>
      <c r="C4032" t="s">
        <v>33</v>
      </c>
      <c r="D4032">
        <v>1794.68</v>
      </c>
      <c r="E4032">
        <v>0.06</v>
      </c>
      <c r="F4032">
        <f t="shared" si="124"/>
        <v>107.6808</v>
      </c>
      <c r="G4032">
        <f t="shared" si="125"/>
        <v>1686.9992</v>
      </c>
      <c r="H4032">
        <v>7</v>
      </c>
      <c r="I4032" s="17">
        <v>45059</v>
      </c>
      <c r="J4032" s="17">
        <v>45063</v>
      </c>
      <c r="K4032" t="s">
        <v>31</v>
      </c>
      <c r="L4032" t="s">
        <v>22</v>
      </c>
      <c r="M4032">
        <v>512.9</v>
      </c>
      <c r="N4032" t="s">
        <v>28</v>
      </c>
    </row>
    <row r="4033" spans="1:14" ht="14.25" customHeight="1" x14ac:dyDescent="0.3">
      <c r="A4033" t="s">
        <v>11272</v>
      </c>
      <c r="B4033" t="s">
        <v>41</v>
      </c>
      <c r="C4033" t="s">
        <v>26</v>
      </c>
      <c r="D4033">
        <v>1796.19</v>
      </c>
      <c r="E4033">
        <v>0.37</v>
      </c>
      <c r="F4033">
        <f t="shared" si="124"/>
        <v>664.59029999999996</v>
      </c>
      <c r="G4033">
        <f t="shared" si="125"/>
        <v>1131.5997000000002</v>
      </c>
      <c r="H4033">
        <v>7</v>
      </c>
      <c r="I4033" s="17">
        <v>45180</v>
      </c>
      <c r="J4033" s="17">
        <v>45186</v>
      </c>
      <c r="K4033" t="s">
        <v>15</v>
      </c>
      <c r="L4033" t="s">
        <v>27</v>
      </c>
      <c r="M4033">
        <v>445.23</v>
      </c>
      <c r="N4033" t="s">
        <v>17</v>
      </c>
    </row>
    <row r="4034" spans="1:14" ht="14.25" customHeight="1" x14ac:dyDescent="0.3">
      <c r="A4034" t="s">
        <v>2181</v>
      </c>
      <c r="B4034" t="s">
        <v>41</v>
      </c>
      <c r="C4034" t="s">
        <v>33</v>
      </c>
      <c r="D4034">
        <v>1797.6</v>
      </c>
      <c r="E4034">
        <v>0.27</v>
      </c>
      <c r="F4034">
        <f t="shared" ref="F4034:F4097" si="126">D4034*E4034</f>
        <v>485.35200000000003</v>
      </c>
      <c r="G4034">
        <f t="shared" ref="G4034:G4097" si="127">D4034-F4034</f>
        <v>1312.2479999999998</v>
      </c>
      <c r="H4034">
        <v>7</v>
      </c>
      <c r="I4034" s="17">
        <v>45091</v>
      </c>
      <c r="J4034" s="17">
        <v>45093</v>
      </c>
      <c r="K4034" t="s">
        <v>15</v>
      </c>
      <c r="L4034" t="s">
        <v>16</v>
      </c>
      <c r="M4034">
        <v>530.98</v>
      </c>
      <c r="N4034" t="s">
        <v>39</v>
      </c>
    </row>
    <row r="4035" spans="1:14" ht="14.25" customHeight="1" x14ac:dyDescent="0.3">
      <c r="A4035" t="s">
        <v>14180</v>
      </c>
      <c r="B4035" t="s">
        <v>25</v>
      </c>
      <c r="C4035" t="s">
        <v>14</v>
      </c>
      <c r="D4035">
        <v>1800.83</v>
      </c>
      <c r="E4035">
        <v>0.1</v>
      </c>
      <c r="F4035">
        <f t="shared" si="126"/>
        <v>180.083</v>
      </c>
      <c r="G4035">
        <f t="shared" si="127"/>
        <v>1620.7469999999998</v>
      </c>
      <c r="H4035">
        <v>7</v>
      </c>
      <c r="I4035" s="17">
        <v>45284</v>
      </c>
      <c r="J4035" s="17">
        <v>45285</v>
      </c>
      <c r="K4035" t="s">
        <v>31</v>
      </c>
      <c r="L4035" t="s">
        <v>16</v>
      </c>
      <c r="M4035">
        <v>216.14</v>
      </c>
      <c r="N4035" t="s">
        <v>17</v>
      </c>
    </row>
    <row r="4036" spans="1:14" ht="14.25" customHeight="1" x14ac:dyDescent="0.3">
      <c r="A4036" t="s">
        <v>9104</v>
      </c>
      <c r="B4036" t="s">
        <v>25</v>
      </c>
      <c r="C4036" t="s">
        <v>14</v>
      </c>
      <c r="D4036">
        <v>1800.85</v>
      </c>
      <c r="E4036">
        <v>0.22</v>
      </c>
      <c r="F4036">
        <f t="shared" si="126"/>
        <v>396.18699999999995</v>
      </c>
      <c r="G4036">
        <f t="shared" si="127"/>
        <v>1404.663</v>
      </c>
      <c r="H4036">
        <v>7</v>
      </c>
      <c r="I4036" s="17">
        <v>45657</v>
      </c>
      <c r="J4036" s="17">
        <v>45664</v>
      </c>
      <c r="K4036" t="s">
        <v>15</v>
      </c>
      <c r="L4036" t="s">
        <v>16</v>
      </c>
      <c r="M4036">
        <v>498.86</v>
      </c>
      <c r="N4036" t="s">
        <v>23</v>
      </c>
    </row>
    <row r="4037" spans="1:14" ht="14.25" customHeight="1" x14ac:dyDescent="0.3">
      <c r="A4037" t="s">
        <v>9201</v>
      </c>
      <c r="B4037" t="s">
        <v>25</v>
      </c>
      <c r="C4037" t="s">
        <v>14</v>
      </c>
      <c r="D4037">
        <v>1804.55</v>
      </c>
      <c r="E4037">
        <v>0.28000000000000003</v>
      </c>
      <c r="F4037">
        <f t="shared" si="126"/>
        <v>505.27400000000006</v>
      </c>
      <c r="G4037">
        <f t="shared" si="127"/>
        <v>1299.2759999999998</v>
      </c>
      <c r="H4037">
        <v>7</v>
      </c>
      <c r="I4037" s="17">
        <v>45455</v>
      </c>
      <c r="J4037" s="17">
        <v>45462</v>
      </c>
      <c r="K4037" t="s">
        <v>15</v>
      </c>
      <c r="L4037" t="s">
        <v>22</v>
      </c>
      <c r="M4037">
        <v>367.95</v>
      </c>
      <c r="N4037" t="s">
        <v>48</v>
      </c>
    </row>
    <row r="4038" spans="1:14" ht="14.25" customHeight="1" x14ac:dyDescent="0.3">
      <c r="A4038" t="s">
        <v>12919</v>
      </c>
      <c r="B4038" t="s">
        <v>13</v>
      </c>
      <c r="C4038" t="s">
        <v>33</v>
      </c>
      <c r="D4038">
        <v>1805.59</v>
      </c>
      <c r="E4038">
        <v>0.04</v>
      </c>
      <c r="F4038">
        <f t="shared" si="126"/>
        <v>72.223600000000005</v>
      </c>
      <c r="G4038">
        <f t="shared" si="127"/>
        <v>1733.3663999999999</v>
      </c>
      <c r="H4038">
        <v>7</v>
      </c>
      <c r="I4038" s="17">
        <v>45262</v>
      </c>
      <c r="J4038" s="17">
        <v>45265</v>
      </c>
      <c r="K4038" t="s">
        <v>15</v>
      </c>
      <c r="L4038" t="s">
        <v>16</v>
      </c>
      <c r="M4038">
        <v>406.43</v>
      </c>
      <c r="N4038" t="s">
        <v>28</v>
      </c>
    </row>
    <row r="4039" spans="1:14" ht="14.25" customHeight="1" x14ac:dyDescent="0.3">
      <c r="A4039" t="s">
        <v>7768</v>
      </c>
      <c r="B4039" t="s">
        <v>19</v>
      </c>
      <c r="C4039" t="s">
        <v>14</v>
      </c>
      <c r="D4039">
        <v>1807.19</v>
      </c>
      <c r="E4039">
        <v>0.47</v>
      </c>
      <c r="F4039">
        <f t="shared" si="126"/>
        <v>849.37929999999994</v>
      </c>
      <c r="G4039">
        <f t="shared" si="127"/>
        <v>957.81070000000011</v>
      </c>
      <c r="H4039">
        <v>7</v>
      </c>
      <c r="I4039" s="17">
        <v>45241</v>
      </c>
      <c r="J4039" s="17">
        <v>45248</v>
      </c>
      <c r="K4039" t="s">
        <v>21</v>
      </c>
      <c r="L4039" t="s">
        <v>16</v>
      </c>
      <c r="M4039">
        <v>437.65</v>
      </c>
      <c r="N4039" t="s">
        <v>34</v>
      </c>
    </row>
    <row r="4040" spans="1:14" ht="14.25" customHeight="1" x14ac:dyDescent="0.3">
      <c r="A4040" t="s">
        <v>12276</v>
      </c>
      <c r="B4040" t="s">
        <v>19</v>
      </c>
      <c r="C4040" t="s">
        <v>26</v>
      </c>
      <c r="D4040">
        <v>1807.73</v>
      </c>
      <c r="E4040">
        <v>0.28999999999999998</v>
      </c>
      <c r="F4040">
        <f t="shared" si="126"/>
        <v>524.24169999999992</v>
      </c>
      <c r="G4040">
        <f t="shared" si="127"/>
        <v>1283.4883</v>
      </c>
      <c r="H4040">
        <v>7</v>
      </c>
      <c r="I4040" s="17">
        <v>44949</v>
      </c>
      <c r="J4040" s="17">
        <v>44953</v>
      </c>
      <c r="K4040" t="s">
        <v>21</v>
      </c>
      <c r="L4040" t="s">
        <v>22</v>
      </c>
      <c r="M4040">
        <v>374.8</v>
      </c>
      <c r="N4040" t="s">
        <v>39</v>
      </c>
    </row>
    <row r="4041" spans="1:14" ht="14.25" customHeight="1" x14ac:dyDescent="0.3">
      <c r="A4041" t="s">
        <v>4247</v>
      </c>
      <c r="B4041" t="s">
        <v>13</v>
      </c>
      <c r="C4041" t="s">
        <v>26</v>
      </c>
      <c r="D4041">
        <v>1808.74</v>
      </c>
      <c r="E4041">
        <v>0.11</v>
      </c>
      <c r="F4041">
        <f t="shared" si="126"/>
        <v>198.9614</v>
      </c>
      <c r="G4041">
        <f t="shared" si="127"/>
        <v>1609.7786000000001</v>
      </c>
      <c r="H4041">
        <v>7</v>
      </c>
      <c r="I4041" s="17">
        <v>45417</v>
      </c>
      <c r="J4041" s="17">
        <v>45421</v>
      </c>
      <c r="K4041" t="s">
        <v>21</v>
      </c>
      <c r="L4041" t="s">
        <v>27</v>
      </c>
      <c r="M4041">
        <v>486.85</v>
      </c>
      <c r="N4041" t="s">
        <v>28</v>
      </c>
    </row>
    <row r="4042" spans="1:14" ht="14.25" customHeight="1" x14ac:dyDescent="0.3">
      <c r="A4042" t="s">
        <v>3838</v>
      </c>
      <c r="B4042" t="s">
        <v>41</v>
      </c>
      <c r="C4042" t="s">
        <v>26</v>
      </c>
      <c r="D4042">
        <v>1810.3</v>
      </c>
      <c r="E4042">
        <v>0.15</v>
      </c>
      <c r="F4042">
        <f t="shared" si="126"/>
        <v>271.54499999999996</v>
      </c>
      <c r="G4042">
        <f t="shared" si="127"/>
        <v>1538.7550000000001</v>
      </c>
      <c r="H4042">
        <v>7</v>
      </c>
      <c r="I4042" s="17">
        <v>45216</v>
      </c>
      <c r="J4042" s="17">
        <v>45217</v>
      </c>
      <c r="K4042" t="s">
        <v>31</v>
      </c>
      <c r="L4042" t="s">
        <v>27</v>
      </c>
      <c r="M4042">
        <v>96.67</v>
      </c>
      <c r="N4042" t="s">
        <v>17</v>
      </c>
    </row>
    <row r="4043" spans="1:14" ht="14.25" customHeight="1" x14ac:dyDescent="0.3">
      <c r="A4043" t="s">
        <v>4866</v>
      </c>
      <c r="B4043" t="s">
        <v>41</v>
      </c>
      <c r="C4043" t="s">
        <v>26</v>
      </c>
      <c r="D4043">
        <v>1810.3</v>
      </c>
      <c r="E4043">
        <v>0.34</v>
      </c>
      <c r="F4043">
        <f t="shared" si="126"/>
        <v>615.50200000000007</v>
      </c>
      <c r="G4043">
        <f t="shared" si="127"/>
        <v>1194.7979999999998</v>
      </c>
      <c r="H4043">
        <v>7</v>
      </c>
      <c r="I4043" s="17">
        <v>45052</v>
      </c>
      <c r="J4043" s="17">
        <v>45053</v>
      </c>
      <c r="K4043" t="s">
        <v>21</v>
      </c>
      <c r="L4043" t="s">
        <v>27</v>
      </c>
      <c r="M4043">
        <v>176.48</v>
      </c>
      <c r="N4043" t="s">
        <v>17</v>
      </c>
    </row>
    <row r="4044" spans="1:14" ht="14.25" customHeight="1" x14ac:dyDescent="0.3">
      <c r="A4044" t="s">
        <v>807</v>
      </c>
      <c r="B4044" t="s">
        <v>41</v>
      </c>
      <c r="C4044" t="s">
        <v>20</v>
      </c>
      <c r="D4044">
        <v>1814.57</v>
      </c>
      <c r="E4044">
        <v>0.13</v>
      </c>
      <c r="F4044">
        <f t="shared" si="126"/>
        <v>235.89410000000001</v>
      </c>
      <c r="G4044">
        <f t="shared" si="127"/>
        <v>1578.6759</v>
      </c>
      <c r="H4044">
        <v>7</v>
      </c>
      <c r="I4044" s="17">
        <v>45511</v>
      </c>
      <c r="J4044" s="17">
        <v>45516</v>
      </c>
      <c r="K4044" t="s">
        <v>15</v>
      </c>
      <c r="L4044" t="s">
        <v>22</v>
      </c>
      <c r="M4044">
        <v>349.21</v>
      </c>
      <c r="N4044" t="s">
        <v>34</v>
      </c>
    </row>
    <row r="4045" spans="1:14" ht="14.25" customHeight="1" x14ac:dyDescent="0.3">
      <c r="A4045" t="s">
        <v>1809</v>
      </c>
      <c r="B4045" t="s">
        <v>41</v>
      </c>
      <c r="C4045" t="s">
        <v>36</v>
      </c>
      <c r="D4045">
        <v>1816.92</v>
      </c>
      <c r="E4045">
        <v>0.16</v>
      </c>
      <c r="F4045">
        <f t="shared" si="126"/>
        <v>290.7072</v>
      </c>
      <c r="G4045">
        <f t="shared" si="127"/>
        <v>1526.2128</v>
      </c>
      <c r="H4045">
        <v>7</v>
      </c>
      <c r="I4045" s="17">
        <v>45065</v>
      </c>
      <c r="J4045" s="17">
        <v>45069</v>
      </c>
      <c r="K4045" t="s">
        <v>15</v>
      </c>
      <c r="L4045" t="s">
        <v>16</v>
      </c>
      <c r="M4045">
        <v>337.97</v>
      </c>
      <c r="N4045" t="s">
        <v>34</v>
      </c>
    </row>
    <row r="4046" spans="1:14" ht="14.25" customHeight="1" x14ac:dyDescent="0.3">
      <c r="A4046" t="s">
        <v>5440</v>
      </c>
      <c r="B4046" t="s">
        <v>41</v>
      </c>
      <c r="C4046" t="s">
        <v>14</v>
      </c>
      <c r="D4046">
        <v>1822.23</v>
      </c>
      <c r="E4046">
        <v>0.18</v>
      </c>
      <c r="F4046">
        <f t="shared" si="126"/>
        <v>328.00139999999999</v>
      </c>
      <c r="G4046">
        <f t="shared" si="127"/>
        <v>1494.2285999999999</v>
      </c>
      <c r="H4046">
        <v>7</v>
      </c>
      <c r="I4046" s="17">
        <v>44992</v>
      </c>
      <c r="J4046" s="17">
        <v>44996</v>
      </c>
      <c r="K4046" t="s">
        <v>21</v>
      </c>
      <c r="L4046" t="s">
        <v>22</v>
      </c>
      <c r="M4046">
        <v>225.03</v>
      </c>
      <c r="N4046" t="s">
        <v>48</v>
      </c>
    </row>
    <row r="4047" spans="1:14" ht="14.25" customHeight="1" x14ac:dyDescent="0.3">
      <c r="A4047" t="s">
        <v>8604</v>
      </c>
      <c r="B4047" t="s">
        <v>41</v>
      </c>
      <c r="C4047" t="s">
        <v>14</v>
      </c>
      <c r="D4047">
        <v>1823.72</v>
      </c>
      <c r="E4047">
        <v>0.34</v>
      </c>
      <c r="F4047">
        <f t="shared" si="126"/>
        <v>620.0648000000001</v>
      </c>
      <c r="G4047">
        <f t="shared" si="127"/>
        <v>1203.6551999999999</v>
      </c>
      <c r="H4047">
        <v>7</v>
      </c>
      <c r="I4047" s="17">
        <v>45012</v>
      </c>
      <c r="J4047" s="17">
        <v>45017</v>
      </c>
      <c r="K4047" t="s">
        <v>15</v>
      </c>
      <c r="L4047" t="s">
        <v>22</v>
      </c>
      <c r="M4047">
        <v>336.82</v>
      </c>
      <c r="N4047" t="s">
        <v>39</v>
      </c>
    </row>
    <row r="4048" spans="1:14" ht="14.25" customHeight="1" x14ac:dyDescent="0.3">
      <c r="A4048" t="s">
        <v>10503</v>
      </c>
      <c r="B4048" t="s">
        <v>41</v>
      </c>
      <c r="C4048" t="s">
        <v>36</v>
      </c>
      <c r="D4048">
        <v>1827.19</v>
      </c>
      <c r="E4048">
        <v>0.45</v>
      </c>
      <c r="F4048">
        <f t="shared" si="126"/>
        <v>822.2355</v>
      </c>
      <c r="G4048">
        <f t="shared" si="127"/>
        <v>1004.9545000000001</v>
      </c>
      <c r="H4048">
        <v>7</v>
      </c>
      <c r="I4048" s="17">
        <v>45113</v>
      </c>
      <c r="J4048" s="17">
        <v>45117</v>
      </c>
      <c r="K4048" t="s">
        <v>31</v>
      </c>
      <c r="L4048" t="s">
        <v>16</v>
      </c>
      <c r="M4048">
        <v>398.79</v>
      </c>
      <c r="N4048" t="s">
        <v>28</v>
      </c>
    </row>
    <row r="4049" spans="1:14" ht="14.25" customHeight="1" x14ac:dyDescent="0.3">
      <c r="A4049" t="s">
        <v>8672</v>
      </c>
      <c r="B4049" t="s">
        <v>41</v>
      </c>
      <c r="C4049" t="s">
        <v>20</v>
      </c>
      <c r="D4049">
        <v>1827.39</v>
      </c>
      <c r="E4049">
        <v>0.04</v>
      </c>
      <c r="F4049">
        <f t="shared" si="126"/>
        <v>73.095600000000005</v>
      </c>
      <c r="G4049">
        <f t="shared" si="127"/>
        <v>1754.2944</v>
      </c>
      <c r="H4049">
        <v>7</v>
      </c>
      <c r="I4049" s="17">
        <v>45011</v>
      </c>
      <c r="J4049" s="17">
        <v>45017</v>
      </c>
      <c r="K4049" t="s">
        <v>31</v>
      </c>
      <c r="L4049" t="s">
        <v>16</v>
      </c>
      <c r="M4049">
        <v>406.54</v>
      </c>
      <c r="N4049" t="s">
        <v>23</v>
      </c>
    </row>
    <row r="4050" spans="1:14" ht="14.25" customHeight="1" x14ac:dyDescent="0.3">
      <c r="A4050" t="s">
        <v>10578</v>
      </c>
      <c r="B4050" t="s">
        <v>19</v>
      </c>
      <c r="C4050" t="s">
        <v>14</v>
      </c>
      <c r="D4050">
        <v>1828.84</v>
      </c>
      <c r="E4050">
        <v>0.06</v>
      </c>
      <c r="F4050">
        <f t="shared" si="126"/>
        <v>109.73039999999999</v>
      </c>
      <c r="G4050">
        <f t="shared" si="127"/>
        <v>1719.1096</v>
      </c>
      <c r="H4050">
        <v>7</v>
      </c>
      <c r="I4050" s="17">
        <v>45009</v>
      </c>
      <c r="J4050" s="17">
        <v>45014</v>
      </c>
      <c r="K4050" t="s">
        <v>21</v>
      </c>
      <c r="L4050" t="s">
        <v>22</v>
      </c>
      <c r="M4050">
        <v>268.7</v>
      </c>
      <c r="N4050" t="s">
        <v>23</v>
      </c>
    </row>
    <row r="4051" spans="1:14" ht="14.25" customHeight="1" x14ac:dyDescent="0.3">
      <c r="A4051" t="s">
        <v>4497</v>
      </c>
      <c r="B4051" t="s">
        <v>19</v>
      </c>
      <c r="C4051" t="s">
        <v>20</v>
      </c>
      <c r="D4051">
        <v>1831.32</v>
      </c>
      <c r="E4051">
        <v>0.34</v>
      </c>
      <c r="F4051">
        <f t="shared" si="126"/>
        <v>622.64880000000005</v>
      </c>
      <c r="G4051">
        <f t="shared" si="127"/>
        <v>1208.6711999999998</v>
      </c>
      <c r="H4051">
        <v>7</v>
      </c>
      <c r="I4051" s="17">
        <v>45606</v>
      </c>
      <c r="J4051" s="17">
        <v>45609</v>
      </c>
      <c r="K4051" t="s">
        <v>15</v>
      </c>
      <c r="L4051" t="s">
        <v>27</v>
      </c>
      <c r="M4051">
        <v>162.44</v>
      </c>
      <c r="N4051" t="s">
        <v>23</v>
      </c>
    </row>
    <row r="4052" spans="1:14" ht="14.25" customHeight="1" x14ac:dyDescent="0.3">
      <c r="A4052" t="s">
        <v>5554</v>
      </c>
      <c r="B4052" t="s">
        <v>41</v>
      </c>
      <c r="C4052" t="s">
        <v>14</v>
      </c>
      <c r="D4052">
        <v>1834.02</v>
      </c>
      <c r="E4052">
        <v>0.49</v>
      </c>
      <c r="F4052">
        <f t="shared" si="126"/>
        <v>898.66980000000001</v>
      </c>
      <c r="G4052">
        <f t="shared" si="127"/>
        <v>935.35019999999997</v>
      </c>
      <c r="H4052">
        <v>7</v>
      </c>
      <c r="I4052" s="17">
        <v>45552</v>
      </c>
      <c r="J4052" s="17">
        <v>45559</v>
      </c>
      <c r="K4052" t="s">
        <v>31</v>
      </c>
      <c r="L4052" t="s">
        <v>27</v>
      </c>
      <c r="M4052">
        <v>137.02000000000001</v>
      </c>
      <c r="N4052" t="s">
        <v>17</v>
      </c>
    </row>
    <row r="4053" spans="1:14" ht="14.25" customHeight="1" x14ac:dyDescent="0.3">
      <c r="A4053" t="s">
        <v>4158</v>
      </c>
      <c r="B4053" t="s">
        <v>13</v>
      </c>
      <c r="C4053" t="s">
        <v>36</v>
      </c>
      <c r="D4053">
        <v>1834.57</v>
      </c>
      <c r="E4053">
        <v>0.27</v>
      </c>
      <c r="F4053">
        <f t="shared" si="126"/>
        <v>495.33390000000003</v>
      </c>
      <c r="G4053">
        <f t="shared" si="127"/>
        <v>1339.2360999999999</v>
      </c>
      <c r="H4053">
        <v>7</v>
      </c>
      <c r="I4053" s="17">
        <v>44996</v>
      </c>
      <c r="J4053" s="17">
        <v>44997</v>
      </c>
      <c r="K4053" t="s">
        <v>31</v>
      </c>
      <c r="L4053" t="s">
        <v>22</v>
      </c>
      <c r="M4053">
        <v>516.42999999999995</v>
      </c>
      <c r="N4053" t="s">
        <v>34</v>
      </c>
    </row>
    <row r="4054" spans="1:14" ht="14.25" customHeight="1" x14ac:dyDescent="0.3">
      <c r="A4054" t="s">
        <v>4880</v>
      </c>
      <c r="B4054" t="s">
        <v>25</v>
      </c>
      <c r="C4054" t="s">
        <v>20</v>
      </c>
      <c r="D4054">
        <v>1834.97</v>
      </c>
      <c r="E4054">
        <v>0.43</v>
      </c>
      <c r="F4054">
        <f t="shared" si="126"/>
        <v>789.03710000000001</v>
      </c>
      <c r="G4054">
        <f t="shared" si="127"/>
        <v>1045.9329</v>
      </c>
      <c r="H4054">
        <v>7</v>
      </c>
      <c r="I4054" s="17">
        <v>45110</v>
      </c>
      <c r="J4054" s="17">
        <v>45115</v>
      </c>
      <c r="K4054" t="s">
        <v>21</v>
      </c>
      <c r="L4054" t="s">
        <v>16</v>
      </c>
      <c r="M4054">
        <v>333.66</v>
      </c>
      <c r="N4054" t="s">
        <v>17</v>
      </c>
    </row>
    <row r="4055" spans="1:14" ht="14.25" customHeight="1" x14ac:dyDescent="0.3">
      <c r="A4055" t="s">
        <v>6682</v>
      </c>
      <c r="B4055" t="s">
        <v>19</v>
      </c>
      <c r="C4055" t="s">
        <v>14</v>
      </c>
      <c r="D4055">
        <v>1838.28</v>
      </c>
      <c r="E4055">
        <v>0.03</v>
      </c>
      <c r="F4055">
        <f t="shared" si="126"/>
        <v>55.148399999999995</v>
      </c>
      <c r="G4055">
        <f t="shared" si="127"/>
        <v>1783.1315999999999</v>
      </c>
      <c r="H4055">
        <v>7</v>
      </c>
      <c r="I4055" s="17">
        <v>45329</v>
      </c>
      <c r="J4055" s="17">
        <v>45334</v>
      </c>
      <c r="K4055" t="s">
        <v>31</v>
      </c>
      <c r="L4055" t="s">
        <v>27</v>
      </c>
      <c r="M4055">
        <v>228.16</v>
      </c>
      <c r="N4055" t="s">
        <v>34</v>
      </c>
    </row>
    <row r="4056" spans="1:14" ht="14.25" customHeight="1" x14ac:dyDescent="0.3">
      <c r="A4056" t="s">
        <v>9956</v>
      </c>
      <c r="B4056" t="s">
        <v>41</v>
      </c>
      <c r="C4056" t="s">
        <v>33</v>
      </c>
      <c r="D4056">
        <v>1838.63</v>
      </c>
      <c r="E4056">
        <v>0.08</v>
      </c>
      <c r="F4056">
        <f t="shared" si="126"/>
        <v>147.09040000000002</v>
      </c>
      <c r="G4056">
        <f t="shared" si="127"/>
        <v>1691.5396000000001</v>
      </c>
      <c r="H4056">
        <v>7</v>
      </c>
      <c r="I4056" s="17">
        <v>44933</v>
      </c>
      <c r="J4056" s="17">
        <v>44935</v>
      </c>
      <c r="K4056" t="s">
        <v>31</v>
      </c>
      <c r="L4056" t="s">
        <v>22</v>
      </c>
      <c r="M4056">
        <v>467.67</v>
      </c>
      <c r="N4056" t="s">
        <v>39</v>
      </c>
    </row>
    <row r="4057" spans="1:14" ht="14.25" customHeight="1" x14ac:dyDescent="0.3">
      <c r="A4057" t="s">
        <v>12033</v>
      </c>
      <c r="B4057" t="s">
        <v>25</v>
      </c>
      <c r="C4057" t="s">
        <v>33</v>
      </c>
      <c r="D4057">
        <v>1842.19</v>
      </c>
      <c r="E4057">
        <v>0.25</v>
      </c>
      <c r="F4057">
        <f t="shared" si="126"/>
        <v>460.54750000000001</v>
      </c>
      <c r="G4057">
        <f t="shared" si="127"/>
        <v>1381.6424999999999</v>
      </c>
      <c r="H4057">
        <v>7</v>
      </c>
      <c r="I4057" s="17">
        <v>44946</v>
      </c>
      <c r="J4057" s="17">
        <v>44949</v>
      </c>
      <c r="K4057" t="s">
        <v>21</v>
      </c>
      <c r="L4057" t="s">
        <v>27</v>
      </c>
      <c r="M4057">
        <v>316.47000000000003</v>
      </c>
      <c r="N4057" t="s">
        <v>48</v>
      </c>
    </row>
    <row r="4058" spans="1:14" ht="14.25" customHeight="1" x14ac:dyDescent="0.3">
      <c r="A4058" t="s">
        <v>4897</v>
      </c>
      <c r="B4058" t="s">
        <v>25</v>
      </c>
      <c r="C4058" t="s">
        <v>33</v>
      </c>
      <c r="D4058">
        <v>1848.81</v>
      </c>
      <c r="E4058">
        <v>0.46</v>
      </c>
      <c r="F4058">
        <f t="shared" si="126"/>
        <v>850.45259999999996</v>
      </c>
      <c r="G4058">
        <f t="shared" si="127"/>
        <v>998.35739999999998</v>
      </c>
      <c r="H4058">
        <v>7</v>
      </c>
      <c r="I4058" s="17">
        <v>45091</v>
      </c>
      <c r="J4058" s="17">
        <v>45093</v>
      </c>
      <c r="K4058" t="s">
        <v>31</v>
      </c>
      <c r="L4058" t="s">
        <v>16</v>
      </c>
      <c r="M4058">
        <v>107.14</v>
      </c>
      <c r="N4058" t="s">
        <v>34</v>
      </c>
    </row>
    <row r="4059" spans="1:14" ht="14.25" customHeight="1" x14ac:dyDescent="0.3">
      <c r="A4059" t="s">
        <v>6959</v>
      </c>
      <c r="B4059" t="s">
        <v>19</v>
      </c>
      <c r="C4059" t="s">
        <v>14</v>
      </c>
      <c r="D4059">
        <v>1850.06</v>
      </c>
      <c r="E4059">
        <v>0.48</v>
      </c>
      <c r="F4059">
        <f t="shared" si="126"/>
        <v>888.02879999999993</v>
      </c>
      <c r="G4059">
        <f t="shared" si="127"/>
        <v>962.03120000000001</v>
      </c>
      <c r="H4059">
        <v>7</v>
      </c>
      <c r="I4059" s="17">
        <v>45496</v>
      </c>
      <c r="J4059" s="17">
        <v>45500</v>
      </c>
      <c r="K4059" t="s">
        <v>31</v>
      </c>
      <c r="L4059" t="s">
        <v>22</v>
      </c>
      <c r="M4059">
        <v>245.04</v>
      </c>
      <c r="N4059" t="s">
        <v>48</v>
      </c>
    </row>
    <row r="4060" spans="1:14" ht="14.25" customHeight="1" x14ac:dyDescent="0.3">
      <c r="A4060" t="s">
        <v>13561</v>
      </c>
      <c r="B4060" t="s">
        <v>25</v>
      </c>
      <c r="C4060" t="s">
        <v>26</v>
      </c>
      <c r="D4060">
        <v>1850.82</v>
      </c>
      <c r="E4060">
        <v>0.28000000000000003</v>
      </c>
      <c r="F4060">
        <f t="shared" si="126"/>
        <v>518.2296</v>
      </c>
      <c r="G4060">
        <f t="shared" si="127"/>
        <v>1332.5904</v>
      </c>
      <c r="H4060">
        <v>7</v>
      </c>
      <c r="I4060" s="17">
        <v>45308</v>
      </c>
      <c r="J4060" s="17">
        <v>45310</v>
      </c>
      <c r="K4060" t="s">
        <v>31</v>
      </c>
      <c r="L4060" t="s">
        <v>27</v>
      </c>
      <c r="M4060">
        <v>231.2</v>
      </c>
      <c r="N4060" t="s">
        <v>39</v>
      </c>
    </row>
    <row r="4061" spans="1:14" ht="14.25" customHeight="1" x14ac:dyDescent="0.3">
      <c r="A4061" t="s">
        <v>7350</v>
      </c>
      <c r="B4061" t="s">
        <v>13</v>
      </c>
      <c r="C4061" t="s">
        <v>26</v>
      </c>
      <c r="D4061">
        <v>1851.45</v>
      </c>
      <c r="E4061">
        <v>0.14000000000000001</v>
      </c>
      <c r="F4061">
        <f t="shared" si="126"/>
        <v>259.20300000000003</v>
      </c>
      <c r="G4061">
        <f t="shared" si="127"/>
        <v>1592.2470000000001</v>
      </c>
      <c r="H4061">
        <v>7</v>
      </c>
      <c r="I4061" s="17">
        <v>45515</v>
      </c>
      <c r="J4061" s="17">
        <v>45519</v>
      </c>
      <c r="K4061" t="s">
        <v>21</v>
      </c>
      <c r="L4061" t="s">
        <v>16</v>
      </c>
      <c r="M4061">
        <v>543.85</v>
      </c>
      <c r="N4061" t="s">
        <v>39</v>
      </c>
    </row>
    <row r="4062" spans="1:14" ht="14.25" customHeight="1" x14ac:dyDescent="0.3">
      <c r="A4062" t="s">
        <v>4872</v>
      </c>
      <c r="B4062" t="s">
        <v>13</v>
      </c>
      <c r="C4062" t="s">
        <v>20</v>
      </c>
      <c r="D4062">
        <v>1852.83</v>
      </c>
      <c r="E4062">
        <v>0.06</v>
      </c>
      <c r="F4062">
        <f t="shared" si="126"/>
        <v>111.1698</v>
      </c>
      <c r="G4062">
        <f t="shared" si="127"/>
        <v>1741.6602</v>
      </c>
      <c r="H4062">
        <v>7</v>
      </c>
      <c r="I4062" s="17">
        <v>45514</v>
      </c>
      <c r="J4062" s="17">
        <v>45517</v>
      </c>
      <c r="K4062" t="s">
        <v>15</v>
      </c>
      <c r="L4062" t="s">
        <v>22</v>
      </c>
      <c r="M4062">
        <v>395.95</v>
      </c>
      <c r="N4062" t="s">
        <v>39</v>
      </c>
    </row>
    <row r="4063" spans="1:14" ht="14.25" customHeight="1" x14ac:dyDescent="0.3">
      <c r="A4063" t="s">
        <v>9461</v>
      </c>
      <c r="B4063" t="s">
        <v>25</v>
      </c>
      <c r="C4063" t="s">
        <v>36</v>
      </c>
      <c r="D4063">
        <v>1855</v>
      </c>
      <c r="E4063">
        <v>0.42</v>
      </c>
      <c r="F4063">
        <f t="shared" si="126"/>
        <v>779.1</v>
      </c>
      <c r="G4063">
        <f t="shared" si="127"/>
        <v>1075.9000000000001</v>
      </c>
      <c r="H4063">
        <v>7</v>
      </c>
      <c r="I4063" s="17">
        <v>45467</v>
      </c>
      <c r="J4063" s="17">
        <v>45473</v>
      </c>
      <c r="K4063" t="s">
        <v>21</v>
      </c>
      <c r="L4063" t="s">
        <v>22</v>
      </c>
      <c r="M4063">
        <v>145.09</v>
      </c>
      <c r="N4063" t="s">
        <v>23</v>
      </c>
    </row>
    <row r="4064" spans="1:14" ht="14.25" customHeight="1" x14ac:dyDescent="0.3">
      <c r="A4064" t="s">
        <v>1043</v>
      </c>
      <c r="B4064" t="s">
        <v>25</v>
      </c>
      <c r="C4064" t="s">
        <v>36</v>
      </c>
      <c r="D4064">
        <v>1859.88</v>
      </c>
      <c r="E4064">
        <v>0.44</v>
      </c>
      <c r="F4064">
        <f t="shared" si="126"/>
        <v>818.34720000000004</v>
      </c>
      <c r="G4064">
        <f t="shared" si="127"/>
        <v>1041.5328</v>
      </c>
      <c r="H4064">
        <v>7</v>
      </c>
      <c r="I4064" s="17">
        <v>45038</v>
      </c>
      <c r="J4064" s="17">
        <v>45044</v>
      </c>
      <c r="K4064" t="s">
        <v>15</v>
      </c>
      <c r="L4064" t="s">
        <v>27</v>
      </c>
      <c r="M4064">
        <v>324.51</v>
      </c>
      <c r="N4064" t="s">
        <v>34</v>
      </c>
    </row>
    <row r="4065" spans="1:14" ht="14.25" customHeight="1" x14ac:dyDescent="0.3">
      <c r="A4065" t="s">
        <v>5571</v>
      </c>
      <c r="B4065" t="s">
        <v>25</v>
      </c>
      <c r="C4065" t="s">
        <v>36</v>
      </c>
      <c r="D4065">
        <v>1861.84</v>
      </c>
      <c r="E4065">
        <v>0.23</v>
      </c>
      <c r="F4065">
        <f t="shared" si="126"/>
        <v>428.22320000000002</v>
      </c>
      <c r="G4065">
        <f t="shared" si="127"/>
        <v>1433.6167999999998</v>
      </c>
      <c r="H4065">
        <v>7</v>
      </c>
      <c r="I4065" s="17">
        <v>45406</v>
      </c>
      <c r="J4065" s="17">
        <v>45413</v>
      </c>
      <c r="K4065" t="s">
        <v>21</v>
      </c>
      <c r="L4065" t="s">
        <v>22</v>
      </c>
      <c r="M4065">
        <v>542.91999999999996</v>
      </c>
      <c r="N4065" t="s">
        <v>23</v>
      </c>
    </row>
    <row r="4066" spans="1:14" ht="14.25" customHeight="1" x14ac:dyDescent="0.3">
      <c r="A4066" t="s">
        <v>413</v>
      </c>
      <c r="B4066" t="s">
        <v>19</v>
      </c>
      <c r="C4066" t="s">
        <v>20</v>
      </c>
      <c r="D4066">
        <v>1861.99</v>
      </c>
      <c r="E4066">
        <v>0.23</v>
      </c>
      <c r="F4066">
        <f t="shared" si="126"/>
        <v>428.2577</v>
      </c>
      <c r="G4066">
        <f t="shared" si="127"/>
        <v>1433.7323000000001</v>
      </c>
      <c r="H4066">
        <v>7</v>
      </c>
      <c r="I4066" s="17">
        <v>45507</v>
      </c>
      <c r="J4066" s="17">
        <v>45508</v>
      </c>
      <c r="K4066" t="s">
        <v>15</v>
      </c>
      <c r="L4066" t="s">
        <v>22</v>
      </c>
      <c r="M4066">
        <v>477.12</v>
      </c>
      <c r="N4066" t="s">
        <v>17</v>
      </c>
    </row>
    <row r="4067" spans="1:14" ht="14.25" customHeight="1" x14ac:dyDescent="0.3">
      <c r="A4067" t="s">
        <v>13603</v>
      </c>
      <c r="B4067" t="s">
        <v>41</v>
      </c>
      <c r="C4067" t="s">
        <v>36</v>
      </c>
      <c r="D4067">
        <v>1863.7</v>
      </c>
      <c r="E4067">
        <v>0.24</v>
      </c>
      <c r="F4067">
        <f t="shared" si="126"/>
        <v>447.28800000000001</v>
      </c>
      <c r="G4067">
        <f t="shared" si="127"/>
        <v>1416.412</v>
      </c>
      <c r="H4067">
        <v>7</v>
      </c>
      <c r="I4067" s="17">
        <v>45633</v>
      </c>
      <c r="J4067" s="17">
        <v>45637</v>
      </c>
      <c r="K4067" t="s">
        <v>31</v>
      </c>
      <c r="L4067" t="s">
        <v>22</v>
      </c>
      <c r="M4067">
        <v>274.74</v>
      </c>
      <c r="N4067" t="s">
        <v>28</v>
      </c>
    </row>
    <row r="4068" spans="1:14" ht="14.25" customHeight="1" x14ac:dyDescent="0.3">
      <c r="A4068" t="s">
        <v>3153</v>
      </c>
      <c r="B4068" t="s">
        <v>19</v>
      </c>
      <c r="C4068" t="s">
        <v>26</v>
      </c>
      <c r="D4068">
        <v>1864.53</v>
      </c>
      <c r="E4068">
        <v>0.09</v>
      </c>
      <c r="F4068">
        <f t="shared" si="126"/>
        <v>167.80769999999998</v>
      </c>
      <c r="G4068">
        <f t="shared" si="127"/>
        <v>1696.7222999999999</v>
      </c>
      <c r="H4068">
        <v>7</v>
      </c>
      <c r="I4068" s="17">
        <v>45246</v>
      </c>
      <c r="J4068" s="17">
        <v>45247</v>
      </c>
      <c r="K4068" t="s">
        <v>15</v>
      </c>
      <c r="L4068" t="s">
        <v>27</v>
      </c>
      <c r="M4068">
        <v>112.19</v>
      </c>
      <c r="N4068" t="s">
        <v>17</v>
      </c>
    </row>
    <row r="4069" spans="1:14" ht="14.25" customHeight="1" x14ac:dyDescent="0.3">
      <c r="A4069" t="s">
        <v>12973</v>
      </c>
      <c r="B4069" t="s">
        <v>13</v>
      </c>
      <c r="C4069" t="s">
        <v>20</v>
      </c>
      <c r="D4069">
        <v>1866.76</v>
      </c>
      <c r="E4069">
        <v>0.04</v>
      </c>
      <c r="F4069">
        <f t="shared" si="126"/>
        <v>74.670400000000001</v>
      </c>
      <c r="G4069">
        <f t="shared" si="127"/>
        <v>1792.0896</v>
      </c>
      <c r="H4069">
        <v>7</v>
      </c>
      <c r="I4069" s="17">
        <v>45572</v>
      </c>
      <c r="J4069" s="17">
        <v>45573</v>
      </c>
      <c r="K4069" t="s">
        <v>31</v>
      </c>
      <c r="L4069" t="s">
        <v>16</v>
      </c>
      <c r="M4069">
        <v>365.41</v>
      </c>
      <c r="N4069" t="s">
        <v>28</v>
      </c>
    </row>
    <row r="4070" spans="1:14" ht="14.25" customHeight="1" x14ac:dyDescent="0.3">
      <c r="A4070" t="s">
        <v>9582</v>
      </c>
      <c r="B4070" t="s">
        <v>19</v>
      </c>
      <c r="C4070" t="s">
        <v>33</v>
      </c>
      <c r="D4070">
        <v>1867.7</v>
      </c>
      <c r="E4070">
        <v>0.42</v>
      </c>
      <c r="F4070">
        <f t="shared" si="126"/>
        <v>784.43399999999997</v>
      </c>
      <c r="G4070">
        <f t="shared" si="127"/>
        <v>1083.2660000000001</v>
      </c>
      <c r="H4070">
        <v>7</v>
      </c>
      <c r="I4070" s="17">
        <v>44981</v>
      </c>
      <c r="J4070" s="17">
        <v>44988</v>
      </c>
      <c r="K4070" t="s">
        <v>31</v>
      </c>
      <c r="L4070" t="s">
        <v>16</v>
      </c>
      <c r="M4070">
        <v>512.95000000000005</v>
      </c>
      <c r="N4070" t="s">
        <v>23</v>
      </c>
    </row>
    <row r="4071" spans="1:14" ht="14.25" customHeight="1" x14ac:dyDescent="0.3">
      <c r="A4071" t="s">
        <v>6330</v>
      </c>
      <c r="B4071" t="s">
        <v>13</v>
      </c>
      <c r="C4071" t="s">
        <v>26</v>
      </c>
      <c r="D4071">
        <v>1871.73</v>
      </c>
      <c r="E4071">
        <v>0.44</v>
      </c>
      <c r="F4071">
        <f t="shared" si="126"/>
        <v>823.56119999999999</v>
      </c>
      <c r="G4071">
        <f t="shared" si="127"/>
        <v>1048.1687999999999</v>
      </c>
      <c r="H4071">
        <v>7</v>
      </c>
      <c r="I4071" s="17">
        <v>45053</v>
      </c>
      <c r="J4071" s="17">
        <v>45058</v>
      </c>
      <c r="K4071" t="s">
        <v>21</v>
      </c>
      <c r="L4071" t="s">
        <v>16</v>
      </c>
      <c r="M4071">
        <v>531.53</v>
      </c>
      <c r="N4071" t="s">
        <v>17</v>
      </c>
    </row>
    <row r="4072" spans="1:14" ht="14.25" customHeight="1" x14ac:dyDescent="0.3">
      <c r="A4072" t="s">
        <v>9719</v>
      </c>
      <c r="B4072" t="s">
        <v>13</v>
      </c>
      <c r="C4072" t="s">
        <v>14</v>
      </c>
      <c r="D4072">
        <v>1874.6</v>
      </c>
      <c r="E4072">
        <v>7.0000000000000007E-2</v>
      </c>
      <c r="F4072">
        <f t="shared" si="126"/>
        <v>131.22200000000001</v>
      </c>
      <c r="G4072">
        <f t="shared" si="127"/>
        <v>1743.3779999999999</v>
      </c>
      <c r="H4072">
        <v>7</v>
      </c>
      <c r="I4072" s="17">
        <v>45552</v>
      </c>
      <c r="J4072" s="17">
        <v>45556</v>
      </c>
      <c r="K4072" t="s">
        <v>21</v>
      </c>
      <c r="L4072" t="s">
        <v>16</v>
      </c>
      <c r="M4072">
        <v>94.06</v>
      </c>
      <c r="N4072" t="s">
        <v>17</v>
      </c>
    </row>
    <row r="4073" spans="1:14" ht="14.25" customHeight="1" x14ac:dyDescent="0.3">
      <c r="A4073" t="s">
        <v>10303</v>
      </c>
      <c r="B4073" t="s">
        <v>25</v>
      </c>
      <c r="C4073" t="s">
        <v>36</v>
      </c>
      <c r="D4073">
        <v>1880.48</v>
      </c>
      <c r="E4073">
        <v>0.11</v>
      </c>
      <c r="F4073">
        <f t="shared" si="126"/>
        <v>206.8528</v>
      </c>
      <c r="G4073">
        <f t="shared" si="127"/>
        <v>1673.6271999999999</v>
      </c>
      <c r="H4073">
        <v>7</v>
      </c>
      <c r="I4073" s="17">
        <v>45270</v>
      </c>
      <c r="J4073" s="17">
        <v>45272</v>
      </c>
      <c r="K4073" t="s">
        <v>31</v>
      </c>
      <c r="L4073" t="s">
        <v>16</v>
      </c>
      <c r="M4073">
        <v>366.56</v>
      </c>
      <c r="N4073" t="s">
        <v>34</v>
      </c>
    </row>
    <row r="4074" spans="1:14" ht="14.25" customHeight="1" x14ac:dyDescent="0.3">
      <c r="A4074" t="s">
        <v>15094</v>
      </c>
      <c r="B4074" t="s">
        <v>25</v>
      </c>
      <c r="C4074" t="s">
        <v>20</v>
      </c>
      <c r="D4074">
        <v>1883.08</v>
      </c>
      <c r="E4074">
        <v>0.04</v>
      </c>
      <c r="F4074">
        <f t="shared" si="126"/>
        <v>75.3232</v>
      </c>
      <c r="G4074">
        <f t="shared" si="127"/>
        <v>1807.7567999999999</v>
      </c>
      <c r="H4074">
        <v>7</v>
      </c>
      <c r="I4074" s="17">
        <v>45415</v>
      </c>
      <c r="J4074" s="17">
        <v>45420</v>
      </c>
      <c r="K4074" t="s">
        <v>15</v>
      </c>
      <c r="L4074" t="s">
        <v>16</v>
      </c>
      <c r="M4074">
        <v>182.51</v>
      </c>
      <c r="N4074" t="s">
        <v>23</v>
      </c>
    </row>
    <row r="4075" spans="1:14" ht="14.25" customHeight="1" x14ac:dyDescent="0.3">
      <c r="A4075" t="s">
        <v>11045</v>
      </c>
      <c r="B4075" t="s">
        <v>19</v>
      </c>
      <c r="C4075" t="s">
        <v>33</v>
      </c>
      <c r="D4075">
        <v>1887.76</v>
      </c>
      <c r="E4075">
        <v>0.25</v>
      </c>
      <c r="F4075">
        <f t="shared" si="126"/>
        <v>471.94</v>
      </c>
      <c r="G4075">
        <f t="shared" si="127"/>
        <v>1415.82</v>
      </c>
      <c r="H4075">
        <v>7</v>
      </c>
      <c r="I4075" s="17">
        <v>45608</v>
      </c>
      <c r="J4075" s="17">
        <v>45614</v>
      </c>
      <c r="K4075" t="s">
        <v>31</v>
      </c>
      <c r="L4075" t="s">
        <v>22</v>
      </c>
      <c r="M4075">
        <v>189.71</v>
      </c>
      <c r="N4075" t="s">
        <v>17</v>
      </c>
    </row>
    <row r="4076" spans="1:14" ht="14.25" customHeight="1" x14ac:dyDescent="0.3">
      <c r="A4076" t="s">
        <v>3200</v>
      </c>
      <c r="B4076" t="s">
        <v>25</v>
      </c>
      <c r="C4076" t="s">
        <v>36</v>
      </c>
      <c r="D4076">
        <v>1890.2</v>
      </c>
      <c r="E4076">
        <v>0.33</v>
      </c>
      <c r="F4076">
        <f t="shared" si="126"/>
        <v>623.76600000000008</v>
      </c>
      <c r="G4076">
        <f t="shared" si="127"/>
        <v>1266.434</v>
      </c>
      <c r="H4076">
        <v>7</v>
      </c>
      <c r="I4076" s="17">
        <v>45477</v>
      </c>
      <c r="J4076" s="17">
        <v>45480</v>
      </c>
      <c r="K4076" t="s">
        <v>31</v>
      </c>
      <c r="L4076" t="s">
        <v>27</v>
      </c>
      <c r="M4076">
        <v>289.83</v>
      </c>
      <c r="N4076" t="s">
        <v>28</v>
      </c>
    </row>
    <row r="4077" spans="1:14" ht="14.25" customHeight="1" x14ac:dyDescent="0.3">
      <c r="A4077" t="s">
        <v>7341</v>
      </c>
      <c r="B4077" t="s">
        <v>25</v>
      </c>
      <c r="C4077" t="s">
        <v>20</v>
      </c>
      <c r="D4077">
        <v>1893.63</v>
      </c>
      <c r="E4077">
        <v>0.35</v>
      </c>
      <c r="F4077">
        <f t="shared" si="126"/>
        <v>662.77049999999997</v>
      </c>
      <c r="G4077">
        <f t="shared" si="127"/>
        <v>1230.8595</v>
      </c>
      <c r="H4077">
        <v>7</v>
      </c>
      <c r="I4077" s="17">
        <v>45455</v>
      </c>
      <c r="J4077" s="17">
        <v>45462</v>
      </c>
      <c r="K4077" t="s">
        <v>15</v>
      </c>
      <c r="L4077" t="s">
        <v>22</v>
      </c>
      <c r="M4077">
        <v>327.55</v>
      </c>
      <c r="N4077" t="s">
        <v>28</v>
      </c>
    </row>
    <row r="4078" spans="1:14" ht="14.25" customHeight="1" x14ac:dyDescent="0.3">
      <c r="A4078" t="s">
        <v>14280</v>
      </c>
      <c r="B4078" t="s">
        <v>13</v>
      </c>
      <c r="C4078" t="s">
        <v>33</v>
      </c>
      <c r="D4078">
        <v>1897.17</v>
      </c>
      <c r="E4078">
        <v>0.05</v>
      </c>
      <c r="F4078">
        <f t="shared" si="126"/>
        <v>94.858500000000006</v>
      </c>
      <c r="G4078">
        <f t="shared" si="127"/>
        <v>1802.3115</v>
      </c>
      <c r="H4078">
        <v>7</v>
      </c>
      <c r="I4078" s="17">
        <v>45116</v>
      </c>
      <c r="J4078" s="17">
        <v>45122</v>
      </c>
      <c r="K4078" t="s">
        <v>15</v>
      </c>
      <c r="L4078" t="s">
        <v>16</v>
      </c>
      <c r="M4078">
        <v>283.06</v>
      </c>
      <c r="N4078" t="s">
        <v>39</v>
      </c>
    </row>
    <row r="4079" spans="1:14" ht="14.25" customHeight="1" x14ac:dyDescent="0.3">
      <c r="A4079" t="s">
        <v>2222</v>
      </c>
      <c r="B4079" t="s">
        <v>13</v>
      </c>
      <c r="C4079" t="s">
        <v>26</v>
      </c>
      <c r="D4079">
        <v>1899.82</v>
      </c>
      <c r="E4079">
        <v>0.13</v>
      </c>
      <c r="F4079">
        <f t="shared" si="126"/>
        <v>246.97659999999999</v>
      </c>
      <c r="G4079">
        <f t="shared" si="127"/>
        <v>1652.8434</v>
      </c>
      <c r="H4079">
        <v>7</v>
      </c>
      <c r="I4079" s="17">
        <v>45228</v>
      </c>
      <c r="J4079" s="17">
        <v>45230</v>
      </c>
      <c r="K4079" t="s">
        <v>15</v>
      </c>
      <c r="L4079" t="s">
        <v>16</v>
      </c>
      <c r="M4079">
        <v>234.84</v>
      </c>
      <c r="N4079" t="s">
        <v>17</v>
      </c>
    </row>
    <row r="4080" spans="1:14" ht="14.25" customHeight="1" x14ac:dyDescent="0.3">
      <c r="A4080" t="s">
        <v>5445</v>
      </c>
      <c r="B4080" t="s">
        <v>41</v>
      </c>
      <c r="C4080" t="s">
        <v>20</v>
      </c>
      <c r="D4080">
        <v>1899.82</v>
      </c>
      <c r="E4080">
        <v>0.23</v>
      </c>
      <c r="F4080">
        <f t="shared" si="126"/>
        <v>436.95859999999999</v>
      </c>
      <c r="G4080">
        <f t="shared" si="127"/>
        <v>1462.8614</v>
      </c>
      <c r="H4080">
        <v>7</v>
      </c>
      <c r="I4080" s="17">
        <v>45032</v>
      </c>
      <c r="J4080" s="17">
        <v>45039</v>
      </c>
      <c r="K4080" t="s">
        <v>15</v>
      </c>
      <c r="L4080" t="s">
        <v>22</v>
      </c>
      <c r="M4080">
        <v>231.3</v>
      </c>
      <c r="N4080" t="s">
        <v>48</v>
      </c>
    </row>
    <row r="4081" spans="1:14" ht="14.25" customHeight="1" x14ac:dyDescent="0.3">
      <c r="A4081" t="s">
        <v>7562</v>
      </c>
      <c r="B4081" t="s">
        <v>41</v>
      </c>
      <c r="C4081" t="s">
        <v>14</v>
      </c>
      <c r="D4081">
        <v>1913.02</v>
      </c>
      <c r="E4081">
        <v>0.22</v>
      </c>
      <c r="F4081">
        <f t="shared" si="126"/>
        <v>420.86439999999999</v>
      </c>
      <c r="G4081">
        <f t="shared" si="127"/>
        <v>1492.1556</v>
      </c>
      <c r="H4081">
        <v>7</v>
      </c>
      <c r="I4081" s="17">
        <v>45503</v>
      </c>
      <c r="J4081" s="17">
        <v>45506</v>
      </c>
      <c r="K4081" t="s">
        <v>31</v>
      </c>
      <c r="L4081" t="s">
        <v>22</v>
      </c>
      <c r="M4081">
        <v>548.01</v>
      </c>
      <c r="N4081" t="s">
        <v>48</v>
      </c>
    </row>
    <row r="4082" spans="1:14" ht="14.25" customHeight="1" x14ac:dyDescent="0.3">
      <c r="A4082" t="s">
        <v>8239</v>
      </c>
      <c r="B4082" t="s">
        <v>19</v>
      </c>
      <c r="C4082" t="s">
        <v>33</v>
      </c>
      <c r="D4082">
        <v>1913.87</v>
      </c>
      <c r="E4082">
        <v>0.45</v>
      </c>
      <c r="F4082">
        <f t="shared" si="126"/>
        <v>861.24149999999997</v>
      </c>
      <c r="G4082">
        <f t="shared" si="127"/>
        <v>1052.6284999999998</v>
      </c>
      <c r="H4082">
        <v>7</v>
      </c>
      <c r="I4082" s="17">
        <v>45060</v>
      </c>
      <c r="J4082" s="17">
        <v>45063</v>
      </c>
      <c r="K4082" t="s">
        <v>31</v>
      </c>
      <c r="L4082" t="s">
        <v>22</v>
      </c>
      <c r="M4082">
        <v>522.29999999999995</v>
      </c>
      <c r="N4082" t="s">
        <v>28</v>
      </c>
    </row>
    <row r="4083" spans="1:14" ht="14.25" customHeight="1" x14ac:dyDescent="0.3">
      <c r="A4083" t="s">
        <v>3560</v>
      </c>
      <c r="B4083" t="s">
        <v>41</v>
      </c>
      <c r="C4083" t="s">
        <v>33</v>
      </c>
      <c r="D4083">
        <v>1914.7</v>
      </c>
      <c r="E4083">
        <v>0.1</v>
      </c>
      <c r="F4083">
        <f t="shared" si="126"/>
        <v>191.47000000000003</v>
      </c>
      <c r="G4083">
        <f t="shared" si="127"/>
        <v>1723.23</v>
      </c>
      <c r="H4083">
        <v>7</v>
      </c>
      <c r="I4083" s="17">
        <v>44975</v>
      </c>
      <c r="J4083" s="17">
        <v>44978</v>
      </c>
      <c r="K4083" t="s">
        <v>15</v>
      </c>
      <c r="L4083" t="s">
        <v>22</v>
      </c>
      <c r="M4083">
        <v>510.15</v>
      </c>
      <c r="N4083" t="s">
        <v>34</v>
      </c>
    </row>
    <row r="4084" spans="1:14" ht="14.25" customHeight="1" x14ac:dyDescent="0.3">
      <c r="A4084" t="s">
        <v>8779</v>
      </c>
      <c r="B4084" t="s">
        <v>13</v>
      </c>
      <c r="C4084" t="s">
        <v>14</v>
      </c>
      <c r="D4084">
        <v>1915.48</v>
      </c>
      <c r="E4084">
        <v>0.5</v>
      </c>
      <c r="F4084">
        <f t="shared" si="126"/>
        <v>957.74</v>
      </c>
      <c r="G4084">
        <f t="shared" si="127"/>
        <v>957.74</v>
      </c>
      <c r="H4084">
        <v>7</v>
      </c>
      <c r="I4084" s="17">
        <v>45164</v>
      </c>
      <c r="J4084" s="17">
        <v>45170</v>
      </c>
      <c r="K4084" t="s">
        <v>31</v>
      </c>
      <c r="L4084" t="s">
        <v>22</v>
      </c>
      <c r="M4084">
        <v>370.14</v>
      </c>
      <c r="N4084" t="s">
        <v>39</v>
      </c>
    </row>
    <row r="4085" spans="1:14" ht="14.25" customHeight="1" x14ac:dyDescent="0.3">
      <c r="A4085" t="s">
        <v>14374</v>
      </c>
      <c r="B4085" t="s">
        <v>13</v>
      </c>
      <c r="C4085" t="s">
        <v>20</v>
      </c>
      <c r="D4085">
        <v>1918.18</v>
      </c>
      <c r="E4085">
        <v>0.18</v>
      </c>
      <c r="F4085">
        <f t="shared" si="126"/>
        <v>345.2724</v>
      </c>
      <c r="G4085">
        <f t="shared" si="127"/>
        <v>1572.9076</v>
      </c>
      <c r="H4085">
        <v>7</v>
      </c>
      <c r="I4085" s="17">
        <v>45121</v>
      </c>
      <c r="J4085" s="17">
        <v>45124</v>
      </c>
      <c r="K4085" t="s">
        <v>31</v>
      </c>
      <c r="L4085" t="s">
        <v>27</v>
      </c>
      <c r="M4085">
        <v>198.82</v>
      </c>
      <c r="N4085" t="s">
        <v>28</v>
      </c>
    </row>
    <row r="4086" spans="1:14" ht="14.25" customHeight="1" x14ac:dyDescent="0.3">
      <c r="A4086" t="s">
        <v>4602</v>
      </c>
      <c r="B4086" t="s">
        <v>13</v>
      </c>
      <c r="C4086" t="s">
        <v>33</v>
      </c>
      <c r="D4086">
        <v>1918.76</v>
      </c>
      <c r="E4086">
        <v>0.47</v>
      </c>
      <c r="F4086">
        <f t="shared" si="126"/>
        <v>901.81719999999996</v>
      </c>
      <c r="G4086">
        <f t="shared" si="127"/>
        <v>1016.9428</v>
      </c>
      <c r="H4086">
        <v>7</v>
      </c>
      <c r="I4086" s="17">
        <v>45284</v>
      </c>
      <c r="J4086" s="17">
        <v>45285</v>
      </c>
      <c r="K4086" t="s">
        <v>21</v>
      </c>
      <c r="L4086" t="s">
        <v>27</v>
      </c>
      <c r="M4086">
        <v>190.02</v>
      </c>
      <c r="N4086" t="s">
        <v>34</v>
      </c>
    </row>
    <row r="4087" spans="1:14" ht="14.25" customHeight="1" x14ac:dyDescent="0.3">
      <c r="A4087" t="s">
        <v>5212</v>
      </c>
      <c r="B4087" t="s">
        <v>41</v>
      </c>
      <c r="C4087" t="s">
        <v>20</v>
      </c>
      <c r="D4087">
        <v>1921.36</v>
      </c>
      <c r="E4087">
        <v>0.43</v>
      </c>
      <c r="F4087">
        <f t="shared" si="126"/>
        <v>826.1848</v>
      </c>
      <c r="G4087">
        <f t="shared" si="127"/>
        <v>1095.1751999999999</v>
      </c>
      <c r="H4087">
        <v>7</v>
      </c>
      <c r="I4087" s="17">
        <v>45073</v>
      </c>
      <c r="J4087" s="17">
        <v>45079</v>
      </c>
      <c r="K4087" t="s">
        <v>31</v>
      </c>
      <c r="L4087" t="s">
        <v>27</v>
      </c>
      <c r="M4087">
        <v>120.72</v>
      </c>
      <c r="N4087" t="s">
        <v>17</v>
      </c>
    </row>
    <row r="4088" spans="1:14" ht="14.25" customHeight="1" x14ac:dyDescent="0.3">
      <c r="A4088" t="s">
        <v>6931</v>
      </c>
      <c r="B4088" t="s">
        <v>13</v>
      </c>
      <c r="C4088" t="s">
        <v>14</v>
      </c>
      <c r="D4088">
        <v>1925.47</v>
      </c>
      <c r="E4088">
        <v>0.19</v>
      </c>
      <c r="F4088">
        <f t="shared" si="126"/>
        <v>365.83930000000004</v>
      </c>
      <c r="G4088">
        <f t="shared" si="127"/>
        <v>1559.6306999999999</v>
      </c>
      <c r="H4088">
        <v>7</v>
      </c>
      <c r="I4088" s="17">
        <v>45246</v>
      </c>
      <c r="J4088" s="17">
        <v>45253</v>
      </c>
      <c r="K4088" t="s">
        <v>15</v>
      </c>
      <c r="L4088" t="s">
        <v>27</v>
      </c>
      <c r="M4088">
        <v>393.63</v>
      </c>
      <c r="N4088" t="s">
        <v>48</v>
      </c>
    </row>
    <row r="4089" spans="1:14" ht="14.25" customHeight="1" x14ac:dyDescent="0.3">
      <c r="A4089" t="s">
        <v>14582</v>
      </c>
      <c r="B4089" t="s">
        <v>41</v>
      </c>
      <c r="C4089" t="s">
        <v>33</v>
      </c>
      <c r="D4089">
        <v>1931.15</v>
      </c>
      <c r="E4089">
        <v>0.26</v>
      </c>
      <c r="F4089">
        <f t="shared" si="126"/>
        <v>502.09900000000005</v>
      </c>
      <c r="G4089">
        <f t="shared" si="127"/>
        <v>1429.0509999999999</v>
      </c>
      <c r="H4089">
        <v>7</v>
      </c>
      <c r="I4089" s="17">
        <v>45640</v>
      </c>
      <c r="J4089" s="17">
        <v>45645</v>
      </c>
      <c r="K4089" t="s">
        <v>21</v>
      </c>
      <c r="L4089" t="s">
        <v>27</v>
      </c>
      <c r="M4089">
        <v>441.36</v>
      </c>
      <c r="N4089" t="s">
        <v>28</v>
      </c>
    </row>
    <row r="4090" spans="1:14" ht="14.25" customHeight="1" x14ac:dyDescent="0.3">
      <c r="A4090" t="s">
        <v>10999</v>
      </c>
      <c r="B4090" t="s">
        <v>19</v>
      </c>
      <c r="C4090" t="s">
        <v>36</v>
      </c>
      <c r="D4090">
        <v>1931.27</v>
      </c>
      <c r="E4090">
        <v>0.28999999999999998</v>
      </c>
      <c r="F4090">
        <f t="shared" si="126"/>
        <v>560.06829999999991</v>
      </c>
      <c r="G4090">
        <f t="shared" si="127"/>
        <v>1371.2017000000001</v>
      </c>
      <c r="H4090">
        <v>7</v>
      </c>
      <c r="I4090" s="17">
        <v>44968</v>
      </c>
      <c r="J4090" s="17">
        <v>44974</v>
      </c>
      <c r="K4090" t="s">
        <v>15</v>
      </c>
      <c r="L4090" t="s">
        <v>22</v>
      </c>
      <c r="M4090">
        <v>261.06</v>
      </c>
      <c r="N4090" t="s">
        <v>39</v>
      </c>
    </row>
    <row r="4091" spans="1:14" ht="14.25" customHeight="1" x14ac:dyDescent="0.3">
      <c r="A4091" t="s">
        <v>4948</v>
      </c>
      <c r="B4091" t="s">
        <v>41</v>
      </c>
      <c r="C4091" t="s">
        <v>33</v>
      </c>
      <c r="D4091">
        <v>1931.37</v>
      </c>
      <c r="E4091">
        <v>0.28000000000000003</v>
      </c>
      <c r="F4091">
        <f t="shared" si="126"/>
        <v>540.78359999999998</v>
      </c>
      <c r="G4091">
        <f t="shared" si="127"/>
        <v>1390.5863999999999</v>
      </c>
      <c r="H4091">
        <v>7</v>
      </c>
      <c r="I4091" s="17">
        <v>45148</v>
      </c>
      <c r="J4091" s="17">
        <v>45152</v>
      </c>
      <c r="K4091" t="s">
        <v>21</v>
      </c>
      <c r="L4091" t="s">
        <v>27</v>
      </c>
      <c r="M4091">
        <v>482.05</v>
      </c>
      <c r="N4091" t="s">
        <v>48</v>
      </c>
    </row>
    <row r="4092" spans="1:14" ht="14.25" customHeight="1" x14ac:dyDescent="0.3">
      <c r="A4092" t="s">
        <v>7244</v>
      </c>
      <c r="B4092" t="s">
        <v>41</v>
      </c>
      <c r="C4092" t="s">
        <v>33</v>
      </c>
      <c r="D4092">
        <v>1935.21</v>
      </c>
      <c r="E4092">
        <v>0.49</v>
      </c>
      <c r="F4092">
        <f t="shared" si="126"/>
        <v>948.25289999999995</v>
      </c>
      <c r="G4092">
        <f t="shared" si="127"/>
        <v>986.95710000000008</v>
      </c>
      <c r="H4092">
        <v>7</v>
      </c>
      <c r="I4092" s="17">
        <v>44991</v>
      </c>
      <c r="J4092" s="17">
        <v>44993</v>
      </c>
      <c r="K4092" t="s">
        <v>21</v>
      </c>
      <c r="L4092" t="s">
        <v>16</v>
      </c>
      <c r="M4092">
        <v>562.71</v>
      </c>
      <c r="N4092" t="s">
        <v>48</v>
      </c>
    </row>
    <row r="4093" spans="1:14" ht="14.25" customHeight="1" x14ac:dyDescent="0.3">
      <c r="A4093" t="s">
        <v>15009</v>
      </c>
      <c r="B4093" t="s">
        <v>13</v>
      </c>
      <c r="C4093" t="s">
        <v>36</v>
      </c>
      <c r="D4093">
        <v>1946.59</v>
      </c>
      <c r="E4093">
        <v>0.21</v>
      </c>
      <c r="F4093">
        <f t="shared" si="126"/>
        <v>408.78389999999996</v>
      </c>
      <c r="G4093">
        <f t="shared" si="127"/>
        <v>1537.8061</v>
      </c>
      <c r="H4093">
        <v>7</v>
      </c>
      <c r="I4093" s="17">
        <v>45053</v>
      </c>
      <c r="J4093" s="17">
        <v>45059</v>
      </c>
      <c r="K4093" t="s">
        <v>31</v>
      </c>
      <c r="L4093" t="s">
        <v>16</v>
      </c>
      <c r="M4093">
        <v>201.81</v>
      </c>
      <c r="N4093" t="s">
        <v>17</v>
      </c>
    </row>
    <row r="4094" spans="1:14" ht="14.25" customHeight="1" x14ac:dyDescent="0.3">
      <c r="A4094" t="s">
        <v>2700</v>
      </c>
      <c r="B4094" t="s">
        <v>19</v>
      </c>
      <c r="C4094" t="s">
        <v>26</v>
      </c>
      <c r="D4094">
        <v>1956.14</v>
      </c>
      <c r="E4094">
        <v>0.42</v>
      </c>
      <c r="F4094">
        <f t="shared" si="126"/>
        <v>821.5788</v>
      </c>
      <c r="G4094">
        <f t="shared" si="127"/>
        <v>1134.5612000000001</v>
      </c>
      <c r="H4094">
        <v>7</v>
      </c>
      <c r="I4094" s="17">
        <v>45194</v>
      </c>
      <c r="J4094" s="17">
        <v>45198</v>
      </c>
      <c r="K4094" t="s">
        <v>21</v>
      </c>
      <c r="L4094" t="s">
        <v>27</v>
      </c>
      <c r="M4094">
        <v>573.34</v>
      </c>
      <c r="N4094" t="s">
        <v>17</v>
      </c>
    </row>
    <row r="4095" spans="1:14" ht="14.25" customHeight="1" x14ac:dyDescent="0.3">
      <c r="A4095" t="s">
        <v>6192</v>
      </c>
      <c r="B4095" t="s">
        <v>13</v>
      </c>
      <c r="C4095" t="s">
        <v>36</v>
      </c>
      <c r="D4095">
        <v>1959.15</v>
      </c>
      <c r="E4095">
        <v>0.16</v>
      </c>
      <c r="F4095">
        <f t="shared" si="126"/>
        <v>313.464</v>
      </c>
      <c r="G4095">
        <f t="shared" si="127"/>
        <v>1645.6860000000001</v>
      </c>
      <c r="H4095">
        <v>7</v>
      </c>
      <c r="I4095" s="17">
        <v>44994</v>
      </c>
      <c r="J4095" s="17">
        <v>45000</v>
      </c>
      <c r="K4095" t="s">
        <v>15</v>
      </c>
      <c r="L4095" t="s">
        <v>27</v>
      </c>
      <c r="M4095">
        <v>323.64</v>
      </c>
      <c r="N4095" t="s">
        <v>28</v>
      </c>
    </row>
    <row r="4096" spans="1:14" ht="14.25" customHeight="1" x14ac:dyDescent="0.3">
      <c r="A4096" t="s">
        <v>5260</v>
      </c>
      <c r="B4096" t="s">
        <v>19</v>
      </c>
      <c r="C4096" t="s">
        <v>36</v>
      </c>
      <c r="D4096">
        <v>1960.56</v>
      </c>
      <c r="E4096">
        <v>0.22</v>
      </c>
      <c r="F4096">
        <f t="shared" si="126"/>
        <v>431.32319999999999</v>
      </c>
      <c r="G4096">
        <f t="shared" si="127"/>
        <v>1529.2367999999999</v>
      </c>
      <c r="H4096">
        <v>7</v>
      </c>
      <c r="I4096" s="17">
        <v>45371</v>
      </c>
      <c r="J4096" s="17">
        <v>45377</v>
      </c>
      <c r="K4096" t="s">
        <v>15</v>
      </c>
      <c r="L4096" t="s">
        <v>16</v>
      </c>
      <c r="M4096">
        <v>294.77999999999997</v>
      </c>
      <c r="N4096" t="s">
        <v>39</v>
      </c>
    </row>
    <row r="4097" spans="1:14" ht="14.25" customHeight="1" x14ac:dyDescent="0.3">
      <c r="A4097" t="s">
        <v>7839</v>
      </c>
      <c r="B4097" t="s">
        <v>19</v>
      </c>
      <c r="C4097" t="s">
        <v>36</v>
      </c>
      <c r="D4097">
        <v>1962.42</v>
      </c>
      <c r="E4097">
        <v>0.25</v>
      </c>
      <c r="F4097">
        <f t="shared" si="126"/>
        <v>490.60500000000002</v>
      </c>
      <c r="G4097">
        <f t="shared" si="127"/>
        <v>1471.8150000000001</v>
      </c>
      <c r="H4097">
        <v>7</v>
      </c>
      <c r="I4097" s="17">
        <v>44943</v>
      </c>
      <c r="J4097" s="17">
        <v>44944</v>
      </c>
      <c r="K4097" t="s">
        <v>15</v>
      </c>
      <c r="L4097" t="s">
        <v>27</v>
      </c>
      <c r="M4097">
        <v>117.69</v>
      </c>
      <c r="N4097" t="s">
        <v>34</v>
      </c>
    </row>
    <row r="4098" spans="1:14" ht="14.25" customHeight="1" x14ac:dyDescent="0.3">
      <c r="A4098" t="s">
        <v>12668</v>
      </c>
      <c r="B4098" t="s">
        <v>41</v>
      </c>
      <c r="C4098" t="s">
        <v>33</v>
      </c>
      <c r="D4098">
        <v>1968.6</v>
      </c>
      <c r="E4098">
        <v>0.11</v>
      </c>
      <c r="F4098">
        <f t="shared" ref="F4098:F4161" si="128">D4098*E4098</f>
        <v>216.54599999999999</v>
      </c>
      <c r="G4098">
        <f t="shared" ref="G4098:G4161" si="129">D4098-F4098</f>
        <v>1752.0539999999999</v>
      </c>
      <c r="H4098">
        <v>7</v>
      </c>
      <c r="I4098" s="17">
        <v>45150</v>
      </c>
      <c r="J4098" s="17">
        <v>45153</v>
      </c>
      <c r="K4098" t="s">
        <v>15</v>
      </c>
      <c r="L4098" t="s">
        <v>22</v>
      </c>
      <c r="M4098">
        <v>127.54</v>
      </c>
      <c r="N4098" t="s">
        <v>48</v>
      </c>
    </row>
    <row r="4099" spans="1:14" ht="14.25" customHeight="1" x14ac:dyDescent="0.3">
      <c r="A4099" t="s">
        <v>11273</v>
      </c>
      <c r="B4099" t="s">
        <v>25</v>
      </c>
      <c r="C4099" t="s">
        <v>36</v>
      </c>
      <c r="D4099">
        <v>1969.72</v>
      </c>
      <c r="E4099">
        <v>0.4</v>
      </c>
      <c r="F4099">
        <f t="shared" si="128"/>
        <v>787.88800000000003</v>
      </c>
      <c r="G4099">
        <f t="shared" si="129"/>
        <v>1181.8319999999999</v>
      </c>
      <c r="H4099">
        <v>7</v>
      </c>
      <c r="I4099" s="17">
        <v>45597</v>
      </c>
      <c r="J4099" s="17">
        <v>45603</v>
      </c>
      <c r="K4099" t="s">
        <v>21</v>
      </c>
      <c r="L4099" t="s">
        <v>16</v>
      </c>
      <c r="M4099">
        <v>130.84</v>
      </c>
      <c r="N4099" t="s">
        <v>28</v>
      </c>
    </row>
    <row r="4100" spans="1:14" ht="14.25" customHeight="1" x14ac:dyDescent="0.3">
      <c r="A4100" t="s">
        <v>5139</v>
      </c>
      <c r="B4100" t="s">
        <v>25</v>
      </c>
      <c r="C4100" t="s">
        <v>33</v>
      </c>
      <c r="D4100">
        <v>1971.3</v>
      </c>
      <c r="E4100">
        <v>0.19</v>
      </c>
      <c r="F4100">
        <f t="shared" si="128"/>
        <v>374.54699999999997</v>
      </c>
      <c r="G4100">
        <f t="shared" si="129"/>
        <v>1596.7529999999999</v>
      </c>
      <c r="H4100">
        <v>7</v>
      </c>
      <c r="I4100" s="17">
        <v>45599</v>
      </c>
      <c r="J4100" s="17">
        <v>45604</v>
      </c>
      <c r="K4100" t="s">
        <v>31</v>
      </c>
      <c r="L4100" t="s">
        <v>22</v>
      </c>
      <c r="M4100">
        <v>383.79</v>
      </c>
      <c r="N4100" t="s">
        <v>39</v>
      </c>
    </row>
    <row r="4101" spans="1:14" ht="14.25" customHeight="1" x14ac:dyDescent="0.3">
      <c r="A4101" t="s">
        <v>2605</v>
      </c>
      <c r="B4101" t="s">
        <v>25</v>
      </c>
      <c r="C4101" t="s">
        <v>14</v>
      </c>
      <c r="D4101">
        <v>1975.34</v>
      </c>
      <c r="E4101">
        <v>0.34</v>
      </c>
      <c r="F4101">
        <f t="shared" si="128"/>
        <v>671.61559999999997</v>
      </c>
      <c r="G4101">
        <f t="shared" si="129"/>
        <v>1303.7244000000001</v>
      </c>
      <c r="H4101">
        <v>7</v>
      </c>
      <c r="I4101" s="17">
        <v>45259</v>
      </c>
      <c r="J4101" s="17">
        <v>45262</v>
      </c>
      <c r="K4101" t="s">
        <v>21</v>
      </c>
      <c r="L4101" t="s">
        <v>22</v>
      </c>
      <c r="M4101">
        <v>322.20999999999998</v>
      </c>
      <c r="N4101" t="s">
        <v>48</v>
      </c>
    </row>
    <row r="4102" spans="1:14" ht="14.25" customHeight="1" x14ac:dyDescent="0.3">
      <c r="A4102" t="s">
        <v>7785</v>
      </c>
      <c r="B4102" t="s">
        <v>19</v>
      </c>
      <c r="C4102" t="s">
        <v>26</v>
      </c>
      <c r="D4102">
        <v>1981.18</v>
      </c>
      <c r="E4102">
        <v>0.22</v>
      </c>
      <c r="F4102">
        <f t="shared" si="128"/>
        <v>435.8596</v>
      </c>
      <c r="G4102">
        <f t="shared" si="129"/>
        <v>1545.3204000000001</v>
      </c>
      <c r="H4102">
        <v>7</v>
      </c>
      <c r="I4102" s="17">
        <v>45104</v>
      </c>
      <c r="J4102" s="17">
        <v>45107</v>
      </c>
      <c r="K4102" t="s">
        <v>21</v>
      </c>
      <c r="L4102" t="s">
        <v>22</v>
      </c>
      <c r="M4102">
        <v>561.4</v>
      </c>
      <c r="N4102" t="s">
        <v>23</v>
      </c>
    </row>
    <row r="4103" spans="1:14" ht="14.25" customHeight="1" x14ac:dyDescent="0.3">
      <c r="A4103" t="s">
        <v>3443</v>
      </c>
      <c r="B4103" t="s">
        <v>19</v>
      </c>
      <c r="C4103" t="s">
        <v>26</v>
      </c>
      <c r="D4103">
        <v>1981.66</v>
      </c>
      <c r="E4103">
        <v>0.16</v>
      </c>
      <c r="F4103">
        <f t="shared" si="128"/>
        <v>317.06560000000002</v>
      </c>
      <c r="G4103">
        <f t="shared" si="129"/>
        <v>1664.5944</v>
      </c>
      <c r="H4103">
        <v>7</v>
      </c>
      <c r="I4103" s="17">
        <v>45023</v>
      </c>
      <c r="J4103" s="17">
        <v>45027</v>
      </c>
      <c r="K4103" t="s">
        <v>31</v>
      </c>
      <c r="L4103" t="s">
        <v>16</v>
      </c>
      <c r="M4103">
        <v>358.05</v>
      </c>
      <c r="N4103" t="s">
        <v>48</v>
      </c>
    </row>
    <row r="4104" spans="1:14" ht="14.25" customHeight="1" x14ac:dyDescent="0.3">
      <c r="A4104" t="s">
        <v>13782</v>
      </c>
      <c r="B4104" t="s">
        <v>13</v>
      </c>
      <c r="C4104" t="s">
        <v>26</v>
      </c>
      <c r="D4104">
        <v>1982.46</v>
      </c>
      <c r="E4104">
        <v>0.32</v>
      </c>
      <c r="F4104">
        <f t="shared" si="128"/>
        <v>634.38720000000001</v>
      </c>
      <c r="G4104">
        <f t="shared" si="129"/>
        <v>1348.0727999999999</v>
      </c>
      <c r="H4104">
        <v>7</v>
      </c>
      <c r="I4104" s="17">
        <v>45023</v>
      </c>
      <c r="J4104" s="17">
        <v>45030</v>
      </c>
      <c r="K4104" t="s">
        <v>15</v>
      </c>
      <c r="L4104" t="s">
        <v>27</v>
      </c>
      <c r="M4104">
        <v>570.33000000000004</v>
      </c>
      <c r="N4104" t="s">
        <v>48</v>
      </c>
    </row>
    <row r="4105" spans="1:14" ht="14.25" customHeight="1" x14ac:dyDescent="0.3">
      <c r="A4105" t="s">
        <v>9674</v>
      </c>
      <c r="B4105" t="s">
        <v>19</v>
      </c>
      <c r="C4105" t="s">
        <v>20</v>
      </c>
      <c r="D4105">
        <v>1985.94</v>
      </c>
      <c r="E4105">
        <v>0.14000000000000001</v>
      </c>
      <c r="F4105">
        <f t="shared" si="128"/>
        <v>278.03160000000003</v>
      </c>
      <c r="G4105">
        <f t="shared" si="129"/>
        <v>1707.9084</v>
      </c>
      <c r="H4105">
        <v>7</v>
      </c>
      <c r="I4105" s="17">
        <v>45482</v>
      </c>
      <c r="J4105" s="17">
        <v>45486</v>
      </c>
      <c r="K4105" t="s">
        <v>15</v>
      </c>
      <c r="L4105" t="s">
        <v>27</v>
      </c>
      <c r="M4105">
        <v>223.2</v>
      </c>
      <c r="N4105" t="s">
        <v>28</v>
      </c>
    </row>
    <row r="4106" spans="1:14" ht="14.25" customHeight="1" x14ac:dyDescent="0.3">
      <c r="A4106" t="s">
        <v>8997</v>
      </c>
      <c r="B4106" t="s">
        <v>13</v>
      </c>
      <c r="C4106" t="s">
        <v>20</v>
      </c>
      <c r="D4106">
        <v>1986.52</v>
      </c>
      <c r="E4106">
        <v>0.06</v>
      </c>
      <c r="F4106">
        <f t="shared" si="128"/>
        <v>119.19119999999999</v>
      </c>
      <c r="G4106">
        <f t="shared" si="129"/>
        <v>1867.3288</v>
      </c>
      <c r="H4106">
        <v>7</v>
      </c>
      <c r="I4106" s="17">
        <v>44928</v>
      </c>
      <c r="J4106" s="17">
        <v>44930</v>
      </c>
      <c r="K4106" t="s">
        <v>21</v>
      </c>
      <c r="L4106" t="s">
        <v>22</v>
      </c>
      <c r="M4106">
        <v>226.34</v>
      </c>
      <c r="N4106" t="s">
        <v>28</v>
      </c>
    </row>
    <row r="4107" spans="1:14" ht="14.25" customHeight="1" x14ac:dyDescent="0.3">
      <c r="A4107" t="s">
        <v>11051</v>
      </c>
      <c r="B4107" t="s">
        <v>25</v>
      </c>
      <c r="C4107" t="s">
        <v>36</v>
      </c>
      <c r="D4107">
        <v>1991.07</v>
      </c>
      <c r="E4107">
        <v>0.19</v>
      </c>
      <c r="F4107">
        <f t="shared" si="128"/>
        <v>378.30329999999998</v>
      </c>
      <c r="G4107">
        <f t="shared" si="129"/>
        <v>1612.7666999999999</v>
      </c>
      <c r="H4107">
        <v>7</v>
      </c>
      <c r="I4107" s="17">
        <v>45119</v>
      </c>
      <c r="J4107" s="17">
        <v>45123</v>
      </c>
      <c r="K4107" t="s">
        <v>31</v>
      </c>
      <c r="L4107" t="s">
        <v>27</v>
      </c>
      <c r="M4107">
        <v>583.08000000000004</v>
      </c>
      <c r="N4107" t="s">
        <v>28</v>
      </c>
    </row>
    <row r="4108" spans="1:14" ht="14.25" customHeight="1" x14ac:dyDescent="0.3">
      <c r="A4108" t="s">
        <v>7803</v>
      </c>
      <c r="B4108" t="s">
        <v>19</v>
      </c>
      <c r="C4108" t="s">
        <v>33</v>
      </c>
      <c r="D4108">
        <v>1992.06</v>
      </c>
      <c r="E4108">
        <v>0.15</v>
      </c>
      <c r="F4108">
        <f t="shared" si="128"/>
        <v>298.80899999999997</v>
      </c>
      <c r="G4108">
        <f t="shared" si="129"/>
        <v>1693.251</v>
      </c>
      <c r="H4108">
        <v>7</v>
      </c>
      <c r="I4108" s="17">
        <v>45577</v>
      </c>
      <c r="J4108" s="17">
        <v>45584</v>
      </c>
      <c r="K4108" t="s">
        <v>31</v>
      </c>
      <c r="L4108" t="s">
        <v>16</v>
      </c>
      <c r="M4108">
        <v>240.79</v>
      </c>
      <c r="N4108" t="s">
        <v>28</v>
      </c>
    </row>
    <row r="4109" spans="1:14" ht="14.25" customHeight="1" x14ac:dyDescent="0.3">
      <c r="A4109" t="s">
        <v>13385</v>
      </c>
      <c r="B4109" t="s">
        <v>19</v>
      </c>
      <c r="C4109" t="s">
        <v>26</v>
      </c>
      <c r="D4109">
        <v>1992.84</v>
      </c>
      <c r="E4109">
        <v>0.38</v>
      </c>
      <c r="F4109">
        <f t="shared" si="128"/>
        <v>757.27919999999995</v>
      </c>
      <c r="G4109">
        <f t="shared" si="129"/>
        <v>1235.5608</v>
      </c>
      <c r="H4109">
        <v>7</v>
      </c>
      <c r="I4109" s="17">
        <v>45070</v>
      </c>
      <c r="J4109" s="17">
        <v>45074</v>
      </c>
      <c r="K4109" t="s">
        <v>21</v>
      </c>
      <c r="L4109" t="s">
        <v>16</v>
      </c>
      <c r="M4109">
        <v>302.61</v>
      </c>
      <c r="N4109" t="s">
        <v>17</v>
      </c>
    </row>
    <row r="4110" spans="1:14" ht="14.25" customHeight="1" x14ac:dyDescent="0.3">
      <c r="A4110" t="s">
        <v>7255</v>
      </c>
      <c r="B4110" t="s">
        <v>25</v>
      </c>
      <c r="C4110" t="s">
        <v>26</v>
      </c>
      <c r="D4110">
        <v>1997.67</v>
      </c>
      <c r="E4110">
        <v>0.33</v>
      </c>
      <c r="F4110">
        <f t="shared" si="128"/>
        <v>659.23110000000008</v>
      </c>
      <c r="G4110">
        <f t="shared" si="129"/>
        <v>1338.4389000000001</v>
      </c>
      <c r="H4110">
        <v>7</v>
      </c>
      <c r="I4110" s="17">
        <v>45437</v>
      </c>
      <c r="J4110" s="17">
        <v>45438</v>
      </c>
      <c r="K4110" t="s">
        <v>21</v>
      </c>
      <c r="L4110" t="s">
        <v>22</v>
      </c>
      <c r="M4110">
        <v>242.69</v>
      </c>
      <c r="N4110" t="s">
        <v>28</v>
      </c>
    </row>
    <row r="4111" spans="1:14" ht="14.25" customHeight="1" x14ac:dyDescent="0.3">
      <c r="A4111" t="s">
        <v>7724</v>
      </c>
      <c r="B4111" t="s">
        <v>41</v>
      </c>
      <c r="C4111" t="s">
        <v>26</v>
      </c>
      <c r="D4111">
        <v>1998.19</v>
      </c>
      <c r="E4111">
        <v>0</v>
      </c>
      <c r="F4111">
        <f t="shared" si="128"/>
        <v>0</v>
      </c>
      <c r="G4111">
        <f t="shared" si="129"/>
        <v>1998.19</v>
      </c>
      <c r="H4111">
        <v>7</v>
      </c>
      <c r="I4111" s="17">
        <v>45226</v>
      </c>
      <c r="J4111" s="17">
        <v>45232</v>
      </c>
      <c r="K4111" t="s">
        <v>15</v>
      </c>
      <c r="L4111" t="s">
        <v>27</v>
      </c>
      <c r="M4111">
        <v>526.91</v>
      </c>
      <c r="N4111" t="s">
        <v>28</v>
      </c>
    </row>
    <row r="4112" spans="1:14" ht="14.25" customHeight="1" x14ac:dyDescent="0.3">
      <c r="A4112" t="s">
        <v>337</v>
      </c>
      <c r="B4112" t="s">
        <v>41</v>
      </c>
      <c r="C4112" t="s">
        <v>33</v>
      </c>
      <c r="D4112">
        <v>2002.04</v>
      </c>
      <c r="E4112">
        <v>7.0000000000000007E-2</v>
      </c>
      <c r="F4112">
        <f t="shared" si="128"/>
        <v>140.14280000000002</v>
      </c>
      <c r="G4112">
        <f t="shared" si="129"/>
        <v>1861.8971999999999</v>
      </c>
      <c r="H4112">
        <v>7</v>
      </c>
      <c r="I4112" s="17">
        <v>44958</v>
      </c>
      <c r="J4112" s="17">
        <v>44959</v>
      </c>
      <c r="K4112" t="s">
        <v>21</v>
      </c>
      <c r="L4112" t="s">
        <v>22</v>
      </c>
      <c r="M4112">
        <v>117.22</v>
      </c>
      <c r="N4112" t="s">
        <v>17</v>
      </c>
    </row>
    <row r="4113" spans="1:14" ht="14.25" customHeight="1" x14ac:dyDescent="0.3">
      <c r="A4113" t="s">
        <v>6033</v>
      </c>
      <c r="B4113" t="s">
        <v>13</v>
      </c>
      <c r="C4113" t="s">
        <v>33</v>
      </c>
      <c r="D4113">
        <v>2012.05</v>
      </c>
      <c r="E4113">
        <v>0.4</v>
      </c>
      <c r="F4113">
        <f t="shared" si="128"/>
        <v>804.82</v>
      </c>
      <c r="G4113">
        <f t="shared" si="129"/>
        <v>1207.23</v>
      </c>
      <c r="H4113">
        <v>7</v>
      </c>
      <c r="I4113" s="17">
        <v>44998</v>
      </c>
      <c r="J4113" s="17">
        <v>45002</v>
      </c>
      <c r="K4113" t="s">
        <v>21</v>
      </c>
      <c r="L4113" t="s">
        <v>27</v>
      </c>
      <c r="M4113">
        <v>304.39</v>
      </c>
      <c r="N4113" t="s">
        <v>17</v>
      </c>
    </row>
    <row r="4114" spans="1:14" ht="14.25" customHeight="1" x14ac:dyDescent="0.3">
      <c r="A4114" t="s">
        <v>1607</v>
      </c>
      <c r="B4114" t="s">
        <v>19</v>
      </c>
      <c r="C4114" t="s">
        <v>14</v>
      </c>
      <c r="D4114">
        <v>2013.03</v>
      </c>
      <c r="E4114">
        <v>0.23</v>
      </c>
      <c r="F4114">
        <f t="shared" si="128"/>
        <v>462.99690000000004</v>
      </c>
      <c r="G4114">
        <f t="shared" si="129"/>
        <v>1550.0330999999999</v>
      </c>
      <c r="H4114">
        <v>7</v>
      </c>
      <c r="I4114" s="17">
        <v>45624</v>
      </c>
      <c r="J4114" s="17">
        <v>45625</v>
      </c>
      <c r="K4114" t="s">
        <v>15</v>
      </c>
      <c r="L4114" t="s">
        <v>16</v>
      </c>
      <c r="M4114">
        <v>320.92</v>
      </c>
      <c r="N4114" t="s">
        <v>34</v>
      </c>
    </row>
    <row r="4115" spans="1:14" ht="14.25" customHeight="1" x14ac:dyDescent="0.3">
      <c r="A4115" t="s">
        <v>15000</v>
      </c>
      <c r="B4115" t="s">
        <v>25</v>
      </c>
      <c r="C4115" t="s">
        <v>33</v>
      </c>
      <c r="D4115">
        <v>2016.02</v>
      </c>
      <c r="E4115">
        <v>0.28999999999999998</v>
      </c>
      <c r="F4115">
        <f t="shared" si="128"/>
        <v>584.64580000000001</v>
      </c>
      <c r="G4115">
        <f t="shared" si="129"/>
        <v>1431.3742</v>
      </c>
      <c r="H4115">
        <v>7</v>
      </c>
      <c r="I4115" s="17">
        <v>45644</v>
      </c>
      <c r="J4115" s="17">
        <v>45651</v>
      </c>
      <c r="K4115" t="s">
        <v>31</v>
      </c>
      <c r="L4115" t="s">
        <v>16</v>
      </c>
      <c r="M4115">
        <v>474</v>
      </c>
      <c r="N4115" t="s">
        <v>23</v>
      </c>
    </row>
    <row r="4116" spans="1:14" ht="14.25" customHeight="1" x14ac:dyDescent="0.3">
      <c r="A4116" t="s">
        <v>5834</v>
      </c>
      <c r="B4116" t="s">
        <v>25</v>
      </c>
      <c r="C4116" t="s">
        <v>33</v>
      </c>
      <c r="D4116">
        <v>2019.46</v>
      </c>
      <c r="E4116">
        <v>0.22</v>
      </c>
      <c r="F4116">
        <f t="shared" si="128"/>
        <v>444.28120000000001</v>
      </c>
      <c r="G4116">
        <f t="shared" si="129"/>
        <v>1575.1788000000001</v>
      </c>
      <c r="H4116">
        <v>7</v>
      </c>
      <c r="I4116" s="17">
        <v>45314</v>
      </c>
      <c r="J4116" s="17">
        <v>45321</v>
      </c>
      <c r="K4116" t="s">
        <v>15</v>
      </c>
      <c r="L4116" t="s">
        <v>27</v>
      </c>
      <c r="M4116">
        <v>286.36</v>
      </c>
      <c r="N4116" t="s">
        <v>28</v>
      </c>
    </row>
    <row r="4117" spans="1:14" ht="14.25" customHeight="1" x14ac:dyDescent="0.3">
      <c r="A4117" t="s">
        <v>15298</v>
      </c>
      <c r="B4117" t="s">
        <v>41</v>
      </c>
      <c r="C4117" t="s">
        <v>26</v>
      </c>
      <c r="D4117">
        <v>2028.33</v>
      </c>
      <c r="E4117">
        <v>0.01</v>
      </c>
      <c r="F4117">
        <f t="shared" si="128"/>
        <v>20.283300000000001</v>
      </c>
      <c r="G4117">
        <f t="shared" si="129"/>
        <v>2008.0466999999999</v>
      </c>
      <c r="H4117">
        <v>7</v>
      </c>
      <c r="I4117" s="17">
        <v>45428</v>
      </c>
      <c r="J4117" s="17">
        <v>45432</v>
      </c>
      <c r="K4117" t="s">
        <v>21</v>
      </c>
      <c r="L4117" t="s">
        <v>22</v>
      </c>
      <c r="M4117">
        <v>395.77</v>
      </c>
      <c r="N4117" t="s">
        <v>39</v>
      </c>
    </row>
    <row r="4118" spans="1:14" ht="14.25" customHeight="1" x14ac:dyDescent="0.3">
      <c r="A4118" t="s">
        <v>9026</v>
      </c>
      <c r="B4118" t="s">
        <v>25</v>
      </c>
      <c r="C4118" t="s">
        <v>36</v>
      </c>
      <c r="D4118">
        <v>2029.03</v>
      </c>
      <c r="E4118">
        <v>0.28000000000000003</v>
      </c>
      <c r="F4118">
        <f t="shared" si="128"/>
        <v>568.12840000000006</v>
      </c>
      <c r="G4118">
        <f t="shared" si="129"/>
        <v>1460.9015999999999</v>
      </c>
      <c r="H4118">
        <v>7</v>
      </c>
      <c r="I4118" s="17">
        <v>45095</v>
      </c>
      <c r="J4118" s="17">
        <v>45096</v>
      </c>
      <c r="K4118" t="s">
        <v>21</v>
      </c>
      <c r="L4118" t="s">
        <v>16</v>
      </c>
      <c r="M4118">
        <v>352.56</v>
      </c>
      <c r="N4118" t="s">
        <v>34</v>
      </c>
    </row>
    <row r="4119" spans="1:14" ht="14.25" customHeight="1" x14ac:dyDescent="0.3">
      <c r="A4119" t="s">
        <v>13718</v>
      </c>
      <c r="B4119" t="s">
        <v>41</v>
      </c>
      <c r="C4119" t="s">
        <v>14</v>
      </c>
      <c r="D4119">
        <v>2041.21</v>
      </c>
      <c r="E4119">
        <v>0.14000000000000001</v>
      </c>
      <c r="F4119">
        <f t="shared" si="128"/>
        <v>285.76940000000002</v>
      </c>
      <c r="G4119">
        <f t="shared" si="129"/>
        <v>1755.4405999999999</v>
      </c>
      <c r="H4119">
        <v>7</v>
      </c>
      <c r="I4119" s="17">
        <v>45476</v>
      </c>
      <c r="J4119" s="17">
        <v>45480</v>
      </c>
      <c r="K4119" t="s">
        <v>21</v>
      </c>
      <c r="L4119" t="s">
        <v>22</v>
      </c>
      <c r="M4119">
        <v>197.38</v>
      </c>
      <c r="N4119" t="s">
        <v>17</v>
      </c>
    </row>
    <row r="4120" spans="1:14" ht="14.25" customHeight="1" x14ac:dyDescent="0.3">
      <c r="A4120" t="s">
        <v>11009</v>
      </c>
      <c r="B4120" t="s">
        <v>19</v>
      </c>
      <c r="C4120" t="s">
        <v>26</v>
      </c>
      <c r="D4120">
        <v>2044.09</v>
      </c>
      <c r="E4120">
        <v>0.33</v>
      </c>
      <c r="F4120">
        <f t="shared" si="128"/>
        <v>674.54970000000003</v>
      </c>
      <c r="G4120">
        <f t="shared" si="129"/>
        <v>1369.5402999999999</v>
      </c>
      <c r="H4120">
        <v>7</v>
      </c>
      <c r="I4120" s="17">
        <v>45550</v>
      </c>
      <c r="J4120" s="17">
        <v>45551</v>
      </c>
      <c r="K4120" t="s">
        <v>15</v>
      </c>
      <c r="L4120" t="s">
        <v>22</v>
      </c>
      <c r="M4120">
        <v>538.70000000000005</v>
      </c>
      <c r="N4120" t="s">
        <v>23</v>
      </c>
    </row>
    <row r="4121" spans="1:14" ht="14.25" customHeight="1" x14ac:dyDescent="0.3">
      <c r="A4121" t="s">
        <v>6366</v>
      </c>
      <c r="B4121" t="s">
        <v>19</v>
      </c>
      <c r="C4121" t="s">
        <v>36</v>
      </c>
      <c r="D4121">
        <v>2045.78</v>
      </c>
      <c r="E4121">
        <v>0.02</v>
      </c>
      <c r="F4121">
        <f t="shared" si="128"/>
        <v>40.915599999999998</v>
      </c>
      <c r="G4121">
        <f t="shared" si="129"/>
        <v>2004.8643999999999</v>
      </c>
      <c r="H4121">
        <v>7</v>
      </c>
      <c r="I4121" s="17">
        <v>45305</v>
      </c>
      <c r="J4121" s="17">
        <v>45312</v>
      </c>
      <c r="K4121" t="s">
        <v>31</v>
      </c>
      <c r="L4121" t="s">
        <v>16</v>
      </c>
      <c r="M4121">
        <v>394.18</v>
      </c>
      <c r="N4121" t="s">
        <v>28</v>
      </c>
    </row>
    <row r="4122" spans="1:14" ht="14.25" customHeight="1" x14ac:dyDescent="0.3">
      <c r="A4122" t="s">
        <v>13763</v>
      </c>
      <c r="B4122" t="s">
        <v>13</v>
      </c>
      <c r="C4122" t="s">
        <v>33</v>
      </c>
      <c r="D4122">
        <v>2047.44</v>
      </c>
      <c r="E4122">
        <v>0.25</v>
      </c>
      <c r="F4122">
        <f t="shared" si="128"/>
        <v>511.86</v>
      </c>
      <c r="G4122">
        <f t="shared" si="129"/>
        <v>1535.58</v>
      </c>
      <c r="H4122">
        <v>7</v>
      </c>
      <c r="I4122" s="17">
        <v>45132</v>
      </c>
      <c r="J4122" s="17">
        <v>45135</v>
      </c>
      <c r="K4122" t="s">
        <v>31</v>
      </c>
      <c r="L4122" t="s">
        <v>22</v>
      </c>
      <c r="M4122">
        <v>228.54</v>
      </c>
      <c r="N4122" t="s">
        <v>39</v>
      </c>
    </row>
    <row r="4123" spans="1:14" ht="14.25" customHeight="1" x14ac:dyDescent="0.3">
      <c r="A4123" t="s">
        <v>14365</v>
      </c>
      <c r="B4123" t="s">
        <v>19</v>
      </c>
      <c r="C4123" t="s">
        <v>14</v>
      </c>
      <c r="D4123">
        <v>2050.92</v>
      </c>
      <c r="E4123">
        <v>0.19</v>
      </c>
      <c r="F4123">
        <f t="shared" si="128"/>
        <v>389.6748</v>
      </c>
      <c r="G4123">
        <f t="shared" si="129"/>
        <v>1661.2452000000001</v>
      </c>
      <c r="H4123">
        <v>7</v>
      </c>
      <c r="I4123" s="17">
        <v>45355</v>
      </c>
      <c r="J4123" s="17">
        <v>45356</v>
      </c>
      <c r="K4123" t="s">
        <v>21</v>
      </c>
      <c r="L4123" t="s">
        <v>16</v>
      </c>
      <c r="M4123">
        <v>492.82</v>
      </c>
      <c r="N4123" t="s">
        <v>39</v>
      </c>
    </row>
    <row r="4124" spans="1:14" ht="14.25" customHeight="1" x14ac:dyDescent="0.3">
      <c r="A4124" t="s">
        <v>6512</v>
      </c>
      <c r="B4124" t="s">
        <v>25</v>
      </c>
      <c r="C4124" t="s">
        <v>33</v>
      </c>
      <c r="D4124">
        <v>2053.6999999999998</v>
      </c>
      <c r="E4124">
        <v>0.14000000000000001</v>
      </c>
      <c r="F4124">
        <f t="shared" si="128"/>
        <v>287.51800000000003</v>
      </c>
      <c r="G4124">
        <f t="shared" si="129"/>
        <v>1766.1819999999998</v>
      </c>
      <c r="H4124">
        <v>7</v>
      </c>
      <c r="I4124" s="17">
        <v>45540</v>
      </c>
      <c r="J4124" s="17">
        <v>45544</v>
      </c>
      <c r="K4124" t="s">
        <v>15</v>
      </c>
      <c r="L4124" t="s">
        <v>27</v>
      </c>
      <c r="M4124">
        <v>331.91</v>
      </c>
      <c r="N4124" t="s">
        <v>34</v>
      </c>
    </row>
    <row r="4125" spans="1:14" ht="14.25" customHeight="1" x14ac:dyDescent="0.3">
      <c r="A4125" t="s">
        <v>4457</v>
      </c>
      <c r="B4125" t="s">
        <v>19</v>
      </c>
      <c r="C4125" t="s">
        <v>14</v>
      </c>
      <c r="D4125">
        <v>2063.6</v>
      </c>
      <c r="E4125">
        <v>0.31</v>
      </c>
      <c r="F4125">
        <f t="shared" si="128"/>
        <v>639.71600000000001</v>
      </c>
      <c r="G4125">
        <f t="shared" si="129"/>
        <v>1423.884</v>
      </c>
      <c r="H4125">
        <v>7</v>
      </c>
      <c r="I4125" s="17">
        <v>45476</v>
      </c>
      <c r="J4125" s="17">
        <v>45478</v>
      </c>
      <c r="K4125" t="s">
        <v>31</v>
      </c>
      <c r="L4125" t="s">
        <v>22</v>
      </c>
      <c r="M4125">
        <v>316.52999999999997</v>
      </c>
      <c r="N4125" t="s">
        <v>48</v>
      </c>
    </row>
    <row r="4126" spans="1:14" ht="14.25" customHeight="1" x14ac:dyDescent="0.3">
      <c r="A4126" t="s">
        <v>3515</v>
      </c>
      <c r="B4126" t="s">
        <v>25</v>
      </c>
      <c r="C4126" t="s">
        <v>14</v>
      </c>
      <c r="D4126">
        <v>2063.9299999999998</v>
      </c>
      <c r="E4126">
        <v>0.24</v>
      </c>
      <c r="F4126">
        <f t="shared" si="128"/>
        <v>495.34319999999997</v>
      </c>
      <c r="G4126">
        <f t="shared" si="129"/>
        <v>1568.5867999999998</v>
      </c>
      <c r="H4126">
        <v>7</v>
      </c>
      <c r="I4126" s="17">
        <v>45226</v>
      </c>
      <c r="J4126" s="17">
        <v>45232</v>
      </c>
      <c r="K4126" t="s">
        <v>31</v>
      </c>
      <c r="L4126" t="s">
        <v>22</v>
      </c>
      <c r="M4126">
        <v>246.87</v>
      </c>
      <c r="N4126" t="s">
        <v>28</v>
      </c>
    </row>
    <row r="4127" spans="1:14" ht="14.25" customHeight="1" x14ac:dyDescent="0.3">
      <c r="A4127" t="s">
        <v>10852</v>
      </c>
      <c r="B4127" t="s">
        <v>41</v>
      </c>
      <c r="C4127" t="s">
        <v>14</v>
      </c>
      <c r="D4127">
        <v>2063.9899999999998</v>
      </c>
      <c r="E4127">
        <v>0.26</v>
      </c>
      <c r="F4127">
        <f t="shared" si="128"/>
        <v>536.63739999999996</v>
      </c>
      <c r="G4127">
        <f t="shared" si="129"/>
        <v>1527.3525999999997</v>
      </c>
      <c r="H4127">
        <v>7</v>
      </c>
      <c r="I4127" s="17">
        <v>45293</v>
      </c>
      <c r="J4127" s="17">
        <v>45299</v>
      </c>
      <c r="K4127" t="s">
        <v>21</v>
      </c>
      <c r="L4127" t="s">
        <v>27</v>
      </c>
      <c r="M4127">
        <v>457.53</v>
      </c>
      <c r="N4127" t="s">
        <v>17</v>
      </c>
    </row>
    <row r="4128" spans="1:14" ht="14.25" customHeight="1" x14ac:dyDescent="0.3">
      <c r="A4128" t="s">
        <v>13388</v>
      </c>
      <c r="B4128" t="s">
        <v>41</v>
      </c>
      <c r="C4128" t="s">
        <v>33</v>
      </c>
      <c r="D4128">
        <v>2066.17</v>
      </c>
      <c r="E4128">
        <v>0.08</v>
      </c>
      <c r="F4128">
        <f t="shared" si="128"/>
        <v>165.2936</v>
      </c>
      <c r="G4128">
        <f t="shared" si="129"/>
        <v>1900.8764000000001</v>
      </c>
      <c r="H4128">
        <v>7</v>
      </c>
      <c r="I4128" s="17">
        <v>45168</v>
      </c>
      <c r="J4128" s="17">
        <v>45175</v>
      </c>
      <c r="K4128" t="s">
        <v>21</v>
      </c>
      <c r="L4128" t="s">
        <v>22</v>
      </c>
      <c r="M4128">
        <v>143.72999999999999</v>
      </c>
      <c r="N4128" t="s">
        <v>28</v>
      </c>
    </row>
    <row r="4129" spans="1:14" ht="14.25" customHeight="1" x14ac:dyDescent="0.3">
      <c r="A4129" t="s">
        <v>14780</v>
      </c>
      <c r="B4129" t="s">
        <v>25</v>
      </c>
      <c r="C4129" t="s">
        <v>26</v>
      </c>
      <c r="D4129">
        <v>2066.91</v>
      </c>
      <c r="E4129">
        <v>0.27</v>
      </c>
      <c r="F4129">
        <f t="shared" si="128"/>
        <v>558.06569999999999</v>
      </c>
      <c r="G4129">
        <f t="shared" si="129"/>
        <v>1508.8442999999997</v>
      </c>
      <c r="H4129">
        <v>7</v>
      </c>
      <c r="I4129" s="17">
        <v>45386</v>
      </c>
      <c r="J4129" s="17">
        <v>45387</v>
      </c>
      <c r="K4129" t="s">
        <v>21</v>
      </c>
      <c r="L4129" t="s">
        <v>27</v>
      </c>
      <c r="M4129">
        <v>165.63</v>
      </c>
      <c r="N4129" t="s">
        <v>39</v>
      </c>
    </row>
    <row r="4130" spans="1:14" ht="14.25" customHeight="1" x14ac:dyDescent="0.3">
      <c r="A4130" t="s">
        <v>1710</v>
      </c>
      <c r="B4130" t="s">
        <v>13</v>
      </c>
      <c r="C4130" t="s">
        <v>33</v>
      </c>
      <c r="D4130">
        <v>2067.39</v>
      </c>
      <c r="E4130">
        <v>0.17</v>
      </c>
      <c r="F4130">
        <f t="shared" si="128"/>
        <v>351.4563</v>
      </c>
      <c r="G4130">
        <f t="shared" si="129"/>
        <v>1715.9336999999998</v>
      </c>
      <c r="H4130">
        <v>7</v>
      </c>
      <c r="I4130" s="17">
        <v>45429</v>
      </c>
      <c r="J4130" s="17">
        <v>45433</v>
      </c>
      <c r="K4130" t="s">
        <v>21</v>
      </c>
      <c r="L4130" t="s">
        <v>22</v>
      </c>
      <c r="M4130">
        <v>368.03</v>
      </c>
      <c r="N4130" t="s">
        <v>48</v>
      </c>
    </row>
    <row r="4131" spans="1:14" ht="14.25" customHeight="1" x14ac:dyDescent="0.3">
      <c r="A4131" t="s">
        <v>9950</v>
      </c>
      <c r="B4131" t="s">
        <v>13</v>
      </c>
      <c r="C4131" t="s">
        <v>14</v>
      </c>
      <c r="D4131">
        <v>2069.65</v>
      </c>
      <c r="E4131">
        <v>0.03</v>
      </c>
      <c r="F4131">
        <f t="shared" si="128"/>
        <v>62.089500000000001</v>
      </c>
      <c r="G4131">
        <f t="shared" si="129"/>
        <v>2007.5605</v>
      </c>
      <c r="H4131">
        <v>7</v>
      </c>
      <c r="I4131" s="17">
        <v>45589</v>
      </c>
      <c r="J4131" s="17">
        <v>45595</v>
      </c>
      <c r="K4131" t="s">
        <v>21</v>
      </c>
      <c r="L4131" t="s">
        <v>27</v>
      </c>
      <c r="M4131">
        <v>568.53</v>
      </c>
      <c r="N4131" t="s">
        <v>48</v>
      </c>
    </row>
    <row r="4132" spans="1:14" ht="14.25" customHeight="1" x14ac:dyDescent="0.3">
      <c r="A4132" t="s">
        <v>4374</v>
      </c>
      <c r="B4132" t="s">
        <v>19</v>
      </c>
      <c r="C4132" t="s">
        <v>20</v>
      </c>
      <c r="D4132">
        <v>2070.38</v>
      </c>
      <c r="E4132">
        <v>0.46</v>
      </c>
      <c r="F4132">
        <f t="shared" si="128"/>
        <v>952.37480000000005</v>
      </c>
      <c r="G4132">
        <f t="shared" si="129"/>
        <v>1118.0052000000001</v>
      </c>
      <c r="H4132">
        <v>7</v>
      </c>
      <c r="I4132" s="17">
        <v>45118</v>
      </c>
      <c r="J4132" s="17">
        <v>45121</v>
      </c>
      <c r="K4132" t="s">
        <v>31</v>
      </c>
      <c r="L4132" t="s">
        <v>27</v>
      </c>
      <c r="M4132">
        <v>320.68</v>
      </c>
      <c r="N4132" t="s">
        <v>28</v>
      </c>
    </row>
    <row r="4133" spans="1:14" ht="14.25" customHeight="1" x14ac:dyDescent="0.3">
      <c r="A4133" t="s">
        <v>11774</v>
      </c>
      <c r="B4133" t="s">
        <v>19</v>
      </c>
      <c r="C4133" t="s">
        <v>26</v>
      </c>
      <c r="D4133">
        <v>2077.1799999999998</v>
      </c>
      <c r="E4133">
        <v>0.27</v>
      </c>
      <c r="F4133">
        <f t="shared" si="128"/>
        <v>560.83860000000004</v>
      </c>
      <c r="G4133">
        <f t="shared" si="129"/>
        <v>1516.3413999999998</v>
      </c>
      <c r="H4133">
        <v>7</v>
      </c>
      <c r="I4133" s="17">
        <v>45186</v>
      </c>
      <c r="J4133" s="17">
        <v>45191</v>
      </c>
      <c r="K4133" t="s">
        <v>31</v>
      </c>
      <c r="L4133" t="s">
        <v>16</v>
      </c>
      <c r="M4133">
        <v>212.95</v>
      </c>
      <c r="N4133" t="s">
        <v>48</v>
      </c>
    </row>
    <row r="4134" spans="1:14" ht="14.25" customHeight="1" x14ac:dyDescent="0.3">
      <c r="A4134" t="s">
        <v>1065</v>
      </c>
      <c r="B4134" t="s">
        <v>25</v>
      </c>
      <c r="C4134" t="s">
        <v>33</v>
      </c>
      <c r="D4134">
        <v>2080.27</v>
      </c>
      <c r="E4134">
        <v>0.03</v>
      </c>
      <c r="F4134">
        <f t="shared" si="128"/>
        <v>62.408099999999997</v>
      </c>
      <c r="G4134">
        <f t="shared" si="129"/>
        <v>2017.8618999999999</v>
      </c>
      <c r="H4134">
        <v>7</v>
      </c>
      <c r="I4134" s="17">
        <v>45003</v>
      </c>
      <c r="J4134" s="17">
        <v>45005</v>
      </c>
      <c r="K4134" t="s">
        <v>21</v>
      </c>
      <c r="L4134" t="s">
        <v>22</v>
      </c>
      <c r="M4134">
        <v>395.56</v>
      </c>
      <c r="N4134" t="s">
        <v>28</v>
      </c>
    </row>
    <row r="4135" spans="1:14" ht="14.25" customHeight="1" x14ac:dyDescent="0.3">
      <c r="A4135" t="s">
        <v>5549</v>
      </c>
      <c r="B4135" t="s">
        <v>25</v>
      </c>
      <c r="C4135" t="s">
        <v>14</v>
      </c>
      <c r="D4135">
        <v>2083.65</v>
      </c>
      <c r="E4135">
        <v>0.32</v>
      </c>
      <c r="F4135">
        <f t="shared" si="128"/>
        <v>666.76800000000003</v>
      </c>
      <c r="G4135">
        <f t="shared" si="129"/>
        <v>1416.8820000000001</v>
      </c>
      <c r="H4135">
        <v>7</v>
      </c>
      <c r="I4135" s="17">
        <v>45169</v>
      </c>
      <c r="J4135" s="17">
        <v>45170</v>
      </c>
      <c r="K4135" t="s">
        <v>31</v>
      </c>
      <c r="L4135" t="s">
        <v>22</v>
      </c>
      <c r="M4135">
        <v>405.33</v>
      </c>
      <c r="N4135" t="s">
        <v>17</v>
      </c>
    </row>
    <row r="4136" spans="1:14" ht="14.25" customHeight="1" x14ac:dyDescent="0.3">
      <c r="A4136" t="s">
        <v>12289</v>
      </c>
      <c r="B4136" t="s">
        <v>19</v>
      </c>
      <c r="C4136" t="s">
        <v>26</v>
      </c>
      <c r="D4136">
        <v>2083.81</v>
      </c>
      <c r="E4136">
        <v>0.24</v>
      </c>
      <c r="F4136">
        <f t="shared" si="128"/>
        <v>500.11439999999999</v>
      </c>
      <c r="G4136">
        <f t="shared" si="129"/>
        <v>1583.6956</v>
      </c>
      <c r="H4136">
        <v>7</v>
      </c>
      <c r="I4136" s="17">
        <v>45609</v>
      </c>
      <c r="J4136" s="17">
        <v>45611</v>
      </c>
      <c r="K4136" t="s">
        <v>21</v>
      </c>
      <c r="L4136" t="s">
        <v>22</v>
      </c>
      <c r="M4136">
        <v>109.4</v>
      </c>
      <c r="N4136" t="s">
        <v>48</v>
      </c>
    </row>
    <row r="4137" spans="1:14" ht="14.25" customHeight="1" x14ac:dyDescent="0.3">
      <c r="A4137" t="s">
        <v>9676</v>
      </c>
      <c r="B4137" t="s">
        <v>41</v>
      </c>
      <c r="C4137" t="s">
        <v>33</v>
      </c>
      <c r="D4137">
        <v>2086.36</v>
      </c>
      <c r="E4137">
        <v>0.08</v>
      </c>
      <c r="F4137">
        <f t="shared" si="128"/>
        <v>166.90880000000001</v>
      </c>
      <c r="G4137">
        <f t="shared" si="129"/>
        <v>1919.4512000000002</v>
      </c>
      <c r="H4137">
        <v>7</v>
      </c>
      <c r="I4137" s="17">
        <v>45019</v>
      </c>
      <c r="J4137" s="17">
        <v>45021</v>
      </c>
      <c r="K4137" t="s">
        <v>21</v>
      </c>
      <c r="L4137" t="s">
        <v>22</v>
      </c>
      <c r="M4137">
        <v>491.14</v>
      </c>
      <c r="N4137" t="s">
        <v>23</v>
      </c>
    </row>
    <row r="4138" spans="1:14" ht="14.25" customHeight="1" x14ac:dyDescent="0.3">
      <c r="A4138" t="s">
        <v>14599</v>
      </c>
      <c r="B4138" t="s">
        <v>25</v>
      </c>
      <c r="C4138" t="s">
        <v>33</v>
      </c>
      <c r="D4138">
        <v>2088.54</v>
      </c>
      <c r="E4138">
        <v>0.31</v>
      </c>
      <c r="F4138">
        <f t="shared" si="128"/>
        <v>647.44740000000002</v>
      </c>
      <c r="G4138">
        <f t="shared" si="129"/>
        <v>1441.0925999999999</v>
      </c>
      <c r="H4138">
        <v>7</v>
      </c>
      <c r="I4138" s="17">
        <v>45529</v>
      </c>
      <c r="J4138" s="17">
        <v>45530</v>
      </c>
      <c r="K4138" t="s">
        <v>31</v>
      </c>
      <c r="L4138" t="s">
        <v>27</v>
      </c>
      <c r="M4138">
        <v>173.73</v>
      </c>
      <c r="N4138" t="s">
        <v>28</v>
      </c>
    </row>
    <row r="4139" spans="1:14" ht="14.25" customHeight="1" x14ac:dyDescent="0.3">
      <c r="A4139" t="s">
        <v>11268</v>
      </c>
      <c r="B4139" t="s">
        <v>25</v>
      </c>
      <c r="C4139" t="s">
        <v>33</v>
      </c>
      <c r="D4139">
        <v>2094.4499999999998</v>
      </c>
      <c r="E4139">
        <v>0.25</v>
      </c>
      <c r="F4139">
        <f t="shared" si="128"/>
        <v>523.61249999999995</v>
      </c>
      <c r="G4139">
        <f t="shared" si="129"/>
        <v>1570.8374999999999</v>
      </c>
      <c r="H4139">
        <v>7</v>
      </c>
      <c r="I4139" s="17">
        <v>45046</v>
      </c>
      <c r="J4139" s="17">
        <v>45051</v>
      </c>
      <c r="K4139" t="s">
        <v>15</v>
      </c>
      <c r="L4139" t="s">
        <v>27</v>
      </c>
      <c r="M4139">
        <v>122.49</v>
      </c>
      <c r="N4139" t="s">
        <v>34</v>
      </c>
    </row>
    <row r="4140" spans="1:14" ht="14.25" customHeight="1" x14ac:dyDescent="0.3">
      <c r="A4140" t="s">
        <v>9552</v>
      </c>
      <c r="B4140" t="s">
        <v>13</v>
      </c>
      <c r="C4140" t="s">
        <v>33</v>
      </c>
      <c r="D4140">
        <v>2094.7600000000002</v>
      </c>
      <c r="E4140">
        <v>0.18</v>
      </c>
      <c r="F4140">
        <f t="shared" si="128"/>
        <v>377.05680000000001</v>
      </c>
      <c r="G4140">
        <f t="shared" si="129"/>
        <v>1717.7032000000002</v>
      </c>
      <c r="H4140">
        <v>7</v>
      </c>
      <c r="I4140" s="17">
        <v>45296</v>
      </c>
      <c r="J4140" s="17">
        <v>45297</v>
      </c>
      <c r="K4140" t="s">
        <v>15</v>
      </c>
      <c r="L4140" t="s">
        <v>27</v>
      </c>
      <c r="M4140">
        <v>586.86</v>
      </c>
      <c r="N4140" t="s">
        <v>28</v>
      </c>
    </row>
    <row r="4141" spans="1:14" ht="14.25" customHeight="1" x14ac:dyDescent="0.3">
      <c r="A4141" t="s">
        <v>4763</v>
      </c>
      <c r="B4141" t="s">
        <v>41</v>
      </c>
      <c r="C4141" t="s">
        <v>26</v>
      </c>
      <c r="D4141">
        <v>2095.88</v>
      </c>
      <c r="E4141">
        <v>0.01</v>
      </c>
      <c r="F4141">
        <f t="shared" si="128"/>
        <v>20.9588</v>
      </c>
      <c r="G4141">
        <f t="shared" si="129"/>
        <v>2074.9212000000002</v>
      </c>
      <c r="H4141">
        <v>7</v>
      </c>
      <c r="I4141" s="17">
        <v>44953</v>
      </c>
      <c r="J4141" s="17">
        <v>44954</v>
      </c>
      <c r="K4141" t="s">
        <v>15</v>
      </c>
      <c r="L4141" t="s">
        <v>22</v>
      </c>
      <c r="M4141">
        <v>470.04</v>
      </c>
      <c r="N4141" t="s">
        <v>39</v>
      </c>
    </row>
    <row r="4142" spans="1:14" ht="14.25" customHeight="1" x14ac:dyDescent="0.3">
      <c r="A4142" t="s">
        <v>4566</v>
      </c>
      <c r="B4142" t="s">
        <v>25</v>
      </c>
      <c r="C4142" t="s">
        <v>20</v>
      </c>
      <c r="D4142">
        <v>2097.98</v>
      </c>
      <c r="E4142">
        <v>0.31</v>
      </c>
      <c r="F4142">
        <f t="shared" si="128"/>
        <v>650.37379999999996</v>
      </c>
      <c r="G4142">
        <f t="shared" si="129"/>
        <v>1447.6062000000002</v>
      </c>
      <c r="H4142">
        <v>7</v>
      </c>
      <c r="I4142" s="17">
        <v>45145</v>
      </c>
      <c r="J4142" s="17">
        <v>45146</v>
      </c>
      <c r="K4142" t="s">
        <v>15</v>
      </c>
      <c r="L4142" t="s">
        <v>16</v>
      </c>
      <c r="M4142">
        <v>105.15</v>
      </c>
      <c r="N4142" t="s">
        <v>17</v>
      </c>
    </row>
    <row r="4143" spans="1:14" ht="14.25" customHeight="1" x14ac:dyDescent="0.3">
      <c r="A4143" t="s">
        <v>3657</v>
      </c>
      <c r="B4143" t="s">
        <v>19</v>
      </c>
      <c r="C4143" t="s">
        <v>33</v>
      </c>
      <c r="D4143">
        <v>2101.48</v>
      </c>
      <c r="E4143">
        <v>0.3</v>
      </c>
      <c r="F4143">
        <f t="shared" si="128"/>
        <v>630.44399999999996</v>
      </c>
      <c r="G4143">
        <f t="shared" si="129"/>
        <v>1471.0360000000001</v>
      </c>
      <c r="H4143">
        <v>7</v>
      </c>
      <c r="I4143" s="17">
        <v>45051</v>
      </c>
      <c r="J4143" s="17">
        <v>45057</v>
      </c>
      <c r="K4143" t="s">
        <v>31</v>
      </c>
      <c r="L4143" t="s">
        <v>16</v>
      </c>
      <c r="M4143">
        <v>272.5</v>
      </c>
      <c r="N4143" t="s">
        <v>28</v>
      </c>
    </row>
    <row r="4144" spans="1:14" ht="14.25" customHeight="1" x14ac:dyDescent="0.3">
      <c r="A4144" t="s">
        <v>9830</v>
      </c>
      <c r="B4144" t="s">
        <v>19</v>
      </c>
      <c r="C4144" t="s">
        <v>20</v>
      </c>
      <c r="D4144">
        <v>2106.29</v>
      </c>
      <c r="E4144">
        <v>0.5</v>
      </c>
      <c r="F4144">
        <f t="shared" si="128"/>
        <v>1053.145</v>
      </c>
      <c r="G4144">
        <f t="shared" si="129"/>
        <v>1053.145</v>
      </c>
      <c r="H4144">
        <v>7</v>
      </c>
      <c r="I4144" s="17">
        <v>45655</v>
      </c>
      <c r="J4144" s="17">
        <v>45660</v>
      </c>
      <c r="K4144" t="s">
        <v>31</v>
      </c>
      <c r="L4144" t="s">
        <v>27</v>
      </c>
      <c r="M4144">
        <v>432.57</v>
      </c>
      <c r="N4144" t="s">
        <v>23</v>
      </c>
    </row>
    <row r="4145" spans="1:14" ht="14.25" customHeight="1" x14ac:dyDescent="0.3">
      <c r="A4145" t="s">
        <v>4974</v>
      </c>
      <c r="B4145" t="s">
        <v>13</v>
      </c>
      <c r="C4145" t="s">
        <v>26</v>
      </c>
      <c r="D4145">
        <v>2107.92</v>
      </c>
      <c r="E4145">
        <v>0.3</v>
      </c>
      <c r="F4145">
        <f t="shared" si="128"/>
        <v>632.37599999999998</v>
      </c>
      <c r="G4145">
        <f t="shared" si="129"/>
        <v>1475.5440000000001</v>
      </c>
      <c r="H4145">
        <v>7</v>
      </c>
      <c r="I4145" s="17">
        <v>45404</v>
      </c>
      <c r="J4145" s="17">
        <v>45406</v>
      </c>
      <c r="K4145" t="s">
        <v>31</v>
      </c>
      <c r="L4145" t="s">
        <v>16</v>
      </c>
      <c r="M4145">
        <v>391.01</v>
      </c>
      <c r="N4145" t="s">
        <v>34</v>
      </c>
    </row>
    <row r="4146" spans="1:14" ht="14.25" customHeight="1" x14ac:dyDescent="0.3">
      <c r="A4146" t="s">
        <v>9086</v>
      </c>
      <c r="B4146" t="s">
        <v>41</v>
      </c>
      <c r="C4146" t="s">
        <v>14</v>
      </c>
      <c r="D4146">
        <v>2108.08</v>
      </c>
      <c r="E4146">
        <v>0.41</v>
      </c>
      <c r="F4146">
        <f t="shared" si="128"/>
        <v>864.31279999999992</v>
      </c>
      <c r="G4146">
        <f t="shared" si="129"/>
        <v>1243.7672</v>
      </c>
      <c r="H4146">
        <v>7</v>
      </c>
      <c r="I4146" s="17">
        <v>45497</v>
      </c>
      <c r="J4146" s="17">
        <v>45500</v>
      </c>
      <c r="K4146" t="s">
        <v>31</v>
      </c>
      <c r="L4146" t="s">
        <v>22</v>
      </c>
      <c r="M4146">
        <v>377.03</v>
      </c>
      <c r="N4146" t="s">
        <v>34</v>
      </c>
    </row>
    <row r="4147" spans="1:14" ht="14.25" customHeight="1" x14ac:dyDescent="0.3">
      <c r="A4147" t="s">
        <v>2136</v>
      </c>
      <c r="B4147" t="s">
        <v>41</v>
      </c>
      <c r="C4147" t="s">
        <v>26</v>
      </c>
      <c r="D4147">
        <v>2109.31</v>
      </c>
      <c r="E4147">
        <v>0.08</v>
      </c>
      <c r="F4147">
        <f t="shared" si="128"/>
        <v>168.7448</v>
      </c>
      <c r="G4147">
        <f t="shared" si="129"/>
        <v>1940.5652</v>
      </c>
      <c r="H4147">
        <v>7</v>
      </c>
      <c r="I4147" s="17">
        <v>45159</v>
      </c>
      <c r="J4147" s="17">
        <v>45162</v>
      </c>
      <c r="K4147" t="s">
        <v>15</v>
      </c>
      <c r="L4147" t="s">
        <v>27</v>
      </c>
      <c r="M4147">
        <v>499.76</v>
      </c>
      <c r="N4147" t="s">
        <v>28</v>
      </c>
    </row>
    <row r="4148" spans="1:14" ht="14.25" customHeight="1" x14ac:dyDescent="0.3">
      <c r="A4148" t="s">
        <v>2197</v>
      </c>
      <c r="B4148" t="s">
        <v>41</v>
      </c>
      <c r="C4148" t="s">
        <v>36</v>
      </c>
      <c r="D4148">
        <v>2109.56</v>
      </c>
      <c r="E4148">
        <v>0.4</v>
      </c>
      <c r="F4148">
        <f t="shared" si="128"/>
        <v>843.82400000000007</v>
      </c>
      <c r="G4148">
        <f t="shared" si="129"/>
        <v>1265.7359999999999</v>
      </c>
      <c r="H4148">
        <v>7</v>
      </c>
      <c r="I4148" s="17">
        <v>45418</v>
      </c>
      <c r="J4148" s="17">
        <v>45420</v>
      </c>
      <c r="K4148" t="s">
        <v>31</v>
      </c>
      <c r="L4148" t="s">
        <v>22</v>
      </c>
      <c r="M4148">
        <v>379.79</v>
      </c>
      <c r="N4148" t="s">
        <v>39</v>
      </c>
    </row>
    <row r="4149" spans="1:14" ht="14.25" customHeight="1" x14ac:dyDescent="0.3">
      <c r="A4149" t="s">
        <v>13860</v>
      </c>
      <c r="B4149" t="s">
        <v>25</v>
      </c>
      <c r="C4149" t="s">
        <v>20</v>
      </c>
      <c r="D4149">
        <v>2111.73</v>
      </c>
      <c r="E4149">
        <v>0.19</v>
      </c>
      <c r="F4149">
        <f t="shared" si="128"/>
        <v>401.2287</v>
      </c>
      <c r="G4149">
        <f t="shared" si="129"/>
        <v>1710.5012999999999</v>
      </c>
      <c r="H4149">
        <v>7</v>
      </c>
      <c r="I4149" s="17">
        <v>45580</v>
      </c>
      <c r="J4149" s="17">
        <v>45583</v>
      </c>
      <c r="K4149" t="s">
        <v>21</v>
      </c>
      <c r="L4149" t="s">
        <v>22</v>
      </c>
      <c r="M4149">
        <v>594.44000000000005</v>
      </c>
      <c r="N4149" t="s">
        <v>23</v>
      </c>
    </row>
    <row r="4150" spans="1:14" ht="14.25" customHeight="1" x14ac:dyDescent="0.3">
      <c r="A4150" t="s">
        <v>6136</v>
      </c>
      <c r="B4150" t="s">
        <v>13</v>
      </c>
      <c r="C4150" t="s">
        <v>20</v>
      </c>
      <c r="D4150">
        <v>2112.36</v>
      </c>
      <c r="E4150">
        <v>0.32</v>
      </c>
      <c r="F4150">
        <f t="shared" si="128"/>
        <v>675.9552000000001</v>
      </c>
      <c r="G4150">
        <f t="shared" si="129"/>
        <v>1436.4048</v>
      </c>
      <c r="H4150">
        <v>7</v>
      </c>
      <c r="I4150" s="17">
        <v>44941</v>
      </c>
      <c r="J4150" s="17">
        <v>44946</v>
      </c>
      <c r="K4150" t="s">
        <v>31</v>
      </c>
      <c r="L4150" t="s">
        <v>22</v>
      </c>
      <c r="M4150">
        <v>561.96</v>
      </c>
      <c r="N4150" t="s">
        <v>48</v>
      </c>
    </row>
    <row r="4151" spans="1:14" ht="14.25" customHeight="1" x14ac:dyDescent="0.3">
      <c r="A4151" t="s">
        <v>10142</v>
      </c>
      <c r="B4151" t="s">
        <v>25</v>
      </c>
      <c r="C4151" t="s">
        <v>26</v>
      </c>
      <c r="D4151">
        <v>2117.56</v>
      </c>
      <c r="E4151">
        <v>0.1</v>
      </c>
      <c r="F4151">
        <f t="shared" si="128"/>
        <v>211.756</v>
      </c>
      <c r="G4151">
        <f t="shared" si="129"/>
        <v>1905.8039999999999</v>
      </c>
      <c r="H4151">
        <v>7</v>
      </c>
      <c r="I4151" s="17">
        <v>45456</v>
      </c>
      <c r="J4151" s="17">
        <v>45460</v>
      </c>
      <c r="K4151" t="s">
        <v>21</v>
      </c>
      <c r="L4151" t="s">
        <v>16</v>
      </c>
      <c r="M4151">
        <v>327.05</v>
      </c>
      <c r="N4151" t="s">
        <v>28</v>
      </c>
    </row>
    <row r="4152" spans="1:14" ht="14.25" customHeight="1" x14ac:dyDescent="0.3">
      <c r="A4152" t="s">
        <v>11423</v>
      </c>
      <c r="B4152" t="s">
        <v>13</v>
      </c>
      <c r="C4152" t="s">
        <v>14</v>
      </c>
      <c r="D4152">
        <v>2117.6799999999998</v>
      </c>
      <c r="E4152">
        <v>0.09</v>
      </c>
      <c r="F4152">
        <f t="shared" si="128"/>
        <v>190.59119999999999</v>
      </c>
      <c r="G4152">
        <f t="shared" si="129"/>
        <v>1927.0887999999998</v>
      </c>
      <c r="H4152">
        <v>7</v>
      </c>
      <c r="I4152" s="17">
        <v>44968</v>
      </c>
      <c r="J4152" s="17">
        <v>44972</v>
      </c>
      <c r="K4152" t="s">
        <v>15</v>
      </c>
      <c r="L4152" t="s">
        <v>22</v>
      </c>
      <c r="M4152">
        <v>149.06</v>
      </c>
      <c r="N4152" t="s">
        <v>28</v>
      </c>
    </row>
    <row r="4153" spans="1:14" ht="14.25" customHeight="1" x14ac:dyDescent="0.3">
      <c r="A4153" t="s">
        <v>4227</v>
      </c>
      <c r="B4153" t="s">
        <v>25</v>
      </c>
      <c r="C4153" t="s">
        <v>33</v>
      </c>
      <c r="D4153">
        <v>2123.15</v>
      </c>
      <c r="E4153">
        <v>0.32</v>
      </c>
      <c r="F4153">
        <f t="shared" si="128"/>
        <v>679.40800000000002</v>
      </c>
      <c r="G4153">
        <f t="shared" si="129"/>
        <v>1443.7420000000002</v>
      </c>
      <c r="H4153">
        <v>7</v>
      </c>
      <c r="I4153" s="17">
        <v>45608</v>
      </c>
      <c r="J4153" s="17">
        <v>45614</v>
      </c>
      <c r="K4153" t="s">
        <v>15</v>
      </c>
      <c r="L4153" t="s">
        <v>22</v>
      </c>
      <c r="M4153">
        <v>557.53</v>
      </c>
      <c r="N4153" t="s">
        <v>17</v>
      </c>
    </row>
    <row r="4154" spans="1:14" ht="14.25" customHeight="1" x14ac:dyDescent="0.3">
      <c r="A4154" t="s">
        <v>11457</v>
      </c>
      <c r="B4154" t="s">
        <v>41</v>
      </c>
      <c r="C4154" t="s">
        <v>20</v>
      </c>
      <c r="D4154">
        <v>2123.6</v>
      </c>
      <c r="E4154">
        <v>0.18</v>
      </c>
      <c r="F4154">
        <f t="shared" si="128"/>
        <v>382.24799999999999</v>
      </c>
      <c r="G4154">
        <f t="shared" si="129"/>
        <v>1741.3519999999999</v>
      </c>
      <c r="H4154">
        <v>7</v>
      </c>
      <c r="I4154" s="17">
        <v>45050</v>
      </c>
      <c r="J4154" s="17">
        <v>45054</v>
      </c>
      <c r="K4154" t="s">
        <v>31</v>
      </c>
      <c r="L4154" t="s">
        <v>22</v>
      </c>
      <c r="M4154">
        <v>256.54000000000002</v>
      </c>
      <c r="N4154" t="s">
        <v>17</v>
      </c>
    </row>
    <row r="4155" spans="1:14" ht="14.25" customHeight="1" x14ac:dyDescent="0.3">
      <c r="A4155" t="s">
        <v>3590</v>
      </c>
      <c r="B4155" t="s">
        <v>25</v>
      </c>
      <c r="C4155" t="s">
        <v>14</v>
      </c>
      <c r="D4155">
        <v>2130.14</v>
      </c>
      <c r="E4155">
        <v>0.38</v>
      </c>
      <c r="F4155">
        <f t="shared" si="128"/>
        <v>809.45319999999992</v>
      </c>
      <c r="G4155">
        <f t="shared" si="129"/>
        <v>1320.6867999999999</v>
      </c>
      <c r="H4155">
        <v>7</v>
      </c>
      <c r="I4155" s="17">
        <v>45177</v>
      </c>
      <c r="J4155" s="17">
        <v>45180</v>
      </c>
      <c r="K4155" t="s">
        <v>31</v>
      </c>
      <c r="L4155" t="s">
        <v>22</v>
      </c>
      <c r="M4155">
        <v>574.54</v>
      </c>
      <c r="N4155" t="s">
        <v>34</v>
      </c>
    </row>
    <row r="4156" spans="1:14" ht="14.25" customHeight="1" x14ac:dyDescent="0.3">
      <c r="A4156" t="s">
        <v>10168</v>
      </c>
      <c r="B4156" t="s">
        <v>41</v>
      </c>
      <c r="C4156" t="s">
        <v>26</v>
      </c>
      <c r="D4156">
        <v>2132.1999999999998</v>
      </c>
      <c r="E4156">
        <v>0.1</v>
      </c>
      <c r="F4156">
        <f t="shared" si="128"/>
        <v>213.22</v>
      </c>
      <c r="G4156">
        <f t="shared" si="129"/>
        <v>1918.9799999999998</v>
      </c>
      <c r="H4156">
        <v>7</v>
      </c>
      <c r="I4156" s="17">
        <v>45123</v>
      </c>
      <c r="J4156" s="17">
        <v>45125</v>
      </c>
      <c r="K4156" t="s">
        <v>15</v>
      </c>
      <c r="L4156" t="s">
        <v>16</v>
      </c>
      <c r="M4156">
        <v>535.16999999999996</v>
      </c>
      <c r="N4156" t="s">
        <v>48</v>
      </c>
    </row>
    <row r="4157" spans="1:14" ht="14.25" customHeight="1" x14ac:dyDescent="0.3">
      <c r="A4157" t="s">
        <v>1437</v>
      </c>
      <c r="B4157" t="s">
        <v>41</v>
      </c>
      <c r="C4157" t="s">
        <v>33</v>
      </c>
      <c r="D4157">
        <v>2138.79</v>
      </c>
      <c r="E4157">
        <v>0.23</v>
      </c>
      <c r="F4157">
        <f t="shared" si="128"/>
        <v>491.92169999999999</v>
      </c>
      <c r="G4157">
        <f t="shared" si="129"/>
        <v>1646.8683000000001</v>
      </c>
      <c r="H4157">
        <v>7</v>
      </c>
      <c r="I4157" s="17">
        <v>45076</v>
      </c>
      <c r="J4157" s="17">
        <v>45077</v>
      </c>
      <c r="K4157" t="s">
        <v>31</v>
      </c>
      <c r="L4157" t="s">
        <v>27</v>
      </c>
      <c r="M4157">
        <v>447.99</v>
      </c>
      <c r="N4157" t="s">
        <v>23</v>
      </c>
    </row>
    <row r="4158" spans="1:14" ht="14.25" customHeight="1" x14ac:dyDescent="0.3">
      <c r="A4158" t="s">
        <v>320</v>
      </c>
      <c r="B4158" t="s">
        <v>25</v>
      </c>
      <c r="C4158" t="s">
        <v>20</v>
      </c>
      <c r="D4158">
        <v>2139.09</v>
      </c>
      <c r="E4158">
        <v>0.48</v>
      </c>
      <c r="F4158">
        <f t="shared" si="128"/>
        <v>1026.7632000000001</v>
      </c>
      <c r="G4158">
        <f t="shared" si="129"/>
        <v>1112.3268</v>
      </c>
      <c r="H4158">
        <v>7</v>
      </c>
      <c r="I4158" s="17">
        <v>45179</v>
      </c>
      <c r="J4158" s="17">
        <v>45183</v>
      </c>
      <c r="K4158" t="s">
        <v>31</v>
      </c>
      <c r="L4158" t="s">
        <v>27</v>
      </c>
      <c r="M4158">
        <v>262.82</v>
      </c>
      <c r="N4158" t="s">
        <v>28</v>
      </c>
    </row>
    <row r="4159" spans="1:14" ht="14.25" customHeight="1" x14ac:dyDescent="0.3">
      <c r="A4159" t="s">
        <v>7400</v>
      </c>
      <c r="B4159" t="s">
        <v>41</v>
      </c>
      <c r="C4159" t="s">
        <v>20</v>
      </c>
      <c r="D4159">
        <v>2140.3200000000002</v>
      </c>
      <c r="E4159">
        <v>0.09</v>
      </c>
      <c r="F4159">
        <f t="shared" si="128"/>
        <v>192.62880000000001</v>
      </c>
      <c r="G4159">
        <f t="shared" si="129"/>
        <v>1947.6912000000002</v>
      </c>
      <c r="H4159">
        <v>7</v>
      </c>
      <c r="I4159" s="17">
        <v>45170</v>
      </c>
      <c r="J4159" s="17">
        <v>45173</v>
      </c>
      <c r="K4159" t="s">
        <v>15</v>
      </c>
      <c r="L4159" t="s">
        <v>16</v>
      </c>
      <c r="M4159">
        <v>575.04999999999995</v>
      </c>
      <c r="N4159" t="s">
        <v>28</v>
      </c>
    </row>
    <row r="4160" spans="1:14" ht="14.25" customHeight="1" x14ac:dyDescent="0.3">
      <c r="A4160" t="s">
        <v>2024</v>
      </c>
      <c r="B4160" t="s">
        <v>13</v>
      </c>
      <c r="C4160" t="s">
        <v>14</v>
      </c>
      <c r="D4160">
        <v>2147.31</v>
      </c>
      <c r="E4160">
        <v>0.01</v>
      </c>
      <c r="F4160">
        <f t="shared" si="128"/>
        <v>21.473099999999999</v>
      </c>
      <c r="G4160">
        <f t="shared" si="129"/>
        <v>2125.8368999999998</v>
      </c>
      <c r="H4160">
        <v>7</v>
      </c>
      <c r="I4160" s="17">
        <v>45071</v>
      </c>
      <c r="J4160" s="17">
        <v>45078</v>
      </c>
      <c r="K4160" t="s">
        <v>15</v>
      </c>
      <c r="L4160" t="s">
        <v>16</v>
      </c>
      <c r="M4160">
        <v>110.79</v>
      </c>
      <c r="N4160" t="s">
        <v>23</v>
      </c>
    </row>
    <row r="4161" spans="1:14" ht="14.25" customHeight="1" x14ac:dyDescent="0.3">
      <c r="A4161" t="s">
        <v>979</v>
      </c>
      <c r="B4161" t="s">
        <v>25</v>
      </c>
      <c r="C4161" t="s">
        <v>26</v>
      </c>
      <c r="D4161">
        <v>2147.8200000000002</v>
      </c>
      <c r="E4161">
        <v>0.44</v>
      </c>
      <c r="F4161">
        <f t="shared" si="128"/>
        <v>945.0408000000001</v>
      </c>
      <c r="G4161">
        <f t="shared" si="129"/>
        <v>1202.7791999999999</v>
      </c>
      <c r="H4161">
        <v>7</v>
      </c>
      <c r="I4161" s="17">
        <v>45174</v>
      </c>
      <c r="J4161" s="17">
        <v>45178</v>
      </c>
      <c r="K4161" t="s">
        <v>31</v>
      </c>
      <c r="L4161" t="s">
        <v>27</v>
      </c>
      <c r="M4161">
        <v>577.27</v>
      </c>
      <c r="N4161" t="s">
        <v>23</v>
      </c>
    </row>
    <row r="4162" spans="1:14" ht="14.25" customHeight="1" x14ac:dyDescent="0.3">
      <c r="A4162" t="s">
        <v>5493</v>
      </c>
      <c r="B4162" t="s">
        <v>13</v>
      </c>
      <c r="C4162" t="s">
        <v>36</v>
      </c>
      <c r="D4162">
        <v>2150.9899999999998</v>
      </c>
      <c r="E4162">
        <v>0.01</v>
      </c>
      <c r="F4162">
        <f t="shared" ref="F4162:F4225" si="130">D4162*E4162</f>
        <v>21.509899999999998</v>
      </c>
      <c r="G4162">
        <f t="shared" ref="G4162:G4225" si="131">D4162-F4162</f>
        <v>2129.4800999999998</v>
      </c>
      <c r="H4162">
        <v>7</v>
      </c>
      <c r="I4162" s="17">
        <v>45085</v>
      </c>
      <c r="J4162" s="17">
        <v>45091</v>
      </c>
      <c r="K4162" t="s">
        <v>15</v>
      </c>
      <c r="L4162" t="s">
        <v>27</v>
      </c>
      <c r="M4162">
        <v>558.37</v>
      </c>
      <c r="N4162" t="s">
        <v>28</v>
      </c>
    </row>
    <row r="4163" spans="1:14" ht="14.25" customHeight="1" x14ac:dyDescent="0.3">
      <c r="A4163" t="s">
        <v>4896</v>
      </c>
      <c r="B4163" t="s">
        <v>25</v>
      </c>
      <c r="C4163" t="s">
        <v>36</v>
      </c>
      <c r="D4163">
        <v>2156.2800000000002</v>
      </c>
      <c r="E4163">
        <v>0.16</v>
      </c>
      <c r="F4163">
        <f t="shared" si="130"/>
        <v>345.00480000000005</v>
      </c>
      <c r="G4163">
        <f t="shared" si="131"/>
        <v>1811.2752</v>
      </c>
      <c r="H4163">
        <v>7</v>
      </c>
      <c r="I4163" s="17">
        <v>44999</v>
      </c>
      <c r="J4163" s="17">
        <v>45000</v>
      </c>
      <c r="K4163" t="s">
        <v>21</v>
      </c>
      <c r="L4163" t="s">
        <v>16</v>
      </c>
      <c r="M4163">
        <v>191.54</v>
      </c>
      <c r="N4163" t="s">
        <v>17</v>
      </c>
    </row>
    <row r="4164" spans="1:14" ht="14.25" customHeight="1" x14ac:dyDescent="0.3">
      <c r="A4164" t="s">
        <v>4020</v>
      </c>
      <c r="B4164" t="s">
        <v>25</v>
      </c>
      <c r="C4164" t="s">
        <v>14</v>
      </c>
      <c r="D4164">
        <v>2157.14</v>
      </c>
      <c r="E4164">
        <v>0.14000000000000001</v>
      </c>
      <c r="F4164">
        <f t="shared" si="130"/>
        <v>301.99959999999999</v>
      </c>
      <c r="G4164">
        <f t="shared" si="131"/>
        <v>1855.1403999999998</v>
      </c>
      <c r="H4164">
        <v>7</v>
      </c>
      <c r="I4164" s="17">
        <v>45070</v>
      </c>
      <c r="J4164" s="17">
        <v>45072</v>
      </c>
      <c r="K4164" t="s">
        <v>15</v>
      </c>
      <c r="L4164" t="s">
        <v>27</v>
      </c>
      <c r="M4164">
        <v>347.42</v>
      </c>
      <c r="N4164" t="s">
        <v>48</v>
      </c>
    </row>
    <row r="4165" spans="1:14" ht="14.25" customHeight="1" x14ac:dyDescent="0.3">
      <c r="A4165" t="s">
        <v>15127</v>
      </c>
      <c r="B4165" t="s">
        <v>41</v>
      </c>
      <c r="C4165" t="s">
        <v>26</v>
      </c>
      <c r="D4165">
        <v>2159.87</v>
      </c>
      <c r="E4165">
        <v>0.22</v>
      </c>
      <c r="F4165">
        <f t="shared" si="130"/>
        <v>475.17140000000001</v>
      </c>
      <c r="G4165">
        <f t="shared" si="131"/>
        <v>1684.6985999999999</v>
      </c>
      <c r="H4165">
        <v>7</v>
      </c>
      <c r="I4165" s="17">
        <v>45277</v>
      </c>
      <c r="J4165" s="17">
        <v>45284</v>
      </c>
      <c r="K4165" t="s">
        <v>15</v>
      </c>
      <c r="L4165" t="s">
        <v>27</v>
      </c>
      <c r="M4165">
        <v>571.22</v>
      </c>
      <c r="N4165" t="s">
        <v>48</v>
      </c>
    </row>
    <row r="4166" spans="1:14" ht="14.25" customHeight="1" x14ac:dyDescent="0.3">
      <c r="A4166" t="s">
        <v>7969</v>
      </c>
      <c r="B4166" t="s">
        <v>19</v>
      </c>
      <c r="C4166" t="s">
        <v>20</v>
      </c>
      <c r="D4166">
        <v>2163.04</v>
      </c>
      <c r="E4166">
        <v>0.47</v>
      </c>
      <c r="F4166">
        <f t="shared" si="130"/>
        <v>1016.6288</v>
      </c>
      <c r="G4166">
        <f t="shared" si="131"/>
        <v>1146.4112</v>
      </c>
      <c r="H4166">
        <v>7</v>
      </c>
      <c r="I4166" s="17">
        <v>45506</v>
      </c>
      <c r="J4166" s="17">
        <v>45508</v>
      </c>
      <c r="K4166" t="s">
        <v>31</v>
      </c>
      <c r="L4166" t="s">
        <v>16</v>
      </c>
      <c r="M4166">
        <v>563.6</v>
      </c>
      <c r="N4166" t="s">
        <v>39</v>
      </c>
    </row>
    <row r="4167" spans="1:14" ht="14.25" customHeight="1" x14ac:dyDescent="0.3">
      <c r="A4167" t="s">
        <v>2784</v>
      </c>
      <c r="B4167" t="s">
        <v>25</v>
      </c>
      <c r="C4167" t="s">
        <v>20</v>
      </c>
      <c r="D4167">
        <v>2172.7800000000002</v>
      </c>
      <c r="E4167">
        <v>0.1</v>
      </c>
      <c r="F4167">
        <f t="shared" si="130"/>
        <v>217.27800000000002</v>
      </c>
      <c r="G4167">
        <f t="shared" si="131"/>
        <v>1955.5020000000002</v>
      </c>
      <c r="H4167">
        <v>7</v>
      </c>
      <c r="I4167" s="17">
        <v>45314</v>
      </c>
      <c r="J4167" s="17">
        <v>45321</v>
      </c>
      <c r="K4167" t="s">
        <v>21</v>
      </c>
      <c r="L4167" t="s">
        <v>22</v>
      </c>
      <c r="M4167">
        <v>367.82</v>
      </c>
      <c r="N4167" t="s">
        <v>48</v>
      </c>
    </row>
    <row r="4168" spans="1:14" ht="14.25" customHeight="1" x14ac:dyDescent="0.3">
      <c r="A4168" t="s">
        <v>11834</v>
      </c>
      <c r="B4168" t="s">
        <v>41</v>
      </c>
      <c r="C4168" t="s">
        <v>20</v>
      </c>
      <c r="D4168">
        <v>2174.1999999999998</v>
      </c>
      <c r="E4168">
        <v>0.26</v>
      </c>
      <c r="F4168">
        <f t="shared" si="130"/>
        <v>565.29199999999992</v>
      </c>
      <c r="G4168">
        <f t="shared" si="131"/>
        <v>1608.9079999999999</v>
      </c>
      <c r="H4168">
        <v>7</v>
      </c>
      <c r="I4168" s="17">
        <v>45651</v>
      </c>
      <c r="J4168" s="17">
        <v>45652</v>
      </c>
      <c r="K4168" t="s">
        <v>21</v>
      </c>
      <c r="L4168" t="s">
        <v>22</v>
      </c>
      <c r="M4168">
        <v>257.64999999999998</v>
      </c>
      <c r="N4168" t="s">
        <v>48</v>
      </c>
    </row>
    <row r="4169" spans="1:14" ht="14.25" customHeight="1" x14ac:dyDescent="0.3">
      <c r="A4169" t="s">
        <v>14838</v>
      </c>
      <c r="B4169" t="s">
        <v>41</v>
      </c>
      <c r="C4169" t="s">
        <v>26</v>
      </c>
      <c r="D4169">
        <v>2175.12</v>
      </c>
      <c r="E4169">
        <v>0.16</v>
      </c>
      <c r="F4169">
        <f t="shared" si="130"/>
        <v>348.01920000000001</v>
      </c>
      <c r="G4169">
        <f t="shared" si="131"/>
        <v>1827.1007999999999</v>
      </c>
      <c r="H4169">
        <v>7</v>
      </c>
      <c r="I4169" s="17">
        <v>45432</v>
      </c>
      <c r="J4169" s="17">
        <v>45437</v>
      </c>
      <c r="K4169" t="s">
        <v>21</v>
      </c>
      <c r="L4169" t="s">
        <v>22</v>
      </c>
      <c r="M4169">
        <v>452.39</v>
      </c>
      <c r="N4169" t="s">
        <v>34</v>
      </c>
    </row>
    <row r="4170" spans="1:14" ht="14.25" customHeight="1" x14ac:dyDescent="0.3">
      <c r="A4170" t="s">
        <v>8662</v>
      </c>
      <c r="B4170" t="s">
        <v>41</v>
      </c>
      <c r="C4170" t="s">
        <v>36</v>
      </c>
      <c r="D4170">
        <v>2185.41</v>
      </c>
      <c r="E4170">
        <v>0.42</v>
      </c>
      <c r="F4170">
        <f t="shared" si="130"/>
        <v>917.87219999999991</v>
      </c>
      <c r="G4170">
        <f t="shared" si="131"/>
        <v>1267.5378000000001</v>
      </c>
      <c r="H4170">
        <v>7</v>
      </c>
      <c r="I4170" s="17">
        <v>45143</v>
      </c>
      <c r="J4170" s="17">
        <v>45150</v>
      </c>
      <c r="K4170" t="s">
        <v>31</v>
      </c>
      <c r="L4170" t="s">
        <v>27</v>
      </c>
      <c r="M4170">
        <v>478.09</v>
      </c>
      <c r="N4170" t="s">
        <v>17</v>
      </c>
    </row>
    <row r="4171" spans="1:14" ht="14.25" customHeight="1" x14ac:dyDescent="0.3">
      <c r="A4171" t="s">
        <v>709</v>
      </c>
      <c r="B4171" t="s">
        <v>19</v>
      </c>
      <c r="C4171" t="s">
        <v>20</v>
      </c>
      <c r="D4171">
        <v>2193.3000000000002</v>
      </c>
      <c r="E4171">
        <v>0.48</v>
      </c>
      <c r="F4171">
        <f t="shared" si="130"/>
        <v>1052.7840000000001</v>
      </c>
      <c r="G4171">
        <f t="shared" si="131"/>
        <v>1140.5160000000001</v>
      </c>
      <c r="H4171">
        <v>7</v>
      </c>
      <c r="I4171" s="17">
        <v>45143</v>
      </c>
      <c r="J4171" s="17">
        <v>45144</v>
      </c>
      <c r="K4171" t="s">
        <v>21</v>
      </c>
      <c r="L4171" t="s">
        <v>22</v>
      </c>
      <c r="M4171">
        <v>313.52</v>
      </c>
      <c r="N4171" t="s">
        <v>28</v>
      </c>
    </row>
    <row r="4172" spans="1:14" ht="14.25" customHeight="1" x14ac:dyDescent="0.3">
      <c r="A4172" t="s">
        <v>872</v>
      </c>
      <c r="B4172" t="s">
        <v>25</v>
      </c>
      <c r="C4172" t="s">
        <v>26</v>
      </c>
      <c r="D4172">
        <v>2195.0500000000002</v>
      </c>
      <c r="E4172">
        <v>0.24</v>
      </c>
      <c r="F4172">
        <f t="shared" si="130"/>
        <v>526.81200000000001</v>
      </c>
      <c r="G4172">
        <f t="shared" si="131"/>
        <v>1668.2380000000003</v>
      </c>
      <c r="H4172">
        <v>7</v>
      </c>
      <c r="I4172" s="17">
        <v>45621</v>
      </c>
      <c r="J4172" s="17">
        <v>45628</v>
      </c>
      <c r="K4172" t="s">
        <v>15</v>
      </c>
      <c r="L4172" t="s">
        <v>16</v>
      </c>
      <c r="M4172">
        <v>344.02</v>
      </c>
      <c r="N4172" t="s">
        <v>48</v>
      </c>
    </row>
    <row r="4173" spans="1:14" ht="14.25" customHeight="1" x14ac:dyDescent="0.3">
      <c r="A4173" t="s">
        <v>7854</v>
      </c>
      <c r="B4173" t="s">
        <v>13</v>
      </c>
      <c r="C4173" t="s">
        <v>20</v>
      </c>
      <c r="D4173">
        <v>2204.9499999999998</v>
      </c>
      <c r="E4173">
        <v>0.05</v>
      </c>
      <c r="F4173">
        <f t="shared" si="130"/>
        <v>110.2475</v>
      </c>
      <c r="G4173">
        <f t="shared" si="131"/>
        <v>2094.7024999999999</v>
      </c>
      <c r="H4173">
        <v>7</v>
      </c>
      <c r="I4173" s="17">
        <v>45089</v>
      </c>
      <c r="J4173" s="17">
        <v>45093</v>
      </c>
      <c r="K4173" t="s">
        <v>31</v>
      </c>
      <c r="L4173" t="s">
        <v>16</v>
      </c>
      <c r="M4173">
        <v>473.84</v>
      </c>
      <c r="N4173" t="s">
        <v>48</v>
      </c>
    </row>
    <row r="4174" spans="1:14" ht="14.25" customHeight="1" x14ac:dyDescent="0.3">
      <c r="A4174" t="s">
        <v>171</v>
      </c>
      <c r="B4174" t="s">
        <v>13</v>
      </c>
      <c r="C4174" t="s">
        <v>33</v>
      </c>
      <c r="D4174">
        <v>2205.73</v>
      </c>
      <c r="E4174">
        <v>0.27</v>
      </c>
      <c r="F4174">
        <f t="shared" si="130"/>
        <v>595.5471</v>
      </c>
      <c r="G4174">
        <f t="shared" si="131"/>
        <v>1610.1829</v>
      </c>
      <c r="H4174">
        <v>7</v>
      </c>
      <c r="I4174" s="17">
        <v>45177</v>
      </c>
      <c r="J4174" s="17">
        <v>45180</v>
      </c>
      <c r="K4174" t="s">
        <v>15</v>
      </c>
      <c r="L4174" t="s">
        <v>16</v>
      </c>
      <c r="M4174">
        <v>167.08</v>
      </c>
      <c r="N4174" t="s">
        <v>28</v>
      </c>
    </row>
    <row r="4175" spans="1:14" ht="14.25" customHeight="1" x14ac:dyDescent="0.3">
      <c r="A4175" t="s">
        <v>4380</v>
      </c>
      <c r="B4175" t="s">
        <v>19</v>
      </c>
      <c r="C4175" t="s">
        <v>26</v>
      </c>
      <c r="D4175">
        <v>2208.71</v>
      </c>
      <c r="E4175">
        <v>0.03</v>
      </c>
      <c r="F4175">
        <f t="shared" si="130"/>
        <v>66.261300000000006</v>
      </c>
      <c r="G4175">
        <f t="shared" si="131"/>
        <v>2142.4486999999999</v>
      </c>
      <c r="H4175">
        <v>7</v>
      </c>
      <c r="I4175" s="17">
        <v>44973</v>
      </c>
      <c r="J4175" s="17">
        <v>44979</v>
      </c>
      <c r="K4175" t="s">
        <v>15</v>
      </c>
      <c r="L4175" t="s">
        <v>22</v>
      </c>
      <c r="M4175">
        <v>259.77</v>
      </c>
      <c r="N4175" t="s">
        <v>23</v>
      </c>
    </row>
    <row r="4176" spans="1:14" ht="14.25" customHeight="1" x14ac:dyDescent="0.3">
      <c r="A4176" t="s">
        <v>6280</v>
      </c>
      <c r="B4176" t="s">
        <v>41</v>
      </c>
      <c r="C4176" t="s">
        <v>20</v>
      </c>
      <c r="D4176">
        <v>2210.29</v>
      </c>
      <c r="E4176">
        <v>0.23</v>
      </c>
      <c r="F4176">
        <f t="shared" si="130"/>
        <v>508.36670000000004</v>
      </c>
      <c r="G4176">
        <f t="shared" si="131"/>
        <v>1701.9232999999999</v>
      </c>
      <c r="H4176">
        <v>7</v>
      </c>
      <c r="I4176" s="17">
        <v>45053</v>
      </c>
      <c r="J4176" s="17">
        <v>45056</v>
      </c>
      <c r="K4176" t="s">
        <v>31</v>
      </c>
      <c r="L4176" t="s">
        <v>16</v>
      </c>
      <c r="M4176">
        <v>391.25</v>
      </c>
      <c r="N4176" t="s">
        <v>39</v>
      </c>
    </row>
    <row r="4177" spans="1:14" ht="14.25" customHeight="1" x14ac:dyDescent="0.3">
      <c r="A4177" t="s">
        <v>2593</v>
      </c>
      <c r="B4177" t="s">
        <v>41</v>
      </c>
      <c r="C4177" t="s">
        <v>36</v>
      </c>
      <c r="D4177">
        <v>2210.71</v>
      </c>
      <c r="E4177">
        <v>0.11</v>
      </c>
      <c r="F4177">
        <f t="shared" si="130"/>
        <v>243.1781</v>
      </c>
      <c r="G4177">
        <f t="shared" si="131"/>
        <v>1967.5319</v>
      </c>
      <c r="H4177">
        <v>7</v>
      </c>
      <c r="I4177" s="17">
        <v>45347</v>
      </c>
      <c r="J4177" s="17">
        <v>45349</v>
      </c>
      <c r="K4177" t="s">
        <v>21</v>
      </c>
      <c r="L4177" t="s">
        <v>22</v>
      </c>
      <c r="M4177">
        <v>560.42999999999995</v>
      </c>
      <c r="N4177" t="s">
        <v>23</v>
      </c>
    </row>
    <row r="4178" spans="1:14" ht="14.25" customHeight="1" x14ac:dyDescent="0.3">
      <c r="A4178" t="s">
        <v>9969</v>
      </c>
      <c r="B4178" t="s">
        <v>13</v>
      </c>
      <c r="C4178" t="s">
        <v>26</v>
      </c>
      <c r="D4178">
        <v>2212.83</v>
      </c>
      <c r="E4178">
        <v>7.0000000000000007E-2</v>
      </c>
      <c r="F4178">
        <f t="shared" si="130"/>
        <v>154.8981</v>
      </c>
      <c r="G4178">
        <f t="shared" si="131"/>
        <v>2057.9319</v>
      </c>
      <c r="H4178">
        <v>7</v>
      </c>
      <c r="I4178" s="17">
        <v>45093</v>
      </c>
      <c r="J4178" s="17">
        <v>45095</v>
      </c>
      <c r="K4178" t="s">
        <v>15</v>
      </c>
      <c r="L4178" t="s">
        <v>22</v>
      </c>
      <c r="M4178">
        <v>139.94</v>
      </c>
      <c r="N4178" t="s">
        <v>48</v>
      </c>
    </row>
    <row r="4179" spans="1:14" ht="14.25" customHeight="1" x14ac:dyDescent="0.3">
      <c r="A4179" t="s">
        <v>4994</v>
      </c>
      <c r="B4179" t="s">
        <v>25</v>
      </c>
      <c r="C4179" t="s">
        <v>36</v>
      </c>
      <c r="D4179">
        <v>2217.56</v>
      </c>
      <c r="E4179">
        <v>0.4</v>
      </c>
      <c r="F4179">
        <f t="shared" si="130"/>
        <v>887.024</v>
      </c>
      <c r="G4179">
        <f t="shared" si="131"/>
        <v>1330.5360000000001</v>
      </c>
      <c r="H4179">
        <v>7</v>
      </c>
      <c r="I4179" s="17">
        <v>45199</v>
      </c>
      <c r="J4179" s="17">
        <v>45202</v>
      </c>
      <c r="K4179" t="s">
        <v>15</v>
      </c>
      <c r="L4179" t="s">
        <v>27</v>
      </c>
      <c r="M4179">
        <v>320.55</v>
      </c>
      <c r="N4179" t="s">
        <v>48</v>
      </c>
    </row>
    <row r="4180" spans="1:14" ht="14.25" customHeight="1" x14ac:dyDescent="0.3">
      <c r="A4180" t="s">
        <v>3506</v>
      </c>
      <c r="B4180" t="s">
        <v>19</v>
      </c>
      <c r="C4180" t="s">
        <v>20</v>
      </c>
      <c r="D4180">
        <v>2218.2399999999998</v>
      </c>
      <c r="E4180">
        <v>0.3</v>
      </c>
      <c r="F4180">
        <f t="shared" si="130"/>
        <v>665.47199999999987</v>
      </c>
      <c r="G4180">
        <f t="shared" si="131"/>
        <v>1552.768</v>
      </c>
      <c r="H4180">
        <v>7</v>
      </c>
      <c r="I4180" s="17">
        <v>45552</v>
      </c>
      <c r="J4180" s="17">
        <v>45557</v>
      </c>
      <c r="K4180" t="s">
        <v>31</v>
      </c>
      <c r="L4180" t="s">
        <v>27</v>
      </c>
      <c r="M4180">
        <v>375.36</v>
      </c>
      <c r="N4180" t="s">
        <v>48</v>
      </c>
    </row>
    <row r="4181" spans="1:14" ht="14.25" customHeight="1" x14ac:dyDescent="0.3">
      <c r="A4181" t="s">
        <v>9361</v>
      </c>
      <c r="B4181" t="s">
        <v>19</v>
      </c>
      <c r="C4181" t="s">
        <v>14</v>
      </c>
      <c r="D4181">
        <v>2222.13</v>
      </c>
      <c r="E4181">
        <v>0.15</v>
      </c>
      <c r="F4181">
        <f t="shared" si="130"/>
        <v>333.31950000000001</v>
      </c>
      <c r="G4181">
        <f t="shared" si="131"/>
        <v>1888.8105</v>
      </c>
      <c r="H4181">
        <v>7</v>
      </c>
      <c r="I4181" s="17">
        <v>45602</v>
      </c>
      <c r="J4181" s="17">
        <v>45606</v>
      </c>
      <c r="K4181" t="s">
        <v>31</v>
      </c>
      <c r="L4181" t="s">
        <v>27</v>
      </c>
      <c r="M4181">
        <v>570.55999999999995</v>
      </c>
      <c r="N4181" t="s">
        <v>23</v>
      </c>
    </row>
    <row r="4182" spans="1:14" ht="14.25" customHeight="1" x14ac:dyDescent="0.3">
      <c r="A4182" t="s">
        <v>6690</v>
      </c>
      <c r="B4182" t="s">
        <v>13</v>
      </c>
      <c r="C4182" t="s">
        <v>20</v>
      </c>
      <c r="D4182">
        <v>2223.1999999999998</v>
      </c>
      <c r="E4182">
        <v>0.1</v>
      </c>
      <c r="F4182">
        <f t="shared" si="130"/>
        <v>222.32</v>
      </c>
      <c r="G4182">
        <f t="shared" si="131"/>
        <v>2000.8799999999999</v>
      </c>
      <c r="H4182">
        <v>7</v>
      </c>
      <c r="I4182" s="17">
        <v>44964</v>
      </c>
      <c r="J4182" s="17">
        <v>44971</v>
      </c>
      <c r="K4182" t="s">
        <v>31</v>
      </c>
      <c r="L4182" t="s">
        <v>27</v>
      </c>
      <c r="M4182">
        <v>606.28</v>
      </c>
      <c r="N4182" t="s">
        <v>39</v>
      </c>
    </row>
    <row r="4183" spans="1:14" ht="14.25" customHeight="1" x14ac:dyDescent="0.3">
      <c r="A4183" t="s">
        <v>6013</v>
      </c>
      <c r="B4183" t="s">
        <v>25</v>
      </c>
      <c r="C4183" t="s">
        <v>14</v>
      </c>
      <c r="D4183">
        <v>2223.66</v>
      </c>
      <c r="E4183">
        <v>0.04</v>
      </c>
      <c r="F4183">
        <f t="shared" si="130"/>
        <v>88.946399999999997</v>
      </c>
      <c r="G4183">
        <f t="shared" si="131"/>
        <v>2134.7136</v>
      </c>
      <c r="H4183">
        <v>7</v>
      </c>
      <c r="I4183" s="17">
        <v>45503</v>
      </c>
      <c r="J4183" s="17">
        <v>45509</v>
      </c>
      <c r="K4183" t="s">
        <v>31</v>
      </c>
      <c r="L4183" t="s">
        <v>27</v>
      </c>
      <c r="M4183">
        <v>265.83</v>
      </c>
      <c r="N4183" t="s">
        <v>34</v>
      </c>
    </row>
    <row r="4184" spans="1:14" ht="14.25" customHeight="1" x14ac:dyDescent="0.3">
      <c r="A4184" t="s">
        <v>1575</v>
      </c>
      <c r="B4184" t="s">
        <v>19</v>
      </c>
      <c r="C4184" t="s">
        <v>33</v>
      </c>
      <c r="D4184">
        <v>2227.59</v>
      </c>
      <c r="E4184">
        <v>0.16</v>
      </c>
      <c r="F4184">
        <f t="shared" si="130"/>
        <v>356.41440000000006</v>
      </c>
      <c r="G4184">
        <f t="shared" si="131"/>
        <v>1871.1756</v>
      </c>
      <c r="H4184">
        <v>7</v>
      </c>
      <c r="I4184" s="17">
        <v>45374</v>
      </c>
      <c r="J4184" s="17">
        <v>45376</v>
      </c>
      <c r="K4184" t="s">
        <v>21</v>
      </c>
      <c r="L4184" t="s">
        <v>27</v>
      </c>
      <c r="M4184">
        <v>477.96</v>
      </c>
      <c r="N4184" t="s">
        <v>39</v>
      </c>
    </row>
    <row r="4185" spans="1:14" ht="14.25" customHeight="1" x14ac:dyDescent="0.3">
      <c r="A4185" t="s">
        <v>11093</v>
      </c>
      <c r="B4185" t="s">
        <v>41</v>
      </c>
      <c r="C4185" t="s">
        <v>20</v>
      </c>
      <c r="D4185">
        <v>2237.14</v>
      </c>
      <c r="E4185">
        <v>0.34</v>
      </c>
      <c r="F4185">
        <f t="shared" si="130"/>
        <v>760.62760000000003</v>
      </c>
      <c r="G4185">
        <f t="shared" si="131"/>
        <v>1476.5123999999998</v>
      </c>
      <c r="H4185">
        <v>7</v>
      </c>
      <c r="I4185" s="17">
        <v>45371</v>
      </c>
      <c r="J4185" s="17">
        <v>45376</v>
      </c>
      <c r="K4185" t="s">
        <v>21</v>
      </c>
      <c r="L4185" t="s">
        <v>22</v>
      </c>
      <c r="M4185">
        <v>501.63</v>
      </c>
      <c r="N4185" t="s">
        <v>34</v>
      </c>
    </row>
    <row r="4186" spans="1:14" ht="14.25" customHeight="1" x14ac:dyDescent="0.3">
      <c r="A4186" t="s">
        <v>180</v>
      </c>
      <c r="B4186" t="s">
        <v>13</v>
      </c>
      <c r="C4186" t="s">
        <v>14</v>
      </c>
      <c r="D4186">
        <v>2238.29</v>
      </c>
      <c r="E4186">
        <v>0.23</v>
      </c>
      <c r="F4186">
        <f t="shared" si="130"/>
        <v>514.80669999999998</v>
      </c>
      <c r="G4186">
        <f t="shared" si="131"/>
        <v>1723.4832999999999</v>
      </c>
      <c r="H4186">
        <v>7</v>
      </c>
      <c r="I4186" s="17">
        <v>45155</v>
      </c>
      <c r="J4186" s="17">
        <v>45159</v>
      </c>
      <c r="K4186" t="s">
        <v>15</v>
      </c>
      <c r="L4186" t="s">
        <v>27</v>
      </c>
      <c r="M4186">
        <v>248.9</v>
      </c>
      <c r="N4186" t="s">
        <v>28</v>
      </c>
    </row>
    <row r="4187" spans="1:14" ht="14.25" customHeight="1" x14ac:dyDescent="0.3">
      <c r="A4187" t="s">
        <v>4395</v>
      </c>
      <c r="B4187" t="s">
        <v>13</v>
      </c>
      <c r="C4187" t="s">
        <v>26</v>
      </c>
      <c r="D4187">
        <v>2248.5</v>
      </c>
      <c r="E4187">
        <v>0.17</v>
      </c>
      <c r="F4187">
        <f t="shared" si="130"/>
        <v>382.245</v>
      </c>
      <c r="G4187">
        <f t="shared" si="131"/>
        <v>1866.2550000000001</v>
      </c>
      <c r="H4187">
        <v>7</v>
      </c>
      <c r="I4187" s="17">
        <v>44950</v>
      </c>
      <c r="J4187" s="17">
        <v>44951</v>
      </c>
      <c r="K4187" t="s">
        <v>15</v>
      </c>
      <c r="L4187" t="s">
        <v>22</v>
      </c>
      <c r="M4187">
        <v>404.92</v>
      </c>
      <c r="N4187" t="s">
        <v>34</v>
      </c>
    </row>
    <row r="4188" spans="1:14" ht="14.25" customHeight="1" x14ac:dyDescent="0.3">
      <c r="A4188" t="s">
        <v>3340</v>
      </c>
      <c r="B4188" t="s">
        <v>25</v>
      </c>
      <c r="C4188" t="s">
        <v>20</v>
      </c>
      <c r="D4188">
        <v>2255.4899999999998</v>
      </c>
      <c r="E4188">
        <v>0.36</v>
      </c>
      <c r="F4188">
        <f t="shared" si="130"/>
        <v>811.9763999999999</v>
      </c>
      <c r="G4188">
        <f t="shared" si="131"/>
        <v>1443.5135999999998</v>
      </c>
      <c r="H4188">
        <v>7</v>
      </c>
      <c r="I4188" s="17">
        <v>45470</v>
      </c>
      <c r="J4188" s="17">
        <v>45472</v>
      </c>
      <c r="K4188" t="s">
        <v>15</v>
      </c>
      <c r="L4188" t="s">
        <v>22</v>
      </c>
      <c r="M4188">
        <v>330.61</v>
      </c>
      <c r="N4188" t="s">
        <v>23</v>
      </c>
    </row>
    <row r="4189" spans="1:14" ht="14.25" customHeight="1" x14ac:dyDescent="0.3">
      <c r="A4189" t="s">
        <v>6318</v>
      </c>
      <c r="B4189" t="s">
        <v>13</v>
      </c>
      <c r="C4189" t="s">
        <v>20</v>
      </c>
      <c r="D4189">
        <v>2259.15</v>
      </c>
      <c r="E4189">
        <v>0.06</v>
      </c>
      <c r="F4189">
        <f t="shared" si="130"/>
        <v>135.54900000000001</v>
      </c>
      <c r="G4189">
        <f t="shared" si="131"/>
        <v>2123.6010000000001</v>
      </c>
      <c r="H4189">
        <v>7</v>
      </c>
      <c r="I4189" s="17">
        <v>45548</v>
      </c>
      <c r="J4189" s="17">
        <v>45551</v>
      </c>
      <c r="K4189" t="s">
        <v>15</v>
      </c>
      <c r="L4189" t="s">
        <v>22</v>
      </c>
      <c r="M4189">
        <v>335.37</v>
      </c>
      <c r="N4189" t="s">
        <v>28</v>
      </c>
    </row>
    <row r="4190" spans="1:14" ht="14.25" customHeight="1" x14ac:dyDescent="0.3">
      <c r="A4190" t="s">
        <v>565</v>
      </c>
      <c r="B4190" t="s">
        <v>25</v>
      </c>
      <c r="C4190" t="s">
        <v>14</v>
      </c>
      <c r="D4190">
        <v>2262.88</v>
      </c>
      <c r="E4190">
        <v>0.43</v>
      </c>
      <c r="F4190">
        <f t="shared" si="130"/>
        <v>973.03840000000002</v>
      </c>
      <c r="G4190">
        <f t="shared" si="131"/>
        <v>1289.8416000000002</v>
      </c>
      <c r="H4190">
        <v>7</v>
      </c>
      <c r="I4190" s="17">
        <v>45624</v>
      </c>
      <c r="J4190" s="17">
        <v>45628</v>
      </c>
      <c r="K4190" t="s">
        <v>21</v>
      </c>
      <c r="L4190" t="s">
        <v>16</v>
      </c>
      <c r="M4190">
        <v>508.82</v>
      </c>
      <c r="N4190" t="s">
        <v>39</v>
      </c>
    </row>
    <row r="4191" spans="1:14" ht="14.25" customHeight="1" x14ac:dyDescent="0.3">
      <c r="A4191" t="s">
        <v>12627</v>
      </c>
      <c r="B4191" t="s">
        <v>13</v>
      </c>
      <c r="C4191" t="s">
        <v>33</v>
      </c>
      <c r="D4191">
        <v>2263.56</v>
      </c>
      <c r="E4191">
        <v>0.02</v>
      </c>
      <c r="F4191">
        <f t="shared" si="130"/>
        <v>45.2712</v>
      </c>
      <c r="G4191">
        <f t="shared" si="131"/>
        <v>2218.2887999999998</v>
      </c>
      <c r="H4191">
        <v>7</v>
      </c>
      <c r="I4191" s="17">
        <v>45195</v>
      </c>
      <c r="J4191" s="17">
        <v>45196</v>
      </c>
      <c r="K4191" t="s">
        <v>15</v>
      </c>
      <c r="L4191" t="s">
        <v>27</v>
      </c>
      <c r="M4191">
        <v>311.83</v>
      </c>
      <c r="N4191" t="s">
        <v>23</v>
      </c>
    </row>
    <row r="4192" spans="1:14" ht="14.25" customHeight="1" x14ac:dyDescent="0.3">
      <c r="A4192" t="s">
        <v>9990</v>
      </c>
      <c r="B4192" t="s">
        <v>19</v>
      </c>
      <c r="C4192" t="s">
        <v>20</v>
      </c>
      <c r="D4192">
        <v>2265.9499999999998</v>
      </c>
      <c r="E4192">
        <v>0.44</v>
      </c>
      <c r="F4192">
        <f t="shared" si="130"/>
        <v>997.01799999999992</v>
      </c>
      <c r="G4192">
        <f t="shared" si="131"/>
        <v>1268.9319999999998</v>
      </c>
      <c r="H4192">
        <v>7</v>
      </c>
      <c r="I4192" s="17">
        <v>45578</v>
      </c>
      <c r="J4192" s="17">
        <v>45579</v>
      </c>
      <c r="K4192" t="s">
        <v>15</v>
      </c>
      <c r="L4192" t="s">
        <v>22</v>
      </c>
      <c r="M4192">
        <v>321.19</v>
      </c>
      <c r="N4192" t="s">
        <v>23</v>
      </c>
    </row>
    <row r="4193" spans="1:14" ht="14.25" customHeight="1" x14ac:dyDescent="0.3">
      <c r="A4193" t="s">
        <v>9334</v>
      </c>
      <c r="B4193" t="s">
        <v>13</v>
      </c>
      <c r="C4193" t="s">
        <v>14</v>
      </c>
      <c r="D4193">
        <v>2266.64</v>
      </c>
      <c r="E4193">
        <v>0.36</v>
      </c>
      <c r="F4193">
        <f t="shared" si="130"/>
        <v>815.99039999999991</v>
      </c>
      <c r="G4193">
        <f t="shared" si="131"/>
        <v>1450.6496</v>
      </c>
      <c r="H4193">
        <v>7</v>
      </c>
      <c r="I4193" s="17">
        <v>45217</v>
      </c>
      <c r="J4193" s="17">
        <v>45221</v>
      </c>
      <c r="K4193" t="s">
        <v>21</v>
      </c>
      <c r="L4193" t="s">
        <v>27</v>
      </c>
      <c r="M4193">
        <v>427.03</v>
      </c>
      <c r="N4193" t="s">
        <v>28</v>
      </c>
    </row>
    <row r="4194" spans="1:14" ht="14.25" customHeight="1" x14ac:dyDescent="0.3">
      <c r="A4194" t="s">
        <v>13011</v>
      </c>
      <c r="B4194" t="s">
        <v>25</v>
      </c>
      <c r="C4194" t="s">
        <v>26</v>
      </c>
      <c r="D4194">
        <v>2267.52</v>
      </c>
      <c r="E4194">
        <v>0.27</v>
      </c>
      <c r="F4194">
        <f t="shared" si="130"/>
        <v>612.23040000000003</v>
      </c>
      <c r="G4194">
        <f t="shared" si="131"/>
        <v>1655.2896000000001</v>
      </c>
      <c r="H4194">
        <v>7</v>
      </c>
      <c r="I4194" s="17">
        <v>45643</v>
      </c>
      <c r="J4194" s="17">
        <v>45646</v>
      </c>
      <c r="K4194" t="s">
        <v>31</v>
      </c>
      <c r="L4194" t="s">
        <v>22</v>
      </c>
      <c r="M4194">
        <v>653.78</v>
      </c>
      <c r="N4194" t="s">
        <v>34</v>
      </c>
    </row>
    <row r="4195" spans="1:14" ht="14.25" customHeight="1" x14ac:dyDescent="0.3">
      <c r="A4195" t="s">
        <v>13123</v>
      </c>
      <c r="B4195" t="s">
        <v>25</v>
      </c>
      <c r="C4195" t="s">
        <v>33</v>
      </c>
      <c r="D4195">
        <v>2276.06</v>
      </c>
      <c r="E4195">
        <v>0.27</v>
      </c>
      <c r="F4195">
        <f t="shared" si="130"/>
        <v>614.53620000000001</v>
      </c>
      <c r="G4195">
        <f t="shared" si="131"/>
        <v>1661.5237999999999</v>
      </c>
      <c r="H4195">
        <v>7</v>
      </c>
      <c r="I4195" s="17">
        <v>45269</v>
      </c>
      <c r="J4195" s="17">
        <v>45271</v>
      </c>
      <c r="K4195" t="s">
        <v>21</v>
      </c>
      <c r="L4195" t="s">
        <v>22</v>
      </c>
      <c r="M4195">
        <v>318.81</v>
      </c>
      <c r="N4195" t="s">
        <v>39</v>
      </c>
    </row>
    <row r="4196" spans="1:14" ht="14.25" customHeight="1" x14ac:dyDescent="0.3">
      <c r="A4196" t="s">
        <v>7599</v>
      </c>
      <c r="B4196" t="s">
        <v>13</v>
      </c>
      <c r="C4196" t="s">
        <v>14</v>
      </c>
      <c r="D4196">
        <v>2276.14</v>
      </c>
      <c r="E4196">
        <v>0.23</v>
      </c>
      <c r="F4196">
        <f t="shared" si="130"/>
        <v>523.51220000000001</v>
      </c>
      <c r="G4196">
        <f t="shared" si="131"/>
        <v>1752.6277999999998</v>
      </c>
      <c r="H4196">
        <v>7</v>
      </c>
      <c r="I4196" s="17">
        <v>45408</v>
      </c>
      <c r="J4196" s="17">
        <v>45414</v>
      </c>
      <c r="K4196" t="s">
        <v>21</v>
      </c>
      <c r="L4196" t="s">
        <v>27</v>
      </c>
      <c r="M4196">
        <v>157.86000000000001</v>
      </c>
      <c r="N4196" t="s">
        <v>48</v>
      </c>
    </row>
    <row r="4197" spans="1:14" ht="14.25" customHeight="1" x14ac:dyDescent="0.3">
      <c r="A4197" t="s">
        <v>631</v>
      </c>
      <c r="B4197" t="s">
        <v>19</v>
      </c>
      <c r="C4197" t="s">
        <v>20</v>
      </c>
      <c r="D4197">
        <v>2277.5</v>
      </c>
      <c r="E4197">
        <v>0.45</v>
      </c>
      <c r="F4197">
        <f t="shared" si="130"/>
        <v>1024.875</v>
      </c>
      <c r="G4197">
        <f t="shared" si="131"/>
        <v>1252.625</v>
      </c>
      <c r="H4197">
        <v>7</v>
      </c>
      <c r="I4197" s="17">
        <v>45606</v>
      </c>
      <c r="J4197" s="17">
        <v>45609</v>
      </c>
      <c r="K4197" t="s">
        <v>15</v>
      </c>
      <c r="L4197" t="s">
        <v>27</v>
      </c>
      <c r="M4197">
        <v>582</v>
      </c>
      <c r="N4197" t="s">
        <v>17</v>
      </c>
    </row>
    <row r="4198" spans="1:14" ht="14.25" customHeight="1" x14ac:dyDescent="0.3">
      <c r="A4198" t="s">
        <v>8045</v>
      </c>
      <c r="B4198" t="s">
        <v>19</v>
      </c>
      <c r="C4198" t="s">
        <v>33</v>
      </c>
      <c r="D4198">
        <v>2280.54</v>
      </c>
      <c r="E4198">
        <v>0.18</v>
      </c>
      <c r="F4198">
        <f t="shared" si="130"/>
        <v>410.49719999999996</v>
      </c>
      <c r="G4198">
        <f t="shared" si="131"/>
        <v>1870.0427999999999</v>
      </c>
      <c r="H4198">
        <v>7</v>
      </c>
      <c r="I4198" s="17">
        <v>45546</v>
      </c>
      <c r="J4198" s="17">
        <v>45553</v>
      </c>
      <c r="K4198" t="s">
        <v>15</v>
      </c>
      <c r="L4198" t="s">
        <v>22</v>
      </c>
      <c r="M4198">
        <v>410.56</v>
      </c>
      <c r="N4198" t="s">
        <v>28</v>
      </c>
    </row>
    <row r="4199" spans="1:14" ht="14.25" customHeight="1" x14ac:dyDescent="0.3">
      <c r="A4199" t="s">
        <v>8987</v>
      </c>
      <c r="B4199" t="s">
        <v>41</v>
      </c>
      <c r="C4199" t="s">
        <v>33</v>
      </c>
      <c r="D4199">
        <v>2285.98</v>
      </c>
      <c r="E4199">
        <v>0.34</v>
      </c>
      <c r="F4199">
        <f t="shared" si="130"/>
        <v>777.23320000000001</v>
      </c>
      <c r="G4199">
        <f t="shared" si="131"/>
        <v>1508.7467999999999</v>
      </c>
      <c r="H4199">
        <v>7</v>
      </c>
      <c r="I4199" s="17">
        <v>45007</v>
      </c>
      <c r="J4199" s="17">
        <v>45009</v>
      </c>
      <c r="K4199" t="s">
        <v>21</v>
      </c>
      <c r="L4199" t="s">
        <v>22</v>
      </c>
      <c r="M4199">
        <v>499.67</v>
      </c>
      <c r="N4199" t="s">
        <v>48</v>
      </c>
    </row>
    <row r="4200" spans="1:14" ht="14.25" customHeight="1" x14ac:dyDescent="0.3">
      <c r="A4200" t="s">
        <v>7822</v>
      </c>
      <c r="B4200" t="s">
        <v>41</v>
      </c>
      <c r="C4200" t="s">
        <v>33</v>
      </c>
      <c r="D4200">
        <v>2286.5100000000002</v>
      </c>
      <c r="E4200">
        <v>0.32</v>
      </c>
      <c r="F4200">
        <f t="shared" si="130"/>
        <v>731.68320000000006</v>
      </c>
      <c r="G4200">
        <f t="shared" si="131"/>
        <v>1554.8268000000003</v>
      </c>
      <c r="H4200">
        <v>7</v>
      </c>
      <c r="I4200" s="17">
        <v>45282</v>
      </c>
      <c r="J4200" s="17">
        <v>45283</v>
      </c>
      <c r="K4200" t="s">
        <v>21</v>
      </c>
      <c r="L4200" t="s">
        <v>16</v>
      </c>
      <c r="M4200">
        <v>564.61</v>
      </c>
      <c r="N4200" t="s">
        <v>48</v>
      </c>
    </row>
    <row r="4201" spans="1:14" ht="14.25" customHeight="1" x14ac:dyDescent="0.3">
      <c r="A4201" t="s">
        <v>8760</v>
      </c>
      <c r="B4201" t="s">
        <v>13</v>
      </c>
      <c r="C4201" t="s">
        <v>20</v>
      </c>
      <c r="D4201">
        <v>2288.34</v>
      </c>
      <c r="E4201">
        <v>0.38</v>
      </c>
      <c r="F4201">
        <f t="shared" si="130"/>
        <v>869.56920000000002</v>
      </c>
      <c r="G4201">
        <f t="shared" si="131"/>
        <v>1418.7708000000002</v>
      </c>
      <c r="H4201">
        <v>7</v>
      </c>
      <c r="I4201" s="17">
        <v>45453</v>
      </c>
      <c r="J4201" s="17">
        <v>45460</v>
      </c>
      <c r="K4201" t="s">
        <v>31</v>
      </c>
      <c r="L4201" t="s">
        <v>27</v>
      </c>
      <c r="M4201">
        <v>525.94000000000005</v>
      </c>
      <c r="N4201" t="s">
        <v>17</v>
      </c>
    </row>
    <row r="4202" spans="1:14" ht="14.25" customHeight="1" x14ac:dyDescent="0.3">
      <c r="A4202" t="s">
        <v>2414</v>
      </c>
      <c r="B4202" t="s">
        <v>25</v>
      </c>
      <c r="C4202" t="s">
        <v>14</v>
      </c>
      <c r="D4202">
        <v>2288.67</v>
      </c>
      <c r="E4202">
        <v>0.25</v>
      </c>
      <c r="F4202">
        <f t="shared" si="130"/>
        <v>572.16750000000002</v>
      </c>
      <c r="G4202">
        <f t="shared" si="131"/>
        <v>1716.5025000000001</v>
      </c>
      <c r="H4202">
        <v>7</v>
      </c>
      <c r="I4202" s="17">
        <v>45386</v>
      </c>
      <c r="J4202" s="17">
        <v>45391</v>
      </c>
      <c r="K4202" t="s">
        <v>15</v>
      </c>
      <c r="L4202" t="s">
        <v>16</v>
      </c>
      <c r="M4202">
        <v>376.36</v>
      </c>
      <c r="N4202" t="s">
        <v>39</v>
      </c>
    </row>
    <row r="4203" spans="1:14" ht="14.25" customHeight="1" x14ac:dyDescent="0.3">
      <c r="A4203" t="s">
        <v>8772</v>
      </c>
      <c r="B4203" t="s">
        <v>41</v>
      </c>
      <c r="C4203" t="s">
        <v>36</v>
      </c>
      <c r="D4203">
        <v>2290.08</v>
      </c>
      <c r="E4203">
        <v>0.44</v>
      </c>
      <c r="F4203">
        <f t="shared" si="130"/>
        <v>1007.6351999999999</v>
      </c>
      <c r="G4203">
        <f t="shared" si="131"/>
        <v>1282.4448</v>
      </c>
      <c r="H4203">
        <v>7</v>
      </c>
      <c r="I4203" s="17">
        <v>45480</v>
      </c>
      <c r="J4203" s="17">
        <v>45487</v>
      </c>
      <c r="K4203" t="s">
        <v>21</v>
      </c>
      <c r="L4203" t="s">
        <v>22</v>
      </c>
      <c r="M4203">
        <v>670.93</v>
      </c>
      <c r="N4203" t="s">
        <v>17</v>
      </c>
    </row>
    <row r="4204" spans="1:14" ht="14.25" customHeight="1" x14ac:dyDescent="0.3">
      <c r="A4204" t="s">
        <v>725</v>
      </c>
      <c r="B4204" t="s">
        <v>25</v>
      </c>
      <c r="C4204" t="s">
        <v>33</v>
      </c>
      <c r="D4204">
        <v>2290.63</v>
      </c>
      <c r="E4204">
        <v>0.4</v>
      </c>
      <c r="F4204">
        <f t="shared" si="130"/>
        <v>916.25200000000007</v>
      </c>
      <c r="G4204">
        <f t="shared" si="131"/>
        <v>1374.3780000000002</v>
      </c>
      <c r="H4204">
        <v>7</v>
      </c>
      <c r="I4204" s="17">
        <v>45166</v>
      </c>
      <c r="J4204" s="17">
        <v>45173</v>
      </c>
      <c r="K4204" t="s">
        <v>15</v>
      </c>
      <c r="L4204" t="s">
        <v>22</v>
      </c>
      <c r="M4204">
        <v>247.23</v>
      </c>
      <c r="N4204" t="s">
        <v>34</v>
      </c>
    </row>
    <row r="4205" spans="1:14" ht="14.25" customHeight="1" x14ac:dyDescent="0.3">
      <c r="A4205" t="s">
        <v>4432</v>
      </c>
      <c r="B4205" t="s">
        <v>13</v>
      </c>
      <c r="C4205" t="s">
        <v>20</v>
      </c>
      <c r="D4205">
        <v>2294.71</v>
      </c>
      <c r="E4205">
        <v>0.26</v>
      </c>
      <c r="F4205">
        <f t="shared" si="130"/>
        <v>596.62459999999999</v>
      </c>
      <c r="G4205">
        <f t="shared" si="131"/>
        <v>1698.0853999999999</v>
      </c>
      <c r="H4205">
        <v>7</v>
      </c>
      <c r="I4205" s="17">
        <v>45164</v>
      </c>
      <c r="J4205" s="17">
        <v>45170</v>
      </c>
      <c r="K4205" t="s">
        <v>31</v>
      </c>
      <c r="L4205" t="s">
        <v>22</v>
      </c>
      <c r="M4205">
        <v>139.31</v>
      </c>
      <c r="N4205" t="s">
        <v>34</v>
      </c>
    </row>
    <row r="4206" spans="1:14" ht="14.25" customHeight="1" x14ac:dyDescent="0.3">
      <c r="A4206" t="s">
        <v>10486</v>
      </c>
      <c r="B4206" t="s">
        <v>41</v>
      </c>
      <c r="C4206" t="s">
        <v>33</v>
      </c>
      <c r="D4206">
        <v>2295.98</v>
      </c>
      <c r="E4206">
        <v>0.19</v>
      </c>
      <c r="F4206">
        <f t="shared" si="130"/>
        <v>436.2362</v>
      </c>
      <c r="G4206">
        <f t="shared" si="131"/>
        <v>1859.7438</v>
      </c>
      <c r="H4206">
        <v>7</v>
      </c>
      <c r="I4206" s="17">
        <v>45457</v>
      </c>
      <c r="J4206" s="17">
        <v>45459</v>
      </c>
      <c r="K4206" t="s">
        <v>31</v>
      </c>
      <c r="L4206" t="s">
        <v>27</v>
      </c>
      <c r="M4206">
        <v>115.4</v>
      </c>
      <c r="N4206" t="s">
        <v>28</v>
      </c>
    </row>
    <row r="4207" spans="1:14" ht="14.25" customHeight="1" x14ac:dyDescent="0.3">
      <c r="A4207" t="s">
        <v>9042</v>
      </c>
      <c r="B4207" t="s">
        <v>13</v>
      </c>
      <c r="C4207" t="s">
        <v>14</v>
      </c>
      <c r="D4207">
        <v>2296.3200000000002</v>
      </c>
      <c r="E4207">
        <v>0.33</v>
      </c>
      <c r="F4207">
        <f t="shared" si="130"/>
        <v>757.78560000000004</v>
      </c>
      <c r="G4207">
        <f t="shared" si="131"/>
        <v>1538.5344</v>
      </c>
      <c r="H4207">
        <v>7</v>
      </c>
      <c r="I4207" s="17">
        <v>44991</v>
      </c>
      <c r="J4207" s="17">
        <v>44996</v>
      </c>
      <c r="K4207" t="s">
        <v>21</v>
      </c>
      <c r="L4207" t="s">
        <v>22</v>
      </c>
      <c r="M4207">
        <v>595.44000000000005</v>
      </c>
      <c r="N4207" t="s">
        <v>48</v>
      </c>
    </row>
    <row r="4208" spans="1:14" ht="14.25" customHeight="1" x14ac:dyDescent="0.3">
      <c r="A4208" t="s">
        <v>6426</v>
      </c>
      <c r="B4208" t="s">
        <v>19</v>
      </c>
      <c r="C4208" t="s">
        <v>14</v>
      </c>
      <c r="D4208">
        <v>2297</v>
      </c>
      <c r="E4208">
        <v>0.13</v>
      </c>
      <c r="F4208">
        <f t="shared" si="130"/>
        <v>298.61</v>
      </c>
      <c r="G4208">
        <f t="shared" si="131"/>
        <v>1998.3899999999999</v>
      </c>
      <c r="H4208">
        <v>7</v>
      </c>
      <c r="I4208" s="17">
        <v>45161</v>
      </c>
      <c r="J4208" s="17">
        <v>45162</v>
      </c>
      <c r="K4208" t="s">
        <v>31</v>
      </c>
      <c r="L4208" t="s">
        <v>16</v>
      </c>
      <c r="M4208">
        <v>165.46</v>
      </c>
      <c r="N4208" t="s">
        <v>34</v>
      </c>
    </row>
    <row r="4209" spans="1:14" ht="14.25" customHeight="1" x14ac:dyDescent="0.3">
      <c r="A4209" t="s">
        <v>8817</v>
      </c>
      <c r="B4209" t="s">
        <v>25</v>
      </c>
      <c r="C4209" t="s">
        <v>14</v>
      </c>
      <c r="D4209">
        <v>2300.77</v>
      </c>
      <c r="E4209">
        <v>0.24</v>
      </c>
      <c r="F4209">
        <f t="shared" si="130"/>
        <v>552.1848</v>
      </c>
      <c r="G4209">
        <f t="shared" si="131"/>
        <v>1748.5852</v>
      </c>
      <c r="H4209">
        <v>7</v>
      </c>
      <c r="I4209" s="17">
        <v>45514</v>
      </c>
      <c r="J4209" s="17">
        <v>45517</v>
      </c>
      <c r="K4209" t="s">
        <v>21</v>
      </c>
      <c r="L4209" t="s">
        <v>22</v>
      </c>
      <c r="M4209">
        <v>214</v>
      </c>
      <c r="N4209" t="s">
        <v>28</v>
      </c>
    </row>
    <row r="4210" spans="1:14" ht="14.25" customHeight="1" x14ac:dyDescent="0.3">
      <c r="A4210" t="s">
        <v>3545</v>
      </c>
      <c r="B4210" t="s">
        <v>25</v>
      </c>
      <c r="C4210" t="s">
        <v>14</v>
      </c>
      <c r="D4210">
        <v>2306.5300000000002</v>
      </c>
      <c r="E4210">
        <v>0.25</v>
      </c>
      <c r="F4210">
        <f t="shared" si="130"/>
        <v>576.63250000000005</v>
      </c>
      <c r="G4210">
        <f t="shared" si="131"/>
        <v>1729.8975</v>
      </c>
      <c r="H4210">
        <v>7</v>
      </c>
      <c r="I4210" s="17">
        <v>45432</v>
      </c>
      <c r="J4210" s="17">
        <v>45437</v>
      </c>
      <c r="K4210" t="s">
        <v>21</v>
      </c>
      <c r="L4210" t="s">
        <v>16</v>
      </c>
      <c r="M4210">
        <v>552.88</v>
      </c>
      <c r="N4210" t="s">
        <v>48</v>
      </c>
    </row>
    <row r="4211" spans="1:14" ht="14.25" customHeight="1" x14ac:dyDescent="0.3">
      <c r="A4211" t="s">
        <v>5038</v>
      </c>
      <c r="B4211" t="s">
        <v>13</v>
      </c>
      <c r="C4211" t="s">
        <v>26</v>
      </c>
      <c r="D4211">
        <v>2311.4899999999998</v>
      </c>
      <c r="E4211">
        <v>0.38</v>
      </c>
      <c r="F4211">
        <f t="shared" si="130"/>
        <v>878.36619999999994</v>
      </c>
      <c r="G4211">
        <f t="shared" si="131"/>
        <v>1433.1237999999998</v>
      </c>
      <c r="H4211">
        <v>7</v>
      </c>
      <c r="I4211" s="17">
        <v>44971</v>
      </c>
      <c r="J4211" s="17">
        <v>44978</v>
      </c>
      <c r="K4211" t="s">
        <v>15</v>
      </c>
      <c r="L4211" t="s">
        <v>16</v>
      </c>
      <c r="M4211">
        <v>505.96</v>
      </c>
      <c r="N4211" t="s">
        <v>34</v>
      </c>
    </row>
    <row r="4212" spans="1:14" ht="14.25" customHeight="1" x14ac:dyDescent="0.3">
      <c r="A4212" t="s">
        <v>10205</v>
      </c>
      <c r="B4212" t="s">
        <v>19</v>
      </c>
      <c r="C4212" t="s">
        <v>33</v>
      </c>
      <c r="D4212">
        <v>2314.2600000000002</v>
      </c>
      <c r="E4212">
        <v>0.01</v>
      </c>
      <c r="F4212">
        <f t="shared" si="130"/>
        <v>23.142600000000002</v>
      </c>
      <c r="G4212">
        <f t="shared" si="131"/>
        <v>2291.1174000000001</v>
      </c>
      <c r="H4212">
        <v>7</v>
      </c>
      <c r="I4212" s="17">
        <v>45353</v>
      </c>
      <c r="J4212" s="17">
        <v>45360</v>
      </c>
      <c r="K4212" t="s">
        <v>31</v>
      </c>
      <c r="L4212" t="s">
        <v>27</v>
      </c>
      <c r="M4212">
        <v>444.4</v>
      </c>
      <c r="N4212" t="s">
        <v>17</v>
      </c>
    </row>
    <row r="4213" spans="1:14" ht="14.25" customHeight="1" x14ac:dyDescent="0.3">
      <c r="A4213" t="s">
        <v>13873</v>
      </c>
      <c r="B4213" t="s">
        <v>19</v>
      </c>
      <c r="C4213" t="s">
        <v>36</v>
      </c>
      <c r="D4213">
        <v>2319.88</v>
      </c>
      <c r="E4213">
        <v>0.45</v>
      </c>
      <c r="F4213">
        <f t="shared" si="130"/>
        <v>1043.9460000000001</v>
      </c>
      <c r="G4213">
        <f t="shared" si="131"/>
        <v>1275.934</v>
      </c>
      <c r="H4213">
        <v>7</v>
      </c>
      <c r="I4213" s="17">
        <v>45034</v>
      </c>
      <c r="J4213" s="17">
        <v>45039</v>
      </c>
      <c r="K4213" t="s">
        <v>31</v>
      </c>
      <c r="L4213" t="s">
        <v>22</v>
      </c>
      <c r="M4213">
        <v>215.03</v>
      </c>
      <c r="N4213" t="s">
        <v>34</v>
      </c>
    </row>
    <row r="4214" spans="1:14" ht="14.25" customHeight="1" x14ac:dyDescent="0.3">
      <c r="A4214" t="s">
        <v>9935</v>
      </c>
      <c r="B4214" t="s">
        <v>25</v>
      </c>
      <c r="C4214" t="s">
        <v>14</v>
      </c>
      <c r="D4214">
        <v>2326.62</v>
      </c>
      <c r="E4214">
        <v>0.19</v>
      </c>
      <c r="F4214">
        <f t="shared" si="130"/>
        <v>442.05779999999999</v>
      </c>
      <c r="G4214">
        <f t="shared" si="131"/>
        <v>1884.5621999999998</v>
      </c>
      <c r="H4214">
        <v>7</v>
      </c>
      <c r="I4214" s="17">
        <v>45375</v>
      </c>
      <c r="J4214" s="17">
        <v>45377</v>
      </c>
      <c r="K4214" t="s">
        <v>31</v>
      </c>
      <c r="L4214" t="s">
        <v>22</v>
      </c>
      <c r="M4214">
        <v>140.58000000000001</v>
      </c>
      <c r="N4214" t="s">
        <v>39</v>
      </c>
    </row>
    <row r="4215" spans="1:14" ht="14.25" customHeight="1" x14ac:dyDescent="0.3">
      <c r="A4215" t="s">
        <v>3470</v>
      </c>
      <c r="B4215" t="s">
        <v>13</v>
      </c>
      <c r="C4215" t="s">
        <v>14</v>
      </c>
      <c r="D4215">
        <v>2335.54</v>
      </c>
      <c r="E4215">
        <v>0.44</v>
      </c>
      <c r="F4215">
        <f t="shared" si="130"/>
        <v>1027.6376</v>
      </c>
      <c r="G4215">
        <f t="shared" si="131"/>
        <v>1307.9023999999999</v>
      </c>
      <c r="H4215">
        <v>7</v>
      </c>
      <c r="I4215" s="17">
        <v>45084</v>
      </c>
      <c r="J4215" s="17">
        <v>45090</v>
      </c>
      <c r="K4215" t="s">
        <v>21</v>
      </c>
      <c r="L4215" t="s">
        <v>16</v>
      </c>
      <c r="M4215">
        <v>562.82000000000005</v>
      </c>
      <c r="N4215" t="s">
        <v>17</v>
      </c>
    </row>
    <row r="4216" spans="1:14" ht="14.25" customHeight="1" x14ac:dyDescent="0.3">
      <c r="A4216" t="s">
        <v>14199</v>
      </c>
      <c r="B4216" t="s">
        <v>19</v>
      </c>
      <c r="C4216" t="s">
        <v>20</v>
      </c>
      <c r="D4216">
        <v>2336.5300000000002</v>
      </c>
      <c r="E4216">
        <v>0.03</v>
      </c>
      <c r="F4216">
        <f t="shared" si="130"/>
        <v>70.0959</v>
      </c>
      <c r="G4216">
        <f t="shared" si="131"/>
        <v>2266.4341000000004</v>
      </c>
      <c r="H4216">
        <v>7</v>
      </c>
      <c r="I4216" s="17">
        <v>44967</v>
      </c>
      <c r="J4216" s="17">
        <v>44969</v>
      </c>
      <c r="K4216" t="s">
        <v>15</v>
      </c>
      <c r="L4216" t="s">
        <v>16</v>
      </c>
      <c r="M4216">
        <v>430.59</v>
      </c>
      <c r="N4216" t="s">
        <v>34</v>
      </c>
    </row>
    <row r="4217" spans="1:14" ht="14.25" customHeight="1" x14ac:dyDescent="0.3">
      <c r="A4217" t="s">
        <v>3058</v>
      </c>
      <c r="B4217" t="s">
        <v>13</v>
      </c>
      <c r="C4217" t="s">
        <v>33</v>
      </c>
      <c r="D4217">
        <v>2340.9499999999998</v>
      </c>
      <c r="E4217">
        <v>0.22</v>
      </c>
      <c r="F4217">
        <f t="shared" si="130"/>
        <v>515.00900000000001</v>
      </c>
      <c r="G4217">
        <f t="shared" si="131"/>
        <v>1825.9409999999998</v>
      </c>
      <c r="H4217">
        <v>7</v>
      </c>
      <c r="I4217" s="17">
        <v>44956</v>
      </c>
      <c r="J4217" s="17">
        <v>44961</v>
      </c>
      <c r="K4217" t="s">
        <v>15</v>
      </c>
      <c r="L4217" t="s">
        <v>27</v>
      </c>
      <c r="M4217">
        <v>629.14</v>
      </c>
      <c r="N4217" t="s">
        <v>23</v>
      </c>
    </row>
    <row r="4218" spans="1:14" ht="14.25" customHeight="1" x14ac:dyDescent="0.3">
      <c r="A4218" t="s">
        <v>3110</v>
      </c>
      <c r="B4218" t="s">
        <v>13</v>
      </c>
      <c r="C4218" t="s">
        <v>26</v>
      </c>
      <c r="D4218">
        <v>2341.9299999999998</v>
      </c>
      <c r="E4218">
        <v>0.02</v>
      </c>
      <c r="F4218">
        <f t="shared" si="130"/>
        <v>46.8386</v>
      </c>
      <c r="G4218">
        <f t="shared" si="131"/>
        <v>2295.0913999999998</v>
      </c>
      <c r="H4218">
        <v>7</v>
      </c>
      <c r="I4218" s="17">
        <v>44959</v>
      </c>
      <c r="J4218" s="17">
        <v>44964</v>
      </c>
      <c r="K4218" t="s">
        <v>21</v>
      </c>
      <c r="L4218" t="s">
        <v>22</v>
      </c>
      <c r="M4218">
        <v>389.39</v>
      </c>
      <c r="N4218" t="s">
        <v>39</v>
      </c>
    </row>
    <row r="4219" spans="1:14" ht="14.25" customHeight="1" x14ac:dyDescent="0.3">
      <c r="A4219" t="s">
        <v>5017</v>
      </c>
      <c r="B4219" t="s">
        <v>19</v>
      </c>
      <c r="C4219" t="s">
        <v>36</v>
      </c>
      <c r="D4219">
        <v>2342.65</v>
      </c>
      <c r="E4219">
        <v>0.15</v>
      </c>
      <c r="F4219">
        <f t="shared" si="130"/>
        <v>351.39749999999998</v>
      </c>
      <c r="G4219">
        <f t="shared" si="131"/>
        <v>1991.2525000000001</v>
      </c>
      <c r="H4219">
        <v>7</v>
      </c>
      <c r="I4219" s="17">
        <v>45086</v>
      </c>
      <c r="J4219" s="17">
        <v>45089</v>
      </c>
      <c r="K4219" t="s">
        <v>31</v>
      </c>
      <c r="L4219" t="s">
        <v>27</v>
      </c>
      <c r="M4219">
        <v>495.27</v>
      </c>
      <c r="N4219" t="s">
        <v>34</v>
      </c>
    </row>
    <row r="4220" spans="1:14" ht="14.25" customHeight="1" x14ac:dyDescent="0.3">
      <c r="A4220" t="s">
        <v>910</v>
      </c>
      <c r="B4220" t="s">
        <v>41</v>
      </c>
      <c r="C4220" t="s">
        <v>14</v>
      </c>
      <c r="D4220">
        <v>2343.58</v>
      </c>
      <c r="E4220">
        <v>0.31</v>
      </c>
      <c r="F4220">
        <f t="shared" si="130"/>
        <v>726.50979999999993</v>
      </c>
      <c r="G4220">
        <f t="shared" si="131"/>
        <v>1617.0702000000001</v>
      </c>
      <c r="H4220">
        <v>7</v>
      </c>
      <c r="I4220" s="17">
        <v>45544</v>
      </c>
      <c r="J4220" s="17">
        <v>45549</v>
      </c>
      <c r="K4220" t="s">
        <v>21</v>
      </c>
      <c r="L4220" t="s">
        <v>22</v>
      </c>
      <c r="M4220">
        <v>574.1</v>
      </c>
      <c r="N4220" t="s">
        <v>39</v>
      </c>
    </row>
    <row r="4221" spans="1:14" ht="14.25" customHeight="1" x14ac:dyDescent="0.3">
      <c r="A4221" t="s">
        <v>3732</v>
      </c>
      <c r="B4221" t="s">
        <v>25</v>
      </c>
      <c r="C4221" t="s">
        <v>36</v>
      </c>
      <c r="D4221">
        <v>2347.34</v>
      </c>
      <c r="E4221">
        <v>0.15</v>
      </c>
      <c r="F4221">
        <f t="shared" si="130"/>
        <v>352.101</v>
      </c>
      <c r="G4221">
        <f t="shared" si="131"/>
        <v>1995.239</v>
      </c>
      <c r="H4221">
        <v>7</v>
      </c>
      <c r="I4221" s="17">
        <v>45454</v>
      </c>
      <c r="J4221" s="17">
        <v>45460</v>
      </c>
      <c r="K4221" t="s">
        <v>31</v>
      </c>
      <c r="L4221" t="s">
        <v>27</v>
      </c>
      <c r="M4221">
        <v>264.12</v>
      </c>
      <c r="N4221" t="s">
        <v>17</v>
      </c>
    </row>
    <row r="4222" spans="1:14" ht="14.25" customHeight="1" x14ac:dyDescent="0.3">
      <c r="A4222" t="s">
        <v>12209</v>
      </c>
      <c r="B4222" t="s">
        <v>19</v>
      </c>
      <c r="C4222" t="s">
        <v>20</v>
      </c>
      <c r="D4222">
        <v>2349.69</v>
      </c>
      <c r="E4222">
        <v>0.09</v>
      </c>
      <c r="F4222">
        <f t="shared" si="130"/>
        <v>211.47209999999998</v>
      </c>
      <c r="G4222">
        <f t="shared" si="131"/>
        <v>2138.2179000000001</v>
      </c>
      <c r="H4222">
        <v>7</v>
      </c>
      <c r="I4222" s="17">
        <v>45552</v>
      </c>
      <c r="J4222" s="17">
        <v>45556</v>
      </c>
      <c r="K4222" t="s">
        <v>15</v>
      </c>
      <c r="L4222" t="s">
        <v>27</v>
      </c>
      <c r="M4222">
        <v>636.53</v>
      </c>
      <c r="N4222" t="s">
        <v>48</v>
      </c>
    </row>
    <row r="4223" spans="1:14" ht="14.25" customHeight="1" x14ac:dyDescent="0.3">
      <c r="A4223" t="s">
        <v>1901</v>
      </c>
      <c r="B4223" t="s">
        <v>25</v>
      </c>
      <c r="C4223" t="s">
        <v>26</v>
      </c>
      <c r="D4223">
        <v>2360.89</v>
      </c>
      <c r="E4223">
        <v>0.16</v>
      </c>
      <c r="F4223">
        <f t="shared" si="130"/>
        <v>377.74239999999998</v>
      </c>
      <c r="G4223">
        <f t="shared" si="131"/>
        <v>1983.1475999999998</v>
      </c>
      <c r="H4223">
        <v>7</v>
      </c>
      <c r="I4223" s="17">
        <v>44988</v>
      </c>
      <c r="J4223" s="17">
        <v>44995</v>
      </c>
      <c r="K4223" t="s">
        <v>21</v>
      </c>
      <c r="L4223" t="s">
        <v>16</v>
      </c>
      <c r="M4223">
        <v>469.93</v>
      </c>
      <c r="N4223" t="s">
        <v>17</v>
      </c>
    </row>
    <row r="4224" spans="1:14" ht="14.25" customHeight="1" x14ac:dyDescent="0.3">
      <c r="A4224" t="s">
        <v>10052</v>
      </c>
      <c r="B4224" t="s">
        <v>13</v>
      </c>
      <c r="C4224" t="s">
        <v>14</v>
      </c>
      <c r="D4224">
        <v>2361.56</v>
      </c>
      <c r="E4224">
        <v>0.26</v>
      </c>
      <c r="F4224">
        <f t="shared" si="130"/>
        <v>614.00559999999996</v>
      </c>
      <c r="G4224">
        <f t="shared" si="131"/>
        <v>1747.5544</v>
      </c>
      <c r="H4224">
        <v>7</v>
      </c>
      <c r="I4224" s="17">
        <v>44949</v>
      </c>
      <c r="J4224" s="17">
        <v>44956</v>
      </c>
      <c r="K4224" t="s">
        <v>31</v>
      </c>
      <c r="L4224" t="s">
        <v>22</v>
      </c>
      <c r="M4224">
        <v>390.39</v>
      </c>
      <c r="N4224" t="s">
        <v>23</v>
      </c>
    </row>
    <row r="4225" spans="1:14" ht="14.25" customHeight="1" x14ac:dyDescent="0.3">
      <c r="A4225" t="s">
        <v>13176</v>
      </c>
      <c r="B4225" t="s">
        <v>25</v>
      </c>
      <c r="C4225" t="s">
        <v>20</v>
      </c>
      <c r="D4225">
        <v>2361.81</v>
      </c>
      <c r="E4225">
        <v>0.15</v>
      </c>
      <c r="F4225">
        <f t="shared" si="130"/>
        <v>354.2715</v>
      </c>
      <c r="G4225">
        <f t="shared" si="131"/>
        <v>2007.5384999999999</v>
      </c>
      <c r="H4225">
        <v>7</v>
      </c>
      <c r="I4225" s="17">
        <v>45032</v>
      </c>
      <c r="J4225" s="17">
        <v>45035</v>
      </c>
      <c r="K4225" t="s">
        <v>21</v>
      </c>
      <c r="L4225" t="s">
        <v>27</v>
      </c>
      <c r="M4225">
        <v>608.51</v>
      </c>
      <c r="N4225" t="s">
        <v>39</v>
      </c>
    </row>
    <row r="4226" spans="1:14" ht="14.25" customHeight="1" x14ac:dyDescent="0.3">
      <c r="A4226" t="s">
        <v>4827</v>
      </c>
      <c r="B4226" t="s">
        <v>25</v>
      </c>
      <c r="C4226" t="s">
        <v>33</v>
      </c>
      <c r="D4226">
        <v>2361.86</v>
      </c>
      <c r="E4226">
        <v>0.14000000000000001</v>
      </c>
      <c r="F4226">
        <f t="shared" ref="F4226:F4289" si="132">D4226*E4226</f>
        <v>330.66040000000004</v>
      </c>
      <c r="G4226">
        <f t="shared" ref="G4226:G4289" si="133">D4226-F4226</f>
        <v>2031.1996000000001</v>
      </c>
      <c r="H4226">
        <v>7</v>
      </c>
      <c r="I4226" s="17">
        <v>44938</v>
      </c>
      <c r="J4226" s="17">
        <v>44945</v>
      </c>
      <c r="K4226" t="s">
        <v>15</v>
      </c>
      <c r="L4226" t="s">
        <v>27</v>
      </c>
      <c r="M4226">
        <v>497.95</v>
      </c>
      <c r="N4226" t="s">
        <v>17</v>
      </c>
    </row>
    <row r="4227" spans="1:14" ht="14.25" customHeight="1" x14ac:dyDescent="0.3">
      <c r="A4227" t="s">
        <v>3263</v>
      </c>
      <c r="B4227" t="s">
        <v>41</v>
      </c>
      <c r="C4227" t="s">
        <v>14</v>
      </c>
      <c r="D4227">
        <v>2363.48</v>
      </c>
      <c r="E4227">
        <v>0.05</v>
      </c>
      <c r="F4227">
        <f t="shared" si="132"/>
        <v>118.17400000000001</v>
      </c>
      <c r="G4227">
        <f t="shared" si="133"/>
        <v>2245.306</v>
      </c>
      <c r="H4227">
        <v>7</v>
      </c>
      <c r="I4227" s="17">
        <v>45047</v>
      </c>
      <c r="J4227" s="17">
        <v>45050</v>
      </c>
      <c r="K4227" t="s">
        <v>31</v>
      </c>
      <c r="L4227" t="s">
        <v>27</v>
      </c>
      <c r="M4227">
        <v>161.53</v>
      </c>
      <c r="N4227" t="s">
        <v>34</v>
      </c>
    </row>
    <row r="4228" spans="1:14" ht="14.25" customHeight="1" x14ac:dyDescent="0.3">
      <c r="A4228" t="s">
        <v>8608</v>
      </c>
      <c r="B4228" t="s">
        <v>19</v>
      </c>
      <c r="C4228" t="s">
        <v>14</v>
      </c>
      <c r="D4228">
        <v>2365.88</v>
      </c>
      <c r="E4228">
        <v>7.0000000000000007E-2</v>
      </c>
      <c r="F4228">
        <f t="shared" si="132"/>
        <v>165.61160000000001</v>
      </c>
      <c r="G4228">
        <f t="shared" si="133"/>
        <v>2200.2683999999999</v>
      </c>
      <c r="H4228">
        <v>7</v>
      </c>
      <c r="I4228" s="17">
        <v>45256</v>
      </c>
      <c r="J4228" s="17">
        <v>45260</v>
      </c>
      <c r="K4228" t="s">
        <v>31</v>
      </c>
      <c r="L4228" t="s">
        <v>27</v>
      </c>
      <c r="M4228">
        <v>432.23</v>
      </c>
      <c r="N4228" t="s">
        <v>34</v>
      </c>
    </row>
    <row r="4229" spans="1:14" ht="14.25" customHeight="1" x14ac:dyDescent="0.3">
      <c r="A4229" t="s">
        <v>2121</v>
      </c>
      <c r="B4229" t="s">
        <v>19</v>
      </c>
      <c r="C4229" t="s">
        <v>14</v>
      </c>
      <c r="D4229">
        <v>2366.37</v>
      </c>
      <c r="E4229">
        <v>0.23</v>
      </c>
      <c r="F4229">
        <f t="shared" si="132"/>
        <v>544.26509999999996</v>
      </c>
      <c r="G4229">
        <f t="shared" si="133"/>
        <v>1822.1048999999998</v>
      </c>
      <c r="H4229">
        <v>7</v>
      </c>
      <c r="I4229" s="17">
        <v>45150</v>
      </c>
      <c r="J4229" s="17">
        <v>45151</v>
      </c>
      <c r="K4229" t="s">
        <v>21</v>
      </c>
      <c r="L4229" t="s">
        <v>16</v>
      </c>
      <c r="M4229">
        <v>564.97</v>
      </c>
      <c r="N4229" t="s">
        <v>48</v>
      </c>
    </row>
    <row r="4230" spans="1:14" ht="14.25" customHeight="1" x14ac:dyDescent="0.3">
      <c r="A4230" t="s">
        <v>2559</v>
      </c>
      <c r="B4230" t="s">
        <v>25</v>
      </c>
      <c r="C4230" t="s">
        <v>20</v>
      </c>
      <c r="D4230">
        <v>2367.73</v>
      </c>
      <c r="E4230">
        <v>0.24</v>
      </c>
      <c r="F4230">
        <f t="shared" si="132"/>
        <v>568.25519999999995</v>
      </c>
      <c r="G4230">
        <f t="shared" si="133"/>
        <v>1799.4748</v>
      </c>
      <c r="H4230">
        <v>7</v>
      </c>
      <c r="I4230" s="17">
        <v>45279</v>
      </c>
      <c r="J4230" s="17">
        <v>45281</v>
      </c>
      <c r="K4230" t="s">
        <v>21</v>
      </c>
      <c r="L4230" t="s">
        <v>16</v>
      </c>
      <c r="M4230">
        <v>542.91</v>
      </c>
      <c r="N4230" t="s">
        <v>23</v>
      </c>
    </row>
    <row r="4231" spans="1:14" ht="14.25" customHeight="1" x14ac:dyDescent="0.3">
      <c r="A4231" t="s">
        <v>13461</v>
      </c>
      <c r="B4231" t="s">
        <v>13</v>
      </c>
      <c r="C4231" t="s">
        <v>36</v>
      </c>
      <c r="D4231">
        <v>2369.58</v>
      </c>
      <c r="E4231">
        <v>0.1</v>
      </c>
      <c r="F4231">
        <f t="shared" si="132"/>
        <v>236.958</v>
      </c>
      <c r="G4231">
        <f t="shared" si="133"/>
        <v>2132.6219999999998</v>
      </c>
      <c r="H4231">
        <v>7</v>
      </c>
      <c r="I4231" s="17">
        <v>45375</v>
      </c>
      <c r="J4231" s="17">
        <v>45380</v>
      </c>
      <c r="K4231" t="s">
        <v>15</v>
      </c>
      <c r="L4231" t="s">
        <v>16</v>
      </c>
      <c r="M4231">
        <v>402.88</v>
      </c>
      <c r="N4231" t="s">
        <v>23</v>
      </c>
    </row>
    <row r="4232" spans="1:14" ht="14.25" customHeight="1" x14ac:dyDescent="0.3">
      <c r="A4232" t="s">
        <v>4975</v>
      </c>
      <c r="B4232" t="s">
        <v>19</v>
      </c>
      <c r="C4232" t="s">
        <v>26</v>
      </c>
      <c r="D4232">
        <v>2370.42</v>
      </c>
      <c r="E4232">
        <v>0.34</v>
      </c>
      <c r="F4232">
        <f t="shared" si="132"/>
        <v>805.94280000000003</v>
      </c>
      <c r="G4232">
        <f t="shared" si="133"/>
        <v>1564.4772</v>
      </c>
      <c r="H4232">
        <v>7</v>
      </c>
      <c r="I4232" s="17">
        <v>45331</v>
      </c>
      <c r="J4232" s="17">
        <v>45334</v>
      </c>
      <c r="K4232" t="s">
        <v>15</v>
      </c>
      <c r="L4232" t="s">
        <v>22</v>
      </c>
      <c r="M4232">
        <v>605.46</v>
      </c>
      <c r="N4232" t="s">
        <v>23</v>
      </c>
    </row>
    <row r="4233" spans="1:14" ht="14.25" customHeight="1" x14ac:dyDescent="0.3">
      <c r="A4233" t="s">
        <v>8323</v>
      </c>
      <c r="B4233" t="s">
        <v>41</v>
      </c>
      <c r="C4233" t="s">
        <v>33</v>
      </c>
      <c r="D4233">
        <v>2371.13</v>
      </c>
      <c r="E4233">
        <v>0.24</v>
      </c>
      <c r="F4233">
        <f t="shared" si="132"/>
        <v>569.07119999999998</v>
      </c>
      <c r="G4233">
        <f t="shared" si="133"/>
        <v>1802.0588000000002</v>
      </c>
      <c r="H4233">
        <v>7</v>
      </c>
      <c r="I4233" s="17">
        <v>45289</v>
      </c>
      <c r="J4233" s="17">
        <v>45292</v>
      </c>
      <c r="K4233" t="s">
        <v>15</v>
      </c>
      <c r="L4233" t="s">
        <v>27</v>
      </c>
      <c r="M4233">
        <v>419.08</v>
      </c>
      <c r="N4233" t="s">
        <v>23</v>
      </c>
    </row>
    <row r="4234" spans="1:14" ht="14.25" customHeight="1" x14ac:dyDescent="0.3">
      <c r="A4234" t="s">
        <v>9158</v>
      </c>
      <c r="B4234" t="s">
        <v>13</v>
      </c>
      <c r="C4234" t="s">
        <v>14</v>
      </c>
      <c r="D4234">
        <v>2373.7600000000002</v>
      </c>
      <c r="E4234">
        <v>0.13</v>
      </c>
      <c r="F4234">
        <f t="shared" si="132"/>
        <v>308.58880000000005</v>
      </c>
      <c r="G4234">
        <f t="shared" si="133"/>
        <v>2065.1712000000002</v>
      </c>
      <c r="H4234">
        <v>7</v>
      </c>
      <c r="I4234" s="17">
        <v>45598</v>
      </c>
      <c r="J4234" s="17">
        <v>45600</v>
      </c>
      <c r="K4234" t="s">
        <v>15</v>
      </c>
      <c r="L4234" t="s">
        <v>16</v>
      </c>
      <c r="M4234">
        <v>190.86</v>
      </c>
      <c r="N4234" t="s">
        <v>48</v>
      </c>
    </row>
    <row r="4235" spans="1:14" ht="14.25" customHeight="1" x14ac:dyDescent="0.3">
      <c r="A4235" t="s">
        <v>6554</v>
      </c>
      <c r="B4235" t="s">
        <v>41</v>
      </c>
      <c r="C4235" t="s">
        <v>20</v>
      </c>
      <c r="D4235">
        <v>2375.42</v>
      </c>
      <c r="E4235">
        <v>0.15</v>
      </c>
      <c r="F4235">
        <f t="shared" si="132"/>
        <v>356.31299999999999</v>
      </c>
      <c r="G4235">
        <f t="shared" si="133"/>
        <v>2019.107</v>
      </c>
      <c r="H4235">
        <v>7</v>
      </c>
      <c r="I4235" s="17">
        <v>45285</v>
      </c>
      <c r="J4235" s="17">
        <v>45290</v>
      </c>
      <c r="K4235" t="s">
        <v>21</v>
      </c>
      <c r="L4235" t="s">
        <v>16</v>
      </c>
      <c r="M4235">
        <v>241.61</v>
      </c>
      <c r="N4235" t="s">
        <v>28</v>
      </c>
    </row>
    <row r="4236" spans="1:14" ht="14.25" customHeight="1" x14ac:dyDescent="0.3">
      <c r="A4236" t="s">
        <v>12961</v>
      </c>
      <c r="B4236" t="s">
        <v>19</v>
      </c>
      <c r="C4236" t="s">
        <v>14</v>
      </c>
      <c r="D4236">
        <v>2379.5500000000002</v>
      </c>
      <c r="E4236">
        <v>0.37</v>
      </c>
      <c r="F4236">
        <f t="shared" si="132"/>
        <v>880.43350000000009</v>
      </c>
      <c r="G4236">
        <f t="shared" si="133"/>
        <v>1499.1165000000001</v>
      </c>
      <c r="H4236">
        <v>7</v>
      </c>
      <c r="I4236" s="17">
        <v>45624</v>
      </c>
      <c r="J4236" s="17">
        <v>45628</v>
      </c>
      <c r="K4236" t="s">
        <v>15</v>
      </c>
      <c r="L4236" t="s">
        <v>27</v>
      </c>
      <c r="M4236">
        <v>166.99</v>
      </c>
      <c r="N4236" t="s">
        <v>34</v>
      </c>
    </row>
    <row r="4237" spans="1:14" ht="14.25" customHeight="1" x14ac:dyDescent="0.3">
      <c r="A4237" t="s">
        <v>3981</v>
      </c>
      <c r="B4237" t="s">
        <v>25</v>
      </c>
      <c r="C4237" t="s">
        <v>33</v>
      </c>
      <c r="D4237">
        <v>2379.96</v>
      </c>
      <c r="E4237">
        <v>0.15</v>
      </c>
      <c r="F4237">
        <f t="shared" si="132"/>
        <v>356.99399999999997</v>
      </c>
      <c r="G4237">
        <f t="shared" si="133"/>
        <v>2022.9660000000001</v>
      </c>
      <c r="H4237">
        <v>7</v>
      </c>
      <c r="I4237" s="17">
        <v>45382</v>
      </c>
      <c r="J4237" s="17">
        <v>45385</v>
      </c>
      <c r="K4237" t="s">
        <v>21</v>
      </c>
      <c r="L4237" t="s">
        <v>27</v>
      </c>
      <c r="M4237">
        <v>369.07</v>
      </c>
      <c r="N4237" t="s">
        <v>28</v>
      </c>
    </row>
    <row r="4238" spans="1:14" ht="14.25" customHeight="1" x14ac:dyDescent="0.3">
      <c r="A4238" t="s">
        <v>2907</v>
      </c>
      <c r="B4238" t="s">
        <v>19</v>
      </c>
      <c r="C4238" t="s">
        <v>14</v>
      </c>
      <c r="D4238">
        <v>2382.25</v>
      </c>
      <c r="E4238">
        <v>0.31</v>
      </c>
      <c r="F4238">
        <f t="shared" si="132"/>
        <v>738.49749999999995</v>
      </c>
      <c r="G4238">
        <f t="shared" si="133"/>
        <v>1643.7525000000001</v>
      </c>
      <c r="H4238">
        <v>7</v>
      </c>
      <c r="I4238" s="17">
        <v>45639</v>
      </c>
      <c r="J4238" s="17">
        <v>45646</v>
      </c>
      <c r="K4238" t="s">
        <v>15</v>
      </c>
      <c r="L4238" t="s">
        <v>27</v>
      </c>
      <c r="M4238">
        <v>403.88</v>
      </c>
      <c r="N4238" t="s">
        <v>34</v>
      </c>
    </row>
    <row r="4239" spans="1:14" ht="14.25" customHeight="1" x14ac:dyDescent="0.3">
      <c r="A4239" t="s">
        <v>13907</v>
      </c>
      <c r="B4239" t="s">
        <v>25</v>
      </c>
      <c r="C4239" t="s">
        <v>33</v>
      </c>
      <c r="D4239">
        <v>2382.5300000000002</v>
      </c>
      <c r="E4239">
        <v>0.43</v>
      </c>
      <c r="F4239">
        <f t="shared" si="132"/>
        <v>1024.4879000000001</v>
      </c>
      <c r="G4239">
        <f t="shared" si="133"/>
        <v>1358.0421000000001</v>
      </c>
      <c r="H4239">
        <v>7</v>
      </c>
      <c r="I4239" s="17">
        <v>45269</v>
      </c>
      <c r="J4239" s="17">
        <v>45273</v>
      </c>
      <c r="K4239" t="s">
        <v>31</v>
      </c>
      <c r="L4239" t="s">
        <v>27</v>
      </c>
      <c r="M4239">
        <v>154.6</v>
      </c>
      <c r="N4239" t="s">
        <v>34</v>
      </c>
    </row>
    <row r="4240" spans="1:14" ht="14.25" customHeight="1" x14ac:dyDescent="0.3">
      <c r="A4240" t="s">
        <v>9132</v>
      </c>
      <c r="B4240" t="s">
        <v>41</v>
      </c>
      <c r="C4240" t="s">
        <v>33</v>
      </c>
      <c r="D4240">
        <v>2393.15</v>
      </c>
      <c r="E4240">
        <v>0.08</v>
      </c>
      <c r="F4240">
        <f t="shared" si="132"/>
        <v>191.452</v>
      </c>
      <c r="G4240">
        <f t="shared" si="133"/>
        <v>2201.6980000000003</v>
      </c>
      <c r="H4240">
        <v>7</v>
      </c>
      <c r="I4240" s="17">
        <v>45154</v>
      </c>
      <c r="J4240" s="17">
        <v>45159</v>
      </c>
      <c r="K4240" t="s">
        <v>21</v>
      </c>
      <c r="L4240" t="s">
        <v>27</v>
      </c>
      <c r="M4240">
        <v>164.77</v>
      </c>
      <c r="N4240" t="s">
        <v>17</v>
      </c>
    </row>
    <row r="4241" spans="1:14" ht="14.25" customHeight="1" x14ac:dyDescent="0.3">
      <c r="A4241" t="s">
        <v>4584</v>
      </c>
      <c r="B4241" t="s">
        <v>13</v>
      </c>
      <c r="C4241" t="s">
        <v>36</v>
      </c>
      <c r="D4241">
        <v>2404.5100000000002</v>
      </c>
      <c r="E4241">
        <v>0.32</v>
      </c>
      <c r="F4241">
        <f t="shared" si="132"/>
        <v>769.44320000000005</v>
      </c>
      <c r="G4241">
        <f t="shared" si="133"/>
        <v>1635.0668000000001</v>
      </c>
      <c r="H4241">
        <v>7</v>
      </c>
      <c r="I4241" s="17">
        <v>45615</v>
      </c>
      <c r="J4241" s="17">
        <v>45619</v>
      </c>
      <c r="K4241" t="s">
        <v>31</v>
      </c>
      <c r="L4241" t="s">
        <v>16</v>
      </c>
      <c r="M4241">
        <v>162.63999999999999</v>
      </c>
      <c r="N4241" t="s">
        <v>39</v>
      </c>
    </row>
    <row r="4242" spans="1:14" ht="14.25" customHeight="1" x14ac:dyDescent="0.3">
      <c r="A4242" t="s">
        <v>681</v>
      </c>
      <c r="B4242" t="s">
        <v>19</v>
      </c>
      <c r="C4242" t="s">
        <v>33</v>
      </c>
      <c r="D4242">
        <v>2407.21</v>
      </c>
      <c r="E4242">
        <v>0.44</v>
      </c>
      <c r="F4242">
        <f t="shared" si="132"/>
        <v>1059.1723999999999</v>
      </c>
      <c r="G4242">
        <f t="shared" si="133"/>
        <v>1348.0376000000001</v>
      </c>
      <c r="H4242">
        <v>7</v>
      </c>
      <c r="I4242" s="17">
        <v>45421</v>
      </c>
      <c r="J4242" s="17">
        <v>45422</v>
      </c>
      <c r="K4242" t="s">
        <v>21</v>
      </c>
      <c r="L4242" t="s">
        <v>22</v>
      </c>
      <c r="M4242">
        <v>718.76</v>
      </c>
      <c r="N4242" t="s">
        <v>48</v>
      </c>
    </row>
    <row r="4243" spans="1:14" ht="14.25" customHeight="1" x14ac:dyDescent="0.3">
      <c r="A4243" t="s">
        <v>11253</v>
      </c>
      <c r="B4243" t="s">
        <v>25</v>
      </c>
      <c r="C4243" t="s">
        <v>14</v>
      </c>
      <c r="D4243">
        <v>2408.2600000000002</v>
      </c>
      <c r="E4243">
        <v>0.39</v>
      </c>
      <c r="F4243">
        <f t="shared" si="132"/>
        <v>939.22140000000013</v>
      </c>
      <c r="G4243">
        <f t="shared" si="133"/>
        <v>1469.0386000000001</v>
      </c>
      <c r="H4243">
        <v>7</v>
      </c>
      <c r="I4243" s="17">
        <v>45117</v>
      </c>
      <c r="J4243" s="17">
        <v>45122</v>
      </c>
      <c r="K4243" t="s">
        <v>15</v>
      </c>
      <c r="L4243" t="s">
        <v>16</v>
      </c>
      <c r="M4243">
        <v>401.9</v>
      </c>
      <c r="N4243" t="s">
        <v>17</v>
      </c>
    </row>
    <row r="4244" spans="1:14" ht="14.25" customHeight="1" x14ac:dyDescent="0.3">
      <c r="A4244" t="s">
        <v>14751</v>
      </c>
      <c r="B4244" t="s">
        <v>41</v>
      </c>
      <c r="C4244" t="s">
        <v>36</v>
      </c>
      <c r="D4244">
        <v>2411.41</v>
      </c>
      <c r="E4244">
        <v>0.1</v>
      </c>
      <c r="F4244">
        <f t="shared" si="132"/>
        <v>241.14099999999999</v>
      </c>
      <c r="G4244">
        <f t="shared" si="133"/>
        <v>2170.2689999999998</v>
      </c>
      <c r="H4244">
        <v>7</v>
      </c>
      <c r="I4244" s="17">
        <v>45336</v>
      </c>
      <c r="J4244" s="17">
        <v>45341</v>
      </c>
      <c r="K4244" t="s">
        <v>31</v>
      </c>
      <c r="L4244" t="s">
        <v>16</v>
      </c>
      <c r="M4244">
        <v>431.06</v>
      </c>
      <c r="N4244" t="s">
        <v>23</v>
      </c>
    </row>
    <row r="4245" spans="1:14" ht="14.25" customHeight="1" x14ac:dyDescent="0.3">
      <c r="A4245" t="s">
        <v>9162</v>
      </c>
      <c r="B4245" t="s">
        <v>19</v>
      </c>
      <c r="C4245" t="s">
        <v>20</v>
      </c>
      <c r="D4245">
        <v>2412.0700000000002</v>
      </c>
      <c r="E4245">
        <v>0.1</v>
      </c>
      <c r="F4245">
        <f t="shared" si="132"/>
        <v>241.20700000000002</v>
      </c>
      <c r="G4245">
        <f t="shared" si="133"/>
        <v>2170.8630000000003</v>
      </c>
      <c r="H4245">
        <v>7</v>
      </c>
      <c r="I4245" s="17">
        <v>45519</v>
      </c>
      <c r="J4245" s="17">
        <v>45521</v>
      </c>
      <c r="K4245" t="s">
        <v>31</v>
      </c>
      <c r="L4245" t="s">
        <v>27</v>
      </c>
      <c r="M4245">
        <v>417.01</v>
      </c>
      <c r="N4245" t="s">
        <v>48</v>
      </c>
    </row>
    <row r="4246" spans="1:14" ht="14.25" customHeight="1" x14ac:dyDescent="0.3">
      <c r="A4246" t="s">
        <v>279</v>
      </c>
      <c r="B4246" t="s">
        <v>25</v>
      </c>
      <c r="C4246" t="s">
        <v>20</v>
      </c>
      <c r="D4246">
        <v>2416.61</v>
      </c>
      <c r="E4246">
        <v>0.49</v>
      </c>
      <c r="F4246">
        <f t="shared" si="132"/>
        <v>1184.1389000000001</v>
      </c>
      <c r="G4246">
        <f t="shared" si="133"/>
        <v>1232.4711</v>
      </c>
      <c r="H4246">
        <v>7</v>
      </c>
      <c r="I4246" s="17">
        <v>45148</v>
      </c>
      <c r="J4246" s="17">
        <v>45152</v>
      </c>
      <c r="K4246" t="s">
        <v>15</v>
      </c>
      <c r="L4246" t="s">
        <v>27</v>
      </c>
      <c r="M4246">
        <v>710.07</v>
      </c>
      <c r="N4246" t="s">
        <v>34</v>
      </c>
    </row>
    <row r="4247" spans="1:14" ht="14.25" customHeight="1" x14ac:dyDescent="0.3">
      <c r="A4247" t="s">
        <v>3992</v>
      </c>
      <c r="B4247" t="s">
        <v>19</v>
      </c>
      <c r="C4247" t="s">
        <v>20</v>
      </c>
      <c r="D4247">
        <v>2424.0500000000002</v>
      </c>
      <c r="E4247">
        <v>0.47</v>
      </c>
      <c r="F4247">
        <f t="shared" si="132"/>
        <v>1139.3035</v>
      </c>
      <c r="G4247">
        <f t="shared" si="133"/>
        <v>1284.7465000000002</v>
      </c>
      <c r="H4247">
        <v>7</v>
      </c>
      <c r="I4247" s="17">
        <v>45174</v>
      </c>
      <c r="J4247" s="17">
        <v>45176</v>
      </c>
      <c r="K4247" t="s">
        <v>15</v>
      </c>
      <c r="L4247" t="s">
        <v>22</v>
      </c>
      <c r="M4247">
        <v>179.11</v>
      </c>
      <c r="N4247" t="s">
        <v>39</v>
      </c>
    </row>
    <row r="4248" spans="1:14" ht="14.25" customHeight="1" x14ac:dyDescent="0.3">
      <c r="A4248" t="s">
        <v>14260</v>
      </c>
      <c r="B4248" t="s">
        <v>25</v>
      </c>
      <c r="C4248" t="s">
        <v>26</v>
      </c>
      <c r="D4248">
        <v>2428.37</v>
      </c>
      <c r="E4248">
        <v>0.05</v>
      </c>
      <c r="F4248">
        <f t="shared" si="132"/>
        <v>121.41849999999999</v>
      </c>
      <c r="G4248">
        <f t="shared" si="133"/>
        <v>2306.9515000000001</v>
      </c>
      <c r="H4248">
        <v>7</v>
      </c>
      <c r="I4248" s="17">
        <v>45333</v>
      </c>
      <c r="J4248" s="17">
        <v>45334</v>
      </c>
      <c r="K4248" t="s">
        <v>31</v>
      </c>
      <c r="L4248" t="s">
        <v>16</v>
      </c>
      <c r="M4248">
        <v>174.6</v>
      </c>
      <c r="N4248" t="s">
        <v>17</v>
      </c>
    </row>
    <row r="4249" spans="1:14" ht="14.25" customHeight="1" x14ac:dyDescent="0.3">
      <c r="A4249" t="s">
        <v>1765</v>
      </c>
      <c r="B4249" t="s">
        <v>13</v>
      </c>
      <c r="C4249" t="s">
        <v>20</v>
      </c>
      <c r="D4249">
        <v>2430.21</v>
      </c>
      <c r="E4249">
        <v>0.02</v>
      </c>
      <c r="F4249">
        <f t="shared" si="132"/>
        <v>48.604199999999999</v>
      </c>
      <c r="G4249">
        <f t="shared" si="133"/>
        <v>2381.6057999999998</v>
      </c>
      <c r="H4249">
        <v>7</v>
      </c>
      <c r="I4249" s="17">
        <v>44934</v>
      </c>
      <c r="J4249" s="17">
        <v>44938</v>
      </c>
      <c r="K4249" t="s">
        <v>15</v>
      </c>
      <c r="L4249" t="s">
        <v>27</v>
      </c>
      <c r="M4249">
        <v>508.69</v>
      </c>
      <c r="N4249" t="s">
        <v>23</v>
      </c>
    </row>
    <row r="4250" spans="1:14" ht="14.25" customHeight="1" x14ac:dyDescent="0.3">
      <c r="A4250" t="s">
        <v>10102</v>
      </c>
      <c r="B4250" t="s">
        <v>41</v>
      </c>
      <c r="C4250" t="s">
        <v>36</v>
      </c>
      <c r="D4250">
        <v>2433.98</v>
      </c>
      <c r="E4250">
        <v>0.43</v>
      </c>
      <c r="F4250">
        <f t="shared" si="132"/>
        <v>1046.6114</v>
      </c>
      <c r="G4250">
        <f t="shared" si="133"/>
        <v>1387.3686</v>
      </c>
      <c r="H4250">
        <v>7</v>
      </c>
      <c r="I4250" s="17">
        <v>45560</v>
      </c>
      <c r="J4250" s="17">
        <v>45566</v>
      </c>
      <c r="K4250" t="s">
        <v>31</v>
      </c>
      <c r="L4250" t="s">
        <v>22</v>
      </c>
      <c r="M4250">
        <v>244.53</v>
      </c>
      <c r="N4250" t="s">
        <v>39</v>
      </c>
    </row>
    <row r="4251" spans="1:14" ht="14.25" customHeight="1" x14ac:dyDescent="0.3">
      <c r="A4251" t="s">
        <v>12902</v>
      </c>
      <c r="B4251" t="s">
        <v>41</v>
      </c>
      <c r="C4251" t="s">
        <v>36</v>
      </c>
      <c r="D4251">
        <v>2439.75</v>
      </c>
      <c r="E4251">
        <v>0.39</v>
      </c>
      <c r="F4251">
        <f t="shared" si="132"/>
        <v>951.50250000000005</v>
      </c>
      <c r="G4251">
        <f t="shared" si="133"/>
        <v>1488.2474999999999</v>
      </c>
      <c r="H4251">
        <v>7</v>
      </c>
      <c r="I4251" s="17">
        <v>45593</v>
      </c>
      <c r="J4251" s="17">
        <v>45596</v>
      </c>
      <c r="K4251" t="s">
        <v>21</v>
      </c>
      <c r="L4251" t="s">
        <v>16</v>
      </c>
      <c r="M4251">
        <v>592.47</v>
      </c>
      <c r="N4251" t="s">
        <v>48</v>
      </c>
    </row>
    <row r="4252" spans="1:14" ht="14.25" customHeight="1" x14ac:dyDescent="0.3">
      <c r="A4252" t="s">
        <v>15306</v>
      </c>
      <c r="B4252" t="s">
        <v>41</v>
      </c>
      <c r="C4252" t="s">
        <v>20</v>
      </c>
      <c r="D4252">
        <v>2440.14</v>
      </c>
      <c r="E4252">
        <v>0.22</v>
      </c>
      <c r="F4252">
        <f t="shared" si="132"/>
        <v>536.83079999999995</v>
      </c>
      <c r="G4252">
        <f t="shared" si="133"/>
        <v>1903.3091999999999</v>
      </c>
      <c r="H4252">
        <v>7</v>
      </c>
      <c r="I4252" s="17">
        <v>45314</v>
      </c>
      <c r="J4252" s="17">
        <v>45321</v>
      </c>
      <c r="K4252" t="s">
        <v>21</v>
      </c>
      <c r="L4252" t="s">
        <v>22</v>
      </c>
      <c r="M4252">
        <v>366.64</v>
      </c>
      <c r="N4252" t="s">
        <v>34</v>
      </c>
    </row>
    <row r="4253" spans="1:14" ht="14.25" customHeight="1" x14ac:dyDescent="0.3">
      <c r="A4253" t="s">
        <v>3402</v>
      </c>
      <c r="B4253" t="s">
        <v>25</v>
      </c>
      <c r="C4253" t="s">
        <v>14</v>
      </c>
      <c r="D4253">
        <v>2443.52</v>
      </c>
      <c r="E4253">
        <v>0.28000000000000003</v>
      </c>
      <c r="F4253">
        <f t="shared" si="132"/>
        <v>684.18560000000002</v>
      </c>
      <c r="G4253">
        <f t="shared" si="133"/>
        <v>1759.3344</v>
      </c>
      <c r="H4253">
        <v>7</v>
      </c>
      <c r="I4253" s="17">
        <v>45628</v>
      </c>
      <c r="J4253" s="17">
        <v>45633</v>
      </c>
      <c r="K4253" t="s">
        <v>21</v>
      </c>
      <c r="L4253" t="s">
        <v>27</v>
      </c>
      <c r="M4253">
        <v>453.7</v>
      </c>
      <c r="N4253" t="s">
        <v>28</v>
      </c>
    </row>
    <row r="4254" spans="1:14" ht="14.25" customHeight="1" x14ac:dyDescent="0.3">
      <c r="A4254" t="s">
        <v>5998</v>
      </c>
      <c r="B4254" t="s">
        <v>25</v>
      </c>
      <c r="C4254" t="s">
        <v>36</v>
      </c>
      <c r="D4254">
        <v>2444.4699999999998</v>
      </c>
      <c r="E4254">
        <v>0.48</v>
      </c>
      <c r="F4254">
        <f t="shared" si="132"/>
        <v>1173.3455999999999</v>
      </c>
      <c r="G4254">
        <f t="shared" si="133"/>
        <v>1271.1243999999999</v>
      </c>
      <c r="H4254">
        <v>7</v>
      </c>
      <c r="I4254" s="17">
        <v>45564</v>
      </c>
      <c r="J4254" s="17">
        <v>45565</v>
      </c>
      <c r="K4254" t="s">
        <v>15</v>
      </c>
      <c r="L4254" t="s">
        <v>22</v>
      </c>
      <c r="M4254">
        <v>231.01</v>
      </c>
      <c r="N4254" t="s">
        <v>48</v>
      </c>
    </row>
    <row r="4255" spans="1:14" ht="14.25" customHeight="1" x14ac:dyDescent="0.3">
      <c r="A4255" t="s">
        <v>3187</v>
      </c>
      <c r="B4255" t="s">
        <v>13</v>
      </c>
      <c r="C4255" t="s">
        <v>20</v>
      </c>
      <c r="D4255">
        <v>2450.17</v>
      </c>
      <c r="E4255">
        <v>0.41</v>
      </c>
      <c r="F4255">
        <f t="shared" si="132"/>
        <v>1004.5697</v>
      </c>
      <c r="G4255">
        <f t="shared" si="133"/>
        <v>1445.6003000000001</v>
      </c>
      <c r="H4255">
        <v>7</v>
      </c>
      <c r="I4255" s="17">
        <v>45089</v>
      </c>
      <c r="J4255" s="17">
        <v>45093</v>
      </c>
      <c r="K4255" t="s">
        <v>21</v>
      </c>
      <c r="L4255" t="s">
        <v>22</v>
      </c>
      <c r="M4255">
        <v>406.11</v>
      </c>
      <c r="N4255" t="s">
        <v>23</v>
      </c>
    </row>
    <row r="4256" spans="1:14" ht="14.25" customHeight="1" x14ac:dyDescent="0.3">
      <c r="A4256" t="s">
        <v>6273</v>
      </c>
      <c r="B4256" t="s">
        <v>25</v>
      </c>
      <c r="C4256" t="s">
        <v>20</v>
      </c>
      <c r="D4256">
        <v>2455.65</v>
      </c>
      <c r="E4256">
        <v>0.46</v>
      </c>
      <c r="F4256">
        <f t="shared" si="132"/>
        <v>1129.5990000000002</v>
      </c>
      <c r="G4256">
        <f t="shared" si="133"/>
        <v>1326.0509999999999</v>
      </c>
      <c r="H4256">
        <v>7</v>
      </c>
      <c r="I4256" s="17">
        <v>45299</v>
      </c>
      <c r="J4256" s="17">
        <v>45306</v>
      </c>
      <c r="K4256" t="s">
        <v>31</v>
      </c>
      <c r="L4256" t="s">
        <v>16</v>
      </c>
      <c r="M4256">
        <v>662.75</v>
      </c>
      <c r="N4256" t="s">
        <v>34</v>
      </c>
    </row>
    <row r="4257" spans="1:14" ht="14.25" customHeight="1" x14ac:dyDescent="0.3">
      <c r="A4257" t="s">
        <v>7604</v>
      </c>
      <c r="B4257" t="s">
        <v>41</v>
      </c>
      <c r="C4257" t="s">
        <v>33</v>
      </c>
      <c r="D4257">
        <v>2463.4899999999998</v>
      </c>
      <c r="E4257">
        <v>0.31</v>
      </c>
      <c r="F4257">
        <f t="shared" si="132"/>
        <v>763.68189999999993</v>
      </c>
      <c r="G4257">
        <f t="shared" si="133"/>
        <v>1699.8080999999997</v>
      </c>
      <c r="H4257">
        <v>7</v>
      </c>
      <c r="I4257" s="17">
        <v>45408</v>
      </c>
      <c r="J4257" s="17">
        <v>45409</v>
      </c>
      <c r="K4257" t="s">
        <v>21</v>
      </c>
      <c r="L4257" t="s">
        <v>27</v>
      </c>
      <c r="M4257">
        <v>677.64</v>
      </c>
      <c r="N4257" t="s">
        <v>39</v>
      </c>
    </row>
    <row r="4258" spans="1:14" ht="14.25" customHeight="1" x14ac:dyDescent="0.3">
      <c r="A4258" t="s">
        <v>15311</v>
      </c>
      <c r="B4258" t="s">
        <v>41</v>
      </c>
      <c r="C4258" t="s">
        <v>26</v>
      </c>
      <c r="D4258">
        <v>2466.2600000000002</v>
      </c>
      <c r="E4258">
        <v>0.16</v>
      </c>
      <c r="F4258">
        <f t="shared" si="132"/>
        <v>394.60160000000002</v>
      </c>
      <c r="G4258">
        <f t="shared" si="133"/>
        <v>2071.6584000000003</v>
      </c>
      <c r="H4258">
        <v>7</v>
      </c>
      <c r="I4258" s="17">
        <v>45004</v>
      </c>
      <c r="J4258" s="17">
        <v>45008</v>
      </c>
      <c r="K4258" t="s">
        <v>15</v>
      </c>
      <c r="L4258" t="s">
        <v>22</v>
      </c>
      <c r="M4258">
        <v>251.08</v>
      </c>
      <c r="N4258" t="s">
        <v>23</v>
      </c>
    </row>
    <row r="4259" spans="1:14" ht="14.25" customHeight="1" x14ac:dyDescent="0.3">
      <c r="A4259" t="s">
        <v>4298</v>
      </c>
      <c r="B4259" t="s">
        <v>13</v>
      </c>
      <c r="C4259" t="s">
        <v>14</v>
      </c>
      <c r="D4259">
        <v>2471.15</v>
      </c>
      <c r="E4259">
        <v>0.47</v>
      </c>
      <c r="F4259">
        <f t="shared" si="132"/>
        <v>1161.4404999999999</v>
      </c>
      <c r="G4259">
        <f t="shared" si="133"/>
        <v>1309.7095000000002</v>
      </c>
      <c r="H4259">
        <v>7</v>
      </c>
      <c r="I4259" s="17">
        <v>45650</v>
      </c>
      <c r="J4259" s="17">
        <v>45652</v>
      </c>
      <c r="K4259" t="s">
        <v>15</v>
      </c>
      <c r="L4259" t="s">
        <v>16</v>
      </c>
      <c r="M4259">
        <v>693.52</v>
      </c>
      <c r="N4259" t="s">
        <v>48</v>
      </c>
    </row>
    <row r="4260" spans="1:14" ht="14.25" customHeight="1" x14ac:dyDescent="0.3">
      <c r="A4260" t="s">
        <v>11545</v>
      </c>
      <c r="B4260" t="s">
        <v>19</v>
      </c>
      <c r="C4260" t="s">
        <v>14</v>
      </c>
      <c r="D4260">
        <v>2472.33</v>
      </c>
      <c r="E4260">
        <v>0.31</v>
      </c>
      <c r="F4260">
        <f t="shared" si="132"/>
        <v>766.42229999999995</v>
      </c>
      <c r="G4260">
        <f t="shared" si="133"/>
        <v>1705.9077</v>
      </c>
      <c r="H4260">
        <v>7</v>
      </c>
      <c r="I4260" s="17">
        <v>45443</v>
      </c>
      <c r="J4260" s="17">
        <v>45447</v>
      </c>
      <c r="K4260" t="s">
        <v>15</v>
      </c>
      <c r="L4260" t="s">
        <v>22</v>
      </c>
      <c r="M4260">
        <v>176.83</v>
      </c>
      <c r="N4260" t="s">
        <v>28</v>
      </c>
    </row>
    <row r="4261" spans="1:14" ht="14.25" customHeight="1" x14ac:dyDescent="0.3">
      <c r="A4261" t="s">
        <v>5517</v>
      </c>
      <c r="B4261" t="s">
        <v>19</v>
      </c>
      <c r="C4261" t="s">
        <v>36</v>
      </c>
      <c r="D4261">
        <v>2479.6</v>
      </c>
      <c r="E4261">
        <v>0.08</v>
      </c>
      <c r="F4261">
        <f t="shared" si="132"/>
        <v>198.36799999999999</v>
      </c>
      <c r="G4261">
        <f t="shared" si="133"/>
        <v>2281.232</v>
      </c>
      <c r="H4261">
        <v>7</v>
      </c>
      <c r="I4261" s="17">
        <v>45552</v>
      </c>
      <c r="J4261" s="17">
        <v>45555</v>
      </c>
      <c r="K4261" t="s">
        <v>15</v>
      </c>
      <c r="L4261" t="s">
        <v>22</v>
      </c>
      <c r="M4261">
        <v>735.46</v>
      </c>
      <c r="N4261" t="s">
        <v>39</v>
      </c>
    </row>
    <row r="4262" spans="1:14" ht="14.25" customHeight="1" x14ac:dyDescent="0.3">
      <c r="A4262" t="s">
        <v>12274</v>
      </c>
      <c r="B4262" t="s">
        <v>41</v>
      </c>
      <c r="C4262" t="s">
        <v>36</v>
      </c>
      <c r="D4262">
        <v>2483.25</v>
      </c>
      <c r="E4262">
        <v>0.02</v>
      </c>
      <c r="F4262">
        <f t="shared" si="132"/>
        <v>49.664999999999999</v>
      </c>
      <c r="G4262">
        <f t="shared" si="133"/>
        <v>2433.585</v>
      </c>
      <c r="H4262">
        <v>7</v>
      </c>
      <c r="I4262" s="17">
        <v>45014</v>
      </c>
      <c r="J4262" s="17">
        <v>45016</v>
      </c>
      <c r="K4262" t="s">
        <v>15</v>
      </c>
      <c r="L4262" t="s">
        <v>27</v>
      </c>
      <c r="M4262">
        <v>499.65</v>
      </c>
      <c r="N4262" t="s">
        <v>28</v>
      </c>
    </row>
    <row r="4263" spans="1:14" ht="14.25" customHeight="1" x14ac:dyDescent="0.3">
      <c r="A4263" t="s">
        <v>6277</v>
      </c>
      <c r="B4263" t="s">
        <v>19</v>
      </c>
      <c r="C4263" t="s">
        <v>36</v>
      </c>
      <c r="D4263">
        <v>2485.36</v>
      </c>
      <c r="E4263">
        <v>0.43</v>
      </c>
      <c r="F4263">
        <f t="shared" si="132"/>
        <v>1068.7048</v>
      </c>
      <c r="G4263">
        <f t="shared" si="133"/>
        <v>1416.6552000000001</v>
      </c>
      <c r="H4263">
        <v>7</v>
      </c>
      <c r="I4263" s="17">
        <v>45149</v>
      </c>
      <c r="J4263" s="17">
        <v>45155</v>
      </c>
      <c r="K4263" t="s">
        <v>31</v>
      </c>
      <c r="L4263" t="s">
        <v>16</v>
      </c>
      <c r="M4263">
        <v>300.99</v>
      </c>
      <c r="N4263" t="s">
        <v>28</v>
      </c>
    </row>
    <row r="4264" spans="1:14" ht="14.25" customHeight="1" x14ac:dyDescent="0.3">
      <c r="A4264" t="s">
        <v>13344</v>
      </c>
      <c r="B4264" t="s">
        <v>13</v>
      </c>
      <c r="C4264" t="s">
        <v>26</v>
      </c>
      <c r="D4264">
        <v>2492.7199999999998</v>
      </c>
      <c r="E4264">
        <v>0.22</v>
      </c>
      <c r="F4264">
        <f t="shared" si="132"/>
        <v>548.39839999999992</v>
      </c>
      <c r="G4264">
        <f t="shared" si="133"/>
        <v>1944.3215999999998</v>
      </c>
      <c r="H4264">
        <v>7</v>
      </c>
      <c r="I4264" s="17">
        <v>45470</v>
      </c>
      <c r="J4264" s="17">
        <v>45473</v>
      </c>
      <c r="K4264" t="s">
        <v>15</v>
      </c>
      <c r="L4264" t="s">
        <v>22</v>
      </c>
      <c r="M4264">
        <v>718.75</v>
      </c>
      <c r="N4264" t="s">
        <v>39</v>
      </c>
    </row>
    <row r="4265" spans="1:14" ht="14.25" customHeight="1" x14ac:dyDescent="0.3">
      <c r="A4265" t="s">
        <v>13301</v>
      </c>
      <c r="B4265" t="s">
        <v>41</v>
      </c>
      <c r="C4265" t="s">
        <v>26</v>
      </c>
      <c r="D4265">
        <v>2501.9899999999998</v>
      </c>
      <c r="E4265">
        <v>0.21</v>
      </c>
      <c r="F4265">
        <f t="shared" si="132"/>
        <v>525.41789999999992</v>
      </c>
      <c r="G4265">
        <f t="shared" si="133"/>
        <v>1976.5720999999999</v>
      </c>
      <c r="H4265">
        <v>7</v>
      </c>
      <c r="I4265" s="17">
        <v>44956</v>
      </c>
      <c r="J4265" s="17">
        <v>44959</v>
      </c>
      <c r="K4265" t="s">
        <v>31</v>
      </c>
      <c r="L4265" t="s">
        <v>27</v>
      </c>
      <c r="M4265">
        <v>682</v>
      </c>
      <c r="N4265" t="s">
        <v>48</v>
      </c>
    </row>
    <row r="4266" spans="1:14" ht="14.25" customHeight="1" x14ac:dyDescent="0.3">
      <c r="A4266" t="s">
        <v>11594</v>
      </c>
      <c r="B4266" t="s">
        <v>13</v>
      </c>
      <c r="C4266" t="s">
        <v>14</v>
      </c>
      <c r="D4266">
        <v>2504.25</v>
      </c>
      <c r="E4266">
        <v>0.47</v>
      </c>
      <c r="F4266">
        <f t="shared" si="132"/>
        <v>1176.9974999999999</v>
      </c>
      <c r="G4266">
        <f t="shared" si="133"/>
        <v>1327.2525000000001</v>
      </c>
      <c r="H4266">
        <v>7</v>
      </c>
      <c r="I4266" s="17">
        <v>45172</v>
      </c>
      <c r="J4266" s="17">
        <v>45178</v>
      </c>
      <c r="K4266" t="s">
        <v>21</v>
      </c>
      <c r="L4266" t="s">
        <v>27</v>
      </c>
      <c r="M4266">
        <v>720.81</v>
      </c>
      <c r="N4266" t="s">
        <v>34</v>
      </c>
    </row>
    <row r="4267" spans="1:14" ht="14.25" customHeight="1" x14ac:dyDescent="0.3">
      <c r="A4267" t="s">
        <v>14096</v>
      </c>
      <c r="B4267" t="s">
        <v>19</v>
      </c>
      <c r="C4267" t="s">
        <v>20</v>
      </c>
      <c r="D4267">
        <v>2504.92</v>
      </c>
      <c r="E4267">
        <v>0.31</v>
      </c>
      <c r="F4267">
        <f t="shared" si="132"/>
        <v>776.52520000000004</v>
      </c>
      <c r="G4267">
        <f t="shared" si="133"/>
        <v>1728.3948</v>
      </c>
      <c r="H4267">
        <v>7</v>
      </c>
      <c r="I4267" s="17">
        <v>45235</v>
      </c>
      <c r="J4267" s="17">
        <v>45241</v>
      </c>
      <c r="K4267" t="s">
        <v>31</v>
      </c>
      <c r="L4267" t="s">
        <v>27</v>
      </c>
      <c r="M4267">
        <v>623.71</v>
      </c>
      <c r="N4267" t="s">
        <v>34</v>
      </c>
    </row>
    <row r="4268" spans="1:14" ht="14.25" customHeight="1" x14ac:dyDescent="0.3">
      <c r="A4268" t="s">
        <v>10381</v>
      </c>
      <c r="B4268" t="s">
        <v>19</v>
      </c>
      <c r="C4268" t="s">
        <v>26</v>
      </c>
      <c r="D4268">
        <v>2505.81</v>
      </c>
      <c r="E4268">
        <v>0.06</v>
      </c>
      <c r="F4268">
        <f t="shared" si="132"/>
        <v>150.3486</v>
      </c>
      <c r="G4268">
        <f t="shared" si="133"/>
        <v>2355.4614000000001</v>
      </c>
      <c r="H4268">
        <v>7</v>
      </c>
      <c r="I4268" s="17">
        <v>45488</v>
      </c>
      <c r="J4268" s="17">
        <v>45493</v>
      </c>
      <c r="K4268" t="s">
        <v>21</v>
      </c>
      <c r="L4268" t="s">
        <v>22</v>
      </c>
      <c r="M4268">
        <v>477.74</v>
      </c>
      <c r="N4268" t="s">
        <v>17</v>
      </c>
    </row>
    <row r="4269" spans="1:14" ht="14.25" customHeight="1" x14ac:dyDescent="0.3">
      <c r="A4269" t="s">
        <v>10430</v>
      </c>
      <c r="B4269" t="s">
        <v>41</v>
      </c>
      <c r="C4269" t="s">
        <v>26</v>
      </c>
      <c r="D4269">
        <v>2511.7800000000002</v>
      </c>
      <c r="E4269">
        <v>0.43</v>
      </c>
      <c r="F4269">
        <f t="shared" si="132"/>
        <v>1080.0654000000002</v>
      </c>
      <c r="G4269">
        <f t="shared" si="133"/>
        <v>1431.7146</v>
      </c>
      <c r="H4269">
        <v>7</v>
      </c>
      <c r="I4269" s="17">
        <v>45510</v>
      </c>
      <c r="J4269" s="17">
        <v>45514</v>
      </c>
      <c r="K4269" t="s">
        <v>15</v>
      </c>
      <c r="L4269" t="s">
        <v>22</v>
      </c>
      <c r="M4269">
        <v>687.57</v>
      </c>
      <c r="N4269" t="s">
        <v>28</v>
      </c>
    </row>
    <row r="4270" spans="1:14" ht="14.25" customHeight="1" x14ac:dyDescent="0.3">
      <c r="A4270" t="s">
        <v>2840</v>
      </c>
      <c r="B4270" t="s">
        <v>13</v>
      </c>
      <c r="C4270" t="s">
        <v>20</v>
      </c>
      <c r="D4270">
        <v>2514.64</v>
      </c>
      <c r="E4270">
        <v>0.38</v>
      </c>
      <c r="F4270">
        <f t="shared" si="132"/>
        <v>955.56319999999994</v>
      </c>
      <c r="G4270">
        <f t="shared" si="133"/>
        <v>1559.0767999999998</v>
      </c>
      <c r="H4270">
        <v>7</v>
      </c>
      <c r="I4270" s="17">
        <v>45023</v>
      </c>
      <c r="J4270" s="17">
        <v>45029</v>
      </c>
      <c r="K4270" t="s">
        <v>21</v>
      </c>
      <c r="L4270" t="s">
        <v>22</v>
      </c>
      <c r="M4270">
        <v>130.34</v>
      </c>
      <c r="N4270" t="s">
        <v>23</v>
      </c>
    </row>
    <row r="4271" spans="1:14" ht="14.25" customHeight="1" x14ac:dyDescent="0.3">
      <c r="A4271" t="s">
        <v>11809</v>
      </c>
      <c r="B4271" t="s">
        <v>41</v>
      </c>
      <c r="C4271" t="s">
        <v>20</v>
      </c>
      <c r="D4271">
        <v>2517.58</v>
      </c>
      <c r="E4271">
        <v>0.03</v>
      </c>
      <c r="F4271">
        <f t="shared" si="132"/>
        <v>75.5274</v>
      </c>
      <c r="G4271">
        <f t="shared" si="133"/>
        <v>2442.0526</v>
      </c>
      <c r="H4271">
        <v>7</v>
      </c>
      <c r="I4271" s="17">
        <v>45548</v>
      </c>
      <c r="J4271" s="17">
        <v>45552</v>
      </c>
      <c r="K4271" t="s">
        <v>31</v>
      </c>
      <c r="L4271" t="s">
        <v>22</v>
      </c>
      <c r="M4271">
        <v>191.78</v>
      </c>
      <c r="N4271" t="s">
        <v>28</v>
      </c>
    </row>
    <row r="4272" spans="1:14" ht="14.25" customHeight="1" x14ac:dyDescent="0.3">
      <c r="A4272" t="s">
        <v>8421</v>
      </c>
      <c r="B4272" t="s">
        <v>25</v>
      </c>
      <c r="C4272" t="s">
        <v>26</v>
      </c>
      <c r="D4272">
        <v>2518.7399999999998</v>
      </c>
      <c r="E4272">
        <v>0.03</v>
      </c>
      <c r="F4272">
        <f t="shared" si="132"/>
        <v>75.56219999999999</v>
      </c>
      <c r="G4272">
        <f t="shared" si="133"/>
        <v>2443.1777999999999</v>
      </c>
      <c r="H4272">
        <v>7</v>
      </c>
      <c r="I4272" s="17">
        <v>45201</v>
      </c>
      <c r="J4272" s="17">
        <v>45205</v>
      </c>
      <c r="K4272" t="s">
        <v>21</v>
      </c>
      <c r="L4272" t="s">
        <v>27</v>
      </c>
      <c r="M4272">
        <v>471.57</v>
      </c>
      <c r="N4272" t="s">
        <v>34</v>
      </c>
    </row>
    <row r="4273" spans="1:14" ht="14.25" customHeight="1" x14ac:dyDescent="0.3">
      <c r="A4273" t="s">
        <v>805</v>
      </c>
      <c r="B4273" t="s">
        <v>25</v>
      </c>
      <c r="C4273" t="s">
        <v>36</v>
      </c>
      <c r="D4273">
        <v>2523.38</v>
      </c>
      <c r="E4273">
        <v>0.39</v>
      </c>
      <c r="F4273">
        <f t="shared" si="132"/>
        <v>984.11820000000012</v>
      </c>
      <c r="G4273">
        <f t="shared" si="133"/>
        <v>1539.2618</v>
      </c>
      <c r="H4273">
        <v>7</v>
      </c>
      <c r="I4273" s="17">
        <v>44938</v>
      </c>
      <c r="J4273" s="17">
        <v>44939</v>
      </c>
      <c r="K4273" t="s">
        <v>21</v>
      </c>
      <c r="L4273" t="s">
        <v>22</v>
      </c>
      <c r="M4273">
        <v>306.94</v>
      </c>
      <c r="N4273" t="s">
        <v>23</v>
      </c>
    </row>
    <row r="4274" spans="1:14" ht="14.25" customHeight="1" x14ac:dyDescent="0.3">
      <c r="A4274" t="s">
        <v>14871</v>
      </c>
      <c r="B4274" t="s">
        <v>41</v>
      </c>
      <c r="C4274" t="s">
        <v>26</v>
      </c>
      <c r="D4274">
        <v>2523.54</v>
      </c>
      <c r="E4274">
        <v>0.37</v>
      </c>
      <c r="F4274">
        <f t="shared" si="132"/>
        <v>933.70979999999997</v>
      </c>
      <c r="G4274">
        <f t="shared" si="133"/>
        <v>1589.8301999999999</v>
      </c>
      <c r="H4274">
        <v>7</v>
      </c>
      <c r="I4274" s="17">
        <v>45128</v>
      </c>
      <c r="J4274" s="17">
        <v>45133</v>
      </c>
      <c r="K4274" t="s">
        <v>31</v>
      </c>
      <c r="L4274" t="s">
        <v>27</v>
      </c>
      <c r="M4274">
        <v>627.04999999999995</v>
      </c>
      <c r="N4274" t="s">
        <v>17</v>
      </c>
    </row>
    <row r="4275" spans="1:14" ht="14.25" customHeight="1" x14ac:dyDescent="0.3">
      <c r="A4275" t="s">
        <v>7241</v>
      </c>
      <c r="B4275" t="s">
        <v>19</v>
      </c>
      <c r="C4275" t="s">
        <v>20</v>
      </c>
      <c r="D4275">
        <v>2524.69</v>
      </c>
      <c r="E4275">
        <v>0.02</v>
      </c>
      <c r="F4275">
        <f t="shared" si="132"/>
        <v>50.4938</v>
      </c>
      <c r="G4275">
        <f t="shared" si="133"/>
        <v>2474.1961999999999</v>
      </c>
      <c r="H4275">
        <v>7</v>
      </c>
      <c r="I4275" s="17">
        <v>45065</v>
      </c>
      <c r="J4275" s="17">
        <v>45071</v>
      </c>
      <c r="K4275" t="s">
        <v>21</v>
      </c>
      <c r="L4275" t="s">
        <v>16</v>
      </c>
      <c r="M4275">
        <v>168.47</v>
      </c>
      <c r="N4275" t="s">
        <v>28</v>
      </c>
    </row>
    <row r="4276" spans="1:14" ht="14.25" customHeight="1" x14ac:dyDescent="0.3">
      <c r="A4276" t="s">
        <v>10588</v>
      </c>
      <c r="B4276" t="s">
        <v>13</v>
      </c>
      <c r="C4276" t="s">
        <v>20</v>
      </c>
      <c r="D4276">
        <v>2525.9699999999998</v>
      </c>
      <c r="E4276">
        <v>0.09</v>
      </c>
      <c r="F4276">
        <f t="shared" si="132"/>
        <v>227.33729999999997</v>
      </c>
      <c r="G4276">
        <f t="shared" si="133"/>
        <v>2298.6326999999997</v>
      </c>
      <c r="H4276">
        <v>7</v>
      </c>
      <c r="I4276" s="17">
        <v>45467</v>
      </c>
      <c r="J4276" s="17">
        <v>45472</v>
      </c>
      <c r="K4276" t="s">
        <v>31</v>
      </c>
      <c r="L4276" t="s">
        <v>22</v>
      </c>
      <c r="M4276">
        <v>714.45</v>
      </c>
      <c r="N4276" t="s">
        <v>34</v>
      </c>
    </row>
    <row r="4277" spans="1:14" ht="14.25" customHeight="1" x14ac:dyDescent="0.3">
      <c r="A4277" t="s">
        <v>14406</v>
      </c>
      <c r="B4277" t="s">
        <v>41</v>
      </c>
      <c r="C4277" t="s">
        <v>20</v>
      </c>
      <c r="D4277">
        <v>2529.52</v>
      </c>
      <c r="E4277">
        <v>0.21</v>
      </c>
      <c r="F4277">
        <f t="shared" si="132"/>
        <v>531.19920000000002</v>
      </c>
      <c r="G4277">
        <f t="shared" si="133"/>
        <v>1998.3208</v>
      </c>
      <c r="H4277">
        <v>7</v>
      </c>
      <c r="I4277" s="17">
        <v>45520</v>
      </c>
      <c r="J4277" s="17">
        <v>45525</v>
      </c>
      <c r="K4277" t="s">
        <v>31</v>
      </c>
      <c r="L4277" t="s">
        <v>27</v>
      </c>
      <c r="M4277">
        <v>594.52</v>
      </c>
      <c r="N4277" t="s">
        <v>48</v>
      </c>
    </row>
    <row r="4278" spans="1:14" ht="14.25" customHeight="1" x14ac:dyDescent="0.3">
      <c r="A4278" t="s">
        <v>11485</v>
      </c>
      <c r="B4278" t="s">
        <v>19</v>
      </c>
      <c r="C4278" t="s">
        <v>14</v>
      </c>
      <c r="D4278">
        <v>2540.7199999999998</v>
      </c>
      <c r="E4278">
        <v>0.18</v>
      </c>
      <c r="F4278">
        <f t="shared" si="132"/>
        <v>457.32959999999997</v>
      </c>
      <c r="G4278">
        <f t="shared" si="133"/>
        <v>2083.3903999999998</v>
      </c>
      <c r="H4278">
        <v>7</v>
      </c>
      <c r="I4278" s="17">
        <v>45588</v>
      </c>
      <c r="J4278" s="17">
        <v>45593</v>
      </c>
      <c r="K4278" t="s">
        <v>15</v>
      </c>
      <c r="L4278" t="s">
        <v>16</v>
      </c>
      <c r="M4278">
        <v>595.14</v>
      </c>
      <c r="N4278" t="s">
        <v>28</v>
      </c>
    </row>
    <row r="4279" spans="1:14" ht="14.25" customHeight="1" x14ac:dyDescent="0.3">
      <c r="A4279" t="s">
        <v>3918</v>
      </c>
      <c r="B4279" t="s">
        <v>41</v>
      </c>
      <c r="C4279" t="s">
        <v>26</v>
      </c>
      <c r="D4279">
        <v>2544.54</v>
      </c>
      <c r="E4279">
        <v>0.34</v>
      </c>
      <c r="F4279">
        <f t="shared" si="132"/>
        <v>865.14360000000011</v>
      </c>
      <c r="G4279">
        <f t="shared" si="133"/>
        <v>1679.3963999999999</v>
      </c>
      <c r="H4279">
        <v>7</v>
      </c>
      <c r="I4279" s="17">
        <v>45331</v>
      </c>
      <c r="J4279" s="17">
        <v>45336</v>
      </c>
      <c r="K4279" t="s">
        <v>31</v>
      </c>
      <c r="L4279" t="s">
        <v>16</v>
      </c>
      <c r="M4279">
        <v>278.2</v>
      </c>
      <c r="N4279" t="s">
        <v>23</v>
      </c>
    </row>
    <row r="4280" spans="1:14" ht="14.25" customHeight="1" x14ac:dyDescent="0.3">
      <c r="A4280" t="s">
        <v>2773</v>
      </c>
      <c r="B4280" t="s">
        <v>41</v>
      </c>
      <c r="C4280" t="s">
        <v>33</v>
      </c>
      <c r="D4280">
        <v>2544.96</v>
      </c>
      <c r="E4280">
        <v>0.09</v>
      </c>
      <c r="F4280">
        <f t="shared" si="132"/>
        <v>229.04640000000001</v>
      </c>
      <c r="G4280">
        <f t="shared" si="133"/>
        <v>2315.9135999999999</v>
      </c>
      <c r="H4280">
        <v>7</v>
      </c>
      <c r="I4280" s="17">
        <v>45541</v>
      </c>
      <c r="J4280" s="17">
        <v>45548</v>
      </c>
      <c r="K4280" t="s">
        <v>15</v>
      </c>
      <c r="L4280" t="s">
        <v>22</v>
      </c>
      <c r="M4280">
        <v>748.97</v>
      </c>
      <c r="N4280" t="s">
        <v>48</v>
      </c>
    </row>
    <row r="4281" spans="1:14" ht="14.25" customHeight="1" x14ac:dyDescent="0.3">
      <c r="A4281" t="s">
        <v>2006</v>
      </c>
      <c r="B4281" t="s">
        <v>19</v>
      </c>
      <c r="C4281" t="s">
        <v>26</v>
      </c>
      <c r="D4281">
        <v>2550.3200000000002</v>
      </c>
      <c r="E4281">
        <v>0.1</v>
      </c>
      <c r="F4281">
        <f t="shared" si="132"/>
        <v>255.03200000000004</v>
      </c>
      <c r="G4281">
        <f t="shared" si="133"/>
        <v>2295.288</v>
      </c>
      <c r="H4281">
        <v>7</v>
      </c>
      <c r="I4281" s="17">
        <v>45007</v>
      </c>
      <c r="J4281" s="17">
        <v>45012</v>
      </c>
      <c r="K4281" t="s">
        <v>21</v>
      </c>
      <c r="L4281" t="s">
        <v>27</v>
      </c>
      <c r="M4281">
        <v>743.84</v>
      </c>
      <c r="N4281" t="s">
        <v>34</v>
      </c>
    </row>
    <row r="4282" spans="1:14" ht="14.25" customHeight="1" x14ac:dyDescent="0.3">
      <c r="A4282" t="s">
        <v>9960</v>
      </c>
      <c r="B4282" t="s">
        <v>25</v>
      </c>
      <c r="C4282" t="s">
        <v>33</v>
      </c>
      <c r="D4282">
        <v>2550.62</v>
      </c>
      <c r="E4282">
        <v>0.39</v>
      </c>
      <c r="F4282">
        <f t="shared" si="132"/>
        <v>994.74180000000001</v>
      </c>
      <c r="G4282">
        <f t="shared" si="133"/>
        <v>1555.8781999999999</v>
      </c>
      <c r="H4282">
        <v>7</v>
      </c>
      <c r="I4282" s="17">
        <v>45646</v>
      </c>
      <c r="J4282" s="17">
        <v>45653</v>
      </c>
      <c r="K4282" t="s">
        <v>31</v>
      </c>
      <c r="L4282" t="s">
        <v>16</v>
      </c>
      <c r="M4282">
        <v>674.69</v>
      </c>
      <c r="N4282" t="s">
        <v>34</v>
      </c>
    </row>
    <row r="4283" spans="1:14" ht="14.25" customHeight="1" x14ac:dyDescent="0.3">
      <c r="A4283" t="s">
        <v>8437</v>
      </c>
      <c r="B4283" t="s">
        <v>19</v>
      </c>
      <c r="C4283" t="s">
        <v>33</v>
      </c>
      <c r="D4283">
        <v>2558.27</v>
      </c>
      <c r="E4283">
        <v>0.23</v>
      </c>
      <c r="F4283">
        <f t="shared" si="132"/>
        <v>588.40210000000002</v>
      </c>
      <c r="G4283">
        <f t="shared" si="133"/>
        <v>1969.8679</v>
      </c>
      <c r="H4283">
        <v>7</v>
      </c>
      <c r="I4283" s="17">
        <v>45021</v>
      </c>
      <c r="J4283" s="17">
        <v>45023</v>
      </c>
      <c r="K4283" t="s">
        <v>15</v>
      </c>
      <c r="L4283" t="s">
        <v>22</v>
      </c>
      <c r="M4283">
        <v>338.77</v>
      </c>
      <c r="N4283" t="s">
        <v>39</v>
      </c>
    </row>
    <row r="4284" spans="1:14" ht="14.25" customHeight="1" x14ac:dyDescent="0.3">
      <c r="A4284" t="s">
        <v>13990</v>
      </c>
      <c r="B4284" t="s">
        <v>19</v>
      </c>
      <c r="C4284" t="s">
        <v>26</v>
      </c>
      <c r="D4284">
        <v>2566.67</v>
      </c>
      <c r="E4284">
        <v>0.22</v>
      </c>
      <c r="F4284">
        <f t="shared" si="132"/>
        <v>564.66740000000004</v>
      </c>
      <c r="G4284">
        <f t="shared" si="133"/>
        <v>2002.0026</v>
      </c>
      <c r="H4284">
        <v>7</v>
      </c>
      <c r="I4284" s="17">
        <v>45336</v>
      </c>
      <c r="J4284" s="17">
        <v>45343</v>
      </c>
      <c r="K4284" t="s">
        <v>15</v>
      </c>
      <c r="L4284" t="s">
        <v>22</v>
      </c>
      <c r="M4284">
        <v>240.76</v>
      </c>
      <c r="N4284" t="s">
        <v>23</v>
      </c>
    </row>
    <row r="4285" spans="1:14" ht="14.25" customHeight="1" x14ac:dyDescent="0.3">
      <c r="A4285" t="s">
        <v>439</v>
      </c>
      <c r="B4285" t="s">
        <v>41</v>
      </c>
      <c r="C4285" t="s">
        <v>33</v>
      </c>
      <c r="D4285">
        <v>2577.34</v>
      </c>
      <c r="E4285">
        <v>0.06</v>
      </c>
      <c r="F4285">
        <f t="shared" si="132"/>
        <v>154.6404</v>
      </c>
      <c r="G4285">
        <f t="shared" si="133"/>
        <v>2422.6995999999999</v>
      </c>
      <c r="H4285">
        <v>7</v>
      </c>
      <c r="I4285" s="17">
        <v>44945</v>
      </c>
      <c r="J4285" s="17">
        <v>44946</v>
      </c>
      <c r="K4285" t="s">
        <v>31</v>
      </c>
      <c r="L4285" t="s">
        <v>22</v>
      </c>
      <c r="M4285">
        <v>658.39</v>
      </c>
      <c r="N4285" t="s">
        <v>23</v>
      </c>
    </row>
    <row r="4286" spans="1:14" ht="14.25" customHeight="1" x14ac:dyDescent="0.3">
      <c r="A4286" t="s">
        <v>3686</v>
      </c>
      <c r="B4286" t="s">
        <v>13</v>
      </c>
      <c r="C4286" t="s">
        <v>33</v>
      </c>
      <c r="D4286">
        <v>2579.2399999999998</v>
      </c>
      <c r="E4286">
        <v>0.11</v>
      </c>
      <c r="F4286">
        <f t="shared" si="132"/>
        <v>283.71639999999996</v>
      </c>
      <c r="G4286">
        <f t="shared" si="133"/>
        <v>2295.5236</v>
      </c>
      <c r="H4286">
        <v>7</v>
      </c>
      <c r="I4286" s="17">
        <v>45299</v>
      </c>
      <c r="J4286" s="17">
        <v>45300</v>
      </c>
      <c r="K4286" t="s">
        <v>21</v>
      </c>
      <c r="L4286" t="s">
        <v>22</v>
      </c>
      <c r="M4286">
        <v>419.48</v>
      </c>
      <c r="N4286" t="s">
        <v>17</v>
      </c>
    </row>
    <row r="4287" spans="1:14" ht="14.25" customHeight="1" x14ac:dyDescent="0.3">
      <c r="A4287" t="s">
        <v>2766</v>
      </c>
      <c r="B4287" t="s">
        <v>19</v>
      </c>
      <c r="C4287" t="s">
        <v>36</v>
      </c>
      <c r="D4287">
        <v>2584</v>
      </c>
      <c r="E4287">
        <v>0.38</v>
      </c>
      <c r="F4287">
        <f t="shared" si="132"/>
        <v>981.92</v>
      </c>
      <c r="G4287">
        <f t="shared" si="133"/>
        <v>1602.08</v>
      </c>
      <c r="H4287">
        <v>7</v>
      </c>
      <c r="I4287" s="17">
        <v>44979</v>
      </c>
      <c r="J4287" s="17">
        <v>44982</v>
      </c>
      <c r="K4287" t="s">
        <v>15</v>
      </c>
      <c r="L4287" t="s">
        <v>27</v>
      </c>
      <c r="M4287">
        <v>665.08</v>
      </c>
      <c r="N4287" t="s">
        <v>34</v>
      </c>
    </row>
    <row r="4288" spans="1:14" ht="14.25" customHeight="1" x14ac:dyDescent="0.3">
      <c r="A4288" t="s">
        <v>11267</v>
      </c>
      <c r="B4288" t="s">
        <v>19</v>
      </c>
      <c r="C4288" t="s">
        <v>26</v>
      </c>
      <c r="D4288">
        <v>2589.39</v>
      </c>
      <c r="E4288">
        <v>0.32</v>
      </c>
      <c r="F4288">
        <f t="shared" si="132"/>
        <v>828.60479999999995</v>
      </c>
      <c r="G4288">
        <f t="shared" si="133"/>
        <v>1760.7851999999998</v>
      </c>
      <c r="H4288">
        <v>7</v>
      </c>
      <c r="I4288" s="17">
        <v>45537</v>
      </c>
      <c r="J4288" s="17">
        <v>45543</v>
      </c>
      <c r="K4288" t="s">
        <v>15</v>
      </c>
      <c r="L4288" t="s">
        <v>22</v>
      </c>
      <c r="M4288">
        <v>152.18</v>
      </c>
      <c r="N4288" t="s">
        <v>28</v>
      </c>
    </row>
    <row r="4289" spans="1:14" ht="14.25" customHeight="1" x14ac:dyDescent="0.3">
      <c r="A4289" t="s">
        <v>2229</v>
      </c>
      <c r="B4289" t="s">
        <v>13</v>
      </c>
      <c r="C4289" t="s">
        <v>33</v>
      </c>
      <c r="D4289">
        <v>2591.2199999999998</v>
      </c>
      <c r="E4289">
        <v>0.23</v>
      </c>
      <c r="F4289">
        <f t="shared" si="132"/>
        <v>595.98059999999998</v>
      </c>
      <c r="G4289">
        <f t="shared" si="133"/>
        <v>1995.2393999999999</v>
      </c>
      <c r="H4289">
        <v>7</v>
      </c>
      <c r="I4289" s="17">
        <v>45322</v>
      </c>
      <c r="J4289" s="17">
        <v>45328</v>
      </c>
      <c r="K4289" t="s">
        <v>15</v>
      </c>
      <c r="L4289" t="s">
        <v>27</v>
      </c>
      <c r="M4289">
        <v>400.23</v>
      </c>
      <c r="N4289" t="s">
        <v>39</v>
      </c>
    </row>
    <row r="4290" spans="1:14" ht="14.25" customHeight="1" x14ac:dyDescent="0.3">
      <c r="A4290" t="s">
        <v>1144</v>
      </c>
      <c r="B4290" t="s">
        <v>25</v>
      </c>
      <c r="C4290" t="s">
        <v>33</v>
      </c>
      <c r="D4290">
        <v>2591.67</v>
      </c>
      <c r="E4290">
        <v>0.21</v>
      </c>
      <c r="F4290">
        <f t="shared" ref="F4290:F4353" si="134">D4290*E4290</f>
        <v>544.25070000000005</v>
      </c>
      <c r="G4290">
        <f t="shared" ref="G4290:G4353" si="135">D4290-F4290</f>
        <v>2047.4193</v>
      </c>
      <c r="H4290">
        <v>7</v>
      </c>
      <c r="I4290" s="17">
        <v>45089</v>
      </c>
      <c r="J4290" s="17">
        <v>45096</v>
      </c>
      <c r="K4290" t="s">
        <v>15</v>
      </c>
      <c r="L4290" t="s">
        <v>27</v>
      </c>
      <c r="M4290">
        <v>422.22</v>
      </c>
      <c r="N4290" t="s">
        <v>34</v>
      </c>
    </row>
    <row r="4291" spans="1:14" ht="14.25" customHeight="1" x14ac:dyDescent="0.3">
      <c r="A4291" t="s">
        <v>3719</v>
      </c>
      <c r="B4291" t="s">
        <v>25</v>
      </c>
      <c r="C4291" t="s">
        <v>33</v>
      </c>
      <c r="D4291">
        <v>2593.59</v>
      </c>
      <c r="E4291">
        <v>0.08</v>
      </c>
      <c r="F4291">
        <f t="shared" si="134"/>
        <v>207.48720000000003</v>
      </c>
      <c r="G4291">
        <f t="shared" si="135"/>
        <v>2386.1028000000001</v>
      </c>
      <c r="H4291">
        <v>7</v>
      </c>
      <c r="I4291" s="17">
        <v>45228</v>
      </c>
      <c r="J4291" s="17">
        <v>45230</v>
      </c>
      <c r="K4291" t="s">
        <v>21</v>
      </c>
      <c r="L4291" t="s">
        <v>16</v>
      </c>
      <c r="M4291">
        <v>330.45</v>
      </c>
      <c r="N4291" t="s">
        <v>34</v>
      </c>
    </row>
    <row r="4292" spans="1:14" ht="14.25" customHeight="1" x14ac:dyDescent="0.3">
      <c r="A4292" t="s">
        <v>11091</v>
      </c>
      <c r="B4292" t="s">
        <v>13</v>
      </c>
      <c r="C4292" t="s">
        <v>26</v>
      </c>
      <c r="D4292">
        <v>2594.7399999999998</v>
      </c>
      <c r="E4292">
        <v>0.11</v>
      </c>
      <c r="F4292">
        <f t="shared" si="134"/>
        <v>285.42140000000001</v>
      </c>
      <c r="G4292">
        <f t="shared" si="135"/>
        <v>2309.3185999999996</v>
      </c>
      <c r="H4292">
        <v>7</v>
      </c>
      <c r="I4292" s="17">
        <v>45580</v>
      </c>
      <c r="J4292" s="17">
        <v>45582</v>
      </c>
      <c r="K4292" t="s">
        <v>31</v>
      </c>
      <c r="L4292" t="s">
        <v>16</v>
      </c>
      <c r="M4292">
        <v>270.20999999999998</v>
      </c>
      <c r="N4292" t="s">
        <v>17</v>
      </c>
    </row>
    <row r="4293" spans="1:14" ht="14.25" customHeight="1" x14ac:dyDescent="0.3">
      <c r="A4293" t="s">
        <v>10765</v>
      </c>
      <c r="B4293" t="s">
        <v>19</v>
      </c>
      <c r="C4293" t="s">
        <v>36</v>
      </c>
      <c r="D4293">
        <v>2594.7600000000002</v>
      </c>
      <c r="E4293">
        <v>0.06</v>
      </c>
      <c r="F4293">
        <f t="shared" si="134"/>
        <v>155.68559999999999</v>
      </c>
      <c r="G4293">
        <f t="shared" si="135"/>
        <v>2439.0744000000004</v>
      </c>
      <c r="H4293">
        <v>7</v>
      </c>
      <c r="I4293" s="17">
        <v>45542</v>
      </c>
      <c r="J4293" s="17">
        <v>45544</v>
      </c>
      <c r="K4293" t="s">
        <v>21</v>
      </c>
      <c r="L4293" t="s">
        <v>22</v>
      </c>
      <c r="M4293">
        <v>464.3</v>
      </c>
      <c r="N4293" t="s">
        <v>17</v>
      </c>
    </row>
    <row r="4294" spans="1:14" ht="14.25" customHeight="1" x14ac:dyDescent="0.3">
      <c r="A4294" t="s">
        <v>13812</v>
      </c>
      <c r="B4294" t="s">
        <v>13</v>
      </c>
      <c r="C4294" t="s">
        <v>14</v>
      </c>
      <c r="D4294">
        <v>2607.58</v>
      </c>
      <c r="E4294">
        <v>0.39</v>
      </c>
      <c r="F4294">
        <f t="shared" si="134"/>
        <v>1016.9562</v>
      </c>
      <c r="G4294">
        <f t="shared" si="135"/>
        <v>1590.6237999999998</v>
      </c>
      <c r="H4294">
        <v>7</v>
      </c>
      <c r="I4294" s="17">
        <v>45501</v>
      </c>
      <c r="J4294" s="17">
        <v>45507</v>
      </c>
      <c r="K4294" t="s">
        <v>21</v>
      </c>
      <c r="L4294" t="s">
        <v>16</v>
      </c>
      <c r="M4294">
        <v>663.84</v>
      </c>
      <c r="N4294" t="s">
        <v>17</v>
      </c>
    </row>
    <row r="4295" spans="1:14" ht="14.25" customHeight="1" x14ac:dyDescent="0.3">
      <c r="A4295" t="s">
        <v>12085</v>
      </c>
      <c r="B4295" t="s">
        <v>13</v>
      </c>
      <c r="C4295" t="s">
        <v>33</v>
      </c>
      <c r="D4295">
        <v>2608.17</v>
      </c>
      <c r="E4295">
        <v>0.04</v>
      </c>
      <c r="F4295">
        <f t="shared" si="134"/>
        <v>104.32680000000001</v>
      </c>
      <c r="G4295">
        <f t="shared" si="135"/>
        <v>2503.8432000000003</v>
      </c>
      <c r="H4295">
        <v>7</v>
      </c>
      <c r="I4295" s="17">
        <v>44977</v>
      </c>
      <c r="J4295" s="17">
        <v>44983</v>
      </c>
      <c r="K4295" t="s">
        <v>21</v>
      </c>
      <c r="L4295" t="s">
        <v>22</v>
      </c>
      <c r="M4295">
        <v>152.16999999999999</v>
      </c>
      <c r="N4295" t="s">
        <v>34</v>
      </c>
    </row>
    <row r="4296" spans="1:14" ht="14.25" customHeight="1" x14ac:dyDescent="0.3">
      <c r="A4296" t="s">
        <v>13285</v>
      </c>
      <c r="B4296" t="s">
        <v>19</v>
      </c>
      <c r="C4296" t="s">
        <v>14</v>
      </c>
      <c r="D4296">
        <v>2608.36</v>
      </c>
      <c r="E4296">
        <v>0.49</v>
      </c>
      <c r="F4296">
        <f t="shared" si="134"/>
        <v>1278.0964000000001</v>
      </c>
      <c r="G4296">
        <f t="shared" si="135"/>
        <v>1330.2636</v>
      </c>
      <c r="H4296">
        <v>7</v>
      </c>
      <c r="I4296" s="17">
        <v>45511</v>
      </c>
      <c r="J4296" s="17">
        <v>45512</v>
      </c>
      <c r="K4296" t="s">
        <v>15</v>
      </c>
      <c r="L4296" t="s">
        <v>27</v>
      </c>
      <c r="M4296">
        <v>235.4</v>
      </c>
      <c r="N4296" t="s">
        <v>39</v>
      </c>
    </row>
    <row r="4297" spans="1:14" ht="14.25" customHeight="1" x14ac:dyDescent="0.3">
      <c r="A4297" t="s">
        <v>7647</v>
      </c>
      <c r="B4297" t="s">
        <v>13</v>
      </c>
      <c r="C4297" t="s">
        <v>36</v>
      </c>
      <c r="D4297">
        <v>2612.4899999999998</v>
      </c>
      <c r="E4297">
        <v>0.26</v>
      </c>
      <c r="F4297">
        <f t="shared" si="134"/>
        <v>679.24739999999997</v>
      </c>
      <c r="G4297">
        <f t="shared" si="135"/>
        <v>1933.2425999999998</v>
      </c>
      <c r="H4297">
        <v>7</v>
      </c>
      <c r="I4297" s="17">
        <v>45229</v>
      </c>
      <c r="J4297" s="17">
        <v>45231</v>
      </c>
      <c r="K4297" t="s">
        <v>21</v>
      </c>
      <c r="L4297" t="s">
        <v>16</v>
      </c>
      <c r="M4297">
        <v>710.69</v>
      </c>
      <c r="N4297" t="s">
        <v>39</v>
      </c>
    </row>
    <row r="4298" spans="1:14" ht="14.25" customHeight="1" x14ac:dyDescent="0.3">
      <c r="A4298" t="s">
        <v>6831</v>
      </c>
      <c r="B4298" t="s">
        <v>41</v>
      </c>
      <c r="C4298" t="s">
        <v>36</v>
      </c>
      <c r="D4298">
        <v>2612.7800000000002</v>
      </c>
      <c r="E4298">
        <v>0.47</v>
      </c>
      <c r="F4298">
        <f t="shared" si="134"/>
        <v>1228.0065999999999</v>
      </c>
      <c r="G4298">
        <f t="shared" si="135"/>
        <v>1384.7734000000003</v>
      </c>
      <c r="H4298">
        <v>7</v>
      </c>
      <c r="I4298" s="17">
        <v>45229</v>
      </c>
      <c r="J4298" s="17">
        <v>45236</v>
      </c>
      <c r="K4298" t="s">
        <v>21</v>
      </c>
      <c r="L4298" t="s">
        <v>16</v>
      </c>
      <c r="M4298">
        <v>184.62</v>
      </c>
      <c r="N4298" t="s">
        <v>23</v>
      </c>
    </row>
    <row r="4299" spans="1:14" ht="14.25" customHeight="1" x14ac:dyDescent="0.3">
      <c r="A4299" t="s">
        <v>11202</v>
      </c>
      <c r="B4299" t="s">
        <v>41</v>
      </c>
      <c r="C4299" t="s">
        <v>26</v>
      </c>
      <c r="D4299">
        <v>2614.71</v>
      </c>
      <c r="E4299">
        <v>0.04</v>
      </c>
      <c r="F4299">
        <f t="shared" si="134"/>
        <v>104.58840000000001</v>
      </c>
      <c r="G4299">
        <f t="shared" si="135"/>
        <v>2510.1215999999999</v>
      </c>
      <c r="H4299">
        <v>7</v>
      </c>
      <c r="I4299" s="17">
        <v>45421</v>
      </c>
      <c r="J4299" s="17">
        <v>45424</v>
      </c>
      <c r="K4299" t="s">
        <v>15</v>
      </c>
      <c r="L4299" t="s">
        <v>27</v>
      </c>
      <c r="M4299">
        <v>276.38</v>
      </c>
      <c r="N4299" t="s">
        <v>34</v>
      </c>
    </row>
    <row r="4300" spans="1:14" ht="14.25" customHeight="1" x14ac:dyDescent="0.3">
      <c r="A4300" t="s">
        <v>9797</v>
      </c>
      <c r="B4300" t="s">
        <v>41</v>
      </c>
      <c r="C4300" t="s">
        <v>20</v>
      </c>
      <c r="D4300">
        <v>2618.0700000000002</v>
      </c>
      <c r="E4300">
        <v>0.16</v>
      </c>
      <c r="F4300">
        <f t="shared" si="134"/>
        <v>418.89120000000003</v>
      </c>
      <c r="G4300">
        <f t="shared" si="135"/>
        <v>2199.1788000000001</v>
      </c>
      <c r="H4300">
        <v>7</v>
      </c>
      <c r="I4300" s="17">
        <v>45301</v>
      </c>
      <c r="J4300" s="17">
        <v>45305</v>
      </c>
      <c r="K4300" t="s">
        <v>15</v>
      </c>
      <c r="L4300" t="s">
        <v>27</v>
      </c>
      <c r="M4300">
        <v>737.1</v>
      </c>
      <c r="N4300" t="s">
        <v>39</v>
      </c>
    </row>
    <row r="4301" spans="1:14" ht="14.25" customHeight="1" x14ac:dyDescent="0.3">
      <c r="A4301" t="s">
        <v>14548</v>
      </c>
      <c r="B4301" t="s">
        <v>41</v>
      </c>
      <c r="C4301" t="s">
        <v>33</v>
      </c>
      <c r="D4301">
        <v>2620.4499999999998</v>
      </c>
      <c r="E4301">
        <v>0.46</v>
      </c>
      <c r="F4301">
        <f t="shared" si="134"/>
        <v>1205.4069999999999</v>
      </c>
      <c r="G4301">
        <f t="shared" si="135"/>
        <v>1415.0429999999999</v>
      </c>
      <c r="H4301">
        <v>7</v>
      </c>
      <c r="I4301" s="17">
        <v>45638</v>
      </c>
      <c r="J4301" s="17">
        <v>45645</v>
      </c>
      <c r="K4301" t="s">
        <v>31</v>
      </c>
      <c r="L4301" t="s">
        <v>16</v>
      </c>
      <c r="M4301">
        <v>352.04</v>
      </c>
      <c r="N4301" t="s">
        <v>48</v>
      </c>
    </row>
    <row r="4302" spans="1:14" ht="14.25" customHeight="1" x14ac:dyDescent="0.3">
      <c r="A4302" t="s">
        <v>4617</v>
      </c>
      <c r="B4302" t="s">
        <v>19</v>
      </c>
      <c r="C4302" t="s">
        <v>36</v>
      </c>
      <c r="D4302">
        <v>2621.1799999999998</v>
      </c>
      <c r="E4302">
        <v>0.38</v>
      </c>
      <c r="F4302">
        <f t="shared" si="134"/>
        <v>996.0483999999999</v>
      </c>
      <c r="G4302">
        <f t="shared" si="135"/>
        <v>1625.1315999999999</v>
      </c>
      <c r="H4302">
        <v>7</v>
      </c>
      <c r="I4302" s="17">
        <v>45042</v>
      </c>
      <c r="J4302" s="17">
        <v>45049</v>
      </c>
      <c r="K4302" t="s">
        <v>31</v>
      </c>
      <c r="L4302" t="s">
        <v>27</v>
      </c>
      <c r="M4302">
        <v>731.15</v>
      </c>
      <c r="N4302" t="s">
        <v>17</v>
      </c>
    </row>
    <row r="4303" spans="1:14" ht="14.25" customHeight="1" x14ac:dyDescent="0.3">
      <c r="A4303" t="s">
        <v>4875</v>
      </c>
      <c r="B4303" t="s">
        <v>41</v>
      </c>
      <c r="C4303" t="s">
        <v>26</v>
      </c>
      <c r="D4303">
        <v>2621.31</v>
      </c>
      <c r="E4303">
        <v>0.21</v>
      </c>
      <c r="F4303">
        <f t="shared" si="134"/>
        <v>550.4751</v>
      </c>
      <c r="G4303">
        <f t="shared" si="135"/>
        <v>2070.8348999999998</v>
      </c>
      <c r="H4303">
        <v>7</v>
      </c>
      <c r="I4303" s="17">
        <v>45161</v>
      </c>
      <c r="J4303" s="17">
        <v>45168</v>
      </c>
      <c r="K4303" t="s">
        <v>15</v>
      </c>
      <c r="L4303" t="s">
        <v>22</v>
      </c>
      <c r="M4303">
        <v>481.87</v>
      </c>
      <c r="N4303" t="s">
        <v>39</v>
      </c>
    </row>
    <row r="4304" spans="1:14" ht="14.25" customHeight="1" x14ac:dyDescent="0.3">
      <c r="A4304" t="s">
        <v>3674</v>
      </c>
      <c r="B4304" t="s">
        <v>13</v>
      </c>
      <c r="C4304" t="s">
        <v>20</v>
      </c>
      <c r="D4304">
        <v>2625.33</v>
      </c>
      <c r="E4304">
        <v>0.26</v>
      </c>
      <c r="F4304">
        <f t="shared" si="134"/>
        <v>682.58579999999995</v>
      </c>
      <c r="G4304">
        <f t="shared" si="135"/>
        <v>1942.7442000000001</v>
      </c>
      <c r="H4304">
        <v>7</v>
      </c>
      <c r="I4304" s="17">
        <v>45340</v>
      </c>
      <c r="J4304" s="17">
        <v>45345</v>
      </c>
      <c r="K4304" t="s">
        <v>15</v>
      </c>
      <c r="L4304" t="s">
        <v>27</v>
      </c>
      <c r="M4304">
        <v>693.08</v>
      </c>
      <c r="N4304" t="s">
        <v>28</v>
      </c>
    </row>
    <row r="4305" spans="1:14" ht="14.25" customHeight="1" x14ac:dyDescent="0.3">
      <c r="A4305" t="s">
        <v>4904</v>
      </c>
      <c r="B4305" t="s">
        <v>25</v>
      </c>
      <c r="C4305" t="s">
        <v>14</v>
      </c>
      <c r="D4305">
        <v>2631.71</v>
      </c>
      <c r="E4305">
        <v>0.27</v>
      </c>
      <c r="F4305">
        <f t="shared" si="134"/>
        <v>710.56170000000009</v>
      </c>
      <c r="G4305">
        <f t="shared" si="135"/>
        <v>1921.1482999999998</v>
      </c>
      <c r="H4305">
        <v>7</v>
      </c>
      <c r="I4305" s="17">
        <v>45275</v>
      </c>
      <c r="J4305" s="17">
        <v>45276</v>
      </c>
      <c r="K4305" t="s">
        <v>15</v>
      </c>
      <c r="L4305" t="s">
        <v>27</v>
      </c>
      <c r="M4305">
        <v>154.49</v>
      </c>
      <c r="N4305" t="s">
        <v>17</v>
      </c>
    </row>
    <row r="4306" spans="1:14" ht="14.25" customHeight="1" x14ac:dyDescent="0.3">
      <c r="A4306" t="s">
        <v>6415</v>
      </c>
      <c r="B4306" t="s">
        <v>19</v>
      </c>
      <c r="C4306" t="s">
        <v>26</v>
      </c>
      <c r="D4306">
        <v>2640.46</v>
      </c>
      <c r="E4306">
        <v>0.1</v>
      </c>
      <c r="F4306">
        <f t="shared" si="134"/>
        <v>264.04599999999999</v>
      </c>
      <c r="G4306">
        <f t="shared" si="135"/>
        <v>2376.4140000000002</v>
      </c>
      <c r="H4306">
        <v>7</v>
      </c>
      <c r="I4306" s="17">
        <v>45246</v>
      </c>
      <c r="J4306" s="17">
        <v>45253</v>
      </c>
      <c r="K4306" t="s">
        <v>31</v>
      </c>
      <c r="L4306" t="s">
        <v>16</v>
      </c>
      <c r="M4306">
        <v>254.95</v>
      </c>
      <c r="N4306" t="s">
        <v>39</v>
      </c>
    </row>
    <row r="4307" spans="1:14" ht="14.25" customHeight="1" x14ac:dyDescent="0.3">
      <c r="A4307" t="s">
        <v>11838</v>
      </c>
      <c r="B4307" t="s">
        <v>19</v>
      </c>
      <c r="C4307" t="s">
        <v>26</v>
      </c>
      <c r="D4307">
        <v>2643.28</v>
      </c>
      <c r="E4307">
        <v>0.22</v>
      </c>
      <c r="F4307">
        <f t="shared" si="134"/>
        <v>581.52160000000003</v>
      </c>
      <c r="G4307">
        <f t="shared" si="135"/>
        <v>2061.7584000000002</v>
      </c>
      <c r="H4307">
        <v>7</v>
      </c>
      <c r="I4307" s="17">
        <v>45479</v>
      </c>
      <c r="J4307" s="17">
        <v>45481</v>
      </c>
      <c r="K4307" t="s">
        <v>15</v>
      </c>
      <c r="L4307" t="s">
        <v>22</v>
      </c>
      <c r="M4307">
        <v>457.74</v>
      </c>
      <c r="N4307" t="s">
        <v>34</v>
      </c>
    </row>
    <row r="4308" spans="1:14" ht="14.25" customHeight="1" x14ac:dyDescent="0.3">
      <c r="A4308" t="s">
        <v>13526</v>
      </c>
      <c r="B4308" t="s">
        <v>25</v>
      </c>
      <c r="C4308" t="s">
        <v>33</v>
      </c>
      <c r="D4308">
        <v>2646.36</v>
      </c>
      <c r="E4308">
        <v>0.47</v>
      </c>
      <c r="F4308">
        <f t="shared" si="134"/>
        <v>1243.7891999999999</v>
      </c>
      <c r="G4308">
        <f t="shared" si="135"/>
        <v>1402.5708000000002</v>
      </c>
      <c r="H4308">
        <v>7</v>
      </c>
      <c r="I4308" s="17">
        <v>45524</v>
      </c>
      <c r="J4308" s="17">
        <v>45529</v>
      </c>
      <c r="K4308" t="s">
        <v>31</v>
      </c>
      <c r="L4308" t="s">
        <v>27</v>
      </c>
      <c r="M4308">
        <v>138.99</v>
      </c>
      <c r="N4308" t="s">
        <v>34</v>
      </c>
    </row>
    <row r="4309" spans="1:14" ht="14.25" customHeight="1" x14ac:dyDescent="0.3">
      <c r="A4309" t="s">
        <v>10617</v>
      </c>
      <c r="B4309" t="s">
        <v>25</v>
      </c>
      <c r="C4309" t="s">
        <v>14</v>
      </c>
      <c r="D4309">
        <v>2647.59</v>
      </c>
      <c r="E4309">
        <v>0.18</v>
      </c>
      <c r="F4309">
        <f t="shared" si="134"/>
        <v>476.56619999999998</v>
      </c>
      <c r="G4309">
        <f t="shared" si="135"/>
        <v>2171.0237999999999</v>
      </c>
      <c r="H4309">
        <v>7</v>
      </c>
      <c r="I4309" s="17">
        <v>44963</v>
      </c>
      <c r="J4309" s="17">
        <v>44967</v>
      </c>
      <c r="K4309" t="s">
        <v>15</v>
      </c>
      <c r="L4309" t="s">
        <v>22</v>
      </c>
      <c r="M4309">
        <v>430.63</v>
      </c>
      <c r="N4309" t="s">
        <v>34</v>
      </c>
    </row>
    <row r="4310" spans="1:14" ht="14.25" customHeight="1" x14ac:dyDescent="0.3">
      <c r="A4310" t="s">
        <v>7940</v>
      </c>
      <c r="B4310" t="s">
        <v>25</v>
      </c>
      <c r="C4310" t="s">
        <v>26</v>
      </c>
      <c r="D4310">
        <v>2653.96</v>
      </c>
      <c r="E4310">
        <v>0.02</v>
      </c>
      <c r="F4310">
        <f t="shared" si="134"/>
        <v>53.0792</v>
      </c>
      <c r="G4310">
        <f t="shared" si="135"/>
        <v>2600.8807999999999</v>
      </c>
      <c r="H4310">
        <v>7</v>
      </c>
      <c r="I4310" s="17">
        <v>45285</v>
      </c>
      <c r="J4310" s="17">
        <v>45289</v>
      </c>
      <c r="K4310" t="s">
        <v>21</v>
      </c>
      <c r="L4310" t="s">
        <v>16</v>
      </c>
      <c r="M4310">
        <v>489.96</v>
      </c>
      <c r="N4310" t="s">
        <v>34</v>
      </c>
    </row>
    <row r="4311" spans="1:14" ht="14.25" customHeight="1" x14ac:dyDescent="0.3">
      <c r="A4311" t="s">
        <v>992</v>
      </c>
      <c r="B4311" t="s">
        <v>13</v>
      </c>
      <c r="C4311" t="s">
        <v>26</v>
      </c>
      <c r="D4311">
        <v>2654.63</v>
      </c>
      <c r="E4311">
        <v>0.26</v>
      </c>
      <c r="F4311">
        <f t="shared" si="134"/>
        <v>690.2038</v>
      </c>
      <c r="G4311">
        <f t="shared" si="135"/>
        <v>1964.4262000000001</v>
      </c>
      <c r="H4311">
        <v>7</v>
      </c>
      <c r="I4311" s="17">
        <v>45631</v>
      </c>
      <c r="J4311" s="17">
        <v>45633</v>
      </c>
      <c r="K4311" t="s">
        <v>21</v>
      </c>
      <c r="L4311" t="s">
        <v>27</v>
      </c>
      <c r="M4311">
        <v>665.75</v>
      </c>
      <c r="N4311" t="s">
        <v>34</v>
      </c>
    </row>
    <row r="4312" spans="1:14" ht="14.25" customHeight="1" x14ac:dyDescent="0.3">
      <c r="A4312" t="s">
        <v>4240</v>
      </c>
      <c r="B4312" t="s">
        <v>41</v>
      </c>
      <c r="C4312" t="s">
        <v>20</v>
      </c>
      <c r="D4312">
        <v>2657.83</v>
      </c>
      <c r="E4312">
        <v>0.03</v>
      </c>
      <c r="F4312">
        <f t="shared" si="134"/>
        <v>79.734899999999996</v>
      </c>
      <c r="G4312">
        <f t="shared" si="135"/>
        <v>2578.0951</v>
      </c>
      <c r="H4312">
        <v>7</v>
      </c>
      <c r="I4312" s="17">
        <v>45121</v>
      </c>
      <c r="J4312" s="17">
        <v>45127</v>
      </c>
      <c r="K4312" t="s">
        <v>15</v>
      </c>
      <c r="L4312" t="s">
        <v>27</v>
      </c>
      <c r="M4312">
        <v>577.77</v>
      </c>
      <c r="N4312" t="s">
        <v>17</v>
      </c>
    </row>
    <row r="4313" spans="1:14" ht="14.25" customHeight="1" x14ac:dyDescent="0.3">
      <c r="A4313" t="s">
        <v>6977</v>
      </c>
      <c r="B4313" t="s">
        <v>13</v>
      </c>
      <c r="C4313" t="s">
        <v>14</v>
      </c>
      <c r="D4313">
        <v>2663.06</v>
      </c>
      <c r="E4313">
        <v>7.0000000000000007E-2</v>
      </c>
      <c r="F4313">
        <f t="shared" si="134"/>
        <v>186.41420000000002</v>
      </c>
      <c r="G4313">
        <f t="shared" si="135"/>
        <v>2476.6457999999998</v>
      </c>
      <c r="H4313">
        <v>7</v>
      </c>
      <c r="I4313" s="17">
        <v>45121</v>
      </c>
      <c r="J4313" s="17">
        <v>45124</v>
      </c>
      <c r="K4313" t="s">
        <v>31</v>
      </c>
      <c r="L4313" t="s">
        <v>16</v>
      </c>
      <c r="M4313">
        <v>144.41</v>
      </c>
      <c r="N4313" t="s">
        <v>48</v>
      </c>
    </row>
    <row r="4314" spans="1:14" ht="14.25" customHeight="1" x14ac:dyDescent="0.3">
      <c r="A4314" t="s">
        <v>11395</v>
      </c>
      <c r="B4314" t="s">
        <v>19</v>
      </c>
      <c r="C4314" t="s">
        <v>26</v>
      </c>
      <c r="D4314">
        <v>2665.27</v>
      </c>
      <c r="E4314">
        <v>0.31</v>
      </c>
      <c r="F4314">
        <f t="shared" si="134"/>
        <v>826.2337</v>
      </c>
      <c r="G4314">
        <f t="shared" si="135"/>
        <v>1839.0363</v>
      </c>
      <c r="H4314">
        <v>7</v>
      </c>
      <c r="I4314" s="17">
        <v>45418</v>
      </c>
      <c r="J4314" s="17">
        <v>45425</v>
      </c>
      <c r="K4314" t="s">
        <v>21</v>
      </c>
      <c r="L4314" t="s">
        <v>27</v>
      </c>
      <c r="M4314">
        <v>756.33</v>
      </c>
      <c r="N4314" t="s">
        <v>28</v>
      </c>
    </row>
    <row r="4315" spans="1:14" ht="14.25" customHeight="1" x14ac:dyDescent="0.3">
      <c r="A4315" t="s">
        <v>1609</v>
      </c>
      <c r="B4315" t="s">
        <v>13</v>
      </c>
      <c r="C4315" t="s">
        <v>20</v>
      </c>
      <c r="D4315">
        <v>2665.82</v>
      </c>
      <c r="E4315">
        <v>0.4</v>
      </c>
      <c r="F4315">
        <f t="shared" si="134"/>
        <v>1066.3280000000002</v>
      </c>
      <c r="G4315">
        <f t="shared" si="135"/>
        <v>1599.492</v>
      </c>
      <c r="H4315">
        <v>7</v>
      </c>
      <c r="I4315" s="17">
        <v>45245</v>
      </c>
      <c r="J4315" s="17">
        <v>45248</v>
      </c>
      <c r="K4315" t="s">
        <v>21</v>
      </c>
      <c r="L4315" t="s">
        <v>27</v>
      </c>
      <c r="M4315">
        <v>415.79</v>
      </c>
      <c r="N4315" t="s">
        <v>34</v>
      </c>
    </row>
    <row r="4316" spans="1:14" ht="14.25" customHeight="1" x14ac:dyDescent="0.3">
      <c r="A4316" t="s">
        <v>11575</v>
      </c>
      <c r="B4316" t="s">
        <v>41</v>
      </c>
      <c r="C4316" t="s">
        <v>36</v>
      </c>
      <c r="D4316">
        <v>2666.79</v>
      </c>
      <c r="E4316">
        <v>0.02</v>
      </c>
      <c r="F4316">
        <f t="shared" si="134"/>
        <v>53.335799999999999</v>
      </c>
      <c r="G4316">
        <f t="shared" si="135"/>
        <v>2613.4542000000001</v>
      </c>
      <c r="H4316">
        <v>7</v>
      </c>
      <c r="I4316" s="17">
        <v>45359</v>
      </c>
      <c r="J4316" s="17">
        <v>45362</v>
      </c>
      <c r="K4316" t="s">
        <v>31</v>
      </c>
      <c r="L4316" t="s">
        <v>27</v>
      </c>
      <c r="M4316">
        <v>429.32</v>
      </c>
      <c r="N4316" t="s">
        <v>23</v>
      </c>
    </row>
    <row r="4317" spans="1:14" ht="14.25" customHeight="1" x14ac:dyDescent="0.3">
      <c r="A4317" t="s">
        <v>14314</v>
      </c>
      <c r="B4317" t="s">
        <v>13</v>
      </c>
      <c r="C4317" t="s">
        <v>33</v>
      </c>
      <c r="D4317">
        <v>2666.82</v>
      </c>
      <c r="E4317">
        <v>0.35</v>
      </c>
      <c r="F4317">
        <f t="shared" si="134"/>
        <v>933.38699999999994</v>
      </c>
      <c r="G4317">
        <f t="shared" si="135"/>
        <v>1733.4330000000002</v>
      </c>
      <c r="H4317">
        <v>7</v>
      </c>
      <c r="I4317" s="17">
        <v>44991</v>
      </c>
      <c r="J4317" s="17">
        <v>44998</v>
      </c>
      <c r="K4317" t="s">
        <v>21</v>
      </c>
      <c r="L4317" t="s">
        <v>16</v>
      </c>
      <c r="M4317">
        <v>433.39</v>
      </c>
      <c r="N4317" t="s">
        <v>17</v>
      </c>
    </row>
    <row r="4318" spans="1:14" ht="14.25" customHeight="1" x14ac:dyDescent="0.3">
      <c r="A4318" t="s">
        <v>9277</v>
      </c>
      <c r="B4318" t="s">
        <v>25</v>
      </c>
      <c r="C4318" t="s">
        <v>36</v>
      </c>
      <c r="D4318">
        <v>2672.21</v>
      </c>
      <c r="E4318">
        <v>0.37</v>
      </c>
      <c r="F4318">
        <f t="shared" si="134"/>
        <v>988.71770000000004</v>
      </c>
      <c r="G4318">
        <f t="shared" si="135"/>
        <v>1683.4922999999999</v>
      </c>
      <c r="H4318">
        <v>7</v>
      </c>
      <c r="I4318" s="17">
        <v>45266</v>
      </c>
      <c r="J4318" s="17">
        <v>45267</v>
      </c>
      <c r="K4318" t="s">
        <v>21</v>
      </c>
      <c r="L4318" t="s">
        <v>16</v>
      </c>
      <c r="M4318">
        <v>583.28</v>
      </c>
      <c r="N4318" t="s">
        <v>48</v>
      </c>
    </row>
    <row r="4319" spans="1:14" ht="14.25" customHeight="1" x14ac:dyDescent="0.3">
      <c r="A4319" t="s">
        <v>12345</v>
      </c>
      <c r="B4319" t="s">
        <v>25</v>
      </c>
      <c r="C4319" t="s">
        <v>33</v>
      </c>
      <c r="D4319">
        <v>2678.9</v>
      </c>
      <c r="E4319">
        <v>0.43</v>
      </c>
      <c r="F4319">
        <f t="shared" si="134"/>
        <v>1151.9270000000001</v>
      </c>
      <c r="G4319">
        <f t="shared" si="135"/>
        <v>1526.973</v>
      </c>
      <c r="H4319">
        <v>7</v>
      </c>
      <c r="I4319" s="17">
        <v>45539</v>
      </c>
      <c r="J4319" s="17">
        <v>45543</v>
      </c>
      <c r="K4319" t="s">
        <v>21</v>
      </c>
      <c r="L4319" t="s">
        <v>16</v>
      </c>
      <c r="M4319">
        <v>543.79999999999995</v>
      </c>
      <c r="N4319" t="s">
        <v>23</v>
      </c>
    </row>
    <row r="4320" spans="1:14" ht="14.25" customHeight="1" x14ac:dyDescent="0.3">
      <c r="A4320" t="s">
        <v>11008</v>
      </c>
      <c r="B4320" t="s">
        <v>25</v>
      </c>
      <c r="C4320" t="s">
        <v>14</v>
      </c>
      <c r="D4320">
        <v>2681.33</v>
      </c>
      <c r="E4320">
        <v>0.17</v>
      </c>
      <c r="F4320">
        <f t="shared" si="134"/>
        <v>455.8261</v>
      </c>
      <c r="G4320">
        <f t="shared" si="135"/>
        <v>2225.5038999999997</v>
      </c>
      <c r="H4320">
        <v>7</v>
      </c>
      <c r="I4320" s="17">
        <v>45143</v>
      </c>
      <c r="J4320" s="17">
        <v>45144</v>
      </c>
      <c r="K4320" t="s">
        <v>21</v>
      </c>
      <c r="L4320" t="s">
        <v>22</v>
      </c>
      <c r="M4320">
        <v>209.44</v>
      </c>
      <c r="N4320" t="s">
        <v>48</v>
      </c>
    </row>
    <row r="4321" spans="1:14" ht="14.25" customHeight="1" x14ac:dyDescent="0.3">
      <c r="A4321" t="s">
        <v>14126</v>
      </c>
      <c r="B4321" t="s">
        <v>19</v>
      </c>
      <c r="C4321" t="s">
        <v>20</v>
      </c>
      <c r="D4321">
        <v>2682.24</v>
      </c>
      <c r="E4321">
        <v>0.24</v>
      </c>
      <c r="F4321">
        <f t="shared" si="134"/>
        <v>643.73759999999993</v>
      </c>
      <c r="G4321">
        <f t="shared" si="135"/>
        <v>2038.5023999999999</v>
      </c>
      <c r="H4321">
        <v>7</v>
      </c>
      <c r="I4321" s="17">
        <v>45629</v>
      </c>
      <c r="J4321" s="17">
        <v>45630</v>
      </c>
      <c r="K4321" t="s">
        <v>15</v>
      </c>
      <c r="L4321" t="s">
        <v>22</v>
      </c>
      <c r="M4321">
        <v>539.41</v>
      </c>
      <c r="N4321" t="s">
        <v>48</v>
      </c>
    </row>
    <row r="4322" spans="1:14" ht="14.25" customHeight="1" x14ac:dyDescent="0.3">
      <c r="A4322" t="s">
        <v>4871</v>
      </c>
      <c r="B4322" t="s">
        <v>19</v>
      </c>
      <c r="C4322" t="s">
        <v>36</v>
      </c>
      <c r="D4322">
        <v>2683.67</v>
      </c>
      <c r="E4322">
        <v>0.26</v>
      </c>
      <c r="F4322">
        <f t="shared" si="134"/>
        <v>697.75420000000008</v>
      </c>
      <c r="G4322">
        <f t="shared" si="135"/>
        <v>1985.9158</v>
      </c>
      <c r="H4322">
        <v>7</v>
      </c>
      <c r="I4322" s="17">
        <v>45085</v>
      </c>
      <c r="J4322" s="17">
        <v>45089</v>
      </c>
      <c r="K4322" t="s">
        <v>31</v>
      </c>
      <c r="L4322" t="s">
        <v>22</v>
      </c>
      <c r="M4322">
        <v>144.71</v>
      </c>
      <c r="N4322" t="s">
        <v>39</v>
      </c>
    </row>
    <row r="4323" spans="1:14" ht="14.25" customHeight="1" x14ac:dyDescent="0.3">
      <c r="A4323" t="s">
        <v>15149</v>
      </c>
      <c r="B4323" t="s">
        <v>41</v>
      </c>
      <c r="C4323" t="s">
        <v>26</v>
      </c>
      <c r="D4323">
        <v>2684.6</v>
      </c>
      <c r="E4323">
        <v>0.23</v>
      </c>
      <c r="F4323">
        <f t="shared" si="134"/>
        <v>617.45799999999997</v>
      </c>
      <c r="G4323">
        <f t="shared" si="135"/>
        <v>2067.1419999999998</v>
      </c>
      <c r="H4323">
        <v>7</v>
      </c>
      <c r="I4323" s="17">
        <v>45261</v>
      </c>
      <c r="J4323" s="17">
        <v>45266</v>
      </c>
      <c r="K4323" t="s">
        <v>31</v>
      </c>
      <c r="L4323" t="s">
        <v>27</v>
      </c>
      <c r="M4323">
        <v>424.7</v>
      </c>
      <c r="N4323" t="s">
        <v>48</v>
      </c>
    </row>
    <row r="4324" spans="1:14" ht="14.25" customHeight="1" x14ac:dyDescent="0.3">
      <c r="A4324" t="s">
        <v>775</v>
      </c>
      <c r="B4324" t="s">
        <v>41</v>
      </c>
      <c r="C4324" t="s">
        <v>20</v>
      </c>
      <c r="D4324">
        <v>2685.76</v>
      </c>
      <c r="E4324">
        <v>0.17</v>
      </c>
      <c r="F4324">
        <f t="shared" si="134"/>
        <v>456.57920000000007</v>
      </c>
      <c r="G4324">
        <f t="shared" si="135"/>
        <v>2229.1808000000001</v>
      </c>
      <c r="H4324">
        <v>7</v>
      </c>
      <c r="I4324" s="17">
        <v>45651</v>
      </c>
      <c r="J4324" s="17">
        <v>45655</v>
      </c>
      <c r="K4324" t="s">
        <v>31</v>
      </c>
      <c r="L4324" t="s">
        <v>22</v>
      </c>
      <c r="M4324">
        <v>786.29</v>
      </c>
      <c r="N4324" t="s">
        <v>48</v>
      </c>
    </row>
    <row r="4325" spans="1:14" ht="14.25" customHeight="1" x14ac:dyDescent="0.3">
      <c r="A4325" t="s">
        <v>12995</v>
      </c>
      <c r="B4325" t="s">
        <v>41</v>
      </c>
      <c r="C4325" t="s">
        <v>33</v>
      </c>
      <c r="D4325">
        <v>2687.04</v>
      </c>
      <c r="E4325">
        <v>0.17</v>
      </c>
      <c r="F4325">
        <f t="shared" si="134"/>
        <v>456.79680000000002</v>
      </c>
      <c r="G4325">
        <f t="shared" si="135"/>
        <v>2230.2431999999999</v>
      </c>
      <c r="H4325">
        <v>7</v>
      </c>
      <c r="I4325" s="17">
        <v>45148</v>
      </c>
      <c r="J4325" s="17">
        <v>45153</v>
      </c>
      <c r="K4325" t="s">
        <v>15</v>
      </c>
      <c r="L4325" t="s">
        <v>16</v>
      </c>
      <c r="M4325">
        <v>548.62</v>
      </c>
      <c r="N4325" t="s">
        <v>34</v>
      </c>
    </row>
    <row r="4326" spans="1:14" ht="14.25" customHeight="1" x14ac:dyDescent="0.3">
      <c r="A4326" t="s">
        <v>11533</v>
      </c>
      <c r="B4326" t="s">
        <v>13</v>
      </c>
      <c r="C4326" t="s">
        <v>14</v>
      </c>
      <c r="D4326">
        <v>2688.48</v>
      </c>
      <c r="E4326">
        <v>0.49</v>
      </c>
      <c r="F4326">
        <f t="shared" si="134"/>
        <v>1317.3552</v>
      </c>
      <c r="G4326">
        <f t="shared" si="135"/>
        <v>1371.1248000000001</v>
      </c>
      <c r="H4326">
        <v>7</v>
      </c>
      <c r="I4326" s="17">
        <v>45256</v>
      </c>
      <c r="J4326" s="17">
        <v>45262</v>
      </c>
      <c r="K4326" t="s">
        <v>21</v>
      </c>
      <c r="L4326" t="s">
        <v>22</v>
      </c>
      <c r="M4326">
        <v>698.46</v>
      </c>
      <c r="N4326" t="s">
        <v>17</v>
      </c>
    </row>
    <row r="4327" spans="1:14" ht="14.25" customHeight="1" x14ac:dyDescent="0.3">
      <c r="A4327" t="s">
        <v>522</v>
      </c>
      <c r="B4327" t="s">
        <v>25</v>
      </c>
      <c r="C4327" t="s">
        <v>26</v>
      </c>
      <c r="D4327">
        <v>2688.79</v>
      </c>
      <c r="E4327">
        <v>0.45</v>
      </c>
      <c r="F4327">
        <f t="shared" si="134"/>
        <v>1209.9555</v>
      </c>
      <c r="G4327">
        <f t="shared" si="135"/>
        <v>1478.8344999999999</v>
      </c>
      <c r="H4327">
        <v>7</v>
      </c>
      <c r="I4327" s="17">
        <v>45222</v>
      </c>
      <c r="J4327" s="17">
        <v>45229</v>
      </c>
      <c r="K4327" t="s">
        <v>15</v>
      </c>
      <c r="L4327" t="s">
        <v>27</v>
      </c>
      <c r="M4327">
        <v>264.99</v>
      </c>
      <c r="N4327" t="s">
        <v>39</v>
      </c>
    </row>
    <row r="4328" spans="1:14" ht="14.25" customHeight="1" x14ac:dyDescent="0.3">
      <c r="A4328" t="s">
        <v>1883</v>
      </c>
      <c r="B4328" t="s">
        <v>13</v>
      </c>
      <c r="C4328" t="s">
        <v>26</v>
      </c>
      <c r="D4328">
        <v>2688.85</v>
      </c>
      <c r="E4328">
        <v>0.05</v>
      </c>
      <c r="F4328">
        <f t="shared" si="134"/>
        <v>134.4425</v>
      </c>
      <c r="G4328">
        <f t="shared" si="135"/>
        <v>2554.4074999999998</v>
      </c>
      <c r="H4328">
        <v>7</v>
      </c>
      <c r="I4328" s="17">
        <v>45135</v>
      </c>
      <c r="J4328" s="17">
        <v>45137</v>
      </c>
      <c r="K4328" t="s">
        <v>31</v>
      </c>
      <c r="L4328" t="s">
        <v>22</v>
      </c>
      <c r="M4328">
        <v>354.49</v>
      </c>
      <c r="N4328" t="s">
        <v>34</v>
      </c>
    </row>
    <row r="4329" spans="1:14" ht="14.25" customHeight="1" x14ac:dyDescent="0.3">
      <c r="A4329" t="s">
        <v>11865</v>
      </c>
      <c r="B4329" t="s">
        <v>19</v>
      </c>
      <c r="C4329" t="s">
        <v>14</v>
      </c>
      <c r="D4329">
        <v>2692.32</v>
      </c>
      <c r="E4329">
        <v>0.4</v>
      </c>
      <c r="F4329">
        <f t="shared" si="134"/>
        <v>1076.9280000000001</v>
      </c>
      <c r="G4329">
        <f t="shared" si="135"/>
        <v>1615.3920000000001</v>
      </c>
      <c r="H4329">
        <v>7</v>
      </c>
      <c r="I4329" s="17">
        <v>45448</v>
      </c>
      <c r="J4329" s="17">
        <v>45454</v>
      </c>
      <c r="K4329" t="s">
        <v>31</v>
      </c>
      <c r="L4329" t="s">
        <v>22</v>
      </c>
      <c r="M4329">
        <v>309.56</v>
      </c>
      <c r="N4329" t="s">
        <v>48</v>
      </c>
    </row>
    <row r="4330" spans="1:14" ht="14.25" customHeight="1" x14ac:dyDescent="0.3">
      <c r="A4330" t="s">
        <v>5144</v>
      </c>
      <c r="B4330" t="s">
        <v>13</v>
      </c>
      <c r="C4330" t="s">
        <v>26</v>
      </c>
      <c r="D4330">
        <v>2695.4</v>
      </c>
      <c r="E4330">
        <v>0.31</v>
      </c>
      <c r="F4330">
        <f t="shared" si="134"/>
        <v>835.57400000000007</v>
      </c>
      <c r="G4330">
        <f t="shared" si="135"/>
        <v>1859.826</v>
      </c>
      <c r="H4330">
        <v>7</v>
      </c>
      <c r="I4330" s="17">
        <v>45330</v>
      </c>
      <c r="J4330" s="17">
        <v>45333</v>
      </c>
      <c r="K4330" t="s">
        <v>21</v>
      </c>
      <c r="L4330" t="s">
        <v>27</v>
      </c>
      <c r="M4330">
        <v>182.25</v>
      </c>
      <c r="N4330" t="s">
        <v>17</v>
      </c>
    </row>
    <row r="4331" spans="1:14" ht="14.25" customHeight="1" x14ac:dyDescent="0.3">
      <c r="A4331" t="s">
        <v>186</v>
      </c>
      <c r="B4331" t="s">
        <v>13</v>
      </c>
      <c r="C4331" t="s">
        <v>14</v>
      </c>
      <c r="D4331">
        <v>2704.37</v>
      </c>
      <c r="E4331">
        <v>0.08</v>
      </c>
      <c r="F4331">
        <f t="shared" si="134"/>
        <v>216.34960000000001</v>
      </c>
      <c r="G4331">
        <f t="shared" si="135"/>
        <v>2488.0203999999999</v>
      </c>
      <c r="H4331">
        <v>7</v>
      </c>
      <c r="I4331" s="17">
        <v>45399</v>
      </c>
      <c r="J4331" s="17">
        <v>45405</v>
      </c>
      <c r="K4331" t="s">
        <v>21</v>
      </c>
      <c r="L4331" t="s">
        <v>16</v>
      </c>
      <c r="M4331">
        <v>742.76</v>
      </c>
      <c r="N4331" t="s">
        <v>17</v>
      </c>
    </row>
    <row r="4332" spans="1:14" ht="14.25" customHeight="1" x14ac:dyDescent="0.3">
      <c r="A4332" t="s">
        <v>7928</v>
      </c>
      <c r="B4332" t="s">
        <v>19</v>
      </c>
      <c r="C4332" t="s">
        <v>36</v>
      </c>
      <c r="D4332">
        <v>2706.43</v>
      </c>
      <c r="E4332">
        <v>0.31</v>
      </c>
      <c r="F4332">
        <f t="shared" si="134"/>
        <v>838.99329999999998</v>
      </c>
      <c r="G4332">
        <f t="shared" si="135"/>
        <v>1867.4366999999997</v>
      </c>
      <c r="H4332">
        <v>7</v>
      </c>
      <c r="I4332" s="17">
        <v>45411</v>
      </c>
      <c r="J4332" s="17">
        <v>45413</v>
      </c>
      <c r="K4332" t="s">
        <v>15</v>
      </c>
      <c r="L4332" t="s">
        <v>27</v>
      </c>
      <c r="M4332">
        <v>291.73</v>
      </c>
      <c r="N4332" t="s">
        <v>39</v>
      </c>
    </row>
    <row r="4333" spans="1:14" ht="14.25" customHeight="1" x14ac:dyDescent="0.3">
      <c r="A4333" t="s">
        <v>8923</v>
      </c>
      <c r="B4333" t="s">
        <v>13</v>
      </c>
      <c r="C4333" t="s">
        <v>26</v>
      </c>
      <c r="D4333">
        <v>2707.41</v>
      </c>
      <c r="E4333">
        <v>0.04</v>
      </c>
      <c r="F4333">
        <f t="shared" si="134"/>
        <v>108.29639999999999</v>
      </c>
      <c r="G4333">
        <f t="shared" si="135"/>
        <v>2599.1135999999997</v>
      </c>
      <c r="H4333">
        <v>7</v>
      </c>
      <c r="I4333" s="17">
        <v>45255</v>
      </c>
      <c r="J4333" s="17">
        <v>45259</v>
      </c>
      <c r="K4333" t="s">
        <v>15</v>
      </c>
      <c r="L4333" t="s">
        <v>22</v>
      </c>
      <c r="M4333">
        <v>372.39</v>
      </c>
      <c r="N4333" t="s">
        <v>39</v>
      </c>
    </row>
    <row r="4334" spans="1:14" ht="14.25" customHeight="1" x14ac:dyDescent="0.3">
      <c r="A4334" t="s">
        <v>12547</v>
      </c>
      <c r="B4334" t="s">
        <v>25</v>
      </c>
      <c r="C4334" t="s">
        <v>20</v>
      </c>
      <c r="D4334">
        <v>2709.3</v>
      </c>
      <c r="E4334">
        <v>0.05</v>
      </c>
      <c r="F4334">
        <f t="shared" si="134"/>
        <v>135.465</v>
      </c>
      <c r="G4334">
        <f t="shared" si="135"/>
        <v>2573.835</v>
      </c>
      <c r="H4334">
        <v>7</v>
      </c>
      <c r="I4334" s="17">
        <v>45115</v>
      </c>
      <c r="J4334" s="17">
        <v>45119</v>
      </c>
      <c r="K4334" t="s">
        <v>31</v>
      </c>
      <c r="L4334" t="s">
        <v>16</v>
      </c>
      <c r="M4334">
        <v>659.37</v>
      </c>
      <c r="N4334" t="s">
        <v>34</v>
      </c>
    </row>
    <row r="4335" spans="1:14" ht="14.25" customHeight="1" x14ac:dyDescent="0.3">
      <c r="A4335" t="s">
        <v>3465</v>
      </c>
      <c r="B4335" t="s">
        <v>25</v>
      </c>
      <c r="C4335" t="s">
        <v>26</v>
      </c>
      <c r="D4335">
        <v>2712.3</v>
      </c>
      <c r="E4335">
        <v>0.2</v>
      </c>
      <c r="F4335">
        <f t="shared" si="134"/>
        <v>542.46</v>
      </c>
      <c r="G4335">
        <f t="shared" si="135"/>
        <v>2169.84</v>
      </c>
      <c r="H4335">
        <v>7</v>
      </c>
      <c r="I4335" s="17">
        <v>45294</v>
      </c>
      <c r="J4335" s="17">
        <v>45297</v>
      </c>
      <c r="K4335" t="s">
        <v>31</v>
      </c>
      <c r="L4335" t="s">
        <v>22</v>
      </c>
      <c r="M4335">
        <v>136.63999999999999</v>
      </c>
      <c r="N4335" t="s">
        <v>48</v>
      </c>
    </row>
    <row r="4336" spans="1:14" ht="14.25" customHeight="1" x14ac:dyDescent="0.3">
      <c r="A4336" t="s">
        <v>8659</v>
      </c>
      <c r="B4336" t="s">
        <v>41</v>
      </c>
      <c r="C4336" t="s">
        <v>36</v>
      </c>
      <c r="D4336">
        <v>2717.19</v>
      </c>
      <c r="E4336">
        <v>0.28999999999999998</v>
      </c>
      <c r="F4336">
        <f t="shared" si="134"/>
        <v>787.98509999999999</v>
      </c>
      <c r="G4336">
        <f t="shared" si="135"/>
        <v>1929.2049000000002</v>
      </c>
      <c r="H4336">
        <v>7</v>
      </c>
      <c r="I4336" s="17">
        <v>44940</v>
      </c>
      <c r="J4336" s="17">
        <v>44944</v>
      </c>
      <c r="K4336" t="s">
        <v>31</v>
      </c>
      <c r="L4336" t="s">
        <v>27</v>
      </c>
      <c r="M4336">
        <v>763.13</v>
      </c>
      <c r="N4336" t="s">
        <v>23</v>
      </c>
    </row>
    <row r="4337" spans="1:14" ht="14.25" customHeight="1" x14ac:dyDescent="0.3">
      <c r="A4337" t="s">
        <v>11222</v>
      </c>
      <c r="B4337" t="s">
        <v>13</v>
      </c>
      <c r="C4337" t="s">
        <v>36</v>
      </c>
      <c r="D4337">
        <v>2719.77</v>
      </c>
      <c r="E4337">
        <v>0.31</v>
      </c>
      <c r="F4337">
        <f t="shared" si="134"/>
        <v>843.12869999999998</v>
      </c>
      <c r="G4337">
        <f t="shared" si="135"/>
        <v>1876.6413</v>
      </c>
      <c r="H4337">
        <v>7</v>
      </c>
      <c r="I4337" s="17">
        <v>45565</v>
      </c>
      <c r="J4337" s="17">
        <v>45569</v>
      </c>
      <c r="K4337" t="s">
        <v>31</v>
      </c>
      <c r="L4337" t="s">
        <v>16</v>
      </c>
      <c r="M4337">
        <v>506.31</v>
      </c>
      <c r="N4337" t="s">
        <v>28</v>
      </c>
    </row>
    <row r="4338" spans="1:14" ht="14.25" customHeight="1" x14ac:dyDescent="0.3">
      <c r="A4338" t="s">
        <v>915</v>
      </c>
      <c r="B4338" t="s">
        <v>13</v>
      </c>
      <c r="C4338" t="s">
        <v>36</v>
      </c>
      <c r="D4338">
        <v>2720.06</v>
      </c>
      <c r="E4338">
        <v>0.41</v>
      </c>
      <c r="F4338">
        <f t="shared" si="134"/>
        <v>1115.2246</v>
      </c>
      <c r="G4338">
        <f t="shared" si="135"/>
        <v>1604.8353999999999</v>
      </c>
      <c r="H4338">
        <v>7</v>
      </c>
      <c r="I4338" s="17">
        <v>45318</v>
      </c>
      <c r="J4338" s="17">
        <v>45320</v>
      </c>
      <c r="K4338" t="s">
        <v>31</v>
      </c>
      <c r="L4338" t="s">
        <v>27</v>
      </c>
      <c r="M4338">
        <v>528.99</v>
      </c>
      <c r="N4338" t="s">
        <v>17</v>
      </c>
    </row>
    <row r="4339" spans="1:14" ht="14.25" customHeight="1" x14ac:dyDescent="0.3">
      <c r="A4339" t="s">
        <v>10900</v>
      </c>
      <c r="B4339" t="s">
        <v>41</v>
      </c>
      <c r="C4339" t="s">
        <v>26</v>
      </c>
      <c r="D4339">
        <v>2720.22</v>
      </c>
      <c r="E4339">
        <v>0.05</v>
      </c>
      <c r="F4339">
        <f t="shared" si="134"/>
        <v>136.011</v>
      </c>
      <c r="G4339">
        <f t="shared" si="135"/>
        <v>2584.2089999999998</v>
      </c>
      <c r="H4339">
        <v>7</v>
      </c>
      <c r="I4339" s="17">
        <v>45470</v>
      </c>
      <c r="J4339" s="17">
        <v>45472</v>
      </c>
      <c r="K4339" t="s">
        <v>31</v>
      </c>
      <c r="L4339" t="s">
        <v>27</v>
      </c>
      <c r="M4339">
        <v>348.54</v>
      </c>
      <c r="N4339" t="s">
        <v>23</v>
      </c>
    </row>
    <row r="4340" spans="1:14" ht="14.25" customHeight="1" x14ac:dyDescent="0.3">
      <c r="A4340" t="s">
        <v>3118</v>
      </c>
      <c r="B4340" t="s">
        <v>25</v>
      </c>
      <c r="C4340" t="s">
        <v>26</v>
      </c>
      <c r="D4340">
        <v>2728.13</v>
      </c>
      <c r="E4340">
        <v>0.26</v>
      </c>
      <c r="F4340">
        <f t="shared" si="134"/>
        <v>709.31380000000001</v>
      </c>
      <c r="G4340">
        <f t="shared" si="135"/>
        <v>2018.8162000000002</v>
      </c>
      <c r="H4340">
        <v>7</v>
      </c>
      <c r="I4340" s="17">
        <v>45226</v>
      </c>
      <c r="J4340" s="17">
        <v>45228</v>
      </c>
      <c r="K4340" t="s">
        <v>15</v>
      </c>
      <c r="L4340" t="s">
        <v>27</v>
      </c>
      <c r="M4340">
        <v>723.25</v>
      </c>
      <c r="N4340" t="s">
        <v>39</v>
      </c>
    </row>
    <row r="4341" spans="1:14" ht="14.25" customHeight="1" x14ac:dyDescent="0.3">
      <c r="A4341" t="s">
        <v>15269</v>
      </c>
      <c r="B4341" t="s">
        <v>19</v>
      </c>
      <c r="C4341" t="s">
        <v>20</v>
      </c>
      <c r="D4341">
        <v>2728.45</v>
      </c>
      <c r="E4341">
        <v>0.43</v>
      </c>
      <c r="F4341">
        <f t="shared" si="134"/>
        <v>1173.2334999999998</v>
      </c>
      <c r="G4341">
        <f t="shared" si="135"/>
        <v>1555.2165</v>
      </c>
      <c r="H4341">
        <v>7</v>
      </c>
      <c r="I4341" s="17">
        <v>45006</v>
      </c>
      <c r="J4341" s="17">
        <v>45007</v>
      </c>
      <c r="K4341" t="s">
        <v>15</v>
      </c>
      <c r="L4341" t="s">
        <v>22</v>
      </c>
      <c r="M4341">
        <v>280.64999999999998</v>
      </c>
      <c r="N4341" t="s">
        <v>28</v>
      </c>
    </row>
    <row r="4342" spans="1:14" ht="14.25" customHeight="1" x14ac:dyDescent="0.3">
      <c r="A4342" t="s">
        <v>3524</v>
      </c>
      <c r="B4342" t="s">
        <v>25</v>
      </c>
      <c r="C4342" t="s">
        <v>36</v>
      </c>
      <c r="D4342">
        <v>2734.37</v>
      </c>
      <c r="E4342">
        <v>0.26</v>
      </c>
      <c r="F4342">
        <f t="shared" si="134"/>
        <v>710.93619999999999</v>
      </c>
      <c r="G4342">
        <f t="shared" si="135"/>
        <v>2023.4337999999998</v>
      </c>
      <c r="H4342">
        <v>7</v>
      </c>
      <c r="I4342" s="17">
        <v>45098</v>
      </c>
      <c r="J4342" s="17">
        <v>45100</v>
      </c>
      <c r="K4342" t="s">
        <v>15</v>
      </c>
      <c r="L4342" t="s">
        <v>27</v>
      </c>
      <c r="M4342">
        <v>280.38</v>
      </c>
      <c r="N4342" t="s">
        <v>23</v>
      </c>
    </row>
    <row r="4343" spans="1:14" ht="14.25" customHeight="1" x14ac:dyDescent="0.3">
      <c r="A4343" t="s">
        <v>10623</v>
      </c>
      <c r="B4343" t="s">
        <v>25</v>
      </c>
      <c r="C4343" t="s">
        <v>20</v>
      </c>
      <c r="D4343">
        <v>2740.53</v>
      </c>
      <c r="E4343">
        <v>0.39</v>
      </c>
      <c r="F4343">
        <f t="shared" si="134"/>
        <v>1068.8067000000001</v>
      </c>
      <c r="G4343">
        <f t="shared" si="135"/>
        <v>1671.7233000000001</v>
      </c>
      <c r="H4343">
        <v>7</v>
      </c>
      <c r="I4343" s="17">
        <v>45412</v>
      </c>
      <c r="J4343" s="17">
        <v>45418</v>
      </c>
      <c r="K4343" t="s">
        <v>15</v>
      </c>
      <c r="L4343" t="s">
        <v>27</v>
      </c>
      <c r="M4343">
        <v>779.18</v>
      </c>
      <c r="N4343" t="s">
        <v>17</v>
      </c>
    </row>
    <row r="4344" spans="1:14" ht="14.25" customHeight="1" x14ac:dyDescent="0.3">
      <c r="A4344" t="s">
        <v>10472</v>
      </c>
      <c r="B4344" t="s">
        <v>19</v>
      </c>
      <c r="C4344" t="s">
        <v>26</v>
      </c>
      <c r="D4344">
        <v>2744.5</v>
      </c>
      <c r="E4344">
        <v>0.26</v>
      </c>
      <c r="F4344">
        <f t="shared" si="134"/>
        <v>713.57</v>
      </c>
      <c r="G4344">
        <f t="shared" si="135"/>
        <v>2030.9299999999998</v>
      </c>
      <c r="H4344">
        <v>7</v>
      </c>
      <c r="I4344" s="17">
        <v>45463</v>
      </c>
      <c r="J4344" s="17">
        <v>45468</v>
      </c>
      <c r="K4344" t="s">
        <v>15</v>
      </c>
      <c r="L4344" t="s">
        <v>22</v>
      </c>
      <c r="M4344">
        <v>743.3</v>
      </c>
      <c r="N4344" t="s">
        <v>17</v>
      </c>
    </row>
    <row r="4345" spans="1:14" ht="14.25" customHeight="1" x14ac:dyDescent="0.3">
      <c r="A4345" t="s">
        <v>13237</v>
      </c>
      <c r="B4345" t="s">
        <v>19</v>
      </c>
      <c r="C4345" t="s">
        <v>26</v>
      </c>
      <c r="D4345">
        <v>2746.03</v>
      </c>
      <c r="E4345">
        <v>0.49</v>
      </c>
      <c r="F4345">
        <f t="shared" si="134"/>
        <v>1345.5547000000001</v>
      </c>
      <c r="G4345">
        <f t="shared" si="135"/>
        <v>1400.4753000000001</v>
      </c>
      <c r="H4345">
        <v>7</v>
      </c>
      <c r="I4345" s="17">
        <v>45476</v>
      </c>
      <c r="J4345" s="17">
        <v>45481</v>
      </c>
      <c r="K4345" t="s">
        <v>21</v>
      </c>
      <c r="L4345" t="s">
        <v>27</v>
      </c>
      <c r="M4345">
        <v>416.71</v>
      </c>
      <c r="N4345" t="s">
        <v>39</v>
      </c>
    </row>
    <row r="4346" spans="1:14" ht="14.25" customHeight="1" x14ac:dyDescent="0.3">
      <c r="A4346" t="s">
        <v>6371</v>
      </c>
      <c r="B4346" t="s">
        <v>41</v>
      </c>
      <c r="C4346" t="s">
        <v>14</v>
      </c>
      <c r="D4346">
        <v>2746.78</v>
      </c>
      <c r="E4346">
        <v>0.28999999999999998</v>
      </c>
      <c r="F4346">
        <f t="shared" si="134"/>
        <v>796.56619999999998</v>
      </c>
      <c r="G4346">
        <f t="shared" si="135"/>
        <v>1950.2138000000002</v>
      </c>
      <c r="H4346">
        <v>7</v>
      </c>
      <c r="I4346" s="17">
        <v>45598</v>
      </c>
      <c r="J4346" s="17">
        <v>45600</v>
      </c>
      <c r="K4346" t="s">
        <v>31</v>
      </c>
      <c r="L4346" t="s">
        <v>22</v>
      </c>
      <c r="M4346">
        <v>366.88</v>
      </c>
      <c r="N4346" t="s">
        <v>39</v>
      </c>
    </row>
    <row r="4347" spans="1:14" ht="14.25" customHeight="1" x14ac:dyDescent="0.3">
      <c r="A4347" t="s">
        <v>7002</v>
      </c>
      <c r="B4347" t="s">
        <v>13</v>
      </c>
      <c r="C4347" t="s">
        <v>36</v>
      </c>
      <c r="D4347">
        <v>2747.78</v>
      </c>
      <c r="E4347">
        <v>0.46</v>
      </c>
      <c r="F4347">
        <f t="shared" si="134"/>
        <v>1263.9788000000001</v>
      </c>
      <c r="G4347">
        <f t="shared" si="135"/>
        <v>1483.8012000000001</v>
      </c>
      <c r="H4347">
        <v>7</v>
      </c>
      <c r="I4347" s="17">
        <v>45036</v>
      </c>
      <c r="J4347" s="17">
        <v>45043</v>
      </c>
      <c r="K4347" t="s">
        <v>31</v>
      </c>
      <c r="L4347" t="s">
        <v>27</v>
      </c>
      <c r="M4347">
        <v>380.47</v>
      </c>
      <c r="N4347" t="s">
        <v>28</v>
      </c>
    </row>
    <row r="4348" spans="1:14" ht="14.25" customHeight="1" x14ac:dyDescent="0.3">
      <c r="A4348" t="s">
        <v>8891</v>
      </c>
      <c r="B4348" t="s">
        <v>13</v>
      </c>
      <c r="C4348" t="s">
        <v>14</v>
      </c>
      <c r="D4348">
        <v>2748.44</v>
      </c>
      <c r="E4348">
        <v>0.5</v>
      </c>
      <c r="F4348">
        <f t="shared" si="134"/>
        <v>1374.22</v>
      </c>
      <c r="G4348">
        <f t="shared" si="135"/>
        <v>1374.22</v>
      </c>
      <c r="H4348">
        <v>7</v>
      </c>
      <c r="I4348" s="17">
        <v>45585</v>
      </c>
      <c r="J4348" s="17">
        <v>45589</v>
      </c>
      <c r="K4348" t="s">
        <v>21</v>
      </c>
      <c r="L4348" t="s">
        <v>22</v>
      </c>
      <c r="M4348">
        <v>206.23</v>
      </c>
      <c r="N4348" t="s">
        <v>23</v>
      </c>
    </row>
    <row r="4349" spans="1:14" ht="14.25" customHeight="1" x14ac:dyDescent="0.3">
      <c r="A4349" t="s">
        <v>4122</v>
      </c>
      <c r="B4349" t="s">
        <v>19</v>
      </c>
      <c r="C4349" t="s">
        <v>20</v>
      </c>
      <c r="D4349">
        <v>2755.19</v>
      </c>
      <c r="E4349">
        <v>0</v>
      </c>
      <c r="F4349">
        <f t="shared" si="134"/>
        <v>0</v>
      </c>
      <c r="G4349">
        <f t="shared" si="135"/>
        <v>2755.19</v>
      </c>
      <c r="H4349">
        <v>7</v>
      </c>
      <c r="I4349" s="17">
        <v>45235</v>
      </c>
      <c r="J4349" s="17">
        <v>45238</v>
      </c>
      <c r="K4349" t="s">
        <v>21</v>
      </c>
      <c r="L4349" t="s">
        <v>27</v>
      </c>
      <c r="M4349">
        <v>358.92</v>
      </c>
      <c r="N4349" t="s">
        <v>28</v>
      </c>
    </row>
    <row r="4350" spans="1:14" ht="14.25" customHeight="1" x14ac:dyDescent="0.3">
      <c r="A4350" t="s">
        <v>13851</v>
      </c>
      <c r="B4350" t="s">
        <v>41</v>
      </c>
      <c r="C4350" t="s">
        <v>20</v>
      </c>
      <c r="D4350">
        <v>2761.31</v>
      </c>
      <c r="E4350">
        <v>0.43</v>
      </c>
      <c r="F4350">
        <f t="shared" si="134"/>
        <v>1187.3633</v>
      </c>
      <c r="G4350">
        <f t="shared" si="135"/>
        <v>1573.9467</v>
      </c>
      <c r="H4350">
        <v>7</v>
      </c>
      <c r="I4350" s="17">
        <v>45365</v>
      </c>
      <c r="J4350" s="17">
        <v>45372</v>
      </c>
      <c r="K4350" t="s">
        <v>31</v>
      </c>
      <c r="L4350" t="s">
        <v>22</v>
      </c>
      <c r="M4350">
        <v>498.33</v>
      </c>
      <c r="N4350" t="s">
        <v>34</v>
      </c>
    </row>
    <row r="4351" spans="1:14" ht="14.25" customHeight="1" x14ac:dyDescent="0.3">
      <c r="A4351" t="s">
        <v>10741</v>
      </c>
      <c r="B4351" t="s">
        <v>25</v>
      </c>
      <c r="C4351" t="s">
        <v>20</v>
      </c>
      <c r="D4351">
        <v>2764.64</v>
      </c>
      <c r="E4351">
        <v>0.2</v>
      </c>
      <c r="F4351">
        <f t="shared" si="134"/>
        <v>552.928</v>
      </c>
      <c r="G4351">
        <f t="shared" si="135"/>
        <v>2211.712</v>
      </c>
      <c r="H4351">
        <v>7</v>
      </c>
      <c r="I4351" s="17">
        <v>45071</v>
      </c>
      <c r="J4351" s="17">
        <v>45075</v>
      </c>
      <c r="K4351" t="s">
        <v>31</v>
      </c>
      <c r="L4351" t="s">
        <v>16</v>
      </c>
      <c r="M4351">
        <v>709.71</v>
      </c>
      <c r="N4351" t="s">
        <v>17</v>
      </c>
    </row>
    <row r="4352" spans="1:14" ht="14.25" customHeight="1" x14ac:dyDescent="0.3">
      <c r="A4352" t="s">
        <v>9282</v>
      </c>
      <c r="B4352" t="s">
        <v>41</v>
      </c>
      <c r="C4352" t="s">
        <v>20</v>
      </c>
      <c r="D4352">
        <v>2773.15</v>
      </c>
      <c r="E4352">
        <v>7.0000000000000007E-2</v>
      </c>
      <c r="F4352">
        <f t="shared" si="134"/>
        <v>194.12050000000002</v>
      </c>
      <c r="G4352">
        <f t="shared" si="135"/>
        <v>2579.0295000000001</v>
      </c>
      <c r="H4352">
        <v>7</v>
      </c>
      <c r="I4352" s="17">
        <v>45303</v>
      </c>
      <c r="J4352" s="17">
        <v>45309</v>
      </c>
      <c r="K4352" t="s">
        <v>15</v>
      </c>
      <c r="L4352" t="s">
        <v>16</v>
      </c>
      <c r="M4352">
        <v>333.2</v>
      </c>
      <c r="N4352" t="s">
        <v>28</v>
      </c>
    </row>
    <row r="4353" spans="1:14" ht="14.25" customHeight="1" x14ac:dyDescent="0.3">
      <c r="A4353" t="s">
        <v>9074</v>
      </c>
      <c r="B4353" t="s">
        <v>41</v>
      </c>
      <c r="C4353" t="s">
        <v>36</v>
      </c>
      <c r="D4353">
        <v>2783.79</v>
      </c>
      <c r="E4353">
        <v>0.39</v>
      </c>
      <c r="F4353">
        <f t="shared" si="134"/>
        <v>1085.6781000000001</v>
      </c>
      <c r="G4353">
        <f t="shared" si="135"/>
        <v>1698.1118999999999</v>
      </c>
      <c r="H4353">
        <v>7</v>
      </c>
      <c r="I4353" s="17">
        <v>44935</v>
      </c>
      <c r="J4353" s="17">
        <v>44940</v>
      </c>
      <c r="K4353" t="s">
        <v>21</v>
      </c>
      <c r="L4353" t="s">
        <v>22</v>
      </c>
      <c r="M4353">
        <v>587.53</v>
      </c>
      <c r="N4353" t="s">
        <v>39</v>
      </c>
    </row>
    <row r="4354" spans="1:14" ht="14.25" customHeight="1" x14ac:dyDescent="0.3">
      <c r="A4354" t="s">
        <v>4615</v>
      </c>
      <c r="B4354" t="s">
        <v>25</v>
      </c>
      <c r="C4354" t="s">
        <v>33</v>
      </c>
      <c r="D4354">
        <v>2785.63</v>
      </c>
      <c r="E4354">
        <v>0.05</v>
      </c>
      <c r="F4354">
        <f t="shared" ref="F4354:F4417" si="136">D4354*E4354</f>
        <v>139.28150000000002</v>
      </c>
      <c r="G4354">
        <f t="shared" ref="G4354:G4417" si="137">D4354-F4354</f>
        <v>2646.3485000000001</v>
      </c>
      <c r="H4354">
        <v>7</v>
      </c>
      <c r="I4354" s="17">
        <v>45348</v>
      </c>
      <c r="J4354" s="17">
        <v>45351</v>
      </c>
      <c r="K4354" t="s">
        <v>31</v>
      </c>
      <c r="L4354" t="s">
        <v>27</v>
      </c>
      <c r="M4354">
        <v>689.9</v>
      </c>
      <c r="N4354" t="s">
        <v>39</v>
      </c>
    </row>
    <row r="4355" spans="1:14" ht="14.25" customHeight="1" x14ac:dyDescent="0.3">
      <c r="A4355" t="s">
        <v>11412</v>
      </c>
      <c r="B4355" t="s">
        <v>13</v>
      </c>
      <c r="C4355" t="s">
        <v>33</v>
      </c>
      <c r="D4355">
        <v>2787.02</v>
      </c>
      <c r="E4355">
        <v>0.12</v>
      </c>
      <c r="F4355">
        <f t="shared" si="136"/>
        <v>334.44239999999996</v>
      </c>
      <c r="G4355">
        <f t="shared" si="137"/>
        <v>2452.5776000000001</v>
      </c>
      <c r="H4355">
        <v>7</v>
      </c>
      <c r="I4355" s="17">
        <v>44936</v>
      </c>
      <c r="J4355" s="17">
        <v>44942</v>
      </c>
      <c r="K4355" t="s">
        <v>31</v>
      </c>
      <c r="L4355" t="s">
        <v>22</v>
      </c>
      <c r="M4355">
        <v>253.34</v>
      </c>
      <c r="N4355" t="s">
        <v>48</v>
      </c>
    </row>
    <row r="4356" spans="1:14" ht="14.25" customHeight="1" x14ac:dyDescent="0.3">
      <c r="A4356" t="s">
        <v>9910</v>
      </c>
      <c r="B4356" t="s">
        <v>19</v>
      </c>
      <c r="C4356" t="s">
        <v>14</v>
      </c>
      <c r="D4356">
        <v>2787.65</v>
      </c>
      <c r="E4356">
        <v>0.39</v>
      </c>
      <c r="F4356">
        <f t="shared" si="136"/>
        <v>1087.1835000000001</v>
      </c>
      <c r="G4356">
        <f t="shared" si="137"/>
        <v>1700.4665</v>
      </c>
      <c r="H4356">
        <v>7</v>
      </c>
      <c r="I4356" s="17">
        <v>45387</v>
      </c>
      <c r="J4356" s="17">
        <v>45393</v>
      </c>
      <c r="K4356" t="s">
        <v>31</v>
      </c>
      <c r="L4356" t="s">
        <v>22</v>
      </c>
      <c r="M4356">
        <v>648.25</v>
      </c>
      <c r="N4356" t="s">
        <v>48</v>
      </c>
    </row>
    <row r="4357" spans="1:14" ht="14.25" customHeight="1" x14ac:dyDescent="0.3">
      <c r="A4357" t="s">
        <v>10307</v>
      </c>
      <c r="B4357" t="s">
        <v>41</v>
      </c>
      <c r="C4357" t="s">
        <v>33</v>
      </c>
      <c r="D4357">
        <v>2792.17</v>
      </c>
      <c r="E4357">
        <v>0.33</v>
      </c>
      <c r="F4357">
        <f t="shared" si="136"/>
        <v>921.41610000000003</v>
      </c>
      <c r="G4357">
        <f t="shared" si="137"/>
        <v>1870.7539000000002</v>
      </c>
      <c r="H4357">
        <v>7</v>
      </c>
      <c r="I4357" s="17">
        <v>45050</v>
      </c>
      <c r="J4357" s="17">
        <v>45052</v>
      </c>
      <c r="K4357" t="s">
        <v>21</v>
      </c>
      <c r="L4357" t="s">
        <v>16</v>
      </c>
      <c r="M4357">
        <v>333.75</v>
      </c>
      <c r="N4357" t="s">
        <v>28</v>
      </c>
    </row>
    <row r="4358" spans="1:14" ht="14.25" customHeight="1" x14ac:dyDescent="0.3">
      <c r="A4358" t="s">
        <v>6804</v>
      </c>
      <c r="B4358" t="s">
        <v>19</v>
      </c>
      <c r="C4358" t="s">
        <v>26</v>
      </c>
      <c r="D4358">
        <v>2796.73</v>
      </c>
      <c r="E4358">
        <v>0.32</v>
      </c>
      <c r="F4358">
        <f t="shared" si="136"/>
        <v>894.95360000000005</v>
      </c>
      <c r="G4358">
        <f t="shared" si="137"/>
        <v>1901.7764</v>
      </c>
      <c r="H4358">
        <v>7</v>
      </c>
      <c r="I4358" s="17">
        <v>45312</v>
      </c>
      <c r="J4358" s="17">
        <v>45314</v>
      </c>
      <c r="K4358" t="s">
        <v>15</v>
      </c>
      <c r="L4358" t="s">
        <v>27</v>
      </c>
      <c r="M4358">
        <v>477.38</v>
      </c>
      <c r="N4358" t="s">
        <v>34</v>
      </c>
    </row>
    <row r="4359" spans="1:14" ht="14.25" customHeight="1" x14ac:dyDescent="0.3">
      <c r="A4359" t="s">
        <v>8491</v>
      </c>
      <c r="B4359" t="s">
        <v>25</v>
      </c>
      <c r="C4359" t="s">
        <v>20</v>
      </c>
      <c r="D4359">
        <v>2802.14</v>
      </c>
      <c r="E4359">
        <v>0.25</v>
      </c>
      <c r="F4359">
        <f t="shared" si="136"/>
        <v>700.53499999999997</v>
      </c>
      <c r="G4359">
        <f t="shared" si="137"/>
        <v>2101.605</v>
      </c>
      <c r="H4359">
        <v>7</v>
      </c>
      <c r="I4359" s="17">
        <v>45117</v>
      </c>
      <c r="J4359" s="17">
        <v>45118</v>
      </c>
      <c r="K4359" t="s">
        <v>21</v>
      </c>
      <c r="L4359" t="s">
        <v>27</v>
      </c>
      <c r="M4359">
        <v>638.26</v>
      </c>
      <c r="N4359" t="s">
        <v>34</v>
      </c>
    </row>
    <row r="4360" spans="1:14" ht="14.25" customHeight="1" x14ac:dyDescent="0.3">
      <c r="A4360" t="s">
        <v>7355</v>
      </c>
      <c r="B4360" t="s">
        <v>13</v>
      </c>
      <c r="C4360" t="s">
        <v>20</v>
      </c>
      <c r="D4360">
        <v>2802.8</v>
      </c>
      <c r="E4360">
        <v>0.47</v>
      </c>
      <c r="F4360">
        <f t="shared" si="136"/>
        <v>1317.316</v>
      </c>
      <c r="G4360">
        <f t="shared" si="137"/>
        <v>1485.4840000000002</v>
      </c>
      <c r="H4360">
        <v>7</v>
      </c>
      <c r="I4360" s="17">
        <v>45562</v>
      </c>
      <c r="J4360" s="17">
        <v>45565</v>
      </c>
      <c r="K4360" t="s">
        <v>21</v>
      </c>
      <c r="L4360" t="s">
        <v>16</v>
      </c>
      <c r="M4360">
        <v>299.72000000000003</v>
      </c>
      <c r="N4360" t="s">
        <v>48</v>
      </c>
    </row>
    <row r="4361" spans="1:14" ht="14.25" customHeight="1" x14ac:dyDescent="0.3">
      <c r="A4361" t="s">
        <v>8869</v>
      </c>
      <c r="B4361" t="s">
        <v>25</v>
      </c>
      <c r="C4361" t="s">
        <v>26</v>
      </c>
      <c r="D4361">
        <v>2810.47</v>
      </c>
      <c r="E4361">
        <v>0.23</v>
      </c>
      <c r="F4361">
        <f t="shared" si="136"/>
        <v>646.40809999999999</v>
      </c>
      <c r="G4361">
        <f t="shared" si="137"/>
        <v>2164.0618999999997</v>
      </c>
      <c r="H4361">
        <v>7</v>
      </c>
      <c r="I4361" s="17">
        <v>45450</v>
      </c>
      <c r="J4361" s="17">
        <v>45457</v>
      </c>
      <c r="K4361" t="s">
        <v>31</v>
      </c>
      <c r="L4361" t="s">
        <v>16</v>
      </c>
      <c r="M4361">
        <v>466.22</v>
      </c>
      <c r="N4361" t="s">
        <v>34</v>
      </c>
    </row>
    <row r="4362" spans="1:14" ht="14.25" customHeight="1" x14ac:dyDescent="0.3">
      <c r="A4362" t="s">
        <v>10295</v>
      </c>
      <c r="B4362" t="s">
        <v>41</v>
      </c>
      <c r="C4362" t="s">
        <v>14</v>
      </c>
      <c r="D4362">
        <v>2813.75</v>
      </c>
      <c r="E4362">
        <v>0.33</v>
      </c>
      <c r="F4362">
        <f t="shared" si="136"/>
        <v>928.53750000000002</v>
      </c>
      <c r="G4362">
        <f t="shared" si="137"/>
        <v>1885.2125000000001</v>
      </c>
      <c r="H4362">
        <v>7</v>
      </c>
      <c r="I4362" s="17">
        <v>45331</v>
      </c>
      <c r="J4362" s="17">
        <v>45335</v>
      </c>
      <c r="K4362" t="s">
        <v>31</v>
      </c>
      <c r="L4362" t="s">
        <v>16</v>
      </c>
      <c r="M4362">
        <v>516.04</v>
      </c>
      <c r="N4362" t="s">
        <v>48</v>
      </c>
    </row>
    <row r="4363" spans="1:14" ht="14.25" customHeight="1" x14ac:dyDescent="0.3">
      <c r="A4363" t="s">
        <v>2930</v>
      </c>
      <c r="B4363" t="s">
        <v>13</v>
      </c>
      <c r="C4363" t="s">
        <v>36</v>
      </c>
      <c r="D4363">
        <v>2822.01</v>
      </c>
      <c r="E4363">
        <v>0.12</v>
      </c>
      <c r="F4363">
        <f t="shared" si="136"/>
        <v>338.64120000000003</v>
      </c>
      <c r="G4363">
        <f t="shared" si="137"/>
        <v>2483.3688000000002</v>
      </c>
      <c r="H4363">
        <v>7</v>
      </c>
      <c r="I4363" s="17">
        <v>45512</v>
      </c>
      <c r="J4363" s="17">
        <v>45516</v>
      </c>
      <c r="K4363" t="s">
        <v>15</v>
      </c>
      <c r="L4363" t="s">
        <v>27</v>
      </c>
      <c r="M4363">
        <v>239.67</v>
      </c>
      <c r="N4363" t="s">
        <v>23</v>
      </c>
    </row>
    <row r="4364" spans="1:14" ht="14.25" customHeight="1" x14ac:dyDescent="0.3">
      <c r="A4364" t="s">
        <v>13775</v>
      </c>
      <c r="B4364" t="s">
        <v>25</v>
      </c>
      <c r="C4364" t="s">
        <v>26</v>
      </c>
      <c r="D4364">
        <v>2823.03</v>
      </c>
      <c r="E4364">
        <v>0.18</v>
      </c>
      <c r="F4364">
        <f t="shared" si="136"/>
        <v>508.1454</v>
      </c>
      <c r="G4364">
        <f t="shared" si="137"/>
        <v>2314.8846000000003</v>
      </c>
      <c r="H4364">
        <v>7</v>
      </c>
      <c r="I4364" s="17">
        <v>45499</v>
      </c>
      <c r="J4364" s="17">
        <v>45500</v>
      </c>
      <c r="K4364" t="s">
        <v>31</v>
      </c>
      <c r="L4364" t="s">
        <v>27</v>
      </c>
      <c r="M4364">
        <v>444.32</v>
      </c>
      <c r="N4364" t="s">
        <v>34</v>
      </c>
    </row>
    <row r="4365" spans="1:14" ht="14.25" customHeight="1" x14ac:dyDescent="0.3">
      <c r="A4365" t="s">
        <v>3890</v>
      </c>
      <c r="B4365" t="s">
        <v>13</v>
      </c>
      <c r="C4365" t="s">
        <v>14</v>
      </c>
      <c r="D4365">
        <v>2826.63</v>
      </c>
      <c r="E4365">
        <v>0.5</v>
      </c>
      <c r="F4365">
        <f t="shared" si="136"/>
        <v>1413.3150000000001</v>
      </c>
      <c r="G4365">
        <f t="shared" si="137"/>
        <v>1413.3150000000001</v>
      </c>
      <c r="H4365">
        <v>7</v>
      </c>
      <c r="I4365" s="17">
        <v>45060</v>
      </c>
      <c r="J4365" s="17">
        <v>45067</v>
      </c>
      <c r="K4365" t="s">
        <v>31</v>
      </c>
      <c r="L4365" t="s">
        <v>16</v>
      </c>
      <c r="M4365">
        <v>547.94000000000005</v>
      </c>
      <c r="N4365" t="s">
        <v>34</v>
      </c>
    </row>
    <row r="4366" spans="1:14" ht="14.25" customHeight="1" x14ac:dyDescent="0.3">
      <c r="A4366" t="s">
        <v>7036</v>
      </c>
      <c r="B4366" t="s">
        <v>25</v>
      </c>
      <c r="C4366" t="s">
        <v>36</v>
      </c>
      <c r="D4366">
        <v>2830.2</v>
      </c>
      <c r="E4366">
        <v>0.18</v>
      </c>
      <c r="F4366">
        <f t="shared" si="136"/>
        <v>509.43599999999992</v>
      </c>
      <c r="G4366">
        <f t="shared" si="137"/>
        <v>2320.7640000000001</v>
      </c>
      <c r="H4366">
        <v>7</v>
      </c>
      <c r="I4366" s="17">
        <v>45379</v>
      </c>
      <c r="J4366" s="17">
        <v>45386</v>
      </c>
      <c r="K4366" t="s">
        <v>21</v>
      </c>
      <c r="L4366" t="s">
        <v>27</v>
      </c>
      <c r="M4366">
        <v>356.91</v>
      </c>
      <c r="N4366" t="s">
        <v>39</v>
      </c>
    </row>
    <row r="4367" spans="1:14" ht="14.25" customHeight="1" x14ac:dyDescent="0.3">
      <c r="A4367" t="s">
        <v>3012</v>
      </c>
      <c r="B4367" t="s">
        <v>25</v>
      </c>
      <c r="C4367" t="s">
        <v>36</v>
      </c>
      <c r="D4367">
        <v>2830.93</v>
      </c>
      <c r="E4367">
        <v>0.21</v>
      </c>
      <c r="F4367">
        <f t="shared" si="136"/>
        <v>594.49529999999993</v>
      </c>
      <c r="G4367">
        <f t="shared" si="137"/>
        <v>2236.4346999999998</v>
      </c>
      <c r="H4367">
        <v>7</v>
      </c>
      <c r="I4367" s="17">
        <v>45635</v>
      </c>
      <c r="J4367" s="17">
        <v>45636</v>
      </c>
      <c r="K4367" t="s">
        <v>15</v>
      </c>
      <c r="L4367" t="s">
        <v>16</v>
      </c>
      <c r="M4367">
        <v>260.31</v>
      </c>
      <c r="N4367" t="s">
        <v>39</v>
      </c>
    </row>
    <row r="4368" spans="1:14" ht="14.25" customHeight="1" x14ac:dyDescent="0.3">
      <c r="A4368" t="s">
        <v>2693</v>
      </c>
      <c r="B4368" t="s">
        <v>41</v>
      </c>
      <c r="C4368" t="s">
        <v>26</v>
      </c>
      <c r="D4368">
        <v>2834.88</v>
      </c>
      <c r="E4368">
        <v>0.36</v>
      </c>
      <c r="F4368">
        <f t="shared" si="136"/>
        <v>1020.5568</v>
      </c>
      <c r="G4368">
        <f t="shared" si="137"/>
        <v>1814.3232000000003</v>
      </c>
      <c r="H4368">
        <v>7</v>
      </c>
      <c r="I4368" s="17">
        <v>45498</v>
      </c>
      <c r="J4368" s="17">
        <v>45501</v>
      </c>
      <c r="K4368" t="s">
        <v>31</v>
      </c>
      <c r="L4368" t="s">
        <v>22</v>
      </c>
      <c r="M4368">
        <v>231.91</v>
      </c>
      <c r="N4368" t="s">
        <v>28</v>
      </c>
    </row>
    <row r="4369" spans="1:14" ht="14.25" customHeight="1" x14ac:dyDescent="0.3">
      <c r="A4369" t="s">
        <v>5583</v>
      </c>
      <c r="B4369" t="s">
        <v>25</v>
      </c>
      <c r="C4369" t="s">
        <v>36</v>
      </c>
      <c r="D4369">
        <v>2835.21</v>
      </c>
      <c r="E4369">
        <v>0.3</v>
      </c>
      <c r="F4369">
        <f t="shared" si="136"/>
        <v>850.56299999999999</v>
      </c>
      <c r="G4369">
        <f t="shared" si="137"/>
        <v>1984.6469999999999</v>
      </c>
      <c r="H4369">
        <v>7</v>
      </c>
      <c r="I4369" s="17">
        <v>45405</v>
      </c>
      <c r="J4369" s="17">
        <v>45410</v>
      </c>
      <c r="K4369" t="s">
        <v>15</v>
      </c>
      <c r="L4369" t="s">
        <v>22</v>
      </c>
      <c r="M4369">
        <v>205.33</v>
      </c>
      <c r="N4369" t="s">
        <v>23</v>
      </c>
    </row>
    <row r="4370" spans="1:14" ht="14.25" customHeight="1" x14ac:dyDescent="0.3">
      <c r="A4370" t="s">
        <v>2100</v>
      </c>
      <c r="B4370" t="s">
        <v>25</v>
      </c>
      <c r="C4370" t="s">
        <v>14</v>
      </c>
      <c r="D4370">
        <v>2838.1</v>
      </c>
      <c r="E4370">
        <v>0.02</v>
      </c>
      <c r="F4370">
        <f t="shared" si="136"/>
        <v>56.762</v>
      </c>
      <c r="G4370">
        <f t="shared" si="137"/>
        <v>2781.3379999999997</v>
      </c>
      <c r="H4370">
        <v>7</v>
      </c>
      <c r="I4370" s="17">
        <v>45090</v>
      </c>
      <c r="J4370" s="17">
        <v>45092</v>
      </c>
      <c r="K4370" t="s">
        <v>31</v>
      </c>
      <c r="L4370" t="s">
        <v>22</v>
      </c>
      <c r="M4370">
        <v>503.33</v>
      </c>
      <c r="N4370" t="s">
        <v>39</v>
      </c>
    </row>
    <row r="4371" spans="1:14" ht="14.25" customHeight="1" x14ac:dyDescent="0.3">
      <c r="A4371" t="s">
        <v>4812</v>
      </c>
      <c r="B4371" t="s">
        <v>19</v>
      </c>
      <c r="C4371" t="s">
        <v>33</v>
      </c>
      <c r="D4371">
        <v>2839</v>
      </c>
      <c r="E4371">
        <v>0.34</v>
      </c>
      <c r="F4371">
        <f t="shared" si="136"/>
        <v>965.2600000000001</v>
      </c>
      <c r="G4371">
        <f t="shared" si="137"/>
        <v>1873.7399999999998</v>
      </c>
      <c r="H4371">
        <v>7</v>
      </c>
      <c r="I4371" s="17">
        <v>45277</v>
      </c>
      <c r="J4371" s="17">
        <v>45280</v>
      </c>
      <c r="K4371" t="s">
        <v>15</v>
      </c>
      <c r="L4371" t="s">
        <v>16</v>
      </c>
      <c r="M4371">
        <v>758.64</v>
      </c>
      <c r="N4371" t="s">
        <v>17</v>
      </c>
    </row>
    <row r="4372" spans="1:14" ht="14.25" customHeight="1" x14ac:dyDescent="0.3">
      <c r="A4372" t="s">
        <v>8963</v>
      </c>
      <c r="B4372" t="s">
        <v>19</v>
      </c>
      <c r="C4372" t="s">
        <v>20</v>
      </c>
      <c r="D4372">
        <v>2839.2</v>
      </c>
      <c r="E4372">
        <v>0.03</v>
      </c>
      <c r="F4372">
        <f t="shared" si="136"/>
        <v>85.175999999999988</v>
      </c>
      <c r="G4372">
        <f t="shared" si="137"/>
        <v>2754.0239999999999</v>
      </c>
      <c r="H4372">
        <v>7</v>
      </c>
      <c r="I4372" s="17">
        <v>45453</v>
      </c>
      <c r="J4372" s="17">
        <v>45455</v>
      </c>
      <c r="K4372" t="s">
        <v>31</v>
      </c>
      <c r="L4372" t="s">
        <v>27</v>
      </c>
      <c r="M4372">
        <v>335.49</v>
      </c>
      <c r="N4372" t="s">
        <v>17</v>
      </c>
    </row>
    <row r="4373" spans="1:14" ht="14.25" customHeight="1" x14ac:dyDescent="0.3">
      <c r="A4373" t="s">
        <v>4105</v>
      </c>
      <c r="B4373" t="s">
        <v>25</v>
      </c>
      <c r="C4373" t="s">
        <v>14</v>
      </c>
      <c r="D4373">
        <v>2839.63</v>
      </c>
      <c r="E4373">
        <v>0.25</v>
      </c>
      <c r="F4373">
        <f t="shared" si="136"/>
        <v>709.90750000000003</v>
      </c>
      <c r="G4373">
        <f t="shared" si="137"/>
        <v>2129.7224999999999</v>
      </c>
      <c r="H4373">
        <v>7</v>
      </c>
      <c r="I4373" s="17">
        <v>45002</v>
      </c>
      <c r="J4373" s="17">
        <v>45004</v>
      </c>
      <c r="K4373" t="s">
        <v>21</v>
      </c>
      <c r="L4373" t="s">
        <v>22</v>
      </c>
      <c r="M4373">
        <v>560.32000000000005</v>
      </c>
      <c r="N4373" t="s">
        <v>39</v>
      </c>
    </row>
    <row r="4374" spans="1:14" ht="14.25" customHeight="1" x14ac:dyDescent="0.3">
      <c r="A4374" t="s">
        <v>2124</v>
      </c>
      <c r="B4374" t="s">
        <v>19</v>
      </c>
      <c r="C4374" t="s">
        <v>33</v>
      </c>
      <c r="D4374">
        <v>2839.78</v>
      </c>
      <c r="E4374">
        <v>0.03</v>
      </c>
      <c r="F4374">
        <f t="shared" si="136"/>
        <v>85.193399999999997</v>
      </c>
      <c r="G4374">
        <f t="shared" si="137"/>
        <v>2754.5866000000001</v>
      </c>
      <c r="H4374">
        <v>7</v>
      </c>
      <c r="I4374" s="17">
        <v>45435</v>
      </c>
      <c r="J4374" s="17">
        <v>45440</v>
      </c>
      <c r="K4374" t="s">
        <v>21</v>
      </c>
      <c r="L4374" t="s">
        <v>27</v>
      </c>
      <c r="M4374">
        <v>422.52</v>
      </c>
      <c r="N4374" t="s">
        <v>23</v>
      </c>
    </row>
    <row r="4375" spans="1:14" ht="14.25" customHeight="1" x14ac:dyDescent="0.3">
      <c r="A4375" t="s">
        <v>6792</v>
      </c>
      <c r="B4375" t="s">
        <v>19</v>
      </c>
      <c r="C4375" t="s">
        <v>20</v>
      </c>
      <c r="D4375">
        <v>2840.09</v>
      </c>
      <c r="E4375">
        <v>0.31</v>
      </c>
      <c r="F4375">
        <f t="shared" si="136"/>
        <v>880.42790000000002</v>
      </c>
      <c r="G4375">
        <f t="shared" si="137"/>
        <v>1959.6621</v>
      </c>
      <c r="H4375">
        <v>7</v>
      </c>
      <c r="I4375" s="17">
        <v>45007</v>
      </c>
      <c r="J4375" s="17">
        <v>45013</v>
      </c>
      <c r="K4375" t="s">
        <v>15</v>
      </c>
      <c r="L4375" t="s">
        <v>22</v>
      </c>
      <c r="M4375">
        <v>758.84</v>
      </c>
      <c r="N4375" t="s">
        <v>48</v>
      </c>
    </row>
    <row r="4376" spans="1:14" ht="14.25" customHeight="1" x14ac:dyDescent="0.3">
      <c r="A4376" t="s">
        <v>10366</v>
      </c>
      <c r="B4376" t="s">
        <v>25</v>
      </c>
      <c r="C4376" t="s">
        <v>26</v>
      </c>
      <c r="D4376">
        <v>2840.25</v>
      </c>
      <c r="E4376">
        <v>0.47</v>
      </c>
      <c r="F4376">
        <f t="shared" si="136"/>
        <v>1334.9175</v>
      </c>
      <c r="G4376">
        <f t="shared" si="137"/>
        <v>1505.3325</v>
      </c>
      <c r="H4376">
        <v>7</v>
      </c>
      <c r="I4376" s="17">
        <v>45264</v>
      </c>
      <c r="J4376" s="17">
        <v>45271</v>
      </c>
      <c r="K4376" t="s">
        <v>21</v>
      </c>
      <c r="L4376" t="s">
        <v>22</v>
      </c>
      <c r="M4376">
        <v>572.65</v>
      </c>
      <c r="N4376" t="s">
        <v>23</v>
      </c>
    </row>
    <row r="4377" spans="1:14" ht="14.25" customHeight="1" x14ac:dyDescent="0.3">
      <c r="A4377" t="s">
        <v>1482</v>
      </c>
      <c r="B4377" t="s">
        <v>19</v>
      </c>
      <c r="C4377" t="s">
        <v>14</v>
      </c>
      <c r="D4377">
        <v>2840.8</v>
      </c>
      <c r="E4377">
        <v>0.06</v>
      </c>
      <c r="F4377">
        <f t="shared" si="136"/>
        <v>170.44800000000001</v>
      </c>
      <c r="G4377">
        <f t="shared" si="137"/>
        <v>2670.3520000000003</v>
      </c>
      <c r="H4377">
        <v>7</v>
      </c>
      <c r="I4377" s="17">
        <v>45241</v>
      </c>
      <c r="J4377" s="17">
        <v>45246</v>
      </c>
      <c r="K4377" t="s">
        <v>31</v>
      </c>
      <c r="L4377" t="s">
        <v>22</v>
      </c>
      <c r="M4377">
        <v>195.91</v>
      </c>
      <c r="N4377" t="s">
        <v>28</v>
      </c>
    </row>
    <row r="4378" spans="1:14" ht="14.25" customHeight="1" x14ac:dyDescent="0.3">
      <c r="A4378" t="s">
        <v>3266</v>
      </c>
      <c r="B4378" t="s">
        <v>19</v>
      </c>
      <c r="C4378" t="s">
        <v>33</v>
      </c>
      <c r="D4378">
        <v>2847.2</v>
      </c>
      <c r="E4378">
        <v>0.4</v>
      </c>
      <c r="F4378">
        <f t="shared" si="136"/>
        <v>1138.8799999999999</v>
      </c>
      <c r="G4378">
        <f t="shared" si="137"/>
        <v>1708.32</v>
      </c>
      <c r="H4378">
        <v>7</v>
      </c>
      <c r="I4378" s="17">
        <v>45030</v>
      </c>
      <c r="J4378" s="17">
        <v>45034</v>
      </c>
      <c r="K4378" t="s">
        <v>15</v>
      </c>
      <c r="L4378" t="s">
        <v>22</v>
      </c>
      <c r="M4378">
        <v>679.26</v>
      </c>
      <c r="N4378" t="s">
        <v>48</v>
      </c>
    </row>
    <row r="4379" spans="1:14" ht="14.25" customHeight="1" x14ac:dyDescent="0.3">
      <c r="A4379" t="s">
        <v>12329</v>
      </c>
      <c r="B4379" t="s">
        <v>13</v>
      </c>
      <c r="C4379" t="s">
        <v>20</v>
      </c>
      <c r="D4379">
        <v>2850.94</v>
      </c>
      <c r="E4379">
        <v>0.45</v>
      </c>
      <c r="F4379">
        <f t="shared" si="136"/>
        <v>1282.923</v>
      </c>
      <c r="G4379">
        <f t="shared" si="137"/>
        <v>1568.0170000000001</v>
      </c>
      <c r="H4379">
        <v>7</v>
      </c>
      <c r="I4379" s="17">
        <v>45057</v>
      </c>
      <c r="J4379" s="17">
        <v>45063</v>
      </c>
      <c r="K4379" t="s">
        <v>21</v>
      </c>
      <c r="L4379" t="s">
        <v>22</v>
      </c>
      <c r="M4379">
        <v>294.63</v>
      </c>
      <c r="N4379" t="s">
        <v>48</v>
      </c>
    </row>
    <row r="4380" spans="1:14" ht="14.25" customHeight="1" x14ac:dyDescent="0.3">
      <c r="A4380" t="s">
        <v>569</v>
      </c>
      <c r="B4380" t="s">
        <v>19</v>
      </c>
      <c r="C4380" t="s">
        <v>20</v>
      </c>
      <c r="D4380">
        <v>2851.59</v>
      </c>
      <c r="E4380">
        <v>0.28000000000000003</v>
      </c>
      <c r="F4380">
        <f t="shared" si="136"/>
        <v>798.44520000000011</v>
      </c>
      <c r="G4380">
        <f t="shared" si="137"/>
        <v>2053.1448</v>
      </c>
      <c r="H4380">
        <v>7</v>
      </c>
      <c r="I4380" s="17">
        <v>45344</v>
      </c>
      <c r="J4380" s="17">
        <v>45348</v>
      </c>
      <c r="K4380" t="s">
        <v>21</v>
      </c>
      <c r="L4380" t="s">
        <v>22</v>
      </c>
      <c r="M4380">
        <v>373.26</v>
      </c>
      <c r="N4380" t="s">
        <v>23</v>
      </c>
    </row>
    <row r="4381" spans="1:14" ht="14.25" customHeight="1" x14ac:dyDescent="0.3">
      <c r="A4381" t="s">
        <v>1405</v>
      </c>
      <c r="B4381" t="s">
        <v>19</v>
      </c>
      <c r="C4381" t="s">
        <v>14</v>
      </c>
      <c r="D4381">
        <v>2855.6</v>
      </c>
      <c r="E4381">
        <v>0.49</v>
      </c>
      <c r="F4381">
        <f t="shared" si="136"/>
        <v>1399.2439999999999</v>
      </c>
      <c r="G4381">
        <f t="shared" si="137"/>
        <v>1456.356</v>
      </c>
      <c r="H4381">
        <v>7</v>
      </c>
      <c r="I4381" s="17">
        <v>45448</v>
      </c>
      <c r="J4381" s="17">
        <v>45455</v>
      </c>
      <c r="K4381" t="s">
        <v>31</v>
      </c>
      <c r="L4381" t="s">
        <v>16</v>
      </c>
      <c r="M4381">
        <v>588.39</v>
      </c>
      <c r="N4381" t="s">
        <v>48</v>
      </c>
    </row>
    <row r="4382" spans="1:14" ht="14.25" customHeight="1" x14ac:dyDescent="0.3">
      <c r="A4382" t="s">
        <v>11642</v>
      </c>
      <c r="B4382" t="s">
        <v>25</v>
      </c>
      <c r="C4382" t="s">
        <v>33</v>
      </c>
      <c r="D4382">
        <v>2856.51</v>
      </c>
      <c r="E4382">
        <v>0.19</v>
      </c>
      <c r="F4382">
        <f t="shared" si="136"/>
        <v>542.73689999999999</v>
      </c>
      <c r="G4382">
        <f t="shared" si="137"/>
        <v>2313.7731000000003</v>
      </c>
      <c r="H4382">
        <v>7</v>
      </c>
      <c r="I4382" s="17">
        <v>45485</v>
      </c>
      <c r="J4382" s="17">
        <v>45491</v>
      </c>
      <c r="K4382" t="s">
        <v>21</v>
      </c>
      <c r="L4382" t="s">
        <v>16</v>
      </c>
      <c r="M4382">
        <v>427.93</v>
      </c>
      <c r="N4382" t="s">
        <v>34</v>
      </c>
    </row>
    <row r="4383" spans="1:14" ht="14.25" customHeight="1" x14ac:dyDescent="0.3">
      <c r="A4383" t="s">
        <v>10375</v>
      </c>
      <c r="B4383" t="s">
        <v>19</v>
      </c>
      <c r="C4383" t="s">
        <v>36</v>
      </c>
      <c r="D4383">
        <v>2860.04</v>
      </c>
      <c r="E4383">
        <v>0.34</v>
      </c>
      <c r="F4383">
        <f t="shared" si="136"/>
        <v>972.41360000000009</v>
      </c>
      <c r="G4383">
        <f t="shared" si="137"/>
        <v>1887.6263999999999</v>
      </c>
      <c r="H4383">
        <v>7</v>
      </c>
      <c r="I4383" s="17">
        <v>45092</v>
      </c>
      <c r="J4383" s="17">
        <v>45094</v>
      </c>
      <c r="K4383" t="s">
        <v>21</v>
      </c>
      <c r="L4383" t="s">
        <v>22</v>
      </c>
      <c r="M4383">
        <v>762.3</v>
      </c>
      <c r="N4383" t="s">
        <v>48</v>
      </c>
    </row>
    <row r="4384" spans="1:14" ht="14.25" customHeight="1" x14ac:dyDescent="0.3">
      <c r="A4384" t="s">
        <v>12466</v>
      </c>
      <c r="B4384" t="s">
        <v>19</v>
      </c>
      <c r="C4384" t="s">
        <v>33</v>
      </c>
      <c r="D4384">
        <v>2866.7</v>
      </c>
      <c r="E4384">
        <v>0.41</v>
      </c>
      <c r="F4384">
        <f t="shared" si="136"/>
        <v>1175.3469999999998</v>
      </c>
      <c r="G4384">
        <f t="shared" si="137"/>
        <v>1691.3530000000001</v>
      </c>
      <c r="H4384">
        <v>7</v>
      </c>
      <c r="I4384" s="17">
        <v>45212</v>
      </c>
      <c r="J4384" s="17">
        <v>45216</v>
      </c>
      <c r="K4384" t="s">
        <v>31</v>
      </c>
      <c r="L4384" t="s">
        <v>27</v>
      </c>
      <c r="M4384">
        <v>449.26</v>
      </c>
      <c r="N4384" t="s">
        <v>28</v>
      </c>
    </row>
    <row r="4385" spans="1:14" ht="14.25" customHeight="1" x14ac:dyDescent="0.3">
      <c r="A4385" t="s">
        <v>5468</v>
      </c>
      <c r="B4385" t="s">
        <v>19</v>
      </c>
      <c r="C4385" t="s">
        <v>20</v>
      </c>
      <c r="D4385">
        <v>2869.53</v>
      </c>
      <c r="E4385">
        <v>0.11</v>
      </c>
      <c r="F4385">
        <f t="shared" si="136"/>
        <v>315.64830000000001</v>
      </c>
      <c r="G4385">
        <f t="shared" si="137"/>
        <v>2553.8817000000004</v>
      </c>
      <c r="H4385">
        <v>7</v>
      </c>
      <c r="I4385" s="17">
        <v>45551</v>
      </c>
      <c r="J4385" s="17">
        <v>45555</v>
      </c>
      <c r="K4385" t="s">
        <v>15</v>
      </c>
      <c r="L4385" t="s">
        <v>22</v>
      </c>
      <c r="M4385">
        <v>565.12</v>
      </c>
      <c r="N4385" t="s">
        <v>17</v>
      </c>
    </row>
    <row r="4386" spans="1:14" ht="14.25" customHeight="1" x14ac:dyDescent="0.3">
      <c r="A4386" t="s">
        <v>696</v>
      </c>
      <c r="B4386" t="s">
        <v>41</v>
      </c>
      <c r="C4386" t="s">
        <v>26</v>
      </c>
      <c r="D4386">
        <v>2874.49</v>
      </c>
      <c r="E4386">
        <v>0.19</v>
      </c>
      <c r="F4386">
        <f t="shared" si="136"/>
        <v>546.15309999999999</v>
      </c>
      <c r="G4386">
        <f t="shared" si="137"/>
        <v>2328.3368999999998</v>
      </c>
      <c r="H4386">
        <v>7</v>
      </c>
      <c r="I4386" s="17">
        <v>45396</v>
      </c>
      <c r="J4386" s="17">
        <v>45397</v>
      </c>
      <c r="K4386" t="s">
        <v>15</v>
      </c>
      <c r="L4386" t="s">
        <v>22</v>
      </c>
      <c r="M4386">
        <v>230.32</v>
      </c>
      <c r="N4386" t="s">
        <v>17</v>
      </c>
    </row>
    <row r="4387" spans="1:14" ht="14.25" customHeight="1" x14ac:dyDescent="0.3">
      <c r="A4387" t="s">
        <v>4469</v>
      </c>
      <c r="B4387" t="s">
        <v>13</v>
      </c>
      <c r="C4387" t="s">
        <v>36</v>
      </c>
      <c r="D4387">
        <v>2877.04</v>
      </c>
      <c r="E4387">
        <v>0.23</v>
      </c>
      <c r="F4387">
        <f t="shared" si="136"/>
        <v>661.7192</v>
      </c>
      <c r="G4387">
        <f t="shared" si="137"/>
        <v>2215.3208</v>
      </c>
      <c r="H4387">
        <v>7</v>
      </c>
      <c r="I4387" s="17">
        <v>45556</v>
      </c>
      <c r="J4387" s="17">
        <v>45559</v>
      </c>
      <c r="K4387" t="s">
        <v>21</v>
      </c>
      <c r="L4387" t="s">
        <v>16</v>
      </c>
      <c r="M4387">
        <v>281.14</v>
      </c>
      <c r="N4387" t="s">
        <v>39</v>
      </c>
    </row>
    <row r="4388" spans="1:14" ht="14.25" customHeight="1" x14ac:dyDescent="0.3">
      <c r="A4388" t="s">
        <v>1982</v>
      </c>
      <c r="B4388" t="s">
        <v>13</v>
      </c>
      <c r="C4388" t="s">
        <v>26</v>
      </c>
      <c r="D4388">
        <v>2877.09</v>
      </c>
      <c r="E4388">
        <v>0.42</v>
      </c>
      <c r="F4388">
        <f t="shared" si="136"/>
        <v>1208.3778</v>
      </c>
      <c r="G4388">
        <f t="shared" si="137"/>
        <v>1668.7122000000002</v>
      </c>
      <c r="H4388">
        <v>7</v>
      </c>
      <c r="I4388" s="17">
        <v>45053</v>
      </c>
      <c r="J4388" s="17">
        <v>45057</v>
      </c>
      <c r="K4388" t="s">
        <v>21</v>
      </c>
      <c r="L4388" t="s">
        <v>16</v>
      </c>
      <c r="M4388">
        <v>443.1</v>
      </c>
      <c r="N4388" t="s">
        <v>48</v>
      </c>
    </row>
    <row r="4389" spans="1:14" ht="14.25" customHeight="1" x14ac:dyDescent="0.3">
      <c r="A4389" t="s">
        <v>4696</v>
      </c>
      <c r="B4389" t="s">
        <v>25</v>
      </c>
      <c r="C4389" t="s">
        <v>33</v>
      </c>
      <c r="D4389">
        <v>2877.95</v>
      </c>
      <c r="E4389">
        <v>0.24</v>
      </c>
      <c r="F4389">
        <f t="shared" si="136"/>
        <v>690.70799999999997</v>
      </c>
      <c r="G4389">
        <f t="shared" si="137"/>
        <v>2187.2419999999997</v>
      </c>
      <c r="H4389">
        <v>7</v>
      </c>
      <c r="I4389" s="17">
        <v>45653</v>
      </c>
      <c r="J4389" s="17">
        <v>45655</v>
      </c>
      <c r="K4389" t="s">
        <v>21</v>
      </c>
      <c r="L4389" t="s">
        <v>22</v>
      </c>
      <c r="M4389">
        <v>256.66000000000003</v>
      </c>
      <c r="N4389" t="s">
        <v>17</v>
      </c>
    </row>
    <row r="4390" spans="1:14" ht="14.25" customHeight="1" x14ac:dyDescent="0.3">
      <c r="A4390" t="s">
        <v>7103</v>
      </c>
      <c r="B4390" t="s">
        <v>19</v>
      </c>
      <c r="C4390" t="s">
        <v>14</v>
      </c>
      <c r="D4390">
        <v>2879.99</v>
      </c>
      <c r="E4390">
        <v>0.02</v>
      </c>
      <c r="F4390">
        <f t="shared" si="136"/>
        <v>57.599799999999995</v>
      </c>
      <c r="G4390">
        <f t="shared" si="137"/>
        <v>2822.3901999999998</v>
      </c>
      <c r="H4390">
        <v>7</v>
      </c>
      <c r="I4390" s="17">
        <v>45374</v>
      </c>
      <c r="J4390" s="17">
        <v>45378</v>
      </c>
      <c r="K4390" t="s">
        <v>31</v>
      </c>
      <c r="L4390" t="s">
        <v>27</v>
      </c>
      <c r="M4390">
        <v>393.82</v>
      </c>
      <c r="N4390" t="s">
        <v>48</v>
      </c>
    </row>
    <row r="4391" spans="1:14" ht="14.25" customHeight="1" x14ac:dyDescent="0.3">
      <c r="A4391" t="s">
        <v>9128</v>
      </c>
      <c r="B4391" t="s">
        <v>19</v>
      </c>
      <c r="C4391" t="s">
        <v>33</v>
      </c>
      <c r="D4391">
        <v>2882.32</v>
      </c>
      <c r="E4391">
        <v>0.12</v>
      </c>
      <c r="F4391">
        <f t="shared" si="136"/>
        <v>345.8784</v>
      </c>
      <c r="G4391">
        <f t="shared" si="137"/>
        <v>2536.4416000000001</v>
      </c>
      <c r="H4391">
        <v>7</v>
      </c>
      <c r="I4391" s="17">
        <v>44969</v>
      </c>
      <c r="J4391" s="17">
        <v>44973</v>
      </c>
      <c r="K4391" t="s">
        <v>31</v>
      </c>
      <c r="L4391" t="s">
        <v>22</v>
      </c>
      <c r="M4391">
        <v>294.39</v>
      </c>
      <c r="N4391" t="s">
        <v>39</v>
      </c>
    </row>
    <row r="4392" spans="1:14" ht="14.25" customHeight="1" x14ac:dyDescent="0.3">
      <c r="A4392" t="s">
        <v>7212</v>
      </c>
      <c r="B4392" t="s">
        <v>25</v>
      </c>
      <c r="C4392" t="s">
        <v>20</v>
      </c>
      <c r="D4392">
        <v>2883.57</v>
      </c>
      <c r="E4392">
        <v>0</v>
      </c>
      <c r="F4392">
        <f t="shared" si="136"/>
        <v>0</v>
      </c>
      <c r="G4392">
        <f t="shared" si="137"/>
        <v>2883.57</v>
      </c>
      <c r="H4392">
        <v>7</v>
      </c>
      <c r="I4392" s="17">
        <v>45029</v>
      </c>
      <c r="J4392" s="17">
        <v>45030</v>
      </c>
      <c r="K4392" t="s">
        <v>15</v>
      </c>
      <c r="L4392" t="s">
        <v>16</v>
      </c>
      <c r="M4392">
        <v>668.46</v>
      </c>
      <c r="N4392" t="s">
        <v>34</v>
      </c>
    </row>
    <row r="4393" spans="1:14" ht="14.25" customHeight="1" x14ac:dyDescent="0.3">
      <c r="A4393" t="s">
        <v>4781</v>
      </c>
      <c r="B4393" t="s">
        <v>13</v>
      </c>
      <c r="C4393" t="s">
        <v>33</v>
      </c>
      <c r="D4393">
        <v>2892.32</v>
      </c>
      <c r="E4393">
        <v>0.45</v>
      </c>
      <c r="F4393">
        <f t="shared" si="136"/>
        <v>1301.5440000000001</v>
      </c>
      <c r="G4393">
        <f t="shared" si="137"/>
        <v>1590.7760000000001</v>
      </c>
      <c r="H4393">
        <v>7</v>
      </c>
      <c r="I4393" s="17">
        <v>45145</v>
      </c>
      <c r="J4393" s="17">
        <v>45151</v>
      </c>
      <c r="K4393" t="s">
        <v>15</v>
      </c>
      <c r="L4393" t="s">
        <v>16</v>
      </c>
      <c r="M4393">
        <v>735.74</v>
      </c>
      <c r="N4393" t="s">
        <v>34</v>
      </c>
    </row>
    <row r="4394" spans="1:14" ht="14.25" customHeight="1" x14ac:dyDescent="0.3">
      <c r="A4394" t="s">
        <v>5496</v>
      </c>
      <c r="B4394" t="s">
        <v>19</v>
      </c>
      <c r="C4394" t="s">
        <v>33</v>
      </c>
      <c r="D4394">
        <v>2892.32</v>
      </c>
      <c r="E4394">
        <v>0.18</v>
      </c>
      <c r="F4394">
        <f t="shared" si="136"/>
        <v>520.61760000000004</v>
      </c>
      <c r="G4394">
        <f t="shared" si="137"/>
        <v>2371.7024000000001</v>
      </c>
      <c r="H4394">
        <v>7</v>
      </c>
      <c r="I4394" s="17">
        <v>45436</v>
      </c>
      <c r="J4394" s="17">
        <v>45441</v>
      </c>
      <c r="K4394" t="s">
        <v>21</v>
      </c>
      <c r="L4394" t="s">
        <v>16</v>
      </c>
      <c r="M4394">
        <v>256.18</v>
      </c>
      <c r="N4394" t="s">
        <v>48</v>
      </c>
    </row>
    <row r="4395" spans="1:14" ht="14.25" customHeight="1" x14ac:dyDescent="0.3">
      <c r="A4395" t="s">
        <v>1736</v>
      </c>
      <c r="B4395" t="s">
        <v>13</v>
      </c>
      <c r="C4395" t="s">
        <v>26</v>
      </c>
      <c r="D4395">
        <v>2893.46</v>
      </c>
      <c r="E4395">
        <v>0.09</v>
      </c>
      <c r="F4395">
        <f t="shared" si="136"/>
        <v>260.41140000000001</v>
      </c>
      <c r="G4395">
        <f t="shared" si="137"/>
        <v>2633.0486000000001</v>
      </c>
      <c r="H4395">
        <v>7</v>
      </c>
      <c r="I4395" s="17">
        <v>45030</v>
      </c>
      <c r="J4395" s="17">
        <v>45037</v>
      </c>
      <c r="K4395" t="s">
        <v>15</v>
      </c>
      <c r="L4395" t="s">
        <v>27</v>
      </c>
      <c r="M4395">
        <v>504.21</v>
      </c>
      <c r="N4395" t="s">
        <v>48</v>
      </c>
    </row>
    <row r="4396" spans="1:14" ht="14.25" customHeight="1" x14ac:dyDescent="0.3">
      <c r="A4396" t="s">
        <v>9474</v>
      </c>
      <c r="B4396" t="s">
        <v>13</v>
      </c>
      <c r="C4396" t="s">
        <v>26</v>
      </c>
      <c r="D4396">
        <v>2895.14</v>
      </c>
      <c r="E4396">
        <v>0.45</v>
      </c>
      <c r="F4396">
        <f t="shared" si="136"/>
        <v>1302.8129999999999</v>
      </c>
      <c r="G4396">
        <f t="shared" si="137"/>
        <v>1592.327</v>
      </c>
      <c r="H4396">
        <v>7</v>
      </c>
      <c r="I4396" s="17">
        <v>45015</v>
      </c>
      <c r="J4396" s="17">
        <v>45021</v>
      </c>
      <c r="K4396" t="s">
        <v>31</v>
      </c>
      <c r="L4396" t="s">
        <v>16</v>
      </c>
      <c r="M4396">
        <v>800.12</v>
      </c>
      <c r="N4396" t="s">
        <v>34</v>
      </c>
    </row>
    <row r="4397" spans="1:14" ht="14.25" customHeight="1" x14ac:dyDescent="0.3">
      <c r="A4397" t="s">
        <v>8549</v>
      </c>
      <c r="B4397" t="s">
        <v>41</v>
      </c>
      <c r="C4397" t="s">
        <v>26</v>
      </c>
      <c r="D4397">
        <v>2898.87</v>
      </c>
      <c r="E4397">
        <v>0.5</v>
      </c>
      <c r="F4397">
        <f t="shared" si="136"/>
        <v>1449.4349999999999</v>
      </c>
      <c r="G4397">
        <f t="shared" si="137"/>
        <v>1449.4349999999999</v>
      </c>
      <c r="H4397">
        <v>7</v>
      </c>
      <c r="I4397" s="17">
        <v>45285</v>
      </c>
      <c r="J4397" s="17">
        <v>45290</v>
      </c>
      <c r="K4397" t="s">
        <v>31</v>
      </c>
      <c r="L4397" t="s">
        <v>22</v>
      </c>
      <c r="M4397">
        <v>741.44</v>
      </c>
      <c r="N4397" t="s">
        <v>23</v>
      </c>
    </row>
    <row r="4398" spans="1:14" ht="14.25" customHeight="1" x14ac:dyDescent="0.3">
      <c r="A4398" t="s">
        <v>5478</v>
      </c>
      <c r="B4398" t="s">
        <v>19</v>
      </c>
      <c r="C4398" t="s">
        <v>14</v>
      </c>
      <c r="D4398">
        <v>2900.59</v>
      </c>
      <c r="E4398">
        <v>0</v>
      </c>
      <c r="F4398">
        <f t="shared" si="136"/>
        <v>0</v>
      </c>
      <c r="G4398">
        <f t="shared" si="137"/>
        <v>2900.59</v>
      </c>
      <c r="H4398">
        <v>7</v>
      </c>
      <c r="I4398" s="17">
        <v>45583</v>
      </c>
      <c r="J4398" s="17">
        <v>45587</v>
      </c>
      <c r="K4398" t="s">
        <v>31</v>
      </c>
      <c r="L4398" t="s">
        <v>16</v>
      </c>
      <c r="M4398">
        <v>220.18</v>
      </c>
      <c r="N4398" t="s">
        <v>17</v>
      </c>
    </row>
    <row r="4399" spans="1:14" ht="14.25" customHeight="1" x14ac:dyDescent="0.3">
      <c r="A4399" t="s">
        <v>3237</v>
      </c>
      <c r="B4399" t="s">
        <v>13</v>
      </c>
      <c r="C4399" t="s">
        <v>20</v>
      </c>
      <c r="D4399">
        <v>2902.97</v>
      </c>
      <c r="E4399">
        <v>0.26</v>
      </c>
      <c r="F4399">
        <f t="shared" si="136"/>
        <v>754.7722</v>
      </c>
      <c r="G4399">
        <f t="shared" si="137"/>
        <v>2148.1977999999999</v>
      </c>
      <c r="H4399">
        <v>7</v>
      </c>
      <c r="I4399" s="17">
        <v>45438</v>
      </c>
      <c r="J4399" s="17">
        <v>45444</v>
      </c>
      <c r="K4399" t="s">
        <v>31</v>
      </c>
      <c r="L4399" t="s">
        <v>22</v>
      </c>
      <c r="M4399">
        <v>865.81</v>
      </c>
      <c r="N4399" t="s">
        <v>48</v>
      </c>
    </row>
    <row r="4400" spans="1:14" ht="14.25" customHeight="1" x14ac:dyDescent="0.3">
      <c r="A4400" t="s">
        <v>3756</v>
      </c>
      <c r="B4400" t="s">
        <v>19</v>
      </c>
      <c r="C4400" t="s">
        <v>14</v>
      </c>
      <c r="D4400">
        <v>2904.21</v>
      </c>
      <c r="E4400">
        <v>0.46</v>
      </c>
      <c r="F4400">
        <f t="shared" si="136"/>
        <v>1335.9366</v>
      </c>
      <c r="G4400">
        <f t="shared" si="137"/>
        <v>1568.2734</v>
      </c>
      <c r="H4400">
        <v>7</v>
      </c>
      <c r="I4400" s="17">
        <v>45054</v>
      </c>
      <c r="J4400" s="17">
        <v>45060</v>
      </c>
      <c r="K4400" t="s">
        <v>15</v>
      </c>
      <c r="L4400" t="s">
        <v>16</v>
      </c>
      <c r="M4400">
        <v>740.09</v>
      </c>
      <c r="N4400" t="s">
        <v>17</v>
      </c>
    </row>
    <row r="4401" spans="1:14" ht="14.25" customHeight="1" x14ac:dyDescent="0.3">
      <c r="A4401" t="s">
        <v>6228</v>
      </c>
      <c r="B4401" t="s">
        <v>41</v>
      </c>
      <c r="C4401" t="s">
        <v>20</v>
      </c>
      <c r="D4401">
        <v>2905.38</v>
      </c>
      <c r="E4401">
        <v>0.38</v>
      </c>
      <c r="F4401">
        <f t="shared" si="136"/>
        <v>1104.0444</v>
      </c>
      <c r="G4401">
        <f t="shared" si="137"/>
        <v>1801.3356000000001</v>
      </c>
      <c r="H4401">
        <v>7</v>
      </c>
      <c r="I4401" s="17">
        <v>45159</v>
      </c>
      <c r="J4401" s="17">
        <v>45160</v>
      </c>
      <c r="K4401" t="s">
        <v>31</v>
      </c>
      <c r="L4401" t="s">
        <v>27</v>
      </c>
      <c r="M4401">
        <v>750.69</v>
      </c>
      <c r="N4401" t="s">
        <v>34</v>
      </c>
    </row>
    <row r="4402" spans="1:14" ht="14.25" customHeight="1" x14ac:dyDescent="0.3">
      <c r="A4402" t="s">
        <v>11133</v>
      </c>
      <c r="B4402" t="s">
        <v>25</v>
      </c>
      <c r="C4402" t="s">
        <v>26</v>
      </c>
      <c r="D4402">
        <v>2909.48</v>
      </c>
      <c r="E4402">
        <v>0.22</v>
      </c>
      <c r="F4402">
        <f t="shared" si="136"/>
        <v>640.0856</v>
      </c>
      <c r="G4402">
        <f t="shared" si="137"/>
        <v>2269.3944000000001</v>
      </c>
      <c r="H4402">
        <v>7</v>
      </c>
      <c r="I4402" s="17">
        <v>45062</v>
      </c>
      <c r="J4402" s="17">
        <v>45068</v>
      </c>
      <c r="K4402" t="s">
        <v>31</v>
      </c>
      <c r="L4402" t="s">
        <v>22</v>
      </c>
      <c r="M4402">
        <v>212.49</v>
      </c>
      <c r="N4402" t="s">
        <v>23</v>
      </c>
    </row>
    <row r="4403" spans="1:14" ht="14.25" customHeight="1" x14ac:dyDescent="0.3">
      <c r="A4403" t="s">
        <v>5778</v>
      </c>
      <c r="B4403" t="s">
        <v>25</v>
      </c>
      <c r="C4403" t="s">
        <v>20</v>
      </c>
      <c r="D4403">
        <v>2911.92</v>
      </c>
      <c r="E4403">
        <v>0.05</v>
      </c>
      <c r="F4403">
        <f t="shared" si="136"/>
        <v>145.596</v>
      </c>
      <c r="G4403">
        <f t="shared" si="137"/>
        <v>2766.3240000000001</v>
      </c>
      <c r="H4403">
        <v>7</v>
      </c>
      <c r="I4403" s="17">
        <v>45286</v>
      </c>
      <c r="J4403" s="17">
        <v>45290</v>
      </c>
      <c r="K4403" t="s">
        <v>31</v>
      </c>
      <c r="L4403" t="s">
        <v>27</v>
      </c>
      <c r="M4403">
        <v>241.92</v>
      </c>
      <c r="N4403" t="s">
        <v>48</v>
      </c>
    </row>
    <row r="4404" spans="1:14" ht="14.25" customHeight="1" x14ac:dyDescent="0.3">
      <c r="A4404" t="s">
        <v>8242</v>
      </c>
      <c r="B4404" t="s">
        <v>41</v>
      </c>
      <c r="C4404" t="s">
        <v>26</v>
      </c>
      <c r="D4404">
        <v>2914.02</v>
      </c>
      <c r="E4404">
        <v>0.26</v>
      </c>
      <c r="F4404">
        <f t="shared" si="136"/>
        <v>757.64520000000005</v>
      </c>
      <c r="G4404">
        <f t="shared" si="137"/>
        <v>2156.3748000000001</v>
      </c>
      <c r="H4404">
        <v>7</v>
      </c>
      <c r="I4404" s="17">
        <v>45540</v>
      </c>
      <c r="J4404" s="17">
        <v>45543</v>
      </c>
      <c r="K4404" t="s">
        <v>31</v>
      </c>
      <c r="L4404" t="s">
        <v>22</v>
      </c>
      <c r="M4404">
        <v>583.55999999999995</v>
      </c>
      <c r="N4404" t="s">
        <v>34</v>
      </c>
    </row>
    <row r="4405" spans="1:14" ht="14.25" customHeight="1" x14ac:dyDescent="0.3">
      <c r="A4405" t="s">
        <v>13254</v>
      </c>
      <c r="B4405" t="s">
        <v>13</v>
      </c>
      <c r="C4405" t="s">
        <v>26</v>
      </c>
      <c r="D4405">
        <v>2920.94</v>
      </c>
      <c r="E4405">
        <v>0.08</v>
      </c>
      <c r="F4405">
        <f t="shared" si="136"/>
        <v>233.67520000000002</v>
      </c>
      <c r="G4405">
        <f t="shared" si="137"/>
        <v>2687.2647999999999</v>
      </c>
      <c r="H4405">
        <v>7</v>
      </c>
      <c r="I4405" s="17">
        <v>45115</v>
      </c>
      <c r="J4405" s="17">
        <v>45122</v>
      </c>
      <c r="K4405" t="s">
        <v>21</v>
      </c>
      <c r="L4405" t="s">
        <v>22</v>
      </c>
      <c r="M4405">
        <v>247.99</v>
      </c>
      <c r="N4405" t="s">
        <v>39</v>
      </c>
    </row>
    <row r="4406" spans="1:14" ht="14.25" customHeight="1" x14ac:dyDescent="0.3">
      <c r="A4406" t="s">
        <v>11512</v>
      </c>
      <c r="B4406" t="s">
        <v>25</v>
      </c>
      <c r="C4406" t="s">
        <v>14</v>
      </c>
      <c r="D4406">
        <v>2921.14</v>
      </c>
      <c r="E4406">
        <v>0.27</v>
      </c>
      <c r="F4406">
        <f t="shared" si="136"/>
        <v>788.70780000000002</v>
      </c>
      <c r="G4406">
        <f t="shared" si="137"/>
        <v>2132.4321999999997</v>
      </c>
      <c r="H4406">
        <v>7</v>
      </c>
      <c r="I4406" s="17">
        <v>45104</v>
      </c>
      <c r="J4406" s="17">
        <v>45108</v>
      </c>
      <c r="K4406" t="s">
        <v>31</v>
      </c>
      <c r="L4406" t="s">
        <v>27</v>
      </c>
      <c r="M4406">
        <v>546.09</v>
      </c>
      <c r="N4406" t="s">
        <v>34</v>
      </c>
    </row>
    <row r="4407" spans="1:14" ht="14.25" customHeight="1" x14ac:dyDescent="0.3">
      <c r="A4407" t="s">
        <v>6222</v>
      </c>
      <c r="B4407" t="s">
        <v>19</v>
      </c>
      <c r="C4407" t="s">
        <v>33</v>
      </c>
      <c r="D4407">
        <v>2922.1</v>
      </c>
      <c r="E4407">
        <v>0.04</v>
      </c>
      <c r="F4407">
        <f t="shared" si="136"/>
        <v>116.884</v>
      </c>
      <c r="G4407">
        <f t="shared" si="137"/>
        <v>2805.2159999999999</v>
      </c>
      <c r="H4407">
        <v>7</v>
      </c>
      <c r="I4407" s="17">
        <v>45231</v>
      </c>
      <c r="J4407" s="17">
        <v>45233</v>
      </c>
      <c r="K4407" t="s">
        <v>31</v>
      </c>
      <c r="L4407" t="s">
        <v>27</v>
      </c>
      <c r="M4407">
        <v>288.72000000000003</v>
      </c>
      <c r="N4407" t="s">
        <v>39</v>
      </c>
    </row>
    <row r="4408" spans="1:14" ht="14.25" customHeight="1" x14ac:dyDescent="0.3">
      <c r="A4408" t="s">
        <v>11027</v>
      </c>
      <c r="B4408" t="s">
        <v>13</v>
      </c>
      <c r="C4408" t="s">
        <v>14</v>
      </c>
      <c r="D4408">
        <v>2922.28</v>
      </c>
      <c r="E4408">
        <v>0.37</v>
      </c>
      <c r="F4408">
        <f t="shared" si="136"/>
        <v>1081.2436</v>
      </c>
      <c r="G4408">
        <f t="shared" si="137"/>
        <v>1841.0364000000002</v>
      </c>
      <c r="H4408">
        <v>7</v>
      </c>
      <c r="I4408" s="17">
        <v>45429</v>
      </c>
      <c r="J4408" s="17">
        <v>45431</v>
      </c>
      <c r="K4408" t="s">
        <v>15</v>
      </c>
      <c r="L4408" t="s">
        <v>16</v>
      </c>
      <c r="M4408">
        <v>193.39</v>
      </c>
      <c r="N4408" t="s">
        <v>48</v>
      </c>
    </row>
    <row r="4409" spans="1:14" ht="14.25" customHeight="1" x14ac:dyDescent="0.3">
      <c r="A4409" t="s">
        <v>7669</v>
      </c>
      <c r="B4409" t="s">
        <v>25</v>
      </c>
      <c r="C4409" t="s">
        <v>33</v>
      </c>
      <c r="D4409">
        <v>2922.56</v>
      </c>
      <c r="E4409">
        <v>0.41</v>
      </c>
      <c r="F4409">
        <f t="shared" si="136"/>
        <v>1198.2495999999999</v>
      </c>
      <c r="G4409">
        <f t="shared" si="137"/>
        <v>1724.3104000000001</v>
      </c>
      <c r="H4409">
        <v>7</v>
      </c>
      <c r="I4409" s="17">
        <v>45479</v>
      </c>
      <c r="J4409" s="17">
        <v>45486</v>
      </c>
      <c r="K4409" t="s">
        <v>15</v>
      </c>
      <c r="L4409" t="s">
        <v>27</v>
      </c>
      <c r="M4409">
        <v>379.17</v>
      </c>
      <c r="N4409" t="s">
        <v>48</v>
      </c>
    </row>
    <row r="4410" spans="1:14" ht="14.25" customHeight="1" x14ac:dyDescent="0.3">
      <c r="A4410" t="s">
        <v>13976</v>
      </c>
      <c r="B4410" t="s">
        <v>19</v>
      </c>
      <c r="C4410" t="s">
        <v>20</v>
      </c>
      <c r="D4410">
        <v>2928.72</v>
      </c>
      <c r="E4410">
        <v>0.18</v>
      </c>
      <c r="F4410">
        <f t="shared" si="136"/>
        <v>527.16959999999995</v>
      </c>
      <c r="G4410">
        <f t="shared" si="137"/>
        <v>2401.5504000000001</v>
      </c>
      <c r="H4410">
        <v>7</v>
      </c>
      <c r="I4410" s="17">
        <v>45067</v>
      </c>
      <c r="J4410" s="17">
        <v>45072</v>
      </c>
      <c r="K4410" t="s">
        <v>21</v>
      </c>
      <c r="L4410" t="s">
        <v>16</v>
      </c>
      <c r="M4410">
        <v>489.82</v>
      </c>
      <c r="N4410" t="s">
        <v>34</v>
      </c>
    </row>
    <row r="4411" spans="1:14" ht="14.25" customHeight="1" x14ac:dyDescent="0.3">
      <c r="A4411" t="s">
        <v>8759</v>
      </c>
      <c r="B4411" t="s">
        <v>19</v>
      </c>
      <c r="C4411" t="s">
        <v>36</v>
      </c>
      <c r="D4411">
        <v>2929.81</v>
      </c>
      <c r="E4411">
        <v>0.28000000000000003</v>
      </c>
      <c r="F4411">
        <f t="shared" si="136"/>
        <v>820.34680000000003</v>
      </c>
      <c r="G4411">
        <f t="shared" si="137"/>
        <v>2109.4632000000001</v>
      </c>
      <c r="H4411">
        <v>7</v>
      </c>
      <c r="I4411" s="17">
        <v>45482</v>
      </c>
      <c r="J4411" s="17">
        <v>45486</v>
      </c>
      <c r="K4411" t="s">
        <v>21</v>
      </c>
      <c r="L4411" t="s">
        <v>16</v>
      </c>
      <c r="M4411">
        <v>390.8</v>
      </c>
      <c r="N4411" t="s">
        <v>48</v>
      </c>
    </row>
    <row r="4412" spans="1:14" ht="14.25" customHeight="1" x14ac:dyDescent="0.3">
      <c r="A4412" t="s">
        <v>1593</v>
      </c>
      <c r="B4412" t="s">
        <v>13</v>
      </c>
      <c r="C4412" t="s">
        <v>20</v>
      </c>
      <c r="D4412">
        <v>2931.99</v>
      </c>
      <c r="E4412">
        <v>0.5</v>
      </c>
      <c r="F4412">
        <f t="shared" si="136"/>
        <v>1465.9949999999999</v>
      </c>
      <c r="G4412">
        <f t="shared" si="137"/>
        <v>1465.9949999999999</v>
      </c>
      <c r="H4412">
        <v>7</v>
      </c>
      <c r="I4412" s="17">
        <v>45432</v>
      </c>
      <c r="J4412" s="17">
        <v>45434</v>
      </c>
      <c r="K4412" t="s">
        <v>31</v>
      </c>
      <c r="L4412" t="s">
        <v>22</v>
      </c>
      <c r="M4412">
        <v>598.78</v>
      </c>
      <c r="N4412" t="s">
        <v>34</v>
      </c>
    </row>
    <row r="4413" spans="1:14" ht="14.25" customHeight="1" x14ac:dyDescent="0.3">
      <c r="A4413" t="s">
        <v>12066</v>
      </c>
      <c r="B4413" t="s">
        <v>19</v>
      </c>
      <c r="C4413" t="s">
        <v>14</v>
      </c>
      <c r="D4413">
        <v>2932.61</v>
      </c>
      <c r="E4413">
        <v>0.28000000000000003</v>
      </c>
      <c r="F4413">
        <f t="shared" si="136"/>
        <v>821.13080000000014</v>
      </c>
      <c r="G4413">
        <f t="shared" si="137"/>
        <v>2111.4791999999998</v>
      </c>
      <c r="H4413">
        <v>7</v>
      </c>
      <c r="I4413" s="17">
        <v>45604</v>
      </c>
      <c r="J4413" s="17">
        <v>45606</v>
      </c>
      <c r="K4413" t="s">
        <v>21</v>
      </c>
      <c r="L4413" t="s">
        <v>16</v>
      </c>
      <c r="M4413">
        <v>571.46</v>
      </c>
      <c r="N4413" t="s">
        <v>17</v>
      </c>
    </row>
    <row r="4414" spans="1:14" ht="14.25" customHeight="1" x14ac:dyDescent="0.3">
      <c r="A4414" t="s">
        <v>13425</v>
      </c>
      <c r="B4414" t="s">
        <v>13</v>
      </c>
      <c r="C4414" t="s">
        <v>14</v>
      </c>
      <c r="D4414">
        <v>2936.03</v>
      </c>
      <c r="E4414">
        <v>0.35</v>
      </c>
      <c r="F4414">
        <f t="shared" si="136"/>
        <v>1027.6105</v>
      </c>
      <c r="G4414">
        <f t="shared" si="137"/>
        <v>1908.4195000000002</v>
      </c>
      <c r="H4414">
        <v>7</v>
      </c>
      <c r="I4414" s="17">
        <v>44931</v>
      </c>
      <c r="J4414" s="17">
        <v>44934</v>
      </c>
      <c r="K4414" t="s">
        <v>31</v>
      </c>
      <c r="L4414" t="s">
        <v>16</v>
      </c>
      <c r="M4414">
        <v>654.19000000000005</v>
      </c>
      <c r="N4414" t="s">
        <v>17</v>
      </c>
    </row>
    <row r="4415" spans="1:14" ht="14.25" customHeight="1" x14ac:dyDescent="0.3">
      <c r="A4415" t="s">
        <v>3665</v>
      </c>
      <c r="B4415" t="s">
        <v>13</v>
      </c>
      <c r="C4415" t="s">
        <v>20</v>
      </c>
      <c r="D4415">
        <v>2938.06</v>
      </c>
      <c r="E4415">
        <v>0.24</v>
      </c>
      <c r="F4415">
        <f t="shared" si="136"/>
        <v>705.13439999999991</v>
      </c>
      <c r="G4415">
        <f t="shared" si="137"/>
        <v>2232.9256</v>
      </c>
      <c r="H4415">
        <v>7</v>
      </c>
      <c r="I4415" s="17">
        <v>45545</v>
      </c>
      <c r="J4415" s="17">
        <v>45546</v>
      </c>
      <c r="K4415" t="s">
        <v>31</v>
      </c>
      <c r="L4415" t="s">
        <v>22</v>
      </c>
      <c r="M4415">
        <v>278.45999999999998</v>
      </c>
      <c r="N4415" t="s">
        <v>48</v>
      </c>
    </row>
    <row r="4416" spans="1:14" ht="14.25" customHeight="1" x14ac:dyDescent="0.3">
      <c r="A4416" t="s">
        <v>11760</v>
      </c>
      <c r="B4416" t="s">
        <v>19</v>
      </c>
      <c r="C4416" t="s">
        <v>20</v>
      </c>
      <c r="D4416">
        <v>2938.87</v>
      </c>
      <c r="E4416">
        <v>0.41</v>
      </c>
      <c r="F4416">
        <f t="shared" si="136"/>
        <v>1204.9367</v>
      </c>
      <c r="G4416">
        <f t="shared" si="137"/>
        <v>1733.9332999999999</v>
      </c>
      <c r="H4416">
        <v>7</v>
      </c>
      <c r="I4416" s="17">
        <v>45394</v>
      </c>
      <c r="J4416" s="17">
        <v>45398</v>
      </c>
      <c r="K4416" t="s">
        <v>21</v>
      </c>
      <c r="L4416" t="s">
        <v>16</v>
      </c>
      <c r="M4416">
        <v>711.16</v>
      </c>
      <c r="N4416" t="s">
        <v>48</v>
      </c>
    </row>
    <row r="4417" spans="1:14" ht="14.25" customHeight="1" x14ac:dyDescent="0.3">
      <c r="A4417" t="s">
        <v>8851</v>
      </c>
      <c r="B4417" t="s">
        <v>41</v>
      </c>
      <c r="C4417" t="s">
        <v>20</v>
      </c>
      <c r="D4417">
        <v>2940.81</v>
      </c>
      <c r="E4417">
        <v>0.1</v>
      </c>
      <c r="F4417">
        <f t="shared" si="136"/>
        <v>294.08100000000002</v>
      </c>
      <c r="G4417">
        <f t="shared" si="137"/>
        <v>2646.7289999999998</v>
      </c>
      <c r="H4417">
        <v>7</v>
      </c>
      <c r="I4417" s="17">
        <v>45024</v>
      </c>
      <c r="J4417" s="17">
        <v>45028</v>
      </c>
      <c r="K4417" t="s">
        <v>21</v>
      </c>
      <c r="L4417" t="s">
        <v>16</v>
      </c>
      <c r="M4417">
        <v>800.12</v>
      </c>
      <c r="N4417" t="s">
        <v>39</v>
      </c>
    </row>
    <row r="4418" spans="1:14" ht="14.25" customHeight="1" x14ac:dyDescent="0.3">
      <c r="A4418" t="s">
        <v>13797</v>
      </c>
      <c r="B4418" t="s">
        <v>13</v>
      </c>
      <c r="C4418" t="s">
        <v>33</v>
      </c>
      <c r="D4418">
        <v>2941.07</v>
      </c>
      <c r="E4418">
        <v>0.46</v>
      </c>
      <c r="F4418">
        <f t="shared" ref="F4418:F4481" si="138">D4418*E4418</f>
        <v>1352.8922000000002</v>
      </c>
      <c r="G4418">
        <f t="shared" ref="G4418:G4481" si="139">D4418-F4418</f>
        <v>1588.1777999999999</v>
      </c>
      <c r="H4418">
        <v>7</v>
      </c>
      <c r="I4418" s="17">
        <v>45047</v>
      </c>
      <c r="J4418" s="17">
        <v>45048</v>
      </c>
      <c r="K4418" t="s">
        <v>31</v>
      </c>
      <c r="L4418" t="s">
        <v>22</v>
      </c>
      <c r="M4418">
        <v>740.84</v>
      </c>
      <c r="N4418" t="s">
        <v>23</v>
      </c>
    </row>
    <row r="4419" spans="1:14" ht="14.25" customHeight="1" x14ac:dyDescent="0.3">
      <c r="A4419" t="s">
        <v>2703</v>
      </c>
      <c r="B4419" t="s">
        <v>13</v>
      </c>
      <c r="C4419" t="s">
        <v>26</v>
      </c>
      <c r="D4419">
        <v>2942.03</v>
      </c>
      <c r="E4419">
        <v>0.28999999999999998</v>
      </c>
      <c r="F4419">
        <f t="shared" si="138"/>
        <v>853.18870000000004</v>
      </c>
      <c r="G4419">
        <f t="shared" si="139"/>
        <v>2088.8413</v>
      </c>
      <c r="H4419">
        <v>7</v>
      </c>
      <c r="I4419" s="17">
        <v>45141</v>
      </c>
      <c r="J4419" s="17">
        <v>45146</v>
      </c>
      <c r="K4419" t="s">
        <v>31</v>
      </c>
      <c r="L4419" t="s">
        <v>27</v>
      </c>
      <c r="M4419">
        <v>548.85</v>
      </c>
      <c r="N4419" t="s">
        <v>17</v>
      </c>
    </row>
    <row r="4420" spans="1:14" ht="14.25" customHeight="1" x14ac:dyDescent="0.3">
      <c r="A4420" t="s">
        <v>11811</v>
      </c>
      <c r="B4420" t="s">
        <v>41</v>
      </c>
      <c r="C4420" t="s">
        <v>26</v>
      </c>
      <c r="D4420">
        <v>2952.68</v>
      </c>
      <c r="E4420">
        <v>0.45</v>
      </c>
      <c r="F4420">
        <f t="shared" si="138"/>
        <v>1328.7059999999999</v>
      </c>
      <c r="G4420">
        <f t="shared" si="139"/>
        <v>1623.9739999999999</v>
      </c>
      <c r="H4420">
        <v>7</v>
      </c>
      <c r="I4420" s="17">
        <v>45500</v>
      </c>
      <c r="J4420" s="17">
        <v>45504</v>
      </c>
      <c r="K4420" t="s">
        <v>21</v>
      </c>
      <c r="L4420" t="s">
        <v>27</v>
      </c>
      <c r="M4420">
        <v>848.66</v>
      </c>
      <c r="N4420" t="s">
        <v>23</v>
      </c>
    </row>
    <row r="4421" spans="1:14" ht="14.25" customHeight="1" x14ac:dyDescent="0.3">
      <c r="A4421" t="s">
        <v>5971</v>
      </c>
      <c r="B4421" t="s">
        <v>25</v>
      </c>
      <c r="C4421" t="s">
        <v>20</v>
      </c>
      <c r="D4421">
        <v>2964.81</v>
      </c>
      <c r="E4421">
        <v>0.49</v>
      </c>
      <c r="F4421">
        <f t="shared" si="138"/>
        <v>1452.7568999999999</v>
      </c>
      <c r="G4421">
        <f t="shared" si="139"/>
        <v>1512.0531000000001</v>
      </c>
      <c r="H4421">
        <v>7</v>
      </c>
      <c r="I4421" s="17">
        <v>45082</v>
      </c>
      <c r="J4421" s="17">
        <v>45084</v>
      </c>
      <c r="K4421" t="s">
        <v>15</v>
      </c>
      <c r="L4421" t="s">
        <v>27</v>
      </c>
      <c r="M4421">
        <v>781.52</v>
      </c>
      <c r="N4421" t="s">
        <v>28</v>
      </c>
    </row>
    <row r="4422" spans="1:14" ht="14.25" customHeight="1" x14ac:dyDescent="0.3">
      <c r="A4422" t="s">
        <v>12146</v>
      </c>
      <c r="B4422" t="s">
        <v>41</v>
      </c>
      <c r="C4422" t="s">
        <v>26</v>
      </c>
      <c r="D4422">
        <v>2966.92</v>
      </c>
      <c r="E4422">
        <v>0.11</v>
      </c>
      <c r="F4422">
        <f t="shared" si="138"/>
        <v>326.3612</v>
      </c>
      <c r="G4422">
        <f t="shared" si="139"/>
        <v>2640.5588000000002</v>
      </c>
      <c r="H4422">
        <v>7</v>
      </c>
      <c r="I4422" s="17">
        <v>45034</v>
      </c>
      <c r="J4422" s="17">
        <v>45039</v>
      </c>
      <c r="K4422" t="s">
        <v>15</v>
      </c>
      <c r="L4422" t="s">
        <v>16</v>
      </c>
      <c r="M4422">
        <v>668.27</v>
      </c>
      <c r="N4422" t="s">
        <v>17</v>
      </c>
    </row>
    <row r="4423" spans="1:14" ht="14.25" customHeight="1" x14ac:dyDescent="0.3">
      <c r="A4423" t="s">
        <v>15146</v>
      </c>
      <c r="B4423" t="s">
        <v>13</v>
      </c>
      <c r="C4423" t="s">
        <v>26</v>
      </c>
      <c r="D4423">
        <v>2967.95</v>
      </c>
      <c r="E4423">
        <v>0.01</v>
      </c>
      <c r="F4423">
        <f t="shared" si="138"/>
        <v>29.679499999999997</v>
      </c>
      <c r="G4423">
        <f t="shared" si="139"/>
        <v>2938.2704999999996</v>
      </c>
      <c r="H4423">
        <v>7</v>
      </c>
      <c r="I4423" s="17">
        <v>44966</v>
      </c>
      <c r="J4423" s="17">
        <v>44969</v>
      </c>
      <c r="K4423" t="s">
        <v>31</v>
      </c>
      <c r="L4423" t="s">
        <v>16</v>
      </c>
      <c r="M4423">
        <v>194.84</v>
      </c>
      <c r="N4423" t="s">
        <v>28</v>
      </c>
    </row>
    <row r="4424" spans="1:14" ht="14.25" customHeight="1" x14ac:dyDescent="0.3">
      <c r="A4424" t="s">
        <v>11379</v>
      </c>
      <c r="B4424" t="s">
        <v>25</v>
      </c>
      <c r="C4424" t="s">
        <v>26</v>
      </c>
      <c r="D4424">
        <v>2971.59</v>
      </c>
      <c r="E4424">
        <v>0.02</v>
      </c>
      <c r="F4424">
        <f t="shared" si="138"/>
        <v>59.431800000000003</v>
      </c>
      <c r="G4424">
        <f t="shared" si="139"/>
        <v>2912.1582000000003</v>
      </c>
      <c r="H4424">
        <v>7</v>
      </c>
      <c r="I4424" s="17">
        <v>45261</v>
      </c>
      <c r="J4424" s="17">
        <v>45264</v>
      </c>
      <c r="K4424" t="s">
        <v>21</v>
      </c>
      <c r="L4424" t="s">
        <v>22</v>
      </c>
      <c r="M4424">
        <v>657.8</v>
      </c>
      <c r="N4424" t="s">
        <v>48</v>
      </c>
    </row>
    <row r="4425" spans="1:14" ht="14.25" customHeight="1" x14ac:dyDescent="0.3">
      <c r="A4425" t="s">
        <v>778</v>
      </c>
      <c r="B4425" t="s">
        <v>41</v>
      </c>
      <c r="C4425" t="s">
        <v>33</v>
      </c>
      <c r="D4425">
        <v>2977.24</v>
      </c>
      <c r="E4425">
        <v>0.06</v>
      </c>
      <c r="F4425">
        <f t="shared" si="138"/>
        <v>178.63439999999997</v>
      </c>
      <c r="G4425">
        <f t="shared" si="139"/>
        <v>2798.6055999999999</v>
      </c>
      <c r="H4425">
        <v>7</v>
      </c>
      <c r="I4425" s="17">
        <v>45208</v>
      </c>
      <c r="J4425" s="17">
        <v>45210</v>
      </c>
      <c r="K4425" t="s">
        <v>15</v>
      </c>
      <c r="L4425" t="s">
        <v>16</v>
      </c>
      <c r="M4425">
        <v>227.45</v>
      </c>
      <c r="N4425" t="s">
        <v>23</v>
      </c>
    </row>
    <row r="4426" spans="1:14" ht="14.25" customHeight="1" x14ac:dyDescent="0.3">
      <c r="A4426" t="s">
        <v>1541</v>
      </c>
      <c r="B4426" t="s">
        <v>19</v>
      </c>
      <c r="C4426" t="s">
        <v>26</v>
      </c>
      <c r="D4426">
        <v>2981.15</v>
      </c>
      <c r="E4426">
        <v>0.05</v>
      </c>
      <c r="F4426">
        <f t="shared" si="138"/>
        <v>149.0575</v>
      </c>
      <c r="G4426">
        <f t="shared" si="139"/>
        <v>2832.0925000000002</v>
      </c>
      <c r="H4426">
        <v>7</v>
      </c>
      <c r="I4426" s="17">
        <v>45520</v>
      </c>
      <c r="J4426" s="17">
        <v>45522</v>
      </c>
      <c r="K4426" t="s">
        <v>15</v>
      </c>
      <c r="L4426" t="s">
        <v>16</v>
      </c>
      <c r="M4426">
        <v>528.45000000000005</v>
      </c>
      <c r="N4426" t="s">
        <v>34</v>
      </c>
    </row>
    <row r="4427" spans="1:14" ht="14.25" customHeight="1" x14ac:dyDescent="0.3">
      <c r="A4427" t="s">
        <v>4330</v>
      </c>
      <c r="B4427" t="s">
        <v>41</v>
      </c>
      <c r="C4427" t="s">
        <v>33</v>
      </c>
      <c r="D4427">
        <v>2982.08</v>
      </c>
      <c r="E4427">
        <v>0.26</v>
      </c>
      <c r="F4427">
        <f t="shared" si="138"/>
        <v>775.34080000000006</v>
      </c>
      <c r="G4427">
        <f t="shared" si="139"/>
        <v>2206.7392</v>
      </c>
      <c r="H4427">
        <v>7</v>
      </c>
      <c r="I4427" s="17">
        <v>45279</v>
      </c>
      <c r="J4427" s="17">
        <v>45282</v>
      </c>
      <c r="K4427" t="s">
        <v>15</v>
      </c>
      <c r="L4427" t="s">
        <v>16</v>
      </c>
      <c r="M4427">
        <v>205.68</v>
      </c>
      <c r="N4427" t="s">
        <v>23</v>
      </c>
    </row>
    <row r="4428" spans="1:14" ht="14.25" customHeight="1" x14ac:dyDescent="0.3">
      <c r="A4428" t="s">
        <v>14208</v>
      </c>
      <c r="B4428" t="s">
        <v>41</v>
      </c>
      <c r="C4428" t="s">
        <v>33</v>
      </c>
      <c r="D4428">
        <v>2985.13</v>
      </c>
      <c r="E4428">
        <v>0.24</v>
      </c>
      <c r="F4428">
        <f t="shared" si="138"/>
        <v>716.43119999999999</v>
      </c>
      <c r="G4428">
        <f t="shared" si="139"/>
        <v>2268.6988000000001</v>
      </c>
      <c r="H4428">
        <v>7</v>
      </c>
      <c r="I4428" s="17">
        <v>45629</v>
      </c>
      <c r="J4428" s="17">
        <v>45635</v>
      </c>
      <c r="K4428" t="s">
        <v>21</v>
      </c>
      <c r="L4428" t="s">
        <v>22</v>
      </c>
      <c r="M4428">
        <v>553.32000000000005</v>
      </c>
      <c r="N4428" t="s">
        <v>34</v>
      </c>
    </row>
    <row r="4429" spans="1:14" ht="14.25" customHeight="1" x14ac:dyDescent="0.3">
      <c r="A4429" t="s">
        <v>14784</v>
      </c>
      <c r="B4429" t="s">
        <v>19</v>
      </c>
      <c r="C4429" t="s">
        <v>14</v>
      </c>
      <c r="D4429">
        <v>2985.77</v>
      </c>
      <c r="E4429">
        <v>7.0000000000000007E-2</v>
      </c>
      <c r="F4429">
        <f t="shared" si="138"/>
        <v>209.00390000000002</v>
      </c>
      <c r="G4429">
        <f t="shared" si="139"/>
        <v>2776.7660999999998</v>
      </c>
      <c r="H4429">
        <v>7</v>
      </c>
      <c r="I4429" s="17">
        <v>45215</v>
      </c>
      <c r="J4429" s="17">
        <v>45217</v>
      </c>
      <c r="K4429" t="s">
        <v>21</v>
      </c>
      <c r="L4429" t="s">
        <v>16</v>
      </c>
      <c r="M4429">
        <v>824.61</v>
      </c>
      <c r="N4429" t="s">
        <v>34</v>
      </c>
    </row>
    <row r="4430" spans="1:14" ht="14.25" customHeight="1" x14ac:dyDescent="0.3">
      <c r="A4430" t="s">
        <v>6937</v>
      </c>
      <c r="B4430" t="s">
        <v>13</v>
      </c>
      <c r="C4430" t="s">
        <v>20</v>
      </c>
      <c r="D4430">
        <v>2986.9</v>
      </c>
      <c r="E4430">
        <v>0.46</v>
      </c>
      <c r="F4430">
        <f t="shared" si="138"/>
        <v>1373.9740000000002</v>
      </c>
      <c r="G4430">
        <f t="shared" si="139"/>
        <v>1612.9259999999999</v>
      </c>
      <c r="H4430">
        <v>7</v>
      </c>
      <c r="I4430" s="17">
        <v>45559</v>
      </c>
      <c r="J4430" s="17">
        <v>45564</v>
      </c>
      <c r="K4430" t="s">
        <v>21</v>
      </c>
      <c r="L4430" t="s">
        <v>27</v>
      </c>
      <c r="M4430">
        <v>790.97</v>
      </c>
      <c r="N4430" t="s">
        <v>48</v>
      </c>
    </row>
    <row r="4431" spans="1:14" ht="14.25" customHeight="1" x14ac:dyDescent="0.3">
      <c r="A4431" t="s">
        <v>5432</v>
      </c>
      <c r="B4431" t="s">
        <v>25</v>
      </c>
      <c r="C4431" t="s">
        <v>14</v>
      </c>
      <c r="D4431">
        <v>2992.89</v>
      </c>
      <c r="E4431">
        <v>0.02</v>
      </c>
      <c r="F4431">
        <f t="shared" si="138"/>
        <v>59.857799999999997</v>
      </c>
      <c r="G4431">
        <f t="shared" si="139"/>
        <v>2933.0321999999996</v>
      </c>
      <c r="H4431">
        <v>7</v>
      </c>
      <c r="I4431" s="17">
        <v>44942</v>
      </c>
      <c r="J4431" s="17">
        <v>44947</v>
      </c>
      <c r="K4431" t="s">
        <v>31</v>
      </c>
      <c r="L4431" t="s">
        <v>16</v>
      </c>
      <c r="M4431">
        <v>248.8</v>
      </c>
      <c r="N4431" t="s">
        <v>23</v>
      </c>
    </row>
    <row r="4432" spans="1:14" ht="14.25" customHeight="1" x14ac:dyDescent="0.3">
      <c r="A4432" t="s">
        <v>14741</v>
      </c>
      <c r="B4432" t="s">
        <v>41</v>
      </c>
      <c r="C4432" t="s">
        <v>33</v>
      </c>
      <c r="D4432">
        <v>2996.42</v>
      </c>
      <c r="E4432">
        <v>0.39</v>
      </c>
      <c r="F4432">
        <f t="shared" si="138"/>
        <v>1168.6038000000001</v>
      </c>
      <c r="G4432">
        <f t="shared" si="139"/>
        <v>1827.8162</v>
      </c>
      <c r="H4432">
        <v>7</v>
      </c>
      <c r="I4432" s="17">
        <v>45165</v>
      </c>
      <c r="J4432" s="17">
        <v>45167</v>
      </c>
      <c r="K4432" t="s">
        <v>15</v>
      </c>
      <c r="L4432" t="s">
        <v>16</v>
      </c>
      <c r="M4432">
        <v>653.63</v>
      </c>
      <c r="N4432" t="s">
        <v>48</v>
      </c>
    </row>
    <row r="4433" spans="1:14" ht="14.25" customHeight="1" x14ac:dyDescent="0.3">
      <c r="A4433" t="s">
        <v>9029</v>
      </c>
      <c r="B4433" t="s">
        <v>25</v>
      </c>
      <c r="C4433" t="s">
        <v>14</v>
      </c>
      <c r="D4433">
        <v>2997.37</v>
      </c>
      <c r="E4433">
        <v>0.19</v>
      </c>
      <c r="F4433">
        <f t="shared" si="138"/>
        <v>569.50030000000004</v>
      </c>
      <c r="G4433">
        <f t="shared" si="139"/>
        <v>2427.8696999999997</v>
      </c>
      <c r="H4433">
        <v>7</v>
      </c>
      <c r="I4433" s="17">
        <v>45230</v>
      </c>
      <c r="J4433" s="17">
        <v>45231</v>
      </c>
      <c r="K4433" t="s">
        <v>15</v>
      </c>
      <c r="L4433" t="s">
        <v>16</v>
      </c>
      <c r="M4433">
        <v>752.7</v>
      </c>
      <c r="N4433" t="s">
        <v>17</v>
      </c>
    </row>
    <row r="4434" spans="1:14" ht="14.25" customHeight="1" x14ac:dyDescent="0.3">
      <c r="A4434" t="s">
        <v>10480</v>
      </c>
      <c r="B4434" t="s">
        <v>25</v>
      </c>
      <c r="C4434" t="s">
        <v>33</v>
      </c>
      <c r="D4434">
        <v>3007.38</v>
      </c>
      <c r="E4434">
        <v>0.32</v>
      </c>
      <c r="F4434">
        <f t="shared" si="138"/>
        <v>962.36160000000007</v>
      </c>
      <c r="G4434">
        <f t="shared" si="139"/>
        <v>2045.0183999999999</v>
      </c>
      <c r="H4434">
        <v>7</v>
      </c>
      <c r="I4434" s="17">
        <v>45387</v>
      </c>
      <c r="J4434" s="17">
        <v>45388</v>
      </c>
      <c r="K4434" t="s">
        <v>15</v>
      </c>
      <c r="L4434" t="s">
        <v>27</v>
      </c>
      <c r="M4434">
        <v>360.06</v>
      </c>
      <c r="N4434" t="s">
        <v>17</v>
      </c>
    </row>
    <row r="4435" spans="1:14" ht="14.25" customHeight="1" x14ac:dyDescent="0.3">
      <c r="A4435" t="s">
        <v>15272</v>
      </c>
      <c r="B4435" t="s">
        <v>25</v>
      </c>
      <c r="C4435" t="s">
        <v>33</v>
      </c>
      <c r="D4435">
        <v>3007.51</v>
      </c>
      <c r="E4435">
        <v>0.36</v>
      </c>
      <c r="F4435">
        <f t="shared" si="138"/>
        <v>1082.7036000000001</v>
      </c>
      <c r="G4435">
        <f t="shared" si="139"/>
        <v>1924.8064000000002</v>
      </c>
      <c r="H4435">
        <v>7</v>
      </c>
      <c r="I4435" s="17">
        <v>45362</v>
      </c>
      <c r="J4435" s="17">
        <v>45369</v>
      </c>
      <c r="K4435" t="s">
        <v>15</v>
      </c>
      <c r="L4435" t="s">
        <v>27</v>
      </c>
      <c r="M4435">
        <v>524.85</v>
      </c>
      <c r="N4435" t="s">
        <v>28</v>
      </c>
    </row>
    <row r="4436" spans="1:14" ht="14.25" customHeight="1" x14ac:dyDescent="0.3">
      <c r="A4436" t="s">
        <v>8447</v>
      </c>
      <c r="B4436" t="s">
        <v>19</v>
      </c>
      <c r="C4436" t="s">
        <v>36</v>
      </c>
      <c r="D4436">
        <v>3009.91</v>
      </c>
      <c r="E4436">
        <v>0.4</v>
      </c>
      <c r="F4436">
        <f t="shared" si="138"/>
        <v>1203.9639999999999</v>
      </c>
      <c r="G4436">
        <f t="shared" si="139"/>
        <v>1805.9459999999999</v>
      </c>
      <c r="H4436">
        <v>7</v>
      </c>
      <c r="I4436" s="17">
        <v>45103</v>
      </c>
      <c r="J4436" s="17">
        <v>45106</v>
      </c>
      <c r="K4436" t="s">
        <v>21</v>
      </c>
      <c r="L4436" t="s">
        <v>16</v>
      </c>
      <c r="M4436">
        <v>441.78</v>
      </c>
      <c r="N4436" t="s">
        <v>17</v>
      </c>
    </row>
    <row r="4437" spans="1:14" ht="14.25" customHeight="1" x14ac:dyDescent="0.3">
      <c r="A4437" t="s">
        <v>13848</v>
      </c>
      <c r="B4437" t="s">
        <v>41</v>
      </c>
      <c r="C4437" t="s">
        <v>33</v>
      </c>
      <c r="D4437">
        <v>3016.04</v>
      </c>
      <c r="E4437">
        <v>0.19</v>
      </c>
      <c r="F4437">
        <f t="shared" si="138"/>
        <v>573.04759999999999</v>
      </c>
      <c r="G4437">
        <f t="shared" si="139"/>
        <v>2442.9924000000001</v>
      </c>
      <c r="H4437">
        <v>7</v>
      </c>
      <c r="I4437" s="17">
        <v>45035</v>
      </c>
      <c r="J4437" s="17">
        <v>45040</v>
      </c>
      <c r="K4437" t="s">
        <v>21</v>
      </c>
      <c r="L4437" t="s">
        <v>27</v>
      </c>
      <c r="M4437">
        <v>549.62</v>
      </c>
      <c r="N4437" t="s">
        <v>34</v>
      </c>
    </row>
    <row r="4438" spans="1:14" ht="14.25" customHeight="1" x14ac:dyDescent="0.3">
      <c r="A4438" t="s">
        <v>6450</v>
      </c>
      <c r="B4438" t="s">
        <v>13</v>
      </c>
      <c r="C4438" t="s">
        <v>33</v>
      </c>
      <c r="D4438">
        <v>3020.14</v>
      </c>
      <c r="E4438">
        <v>0.01</v>
      </c>
      <c r="F4438">
        <f t="shared" si="138"/>
        <v>30.2014</v>
      </c>
      <c r="G4438">
        <f t="shared" si="139"/>
        <v>2989.9386</v>
      </c>
      <c r="H4438">
        <v>7</v>
      </c>
      <c r="I4438" s="17">
        <v>45423</v>
      </c>
      <c r="J4438" s="17">
        <v>45430</v>
      </c>
      <c r="K4438" t="s">
        <v>21</v>
      </c>
      <c r="L4438" t="s">
        <v>27</v>
      </c>
      <c r="M4438">
        <v>687.88</v>
      </c>
      <c r="N4438" t="s">
        <v>28</v>
      </c>
    </row>
    <row r="4439" spans="1:14" ht="14.25" customHeight="1" x14ac:dyDescent="0.3">
      <c r="A4439" t="s">
        <v>2919</v>
      </c>
      <c r="B4439" t="s">
        <v>19</v>
      </c>
      <c r="C4439" t="s">
        <v>14</v>
      </c>
      <c r="D4439">
        <v>3024.21</v>
      </c>
      <c r="E4439">
        <v>0.48</v>
      </c>
      <c r="F4439">
        <f t="shared" si="138"/>
        <v>1451.6207999999999</v>
      </c>
      <c r="G4439">
        <f t="shared" si="139"/>
        <v>1572.5892000000001</v>
      </c>
      <c r="H4439">
        <v>7</v>
      </c>
      <c r="I4439" s="17">
        <v>45430</v>
      </c>
      <c r="J4439" s="17">
        <v>45437</v>
      </c>
      <c r="K4439" t="s">
        <v>21</v>
      </c>
      <c r="L4439" t="s">
        <v>16</v>
      </c>
      <c r="M4439">
        <v>286.79000000000002</v>
      </c>
      <c r="N4439" t="s">
        <v>34</v>
      </c>
    </row>
    <row r="4440" spans="1:14" ht="14.25" customHeight="1" x14ac:dyDescent="0.3">
      <c r="A4440" t="s">
        <v>13005</v>
      </c>
      <c r="B4440" t="s">
        <v>41</v>
      </c>
      <c r="C4440" t="s">
        <v>36</v>
      </c>
      <c r="D4440">
        <v>3024.33</v>
      </c>
      <c r="E4440">
        <v>0.38</v>
      </c>
      <c r="F4440">
        <f t="shared" si="138"/>
        <v>1149.2454</v>
      </c>
      <c r="G4440">
        <f t="shared" si="139"/>
        <v>1875.0845999999999</v>
      </c>
      <c r="H4440">
        <v>7</v>
      </c>
      <c r="I4440" s="17">
        <v>45510</v>
      </c>
      <c r="J4440" s="17">
        <v>45516</v>
      </c>
      <c r="K4440" t="s">
        <v>15</v>
      </c>
      <c r="L4440" t="s">
        <v>27</v>
      </c>
      <c r="M4440">
        <v>895.71</v>
      </c>
      <c r="N4440" t="s">
        <v>34</v>
      </c>
    </row>
    <row r="4441" spans="1:14" ht="14.25" customHeight="1" x14ac:dyDescent="0.3">
      <c r="A4441" t="s">
        <v>7018</v>
      </c>
      <c r="B4441" t="s">
        <v>13</v>
      </c>
      <c r="C4441" t="s">
        <v>14</v>
      </c>
      <c r="D4441">
        <v>3028.98</v>
      </c>
      <c r="E4441">
        <v>0.47</v>
      </c>
      <c r="F4441">
        <f t="shared" si="138"/>
        <v>1423.6206</v>
      </c>
      <c r="G4441">
        <f t="shared" si="139"/>
        <v>1605.3594000000001</v>
      </c>
      <c r="H4441">
        <v>7</v>
      </c>
      <c r="I4441" s="17">
        <v>45025</v>
      </c>
      <c r="J4441" s="17">
        <v>45030</v>
      </c>
      <c r="K4441" t="s">
        <v>31</v>
      </c>
      <c r="L4441" t="s">
        <v>16</v>
      </c>
      <c r="M4441">
        <v>171.07</v>
      </c>
      <c r="N4441" t="s">
        <v>28</v>
      </c>
    </row>
    <row r="4442" spans="1:14" ht="14.25" customHeight="1" x14ac:dyDescent="0.3">
      <c r="A4442" t="s">
        <v>4984</v>
      </c>
      <c r="B4442" t="s">
        <v>41</v>
      </c>
      <c r="C4442" t="s">
        <v>33</v>
      </c>
      <c r="D4442">
        <v>3029.49</v>
      </c>
      <c r="E4442">
        <v>0.15</v>
      </c>
      <c r="F4442">
        <f t="shared" si="138"/>
        <v>454.42349999999993</v>
      </c>
      <c r="G4442">
        <f t="shared" si="139"/>
        <v>2575.0664999999999</v>
      </c>
      <c r="H4442">
        <v>7</v>
      </c>
      <c r="I4442" s="17">
        <v>45260</v>
      </c>
      <c r="J4442" s="17">
        <v>45266</v>
      </c>
      <c r="K4442" t="s">
        <v>31</v>
      </c>
      <c r="L4442" t="s">
        <v>16</v>
      </c>
      <c r="M4442">
        <v>427.83</v>
      </c>
      <c r="N4442" t="s">
        <v>48</v>
      </c>
    </row>
    <row r="4443" spans="1:14" ht="14.25" customHeight="1" x14ac:dyDescent="0.3">
      <c r="A4443" t="s">
        <v>5477</v>
      </c>
      <c r="B4443" t="s">
        <v>25</v>
      </c>
      <c r="C4443" t="s">
        <v>20</v>
      </c>
      <c r="D4443">
        <v>3040.71</v>
      </c>
      <c r="E4443">
        <v>0.17</v>
      </c>
      <c r="F4443">
        <f t="shared" si="138"/>
        <v>516.92070000000001</v>
      </c>
      <c r="G4443">
        <f t="shared" si="139"/>
        <v>2523.7892999999999</v>
      </c>
      <c r="H4443">
        <v>7</v>
      </c>
      <c r="I4443" s="17">
        <v>45642</v>
      </c>
      <c r="J4443" s="17">
        <v>45647</v>
      </c>
      <c r="K4443" t="s">
        <v>31</v>
      </c>
      <c r="L4443" t="s">
        <v>27</v>
      </c>
      <c r="M4443">
        <v>686.88</v>
      </c>
      <c r="N4443" t="s">
        <v>39</v>
      </c>
    </row>
    <row r="4444" spans="1:14" ht="14.25" customHeight="1" x14ac:dyDescent="0.3">
      <c r="A4444" t="s">
        <v>7231</v>
      </c>
      <c r="B4444" t="s">
        <v>19</v>
      </c>
      <c r="C4444" t="s">
        <v>14</v>
      </c>
      <c r="D4444">
        <v>3048.27</v>
      </c>
      <c r="E4444">
        <v>0.43</v>
      </c>
      <c r="F4444">
        <f t="shared" si="138"/>
        <v>1310.7561000000001</v>
      </c>
      <c r="G4444">
        <f t="shared" si="139"/>
        <v>1737.5138999999999</v>
      </c>
      <c r="H4444">
        <v>7</v>
      </c>
      <c r="I4444" s="17">
        <v>45160</v>
      </c>
      <c r="J4444" s="17">
        <v>45165</v>
      </c>
      <c r="K4444" t="s">
        <v>31</v>
      </c>
      <c r="L4444" t="s">
        <v>16</v>
      </c>
      <c r="M4444">
        <v>433.95</v>
      </c>
      <c r="N4444" t="s">
        <v>28</v>
      </c>
    </row>
    <row r="4445" spans="1:14" ht="14.25" customHeight="1" x14ac:dyDescent="0.3">
      <c r="A4445" t="s">
        <v>11532</v>
      </c>
      <c r="B4445" t="s">
        <v>41</v>
      </c>
      <c r="C4445" t="s">
        <v>14</v>
      </c>
      <c r="D4445">
        <v>3049.2</v>
      </c>
      <c r="E4445">
        <v>0.13</v>
      </c>
      <c r="F4445">
        <f t="shared" si="138"/>
        <v>396.39600000000002</v>
      </c>
      <c r="G4445">
        <f t="shared" si="139"/>
        <v>2652.8039999999996</v>
      </c>
      <c r="H4445">
        <v>7</v>
      </c>
      <c r="I4445" s="17">
        <v>45180</v>
      </c>
      <c r="J4445" s="17">
        <v>45182</v>
      </c>
      <c r="K4445" t="s">
        <v>31</v>
      </c>
      <c r="L4445" t="s">
        <v>27</v>
      </c>
      <c r="M4445">
        <v>879.88</v>
      </c>
      <c r="N4445" t="s">
        <v>28</v>
      </c>
    </row>
    <row r="4446" spans="1:14" ht="14.25" customHeight="1" x14ac:dyDescent="0.3">
      <c r="A4446" t="s">
        <v>7933</v>
      </c>
      <c r="B4446" t="s">
        <v>13</v>
      </c>
      <c r="C4446" t="s">
        <v>20</v>
      </c>
      <c r="D4446">
        <v>3055.34</v>
      </c>
      <c r="E4446">
        <v>0.49</v>
      </c>
      <c r="F4446">
        <f t="shared" si="138"/>
        <v>1497.1166000000001</v>
      </c>
      <c r="G4446">
        <f t="shared" si="139"/>
        <v>1558.2234000000001</v>
      </c>
      <c r="H4446">
        <v>7</v>
      </c>
      <c r="I4446" s="17">
        <v>45568</v>
      </c>
      <c r="J4446" s="17">
        <v>45572</v>
      </c>
      <c r="K4446" t="s">
        <v>31</v>
      </c>
      <c r="L4446" t="s">
        <v>16</v>
      </c>
      <c r="M4446">
        <v>635.49</v>
      </c>
      <c r="N4446" t="s">
        <v>23</v>
      </c>
    </row>
    <row r="4447" spans="1:14" ht="14.25" customHeight="1" x14ac:dyDescent="0.3">
      <c r="A4447" t="s">
        <v>8896</v>
      </c>
      <c r="B4447" t="s">
        <v>25</v>
      </c>
      <c r="C4447" t="s">
        <v>33</v>
      </c>
      <c r="D4447">
        <v>3058.29</v>
      </c>
      <c r="E4447">
        <v>0.06</v>
      </c>
      <c r="F4447">
        <f t="shared" si="138"/>
        <v>183.4974</v>
      </c>
      <c r="G4447">
        <f t="shared" si="139"/>
        <v>2874.7925999999998</v>
      </c>
      <c r="H4447">
        <v>7</v>
      </c>
      <c r="I4447" s="17">
        <v>45474</v>
      </c>
      <c r="J4447" s="17">
        <v>45478</v>
      </c>
      <c r="K4447" t="s">
        <v>15</v>
      </c>
      <c r="L4447" t="s">
        <v>27</v>
      </c>
      <c r="M4447">
        <v>654.34</v>
      </c>
      <c r="N4447" t="s">
        <v>28</v>
      </c>
    </row>
    <row r="4448" spans="1:14" ht="14.25" customHeight="1" x14ac:dyDescent="0.3">
      <c r="A4448" t="s">
        <v>1861</v>
      </c>
      <c r="B4448" t="s">
        <v>41</v>
      </c>
      <c r="C4448" t="s">
        <v>36</v>
      </c>
      <c r="D4448">
        <v>3061.43</v>
      </c>
      <c r="E4448">
        <v>0.2</v>
      </c>
      <c r="F4448">
        <f t="shared" si="138"/>
        <v>612.28599999999994</v>
      </c>
      <c r="G4448">
        <f t="shared" si="139"/>
        <v>2449.1439999999998</v>
      </c>
      <c r="H4448">
        <v>7</v>
      </c>
      <c r="I4448" s="17">
        <v>45522</v>
      </c>
      <c r="J4448" s="17">
        <v>45528</v>
      </c>
      <c r="K4448" t="s">
        <v>15</v>
      </c>
      <c r="L4448" t="s">
        <v>16</v>
      </c>
      <c r="M4448">
        <v>312.8</v>
      </c>
      <c r="N4448" t="s">
        <v>39</v>
      </c>
    </row>
    <row r="4449" spans="1:14" ht="14.25" customHeight="1" x14ac:dyDescent="0.3">
      <c r="A4449" t="s">
        <v>13163</v>
      </c>
      <c r="B4449" t="s">
        <v>19</v>
      </c>
      <c r="C4449" t="s">
        <v>33</v>
      </c>
      <c r="D4449">
        <v>3061.47</v>
      </c>
      <c r="E4449">
        <v>0.36</v>
      </c>
      <c r="F4449">
        <f t="shared" si="138"/>
        <v>1102.1291999999999</v>
      </c>
      <c r="G4449">
        <f t="shared" si="139"/>
        <v>1959.3407999999999</v>
      </c>
      <c r="H4449">
        <v>7</v>
      </c>
      <c r="I4449" s="17">
        <v>45332</v>
      </c>
      <c r="J4449" s="17">
        <v>45339</v>
      </c>
      <c r="K4449" t="s">
        <v>31</v>
      </c>
      <c r="L4449" t="s">
        <v>16</v>
      </c>
      <c r="M4449">
        <v>330.99</v>
      </c>
      <c r="N4449" t="s">
        <v>17</v>
      </c>
    </row>
    <row r="4450" spans="1:14" ht="14.25" customHeight="1" x14ac:dyDescent="0.3">
      <c r="A4450" t="s">
        <v>259</v>
      </c>
      <c r="B4450" t="s">
        <v>25</v>
      </c>
      <c r="C4450" t="s">
        <v>20</v>
      </c>
      <c r="D4450">
        <v>3063.16</v>
      </c>
      <c r="E4450">
        <v>0.21</v>
      </c>
      <c r="F4450">
        <f t="shared" si="138"/>
        <v>643.2636</v>
      </c>
      <c r="G4450">
        <f t="shared" si="139"/>
        <v>2419.8963999999996</v>
      </c>
      <c r="H4450">
        <v>7</v>
      </c>
      <c r="I4450" s="17">
        <v>45595</v>
      </c>
      <c r="J4450" s="17">
        <v>45600</v>
      </c>
      <c r="K4450" t="s">
        <v>21</v>
      </c>
      <c r="L4450" t="s">
        <v>16</v>
      </c>
      <c r="M4450">
        <v>706.04</v>
      </c>
      <c r="N4450" t="s">
        <v>28</v>
      </c>
    </row>
    <row r="4451" spans="1:14" ht="14.25" customHeight="1" x14ac:dyDescent="0.3">
      <c r="A4451" t="s">
        <v>12041</v>
      </c>
      <c r="B4451" t="s">
        <v>25</v>
      </c>
      <c r="C4451" t="s">
        <v>33</v>
      </c>
      <c r="D4451">
        <v>3068.11</v>
      </c>
      <c r="E4451">
        <v>0.45</v>
      </c>
      <c r="F4451">
        <f t="shared" si="138"/>
        <v>1380.6495</v>
      </c>
      <c r="G4451">
        <f t="shared" si="139"/>
        <v>1687.4605000000001</v>
      </c>
      <c r="H4451">
        <v>7</v>
      </c>
      <c r="I4451" s="17">
        <v>44981</v>
      </c>
      <c r="J4451" s="17">
        <v>44984</v>
      </c>
      <c r="K4451" t="s">
        <v>15</v>
      </c>
      <c r="L4451" t="s">
        <v>22</v>
      </c>
      <c r="M4451">
        <v>537.29</v>
      </c>
      <c r="N4451" t="s">
        <v>39</v>
      </c>
    </row>
    <row r="4452" spans="1:14" ht="14.25" customHeight="1" x14ac:dyDescent="0.3">
      <c r="A4452" t="s">
        <v>4151</v>
      </c>
      <c r="B4452" t="s">
        <v>41</v>
      </c>
      <c r="C4452" t="s">
        <v>20</v>
      </c>
      <c r="D4452">
        <v>3068.52</v>
      </c>
      <c r="E4452">
        <v>0.41</v>
      </c>
      <c r="F4452">
        <f t="shared" si="138"/>
        <v>1258.0932</v>
      </c>
      <c r="G4452">
        <f t="shared" si="139"/>
        <v>1810.4268</v>
      </c>
      <c r="H4452">
        <v>7</v>
      </c>
      <c r="I4452" s="17">
        <v>45028</v>
      </c>
      <c r="J4452" s="17">
        <v>45030</v>
      </c>
      <c r="K4452" t="s">
        <v>15</v>
      </c>
      <c r="L4452" t="s">
        <v>16</v>
      </c>
      <c r="M4452">
        <v>409.39</v>
      </c>
      <c r="N4452" t="s">
        <v>23</v>
      </c>
    </row>
    <row r="4453" spans="1:14" ht="14.25" customHeight="1" x14ac:dyDescent="0.3">
      <c r="A4453" t="s">
        <v>30</v>
      </c>
      <c r="B4453" t="s">
        <v>13</v>
      </c>
      <c r="C4453" t="s">
        <v>20</v>
      </c>
      <c r="D4453">
        <v>3071.32</v>
      </c>
      <c r="E4453">
        <v>0</v>
      </c>
      <c r="F4453">
        <f t="shared" si="138"/>
        <v>0</v>
      </c>
      <c r="G4453">
        <f t="shared" si="139"/>
        <v>3071.32</v>
      </c>
      <c r="H4453">
        <v>7</v>
      </c>
      <c r="I4453" s="17">
        <v>45022</v>
      </c>
      <c r="J4453" s="17">
        <v>45025</v>
      </c>
      <c r="K4453" t="s">
        <v>31</v>
      </c>
      <c r="L4453" t="s">
        <v>27</v>
      </c>
      <c r="M4453">
        <v>621.91999999999996</v>
      </c>
      <c r="N4453" t="s">
        <v>28</v>
      </c>
    </row>
    <row r="4454" spans="1:14" ht="14.25" customHeight="1" x14ac:dyDescent="0.3">
      <c r="A4454" t="s">
        <v>2387</v>
      </c>
      <c r="B4454" t="s">
        <v>41</v>
      </c>
      <c r="C4454" t="s">
        <v>33</v>
      </c>
      <c r="D4454">
        <v>3071.67</v>
      </c>
      <c r="E4454">
        <v>0.27</v>
      </c>
      <c r="F4454">
        <f t="shared" si="138"/>
        <v>829.35090000000002</v>
      </c>
      <c r="G4454">
        <f t="shared" si="139"/>
        <v>2242.3191000000002</v>
      </c>
      <c r="H4454">
        <v>7</v>
      </c>
      <c r="I4454" s="17">
        <v>45014</v>
      </c>
      <c r="J4454" s="17">
        <v>45018</v>
      </c>
      <c r="K4454" t="s">
        <v>31</v>
      </c>
      <c r="L4454" t="s">
        <v>16</v>
      </c>
      <c r="M4454">
        <v>600.6</v>
      </c>
      <c r="N4454" t="s">
        <v>39</v>
      </c>
    </row>
    <row r="4455" spans="1:14" ht="14.25" customHeight="1" x14ac:dyDescent="0.3">
      <c r="A4455" t="s">
        <v>169</v>
      </c>
      <c r="B4455" t="s">
        <v>25</v>
      </c>
      <c r="C4455" t="s">
        <v>20</v>
      </c>
      <c r="D4455">
        <v>3077.47</v>
      </c>
      <c r="E4455">
        <v>0.39</v>
      </c>
      <c r="F4455">
        <f t="shared" si="138"/>
        <v>1200.2132999999999</v>
      </c>
      <c r="G4455">
        <f t="shared" si="139"/>
        <v>1877.2566999999999</v>
      </c>
      <c r="H4455">
        <v>7</v>
      </c>
      <c r="I4455" s="17">
        <v>45627</v>
      </c>
      <c r="J4455" s="17">
        <v>45634</v>
      </c>
      <c r="K4455" t="s">
        <v>31</v>
      </c>
      <c r="L4455" t="s">
        <v>16</v>
      </c>
      <c r="M4455">
        <v>428.41</v>
      </c>
      <c r="N4455" t="s">
        <v>48</v>
      </c>
    </row>
    <row r="4456" spans="1:14" ht="14.25" customHeight="1" x14ac:dyDescent="0.3">
      <c r="A4456" t="s">
        <v>5465</v>
      </c>
      <c r="B4456" t="s">
        <v>19</v>
      </c>
      <c r="C4456" t="s">
        <v>26</v>
      </c>
      <c r="D4456">
        <v>3077.65</v>
      </c>
      <c r="E4456">
        <v>0.39</v>
      </c>
      <c r="F4456">
        <f t="shared" si="138"/>
        <v>1200.2835</v>
      </c>
      <c r="G4456">
        <f t="shared" si="139"/>
        <v>1877.3665000000001</v>
      </c>
      <c r="H4456">
        <v>7</v>
      </c>
      <c r="I4456" s="17">
        <v>45518</v>
      </c>
      <c r="J4456" s="17">
        <v>45522</v>
      </c>
      <c r="K4456" t="s">
        <v>15</v>
      </c>
      <c r="L4456" t="s">
        <v>27</v>
      </c>
      <c r="M4456">
        <v>462.85</v>
      </c>
      <c r="N4456" t="s">
        <v>39</v>
      </c>
    </row>
    <row r="4457" spans="1:14" ht="14.25" customHeight="1" x14ac:dyDescent="0.3">
      <c r="A4457" t="s">
        <v>11060</v>
      </c>
      <c r="B4457" t="s">
        <v>13</v>
      </c>
      <c r="C4457" t="s">
        <v>14</v>
      </c>
      <c r="D4457">
        <v>3089.34</v>
      </c>
      <c r="E4457">
        <v>0.19</v>
      </c>
      <c r="F4457">
        <f t="shared" si="138"/>
        <v>586.97460000000001</v>
      </c>
      <c r="G4457">
        <f t="shared" si="139"/>
        <v>2502.3654000000001</v>
      </c>
      <c r="H4457">
        <v>7</v>
      </c>
      <c r="I4457" s="17">
        <v>45025</v>
      </c>
      <c r="J4457" s="17">
        <v>45027</v>
      </c>
      <c r="K4457" t="s">
        <v>21</v>
      </c>
      <c r="L4457" t="s">
        <v>22</v>
      </c>
      <c r="M4457">
        <v>722.54</v>
      </c>
      <c r="N4457" t="s">
        <v>48</v>
      </c>
    </row>
    <row r="4458" spans="1:14" ht="14.25" customHeight="1" x14ac:dyDescent="0.3">
      <c r="A4458" t="s">
        <v>13014</v>
      </c>
      <c r="B4458" t="s">
        <v>25</v>
      </c>
      <c r="C4458" t="s">
        <v>36</v>
      </c>
      <c r="D4458">
        <v>3089.53</v>
      </c>
      <c r="E4458">
        <v>0.24</v>
      </c>
      <c r="F4458">
        <f t="shared" si="138"/>
        <v>741.48720000000003</v>
      </c>
      <c r="G4458">
        <f t="shared" si="139"/>
        <v>2348.0428000000002</v>
      </c>
      <c r="H4458">
        <v>7</v>
      </c>
      <c r="I4458" s="17">
        <v>45460</v>
      </c>
      <c r="J4458" s="17">
        <v>45463</v>
      </c>
      <c r="K4458" t="s">
        <v>15</v>
      </c>
      <c r="L4458" t="s">
        <v>22</v>
      </c>
      <c r="M4458">
        <v>179.95</v>
      </c>
      <c r="N4458" t="s">
        <v>28</v>
      </c>
    </row>
    <row r="4459" spans="1:14" ht="14.25" customHeight="1" x14ac:dyDescent="0.3">
      <c r="A4459" t="s">
        <v>6105</v>
      </c>
      <c r="B4459" t="s">
        <v>41</v>
      </c>
      <c r="C4459" t="s">
        <v>14</v>
      </c>
      <c r="D4459">
        <v>3102.73</v>
      </c>
      <c r="E4459">
        <v>0.36</v>
      </c>
      <c r="F4459">
        <f t="shared" si="138"/>
        <v>1116.9828</v>
      </c>
      <c r="G4459">
        <f t="shared" si="139"/>
        <v>1985.7472</v>
      </c>
      <c r="H4459">
        <v>7</v>
      </c>
      <c r="I4459" s="17">
        <v>45516</v>
      </c>
      <c r="J4459" s="17">
        <v>45521</v>
      </c>
      <c r="K4459" t="s">
        <v>31</v>
      </c>
      <c r="L4459" t="s">
        <v>16</v>
      </c>
      <c r="M4459">
        <v>547.92999999999995</v>
      </c>
      <c r="N4459" t="s">
        <v>17</v>
      </c>
    </row>
    <row r="4460" spans="1:14" ht="14.25" customHeight="1" x14ac:dyDescent="0.3">
      <c r="A4460" t="s">
        <v>7095</v>
      </c>
      <c r="B4460" t="s">
        <v>19</v>
      </c>
      <c r="C4460" t="s">
        <v>36</v>
      </c>
      <c r="D4460">
        <v>3106.22</v>
      </c>
      <c r="E4460">
        <v>0.17</v>
      </c>
      <c r="F4460">
        <f t="shared" si="138"/>
        <v>528.05740000000003</v>
      </c>
      <c r="G4460">
        <f t="shared" si="139"/>
        <v>2578.1625999999997</v>
      </c>
      <c r="H4460">
        <v>7</v>
      </c>
      <c r="I4460" s="17">
        <v>45626</v>
      </c>
      <c r="J4460" s="17">
        <v>45630</v>
      </c>
      <c r="K4460" t="s">
        <v>21</v>
      </c>
      <c r="L4460" t="s">
        <v>22</v>
      </c>
      <c r="M4460">
        <v>428.2</v>
      </c>
      <c r="N4460" t="s">
        <v>17</v>
      </c>
    </row>
    <row r="4461" spans="1:14" ht="14.25" customHeight="1" x14ac:dyDescent="0.3">
      <c r="A4461" t="s">
        <v>8316</v>
      </c>
      <c r="B4461" t="s">
        <v>13</v>
      </c>
      <c r="C4461" t="s">
        <v>20</v>
      </c>
      <c r="D4461">
        <v>3110.92</v>
      </c>
      <c r="E4461">
        <v>0.39</v>
      </c>
      <c r="F4461">
        <f t="shared" si="138"/>
        <v>1213.2588000000001</v>
      </c>
      <c r="G4461">
        <f t="shared" si="139"/>
        <v>1897.6612</v>
      </c>
      <c r="H4461">
        <v>7</v>
      </c>
      <c r="I4461" s="17">
        <v>44927</v>
      </c>
      <c r="J4461" s="17">
        <v>44929</v>
      </c>
      <c r="K4461" t="s">
        <v>31</v>
      </c>
      <c r="L4461" t="s">
        <v>27</v>
      </c>
      <c r="M4461">
        <v>658.78</v>
      </c>
      <c r="N4461" t="s">
        <v>17</v>
      </c>
    </row>
    <row r="4462" spans="1:14" ht="14.25" customHeight="1" x14ac:dyDescent="0.3">
      <c r="A4462" t="s">
        <v>10172</v>
      </c>
      <c r="B4462" t="s">
        <v>41</v>
      </c>
      <c r="C4462" t="s">
        <v>26</v>
      </c>
      <c r="D4462">
        <v>3112.58</v>
      </c>
      <c r="E4462">
        <v>0.21</v>
      </c>
      <c r="F4462">
        <f t="shared" si="138"/>
        <v>653.64179999999999</v>
      </c>
      <c r="G4462">
        <f t="shared" si="139"/>
        <v>2458.9382000000001</v>
      </c>
      <c r="H4462">
        <v>7</v>
      </c>
      <c r="I4462" s="17">
        <v>45142</v>
      </c>
      <c r="J4462" s="17">
        <v>45145</v>
      </c>
      <c r="K4462" t="s">
        <v>31</v>
      </c>
      <c r="L4462" t="s">
        <v>22</v>
      </c>
      <c r="M4462">
        <v>590.64</v>
      </c>
      <c r="N4462" t="s">
        <v>39</v>
      </c>
    </row>
    <row r="4463" spans="1:14" ht="14.25" customHeight="1" x14ac:dyDescent="0.3">
      <c r="A4463" t="s">
        <v>8331</v>
      </c>
      <c r="B4463" t="s">
        <v>13</v>
      </c>
      <c r="C4463" t="s">
        <v>26</v>
      </c>
      <c r="D4463">
        <v>3118.08</v>
      </c>
      <c r="E4463">
        <v>0.34</v>
      </c>
      <c r="F4463">
        <f t="shared" si="138"/>
        <v>1060.1472000000001</v>
      </c>
      <c r="G4463">
        <f t="shared" si="139"/>
        <v>2057.9327999999996</v>
      </c>
      <c r="H4463">
        <v>7</v>
      </c>
      <c r="I4463" s="17">
        <v>45125</v>
      </c>
      <c r="J4463" s="17">
        <v>45126</v>
      </c>
      <c r="K4463" t="s">
        <v>21</v>
      </c>
      <c r="L4463" t="s">
        <v>22</v>
      </c>
      <c r="M4463">
        <v>897.54</v>
      </c>
      <c r="N4463" t="s">
        <v>23</v>
      </c>
    </row>
    <row r="4464" spans="1:14" ht="14.25" customHeight="1" x14ac:dyDescent="0.3">
      <c r="A4464" t="s">
        <v>10717</v>
      </c>
      <c r="B4464" t="s">
        <v>13</v>
      </c>
      <c r="C4464" t="s">
        <v>36</v>
      </c>
      <c r="D4464">
        <v>3118.79</v>
      </c>
      <c r="E4464">
        <v>0.03</v>
      </c>
      <c r="F4464">
        <f t="shared" si="138"/>
        <v>93.563699999999997</v>
      </c>
      <c r="G4464">
        <f t="shared" si="139"/>
        <v>3025.2262999999998</v>
      </c>
      <c r="H4464">
        <v>7</v>
      </c>
      <c r="I4464" s="17">
        <v>45368</v>
      </c>
      <c r="J4464" s="17">
        <v>45374</v>
      </c>
      <c r="K4464" t="s">
        <v>15</v>
      </c>
      <c r="L4464" t="s">
        <v>16</v>
      </c>
      <c r="M4464">
        <v>255.43</v>
      </c>
      <c r="N4464" t="s">
        <v>28</v>
      </c>
    </row>
    <row r="4465" spans="1:14" ht="14.25" customHeight="1" x14ac:dyDescent="0.3">
      <c r="A4465" t="s">
        <v>4096</v>
      </c>
      <c r="B4465" t="s">
        <v>25</v>
      </c>
      <c r="C4465" t="s">
        <v>33</v>
      </c>
      <c r="D4465">
        <v>3122.96</v>
      </c>
      <c r="E4465">
        <v>0.21</v>
      </c>
      <c r="F4465">
        <f t="shared" si="138"/>
        <v>655.82159999999999</v>
      </c>
      <c r="G4465">
        <f t="shared" si="139"/>
        <v>2467.1383999999998</v>
      </c>
      <c r="H4465">
        <v>7</v>
      </c>
      <c r="I4465" s="17">
        <v>45271</v>
      </c>
      <c r="J4465" s="17">
        <v>45274</v>
      </c>
      <c r="K4465" t="s">
        <v>15</v>
      </c>
      <c r="L4465" t="s">
        <v>22</v>
      </c>
      <c r="M4465">
        <v>526.92999999999995</v>
      </c>
      <c r="N4465" t="s">
        <v>23</v>
      </c>
    </row>
    <row r="4466" spans="1:14" ht="14.25" customHeight="1" x14ac:dyDescent="0.3">
      <c r="A4466" t="s">
        <v>7985</v>
      </c>
      <c r="B4466" t="s">
        <v>13</v>
      </c>
      <c r="C4466" t="s">
        <v>36</v>
      </c>
      <c r="D4466">
        <v>3127</v>
      </c>
      <c r="E4466">
        <v>0.4</v>
      </c>
      <c r="F4466">
        <f t="shared" si="138"/>
        <v>1250.8000000000002</v>
      </c>
      <c r="G4466">
        <f t="shared" si="139"/>
        <v>1876.1999999999998</v>
      </c>
      <c r="H4466">
        <v>7</v>
      </c>
      <c r="I4466" s="17">
        <v>45377</v>
      </c>
      <c r="J4466" s="17">
        <v>45383</v>
      </c>
      <c r="K4466" t="s">
        <v>15</v>
      </c>
      <c r="L4466" t="s">
        <v>22</v>
      </c>
      <c r="M4466">
        <v>921.87</v>
      </c>
      <c r="N4466" t="s">
        <v>28</v>
      </c>
    </row>
    <row r="4467" spans="1:14" ht="14.25" customHeight="1" x14ac:dyDescent="0.3">
      <c r="A4467" t="s">
        <v>906</v>
      </c>
      <c r="B4467" t="s">
        <v>25</v>
      </c>
      <c r="C4467" t="s">
        <v>14</v>
      </c>
      <c r="D4467">
        <v>3128.86</v>
      </c>
      <c r="E4467">
        <v>0.44</v>
      </c>
      <c r="F4467">
        <f t="shared" si="138"/>
        <v>1376.6984</v>
      </c>
      <c r="G4467">
        <f t="shared" si="139"/>
        <v>1752.1616000000001</v>
      </c>
      <c r="H4467">
        <v>7</v>
      </c>
      <c r="I4467" s="17">
        <v>44997</v>
      </c>
      <c r="J4467" s="17">
        <v>45002</v>
      </c>
      <c r="K4467" t="s">
        <v>15</v>
      </c>
      <c r="L4467" t="s">
        <v>22</v>
      </c>
      <c r="M4467">
        <v>802.57</v>
      </c>
      <c r="N4467" t="s">
        <v>34</v>
      </c>
    </row>
    <row r="4468" spans="1:14" ht="14.25" customHeight="1" x14ac:dyDescent="0.3">
      <c r="A4468" t="s">
        <v>11491</v>
      </c>
      <c r="B4468" t="s">
        <v>19</v>
      </c>
      <c r="C4468" t="s">
        <v>20</v>
      </c>
      <c r="D4468">
        <v>3129.28</v>
      </c>
      <c r="E4468">
        <v>0.45</v>
      </c>
      <c r="F4468">
        <f t="shared" si="138"/>
        <v>1408.1760000000002</v>
      </c>
      <c r="G4468">
        <f t="shared" si="139"/>
        <v>1721.104</v>
      </c>
      <c r="H4468">
        <v>7</v>
      </c>
      <c r="I4468" s="17">
        <v>45191</v>
      </c>
      <c r="J4468" s="17">
        <v>45192</v>
      </c>
      <c r="K4468" t="s">
        <v>21</v>
      </c>
      <c r="L4468" t="s">
        <v>22</v>
      </c>
      <c r="M4468">
        <v>312.06</v>
      </c>
      <c r="N4468" t="s">
        <v>39</v>
      </c>
    </row>
    <row r="4469" spans="1:14" ht="14.25" customHeight="1" x14ac:dyDescent="0.3">
      <c r="A4469" t="s">
        <v>10911</v>
      </c>
      <c r="B4469" t="s">
        <v>41</v>
      </c>
      <c r="C4469" t="s">
        <v>26</v>
      </c>
      <c r="D4469">
        <v>3136.28</v>
      </c>
      <c r="E4469">
        <v>0.23</v>
      </c>
      <c r="F4469">
        <f t="shared" si="138"/>
        <v>721.34440000000006</v>
      </c>
      <c r="G4469">
        <f t="shared" si="139"/>
        <v>2414.9356000000002</v>
      </c>
      <c r="H4469">
        <v>7</v>
      </c>
      <c r="I4469" s="17">
        <v>45558</v>
      </c>
      <c r="J4469" s="17">
        <v>45562</v>
      </c>
      <c r="K4469" t="s">
        <v>15</v>
      </c>
      <c r="L4469" t="s">
        <v>16</v>
      </c>
      <c r="M4469">
        <v>526.30999999999995</v>
      </c>
      <c r="N4469" t="s">
        <v>28</v>
      </c>
    </row>
    <row r="4470" spans="1:14" ht="14.25" customHeight="1" x14ac:dyDescent="0.3">
      <c r="A4470" t="s">
        <v>11944</v>
      </c>
      <c r="B4470" t="s">
        <v>41</v>
      </c>
      <c r="C4470" t="s">
        <v>33</v>
      </c>
      <c r="D4470">
        <v>3138.67</v>
      </c>
      <c r="E4470">
        <v>0.28000000000000003</v>
      </c>
      <c r="F4470">
        <f t="shared" si="138"/>
        <v>878.82760000000007</v>
      </c>
      <c r="G4470">
        <f t="shared" si="139"/>
        <v>2259.8424</v>
      </c>
      <c r="H4470">
        <v>7</v>
      </c>
      <c r="I4470" s="17">
        <v>44968</v>
      </c>
      <c r="J4470" s="17">
        <v>44969</v>
      </c>
      <c r="K4470" t="s">
        <v>15</v>
      </c>
      <c r="L4470" t="s">
        <v>27</v>
      </c>
      <c r="M4470">
        <v>493.4</v>
      </c>
      <c r="N4470" t="s">
        <v>48</v>
      </c>
    </row>
    <row r="4471" spans="1:14" ht="14.25" customHeight="1" x14ac:dyDescent="0.3">
      <c r="A4471" t="s">
        <v>2871</v>
      </c>
      <c r="B4471" t="s">
        <v>25</v>
      </c>
      <c r="C4471" t="s">
        <v>26</v>
      </c>
      <c r="D4471">
        <v>3147.19</v>
      </c>
      <c r="E4471">
        <v>0.28000000000000003</v>
      </c>
      <c r="F4471">
        <f t="shared" si="138"/>
        <v>881.21320000000014</v>
      </c>
      <c r="G4471">
        <f t="shared" si="139"/>
        <v>2265.9767999999999</v>
      </c>
      <c r="H4471">
        <v>7</v>
      </c>
      <c r="I4471" s="17">
        <v>45610</v>
      </c>
      <c r="J4471" s="17">
        <v>45615</v>
      </c>
      <c r="K4471" t="s">
        <v>15</v>
      </c>
      <c r="L4471" t="s">
        <v>22</v>
      </c>
      <c r="M4471">
        <v>607.92999999999995</v>
      </c>
      <c r="N4471" t="s">
        <v>17</v>
      </c>
    </row>
    <row r="4472" spans="1:14" ht="14.25" customHeight="1" x14ac:dyDescent="0.3">
      <c r="A4472" t="s">
        <v>843</v>
      </c>
      <c r="B4472" t="s">
        <v>13</v>
      </c>
      <c r="C4472" t="s">
        <v>33</v>
      </c>
      <c r="D4472">
        <v>3163.29</v>
      </c>
      <c r="E4472">
        <v>0.48</v>
      </c>
      <c r="F4472">
        <f t="shared" si="138"/>
        <v>1518.3791999999999</v>
      </c>
      <c r="G4472">
        <f t="shared" si="139"/>
        <v>1644.9108000000001</v>
      </c>
      <c r="H4472">
        <v>7</v>
      </c>
      <c r="I4472" s="17">
        <v>45298</v>
      </c>
      <c r="J4472" s="17">
        <v>45299</v>
      </c>
      <c r="K4472" t="s">
        <v>21</v>
      </c>
      <c r="L4472" t="s">
        <v>27</v>
      </c>
      <c r="M4472">
        <v>494.75</v>
      </c>
      <c r="N4472" t="s">
        <v>23</v>
      </c>
    </row>
    <row r="4473" spans="1:14" ht="14.25" customHeight="1" x14ac:dyDescent="0.3">
      <c r="A4473" t="s">
        <v>11984</v>
      </c>
      <c r="B4473" t="s">
        <v>25</v>
      </c>
      <c r="C4473" t="s">
        <v>20</v>
      </c>
      <c r="D4473">
        <v>3169.49</v>
      </c>
      <c r="E4473">
        <v>0.49</v>
      </c>
      <c r="F4473">
        <f t="shared" si="138"/>
        <v>1553.0500999999999</v>
      </c>
      <c r="G4473">
        <f t="shared" si="139"/>
        <v>1616.4398999999999</v>
      </c>
      <c r="H4473">
        <v>7</v>
      </c>
      <c r="I4473" s="17">
        <v>45513</v>
      </c>
      <c r="J4473" s="17">
        <v>45518</v>
      </c>
      <c r="K4473" t="s">
        <v>31</v>
      </c>
      <c r="L4473" t="s">
        <v>16</v>
      </c>
      <c r="M4473">
        <v>544.99</v>
      </c>
      <c r="N4473" t="s">
        <v>23</v>
      </c>
    </row>
    <row r="4474" spans="1:14" ht="14.25" customHeight="1" x14ac:dyDescent="0.3">
      <c r="A4474" t="s">
        <v>4817</v>
      </c>
      <c r="B4474" t="s">
        <v>25</v>
      </c>
      <c r="C4474" t="s">
        <v>36</v>
      </c>
      <c r="D4474">
        <v>3172.24</v>
      </c>
      <c r="E4474">
        <v>0.3</v>
      </c>
      <c r="F4474">
        <f t="shared" si="138"/>
        <v>951.67199999999991</v>
      </c>
      <c r="G4474">
        <f t="shared" si="139"/>
        <v>2220.5679999999998</v>
      </c>
      <c r="H4474">
        <v>7</v>
      </c>
      <c r="I4474" s="17">
        <v>45358</v>
      </c>
      <c r="J4474" s="17">
        <v>45364</v>
      </c>
      <c r="K4474" t="s">
        <v>15</v>
      </c>
      <c r="L4474" t="s">
        <v>16</v>
      </c>
      <c r="M4474">
        <v>268.23</v>
      </c>
      <c r="N4474" t="s">
        <v>39</v>
      </c>
    </row>
    <row r="4475" spans="1:14" ht="14.25" customHeight="1" x14ac:dyDescent="0.3">
      <c r="A4475" t="s">
        <v>14759</v>
      </c>
      <c r="B4475" t="s">
        <v>25</v>
      </c>
      <c r="C4475" t="s">
        <v>26</v>
      </c>
      <c r="D4475">
        <v>3172.77</v>
      </c>
      <c r="E4475">
        <v>0.09</v>
      </c>
      <c r="F4475">
        <f t="shared" si="138"/>
        <v>285.54929999999996</v>
      </c>
      <c r="G4475">
        <f t="shared" si="139"/>
        <v>2887.2206999999999</v>
      </c>
      <c r="H4475">
        <v>7</v>
      </c>
      <c r="I4475" s="17">
        <v>45270</v>
      </c>
      <c r="J4475" s="17">
        <v>45272</v>
      </c>
      <c r="K4475" t="s">
        <v>21</v>
      </c>
      <c r="L4475" t="s">
        <v>16</v>
      </c>
      <c r="M4475">
        <v>430.5</v>
      </c>
      <c r="N4475" t="s">
        <v>23</v>
      </c>
    </row>
    <row r="4476" spans="1:14" ht="14.25" customHeight="1" x14ac:dyDescent="0.3">
      <c r="A4476" t="s">
        <v>1753</v>
      </c>
      <c r="B4476" t="s">
        <v>41</v>
      </c>
      <c r="C4476" t="s">
        <v>33</v>
      </c>
      <c r="D4476">
        <v>3174.7</v>
      </c>
      <c r="E4476">
        <v>0.1</v>
      </c>
      <c r="F4476">
        <f t="shared" si="138"/>
        <v>317.47000000000003</v>
      </c>
      <c r="G4476">
        <f t="shared" si="139"/>
        <v>2857.2299999999996</v>
      </c>
      <c r="H4476">
        <v>7</v>
      </c>
      <c r="I4476" s="17">
        <v>45070</v>
      </c>
      <c r="J4476" s="17">
        <v>45077</v>
      </c>
      <c r="K4476" t="s">
        <v>21</v>
      </c>
      <c r="L4476" t="s">
        <v>27</v>
      </c>
      <c r="M4476">
        <v>685.02</v>
      </c>
      <c r="N4476" t="s">
        <v>34</v>
      </c>
    </row>
    <row r="4477" spans="1:14" ht="14.25" customHeight="1" x14ac:dyDescent="0.3">
      <c r="A4477" t="s">
        <v>4521</v>
      </c>
      <c r="B4477" t="s">
        <v>41</v>
      </c>
      <c r="C4477" t="s">
        <v>26</v>
      </c>
      <c r="D4477">
        <v>3180.06</v>
      </c>
      <c r="E4477">
        <v>0.16</v>
      </c>
      <c r="F4477">
        <f t="shared" si="138"/>
        <v>508.80959999999999</v>
      </c>
      <c r="G4477">
        <f t="shared" si="139"/>
        <v>2671.2503999999999</v>
      </c>
      <c r="H4477">
        <v>7</v>
      </c>
      <c r="I4477" s="17">
        <v>45514</v>
      </c>
      <c r="J4477" s="17">
        <v>45517</v>
      </c>
      <c r="K4477" t="s">
        <v>21</v>
      </c>
      <c r="L4477" t="s">
        <v>16</v>
      </c>
      <c r="M4477">
        <v>314.85000000000002</v>
      </c>
      <c r="N4477" t="s">
        <v>48</v>
      </c>
    </row>
    <row r="4478" spans="1:14" ht="14.25" customHeight="1" x14ac:dyDescent="0.3">
      <c r="A4478" t="s">
        <v>10336</v>
      </c>
      <c r="B4478" t="s">
        <v>19</v>
      </c>
      <c r="C4478" t="s">
        <v>20</v>
      </c>
      <c r="D4478">
        <v>3182.17</v>
      </c>
      <c r="E4478">
        <v>0.13</v>
      </c>
      <c r="F4478">
        <f t="shared" si="138"/>
        <v>413.68210000000005</v>
      </c>
      <c r="G4478">
        <f t="shared" si="139"/>
        <v>2768.4879000000001</v>
      </c>
      <c r="H4478">
        <v>7</v>
      </c>
      <c r="I4478" s="17">
        <v>44982</v>
      </c>
      <c r="J4478" s="17">
        <v>44985</v>
      </c>
      <c r="K4478" t="s">
        <v>21</v>
      </c>
      <c r="L4478" t="s">
        <v>27</v>
      </c>
      <c r="M4478">
        <v>619.1</v>
      </c>
      <c r="N4478" t="s">
        <v>48</v>
      </c>
    </row>
    <row r="4479" spans="1:14" ht="14.25" customHeight="1" x14ac:dyDescent="0.3">
      <c r="A4479" t="s">
        <v>2618</v>
      </c>
      <c r="B4479" t="s">
        <v>41</v>
      </c>
      <c r="C4479" t="s">
        <v>33</v>
      </c>
      <c r="D4479">
        <v>3183.74</v>
      </c>
      <c r="E4479">
        <v>0.03</v>
      </c>
      <c r="F4479">
        <f t="shared" si="138"/>
        <v>95.512199999999993</v>
      </c>
      <c r="G4479">
        <f t="shared" si="139"/>
        <v>3088.2277999999997</v>
      </c>
      <c r="H4479">
        <v>7</v>
      </c>
      <c r="I4479" s="17">
        <v>45319</v>
      </c>
      <c r="J4479" s="17">
        <v>45323</v>
      </c>
      <c r="K4479" t="s">
        <v>21</v>
      </c>
      <c r="L4479" t="s">
        <v>16</v>
      </c>
      <c r="M4479">
        <v>197.64</v>
      </c>
      <c r="N4479" t="s">
        <v>48</v>
      </c>
    </row>
    <row r="4480" spans="1:14" ht="14.25" customHeight="1" x14ac:dyDescent="0.3">
      <c r="A4480" t="s">
        <v>7587</v>
      </c>
      <c r="B4480" t="s">
        <v>41</v>
      </c>
      <c r="C4480" t="s">
        <v>14</v>
      </c>
      <c r="D4480">
        <v>3185.03</v>
      </c>
      <c r="E4480">
        <v>0.33</v>
      </c>
      <c r="F4480">
        <f t="shared" si="138"/>
        <v>1051.0599000000002</v>
      </c>
      <c r="G4480">
        <f t="shared" si="139"/>
        <v>2133.9701</v>
      </c>
      <c r="H4480">
        <v>7</v>
      </c>
      <c r="I4480" s="17">
        <v>45431</v>
      </c>
      <c r="J4480" s="17">
        <v>45438</v>
      </c>
      <c r="K4480" t="s">
        <v>21</v>
      </c>
      <c r="L4480" t="s">
        <v>16</v>
      </c>
      <c r="M4480">
        <v>403.84</v>
      </c>
      <c r="N4480" t="s">
        <v>23</v>
      </c>
    </row>
    <row r="4481" spans="1:14" ht="14.25" customHeight="1" x14ac:dyDescent="0.3">
      <c r="A4481" t="s">
        <v>4519</v>
      </c>
      <c r="B4481" t="s">
        <v>19</v>
      </c>
      <c r="C4481" t="s">
        <v>33</v>
      </c>
      <c r="D4481">
        <v>3186.24</v>
      </c>
      <c r="E4481">
        <v>0.47</v>
      </c>
      <c r="F4481">
        <f t="shared" si="138"/>
        <v>1497.5327999999997</v>
      </c>
      <c r="G4481">
        <f t="shared" si="139"/>
        <v>1688.7072000000001</v>
      </c>
      <c r="H4481">
        <v>7</v>
      </c>
      <c r="I4481" s="17">
        <v>45352</v>
      </c>
      <c r="J4481" s="17">
        <v>45353</v>
      </c>
      <c r="K4481" t="s">
        <v>21</v>
      </c>
      <c r="L4481" t="s">
        <v>16</v>
      </c>
      <c r="M4481">
        <v>310.18</v>
      </c>
      <c r="N4481" t="s">
        <v>17</v>
      </c>
    </row>
    <row r="4482" spans="1:14" ht="14.25" customHeight="1" x14ac:dyDescent="0.3">
      <c r="A4482" t="s">
        <v>7012</v>
      </c>
      <c r="B4482" t="s">
        <v>41</v>
      </c>
      <c r="C4482" t="s">
        <v>33</v>
      </c>
      <c r="D4482">
        <v>3189.09</v>
      </c>
      <c r="E4482">
        <v>0.15</v>
      </c>
      <c r="F4482">
        <f t="shared" ref="F4482:F4545" si="140">D4482*E4482</f>
        <v>478.36349999999999</v>
      </c>
      <c r="G4482">
        <f t="shared" ref="G4482:G4545" si="141">D4482-F4482</f>
        <v>2710.7265000000002</v>
      </c>
      <c r="H4482">
        <v>7</v>
      </c>
      <c r="I4482" s="17">
        <v>45376</v>
      </c>
      <c r="J4482" s="17">
        <v>45378</v>
      </c>
      <c r="K4482" t="s">
        <v>15</v>
      </c>
      <c r="L4482" t="s">
        <v>27</v>
      </c>
      <c r="M4482">
        <v>398.58</v>
      </c>
      <c r="N4482" t="s">
        <v>34</v>
      </c>
    </row>
    <row r="4483" spans="1:14" ht="14.25" customHeight="1" x14ac:dyDescent="0.3">
      <c r="A4483" t="s">
        <v>5957</v>
      </c>
      <c r="B4483" t="s">
        <v>41</v>
      </c>
      <c r="C4483" t="s">
        <v>26</v>
      </c>
      <c r="D4483">
        <v>3189.84</v>
      </c>
      <c r="E4483">
        <v>0.47</v>
      </c>
      <c r="F4483">
        <f t="shared" si="140"/>
        <v>1499.2248</v>
      </c>
      <c r="G4483">
        <f t="shared" si="141"/>
        <v>1690.6152000000002</v>
      </c>
      <c r="H4483">
        <v>7</v>
      </c>
      <c r="I4483" s="17">
        <v>45534</v>
      </c>
      <c r="J4483" s="17">
        <v>45538</v>
      </c>
      <c r="K4483" t="s">
        <v>15</v>
      </c>
      <c r="L4483" t="s">
        <v>22</v>
      </c>
      <c r="M4483">
        <v>211.14</v>
      </c>
      <c r="N4483" t="s">
        <v>28</v>
      </c>
    </row>
    <row r="4484" spans="1:14" ht="14.25" customHeight="1" x14ac:dyDescent="0.3">
      <c r="A4484" t="s">
        <v>4888</v>
      </c>
      <c r="B4484" t="s">
        <v>19</v>
      </c>
      <c r="C4484" t="s">
        <v>33</v>
      </c>
      <c r="D4484">
        <v>3198.95</v>
      </c>
      <c r="E4484">
        <v>0.1</v>
      </c>
      <c r="F4484">
        <f t="shared" si="140"/>
        <v>319.89499999999998</v>
      </c>
      <c r="G4484">
        <f t="shared" si="141"/>
        <v>2879.0549999999998</v>
      </c>
      <c r="H4484">
        <v>7</v>
      </c>
      <c r="I4484" s="17">
        <v>45185</v>
      </c>
      <c r="J4484" s="17">
        <v>45190</v>
      </c>
      <c r="K4484" t="s">
        <v>21</v>
      </c>
      <c r="L4484" t="s">
        <v>22</v>
      </c>
      <c r="M4484">
        <v>256.85000000000002</v>
      </c>
      <c r="N4484" t="s">
        <v>17</v>
      </c>
    </row>
    <row r="4485" spans="1:14" ht="14.25" customHeight="1" x14ac:dyDescent="0.3">
      <c r="A4485" t="s">
        <v>9733</v>
      </c>
      <c r="B4485" t="s">
        <v>13</v>
      </c>
      <c r="C4485" t="s">
        <v>26</v>
      </c>
      <c r="D4485">
        <v>3200.11</v>
      </c>
      <c r="E4485">
        <v>0.37</v>
      </c>
      <c r="F4485">
        <f t="shared" si="140"/>
        <v>1184.0407</v>
      </c>
      <c r="G4485">
        <f t="shared" si="141"/>
        <v>2016.0693000000001</v>
      </c>
      <c r="H4485">
        <v>7</v>
      </c>
      <c r="I4485" s="17">
        <v>45576</v>
      </c>
      <c r="J4485" s="17">
        <v>45578</v>
      </c>
      <c r="K4485" t="s">
        <v>15</v>
      </c>
      <c r="L4485" t="s">
        <v>22</v>
      </c>
      <c r="M4485">
        <v>552.23</v>
      </c>
      <c r="N4485" t="s">
        <v>28</v>
      </c>
    </row>
    <row r="4486" spans="1:14" ht="14.25" customHeight="1" x14ac:dyDescent="0.3">
      <c r="A4486" t="s">
        <v>10059</v>
      </c>
      <c r="B4486" t="s">
        <v>13</v>
      </c>
      <c r="C4486" t="s">
        <v>33</v>
      </c>
      <c r="D4486">
        <v>3200.16</v>
      </c>
      <c r="E4486">
        <v>0.24</v>
      </c>
      <c r="F4486">
        <f t="shared" si="140"/>
        <v>768.03839999999991</v>
      </c>
      <c r="G4486">
        <f t="shared" si="141"/>
        <v>2432.1215999999999</v>
      </c>
      <c r="H4486">
        <v>7</v>
      </c>
      <c r="I4486" s="17">
        <v>45284</v>
      </c>
      <c r="J4486" s="17">
        <v>45291</v>
      </c>
      <c r="K4486" t="s">
        <v>31</v>
      </c>
      <c r="L4486" t="s">
        <v>22</v>
      </c>
      <c r="M4486">
        <v>689.54</v>
      </c>
      <c r="N4486" t="s">
        <v>23</v>
      </c>
    </row>
    <row r="4487" spans="1:14" ht="14.25" customHeight="1" x14ac:dyDescent="0.3">
      <c r="A4487" t="s">
        <v>1966</v>
      </c>
      <c r="B4487" t="s">
        <v>13</v>
      </c>
      <c r="C4487" t="s">
        <v>14</v>
      </c>
      <c r="D4487">
        <v>3202.23</v>
      </c>
      <c r="E4487">
        <v>0.28000000000000003</v>
      </c>
      <c r="F4487">
        <f t="shared" si="140"/>
        <v>896.62440000000004</v>
      </c>
      <c r="G4487">
        <f t="shared" si="141"/>
        <v>2305.6055999999999</v>
      </c>
      <c r="H4487">
        <v>7</v>
      </c>
      <c r="I4487" s="17">
        <v>45407</v>
      </c>
      <c r="J4487" s="17">
        <v>45412</v>
      </c>
      <c r="K4487" t="s">
        <v>21</v>
      </c>
      <c r="L4487" t="s">
        <v>16</v>
      </c>
      <c r="M4487">
        <v>671.88</v>
      </c>
      <c r="N4487" t="s">
        <v>23</v>
      </c>
    </row>
    <row r="4488" spans="1:14" ht="14.25" customHeight="1" x14ac:dyDescent="0.3">
      <c r="A4488" t="s">
        <v>14119</v>
      </c>
      <c r="B4488" t="s">
        <v>41</v>
      </c>
      <c r="C4488" t="s">
        <v>14</v>
      </c>
      <c r="D4488">
        <v>3204.41</v>
      </c>
      <c r="E4488">
        <v>0.01</v>
      </c>
      <c r="F4488">
        <f t="shared" si="140"/>
        <v>32.0441</v>
      </c>
      <c r="G4488">
        <f t="shared" si="141"/>
        <v>3172.3658999999998</v>
      </c>
      <c r="H4488">
        <v>7</v>
      </c>
      <c r="I4488" s="17">
        <v>45142</v>
      </c>
      <c r="J4488" s="17">
        <v>45143</v>
      </c>
      <c r="K4488" t="s">
        <v>31</v>
      </c>
      <c r="L4488" t="s">
        <v>16</v>
      </c>
      <c r="M4488">
        <v>618.99</v>
      </c>
      <c r="N4488" t="s">
        <v>17</v>
      </c>
    </row>
    <row r="4489" spans="1:14" ht="14.25" customHeight="1" x14ac:dyDescent="0.3">
      <c r="A4489" t="s">
        <v>145</v>
      </c>
      <c r="B4489" t="s">
        <v>19</v>
      </c>
      <c r="C4489" t="s">
        <v>26</v>
      </c>
      <c r="D4489">
        <v>3210.62</v>
      </c>
      <c r="E4489">
        <v>0.47</v>
      </c>
      <c r="F4489">
        <f t="shared" si="140"/>
        <v>1508.9913999999999</v>
      </c>
      <c r="G4489">
        <f t="shared" si="141"/>
        <v>1701.6286</v>
      </c>
      <c r="H4489">
        <v>7</v>
      </c>
      <c r="I4489" s="17">
        <v>45514</v>
      </c>
      <c r="J4489" s="17">
        <v>45518</v>
      </c>
      <c r="K4489" t="s">
        <v>15</v>
      </c>
      <c r="L4489" t="s">
        <v>22</v>
      </c>
      <c r="M4489">
        <v>546.45000000000005</v>
      </c>
      <c r="N4489" t="s">
        <v>48</v>
      </c>
    </row>
    <row r="4490" spans="1:14" ht="14.25" customHeight="1" x14ac:dyDescent="0.3">
      <c r="A4490" t="s">
        <v>7674</v>
      </c>
      <c r="B4490" t="s">
        <v>19</v>
      </c>
      <c r="C4490" t="s">
        <v>26</v>
      </c>
      <c r="D4490">
        <v>3211.34</v>
      </c>
      <c r="E4490">
        <v>0.05</v>
      </c>
      <c r="F4490">
        <f t="shared" si="140"/>
        <v>160.56700000000001</v>
      </c>
      <c r="G4490">
        <f t="shared" si="141"/>
        <v>3050.7730000000001</v>
      </c>
      <c r="H4490">
        <v>7</v>
      </c>
      <c r="I4490" s="17">
        <v>45431</v>
      </c>
      <c r="J4490" s="17">
        <v>45434</v>
      </c>
      <c r="K4490" t="s">
        <v>15</v>
      </c>
      <c r="L4490" t="s">
        <v>16</v>
      </c>
      <c r="M4490">
        <v>715.14</v>
      </c>
      <c r="N4490" t="s">
        <v>48</v>
      </c>
    </row>
    <row r="4491" spans="1:14" ht="14.25" customHeight="1" x14ac:dyDescent="0.3">
      <c r="A4491" t="s">
        <v>14808</v>
      </c>
      <c r="B4491" t="s">
        <v>13</v>
      </c>
      <c r="C4491" t="s">
        <v>20</v>
      </c>
      <c r="D4491">
        <v>3212.46</v>
      </c>
      <c r="E4491">
        <v>0.44</v>
      </c>
      <c r="F4491">
        <f t="shared" si="140"/>
        <v>1413.4824000000001</v>
      </c>
      <c r="G4491">
        <f t="shared" si="141"/>
        <v>1798.9775999999999</v>
      </c>
      <c r="H4491">
        <v>7</v>
      </c>
      <c r="I4491" s="17">
        <v>45396</v>
      </c>
      <c r="J4491" s="17">
        <v>45402</v>
      </c>
      <c r="K4491" t="s">
        <v>21</v>
      </c>
      <c r="L4491" t="s">
        <v>16</v>
      </c>
      <c r="M4491">
        <v>863.58</v>
      </c>
      <c r="N4491" t="s">
        <v>48</v>
      </c>
    </row>
    <row r="4492" spans="1:14" ht="14.25" customHeight="1" x14ac:dyDescent="0.3">
      <c r="A4492" t="s">
        <v>14146</v>
      </c>
      <c r="B4492" t="s">
        <v>41</v>
      </c>
      <c r="C4492" t="s">
        <v>26</v>
      </c>
      <c r="D4492">
        <v>3212.89</v>
      </c>
      <c r="E4492">
        <v>0.01</v>
      </c>
      <c r="F4492">
        <f t="shared" si="140"/>
        <v>32.128900000000002</v>
      </c>
      <c r="G4492">
        <f t="shared" si="141"/>
        <v>3180.7610999999997</v>
      </c>
      <c r="H4492">
        <v>7</v>
      </c>
      <c r="I4492" s="17">
        <v>44973</v>
      </c>
      <c r="J4492" s="17">
        <v>44975</v>
      </c>
      <c r="K4492" t="s">
        <v>15</v>
      </c>
      <c r="L4492" t="s">
        <v>22</v>
      </c>
      <c r="M4492">
        <v>367.64</v>
      </c>
      <c r="N4492" t="s">
        <v>39</v>
      </c>
    </row>
    <row r="4493" spans="1:14" ht="14.25" customHeight="1" x14ac:dyDescent="0.3">
      <c r="A4493" t="s">
        <v>7330</v>
      </c>
      <c r="B4493" t="s">
        <v>41</v>
      </c>
      <c r="C4493" t="s">
        <v>26</v>
      </c>
      <c r="D4493">
        <v>3215.37</v>
      </c>
      <c r="E4493">
        <v>0.09</v>
      </c>
      <c r="F4493">
        <f t="shared" si="140"/>
        <v>289.38329999999996</v>
      </c>
      <c r="G4493">
        <f t="shared" si="141"/>
        <v>2925.9866999999999</v>
      </c>
      <c r="H4493">
        <v>7</v>
      </c>
      <c r="I4493" s="17">
        <v>45267</v>
      </c>
      <c r="J4493" s="17">
        <v>45270</v>
      </c>
      <c r="K4493" t="s">
        <v>21</v>
      </c>
      <c r="L4493" t="s">
        <v>22</v>
      </c>
      <c r="M4493">
        <v>605.96</v>
      </c>
      <c r="N4493" t="s">
        <v>17</v>
      </c>
    </row>
    <row r="4494" spans="1:14" ht="14.25" customHeight="1" x14ac:dyDescent="0.3">
      <c r="A4494" t="s">
        <v>14298</v>
      </c>
      <c r="B4494" t="s">
        <v>41</v>
      </c>
      <c r="C4494" t="s">
        <v>14</v>
      </c>
      <c r="D4494">
        <v>3215.79</v>
      </c>
      <c r="E4494">
        <v>0.34</v>
      </c>
      <c r="F4494">
        <f t="shared" si="140"/>
        <v>1093.3686</v>
      </c>
      <c r="G4494">
        <f t="shared" si="141"/>
        <v>2122.4214000000002</v>
      </c>
      <c r="H4494">
        <v>7</v>
      </c>
      <c r="I4494" s="17">
        <v>45164</v>
      </c>
      <c r="J4494" s="17">
        <v>45166</v>
      </c>
      <c r="K4494" t="s">
        <v>21</v>
      </c>
      <c r="L4494" t="s">
        <v>16</v>
      </c>
      <c r="M4494">
        <v>724.01</v>
      </c>
      <c r="N4494" t="s">
        <v>17</v>
      </c>
    </row>
    <row r="4495" spans="1:14" ht="14.25" customHeight="1" x14ac:dyDescent="0.3">
      <c r="A4495" t="s">
        <v>11204</v>
      </c>
      <c r="B4495" t="s">
        <v>25</v>
      </c>
      <c r="C4495" t="s">
        <v>14</v>
      </c>
      <c r="D4495">
        <v>3216.64</v>
      </c>
      <c r="E4495">
        <v>0.37</v>
      </c>
      <c r="F4495">
        <f t="shared" si="140"/>
        <v>1190.1568</v>
      </c>
      <c r="G4495">
        <f t="shared" si="141"/>
        <v>2026.4831999999999</v>
      </c>
      <c r="H4495">
        <v>7</v>
      </c>
      <c r="I4495" s="17">
        <v>45068</v>
      </c>
      <c r="J4495" s="17">
        <v>45073</v>
      </c>
      <c r="K4495" t="s">
        <v>31</v>
      </c>
      <c r="L4495" t="s">
        <v>22</v>
      </c>
      <c r="M4495">
        <v>287.93</v>
      </c>
      <c r="N4495" t="s">
        <v>34</v>
      </c>
    </row>
    <row r="4496" spans="1:14" ht="14.25" customHeight="1" x14ac:dyDescent="0.3">
      <c r="A4496" t="s">
        <v>13648</v>
      </c>
      <c r="B4496" t="s">
        <v>19</v>
      </c>
      <c r="C4496" t="s">
        <v>14</v>
      </c>
      <c r="D4496">
        <v>3224.2</v>
      </c>
      <c r="E4496">
        <v>0.43</v>
      </c>
      <c r="F4496">
        <f t="shared" si="140"/>
        <v>1386.4059999999999</v>
      </c>
      <c r="G4496">
        <f t="shared" si="141"/>
        <v>1837.7939999999999</v>
      </c>
      <c r="H4496">
        <v>7</v>
      </c>
      <c r="I4496" s="17">
        <v>45004</v>
      </c>
      <c r="J4496" s="17">
        <v>45008</v>
      </c>
      <c r="K4496" t="s">
        <v>15</v>
      </c>
      <c r="L4496" t="s">
        <v>22</v>
      </c>
      <c r="M4496">
        <v>825.29</v>
      </c>
      <c r="N4496" t="s">
        <v>34</v>
      </c>
    </row>
    <row r="4497" spans="1:14" ht="14.25" customHeight="1" x14ac:dyDescent="0.3">
      <c r="A4497" t="s">
        <v>13880</v>
      </c>
      <c r="B4497" t="s">
        <v>19</v>
      </c>
      <c r="C4497" t="s">
        <v>36</v>
      </c>
      <c r="D4497">
        <v>3225.97</v>
      </c>
      <c r="E4497">
        <v>0.21</v>
      </c>
      <c r="F4497">
        <f t="shared" si="140"/>
        <v>677.45369999999991</v>
      </c>
      <c r="G4497">
        <f t="shared" si="141"/>
        <v>2548.5162999999998</v>
      </c>
      <c r="H4497">
        <v>7</v>
      </c>
      <c r="I4497" s="17">
        <v>45348</v>
      </c>
      <c r="J4497" s="17">
        <v>45354</v>
      </c>
      <c r="K4497" t="s">
        <v>15</v>
      </c>
      <c r="L4497" t="s">
        <v>16</v>
      </c>
      <c r="M4497">
        <v>917.6</v>
      </c>
      <c r="N4497" t="s">
        <v>34</v>
      </c>
    </row>
    <row r="4498" spans="1:14" ht="14.25" customHeight="1" x14ac:dyDescent="0.3">
      <c r="A4498" t="s">
        <v>3645</v>
      </c>
      <c r="B4498" t="s">
        <v>13</v>
      </c>
      <c r="C4498" t="s">
        <v>36</v>
      </c>
      <c r="D4498">
        <v>3232.09</v>
      </c>
      <c r="E4498">
        <v>0.48</v>
      </c>
      <c r="F4498">
        <f t="shared" si="140"/>
        <v>1551.4032</v>
      </c>
      <c r="G4498">
        <f t="shared" si="141"/>
        <v>1680.6868000000002</v>
      </c>
      <c r="H4498">
        <v>7</v>
      </c>
      <c r="I4498" s="17">
        <v>45151</v>
      </c>
      <c r="J4498" s="17">
        <v>45153</v>
      </c>
      <c r="K4498" t="s">
        <v>31</v>
      </c>
      <c r="L4498" t="s">
        <v>27</v>
      </c>
      <c r="M4498">
        <v>169.31</v>
      </c>
      <c r="N4498" t="s">
        <v>23</v>
      </c>
    </row>
    <row r="4499" spans="1:14" ht="14.25" customHeight="1" x14ac:dyDescent="0.3">
      <c r="A4499" t="s">
        <v>2661</v>
      </c>
      <c r="B4499" t="s">
        <v>41</v>
      </c>
      <c r="C4499" t="s">
        <v>26</v>
      </c>
      <c r="D4499">
        <v>3234.39</v>
      </c>
      <c r="E4499">
        <v>0.42</v>
      </c>
      <c r="F4499">
        <f t="shared" si="140"/>
        <v>1358.4437999999998</v>
      </c>
      <c r="G4499">
        <f t="shared" si="141"/>
        <v>1875.9462000000001</v>
      </c>
      <c r="H4499">
        <v>7</v>
      </c>
      <c r="I4499" s="17">
        <v>45543</v>
      </c>
      <c r="J4499" s="17">
        <v>45546</v>
      </c>
      <c r="K4499" t="s">
        <v>31</v>
      </c>
      <c r="L4499" t="s">
        <v>27</v>
      </c>
      <c r="M4499">
        <v>288.14</v>
      </c>
      <c r="N4499" t="s">
        <v>28</v>
      </c>
    </row>
    <row r="4500" spans="1:14" ht="14.25" customHeight="1" x14ac:dyDescent="0.3">
      <c r="A4500" t="s">
        <v>5397</v>
      </c>
      <c r="B4500" t="s">
        <v>41</v>
      </c>
      <c r="C4500" t="s">
        <v>26</v>
      </c>
      <c r="D4500">
        <v>3234.47</v>
      </c>
      <c r="E4500">
        <v>0.38</v>
      </c>
      <c r="F4500">
        <f t="shared" si="140"/>
        <v>1229.0986</v>
      </c>
      <c r="G4500">
        <f t="shared" si="141"/>
        <v>2005.3713999999998</v>
      </c>
      <c r="H4500">
        <v>7</v>
      </c>
      <c r="I4500" s="17">
        <v>45551</v>
      </c>
      <c r="J4500" s="17">
        <v>45554</v>
      </c>
      <c r="K4500" t="s">
        <v>21</v>
      </c>
      <c r="L4500" t="s">
        <v>22</v>
      </c>
      <c r="M4500">
        <v>319.07</v>
      </c>
      <c r="N4500" t="s">
        <v>23</v>
      </c>
    </row>
    <row r="4501" spans="1:14" ht="14.25" customHeight="1" x14ac:dyDescent="0.3">
      <c r="A4501" t="s">
        <v>8865</v>
      </c>
      <c r="B4501" t="s">
        <v>19</v>
      </c>
      <c r="C4501" t="s">
        <v>26</v>
      </c>
      <c r="D4501">
        <v>3240.72</v>
      </c>
      <c r="E4501">
        <v>0.01</v>
      </c>
      <c r="F4501">
        <f t="shared" si="140"/>
        <v>32.407199999999996</v>
      </c>
      <c r="G4501">
        <f t="shared" si="141"/>
        <v>3208.3127999999997</v>
      </c>
      <c r="H4501">
        <v>7</v>
      </c>
      <c r="I4501" s="17">
        <v>45397</v>
      </c>
      <c r="J4501" s="17">
        <v>45400</v>
      </c>
      <c r="K4501" t="s">
        <v>15</v>
      </c>
      <c r="L4501" t="s">
        <v>27</v>
      </c>
      <c r="M4501">
        <v>263.3</v>
      </c>
      <c r="N4501" t="s">
        <v>48</v>
      </c>
    </row>
    <row r="4502" spans="1:14" ht="14.25" customHeight="1" x14ac:dyDescent="0.3">
      <c r="A4502" t="s">
        <v>8324</v>
      </c>
      <c r="B4502" t="s">
        <v>25</v>
      </c>
      <c r="C4502" t="s">
        <v>14</v>
      </c>
      <c r="D4502">
        <v>3244.4</v>
      </c>
      <c r="E4502">
        <v>0.45</v>
      </c>
      <c r="F4502">
        <f t="shared" si="140"/>
        <v>1459.98</v>
      </c>
      <c r="G4502">
        <f t="shared" si="141"/>
        <v>1784.42</v>
      </c>
      <c r="H4502">
        <v>7</v>
      </c>
      <c r="I4502" s="17">
        <v>45487</v>
      </c>
      <c r="J4502" s="17">
        <v>45492</v>
      </c>
      <c r="K4502" t="s">
        <v>15</v>
      </c>
      <c r="L4502" t="s">
        <v>27</v>
      </c>
      <c r="M4502">
        <v>529.85</v>
      </c>
      <c r="N4502" t="s">
        <v>23</v>
      </c>
    </row>
    <row r="4503" spans="1:14" ht="14.25" customHeight="1" x14ac:dyDescent="0.3">
      <c r="A4503" t="s">
        <v>14469</v>
      </c>
      <c r="B4503" t="s">
        <v>19</v>
      </c>
      <c r="C4503" t="s">
        <v>20</v>
      </c>
      <c r="D4503">
        <v>3248.09</v>
      </c>
      <c r="E4503">
        <v>0.27</v>
      </c>
      <c r="F4503">
        <f t="shared" si="140"/>
        <v>876.98430000000008</v>
      </c>
      <c r="G4503">
        <f t="shared" si="141"/>
        <v>2371.1057000000001</v>
      </c>
      <c r="H4503">
        <v>7</v>
      </c>
      <c r="I4503" s="17">
        <v>44947</v>
      </c>
      <c r="J4503" s="17">
        <v>44949</v>
      </c>
      <c r="K4503" t="s">
        <v>21</v>
      </c>
      <c r="L4503" t="s">
        <v>22</v>
      </c>
      <c r="M4503">
        <v>416.26</v>
      </c>
      <c r="N4503" t="s">
        <v>23</v>
      </c>
    </row>
    <row r="4504" spans="1:14" ht="14.25" customHeight="1" x14ac:dyDescent="0.3">
      <c r="A4504" t="s">
        <v>5332</v>
      </c>
      <c r="B4504" t="s">
        <v>19</v>
      </c>
      <c r="C4504" t="s">
        <v>26</v>
      </c>
      <c r="D4504">
        <v>3248.61</v>
      </c>
      <c r="E4504">
        <v>0.35</v>
      </c>
      <c r="F4504">
        <f t="shared" si="140"/>
        <v>1137.0135</v>
      </c>
      <c r="G4504">
        <f t="shared" si="141"/>
        <v>2111.5965000000001</v>
      </c>
      <c r="H4504">
        <v>7</v>
      </c>
      <c r="I4504" s="17">
        <v>45416</v>
      </c>
      <c r="J4504" s="17">
        <v>45422</v>
      </c>
      <c r="K4504" t="s">
        <v>15</v>
      </c>
      <c r="L4504" t="s">
        <v>27</v>
      </c>
      <c r="M4504">
        <v>390.9</v>
      </c>
      <c r="N4504" t="s">
        <v>23</v>
      </c>
    </row>
    <row r="4505" spans="1:14" ht="14.25" customHeight="1" x14ac:dyDescent="0.3">
      <c r="A4505" t="s">
        <v>12126</v>
      </c>
      <c r="B4505" t="s">
        <v>13</v>
      </c>
      <c r="C4505" t="s">
        <v>14</v>
      </c>
      <c r="D4505">
        <v>3252.25</v>
      </c>
      <c r="E4505">
        <v>0.28000000000000003</v>
      </c>
      <c r="F4505">
        <f t="shared" si="140"/>
        <v>910.63000000000011</v>
      </c>
      <c r="G4505">
        <f t="shared" si="141"/>
        <v>2341.62</v>
      </c>
      <c r="H4505">
        <v>7</v>
      </c>
      <c r="I4505" s="17">
        <v>45267</v>
      </c>
      <c r="J4505" s="17">
        <v>45268</v>
      </c>
      <c r="K4505" t="s">
        <v>31</v>
      </c>
      <c r="L4505" t="s">
        <v>16</v>
      </c>
      <c r="M4505">
        <v>671.76</v>
      </c>
      <c r="N4505" t="s">
        <v>17</v>
      </c>
    </row>
    <row r="4506" spans="1:14" ht="14.25" customHeight="1" x14ac:dyDescent="0.3">
      <c r="A4506" t="s">
        <v>5514</v>
      </c>
      <c r="B4506" t="s">
        <v>25</v>
      </c>
      <c r="C4506" t="s">
        <v>20</v>
      </c>
      <c r="D4506">
        <v>3255.58</v>
      </c>
      <c r="E4506">
        <v>0.3</v>
      </c>
      <c r="F4506">
        <f t="shared" si="140"/>
        <v>976.67399999999998</v>
      </c>
      <c r="G4506">
        <f t="shared" si="141"/>
        <v>2278.9059999999999</v>
      </c>
      <c r="H4506">
        <v>7</v>
      </c>
      <c r="I4506" s="17">
        <v>45355</v>
      </c>
      <c r="J4506" s="17">
        <v>45362</v>
      </c>
      <c r="K4506" t="s">
        <v>31</v>
      </c>
      <c r="L4506" t="s">
        <v>22</v>
      </c>
      <c r="M4506">
        <v>543.54</v>
      </c>
      <c r="N4506" t="s">
        <v>23</v>
      </c>
    </row>
    <row r="4507" spans="1:14" ht="14.25" customHeight="1" x14ac:dyDescent="0.3">
      <c r="A4507" t="s">
        <v>12227</v>
      </c>
      <c r="B4507" t="s">
        <v>41</v>
      </c>
      <c r="C4507" t="s">
        <v>14</v>
      </c>
      <c r="D4507">
        <v>3259.53</v>
      </c>
      <c r="E4507">
        <v>0.23</v>
      </c>
      <c r="F4507">
        <f t="shared" si="140"/>
        <v>749.69190000000003</v>
      </c>
      <c r="G4507">
        <f t="shared" si="141"/>
        <v>2509.8380999999999</v>
      </c>
      <c r="H4507">
        <v>7</v>
      </c>
      <c r="I4507" s="17">
        <v>45632</v>
      </c>
      <c r="J4507" s="17">
        <v>45638</v>
      </c>
      <c r="K4507" t="s">
        <v>21</v>
      </c>
      <c r="L4507" t="s">
        <v>22</v>
      </c>
      <c r="M4507">
        <v>404.96</v>
      </c>
      <c r="N4507" t="s">
        <v>28</v>
      </c>
    </row>
    <row r="4508" spans="1:14" ht="14.25" customHeight="1" x14ac:dyDescent="0.3">
      <c r="A4508" t="s">
        <v>10390</v>
      </c>
      <c r="B4508" t="s">
        <v>25</v>
      </c>
      <c r="C4508" t="s">
        <v>14</v>
      </c>
      <c r="D4508">
        <v>3262.78</v>
      </c>
      <c r="E4508">
        <v>0.04</v>
      </c>
      <c r="F4508">
        <f t="shared" si="140"/>
        <v>130.5112</v>
      </c>
      <c r="G4508">
        <f t="shared" si="141"/>
        <v>3132.2688000000003</v>
      </c>
      <c r="H4508">
        <v>7</v>
      </c>
      <c r="I4508" s="17">
        <v>44963</v>
      </c>
      <c r="J4508" s="17">
        <v>44970</v>
      </c>
      <c r="K4508" t="s">
        <v>15</v>
      </c>
      <c r="L4508" t="s">
        <v>16</v>
      </c>
      <c r="M4508">
        <v>911.34</v>
      </c>
      <c r="N4508" t="s">
        <v>17</v>
      </c>
    </row>
    <row r="4509" spans="1:14" ht="14.25" customHeight="1" x14ac:dyDescent="0.3">
      <c r="A4509" t="s">
        <v>2340</v>
      </c>
      <c r="B4509" t="s">
        <v>19</v>
      </c>
      <c r="C4509" t="s">
        <v>26</v>
      </c>
      <c r="D4509">
        <v>3268.12</v>
      </c>
      <c r="E4509">
        <v>0.25</v>
      </c>
      <c r="F4509">
        <f t="shared" si="140"/>
        <v>817.03</v>
      </c>
      <c r="G4509">
        <f t="shared" si="141"/>
        <v>2451.09</v>
      </c>
      <c r="H4509">
        <v>7</v>
      </c>
      <c r="I4509" s="17">
        <v>44999</v>
      </c>
      <c r="J4509" s="17">
        <v>45001</v>
      </c>
      <c r="K4509" t="s">
        <v>31</v>
      </c>
      <c r="L4509" t="s">
        <v>27</v>
      </c>
      <c r="M4509">
        <v>416.46</v>
      </c>
      <c r="N4509" t="s">
        <v>28</v>
      </c>
    </row>
    <row r="4510" spans="1:14" ht="14.25" customHeight="1" x14ac:dyDescent="0.3">
      <c r="A4510" t="s">
        <v>10254</v>
      </c>
      <c r="B4510" t="s">
        <v>41</v>
      </c>
      <c r="C4510" t="s">
        <v>14</v>
      </c>
      <c r="D4510">
        <v>3273.45</v>
      </c>
      <c r="E4510">
        <v>0.1</v>
      </c>
      <c r="F4510">
        <f t="shared" si="140"/>
        <v>327.34500000000003</v>
      </c>
      <c r="G4510">
        <f t="shared" si="141"/>
        <v>2946.1049999999996</v>
      </c>
      <c r="H4510">
        <v>7</v>
      </c>
      <c r="I4510" s="17">
        <v>45518</v>
      </c>
      <c r="J4510" s="17">
        <v>45522</v>
      </c>
      <c r="K4510" t="s">
        <v>21</v>
      </c>
      <c r="L4510" t="s">
        <v>16</v>
      </c>
      <c r="M4510">
        <v>774.81</v>
      </c>
      <c r="N4510" t="s">
        <v>23</v>
      </c>
    </row>
    <row r="4511" spans="1:14" ht="14.25" customHeight="1" x14ac:dyDescent="0.3">
      <c r="A4511" t="s">
        <v>10546</v>
      </c>
      <c r="B4511" t="s">
        <v>19</v>
      </c>
      <c r="C4511" t="s">
        <v>20</v>
      </c>
      <c r="D4511">
        <v>3273.81</v>
      </c>
      <c r="E4511">
        <v>0.06</v>
      </c>
      <c r="F4511">
        <f t="shared" si="140"/>
        <v>196.42859999999999</v>
      </c>
      <c r="G4511">
        <f t="shared" si="141"/>
        <v>3077.3813999999998</v>
      </c>
      <c r="H4511">
        <v>7</v>
      </c>
      <c r="I4511" s="17">
        <v>45158</v>
      </c>
      <c r="J4511" s="17">
        <v>45160</v>
      </c>
      <c r="K4511" t="s">
        <v>21</v>
      </c>
      <c r="L4511" t="s">
        <v>27</v>
      </c>
      <c r="M4511">
        <v>948.06</v>
      </c>
      <c r="N4511" t="s">
        <v>48</v>
      </c>
    </row>
    <row r="4512" spans="1:14" ht="14.25" customHeight="1" x14ac:dyDescent="0.3">
      <c r="A4512" t="s">
        <v>12678</v>
      </c>
      <c r="B4512" t="s">
        <v>19</v>
      </c>
      <c r="C4512" t="s">
        <v>26</v>
      </c>
      <c r="D4512">
        <v>3277.47</v>
      </c>
      <c r="E4512">
        <v>0.15</v>
      </c>
      <c r="F4512">
        <f t="shared" si="140"/>
        <v>491.62049999999994</v>
      </c>
      <c r="G4512">
        <f t="shared" si="141"/>
        <v>2785.8494999999998</v>
      </c>
      <c r="H4512">
        <v>7</v>
      </c>
      <c r="I4512" s="17">
        <v>45382</v>
      </c>
      <c r="J4512" s="17">
        <v>45383</v>
      </c>
      <c r="K4512" t="s">
        <v>21</v>
      </c>
      <c r="L4512" t="s">
        <v>22</v>
      </c>
      <c r="M4512">
        <v>505.41</v>
      </c>
      <c r="N4512" t="s">
        <v>34</v>
      </c>
    </row>
    <row r="4513" spans="1:14" ht="14.25" customHeight="1" x14ac:dyDescent="0.3">
      <c r="A4513" t="s">
        <v>13204</v>
      </c>
      <c r="B4513" t="s">
        <v>25</v>
      </c>
      <c r="C4513" t="s">
        <v>26</v>
      </c>
      <c r="D4513">
        <v>3280.44</v>
      </c>
      <c r="E4513">
        <v>0.3</v>
      </c>
      <c r="F4513">
        <f t="shared" si="140"/>
        <v>984.13199999999995</v>
      </c>
      <c r="G4513">
        <f t="shared" si="141"/>
        <v>2296.308</v>
      </c>
      <c r="H4513">
        <v>7</v>
      </c>
      <c r="I4513" s="17">
        <v>45521</v>
      </c>
      <c r="J4513" s="17">
        <v>45528</v>
      </c>
      <c r="K4513" t="s">
        <v>31</v>
      </c>
      <c r="L4513" t="s">
        <v>16</v>
      </c>
      <c r="M4513">
        <v>566.87</v>
      </c>
      <c r="N4513" t="s">
        <v>34</v>
      </c>
    </row>
    <row r="4514" spans="1:14" ht="14.25" customHeight="1" x14ac:dyDescent="0.3">
      <c r="A4514" t="s">
        <v>6642</v>
      </c>
      <c r="B4514" t="s">
        <v>13</v>
      </c>
      <c r="C4514" t="s">
        <v>14</v>
      </c>
      <c r="D4514">
        <v>3280.52</v>
      </c>
      <c r="E4514">
        <v>0.06</v>
      </c>
      <c r="F4514">
        <f t="shared" si="140"/>
        <v>196.8312</v>
      </c>
      <c r="G4514">
        <f t="shared" si="141"/>
        <v>3083.6887999999999</v>
      </c>
      <c r="H4514">
        <v>7</v>
      </c>
      <c r="I4514" s="17">
        <v>45358</v>
      </c>
      <c r="J4514" s="17">
        <v>45364</v>
      </c>
      <c r="K4514" t="s">
        <v>15</v>
      </c>
      <c r="L4514" t="s">
        <v>16</v>
      </c>
      <c r="M4514">
        <v>189.89</v>
      </c>
      <c r="N4514" t="s">
        <v>28</v>
      </c>
    </row>
    <row r="4515" spans="1:14" ht="14.25" customHeight="1" x14ac:dyDescent="0.3">
      <c r="A4515" t="s">
        <v>6507</v>
      </c>
      <c r="B4515" t="s">
        <v>19</v>
      </c>
      <c r="C4515" t="s">
        <v>26</v>
      </c>
      <c r="D4515">
        <v>3280.63</v>
      </c>
      <c r="E4515">
        <v>0.45</v>
      </c>
      <c r="F4515">
        <f t="shared" si="140"/>
        <v>1476.2835</v>
      </c>
      <c r="G4515">
        <f t="shared" si="141"/>
        <v>1804.3465000000001</v>
      </c>
      <c r="H4515">
        <v>7</v>
      </c>
      <c r="I4515" s="17">
        <v>45495</v>
      </c>
      <c r="J4515" s="17">
        <v>45498</v>
      </c>
      <c r="K4515" t="s">
        <v>15</v>
      </c>
      <c r="L4515" t="s">
        <v>16</v>
      </c>
      <c r="M4515">
        <v>672.16</v>
      </c>
      <c r="N4515" t="s">
        <v>39</v>
      </c>
    </row>
    <row r="4516" spans="1:14" ht="14.25" customHeight="1" x14ac:dyDescent="0.3">
      <c r="A4516" t="s">
        <v>4073</v>
      </c>
      <c r="B4516" t="s">
        <v>19</v>
      </c>
      <c r="C4516" t="s">
        <v>14</v>
      </c>
      <c r="D4516">
        <v>3282.5</v>
      </c>
      <c r="E4516">
        <v>0.18</v>
      </c>
      <c r="F4516">
        <f t="shared" si="140"/>
        <v>590.85</v>
      </c>
      <c r="G4516">
        <f t="shared" si="141"/>
        <v>2691.65</v>
      </c>
      <c r="H4516">
        <v>7</v>
      </c>
      <c r="I4516" s="17">
        <v>45576</v>
      </c>
      <c r="J4516" s="17">
        <v>45580</v>
      </c>
      <c r="K4516" t="s">
        <v>15</v>
      </c>
      <c r="L4516" t="s">
        <v>22</v>
      </c>
      <c r="M4516">
        <v>548.73</v>
      </c>
      <c r="N4516" t="s">
        <v>23</v>
      </c>
    </row>
    <row r="4517" spans="1:14" ht="14.25" customHeight="1" x14ac:dyDescent="0.3">
      <c r="A4517" t="s">
        <v>3959</v>
      </c>
      <c r="B4517" t="s">
        <v>13</v>
      </c>
      <c r="C4517" t="s">
        <v>33</v>
      </c>
      <c r="D4517">
        <v>3283.06</v>
      </c>
      <c r="E4517">
        <v>0.43</v>
      </c>
      <c r="F4517">
        <f t="shared" si="140"/>
        <v>1411.7157999999999</v>
      </c>
      <c r="G4517">
        <f t="shared" si="141"/>
        <v>1871.3442</v>
      </c>
      <c r="H4517">
        <v>7</v>
      </c>
      <c r="I4517" s="17">
        <v>45134</v>
      </c>
      <c r="J4517" s="17">
        <v>45138</v>
      </c>
      <c r="K4517" t="s">
        <v>15</v>
      </c>
      <c r="L4517" t="s">
        <v>27</v>
      </c>
      <c r="M4517">
        <v>671.18</v>
      </c>
      <c r="N4517" t="s">
        <v>39</v>
      </c>
    </row>
    <row r="4518" spans="1:14" ht="14.25" customHeight="1" x14ac:dyDescent="0.3">
      <c r="A4518" t="s">
        <v>2735</v>
      </c>
      <c r="B4518" t="s">
        <v>19</v>
      </c>
      <c r="C4518" t="s">
        <v>33</v>
      </c>
      <c r="D4518">
        <v>3284.73</v>
      </c>
      <c r="E4518">
        <v>0.15</v>
      </c>
      <c r="F4518">
        <f t="shared" si="140"/>
        <v>492.70949999999999</v>
      </c>
      <c r="G4518">
        <f t="shared" si="141"/>
        <v>2792.0205000000001</v>
      </c>
      <c r="H4518">
        <v>7</v>
      </c>
      <c r="I4518" s="17">
        <v>45027</v>
      </c>
      <c r="J4518" s="17">
        <v>45033</v>
      </c>
      <c r="K4518" t="s">
        <v>21</v>
      </c>
      <c r="L4518" t="s">
        <v>16</v>
      </c>
      <c r="M4518">
        <v>707.71</v>
      </c>
      <c r="N4518" t="s">
        <v>34</v>
      </c>
    </row>
    <row r="4519" spans="1:14" ht="14.25" customHeight="1" x14ac:dyDescent="0.3">
      <c r="A4519" t="s">
        <v>15138</v>
      </c>
      <c r="B4519" t="s">
        <v>19</v>
      </c>
      <c r="C4519" t="s">
        <v>14</v>
      </c>
      <c r="D4519">
        <v>3285.02</v>
      </c>
      <c r="E4519">
        <v>0.17</v>
      </c>
      <c r="F4519">
        <f t="shared" si="140"/>
        <v>558.45339999999999</v>
      </c>
      <c r="G4519">
        <f t="shared" si="141"/>
        <v>2726.5666000000001</v>
      </c>
      <c r="H4519">
        <v>7</v>
      </c>
      <c r="I4519" s="17">
        <v>45451</v>
      </c>
      <c r="J4519" s="17">
        <v>45457</v>
      </c>
      <c r="K4519" t="s">
        <v>21</v>
      </c>
      <c r="L4519" t="s">
        <v>16</v>
      </c>
      <c r="M4519">
        <v>895.28</v>
      </c>
      <c r="N4519" t="s">
        <v>17</v>
      </c>
    </row>
    <row r="4520" spans="1:14" ht="14.25" customHeight="1" x14ac:dyDescent="0.3">
      <c r="A4520" t="s">
        <v>4844</v>
      </c>
      <c r="B4520" t="s">
        <v>19</v>
      </c>
      <c r="C4520" t="s">
        <v>33</v>
      </c>
      <c r="D4520">
        <v>3286.19</v>
      </c>
      <c r="E4520">
        <v>0.4</v>
      </c>
      <c r="F4520">
        <f t="shared" si="140"/>
        <v>1314.4760000000001</v>
      </c>
      <c r="G4520">
        <f t="shared" si="141"/>
        <v>1971.7139999999999</v>
      </c>
      <c r="H4520">
        <v>7</v>
      </c>
      <c r="I4520" s="17">
        <v>45375</v>
      </c>
      <c r="J4520" s="17">
        <v>45377</v>
      </c>
      <c r="K4520" t="s">
        <v>31</v>
      </c>
      <c r="L4520" t="s">
        <v>22</v>
      </c>
      <c r="M4520">
        <v>710.87</v>
      </c>
      <c r="N4520" t="s">
        <v>28</v>
      </c>
    </row>
    <row r="4521" spans="1:14" ht="14.25" customHeight="1" x14ac:dyDescent="0.3">
      <c r="A4521" t="s">
        <v>3785</v>
      </c>
      <c r="B4521" t="s">
        <v>25</v>
      </c>
      <c r="C4521" t="s">
        <v>26</v>
      </c>
      <c r="D4521">
        <v>3286.75</v>
      </c>
      <c r="E4521">
        <v>0.01</v>
      </c>
      <c r="F4521">
        <f t="shared" si="140"/>
        <v>32.8675</v>
      </c>
      <c r="G4521">
        <f t="shared" si="141"/>
        <v>3253.8825000000002</v>
      </c>
      <c r="H4521">
        <v>7</v>
      </c>
      <c r="I4521" s="17">
        <v>45517</v>
      </c>
      <c r="J4521" s="17">
        <v>45522</v>
      </c>
      <c r="K4521" t="s">
        <v>31</v>
      </c>
      <c r="L4521" t="s">
        <v>27</v>
      </c>
      <c r="M4521">
        <v>615.9</v>
      </c>
      <c r="N4521" t="s">
        <v>34</v>
      </c>
    </row>
    <row r="4522" spans="1:14" ht="14.25" customHeight="1" x14ac:dyDescent="0.3">
      <c r="A4522" t="s">
        <v>10086</v>
      </c>
      <c r="B4522" t="s">
        <v>41</v>
      </c>
      <c r="C4522" t="s">
        <v>20</v>
      </c>
      <c r="D4522">
        <v>3294.08</v>
      </c>
      <c r="E4522">
        <v>0.36</v>
      </c>
      <c r="F4522">
        <f t="shared" si="140"/>
        <v>1185.8688</v>
      </c>
      <c r="G4522">
        <f t="shared" si="141"/>
        <v>2108.2111999999997</v>
      </c>
      <c r="H4522">
        <v>7</v>
      </c>
      <c r="I4522" s="17">
        <v>45272</v>
      </c>
      <c r="J4522" s="17">
        <v>45275</v>
      </c>
      <c r="K4522" t="s">
        <v>15</v>
      </c>
      <c r="L4522" t="s">
        <v>16</v>
      </c>
      <c r="M4522">
        <v>837.91</v>
      </c>
      <c r="N4522" t="s">
        <v>17</v>
      </c>
    </row>
    <row r="4523" spans="1:14" ht="14.25" customHeight="1" x14ac:dyDescent="0.3">
      <c r="A4523" t="s">
        <v>10077</v>
      </c>
      <c r="B4523" t="s">
        <v>41</v>
      </c>
      <c r="C4523" t="s">
        <v>14</v>
      </c>
      <c r="D4523">
        <v>3297.07</v>
      </c>
      <c r="E4523">
        <v>0.11</v>
      </c>
      <c r="F4523">
        <f t="shared" si="140"/>
        <v>362.67770000000002</v>
      </c>
      <c r="G4523">
        <f t="shared" si="141"/>
        <v>2934.3923</v>
      </c>
      <c r="H4523">
        <v>7</v>
      </c>
      <c r="I4523" s="17">
        <v>45051</v>
      </c>
      <c r="J4523" s="17">
        <v>45056</v>
      </c>
      <c r="K4523" t="s">
        <v>15</v>
      </c>
      <c r="L4523" t="s">
        <v>22</v>
      </c>
      <c r="M4523">
        <v>208.07</v>
      </c>
      <c r="N4523" t="s">
        <v>39</v>
      </c>
    </row>
    <row r="4524" spans="1:14" ht="14.25" customHeight="1" x14ac:dyDescent="0.3">
      <c r="A4524" t="s">
        <v>15087</v>
      </c>
      <c r="B4524" t="s">
        <v>19</v>
      </c>
      <c r="C4524" t="s">
        <v>36</v>
      </c>
      <c r="D4524">
        <v>3321.13</v>
      </c>
      <c r="E4524">
        <v>0.44</v>
      </c>
      <c r="F4524">
        <f t="shared" si="140"/>
        <v>1461.2972</v>
      </c>
      <c r="G4524">
        <f t="shared" si="141"/>
        <v>1859.8328000000001</v>
      </c>
      <c r="H4524">
        <v>7</v>
      </c>
      <c r="I4524" s="17">
        <v>44960</v>
      </c>
      <c r="J4524" s="17">
        <v>44963</v>
      </c>
      <c r="K4524" t="s">
        <v>21</v>
      </c>
      <c r="L4524" t="s">
        <v>27</v>
      </c>
      <c r="M4524">
        <v>791.81</v>
      </c>
      <c r="N4524" t="s">
        <v>48</v>
      </c>
    </row>
    <row r="4525" spans="1:14" ht="14.25" customHeight="1" x14ac:dyDescent="0.3">
      <c r="A4525" t="s">
        <v>2047</v>
      </c>
      <c r="B4525" t="s">
        <v>41</v>
      </c>
      <c r="C4525" t="s">
        <v>33</v>
      </c>
      <c r="D4525">
        <v>3327.12</v>
      </c>
      <c r="E4525">
        <v>0.17</v>
      </c>
      <c r="F4525">
        <f t="shared" si="140"/>
        <v>565.61040000000003</v>
      </c>
      <c r="G4525">
        <f t="shared" si="141"/>
        <v>2761.5095999999999</v>
      </c>
      <c r="H4525">
        <v>7</v>
      </c>
      <c r="I4525" s="17">
        <v>45206</v>
      </c>
      <c r="J4525" s="17">
        <v>45207</v>
      </c>
      <c r="K4525" t="s">
        <v>21</v>
      </c>
      <c r="L4525" t="s">
        <v>16</v>
      </c>
      <c r="M4525">
        <v>875.26</v>
      </c>
      <c r="N4525" t="s">
        <v>17</v>
      </c>
    </row>
    <row r="4526" spans="1:14" ht="14.25" customHeight="1" x14ac:dyDescent="0.3">
      <c r="A4526" t="s">
        <v>7312</v>
      </c>
      <c r="B4526" t="s">
        <v>13</v>
      </c>
      <c r="C4526" t="s">
        <v>14</v>
      </c>
      <c r="D4526">
        <v>3329.22</v>
      </c>
      <c r="E4526">
        <v>0.44</v>
      </c>
      <c r="F4526">
        <f t="shared" si="140"/>
        <v>1464.8568</v>
      </c>
      <c r="G4526">
        <f t="shared" si="141"/>
        <v>1864.3631999999998</v>
      </c>
      <c r="H4526">
        <v>7</v>
      </c>
      <c r="I4526" s="17">
        <v>45458</v>
      </c>
      <c r="J4526" s="17">
        <v>45464</v>
      </c>
      <c r="K4526" t="s">
        <v>31</v>
      </c>
      <c r="L4526" t="s">
        <v>27</v>
      </c>
      <c r="M4526">
        <v>746.92</v>
      </c>
      <c r="N4526" t="s">
        <v>23</v>
      </c>
    </row>
    <row r="4527" spans="1:14" ht="14.25" customHeight="1" x14ac:dyDescent="0.3">
      <c r="A4527" t="s">
        <v>9715</v>
      </c>
      <c r="B4527" t="s">
        <v>19</v>
      </c>
      <c r="C4527" t="s">
        <v>33</v>
      </c>
      <c r="D4527">
        <v>3332.24</v>
      </c>
      <c r="E4527">
        <v>0.15</v>
      </c>
      <c r="F4527">
        <f t="shared" si="140"/>
        <v>499.83599999999996</v>
      </c>
      <c r="G4527">
        <f t="shared" si="141"/>
        <v>2832.404</v>
      </c>
      <c r="H4527">
        <v>7</v>
      </c>
      <c r="I4527" s="17">
        <v>45361</v>
      </c>
      <c r="J4527" s="17">
        <v>45367</v>
      </c>
      <c r="K4527" t="s">
        <v>15</v>
      </c>
      <c r="L4527" t="s">
        <v>22</v>
      </c>
      <c r="M4527">
        <v>885.05</v>
      </c>
      <c r="N4527" t="s">
        <v>28</v>
      </c>
    </row>
    <row r="4528" spans="1:14" ht="14.25" customHeight="1" x14ac:dyDescent="0.3">
      <c r="A4528" t="s">
        <v>2230</v>
      </c>
      <c r="B4528" t="s">
        <v>19</v>
      </c>
      <c r="C4528" t="s">
        <v>14</v>
      </c>
      <c r="D4528">
        <v>3332.38</v>
      </c>
      <c r="E4528">
        <v>0.45</v>
      </c>
      <c r="F4528">
        <f t="shared" si="140"/>
        <v>1499.5710000000001</v>
      </c>
      <c r="G4528">
        <f t="shared" si="141"/>
        <v>1832.809</v>
      </c>
      <c r="H4528">
        <v>7</v>
      </c>
      <c r="I4528" s="17">
        <v>45213</v>
      </c>
      <c r="J4528" s="17">
        <v>45215</v>
      </c>
      <c r="K4528" t="s">
        <v>31</v>
      </c>
      <c r="L4528" t="s">
        <v>16</v>
      </c>
      <c r="M4528">
        <v>545.49</v>
      </c>
      <c r="N4528" t="s">
        <v>28</v>
      </c>
    </row>
    <row r="4529" spans="1:14" ht="14.25" customHeight="1" x14ac:dyDescent="0.3">
      <c r="A4529" t="s">
        <v>10484</v>
      </c>
      <c r="B4529" t="s">
        <v>19</v>
      </c>
      <c r="C4529" t="s">
        <v>26</v>
      </c>
      <c r="D4529">
        <v>3333.29</v>
      </c>
      <c r="E4529">
        <v>0.49</v>
      </c>
      <c r="F4529">
        <f t="shared" si="140"/>
        <v>1633.3120999999999</v>
      </c>
      <c r="G4529">
        <f t="shared" si="141"/>
        <v>1699.9779000000001</v>
      </c>
      <c r="H4529">
        <v>7</v>
      </c>
      <c r="I4529" s="17">
        <v>45607</v>
      </c>
      <c r="J4529" s="17">
        <v>45613</v>
      </c>
      <c r="K4529" t="s">
        <v>21</v>
      </c>
      <c r="L4529" t="s">
        <v>22</v>
      </c>
      <c r="M4529">
        <v>309.45</v>
      </c>
      <c r="N4529" t="s">
        <v>34</v>
      </c>
    </row>
    <row r="4530" spans="1:14" ht="14.25" customHeight="1" x14ac:dyDescent="0.3">
      <c r="A4530" t="s">
        <v>4572</v>
      </c>
      <c r="B4530" t="s">
        <v>19</v>
      </c>
      <c r="C4530" t="s">
        <v>20</v>
      </c>
      <c r="D4530">
        <v>3345.24</v>
      </c>
      <c r="E4530">
        <v>0.45</v>
      </c>
      <c r="F4530">
        <f t="shared" si="140"/>
        <v>1505.3579999999999</v>
      </c>
      <c r="G4530">
        <f t="shared" si="141"/>
        <v>1839.8819999999998</v>
      </c>
      <c r="H4530">
        <v>7</v>
      </c>
      <c r="I4530" s="17">
        <v>45465</v>
      </c>
      <c r="J4530" s="17">
        <v>45469</v>
      </c>
      <c r="K4530" t="s">
        <v>21</v>
      </c>
      <c r="L4530" t="s">
        <v>27</v>
      </c>
      <c r="M4530">
        <v>685.24</v>
      </c>
      <c r="N4530" t="s">
        <v>17</v>
      </c>
    </row>
    <row r="4531" spans="1:14" ht="14.25" customHeight="1" x14ac:dyDescent="0.3">
      <c r="A4531" t="s">
        <v>6586</v>
      </c>
      <c r="B4531" t="s">
        <v>25</v>
      </c>
      <c r="C4531" t="s">
        <v>20</v>
      </c>
      <c r="D4531">
        <v>3345.33</v>
      </c>
      <c r="E4531">
        <v>0.23</v>
      </c>
      <c r="F4531">
        <f t="shared" si="140"/>
        <v>769.42590000000007</v>
      </c>
      <c r="G4531">
        <f t="shared" si="141"/>
        <v>2575.9040999999997</v>
      </c>
      <c r="H4531">
        <v>7</v>
      </c>
      <c r="I4531" s="17">
        <v>45356</v>
      </c>
      <c r="J4531" s="17">
        <v>45361</v>
      </c>
      <c r="K4531" t="s">
        <v>15</v>
      </c>
      <c r="L4531" t="s">
        <v>16</v>
      </c>
      <c r="M4531">
        <v>645.19000000000005</v>
      </c>
      <c r="N4531" t="s">
        <v>28</v>
      </c>
    </row>
    <row r="4532" spans="1:14" ht="14.25" customHeight="1" x14ac:dyDescent="0.3">
      <c r="A4532" t="s">
        <v>1199</v>
      </c>
      <c r="B4532" t="s">
        <v>25</v>
      </c>
      <c r="C4532" t="s">
        <v>26</v>
      </c>
      <c r="D4532">
        <v>3353.54</v>
      </c>
      <c r="E4532">
        <v>0.15</v>
      </c>
      <c r="F4532">
        <f t="shared" si="140"/>
        <v>503.03099999999995</v>
      </c>
      <c r="G4532">
        <f t="shared" si="141"/>
        <v>2850.509</v>
      </c>
      <c r="H4532">
        <v>7</v>
      </c>
      <c r="I4532" s="17">
        <v>45470</v>
      </c>
      <c r="J4532" s="17">
        <v>45473</v>
      </c>
      <c r="K4532" t="s">
        <v>21</v>
      </c>
      <c r="L4532" t="s">
        <v>16</v>
      </c>
      <c r="M4532">
        <v>608.89</v>
      </c>
      <c r="N4532" t="s">
        <v>48</v>
      </c>
    </row>
    <row r="4533" spans="1:14" ht="14.25" customHeight="1" x14ac:dyDescent="0.3">
      <c r="A4533" t="s">
        <v>11054</v>
      </c>
      <c r="B4533" t="s">
        <v>13</v>
      </c>
      <c r="C4533" t="s">
        <v>14</v>
      </c>
      <c r="D4533">
        <v>3359.94</v>
      </c>
      <c r="E4533">
        <v>0.31</v>
      </c>
      <c r="F4533">
        <f t="shared" si="140"/>
        <v>1041.5814</v>
      </c>
      <c r="G4533">
        <f t="shared" si="141"/>
        <v>2318.3586</v>
      </c>
      <c r="H4533">
        <v>7</v>
      </c>
      <c r="I4533" s="17">
        <v>45414</v>
      </c>
      <c r="J4533" s="17">
        <v>45420</v>
      </c>
      <c r="K4533" t="s">
        <v>15</v>
      </c>
      <c r="L4533" t="s">
        <v>16</v>
      </c>
      <c r="M4533">
        <v>637.34</v>
      </c>
      <c r="N4533" t="s">
        <v>28</v>
      </c>
    </row>
    <row r="4534" spans="1:14" ht="14.25" customHeight="1" x14ac:dyDescent="0.3">
      <c r="A4534" t="s">
        <v>7472</v>
      </c>
      <c r="B4534" t="s">
        <v>41</v>
      </c>
      <c r="C4534" t="s">
        <v>14</v>
      </c>
      <c r="D4534">
        <v>3360.61</v>
      </c>
      <c r="E4534">
        <v>0.48</v>
      </c>
      <c r="F4534">
        <f t="shared" si="140"/>
        <v>1613.0927999999999</v>
      </c>
      <c r="G4534">
        <f t="shared" si="141"/>
        <v>1747.5172000000002</v>
      </c>
      <c r="H4534">
        <v>7</v>
      </c>
      <c r="I4534" s="17">
        <v>45454</v>
      </c>
      <c r="J4534" s="17">
        <v>45459</v>
      </c>
      <c r="K4534" t="s">
        <v>15</v>
      </c>
      <c r="L4534" t="s">
        <v>22</v>
      </c>
      <c r="M4534">
        <v>773.34</v>
      </c>
      <c r="N4534" t="s">
        <v>17</v>
      </c>
    </row>
    <row r="4535" spans="1:14" ht="14.25" customHeight="1" x14ac:dyDescent="0.3">
      <c r="A4535" t="s">
        <v>6679</v>
      </c>
      <c r="B4535" t="s">
        <v>41</v>
      </c>
      <c r="C4535" t="s">
        <v>20</v>
      </c>
      <c r="D4535">
        <v>3362.05</v>
      </c>
      <c r="E4535">
        <v>7.0000000000000007E-2</v>
      </c>
      <c r="F4535">
        <f t="shared" si="140"/>
        <v>235.34350000000003</v>
      </c>
      <c r="G4535">
        <f t="shared" si="141"/>
        <v>3126.7065000000002</v>
      </c>
      <c r="H4535">
        <v>7</v>
      </c>
      <c r="I4535" s="17">
        <v>45426</v>
      </c>
      <c r="J4535" s="17">
        <v>45429</v>
      </c>
      <c r="K4535" t="s">
        <v>31</v>
      </c>
      <c r="L4535" t="s">
        <v>27</v>
      </c>
      <c r="M4535">
        <v>948.85</v>
      </c>
      <c r="N4535" t="s">
        <v>34</v>
      </c>
    </row>
    <row r="4536" spans="1:14" ht="14.25" customHeight="1" x14ac:dyDescent="0.3">
      <c r="A4536" t="s">
        <v>12541</v>
      </c>
      <c r="B4536" t="s">
        <v>13</v>
      </c>
      <c r="C4536" t="s">
        <v>36</v>
      </c>
      <c r="D4536">
        <v>3362.37</v>
      </c>
      <c r="E4536">
        <v>0.28999999999999998</v>
      </c>
      <c r="F4536">
        <f t="shared" si="140"/>
        <v>975.08729999999991</v>
      </c>
      <c r="G4536">
        <f t="shared" si="141"/>
        <v>2387.2826999999997</v>
      </c>
      <c r="H4536">
        <v>7</v>
      </c>
      <c r="I4536" s="17">
        <v>45092</v>
      </c>
      <c r="J4536" s="17">
        <v>45099</v>
      </c>
      <c r="K4536" t="s">
        <v>31</v>
      </c>
      <c r="L4536" t="s">
        <v>16</v>
      </c>
      <c r="M4536">
        <v>354.52</v>
      </c>
      <c r="N4536" t="s">
        <v>17</v>
      </c>
    </row>
    <row r="4537" spans="1:14" ht="14.25" customHeight="1" x14ac:dyDescent="0.3">
      <c r="A4537" t="s">
        <v>2415</v>
      </c>
      <c r="B4537" t="s">
        <v>41</v>
      </c>
      <c r="C4537" t="s">
        <v>36</v>
      </c>
      <c r="D4537">
        <v>3362.67</v>
      </c>
      <c r="E4537">
        <v>0.17</v>
      </c>
      <c r="F4537">
        <f t="shared" si="140"/>
        <v>571.65390000000002</v>
      </c>
      <c r="G4537">
        <f t="shared" si="141"/>
        <v>2791.0160999999998</v>
      </c>
      <c r="H4537">
        <v>7</v>
      </c>
      <c r="I4537" s="17">
        <v>45137</v>
      </c>
      <c r="J4537" s="17">
        <v>45141</v>
      </c>
      <c r="K4537" t="s">
        <v>21</v>
      </c>
      <c r="L4537" t="s">
        <v>27</v>
      </c>
      <c r="M4537">
        <v>763.47</v>
      </c>
      <c r="N4537" t="s">
        <v>48</v>
      </c>
    </row>
    <row r="4538" spans="1:14" ht="14.25" customHeight="1" x14ac:dyDescent="0.3">
      <c r="A4538" t="s">
        <v>9832</v>
      </c>
      <c r="B4538" t="s">
        <v>25</v>
      </c>
      <c r="C4538" t="s">
        <v>33</v>
      </c>
      <c r="D4538">
        <v>3363.5</v>
      </c>
      <c r="E4538">
        <v>0.16</v>
      </c>
      <c r="F4538">
        <f t="shared" si="140"/>
        <v>538.16</v>
      </c>
      <c r="G4538">
        <f t="shared" si="141"/>
        <v>2825.34</v>
      </c>
      <c r="H4538">
        <v>7</v>
      </c>
      <c r="I4538" s="17">
        <v>45069</v>
      </c>
      <c r="J4538" s="17">
        <v>45073</v>
      </c>
      <c r="K4538" t="s">
        <v>31</v>
      </c>
      <c r="L4538" t="s">
        <v>27</v>
      </c>
      <c r="M4538">
        <v>696.77</v>
      </c>
      <c r="N4538" t="s">
        <v>28</v>
      </c>
    </row>
    <row r="4539" spans="1:14" ht="14.25" customHeight="1" x14ac:dyDescent="0.3">
      <c r="A4539" t="s">
        <v>9939</v>
      </c>
      <c r="B4539" t="s">
        <v>19</v>
      </c>
      <c r="C4539" t="s">
        <v>33</v>
      </c>
      <c r="D4539">
        <v>3365.08</v>
      </c>
      <c r="E4539">
        <v>0.49</v>
      </c>
      <c r="F4539">
        <f t="shared" si="140"/>
        <v>1648.8891999999998</v>
      </c>
      <c r="G4539">
        <f t="shared" si="141"/>
        <v>1716.1908000000001</v>
      </c>
      <c r="H4539">
        <v>7</v>
      </c>
      <c r="I4539" s="17">
        <v>45041</v>
      </c>
      <c r="J4539" s="17">
        <v>45046</v>
      </c>
      <c r="K4539" t="s">
        <v>21</v>
      </c>
      <c r="L4539" t="s">
        <v>22</v>
      </c>
      <c r="M4539">
        <v>595.34</v>
      </c>
      <c r="N4539" t="s">
        <v>34</v>
      </c>
    </row>
    <row r="4540" spans="1:14" ht="14.25" customHeight="1" x14ac:dyDescent="0.3">
      <c r="A4540" t="s">
        <v>850</v>
      </c>
      <c r="B4540" t="s">
        <v>13</v>
      </c>
      <c r="C4540" t="s">
        <v>14</v>
      </c>
      <c r="D4540">
        <v>3365.92</v>
      </c>
      <c r="E4540">
        <v>0.47</v>
      </c>
      <c r="F4540">
        <f t="shared" si="140"/>
        <v>1581.9823999999999</v>
      </c>
      <c r="G4540">
        <f t="shared" si="141"/>
        <v>1783.9376000000002</v>
      </c>
      <c r="H4540">
        <v>7</v>
      </c>
      <c r="I4540" s="17">
        <v>45549</v>
      </c>
      <c r="J4540" s="17">
        <v>45552</v>
      </c>
      <c r="K4540" t="s">
        <v>15</v>
      </c>
      <c r="L4540" t="s">
        <v>16</v>
      </c>
      <c r="M4540">
        <v>190.33</v>
      </c>
      <c r="N4540" t="s">
        <v>17</v>
      </c>
    </row>
    <row r="4541" spans="1:14" ht="14.25" customHeight="1" x14ac:dyDescent="0.3">
      <c r="A4541" t="s">
        <v>2677</v>
      </c>
      <c r="B4541" t="s">
        <v>25</v>
      </c>
      <c r="C4541" t="s">
        <v>33</v>
      </c>
      <c r="D4541">
        <v>3368.63</v>
      </c>
      <c r="E4541">
        <v>0.16</v>
      </c>
      <c r="F4541">
        <f t="shared" si="140"/>
        <v>538.98080000000004</v>
      </c>
      <c r="G4541">
        <f t="shared" si="141"/>
        <v>2829.6491999999998</v>
      </c>
      <c r="H4541">
        <v>7</v>
      </c>
      <c r="I4541" s="17">
        <v>45133</v>
      </c>
      <c r="J4541" s="17">
        <v>45138</v>
      </c>
      <c r="K4541" t="s">
        <v>21</v>
      </c>
      <c r="L4541" t="s">
        <v>22</v>
      </c>
      <c r="M4541">
        <v>243.57</v>
      </c>
      <c r="N4541" t="s">
        <v>23</v>
      </c>
    </row>
    <row r="4542" spans="1:14" ht="14.25" customHeight="1" x14ac:dyDescent="0.3">
      <c r="A4542" t="s">
        <v>6308</v>
      </c>
      <c r="B4542" t="s">
        <v>13</v>
      </c>
      <c r="C4542" t="s">
        <v>36</v>
      </c>
      <c r="D4542">
        <v>3369.47</v>
      </c>
      <c r="E4542">
        <v>0.16</v>
      </c>
      <c r="F4542">
        <f t="shared" si="140"/>
        <v>539.11519999999996</v>
      </c>
      <c r="G4542">
        <f t="shared" si="141"/>
        <v>2830.3548000000001</v>
      </c>
      <c r="H4542">
        <v>7</v>
      </c>
      <c r="I4542" s="17">
        <v>45606</v>
      </c>
      <c r="J4542" s="17">
        <v>45609</v>
      </c>
      <c r="K4542" t="s">
        <v>21</v>
      </c>
      <c r="L4542" t="s">
        <v>22</v>
      </c>
      <c r="M4542">
        <v>991.15</v>
      </c>
      <c r="N4542" t="s">
        <v>48</v>
      </c>
    </row>
    <row r="4543" spans="1:14" ht="14.25" customHeight="1" x14ac:dyDescent="0.3">
      <c r="A4543" t="s">
        <v>2868</v>
      </c>
      <c r="B4543" t="s">
        <v>13</v>
      </c>
      <c r="C4543" t="s">
        <v>36</v>
      </c>
      <c r="D4543">
        <v>3372.76</v>
      </c>
      <c r="E4543">
        <v>0.3</v>
      </c>
      <c r="F4543">
        <f t="shared" si="140"/>
        <v>1011.828</v>
      </c>
      <c r="G4543">
        <f t="shared" si="141"/>
        <v>2360.9320000000002</v>
      </c>
      <c r="H4543">
        <v>7</v>
      </c>
      <c r="I4543" s="17">
        <v>45587</v>
      </c>
      <c r="J4543" s="17">
        <v>45588</v>
      </c>
      <c r="K4543" t="s">
        <v>31</v>
      </c>
      <c r="L4543" t="s">
        <v>22</v>
      </c>
      <c r="M4543">
        <v>578.92999999999995</v>
      </c>
      <c r="N4543" t="s">
        <v>28</v>
      </c>
    </row>
    <row r="4544" spans="1:14" ht="14.25" customHeight="1" x14ac:dyDescent="0.3">
      <c r="A4544" t="s">
        <v>12361</v>
      </c>
      <c r="B4544" t="s">
        <v>19</v>
      </c>
      <c r="C4544" t="s">
        <v>33</v>
      </c>
      <c r="D4544">
        <v>3374.03</v>
      </c>
      <c r="E4544">
        <v>0.15</v>
      </c>
      <c r="F4544">
        <f t="shared" si="140"/>
        <v>506.10450000000003</v>
      </c>
      <c r="G4544">
        <f t="shared" si="141"/>
        <v>2867.9255000000003</v>
      </c>
      <c r="H4544">
        <v>7</v>
      </c>
      <c r="I4544" s="17">
        <v>45026</v>
      </c>
      <c r="J4544" s="17">
        <v>45032</v>
      </c>
      <c r="K4544" t="s">
        <v>15</v>
      </c>
      <c r="L4544" t="s">
        <v>22</v>
      </c>
      <c r="M4544">
        <v>872.13</v>
      </c>
      <c r="N4544" t="s">
        <v>17</v>
      </c>
    </row>
    <row r="4545" spans="1:14" ht="14.25" customHeight="1" x14ac:dyDescent="0.3">
      <c r="A4545" t="s">
        <v>6459</v>
      </c>
      <c r="B4545" t="s">
        <v>41</v>
      </c>
      <c r="C4545" t="s">
        <v>20</v>
      </c>
      <c r="D4545">
        <v>3378.09</v>
      </c>
      <c r="E4545">
        <v>0.04</v>
      </c>
      <c r="F4545">
        <f t="shared" si="140"/>
        <v>135.12360000000001</v>
      </c>
      <c r="G4545">
        <f t="shared" si="141"/>
        <v>3242.9664000000002</v>
      </c>
      <c r="H4545">
        <v>7</v>
      </c>
      <c r="I4545" s="17">
        <v>44977</v>
      </c>
      <c r="J4545" s="17">
        <v>44983</v>
      </c>
      <c r="K4545" t="s">
        <v>21</v>
      </c>
      <c r="L4545" t="s">
        <v>22</v>
      </c>
      <c r="M4545">
        <v>631.84</v>
      </c>
      <c r="N4545" t="s">
        <v>23</v>
      </c>
    </row>
    <row r="4546" spans="1:14" ht="14.25" customHeight="1" x14ac:dyDescent="0.3">
      <c r="A4546" t="s">
        <v>4256</v>
      </c>
      <c r="B4546" t="s">
        <v>13</v>
      </c>
      <c r="C4546" t="s">
        <v>14</v>
      </c>
      <c r="D4546">
        <v>3379.37</v>
      </c>
      <c r="E4546">
        <v>0.36</v>
      </c>
      <c r="F4546">
        <f t="shared" ref="F4546:F4609" si="142">D4546*E4546</f>
        <v>1216.5731999999998</v>
      </c>
      <c r="G4546">
        <f t="shared" ref="G4546:G4609" si="143">D4546-F4546</f>
        <v>2162.7968000000001</v>
      </c>
      <c r="H4546">
        <v>7</v>
      </c>
      <c r="I4546" s="17">
        <v>45048</v>
      </c>
      <c r="J4546" s="17">
        <v>45052</v>
      </c>
      <c r="K4546" t="s">
        <v>31</v>
      </c>
      <c r="L4546" t="s">
        <v>22</v>
      </c>
      <c r="M4546">
        <v>1010.64</v>
      </c>
      <c r="N4546" t="s">
        <v>39</v>
      </c>
    </row>
    <row r="4547" spans="1:14" ht="14.25" customHeight="1" x14ac:dyDescent="0.3">
      <c r="A4547" t="s">
        <v>78</v>
      </c>
      <c r="B4547" t="s">
        <v>19</v>
      </c>
      <c r="C4547" t="s">
        <v>26</v>
      </c>
      <c r="D4547">
        <v>3379.7</v>
      </c>
      <c r="E4547">
        <v>0.24</v>
      </c>
      <c r="F4547">
        <f t="shared" si="142"/>
        <v>811.12799999999993</v>
      </c>
      <c r="G4547">
        <f t="shared" si="143"/>
        <v>2568.5720000000001</v>
      </c>
      <c r="H4547">
        <v>7</v>
      </c>
      <c r="I4547" s="17">
        <v>45242</v>
      </c>
      <c r="J4547" s="17">
        <v>45247</v>
      </c>
      <c r="K4547" t="s">
        <v>21</v>
      </c>
      <c r="L4547" t="s">
        <v>27</v>
      </c>
      <c r="M4547">
        <v>588.79</v>
      </c>
      <c r="N4547" t="s">
        <v>48</v>
      </c>
    </row>
    <row r="4548" spans="1:14" ht="14.25" customHeight="1" x14ac:dyDescent="0.3">
      <c r="A4548" t="s">
        <v>13381</v>
      </c>
      <c r="B4548" t="s">
        <v>13</v>
      </c>
      <c r="C4548" t="s">
        <v>14</v>
      </c>
      <c r="D4548">
        <v>3381.47</v>
      </c>
      <c r="E4548">
        <v>0.46</v>
      </c>
      <c r="F4548">
        <f t="shared" si="142"/>
        <v>1555.4762000000001</v>
      </c>
      <c r="G4548">
        <f t="shared" si="143"/>
        <v>1825.9937999999997</v>
      </c>
      <c r="H4548">
        <v>7</v>
      </c>
      <c r="I4548" s="17">
        <v>45293</v>
      </c>
      <c r="J4548" s="17">
        <v>45299</v>
      </c>
      <c r="K4548" t="s">
        <v>31</v>
      </c>
      <c r="L4548" t="s">
        <v>16</v>
      </c>
      <c r="M4548">
        <v>731.64</v>
      </c>
      <c r="N4548" t="s">
        <v>28</v>
      </c>
    </row>
    <row r="4549" spans="1:14" ht="14.25" customHeight="1" x14ac:dyDescent="0.3">
      <c r="A4549" t="s">
        <v>7028</v>
      </c>
      <c r="B4549" t="s">
        <v>19</v>
      </c>
      <c r="C4549" t="s">
        <v>33</v>
      </c>
      <c r="D4549">
        <v>3383.04</v>
      </c>
      <c r="E4549">
        <v>0.28999999999999998</v>
      </c>
      <c r="F4549">
        <f t="shared" si="142"/>
        <v>981.08159999999987</v>
      </c>
      <c r="G4549">
        <f t="shared" si="143"/>
        <v>2401.9584</v>
      </c>
      <c r="H4549">
        <v>7</v>
      </c>
      <c r="I4549" s="17">
        <v>45465</v>
      </c>
      <c r="J4549" s="17">
        <v>45471</v>
      </c>
      <c r="K4549" t="s">
        <v>15</v>
      </c>
      <c r="L4549" t="s">
        <v>22</v>
      </c>
      <c r="M4549">
        <v>370.02</v>
      </c>
      <c r="N4549" t="s">
        <v>34</v>
      </c>
    </row>
    <row r="4550" spans="1:14" ht="14.25" customHeight="1" x14ac:dyDescent="0.3">
      <c r="A4550" t="s">
        <v>14392</v>
      </c>
      <c r="B4550" t="s">
        <v>25</v>
      </c>
      <c r="C4550" t="s">
        <v>20</v>
      </c>
      <c r="D4550">
        <v>3384.55</v>
      </c>
      <c r="E4550">
        <v>0.15</v>
      </c>
      <c r="F4550">
        <f t="shared" si="142"/>
        <v>507.6825</v>
      </c>
      <c r="G4550">
        <f t="shared" si="143"/>
        <v>2876.8675000000003</v>
      </c>
      <c r="H4550">
        <v>7</v>
      </c>
      <c r="I4550" s="17">
        <v>45053</v>
      </c>
      <c r="J4550" s="17">
        <v>45057</v>
      </c>
      <c r="K4550" t="s">
        <v>21</v>
      </c>
      <c r="L4550" t="s">
        <v>27</v>
      </c>
      <c r="M4550">
        <v>643.71</v>
      </c>
      <c r="N4550" t="s">
        <v>17</v>
      </c>
    </row>
    <row r="4551" spans="1:14" ht="14.25" customHeight="1" x14ac:dyDescent="0.3">
      <c r="A4551" t="s">
        <v>5776</v>
      </c>
      <c r="B4551" t="s">
        <v>41</v>
      </c>
      <c r="C4551" t="s">
        <v>36</v>
      </c>
      <c r="D4551">
        <v>3386.13</v>
      </c>
      <c r="E4551">
        <v>0.02</v>
      </c>
      <c r="F4551">
        <f t="shared" si="142"/>
        <v>67.7226</v>
      </c>
      <c r="G4551">
        <f t="shared" si="143"/>
        <v>3318.4074000000001</v>
      </c>
      <c r="H4551">
        <v>7</v>
      </c>
      <c r="I4551" s="17">
        <v>45263</v>
      </c>
      <c r="J4551" s="17">
        <v>45264</v>
      </c>
      <c r="K4551" t="s">
        <v>31</v>
      </c>
      <c r="L4551" t="s">
        <v>16</v>
      </c>
      <c r="M4551">
        <v>437.07</v>
      </c>
      <c r="N4551" t="s">
        <v>17</v>
      </c>
    </row>
    <row r="4552" spans="1:14" ht="14.25" customHeight="1" x14ac:dyDescent="0.3">
      <c r="A4552" t="s">
        <v>4027</v>
      </c>
      <c r="B4552" t="s">
        <v>41</v>
      </c>
      <c r="C4552" t="s">
        <v>36</v>
      </c>
      <c r="D4552">
        <v>3387.09</v>
      </c>
      <c r="E4552">
        <v>0.14000000000000001</v>
      </c>
      <c r="F4552">
        <f t="shared" si="142"/>
        <v>474.19260000000008</v>
      </c>
      <c r="G4552">
        <f t="shared" si="143"/>
        <v>2912.8973999999998</v>
      </c>
      <c r="H4552">
        <v>7</v>
      </c>
      <c r="I4552" s="17">
        <v>44947</v>
      </c>
      <c r="J4552" s="17">
        <v>44951</v>
      </c>
      <c r="K4552" t="s">
        <v>15</v>
      </c>
      <c r="L4552" t="s">
        <v>22</v>
      </c>
      <c r="M4552">
        <v>388.81</v>
      </c>
      <c r="N4552" t="s">
        <v>48</v>
      </c>
    </row>
    <row r="4553" spans="1:14" ht="14.25" customHeight="1" x14ac:dyDescent="0.3">
      <c r="A4553" t="s">
        <v>14412</v>
      </c>
      <c r="B4553" t="s">
        <v>19</v>
      </c>
      <c r="C4553" t="s">
        <v>36</v>
      </c>
      <c r="D4553">
        <v>3388.48</v>
      </c>
      <c r="E4553">
        <v>0.33</v>
      </c>
      <c r="F4553">
        <f t="shared" si="142"/>
        <v>1118.1984</v>
      </c>
      <c r="G4553">
        <f t="shared" si="143"/>
        <v>2270.2816000000003</v>
      </c>
      <c r="H4553">
        <v>7</v>
      </c>
      <c r="I4553" s="17">
        <v>45402</v>
      </c>
      <c r="J4553" s="17">
        <v>45406</v>
      </c>
      <c r="K4553" t="s">
        <v>15</v>
      </c>
      <c r="L4553" t="s">
        <v>22</v>
      </c>
      <c r="M4553">
        <v>682.05</v>
      </c>
      <c r="N4553" t="s">
        <v>39</v>
      </c>
    </row>
    <row r="4554" spans="1:14" ht="14.25" customHeight="1" x14ac:dyDescent="0.3">
      <c r="A4554" t="s">
        <v>370</v>
      </c>
      <c r="B4554" t="s">
        <v>13</v>
      </c>
      <c r="C4554" t="s">
        <v>33</v>
      </c>
      <c r="D4554">
        <v>3398.39</v>
      </c>
      <c r="E4554">
        <v>0.17</v>
      </c>
      <c r="F4554">
        <f t="shared" si="142"/>
        <v>577.72630000000004</v>
      </c>
      <c r="G4554">
        <f t="shared" si="143"/>
        <v>2820.6637000000001</v>
      </c>
      <c r="H4554">
        <v>7</v>
      </c>
      <c r="I4554" s="17">
        <v>45363</v>
      </c>
      <c r="J4554" s="17">
        <v>45367</v>
      </c>
      <c r="K4554" t="s">
        <v>21</v>
      </c>
      <c r="L4554" t="s">
        <v>16</v>
      </c>
      <c r="M4554">
        <v>370.75</v>
      </c>
      <c r="N4554" t="s">
        <v>39</v>
      </c>
    </row>
    <row r="4555" spans="1:14" ht="14.25" customHeight="1" x14ac:dyDescent="0.3">
      <c r="A4555" t="s">
        <v>9524</v>
      </c>
      <c r="B4555" t="s">
        <v>41</v>
      </c>
      <c r="C4555" t="s">
        <v>33</v>
      </c>
      <c r="D4555">
        <v>3399.99</v>
      </c>
      <c r="E4555">
        <v>0.4</v>
      </c>
      <c r="F4555">
        <f t="shared" si="142"/>
        <v>1359.9960000000001</v>
      </c>
      <c r="G4555">
        <f t="shared" si="143"/>
        <v>2039.9939999999997</v>
      </c>
      <c r="H4555">
        <v>7</v>
      </c>
      <c r="I4555" s="17">
        <v>45233</v>
      </c>
      <c r="J4555" s="17">
        <v>45238</v>
      </c>
      <c r="K4555" t="s">
        <v>31</v>
      </c>
      <c r="L4555" t="s">
        <v>22</v>
      </c>
      <c r="M4555">
        <v>700.8</v>
      </c>
      <c r="N4555" t="s">
        <v>23</v>
      </c>
    </row>
    <row r="4556" spans="1:14" ht="14.25" customHeight="1" x14ac:dyDescent="0.3">
      <c r="A4556" t="s">
        <v>2785</v>
      </c>
      <c r="B4556" t="s">
        <v>13</v>
      </c>
      <c r="C4556" t="s">
        <v>33</v>
      </c>
      <c r="D4556">
        <v>3400.92</v>
      </c>
      <c r="E4556">
        <v>0.34</v>
      </c>
      <c r="F4556">
        <f t="shared" si="142"/>
        <v>1156.3128000000002</v>
      </c>
      <c r="G4556">
        <f t="shared" si="143"/>
        <v>2244.6071999999999</v>
      </c>
      <c r="H4556">
        <v>7</v>
      </c>
      <c r="I4556" s="17">
        <v>45655</v>
      </c>
      <c r="J4556" s="17">
        <v>45657</v>
      </c>
      <c r="K4556" t="s">
        <v>15</v>
      </c>
      <c r="L4556" t="s">
        <v>27</v>
      </c>
      <c r="M4556">
        <v>524.21</v>
      </c>
      <c r="N4556" t="s">
        <v>28</v>
      </c>
    </row>
    <row r="4557" spans="1:14" ht="14.25" customHeight="1" x14ac:dyDescent="0.3">
      <c r="A4557" t="s">
        <v>6614</v>
      </c>
      <c r="B4557" t="s">
        <v>19</v>
      </c>
      <c r="C4557" t="s">
        <v>26</v>
      </c>
      <c r="D4557">
        <v>3407.12</v>
      </c>
      <c r="E4557">
        <v>0.18</v>
      </c>
      <c r="F4557">
        <f t="shared" si="142"/>
        <v>613.28159999999991</v>
      </c>
      <c r="G4557">
        <f t="shared" si="143"/>
        <v>2793.8384000000001</v>
      </c>
      <c r="H4557">
        <v>7</v>
      </c>
      <c r="I4557" s="17">
        <v>45464</v>
      </c>
      <c r="J4557" s="17">
        <v>45468</v>
      </c>
      <c r="K4557" t="s">
        <v>31</v>
      </c>
      <c r="L4557" t="s">
        <v>22</v>
      </c>
      <c r="M4557">
        <v>383.35</v>
      </c>
      <c r="N4557" t="s">
        <v>28</v>
      </c>
    </row>
    <row r="4558" spans="1:14" ht="14.25" customHeight="1" x14ac:dyDescent="0.3">
      <c r="A4558" t="s">
        <v>7773</v>
      </c>
      <c r="B4558" t="s">
        <v>13</v>
      </c>
      <c r="C4558" t="s">
        <v>36</v>
      </c>
      <c r="D4558">
        <v>3409.01</v>
      </c>
      <c r="E4558">
        <v>0.1</v>
      </c>
      <c r="F4558">
        <f t="shared" si="142"/>
        <v>340.90100000000007</v>
      </c>
      <c r="G4558">
        <f t="shared" si="143"/>
        <v>3068.1090000000004</v>
      </c>
      <c r="H4558">
        <v>7</v>
      </c>
      <c r="I4558" s="17">
        <v>45371</v>
      </c>
      <c r="J4558" s="17">
        <v>45372</v>
      </c>
      <c r="K4558" t="s">
        <v>21</v>
      </c>
      <c r="L4558" t="s">
        <v>22</v>
      </c>
      <c r="M4558">
        <v>992.33</v>
      </c>
      <c r="N4558" t="s">
        <v>17</v>
      </c>
    </row>
    <row r="4559" spans="1:14" ht="14.25" customHeight="1" x14ac:dyDescent="0.3">
      <c r="A4559" t="s">
        <v>5650</v>
      </c>
      <c r="B4559" t="s">
        <v>41</v>
      </c>
      <c r="C4559" t="s">
        <v>36</v>
      </c>
      <c r="D4559">
        <v>3410.74</v>
      </c>
      <c r="E4559">
        <v>0.24</v>
      </c>
      <c r="F4559">
        <f t="shared" si="142"/>
        <v>818.57759999999996</v>
      </c>
      <c r="G4559">
        <f t="shared" si="143"/>
        <v>2592.1623999999997</v>
      </c>
      <c r="H4559">
        <v>7</v>
      </c>
      <c r="I4559" s="17">
        <v>45261</v>
      </c>
      <c r="J4559" s="17">
        <v>45267</v>
      </c>
      <c r="K4559" t="s">
        <v>21</v>
      </c>
      <c r="L4559" t="s">
        <v>27</v>
      </c>
      <c r="M4559">
        <v>624.85</v>
      </c>
      <c r="N4559" t="s">
        <v>48</v>
      </c>
    </row>
    <row r="4560" spans="1:14" ht="14.25" customHeight="1" x14ac:dyDescent="0.3">
      <c r="A4560" t="s">
        <v>4050</v>
      </c>
      <c r="B4560" t="s">
        <v>25</v>
      </c>
      <c r="C4560" t="s">
        <v>36</v>
      </c>
      <c r="D4560">
        <v>3415.4</v>
      </c>
      <c r="E4560">
        <v>0.2</v>
      </c>
      <c r="F4560">
        <f t="shared" si="142"/>
        <v>683.08</v>
      </c>
      <c r="G4560">
        <f t="shared" si="143"/>
        <v>2732.32</v>
      </c>
      <c r="H4560">
        <v>7</v>
      </c>
      <c r="I4560" s="17">
        <v>45202</v>
      </c>
      <c r="J4560" s="17">
        <v>45203</v>
      </c>
      <c r="K4560" t="s">
        <v>31</v>
      </c>
      <c r="L4560" t="s">
        <v>27</v>
      </c>
      <c r="M4560">
        <v>815.33</v>
      </c>
      <c r="N4560" t="s">
        <v>23</v>
      </c>
    </row>
    <row r="4561" spans="1:14" ht="14.25" customHeight="1" x14ac:dyDescent="0.3">
      <c r="A4561" t="s">
        <v>10186</v>
      </c>
      <c r="B4561" t="s">
        <v>25</v>
      </c>
      <c r="C4561" t="s">
        <v>36</v>
      </c>
      <c r="D4561">
        <v>3416.97</v>
      </c>
      <c r="E4561">
        <v>0.35</v>
      </c>
      <c r="F4561">
        <f t="shared" si="142"/>
        <v>1195.9395</v>
      </c>
      <c r="G4561">
        <f t="shared" si="143"/>
        <v>2221.0304999999998</v>
      </c>
      <c r="H4561">
        <v>7</v>
      </c>
      <c r="I4561" s="17">
        <v>45178</v>
      </c>
      <c r="J4561" s="17">
        <v>45180</v>
      </c>
      <c r="K4561" t="s">
        <v>31</v>
      </c>
      <c r="L4561" t="s">
        <v>27</v>
      </c>
      <c r="M4561">
        <v>387.79</v>
      </c>
      <c r="N4561" t="s">
        <v>23</v>
      </c>
    </row>
    <row r="4562" spans="1:14" ht="14.25" customHeight="1" x14ac:dyDescent="0.3">
      <c r="A4562" t="s">
        <v>13925</v>
      </c>
      <c r="B4562" t="s">
        <v>41</v>
      </c>
      <c r="C4562" t="s">
        <v>14</v>
      </c>
      <c r="D4562">
        <v>3418.33</v>
      </c>
      <c r="E4562">
        <v>0.34</v>
      </c>
      <c r="F4562">
        <f t="shared" si="142"/>
        <v>1162.2322000000001</v>
      </c>
      <c r="G4562">
        <f t="shared" si="143"/>
        <v>2256.0977999999996</v>
      </c>
      <c r="H4562">
        <v>7</v>
      </c>
      <c r="I4562" s="17">
        <v>45515</v>
      </c>
      <c r="J4562" s="17">
        <v>45522</v>
      </c>
      <c r="K4562" t="s">
        <v>31</v>
      </c>
      <c r="L4562" t="s">
        <v>16</v>
      </c>
      <c r="M4562">
        <v>961.87</v>
      </c>
      <c r="N4562" t="s">
        <v>28</v>
      </c>
    </row>
    <row r="4563" spans="1:14" ht="14.25" customHeight="1" x14ac:dyDescent="0.3">
      <c r="A4563" t="s">
        <v>9713</v>
      </c>
      <c r="B4563" t="s">
        <v>13</v>
      </c>
      <c r="C4563" t="s">
        <v>26</v>
      </c>
      <c r="D4563">
        <v>3419.67</v>
      </c>
      <c r="E4563">
        <v>0.46</v>
      </c>
      <c r="F4563">
        <f t="shared" si="142"/>
        <v>1573.0482000000002</v>
      </c>
      <c r="G4563">
        <f t="shared" si="143"/>
        <v>1846.6217999999999</v>
      </c>
      <c r="H4563">
        <v>7</v>
      </c>
      <c r="I4563" s="17">
        <v>45107</v>
      </c>
      <c r="J4563" s="17">
        <v>45114</v>
      </c>
      <c r="K4563" t="s">
        <v>15</v>
      </c>
      <c r="L4563" t="s">
        <v>22</v>
      </c>
      <c r="M4563">
        <v>718.1</v>
      </c>
      <c r="N4563" t="s">
        <v>28</v>
      </c>
    </row>
    <row r="4564" spans="1:14" ht="14.25" customHeight="1" x14ac:dyDescent="0.3">
      <c r="A4564" t="s">
        <v>5814</v>
      </c>
      <c r="B4564" t="s">
        <v>19</v>
      </c>
      <c r="C4564" t="s">
        <v>14</v>
      </c>
      <c r="D4564">
        <v>3427.77</v>
      </c>
      <c r="E4564">
        <v>7.0000000000000007E-2</v>
      </c>
      <c r="F4564">
        <f t="shared" si="142"/>
        <v>239.94390000000001</v>
      </c>
      <c r="G4564">
        <f t="shared" si="143"/>
        <v>3187.8260999999998</v>
      </c>
      <c r="H4564">
        <v>7</v>
      </c>
      <c r="I4564" s="17">
        <v>45461</v>
      </c>
      <c r="J4564" s="17">
        <v>45463</v>
      </c>
      <c r="K4564" t="s">
        <v>31</v>
      </c>
      <c r="L4564" t="s">
        <v>16</v>
      </c>
      <c r="M4564">
        <v>315.37</v>
      </c>
      <c r="N4564" t="s">
        <v>39</v>
      </c>
    </row>
    <row r="4565" spans="1:14" ht="14.25" customHeight="1" x14ac:dyDescent="0.3">
      <c r="A4565" t="s">
        <v>7413</v>
      </c>
      <c r="B4565" t="s">
        <v>19</v>
      </c>
      <c r="C4565" t="s">
        <v>33</v>
      </c>
      <c r="D4565">
        <v>3429.93</v>
      </c>
      <c r="E4565">
        <v>0.01</v>
      </c>
      <c r="F4565">
        <f t="shared" si="142"/>
        <v>34.299300000000002</v>
      </c>
      <c r="G4565">
        <f t="shared" si="143"/>
        <v>3395.6306999999997</v>
      </c>
      <c r="H4565">
        <v>7</v>
      </c>
      <c r="I4565" s="17">
        <v>45312</v>
      </c>
      <c r="J4565" s="17">
        <v>45319</v>
      </c>
      <c r="K4565" t="s">
        <v>15</v>
      </c>
      <c r="L4565" t="s">
        <v>22</v>
      </c>
      <c r="M4565">
        <v>1016.73</v>
      </c>
      <c r="N4565" t="s">
        <v>34</v>
      </c>
    </row>
    <row r="4566" spans="1:14" ht="14.25" customHeight="1" x14ac:dyDescent="0.3">
      <c r="A4566" t="s">
        <v>5709</v>
      </c>
      <c r="B4566" t="s">
        <v>25</v>
      </c>
      <c r="C4566" t="s">
        <v>33</v>
      </c>
      <c r="D4566">
        <v>3429.98</v>
      </c>
      <c r="E4566">
        <v>0.4</v>
      </c>
      <c r="F4566">
        <f t="shared" si="142"/>
        <v>1371.9920000000002</v>
      </c>
      <c r="G4566">
        <f t="shared" si="143"/>
        <v>2057.9879999999998</v>
      </c>
      <c r="H4566">
        <v>7</v>
      </c>
      <c r="I4566" s="17">
        <v>44949</v>
      </c>
      <c r="J4566" s="17">
        <v>44952</v>
      </c>
      <c r="K4566" t="s">
        <v>21</v>
      </c>
      <c r="L4566" t="s">
        <v>22</v>
      </c>
      <c r="M4566">
        <v>778.85</v>
      </c>
      <c r="N4566" t="s">
        <v>28</v>
      </c>
    </row>
    <row r="4567" spans="1:14" ht="14.25" customHeight="1" x14ac:dyDescent="0.3">
      <c r="A4567" t="s">
        <v>794</v>
      </c>
      <c r="B4567" t="s">
        <v>41</v>
      </c>
      <c r="C4567" t="s">
        <v>20</v>
      </c>
      <c r="D4567">
        <v>3430.54</v>
      </c>
      <c r="E4567">
        <v>0.17</v>
      </c>
      <c r="F4567">
        <f t="shared" si="142"/>
        <v>583.19180000000006</v>
      </c>
      <c r="G4567">
        <f t="shared" si="143"/>
        <v>2847.3481999999999</v>
      </c>
      <c r="H4567">
        <v>7</v>
      </c>
      <c r="I4567" s="17">
        <v>45166</v>
      </c>
      <c r="J4567" s="17">
        <v>45167</v>
      </c>
      <c r="K4567" t="s">
        <v>15</v>
      </c>
      <c r="L4567" t="s">
        <v>16</v>
      </c>
      <c r="M4567">
        <v>826.76</v>
      </c>
      <c r="N4567" t="s">
        <v>39</v>
      </c>
    </row>
    <row r="4568" spans="1:14" ht="14.25" customHeight="1" x14ac:dyDescent="0.3">
      <c r="A4568" t="s">
        <v>5627</v>
      </c>
      <c r="B4568" t="s">
        <v>41</v>
      </c>
      <c r="C4568" t="s">
        <v>14</v>
      </c>
      <c r="D4568">
        <v>3434.31</v>
      </c>
      <c r="E4568">
        <v>0.18</v>
      </c>
      <c r="F4568">
        <f t="shared" si="142"/>
        <v>618.17579999999998</v>
      </c>
      <c r="G4568">
        <f t="shared" si="143"/>
        <v>2816.1342</v>
      </c>
      <c r="H4568">
        <v>7</v>
      </c>
      <c r="I4568" s="17">
        <v>45326</v>
      </c>
      <c r="J4568" s="17">
        <v>45330</v>
      </c>
      <c r="K4568" t="s">
        <v>15</v>
      </c>
      <c r="L4568" t="s">
        <v>22</v>
      </c>
      <c r="M4568">
        <v>697.81</v>
      </c>
      <c r="N4568" t="s">
        <v>17</v>
      </c>
    </row>
    <row r="4569" spans="1:14" ht="14.25" customHeight="1" x14ac:dyDescent="0.3">
      <c r="A4569" t="s">
        <v>11068</v>
      </c>
      <c r="B4569" t="s">
        <v>19</v>
      </c>
      <c r="C4569" t="s">
        <v>36</v>
      </c>
      <c r="D4569">
        <v>3437.57</v>
      </c>
      <c r="E4569">
        <v>0</v>
      </c>
      <c r="F4569">
        <f t="shared" si="142"/>
        <v>0</v>
      </c>
      <c r="G4569">
        <f t="shared" si="143"/>
        <v>3437.57</v>
      </c>
      <c r="H4569">
        <v>7</v>
      </c>
      <c r="I4569" s="17">
        <v>45150</v>
      </c>
      <c r="J4569" s="17">
        <v>45152</v>
      </c>
      <c r="K4569" t="s">
        <v>21</v>
      </c>
      <c r="L4569" t="s">
        <v>22</v>
      </c>
      <c r="M4569">
        <v>429.55</v>
      </c>
      <c r="N4569" t="s">
        <v>48</v>
      </c>
    </row>
    <row r="4570" spans="1:14" ht="14.25" customHeight="1" x14ac:dyDescent="0.3">
      <c r="A4570" t="s">
        <v>12951</v>
      </c>
      <c r="B4570" t="s">
        <v>41</v>
      </c>
      <c r="C4570" t="s">
        <v>36</v>
      </c>
      <c r="D4570">
        <v>3439.29</v>
      </c>
      <c r="E4570">
        <v>0.01</v>
      </c>
      <c r="F4570">
        <f t="shared" si="142"/>
        <v>34.392899999999997</v>
      </c>
      <c r="G4570">
        <f t="shared" si="143"/>
        <v>3404.8971000000001</v>
      </c>
      <c r="H4570">
        <v>7</v>
      </c>
      <c r="I4570" s="17">
        <v>44965</v>
      </c>
      <c r="J4570" s="17">
        <v>44967</v>
      </c>
      <c r="K4570" t="s">
        <v>21</v>
      </c>
      <c r="L4570" t="s">
        <v>16</v>
      </c>
      <c r="M4570">
        <v>323.83</v>
      </c>
      <c r="N4570" t="s">
        <v>34</v>
      </c>
    </row>
    <row r="4571" spans="1:14" ht="14.25" customHeight="1" x14ac:dyDescent="0.3">
      <c r="A4571" t="s">
        <v>4834</v>
      </c>
      <c r="B4571" t="s">
        <v>13</v>
      </c>
      <c r="C4571" t="s">
        <v>20</v>
      </c>
      <c r="D4571">
        <v>3450.96</v>
      </c>
      <c r="E4571">
        <v>0.45</v>
      </c>
      <c r="F4571">
        <f t="shared" si="142"/>
        <v>1552.932</v>
      </c>
      <c r="G4571">
        <f t="shared" si="143"/>
        <v>1898.028</v>
      </c>
      <c r="H4571">
        <v>7</v>
      </c>
      <c r="I4571" s="17">
        <v>45201</v>
      </c>
      <c r="J4571" s="17">
        <v>45204</v>
      </c>
      <c r="K4571" t="s">
        <v>21</v>
      </c>
      <c r="L4571" t="s">
        <v>16</v>
      </c>
      <c r="M4571">
        <v>674.65</v>
      </c>
      <c r="N4571" t="s">
        <v>39</v>
      </c>
    </row>
    <row r="4572" spans="1:14" ht="14.25" customHeight="1" x14ac:dyDescent="0.3">
      <c r="A4572" t="s">
        <v>9882</v>
      </c>
      <c r="B4572" t="s">
        <v>25</v>
      </c>
      <c r="C4572" t="s">
        <v>26</v>
      </c>
      <c r="D4572">
        <v>3451.67</v>
      </c>
      <c r="E4572">
        <v>0.03</v>
      </c>
      <c r="F4572">
        <f t="shared" si="142"/>
        <v>103.5501</v>
      </c>
      <c r="G4572">
        <f t="shared" si="143"/>
        <v>3348.1199000000001</v>
      </c>
      <c r="H4572">
        <v>7</v>
      </c>
      <c r="I4572" s="17">
        <v>45267</v>
      </c>
      <c r="J4572" s="17">
        <v>45270</v>
      </c>
      <c r="K4572" t="s">
        <v>21</v>
      </c>
      <c r="L4572" t="s">
        <v>16</v>
      </c>
      <c r="M4572">
        <v>488.36</v>
      </c>
      <c r="N4572" t="s">
        <v>48</v>
      </c>
    </row>
    <row r="4573" spans="1:14" ht="14.25" customHeight="1" x14ac:dyDescent="0.3">
      <c r="A4573" t="s">
        <v>7672</v>
      </c>
      <c r="B4573" t="s">
        <v>13</v>
      </c>
      <c r="C4573" t="s">
        <v>14</v>
      </c>
      <c r="D4573">
        <v>3458.71</v>
      </c>
      <c r="E4573">
        <v>0.14000000000000001</v>
      </c>
      <c r="F4573">
        <f t="shared" si="142"/>
        <v>484.21940000000006</v>
      </c>
      <c r="G4573">
        <f t="shared" si="143"/>
        <v>2974.4906000000001</v>
      </c>
      <c r="H4573">
        <v>7</v>
      </c>
      <c r="I4573" s="17">
        <v>45390</v>
      </c>
      <c r="J4573" s="17">
        <v>45394</v>
      </c>
      <c r="K4573" t="s">
        <v>31</v>
      </c>
      <c r="L4573" t="s">
        <v>27</v>
      </c>
      <c r="M4573">
        <v>738.98</v>
      </c>
      <c r="N4573" t="s">
        <v>48</v>
      </c>
    </row>
    <row r="4574" spans="1:14" ht="14.25" customHeight="1" x14ac:dyDescent="0.3">
      <c r="A4574" t="s">
        <v>4103</v>
      </c>
      <c r="B4574" t="s">
        <v>25</v>
      </c>
      <c r="C4574" t="s">
        <v>20</v>
      </c>
      <c r="D4574">
        <v>3459.47</v>
      </c>
      <c r="E4574">
        <v>0.18</v>
      </c>
      <c r="F4574">
        <f t="shared" si="142"/>
        <v>622.70459999999991</v>
      </c>
      <c r="G4574">
        <f t="shared" si="143"/>
        <v>2836.7653999999998</v>
      </c>
      <c r="H4574">
        <v>7</v>
      </c>
      <c r="I4574" s="17">
        <v>45041</v>
      </c>
      <c r="J4574" s="17">
        <v>45043</v>
      </c>
      <c r="K4574" t="s">
        <v>15</v>
      </c>
      <c r="L4574" t="s">
        <v>16</v>
      </c>
      <c r="M4574">
        <v>248.19</v>
      </c>
      <c r="N4574" t="s">
        <v>23</v>
      </c>
    </row>
    <row r="4575" spans="1:14" ht="14.25" customHeight="1" x14ac:dyDescent="0.3">
      <c r="A4575" t="s">
        <v>5286</v>
      </c>
      <c r="B4575" t="s">
        <v>25</v>
      </c>
      <c r="C4575" t="s">
        <v>26</v>
      </c>
      <c r="D4575">
        <v>3462.56</v>
      </c>
      <c r="E4575">
        <v>0.36</v>
      </c>
      <c r="F4575">
        <f t="shared" si="142"/>
        <v>1246.5216</v>
      </c>
      <c r="G4575">
        <f t="shared" si="143"/>
        <v>2216.0383999999999</v>
      </c>
      <c r="H4575">
        <v>7</v>
      </c>
      <c r="I4575" s="17">
        <v>45272</v>
      </c>
      <c r="J4575" s="17">
        <v>45277</v>
      </c>
      <c r="K4575" t="s">
        <v>15</v>
      </c>
      <c r="L4575" t="s">
        <v>16</v>
      </c>
      <c r="M4575">
        <v>266.61</v>
      </c>
      <c r="N4575" t="s">
        <v>34</v>
      </c>
    </row>
    <row r="4576" spans="1:14" ht="14.25" customHeight="1" x14ac:dyDescent="0.3">
      <c r="A4576" t="s">
        <v>2612</v>
      </c>
      <c r="B4576" t="s">
        <v>41</v>
      </c>
      <c r="C4576" t="s">
        <v>36</v>
      </c>
      <c r="D4576">
        <v>3463.83</v>
      </c>
      <c r="E4576">
        <v>0.1</v>
      </c>
      <c r="F4576">
        <f t="shared" si="142"/>
        <v>346.38300000000004</v>
      </c>
      <c r="G4576">
        <f t="shared" si="143"/>
        <v>3117.4470000000001</v>
      </c>
      <c r="H4576">
        <v>7</v>
      </c>
      <c r="I4576" s="17">
        <v>45600</v>
      </c>
      <c r="J4576" s="17">
        <v>45603</v>
      </c>
      <c r="K4576" t="s">
        <v>21</v>
      </c>
      <c r="L4576" t="s">
        <v>22</v>
      </c>
      <c r="M4576">
        <v>779.14</v>
      </c>
      <c r="N4576" t="s">
        <v>48</v>
      </c>
    </row>
    <row r="4577" spans="1:14" ht="14.25" customHeight="1" x14ac:dyDescent="0.3">
      <c r="A4577" t="s">
        <v>13650</v>
      </c>
      <c r="B4577" t="s">
        <v>25</v>
      </c>
      <c r="C4577" t="s">
        <v>14</v>
      </c>
      <c r="D4577">
        <v>3470.62</v>
      </c>
      <c r="E4577">
        <v>0.28000000000000003</v>
      </c>
      <c r="F4577">
        <f t="shared" si="142"/>
        <v>971.7736000000001</v>
      </c>
      <c r="G4577">
        <f t="shared" si="143"/>
        <v>2498.8463999999999</v>
      </c>
      <c r="H4577">
        <v>7</v>
      </c>
      <c r="I4577" s="17">
        <v>44957</v>
      </c>
      <c r="J4577" s="17">
        <v>44961</v>
      </c>
      <c r="K4577" t="s">
        <v>31</v>
      </c>
      <c r="L4577" t="s">
        <v>27</v>
      </c>
      <c r="M4577">
        <v>190.14</v>
      </c>
      <c r="N4577" t="s">
        <v>28</v>
      </c>
    </row>
    <row r="4578" spans="1:14" ht="14.25" customHeight="1" x14ac:dyDescent="0.3">
      <c r="A4578" t="s">
        <v>7586</v>
      </c>
      <c r="B4578" t="s">
        <v>13</v>
      </c>
      <c r="C4578" t="s">
        <v>20</v>
      </c>
      <c r="D4578">
        <v>3480.97</v>
      </c>
      <c r="E4578">
        <v>0.22</v>
      </c>
      <c r="F4578">
        <f t="shared" si="142"/>
        <v>765.8134</v>
      </c>
      <c r="G4578">
        <f t="shared" si="143"/>
        <v>2715.1565999999998</v>
      </c>
      <c r="H4578">
        <v>7</v>
      </c>
      <c r="I4578" s="17">
        <v>45023</v>
      </c>
      <c r="J4578" s="17">
        <v>45030</v>
      </c>
      <c r="K4578" t="s">
        <v>31</v>
      </c>
      <c r="L4578" t="s">
        <v>27</v>
      </c>
      <c r="M4578">
        <v>240.36</v>
      </c>
      <c r="N4578" t="s">
        <v>17</v>
      </c>
    </row>
    <row r="4579" spans="1:14" ht="14.25" customHeight="1" x14ac:dyDescent="0.3">
      <c r="A4579" t="s">
        <v>8075</v>
      </c>
      <c r="B4579" t="s">
        <v>41</v>
      </c>
      <c r="C4579" t="s">
        <v>14</v>
      </c>
      <c r="D4579">
        <v>3487.89</v>
      </c>
      <c r="E4579">
        <v>0.23</v>
      </c>
      <c r="F4579">
        <f t="shared" si="142"/>
        <v>802.21469999999999</v>
      </c>
      <c r="G4579">
        <f t="shared" si="143"/>
        <v>2685.6752999999999</v>
      </c>
      <c r="H4579">
        <v>7</v>
      </c>
      <c r="I4579" s="17">
        <v>45016</v>
      </c>
      <c r="J4579" s="17">
        <v>45017</v>
      </c>
      <c r="K4579" t="s">
        <v>31</v>
      </c>
      <c r="L4579" t="s">
        <v>22</v>
      </c>
      <c r="M4579">
        <v>614.28</v>
      </c>
      <c r="N4579" t="s">
        <v>34</v>
      </c>
    </row>
    <row r="4580" spans="1:14" ht="14.25" customHeight="1" x14ac:dyDescent="0.3">
      <c r="A4580" t="s">
        <v>7714</v>
      </c>
      <c r="B4580" t="s">
        <v>41</v>
      </c>
      <c r="C4580" t="s">
        <v>33</v>
      </c>
      <c r="D4580">
        <v>3489.54</v>
      </c>
      <c r="E4580">
        <v>0.13</v>
      </c>
      <c r="F4580">
        <f t="shared" si="142"/>
        <v>453.64019999999999</v>
      </c>
      <c r="G4580">
        <f t="shared" si="143"/>
        <v>3035.8998000000001</v>
      </c>
      <c r="H4580">
        <v>7</v>
      </c>
      <c r="I4580" s="17">
        <v>45488</v>
      </c>
      <c r="J4580" s="17">
        <v>45490</v>
      </c>
      <c r="K4580" t="s">
        <v>15</v>
      </c>
      <c r="L4580" t="s">
        <v>22</v>
      </c>
      <c r="M4580">
        <v>791.76</v>
      </c>
      <c r="N4580" t="s">
        <v>23</v>
      </c>
    </row>
    <row r="4581" spans="1:14" ht="14.25" customHeight="1" x14ac:dyDescent="0.3">
      <c r="A4581" t="s">
        <v>3458</v>
      </c>
      <c r="B4581" t="s">
        <v>41</v>
      </c>
      <c r="C4581" t="s">
        <v>36</v>
      </c>
      <c r="D4581">
        <v>3490.35</v>
      </c>
      <c r="E4581">
        <v>0.18</v>
      </c>
      <c r="F4581">
        <f t="shared" si="142"/>
        <v>628.26299999999992</v>
      </c>
      <c r="G4581">
        <f t="shared" si="143"/>
        <v>2862.087</v>
      </c>
      <c r="H4581">
        <v>7</v>
      </c>
      <c r="I4581" s="17">
        <v>45465</v>
      </c>
      <c r="J4581" s="17">
        <v>45472</v>
      </c>
      <c r="K4581" t="s">
        <v>21</v>
      </c>
      <c r="L4581" t="s">
        <v>27</v>
      </c>
      <c r="M4581">
        <v>276.35000000000002</v>
      </c>
      <c r="N4581" t="s">
        <v>48</v>
      </c>
    </row>
    <row r="4582" spans="1:14" ht="14.25" customHeight="1" x14ac:dyDescent="0.3">
      <c r="A4582" t="s">
        <v>10684</v>
      </c>
      <c r="B4582" t="s">
        <v>13</v>
      </c>
      <c r="C4582" t="s">
        <v>26</v>
      </c>
      <c r="D4582">
        <v>3491.77</v>
      </c>
      <c r="E4582">
        <v>0.2</v>
      </c>
      <c r="F4582">
        <f t="shared" si="142"/>
        <v>698.35400000000004</v>
      </c>
      <c r="G4582">
        <f t="shared" si="143"/>
        <v>2793.4160000000002</v>
      </c>
      <c r="H4582">
        <v>7</v>
      </c>
      <c r="I4582" s="17">
        <v>45330</v>
      </c>
      <c r="J4582" s="17">
        <v>45336</v>
      </c>
      <c r="K4582" t="s">
        <v>21</v>
      </c>
      <c r="L4582" t="s">
        <v>22</v>
      </c>
      <c r="M4582">
        <v>840.06</v>
      </c>
      <c r="N4582" t="s">
        <v>28</v>
      </c>
    </row>
    <row r="4583" spans="1:14" ht="14.25" customHeight="1" x14ac:dyDescent="0.3">
      <c r="A4583" t="s">
        <v>12949</v>
      </c>
      <c r="B4583" t="s">
        <v>41</v>
      </c>
      <c r="C4583" t="s">
        <v>36</v>
      </c>
      <c r="D4583">
        <v>3492.84</v>
      </c>
      <c r="E4583">
        <v>0.09</v>
      </c>
      <c r="F4583">
        <f t="shared" si="142"/>
        <v>314.35559999999998</v>
      </c>
      <c r="G4583">
        <f t="shared" si="143"/>
        <v>3178.4844000000003</v>
      </c>
      <c r="H4583">
        <v>7</v>
      </c>
      <c r="I4583" s="17">
        <v>44997</v>
      </c>
      <c r="J4583" s="17">
        <v>44998</v>
      </c>
      <c r="K4583" t="s">
        <v>31</v>
      </c>
      <c r="L4583" t="s">
        <v>22</v>
      </c>
      <c r="M4583">
        <v>324.7</v>
      </c>
      <c r="N4583" t="s">
        <v>34</v>
      </c>
    </row>
    <row r="4584" spans="1:14" ht="14.25" customHeight="1" x14ac:dyDescent="0.3">
      <c r="A4584" t="s">
        <v>8361</v>
      </c>
      <c r="B4584" t="s">
        <v>25</v>
      </c>
      <c r="C4584" t="s">
        <v>14</v>
      </c>
      <c r="D4584">
        <v>3492.91</v>
      </c>
      <c r="E4584">
        <v>0.1</v>
      </c>
      <c r="F4584">
        <f t="shared" si="142"/>
        <v>349.291</v>
      </c>
      <c r="G4584">
        <f t="shared" si="143"/>
        <v>3143.6189999999997</v>
      </c>
      <c r="H4584">
        <v>7</v>
      </c>
      <c r="I4584" s="17">
        <v>44941</v>
      </c>
      <c r="J4584" s="17">
        <v>44942</v>
      </c>
      <c r="K4584" t="s">
        <v>21</v>
      </c>
      <c r="L4584" t="s">
        <v>27</v>
      </c>
      <c r="M4584">
        <v>820.99</v>
      </c>
      <c r="N4584" t="s">
        <v>34</v>
      </c>
    </row>
    <row r="4585" spans="1:14" ht="14.25" customHeight="1" x14ac:dyDescent="0.3">
      <c r="A4585" t="s">
        <v>11901</v>
      </c>
      <c r="B4585" t="s">
        <v>13</v>
      </c>
      <c r="C4585" t="s">
        <v>20</v>
      </c>
      <c r="D4585">
        <v>3500.24</v>
      </c>
      <c r="E4585">
        <v>0.06</v>
      </c>
      <c r="F4585">
        <f t="shared" si="142"/>
        <v>210.01439999999997</v>
      </c>
      <c r="G4585">
        <f t="shared" si="143"/>
        <v>3290.2255999999998</v>
      </c>
      <c r="H4585">
        <v>7</v>
      </c>
      <c r="I4585" s="17">
        <v>45509</v>
      </c>
      <c r="J4585" s="17">
        <v>45516</v>
      </c>
      <c r="K4585" t="s">
        <v>15</v>
      </c>
      <c r="L4585" t="s">
        <v>27</v>
      </c>
      <c r="M4585">
        <v>440.06</v>
      </c>
      <c r="N4585" t="s">
        <v>34</v>
      </c>
    </row>
    <row r="4586" spans="1:14" ht="14.25" customHeight="1" x14ac:dyDescent="0.3">
      <c r="A4586" t="s">
        <v>14967</v>
      </c>
      <c r="B4586" t="s">
        <v>13</v>
      </c>
      <c r="C4586" t="s">
        <v>26</v>
      </c>
      <c r="D4586">
        <v>3503.8</v>
      </c>
      <c r="E4586">
        <v>0.09</v>
      </c>
      <c r="F4586">
        <f t="shared" si="142"/>
        <v>315.34199999999998</v>
      </c>
      <c r="G4586">
        <f t="shared" si="143"/>
        <v>3188.4580000000001</v>
      </c>
      <c r="H4586">
        <v>7</v>
      </c>
      <c r="I4586" s="17">
        <v>45556</v>
      </c>
      <c r="J4586" s="17">
        <v>45558</v>
      </c>
      <c r="K4586" t="s">
        <v>21</v>
      </c>
      <c r="L4586" t="s">
        <v>16</v>
      </c>
      <c r="M4586">
        <v>452.3</v>
      </c>
      <c r="N4586" t="s">
        <v>23</v>
      </c>
    </row>
    <row r="4587" spans="1:14" ht="14.25" customHeight="1" x14ac:dyDescent="0.3">
      <c r="A4587" t="s">
        <v>12253</v>
      </c>
      <c r="B4587" t="s">
        <v>41</v>
      </c>
      <c r="C4587" t="s">
        <v>36</v>
      </c>
      <c r="D4587">
        <v>3505.58</v>
      </c>
      <c r="E4587">
        <v>0.3</v>
      </c>
      <c r="F4587">
        <f t="shared" si="142"/>
        <v>1051.674</v>
      </c>
      <c r="G4587">
        <f t="shared" si="143"/>
        <v>2453.9059999999999</v>
      </c>
      <c r="H4587">
        <v>7</v>
      </c>
      <c r="I4587" s="17">
        <v>45330</v>
      </c>
      <c r="J4587" s="17">
        <v>45337</v>
      </c>
      <c r="K4587" t="s">
        <v>15</v>
      </c>
      <c r="L4587" t="s">
        <v>27</v>
      </c>
      <c r="M4587">
        <v>303.26</v>
      </c>
      <c r="N4587" t="s">
        <v>48</v>
      </c>
    </row>
    <row r="4588" spans="1:14" ht="14.25" customHeight="1" x14ac:dyDescent="0.3">
      <c r="A4588" t="s">
        <v>3750</v>
      </c>
      <c r="B4588" t="s">
        <v>41</v>
      </c>
      <c r="C4588" t="s">
        <v>33</v>
      </c>
      <c r="D4588">
        <v>3509.15</v>
      </c>
      <c r="E4588">
        <v>0.35</v>
      </c>
      <c r="F4588">
        <f t="shared" si="142"/>
        <v>1228.2024999999999</v>
      </c>
      <c r="G4588">
        <f t="shared" si="143"/>
        <v>2280.9475000000002</v>
      </c>
      <c r="H4588">
        <v>7</v>
      </c>
      <c r="I4588" s="17">
        <v>45068</v>
      </c>
      <c r="J4588" s="17">
        <v>45070</v>
      </c>
      <c r="K4588" t="s">
        <v>31</v>
      </c>
      <c r="L4588" t="s">
        <v>22</v>
      </c>
      <c r="M4588">
        <v>1002.02</v>
      </c>
      <c r="N4588" t="s">
        <v>48</v>
      </c>
    </row>
    <row r="4589" spans="1:14" ht="14.25" customHeight="1" x14ac:dyDescent="0.3">
      <c r="A4589" t="s">
        <v>6814</v>
      </c>
      <c r="B4589" t="s">
        <v>25</v>
      </c>
      <c r="C4589" t="s">
        <v>20</v>
      </c>
      <c r="D4589">
        <v>3510.01</v>
      </c>
      <c r="E4589">
        <v>0.18</v>
      </c>
      <c r="F4589">
        <f t="shared" si="142"/>
        <v>631.80180000000007</v>
      </c>
      <c r="G4589">
        <f t="shared" si="143"/>
        <v>2878.2082</v>
      </c>
      <c r="H4589">
        <v>7</v>
      </c>
      <c r="I4589" s="17">
        <v>45480</v>
      </c>
      <c r="J4589" s="17">
        <v>45486</v>
      </c>
      <c r="K4589" t="s">
        <v>21</v>
      </c>
      <c r="L4589" t="s">
        <v>16</v>
      </c>
      <c r="M4589">
        <v>524.78</v>
      </c>
      <c r="N4589" t="s">
        <v>34</v>
      </c>
    </row>
    <row r="4590" spans="1:14" ht="14.25" customHeight="1" x14ac:dyDescent="0.3">
      <c r="A4590" t="s">
        <v>12014</v>
      </c>
      <c r="B4590" t="s">
        <v>19</v>
      </c>
      <c r="C4590" t="s">
        <v>33</v>
      </c>
      <c r="D4590">
        <v>3511.1</v>
      </c>
      <c r="E4590">
        <v>0.09</v>
      </c>
      <c r="F4590">
        <f t="shared" si="142"/>
        <v>315.99899999999997</v>
      </c>
      <c r="G4590">
        <f t="shared" si="143"/>
        <v>3195.1010000000001</v>
      </c>
      <c r="H4590">
        <v>7</v>
      </c>
      <c r="I4590" s="17">
        <v>45018</v>
      </c>
      <c r="J4590" s="17">
        <v>45023</v>
      </c>
      <c r="K4590" t="s">
        <v>21</v>
      </c>
      <c r="L4590" t="s">
        <v>22</v>
      </c>
      <c r="M4590">
        <v>943.25</v>
      </c>
      <c r="N4590" t="s">
        <v>23</v>
      </c>
    </row>
    <row r="4591" spans="1:14" ht="14.25" customHeight="1" x14ac:dyDescent="0.3">
      <c r="A4591" t="s">
        <v>11786</v>
      </c>
      <c r="B4591" t="s">
        <v>19</v>
      </c>
      <c r="C4591" t="s">
        <v>14</v>
      </c>
      <c r="D4591">
        <v>3516.2</v>
      </c>
      <c r="E4591">
        <v>0.44</v>
      </c>
      <c r="F4591">
        <f t="shared" si="142"/>
        <v>1547.1279999999999</v>
      </c>
      <c r="G4591">
        <f t="shared" si="143"/>
        <v>1969.0719999999999</v>
      </c>
      <c r="H4591">
        <v>7</v>
      </c>
      <c r="I4591" s="17">
        <v>45173</v>
      </c>
      <c r="J4591" s="17">
        <v>45174</v>
      </c>
      <c r="K4591" t="s">
        <v>21</v>
      </c>
      <c r="L4591" t="s">
        <v>27</v>
      </c>
      <c r="M4591">
        <v>538.1</v>
      </c>
      <c r="N4591" t="s">
        <v>34</v>
      </c>
    </row>
    <row r="4592" spans="1:14" ht="14.25" customHeight="1" x14ac:dyDescent="0.3">
      <c r="A4592" t="s">
        <v>5379</v>
      </c>
      <c r="B4592" t="s">
        <v>41</v>
      </c>
      <c r="C4592" t="s">
        <v>36</v>
      </c>
      <c r="D4592">
        <v>3519.75</v>
      </c>
      <c r="E4592">
        <v>0.25</v>
      </c>
      <c r="F4592">
        <f t="shared" si="142"/>
        <v>879.9375</v>
      </c>
      <c r="G4592">
        <f t="shared" si="143"/>
        <v>2639.8125</v>
      </c>
      <c r="H4592">
        <v>7</v>
      </c>
      <c r="I4592" s="17">
        <v>45382</v>
      </c>
      <c r="J4592" s="17">
        <v>45384</v>
      </c>
      <c r="K4592" t="s">
        <v>21</v>
      </c>
      <c r="L4592" t="s">
        <v>22</v>
      </c>
      <c r="M4592">
        <v>413.88</v>
      </c>
      <c r="N4592" t="s">
        <v>48</v>
      </c>
    </row>
    <row r="4593" spans="1:14" ht="14.25" customHeight="1" x14ac:dyDescent="0.3">
      <c r="A4593" t="s">
        <v>12837</v>
      </c>
      <c r="B4593" t="s">
        <v>25</v>
      </c>
      <c r="C4593" t="s">
        <v>36</v>
      </c>
      <c r="D4593">
        <v>3521.31</v>
      </c>
      <c r="E4593">
        <v>0.36</v>
      </c>
      <c r="F4593">
        <f t="shared" si="142"/>
        <v>1267.6715999999999</v>
      </c>
      <c r="G4593">
        <f t="shared" si="143"/>
        <v>2253.6383999999998</v>
      </c>
      <c r="H4593">
        <v>7</v>
      </c>
      <c r="I4593" s="17">
        <v>45594</v>
      </c>
      <c r="J4593" s="17">
        <v>45599</v>
      </c>
      <c r="K4593" t="s">
        <v>21</v>
      </c>
      <c r="L4593" t="s">
        <v>27</v>
      </c>
      <c r="M4593">
        <v>843.35</v>
      </c>
      <c r="N4593" t="s">
        <v>28</v>
      </c>
    </row>
    <row r="4594" spans="1:14" ht="14.25" customHeight="1" x14ac:dyDescent="0.3">
      <c r="A4594" t="s">
        <v>3925</v>
      </c>
      <c r="B4594" t="s">
        <v>19</v>
      </c>
      <c r="C4594" t="s">
        <v>14</v>
      </c>
      <c r="D4594">
        <v>3524.01</v>
      </c>
      <c r="E4594">
        <v>0.05</v>
      </c>
      <c r="F4594">
        <f t="shared" si="142"/>
        <v>176.20050000000003</v>
      </c>
      <c r="G4594">
        <f t="shared" si="143"/>
        <v>3347.8095000000003</v>
      </c>
      <c r="H4594">
        <v>7</v>
      </c>
      <c r="I4594" s="17">
        <v>45569</v>
      </c>
      <c r="J4594" s="17">
        <v>45571</v>
      </c>
      <c r="K4594" t="s">
        <v>31</v>
      </c>
      <c r="L4594" t="s">
        <v>27</v>
      </c>
      <c r="M4594">
        <v>696.02</v>
      </c>
      <c r="N4594" t="s">
        <v>28</v>
      </c>
    </row>
    <row r="4595" spans="1:14" ht="14.25" customHeight="1" x14ac:dyDescent="0.3">
      <c r="A4595" t="s">
        <v>15162</v>
      </c>
      <c r="B4595" t="s">
        <v>25</v>
      </c>
      <c r="C4595" t="s">
        <v>26</v>
      </c>
      <c r="D4595">
        <v>3524.07</v>
      </c>
      <c r="E4595">
        <v>0.13</v>
      </c>
      <c r="F4595">
        <f t="shared" si="142"/>
        <v>458.12910000000005</v>
      </c>
      <c r="G4595">
        <f t="shared" si="143"/>
        <v>3065.9409000000001</v>
      </c>
      <c r="H4595">
        <v>7</v>
      </c>
      <c r="I4595" s="17">
        <v>45181</v>
      </c>
      <c r="J4595" s="17">
        <v>45186</v>
      </c>
      <c r="K4595" t="s">
        <v>31</v>
      </c>
      <c r="L4595" t="s">
        <v>16</v>
      </c>
      <c r="M4595">
        <v>642.29</v>
      </c>
      <c r="N4595" t="s">
        <v>48</v>
      </c>
    </row>
    <row r="4596" spans="1:14" ht="14.25" customHeight="1" x14ac:dyDescent="0.3">
      <c r="A4596" t="s">
        <v>13524</v>
      </c>
      <c r="B4596" t="s">
        <v>41</v>
      </c>
      <c r="C4596" t="s">
        <v>33</v>
      </c>
      <c r="D4596">
        <v>3525.3</v>
      </c>
      <c r="E4596">
        <v>0.38</v>
      </c>
      <c r="F4596">
        <f t="shared" si="142"/>
        <v>1339.614</v>
      </c>
      <c r="G4596">
        <f t="shared" si="143"/>
        <v>2185.6860000000001</v>
      </c>
      <c r="H4596">
        <v>7</v>
      </c>
      <c r="I4596" s="17">
        <v>44955</v>
      </c>
      <c r="J4596" s="17">
        <v>44958</v>
      </c>
      <c r="K4596" t="s">
        <v>31</v>
      </c>
      <c r="L4596" t="s">
        <v>22</v>
      </c>
      <c r="M4596">
        <v>982.81</v>
      </c>
      <c r="N4596" t="s">
        <v>28</v>
      </c>
    </row>
    <row r="4597" spans="1:14" ht="14.25" customHeight="1" x14ac:dyDescent="0.3">
      <c r="A4597" t="s">
        <v>4209</v>
      </c>
      <c r="B4597" t="s">
        <v>25</v>
      </c>
      <c r="C4597" t="s">
        <v>33</v>
      </c>
      <c r="D4597">
        <v>3527.1</v>
      </c>
      <c r="E4597">
        <v>0.14000000000000001</v>
      </c>
      <c r="F4597">
        <f t="shared" si="142"/>
        <v>493.79400000000004</v>
      </c>
      <c r="G4597">
        <f t="shared" si="143"/>
        <v>3033.306</v>
      </c>
      <c r="H4597">
        <v>7</v>
      </c>
      <c r="I4597" s="17">
        <v>44949</v>
      </c>
      <c r="J4597" s="17">
        <v>44951</v>
      </c>
      <c r="K4597" t="s">
        <v>21</v>
      </c>
      <c r="L4597" t="s">
        <v>27</v>
      </c>
      <c r="M4597">
        <v>784.82</v>
      </c>
      <c r="N4597" t="s">
        <v>28</v>
      </c>
    </row>
    <row r="4598" spans="1:14" ht="14.25" customHeight="1" x14ac:dyDescent="0.3">
      <c r="A4598" t="s">
        <v>9510</v>
      </c>
      <c r="B4598" t="s">
        <v>13</v>
      </c>
      <c r="C4598" t="s">
        <v>20</v>
      </c>
      <c r="D4598">
        <v>3527.27</v>
      </c>
      <c r="E4598">
        <v>0.39</v>
      </c>
      <c r="F4598">
        <f t="shared" si="142"/>
        <v>1375.6353000000001</v>
      </c>
      <c r="G4598">
        <f t="shared" si="143"/>
        <v>2151.6346999999996</v>
      </c>
      <c r="H4598">
        <v>7</v>
      </c>
      <c r="I4598" s="17">
        <v>45256</v>
      </c>
      <c r="J4598" s="17">
        <v>45259</v>
      </c>
      <c r="K4598" t="s">
        <v>15</v>
      </c>
      <c r="L4598" t="s">
        <v>27</v>
      </c>
      <c r="M4598">
        <v>533.04999999999995</v>
      </c>
      <c r="N4598" t="s">
        <v>39</v>
      </c>
    </row>
    <row r="4599" spans="1:14" ht="14.25" customHeight="1" x14ac:dyDescent="0.3">
      <c r="A4599" t="s">
        <v>9628</v>
      </c>
      <c r="B4599" t="s">
        <v>19</v>
      </c>
      <c r="C4599" t="s">
        <v>14</v>
      </c>
      <c r="D4599">
        <v>3532.31</v>
      </c>
      <c r="E4599">
        <v>0.17</v>
      </c>
      <c r="F4599">
        <f t="shared" si="142"/>
        <v>600.49270000000001</v>
      </c>
      <c r="G4599">
        <f t="shared" si="143"/>
        <v>2931.8172999999997</v>
      </c>
      <c r="H4599">
        <v>7</v>
      </c>
      <c r="I4599" s="17">
        <v>45546</v>
      </c>
      <c r="J4599" s="17">
        <v>45550</v>
      </c>
      <c r="K4599" t="s">
        <v>21</v>
      </c>
      <c r="L4599" t="s">
        <v>22</v>
      </c>
      <c r="M4599">
        <v>784.8</v>
      </c>
      <c r="N4599" t="s">
        <v>28</v>
      </c>
    </row>
    <row r="4600" spans="1:14" ht="14.25" customHeight="1" x14ac:dyDescent="0.3">
      <c r="A4600" t="s">
        <v>15364</v>
      </c>
      <c r="B4600" t="s">
        <v>13</v>
      </c>
      <c r="C4600" t="s">
        <v>36</v>
      </c>
      <c r="D4600">
        <v>3534.87</v>
      </c>
      <c r="E4600">
        <v>0.01</v>
      </c>
      <c r="F4600">
        <f t="shared" si="142"/>
        <v>35.348700000000001</v>
      </c>
      <c r="G4600">
        <f t="shared" si="143"/>
        <v>3499.5212999999999</v>
      </c>
      <c r="H4600">
        <v>7</v>
      </c>
      <c r="I4600" s="17">
        <v>45440</v>
      </c>
      <c r="J4600" s="17">
        <v>45442</v>
      </c>
      <c r="K4600" t="s">
        <v>15</v>
      </c>
      <c r="L4600" t="s">
        <v>16</v>
      </c>
      <c r="M4600">
        <v>383.1</v>
      </c>
      <c r="N4600" t="s">
        <v>48</v>
      </c>
    </row>
    <row r="4601" spans="1:14" ht="14.25" customHeight="1" x14ac:dyDescent="0.3">
      <c r="A4601" t="s">
        <v>12008</v>
      </c>
      <c r="B4601" t="s">
        <v>41</v>
      </c>
      <c r="C4601" t="s">
        <v>20</v>
      </c>
      <c r="D4601">
        <v>3536.79</v>
      </c>
      <c r="E4601">
        <v>0.3</v>
      </c>
      <c r="F4601">
        <f t="shared" si="142"/>
        <v>1061.037</v>
      </c>
      <c r="G4601">
        <f t="shared" si="143"/>
        <v>2475.7529999999997</v>
      </c>
      <c r="H4601">
        <v>7</v>
      </c>
      <c r="I4601" s="17">
        <v>45549</v>
      </c>
      <c r="J4601" s="17">
        <v>45554</v>
      </c>
      <c r="K4601" t="s">
        <v>21</v>
      </c>
      <c r="L4601" t="s">
        <v>16</v>
      </c>
      <c r="M4601">
        <v>595.24</v>
      </c>
      <c r="N4601" t="s">
        <v>39</v>
      </c>
    </row>
    <row r="4602" spans="1:14" ht="14.25" customHeight="1" x14ac:dyDescent="0.3">
      <c r="A4602" t="s">
        <v>14113</v>
      </c>
      <c r="B4602" t="s">
        <v>19</v>
      </c>
      <c r="C4602" t="s">
        <v>26</v>
      </c>
      <c r="D4602">
        <v>3541.47</v>
      </c>
      <c r="E4602">
        <v>0.44</v>
      </c>
      <c r="F4602">
        <f t="shared" si="142"/>
        <v>1558.2467999999999</v>
      </c>
      <c r="G4602">
        <f t="shared" si="143"/>
        <v>1983.2231999999999</v>
      </c>
      <c r="H4602">
        <v>7</v>
      </c>
      <c r="I4602" s="17">
        <v>45347</v>
      </c>
      <c r="J4602" s="17">
        <v>45353</v>
      </c>
      <c r="K4602" t="s">
        <v>31</v>
      </c>
      <c r="L4602" t="s">
        <v>22</v>
      </c>
      <c r="M4602">
        <v>1023.72</v>
      </c>
      <c r="N4602" t="s">
        <v>28</v>
      </c>
    </row>
    <row r="4603" spans="1:14" ht="14.25" customHeight="1" x14ac:dyDescent="0.3">
      <c r="A4603" t="s">
        <v>12423</v>
      </c>
      <c r="B4603" t="s">
        <v>41</v>
      </c>
      <c r="C4603" t="s">
        <v>36</v>
      </c>
      <c r="D4603">
        <v>3542.18</v>
      </c>
      <c r="E4603">
        <v>0.42</v>
      </c>
      <c r="F4603">
        <f t="shared" si="142"/>
        <v>1487.7155999999998</v>
      </c>
      <c r="G4603">
        <f t="shared" si="143"/>
        <v>2054.4643999999998</v>
      </c>
      <c r="H4603">
        <v>7</v>
      </c>
      <c r="I4603" s="17">
        <v>45094</v>
      </c>
      <c r="J4603" s="17">
        <v>45096</v>
      </c>
      <c r="K4603" t="s">
        <v>21</v>
      </c>
      <c r="L4603" t="s">
        <v>22</v>
      </c>
      <c r="M4603">
        <v>928.27</v>
      </c>
      <c r="N4603" t="s">
        <v>39</v>
      </c>
    </row>
    <row r="4604" spans="1:14" ht="14.25" customHeight="1" x14ac:dyDescent="0.3">
      <c r="A4604" t="s">
        <v>4447</v>
      </c>
      <c r="B4604" t="s">
        <v>19</v>
      </c>
      <c r="C4604" t="s">
        <v>14</v>
      </c>
      <c r="D4604">
        <v>3545.47</v>
      </c>
      <c r="E4604">
        <v>0.36</v>
      </c>
      <c r="F4604">
        <f t="shared" si="142"/>
        <v>1276.3691999999999</v>
      </c>
      <c r="G4604">
        <f t="shared" si="143"/>
        <v>2269.1008000000002</v>
      </c>
      <c r="H4604">
        <v>7</v>
      </c>
      <c r="I4604" s="17">
        <v>45385</v>
      </c>
      <c r="J4604" s="17">
        <v>45388</v>
      </c>
      <c r="K4604" t="s">
        <v>31</v>
      </c>
      <c r="L4604" t="s">
        <v>22</v>
      </c>
      <c r="M4604">
        <v>719.85</v>
      </c>
      <c r="N4604" t="s">
        <v>17</v>
      </c>
    </row>
    <row r="4605" spans="1:14" ht="14.25" customHeight="1" x14ac:dyDescent="0.3">
      <c r="A4605" t="s">
        <v>11036</v>
      </c>
      <c r="B4605" t="s">
        <v>13</v>
      </c>
      <c r="C4605" t="s">
        <v>26</v>
      </c>
      <c r="D4605">
        <v>3546.39</v>
      </c>
      <c r="E4605">
        <v>0.4</v>
      </c>
      <c r="F4605">
        <f t="shared" si="142"/>
        <v>1418.556</v>
      </c>
      <c r="G4605">
        <f t="shared" si="143"/>
        <v>2127.8339999999998</v>
      </c>
      <c r="H4605">
        <v>7</v>
      </c>
      <c r="I4605" s="17">
        <v>45575</v>
      </c>
      <c r="J4605" s="17">
        <v>45582</v>
      </c>
      <c r="K4605" t="s">
        <v>21</v>
      </c>
      <c r="L4605" t="s">
        <v>27</v>
      </c>
      <c r="M4605">
        <v>949.09</v>
      </c>
      <c r="N4605" t="s">
        <v>17</v>
      </c>
    </row>
    <row r="4606" spans="1:14" ht="14.25" customHeight="1" x14ac:dyDescent="0.3">
      <c r="A4606" t="s">
        <v>6374</v>
      </c>
      <c r="B4606" t="s">
        <v>25</v>
      </c>
      <c r="C4606" t="s">
        <v>26</v>
      </c>
      <c r="D4606">
        <v>3549.76</v>
      </c>
      <c r="E4606">
        <v>0.18</v>
      </c>
      <c r="F4606">
        <f t="shared" si="142"/>
        <v>638.95680000000004</v>
      </c>
      <c r="G4606">
        <f t="shared" si="143"/>
        <v>2910.8032000000003</v>
      </c>
      <c r="H4606">
        <v>7</v>
      </c>
      <c r="I4606" s="17">
        <v>45390</v>
      </c>
      <c r="J4606" s="17">
        <v>45395</v>
      </c>
      <c r="K4606" t="s">
        <v>15</v>
      </c>
      <c r="L4606" t="s">
        <v>27</v>
      </c>
      <c r="M4606">
        <v>265.32</v>
      </c>
      <c r="N4606" t="s">
        <v>28</v>
      </c>
    </row>
    <row r="4607" spans="1:14" ht="14.25" customHeight="1" x14ac:dyDescent="0.3">
      <c r="A4607" t="s">
        <v>6266</v>
      </c>
      <c r="B4607" t="s">
        <v>19</v>
      </c>
      <c r="C4607" t="s">
        <v>20</v>
      </c>
      <c r="D4607">
        <v>3549.88</v>
      </c>
      <c r="E4607">
        <v>0.22</v>
      </c>
      <c r="F4607">
        <f t="shared" si="142"/>
        <v>780.97360000000003</v>
      </c>
      <c r="G4607">
        <f t="shared" si="143"/>
        <v>2768.9063999999998</v>
      </c>
      <c r="H4607">
        <v>7</v>
      </c>
      <c r="I4607" s="17">
        <v>45279</v>
      </c>
      <c r="J4607" s="17">
        <v>45285</v>
      </c>
      <c r="K4607" t="s">
        <v>31</v>
      </c>
      <c r="L4607" t="s">
        <v>27</v>
      </c>
      <c r="M4607">
        <v>632</v>
      </c>
      <c r="N4607" t="s">
        <v>34</v>
      </c>
    </row>
    <row r="4608" spans="1:14" ht="14.25" customHeight="1" x14ac:dyDescent="0.3">
      <c r="A4608" t="s">
        <v>14081</v>
      </c>
      <c r="B4608" t="s">
        <v>19</v>
      </c>
      <c r="C4608" t="s">
        <v>36</v>
      </c>
      <c r="D4608">
        <v>3550.88</v>
      </c>
      <c r="E4608">
        <v>0.15</v>
      </c>
      <c r="F4608">
        <f t="shared" si="142"/>
        <v>532.63199999999995</v>
      </c>
      <c r="G4608">
        <f t="shared" si="143"/>
        <v>3018.248</v>
      </c>
      <c r="H4608">
        <v>7</v>
      </c>
      <c r="I4608" s="17">
        <v>44934</v>
      </c>
      <c r="J4608" s="17">
        <v>44938</v>
      </c>
      <c r="K4608" t="s">
        <v>21</v>
      </c>
      <c r="L4608" t="s">
        <v>27</v>
      </c>
      <c r="M4608">
        <v>1005.18</v>
      </c>
      <c r="N4608" t="s">
        <v>28</v>
      </c>
    </row>
    <row r="4609" spans="1:14" ht="14.25" customHeight="1" x14ac:dyDescent="0.3">
      <c r="A4609" t="s">
        <v>14297</v>
      </c>
      <c r="B4609" t="s">
        <v>41</v>
      </c>
      <c r="C4609" t="s">
        <v>26</v>
      </c>
      <c r="D4609">
        <v>3556.24</v>
      </c>
      <c r="E4609">
        <v>0.12</v>
      </c>
      <c r="F4609">
        <f t="shared" si="142"/>
        <v>426.74879999999996</v>
      </c>
      <c r="G4609">
        <f t="shared" si="143"/>
        <v>3129.4911999999999</v>
      </c>
      <c r="H4609">
        <v>7</v>
      </c>
      <c r="I4609" s="17">
        <v>45136</v>
      </c>
      <c r="J4609" s="17">
        <v>45137</v>
      </c>
      <c r="K4609" t="s">
        <v>31</v>
      </c>
      <c r="L4609" t="s">
        <v>22</v>
      </c>
      <c r="M4609">
        <v>329.41</v>
      </c>
      <c r="N4609" t="s">
        <v>17</v>
      </c>
    </row>
    <row r="4610" spans="1:14" ht="14.25" customHeight="1" x14ac:dyDescent="0.3">
      <c r="A4610" t="s">
        <v>13545</v>
      </c>
      <c r="B4610" t="s">
        <v>25</v>
      </c>
      <c r="C4610" t="s">
        <v>20</v>
      </c>
      <c r="D4610">
        <v>3556.28</v>
      </c>
      <c r="E4610">
        <v>0.4</v>
      </c>
      <c r="F4610">
        <f t="shared" ref="F4610:F4673" si="144">D4610*E4610</f>
        <v>1422.5120000000002</v>
      </c>
      <c r="G4610">
        <f t="shared" ref="G4610:G4673" si="145">D4610-F4610</f>
        <v>2133.768</v>
      </c>
      <c r="H4610">
        <v>7</v>
      </c>
      <c r="I4610" s="17">
        <v>45265</v>
      </c>
      <c r="J4610" s="17">
        <v>45268</v>
      </c>
      <c r="K4610" t="s">
        <v>31</v>
      </c>
      <c r="L4610" t="s">
        <v>22</v>
      </c>
      <c r="M4610">
        <v>663.21</v>
      </c>
      <c r="N4610" t="s">
        <v>39</v>
      </c>
    </row>
    <row r="4611" spans="1:14" ht="14.25" customHeight="1" x14ac:dyDescent="0.3">
      <c r="A4611" t="s">
        <v>12559</v>
      </c>
      <c r="B4611" t="s">
        <v>25</v>
      </c>
      <c r="C4611" t="s">
        <v>33</v>
      </c>
      <c r="D4611">
        <v>3559.14</v>
      </c>
      <c r="E4611">
        <v>0.44</v>
      </c>
      <c r="F4611">
        <f t="shared" si="144"/>
        <v>1566.0216</v>
      </c>
      <c r="G4611">
        <f t="shared" si="145"/>
        <v>1993.1183999999998</v>
      </c>
      <c r="H4611">
        <v>7</v>
      </c>
      <c r="I4611" s="17">
        <v>45368</v>
      </c>
      <c r="J4611" s="17">
        <v>45370</v>
      </c>
      <c r="K4611" t="s">
        <v>21</v>
      </c>
      <c r="L4611" t="s">
        <v>22</v>
      </c>
      <c r="M4611">
        <v>328.79</v>
      </c>
      <c r="N4611" t="s">
        <v>23</v>
      </c>
    </row>
    <row r="4612" spans="1:14" ht="14.25" customHeight="1" x14ac:dyDescent="0.3">
      <c r="A4612" t="s">
        <v>14903</v>
      </c>
      <c r="B4612" t="s">
        <v>13</v>
      </c>
      <c r="C4612" t="s">
        <v>20</v>
      </c>
      <c r="D4612">
        <v>3561.04</v>
      </c>
      <c r="E4612">
        <v>0.34</v>
      </c>
      <c r="F4612">
        <f t="shared" si="144"/>
        <v>1210.7536</v>
      </c>
      <c r="G4612">
        <f t="shared" si="145"/>
        <v>2350.2864</v>
      </c>
      <c r="H4612">
        <v>7</v>
      </c>
      <c r="I4612" s="17">
        <v>45131</v>
      </c>
      <c r="J4612" s="17">
        <v>45132</v>
      </c>
      <c r="K4612" t="s">
        <v>21</v>
      </c>
      <c r="L4612" t="s">
        <v>16</v>
      </c>
      <c r="M4612">
        <v>705.53</v>
      </c>
      <c r="N4612" t="s">
        <v>23</v>
      </c>
    </row>
    <row r="4613" spans="1:14" ht="14.25" customHeight="1" x14ac:dyDescent="0.3">
      <c r="A4613" t="s">
        <v>3137</v>
      </c>
      <c r="B4613" t="s">
        <v>41</v>
      </c>
      <c r="C4613" t="s">
        <v>33</v>
      </c>
      <c r="D4613">
        <v>3563.32</v>
      </c>
      <c r="E4613">
        <v>0.01</v>
      </c>
      <c r="F4613">
        <f t="shared" si="144"/>
        <v>35.633200000000002</v>
      </c>
      <c r="G4613">
        <f t="shared" si="145"/>
        <v>3527.6867999999999</v>
      </c>
      <c r="H4613">
        <v>7</v>
      </c>
      <c r="I4613" s="17">
        <v>45421</v>
      </c>
      <c r="J4613" s="17">
        <v>45423</v>
      </c>
      <c r="K4613" t="s">
        <v>15</v>
      </c>
      <c r="L4613" t="s">
        <v>27</v>
      </c>
      <c r="M4613">
        <v>898.81</v>
      </c>
      <c r="N4613" t="s">
        <v>34</v>
      </c>
    </row>
    <row r="4614" spans="1:14" ht="14.25" customHeight="1" x14ac:dyDescent="0.3">
      <c r="A4614" t="s">
        <v>11473</v>
      </c>
      <c r="B4614" t="s">
        <v>25</v>
      </c>
      <c r="C4614" t="s">
        <v>36</v>
      </c>
      <c r="D4614">
        <v>3568.74</v>
      </c>
      <c r="E4614">
        <v>0.22</v>
      </c>
      <c r="F4614">
        <f t="shared" si="144"/>
        <v>785.12279999999998</v>
      </c>
      <c r="G4614">
        <f t="shared" si="145"/>
        <v>2783.6171999999997</v>
      </c>
      <c r="H4614">
        <v>7</v>
      </c>
      <c r="I4614" s="17">
        <v>45207</v>
      </c>
      <c r="J4614" s="17">
        <v>45208</v>
      </c>
      <c r="K4614" t="s">
        <v>21</v>
      </c>
      <c r="L4614" t="s">
        <v>27</v>
      </c>
      <c r="M4614">
        <v>548.23</v>
      </c>
      <c r="N4614" t="s">
        <v>48</v>
      </c>
    </row>
    <row r="4615" spans="1:14" ht="14.25" customHeight="1" x14ac:dyDescent="0.3">
      <c r="A4615" t="s">
        <v>9293</v>
      </c>
      <c r="B4615" t="s">
        <v>13</v>
      </c>
      <c r="C4615" t="s">
        <v>33</v>
      </c>
      <c r="D4615">
        <v>3569.21</v>
      </c>
      <c r="E4615">
        <v>0.26</v>
      </c>
      <c r="F4615">
        <f t="shared" si="144"/>
        <v>927.99459999999999</v>
      </c>
      <c r="G4615">
        <f t="shared" si="145"/>
        <v>2641.2154</v>
      </c>
      <c r="H4615">
        <v>7</v>
      </c>
      <c r="I4615" s="17">
        <v>45000</v>
      </c>
      <c r="J4615" s="17">
        <v>45004</v>
      </c>
      <c r="K4615" t="s">
        <v>15</v>
      </c>
      <c r="L4615" t="s">
        <v>22</v>
      </c>
      <c r="M4615">
        <v>1020.42</v>
      </c>
      <c r="N4615" t="s">
        <v>17</v>
      </c>
    </row>
    <row r="4616" spans="1:14" ht="14.25" customHeight="1" x14ac:dyDescent="0.3">
      <c r="A4616" t="s">
        <v>12009</v>
      </c>
      <c r="B4616" t="s">
        <v>13</v>
      </c>
      <c r="C4616" t="s">
        <v>26</v>
      </c>
      <c r="D4616">
        <v>3569.29</v>
      </c>
      <c r="E4616">
        <v>0.35</v>
      </c>
      <c r="F4616">
        <f t="shared" si="144"/>
        <v>1249.2514999999999</v>
      </c>
      <c r="G4616">
        <f t="shared" si="145"/>
        <v>2320.0385000000001</v>
      </c>
      <c r="H4616">
        <v>7</v>
      </c>
      <c r="I4616" s="17">
        <v>44938</v>
      </c>
      <c r="J4616" s="17">
        <v>44942</v>
      </c>
      <c r="K4616" t="s">
        <v>21</v>
      </c>
      <c r="L4616" t="s">
        <v>27</v>
      </c>
      <c r="M4616">
        <v>755.93</v>
      </c>
      <c r="N4616" t="s">
        <v>28</v>
      </c>
    </row>
    <row r="4617" spans="1:14" ht="14.25" customHeight="1" x14ac:dyDescent="0.3">
      <c r="A4617" t="s">
        <v>8297</v>
      </c>
      <c r="B4617" t="s">
        <v>19</v>
      </c>
      <c r="C4617" t="s">
        <v>20</v>
      </c>
      <c r="D4617">
        <v>3569.79</v>
      </c>
      <c r="E4617">
        <v>0.38</v>
      </c>
      <c r="F4617">
        <f t="shared" si="144"/>
        <v>1356.5201999999999</v>
      </c>
      <c r="G4617">
        <f t="shared" si="145"/>
        <v>2213.2698</v>
      </c>
      <c r="H4617">
        <v>7</v>
      </c>
      <c r="I4617" s="17">
        <v>45243</v>
      </c>
      <c r="J4617" s="17">
        <v>45245</v>
      </c>
      <c r="K4617" t="s">
        <v>15</v>
      </c>
      <c r="L4617" t="s">
        <v>22</v>
      </c>
      <c r="M4617">
        <v>859.25</v>
      </c>
      <c r="N4617" t="s">
        <v>34</v>
      </c>
    </row>
    <row r="4618" spans="1:14" ht="14.25" customHeight="1" x14ac:dyDescent="0.3">
      <c r="A4618" t="s">
        <v>5742</v>
      </c>
      <c r="B4618" t="s">
        <v>13</v>
      </c>
      <c r="C4618" t="s">
        <v>14</v>
      </c>
      <c r="D4618">
        <v>3574.75</v>
      </c>
      <c r="E4618">
        <v>0.11</v>
      </c>
      <c r="F4618">
        <f t="shared" si="144"/>
        <v>393.22250000000003</v>
      </c>
      <c r="G4618">
        <f t="shared" si="145"/>
        <v>3181.5275000000001</v>
      </c>
      <c r="H4618">
        <v>7</v>
      </c>
      <c r="I4618" s="17">
        <v>45614</v>
      </c>
      <c r="J4618" s="17">
        <v>45617</v>
      </c>
      <c r="K4618" t="s">
        <v>21</v>
      </c>
      <c r="L4618" t="s">
        <v>16</v>
      </c>
      <c r="M4618">
        <v>568.82000000000005</v>
      </c>
      <c r="N4618" t="s">
        <v>23</v>
      </c>
    </row>
    <row r="4619" spans="1:14" ht="14.25" customHeight="1" x14ac:dyDescent="0.3">
      <c r="A4619" t="s">
        <v>8843</v>
      </c>
      <c r="B4619" t="s">
        <v>13</v>
      </c>
      <c r="C4619" t="s">
        <v>36</v>
      </c>
      <c r="D4619">
        <v>3576.52</v>
      </c>
      <c r="E4619">
        <v>0.16</v>
      </c>
      <c r="F4619">
        <f t="shared" si="144"/>
        <v>572.2432</v>
      </c>
      <c r="G4619">
        <f t="shared" si="145"/>
        <v>3004.2768000000001</v>
      </c>
      <c r="H4619">
        <v>7</v>
      </c>
      <c r="I4619" s="17">
        <v>45160</v>
      </c>
      <c r="J4619" s="17">
        <v>45164</v>
      </c>
      <c r="K4619" t="s">
        <v>15</v>
      </c>
      <c r="L4619" t="s">
        <v>27</v>
      </c>
      <c r="M4619">
        <v>362.46</v>
      </c>
      <c r="N4619" t="s">
        <v>28</v>
      </c>
    </row>
    <row r="4620" spans="1:14" ht="14.25" customHeight="1" x14ac:dyDescent="0.3">
      <c r="A4620" t="s">
        <v>1612</v>
      </c>
      <c r="B4620" t="s">
        <v>13</v>
      </c>
      <c r="C4620" t="s">
        <v>14</v>
      </c>
      <c r="D4620">
        <v>3581.38</v>
      </c>
      <c r="E4620">
        <v>0.09</v>
      </c>
      <c r="F4620">
        <f t="shared" si="144"/>
        <v>322.32420000000002</v>
      </c>
      <c r="G4620">
        <f t="shared" si="145"/>
        <v>3259.0558000000001</v>
      </c>
      <c r="H4620">
        <v>7</v>
      </c>
      <c r="I4620" s="17">
        <v>45550</v>
      </c>
      <c r="J4620" s="17">
        <v>45555</v>
      </c>
      <c r="K4620" t="s">
        <v>21</v>
      </c>
      <c r="L4620" t="s">
        <v>16</v>
      </c>
      <c r="M4620">
        <v>768.73</v>
      </c>
      <c r="N4620" t="s">
        <v>17</v>
      </c>
    </row>
    <row r="4621" spans="1:14" ht="14.25" customHeight="1" x14ac:dyDescent="0.3">
      <c r="A4621" t="s">
        <v>9389</v>
      </c>
      <c r="B4621" t="s">
        <v>13</v>
      </c>
      <c r="C4621" t="s">
        <v>33</v>
      </c>
      <c r="D4621">
        <v>3581.64</v>
      </c>
      <c r="E4621">
        <v>0.36</v>
      </c>
      <c r="F4621">
        <f t="shared" si="144"/>
        <v>1289.3904</v>
      </c>
      <c r="G4621">
        <f t="shared" si="145"/>
        <v>2292.2496000000001</v>
      </c>
      <c r="H4621">
        <v>7</v>
      </c>
      <c r="I4621" s="17">
        <v>44935</v>
      </c>
      <c r="J4621" s="17">
        <v>44938</v>
      </c>
      <c r="K4621" t="s">
        <v>31</v>
      </c>
      <c r="L4621" t="s">
        <v>22</v>
      </c>
      <c r="M4621">
        <v>728.55</v>
      </c>
      <c r="N4621" t="s">
        <v>34</v>
      </c>
    </row>
    <row r="4622" spans="1:14" ht="14.25" customHeight="1" x14ac:dyDescent="0.3">
      <c r="A4622" t="s">
        <v>8557</v>
      </c>
      <c r="B4622" t="s">
        <v>13</v>
      </c>
      <c r="C4622" t="s">
        <v>26</v>
      </c>
      <c r="D4622">
        <v>3588.53</v>
      </c>
      <c r="E4622">
        <v>0.45</v>
      </c>
      <c r="F4622">
        <f t="shared" si="144"/>
        <v>1614.8385000000001</v>
      </c>
      <c r="G4622">
        <f t="shared" si="145"/>
        <v>1973.6915000000001</v>
      </c>
      <c r="H4622">
        <v>7</v>
      </c>
      <c r="I4622" s="17">
        <v>45435</v>
      </c>
      <c r="J4622" s="17">
        <v>45441</v>
      </c>
      <c r="K4622" t="s">
        <v>15</v>
      </c>
      <c r="L4622" t="s">
        <v>22</v>
      </c>
      <c r="M4622">
        <v>381.72</v>
      </c>
      <c r="N4622" t="s">
        <v>17</v>
      </c>
    </row>
    <row r="4623" spans="1:14" ht="14.25" customHeight="1" x14ac:dyDescent="0.3">
      <c r="A4623" t="s">
        <v>8078</v>
      </c>
      <c r="B4623" t="s">
        <v>13</v>
      </c>
      <c r="C4623" t="s">
        <v>36</v>
      </c>
      <c r="D4623">
        <v>3588.7</v>
      </c>
      <c r="E4623">
        <v>0.39</v>
      </c>
      <c r="F4623">
        <f t="shared" si="144"/>
        <v>1399.5930000000001</v>
      </c>
      <c r="G4623">
        <f t="shared" si="145"/>
        <v>2189.107</v>
      </c>
      <c r="H4623">
        <v>7</v>
      </c>
      <c r="I4623" s="17">
        <v>45358</v>
      </c>
      <c r="J4623" s="17">
        <v>45362</v>
      </c>
      <c r="K4623" t="s">
        <v>21</v>
      </c>
      <c r="L4623" t="s">
        <v>16</v>
      </c>
      <c r="M4623">
        <v>543.57000000000005</v>
      </c>
      <c r="N4623" t="s">
        <v>39</v>
      </c>
    </row>
    <row r="4624" spans="1:14" ht="14.25" customHeight="1" x14ac:dyDescent="0.3">
      <c r="A4624" t="s">
        <v>24</v>
      </c>
      <c r="B4624" t="s">
        <v>25</v>
      </c>
      <c r="C4624" t="s">
        <v>26</v>
      </c>
      <c r="D4624">
        <v>3588.97</v>
      </c>
      <c r="E4624">
        <v>0.1</v>
      </c>
      <c r="F4624">
        <f t="shared" si="144"/>
        <v>358.89699999999999</v>
      </c>
      <c r="G4624">
        <f t="shared" si="145"/>
        <v>3230.0729999999999</v>
      </c>
      <c r="H4624">
        <v>7</v>
      </c>
      <c r="I4624" s="17">
        <v>45360</v>
      </c>
      <c r="J4624" s="17">
        <v>45366</v>
      </c>
      <c r="K4624" t="s">
        <v>21</v>
      </c>
      <c r="L4624" t="s">
        <v>27</v>
      </c>
      <c r="M4624">
        <v>769.08</v>
      </c>
      <c r="N4624" t="s">
        <v>28</v>
      </c>
    </row>
    <row r="4625" spans="1:14" ht="14.25" customHeight="1" x14ac:dyDescent="0.3">
      <c r="A4625" t="s">
        <v>2109</v>
      </c>
      <c r="B4625" t="s">
        <v>19</v>
      </c>
      <c r="C4625" t="s">
        <v>36</v>
      </c>
      <c r="D4625">
        <v>3592.91</v>
      </c>
      <c r="E4625">
        <v>0.4</v>
      </c>
      <c r="F4625">
        <f t="shared" si="144"/>
        <v>1437.164</v>
      </c>
      <c r="G4625">
        <f t="shared" si="145"/>
        <v>2155.7460000000001</v>
      </c>
      <c r="H4625">
        <v>7</v>
      </c>
      <c r="I4625" s="17">
        <v>44958</v>
      </c>
      <c r="J4625" s="17">
        <v>44962</v>
      </c>
      <c r="K4625" t="s">
        <v>15</v>
      </c>
      <c r="L4625" t="s">
        <v>22</v>
      </c>
      <c r="M4625">
        <v>425.52</v>
      </c>
      <c r="N4625" t="s">
        <v>34</v>
      </c>
    </row>
    <row r="4626" spans="1:14" ht="14.25" customHeight="1" x14ac:dyDescent="0.3">
      <c r="A4626" t="s">
        <v>9234</v>
      </c>
      <c r="B4626" t="s">
        <v>41</v>
      </c>
      <c r="C4626" t="s">
        <v>14</v>
      </c>
      <c r="D4626">
        <v>3595.3</v>
      </c>
      <c r="E4626">
        <v>0.31</v>
      </c>
      <c r="F4626">
        <f t="shared" si="144"/>
        <v>1114.5430000000001</v>
      </c>
      <c r="G4626">
        <f t="shared" si="145"/>
        <v>2480.7570000000001</v>
      </c>
      <c r="H4626">
        <v>7</v>
      </c>
      <c r="I4626" s="17">
        <v>44976</v>
      </c>
      <c r="J4626" s="17">
        <v>44980</v>
      </c>
      <c r="K4626" t="s">
        <v>21</v>
      </c>
      <c r="L4626" t="s">
        <v>16</v>
      </c>
      <c r="M4626">
        <v>917.77</v>
      </c>
      <c r="N4626" t="s">
        <v>34</v>
      </c>
    </row>
    <row r="4627" spans="1:14" ht="14.25" customHeight="1" x14ac:dyDescent="0.3">
      <c r="A4627" t="s">
        <v>2364</v>
      </c>
      <c r="B4627" t="s">
        <v>41</v>
      </c>
      <c r="C4627" t="s">
        <v>26</v>
      </c>
      <c r="D4627">
        <v>3595.75</v>
      </c>
      <c r="E4627">
        <v>0.48</v>
      </c>
      <c r="F4627">
        <f t="shared" si="144"/>
        <v>1725.96</v>
      </c>
      <c r="G4627">
        <f t="shared" si="145"/>
        <v>1869.79</v>
      </c>
      <c r="H4627">
        <v>7</v>
      </c>
      <c r="I4627" s="17">
        <v>45522</v>
      </c>
      <c r="J4627" s="17">
        <v>45528</v>
      </c>
      <c r="K4627" t="s">
        <v>31</v>
      </c>
      <c r="L4627" t="s">
        <v>27</v>
      </c>
      <c r="M4627">
        <v>795.14</v>
      </c>
      <c r="N4627" t="s">
        <v>34</v>
      </c>
    </row>
    <row r="4628" spans="1:14" ht="14.25" customHeight="1" x14ac:dyDescent="0.3">
      <c r="A4628" t="s">
        <v>10621</v>
      </c>
      <c r="B4628" t="s">
        <v>25</v>
      </c>
      <c r="C4628" t="s">
        <v>20</v>
      </c>
      <c r="D4628">
        <v>3598.35</v>
      </c>
      <c r="E4628">
        <v>0.14000000000000001</v>
      </c>
      <c r="F4628">
        <f t="shared" si="144"/>
        <v>503.76900000000006</v>
      </c>
      <c r="G4628">
        <f t="shared" si="145"/>
        <v>3094.5809999999997</v>
      </c>
      <c r="H4628">
        <v>7</v>
      </c>
      <c r="I4628" s="17">
        <v>45136</v>
      </c>
      <c r="J4628" s="17">
        <v>45143</v>
      </c>
      <c r="K4628" t="s">
        <v>21</v>
      </c>
      <c r="L4628" t="s">
        <v>27</v>
      </c>
      <c r="M4628">
        <v>723.24</v>
      </c>
      <c r="N4628" t="s">
        <v>28</v>
      </c>
    </row>
    <row r="4629" spans="1:14" ht="14.25" customHeight="1" x14ac:dyDescent="0.3">
      <c r="A4629" t="s">
        <v>5780</v>
      </c>
      <c r="B4629" t="s">
        <v>41</v>
      </c>
      <c r="C4629" t="s">
        <v>36</v>
      </c>
      <c r="D4629">
        <v>3598.73</v>
      </c>
      <c r="E4629">
        <v>0.01</v>
      </c>
      <c r="F4629">
        <f t="shared" si="144"/>
        <v>35.987299999999998</v>
      </c>
      <c r="G4629">
        <f t="shared" si="145"/>
        <v>3562.7427000000002</v>
      </c>
      <c r="H4629">
        <v>7</v>
      </c>
      <c r="I4629" s="17">
        <v>44945</v>
      </c>
      <c r="J4629" s="17">
        <v>44946</v>
      </c>
      <c r="K4629" t="s">
        <v>31</v>
      </c>
      <c r="L4629" t="s">
        <v>27</v>
      </c>
      <c r="M4629">
        <v>605.22</v>
      </c>
      <c r="N4629" t="s">
        <v>48</v>
      </c>
    </row>
    <row r="4630" spans="1:14" ht="14.25" customHeight="1" x14ac:dyDescent="0.3">
      <c r="A4630" t="s">
        <v>8733</v>
      </c>
      <c r="B4630" t="s">
        <v>25</v>
      </c>
      <c r="C4630" t="s">
        <v>26</v>
      </c>
      <c r="D4630">
        <v>3601.94</v>
      </c>
      <c r="E4630">
        <v>0.44</v>
      </c>
      <c r="F4630">
        <f t="shared" si="144"/>
        <v>1584.8536000000001</v>
      </c>
      <c r="G4630">
        <f t="shared" si="145"/>
        <v>2017.0863999999999</v>
      </c>
      <c r="H4630">
        <v>7</v>
      </c>
      <c r="I4630" s="17">
        <v>45448</v>
      </c>
      <c r="J4630" s="17">
        <v>45450</v>
      </c>
      <c r="K4630" t="s">
        <v>31</v>
      </c>
      <c r="L4630" t="s">
        <v>27</v>
      </c>
      <c r="M4630">
        <v>282.14</v>
      </c>
      <c r="N4630" t="s">
        <v>17</v>
      </c>
    </row>
    <row r="4631" spans="1:14" ht="14.25" customHeight="1" x14ac:dyDescent="0.3">
      <c r="A4631" t="s">
        <v>10093</v>
      </c>
      <c r="B4631" t="s">
        <v>41</v>
      </c>
      <c r="C4631" t="s">
        <v>26</v>
      </c>
      <c r="D4631">
        <v>3603.01</v>
      </c>
      <c r="E4631">
        <v>0.14000000000000001</v>
      </c>
      <c r="F4631">
        <f t="shared" si="144"/>
        <v>504.42140000000006</v>
      </c>
      <c r="G4631">
        <f t="shared" si="145"/>
        <v>3098.5886</v>
      </c>
      <c r="H4631">
        <v>7</v>
      </c>
      <c r="I4631" s="17">
        <v>45582</v>
      </c>
      <c r="J4631" s="17">
        <v>45588</v>
      </c>
      <c r="K4631" t="s">
        <v>15</v>
      </c>
      <c r="L4631" t="s">
        <v>22</v>
      </c>
      <c r="M4631">
        <v>351.43</v>
      </c>
      <c r="N4631" t="s">
        <v>39</v>
      </c>
    </row>
    <row r="4632" spans="1:14" ht="14.25" customHeight="1" x14ac:dyDescent="0.3">
      <c r="A4632" t="s">
        <v>10010</v>
      </c>
      <c r="B4632" t="s">
        <v>19</v>
      </c>
      <c r="C4632" t="s">
        <v>33</v>
      </c>
      <c r="D4632">
        <v>3604.1</v>
      </c>
      <c r="E4632">
        <v>0.3</v>
      </c>
      <c r="F4632">
        <f t="shared" si="144"/>
        <v>1081.23</v>
      </c>
      <c r="G4632">
        <f t="shared" si="145"/>
        <v>2522.87</v>
      </c>
      <c r="H4632">
        <v>7</v>
      </c>
      <c r="I4632" s="17">
        <v>45643</v>
      </c>
      <c r="J4632" s="17">
        <v>45647</v>
      </c>
      <c r="K4632" t="s">
        <v>15</v>
      </c>
      <c r="L4632" t="s">
        <v>16</v>
      </c>
      <c r="M4632">
        <v>233.73</v>
      </c>
      <c r="N4632" t="s">
        <v>23</v>
      </c>
    </row>
    <row r="4633" spans="1:14" ht="14.25" customHeight="1" x14ac:dyDescent="0.3">
      <c r="A4633" t="s">
        <v>6372</v>
      </c>
      <c r="B4633" t="s">
        <v>41</v>
      </c>
      <c r="C4633" t="s">
        <v>14</v>
      </c>
      <c r="D4633">
        <v>3606.35</v>
      </c>
      <c r="E4633">
        <v>0.03</v>
      </c>
      <c r="F4633">
        <f t="shared" si="144"/>
        <v>108.1905</v>
      </c>
      <c r="G4633">
        <f t="shared" si="145"/>
        <v>3498.1594999999998</v>
      </c>
      <c r="H4633">
        <v>7</v>
      </c>
      <c r="I4633" s="17">
        <v>45583</v>
      </c>
      <c r="J4633" s="17">
        <v>45590</v>
      </c>
      <c r="K4633" t="s">
        <v>31</v>
      </c>
      <c r="L4633" t="s">
        <v>22</v>
      </c>
      <c r="M4633">
        <v>432.43</v>
      </c>
      <c r="N4633" t="s">
        <v>28</v>
      </c>
    </row>
    <row r="4634" spans="1:14" ht="14.25" customHeight="1" x14ac:dyDescent="0.3">
      <c r="A4634" t="s">
        <v>13507</v>
      </c>
      <c r="B4634" t="s">
        <v>41</v>
      </c>
      <c r="C4634" t="s">
        <v>20</v>
      </c>
      <c r="D4634">
        <v>3608.65</v>
      </c>
      <c r="E4634">
        <v>0.45</v>
      </c>
      <c r="F4634">
        <f t="shared" si="144"/>
        <v>1623.8925000000002</v>
      </c>
      <c r="G4634">
        <f t="shared" si="145"/>
        <v>1984.7574999999999</v>
      </c>
      <c r="H4634">
        <v>7</v>
      </c>
      <c r="I4634" s="17">
        <v>45205</v>
      </c>
      <c r="J4634" s="17">
        <v>45210</v>
      </c>
      <c r="K4634" t="s">
        <v>31</v>
      </c>
      <c r="L4634" t="s">
        <v>22</v>
      </c>
      <c r="M4634">
        <v>353.69</v>
      </c>
      <c r="N4634" t="s">
        <v>39</v>
      </c>
    </row>
    <row r="4635" spans="1:14" ht="14.25" customHeight="1" x14ac:dyDescent="0.3">
      <c r="A4635" t="s">
        <v>11173</v>
      </c>
      <c r="B4635" t="s">
        <v>41</v>
      </c>
      <c r="C4635" t="s">
        <v>20</v>
      </c>
      <c r="D4635">
        <v>3610</v>
      </c>
      <c r="E4635">
        <v>0.47</v>
      </c>
      <c r="F4635">
        <f t="shared" si="144"/>
        <v>1696.6999999999998</v>
      </c>
      <c r="G4635">
        <f t="shared" si="145"/>
        <v>1913.3000000000002</v>
      </c>
      <c r="H4635">
        <v>7</v>
      </c>
      <c r="I4635" s="17">
        <v>45316</v>
      </c>
      <c r="J4635" s="17">
        <v>45318</v>
      </c>
      <c r="K4635" t="s">
        <v>31</v>
      </c>
      <c r="L4635" t="s">
        <v>27</v>
      </c>
      <c r="M4635">
        <v>225.25</v>
      </c>
      <c r="N4635" t="s">
        <v>23</v>
      </c>
    </row>
    <row r="4636" spans="1:14" ht="14.25" customHeight="1" x14ac:dyDescent="0.3">
      <c r="A4636" t="s">
        <v>11422</v>
      </c>
      <c r="B4636" t="s">
        <v>41</v>
      </c>
      <c r="C4636" t="s">
        <v>20</v>
      </c>
      <c r="D4636">
        <v>3622.63</v>
      </c>
      <c r="E4636">
        <v>0.16</v>
      </c>
      <c r="F4636">
        <f t="shared" si="144"/>
        <v>579.62080000000003</v>
      </c>
      <c r="G4636">
        <f t="shared" si="145"/>
        <v>3043.0092</v>
      </c>
      <c r="H4636">
        <v>7</v>
      </c>
      <c r="I4636" s="17">
        <v>45077</v>
      </c>
      <c r="J4636" s="17">
        <v>45079</v>
      </c>
      <c r="K4636" t="s">
        <v>15</v>
      </c>
      <c r="L4636" t="s">
        <v>22</v>
      </c>
      <c r="M4636">
        <v>803.64</v>
      </c>
      <c r="N4636" t="s">
        <v>23</v>
      </c>
    </row>
    <row r="4637" spans="1:14" ht="14.25" customHeight="1" x14ac:dyDescent="0.3">
      <c r="A4637" t="s">
        <v>15042</v>
      </c>
      <c r="B4637" t="s">
        <v>41</v>
      </c>
      <c r="C4637" t="s">
        <v>36</v>
      </c>
      <c r="D4637">
        <v>3628.79</v>
      </c>
      <c r="E4637">
        <v>0.15</v>
      </c>
      <c r="F4637">
        <f t="shared" si="144"/>
        <v>544.31849999999997</v>
      </c>
      <c r="G4637">
        <f t="shared" si="145"/>
        <v>3084.4715000000001</v>
      </c>
      <c r="H4637">
        <v>7</v>
      </c>
      <c r="I4637" s="17">
        <v>45527</v>
      </c>
      <c r="J4637" s="17">
        <v>45533</v>
      </c>
      <c r="K4637" t="s">
        <v>21</v>
      </c>
      <c r="L4637" t="s">
        <v>22</v>
      </c>
      <c r="M4637">
        <v>1080.71</v>
      </c>
      <c r="N4637" t="s">
        <v>34</v>
      </c>
    </row>
    <row r="4638" spans="1:14" ht="14.25" customHeight="1" x14ac:dyDescent="0.3">
      <c r="A4638" t="s">
        <v>11817</v>
      </c>
      <c r="B4638" t="s">
        <v>19</v>
      </c>
      <c r="C4638" t="s">
        <v>14</v>
      </c>
      <c r="D4638">
        <v>3635.15</v>
      </c>
      <c r="E4638">
        <v>0.41</v>
      </c>
      <c r="F4638">
        <f t="shared" si="144"/>
        <v>1490.4114999999999</v>
      </c>
      <c r="G4638">
        <f t="shared" si="145"/>
        <v>2144.7385000000004</v>
      </c>
      <c r="H4638">
        <v>7</v>
      </c>
      <c r="I4638" s="17">
        <v>45517</v>
      </c>
      <c r="J4638" s="17">
        <v>45523</v>
      </c>
      <c r="K4638" t="s">
        <v>31</v>
      </c>
      <c r="L4638" t="s">
        <v>27</v>
      </c>
      <c r="M4638">
        <v>973.57</v>
      </c>
      <c r="N4638" t="s">
        <v>17</v>
      </c>
    </row>
    <row r="4639" spans="1:14" ht="14.25" customHeight="1" x14ac:dyDescent="0.3">
      <c r="A4639" t="s">
        <v>11716</v>
      </c>
      <c r="B4639" t="s">
        <v>19</v>
      </c>
      <c r="C4639" t="s">
        <v>33</v>
      </c>
      <c r="D4639">
        <v>3637.48</v>
      </c>
      <c r="E4639">
        <v>0.09</v>
      </c>
      <c r="F4639">
        <f t="shared" si="144"/>
        <v>327.3732</v>
      </c>
      <c r="G4639">
        <f t="shared" si="145"/>
        <v>3310.1068</v>
      </c>
      <c r="H4639">
        <v>7</v>
      </c>
      <c r="I4639" s="17">
        <v>45281</v>
      </c>
      <c r="J4639" s="17">
        <v>45286</v>
      </c>
      <c r="K4639" t="s">
        <v>31</v>
      </c>
      <c r="L4639" t="s">
        <v>27</v>
      </c>
      <c r="M4639">
        <v>495.07</v>
      </c>
      <c r="N4639" t="s">
        <v>23</v>
      </c>
    </row>
    <row r="4640" spans="1:14" ht="14.25" customHeight="1" x14ac:dyDescent="0.3">
      <c r="A4640" t="s">
        <v>9780</v>
      </c>
      <c r="B4640" t="s">
        <v>13</v>
      </c>
      <c r="C4640" t="s">
        <v>36</v>
      </c>
      <c r="D4640">
        <v>3646.26</v>
      </c>
      <c r="E4640">
        <v>0.41</v>
      </c>
      <c r="F4640">
        <f t="shared" si="144"/>
        <v>1494.9666</v>
      </c>
      <c r="G4640">
        <f t="shared" si="145"/>
        <v>2151.2934000000005</v>
      </c>
      <c r="H4640">
        <v>7</v>
      </c>
      <c r="I4640" s="17">
        <v>45457</v>
      </c>
      <c r="J4640" s="17">
        <v>45459</v>
      </c>
      <c r="K4640" t="s">
        <v>21</v>
      </c>
      <c r="L4640" t="s">
        <v>27</v>
      </c>
      <c r="M4640">
        <v>354.66</v>
      </c>
      <c r="N4640" t="s">
        <v>39</v>
      </c>
    </row>
    <row r="4641" spans="1:14" ht="14.25" customHeight="1" x14ac:dyDescent="0.3">
      <c r="A4641" t="s">
        <v>7511</v>
      </c>
      <c r="B4641" t="s">
        <v>41</v>
      </c>
      <c r="C4641" t="s">
        <v>14</v>
      </c>
      <c r="D4641">
        <v>3647.76</v>
      </c>
      <c r="E4641">
        <v>0.4</v>
      </c>
      <c r="F4641">
        <f t="shared" si="144"/>
        <v>1459.1040000000003</v>
      </c>
      <c r="G4641">
        <f t="shared" si="145"/>
        <v>2188.6559999999999</v>
      </c>
      <c r="H4641">
        <v>7</v>
      </c>
      <c r="I4641" s="17">
        <v>45441</v>
      </c>
      <c r="J4641" s="17">
        <v>45447</v>
      </c>
      <c r="K4641" t="s">
        <v>21</v>
      </c>
      <c r="L4641" t="s">
        <v>27</v>
      </c>
      <c r="M4641">
        <v>214.29</v>
      </c>
      <c r="N4641" t="s">
        <v>48</v>
      </c>
    </row>
    <row r="4642" spans="1:14" ht="14.25" customHeight="1" x14ac:dyDescent="0.3">
      <c r="A4642" t="s">
        <v>9614</v>
      </c>
      <c r="B4642" t="s">
        <v>25</v>
      </c>
      <c r="C4642" t="s">
        <v>33</v>
      </c>
      <c r="D4642">
        <v>3649.21</v>
      </c>
      <c r="E4642">
        <v>0.27</v>
      </c>
      <c r="F4642">
        <f t="shared" si="144"/>
        <v>985.28670000000011</v>
      </c>
      <c r="G4642">
        <f t="shared" si="145"/>
        <v>2663.9232999999999</v>
      </c>
      <c r="H4642">
        <v>7</v>
      </c>
      <c r="I4642" s="17">
        <v>45054</v>
      </c>
      <c r="J4642" s="17">
        <v>45060</v>
      </c>
      <c r="K4642" t="s">
        <v>15</v>
      </c>
      <c r="L4642" t="s">
        <v>16</v>
      </c>
      <c r="M4642">
        <v>340.84</v>
      </c>
      <c r="N4642" t="s">
        <v>23</v>
      </c>
    </row>
    <row r="4643" spans="1:14" ht="14.25" customHeight="1" x14ac:dyDescent="0.3">
      <c r="A4643" t="s">
        <v>4152</v>
      </c>
      <c r="B4643" t="s">
        <v>19</v>
      </c>
      <c r="C4643" t="s">
        <v>26</v>
      </c>
      <c r="D4643">
        <v>3653.44</v>
      </c>
      <c r="E4643">
        <v>0.21</v>
      </c>
      <c r="F4643">
        <f t="shared" si="144"/>
        <v>767.22239999999999</v>
      </c>
      <c r="G4643">
        <f t="shared" si="145"/>
        <v>2886.2175999999999</v>
      </c>
      <c r="H4643">
        <v>7</v>
      </c>
      <c r="I4643" s="17">
        <v>45498</v>
      </c>
      <c r="J4643" s="17">
        <v>45501</v>
      </c>
      <c r="K4643" t="s">
        <v>15</v>
      </c>
      <c r="L4643" t="s">
        <v>16</v>
      </c>
      <c r="M4643">
        <v>1043.1300000000001</v>
      </c>
      <c r="N4643" t="s">
        <v>34</v>
      </c>
    </row>
    <row r="4644" spans="1:14" ht="14.25" customHeight="1" x14ac:dyDescent="0.3">
      <c r="A4644" t="s">
        <v>5181</v>
      </c>
      <c r="B4644" t="s">
        <v>25</v>
      </c>
      <c r="C4644" t="s">
        <v>26</v>
      </c>
      <c r="D4644">
        <v>3654.29</v>
      </c>
      <c r="E4644">
        <v>0.4</v>
      </c>
      <c r="F4644">
        <f t="shared" si="144"/>
        <v>1461.7160000000001</v>
      </c>
      <c r="G4644">
        <f t="shared" si="145"/>
        <v>2192.5739999999996</v>
      </c>
      <c r="H4644">
        <v>7</v>
      </c>
      <c r="I4644" s="17">
        <v>45432</v>
      </c>
      <c r="J4644" s="17">
        <v>45438</v>
      </c>
      <c r="K4644" t="s">
        <v>21</v>
      </c>
      <c r="L4644" t="s">
        <v>22</v>
      </c>
      <c r="M4644">
        <v>1069.45</v>
      </c>
      <c r="N4644" t="s">
        <v>23</v>
      </c>
    </row>
    <row r="4645" spans="1:14" ht="14.25" customHeight="1" x14ac:dyDescent="0.3">
      <c r="A4645" t="s">
        <v>11711</v>
      </c>
      <c r="B4645" t="s">
        <v>13</v>
      </c>
      <c r="C4645" t="s">
        <v>14</v>
      </c>
      <c r="D4645">
        <v>3654.56</v>
      </c>
      <c r="E4645">
        <v>0.28000000000000003</v>
      </c>
      <c r="F4645">
        <f t="shared" si="144"/>
        <v>1023.2768000000001</v>
      </c>
      <c r="G4645">
        <f t="shared" si="145"/>
        <v>2631.2831999999999</v>
      </c>
      <c r="H4645">
        <v>7</v>
      </c>
      <c r="I4645" s="17">
        <v>45469</v>
      </c>
      <c r="J4645" s="17">
        <v>45471</v>
      </c>
      <c r="K4645" t="s">
        <v>31</v>
      </c>
      <c r="L4645" t="s">
        <v>27</v>
      </c>
      <c r="M4645">
        <v>988.32</v>
      </c>
      <c r="N4645" t="s">
        <v>17</v>
      </c>
    </row>
    <row r="4646" spans="1:14" ht="14.25" customHeight="1" x14ac:dyDescent="0.3">
      <c r="A4646" t="s">
        <v>4169</v>
      </c>
      <c r="B4646" t="s">
        <v>19</v>
      </c>
      <c r="C4646" t="s">
        <v>14</v>
      </c>
      <c r="D4646">
        <v>3655.91</v>
      </c>
      <c r="E4646">
        <v>0.35</v>
      </c>
      <c r="F4646">
        <f t="shared" si="144"/>
        <v>1279.5684999999999</v>
      </c>
      <c r="G4646">
        <f t="shared" si="145"/>
        <v>2376.3415</v>
      </c>
      <c r="H4646">
        <v>7</v>
      </c>
      <c r="I4646" s="17">
        <v>44982</v>
      </c>
      <c r="J4646" s="17">
        <v>44987</v>
      </c>
      <c r="K4646" t="s">
        <v>15</v>
      </c>
      <c r="L4646" t="s">
        <v>27</v>
      </c>
      <c r="M4646">
        <v>891.08</v>
      </c>
      <c r="N4646" t="s">
        <v>39</v>
      </c>
    </row>
    <row r="4647" spans="1:14" ht="14.25" customHeight="1" x14ac:dyDescent="0.3">
      <c r="A4647" t="s">
        <v>13083</v>
      </c>
      <c r="B4647" t="s">
        <v>25</v>
      </c>
      <c r="C4647" t="s">
        <v>14</v>
      </c>
      <c r="D4647">
        <v>3655.92</v>
      </c>
      <c r="E4647">
        <v>0.14000000000000001</v>
      </c>
      <c r="F4647">
        <f t="shared" si="144"/>
        <v>511.82880000000006</v>
      </c>
      <c r="G4647">
        <f t="shared" si="145"/>
        <v>3144.0911999999998</v>
      </c>
      <c r="H4647">
        <v>7</v>
      </c>
      <c r="I4647" s="17">
        <v>45073</v>
      </c>
      <c r="J4647" s="17">
        <v>45079</v>
      </c>
      <c r="K4647" t="s">
        <v>21</v>
      </c>
      <c r="L4647" t="s">
        <v>22</v>
      </c>
      <c r="M4647">
        <v>663.1</v>
      </c>
      <c r="N4647" t="s">
        <v>48</v>
      </c>
    </row>
    <row r="4648" spans="1:14" ht="14.25" customHeight="1" x14ac:dyDescent="0.3">
      <c r="A4648" t="s">
        <v>8108</v>
      </c>
      <c r="B4648" t="s">
        <v>13</v>
      </c>
      <c r="C4648" t="s">
        <v>14</v>
      </c>
      <c r="D4648">
        <v>3661.58</v>
      </c>
      <c r="E4648">
        <v>0.49</v>
      </c>
      <c r="F4648">
        <f t="shared" si="144"/>
        <v>1794.1741999999999</v>
      </c>
      <c r="G4648">
        <f t="shared" si="145"/>
        <v>1867.4058</v>
      </c>
      <c r="H4648">
        <v>7</v>
      </c>
      <c r="I4648" s="17">
        <v>44984</v>
      </c>
      <c r="J4648" s="17">
        <v>44988</v>
      </c>
      <c r="K4648" t="s">
        <v>21</v>
      </c>
      <c r="L4648" t="s">
        <v>16</v>
      </c>
      <c r="M4648">
        <v>377.92</v>
      </c>
      <c r="N4648" t="s">
        <v>39</v>
      </c>
    </row>
    <row r="4649" spans="1:14" ht="14.25" customHeight="1" x14ac:dyDescent="0.3">
      <c r="A4649" t="s">
        <v>3675</v>
      </c>
      <c r="B4649" t="s">
        <v>25</v>
      </c>
      <c r="C4649" t="s">
        <v>14</v>
      </c>
      <c r="D4649">
        <v>3671.07</v>
      </c>
      <c r="E4649">
        <v>0.46</v>
      </c>
      <c r="F4649">
        <f t="shared" si="144"/>
        <v>1688.6922000000002</v>
      </c>
      <c r="G4649">
        <f t="shared" si="145"/>
        <v>1982.3778</v>
      </c>
      <c r="H4649">
        <v>7</v>
      </c>
      <c r="I4649" s="17">
        <v>45142</v>
      </c>
      <c r="J4649" s="17">
        <v>45144</v>
      </c>
      <c r="K4649" t="s">
        <v>21</v>
      </c>
      <c r="L4649" t="s">
        <v>27</v>
      </c>
      <c r="M4649">
        <v>1025.74</v>
      </c>
      <c r="N4649" t="s">
        <v>39</v>
      </c>
    </row>
    <row r="4650" spans="1:14" ht="14.25" customHeight="1" x14ac:dyDescent="0.3">
      <c r="A4650" t="s">
        <v>13931</v>
      </c>
      <c r="B4650" t="s">
        <v>19</v>
      </c>
      <c r="C4650" t="s">
        <v>36</v>
      </c>
      <c r="D4650">
        <v>3671.73</v>
      </c>
      <c r="E4650">
        <v>0.21</v>
      </c>
      <c r="F4650">
        <f t="shared" si="144"/>
        <v>771.06330000000003</v>
      </c>
      <c r="G4650">
        <f t="shared" si="145"/>
        <v>2900.6666999999998</v>
      </c>
      <c r="H4650">
        <v>7</v>
      </c>
      <c r="I4650" s="17">
        <v>45164</v>
      </c>
      <c r="J4650" s="17">
        <v>45168</v>
      </c>
      <c r="K4650" t="s">
        <v>15</v>
      </c>
      <c r="L4650" t="s">
        <v>27</v>
      </c>
      <c r="M4650">
        <v>932.71</v>
      </c>
      <c r="N4650" t="s">
        <v>48</v>
      </c>
    </row>
    <row r="4651" spans="1:14" ht="14.25" customHeight="1" x14ac:dyDescent="0.3">
      <c r="A4651" t="s">
        <v>13868</v>
      </c>
      <c r="B4651" t="s">
        <v>19</v>
      </c>
      <c r="C4651" t="s">
        <v>14</v>
      </c>
      <c r="D4651">
        <v>3672.99</v>
      </c>
      <c r="E4651">
        <v>0.14000000000000001</v>
      </c>
      <c r="F4651">
        <f t="shared" si="144"/>
        <v>514.21860000000004</v>
      </c>
      <c r="G4651">
        <f t="shared" si="145"/>
        <v>3158.7713999999996</v>
      </c>
      <c r="H4651">
        <v>7</v>
      </c>
      <c r="I4651" s="17">
        <v>45124</v>
      </c>
      <c r="J4651" s="17">
        <v>45125</v>
      </c>
      <c r="K4651" t="s">
        <v>21</v>
      </c>
      <c r="L4651" t="s">
        <v>22</v>
      </c>
      <c r="M4651">
        <v>359.11</v>
      </c>
      <c r="N4651" t="s">
        <v>28</v>
      </c>
    </row>
    <row r="4652" spans="1:14" ht="14.25" customHeight="1" x14ac:dyDescent="0.3">
      <c r="A4652" t="s">
        <v>9005</v>
      </c>
      <c r="B4652" t="s">
        <v>19</v>
      </c>
      <c r="C4652" t="s">
        <v>14</v>
      </c>
      <c r="D4652">
        <v>3680.43</v>
      </c>
      <c r="E4652">
        <v>0.2</v>
      </c>
      <c r="F4652">
        <f t="shared" si="144"/>
        <v>736.08600000000001</v>
      </c>
      <c r="G4652">
        <f t="shared" si="145"/>
        <v>2944.3440000000001</v>
      </c>
      <c r="H4652">
        <v>7</v>
      </c>
      <c r="I4652" s="17">
        <v>45215</v>
      </c>
      <c r="J4652" s="17">
        <v>45222</v>
      </c>
      <c r="K4652" t="s">
        <v>15</v>
      </c>
      <c r="L4652" t="s">
        <v>22</v>
      </c>
      <c r="M4652">
        <v>326.23</v>
      </c>
      <c r="N4652" t="s">
        <v>23</v>
      </c>
    </row>
    <row r="4653" spans="1:14" ht="14.25" customHeight="1" x14ac:dyDescent="0.3">
      <c r="A4653" t="s">
        <v>8151</v>
      </c>
      <c r="B4653" t="s">
        <v>19</v>
      </c>
      <c r="C4653" t="s">
        <v>36</v>
      </c>
      <c r="D4653">
        <v>3684.01</v>
      </c>
      <c r="E4653">
        <v>0.31</v>
      </c>
      <c r="F4653">
        <f t="shared" si="144"/>
        <v>1142.0431000000001</v>
      </c>
      <c r="G4653">
        <f t="shared" si="145"/>
        <v>2541.9669000000004</v>
      </c>
      <c r="H4653">
        <v>7</v>
      </c>
      <c r="I4653" s="17">
        <v>44953</v>
      </c>
      <c r="J4653" s="17">
        <v>44958</v>
      </c>
      <c r="K4653" t="s">
        <v>15</v>
      </c>
      <c r="L4653" t="s">
        <v>27</v>
      </c>
      <c r="M4653">
        <v>936.2</v>
      </c>
      <c r="N4653" t="s">
        <v>34</v>
      </c>
    </row>
    <row r="4654" spans="1:14" ht="14.25" customHeight="1" x14ac:dyDescent="0.3">
      <c r="A4654" t="s">
        <v>8318</v>
      </c>
      <c r="B4654" t="s">
        <v>25</v>
      </c>
      <c r="C4654" t="s">
        <v>26</v>
      </c>
      <c r="D4654">
        <v>3685.01</v>
      </c>
      <c r="E4654">
        <v>0.15</v>
      </c>
      <c r="F4654">
        <f t="shared" si="144"/>
        <v>552.75149999999996</v>
      </c>
      <c r="G4654">
        <f t="shared" si="145"/>
        <v>3132.2585000000004</v>
      </c>
      <c r="H4654">
        <v>7</v>
      </c>
      <c r="I4654" s="17">
        <v>45555</v>
      </c>
      <c r="J4654" s="17">
        <v>45562</v>
      </c>
      <c r="K4654" t="s">
        <v>21</v>
      </c>
      <c r="L4654" t="s">
        <v>22</v>
      </c>
      <c r="M4654">
        <v>656.19</v>
      </c>
      <c r="N4654" t="s">
        <v>48</v>
      </c>
    </row>
    <row r="4655" spans="1:14" ht="14.25" customHeight="1" x14ac:dyDescent="0.3">
      <c r="A4655" t="s">
        <v>13021</v>
      </c>
      <c r="B4655" t="s">
        <v>19</v>
      </c>
      <c r="C4655" t="s">
        <v>14</v>
      </c>
      <c r="D4655">
        <v>3687.69</v>
      </c>
      <c r="E4655">
        <v>0.27</v>
      </c>
      <c r="F4655">
        <f t="shared" si="144"/>
        <v>995.67630000000008</v>
      </c>
      <c r="G4655">
        <f t="shared" si="145"/>
        <v>2692.0137</v>
      </c>
      <c r="H4655">
        <v>7</v>
      </c>
      <c r="I4655" s="17">
        <v>45056</v>
      </c>
      <c r="J4655" s="17">
        <v>45062</v>
      </c>
      <c r="K4655" t="s">
        <v>15</v>
      </c>
      <c r="L4655" t="s">
        <v>22</v>
      </c>
      <c r="M4655">
        <v>362.65</v>
      </c>
      <c r="N4655" t="s">
        <v>39</v>
      </c>
    </row>
    <row r="4656" spans="1:14" ht="14.25" customHeight="1" x14ac:dyDescent="0.3">
      <c r="A4656" t="s">
        <v>6142</v>
      </c>
      <c r="B4656" t="s">
        <v>41</v>
      </c>
      <c r="C4656" t="s">
        <v>26</v>
      </c>
      <c r="D4656">
        <v>3690.55</v>
      </c>
      <c r="E4656">
        <v>0.01</v>
      </c>
      <c r="F4656">
        <f t="shared" si="144"/>
        <v>36.905500000000004</v>
      </c>
      <c r="G4656">
        <f t="shared" si="145"/>
        <v>3653.6445000000003</v>
      </c>
      <c r="H4656">
        <v>7</v>
      </c>
      <c r="I4656" s="17">
        <v>45049</v>
      </c>
      <c r="J4656" s="17">
        <v>45051</v>
      </c>
      <c r="K4656" t="s">
        <v>15</v>
      </c>
      <c r="L4656" t="s">
        <v>16</v>
      </c>
      <c r="M4656">
        <v>760.59</v>
      </c>
      <c r="N4656" t="s">
        <v>17</v>
      </c>
    </row>
    <row r="4657" spans="1:14" ht="14.25" customHeight="1" x14ac:dyDescent="0.3">
      <c r="A4657" t="s">
        <v>14966</v>
      </c>
      <c r="B4657" t="s">
        <v>19</v>
      </c>
      <c r="C4657" t="s">
        <v>33</v>
      </c>
      <c r="D4657">
        <v>3693.27</v>
      </c>
      <c r="E4657">
        <v>0.01</v>
      </c>
      <c r="F4657">
        <f t="shared" si="144"/>
        <v>36.932700000000004</v>
      </c>
      <c r="G4657">
        <f t="shared" si="145"/>
        <v>3656.3373000000001</v>
      </c>
      <c r="H4657">
        <v>7</v>
      </c>
      <c r="I4657" s="17">
        <v>45385</v>
      </c>
      <c r="J4657" s="17">
        <v>45390</v>
      </c>
      <c r="K4657" t="s">
        <v>31</v>
      </c>
      <c r="L4657" t="s">
        <v>16</v>
      </c>
      <c r="M4657">
        <v>708.98</v>
      </c>
      <c r="N4657" t="s">
        <v>39</v>
      </c>
    </row>
    <row r="4658" spans="1:14" ht="14.25" customHeight="1" x14ac:dyDescent="0.3">
      <c r="A4658" t="s">
        <v>4192</v>
      </c>
      <c r="B4658" t="s">
        <v>25</v>
      </c>
      <c r="C4658" t="s">
        <v>20</v>
      </c>
      <c r="D4658">
        <v>3694.94</v>
      </c>
      <c r="E4658">
        <v>0.44</v>
      </c>
      <c r="F4658">
        <f t="shared" si="144"/>
        <v>1625.7736</v>
      </c>
      <c r="G4658">
        <f t="shared" si="145"/>
        <v>2069.1664000000001</v>
      </c>
      <c r="H4658">
        <v>7</v>
      </c>
      <c r="I4658" s="17">
        <v>45036</v>
      </c>
      <c r="J4658" s="17">
        <v>45043</v>
      </c>
      <c r="K4658" t="s">
        <v>21</v>
      </c>
      <c r="L4658" t="s">
        <v>16</v>
      </c>
      <c r="M4658">
        <v>514.29</v>
      </c>
      <c r="N4658" t="s">
        <v>48</v>
      </c>
    </row>
    <row r="4659" spans="1:14" ht="14.25" customHeight="1" x14ac:dyDescent="0.3">
      <c r="A4659" t="s">
        <v>10475</v>
      </c>
      <c r="B4659" t="s">
        <v>41</v>
      </c>
      <c r="C4659" t="s">
        <v>36</v>
      </c>
      <c r="D4659">
        <v>3697.85</v>
      </c>
      <c r="E4659">
        <v>0.48</v>
      </c>
      <c r="F4659">
        <f t="shared" si="144"/>
        <v>1774.9679999999998</v>
      </c>
      <c r="G4659">
        <f t="shared" si="145"/>
        <v>1922.8820000000001</v>
      </c>
      <c r="H4659">
        <v>7</v>
      </c>
      <c r="I4659" s="17">
        <v>45510</v>
      </c>
      <c r="J4659" s="17">
        <v>45514</v>
      </c>
      <c r="K4659" t="s">
        <v>15</v>
      </c>
      <c r="L4659" t="s">
        <v>16</v>
      </c>
      <c r="M4659">
        <v>903.2</v>
      </c>
      <c r="N4659" t="s">
        <v>34</v>
      </c>
    </row>
    <row r="4660" spans="1:14" ht="14.25" customHeight="1" x14ac:dyDescent="0.3">
      <c r="A4660" t="s">
        <v>13737</v>
      </c>
      <c r="B4660" t="s">
        <v>25</v>
      </c>
      <c r="C4660" t="s">
        <v>26</v>
      </c>
      <c r="D4660">
        <v>3700.68</v>
      </c>
      <c r="E4660">
        <v>0.43</v>
      </c>
      <c r="F4660">
        <f t="shared" si="144"/>
        <v>1591.2923999999998</v>
      </c>
      <c r="G4660">
        <f t="shared" si="145"/>
        <v>2109.3876</v>
      </c>
      <c r="H4660">
        <v>7</v>
      </c>
      <c r="I4660" s="17">
        <v>44960</v>
      </c>
      <c r="J4660" s="17">
        <v>44964</v>
      </c>
      <c r="K4660" t="s">
        <v>15</v>
      </c>
      <c r="L4660" t="s">
        <v>16</v>
      </c>
      <c r="M4660">
        <v>1025.8</v>
      </c>
      <c r="N4660" t="s">
        <v>39</v>
      </c>
    </row>
    <row r="4661" spans="1:14" ht="14.25" customHeight="1" x14ac:dyDescent="0.3">
      <c r="A4661" t="s">
        <v>13541</v>
      </c>
      <c r="B4661" t="s">
        <v>13</v>
      </c>
      <c r="C4661" t="s">
        <v>26</v>
      </c>
      <c r="D4661">
        <v>3700.87</v>
      </c>
      <c r="E4661">
        <v>0.46</v>
      </c>
      <c r="F4661">
        <f t="shared" si="144"/>
        <v>1702.4002</v>
      </c>
      <c r="G4661">
        <f t="shared" si="145"/>
        <v>1998.4697999999999</v>
      </c>
      <c r="H4661">
        <v>7</v>
      </c>
      <c r="I4661" s="17">
        <v>44982</v>
      </c>
      <c r="J4661" s="17">
        <v>44985</v>
      </c>
      <c r="K4661" t="s">
        <v>15</v>
      </c>
      <c r="L4661" t="s">
        <v>16</v>
      </c>
      <c r="M4661">
        <v>768.63</v>
      </c>
      <c r="N4661" t="s">
        <v>17</v>
      </c>
    </row>
    <row r="4662" spans="1:14" ht="14.25" customHeight="1" x14ac:dyDescent="0.3">
      <c r="A4662" t="s">
        <v>13769</v>
      </c>
      <c r="B4662" t="s">
        <v>19</v>
      </c>
      <c r="C4662" t="s">
        <v>14</v>
      </c>
      <c r="D4662">
        <v>3704.74</v>
      </c>
      <c r="E4662">
        <v>0.05</v>
      </c>
      <c r="F4662">
        <f t="shared" si="144"/>
        <v>185.23699999999999</v>
      </c>
      <c r="G4662">
        <f t="shared" si="145"/>
        <v>3519.5029999999997</v>
      </c>
      <c r="H4662">
        <v>7</v>
      </c>
      <c r="I4662" s="17">
        <v>45513</v>
      </c>
      <c r="J4662" s="17">
        <v>45517</v>
      </c>
      <c r="K4662" t="s">
        <v>21</v>
      </c>
      <c r="L4662" t="s">
        <v>27</v>
      </c>
      <c r="M4662">
        <v>942.36</v>
      </c>
      <c r="N4662" t="s">
        <v>23</v>
      </c>
    </row>
    <row r="4663" spans="1:14" ht="14.25" customHeight="1" x14ac:dyDescent="0.3">
      <c r="A4663" t="s">
        <v>3614</v>
      </c>
      <c r="B4663" t="s">
        <v>25</v>
      </c>
      <c r="C4663" t="s">
        <v>14</v>
      </c>
      <c r="D4663">
        <v>3705.56</v>
      </c>
      <c r="E4663">
        <v>0.16</v>
      </c>
      <c r="F4663">
        <f t="shared" si="144"/>
        <v>592.88959999999997</v>
      </c>
      <c r="G4663">
        <f t="shared" si="145"/>
        <v>3112.6704</v>
      </c>
      <c r="H4663">
        <v>7</v>
      </c>
      <c r="I4663" s="17">
        <v>45149</v>
      </c>
      <c r="J4663" s="17">
        <v>45156</v>
      </c>
      <c r="K4663" t="s">
        <v>21</v>
      </c>
      <c r="L4663" t="s">
        <v>27</v>
      </c>
      <c r="M4663">
        <v>606.48</v>
      </c>
      <c r="N4663" t="s">
        <v>17</v>
      </c>
    </row>
    <row r="4664" spans="1:14" ht="14.25" customHeight="1" x14ac:dyDescent="0.3">
      <c r="A4664" t="s">
        <v>11345</v>
      </c>
      <c r="B4664" t="s">
        <v>25</v>
      </c>
      <c r="C4664" t="s">
        <v>26</v>
      </c>
      <c r="D4664">
        <v>3708.65</v>
      </c>
      <c r="E4664">
        <v>0.14000000000000001</v>
      </c>
      <c r="F4664">
        <f t="shared" si="144"/>
        <v>519.21100000000001</v>
      </c>
      <c r="G4664">
        <f t="shared" si="145"/>
        <v>3189.4390000000003</v>
      </c>
      <c r="H4664">
        <v>7</v>
      </c>
      <c r="I4664" s="17">
        <v>45476</v>
      </c>
      <c r="J4664" s="17">
        <v>45483</v>
      </c>
      <c r="K4664" t="s">
        <v>15</v>
      </c>
      <c r="L4664" t="s">
        <v>22</v>
      </c>
      <c r="M4664">
        <v>332.28</v>
      </c>
      <c r="N4664" t="s">
        <v>34</v>
      </c>
    </row>
    <row r="4665" spans="1:14" ht="14.25" customHeight="1" x14ac:dyDescent="0.3">
      <c r="A4665" t="s">
        <v>13506</v>
      </c>
      <c r="B4665" t="s">
        <v>25</v>
      </c>
      <c r="C4665" t="s">
        <v>14</v>
      </c>
      <c r="D4665">
        <v>3709.49</v>
      </c>
      <c r="E4665">
        <v>0.3</v>
      </c>
      <c r="F4665">
        <f t="shared" si="144"/>
        <v>1112.847</v>
      </c>
      <c r="G4665">
        <f t="shared" si="145"/>
        <v>2596.643</v>
      </c>
      <c r="H4665">
        <v>7</v>
      </c>
      <c r="I4665" s="17">
        <v>45166</v>
      </c>
      <c r="J4665" s="17">
        <v>45173</v>
      </c>
      <c r="K4665" t="s">
        <v>15</v>
      </c>
      <c r="L4665" t="s">
        <v>22</v>
      </c>
      <c r="M4665">
        <v>1091.5899999999999</v>
      </c>
      <c r="N4665" t="s">
        <v>48</v>
      </c>
    </row>
    <row r="4666" spans="1:14" ht="14.25" customHeight="1" x14ac:dyDescent="0.3">
      <c r="A4666" t="s">
        <v>9850</v>
      </c>
      <c r="B4666" t="s">
        <v>25</v>
      </c>
      <c r="C4666" t="s">
        <v>20</v>
      </c>
      <c r="D4666">
        <v>3711.36</v>
      </c>
      <c r="E4666">
        <v>0.13</v>
      </c>
      <c r="F4666">
        <f t="shared" si="144"/>
        <v>482.47680000000003</v>
      </c>
      <c r="G4666">
        <f t="shared" si="145"/>
        <v>3228.8832000000002</v>
      </c>
      <c r="H4666">
        <v>7</v>
      </c>
      <c r="I4666" s="17">
        <v>45126</v>
      </c>
      <c r="J4666" s="17">
        <v>45129</v>
      </c>
      <c r="K4666" t="s">
        <v>21</v>
      </c>
      <c r="L4666" t="s">
        <v>27</v>
      </c>
      <c r="M4666">
        <v>357.28</v>
      </c>
      <c r="N4666" t="s">
        <v>23</v>
      </c>
    </row>
    <row r="4667" spans="1:14" ht="14.25" customHeight="1" x14ac:dyDescent="0.3">
      <c r="A4667" t="s">
        <v>4729</v>
      </c>
      <c r="B4667" t="s">
        <v>13</v>
      </c>
      <c r="C4667" t="s">
        <v>26</v>
      </c>
      <c r="D4667">
        <v>3712.62</v>
      </c>
      <c r="E4667">
        <v>0.48</v>
      </c>
      <c r="F4667">
        <f t="shared" si="144"/>
        <v>1782.0575999999999</v>
      </c>
      <c r="G4667">
        <f t="shared" si="145"/>
        <v>1930.5624</v>
      </c>
      <c r="H4667">
        <v>7</v>
      </c>
      <c r="I4667" s="17">
        <v>44973</v>
      </c>
      <c r="J4667" s="17">
        <v>44980</v>
      </c>
      <c r="K4667" t="s">
        <v>31</v>
      </c>
      <c r="L4667" t="s">
        <v>16</v>
      </c>
      <c r="M4667">
        <v>477.22</v>
      </c>
      <c r="N4667" t="s">
        <v>39</v>
      </c>
    </row>
    <row r="4668" spans="1:14" ht="14.25" customHeight="1" x14ac:dyDescent="0.3">
      <c r="A4668" t="s">
        <v>2670</v>
      </c>
      <c r="B4668" t="s">
        <v>41</v>
      </c>
      <c r="C4668" t="s">
        <v>20</v>
      </c>
      <c r="D4668">
        <v>3713.13</v>
      </c>
      <c r="E4668">
        <v>0.02</v>
      </c>
      <c r="F4668">
        <f t="shared" si="144"/>
        <v>74.262600000000006</v>
      </c>
      <c r="G4668">
        <f t="shared" si="145"/>
        <v>3638.8674000000001</v>
      </c>
      <c r="H4668">
        <v>7</v>
      </c>
      <c r="I4668" s="17">
        <v>45273</v>
      </c>
      <c r="J4668" s="17">
        <v>45280</v>
      </c>
      <c r="K4668" t="s">
        <v>31</v>
      </c>
      <c r="L4668" t="s">
        <v>27</v>
      </c>
      <c r="M4668">
        <v>222.16</v>
      </c>
      <c r="N4668" t="s">
        <v>48</v>
      </c>
    </row>
    <row r="4669" spans="1:14" ht="14.25" customHeight="1" x14ac:dyDescent="0.3">
      <c r="A4669" t="s">
        <v>4733</v>
      </c>
      <c r="B4669" t="s">
        <v>41</v>
      </c>
      <c r="C4669" t="s">
        <v>36</v>
      </c>
      <c r="D4669">
        <v>3713.31</v>
      </c>
      <c r="E4669">
        <v>0.46</v>
      </c>
      <c r="F4669">
        <f t="shared" si="144"/>
        <v>1708.1226000000001</v>
      </c>
      <c r="G4669">
        <f t="shared" si="145"/>
        <v>2005.1873999999998</v>
      </c>
      <c r="H4669">
        <v>7</v>
      </c>
      <c r="I4669" s="17">
        <v>45339</v>
      </c>
      <c r="J4669" s="17">
        <v>45345</v>
      </c>
      <c r="K4669" t="s">
        <v>31</v>
      </c>
      <c r="L4669" t="s">
        <v>16</v>
      </c>
      <c r="M4669">
        <v>1017.95</v>
      </c>
      <c r="N4669" t="s">
        <v>17</v>
      </c>
    </row>
    <row r="4670" spans="1:14" ht="14.25" customHeight="1" x14ac:dyDescent="0.3">
      <c r="A4670" t="s">
        <v>11097</v>
      </c>
      <c r="B4670" t="s">
        <v>19</v>
      </c>
      <c r="C4670" t="s">
        <v>26</v>
      </c>
      <c r="D4670">
        <v>3717.54</v>
      </c>
      <c r="E4670">
        <v>0.04</v>
      </c>
      <c r="F4670">
        <f t="shared" si="144"/>
        <v>148.70160000000001</v>
      </c>
      <c r="G4670">
        <f t="shared" si="145"/>
        <v>3568.8384000000001</v>
      </c>
      <c r="H4670">
        <v>7</v>
      </c>
      <c r="I4670" s="17">
        <v>45148</v>
      </c>
      <c r="J4670" s="17">
        <v>45150</v>
      </c>
      <c r="K4670" t="s">
        <v>31</v>
      </c>
      <c r="L4670" t="s">
        <v>22</v>
      </c>
      <c r="M4670">
        <v>964.5</v>
      </c>
      <c r="N4670" t="s">
        <v>23</v>
      </c>
    </row>
    <row r="4671" spans="1:14" ht="14.25" customHeight="1" x14ac:dyDescent="0.3">
      <c r="A4671" t="s">
        <v>12855</v>
      </c>
      <c r="B4671" t="s">
        <v>19</v>
      </c>
      <c r="C4671" t="s">
        <v>20</v>
      </c>
      <c r="D4671">
        <v>3720.37</v>
      </c>
      <c r="E4671">
        <v>0.02</v>
      </c>
      <c r="F4671">
        <f t="shared" si="144"/>
        <v>74.407399999999996</v>
      </c>
      <c r="G4671">
        <f t="shared" si="145"/>
        <v>3645.9625999999998</v>
      </c>
      <c r="H4671">
        <v>7</v>
      </c>
      <c r="I4671" s="17">
        <v>45109</v>
      </c>
      <c r="J4671" s="17">
        <v>45111</v>
      </c>
      <c r="K4671" t="s">
        <v>21</v>
      </c>
      <c r="L4671" t="s">
        <v>22</v>
      </c>
      <c r="M4671">
        <v>196.76</v>
      </c>
      <c r="N4671" t="s">
        <v>23</v>
      </c>
    </row>
    <row r="4672" spans="1:14" ht="14.25" customHeight="1" x14ac:dyDescent="0.3">
      <c r="A4672" t="s">
        <v>5881</v>
      </c>
      <c r="B4672" t="s">
        <v>41</v>
      </c>
      <c r="C4672" t="s">
        <v>26</v>
      </c>
      <c r="D4672">
        <v>3720.63</v>
      </c>
      <c r="E4672">
        <v>0.31</v>
      </c>
      <c r="F4672">
        <f t="shared" si="144"/>
        <v>1153.3953000000001</v>
      </c>
      <c r="G4672">
        <f t="shared" si="145"/>
        <v>2567.2347</v>
      </c>
      <c r="H4672">
        <v>7</v>
      </c>
      <c r="I4672" s="17">
        <v>45242</v>
      </c>
      <c r="J4672" s="17">
        <v>45248</v>
      </c>
      <c r="K4672" t="s">
        <v>15</v>
      </c>
      <c r="L4672" t="s">
        <v>27</v>
      </c>
      <c r="M4672">
        <v>1100.97</v>
      </c>
      <c r="N4672" t="s">
        <v>39</v>
      </c>
    </row>
    <row r="4673" spans="1:14" ht="14.25" customHeight="1" x14ac:dyDescent="0.3">
      <c r="A4673" t="s">
        <v>7883</v>
      </c>
      <c r="B4673" t="s">
        <v>13</v>
      </c>
      <c r="C4673" t="s">
        <v>33</v>
      </c>
      <c r="D4673">
        <v>3724.19</v>
      </c>
      <c r="E4673">
        <v>0.27</v>
      </c>
      <c r="F4673">
        <f t="shared" si="144"/>
        <v>1005.5313000000001</v>
      </c>
      <c r="G4673">
        <f t="shared" si="145"/>
        <v>2718.6587</v>
      </c>
      <c r="H4673">
        <v>7</v>
      </c>
      <c r="I4673" s="17">
        <v>45430</v>
      </c>
      <c r="J4673" s="17">
        <v>45435</v>
      </c>
      <c r="K4673" t="s">
        <v>21</v>
      </c>
      <c r="L4673" t="s">
        <v>16</v>
      </c>
      <c r="M4673">
        <v>1025.44</v>
      </c>
      <c r="N4673" t="s">
        <v>48</v>
      </c>
    </row>
    <row r="4674" spans="1:14" ht="14.25" customHeight="1" x14ac:dyDescent="0.3">
      <c r="A4674" t="s">
        <v>7408</v>
      </c>
      <c r="B4674" t="s">
        <v>41</v>
      </c>
      <c r="C4674" t="s">
        <v>33</v>
      </c>
      <c r="D4674">
        <v>3732.1</v>
      </c>
      <c r="E4674">
        <v>0.01</v>
      </c>
      <c r="F4674">
        <f t="shared" ref="F4674:F4737" si="146">D4674*E4674</f>
        <v>37.320999999999998</v>
      </c>
      <c r="G4674">
        <f t="shared" ref="G4674:G4737" si="147">D4674-F4674</f>
        <v>3694.779</v>
      </c>
      <c r="H4674">
        <v>7</v>
      </c>
      <c r="I4674" s="17">
        <v>45371</v>
      </c>
      <c r="J4674" s="17">
        <v>45375</v>
      </c>
      <c r="K4674" t="s">
        <v>21</v>
      </c>
      <c r="L4674" t="s">
        <v>27</v>
      </c>
      <c r="M4674">
        <v>744.7</v>
      </c>
      <c r="N4674" t="s">
        <v>17</v>
      </c>
    </row>
    <row r="4675" spans="1:14" ht="14.25" customHeight="1" x14ac:dyDescent="0.3">
      <c r="A4675" t="s">
        <v>9214</v>
      </c>
      <c r="B4675" t="s">
        <v>19</v>
      </c>
      <c r="C4675" t="s">
        <v>26</v>
      </c>
      <c r="D4675">
        <v>3740.61</v>
      </c>
      <c r="E4675">
        <v>0.12</v>
      </c>
      <c r="F4675">
        <f t="shared" si="146"/>
        <v>448.8732</v>
      </c>
      <c r="G4675">
        <f t="shared" si="147"/>
        <v>3291.7368000000001</v>
      </c>
      <c r="H4675">
        <v>7</v>
      </c>
      <c r="I4675" s="17">
        <v>45602</v>
      </c>
      <c r="J4675" s="17">
        <v>45604</v>
      </c>
      <c r="K4675" t="s">
        <v>15</v>
      </c>
      <c r="L4675" t="s">
        <v>22</v>
      </c>
      <c r="M4675">
        <v>1052.42</v>
      </c>
      <c r="N4675" t="s">
        <v>39</v>
      </c>
    </row>
    <row r="4676" spans="1:14" ht="14.25" customHeight="1" x14ac:dyDescent="0.3">
      <c r="A4676" t="s">
        <v>14456</v>
      </c>
      <c r="B4676" t="s">
        <v>13</v>
      </c>
      <c r="C4676" t="s">
        <v>26</v>
      </c>
      <c r="D4676">
        <v>3741.5</v>
      </c>
      <c r="E4676">
        <v>0.47</v>
      </c>
      <c r="F4676">
        <f t="shared" si="146"/>
        <v>1758.5049999999999</v>
      </c>
      <c r="G4676">
        <f t="shared" si="147"/>
        <v>1982.9950000000001</v>
      </c>
      <c r="H4676">
        <v>7</v>
      </c>
      <c r="I4676" s="17">
        <v>45000</v>
      </c>
      <c r="J4676" s="17">
        <v>45004</v>
      </c>
      <c r="K4676" t="s">
        <v>15</v>
      </c>
      <c r="L4676" t="s">
        <v>27</v>
      </c>
      <c r="M4676">
        <v>506.18</v>
      </c>
      <c r="N4676" t="s">
        <v>39</v>
      </c>
    </row>
    <row r="4677" spans="1:14" ht="14.25" customHeight="1" x14ac:dyDescent="0.3">
      <c r="A4677" t="s">
        <v>3008</v>
      </c>
      <c r="B4677" t="s">
        <v>13</v>
      </c>
      <c r="C4677" t="s">
        <v>36</v>
      </c>
      <c r="D4677">
        <v>3748.08</v>
      </c>
      <c r="E4677">
        <v>0.17</v>
      </c>
      <c r="F4677">
        <f t="shared" si="146"/>
        <v>637.17360000000008</v>
      </c>
      <c r="G4677">
        <f t="shared" si="147"/>
        <v>3110.9063999999998</v>
      </c>
      <c r="H4677">
        <v>7</v>
      </c>
      <c r="I4677" s="17">
        <v>45550</v>
      </c>
      <c r="J4677" s="17">
        <v>45552</v>
      </c>
      <c r="K4677" t="s">
        <v>15</v>
      </c>
      <c r="L4677" t="s">
        <v>27</v>
      </c>
      <c r="M4677">
        <v>1114.1099999999999</v>
      </c>
      <c r="N4677" t="s">
        <v>23</v>
      </c>
    </row>
    <row r="4678" spans="1:14" ht="14.25" customHeight="1" x14ac:dyDescent="0.3">
      <c r="A4678" t="s">
        <v>8027</v>
      </c>
      <c r="B4678" t="s">
        <v>19</v>
      </c>
      <c r="C4678" t="s">
        <v>36</v>
      </c>
      <c r="D4678">
        <v>3751.49</v>
      </c>
      <c r="E4678">
        <v>0.24</v>
      </c>
      <c r="F4678">
        <f t="shared" si="146"/>
        <v>900.35759999999993</v>
      </c>
      <c r="G4678">
        <f t="shared" si="147"/>
        <v>2851.1324</v>
      </c>
      <c r="H4678">
        <v>7</v>
      </c>
      <c r="I4678" s="17">
        <v>45540</v>
      </c>
      <c r="J4678" s="17">
        <v>45544</v>
      </c>
      <c r="K4678" t="s">
        <v>21</v>
      </c>
      <c r="L4678" t="s">
        <v>16</v>
      </c>
      <c r="M4678">
        <v>879.92</v>
      </c>
      <c r="N4678" t="s">
        <v>23</v>
      </c>
    </row>
    <row r="4679" spans="1:14" ht="14.25" customHeight="1" x14ac:dyDescent="0.3">
      <c r="A4679" t="s">
        <v>15333</v>
      </c>
      <c r="B4679" t="s">
        <v>19</v>
      </c>
      <c r="C4679" t="s">
        <v>36</v>
      </c>
      <c r="D4679">
        <v>3751.89</v>
      </c>
      <c r="E4679">
        <v>0.17</v>
      </c>
      <c r="F4679">
        <f t="shared" si="146"/>
        <v>637.82130000000006</v>
      </c>
      <c r="G4679">
        <f t="shared" si="147"/>
        <v>3114.0686999999998</v>
      </c>
      <c r="H4679">
        <v>7</v>
      </c>
      <c r="I4679" s="17">
        <v>45148</v>
      </c>
      <c r="J4679" s="17">
        <v>45150</v>
      </c>
      <c r="K4679" t="s">
        <v>31</v>
      </c>
      <c r="L4679" t="s">
        <v>22</v>
      </c>
      <c r="M4679">
        <v>952.92</v>
      </c>
      <c r="N4679" t="s">
        <v>23</v>
      </c>
    </row>
    <row r="4680" spans="1:14" ht="14.25" customHeight="1" x14ac:dyDescent="0.3">
      <c r="A4680" t="s">
        <v>9329</v>
      </c>
      <c r="B4680" t="s">
        <v>13</v>
      </c>
      <c r="C4680" t="s">
        <v>36</v>
      </c>
      <c r="D4680">
        <v>3753.02</v>
      </c>
      <c r="E4680">
        <v>0.31</v>
      </c>
      <c r="F4680">
        <f t="shared" si="146"/>
        <v>1163.4362000000001</v>
      </c>
      <c r="G4680">
        <f t="shared" si="147"/>
        <v>2589.5837999999999</v>
      </c>
      <c r="H4680">
        <v>7</v>
      </c>
      <c r="I4680" s="17">
        <v>45507</v>
      </c>
      <c r="J4680" s="17">
        <v>45514</v>
      </c>
      <c r="K4680" t="s">
        <v>21</v>
      </c>
      <c r="L4680" t="s">
        <v>22</v>
      </c>
      <c r="M4680">
        <v>644.07000000000005</v>
      </c>
      <c r="N4680" t="s">
        <v>23</v>
      </c>
    </row>
    <row r="4681" spans="1:14" ht="14.25" customHeight="1" x14ac:dyDescent="0.3">
      <c r="A4681" t="s">
        <v>9345</v>
      </c>
      <c r="B4681" t="s">
        <v>13</v>
      </c>
      <c r="C4681" t="s">
        <v>36</v>
      </c>
      <c r="D4681">
        <v>3756.07</v>
      </c>
      <c r="E4681">
        <v>0.01</v>
      </c>
      <c r="F4681">
        <f t="shared" si="146"/>
        <v>37.560700000000004</v>
      </c>
      <c r="G4681">
        <f t="shared" si="147"/>
        <v>3718.5093000000002</v>
      </c>
      <c r="H4681">
        <v>7</v>
      </c>
      <c r="I4681" s="17">
        <v>45279</v>
      </c>
      <c r="J4681" s="17">
        <v>45280</v>
      </c>
      <c r="K4681" t="s">
        <v>21</v>
      </c>
      <c r="L4681" t="s">
        <v>22</v>
      </c>
      <c r="M4681">
        <v>654.11</v>
      </c>
      <c r="N4681" t="s">
        <v>39</v>
      </c>
    </row>
    <row r="4682" spans="1:14" ht="14.25" customHeight="1" x14ac:dyDescent="0.3">
      <c r="A4682" t="s">
        <v>1468</v>
      </c>
      <c r="B4682" t="s">
        <v>41</v>
      </c>
      <c r="C4682" t="s">
        <v>33</v>
      </c>
      <c r="D4682">
        <v>3756.36</v>
      </c>
      <c r="E4682">
        <v>0.21</v>
      </c>
      <c r="F4682">
        <f t="shared" si="146"/>
        <v>788.8356</v>
      </c>
      <c r="G4682">
        <f t="shared" si="147"/>
        <v>2967.5244000000002</v>
      </c>
      <c r="H4682">
        <v>7</v>
      </c>
      <c r="I4682" s="17">
        <v>45269</v>
      </c>
      <c r="J4682" s="17">
        <v>45276</v>
      </c>
      <c r="K4682" t="s">
        <v>31</v>
      </c>
      <c r="L4682" t="s">
        <v>27</v>
      </c>
      <c r="M4682">
        <v>1091.22</v>
      </c>
      <c r="N4682" t="s">
        <v>48</v>
      </c>
    </row>
    <row r="4683" spans="1:14" ht="14.25" customHeight="1" x14ac:dyDescent="0.3">
      <c r="A4683" t="s">
        <v>9059</v>
      </c>
      <c r="B4683" t="s">
        <v>41</v>
      </c>
      <c r="C4683" t="s">
        <v>14</v>
      </c>
      <c r="D4683">
        <v>3758.71</v>
      </c>
      <c r="E4683">
        <v>0.23</v>
      </c>
      <c r="F4683">
        <f t="shared" si="146"/>
        <v>864.50330000000008</v>
      </c>
      <c r="G4683">
        <f t="shared" si="147"/>
        <v>2894.2066999999997</v>
      </c>
      <c r="H4683">
        <v>7</v>
      </c>
      <c r="I4683" s="17">
        <v>45209</v>
      </c>
      <c r="J4683" s="17">
        <v>45210</v>
      </c>
      <c r="K4683" t="s">
        <v>31</v>
      </c>
      <c r="L4683" t="s">
        <v>22</v>
      </c>
      <c r="M4683">
        <v>573.67999999999995</v>
      </c>
      <c r="N4683" t="s">
        <v>28</v>
      </c>
    </row>
    <row r="4684" spans="1:14" ht="14.25" customHeight="1" x14ac:dyDescent="0.3">
      <c r="A4684" t="s">
        <v>1985</v>
      </c>
      <c r="B4684" t="s">
        <v>13</v>
      </c>
      <c r="C4684" t="s">
        <v>33</v>
      </c>
      <c r="D4684">
        <v>3765.79</v>
      </c>
      <c r="E4684">
        <v>0.28000000000000003</v>
      </c>
      <c r="F4684">
        <f t="shared" si="146"/>
        <v>1054.4212</v>
      </c>
      <c r="G4684">
        <f t="shared" si="147"/>
        <v>2711.3688000000002</v>
      </c>
      <c r="H4684">
        <v>7</v>
      </c>
      <c r="I4684" s="17">
        <v>45327</v>
      </c>
      <c r="J4684" s="17">
        <v>45334</v>
      </c>
      <c r="K4684" t="s">
        <v>31</v>
      </c>
      <c r="L4684" t="s">
        <v>16</v>
      </c>
      <c r="M4684">
        <v>424.8</v>
      </c>
      <c r="N4684" t="s">
        <v>34</v>
      </c>
    </row>
    <row r="4685" spans="1:14" ht="14.25" customHeight="1" x14ac:dyDescent="0.3">
      <c r="A4685" t="s">
        <v>11693</v>
      </c>
      <c r="B4685" t="s">
        <v>25</v>
      </c>
      <c r="C4685" t="s">
        <v>26</v>
      </c>
      <c r="D4685">
        <v>3770.72</v>
      </c>
      <c r="E4685">
        <v>0.08</v>
      </c>
      <c r="F4685">
        <f t="shared" si="146"/>
        <v>301.6576</v>
      </c>
      <c r="G4685">
        <f t="shared" si="147"/>
        <v>3469.0623999999998</v>
      </c>
      <c r="H4685">
        <v>7</v>
      </c>
      <c r="I4685" s="17">
        <v>45162</v>
      </c>
      <c r="J4685" s="17">
        <v>45163</v>
      </c>
      <c r="K4685" t="s">
        <v>15</v>
      </c>
      <c r="L4685" t="s">
        <v>16</v>
      </c>
      <c r="M4685">
        <v>488.89</v>
      </c>
      <c r="N4685" t="s">
        <v>39</v>
      </c>
    </row>
    <row r="4686" spans="1:14" ht="14.25" customHeight="1" x14ac:dyDescent="0.3">
      <c r="A4686" t="s">
        <v>12912</v>
      </c>
      <c r="B4686" t="s">
        <v>41</v>
      </c>
      <c r="C4686" t="s">
        <v>14</v>
      </c>
      <c r="D4686">
        <v>3774.24</v>
      </c>
      <c r="E4686">
        <v>0.43</v>
      </c>
      <c r="F4686">
        <f t="shared" si="146"/>
        <v>1622.9232</v>
      </c>
      <c r="G4686">
        <f t="shared" si="147"/>
        <v>2151.3167999999996</v>
      </c>
      <c r="H4686">
        <v>7</v>
      </c>
      <c r="I4686" s="17">
        <v>45086</v>
      </c>
      <c r="J4686" s="17">
        <v>45091</v>
      </c>
      <c r="K4686" t="s">
        <v>21</v>
      </c>
      <c r="L4686" t="s">
        <v>27</v>
      </c>
      <c r="M4686">
        <v>815.57</v>
      </c>
      <c r="N4686" t="s">
        <v>34</v>
      </c>
    </row>
    <row r="4687" spans="1:14" ht="14.25" customHeight="1" x14ac:dyDescent="0.3">
      <c r="A4687" t="s">
        <v>2209</v>
      </c>
      <c r="B4687" t="s">
        <v>19</v>
      </c>
      <c r="C4687" t="s">
        <v>20</v>
      </c>
      <c r="D4687">
        <v>3774.51</v>
      </c>
      <c r="E4687">
        <v>0.49</v>
      </c>
      <c r="F4687">
        <f t="shared" si="146"/>
        <v>1849.5099</v>
      </c>
      <c r="G4687">
        <f t="shared" si="147"/>
        <v>1925.0001000000002</v>
      </c>
      <c r="H4687">
        <v>7</v>
      </c>
      <c r="I4687" s="17">
        <v>45391</v>
      </c>
      <c r="J4687" s="17">
        <v>45392</v>
      </c>
      <c r="K4687" t="s">
        <v>15</v>
      </c>
      <c r="L4687" t="s">
        <v>22</v>
      </c>
      <c r="M4687">
        <v>504.44</v>
      </c>
      <c r="N4687" t="s">
        <v>28</v>
      </c>
    </row>
    <row r="4688" spans="1:14" ht="14.25" customHeight="1" x14ac:dyDescent="0.3">
      <c r="A4688" t="s">
        <v>14079</v>
      </c>
      <c r="B4688" t="s">
        <v>25</v>
      </c>
      <c r="C4688" t="s">
        <v>33</v>
      </c>
      <c r="D4688">
        <v>3775.73</v>
      </c>
      <c r="E4688">
        <v>0.45</v>
      </c>
      <c r="F4688">
        <f t="shared" si="146"/>
        <v>1699.0785000000001</v>
      </c>
      <c r="G4688">
        <f t="shared" si="147"/>
        <v>2076.6514999999999</v>
      </c>
      <c r="H4688">
        <v>7</v>
      </c>
      <c r="I4688" s="17">
        <v>44980</v>
      </c>
      <c r="J4688" s="17">
        <v>44983</v>
      </c>
      <c r="K4688" t="s">
        <v>15</v>
      </c>
      <c r="L4688" t="s">
        <v>27</v>
      </c>
      <c r="M4688">
        <v>238.78</v>
      </c>
      <c r="N4688" t="s">
        <v>48</v>
      </c>
    </row>
    <row r="4689" spans="1:14" ht="14.25" customHeight="1" x14ac:dyDescent="0.3">
      <c r="A4689" t="s">
        <v>4666</v>
      </c>
      <c r="B4689" t="s">
        <v>25</v>
      </c>
      <c r="C4689" t="s">
        <v>36</v>
      </c>
      <c r="D4689">
        <v>3778.22</v>
      </c>
      <c r="E4689">
        <v>0.47</v>
      </c>
      <c r="F4689">
        <f t="shared" si="146"/>
        <v>1775.7633999999998</v>
      </c>
      <c r="G4689">
        <f t="shared" si="147"/>
        <v>2002.4566</v>
      </c>
      <c r="H4689">
        <v>7</v>
      </c>
      <c r="I4689" s="17">
        <v>45341</v>
      </c>
      <c r="J4689" s="17">
        <v>45346</v>
      </c>
      <c r="K4689" t="s">
        <v>15</v>
      </c>
      <c r="L4689" t="s">
        <v>16</v>
      </c>
      <c r="M4689">
        <v>275.54000000000002</v>
      </c>
      <c r="N4689" t="s">
        <v>48</v>
      </c>
    </row>
    <row r="4690" spans="1:14" ht="14.25" customHeight="1" x14ac:dyDescent="0.3">
      <c r="A4690" t="s">
        <v>5296</v>
      </c>
      <c r="B4690" t="s">
        <v>13</v>
      </c>
      <c r="C4690" t="s">
        <v>26</v>
      </c>
      <c r="D4690">
        <v>3782.17</v>
      </c>
      <c r="E4690">
        <v>0.01</v>
      </c>
      <c r="F4690">
        <f t="shared" si="146"/>
        <v>37.8217</v>
      </c>
      <c r="G4690">
        <f t="shared" si="147"/>
        <v>3744.3483000000001</v>
      </c>
      <c r="H4690">
        <v>7</v>
      </c>
      <c r="I4690" s="17">
        <v>45039</v>
      </c>
      <c r="J4690" s="17">
        <v>45045</v>
      </c>
      <c r="K4690" t="s">
        <v>31</v>
      </c>
      <c r="L4690" t="s">
        <v>22</v>
      </c>
      <c r="M4690">
        <v>736.41</v>
      </c>
      <c r="N4690" t="s">
        <v>17</v>
      </c>
    </row>
    <row r="4691" spans="1:14" ht="14.25" customHeight="1" x14ac:dyDescent="0.3">
      <c r="A4691" t="s">
        <v>11132</v>
      </c>
      <c r="B4691" t="s">
        <v>13</v>
      </c>
      <c r="C4691" t="s">
        <v>20</v>
      </c>
      <c r="D4691">
        <v>3790.68</v>
      </c>
      <c r="E4691">
        <v>0.03</v>
      </c>
      <c r="F4691">
        <f t="shared" si="146"/>
        <v>113.7204</v>
      </c>
      <c r="G4691">
        <f t="shared" si="147"/>
        <v>3676.9595999999997</v>
      </c>
      <c r="H4691">
        <v>7</v>
      </c>
      <c r="I4691" s="17">
        <v>45636</v>
      </c>
      <c r="J4691" s="17">
        <v>45637</v>
      </c>
      <c r="K4691" t="s">
        <v>31</v>
      </c>
      <c r="L4691" t="s">
        <v>27</v>
      </c>
      <c r="M4691">
        <v>366.66</v>
      </c>
      <c r="N4691" t="s">
        <v>23</v>
      </c>
    </row>
    <row r="4692" spans="1:14" ht="14.25" customHeight="1" x14ac:dyDescent="0.3">
      <c r="A4692" t="s">
        <v>6637</v>
      </c>
      <c r="B4692" t="s">
        <v>13</v>
      </c>
      <c r="C4692" t="s">
        <v>26</v>
      </c>
      <c r="D4692">
        <v>3790.85</v>
      </c>
      <c r="E4692">
        <v>0.14000000000000001</v>
      </c>
      <c r="F4692">
        <f t="shared" si="146"/>
        <v>530.71900000000005</v>
      </c>
      <c r="G4692">
        <f t="shared" si="147"/>
        <v>3260.1309999999999</v>
      </c>
      <c r="H4692">
        <v>7</v>
      </c>
      <c r="I4692" s="17">
        <v>45248</v>
      </c>
      <c r="J4692" s="17">
        <v>45249</v>
      </c>
      <c r="K4692" t="s">
        <v>31</v>
      </c>
      <c r="L4692" t="s">
        <v>27</v>
      </c>
      <c r="M4692">
        <v>265.57</v>
      </c>
      <c r="N4692" t="s">
        <v>28</v>
      </c>
    </row>
    <row r="4693" spans="1:14" ht="14.25" customHeight="1" x14ac:dyDescent="0.3">
      <c r="A4693" t="s">
        <v>8192</v>
      </c>
      <c r="B4693" t="s">
        <v>41</v>
      </c>
      <c r="C4693" t="s">
        <v>14</v>
      </c>
      <c r="D4693">
        <v>3795.33</v>
      </c>
      <c r="E4693">
        <v>0.23</v>
      </c>
      <c r="F4693">
        <f t="shared" si="146"/>
        <v>872.92590000000007</v>
      </c>
      <c r="G4693">
        <f t="shared" si="147"/>
        <v>2922.4040999999997</v>
      </c>
      <c r="H4693">
        <v>7</v>
      </c>
      <c r="I4693" s="17">
        <v>45495</v>
      </c>
      <c r="J4693" s="17">
        <v>45498</v>
      </c>
      <c r="K4693" t="s">
        <v>31</v>
      </c>
      <c r="L4693" t="s">
        <v>27</v>
      </c>
      <c r="M4693">
        <v>885.58</v>
      </c>
      <c r="N4693" t="s">
        <v>39</v>
      </c>
    </row>
    <row r="4694" spans="1:14" ht="14.25" customHeight="1" x14ac:dyDescent="0.3">
      <c r="A4694" t="s">
        <v>5050</v>
      </c>
      <c r="B4694" t="s">
        <v>25</v>
      </c>
      <c r="C4694" t="s">
        <v>26</v>
      </c>
      <c r="D4694">
        <v>3802.91</v>
      </c>
      <c r="E4694">
        <v>0.06</v>
      </c>
      <c r="F4694">
        <f t="shared" si="146"/>
        <v>228.17459999999997</v>
      </c>
      <c r="G4694">
        <f t="shared" si="147"/>
        <v>3574.7354</v>
      </c>
      <c r="H4694">
        <v>7</v>
      </c>
      <c r="I4694" s="17">
        <v>45177</v>
      </c>
      <c r="J4694" s="17">
        <v>45184</v>
      </c>
      <c r="K4694" t="s">
        <v>15</v>
      </c>
      <c r="L4694" t="s">
        <v>27</v>
      </c>
      <c r="M4694">
        <v>999.56</v>
      </c>
      <c r="N4694" t="s">
        <v>23</v>
      </c>
    </row>
    <row r="4695" spans="1:14" ht="14.25" customHeight="1" x14ac:dyDescent="0.3">
      <c r="A4695" t="s">
        <v>12765</v>
      </c>
      <c r="B4695" t="s">
        <v>13</v>
      </c>
      <c r="C4695" t="s">
        <v>33</v>
      </c>
      <c r="D4695">
        <v>3803.13</v>
      </c>
      <c r="E4695">
        <v>0</v>
      </c>
      <c r="F4695">
        <f t="shared" si="146"/>
        <v>0</v>
      </c>
      <c r="G4695">
        <f t="shared" si="147"/>
        <v>3803.13</v>
      </c>
      <c r="H4695">
        <v>7</v>
      </c>
      <c r="I4695" s="17">
        <v>45023</v>
      </c>
      <c r="J4695" s="17">
        <v>45027</v>
      </c>
      <c r="K4695" t="s">
        <v>21</v>
      </c>
      <c r="L4695" t="s">
        <v>22</v>
      </c>
      <c r="M4695">
        <v>315.77</v>
      </c>
      <c r="N4695" t="s">
        <v>28</v>
      </c>
    </row>
    <row r="4696" spans="1:14" ht="14.25" customHeight="1" x14ac:dyDescent="0.3">
      <c r="A4696" t="s">
        <v>6027</v>
      </c>
      <c r="B4696" t="s">
        <v>19</v>
      </c>
      <c r="C4696" t="s">
        <v>36</v>
      </c>
      <c r="D4696">
        <v>3811.18</v>
      </c>
      <c r="E4696">
        <v>0.3</v>
      </c>
      <c r="F4696">
        <f t="shared" si="146"/>
        <v>1143.3539999999998</v>
      </c>
      <c r="G4696">
        <f t="shared" si="147"/>
        <v>2667.826</v>
      </c>
      <c r="H4696">
        <v>7</v>
      </c>
      <c r="I4696" s="17">
        <v>44929</v>
      </c>
      <c r="J4696" s="17">
        <v>44935</v>
      </c>
      <c r="K4696" t="s">
        <v>15</v>
      </c>
      <c r="L4696" t="s">
        <v>27</v>
      </c>
      <c r="M4696">
        <v>901.25</v>
      </c>
      <c r="N4696" t="s">
        <v>23</v>
      </c>
    </row>
    <row r="4697" spans="1:14" ht="14.25" customHeight="1" x14ac:dyDescent="0.3">
      <c r="A4697" t="s">
        <v>633</v>
      </c>
      <c r="B4697" t="s">
        <v>25</v>
      </c>
      <c r="C4697" t="s">
        <v>20</v>
      </c>
      <c r="D4697">
        <v>3812.55</v>
      </c>
      <c r="E4697">
        <v>0.06</v>
      </c>
      <c r="F4697">
        <f t="shared" si="146"/>
        <v>228.75300000000001</v>
      </c>
      <c r="G4697">
        <f t="shared" si="147"/>
        <v>3583.797</v>
      </c>
      <c r="H4697">
        <v>7</v>
      </c>
      <c r="I4697" s="17">
        <v>45541</v>
      </c>
      <c r="J4697" s="17">
        <v>45544</v>
      </c>
      <c r="K4697" t="s">
        <v>31</v>
      </c>
      <c r="L4697" t="s">
        <v>27</v>
      </c>
      <c r="M4697">
        <v>769.54</v>
      </c>
      <c r="N4697" t="s">
        <v>28</v>
      </c>
    </row>
    <row r="4698" spans="1:14" ht="14.25" customHeight="1" x14ac:dyDescent="0.3">
      <c r="A4698" t="s">
        <v>10047</v>
      </c>
      <c r="B4698" t="s">
        <v>13</v>
      </c>
      <c r="C4698" t="s">
        <v>14</v>
      </c>
      <c r="D4698">
        <v>3812.93</v>
      </c>
      <c r="E4698">
        <v>0.28000000000000003</v>
      </c>
      <c r="F4698">
        <f t="shared" si="146"/>
        <v>1067.6204</v>
      </c>
      <c r="G4698">
        <f t="shared" si="147"/>
        <v>2745.3095999999996</v>
      </c>
      <c r="H4698">
        <v>7</v>
      </c>
      <c r="I4698" s="17">
        <v>45527</v>
      </c>
      <c r="J4698" s="17">
        <v>45529</v>
      </c>
      <c r="K4698" t="s">
        <v>21</v>
      </c>
      <c r="L4698" t="s">
        <v>27</v>
      </c>
      <c r="M4698">
        <v>974.91</v>
      </c>
      <c r="N4698" t="s">
        <v>23</v>
      </c>
    </row>
    <row r="4699" spans="1:14" ht="14.25" customHeight="1" x14ac:dyDescent="0.3">
      <c r="A4699" t="s">
        <v>1871</v>
      </c>
      <c r="B4699" t="s">
        <v>19</v>
      </c>
      <c r="C4699" t="s">
        <v>36</v>
      </c>
      <c r="D4699">
        <v>3815.1</v>
      </c>
      <c r="E4699">
        <v>0.19</v>
      </c>
      <c r="F4699">
        <f t="shared" si="146"/>
        <v>724.86900000000003</v>
      </c>
      <c r="G4699">
        <f t="shared" si="147"/>
        <v>3090.2309999999998</v>
      </c>
      <c r="H4699">
        <v>7</v>
      </c>
      <c r="I4699" s="17">
        <v>45347</v>
      </c>
      <c r="J4699" s="17">
        <v>45348</v>
      </c>
      <c r="K4699" t="s">
        <v>31</v>
      </c>
      <c r="L4699" t="s">
        <v>22</v>
      </c>
      <c r="M4699">
        <v>349.61</v>
      </c>
      <c r="N4699" t="s">
        <v>48</v>
      </c>
    </row>
    <row r="4700" spans="1:14" ht="14.25" customHeight="1" x14ac:dyDescent="0.3">
      <c r="A4700" t="s">
        <v>7440</v>
      </c>
      <c r="B4700" t="s">
        <v>41</v>
      </c>
      <c r="C4700" t="s">
        <v>26</v>
      </c>
      <c r="D4700">
        <v>3816.1</v>
      </c>
      <c r="E4700">
        <v>0.14000000000000001</v>
      </c>
      <c r="F4700">
        <f t="shared" si="146"/>
        <v>534.25400000000002</v>
      </c>
      <c r="G4700">
        <f t="shared" si="147"/>
        <v>3281.846</v>
      </c>
      <c r="H4700">
        <v>7</v>
      </c>
      <c r="I4700" s="17">
        <v>45594</v>
      </c>
      <c r="J4700" s="17">
        <v>45599</v>
      </c>
      <c r="K4700" t="s">
        <v>31</v>
      </c>
      <c r="L4700" t="s">
        <v>16</v>
      </c>
      <c r="M4700">
        <v>313.85000000000002</v>
      </c>
      <c r="N4700" t="s">
        <v>28</v>
      </c>
    </row>
    <row r="4701" spans="1:14" ht="14.25" customHeight="1" x14ac:dyDescent="0.3">
      <c r="A4701" t="s">
        <v>15057</v>
      </c>
      <c r="B4701" t="s">
        <v>13</v>
      </c>
      <c r="C4701" t="s">
        <v>26</v>
      </c>
      <c r="D4701">
        <v>3816.78</v>
      </c>
      <c r="E4701">
        <v>0.05</v>
      </c>
      <c r="F4701">
        <f t="shared" si="146"/>
        <v>190.83900000000003</v>
      </c>
      <c r="G4701">
        <f t="shared" si="147"/>
        <v>3625.9410000000003</v>
      </c>
      <c r="H4701">
        <v>7</v>
      </c>
      <c r="I4701" s="17">
        <v>45287</v>
      </c>
      <c r="J4701" s="17">
        <v>45291</v>
      </c>
      <c r="K4701" t="s">
        <v>15</v>
      </c>
      <c r="L4701" t="s">
        <v>27</v>
      </c>
      <c r="M4701">
        <v>889.9</v>
      </c>
      <c r="N4701" t="s">
        <v>39</v>
      </c>
    </row>
    <row r="4702" spans="1:14" ht="14.25" customHeight="1" x14ac:dyDescent="0.3">
      <c r="A4702" t="s">
        <v>8337</v>
      </c>
      <c r="B4702" t="s">
        <v>13</v>
      </c>
      <c r="C4702" t="s">
        <v>36</v>
      </c>
      <c r="D4702">
        <v>3818.84</v>
      </c>
      <c r="E4702">
        <v>0.04</v>
      </c>
      <c r="F4702">
        <f t="shared" si="146"/>
        <v>152.75360000000001</v>
      </c>
      <c r="G4702">
        <f t="shared" si="147"/>
        <v>3666.0864000000001</v>
      </c>
      <c r="H4702">
        <v>7</v>
      </c>
      <c r="I4702" s="17">
        <v>45650</v>
      </c>
      <c r="J4702" s="17">
        <v>45654</v>
      </c>
      <c r="K4702" t="s">
        <v>31</v>
      </c>
      <c r="L4702" t="s">
        <v>16</v>
      </c>
      <c r="M4702">
        <v>771.18</v>
      </c>
      <c r="N4702" t="s">
        <v>34</v>
      </c>
    </row>
    <row r="4703" spans="1:14" ht="14.25" customHeight="1" x14ac:dyDescent="0.3">
      <c r="A4703" t="s">
        <v>7116</v>
      </c>
      <c r="B4703" t="s">
        <v>19</v>
      </c>
      <c r="C4703" t="s">
        <v>26</v>
      </c>
      <c r="D4703">
        <v>3820.62</v>
      </c>
      <c r="E4703">
        <v>0.02</v>
      </c>
      <c r="F4703">
        <f t="shared" si="146"/>
        <v>76.412400000000005</v>
      </c>
      <c r="G4703">
        <f t="shared" si="147"/>
        <v>3744.2075999999997</v>
      </c>
      <c r="H4703">
        <v>7</v>
      </c>
      <c r="I4703" s="17">
        <v>44945</v>
      </c>
      <c r="J4703" s="17">
        <v>44951</v>
      </c>
      <c r="K4703" t="s">
        <v>21</v>
      </c>
      <c r="L4703" t="s">
        <v>22</v>
      </c>
      <c r="M4703">
        <v>561.29999999999995</v>
      </c>
      <c r="N4703" t="s">
        <v>23</v>
      </c>
    </row>
    <row r="4704" spans="1:14" ht="14.25" customHeight="1" x14ac:dyDescent="0.3">
      <c r="A4704" t="s">
        <v>5924</v>
      </c>
      <c r="B4704" t="s">
        <v>25</v>
      </c>
      <c r="C4704" t="s">
        <v>33</v>
      </c>
      <c r="D4704">
        <v>3821.49</v>
      </c>
      <c r="E4704">
        <v>0.35</v>
      </c>
      <c r="F4704">
        <f t="shared" si="146"/>
        <v>1337.5214999999998</v>
      </c>
      <c r="G4704">
        <f t="shared" si="147"/>
        <v>2483.9684999999999</v>
      </c>
      <c r="H4704">
        <v>7</v>
      </c>
      <c r="I4704" s="17">
        <v>45074</v>
      </c>
      <c r="J4704" s="17">
        <v>45078</v>
      </c>
      <c r="K4704" t="s">
        <v>21</v>
      </c>
      <c r="L4704" t="s">
        <v>22</v>
      </c>
      <c r="M4704">
        <v>546.01</v>
      </c>
      <c r="N4704" t="s">
        <v>17</v>
      </c>
    </row>
    <row r="4705" spans="1:14" ht="14.25" customHeight="1" x14ac:dyDescent="0.3">
      <c r="A4705" t="s">
        <v>2499</v>
      </c>
      <c r="B4705" t="s">
        <v>19</v>
      </c>
      <c r="C4705" t="s">
        <v>33</v>
      </c>
      <c r="D4705">
        <v>3840.96</v>
      </c>
      <c r="E4705">
        <v>0.36</v>
      </c>
      <c r="F4705">
        <f t="shared" si="146"/>
        <v>1382.7456</v>
      </c>
      <c r="G4705">
        <f t="shared" si="147"/>
        <v>2458.2143999999998</v>
      </c>
      <c r="H4705">
        <v>7</v>
      </c>
      <c r="I4705" s="17">
        <v>45018</v>
      </c>
      <c r="J4705" s="17">
        <v>45022</v>
      </c>
      <c r="K4705" t="s">
        <v>15</v>
      </c>
      <c r="L4705" t="s">
        <v>16</v>
      </c>
      <c r="M4705">
        <v>300.55</v>
      </c>
      <c r="N4705" t="s">
        <v>23</v>
      </c>
    </row>
    <row r="4706" spans="1:14" ht="14.25" customHeight="1" x14ac:dyDescent="0.3">
      <c r="A4706" t="s">
        <v>11303</v>
      </c>
      <c r="B4706" t="s">
        <v>41</v>
      </c>
      <c r="C4706" t="s">
        <v>26</v>
      </c>
      <c r="D4706">
        <v>3841.13</v>
      </c>
      <c r="E4706">
        <v>0.36</v>
      </c>
      <c r="F4706">
        <f t="shared" si="146"/>
        <v>1382.8068000000001</v>
      </c>
      <c r="G4706">
        <f t="shared" si="147"/>
        <v>2458.3231999999998</v>
      </c>
      <c r="H4706">
        <v>7</v>
      </c>
      <c r="I4706" s="17">
        <v>45244</v>
      </c>
      <c r="J4706" s="17">
        <v>45247</v>
      </c>
      <c r="K4706" t="s">
        <v>15</v>
      </c>
      <c r="L4706" t="s">
        <v>16</v>
      </c>
      <c r="M4706">
        <v>383.46</v>
      </c>
      <c r="N4706" t="s">
        <v>28</v>
      </c>
    </row>
    <row r="4707" spans="1:14" ht="14.25" customHeight="1" x14ac:dyDescent="0.3">
      <c r="A4707" t="s">
        <v>14772</v>
      </c>
      <c r="B4707" t="s">
        <v>13</v>
      </c>
      <c r="C4707" t="s">
        <v>36</v>
      </c>
      <c r="D4707">
        <v>3843.45</v>
      </c>
      <c r="E4707">
        <v>0.32</v>
      </c>
      <c r="F4707">
        <f t="shared" si="146"/>
        <v>1229.904</v>
      </c>
      <c r="G4707">
        <f t="shared" si="147"/>
        <v>2613.5459999999998</v>
      </c>
      <c r="H4707">
        <v>7</v>
      </c>
      <c r="I4707" s="17">
        <v>45297</v>
      </c>
      <c r="J4707" s="17">
        <v>45300</v>
      </c>
      <c r="K4707" t="s">
        <v>15</v>
      </c>
      <c r="L4707" t="s">
        <v>27</v>
      </c>
      <c r="M4707">
        <v>279.20999999999998</v>
      </c>
      <c r="N4707" t="s">
        <v>23</v>
      </c>
    </row>
    <row r="4708" spans="1:14" ht="14.25" customHeight="1" x14ac:dyDescent="0.3">
      <c r="A4708" t="s">
        <v>11451</v>
      </c>
      <c r="B4708" t="s">
        <v>25</v>
      </c>
      <c r="C4708" t="s">
        <v>26</v>
      </c>
      <c r="D4708">
        <v>3845.12</v>
      </c>
      <c r="E4708">
        <v>0.24</v>
      </c>
      <c r="F4708">
        <f t="shared" si="146"/>
        <v>922.82879999999989</v>
      </c>
      <c r="G4708">
        <f t="shared" si="147"/>
        <v>2922.2912000000001</v>
      </c>
      <c r="H4708">
        <v>7</v>
      </c>
      <c r="I4708" s="17">
        <v>45330</v>
      </c>
      <c r="J4708" s="17">
        <v>45336</v>
      </c>
      <c r="K4708" t="s">
        <v>31</v>
      </c>
      <c r="L4708" t="s">
        <v>27</v>
      </c>
      <c r="M4708">
        <v>1017.28</v>
      </c>
      <c r="N4708" t="s">
        <v>17</v>
      </c>
    </row>
    <row r="4709" spans="1:14" ht="14.25" customHeight="1" x14ac:dyDescent="0.3">
      <c r="A4709" t="s">
        <v>14416</v>
      </c>
      <c r="B4709" t="s">
        <v>41</v>
      </c>
      <c r="C4709" t="s">
        <v>26</v>
      </c>
      <c r="D4709">
        <v>3845.14</v>
      </c>
      <c r="E4709">
        <v>0.06</v>
      </c>
      <c r="F4709">
        <f t="shared" si="146"/>
        <v>230.70839999999998</v>
      </c>
      <c r="G4709">
        <f t="shared" si="147"/>
        <v>3614.4315999999999</v>
      </c>
      <c r="H4709">
        <v>7</v>
      </c>
      <c r="I4709" s="17">
        <v>45136</v>
      </c>
      <c r="J4709" s="17">
        <v>45140</v>
      </c>
      <c r="K4709" t="s">
        <v>15</v>
      </c>
      <c r="L4709" t="s">
        <v>22</v>
      </c>
      <c r="M4709">
        <v>262.98</v>
      </c>
      <c r="N4709" t="s">
        <v>39</v>
      </c>
    </row>
    <row r="4710" spans="1:14" ht="14.25" customHeight="1" x14ac:dyDescent="0.3">
      <c r="A4710" t="s">
        <v>14182</v>
      </c>
      <c r="B4710" t="s">
        <v>25</v>
      </c>
      <c r="C4710" t="s">
        <v>20</v>
      </c>
      <c r="D4710">
        <v>3854.1</v>
      </c>
      <c r="E4710">
        <v>0.17</v>
      </c>
      <c r="F4710">
        <f t="shared" si="146"/>
        <v>655.197</v>
      </c>
      <c r="G4710">
        <f t="shared" si="147"/>
        <v>3198.9029999999998</v>
      </c>
      <c r="H4710">
        <v>7</v>
      </c>
      <c r="I4710" s="17">
        <v>45604</v>
      </c>
      <c r="J4710" s="17">
        <v>45611</v>
      </c>
      <c r="K4710" t="s">
        <v>21</v>
      </c>
      <c r="L4710" t="s">
        <v>16</v>
      </c>
      <c r="M4710">
        <v>341.97</v>
      </c>
      <c r="N4710" t="s">
        <v>34</v>
      </c>
    </row>
    <row r="4711" spans="1:14" ht="14.25" customHeight="1" x14ac:dyDescent="0.3">
      <c r="A4711" t="s">
        <v>1316</v>
      </c>
      <c r="B4711" t="s">
        <v>25</v>
      </c>
      <c r="C4711" t="s">
        <v>26</v>
      </c>
      <c r="D4711">
        <v>3857.2</v>
      </c>
      <c r="E4711">
        <v>0.09</v>
      </c>
      <c r="F4711">
        <f t="shared" si="146"/>
        <v>347.14799999999997</v>
      </c>
      <c r="G4711">
        <f t="shared" si="147"/>
        <v>3510.0519999999997</v>
      </c>
      <c r="H4711">
        <v>7</v>
      </c>
      <c r="I4711" s="17">
        <v>44929</v>
      </c>
      <c r="J4711" s="17">
        <v>44936</v>
      </c>
      <c r="K4711" t="s">
        <v>31</v>
      </c>
      <c r="L4711" t="s">
        <v>27</v>
      </c>
      <c r="M4711">
        <v>297.72000000000003</v>
      </c>
      <c r="N4711" t="s">
        <v>17</v>
      </c>
    </row>
    <row r="4712" spans="1:14" ht="14.25" customHeight="1" x14ac:dyDescent="0.3">
      <c r="A4712" t="s">
        <v>11712</v>
      </c>
      <c r="B4712" t="s">
        <v>41</v>
      </c>
      <c r="C4712" t="s">
        <v>20</v>
      </c>
      <c r="D4712">
        <v>3859.08</v>
      </c>
      <c r="E4712">
        <v>0.22</v>
      </c>
      <c r="F4712">
        <f t="shared" si="146"/>
        <v>848.99760000000003</v>
      </c>
      <c r="G4712">
        <f t="shared" si="147"/>
        <v>3010.0823999999998</v>
      </c>
      <c r="H4712">
        <v>7</v>
      </c>
      <c r="I4712" s="17">
        <v>45537</v>
      </c>
      <c r="J4712" s="17">
        <v>45542</v>
      </c>
      <c r="K4712" t="s">
        <v>21</v>
      </c>
      <c r="L4712" t="s">
        <v>27</v>
      </c>
      <c r="M4712">
        <v>837.11</v>
      </c>
      <c r="N4712" t="s">
        <v>39</v>
      </c>
    </row>
    <row r="4713" spans="1:14" ht="14.25" customHeight="1" x14ac:dyDescent="0.3">
      <c r="A4713" t="s">
        <v>6285</v>
      </c>
      <c r="B4713" t="s">
        <v>13</v>
      </c>
      <c r="C4713" t="s">
        <v>36</v>
      </c>
      <c r="D4713">
        <v>3861.03</v>
      </c>
      <c r="E4713">
        <v>0.42</v>
      </c>
      <c r="F4713">
        <f t="shared" si="146"/>
        <v>1621.6325999999999</v>
      </c>
      <c r="G4713">
        <f t="shared" si="147"/>
        <v>2239.3974000000003</v>
      </c>
      <c r="H4713">
        <v>7</v>
      </c>
      <c r="I4713" s="17">
        <v>45579</v>
      </c>
      <c r="J4713" s="17">
        <v>45585</v>
      </c>
      <c r="K4713" t="s">
        <v>15</v>
      </c>
      <c r="L4713" t="s">
        <v>27</v>
      </c>
      <c r="M4713">
        <v>585.98</v>
      </c>
      <c r="N4713" t="s">
        <v>39</v>
      </c>
    </row>
    <row r="4714" spans="1:14" ht="14.25" customHeight="1" x14ac:dyDescent="0.3">
      <c r="A4714" t="s">
        <v>15268</v>
      </c>
      <c r="B4714" t="s">
        <v>25</v>
      </c>
      <c r="C4714" t="s">
        <v>26</v>
      </c>
      <c r="D4714">
        <v>3862.77</v>
      </c>
      <c r="E4714">
        <v>0.49</v>
      </c>
      <c r="F4714">
        <f t="shared" si="146"/>
        <v>1892.7573</v>
      </c>
      <c r="G4714">
        <f t="shared" si="147"/>
        <v>1970.0127</v>
      </c>
      <c r="H4714">
        <v>7</v>
      </c>
      <c r="I4714" s="17">
        <v>45513</v>
      </c>
      <c r="J4714" s="17">
        <v>45520</v>
      </c>
      <c r="K4714" t="s">
        <v>21</v>
      </c>
      <c r="L4714" t="s">
        <v>27</v>
      </c>
      <c r="M4714">
        <v>927.17</v>
      </c>
      <c r="N4714" t="s">
        <v>39</v>
      </c>
    </row>
    <row r="4715" spans="1:14" ht="14.25" customHeight="1" x14ac:dyDescent="0.3">
      <c r="A4715" t="s">
        <v>13596</v>
      </c>
      <c r="B4715" t="s">
        <v>25</v>
      </c>
      <c r="C4715" t="s">
        <v>26</v>
      </c>
      <c r="D4715">
        <v>3863.57</v>
      </c>
      <c r="E4715">
        <v>0.38</v>
      </c>
      <c r="F4715">
        <f t="shared" si="146"/>
        <v>1468.1566</v>
      </c>
      <c r="G4715">
        <f t="shared" si="147"/>
        <v>2395.4134000000004</v>
      </c>
      <c r="H4715">
        <v>7</v>
      </c>
      <c r="I4715" s="17">
        <v>45270</v>
      </c>
      <c r="J4715" s="17">
        <v>45273</v>
      </c>
      <c r="K4715" t="s">
        <v>31</v>
      </c>
      <c r="L4715" t="s">
        <v>16</v>
      </c>
      <c r="M4715">
        <v>892.86</v>
      </c>
      <c r="N4715" t="s">
        <v>48</v>
      </c>
    </row>
    <row r="4716" spans="1:14" ht="14.25" customHeight="1" x14ac:dyDescent="0.3">
      <c r="A4716" t="s">
        <v>7523</v>
      </c>
      <c r="B4716" t="s">
        <v>19</v>
      </c>
      <c r="C4716" t="s">
        <v>20</v>
      </c>
      <c r="D4716">
        <v>3864.72</v>
      </c>
      <c r="E4716">
        <v>0.03</v>
      </c>
      <c r="F4716">
        <f t="shared" si="146"/>
        <v>115.94159999999999</v>
      </c>
      <c r="G4716">
        <f t="shared" si="147"/>
        <v>3748.7783999999997</v>
      </c>
      <c r="H4716">
        <v>7</v>
      </c>
      <c r="I4716" s="17">
        <v>45197</v>
      </c>
      <c r="J4716" s="17">
        <v>45201</v>
      </c>
      <c r="K4716" t="s">
        <v>31</v>
      </c>
      <c r="L4716" t="s">
        <v>22</v>
      </c>
      <c r="M4716">
        <v>195.88</v>
      </c>
      <c r="N4716" t="s">
        <v>48</v>
      </c>
    </row>
    <row r="4717" spans="1:14" ht="14.25" customHeight="1" x14ac:dyDescent="0.3">
      <c r="A4717" t="s">
        <v>14422</v>
      </c>
      <c r="B4717" t="s">
        <v>13</v>
      </c>
      <c r="C4717" t="s">
        <v>33</v>
      </c>
      <c r="D4717">
        <v>3866.78</v>
      </c>
      <c r="E4717">
        <v>0.04</v>
      </c>
      <c r="F4717">
        <f t="shared" si="146"/>
        <v>154.6712</v>
      </c>
      <c r="G4717">
        <f t="shared" si="147"/>
        <v>3712.1088</v>
      </c>
      <c r="H4717">
        <v>7</v>
      </c>
      <c r="I4717" s="17">
        <v>45368</v>
      </c>
      <c r="J4717" s="17">
        <v>45372</v>
      </c>
      <c r="K4717" t="s">
        <v>31</v>
      </c>
      <c r="L4717" t="s">
        <v>27</v>
      </c>
      <c r="M4717">
        <v>334.95</v>
      </c>
      <c r="N4717" t="s">
        <v>34</v>
      </c>
    </row>
    <row r="4718" spans="1:14" ht="14.25" customHeight="1" x14ac:dyDescent="0.3">
      <c r="A4718" t="s">
        <v>14891</v>
      </c>
      <c r="B4718" t="s">
        <v>19</v>
      </c>
      <c r="C4718" t="s">
        <v>26</v>
      </c>
      <c r="D4718">
        <v>3870.03</v>
      </c>
      <c r="E4718">
        <v>0.3</v>
      </c>
      <c r="F4718">
        <f t="shared" si="146"/>
        <v>1161.009</v>
      </c>
      <c r="G4718">
        <f t="shared" si="147"/>
        <v>2709.0210000000002</v>
      </c>
      <c r="H4718">
        <v>7</v>
      </c>
      <c r="I4718" s="17">
        <v>45471</v>
      </c>
      <c r="J4718" s="17">
        <v>45478</v>
      </c>
      <c r="K4718" t="s">
        <v>21</v>
      </c>
      <c r="L4718" t="s">
        <v>16</v>
      </c>
      <c r="M4718">
        <v>669.26</v>
      </c>
      <c r="N4718" t="s">
        <v>39</v>
      </c>
    </row>
    <row r="4719" spans="1:14" ht="14.25" customHeight="1" x14ac:dyDescent="0.3">
      <c r="A4719" t="s">
        <v>3797</v>
      </c>
      <c r="B4719" t="s">
        <v>13</v>
      </c>
      <c r="C4719" t="s">
        <v>33</v>
      </c>
      <c r="D4719">
        <v>3870.98</v>
      </c>
      <c r="E4719">
        <v>0.47</v>
      </c>
      <c r="F4719">
        <f t="shared" si="146"/>
        <v>1819.3606</v>
      </c>
      <c r="G4719">
        <f t="shared" si="147"/>
        <v>2051.6194</v>
      </c>
      <c r="H4719">
        <v>7</v>
      </c>
      <c r="I4719" s="17">
        <v>45150</v>
      </c>
      <c r="J4719" s="17">
        <v>45152</v>
      </c>
      <c r="K4719" t="s">
        <v>31</v>
      </c>
      <c r="L4719" t="s">
        <v>16</v>
      </c>
      <c r="M4719">
        <v>707.06</v>
      </c>
      <c r="N4719" t="s">
        <v>34</v>
      </c>
    </row>
    <row r="4720" spans="1:14" ht="14.25" customHeight="1" x14ac:dyDescent="0.3">
      <c r="A4720" t="s">
        <v>4780</v>
      </c>
      <c r="B4720" t="s">
        <v>19</v>
      </c>
      <c r="C4720" t="s">
        <v>33</v>
      </c>
      <c r="D4720">
        <v>3874.57</v>
      </c>
      <c r="E4720">
        <v>0.46</v>
      </c>
      <c r="F4720">
        <f t="shared" si="146"/>
        <v>1782.3022000000001</v>
      </c>
      <c r="G4720">
        <f t="shared" si="147"/>
        <v>2092.2678000000001</v>
      </c>
      <c r="H4720">
        <v>7</v>
      </c>
      <c r="I4720" s="17">
        <v>45471</v>
      </c>
      <c r="J4720" s="17">
        <v>45476</v>
      </c>
      <c r="K4720" t="s">
        <v>15</v>
      </c>
      <c r="L4720" t="s">
        <v>22</v>
      </c>
      <c r="M4720">
        <v>860.26</v>
      </c>
      <c r="N4720" t="s">
        <v>28</v>
      </c>
    </row>
    <row r="4721" spans="1:14" ht="14.25" customHeight="1" x14ac:dyDescent="0.3">
      <c r="A4721" t="s">
        <v>942</v>
      </c>
      <c r="B4721" t="s">
        <v>41</v>
      </c>
      <c r="C4721" t="s">
        <v>33</v>
      </c>
      <c r="D4721">
        <v>3875.68</v>
      </c>
      <c r="E4721">
        <v>0.38</v>
      </c>
      <c r="F4721">
        <f t="shared" si="146"/>
        <v>1472.7583999999999</v>
      </c>
      <c r="G4721">
        <f t="shared" si="147"/>
        <v>2402.9215999999997</v>
      </c>
      <c r="H4721">
        <v>7</v>
      </c>
      <c r="I4721" s="17">
        <v>45324</v>
      </c>
      <c r="J4721" s="17">
        <v>45326</v>
      </c>
      <c r="K4721" t="s">
        <v>15</v>
      </c>
      <c r="L4721" t="s">
        <v>16</v>
      </c>
      <c r="M4721">
        <v>228.61</v>
      </c>
      <c r="N4721" t="s">
        <v>34</v>
      </c>
    </row>
    <row r="4722" spans="1:14" ht="14.25" customHeight="1" x14ac:dyDescent="0.3">
      <c r="A4722" t="s">
        <v>7462</v>
      </c>
      <c r="B4722" t="s">
        <v>13</v>
      </c>
      <c r="C4722" t="s">
        <v>20</v>
      </c>
      <c r="D4722">
        <v>3876.14</v>
      </c>
      <c r="E4722">
        <v>0.33</v>
      </c>
      <c r="F4722">
        <f t="shared" si="146"/>
        <v>1279.1261999999999</v>
      </c>
      <c r="G4722">
        <f t="shared" si="147"/>
        <v>2597.0137999999997</v>
      </c>
      <c r="H4722">
        <v>7</v>
      </c>
      <c r="I4722" s="17">
        <v>45347</v>
      </c>
      <c r="J4722" s="17">
        <v>45348</v>
      </c>
      <c r="K4722" t="s">
        <v>31</v>
      </c>
      <c r="L4722" t="s">
        <v>22</v>
      </c>
      <c r="M4722">
        <v>356.69</v>
      </c>
      <c r="N4722" t="s">
        <v>17</v>
      </c>
    </row>
    <row r="4723" spans="1:14" ht="14.25" customHeight="1" x14ac:dyDescent="0.3">
      <c r="A4723" t="s">
        <v>11047</v>
      </c>
      <c r="B4723" t="s">
        <v>25</v>
      </c>
      <c r="C4723" t="s">
        <v>33</v>
      </c>
      <c r="D4723">
        <v>3877.09</v>
      </c>
      <c r="E4723">
        <v>0.05</v>
      </c>
      <c r="F4723">
        <f t="shared" si="146"/>
        <v>193.85450000000003</v>
      </c>
      <c r="G4723">
        <f t="shared" si="147"/>
        <v>3683.2355000000002</v>
      </c>
      <c r="H4723">
        <v>7</v>
      </c>
      <c r="I4723" s="17">
        <v>45453</v>
      </c>
      <c r="J4723" s="17">
        <v>45455</v>
      </c>
      <c r="K4723" t="s">
        <v>31</v>
      </c>
      <c r="L4723" t="s">
        <v>16</v>
      </c>
      <c r="M4723">
        <v>697.53</v>
      </c>
      <c r="N4723" t="s">
        <v>48</v>
      </c>
    </row>
    <row r="4724" spans="1:14" ht="14.25" customHeight="1" x14ac:dyDescent="0.3">
      <c r="A4724" t="s">
        <v>14834</v>
      </c>
      <c r="B4724" t="s">
        <v>25</v>
      </c>
      <c r="C4724" t="s">
        <v>36</v>
      </c>
      <c r="D4724">
        <v>3877.97</v>
      </c>
      <c r="E4724">
        <v>0.18</v>
      </c>
      <c r="F4724">
        <f t="shared" si="146"/>
        <v>698.03459999999995</v>
      </c>
      <c r="G4724">
        <f t="shared" si="147"/>
        <v>3179.9353999999998</v>
      </c>
      <c r="H4724">
        <v>7</v>
      </c>
      <c r="I4724" s="17">
        <v>45516</v>
      </c>
      <c r="J4724" s="17">
        <v>45518</v>
      </c>
      <c r="K4724" t="s">
        <v>21</v>
      </c>
      <c r="L4724" t="s">
        <v>16</v>
      </c>
      <c r="M4724">
        <v>457.08</v>
      </c>
      <c r="N4724" t="s">
        <v>23</v>
      </c>
    </row>
    <row r="4725" spans="1:14" ht="14.25" customHeight="1" x14ac:dyDescent="0.3">
      <c r="A4725" t="s">
        <v>9449</v>
      </c>
      <c r="B4725" t="s">
        <v>19</v>
      </c>
      <c r="C4725" t="s">
        <v>36</v>
      </c>
      <c r="D4725">
        <v>3878.44</v>
      </c>
      <c r="E4725">
        <v>0.35</v>
      </c>
      <c r="F4725">
        <f t="shared" si="146"/>
        <v>1357.454</v>
      </c>
      <c r="G4725">
        <f t="shared" si="147"/>
        <v>2520.9859999999999</v>
      </c>
      <c r="H4725">
        <v>7</v>
      </c>
      <c r="I4725" s="17">
        <v>45346</v>
      </c>
      <c r="J4725" s="17">
        <v>45349</v>
      </c>
      <c r="K4725" t="s">
        <v>21</v>
      </c>
      <c r="L4725" t="s">
        <v>27</v>
      </c>
      <c r="M4725">
        <v>387.91</v>
      </c>
      <c r="N4725" t="s">
        <v>34</v>
      </c>
    </row>
    <row r="4726" spans="1:14" ht="14.25" customHeight="1" x14ac:dyDescent="0.3">
      <c r="A4726" t="s">
        <v>4769</v>
      </c>
      <c r="B4726" t="s">
        <v>13</v>
      </c>
      <c r="C4726" t="s">
        <v>20</v>
      </c>
      <c r="D4726">
        <v>3878.57</v>
      </c>
      <c r="E4726">
        <v>0.01</v>
      </c>
      <c r="F4726">
        <f t="shared" si="146"/>
        <v>38.785700000000006</v>
      </c>
      <c r="G4726">
        <f t="shared" si="147"/>
        <v>3839.7843000000003</v>
      </c>
      <c r="H4726">
        <v>7</v>
      </c>
      <c r="I4726" s="17">
        <v>45526</v>
      </c>
      <c r="J4726" s="17">
        <v>45532</v>
      </c>
      <c r="K4726" t="s">
        <v>15</v>
      </c>
      <c r="L4726" t="s">
        <v>22</v>
      </c>
      <c r="M4726">
        <v>907.93</v>
      </c>
      <c r="N4726" t="s">
        <v>23</v>
      </c>
    </row>
    <row r="4727" spans="1:14" ht="14.25" customHeight="1" x14ac:dyDescent="0.3">
      <c r="A4727" t="s">
        <v>7924</v>
      </c>
      <c r="B4727" t="s">
        <v>25</v>
      </c>
      <c r="C4727" t="s">
        <v>36</v>
      </c>
      <c r="D4727">
        <v>3879.24</v>
      </c>
      <c r="E4727">
        <v>0.18</v>
      </c>
      <c r="F4727">
        <f t="shared" si="146"/>
        <v>698.26319999999998</v>
      </c>
      <c r="G4727">
        <f t="shared" si="147"/>
        <v>3180.9767999999999</v>
      </c>
      <c r="H4727">
        <v>7</v>
      </c>
      <c r="I4727" s="17">
        <v>45308</v>
      </c>
      <c r="J4727" s="17">
        <v>45311</v>
      </c>
      <c r="K4727" t="s">
        <v>15</v>
      </c>
      <c r="L4727" t="s">
        <v>16</v>
      </c>
      <c r="M4727">
        <v>545.98</v>
      </c>
      <c r="N4727" t="s">
        <v>34</v>
      </c>
    </row>
    <row r="4728" spans="1:14" ht="14.25" customHeight="1" x14ac:dyDescent="0.3">
      <c r="A4728" t="s">
        <v>5403</v>
      </c>
      <c r="B4728" t="s">
        <v>41</v>
      </c>
      <c r="C4728" t="s">
        <v>14</v>
      </c>
      <c r="D4728">
        <v>3886.47</v>
      </c>
      <c r="E4728">
        <v>0.13</v>
      </c>
      <c r="F4728">
        <f t="shared" si="146"/>
        <v>505.24110000000002</v>
      </c>
      <c r="G4728">
        <f t="shared" si="147"/>
        <v>3381.2288999999996</v>
      </c>
      <c r="H4728">
        <v>7</v>
      </c>
      <c r="I4728" s="17">
        <v>45344</v>
      </c>
      <c r="J4728" s="17">
        <v>45350</v>
      </c>
      <c r="K4728" t="s">
        <v>21</v>
      </c>
      <c r="L4728" t="s">
        <v>27</v>
      </c>
      <c r="M4728">
        <v>581.4</v>
      </c>
      <c r="N4728" t="s">
        <v>39</v>
      </c>
    </row>
    <row r="4729" spans="1:14" ht="14.25" customHeight="1" x14ac:dyDescent="0.3">
      <c r="A4729" t="s">
        <v>7815</v>
      </c>
      <c r="B4729" t="s">
        <v>41</v>
      </c>
      <c r="C4729" t="s">
        <v>33</v>
      </c>
      <c r="D4729">
        <v>3886.95</v>
      </c>
      <c r="E4729">
        <v>0.3</v>
      </c>
      <c r="F4729">
        <f t="shared" si="146"/>
        <v>1166.0849999999998</v>
      </c>
      <c r="G4729">
        <f t="shared" si="147"/>
        <v>2720.8649999999998</v>
      </c>
      <c r="H4729">
        <v>7</v>
      </c>
      <c r="I4729" s="17">
        <v>45436</v>
      </c>
      <c r="J4729" s="17">
        <v>45437</v>
      </c>
      <c r="K4729" t="s">
        <v>31</v>
      </c>
      <c r="L4729" t="s">
        <v>22</v>
      </c>
      <c r="M4729">
        <v>799.33</v>
      </c>
      <c r="N4729" t="s">
        <v>23</v>
      </c>
    </row>
    <row r="4730" spans="1:14" ht="14.25" customHeight="1" x14ac:dyDescent="0.3">
      <c r="A4730" t="s">
        <v>8354</v>
      </c>
      <c r="B4730" t="s">
        <v>25</v>
      </c>
      <c r="C4730" t="s">
        <v>14</v>
      </c>
      <c r="D4730">
        <v>3887.39</v>
      </c>
      <c r="E4730">
        <v>0.36</v>
      </c>
      <c r="F4730">
        <f t="shared" si="146"/>
        <v>1399.4603999999999</v>
      </c>
      <c r="G4730">
        <f t="shared" si="147"/>
        <v>2487.9295999999999</v>
      </c>
      <c r="H4730">
        <v>7</v>
      </c>
      <c r="I4730" s="17">
        <v>45213</v>
      </c>
      <c r="J4730" s="17">
        <v>45217</v>
      </c>
      <c r="K4730" t="s">
        <v>31</v>
      </c>
      <c r="L4730" t="s">
        <v>22</v>
      </c>
      <c r="M4730">
        <v>292.7</v>
      </c>
      <c r="N4730" t="s">
        <v>28</v>
      </c>
    </row>
    <row r="4731" spans="1:14" ht="14.25" customHeight="1" x14ac:dyDescent="0.3">
      <c r="A4731" t="s">
        <v>14742</v>
      </c>
      <c r="B4731" t="s">
        <v>25</v>
      </c>
      <c r="C4731" t="s">
        <v>20</v>
      </c>
      <c r="D4731">
        <v>3887.63</v>
      </c>
      <c r="E4731">
        <v>0</v>
      </c>
      <c r="F4731">
        <f t="shared" si="146"/>
        <v>0</v>
      </c>
      <c r="G4731">
        <f t="shared" si="147"/>
        <v>3887.63</v>
      </c>
      <c r="H4731">
        <v>7</v>
      </c>
      <c r="I4731" s="17">
        <v>45315</v>
      </c>
      <c r="J4731" s="17">
        <v>45321</v>
      </c>
      <c r="K4731" t="s">
        <v>31</v>
      </c>
      <c r="L4731" t="s">
        <v>22</v>
      </c>
      <c r="M4731">
        <v>783.52</v>
      </c>
      <c r="N4731" t="s">
        <v>23</v>
      </c>
    </row>
    <row r="4732" spans="1:14" ht="14.25" customHeight="1" x14ac:dyDescent="0.3">
      <c r="A4732" t="s">
        <v>2120</v>
      </c>
      <c r="B4732" t="s">
        <v>25</v>
      </c>
      <c r="C4732" t="s">
        <v>20</v>
      </c>
      <c r="D4732">
        <v>3888.51</v>
      </c>
      <c r="E4732">
        <v>0.46</v>
      </c>
      <c r="F4732">
        <f t="shared" si="146"/>
        <v>1788.7146000000002</v>
      </c>
      <c r="G4732">
        <f t="shared" si="147"/>
        <v>2099.7954</v>
      </c>
      <c r="H4732">
        <v>7</v>
      </c>
      <c r="I4732" s="17">
        <v>45317</v>
      </c>
      <c r="J4732" s="17">
        <v>45318</v>
      </c>
      <c r="K4732" t="s">
        <v>15</v>
      </c>
      <c r="L4732" t="s">
        <v>27</v>
      </c>
      <c r="M4732">
        <v>683.09</v>
      </c>
      <c r="N4732" t="s">
        <v>39</v>
      </c>
    </row>
    <row r="4733" spans="1:14" ht="14.25" customHeight="1" x14ac:dyDescent="0.3">
      <c r="A4733" t="s">
        <v>5125</v>
      </c>
      <c r="B4733" t="s">
        <v>41</v>
      </c>
      <c r="C4733" t="s">
        <v>20</v>
      </c>
      <c r="D4733">
        <v>3889.97</v>
      </c>
      <c r="E4733">
        <v>0.2</v>
      </c>
      <c r="F4733">
        <f t="shared" si="146"/>
        <v>777.99400000000003</v>
      </c>
      <c r="G4733">
        <f t="shared" si="147"/>
        <v>3111.9759999999997</v>
      </c>
      <c r="H4733">
        <v>7</v>
      </c>
      <c r="I4733" s="17">
        <v>44931</v>
      </c>
      <c r="J4733" s="17">
        <v>44938</v>
      </c>
      <c r="K4733" t="s">
        <v>21</v>
      </c>
      <c r="L4733" t="s">
        <v>16</v>
      </c>
      <c r="M4733">
        <v>1013.24</v>
      </c>
      <c r="N4733" t="s">
        <v>39</v>
      </c>
    </row>
    <row r="4734" spans="1:14" ht="14.25" customHeight="1" x14ac:dyDescent="0.3">
      <c r="A4734" t="s">
        <v>4357</v>
      </c>
      <c r="B4734" t="s">
        <v>41</v>
      </c>
      <c r="C4734" t="s">
        <v>26</v>
      </c>
      <c r="D4734">
        <v>3890.7</v>
      </c>
      <c r="E4734">
        <v>0.03</v>
      </c>
      <c r="F4734">
        <f t="shared" si="146"/>
        <v>116.72099999999999</v>
      </c>
      <c r="G4734">
        <f t="shared" si="147"/>
        <v>3773.9789999999998</v>
      </c>
      <c r="H4734">
        <v>7</v>
      </c>
      <c r="I4734" s="17">
        <v>44982</v>
      </c>
      <c r="J4734" s="17">
        <v>44989</v>
      </c>
      <c r="K4734" t="s">
        <v>15</v>
      </c>
      <c r="L4734" t="s">
        <v>22</v>
      </c>
      <c r="M4734">
        <v>762.98</v>
      </c>
      <c r="N4734" t="s">
        <v>23</v>
      </c>
    </row>
    <row r="4735" spans="1:14" ht="14.25" customHeight="1" x14ac:dyDescent="0.3">
      <c r="A4735" t="s">
        <v>2691</v>
      </c>
      <c r="B4735" t="s">
        <v>13</v>
      </c>
      <c r="C4735" t="s">
        <v>26</v>
      </c>
      <c r="D4735">
        <v>3893.3</v>
      </c>
      <c r="E4735">
        <v>0.26</v>
      </c>
      <c r="F4735">
        <f t="shared" si="146"/>
        <v>1012.258</v>
      </c>
      <c r="G4735">
        <f t="shared" si="147"/>
        <v>2881.0420000000004</v>
      </c>
      <c r="H4735">
        <v>7</v>
      </c>
      <c r="I4735" s="17">
        <v>45504</v>
      </c>
      <c r="J4735" s="17">
        <v>45508</v>
      </c>
      <c r="K4735" t="s">
        <v>15</v>
      </c>
      <c r="L4735" t="s">
        <v>16</v>
      </c>
      <c r="M4735">
        <v>872.37</v>
      </c>
      <c r="N4735" t="s">
        <v>17</v>
      </c>
    </row>
    <row r="4736" spans="1:14" ht="14.25" customHeight="1" x14ac:dyDescent="0.3">
      <c r="A4736" t="s">
        <v>442</v>
      </c>
      <c r="B4736" t="s">
        <v>41</v>
      </c>
      <c r="C4736" t="s">
        <v>33</v>
      </c>
      <c r="D4736">
        <v>3894.89</v>
      </c>
      <c r="E4736">
        <v>0.25</v>
      </c>
      <c r="F4736">
        <f t="shared" si="146"/>
        <v>973.72249999999997</v>
      </c>
      <c r="G4736">
        <f t="shared" si="147"/>
        <v>2921.1675</v>
      </c>
      <c r="H4736">
        <v>7</v>
      </c>
      <c r="I4736" s="17">
        <v>45500</v>
      </c>
      <c r="J4736" s="17">
        <v>45506</v>
      </c>
      <c r="K4736" t="s">
        <v>31</v>
      </c>
      <c r="L4736" t="s">
        <v>27</v>
      </c>
      <c r="M4736">
        <v>1145.5</v>
      </c>
      <c r="N4736" t="s">
        <v>39</v>
      </c>
    </row>
    <row r="4737" spans="1:14" ht="14.25" customHeight="1" x14ac:dyDescent="0.3">
      <c r="A4737" t="s">
        <v>6062</v>
      </c>
      <c r="B4737" t="s">
        <v>41</v>
      </c>
      <c r="C4737" t="s">
        <v>20</v>
      </c>
      <c r="D4737">
        <v>3897.63</v>
      </c>
      <c r="E4737">
        <v>0.02</v>
      </c>
      <c r="F4737">
        <f t="shared" si="146"/>
        <v>77.952600000000004</v>
      </c>
      <c r="G4737">
        <f t="shared" si="147"/>
        <v>3819.6774</v>
      </c>
      <c r="H4737">
        <v>7</v>
      </c>
      <c r="I4737" s="17">
        <v>45577</v>
      </c>
      <c r="J4737" s="17">
        <v>45581</v>
      </c>
      <c r="K4737" t="s">
        <v>21</v>
      </c>
      <c r="L4737" t="s">
        <v>22</v>
      </c>
      <c r="M4737">
        <v>397.84</v>
      </c>
      <c r="N4737" t="s">
        <v>23</v>
      </c>
    </row>
    <row r="4738" spans="1:14" ht="14.25" customHeight="1" x14ac:dyDescent="0.3">
      <c r="A4738" t="s">
        <v>1880</v>
      </c>
      <c r="B4738" t="s">
        <v>19</v>
      </c>
      <c r="C4738" t="s">
        <v>26</v>
      </c>
      <c r="D4738">
        <v>3903.76</v>
      </c>
      <c r="E4738">
        <v>0.08</v>
      </c>
      <c r="F4738">
        <f t="shared" ref="F4738:F4801" si="148">D4738*E4738</f>
        <v>312.30080000000004</v>
      </c>
      <c r="G4738">
        <f t="shared" ref="G4738:G4801" si="149">D4738-F4738</f>
        <v>3591.4592000000002</v>
      </c>
      <c r="H4738">
        <v>7</v>
      </c>
      <c r="I4738" s="17">
        <v>44940</v>
      </c>
      <c r="J4738" s="17">
        <v>44945</v>
      </c>
      <c r="K4738" t="s">
        <v>15</v>
      </c>
      <c r="L4738" t="s">
        <v>22</v>
      </c>
      <c r="M4738">
        <v>867.75</v>
      </c>
      <c r="N4738" t="s">
        <v>28</v>
      </c>
    </row>
    <row r="4739" spans="1:14" ht="14.25" customHeight="1" x14ac:dyDescent="0.3">
      <c r="A4739" t="s">
        <v>6602</v>
      </c>
      <c r="B4739" t="s">
        <v>13</v>
      </c>
      <c r="C4739" t="s">
        <v>36</v>
      </c>
      <c r="D4739">
        <v>3908.58</v>
      </c>
      <c r="E4739">
        <v>0.21</v>
      </c>
      <c r="F4739">
        <f t="shared" si="148"/>
        <v>820.80179999999996</v>
      </c>
      <c r="G4739">
        <f t="shared" si="149"/>
        <v>3087.7781999999997</v>
      </c>
      <c r="H4739">
        <v>7</v>
      </c>
      <c r="I4739" s="17">
        <v>44978</v>
      </c>
      <c r="J4739" s="17">
        <v>44985</v>
      </c>
      <c r="K4739" t="s">
        <v>31</v>
      </c>
      <c r="L4739" t="s">
        <v>22</v>
      </c>
      <c r="M4739">
        <v>831.69</v>
      </c>
      <c r="N4739" t="s">
        <v>39</v>
      </c>
    </row>
    <row r="4740" spans="1:14" ht="14.25" customHeight="1" x14ac:dyDescent="0.3">
      <c r="A4740" t="s">
        <v>7223</v>
      </c>
      <c r="B4740" t="s">
        <v>13</v>
      </c>
      <c r="C4740" t="s">
        <v>33</v>
      </c>
      <c r="D4740">
        <v>3911.03</v>
      </c>
      <c r="E4740">
        <v>0.19</v>
      </c>
      <c r="F4740">
        <f t="shared" si="148"/>
        <v>743.09570000000008</v>
      </c>
      <c r="G4740">
        <f t="shared" si="149"/>
        <v>3167.9342999999999</v>
      </c>
      <c r="H4740">
        <v>7</v>
      </c>
      <c r="I4740" s="17">
        <v>45110</v>
      </c>
      <c r="J4740" s="17">
        <v>45115</v>
      </c>
      <c r="K4740" t="s">
        <v>31</v>
      </c>
      <c r="L4740" t="s">
        <v>22</v>
      </c>
      <c r="M4740">
        <v>819.25</v>
      </c>
      <c r="N4740" t="s">
        <v>48</v>
      </c>
    </row>
    <row r="4741" spans="1:14" ht="14.25" customHeight="1" x14ac:dyDescent="0.3">
      <c r="A4741" t="s">
        <v>214</v>
      </c>
      <c r="B4741" t="s">
        <v>13</v>
      </c>
      <c r="C4741" t="s">
        <v>33</v>
      </c>
      <c r="D4741">
        <v>3913.59</v>
      </c>
      <c r="E4741">
        <v>0.03</v>
      </c>
      <c r="F4741">
        <f t="shared" si="148"/>
        <v>117.40770000000001</v>
      </c>
      <c r="G4741">
        <f t="shared" si="149"/>
        <v>3796.1822999999999</v>
      </c>
      <c r="H4741">
        <v>7</v>
      </c>
      <c r="I4741" s="17">
        <v>45287</v>
      </c>
      <c r="J4741" s="17">
        <v>45290</v>
      </c>
      <c r="K4741" t="s">
        <v>31</v>
      </c>
      <c r="L4741" t="s">
        <v>16</v>
      </c>
      <c r="M4741">
        <v>235.73</v>
      </c>
      <c r="N4741" t="s">
        <v>34</v>
      </c>
    </row>
    <row r="4742" spans="1:14" ht="14.25" customHeight="1" x14ac:dyDescent="0.3">
      <c r="A4742" t="s">
        <v>10324</v>
      </c>
      <c r="B4742" t="s">
        <v>25</v>
      </c>
      <c r="C4742" t="s">
        <v>33</v>
      </c>
      <c r="D4742">
        <v>3914.34</v>
      </c>
      <c r="E4742">
        <v>0.28999999999999998</v>
      </c>
      <c r="F4742">
        <f t="shared" si="148"/>
        <v>1135.1586</v>
      </c>
      <c r="G4742">
        <f t="shared" si="149"/>
        <v>2779.1814000000004</v>
      </c>
      <c r="H4742">
        <v>7</v>
      </c>
      <c r="I4742" s="17">
        <v>44959</v>
      </c>
      <c r="J4742" s="17">
        <v>44962</v>
      </c>
      <c r="K4742" t="s">
        <v>31</v>
      </c>
      <c r="L4742" t="s">
        <v>16</v>
      </c>
      <c r="M4742">
        <v>218.38</v>
      </c>
      <c r="N4742" t="s">
        <v>28</v>
      </c>
    </row>
    <row r="4743" spans="1:14" ht="14.25" customHeight="1" x14ac:dyDescent="0.3">
      <c r="A4743" t="s">
        <v>4772</v>
      </c>
      <c r="B4743" t="s">
        <v>19</v>
      </c>
      <c r="C4743" t="s">
        <v>20</v>
      </c>
      <c r="D4743">
        <v>3916.72</v>
      </c>
      <c r="E4743">
        <v>0.47</v>
      </c>
      <c r="F4743">
        <f t="shared" si="148"/>
        <v>1840.8583999999998</v>
      </c>
      <c r="G4743">
        <f t="shared" si="149"/>
        <v>2075.8616000000002</v>
      </c>
      <c r="H4743">
        <v>7</v>
      </c>
      <c r="I4743" s="17">
        <v>44967</v>
      </c>
      <c r="J4743" s="17">
        <v>44968</v>
      </c>
      <c r="K4743" t="s">
        <v>15</v>
      </c>
      <c r="L4743" t="s">
        <v>22</v>
      </c>
      <c r="M4743">
        <v>862.89</v>
      </c>
      <c r="N4743" t="s">
        <v>48</v>
      </c>
    </row>
    <row r="4744" spans="1:14" ht="14.25" customHeight="1" x14ac:dyDescent="0.3">
      <c r="A4744" t="s">
        <v>1577</v>
      </c>
      <c r="B4744" t="s">
        <v>19</v>
      </c>
      <c r="C4744" t="s">
        <v>26</v>
      </c>
      <c r="D4744">
        <v>3917.16</v>
      </c>
      <c r="E4744">
        <v>0.22</v>
      </c>
      <c r="F4744">
        <f t="shared" si="148"/>
        <v>861.77519999999993</v>
      </c>
      <c r="G4744">
        <f t="shared" si="149"/>
        <v>3055.3847999999998</v>
      </c>
      <c r="H4744">
        <v>7</v>
      </c>
      <c r="I4744" s="17">
        <v>44950</v>
      </c>
      <c r="J4744" s="17">
        <v>44955</v>
      </c>
      <c r="K4744" t="s">
        <v>31</v>
      </c>
      <c r="L4744" t="s">
        <v>27</v>
      </c>
      <c r="M4744">
        <v>221.3</v>
      </c>
      <c r="N4744" t="s">
        <v>17</v>
      </c>
    </row>
    <row r="4745" spans="1:14" ht="14.25" customHeight="1" x14ac:dyDescent="0.3">
      <c r="A4745" t="s">
        <v>14276</v>
      </c>
      <c r="B4745" t="s">
        <v>19</v>
      </c>
      <c r="C4745" t="s">
        <v>20</v>
      </c>
      <c r="D4745">
        <v>3918.8</v>
      </c>
      <c r="E4745">
        <v>0.26</v>
      </c>
      <c r="F4745">
        <f t="shared" si="148"/>
        <v>1018.888</v>
      </c>
      <c r="G4745">
        <f t="shared" si="149"/>
        <v>2899.9120000000003</v>
      </c>
      <c r="H4745">
        <v>7</v>
      </c>
      <c r="I4745" s="17">
        <v>45564</v>
      </c>
      <c r="J4745" s="17">
        <v>45570</v>
      </c>
      <c r="K4745" t="s">
        <v>31</v>
      </c>
      <c r="L4745" t="s">
        <v>16</v>
      </c>
      <c r="M4745">
        <v>546.91</v>
      </c>
      <c r="N4745" t="s">
        <v>23</v>
      </c>
    </row>
    <row r="4746" spans="1:14" ht="14.25" customHeight="1" x14ac:dyDescent="0.3">
      <c r="A4746" t="s">
        <v>1017</v>
      </c>
      <c r="B4746" t="s">
        <v>19</v>
      </c>
      <c r="C4746" t="s">
        <v>33</v>
      </c>
      <c r="D4746">
        <v>3921.61</v>
      </c>
      <c r="E4746">
        <v>0.13</v>
      </c>
      <c r="F4746">
        <f t="shared" si="148"/>
        <v>509.80930000000001</v>
      </c>
      <c r="G4746">
        <f t="shared" si="149"/>
        <v>3411.8007000000002</v>
      </c>
      <c r="H4746">
        <v>7</v>
      </c>
      <c r="I4746" s="17">
        <v>45623</v>
      </c>
      <c r="J4746" s="17">
        <v>45625</v>
      </c>
      <c r="K4746" t="s">
        <v>21</v>
      </c>
      <c r="L4746" t="s">
        <v>16</v>
      </c>
      <c r="M4746">
        <v>898.64</v>
      </c>
      <c r="N4746" t="s">
        <v>34</v>
      </c>
    </row>
    <row r="4747" spans="1:14" ht="14.25" customHeight="1" x14ac:dyDescent="0.3">
      <c r="A4747" t="s">
        <v>14216</v>
      </c>
      <c r="B4747" t="s">
        <v>19</v>
      </c>
      <c r="C4747" t="s">
        <v>36</v>
      </c>
      <c r="D4747">
        <v>3923.46</v>
      </c>
      <c r="E4747">
        <v>0.25</v>
      </c>
      <c r="F4747">
        <f t="shared" si="148"/>
        <v>980.86500000000001</v>
      </c>
      <c r="G4747">
        <f t="shared" si="149"/>
        <v>2942.5950000000003</v>
      </c>
      <c r="H4747">
        <v>7</v>
      </c>
      <c r="I4747" s="17">
        <v>45174</v>
      </c>
      <c r="J4747" s="17">
        <v>45177</v>
      </c>
      <c r="K4747" t="s">
        <v>15</v>
      </c>
      <c r="L4747" t="s">
        <v>16</v>
      </c>
      <c r="M4747">
        <v>387.16</v>
      </c>
      <c r="N4747" t="s">
        <v>34</v>
      </c>
    </row>
    <row r="4748" spans="1:14" ht="14.25" customHeight="1" x14ac:dyDescent="0.3">
      <c r="A4748" t="s">
        <v>7807</v>
      </c>
      <c r="B4748" t="s">
        <v>41</v>
      </c>
      <c r="C4748" t="s">
        <v>36</v>
      </c>
      <c r="D4748">
        <v>3927.04</v>
      </c>
      <c r="E4748">
        <v>0.42</v>
      </c>
      <c r="F4748">
        <f t="shared" si="148"/>
        <v>1649.3568</v>
      </c>
      <c r="G4748">
        <f t="shared" si="149"/>
        <v>2277.6831999999999</v>
      </c>
      <c r="H4748">
        <v>7</v>
      </c>
      <c r="I4748" s="17">
        <v>44932</v>
      </c>
      <c r="J4748" s="17">
        <v>44933</v>
      </c>
      <c r="K4748" t="s">
        <v>31</v>
      </c>
      <c r="L4748" t="s">
        <v>27</v>
      </c>
      <c r="M4748">
        <v>885.88</v>
      </c>
      <c r="N4748" t="s">
        <v>17</v>
      </c>
    </row>
    <row r="4749" spans="1:14" ht="14.25" customHeight="1" x14ac:dyDescent="0.3">
      <c r="A4749" t="s">
        <v>2002</v>
      </c>
      <c r="B4749" t="s">
        <v>25</v>
      </c>
      <c r="C4749" t="s">
        <v>14</v>
      </c>
      <c r="D4749">
        <v>3936.22</v>
      </c>
      <c r="E4749">
        <v>0.44</v>
      </c>
      <c r="F4749">
        <f t="shared" si="148"/>
        <v>1731.9367999999999</v>
      </c>
      <c r="G4749">
        <f t="shared" si="149"/>
        <v>2204.2831999999999</v>
      </c>
      <c r="H4749">
        <v>7</v>
      </c>
      <c r="I4749" s="17">
        <v>45398</v>
      </c>
      <c r="J4749" s="17">
        <v>45402</v>
      </c>
      <c r="K4749" t="s">
        <v>15</v>
      </c>
      <c r="L4749" t="s">
        <v>27</v>
      </c>
      <c r="M4749">
        <v>832.4</v>
      </c>
      <c r="N4749" t="s">
        <v>23</v>
      </c>
    </row>
    <row r="4750" spans="1:14" ht="14.25" customHeight="1" x14ac:dyDescent="0.3">
      <c r="A4750" t="s">
        <v>7757</v>
      </c>
      <c r="B4750" t="s">
        <v>25</v>
      </c>
      <c r="C4750" t="s">
        <v>14</v>
      </c>
      <c r="D4750">
        <v>3941.23</v>
      </c>
      <c r="E4750">
        <v>0.48</v>
      </c>
      <c r="F4750">
        <f t="shared" si="148"/>
        <v>1891.7903999999999</v>
      </c>
      <c r="G4750">
        <f t="shared" si="149"/>
        <v>2049.4396000000002</v>
      </c>
      <c r="H4750">
        <v>7</v>
      </c>
      <c r="I4750" s="17">
        <v>45232</v>
      </c>
      <c r="J4750" s="17">
        <v>45239</v>
      </c>
      <c r="K4750" t="s">
        <v>21</v>
      </c>
      <c r="L4750" t="s">
        <v>22</v>
      </c>
      <c r="M4750">
        <v>433.01</v>
      </c>
      <c r="N4750" t="s">
        <v>48</v>
      </c>
    </row>
    <row r="4751" spans="1:14" ht="14.25" customHeight="1" x14ac:dyDescent="0.3">
      <c r="A4751" t="s">
        <v>5031</v>
      </c>
      <c r="B4751" t="s">
        <v>41</v>
      </c>
      <c r="C4751" t="s">
        <v>20</v>
      </c>
      <c r="D4751">
        <v>3943.86</v>
      </c>
      <c r="E4751">
        <v>0.32</v>
      </c>
      <c r="F4751">
        <f t="shared" si="148"/>
        <v>1262.0352</v>
      </c>
      <c r="G4751">
        <f t="shared" si="149"/>
        <v>2681.8248000000003</v>
      </c>
      <c r="H4751">
        <v>7</v>
      </c>
      <c r="I4751" s="17">
        <v>45564</v>
      </c>
      <c r="J4751" s="17">
        <v>45566</v>
      </c>
      <c r="K4751" t="s">
        <v>31</v>
      </c>
      <c r="L4751" t="s">
        <v>16</v>
      </c>
      <c r="M4751">
        <v>790.39</v>
      </c>
      <c r="N4751" t="s">
        <v>23</v>
      </c>
    </row>
    <row r="4752" spans="1:14" ht="14.25" customHeight="1" x14ac:dyDescent="0.3">
      <c r="A4752" t="s">
        <v>3958</v>
      </c>
      <c r="B4752" t="s">
        <v>19</v>
      </c>
      <c r="C4752" t="s">
        <v>20</v>
      </c>
      <c r="D4752">
        <v>3946.29</v>
      </c>
      <c r="E4752">
        <v>0.46</v>
      </c>
      <c r="F4752">
        <f t="shared" si="148"/>
        <v>1815.2934</v>
      </c>
      <c r="G4752">
        <f t="shared" si="149"/>
        <v>2130.9965999999999</v>
      </c>
      <c r="H4752">
        <v>7</v>
      </c>
      <c r="I4752" s="17">
        <v>45246</v>
      </c>
      <c r="J4752" s="17">
        <v>45248</v>
      </c>
      <c r="K4752" t="s">
        <v>31</v>
      </c>
      <c r="L4752" t="s">
        <v>27</v>
      </c>
      <c r="M4752">
        <v>358.51</v>
      </c>
      <c r="N4752" t="s">
        <v>39</v>
      </c>
    </row>
    <row r="4753" spans="1:14" ht="14.25" customHeight="1" x14ac:dyDescent="0.3">
      <c r="A4753" t="s">
        <v>8133</v>
      </c>
      <c r="B4753" t="s">
        <v>25</v>
      </c>
      <c r="C4753" t="s">
        <v>26</v>
      </c>
      <c r="D4753">
        <v>3946.69</v>
      </c>
      <c r="E4753">
        <v>0.41</v>
      </c>
      <c r="F4753">
        <f t="shared" si="148"/>
        <v>1618.1428999999998</v>
      </c>
      <c r="G4753">
        <f t="shared" si="149"/>
        <v>2328.5471000000002</v>
      </c>
      <c r="H4753">
        <v>7</v>
      </c>
      <c r="I4753" s="17">
        <v>44956</v>
      </c>
      <c r="J4753" s="17">
        <v>44959</v>
      </c>
      <c r="K4753" t="s">
        <v>31</v>
      </c>
      <c r="L4753" t="s">
        <v>27</v>
      </c>
      <c r="M4753">
        <v>504.15</v>
      </c>
      <c r="N4753" t="s">
        <v>28</v>
      </c>
    </row>
    <row r="4754" spans="1:14" ht="14.25" customHeight="1" x14ac:dyDescent="0.3">
      <c r="A4754" t="s">
        <v>5318</v>
      </c>
      <c r="B4754" t="s">
        <v>13</v>
      </c>
      <c r="C4754" t="s">
        <v>20</v>
      </c>
      <c r="D4754">
        <v>3947.83</v>
      </c>
      <c r="E4754">
        <v>0.18</v>
      </c>
      <c r="F4754">
        <f t="shared" si="148"/>
        <v>710.60939999999994</v>
      </c>
      <c r="G4754">
        <f t="shared" si="149"/>
        <v>3237.2206000000001</v>
      </c>
      <c r="H4754">
        <v>7</v>
      </c>
      <c r="I4754" s="17">
        <v>45638</v>
      </c>
      <c r="J4754" s="17">
        <v>45643</v>
      </c>
      <c r="K4754" t="s">
        <v>31</v>
      </c>
      <c r="L4754" t="s">
        <v>27</v>
      </c>
      <c r="M4754">
        <v>600.20000000000005</v>
      </c>
      <c r="N4754" t="s">
        <v>39</v>
      </c>
    </row>
    <row r="4755" spans="1:14" ht="14.25" customHeight="1" x14ac:dyDescent="0.3">
      <c r="A4755" t="s">
        <v>1822</v>
      </c>
      <c r="B4755" t="s">
        <v>41</v>
      </c>
      <c r="C4755" t="s">
        <v>36</v>
      </c>
      <c r="D4755">
        <v>3947.84</v>
      </c>
      <c r="E4755">
        <v>0.03</v>
      </c>
      <c r="F4755">
        <f t="shared" si="148"/>
        <v>118.43519999999999</v>
      </c>
      <c r="G4755">
        <f t="shared" si="149"/>
        <v>3829.4048000000003</v>
      </c>
      <c r="H4755">
        <v>7</v>
      </c>
      <c r="I4755" s="17">
        <v>44950</v>
      </c>
      <c r="J4755" s="17">
        <v>44951</v>
      </c>
      <c r="K4755" t="s">
        <v>31</v>
      </c>
      <c r="L4755" t="s">
        <v>22</v>
      </c>
      <c r="M4755">
        <v>298.38</v>
      </c>
      <c r="N4755" t="s">
        <v>17</v>
      </c>
    </row>
    <row r="4756" spans="1:14" ht="14.25" customHeight="1" x14ac:dyDescent="0.3">
      <c r="A4756" t="s">
        <v>8393</v>
      </c>
      <c r="B4756" t="s">
        <v>25</v>
      </c>
      <c r="C4756" t="s">
        <v>33</v>
      </c>
      <c r="D4756">
        <v>3949.01</v>
      </c>
      <c r="E4756">
        <v>0.49</v>
      </c>
      <c r="F4756">
        <f t="shared" si="148"/>
        <v>1935.0149000000001</v>
      </c>
      <c r="G4756">
        <f t="shared" si="149"/>
        <v>2013.9951000000001</v>
      </c>
      <c r="H4756">
        <v>7</v>
      </c>
      <c r="I4756" s="17">
        <v>45242</v>
      </c>
      <c r="J4756" s="17">
        <v>45246</v>
      </c>
      <c r="K4756" t="s">
        <v>31</v>
      </c>
      <c r="L4756" t="s">
        <v>16</v>
      </c>
      <c r="M4756">
        <v>889.83</v>
      </c>
      <c r="N4756" t="s">
        <v>39</v>
      </c>
    </row>
    <row r="4757" spans="1:14" ht="14.25" customHeight="1" x14ac:dyDescent="0.3">
      <c r="A4757" t="s">
        <v>653</v>
      </c>
      <c r="B4757" t="s">
        <v>19</v>
      </c>
      <c r="C4757" t="s">
        <v>20</v>
      </c>
      <c r="D4757">
        <v>3951.61</v>
      </c>
      <c r="E4757">
        <v>0.28999999999999998</v>
      </c>
      <c r="F4757">
        <f t="shared" si="148"/>
        <v>1145.9668999999999</v>
      </c>
      <c r="G4757">
        <f t="shared" si="149"/>
        <v>2805.6431000000002</v>
      </c>
      <c r="H4757">
        <v>7</v>
      </c>
      <c r="I4757" s="17">
        <v>45490</v>
      </c>
      <c r="J4757" s="17">
        <v>45492</v>
      </c>
      <c r="K4757" t="s">
        <v>21</v>
      </c>
      <c r="L4757" t="s">
        <v>16</v>
      </c>
      <c r="M4757">
        <v>1154.6500000000001</v>
      </c>
      <c r="N4757" t="s">
        <v>17</v>
      </c>
    </row>
    <row r="4758" spans="1:14" ht="14.25" customHeight="1" x14ac:dyDescent="0.3">
      <c r="A4758" t="s">
        <v>8497</v>
      </c>
      <c r="B4758" t="s">
        <v>13</v>
      </c>
      <c r="C4758" t="s">
        <v>33</v>
      </c>
      <c r="D4758">
        <v>3960.81</v>
      </c>
      <c r="E4758">
        <v>0.37</v>
      </c>
      <c r="F4758">
        <f t="shared" si="148"/>
        <v>1465.4997000000001</v>
      </c>
      <c r="G4758">
        <f t="shared" si="149"/>
        <v>2495.3103000000001</v>
      </c>
      <c r="H4758">
        <v>7</v>
      </c>
      <c r="I4758" s="17">
        <v>45093</v>
      </c>
      <c r="J4758" s="17">
        <v>45099</v>
      </c>
      <c r="K4758" t="s">
        <v>21</v>
      </c>
      <c r="L4758" t="s">
        <v>16</v>
      </c>
      <c r="M4758">
        <v>516.99</v>
      </c>
      <c r="N4758" t="s">
        <v>28</v>
      </c>
    </row>
    <row r="4759" spans="1:14" ht="14.25" customHeight="1" x14ac:dyDescent="0.3">
      <c r="A4759" t="s">
        <v>9137</v>
      </c>
      <c r="B4759" t="s">
        <v>13</v>
      </c>
      <c r="C4759" t="s">
        <v>14</v>
      </c>
      <c r="D4759">
        <v>3962.53</v>
      </c>
      <c r="E4759">
        <v>0.03</v>
      </c>
      <c r="F4759">
        <f t="shared" si="148"/>
        <v>118.8759</v>
      </c>
      <c r="G4759">
        <f t="shared" si="149"/>
        <v>3843.6541000000002</v>
      </c>
      <c r="H4759">
        <v>7</v>
      </c>
      <c r="I4759" s="17">
        <v>45102</v>
      </c>
      <c r="J4759" s="17">
        <v>45103</v>
      </c>
      <c r="K4759" t="s">
        <v>31</v>
      </c>
      <c r="L4759" t="s">
        <v>22</v>
      </c>
      <c r="M4759">
        <v>1010.9</v>
      </c>
      <c r="N4759" t="s">
        <v>23</v>
      </c>
    </row>
    <row r="4760" spans="1:14" ht="14.25" customHeight="1" x14ac:dyDescent="0.3">
      <c r="A4760" t="s">
        <v>14761</v>
      </c>
      <c r="B4760" t="s">
        <v>25</v>
      </c>
      <c r="C4760" t="s">
        <v>26</v>
      </c>
      <c r="D4760">
        <v>3965.6</v>
      </c>
      <c r="E4760">
        <v>0.08</v>
      </c>
      <c r="F4760">
        <f t="shared" si="148"/>
        <v>317.24799999999999</v>
      </c>
      <c r="G4760">
        <f t="shared" si="149"/>
        <v>3648.3519999999999</v>
      </c>
      <c r="H4760">
        <v>7</v>
      </c>
      <c r="I4760" s="17">
        <v>45415</v>
      </c>
      <c r="J4760" s="17">
        <v>45420</v>
      </c>
      <c r="K4760" t="s">
        <v>31</v>
      </c>
      <c r="L4760" t="s">
        <v>22</v>
      </c>
      <c r="M4760">
        <v>315.35000000000002</v>
      </c>
      <c r="N4760" t="s">
        <v>48</v>
      </c>
    </row>
    <row r="4761" spans="1:14" ht="14.25" customHeight="1" x14ac:dyDescent="0.3">
      <c r="A4761" t="s">
        <v>13628</v>
      </c>
      <c r="B4761" t="s">
        <v>25</v>
      </c>
      <c r="C4761" t="s">
        <v>36</v>
      </c>
      <c r="D4761">
        <v>3966.41</v>
      </c>
      <c r="E4761">
        <v>0.33</v>
      </c>
      <c r="F4761">
        <f t="shared" si="148"/>
        <v>1308.9153000000001</v>
      </c>
      <c r="G4761">
        <f t="shared" si="149"/>
        <v>2657.4946999999997</v>
      </c>
      <c r="H4761">
        <v>7</v>
      </c>
      <c r="I4761" s="17">
        <v>45600</v>
      </c>
      <c r="J4761" s="17">
        <v>45604</v>
      </c>
      <c r="K4761" t="s">
        <v>15</v>
      </c>
      <c r="L4761" t="s">
        <v>27</v>
      </c>
      <c r="M4761">
        <v>624.86</v>
      </c>
      <c r="N4761" t="s">
        <v>39</v>
      </c>
    </row>
    <row r="4762" spans="1:14" ht="14.25" customHeight="1" x14ac:dyDescent="0.3">
      <c r="A4762" t="s">
        <v>13793</v>
      </c>
      <c r="B4762" t="s">
        <v>25</v>
      </c>
      <c r="C4762" t="s">
        <v>14</v>
      </c>
      <c r="D4762">
        <v>3970.02</v>
      </c>
      <c r="E4762">
        <v>0.4</v>
      </c>
      <c r="F4762">
        <f t="shared" si="148"/>
        <v>1588.008</v>
      </c>
      <c r="G4762">
        <f t="shared" si="149"/>
        <v>2382.0119999999997</v>
      </c>
      <c r="H4762">
        <v>7</v>
      </c>
      <c r="I4762" s="17">
        <v>45139</v>
      </c>
      <c r="J4762" s="17">
        <v>45145</v>
      </c>
      <c r="K4762" t="s">
        <v>15</v>
      </c>
      <c r="L4762" t="s">
        <v>16</v>
      </c>
      <c r="M4762">
        <v>960.42</v>
      </c>
      <c r="N4762" t="s">
        <v>39</v>
      </c>
    </row>
    <row r="4763" spans="1:14" ht="14.25" customHeight="1" x14ac:dyDescent="0.3">
      <c r="A4763" t="s">
        <v>4709</v>
      </c>
      <c r="B4763" t="s">
        <v>13</v>
      </c>
      <c r="C4763" t="s">
        <v>33</v>
      </c>
      <c r="D4763">
        <v>3974.23</v>
      </c>
      <c r="E4763">
        <v>0.1</v>
      </c>
      <c r="F4763">
        <f t="shared" si="148"/>
        <v>397.423</v>
      </c>
      <c r="G4763">
        <f t="shared" si="149"/>
        <v>3576.8069999999998</v>
      </c>
      <c r="H4763">
        <v>7</v>
      </c>
      <c r="I4763" s="17">
        <v>45348</v>
      </c>
      <c r="J4763" s="17">
        <v>45352</v>
      </c>
      <c r="K4763" t="s">
        <v>31</v>
      </c>
      <c r="L4763" t="s">
        <v>27</v>
      </c>
      <c r="M4763">
        <v>1175.75</v>
      </c>
      <c r="N4763" t="s">
        <v>17</v>
      </c>
    </row>
    <row r="4764" spans="1:14" ht="14.25" customHeight="1" x14ac:dyDescent="0.3">
      <c r="A4764" t="s">
        <v>6268</v>
      </c>
      <c r="B4764" t="s">
        <v>19</v>
      </c>
      <c r="C4764" t="s">
        <v>14</v>
      </c>
      <c r="D4764">
        <v>3975.79</v>
      </c>
      <c r="E4764">
        <v>0.47</v>
      </c>
      <c r="F4764">
        <f t="shared" si="148"/>
        <v>1868.6212999999998</v>
      </c>
      <c r="G4764">
        <f t="shared" si="149"/>
        <v>2107.1687000000002</v>
      </c>
      <c r="H4764">
        <v>7</v>
      </c>
      <c r="I4764" s="17">
        <v>45299</v>
      </c>
      <c r="J4764" s="17">
        <v>45306</v>
      </c>
      <c r="K4764" t="s">
        <v>15</v>
      </c>
      <c r="L4764" t="s">
        <v>16</v>
      </c>
      <c r="M4764">
        <v>884.47</v>
      </c>
      <c r="N4764" t="s">
        <v>17</v>
      </c>
    </row>
    <row r="4765" spans="1:14" ht="14.25" customHeight="1" x14ac:dyDescent="0.3">
      <c r="A4765" t="s">
        <v>9420</v>
      </c>
      <c r="B4765" t="s">
        <v>41</v>
      </c>
      <c r="C4765" t="s">
        <v>20</v>
      </c>
      <c r="D4765">
        <v>3976.35</v>
      </c>
      <c r="E4765">
        <v>0.04</v>
      </c>
      <c r="F4765">
        <f t="shared" si="148"/>
        <v>159.054</v>
      </c>
      <c r="G4765">
        <f t="shared" si="149"/>
        <v>3817.2959999999998</v>
      </c>
      <c r="H4765">
        <v>7</v>
      </c>
      <c r="I4765" s="17">
        <v>45254</v>
      </c>
      <c r="J4765" s="17">
        <v>45259</v>
      </c>
      <c r="K4765" t="s">
        <v>21</v>
      </c>
      <c r="L4765" t="s">
        <v>27</v>
      </c>
      <c r="M4765">
        <v>199.17</v>
      </c>
      <c r="N4765" t="s">
        <v>23</v>
      </c>
    </row>
    <row r="4766" spans="1:14" ht="14.25" customHeight="1" x14ac:dyDescent="0.3">
      <c r="A4766" t="s">
        <v>15302</v>
      </c>
      <c r="B4766" t="s">
        <v>13</v>
      </c>
      <c r="C4766" t="s">
        <v>14</v>
      </c>
      <c r="D4766">
        <v>3979.25</v>
      </c>
      <c r="E4766">
        <v>0.37</v>
      </c>
      <c r="F4766">
        <f t="shared" si="148"/>
        <v>1472.3225</v>
      </c>
      <c r="G4766">
        <f t="shared" si="149"/>
        <v>2506.9274999999998</v>
      </c>
      <c r="H4766">
        <v>7</v>
      </c>
      <c r="I4766" s="17">
        <v>45487</v>
      </c>
      <c r="J4766" s="17">
        <v>45494</v>
      </c>
      <c r="K4766" t="s">
        <v>21</v>
      </c>
      <c r="L4766" t="s">
        <v>16</v>
      </c>
      <c r="M4766">
        <v>280.93</v>
      </c>
      <c r="N4766" t="s">
        <v>28</v>
      </c>
    </row>
    <row r="4767" spans="1:14" ht="14.25" customHeight="1" x14ac:dyDescent="0.3">
      <c r="A4767" t="s">
        <v>14054</v>
      </c>
      <c r="B4767" t="s">
        <v>25</v>
      </c>
      <c r="C4767" t="s">
        <v>36</v>
      </c>
      <c r="D4767">
        <v>3981.32</v>
      </c>
      <c r="E4767">
        <v>0.28000000000000003</v>
      </c>
      <c r="F4767">
        <f t="shared" si="148"/>
        <v>1114.7696000000001</v>
      </c>
      <c r="G4767">
        <f t="shared" si="149"/>
        <v>2866.5504000000001</v>
      </c>
      <c r="H4767">
        <v>7</v>
      </c>
      <c r="I4767" s="17">
        <v>45305</v>
      </c>
      <c r="J4767" s="17">
        <v>45308</v>
      </c>
      <c r="K4767" t="s">
        <v>31</v>
      </c>
      <c r="L4767" t="s">
        <v>27</v>
      </c>
      <c r="M4767">
        <v>867.6</v>
      </c>
      <c r="N4767" t="s">
        <v>48</v>
      </c>
    </row>
    <row r="4768" spans="1:14" ht="14.25" customHeight="1" x14ac:dyDescent="0.3">
      <c r="A4768" t="s">
        <v>11628</v>
      </c>
      <c r="B4768" t="s">
        <v>25</v>
      </c>
      <c r="C4768" t="s">
        <v>20</v>
      </c>
      <c r="D4768">
        <v>3983.75</v>
      </c>
      <c r="E4768">
        <v>0.05</v>
      </c>
      <c r="F4768">
        <f t="shared" si="148"/>
        <v>199.1875</v>
      </c>
      <c r="G4768">
        <f t="shared" si="149"/>
        <v>3784.5625</v>
      </c>
      <c r="H4768">
        <v>7</v>
      </c>
      <c r="I4768" s="17">
        <v>45124</v>
      </c>
      <c r="J4768" s="17">
        <v>45127</v>
      </c>
      <c r="K4768" t="s">
        <v>21</v>
      </c>
      <c r="L4768" t="s">
        <v>16</v>
      </c>
      <c r="M4768">
        <v>855.79</v>
      </c>
      <c r="N4768" t="s">
        <v>28</v>
      </c>
    </row>
    <row r="4769" spans="1:14" ht="14.25" customHeight="1" x14ac:dyDescent="0.3">
      <c r="A4769" t="s">
        <v>8396</v>
      </c>
      <c r="B4769" t="s">
        <v>19</v>
      </c>
      <c r="C4769" t="s">
        <v>20</v>
      </c>
      <c r="D4769">
        <v>3986.02</v>
      </c>
      <c r="E4769">
        <v>0</v>
      </c>
      <c r="F4769">
        <f t="shared" si="148"/>
        <v>0</v>
      </c>
      <c r="G4769">
        <f t="shared" si="149"/>
        <v>3986.02</v>
      </c>
      <c r="H4769">
        <v>7</v>
      </c>
      <c r="I4769" s="17">
        <v>45038</v>
      </c>
      <c r="J4769" s="17">
        <v>45044</v>
      </c>
      <c r="K4769" t="s">
        <v>31</v>
      </c>
      <c r="L4769" t="s">
        <v>27</v>
      </c>
      <c r="M4769">
        <v>954.66</v>
      </c>
      <c r="N4769" t="s">
        <v>39</v>
      </c>
    </row>
    <row r="4770" spans="1:14" ht="14.25" customHeight="1" x14ac:dyDescent="0.3">
      <c r="A4770" t="s">
        <v>4362</v>
      </c>
      <c r="B4770" t="s">
        <v>41</v>
      </c>
      <c r="C4770" t="s">
        <v>36</v>
      </c>
      <c r="D4770">
        <v>3987.16</v>
      </c>
      <c r="E4770">
        <v>0.17</v>
      </c>
      <c r="F4770">
        <f t="shared" si="148"/>
        <v>677.81720000000007</v>
      </c>
      <c r="G4770">
        <f t="shared" si="149"/>
        <v>3309.3427999999999</v>
      </c>
      <c r="H4770">
        <v>7</v>
      </c>
      <c r="I4770" s="17">
        <v>45183</v>
      </c>
      <c r="J4770" s="17">
        <v>45189</v>
      </c>
      <c r="K4770" t="s">
        <v>21</v>
      </c>
      <c r="L4770" t="s">
        <v>22</v>
      </c>
      <c r="M4770">
        <v>448.88</v>
      </c>
      <c r="N4770" t="s">
        <v>34</v>
      </c>
    </row>
    <row r="4771" spans="1:14" ht="14.25" customHeight="1" x14ac:dyDescent="0.3">
      <c r="A4771" t="s">
        <v>13437</v>
      </c>
      <c r="B4771" t="s">
        <v>19</v>
      </c>
      <c r="C4771" t="s">
        <v>14</v>
      </c>
      <c r="D4771">
        <v>3996.86</v>
      </c>
      <c r="E4771">
        <v>0.33</v>
      </c>
      <c r="F4771">
        <f t="shared" si="148"/>
        <v>1318.9638</v>
      </c>
      <c r="G4771">
        <f t="shared" si="149"/>
        <v>2677.8962000000001</v>
      </c>
      <c r="H4771">
        <v>7</v>
      </c>
      <c r="I4771" s="17">
        <v>45410</v>
      </c>
      <c r="J4771" s="17">
        <v>45413</v>
      </c>
      <c r="K4771" t="s">
        <v>31</v>
      </c>
      <c r="L4771" t="s">
        <v>27</v>
      </c>
      <c r="M4771">
        <v>790.67</v>
      </c>
      <c r="N4771" t="s">
        <v>23</v>
      </c>
    </row>
    <row r="4772" spans="1:14" ht="14.25" customHeight="1" x14ac:dyDescent="0.3">
      <c r="A4772" t="s">
        <v>9187</v>
      </c>
      <c r="B4772" t="s">
        <v>13</v>
      </c>
      <c r="C4772" t="s">
        <v>33</v>
      </c>
      <c r="D4772">
        <v>3998.98</v>
      </c>
      <c r="E4772">
        <v>0.09</v>
      </c>
      <c r="F4772">
        <f t="shared" si="148"/>
        <v>359.90819999999997</v>
      </c>
      <c r="G4772">
        <f t="shared" si="149"/>
        <v>3639.0718000000002</v>
      </c>
      <c r="H4772">
        <v>7</v>
      </c>
      <c r="I4772" s="17">
        <v>45578</v>
      </c>
      <c r="J4772" s="17">
        <v>45584</v>
      </c>
      <c r="K4772" t="s">
        <v>21</v>
      </c>
      <c r="L4772" t="s">
        <v>27</v>
      </c>
      <c r="M4772">
        <v>1043.31</v>
      </c>
      <c r="N4772" t="s">
        <v>48</v>
      </c>
    </row>
    <row r="4773" spans="1:14" ht="14.25" customHeight="1" x14ac:dyDescent="0.3">
      <c r="A4773" t="s">
        <v>9667</v>
      </c>
      <c r="B4773" t="s">
        <v>25</v>
      </c>
      <c r="C4773" t="s">
        <v>26</v>
      </c>
      <c r="D4773">
        <v>3999.77</v>
      </c>
      <c r="E4773">
        <v>0.46</v>
      </c>
      <c r="F4773">
        <f t="shared" si="148"/>
        <v>1839.8942000000002</v>
      </c>
      <c r="G4773">
        <f t="shared" si="149"/>
        <v>2159.8757999999998</v>
      </c>
      <c r="H4773">
        <v>7</v>
      </c>
      <c r="I4773" s="17">
        <v>45000</v>
      </c>
      <c r="J4773" s="17">
        <v>45004</v>
      </c>
      <c r="K4773" t="s">
        <v>21</v>
      </c>
      <c r="L4773" t="s">
        <v>22</v>
      </c>
      <c r="M4773">
        <v>667.33</v>
      </c>
      <c r="N4773" t="s">
        <v>28</v>
      </c>
    </row>
    <row r="4774" spans="1:14" ht="14.25" customHeight="1" x14ac:dyDescent="0.3">
      <c r="A4774" t="s">
        <v>2239</v>
      </c>
      <c r="B4774" t="s">
        <v>13</v>
      </c>
      <c r="C4774" t="s">
        <v>26</v>
      </c>
      <c r="D4774">
        <v>4000.09</v>
      </c>
      <c r="E4774">
        <v>0.48</v>
      </c>
      <c r="F4774">
        <f t="shared" si="148"/>
        <v>1920.0432000000001</v>
      </c>
      <c r="G4774">
        <f t="shared" si="149"/>
        <v>2080.0468000000001</v>
      </c>
      <c r="H4774">
        <v>7</v>
      </c>
      <c r="I4774" s="17">
        <v>45322</v>
      </c>
      <c r="J4774" s="17">
        <v>45325</v>
      </c>
      <c r="K4774" t="s">
        <v>31</v>
      </c>
      <c r="L4774" t="s">
        <v>22</v>
      </c>
      <c r="M4774">
        <v>982.27</v>
      </c>
      <c r="N4774" t="s">
        <v>23</v>
      </c>
    </row>
    <row r="4775" spans="1:14" ht="14.25" customHeight="1" x14ac:dyDescent="0.3">
      <c r="A4775" t="s">
        <v>8473</v>
      </c>
      <c r="B4775" t="s">
        <v>41</v>
      </c>
      <c r="C4775" t="s">
        <v>33</v>
      </c>
      <c r="D4775">
        <v>4005.49</v>
      </c>
      <c r="E4775">
        <v>0.48</v>
      </c>
      <c r="F4775">
        <f t="shared" si="148"/>
        <v>1922.6351999999997</v>
      </c>
      <c r="G4775">
        <f t="shared" si="149"/>
        <v>2082.8548000000001</v>
      </c>
      <c r="H4775">
        <v>7</v>
      </c>
      <c r="I4775" s="17">
        <v>45163</v>
      </c>
      <c r="J4775" s="17">
        <v>45169</v>
      </c>
      <c r="K4775" t="s">
        <v>31</v>
      </c>
      <c r="L4775" t="s">
        <v>27</v>
      </c>
      <c r="M4775">
        <v>582.51</v>
      </c>
      <c r="N4775" t="s">
        <v>28</v>
      </c>
    </row>
    <row r="4776" spans="1:14" ht="14.25" customHeight="1" x14ac:dyDescent="0.3">
      <c r="A4776" t="s">
        <v>7934</v>
      </c>
      <c r="B4776" t="s">
        <v>25</v>
      </c>
      <c r="C4776" t="s">
        <v>33</v>
      </c>
      <c r="D4776">
        <v>4006.74</v>
      </c>
      <c r="E4776">
        <v>0.34</v>
      </c>
      <c r="F4776">
        <f t="shared" si="148"/>
        <v>1362.2916</v>
      </c>
      <c r="G4776">
        <f t="shared" si="149"/>
        <v>2644.4483999999998</v>
      </c>
      <c r="H4776">
        <v>7</v>
      </c>
      <c r="I4776" s="17">
        <v>45151</v>
      </c>
      <c r="J4776" s="17">
        <v>45153</v>
      </c>
      <c r="K4776" t="s">
        <v>31</v>
      </c>
      <c r="L4776" t="s">
        <v>16</v>
      </c>
      <c r="M4776">
        <v>235.11</v>
      </c>
      <c r="N4776" t="s">
        <v>34</v>
      </c>
    </row>
    <row r="4777" spans="1:14" ht="14.25" customHeight="1" x14ac:dyDescent="0.3">
      <c r="A4777" t="s">
        <v>2443</v>
      </c>
      <c r="B4777" t="s">
        <v>13</v>
      </c>
      <c r="C4777" t="s">
        <v>14</v>
      </c>
      <c r="D4777">
        <v>4008.76</v>
      </c>
      <c r="E4777">
        <v>0.43</v>
      </c>
      <c r="F4777">
        <f t="shared" si="148"/>
        <v>1723.7668000000001</v>
      </c>
      <c r="G4777">
        <f t="shared" si="149"/>
        <v>2284.9931999999999</v>
      </c>
      <c r="H4777">
        <v>7</v>
      </c>
      <c r="I4777" s="17">
        <v>45028</v>
      </c>
      <c r="J4777" s="17">
        <v>45032</v>
      </c>
      <c r="K4777" t="s">
        <v>31</v>
      </c>
      <c r="L4777" t="s">
        <v>16</v>
      </c>
      <c r="M4777">
        <v>973.65</v>
      </c>
      <c r="N4777" t="s">
        <v>28</v>
      </c>
    </row>
    <row r="4778" spans="1:14" ht="14.25" customHeight="1" x14ac:dyDescent="0.3">
      <c r="A4778" t="s">
        <v>1529</v>
      </c>
      <c r="B4778" t="s">
        <v>19</v>
      </c>
      <c r="C4778" t="s">
        <v>26</v>
      </c>
      <c r="D4778">
        <v>4011.92</v>
      </c>
      <c r="E4778">
        <v>0.28000000000000003</v>
      </c>
      <c r="F4778">
        <f t="shared" si="148"/>
        <v>1123.3376000000001</v>
      </c>
      <c r="G4778">
        <f t="shared" si="149"/>
        <v>2888.5824000000002</v>
      </c>
      <c r="H4778">
        <v>7</v>
      </c>
      <c r="I4778" s="17">
        <v>45113</v>
      </c>
      <c r="J4778" s="17">
        <v>45118</v>
      </c>
      <c r="K4778" t="s">
        <v>31</v>
      </c>
      <c r="L4778" t="s">
        <v>27</v>
      </c>
      <c r="M4778">
        <v>1133.48</v>
      </c>
      <c r="N4778" t="s">
        <v>17</v>
      </c>
    </row>
    <row r="4779" spans="1:14" ht="14.25" customHeight="1" x14ac:dyDescent="0.3">
      <c r="A4779" t="s">
        <v>4182</v>
      </c>
      <c r="B4779" t="s">
        <v>19</v>
      </c>
      <c r="C4779" t="s">
        <v>14</v>
      </c>
      <c r="D4779">
        <v>4012.6</v>
      </c>
      <c r="E4779">
        <v>0.06</v>
      </c>
      <c r="F4779">
        <f t="shared" si="148"/>
        <v>240.75599999999997</v>
      </c>
      <c r="G4779">
        <f t="shared" si="149"/>
        <v>3771.8440000000001</v>
      </c>
      <c r="H4779">
        <v>7</v>
      </c>
      <c r="I4779" s="17">
        <v>45063</v>
      </c>
      <c r="J4779" s="17">
        <v>45065</v>
      </c>
      <c r="K4779" t="s">
        <v>31</v>
      </c>
      <c r="L4779" t="s">
        <v>22</v>
      </c>
      <c r="M4779">
        <v>453.05</v>
      </c>
      <c r="N4779" t="s">
        <v>48</v>
      </c>
    </row>
    <row r="4780" spans="1:14" ht="14.25" customHeight="1" x14ac:dyDescent="0.3">
      <c r="A4780" t="s">
        <v>10421</v>
      </c>
      <c r="B4780" t="s">
        <v>41</v>
      </c>
      <c r="C4780" t="s">
        <v>36</v>
      </c>
      <c r="D4780">
        <v>4016.77</v>
      </c>
      <c r="E4780">
        <v>0.32</v>
      </c>
      <c r="F4780">
        <f t="shared" si="148"/>
        <v>1285.3664000000001</v>
      </c>
      <c r="G4780">
        <f t="shared" si="149"/>
        <v>2731.4035999999996</v>
      </c>
      <c r="H4780">
        <v>7</v>
      </c>
      <c r="I4780" s="17">
        <v>45446</v>
      </c>
      <c r="J4780" s="17">
        <v>45447</v>
      </c>
      <c r="K4780" t="s">
        <v>31</v>
      </c>
      <c r="L4780" t="s">
        <v>22</v>
      </c>
      <c r="M4780">
        <v>806.1</v>
      </c>
      <c r="N4780" t="s">
        <v>39</v>
      </c>
    </row>
    <row r="4781" spans="1:14" ht="14.25" customHeight="1" x14ac:dyDescent="0.3">
      <c r="A4781" t="s">
        <v>8340</v>
      </c>
      <c r="B4781" t="s">
        <v>19</v>
      </c>
      <c r="C4781" t="s">
        <v>14</v>
      </c>
      <c r="D4781">
        <v>4019.72</v>
      </c>
      <c r="E4781">
        <v>0.35</v>
      </c>
      <c r="F4781">
        <f t="shared" si="148"/>
        <v>1406.9019999999998</v>
      </c>
      <c r="G4781">
        <f t="shared" si="149"/>
        <v>2612.8180000000002</v>
      </c>
      <c r="H4781">
        <v>7</v>
      </c>
      <c r="I4781" s="17">
        <v>45041</v>
      </c>
      <c r="J4781" s="17">
        <v>45043</v>
      </c>
      <c r="K4781" t="s">
        <v>15</v>
      </c>
      <c r="L4781" t="s">
        <v>27</v>
      </c>
      <c r="M4781">
        <v>598.77</v>
      </c>
      <c r="N4781" t="s">
        <v>48</v>
      </c>
    </row>
    <row r="4782" spans="1:14" ht="14.25" customHeight="1" x14ac:dyDescent="0.3">
      <c r="A4782" t="s">
        <v>10041</v>
      </c>
      <c r="B4782" t="s">
        <v>13</v>
      </c>
      <c r="C4782" t="s">
        <v>26</v>
      </c>
      <c r="D4782">
        <v>4020.2</v>
      </c>
      <c r="E4782">
        <v>0.44</v>
      </c>
      <c r="F4782">
        <f t="shared" si="148"/>
        <v>1768.8879999999999</v>
      </c>
      <c r="G4782">
        <f t="shared" si="149"/>
        <v>2251.3119999999999</v>
      </c>
      <c r="H4782">
        <v>7</v>
      </c>
      <c r="I4782" s="17">
        <v>45157</v>
      </c>
      <c r="J4782" s="17">
        <v>45161</v>
      </c>
      <c r="K4782" t="s">
        <v>15</v>
      </c>
      <c r="L4782" t="s">
        <v>27</v>
      </c>
      <c r="M4782">
        <v>626.17999999999995</v>
      </c>
      <c r="N4782" t="s">
        <v>17</v>
      </c>
    </row>
    <row r="4783" spans="1:14" ht="14.25" customHeight="1" x14ac:dyDescent="0.3">
      <c r="A4783" t="s">
        <v>2486</v>
      </c>
      <c r="B4783" t="s">
        <v>13</v>
      </c>
      <c r="C4783" t="s">
        <v>14</v>
      </c>
      <c r="D4783">
        <v>4020.68</v>
      </c>
      <c r="E4783">
        <v>0.41</v>
      </c>
      <c r="F4783">
        <f t="shared" si="148"/>
        <v>1648.4787999999999</v>
      </c>
      <c r="G4783">
        <f t="shared" si="149"/>
        <v>2372.2012</v>
      </c>
      <c r="H4783">
        <v>7</v>
      </c>
      <c r="I4783" s="17">
        <v>45634</v>
      </c>
      <c r="J4783" s="17">
        <v>45635</v>
      </c>
      <c r="K4783" t="s">
        <v>31</v>
      </c>
      <c r="L4783" t="s">
        <v>22</v>
      </c>
      <c r="M4783">
        <v>458.58</v>
      </c>
      <c r="N4783" t="s">
        <v>34</v>
      </c>
    </row>
    <row r="4784" spans="1:14" ht="14.25" customHeight="1" x14ac:dyDescent="0.3">
      <c r="A4784" t="s">
        <v>12643</v>
      </c>
      <c r="B4784" t="s">
        <v>41</v>
      </c>
      <c r="C4784" t="s">
        <v>26</v>
      </c>
      <c r="D4784">
        <v>4022.27</v>
      </c>
      <c r="E4784">
        <v>0.05</v>
      </c>
      <c r="F4784">
        <f t="shared" si="148"/>
        <v>201.11350000000002</v>
      </c>
      <c r="G4784">
        <f t="shared" si="149"/>
        <v>3821.1565000000001</v>
      </c>
      <c r="H4784">
        <v>7</v>
      </c>
      <c r="I4784" s="17">
        <v>45587</v>
      </c>
      <c r="J4784" s="17">
        <v>45591</v>
      </c>
      <c r="K4784" t="s">
        <v>21</v>
      </c>
      <c r="L4784" t="s">
        <v>22</v>
      </c>
      <c r="M4784">
        <v>928.96</v>
      </c>
      <c r="N4784" t="s">
        <v>28</v>
      </c>
    </row>
    <row r="4785" spans="1:14" ht="14.25" customHeight="1" x14ac:dyDescent="0.3">
      <c r="A4785" t="s">
        <v>13155</v>
      </c>
      <c r="B4785" t="s">
        <v>41</v>
      </c>
      <c r="C4785" t="s">
        <v>33</v>
      </c>
      <c r="D4785">
        <v>4025.54</v>
      </c>
      <c r="E4785">
        <v>0.24</v>
      </c>
      <c r="F4785">
        <f t="shared" si="148"/>
        <v>966.12959999999998</v>
      </c>
      <c r="G4785">
        <f t="shared" si="149"/>
        <v>3059.4103999999998</v>
      </c>
      <c r="H4785">
        <v>7</v>
      </c>
      <c r="I4785" s="17">
        <v>45517</v>
      </c>
      <c r="J4785" s="17">
        <v>45520</v>
      </c>
      <c r="K4785" t="s">
        <v>15</v>
      </c>
      <c r="L4785" t="s">
        <v>27</v>
      </c>
      <c r="M4785">
        <v>521.13</v>
      </c>
      <c r="N4785" t="s">
        <v>39</v>
      </c>
    </row>
    <row r="4786" spans="1:14" ht="14.25" customHeight="1" x14ac:dyDescent="0.3">
      <c r="A4786" t="s">
        <v>4016</v>
      </c>
      <c r="B4786" t="s">
        <v>41</v>
      </c>
      <c r="C4786" t="s">
        <v>26</v>
      </c>
      <c r="D4786">
        <v>4026.08</v>
      </c>
      <c r="E4786">
        <v>0.19</v>
      </c>
      <c r="F4786">
        <f t="shared" si="148"/>
        <v>764.95519999999999</v>
      </c>
      <c r="G4786">
        <f t="shared" si="149"/>
        <v>3261.1248000000001</v>
      </c>
      <c r="H4786">
        <v>7</v>
      </c>
      <c r="I4786" s="17">
        <v>45259</v>
      </c>
      <c r="J4786" s="17">
        <v>45261</v>
      </c>
      <c r="K4786" t="s">
        <v>15</v>
      </c>
      <c r="L4786" t="s">
        <v>22</v>
      </c>
      <c r="M4786">
        <v>704.55</v>
      </c>
      <c r="N4786" t="s">
        <v>39</v>
      </c>
    </row>
    <row r="4787" spans="1:14" ht="14.25" customHeight="1" x14ac:dyDescent="0.3">
      <c r="A4787" t="s">
        <v>10540</v>
      </c>
      <c r="B4787" t="s">
        <v>41</v>
      </c>
      <c r="C4787" t="s">
        <v>20</v>
      </c>
      <c r="D4787">
        <v>4026.28</v>
      </c>
      <c r="E4787">
        <v>0.12</v>
      </c>
      <c r="F4787">
        <f t="shared" si="148"/>
        <v>483.15359999999998</v>
      </c>
      <c r="G4787">
        <f t="shared" si="149"/>
        <v>3543.1264000000001</v>
      </c>
      <c r="H4787">
        <v>7</v>
      </c>
      <c r="I4787" s="17">
        <v>45004</v>
      </c>
      <c r="J4787" s="17">
        <v>45010</v>
      </c>
      <c r="K4787" t="s">
        <v>15</v>
      </c>
      <c r="L4787" t="s">
        <v>22</v>
      </c>
      <c r="M4787">
        <v>318.02999999999997</v>
      </c>
      <c r="N4787" t="s">
        <v>23</v>
      </c>
    </row>
    <row r="4788" spans="1:14" ht="14.25" customHeight="1" x14ac:dyDescent="0.3">
      <c r="A4788" t="s">
        <v>2843</v>
      </c>
      <c r="B4788" t="s">
        <v>25</v>
      </c>
      <c r="C4788" t="s">
        <v>33</v>
      </c>
      <c r="D4788">
        <v>4026.86</v>
      </c>
      <c r="E4788">
        <v>7.0000000000000007E-2</v>
      </c>
      <c r="F4788">
        <f t="shared" si="148"/>
        <v>281.88020000000006</v>
      </c>
      <c r="G4788">
        <f t="shared" si="149"/>
        <v>3744.9798000000001</v>
      </c>
      <c r="H4788">
        <v>7</v>
      </c>
      <c r="I4788" s="17">
        <v>45055</v>
      </c>
      <c r="J4788" s="17">
        <v>45059</v>
      </c>
      <c r="K4788" t="s">
        <v>15</v>
      </c>
      <c r="L4788" t="s">
        <v>16</v>
      </c>
      <c r="M4788">
        <v>474.7</v>
      </c>
      <c r="N4788" t="s">
        <v>23</v>
      </c>
    </row>
    <row r="4789" spans="1:14" ht="14.25" customHeight="1" x14ac:dyDescent="0.3">
      <c r="A4789" t="s">
        <v>13808</v>
      </c>
      <c r="B4789" t="s">
        <v>25</v>
      </c>
      <c r="C4789" t="s">
        <v>36</v>
      </c>
      <c r="D4789">
        <v>4032.05</v>
      </c>
      <c r="E4789">
        <v>0.15</v>
      </c>
      <c r="F4789">
        <f t="shared" si="148"/>
        <v>604.8075</v>
      </c>
      <c r="G4789">
        <f t="shared" si="149"/>
        <v>3427.2425000000003</v>
      </c>
      <c r="H4789">
        <v>7</v>
      </c>
      <c r="I4789" s="17">
        <v>45357</v>
      </c>
      <c r="J4789" s="17">
        <v>45362</v>
      </c>
      <c r="K4789" t="s">
        <v>31</v>
      </c>
      <c r="L4789" t="s">
        <v>22</v>
      </c>
      <c r="M4789">
        <v>988.38</v>
      </c>
      <c r="N4789" t="s">
        <v>28</v>
      </c>
    </row>
    <row r="4790" spans="1:14" ht="14.25" customHeight="1" x14ac:dyDescent="0.3">
      <c r="A4790" t="s">
        <v>4407</v>
      </c>
      <c r="B4790" t="s">
        <v>13</v>
      </c>
      <c r="C4790" t="s">
        <v>26</v>
      </c>
      <c r="D4790">
        <v>4032.93</v>
      </c>
      <c r="E4790">
        <v>0.43</v>
      </c>
      <c r="F4790">
        <f t="shared" si="148"/>
        <v>1734.1598999999999</v>
      </c>
      <c r="G4790">
        <f t="shared" si="149"/>
        <v>2298.7700999999997</v>
      </c>
      <c r="H4790">
        <v>7</v>
      </c>
      <c r="I4790" s="17">
        <v>45238</v>
      </c>
      <c r="J4790" s="17">
        <v>45243</v>
      </c>
      <c r="K4790" t="s">
        <v>15</v>
      </c>
      <c r="L4790" t="s">
        <v>27</v>
      </c>
      <c r="M4790">
        <v>622.36</v>
      </c>
      <c r="N4790" t="s">
        <v>17</v>
      </c>
    </row>
    <row r="4791" spans="1:14" ht="14.25" customHeight="1" x14ac:dyDescent="0.3">
      <c r="A4791" t="s">
        <v>9865</v>
      </c>
      <c r="B4791" t="s">
        <v>41</v>
      </c>
      <c r="C4791" t="s">
        <v>26</v>
      </c>
      <c r="D4791">
        <v>4038.81</v>
      </c>
      <c r="E4791">
        <v>0.28000000000000003</v>
      </c>
      <c r="F4791">
        <f t="shared" si="148"/>
        <v>1130.8668</v>
      </c>
      <c r="G4791">
        <f t="shared" si="149"/>
        <v>2907.9431999999997</v>
      </c>
      <c r="H4791">
        <v>7</v>
      </c>
      <c r="I4791" s="17">
        <v>44984</v>
      </c>
      <c r="J4791" s="17">
        <v>44988</v>
      </c>
      <c r="K4791" t="s">
        <v>15</v>
      </c>
      <c r="L4791" t="s">
        <v>27</v>
      </c>
      <c r="M4791">
        <v>604.05999999999995</v>
      </c>
      <c r="N4791" t="s">
        <v>39</v>
      </c>
    </row>
    <row r="4792" spans="1:14" ht="14.25" customHeight="1" x14ac:dyDescent="0.3">
      <c r="A4792" t="s">
        <v>6053</v>
      </c>
      <c r="B4792" t="s">
        <v>25</v>
      </c>
      <c r="C4792" t="s">
        <v>36</v>
      </c>
      <c r="D4792">
        <v>4040.07</v>
      </c>
      <c r="E4792">
        <v>0.15</v>
      </c>
      <c r="F4792">
        <f t="shared" si="148"/>
        <v>606.01049999999998</v>
      </c>
      <c r="G4792">
        <f t="shared" si="149"/>
        <v>3434.0595000000003</v>
      </c>
      <c r="H4792">
        <v>7</v>
      </c>
      <c r="I4792" s="17">
        <v>45500</v>
      </c>
      <c r="J4792" s="17">
        <v>45502</v>
      </c>
      <c r="K4792" t="s">
        <v>15</v>
      </c>
      <c r="L4792" t="s">
        <v>27</v>
      </c>
      <c r="M4792">
        <v>901.74</v>
      </c>
      <c r="N4792" t="s">
        <v>17</v>
      </c>
    </row>
    <row r="4793" spans="1:14" ht="14.25" customHeight="1" x14ac:dyDescent="0.3">
      <c r="A4793" t="s">
        <v>13788</v>
      </c>
      <c r="B4793" t="s">
        <v>41</v>
      </c>
      <c r="C4793" t="s">
        <v>33</v>
      </c>
      <c r="D4793">
        <v>4045.93</v>
      </c>
      <c r="E4793">
        <v>0.22</v>
      </c>
      <c r="F4793">
        <f t="shared" si="148"/>
        <v>890.1046</v>
      </c>
      <c r="G4793">
        <f t="shared" si="149"/>
        <v>3155.8253999999997</v>
      </c>
      <c r="H4793">
        <v>7</v>
      </c>
      <c r="I4793" s="17">
        <v>44967</v>
      </c>
      <c r="J4793" s="17">
        <v>44968</v>
      </c>
      <c r="K4793" t="s">
        <v>15</v>
      </c>
      <c r="L4793" t="s">
        <v>22</v>
      </c>
      <c r="M4793">
        <v>254.06</v>
      </c>
      <c r="N4793" t="s">
        <v>39</v>
      </c>
    </row>
    <row r="4794" spans="1:14" ht="14.25" customHeight="1" x14ac:dyDescent="0.3">
      <c r="A4794" t="s">
        <v>4276</v>
      </c>
      <c r="B4794" t="s">
        <v>13</v>
      </c>
      <c r="C4794" t="s">
        <v>36</v>
      </c>
      <c r="D4794">
        <v>4047.4</v>
      </c>
      <c r="E4794">
        <v>0.43</v>
      </c>
      <c r="F4794">
        <f t="shared" si="148"/>
        <v>1740.3820000000001</v>
      </c>
      <c r="G4794">
        <f t="shared" si="149"/>
        <v>2307.018</v>
      </c>
      <c r="H4794">
        <v>7</v>
      </c>
      <c r="I4794" s="17">
        <v>45037</v>
      </c>
      <c r="J4794" s="17">
        <v>45041</v>
      </c>
      <c r="K4794" t="s">
        <v>21</v>
      </c>
      <c r="L4794" t="s">
        <v>22</v>
      </c>
      <c r="M4794">
        <v>906.39</v>
      </c>
      <c r="N4794" t="s">
        <v>39</v>
      </c>
    </row>
    <row r="4795" spans="1:14" ht="14.25" customHeight="1" x14ac:dyDescent="0.3">
      <c r="A4795" t="s">
        <v>4204</v>
      </c>
      <c r="B4795" t="s">
        <v>13</v>
      </c>
      <c r="C4795" t="s">
        <v>33</v>
      </c>
      <c r="D4795">
        <v>4047.92</v>
      </c>
      <c r="E4795">
        <v>0.28000000000000003</v>
      </c>
      <c r="F4795">
        <f t="shared" si="148"/>
        <v>1133.4176000000002</v>
      </c>
      <c r="G4795">
        <f t="shared" si="149"/>
        <v>2914.5023999999999</v>
      </c>
      <c r="H4795">
        <v>7</v>
      </c>
      <c r="I4795" s="17">
        <v>45464</v>
      </c>
      <c r="J4795" s="17">
        <v>45471</v>
      </c>
      <c r="K4795" t="s">
        <v>31</v>
      </c>
      <c r="L4795" t="s">
        <v>16</v>
      </c>
      <c r="M4795">
        <v>858.64</v>
      </c>
      <c r="N4795" t="s">
        <v>34</v>
      </c>
    </row>
    <row r="4796" spans="1:14" ht="14.25" customHeight="1" x14ac:dyDescent="0.3">
      <c r="A4796" t="s">
        <v>11726</v>
      </c>
      <c r="B4796" t="s">
        <v>13</v>
      </c>
      <c r="C4796" t="s">
        <v>20</v>
      </c>
      <c r="D4796">
        <v>4049.29</v>
      </c>
      <c r="E4796">
        <v>0.46</v>
      </c>
      <c r="F4796">
        <f t="shared" si="148"/>
        <v>1862.6734000000001</v>
      </c>
      <c r="G4796">
        <f t="shared" si="149"/>
        <v>2186.6165999999998</v>
      </c>
      <c r="H4796">
        <v>7</v>
      </c>
      <c r="I4796" s="17">
        <v>44956</v>
      </c>
      <c r="J4796" s="17">
        <v>44957</v>
      </c>
      <c r="K4796" t="s">
        <v>31</v>
      </c>
      <c r="L4796" t="s">
        <v>16</v>
      </c>
      <c r="M4796">
        <v>679.68</v>
      </c>
      <c r="N4796" t="s">
        <v>34</v>
      </c>
    </row>
    <row r="4797" spans="1:14" ht="14.25" customHeight="1" x14ac:dyDescent="0.3">
      <c r="A4797" t="s">
        <v>12613</v>
      </c>
      <c r="B4797" t="s">
        <v>19</v>
      </c>
      <c r="C4797" t="s">
        <v>33</v>
      </c>
      <c r="D4797">
        <v>4052.45</v>
      </c>
      <c r="E4797">
        <v>0.28999999999999998</v>
      </c>
      <c r="F4797">
        <f t="shared" si="148"/>
        <v>1175.2104999999999</v>
      </c>
      <c r="G4797">
        <f t="shared" si="149"/>
        <v>2877.2394999999997</v>
      </c>
      <c r="H4797">
        <v>7</v>
      </c>
      <c r="I4797" s="17">
        <v>45289</v>
      </c>
      <c r="J4797" s="17">
        <v>45290</v>
      </c>
      <c r="K4797" t="s">
        <v>15</v>
      </c>
      <c r="L4797" t="s">
        <v>22</v>
      </c>
      <c r="M4797">
        <v>517.91</v>
      </c>
      <c r="N4797" t="s">
        <v>28</v>
      </c>
    </row>
    <row r="4798" spans="1:14" ht="14.25" customHeight="1" x14ac:dyDescent="0.3">
      <c r="A4798" t="s">
        <v>1789</v>
      </c>
      <c r="B4798" t="s">
        <v>25</v>
      </c>
      <c r="C4798" t="s">
        <v>33</v>
      </c>
      <c r="D4798">
        <v>4054.69</v>
      </c>
      <c r="E4798">
        <v>0.34</v>
      </c>
      <c r="F4798">
        <f t="shared" si="148"/>
        <v>1378.5946000000001</v>
      </c>
      <c r="G4798">
        <f t="shared" si="149"/>
        <v>2676.0954000000002</v>
      </c>
      <c r="H4798">
        <v>7</v>
      </c>
      <c r="I4798" s="17">
        <v>44990</v>
      </c>
      <c r="J4798" s="17">
        <v>44995</v>
      </c>
      <c r="K4798" t="s">
        <v>21</v>
      </c>
      <c r="L4798" t="s">
        <v>27</v>
      </c>
      <c r="M4798">
        <v>655.52</v>
      </c>
      <c r="N4798" t="s">
        <v>34</v>
      </c>
    </row>
    <row r="4799" spans="1:14" ht="14.25" customHeight="1" x14ac:dyDescent="0.3">
      <c r="A4799" t="s">
        <v>9180</v>
      </c>
      <c r="B4799" t="s">
        <v>25</v>
      </c>
      <c r="C4799" t="s">
        <v>26</v>
      </c>
      <c r="D4799">
        <v>4065.16</v>
      </c>
      <c r="E4799">
        <v>0.2</v>
      </c>
      <c r="F4799">
        <f t="shared" si="148"/>
        <v>813.03200000000004</v>
      </c>
      <c r="G4799">
        <f t="shared" si="149"/>
        <v>3252.1279999999997</v>
      </c>
      <c r="H4799">
        <v>7</v>
      </c>
      <c r="I4799" s="17">
        <v>45466</v>
      </c>
      <c r="J4799" s="17">
        <v>45470</v>
      </c>
      <c r="K4799" t="s">
        <v>15</v>
      </c>
      <c r="L4799" t="s">
        <v>27</v>
      </c>
      <c r="M4799">
        <v>604.49</v>
      </c>
      <c r="N4799" t="s">
        <v>39</v>
      </c>
    </row>
    <row r="4800" spans="1:14" ht="14.25" customHeight="1" x14ac:dyDescent="0.3">
      <c r="A4800" t="s">
        <v>10132</v>
      </c>
      <c r="B4800" t="s">
        <v>19</v>
      </c>
      <c r="C4800" t="s">
        <v>20</v>
      </c>
      <c r="D4800">
        <v>4066.37</v>
      </c>
      <c r="E4800">
        <v>0.2</v>
      </c>
      <c r="F4800">
        <f t="shared" si="148"/>
        <v>813.274</v>
      </c>
      <c r="G4800">
        <f t="shared" si="149"/>
        <v>3253.096</v>
      </c>
      <c r="H4800">
        <v>7</v>
      </c>
      <c r="I4800" s="17">
        <v>45169</v>
      </c>
      <c r="J4800" s="17">
        <v>45170</v>
      </c>
      <c r="K4800" t="s">
        <v>31</v>
      </c>
      <c r="L4800" t="s">
        <v>22</v>
      </c>
      <c r="M4800">
        <v>826.07</v>
      </c>
      <c r="N4800" t="s">
        <v>17</v>
      </c>
    </row>
    <row r="4801" spans="1:14" ht="14.25" customHeight="1" x14ac:dyDescent="0.3">
      <c r="A4801" t="s">
        <v>13640</v>
      </c>
      <c r="B4801" t="s">
        <v>25</v>
      </c>
      <c r="C4801" t="s">
        <v>26</v>
      </c>
      <c r="D4801">
        <v>4070.85</v>
      </c>
      <c r="E4801">
        <v>0.26</v>
      </c>
      <c r="F4801">
        <f t="shared" si="148"/>
        <v>1058.421</v>
      </c>
      <c r="G4801">
        <f t="shared" si="149"/>
        <v>3012.4290000000001</v>
      </c>
      <c r="H4801">
        <v>7</v>
      </c>
      <c r="I4801" s="17">
        <v>45383</v>
      </c>
      <c r="J4801" s="17">
        <v>45388</v>
      </c>
      <c r="K4801" t="s">
        <v>21</v>
      </c>
      <c r="L4801" t="s">
        <v>22</v>
      </c>
      <c r="M4801">
        <v>741.78</v>
      </c>
      <c r="N4801" t="s">
        <v>48</v>
      </c>
    </row>
    <row r="4802" spans="1:14" ht="14.25" customHeight="1" x14ac:dyDescent="0.3">
      <c r="A4802" t="s">
        <v>13391</v>
      </c>
      <c r="B4802" t="s">
        <v>19</v>
      </c>
      <c r="C4802" t="s">
        <v>26</v>
      </c>
      <c r="D4802">
        <v>4071.68</v>
      </c>
      <c r="E4802">
        <v>0.32</v>
      </c>
      <c r="F4802">
        <f t="shared" ref="F4802:F4865" si="150">D4802*E4802</f>
        <v>1302.9376</v>
      </c>
      <c r="G4802">
        <f t="shared" ref="G4802:G4865" si="151">D4802-F4802</f>
        <v>2768.7424000000001</v>
      </c>
      <c r="H4802">
        <v>7</v>
      </c>
      <c r="I4802" s="17">
        <v>45605</v>
      </c>
      <c r="J4802" s="17">
        <v>45612</v>
      </c>
      <c r="K4802" t="s">
        <v>15</v>
      </c>
      <c r="L4802" t="s">
        <v>22</v>
      </c>
      <c r="M4802">
        <v>636.63</v>
      </c>
      <c r="N4802" t="s">
        <v>28</v>
      </c>
    </row>
    <row r="4803" spans="1:14" ht="14.25" customHeight="1" x14ac:dyDescent="0.3">
      <c r="A4803" t="s">
        <v>6644</v>
      </c>
      <c r="B4803" t="s">
        <v>41</v>
      </c>
      <c r="C4803" t="s">
        <v>33</v>
      </c>
      <c r="D4803">
        <v>4072.3</v>
      </c>
      <c r="E4803">
        <v>0.46</v>
      </c>
      <c r="F4803">
        <f t="shared" si="150"/>
        <v>1873.2580000000003</v>
      </c>
      <c r="G4803">
        <f t="shared" si="151"/>
        <v>2199.0419999999999</v>
      </c>
      <c r="H4803">
        <v>7</v>
      </c>
      <c r="I4803" s="17">
        <v>45575</v>
      </c>
      <c r="J4803" s="17">
        <v>45581</v>
      </c>
      <c r="K4803" t="s">
        <v>31</v>
      </c>
      <c r="L4803" t="s">
        <v>22</v>
      </c>
      <c r="M4803">
        <v>564.79999999999995</v>
      </c>
      <c r="N4803" t="s">
        <v>39</v>
      </c>
    </row>
    <row r="4804" spans="1:14" ht="14.25" customHeight="1" x14ac:dyDescent="0.3">
      <c r="A4804" t="s">
        <v>10834</v>
      </c>
      <c r="B4804" t="s">
        <v>19</v>
      </c>
      <c r="C4804" t="s">
        <v>26</v>
      </c>
      <c r="D4804">
        <v>4075.12</v>
      </c>
      <c r="E4804">
        <v>0.49</v>
      </c>
      <c r="F4804">
        <f t="shared" si="150"/>
        <v>1996.8088</v>
      </c>
      <c r="G4804">
        <f t="shared" si="151"/>
        <v>2078.3112000000001</v>
      </c>
      <c r="H4804">
        <v>7</v>
      </c>
      <c r="I4804" s="17">
        <v>45125</v>
      </c>
      <c r="J4804" s="17">
        <v>45126</v>
      </c>
      <c r="K4804" t="s">
        <v>15</v>
      </c>
      <c r="L4804" t="s">
        <v>22</v>
      </c>
      <c r="M4804">
        <v>455.67</v>
      </c>
      <c r="N4804" t="s">
        <v>17</v>
      </c>
    </row>
    <row r="4805" spans="1:14" ht="14.25" customHeight="1" x14ac:dyDescent="0.3">
      <c r="A4805" t="s">
        <v>1001</v>
      </c>
      <c r="B4805" t="s">
        <v>41</v>
      </c>
      <c r="C4805" t="s">
        <v>33</v>
      </c>
      <c r="D4805">
        <v>4077.97</v>
      </c>
      <c r="E4805">
        <v>0.3</v>
      </c>
      <c r="F4805">
        <f t="shared" si="150"/>
        <v>1223.3909999999998</v>
      </c>
      <c r="G4805">
        <f t="shared" si="151"/>
        <v>2854.5789999999997</v>
      </c>
      <c r="H4805">
        <v>7</v>
      </c>
      <c r="I4805" s="17">
        <v>45078</v>
      </c>
      <c r="J4805" s="17">
        <v>45079</v>
      </c>
      <c r="K4805" t="s">
        <v>21</v>
      </c>
      <c r="L4805" t="s">
        <v>16</v>
      </c>
      <c r="M4805">
        <v>559.46</v>
      </c>
      <c r="N4805" t="s">
        <v>28</v>
      </c>
    </row>
    <row r="4806" spans="1:14" ht="14.25" customHeight="1" x14ac:dyDescent="0.3">
      <c r="A4806" t="s">
        <v>950</v>
      </c>
      <c r="B4806" t="s">
        <v>19</v>
      </c>
      <c r="C4806" t="s">
        <v>36</v>
      </c>
      <c r="D4806">
        <v>4086.76</v>
      </c>
      <c r="E4806">
        <v>0.23</v>
      </c>
      <c r="F4806">
        <f t="shared" si="150"/>
        <v>939.95480000000009</v>
      </c>
      <c r="G4806">
        <f t="shared" si="151"/>
        <v>3146.8052000000002</v>
      </c>
      <c r="H4806">
        <v>7</v>
      </c>
      <c r="I4806" s="17">
        <v>45066</v>
      </c>
      <c r="J4806" s="17">
        <v>45067</v>
      </c>
      <c r="K4806" t="s">
        <v>31</v>
      </c>
      <c r="L4806" t="s">
        <v>16</v>
      </c>
      <c r="M4806">
        <v>1103.0899999999999</v>
      </c>
      <c r="N4806" t="s">
        <v>28</v>
      </c>
    </row>
    <row r="4807" spans="1:14" ht="14.25" customHeight="1" x14ac:dyDescent="0.3">
      <c r="A4807" t="s">
        <v>9398</v>
      </c>
      <c r="B4807" t="s">
        <v>25</v>
      </c>
      <c r="C4807" t="s">
        <v>20</v>
      </c>
      <c r="D4807">
        <v>4087.82</v>
      </c>
      <c r="E4807">
        <v>0.44</v>
      </c>
      <c r="F4807">
        <f t="shared" si="150"/>
        <v>1798.6408000000001</v>
      </c>
      <c r="G4807">
        <f t="shared" si="151"/>
        <v>2289.1792</v>
      </c>
      <c r="H4807">
        <v>7</v>
      </c>
      <c r="I4807" s="17">
        <v>45177</v>
      </c>
      <c r="J4807" s="17">
        <v>45183</v>
      </c>
      <c r="K4807" t="s">
        <v>15</v>
      </c>
      <c r="L4807" t="s">
        <v>22</v>
      </c>
      <c r="M4807">
        <v>581.85</v>
      </c>
      <c r="N4807" t="s">
        <v>23</v>
      </c>
    </row>
    <row r="4808" spans="1:14" ht="14.25" customHeight="1" x14ac:dyDescent="0.3">
      <c r="A4808" t="s">
        <v>12523</v>
      </c>
      <c r="B4808" t="s">
        <v>41</v>
      </c>
      <c r="C4808" t="s">
        <v>33</v>
      </c>
      <c r="D4808">
        <v>4088.24</v>
      </c>
      <c r="E4808">
        <v>0.41</v>
      </c>
      <c r="F4808">
        <f t="shared" si="150"/>
        <v>1676.1783999999998</v>
      </c>
      <c r="G4808">
        <f t="shared" si="151"/>
        <v>2412.0616</v>
      </c>
      <c r="H4808">
        <v>7</v>
      </c>
      <c r="I4808" s="17">
        <v>45586</v>
      </c>
      <c r="J4808" s="17">
        <v>45590</v>
      </c>
      <c r="K4808" t="s">
        <v>21</v>
      </c>
      <c r="L4808" t="s">
        <v>22</v>
      </c>
      <c r="M4808">
        <v>860.77</v>
      </c>
      <c r="N4808" t="s">
        <v>28</v>
      </c>
    </row>
    <row r="4809" spans="1:14" ht="14.25" customHeight="1" x14ac:dyDescent="0.3">
      <c r="A4809" t="s">
        <v>8050</v>
      </c>
      <c r="B4809" t="s">
        <v>41</v>
      </c>
      <c r="C4809" t="s">
        <v>14</v>
      </c>
      <c r="D4809">
        <v>4091.61</v>
      </c>
      <c r="E4809">
        <v>0.03</v>
      </c>
      <c r="F4809">
        <f t="shared" si="150"/>
        <v>122.7483</v>
      </c>
      <c r="G4809">
        <f t="shared" si="151"/>
        <v>3968.8616999999999</v>
      </c>
      <c r="H4809">
        <v>7</v>
      </c>
      <c r="I4809" s="17">
        <v>45441</v>
      </c>
      <c r="J4809" s="17">
        <v>45443</v>
      </c>
      <c r="K4809" t="s">
        <v>15</v>
      </c>
      <c r="L4809" t="s">
        <v>22</v>
      </c>
      <c r="M4809">
        <v>470.19</v>
      </c>
      <c r="N4809" t="s">
        <v>48</v>
      </c>
    </row>
    <row r="4810" spans="1:14" ht="14.25" customHeight="1" x14ac:dyDescent="0.3">
      <c r="A4810" t="s">
        <v>670</v>
      </c>
      <c r="B4810" t="s">
        <v>13</v>
      </c>
      <c r="C4810" t="s">
        <v>26</v>
      </c>
      <c r="D4810">
        <v>4095.24</v>
      </c>
      <c r="E4810">
        <v>7.0000000000000007E-2</v>
      </c>
      <c r="F4810">
        <f t="shared" si="150"/>
        <v>286.66680000000002</v>
      </c>
      <c r="G4810">
        <f t="shared" si="151"/>
        <v>3808.5731999999998</v>
      </c>
      <c r="H4810">
        <v>7</v>
      </c>
      <c r="I4810" s="17">
        <v>45176</v>
      </c>
      <c r="J4810" s="17">
        <v>45180</v>
      </c>
      <c r="K4810" t="s">
        <v>31</v>
      </c>
      <c r="L4810" t="s">
        <v>27</v>
      </c>
      <c r="M4810">
        <v>314.5</v>
      </c>
      <c r="N4810" t="s">
        <v>23</v>
      </c>
    </row>
    <row r="4811" spans="1:14" ht="14.25" customHeight="1" x14ac:dyDescent="0.3">
      <c r="A4811" t="s">
        <v>6956</v>
      </c>
      <c r="B4811" t="s">
        <v>25</v>
      </c>
      <c r="C4811" t="s">
        <v>20</v>
      </c>
      <c r="D4811">
        <v>4095.78</v>
      </c>
      <c r="E4811">
        <v>0.4</v>
      </c>
      <c r="F4811">
        <f t="shared" si="150"/>
        <v>1638.3120000000001</v>
      </c>
      <c r="G4811">
        <f t="shared" si="151"/>
        <v>2457.4679999999998</v>
      </c>
      <c r="H4811">
        <v>7</v>
      </c>
      <c r="I4811" s="17">
        <v>44987</v>
      </c>
      <c r="J4811" s="17">
        <v>44988</v>
      </c>
      <c r="K4811" t="s">
        <v>15</v>
      </c>
      <c r="L4811" t="s">
        <v>22</v>
      </c>
      <c r="M4811">
        <v>1094.2</v>
      </c>
      <c r="N4811" t="s">
        <v>17</v>
      </c>
    </row>
    <row r="4812" spans="1:14" ht="14.25" customHeight="1" x14ac:dyDescent="0.3">
      <c r="A4812" t="s">
        <v>4791</v>
      </c>
      <c r="B4812" t="s">
        <v>41</v>
      </c>
      <c r="C4812" t="s">
        <v>14</v>
      </c>
      <c r="D4812">
        <v>4095.92</v>
      </c>
      <c r="E4812">
        <v>0.09</v>
      </c>
      <c r="F4812">
        <f t="shared" si="150"/>
        <v>368.63279999999997</v>
      </c>
      <c r="G4812">
        <f t="shared" si="151"/>
        <v>3727.2872000000002</v>
      </c>
      <c r="H4812">
        <v>7</v>
      </c>
      <c r="I4812" s="17">
        <v>45646</v>
      </c>
      <c r="J4812" s="17">
        <v>45651</v>
      </c>
      <c r="K4812" t="s">
        <v>15</v>
      </c>
      <c r="L4812" t="s">
        <v>16</v>
      </c>
      <c r="M4812">
        <v>1182.44</v>
      </c>
      <c r="N4812" t="s">
        <v>17</v>
      </c>
    </row>
    <row r="4813" spans="1:14" ht="14.25" customHeight="1" x14ac:dyDescent="0.3">
      <c r="A4813" t="s">
        <v>1325</v>
      </c>
      <c r="B4813" t="s">
        <v>19</v>
      </c>
      <c r="C4813" t="s">
        <v>20</v>
      </c>
      <c r="D4813">
        <v>4097.6099999999997</v>
      </c>
      <c r="E4813">
        <v>0.44</v>
      </c>
      <c r="F4813">
        <f t="shared" si="150"/>
        <v>1802.9483999999998</v>
      </c>
      <c r="G4813">
        <f t="shared" si="151"/>
        <v>2294.6615999999999</v>
      </c>
      <c r="H4813">
        <v>7</v>
      </c>
      <c r="I4813" s="17">
        <v>45346</v>
      </c>
      <c r="J4813" s="17">
        <v>45353</v>
      </c>
      <c r="K4813" t="s">
        <v>31</v>
      </c>
      <c r="L4813" t="s">
        <v>16</v>
      </c>
      <c r="M4813">
        <v>276.74</v>
      </c>
      <c r="N4813" t="s">
        <v>39</v>
      </c>
    </row>
    <row r="4814" spans="1:14" ht="14.25" customHeight="1" x14ac:dyDescent="0.3">
      <c r="A4814" t="s">
        <v>4313</v>
      </c>
      <c r="B4814" t="s">
        <v>19</v>
      </c>
      <c r="C4814" t="s">
        <v>26</v>
      </c>
      <c r="D4814">
        <v>4099.45</v>
      </c>
      <c r="E4814">
        <v>0.46</v>
      </c>
      <c r="F4814">
        <f t="shared" si="150"/>
        <v>1885.7470000000001</v>
      </c>
      <c r="G4814">
        <f t="shared" si="151"/>
        <v>2213.7029999999995</v>
      </c>
      <c r="H4814">
        <v>7</v>
      </c>
      <c r="I4814" s="17">
        <v>45446</v>
      </c>
      <c r="J4814" s="17">
        <v>45451</v>
      </c>
      <c r="K4814" t="s">
        <v>15</v>
      </c>
      <c r="L4814" t="s">
        <v>27</v>
      </c>
      <c r="M4814">
        <v>1038.1199999999999</v>
      </c>
      <c r="N4814" t="s">
        <v>34</v>
      </c>
    </row>
    <row r="4815" spans="1:14" ht="14.25" customHeight="1" x14ac:dyDescent="0.3">
      <c r="A4815" t="s">
        <v>10420</v>
      </c>
      <c r="B4815" t="s">
        <v>13</v>
      </c>
      <c r="C4815" t="s">
        <v>26</v>
      </c>
      <c r="D4815">
        <v>4100.46</v>
      </c>
      <c r="E4815">
        <v>0.12</v>
      </c>
      <c r="F4815">
        <f t="shared" si="150"/>
        <v>492.05520000000001</v>
      </c>
      <c r="G4815">
        <f t="shared" si="151"/>
        <v>3608.4048000000003</v>
      </c>
      <c r="H4815">
        <v>7</v>
      </c>
      <c r="I4815" s="17">
        <v>45162</v>
      </c>
      <c r="J4815" s="17">
        <v>45167</v>
      </c>
      <c r="K4815" t="s">
        <v>21</v>
      </c>
      <c r="L4815" t="s">
        <v>27</v>
      </c>
      <c r="M4815">
        <v>1050.21</v>
      </c>
      <c r="N4815" t="s">
        <v>28</v>
      </c>
    </row>
    <row r="4816" spans="1:14" ht="14.25" customHeight="1" x14ac:dyDescent="0.3">
      <c r="A4816" t="s">
        <v>3333</v>
      </c>
      <c r="B4816" t="s">
        <v>41</v>
      </c>
      <c r="C4816" t="s">
        <v>33</v>
      </c>
      <c r="D4816">
        <v>4103.0200000000004</v>
      </c>
      <c r="E4816">
        <v>0.47</v>
      </c>
      <c r="F4816">
        <f t="shared" si="150"/>
        <v>1928.4194</v>
      </c>
      <c r="G4816">
        <f t="shared" si="151"/>
        <v>2174.6006000000007</v>
      </c>
      <c r="H4816">
        <v>7</v>
      </c>
      <c r="I4816" s="17">
        <v>45633</v>
      </c>
      <c r="J4816" s="17">
        <v>45638</v>
      </c>
      <c r="K4816" t="s">
        <v>15</v>
      </c>
      <c r="L4816" t="s">
        <v>27</v>
      </c>
      <c r="M4816">
        <v>949.82</v>
      </c>
      <c r="N4816" t="s">
        <v>48</v>
      </c>
    </row>
    <row r="4817" spans="1:14" ht="14.25" customHeight="1" x14ac:dyDescent="0.3">
      <c r="A4817" t="s">
        <v>2224</v>
      </c>
      <c r="B4817" t="s">
        <v>25</v>
      </c>
      <c r="C4817" t="s">
        <v>36</v>
      </c>
      <c r="D4817">
        <v>4108.33</v>
      </c>
      <c r="E4817">
        <v>0.49</v>
      </c>
      <c r="F4817">
        <f t="shared" si="150"/>
        <v>2013.0817</v>
      </c>
      <c r="G4817">
        <f t="shared" si="151"/>
        <v>2095.2483000000002</v>
      </c>
      <c r="H4817">
        <v>7</v>
      </c>
      <c r="I4817" s="17">
        <v>45652</v>
      </c>
      <c r="J4817" s="17">
        <v>45658</v>
      </c>
      <c r="K4817" t="s">
        <v>15</v>
      </c>
      <c r="L4817" t="s">
        <v>27</v>
      </c>
      <c r="M4817">
        <v>622.63</v>
      </c>
      <c r="N4817" t="s">
        <v>48</v>
      </c>
    </row>
    <row r="4818" spans="1:14" ht="14.25" customHeight="1" x14ac:dyDescent="0.3">
      <c r="A4818" t="s">
        <v>11949</v>
      </c>
      <c r="B4818" t="s">
        <v>13</v>
      </c>
      <c r="C4818" t="s">
        <v>33</v>
      </c>
      <c r="D4818">
        <v>4120.33</v>
      </c>
      <c r="E4818">
        <v>0.41</v>
      </c>
      <c r="F4818">
        <f t="shared" si="150"/>
        <v>1689.3353</v>
      </c>
      <c r="G4818">
        <f t="shared" si="151"/>
        <v>2430.9947000000002</v>
      </c>
      <c r="H4818">
        <v>7</v>
      </c>
      <c r="I4818" s="17">
        <v>45571</v>
      </c>
      <c r="J4818" s="17">
        <v>45578</v>
      </c>
      <c r="K4818" t="s">
        <v>31</v>
      </c>
      <c r="L4818" t="s">
        <v>22</v>
      </c>
      <c r="M4818">
        <v>885.82</v>
      </c>
      <c r="N4818" t="s">
        <v>48</v>
      </c>
    </row>
    <row r="4819" spans="1:14" ht="14.25" customHeight="1" x14ac:dyDescent="0.3">
      <c r="A4819" t="s">
        <v>15199</v>
      </c>
      <c r="B4819" t="s">
        <v>25</v>
      </c>
      <c r="C4819" t="s">
        <v>36</v>
      </c>
      <c r="D4819">
        <v>4120.51</v>
      </c>
      <c r="E4819">
        <v>0.24</v>
      </c>
      <c r="F4819">
        <f t="shared" si="150"/>
        <v>988.92240000000004</v>
      </c>
      <c r="G4819">
        <f t="shared" si="151"/>
        <v>3131.5876000000003</v>
      </c>
      <c r="H4819">
        <v>7</v>
      </c>
      <c r="I4819" s="17">
        <v>45094</v>
      </c>
      <c r="J4819" s="17">
        <v>45098</v>
      </c>
      <c r="K4819" t="s">
        <v>15</v>
      </c>
      <c r="L4819" t="s">
        <v>22</v>
      </c>
      <c r="M4819">
        <v>942.02</v>
      </c>
      <c r="N4819" t="s">
        <v>17</v>
      </c>
    </row>
    <row r="4820" spans="1:14" ht="14.25" customHeight="1" x14ac:dyDescent="0.3">
      <c r="A4820" t="s">
        <v>7029</v>
      </c>
      <c r="B4820" t="s">
        <v>19</v>
      </c>
      <c r="C4820" t="s">
        <v>14</v>
      </c>
      <c r="D4820">
        <v>4121.3999999999996</v>
      </c>
      <c r="E4820">
        <v>0.23</v>
      </c>
      <c r="F4820">
        <f t="shared" si="150"/>
        <v>947.92199999999991</v>
      </c>
      <c r="G4820">
        <f t="shared" si="151"/>
        <v>3173.4779999999996</v>
      </c>
      <c r="H4820">
        <v>7</v>
      </c>
      <c r="I4820" s="17">
        <v>45156</v>
      </c>
      <c r="J4820" s="17">
        <v>45160</v>
      </c>
      <c r="K4820" t="s">
        <v>31</v>
      </c>
      <c r="L4820" t="s">
        <v>27</v>
      </c>
      <c r="M4820">
        <v>1165.99</v>
      </c>
      <c r="N4820" t="s">
        <v>17</v>
      </c>
    </row>
    <row r="4821" spans="1:14" ht="14.25" customHeight="1" x14ac:dyDescent="0.3">
      <c r="A4821" t="s">
        <v>5672</v>
      </c>
      <c r="B4821" t="s">
        <v>19</v>
      </c>
      <c r="C4821" t="s">
        <v>33</v>
      </c>
      <c r="D4821">
        <v>4123.6400000000003</v>
      </c>
      <c r="E4821">
        <v>0.09</v>
      </c>
      <c r="F4821">
        <f t="shared" si="150"/>
        <v>371.12760000000003</v>
      </c>
      <c r="G4821">
        <f t="shared" si="151"/>
        <v>3752.5124000000005</v>
      </c>
      <c r="H4821">
        <v>7</v>
      </c>
      <c r="I4821" s="17">
        <v>45520</v>
      </c>
      <c r="J4821" s="17">
        <v>45524</v>
      </c>
      <c r="K4821" t="s">
        <v>31</v>
      </c>
      <c r="L4821" t="s">
        <v>16</v>
      </c>
      <c r="M4821">
        <v>456.89</v>
      </c>
      <c r="N4821" t="s">
        <v>48</v>
      </c>
    </row>
    <row r="4822" spans="1:14" ht="14.25" customHeight="1" x14ac:dyDescent="0.3">
      <c r="A4822" t="s">
        <v>4952</v>
      </c>
      <c r="B4822" t="s">
        <v>25</v>
      </c>
      <c r="C4822" t="s">
        <v>20</v>
      </c>
      <c r="D4822">
        <v>4133.78</v>
      </c>
      <c r="E4822">
        <v>0.33</v>
      </c>
      <c r="F4822">
        <f t="shared" si="150"/>
        <v>1364.1474000000001</v>
      </c>
      <c r="G4822">
        <f t="shared" si="151"/>
        <v>2769.6325999999999</v>
      </c>
      <c r="H4822">
        <v>7</v>
      </c>
      <c r="I4822" s="17">
        <v>44988</v>
      </c>
      <c r="J4822" s="17">
        <v>44991</v>
      </c>
      <c r="K4822" t="s">
        <v>15</v>
      </c>
      <c r="L4822" t="s">
        <v>27</v>
      </c>
      <c r="M4822">
        <v>604.51</v>
      </c>
      <c r="N4822" t="s">
        <v>34</v>
      </c>
    </row>
    <row r="4823" spans="1:14" ht="14.25" customHeight="1" x14ac:dyDescent="0.3">
      <c r="A4823" t="s">
        <v>10509</v>
      </c>
      <c r="B4823" t="s">
        <v>13</v>
      </c>
      <c r="C4823" t="s">
        <v>20</v>
      </c>
      <c r="D4823">
        <v>4135.46</v>
      </c>
      <c r="E4823">
        <v>0.11</v>
      </c>
      <c r="F4823">
        <f t="shared" si="150"/>
        <v>454.9006</v>
      </c>
      <c r="G4823">
        <f t="shared" si="151"/>
        <v>3680.5594000000001</v>
      </c>
      <c r="H4823">
        <v>7</v>
      </c>
      <c r="I4823" s="17">
        <v>45498</v>
      </c>
      <c r="J4823" s="17">
        <v>45502</v>
      </c>
      <c r="K4823" t="s">
        <v>15</v>
      </c>
      <c r="L4823" t="s">
        <v>27</v>
      </c>
      <c r="M4823">
        <v>619.25</v>
      </c>
      <c r="N4823" t="s">
        <v>17</v>
      </c>
    </row>
    <row r="4824" spans="1:14" ht="14.25" customHeight="1" x14ac:dyDescent="0.3">
      <c r="A4824" t="s">
        <v>12576</v>
      </c>
      <c r="B4824" t="s">
        <v>13</v>
      </c>
      <c r="C4824" t="s">
        <v>26</v>
      </c>
      <c r="D4824">
        <v>4137.2700000000004</v>
      </c>
      <c r="E4824">
        <v>0.03</v>
      </c>
      <c r="F4824">
        <f t="shared" si="150"/>
        <v>124.11810000000001</v>
      </c>
      <c r="G4824">
        <f t="shared" si="151"/>
        <v>4013.1519000000003</v>
      </c>
      <c r="H4824">
        <v>7</v>
      </c>
      <c r="I4824" s="17">
        <v>44971</v>
      </c>
      <c r="J4824" s="17">
        <v>44972</v>
      </c>
      <c r="K4824" t="s">
        <v>21</v>
      </c>
      <c r="L4824" t="s">
        <v>22</v>
      </c>
      <c r="M4824">
        <v>322.18</v>
      </c>
      <c r="N4824" t="s">
        <v>28</v>
      </c>
    </row>
    <row r="4825" spans="1:14" ht="14.25" customHeight="1" x14ac:dyDescent="0.3">
      <c r="A4825" t="s">
        <v>7707</v>
      </c>
      <c r="B4825" t="s">
        <v>41</v>
      </c>
      <c r="C4825" t="s">
        <v>20</v>
      </c>
      <c r="D4825">
        <v>4141.3100000000004</v>
      </c>
      <c r="E4825">
        <v>0.49</v>
      </c>
      <c r="F4825">
        <f t="shared" si="150"/>
        <v>2029.2419000000002</v>
      </c>
      <c r="G4825">
        <f t="shared" si="151"/>
        <v>2112.0681000000004</v>
      </c>
      <c r="H4825">
        <v>7</v>
      </c>
      <c r="I4825" s="17">
        <v>45094</v>
      </c>
      <c r="J4825" s="17">
        <v>45099</v>
      </c>
      <c r="K4825" t="s">
        <v>21</v>
      </c>
      <c r="L4825" t="s">
        <v>27</v>
      </c>
      <c r="M4825">
        <v>1032.27</v>
      </c>
      <c r="N4825" t="s">
        <v>28</v>
      </c>
    </row>
    <row r="4826" spans="1:14" ht="14.25" customHeight="1" x14ac:dyDescent="0.3">
      <c r="A4826" t="s">
        <v>1306</v>
      </c>
      <c r="B4826" t="s">
        <v>13</v>
      </c>
      <c r="C4826" t="s">
        <v>26</v>
      </c>
      <c r="D4826">
        <v>4144.16</v>
      </c>
      <c r="E4826">
        <v>0.19</v>
      </c>
      <c r="F4826">
        <f t="shared" si="150"/>
        <v>787.3904</v>
      </c>
      <c r="G4826">
        <f t="shared" si="151"/>
        <v>3356.7695999999996</v>
      </c>
      <c r="H4826">
        <v>7</v>
      </c>
      <c r="I4826" s="17">
        <v>45256</v>
      </c>
      <c r="J4826" s="17">
        <v>45261</v>
      </c>
      <c r="K4826" t="s">
        <v>15</v>
      </c>
      <c r="L4826" t="s">
        <v>27</v>
      </c>
      <c r="M4826">
        <v>566.35</v>
      </c>
      <c r="N4826" t="s">
        <v>39</v>
      </c>
    </row>
    <row r="4827" spans="1:14" ht="14.25" customHeight="1" x14ac:dyDescent="0.3">
      <c r="A4827" t="s">
        <v>9751</v>
      </c>
      <c r="B4827" t="s">
        <v>13</v>
      </c>
      <c r="C4827" t="s">
        <v>20</v>
      </c>
      <c r="D4827">
        <v>4162.0600000000004</v>
      </c>
      <c r="E4827">
        <v>0.22</v>
      </c>
      <c r="F4827">
        <f t="shared" si="150"/>
        <v>915.65320000000008</v>
      </c>
      <c r="G4827">
        <f t="shared" si="151"/>
        <v>3246.4068000000002</v>
      </c>
      <c r="H4827">
        <v>7</v>
      </c>
      <c r="I4827" s="17">
        <v>45300</v>
      </c>
      <c r="J4827" s="17">
        <v>45306</v>
      </c>
      <c r="K4827" t="s">
        <v>21</v>
      </c>
      <c r="L4827" t="s">
        <v>16</v>
      </c>
      <c r="M4827">
        <v>752.55</v>
      </c>
      <c r="N4827" t="s">
        <v>28</v>
      </c>
    </row>
    <row r="4828" spans="1:14" ht="14.25" customHeight="1" x14ac:dyDescent="0.3">
      <c r="A4828" t="s">
        <v>4934</v>
      </c>
      <c r="B4828" t="s">
        <v>25</v>
      </c>
      <c r="C4828" t="s">
        <v>33</v>
      </c>
      <c r="D4828">
        <v>4162.5</v>
      </c>
      <c r="E4828">
        <v>0.06</v>
      </c>
      <c r="F4828">
        <f t="shared" si="150"/>
        <v>249.75</v>
      </c>
      <c r="G4828">
        <f t="shared" si="151"/>
        <v>3912.75</v>
      </c>
      <c r="H4828">
        <v>7</v>
      </c>
      <c r="I4828" s="17">
        <v>45151</v>
      </c>
      <c r="J4828" s="17">
        <v>45157</v>
      </c>
      <c r="K4828" t="s">
        <v>21</v>
      </c>
      <c r="L4828" t="s">
        <v>16</v>
      </c>
      <c r="M4828">
        <v>1139.6199999999999</v>
      </c>
      <c r="N4828" t="s">
        <v>23</v>
      </c>
    </row>
    <row r="4829" spans="1:14" ht="14.25" customHeight="1" x14ac:dyDescent="0.3">
      <c r="A4829" t="s">
        <v>9467</v>
      </c>
      <c r="B4829" t="s">
        <v>13</v>
      </c>
      <c r="C4829" t="s">
        <v>33</v>
      </c>
      <c r="D4829">
        <v>4164.7700000000004</v>
      </c>
      <c r="E4829">
        <v>0.41</v>
      </c>
      <c r="F4829">
        <f t="shared" si="150"/>
        <v>1707.5557000000001</v>
      </c>
      <c r="G4829">
        <f t="shared" si="151"/>
        <v>2457.2143000000005</v>
      </c>
      <c r="H4829">
        <v>7</v>
      </c>
      <c r="I4829" s="17">
        <v>45414</v>
      </c>
      <c r="J4829" s="17">
        <v>45418</v>
      </c>
      <c r="K4829" t="s">
        <v>21</v>
      </c>
      <c r="L4829" t="s">
        <v>16</v>
      </c>
      <c r="M4829">
        <v>1237.6400000000001</v>
      </c>
      <c r="N4829" t="s">
        <v>48</v>
      </c>
    </row>
    <row r="4830" spans="1:14" ht="14.25" customHeight="1" x14ac:dyDescent="0.3">
      <c r="A4830" t="s">
        <v>4315</v>
      </c>
      <c r="B4830" t="s">
        <v>41</v>
      </c>
      <c r="C4830" t="s">
        <v>26</v>
      </c>
      <c r="D4830">
        <v>4164.82</v>
      </c>
      <c r="E4830">
        <v>0.11</v>
      </c>
      <c r="F4830">
        <f t="shared" si="150"/>
        <v>458.13019999999995</v>
      </c>
      <c r="G4830">
        <f t="shared" si="151"/>
        <v>3706.6897999999997</v>
      </c>
      <c r="H4830">
        <v>7</v>
      </c>
      <c r="I4830" s="17">
        <v>44954</v>
      </c>
      <c r="J4830" s="17">
        <v>44955</v>
      </c>
      <c r="K4830" t="s">
        <v>21</v>
      </c>
      <c r="L4830" t="s">
        <v>22</v>
      </c>
      <c r="M4830">
        <v>935.04</v>
      </c>
      <c r="N4830" t="s">
        <v>17</v>
      </c>
    </row>
    <row r="4831" spans="1:14" ht="14.25" customHeight="1" x14ac:dyDescent="0.3">
      <c r="A4831" t="s">
        <v>13423</v>
      </c>
      <c r="B4831" t="s">
        <v>19</v>
      </c>
      <c r="C4831" t="s">
        <v>14</v>
      </c>
      <c r="D4831">
        <v>4164.9799999999996</v>
      </c>
      <c r="E4831">
        <v>0.31</v>
      </c>
      <c r="F4831">
        <f t="shared" si="150"/>
        <v>1291.1437999999998</v>
      </c>
      <c r="G4831">
        <f t="shared" si="151"/>
        <v>2873.8361999999997</v>
      </c>
      <c r="H4831">
        <v>7</v>
      </c>
      <c r="I4831" s="17">
        <v>45639</v>
      </c>
      <c r="J4831" s="17">
        <v>45642</v>
      </c>
      <c r="K4831" t="s">
        <v>31</v>
      </c>
      <c r="L4831" t="s">
        <v>16</v>
      </c>
      <c r="M4831">
        <v>601.65</v>
      </c>
      <c r="N4831" t="s">
        <v>23</v>
      </c>
    </row>
    <row r="4832" spans="1:14" ht="14.25" customHeight="1" x14ac:dyDescent="0.3">
      <c r="A4832" t="s">
        <v>3637</v>
      </c>
      <c r="B4832" t="s">
        <v>41</v>
      </c>
      <c r="C4832" t="s">
        <v>26</v>
      </c>
      <c r="D4832">
        <v>4165.75</v>
      </c>
      <c r="E4832">
        <v>7.0000000000000007E-2</v>
      </c>
      <c r="F4832">
        <f t="shared" si="150"/>
        <v>291.60250000000002</v>
      </c>
      <c r="G4832">
        <f t="shared" si="151"/>
        <v>3874.1475</v>
      </c>
      <c r="H4832">
        <v>7</v>
      </c>
      <c r="I4832" s="17">
        <v>45600</v>
      </c>
      <c r="J4832" s="17">
        <v>45601</v>
      </c>
      <c r="K4832" t="s">
        <v>31</v>
      </c>
      <c r="L4832" t="s">
        <v>16</v>
      </c>
      <c r="M4832">
        <v>389.39</v>
      </c>
      <c r="N4832" t="s">
        <v>28</v>
      </c>
    </row>
    <row r="4833" spans="1:14" ht="14.25" customHeight="1" x14ac:dyDescent="0.3">
      <c r="A4833" t="s">
        <v>10445</v>
      </c>
      <c r="B4833" t="s">
        <v>19</v>
      </c>
      <c r="C4833" t="s">
        <v>14</v>
      </c>
      <c r="D4833">
        <v>4169.51</v>
      </c>
      <c r="E4833">
        <v>0.21</v>
      </c>
      <c r="F4833">
        <f t="shared" si="150"/>
        <v>875.59710000000007</v>
      </c>
      <c r="G4833">
        <f t="shared" si="151"/>
        <v>3293.9129000000003</v>
      </c>
      <c r="H4833">
        <v>7</v>
      </c>
      <c r="I4833" s="17">
        <v>45067</v>
      </c>
      <c r="J4833" s="17">
        <v>45071</v>
      </c>
      <c r="K4833" t="s">
        <v>21</v>
      </c>
      <c r="L4833" t="s">
        <v>27</v>
      </c>
      <c r="M4833">
        <v>454.76</v>
      </c>
      <c r="N4833" t="s">
        <v>17</v>
      </c>
    </row>
    <row r="4834" spans="1:14" ht="14.25" customHeight="1" x14ac:dyDescent="0.3">
      <c r="A4834" t="s">
        <v>11186</v>
      </c>
      <c r="B4834" t="s">
        <v>19</v>
      </c>
      <c r="C4834" t="s">
        <v>14</v>
      </c>
      <c r="D4834">
        <v>4174.3</v>
      </c>
      <c r="E4834">
        <v>0.2</v>
      </c>
      <c r="F4834">
        <f t="shared" si="150"/>
        <v>834.86000000000013</v>
      </c>
      <c r="G4834">
        <f t="shared" si="151"/>
        <v>3339.44</v>
      </c>
      <c r="H4834">
        <v>7</v>
      </c>
      <c r="I4834" s="17">
        <v>45567</v>
      </c>
      <c r="J4834" s="17">
        <v>45571</v>
      </c>
      <c r="K4834" t="s">
        <v>21</v>
      </c>
      <c r="L4834" t="s">
        <v>27</v>
      </c>
      <c r="M4834">
        <v>1008.28</v>
      </c>
      <c r="N4834" t="s">
        <v>48</v>
      </c>
    </row>
    <row r="4835" spans="1:14" ht="14.25" customHeight="1" x14ac:dyDescent="0.3">
      <c r="A4835" t="s">
        <v>8578</v>
      </c>
      <c r="B4835" t="s">
        <v>41</v>
      </c>
      <c r="C4835" t="s">
        <v>33</v>
      </c>
      <c r="D4835">
        <v>4179.51</v>
      </c>
      <c r="E4835">
        <v>0.31</v>
      </c>
      <c r="F4835">
        <f t="shared" si="150"/>
        <v>1295.6481000000001</v>
      </c>
      <c r="G4835">
        <f t="shared" si="151"/>
        <v>2883.8618999999999</v>
      </c>
      <c r="H4835">
        <v>7</v>
      </c>
      <c r="I4835" s="17">
        <v>45450</v>
      </c>
      <c r="J4835" s="17">
        <v>45455</v>
      </c>
      <c r="K4835" t="s">
        <v>31</v>
      </c>
      <c r="L4835" t="s">
        <v>16</v>
      </c>
      <c r="M4835">
        <v>364.48</v>
      </c>
      <c r="N4835" t="s">
        <v>48</v>
      </c>
    </row>
    <row r="4836" spans="1:14" ht="14.25" customHeight="1" x14ac:dyDescent="0.3">
      <c r="A4836" t="s">
        <v>450</v>
      </c>
      <c r="B4836" t="s">
        <v>41</v>
      </c>
      <c r="C4836" t="s">
        <v>26</v>
      </c>
      <c r="D4836">
        <v>4180.0600000000004</v>
      </c>
      <c r="E4836">
        <v>0.03</v>
      </c>
      <c r="F4836">
        <f t="shared" si="150"/>
        <v>125.40180000000001</v>
      </c>
      <c r="G4836">
        <f t="shared" si="151"/>
        <v>4054.6582000000003</v>
      </c>
      <c r="H4836">
        <v>7</v>
      </c>
      <c r="I4836" s="17">
        <v>44932</v>
      </c>
      <c r="J4836" s="17">
        <v>44937</v>
      </c>
      <c r="K4836" t="s">
        <v>21</v>
      </c>
      <c r="L4836" t="s">
        <v>22</v>
      </c>
      <c r="M4836">
        <v>1157.1600000000001</v>
      </c>
      <c r="N4836" t="s">
        <v>28</v>
      </c>
    </row>
    <row r="4837" spans="1:14" ht="14.25" customHeight="1" x14ac:dyDescent="0.3">
      <c r="A4837" t="s">
        <v>12429</v>
      </c>
      <c r="B4837" t="s">
        <v>25</v>
      </c>
      <c r="C4837" t="s">
        <v>14</v>
      </c>
      <c r="D4837">
        <v>4181.66</v>
      </c>
      <c r="E4837">
        <v>0.44</v>
      </c>
      <c r="F4837">
        <f t="shared" si="150"/>
        <v>1839.9304</v>
      </c>
      <c r="G4837">
        <f t="shared" si="151"/>
        <v>2341.7295999999997</v>
      </c>
      <c r="H4837">
        <v>7</v>
      </c>
      <c r="I4837" s="17">
        <v>45138</v>
      </c>
      <c r="J4837" s="17">
        <v>45144</v>
      </c>
      <c r="K4837" t="s">
        <v>15</v>
      </c>
      <c r="L4837" t="s">
        <v>16</v>
      </c>
      <c r="M4837">
        <v>907.72</v>
      </c>
      <c r="N4837" t="s">
        <v>48</v>
      </c>
    </row>
    <row r="4838" spans="1:14" ht="14.25" customHeight="1" x14ac:dyDescent="0.3">
      <c r="A4838" t="s">
        <v>11387</v>
      </c>
      <c r="B4838" t="s">
        <v>13</v>
      </c>
      <c r="C4838" t="s">
        <v>26</v>
      </c>
      <c r="D4838">
        <v>4181.9799999999996</v>
      </c>
      <c r="E4838">
        <v>0.4</v>
      </c>
      <c r="F4838">
        <f t="shared" si="150"/>
        <v>1672.7919999999999</v>
      </c>
      <c r="G4838">
        <f t="shared" si="151"/>
        <v>2509.1879999999996</v>
      </c>
      <c r="H4838">
        <v>7</v>
      </c>
      <c r="I4838" s="17">
        <v>45651</v>
      </c>
      <c r="J4838" s="17">
        <v>45655</v>
      </c>
      <c r="K4838" t="s">
        <v>31</v>
      </c>
      <c r="L4838" t="s">
        <v>27</v>
      </c>
      <c r="M4838">
        <v>690.95</v>
      </c>
      <c r="N4838" t="s">
        <v>28</v>
      </c>
    </row>
    <row r="4839" spans="1:14" ht="14.25" customHeight="1" x14ac:dyDescent="0.3">
      <c r="A4839" t="s">
        <v>9785</v>
      </c>
      <c r="B4839" t="s">
        <v>19</v>
      </c>
      <c r="C4839" t="s">
        <v>33</v>
      </c>
      <c r="D4839">
        <v>4188.75</v>
      </c>
      <c r="E4839">
        <v>0.44</v>
      </c>
      <c r="F4839">
        <f t="shared" si="150"/>
        <v>1843.05</v>
      </c>
      <c r="G4839">
        <f t="shared" si="151"/>
        <v>2345.6999999999998</v>
      </c>
      <c r="H4839">
        <v>7</v>
      </c>
      <c r="I4839" s="17">
        <v>45415</v>
      </c>
      <c r="J4839" s="17">
        <v>45417</v>
      </c>
      <c r="K4839" t="s">
        <v>21</v>
      </c>
      <c r="L4839" t="s">
        <v>16</v>
      </c>
      <c r="M4839">
        <v>1230.7</v>
      </c>
      <c r="N4839" t="s">
        <v>39</v>
      </c>
    </row>
    <row r="4840" spans="1:14" ht="14.25" customHeight="1" x14ac:dyDescent="0.3">
      <c r="A4840" t="s">
        <v>12497</v>
      </c>
      <c r="B4840" t="s">
        <v>13</v>
      </c>
      <c r="C4840" t="s">
        <v>33</v>
      </c>
      <c r="D4840">
        <v>4191.92</v>
      </c>
      <c r="E4840">
        <v>0.43</v>
      </c>
      <c r="F4840">
        <f t="shared" si="150"/>
        <v>1802.5255999999999</v>
      </c>
      <c r="G4840">
        <f t="shared" si="151"/>
        <v>2389.3944000000001</v>
      </c>
      <c r="H4840">
        <v>7</v>
      </c>
      <c r="I4840" s="17">
        <v>45475</v>
      </c>
      <c r="J4840" s="17">
        <v>45479</v>
      </c>
      <c r="K4840" t="s">
        <v>21</v>
      </c>
      <c r="L4840" t="s">
        <v>27</v>
      </c>
      <c r="M4840">
        <v>456.4</v>
      </c>
      <c r="N4840" t="s">
        <v>17</v>
      </c>
    </row>
    <row r="4841" spans="1:14" ht="14.25" customHeight="1" x14ac:dyDescent="0.3">
      <c r="A4841" t="s">
        <v>14811</v>
      </c>
      <c r="B4841" t="s">
        <v>19</v>
      </c>
      <c r="C4841" t="s">
        <v>14</v>
      </c>
      <c r="D4841">
        <v>4192.97</v>
      </c>
      <c r="E4841">
        <v>0.27</v>
      </c>
      <c r="F4841">
        <f t="shared" si="150"/>
        <v>1132.1019000000001</v>
      </c>
      <c r="G4841">
        <f t="shared" si="151"/>
        <v>3060.8681000000001</v>
      </c>
      <c r="H4841">
        <v>7</v>
      </c>
      <c r="I4841" s="17">
        <v>45022</v>
      </c>
      <c r="J4841" s="17">
        <v>45026</v>
      </c>
      <c r="K4841" t="s">
        <v>31</v>
      </c>
      <c r="L4841" t="s">
        <v>22</v>
      </c>
      <c r="M4841">
        <v>1161.83</v>
      </c>
      <c r="N4841" t="s">
        <v>17</v>
      </c>
    </row>
    <row r="4842" spans="1:14" ht="14.25" customHeight="1" x14ac:dyDescent="0.3">
      <c r="A4842" t="s">
        <v>10658</v>
      </c>
      <c r="B4842" t="s">
        <v>19</v>
      </c>
      <c r="C4842" t="s">
        <v>33</v>
      </c>
      <c r="D4842">
        <v>4200.3599999999997</v>
      </c>
      <c r="E4842">
        <v>0.46</v>
      </c>
      <c r="F4842">
        <f t="shared" si="150"/>
        <v>1932.1656</v>
      </c>
      <c r="G4842">
        <f t="shared" si="151"/>
        <v>2268.1943999999994</v>
      </c>
      <c r="H4842">
        <v>7</v>
      </c>
      <c r="I4842" s="17">
        <v>45392</v>
      </c>
      <c r="J4842" s="17">
        <v>45395</v>
      </c>
      <c r="K4842" t="s">
        <v>31</v>
      </c>
      <c r="L4842" t="s">
        <v>16</v>
      </c>
      <c r="M4842">
        <v>358.59</v>
      </c>
      <c r="N4842" t="s">
        <v>39</v>
      </c>
    </row>
    <row r="4843" spans="1:14" ht="14.25" customHeight="1" x14ac:dyDescent="0.3">
      <c r="A4843" t="s">
        <v>7420</v>
      </c>
      <c r="B4843" t="s">
        <v>13</v>
      </c>
      <c r="C4843" t="s">
        <v>33</v>
      </c>
      <c r="D4843">
        <v>4208.22</v>
      </c>
      <c r="E4843">
        <v>0.27</v>
      </c>
      <c r="F4843">
        <f t="shared" si="150"/>
        <v>1136.2194000000002</v>
      </c>
      <c r="G4843">
        <f t="shared" si="151"/>
        <v>3072.0006000000003</v>
      </c>
      <c r="H4843">
        <v>7</v>
      </c>
      <c r="I4843" s="17">
        <v>45389</v>
      </c>
      <c r="J4843" s="17">
        <v>45390</v>
      </c>
      <c r="K4843" t="s">
        <v>31</v>
      </c>
      <c r="L4843" t="s">
        <v>16</v>
      </c>
      <c r="M4843">
        <v>1219.0899999999999</v>
      </c>
      <c r="N4843" t="s">
        <v>34</v>
      </c>
    </row>
    <row r="4844" spans="1:14" ht="14.25" customHeight="1" x14ac:dyDescent="0.3">
      <c r="A4844" t="s">
        <v>10374</v>
      </c>
      <c r="B4844" t="s">
        <v>19</v>
      </c>
      <c r="C4844" t="s">
        <v>26</v>
      </c>
      <c r="D4844">
        <v>4208.66</v>
      </c>
      <c r="E4844">
        <v>0.09</v>
      </c>
      <c r="F4844">
        <f t="shared" si="150"/>
        <v>378.77939999999995</v>
      </c>
      <c r="G4844">
        <f t="shared" si="151"/>
        <v>3829.8806</v>
      </c>
      <c r="H4844">
        <v>7</v>
      </c>
      <c r="I4844" s="17">
        <v>45224</v>
      </c>
      <c r="J4844" s="17">
        <v>45231</v>
      </c>
      <c r="K4844" t="s">
        <v>31</v>
      </c>
      <c r="L4844" t="s">
        <v>22</v>
      </c>
      <c r="M4844">
        <v>639.51</v>
      </c>
      <c r="N4844" t="s">
        <v>39</v>
      </c>
    </row>
    <row r="4845" spans="1:14" ht="14.25" customHeight="1" x14ac:dyDescent="0.3">
      <c r="A4845" t="s">
        <v>1501</v>
      </c>
      <c r="B4845" t="s">
        <v>19</v>
      </c>
      <c r="C4845" t="s">
        <v>20</v>
      </c>
      <c r="D4845">
        <v>4209.0200000000004</v>
      </c>
      <c r="E4845">
        <v>0.46</v>
      </c>
      <c r="F4845">
        <f t="shared" si="150"/>
        <v>1936.1492000000003</v>
      </c>
      <c r="G4845">
        <f t="shared" si="151"/>
        <v>2272.8708000000001</v>
      </c>
      <c r="H4845">
        <v>7</v>
      </c>
      <c r="I4845" s="17">
        <v>45400</v>
      </c>
      <c r="J4845" s="17">
        <v>45403</v>
      </c>
      <c r="K4845" t="s">
        <v>21</v>
      </c>
      <c r="L4845" t="s">
        <v>16</v>
      </c>
      <c r="M4845">
        <v>516.82000000000005</v>
      </c>
      <c r="N4845" t="s">
        <v>39</v>
      </c>
    </row>
    <row r="4846" spans="1:14" ht="14.25" customHeight="1" x14ac:dyDescent="0.3">
      <c r="A4846" t="s">
        <v>8118</v>
      </c>
      <c r="B4846" t="s">
        <v>19</v>
      </c>
      <c r="C4846" t="s">
        <v>14</v>
      </c>
      <c r="D4846">
        <v>4217.4399999999996</v>
      </c>
      <c r="E4846">
        <v>0.31</v>
      </c>
      <c r="F4846">
        <f t="shared" si="150"/>
        <v>1307.4063999999998</v>
      </c>
      <c r="G4846">
        <f t="shared" si="151"/>
        <v>2910.0335999999998</v>
      </c>
      <c r="H4846">
        <v>7</v>
      </c>
      <c r="I4846" s="17">
        <v>45357</v>
      </c>
      <c r="J4846" s="17">
        <v>45362</v>
      </c>
      <c r="K4846" t="s">
        <v>21</v>
      </c>
      <c r="L4846" t="s">
        <v>16</v>
      </c>
      <c r="M4846">
        <v>665.13</v>
      </c>
      <c r="N4846" t="s">
        <v>34</v>
      </c>
    </row>
    <row r="4847" spans="1:14" ht="14.25" customHeight="1" x14ac:dyDescent="0.3">
      <c r="A4847" t="s">
        <v>12206</v>
      </c>
      <c r="B4847" t="s">
        <v>25</v>
      </c>
      <c r="C4847" t="s">
        <v>26</v>
      </c>
      <c r="D4847">
        <v>4221.63</v>
      </c>
      <c r="E4847">
        <v>0.22</v>
      </c>
      <c r="F4847">
        <f t="shared" si="150"/>
        <v>928.7586</v>
      </c>
      <c r="G4847">
        <f t="shared" si="151"/>
        <v>3292.8714</v>
      </c>
      <c r="H4847">
        <v>7</v>
      </c>
      <c r="I4847" s="17">
        <v>45245</v>
      </c>
      <c r="J4847" s="17">
        <v>45246</v>
      </c>
      <c r="K4847" t="s">
        <v>15</v>
      </c>
      <c r="L4847" t="s">
        <v>22</v>
      </c>
      <c r="M4847">
        <v>582.02</v>
      </c>
      <c r="N4847" t="s">
        <v>48</v>
      </c>
    </row>
    <row r="4848" spans="1:14" ht="14.25" customHeight="1" x14ac:dyDescent="0.3">
      <c r="A4848" t="s">
        <v>14624</v>
      </c>
      <c r="B4848" t="s">
        <v>13</v>
      </c>
      <c r="C4848" t="s">
        <v>20</v>
      </c>
      <c r="D4848">
        <v>4229.18</v>
      </c>
      <c r="E4848">
        <v>0.12</v>
      </c>
      <c r="F4848">
        <f t="shared" si="150"/>
        <v>507.5016</v>
      </c>
      <c r="G4848">
        <f t="shared" si="151"/>
        <v>3721.6784000000002</v>
      </c>
      <c r="H4848">
        <v>7</v>
      </c>
      <c r="I4848" s="17">
        <v>45384</v>
      </c>
      <c r="J4848" s="17">
        <v>45385</v>
      </c>
      <c r="K4848" t="s">
        <v>15</v>
      </c>
      <c r="L4848" t="s">
        <v>27</v>
      </c>
      <c r="M4848">
        <v>1123.83</v>
      </c>
      <c r="N4848" t="s">
        <v>28</v>
      </c>
    </row>
    <row r="4849" spans="1:14" ht="14.25" customHeight="1" x14ac:dyDescent="0.3">
      <c r="A4849" t="s">
        <v>7948</v>
      </c>
      <c r="B4849" t="s">
        <v>41</v>
      </c>
      <c r="C4849" t="s">
        <v>36</v>
      </c>
      <c r="D4849">
        <v>4232.5600000000004</v>
      </c>
      <c r="E4849">
        <v>0.46</v>
      </c>
      <c r="F4849">
        <f t="shared" si="150"/>
        <v>1946.9776000000002</v>
      </c>
      <c r="G4849">
        <f t="shared" si="151"/>
        <v>2285.5824000000002</v>
      </c>
      <c r="H4849">
        <v>7</v>
      </c>
      <c r="I4849" s="17">
        <v>45027</v>
      </c>
      <c r="J4849" s="17">
        <v>45028</v>
      </c>
      <c r="K4849" t="s">
        <v>15</v>
      </c>
      <c r="L4849" t="s">
        <v>22</v>
      </c>
      <c r="M4849">
        <v>784.64</v>
      </c>
      <c r="N4849" t="s">
        <v>34</v>
      </c>
    </row>
    <row r="4850" spans="1:14" ht="14.25" customHeight="1" x14ac:dyDescent="0.3">
      <c r="A4850" t="s">
        <v>1135</v>
      </c>
      <c r="B4850" t="s">
        <v>19</v>
      </c>
      <c r="C4850" t="s">
        <v>14</v>
      </c>
      <c r="D4850">
        <v>4233.18</v>
      </c>
      <c r="E4850">
        <v>0.33</v>
      </c>
      <c r="F4850">
        <f t="shared" si="150"/>
        <v>1396.9494000000002</v>
      </c>
      <c r="G4850">
        <f t="shared" si="151"/>
        <v>2836.2305999999999</v>
      </c>
      <c r="H4850">
        <v>7</v>
      </c>
      <c r="I4850" s="17">
        <v>45075</v>
      </c>
      <c r="J4850" s="17">
        <v>45076</v>
      </c>
      <c r="K4850" t="s">
        <v>31</v>
      </c>
      <c r="L4850" t="s">
        <v>22</v>
      </c>
      <c r="M4850">
        <v>613.9</v>
      </c>
      <c r="N4850" t="s">
        <v>28</v>
      </c>
    </row>
    <row r="4851" spans="1:14" ht="14.25" customHeight="1" x14ac:dyDescent="0.3">
      <c r="A4851" t="s">
        <v>473</v>
      </c>
      <c r="B4851" t="s">
        <v>25</v>
      </c>
      <c r="C4851" t="s">
        <v>33</v>
      </c>
      <c r="D4851">
        <v>4244.3999999999996</v>
      </c>
      <c r="E4851">
        <v>0.19</v>
      </c>
      <c r="F4851">
        <f t="shared" si="150"/>
        <v>806.43599999999992</v>
      </c>
      <c r="G4851">
        <f t="shared" si="151"/>
        <v>3437.9639999999999</v>
      </c>
      <c r="H4851">
        <v>7</v>
      </c>
      <c r="I4851" s="17">
        <v>45325</v>
      </c>
      <c r="J4851" s="17">
        <v>45328</v>
      </c>
      <c r="K4851" t="s">
        <v>15</v>
      </c>
      <c r="L4851" t="s">
        <v>16</v>
      </c>
      <c r="M4851">
        <v>302.62</v>
      </c>
      <c r="N4851" t="s">
        <v>23</v>
      </c>
    </row>
    <row r="4852" spans="1:14" ht="14.25" customHeight="1" x14ac:dyDescent="0.3">
      <c r="A4852" t="s">
        <v>12109</v>
      </c>
      <c r="B4852" t="s">
        <v>25</v>
      </c>
      <c r="C4852" t="s">
        <v>14</v>
      </c>
      <c r="D4852">
        <v>4248.4799999999996</v>
      </c>
      <c r="E4852">
        <v>0.45</v>
      </c>
      <c r="F4852">
        <f t="shared" si="150"/>
        <v>1911.8159999999998</v>
      </c>
      <c r="G4852">
        <f t="shared" si="151"/>
        <v>2336.6639999999998</v>
      </c>
      <c r="H4852">
        <v>7</v>
      </c>
      <c r="I4852" s="17">
        <v>45539</v>
      </c>
      <c r="J4852" s="17">
        <v>45540</v>
      </c>
      <c r="K4852" t="s">
        <v>31</v>
      </c>
      <c r="L4852" t="s">
        <v>22</v>
      </c>
      <c r="M4852">
        <v>737.25</v>
      </c>
      <c r="N4852" t="s">
        <v>23</v>
      </c>
    </row>
    <row r="4853" spans="1:14" ht="14.25" customHeight="1" x14ac:dyDescent="0.3">
      <c r="A4853" t="s">
        <v>5033</v>
      </c>
      <c r="B4853" t="s">
        <v>13</v>
      </c>
      <c r="C4853" t="s">
        <v>20</v>
      </c>
      <c r="D4853">
        <v>4249.38</v>
      </c>
      <c r="E4853">
        <v>0.08</v>
      </c>
      <c r="F4853">
        <f t="shared" si="150"/>
        <v>339.9504</v>
      </c>
      <c r="G4853">
        <f t="shared" si="151"/>
        <v>3909.4295999999999</v>
      </c>
      <c r="H4853">
        <v>7</v>
      </c>
      <c r="I4853" s="17">
        <v>44930</v>
      </c>
      <c r="J4853" s="17">
        <v>44937</v>
      </c>
      <c r="K4853" t="s">
        <v>31</v>
      </c>
      <c r="L4853" t="s">
        <v>27</v>
      </c>
      <c r="M4853">
        <v>658.44</v>
      </c>
      <c r="N4853" t="s">
        <v>39</v>
      </c>
    </row>
    <row r="4854" spans="1:14" ht="14.25" customHeight="1" x14ac:dyDescent="0.3">
      <c r="A4854" t="s">
        <v>6619</v>
      </c>
      <c r="B4854" t="s">
        <v>25</v>
      </c>
      <c r="C4854" t="s">
        <v>26</v>
      </c>
      <c r="D4854">
        <v>4251.3500000000004</v>
      </c>
      <c r="E4854">
        <v>0.05</v>
      </c>
      <c r="F4854">
        <f t="shared" si="150"/>
        <v>212.56750000000002</v>
      </c>
      <c r="G4854">
        <f t="shared" si="151"/>
        <v>4038.7825000000003</v>
      </c>
      <c r="H4854">
        <v>7</v>
      </c>
      <c r="I4854" s="17">
        <v>45344</v>
      </c>
      <c r="J4854" s="17">
        <v>45349</v>
      </c>
      <c r="K4854" t="s">
        <v>31</v>
      </c>
      <c r="L4854" t="s">
        <v>22</v>
      </c>
      <c r="M4854">
        <v>437.79</v>
      </c>
      <c r="N4854" t="s">
        <v>39</v>
      </c>
    </row>
    <row r="4855" spans="1:14" ht="14.25" customHeight="1" x14ac:dyDescent="0.3">
      <c r="A4855" t="s">
        <v>6781</v>
      </c>
      <c r="B4855" t="s">
        <v>13</v>
      </c>
      <c r="C4855" t="s">
        <v>20</v>
      </c>
      <c r="D4855">
        <v>4253.76</v>
      </c>
      <c r="E4855">
        <v>0.49</v>
      </c>
      <c r="F4855">
        <f t="shared" si="150"/>
        <v>2084.3424</v>
      </c>
      <c r="G4855">
        <f t="shared" si="151"/>
        <v>2169.4176000000002</v>
      </c>
      <c r="H4855">
        <v>7</v>
      </c>
      <c r="I4855" s="17">
        <v>45317</v>
      </c>
      <c r="J4855" s="17">
        <v>45324</v>
      </c>
      <c r="K4855" t="s">
        <v>31</v>
      </c>
      <c r="L4855" t="s">
        <v>16</v>
      </c>
      <c r="M4855">
        <v>1043.95</v>
      </c>
      <c r="N4855" t="s">
        <v>39</v>
      </c>
    </row>
    <row r="4856" spans="1:14" ht="14.25" customHeight="1" x14ac:dyDescent="0.3">
      <c r="A4856" t="s">
        <v>5564</v>
      </c>
      <c r="B4856" t="s">
        <v>41</v>
      </c>
      <c r="C4856" t="s">
        <v>20</v>
      </c>
      <c r="D4856">
        <v>4254.41</v>
      </c>
      <c r="E4856">
        <v>0.24</v>
      </c>
      <c r="F4856">
        <f t="shared" si="150"/>
        <v>1021.0583999999999</v>
      </c>
      <c r="G4856">
        <f t="shared" si="151"/>
        <v>3233.3516</v>
      </c>
      <c r="H4856">
        <v>7</v>
      </c>
      <c r="I4856" s="17">
        <v>45328</v>
      </c>
      <c r="J4856" s="17">
        <v>45330</v>
      </c>
      <c r="K4856" t="s">
        <v>21</v>
      </c>
      <c r="L4856" t="s">
        <v>16</v>
      </c>
      <c r="M4856">
        <v>1133.6300000000001</v>
      </c>
      <c r="N4856" t="s">
        <v>34</v>
      </c>
    </row>
    <row r="4857" spans="1:14" ht="14.25" customHeight="1" x14ac:dyDescent="0.3">
      <c r="A4857" t="s">
        <v>2565</v>
      </c>
      <c r="B4857" t="s">
        <v>19</v>
      </c>
      <c r="C4857" t="s">
        <v>14</v>
      </c>
      <c r="D4857">
        <v>4258.72</v>
      </c>
      <c r="E4857">
        <v>0.2</v>
      </c>
      <c r="F4857">
        <f t="shared" si="150"/>
        <v>851.74400000000014</v>
      </c>
      <c r="G4857">
        <f t="shared" si="151"/>
        <v>3406.9760000000001</v>
      </c>
      <c r="H4857">
        <v>7</v>
      </c>
      <c r="I4857" s="17">
        <v>45511</v>
      </c>
      <c r="J4857" s="17">
        <v>45517</v>
      </c>
      <c r="K4857" t="s">
        <v>31</v>
      </c>
      <c r="L4857" t="s">
        <v>27</v>
      </c>
      <c r="M4857">
        <v>969.97</v>
      </c>
      <c r="N4857" t="s">
        <v>48</v>
      </c>
    </row>
    <row r="4858" spans="1:14" ht="14.25" customHeight="1" x14ac:dyDescent="0.3">
      <c r="A4858" t="s">
        <v>2474</v>
      </c>
      <c r="B4858" t="s">
        <v>41</v>
      </c>
      <c r="C4858" t="s">
        <v>20</v>
      </c>
      <c r="D4858">
        <v>4259.6000000000004</v>
      </c>
      <c r="E4858">
        <v>0.43</v>
      </c>
      <c r="F4858">
        <f t="shared" si="150"/>
        <v>1831.6280000000002</v>
      </c>
      <c r="G4858">
        <f t="shared" si="151"/>
        <v>2427.9720000000002</v>
      </c>
      <c r="H4858">
        <v>7</v>
      </c>
      <c r="I4858" s="17">
        <v>45477</v>
      </c>
      <c r="J4858" s="17">
        <v>45480</v>
      </c>
      <c r="K4858" t="s">
        <v>31</v>
      </c>
      <c r="L4858" t="s">
        <v>22</v>
      </c>
      <c r="M4858">
        <v>1026.28</v>
      </c>
      <c r="N4858" t="s">
        <v>28</v>
      </c>
    </row>
    <row r="4859" spans="1:14" ht="14.25" customHeight="1" x14ac:dyDescent="0.3">
      <c r="A4859" t="s">
        <v>10413</v>
      </c>
      <c r="B4859" t="s">
        <v>25</v>
      </c>
      <c r="C4859" t="s">
        <v>14</v>
      </c>
      <c r="D4859">
        <v>4260.34</v>
      </c>
      <c r="E4859">
        <v>0.35</v>
      </c>
      <c r="F4859">
        <f t="shared" si="150"/>
        <v>1491.1189999999999</v>
      </c>
      <c r="G4859">
        <f t="shared" si="151"/>
        <v>2769.2210000000005</v>
      </c>
      <c r="H4859">
        <v>7</v>
      </c>
      <c r="I4859" s="17">
        <v>45048</v>
      </c>
      <c r="J4859" s="17">
        <v>45054</v>
      </c>
      <c r="K4859" t="s">
        <v>31</v>
      </c>
      <c r="L4859" t="s">
        <v>27</v>
      </c>
      <c r="M4859">
        <v>525.91999999999996</v>
      </c>
      <c r="N4859" t="s">
        <v>23</v>
      </c>
    </row>
    <row r="4860" spans="1:14" ht="14.25" customHeight="1" x14ac:dyDescent="0.3">
      <c r="A4860" t="s">
        <v>10135</v>
      </c>
      <c r="B4860" t="s">
        <v>19</v>
      </c>
      <c r="C4860" t="s">
        <v>26</v>
      </c>
      <c r="D4860">
        <v>4260.6499999999996</v>
      </c>
      <c r="E4860">
        <v>0.31</v>
      </c>
      <c r="F4860">
        <f t="shared" si="150"/>
        <v>1320.8014999999998</v>
      </c>
      <c r="G4860">
        <f t="shared" si="151"/>
        <v>2939.8485000000001</v>
      </c>
      <c r="H4860">
        <v>7</v>
      </c>
      <c r="I4860" s="17">
        <v>45608</v>
      </c>
      <c r="J4860" s="17">
        <v>45609</v>
      </c>
      <c r="K4860" t="s">
        <v>31</v>
      </c>
      <c r="L4860" t="s">
        <v>27</v>
      </c>
      <c r="M4860">
        <v>916.2</v>
      </c>
      <c r="N4860" t="s">
        <v>39</v>
      </c>
    </row>
    <row r="4861" spans="1:14" ht="14.25" customHeight="1" x14ac:dyDescent="0.3">
      <c r="A4861" t="s">
        <v>8726</v>
      </c>
      <c r="B4861" t="s">
        <v>19</v>
      </c>
      <c r="C4861" t="s">
        <v>33</v>
      </c>
      <c r="D4861">
        <v>4261.68</v>
      </c>
      <c r="E4861">
        <v>0.1</v>
      </c>
      <c r="F4861">
        <f t="shared" si="150"/>
        <v>426.16800000000006</v>
      </c>
      <c r="G4861">
        <f t="shared" si="151"/>
        <v>3835.5120000000002</v>
      </c>
      <c r="H4861">
        <v>7</v>
      </c>
      <c r="I4861" s="17">
        <v>45649</v>
      </c>
      <c r="J4861" s="17">
        <v>45654</v>
      </c>
      <c r="K4861" t="s">
        <v>31</v>
      </c>
      <c r="L4861" t="s">
        <v>16</v>
      </c>
      <c r="M4861">
        <v>1270.43</v>
      </c>
      <c r="N4861" t="s">
        <v>48</v>
      </c>
    </row>
    <row r="4862" spans="1:14" ht="14.25" customHeight="1" x14ac:dyDescent="0.3">
      <c r="A4862" t="s">
        <v>12145</v>
      </c>
      <c r="B4862" t="s">
        <v>25</v>
      </c>
      <c r="C4862" t="s">
        <v>20</v>
      </c>
      <c r="D4862">
        <v>4262.25</v>
      </c>
      <c r="E4862">
        <v>0.49</v>
      </c>
      <c r="F4862">
        <f t="shared" si="150"/>
        <v>2088.5025000000001</v>
      </c>
      <c r="G4862">
        <f t="shared" si="151"/>
        <v>2173.7474999999999</v>
      </c>
      <c r="H4862">
        <v>7</v>
      </c>
      <c r="I4862" s="17">
        <v>45010</v>
      </c>
      <c r="J4862" s="17">
        <v>45017</v>
      </c>
      <c r="K4862" t="s">
        <v>15</v>
      </c>
      <c r="L4862" t="s">
        <v>27</v>
      </c>
      <c r="M4862">
        <v>820.59</v>
      </c>
      <c r="N4862" t="s">
        <v>23</v>
      </c>
    </row>
    <row r="4863" spans="1:14" ht="14.25" customHeight="1" x14ac:dyDescent="0.3">
      <c r="A4863" t="s">
        <v>5765</v>
      </c>
      <c r="B4863" t="s">
        <v>13</v>
      </c>
      <c r="C4863" t="s">
        <v>14</v>
      </c>
      <c r="D4863">
        <v>4263.8999999999996</v>
      </c>
      <c r="E4863">
        <v>0.4</v>
      </c>
      <c r="F4863">
        <f t="shared" si="150"/>
        <v>1705.56</v>
      </c>
      <c r="G4863">
        <f t="shared" si="151"/>
        <v>2558.3399999999997</v>
      </c>
      <c r="H4863">
        <v>7</v>
      </c>
      <c r="I4863" s="17">
        <v>45272</v>
      </c>
      <c r="J4863" s="17">
        <v>45273</v>
      </c>
      <c r="K4863" t="s">
        <v>15</v>
      </c>
      <c r="L4863" t="s">
        <v>22</v>
      </c>
      <c r="M4863">
        <v>989.37</v>
      </c>
      <c r="N4863" t="s">
        <v>17</v>
      </c>
    </row>
    <row r="4864" spans="1:14" ht="14.25" customHeight="1" x14ac:dyDescent="0.3">
      <c r="A4864" t="s">
        <v>12301</v>
      </c>
      <c r="B4864" t="s">
        <v>41</v>
      </c>
      <c r="C4864" t="s">
        <v>20</v>
      </c>
      <c r="D4864">
        <v>4264.21</v>
      </c>
      <c r="E4864">
        <v>0.3</v>
      </c>
      <c r="F4864">
        <f t="shared" si="150"/>
        <v>1279.2629999999999</v>
      </c>
      <c r="G4864">
        <f t="shared" si="151"/>
        <v>2984.9470000000001</v>
      </c>
      <c r="H4864">
        <v>7</v>
      </c>
      <c r="I4864" s="17">
        <v>45224</v>
      </c>
      <c r="J4864" s="17">
        <v>45226</v>
      </c>
      <c r="K4864" t="s">
        <v>31</v>
      </c>
      <c r="L4864" t="s">
        <v>27</v>
      </c>
      <c r="M4864">
        <v>1212.52</v>
      </c>
      <c r="N4864" t="s">
        <v>39</v>
      </c>
    </row>
    <row r="4865" spans="1:14" ht="14.25" customHeight="1" x14ac:dyDescent="0.3">
      <c r="A4865" t="s">
        <v>9497</v>
      </c>
      <c r="B4865" t="s">
        <v>41</v>
      </c>
      <c r="C4865" t="s">
        <v>36</v>
      </c>
      <c r="D4865">
        <v>4266.0200000000004</v>
      </c>
      <c r="E4865">
        <v>0.42</v>
      </c>
      <c r="F4865">
        <f t="shared" si="150"/>
        <v>1791.7284000000002</v>
      </c>
      <c r="G4865">
        <f t="shared" si="151"/>
        <v>2474.2916000000005</v>
      </c>
      <c r="H4865">
        <v>7</v>
      </c>
      <c r="I4865" s="17">
        <v>44971</v>
      </c>
      <c r="J4865" s="17">
        <v>44978</v>
      </c>
      <c r="K4865" t="s">
        <v>21</v>
      </c>
      <c r="L4865" t="s">
        <v>16</v>
      </c>
      <c r="M4865">
        <v>494.45</v>
      </c>
      <c r="N4865" t="s">
        <v>28</v>
      </c>
    </row>
    <row r="4866" spans="1:14" ht="14.25" customHeight="1" x14ac:dyDescent="0.3">
      <c r="A4866" t="s">
        <v>12937</v>
      </c>
      <c r="B4866" t="s">
        <v>25</v>
      </c>
      <c r="C4866" t="s">
        <v>20</v>
      </c>
      <c r="D4866">
        <v>4266.13</v>
      </c>
      <c r="E4866">
        <v>0.23</v>
      </c>
      <c r="F4866">
        <f t="shared" ref="F4866:F4929" si="152">D4866*E4866</f>
        <v>981.20990000000006</v>
      </c>
      <c r="G4866">
        <f t="shared" ref="G4866:G4929" si="153">D4866-F4866</f>
        <v>3284.9201000000003</v>
      </c>
      <c r="H4866">
        <v>7</v>
      </c>
      <c r="I4866" s="17">
        <v>45014</v>
      </c>
      <c r="J4866" s="17">
        <v>45015</v>
      </c>
      <c r="K4866" t="s">
        <v>21</v>
      </c>
      <c r="L4866" t="s">
        <v>16</v>
      </c>
      <c r="M4866">
        <v>664.29</v>
      </c>
      <c r="N4866" t="s">
        <v>48</v>
      </c>
    </row>
    <row r="4867" spans="1:14" ht="14.25" customHeight="1" x14ac:dyDescent="0.3">
      <c r="A4867" t="s">
        <v>12772</v>
      </c>
      <c r="B4867" t="s">
        <v>41</v>
      </c>
      <c r="C4867" t="s">
        <v>20</v>
      </c>
      <c r="D4867">
        <v>4271.92</v>
      </c>
      <c r="E4867">
        <v>0.41</v>
      </c>
      <c r="F4867">
        <f t="shared" si="152"/>
        <v>1751.4872</v>
      </c>
      <c r="G4867">
        <f t="shared" si="153"/>
        <v>2520.4328</v>
      </c>
      <c r="H4867">
        <v>7</v>
      </c>
      <c r="I4867" s="17">
        <v>45512</v>
      </c>
      <c r="J4867" s="17">
        <v>45513</v>
      </c>
      <c r="K4867" t="s">
        <v>31</v>
      </c>
      <c r="L4867" t="s">
        <v>27</v>
      </c>
      <c r="M4867">
        <v>618.98</v>
      </c>
      <c r="N4867" t="s">
        <v>48</v>
      </c>
    </row>
    <row r="4868" spans="1:14" ht="14.25" customHeight="1" x14ac:dyDescent="0.3">
      <c r="A4868" t="s">
        <v>8177</v>
      </c>
      <c r="B4868" t="s">
        <v>25</v>
      </c>
      <c r="C4868" t="s">
        <v>14</v>
      </c>
      <c r="D4868">
        <v>4277.2700000000004</v>
      </c>
      <c r="E4868">
        <v>0.09</v>
      </c>
      <c r="F4868">
        <f t="shared" si="152"/>
        <v>384.95430000000005</v>
      </c>
      <c r="G4868">
        <f t="shared" si="153"/>
        <v>3892.3157000000006</v>
      </c>
      <c r="H4868">
        <v>7</v>
      </c>
      <c r="I4868" s="17">
        <v>45001</v>
      </c>
      <c r="J4868" s="17">
        <v>45004</v>
      </c>
      <c r="K4868" t="s">
        <v>21</v>
      </c>
      <c r="L4868" t="s">
        <v>16</v>
      </c>
      <c r="M4868">
        <v>867.34</v>
      </c>
      <c r="N4868" t="s">
        <v>34</v>
      </c>
    </row>
    <row r="4869" spans="1:14" ht="14.25" customHeight="1" x14ac:dyDescent="0.3">
      <c r="A4869" t="s">
        <v>8472</v>
      </c>
      <c r="B4869" t="s">
        <v>19</v>
      </c>
      <c r="C4869" t="s">
        <v>14</v>
      </c>
      <c r="D4869">
        <v>4285.5200000000004</v>
      </c>
      <c r="E4869">
        <v>0.3</v>
      </c>
      <c r="F4869">
        <f t="shared" si="152"/>
        <v>1285.6560000000002</v>
      </c>
      <c r="G4869">
        <f t="shared" si="153"/>
        <v>2999.8640000000005</v>
      </c>
      <c r="H4869">
        <v>7</v>
      </c>
      <c r="I4869" s="17">
        <v>45342</v>
      </c>
      <c r="J4869" s="17">
        <v>45348</v>
      </c>
      <c r="K4869" t="s">
        <v>15</v>
      </c>
      <c r="L4869" t="s">
        <v>16</v>
      </c>
      <c r="M4869">
        <v>1137.3800000000001</v>
      </c>
      <c r="N4869" t="s">
        <v>34</v>
      </c>
    </row>
    <row r="4870" spans="1:14" ht="14.25" customHeight="1" x14ac:dyDescent="0.3">
      <c r="A4870" t="s">
        <v>3327</v>
      </c>
      <c r="B4870" t="s">
        <v>19</v>
      </c>
      <c r="C4870" t="s">
        <v>33</v>
      </c>
      <c r="D4870">
        <v>4293.79</v>
      </c>
      <c r="E4870">
        <v>0.08</v>
      </c>
      <c r="F4870">
        <f t="shared" si="152"/>
        <v>343.50319999999999</v>
      </c>
      <c r="G4870">
        <f t="shared" si="153"/>
        <v>3950.2867999999999</v>
      </c>
      <c r="H4870">
        <v>7</v>
      </c>
      <c r="I4870" s="17">
        <v>45616</v>
      </c>
      <c r="J4870" s="17">
        <v>45620</v>
      </c>
      <c r="K4870" t="s">
        <v>15</v>
      </c>
      <c r="L4870" t="s">
        <v>16</v>
      </c>
      <c r="M4870">
        <v>574.22</v>
      </c>
      <c r="N4870" t="s">
        <v>28</v>
      </c>
    </row>
    <row r="4871" spans="1:14" ht="14.25" customHeight="1" x14ac:dyDescent="0.3">
      <c r="A4871" t="s">
        <v>11333</v>
      </c>
      <c r="B4871" t="s">
        <v>13</v>
      </c>
      <c r="C4871" t="s">
        <v>20</v>
      </c>
      <c r="D4871">
        <v>4295.33</v>
      </c>
      <c r="E4871">
        <v>0.22</v>
      </c>
      <c r="F4871">
        <f t="shared" si="152"/>
        <v>944.97259999999994</v>
      </c>
      <c r="G4871">
        <f t="shared" si="153"/>
        <v>3350.3573999999999</v>
      </c>
      <c r="H4871">
        <v>7</v>
      </c>
      <c r="I4871" s="17">
        <v>45089</v>
      </c>
      <c r="J4871" s="17">
        <v>45091</v>
      </c>
      <c r="K4871" t="s">
        <v>21</v>
      </c>
      <c r="L4871" t="s">
        <v>16</v>
      </c>
      <c r="M4871">
        <v>316.27</v>
      </c>
      <c r="N4871" t="s">
        <v>17</v>
      </c>
    </row>
    <row r="4872" spans="1:14" ht="14.25" customHeight="1" x14ac:dyDescent="0.3">
      <c r="A4872" t="s">
        <v>12963</v>
      </c>
      <c r="B4872" t="s">
        <v>41</v>
      </c>
      <c r="C4872" t="s">
        <v>36</v>
      </c>
      <c r="D4872">
        <v>4297.93</v>
      </c>
      <c r="E4872">
        <v>0.24</v>
      </c>
      <c r="F4872">
        <f t="shared" si="152"/>
        <v>1031.5032000000001</v>
      </c>
      <c r="G4872">
        <f t="shared" si="153"/>
        <v>3266.4268000000002</v>
      </c>
      <c r="H4872">
        <v>7</v>
      </c>
      <c r="I4872" s="17">
        <v>45438</v>
      </c>
      <c r="J4872" s="17">
        <v>45441</v>
      </c>
      <c r="K4872" t="s">
        <v>31</v>
      </c>
      <c r="L4872" t="s">
        <v>16</v>
      </c>
      <c r="M4872">
        <v>1166.97</v>
      </c>
      <c r="N4872" t="s">
        <v>17</v>
      </c>
    </row>
    <row r="4873" spans="1:14" ht="14.25" customHeight="1" x14ac:dyDescent="0.3">
      <c r="A4873" t="s">
        <v>9299</v>
      </c>
      <c r="B4873" t="s">
        <v>41</v>
      </c>
      <c r="C4873" t="s">
        <v>36</v>
      </c>
      <c r="D4873">
        <v>4300.84</v>
      </c>
      <c r="E4873">
        <v>0.28999999999999998</v>
      </c>
      <c r="F4873">
        <f t="shared" si="152"/>
        <v>1247.2436</v>
      </c>
      <c r="G4873">
        <f t="shared" si="153"/>
        <v>3053.5964000000004</v>
      </c>
      <c r="H4873">
        <v>7</v>
      </c>
      <c r="I4873" s="17">
        <v>45151</v>
      </c>
      <c r="J4873" s="17">
        <v>45153</v>
      </c>
      <c r="K4873" t="s">
        <v>15</v>
      </c>
      <c r="L4873" t="s">
        <v>27</v>
      </c>
      <c r="M4873">
        <v>631.08000000000004</v>
      </c>
      <c r="N4873" t="s">
        <v>48</v>
      </c>
    </row>
    <row r="4874" spans="1:14" ht="14.25" customHeight="1" x14ac:dyDescent="0.3">
      <c r="A4874" t="s">
        <v>8958</v>
      </c>
      <c r="B4874" t="s">
        <v>41</v>
      </c>
      <c r="C4874" t="s">
        <v>33</v>
      </c>
      <c r="D4874">
        <v>4302.46</v>
      </c>
      <c r="E4874">
        <v>7.0000000000000007E-2</v>
      </c>
      <c r="F4874">
        <f t="shared" si="152"/>
        <v>301.17220000000003</v>
      </c>
      <c r="G4874">
        <f t="shared" si="153"/>
        <v>4001.2878000000001</v>
      </c>
      <c r="H4874">
        <v>7</v>
      </c>
      <c r="I4874" s="17">
        <v>44955</v>
      </c>
      <c r="J4874" s="17">
        <v>44956</v>
      </c>
      <c r="K4874" t="s">
        <v>21</v>
      </c>
      <c r="L4874" t="s">
        <v>27</v>
      </c>
      <c r="M4874">
        <v>793.27</v>
      </c>
      <c r="N4874" t="s">
        <v>48</v>
      </c>
    </row>
    <row r="4875" spans="1:14" ht="14.25" customHeight="1" x14ac:dyDescent="0.3">
      <c r="A4875" t="s">
        <v>10818</v>
      </c>
      <c r="B4875" t="s">
        <v>19</v>
      </c>
      <c r="C4875" t="s">
        <v>26</v>
      </c>
      <c r="D4875">
        <v>4303.9399999999996</v>
      </c>
      <c r="E4875">
        <v>0.33</v>
      </c>
      <c r="F4875">
        <f t="shared" si="152"/>
        <v>1420.3001999999999</v>
      </c>
      <c r="G4875">
        <f t="shared" si="153"/>
        <v>2883.6397999999999</v>
      </c>
      <c r="H4875">
        <v>7</v>
      </c>
      <c r="I4875" s="17">
        <v>44999</v>
      </c>
      <c r="J4875" s="17">
        <v>45001</v>
      </c>
      <c r="K4875" t="s">
        <v>15</v>
      </c>
      <c r="L4875" t="s">
        <v>27</v>
      </c>
      <c r="M4875">
        <v>498.4</v>
      </c>
      <c r="N4875" t="s">
        <v>17</v>
      </c>
    </row>
    <row r="4876" spans="1:14" ht="14.25" customHeight="1" x14ac:dyDescent="0.3">
      <c r="A4876" t="s">
        <v>7777</v>
      </c>
      <c r="B4876" t="s">
        <v>13</v>
      </c>
      <c r="C4876" t="s">
        <v>20</v>
      </c>
      <c r="D4876">
        <v>4311.12</v>
      </c>
      <c r="E4876">
        <v>0.21</v>
      </c>
      <c r="F4876">
        <f t="shared" si="152"/>
        <v>905.33519999999999</v>
      </c>
      <c r="G4876">
        <f t="shared" si="153"/>
        <v>3405.7847999999999</v>
      </c>
      <c r="H4876">
        <v>7</v>
      </c>
      <c r="I4876" s="17">
        <v>45543</v>
      </c>
      <c r="J4876" s="17">
        <v>45544</v>
      </c>
      <c r="K4876" t="s">
        <v>31</v>
      </c>
      <c r="L4876" t="s">
        <v>16</v>
      </c>
      <c r="M4876">
        <v>1264.73</v>
      </c>
      <c r="N4876" t="s">
        <v>17</v>
      </c>
    </row>
    <row r="4877" spans="1:14" ht="14.25" customHeight="1" x14ac:dyDescent="0.3">
      <c r="A4877" t="s">
        <v>13615</v>
      </c>
      <c r="B4877" t="s">
        <v>41</v>
      </c>
      <c r="C4877" t="s">
        <v>20</v>
      </c>
      <c r="D4877">
        <v>4313.0600000000004</v>
      </c>
      <c r="E4877">
        <v>0.24</v>
      </c>
      <c r="F4877">
        <f t="shared" si="152"/>
        <v>1035.1344000000001</v>
      </c>
      <c r="G4877">
        <f t="shared" si="153"/>
        <v>3277.9256000000005</v>
      </c>
      <c r="H4877">
        <v>7</v>
      </c>
      <c r="I4877" s="17">
        <v>45455</v>
      </c>
      <c r="J4877" s="17">
        <v>45456</v>
      </c>
      <c r="K4877" t="s">
        <v>21</v>
      </c>
      <c r="L4877" t="s">
        <v>22</v>
      </c>
      <c r="M4877">
        <v>283.41000000000003</v>
      </c>
      <c r="N4877" t="s">
        <v>28</v>
      </c>
    </row>
    <row r="4878" spans="1:14" ht="14.25" customHeight="1" x14ac:dyDescent="0.3">
      <c r="A4878" t="s">
        <v>13416</v>
      </c>
      <c r="B4878" t="s">
        <v>19</v>
      </c>
      <c r="C4878" t="s">
        <v>20</v>
      </c>
      <c r="D4878">
        <v>4313.07</v>
      </c>
      <c r="E4878">
        <v>7.0000000000000007E-2</v>
      </c>
      <c r="F4878">
        <f t="shared" si="152"/>
        <v>301.91489999999999</v>
      </c>
      <c r="G4878">
        <f t="shared" si="153"/>
        <v>4011.1550999999999</v>
      </c>
      <c r="H4878">
        <v>7</v>
      </c>
      <c r="I4878" s="17">
        <v>45448</v>
      </c>
      <c r="J4878" s="17">
        <v>45454</v>
      </c>
      <c r="K4878" t="s">
        <v>31</v>
      </c>
      <c r="L4878" t="s">
        <v>27</v>
      </c>
      <c r="M4878">
        <v>467.4</v>
      </c>
      <c r="N4878" t="s">
        <v>34</v>
      </c>
    </row>
    <row r="4879" spans="1:14" ht="14.25" customHeight="1" x14ac:dyDescent="0.3">
      <c r="A4879" t="s">
        <v>1383</v>
      </c>
      <c r="B4879" t="s">
        <v>19</v>
      </c>
      <c r="C4879" t="s">
        <v>14</v>
      </c>
      <c r="D4879">
        <v>4319.58</v>
      </c>
      <c r="E4879">
        <v>0.11</v>
      </c>
      <c r="F4879">
        <f t="shared" si="152"/>
        <v>475.15379999999999</v>
      </c>
      <c r="G4879">
        <f t="shared" si="153"/>
        <v>3844.4261999999999</v>
      </c>
      <c r="H4879">
        <v>7</v>
      </c>
      <c r="I4879" s="17">
        <v>45029</v>
      </c>
      <c r="J4879" s="17">
        <v>45031</v>
      </c>
      <c r="K4879" t="s">
        <v>21</v>
      </c>
      <c r="L4879" t="s">
        <v>16</v>
      </c>
      <c r="M4879">
        <v>612.53</v>
      </c>
      <c r="N4879" t="s">
        <v>28</v>
      </c>
    </row>
    <row r="4880" spans="1:14" ht="14.25" customHeight="1" x14ac:dyDescent="0.3">
      <c r="A4880" t="s">
        <v>5532</v>
      </c>
      <c r="B4880" t="s">
        <v>19</v>
      </c>
      <c r="C4880" t="s">
        <v>20</v>
      </c>
      <c r="D4880">
        <v>4319.71</v>
      </c>
      <c r="E4880">
        <v>0.47</v>
      </c>
      <c r="F4880">
        <f t="shared" si="152"/>
        <v>2030.2637</v>
      </c>
      <c r="G4880">
        <f t="shared" si="153"/>
        <v>2289.4463000000001</v>
      </c>
      <c r="H4880">
        <v>7</v>
      </c>
      <c r="I4880" s="17">
        <v>45268</v>
      </c>
      <c r="J4880" s="17">
        <v>45274</v>
      </c>
      <c r="K4880" t="s">
        <v>15</v>
      </c>
      <c r="L4880" t="s">
        <v>27</v>
      </c>
      <c r="M4880">
        <v>364.28</v>
      </c>
      <c r="N4880" t="s">
        <v>17</v>
      </c>
    </row>
    <row r="4881" spans="1:14" ht="14.25" customHeight="1" x14ac:dyDescent="0.3">
      <c r="A4881" t="s">
        <v>256</v>
      </c>
      <c r="B4881" t="s">
        <v>19</v>
      </c>
      <c r="C4881" t="s">
        <v>36</v>
      </c>
      <c r="D4881">
        <v>4322.0200000000004</v>
      </c>
      <c r="E4881">
        <v>0.41</v>
      </c>
      <c r="F4881">
        <f t="shared" si="152"/>
        <v>1772.0282</v>
      </c>
      <c r="G4881">
        <f t="shared" si="153"/>
        <v>2549.9918000000007</v>
      </c>
      <c r="H4881">
        <v>7</v>
      </c>
      <c r="I4881" s="17">
        <v>45052</v>
      </c>
      <c r="J4881" s="17">
        <v>45056</v>
      </c>
      <c r="K4881" t="s">
        <v>31</v>
      </c>
      <c r="L4881" t="s">
        <v>27</v>
      </c>
      <c r="M4881">
        <v>740.19</v>
      </c>
      <c r="N4881" t="s">
        <v>17</v>
      </c>
    </row>
    <row r="4882" spans="1:14" ht="14.25" customHeight="1" x14ac:dyDescent="0.3">
      <c r="A4882" t="s">
        <v>454</v>
      </c>
      <c r="B4882" t="s">
        <v>41</v>
      </c>
      <c r="C4882" t="s">
        <v>14</v>
      </c>
      <c r="D4882">
        <v>4335.22</v>
      </c>
      <c r="E4882">
        <v>0.24</v>
      </c>
      <c r="F4882">
        <f t="shared" si="152"/>
        <v>1040.4528</v>
      </c>
      <c r="G4882">
        <f t="shared" si="153"/>
        <v>3294.7672000000002</v>
      </c>
      <c r="H4882">
        <v>7</v>
      </c>
      <c r="I4882" s="17">
        <v>45148</v>
      </c>
      <c r="J4882" s="17">
        <v>45151</v>
      </c>
      <c r="K4882" t="s">
        <v>15</v>
      </c>
      <c r="L4882" t="s">
        <v>27</v>
      </c>
      <c r="M4882">
        <v>1006.56</v>
      </c>
      <c r="N4882" t="s">
        <v>34</v>
      </c>
    </row>
    <row r="4883" spans="1:14" ht="14.25" customHeight="1" x14ac:dyDescent="0.3">
      <c r="A4883" t="s">
        <v>7283</v>
      </c>
      <c r="B4883" t="s">
        <v>41</v>
      </c>
      <c r="C4883" t="s">
        <v>26</v>
      </c>
      <c r="D4883">
        <v>4336.74</v>
      </c>
      <c r="E4883">
        <v>0.28000000000000003</v>
      </c>
      <c r="F4883">
        <f t="shared" si="152"/>
        <v>1214.2872</v>
      </c>
      <c r="G4883">
        <f t="shared" si="153"/>
        <v>3122.4528</v>
      </c>
      <c r="H4883">
        <v>7</v>
      </c>
      <c r="I4883" s="17">
        <v>45532</v>
      </c>
      <c r="J4883" s="17">
        <v>45536</v>
      </c>
      <c r="K4883" t="s">
        <v>21</v>
      </c>
      <c r="L4883" t="s">
        <v>22</v>
      </c>
      <c r="M4883">
        <v>1163.51</v>
      </c>
      <c r="N4883" t="s">
        <v>34</v>
      </c>
    </row>
    <row r="4884" spans="1:14" ht="14.25" customHeight="1" x14ac:dyDescent="0.3">
      <c r="A4884" t="s">
        <v>2956</v>
      </c>
      <c r="B4884" t="s">
        <v>25</v>
      </c>
      <c r="C4884" t="s">
        <v>14</v>
      </c>
      <c r="D4884">
        <v>4337.16</v>
      </c>
      <c r="E4884">
        <v>0.08</v>
      </c>
      <c r="F4884">
        <f t="shared" si="152"/>
        <v>346.97280000000001</v>
      </c>
      <c r="G4884">
        <f t="shared" si="153"/>
        <v>3990.1871999999998</v>
      </c>
      <c r="H4884">
        <v>7</v>
      </c>
      <c r="I4884" s="17">
        <v>45530</v>
      </c>
      <c r="J4884" s="17">
        <v>45534</v>
      </c>
      <c r="K4884" t="s">
        <v>15</v>
      </c>
      <c r="L4884" t="s">
        <v>22</v>
      </c>
      <c r="M4884">
        <v>464.81</v>
      </c>
      <c r="N4884" t="s">
        <v>34</v>
      </c>
    </row>
    <row r="4885" spans="1:14" ht="14.25" customHeight="1" x14ac:dyDescent="0.3">
      <c r="A4885" t="s">
        <v>5418</v>
      </c>
      <c r="B4885" t="s">
        <v>25</v>
      </c>
      <c r="C4885" t="s">
        <v>14</v>
      </c>
      <c r="D4885">
        <v>4345.84</v>
      </c>
      <c r="E4885">
        <v>0.35</v>
      </c>
      <c r="F4885">
        <f t="shared" si="152"/>
        <v>1521.0439999999999</v>
      </c>
      <c r="G4885">
        <f t="shared" si="153"/>
        <v>2824.7960000000003</v>
      </c>
      <c r="H4885">
        <v>7</v>
      </c>
      <c r="I4885" s="17">
        <v>45647</v>
      </c>
      <c r="J4885" s="17">
        <v>45649</v>
      </c>
      <c r="K4885" t="s">
        <v>15</v>
      </c>
      <c r="L4885" t="s">
        <v>16</v>
      </c>
      <c r="M4885">
        <v>617.02</v>
      </c>
      <c r="N4885" t="s">
        <v>34</v>
      </c>
    </row>
    <row r="4886" spans="1:14" ht="14.25" customHeight="1" x14ac:dyDescent="0.3">
      <c r="A4886" t="s">
        <v>13667</v>
      </c>
      <c r="B4886" t="s">
        <v>41</v>
      </c>
      <c r="C4886" t="s">
        <v>33</v>
      </c>
      <c r="D4886">
        <v>4347.8100000000004</v>
      </c>
      <c r="E4886">
        <v>0.33</v>
      </c>
      <c r="F4886">
        <f t="shared" si="152"/>
        <v>1434.7773000000002</v>
      </c>
      <c r="G4886">
        <f t="shared" si="153"/>
        <v>2913.0327000000002</v>
      </c>
      <c r="H4886">
        <v>7</v>
      </c>
      <c r="I4886" s="17">
        <v>45229</v>
      </c>
      <c r="J4886" s="17">
        <v>45233</v>
      </c>
      <c r="K4886" t="s">
        <v>31</v>
      </c>
      <c r="L4886" t="s">
        <v>16</v>
      </c>
      <c r="M4886">
        <v>308.20999999999998</v>
      </c>
      <c r="N4886" t="s">
        <v>48</v>
      </c>
    </row>
    <row r="4887" spans="1:14" ht="14.25" customHeight="1" x14ac:dyDescent="0.3">
      <c r="A4887" t="s">
        <v>13230</v>
      </c>
      <c r="B4887" t="s">
        <v>13</v>
      </c>
      <c r="C4887" t="s">
        <v>20</v>
      </c>
      <c r="D4887">
        <v>4348.42</v>
      </c>
      <c r="E4887">
        <v>0.03</v>
      </c>
      <c r="F4887">
        <f t="shared" si="152"/>
        <v>130.45259999999999</v>
      </c>
      <c r="G4887">
        <f t="shared" si="153"/>
        <v>4217.9674000000005</v>
      </c>
      <c r="H4887">
        <v>7</v>
      </c>
      <c r="I4887" s="17">
        <v>45241</v>
      </c>
      <c r="J4887" s="17">
        <v>45242</v>
      </c>
      <c r="K4887" t="s">
        <v>31</v>
      </c>
      <c r="L4887" t="s">
        <v>16</v>
      </c>
      <c r="M4887">
        <v>1228.1400000000001</v>
      </c>
      <c r="N4887" t="s">
        <v>34</v>
      </c>
    </row>
    <row r="4888" spans="1:14" ht="14.25" customHeight="1" x14ac:dyDescent="0.3">
      <c r="A4888" t="s">
        <v>2288</v>
      </c>
      <c r="B4888" t="s">
        <v>19</v>
      </c>
      <c r="C4888" t="s">
        <v>20</v>
      </c>
      <c r="D4888">
        <v>4351.93</v>
      </c>
      <c r="E4888">
        <v>0.4</v>
      </c>
      <c r="F4888">
        <f t="shared" si="152"/>
        <v>1740.7720000000002</v>
      </c>
      <c r="G4888">
        <f t="shared" si="153"/>
        <v>2611.1580000000004</v>
      </c>
      <c r="H4888">
        <v>7</v>
      </c>
      <c r="I4888" s="17">
        <v>45055</v>
      </c>
      <c r="J4888" s="17">
        <v>45056</v>
      </c>
      <c r="K4888" t="s">
        <v>15</v>
      </c>
      <c r="L4888" t="s">
        <v>27</v>
      </c>
      <c r="M4888">
        <v>469.13</v>
      </c>
      <c r="N4888" t="s">
        <v>34</v>
      </c>
    </row>
    <row r="4889" spans="1:14" ht="14.25" customHeight="1" x14ac:dyDescent="0.3">
      <c r="A4889" t="s">
        <v>1429</v>
      </c>
      <c r="B4889" t="s">
        <v>13</v>
      </c>
      <c r="C4889" t="s">
        <v>20</v>
      </c>
      <c r="D4889">
        <v>4361.3999999999996</v>
      </c>
      <c r="E4889">
        <v>0.34</v>
      </c>
      <c r="F4889">
        <f t="shared" si="152"/>
        <v>1482.876</v>
      </c>
      <c r="G4889">
        <f t="shared" si="153"/>
        <v>2878.5239999999994</v>
      </c>
      <c r="H4889">
        <v>7</v>
      </c>
      <c r="I4889" s="17">
        <v>45452</v>
      </c>
      <c r="J4889" s="17">
        <v>45459</v>
      </c>
      <c r="K4889" t="s">
        <v>15</v>
      </c>
      <c r="L4889" t="s">
        <v>16</v>
      </c>
      <c r="M4889">
        <v>712.12</v>
      </c>
      <c r="N4889" t="s">
        <v>39</v>
      </c>
    </row>
    <row r="4890" spans="1:14" ht="14.25" customHeight="1" x14ac:dyDescent="0.3">
      <c r="A4890" t="s">
        <v>12625</v>
      </c>
      <c r="B4890" t="s">
        <v>19</v>
      </c>
      <c r="C4890" t="s">
        <v>14</v>
      </c>
      <c r="D4890">
        <v>4365.57</v>
      </c>
      <c r="E4890">
        <v>0.03</v>
      </c>
      <c r="F4890">
        <f t="shared" si="152"/>
        <v>130.96709999999999</v>
      </c>
      <c r="G4890">
        <f t="shared" si="153"/>
        <v>4234.6028999999999</v>
      </c>
      <c r="H4890">
        <v>7</v>
      </c>
      <c r="I4890" s="17">
        <v>45484</v>
      </c>
      <c r="J4890" s="17">
        <v>45491</v>
      </c>
      <c r="K4890" t="s">
        <v>15</v>
      </c>
      <c r="L4890" t="s">
        <v>27</v>
      </c>
      <c r="M4890">
        <v>240.23</v>
      </c>
      <c r="N4890" t="s">
        <v>39</v>
      </c>
    </row>
    <row r="4891" spans="1:14" ht="14.25" customHeight="1" x14ac:dyDescent="0.3">
      <c r="A4891" t="s">
        <v>6253</v>
      </c>
      <c r="B4891" t="s">
        <v>25</v>
      </c>
      <c r="C4891" t="s">
        <v>26</v>
      </c>
      <c r="D4891">
        <v>4374.8599999999997</v>
      </c>
      <c r="E4891">
        <v>0.19</v>
      </c>
      <c r="F4891">
        <f t="shared" si="152"/>
        <v>831.22339999999997</v>
      </c>
      <c r="G4891">
        <f t="shared" si="153"/>
        <v>3543.6365999999998</v>
      </c>
      <c r="H4891">
        <v>7</v>
      </c>
      <c r="I4891" s="17">
        <v>45639</v>
      </c>
      <c r="J4891" s="17">
        <v>45641</v>
      </c>
      <c r="K4891" t="s">
        <v>31</v>
      </c>
      <c r="L4891" t="s">
        <v>16</v>
      </c>
      <c r="M4891">
        <v>807.31</v>
      </c>
      <c r="N4891" t="s">
        <v>48</v>
      </c>
    </row>
    <row r="4892" spans="1:14" ht="14.25" customHeight="1" x14ac:dyDescent="0.3">
      <c r="A4892" t="s">
        <v>15007</v>
      </c>
      <c r="B4892" t="s">
        <v>25</v>
      </c>
      <c r="C4892" t="s">
        <v>36</v>
      </c>
      <c r="D4892">
        <v>4377.8999999999996</v>
      </c>
      <c r="E4892">
        <v>0.03</v>
      </c>
      <c r="F4892">
        <f t="shared" si="152"/>
        <v>131.33699999999999</v>
      </c>
      <c r="G4892">
        <f t="shared" si="153"/>
        <v>4246.5630000000001</v>
      </c>
      <c r="H4892">
        <v>7</v>
      </c>
      <c r="I4892" s="17">
        <v>45330</v>
      </c>
      <c r="J4892" s="17">
        <v>45336</v>
      </c>
      <c r="K4892" t="s">
        <v>15</v>
      </c>
      <c r="L4892" t="s">
        <v>16</v>
      </c>
      <c r="M4892">
        <v>982.3</v>
      </c>
      <c r="N4892" t="s">
        <v>34</v>
      </c>
    </row>
    <row r="4893" spans="1:14" ht="14.25" customHeight="1" x14ac:dyDescent="0.3">
      <c r="A4893" t="s">
        <v>4922</v>
      </c>
      <c r="B4893" t="s">
        <v>13</v>
      </c>
      <c r="C4893" t="s">
        <v>20</v>
      </c>
      <c r="D4893">
        <v>4380.03</v>
      </c>
      <c r="E4893">
        <v>0.21</v>
      </c>
      <c r="F4893">
        <f t="shared" si="152"/>
        <v>919.80629999999996</v>
      </c>
      <c r="G4893">
        <f t="shared" si="153"/>
        <v>3460.2236999999996</v>
      </c>
      <c r="H4893">
        <v>7</v>
      </c>
      <c r="I4893" s="17">
        <v>45646</v>
      </c>
      <c r="J4893" s="17">
        <v>45647</v>
      </c>
      <c r="K4893" t="s">
        <v>15</v>
      </c>
      <c r="L4893" t="s">
        <v>22</v>
      </c>
      <c r="M4893">
        <v>353.96</v>
      </c>
      <c r="N4893" t="s">
        <v>34</v>
      </c>
    </row>
    <row r="4894" spans="1:14" ht="14.25" customHeight="1" x14ac:dyDescent="0.3">
      <c r="A4894" t="s">
        <v>11413</v>
      </c>
      <c r="B4894" t="s">
        <v>41</v>
      </c>
      <c r="C4894" t="s">
        <v>33</v>
      </c>
      <c r="D4894">
        <v>4383.32</v>
      </c>
      <c r="E4894">
        <v>0.15</v>
      </c>
      <c r="F4894">
        <f t="shared" si="152"/>
        <v>657.49799999999993</v>
      </c>
      <c r="G4894">
        <f t="shared" si="153"/>
        <v>3725.8219999999997</v>
      </c>
      <c r="H4894">
        <v>7</v>
      </c>
      <c r="I4894" s="17">
        <v>45026</v>
      </c>
      <c r="J4894" s="17">
        <v>45029</v>
      </c>
      <c r="K4894" t="s">
        <v>31</v>
      </c>
      <c r="L4894" t="s">
        <v>16</v>
      </c>
      <c r="M4894">
        <v>462.49</v>
      </c>
      <c r="N4894" t="s">
        <v>39</v>
      </c>
    </row>
    <row r="4895" spans="1:14" ht="14.25" customHeight="1" x14ac:dyDescent="0.3">
      <c r="A4895" t="s">
        <v>3997</v>
      </c>
      <c r="B4895" t="s">
        <v>41</v>
      </c>
      <c r="C4895" t="s">
        <v>20</v>
      </c>
      <c r="D4895">
        <v>4391.82</v>
      </c>
      <c r="E4895">
        <v>0.46</v>
      </c>
      <c r="F4895">
        <f t="shared" si="152"/>
        <v>2020.2372</v>
      </c>
      <c r="G4895">
        <f t="shared" si="153"/>
        <v>2371.5827999999997</v>
      </c>
      <c r="H4895">
        <v>7</v>
      </c>
      <c r="I4895" s="17">
        <v>45468</v>
      </c>
      <c r="J4895" s="17">
        <v>45469</v>
      </c>
      <c r="K4895" t="s">
        <v>31</v>
      </c>
      <c r="L4895" t="s">
        <v>22</v>
      </c>
      <c r="M4895">
        <v>348.92</v>
      </c>
      <c r="N4895" t="s">
        <v>23</v>
      </c>
    </row>
    <row r="4896" spans="1:14" ht="14.25" customHeight="1" x14ac:dyDescent="0.3">
      <c r="A4896" t="s">
        <v>13112</v>
      </c>
      <c r="B4896" t="s">
        <v>19</v>
      </c>
      <c r="C4896" t="s">
        <v>14</v>
      </c>
      <c r="D4896">
        <v>4391.97</v>
      </c>
      <c r="E4896">
        <v>0.47</v>
      </c>
      <c r="F4896">
        <f t="shared" si="152"/>
        <v>2064.2258999999999</v>
      </c>
      <c r="G4896">
        <f t="shared" si="153"/>
        <v>2327.7441000000003</v>
      </c>
      <c r="H4896">
        <v>7</v>
      </c>
      <c r="I4896" s="17">
        <v>45228</v>
      </c>
      <c r="J4896" s="17">
        <v>45233</v>
      </c>
      <c r="K4896" t="s">
        <v>15</v>
      </c>
      <c r="L4896" t="s">
        <v>27</v>
      </c>
      <c r="M4896">
        <v>433.12</v>
      </c>
      <c r="N4896" t="s">
        <v>17</v>
      </c>
    </row>
    <row r="4897" spans="1:14" ht="14.25" customHeight="1" x14ac:dyDescent="0.3">
      <c r="A4897" t="s">
        <v>638</v>
      </c>
      <c r="B4897" t="s">
        <v>13</v>
      </c>
      <c r="C4897" t="s">
        <v>36</v>
      </c>
      <c r="D4897">
        <v>4392.42</v>
      </c>
      <c r="E4897">
        <v>0.3</v>
      </c>
      <c r="F4897">
        <f t="shared" si="152"/>
        <v>1317.7259999999999</v>
      </c>
      <c r="G4897">
        <f t="shared" si="153"/>
        <v>3074.6940000000004</v>
      </c>
      <c r="H4897">
        <v>7</v>
      </c>
      <c r="I4897" s="17">
        <v>44939</v>
      </c>
      <c r="J4897" s="17">
        <v>44943</v>
      </c>
      <c r="K4897" t="s">
        <v>15</v>
      </c>
      <c r="L4897" t="s">
        <v>22</v>
      </c>
      <c r="M4897">
        <v>570.98</v>
      </c>
      <c r="N4897" t="s">
        <v>23</v>
      </c>
    </row>
    <row r="4898" spans="1:14" ht="14.25" customHeight="1" x14ac:dyDescent="0.3">
      <c r="A4898" t="s">
        <v>1830</v>
      </c>
      <c r="B4898" t="s">
        <v>41</v>
      </c>
      <c r="C4898" t="s">
        <v>26</v>
      </c>
      <c r="D4898">
        <v>4392.49</v>
      </c>
      <c r="E4898">
        <v>0.3</v>
      </c>
      <c r="F4898">
        <f t="shared" si="152"/>
        <v>1317.7469999999998</v>
      </c>
      <c r="G4898">
        <f t="shared" si="153"/>
        <v>3074.7429999999999</v>
      </c>
      <c r="H4898">
        <v>7</v>
      </c>
      <c r="I4898" s="17">
        <v>45169</v>
      </c>
      <c r="J4898" s="17">
        <v>45175</v>
      </c>
      <c r="K4898" t="s">
        <v>15</v>
      </c>
      <c r="L4898" t="s">
        <v>27</v>
      </c>
      <c r="M4898">
        <v>452.53</v>
      </c>
      <c r="N4898" t="s">
        <v>34</v>
      </c>
    </row>
    <row r="4899" spans="1:14" ht="14.25" customHeight="1" x14ac:dyDescent="0.3">
      <c r="A4899" t="s">
        <v>4774</v>
      </c>
      <c r="B4899" t="s">
        <v>41</v>
      </c>
      <c r="C4899" t="s">
        <v>26</v>
      </c>
      <c r="D4899">
        <v>4393.5200000000004</v>
      </c>
      <c r="E4899">
        <v>0.05</v>
      </c>
      <c r="F4899">
        <f t="shared" si="152"/>
        <v>219.67600000000004</v>
      </c>
      <c r="G4899">
        <f t="shared" si="153"/>
        <v>4173.8440000000001</v>
      </c>
      <c r="H4899">
        <v>7</v>
      </c>
      <c r="I4899" s="17">
        <v>45354</v>
      </c>
      <c r="J4899" s="17">
        <v>45357</v>
      </c>
      <c r="K4899" t="s">
        <v>31</v>
      </c>
      <c r="L4899" t="s">
        <v>16</v>
      </c>
      <c r="M4899">
        <v>1152.28</v>
      </c>
      <c r="N4899" t="s">
        <v>34</v>
      </c>
    </row>
    <row r="4900" spans="1:14" ht="14.25" customHeight="1" x14ac:dyDescent="0.3">
      <c r="A4900" t="s">
        <v>12746</v>
      </c>
      <c r="B4900" t="s">
        <v>25</v>
      </c>
      <c r="C4900" t="s">
        <v>20</v>
      </c>
      <c r="D4900">
        <v>4395.84</v>
      </c>
      <c r="E4900">
        <v>0.27</v>
      </c>
      <c r="F4900">
        <f t="shared" si="152"/>
        <v>1186.8768000000002</v>
      </c>
      <c r="G4900">
        <f t="shared" si="153"/>
        <v>3208.9632000000001</v>
      </c>
      <c r="H4900">
        <v>7</v>
      </c>
      <c r="I4900" s="17">
        <v>44960</v>
      </c>
      <c r="J4900" s="17">
        <v>44965</v>
      </c>
      <c r="K4900" t="s">
        <v>31</v>
      </c>
      <c r="L4900" t="s">
        <v>22</v>
      </c>
      <c r="M4900">
        <v>353.82</v>
      </c>
      <c r="N4900" t="s">
        <v>17</v>
      </c>
    </row>
    <row r="4901" spans="1:14" ht="14.25" customHeight="1" x14ac:dyDescent="0.3">
      <c r="A4901" t="s">
        <v>12836</v>
      </c>
      <c r="B4901" t="s">
        <v>41</v>
      </c>
      <c r="C4901" t="s">
        <v>26</v>
      </c>
      <c r="D4901">
        <v>4398.04</v>
      </c>
      <c r="E4901">
        <v>0.09</v>
      </c>
      <c r="F4901">
        <f t="shared" si="152"/>
        <v>395.8236</v>
      </c>
      <c r="G4901">
        <f t="shared" si="153"/>
        <v>4002.2163999999998</v>
      </c>
      <c r="H4901">
        <v>7</v>
      </c>
      <c r="I4901" s="17">
        <v>45002</v>
      </c>
      <c r="J4901" s="17">
        <v>45005</v>
      </c>
      <c r="K4901" t="s">
        <v>15</v>
      </c>
      <c r="L4901" t="s">
        <v>16</v>
      </c>
      <c r="M4901">
        <v>301.05</v>
      </c>
      <c r="N4901" t="s">
        <v>17</v>
      </c>
    </row>
    <row r="4902" spans="1:14" ht="14.25" customHeight="1" x14ac:dyDescent="0.3">
      <c r="A4902" t="s">
        <v>11331</v>
      </c>
      <c r="B4902" t="s">
        <v>19</v>
      </c>
      <c r="C4902" t="s">
        <v>36</v>
      </c>
      <c r="D4902">
        <v>4404.9399999999996</v>
      </c>
      <c r="E4902">
        <v>0.33</v>
      </c>
      <c r="F4902">
        <f t="shared" si="152"/>
        <v>1453.6301999999998</v>
      </c>
      <c r="G4902">
        <f t="shared" si="153"/>
        <v>2951.3098</v>
      </c>
      <c r="H4902">
        <v>7</v>
      </c>
      <c r="I4902" s="17">
        <v>45602</v>
      </c>
      <c r="J4902" s="17">
        <v>45603</v>
      </c>
      <c r="K4902" t="s">
        <v>21</v>
      </c>
      <c r="L4902" t="s">
        <v>22</v>
      </c>
      <c r="M4902">
        <v>232.6</v>
      </c>
      <c r="N4902" t="s">
        <v>34</v>
      </c>
    </row>
    <row r="4903" spans="1:14" ht="14.25" customHeight="1" x14ac:dyDescent="0.3">
      <c r="A4903" t="s">
        <v>6495</v>
      </c>
      <c r="B4903" t="s">
        <v>19</v>
      </c>
      <c r="C4903" t="s">
        <v>33</v>
      </c>
      <c r="D4903">
        <v>4415.76</v>
      </c>
      <c r="E4903">
        <v>0.21</v>
      </c>
      <c r="F4903">
        <f t="shared" si="152"/>
        <v>927.30960000000005</v>
      </c>
      <c r="G4903">
        <f t="shared" si="153"/>
        <v>3488.4504000000002</v>
      </c>
      <c r="H4903">
        <v>7</v>
      </c>
      <c r="I4903" s="17">
        <v>45456</v>
      </c>
      <c r="J4903" s="17">
        <v>45460</v>
      </c>
      <c r="K4903" t="s">
        <v>31</v>
      </c>
      <c r="L4903" t="s">
        <v>22</v>
      </c>
      <c r="M4903">
        <v>580.61</v>
      </c>
      <c r="N4903" t="s">
        <v>48</v>
      </c>
    </row>
    <row r="4904" spans="1:14" ht="14.25" customHeight="1" x14ac:dyDescent="0.3">
      <c r="A4904" t="s">
        <v>13261</v>
      </c>
      <c r="B4904" t="s">
        <v>41</v>
      </c>
      <c r="C4904" t="s">
        <v>26</v>
      </c>
      <c r="D4904">
        <v>4418.3599999999997</v>
      </c>
      <c r="E4904">
        <v>0.16</v>
      </c>
      <c r="F4904">
        <f t="shared" si="152"/>
        <v>706.93759999999997</v>
      </c>
      <c r="G4904">
        <f t="shared" si="153"/>
        <v>3711.4223999999995</v>
      </c>
      <c r="H4904">
        <v>7</v>
      </c>
      <c r="I4904" s="17">
        <v>45344</v>
      </c>
      <c r="J4904" s="17">
        <v>45350</v>
      </c>
      <c r="K4904" t="s">
        <v>15</v>
      </c>
      <c r="L4904" t="s">
        <v>27</v>
      </c>
      <c r="M4904">
        <v>808.58</v>
      </c>
      <c r="N4904" t="s">
        <v>39</v>
      </c>
    </row>
    <row r="4905" spans="1:14" ht="14.25" customHeight="1" x14ac:dyDescent="0.3">
      <c r="A4905" t="s">
        <v>2651</v>
      </c>
      <c r="B4905" t="s">
        <v>13</v>
      </c>
      <c r="C4905" t="s">
        <v>14</v>
      </c>
      <c r="D4905">
        <v>4418.49</v>
      </c>
      <c r="E4905">
        <v>0.13</v>
      </c>
      <c r="F4905">
        <f t="shared" si="152"/>
        <v>574.40369999999996</v>
      </c>
      <c r="G4905">
        <f t="shared" si="153"/>
        <v>3844.0862999999999</v>
      </c>
      <c r="H4905">
        <v>7</v>
      </c>
      <c r="I4905" s="17">
        <v>45263</v>
      </c>
      <c r="J4905" s="17">
        <v>45266</v>
      </c>
      <c r="K4905" t="s">
        <v>21</v>
      </c>
      <c r="L4905" t="s">
        <v>22</v>
      </c>
      <c r="M4905">
        <v>528.04999999999995</v>
      </c>
      <c r="N4905" t="s">
        <v>34</v>
      </c>
    </row>
    <row r="4906" spans="1:14" ht="14.25" customHeight="1" x14ac:dyDescent="0.3">
      <c r="A4906" t="s">
        <v>4162</v>
      </c>
      <c r="B4906" t="s">
        <v>13</v>
      </c>
      <c r="C4906" t="s">
        <v>26</v>
      </c>
      <c r="D4906">
        <v>4426.58</v>
      </c>
      <c r="E4906">
        <v>0.02</v>
      </c>
      <c r="F4906">
        <f t="shared" si="152"/>
        <v>88.531599999999997</v>
      </c>
      <c r="G4906">
        <f t="shared" si="153"/>
        <v>4338.0483999999997</v>
      </c>
      <c r="H4906">
        <v>7</v>
      </c>
      <c r="I4906" s="17">
        <v>45535</v>
      </c>
      <c r="J4906" s="17">
        <v>45542</v>
      </c>
      <c r="K4906" t="s">
        <v>31</v>
      </c>
      <c r="L4906" t="s">
        <v>27</v>
      </c>
      <c r="M4906">
        <v>1300.29</v>
      </c>
      <c r="N4906" t="s">
        <v>23</v>
      </c>
    </row>
    <row r="4907" spans="1:14" ht="14.25" customHeight="1" x14ac:dyDescent="0.3">
      <c r="A4907" t="s">
        <v>15035</v>
      </c>
      <c r="B4907" t="s">
        <v>41</v>
      </c>
      <c r="C4907" t="s">
        <v>14</v>
      </c>
      <c r="D4907">
        <v>4428.2700000000004</v>
      </c>
      <c r="E4907">
        <v>0.5</v>
      </c>
      <c r="F4907">
        <f t="shared" si="152"/>
        <v>2214.1350000000002</v>
      </c>
      <c r="G4907">
        <f t="shared" si="153"/>
        <v>2214.1350000000002</v>
      </c>
      <c r="H4907">
        <v>7</v>
      </c>
      <c r="I4907" s="17">
        <v>45032</v>
      </c>
      <c r="J4907" s="17">
        <v>45039</v>
      </c>
      <c r="K4907" t="s">
        <v>21</v>
      </c>
      <c r="L4907" t="s">
        <v>16</v>
      </c>
      <c r="M4907">
        <v>701.67</v>
      </c>
      <c r="N4907" t="s">
        <v>28</v>
      </c>
    </row>
    <row r="4908" spans="1:14" ht="14.25" customHeight="1" x14ac:dyDescent="0.3">
      <c r="A4908" t="s">
        <v>9635</v>
      </c>
      <c r="B4908" t="s">
        <v>19</v>
      </c>
      <c r="C4908" t="s">
        <v>20</v>
      </c>
      <c r="D4908">
        <v>4429.68</v>
      </c>
      <c r="E4908">
        <v>0.42</v>
      </c>
      <c r="F4908">
        <f t="shared" si="152"/>
        <v>1860.4656</v>
      </c>
      <c r="G4908">
        <f t="shared" si="153"/>
        <v>2569.2144000000003</v>
      </c>
      <c r="H4908">
        <v>7</v>
      </c>
      <c r="I4908" s="17">
        <v>44950</v>
      </c>
      <c r="J4908" s="17">
        <v>44956</v>
      </c>
      <c r="K4908" t="s">
        <v>15</v>
      </c>
      <c r="L4908" t="s">
        <v>22</v>
      </c>
      <c r="M4908">
        <v>1044.97</v>
      </c>
      <c r="N4908" t="s">
        <v>17</v>
      </c>
    </row>
    <row r="4909" spans="1:14" ht="14.25" customHeight="1" x14ac:dyDescent="0.3">
      <c r="A4909" t="s">
        <v>1654</v>
      </c>
      <c r="B4909" t="s">
        <v>41</v>
      </c>
      <c r="C4909" t="s">
        <v>33</v>
      </c>
      <c r="D4909">
        <v>4432.16</v>
      </c>
      <c r="E4909">
        <v>0.27</v>
      </c>
      <c r="F4909">
        <f t="shared" si="152"/>
        <v>1196.6831999999999</v>
      </c>
      <c r="G4909">
        <f t="shared" si="153"/>
        <v>3235.4767999999999</v>
      </c>
      <c r="H4909">
        <v>7</v>
      </c>
      <c r="I4909" s="17">
        <v>45086</v>
      </c>
      <c r="J4909" s="17">
        <v>45091</v>
      </c>
      <c r="K4909" t="s">
        <v>31</v>
      </c>
      <c r="L4909" t="s">
        <v>27</v>
      </c>
      <c r="M4909">
        <v>1259.45</v>
      </c>
      <c r="N4909" t="s">
        <v>34</v>
      </c>
    </row>
    <row r="4910" spans="1:14" ht="14.25" customHeight="1" x14ac:dyDescent="0.3">
      <c r="A4910" t="s">
        <v>10058</v>
      </c>
      <c r="B4910" t="s">
        <v>25</v>
      </c>
      <c r="C4910" t="s">
        <v>14</v>
      </c>
      <c r="D4910">
        <v>4437.3999999999996</v>
      </c>
      <c r="E4910">
        <v>0.19</v>
      </c>
      <c r="F4910">
        <f t="shared" si="152"/>
        <v>843.10599999999999</v>
      </c>
      <c r="G4910">
        <f t="shared" si="153"/>
        <v>3594.2939999999999</v>
      </c>
      <c r="H4910">
        <v>7</v>
      </c>
      <c r="I4910" s="17">
        <v>45254</v>
      </c>
      <c r="J4910" s="17">
        <v>45257</v>
      </c>
      <c r="K4910" t="s">
        <v>31</v>
      </c>
      <c r="L4910" t="s">
        <v>27</v>
      </c>
      <c r="M4910">
        <v>1183.33</v>
      </c>
      <c r="N4910" t="s">
        <v>39</v>
      </c>
    </row>
    <row r="4911" spans="1:14" ht="14.25" customHeight="1" x14ac:dyDescent="0.3">
      <c r="A4911" t="s">
        <v>1071</v>
      </c>
      <c r="B4911" t="s">
        <v>25</v>
      </c>
      <c r="C4911" t="s">
        <v>20</v>
      </c>
      <c r="D4911">
        <v>4437.5600000000004</v>
      </c>
      <c r="E4911">
        <v>0.35</v>
      </c>
      <c r="F4911">
        <f t="shared" si="152"/>
        <v>1553.146</v>
      </c>
      <c r="G4911">
        <f t="shared" si="153"/>
        <v>2884.4140000000007</v>
      </c>
      <c r="H4911">
        <v>7</v>
      </c>
      <c r="I4911" s="17">
        <v>45593</v>
      </c>
      <c r="J4911" s="17">
        <v>45599</v>
      </c>
      <c r="K4911" t="s">
        <v>21</v>
      </c>
      <c r="L4911" t="s">
        <v>16</v>
      </c>
      <c r="M4911">
        <v>1194.8</v>
      </c>
      <c r="N4911" t="s">
        <v>39</v>
      </c>
    </row>
    <row r="4912" spans="1:14" ht="14.25" customHeight="1" x14ac:dyDescent="0.3">
      <c r="A4912" t="s">
        <v>8328</v>
      </c>
      <c r="B4912" t="s">
        <v>13</v>
      </c>
      <c r="C4912" t="s">
        <v>33</v>
      </c>
      <c r="D4912">
        <v>4443.99</v>
      </c>
      <c r="E4912">
        <v>0.26</v>
      </c>
      <c r="F4912">
        <f t="shared" si="152"/>
        <v>1155.4374</v>
      </c>
      <c r="G4912">
        <f t="shared" si="153"/>
        <v>3288.5526</v>
      </c>
      <c r="H4912">
        <v>7</v>
      </c>
      <c r="I4912" s="17">
        <v>45075</v>
      </c>
      <c r="J4912" s="17">
        <v>45081</v>
      </c>
      <c r="K4912" t="s">
        <v>15</v>
      </c>
      <c r="L4912" t="s">
        <v>22</v>
      </c>
      <c r="M4912">
        <v>1009.93</v>
      </c>
      <c r="N4912" t="s">
        <v>39</v>
      </c>
    </row>
    <row r="4913" spans="1:14" ht="14.25" customHeight="1" x14ac:dyDescent="0.3">
      <c r="A4913" t="s">
        <v>13613</v>
      </c>
      <c r="B4913" t="s">
        <v>25</v>
      </c>
      <c r="C4913" t="s">
        <v>36</v>
      </c>
      <c r="D4913">
        <v>4446.43</v>
      </c>
      <c r="E4913">
        <v>0.19</v>
      </c>
      <c r="F4913">
        <f t="shared" si="152"/>
        <v>844.82170000000008</v>
      </c>
      <c r="G4913">
        <f t="shared" si="153"/>
        <v>3601.6083000000003</v>
      </c>
      <c r="H4913">
        <v>7</v>
      </c>
      <c r="I4913" s="17">
        <v>45607</v>
      </c>
      <c r="J4913" s="17">
        <v>45612</v>
      </c>
      <c r="K4913" t="s">
        <v>15</v>
      </c>
      <c r="L4913" t="s">
        <v>16</v>
      </c>
      <c r="M4913">
        <v>1268.5899999999999</v>
      </c>
      <c r="N4913" t="s">
        <v>17</v>
      </c>
    </row>
    <row r="4914" spans="1:14" ht="14.25" customHeight="1" x14ac:dyDescent="0.3">
      <c r="A4914" t="s">
        <v>1349</v>
      </c>
      <c r="B4914" t="s">
        <v>41</v>
      </c>
      <c r="C4914" t="s">
        <v>33</v>
      </c>
      <c r="D4914">
        <v>4446.6000000000004</v>
      </c>
      <c r="E4914">
        <v>0.28999999999999998</v>
      </c>
      <c r="F4914">
        <f t="shared" si="152"/>
        <v>1289.5140000000001</v>
      </c>
      <c r="G4914">
        <f t="shared" si="153"/>
        <v>3157.0860000000002</v>
      </c>
      <c r="H4914">
        <v>7</v>
      </c>
      <c r="I4914" s="17">
        <v>45071</v>
      </c>
      <c r="J4914" s="17">
        <v>45072</v>
      </c>
      <c r="K4914" t="s">
        <v>15</v>
      </c>
      <c r="L4914" t="s">
        <v>16</v>
      </c>
      <c r="M4914">
        <v>954.91</v>
      </c>
      <c r="N4914" t="s">
        <v>34</v>
      </c>
    </row>
    <row r="4915" spans="1:14" ht="14.25" customHeight="1" x14ac:dyDescent="0.3">
      <c r="A4915" t="s">
        <v>13207</v>
      </c>
      <c r="B4915" t="s">
        <v>25</v>
      </c>
      <c r="C4915" t="s">
        <v>36</v>
      </c>
      <c r="D4915">
        <v>4450.63</v>
      </c>
      <c r="E4915">
        <v>0.06</v>
      </c>
      <c r="F4915">
        <f t="shared" si="152"/>
        <v>267.0378</v>
      </c>
      <c r="G4915">
        <f t="shared" si="153"/>
        <v>4183.5922</v>
      </c>
      <c r="H4915">
        <v>7</v>
      </c>
      <c r="I4915" s="17">
        <v>45616</v>
      </c>
      <c r="J4915" s="17">
        <v>45619</v>
      </c>
      <c r="K4915" t="s">
        <v>15</v>
      </c>
      <c r="L4915" t="s">
        <v>27</v>
      </c>
      <c r="M4915">
        <v>1113.48</v>
      </c>
      <c r="N4915" t="s">
        <v>17</v>
      </c>
    </row>
    <row r="4916" spans="1:14" ht="14.25" customHeight="1" x14ac:dyDescent="0.3">
      <c r="A4916" t="s">
        <v>11168</v>
      </c>
      <c r="B4916" t="s">
        <v>25</v>
      </c>
      <c r="C4916" t="s">
        <v>14</v>
      </c>
      <c r="D4916">
        <v>4452.1899999999996</v>
      </c>
      <c r="E4916">
        <v>0.4</v>
      </c>
      <c r="F4916">
        <f t="shared" si="152"/>
        <v>1780.876</v>
      </c>
      <c r="G4916">
        <f t="shared" si="153"/>
        <v>2671.3139999999994</v>
      </c>
      <c r="H4916">
        <v>7</v>
      </c>
      <c r="I4916" s="17">
        <v>45189</v>
      </c>
      <c r="J4916" s="17">
        <v>45190</v>
      </c>
      <c r="K4916" t="s">
        <v>15</v>
      </c>
      <c r="L4916" t="s">
        <v>16</v>
      </c>
      <c r="M4916">
        <v>560.4</v>
      </c>
      <c r="N4916" t="s">
        <v>17</v>
      </c>
    </row>
    <row r="4917" spans="1:14" ht="14.25" customHeight="1" x14ac:dyDescent="0.3">
      <c r="A4917" t="s">
        <v>14544</v>
      </c>
      <c r="B4917" t="s">
        <v>25</v>
      </c>
      <c r="C4917" t="s">
        <v>26</v>
      </c>
      <c r="D4917">
        <v>4456.79</v>
      </c>
      <c r="E4917">
        <v>0.23</v>
      </c>
      <c r="F4917">
        <f t="shared" si="152"/>
        <v>1025.0617</v>
      </c>
      <c r="G4917">
        <f t="shared" si="153"/>
        <v>3431.7282999999998</v>
      </c>
      <c r="H4917">
        <v>7</v>
      </c>
      <c r="I4917" s="17">
        <v>45600</v>
      </c>
      <c r="J4917" s="17">
        <v>45606</v>
      </c>
      <c r="K4917" t="s">
        <v>31</v>
      </c>
      <c r="L4917" t="s">
        <v>22</v>
      </c>
      <c r="M4917">
        <v>290.39</v>
      </c>
      <c r="N4917" t="s">
        <v>28</v>
      </c>
    </row>
    <row r="4918" spans="1:14" ht="14.25" customHeight="1" x14ac:dyDescent="0.3">
      <c r="A4918" t="s">
        <v>5274</v>
      </c>
      <c r="B4918" t="s">
        <v>41</v>
      </c>
      <c r="C4918" t="s">
        <v>14</v>
      </c>
      <c r="D4918">
        <v>4457.7299999999996</v>
      </c>
      <c r="E4918">
        <v>0.17</v>
      </c>
      <c r="F4918">
        <f t="shared" si="152"/>
        <v>757.81409999999994</v>
      </c>
      <c r="G4918">
        <f t="shared" si="153"/>
        <v>3699.9158999999995</v>
      </c>
      <c r="H4918">
        <v>7</v>
      </c>
      <c r="I4918" s="17">
        <v>45181</v>
      </c>
      <c r="J4918" s="17">
        <v>45183</v>
      </c>
      <c r="K4918" t="s">
        <v>21</v>
      </c>
      <c r="L4918" t="s">
        <v>22</v>
      </c>
      <c r="M4918">
        <v>373.78</v>
      </c>
      <c r="N4918" t="s">
        <v>34</v>
      </c>
    </row>
    <row r="4919" spans="1:14" ht="14.25" customHeight="1" x14ac:dyDescent="0.3">
      <c r="A4919" t="s">
        <v>9006</v>
      </c>
      <c r="B4919" t="s">
        <v>13</v>
      </c>
      <c r="C4919" t="s">
        <v>20</v>
      </c>
      <c r="D4919">
        <v>4458.7</v>
      </c>
      <c r="E4919">
        <v>0.35</v>
      </c>
      <c r="F4919">
        <f t="shared" si="152"/>
        <v>1560.5449999999998</v>
      </c>
      <c r="G4919">
        <f t="shared" si="153"/>
        <v>2898.1549999999997</v>
      </c>
      <c r="H4919">
        <v>7</v>
      </c>
      <c r="I4919" s="17">
        <v>45264</v>
      </c>
      <c r="J4919" s="17">
        <v>45269</v>
      </c>
      <c r="K4919" t="s">
        <v>31</v>
      </c>
      <c r="L4919" t="s">
        <v>16</v>
      </c>
      <c r="M4919">
        <v>585.73</v>
      </c>
      <c r="N4919" t="s">
        <v>23</v>
      </c>
    </row>
    <row r="4920" spans="1:14" ht="14.25" customHeight="1" x14ac:dyDescent="0.3">
      <c r="A4920" t="s">
        <v>11606</v>
      </c>
      <c r="B4920" t="s">
        <v>19</v>
      </c>
      <c r="C4920" t="s">
        <v>36</v>
      </c>
      <c r="D4920">
        <v>4459.2</v>
      </c>
      <c r="E4920">
        <v>0.41</v>
      </c>
      <c r="F4920">
        <f t="shared" si="152"/>
        <v>1828.2719999999997</v>
      </c>
      <c r="G4920">
        <f t="shared" si="153"/>
        <v>2630.9279999999999</v>
      </c>
      <c r="H4920">
        <v>7</v>
      </c>
      <c r="I4920" s="17">
        <v>45246</v>
      </c>
      <c r="J4920" s="17">
        <v>45251</v>
      </c>
      <c r="K4920" t="s">
        <v>15</v>
      </c>
      <c r="L4920" t="s">
        <v>22</v>
      </c>
      <c r="M4920">
        <v>496.75</v>
      </c>
      <c r="N4920" t="s">
        <v>39</v>
      </c>
    </row>
    <row r="4921" spans="1:14" ht="14.25" customHeight="1" x14ac:dyDescent="0.3">
      <c r="A4921" t="s">
        <v>12483</v>
      </c>
      <c r="B4921" t="s">
        <v>41</v>
      </c>
      <c r="C4921" t="s">
        <v>26</v>
      </c>
      <c r="D4921">
        <v>4461.8</v>
      </c>
      <c r="E4921">
        <v>0.25</v>
      </c>
      <c r="F4921">
        <f t="shared" si="152"/>
        <v>1115.45</v>
      </c>
      <c r="G4921">
        <f t="shared" si="153"/>
        <v>3346.3500000000004</v>
      </c>
      <c r="H4921">
        <v>7</v>
      </c>
      <c r="I4921" s="17">
        <v>45500</v>
      </c>
      <c r="J4921" s="17">
        <v>45507</v>
      </c>
      <c r="K4921" t="s">
        <v>31</v>
      </c>
      <c r="L4921" t="s">
        <v>22</v>
      </c>
      <c r="M4921">
        <v>572.32000000000005</v>
      </c>
      <c r="N4921" t="s">
        <v>23</v>
      </c>
    </row>
    <row r="4922" spans="1:14" ht="14.25" customHeight="1" x14ac:dyDescent="0.3">
      <c r="A4922" t="s">
        <v>6018</v>
      </c>
      <c r="B4922" t="s">
        <v>13</v>
      </c>
      <c r="C4922" t="s">
        <v>14</v>
      </c>
      <c r="D4922">
        <v>4467.63</v>
      </c>
      <c r="E4922">
        <v>0.43</v>
      </c>
      <c r="F4922">
        <f t="shared" si="152"/>
        <v>1921.0808999999999</v>
      </c>
      <c r="G4922">
        <f t="shared" si="153"/>
        <v>2546.5491000000002</v>
      </c>
      <c r="H4922">
        <v>7</v>
      </c>
      <c r="I4922" s="17">
        <v>45296</v>
      </c>
      <c r="J4922" s="17">
        <v>45301</v>
      </c>
      <c r="K4922" t="s">
        <v>21</v>
      </c>
      <c r="L4922" t="s">
        <v>22</v>
      </c>
      <c r="M4922">
        <v>881.86</v>
      </c>
      <c r="N4922" t="s">
        <v>48</v>
      </c>
    </row>
    <row r="4923" spans="1:14" ht="14.25" customHeight="1" x14ac:dyDescent="0.3">
      <c r="A4923" t="s">
        <v>14666</v>
      </c>
      <c r="B4923" t="s">
        <v>19</v>
      </c>
      <c r="C4923" t="s">
        <v>36</v>
      </c>
      <c r="D4923">
        <v>4467.95</v>
      </c>
      <c r="E4923">
        <v>0.19</v>
      </c>
      <c r="F4923">
        <f t="shared" si="152"/>
        <v>848.91049999999996</v>
      </c>
      <c r="G4923">
        <f t="shared" si="153"/>
        <v>3619.0394999999999</v>
      </c>
      <c r="H4923">
        <v>7</v>
      </c>
      <c r="I4923" s="17">
        <v>45538</v>
      </c>
      <c r="J4923" s="17">
        <v>45540</v>
      </c>
      <c r="K4923" t="s">
        <v>31</v>
      </c>
      <c r="L4923" t="s">
        <v>16</v>
      </c>
      <c r="M4923">
        <v>232.54</v>
      </c>
      <c r="N4923" t="s">
        <v>48</v>
      </c>
    </row>
    <row r="4924" spans="1:14" ht="14.25" customHeight="1" x14ac:dyDescent="0.3">
      <c r="A4924" t="s">
        <v>1407</v>
      </c>
      <c r="B4924" t="s">
        <v>13</v>
      </c>
      <c r="C4924" t="s">
        <v>33</v>
      </c>
      <c r="D4924">
        <v>4473.03</v>
      </c>
      <c r="E4924">
        <v>0.34</v>
      </c>
      <c r="F4924">
        <f t="shared" si="152"/>
        <v>1520.8302000000001</v>
      </c>
      <c r="G4924">
        <f t="shared" si="153"/>
        <v>2952.1997999999994</v>
      </c>
      <c r="H4924">
        <v>7</v>
      </c>
      <c r="I4924" s="17">
        <v>45183</v>
      </c>
      <c r="J4924" s="17">
        <v>45185</v>
      </c>
      <c r="K4924" t="s">
        <v>15</v>
      </c>
      <c r="L4924" t="s">
        <v>27</v>
      </c>
      <c r="M4924">
        <v>695.95</v>
      </c>
      <c r="N4924" t="s">
        <v>23</v>
      </c>
    </row>
    <row r="4925" spans="1:14" ht="14.25" customHeight="1" x14ac:dyDescent="0.3">
      <c r="A4925" t="s">
        <v>10585</v>
      </c>
      <c r="B4925" t="s">
        <v>19</v>
      </c>
      <c r="C4925" t="s">
        <v>14</v>
      </c>
      <c r="D4925">
        <v>4474.8</v>
      </c>
      <c r="E4925">
        <v>0.19</v>
      </c>
      <c r="F4925">
        <f t="shared" si="152"/>
        <v>850.21199999999999</v>
      </c>
      <c r="G4925">
        <f t="shared" si="153"/>
        <v>3624.5880000000002</v>
      </c>
      <c r="H4925">
        <v>7</v>
      </c>
      <c r="I4925" s="17">
        <v>45371</v>
      </c>
      <c r="J4925" s="17">
        <v>45378</v>
      </c>
      <c r="K4925" t="s">
        <v>15</v>
      </c>
      <c r="L4925" t="s">
        <v>16</v>
      </c>
      <c r="M4925">
        <v>849.95</v>
      </c>
      <c r="N4925" t="s">
        <v>48</v>
      </c>
    </row>
    <row r="4926" spans="1:14" ht="14.25" customHeight="1" x14ac:dyDescent="0.3">
      <c r="A4926" t="s">
        <v>3049</v>
      </c>
      <c r="B4926" t="s">
        <v>13</v>
      </c>
      <c r="C4926" t="s">
        <v>33</v>
      </c>
      <c r="D4926">
        <v>4477.5200000000004</v>
      </c>
      <c r="E4926">
        <v>0.33</v>
      </c>
      <c r="F4926">
        <f t="shared" si="152"/>
        <v>1477.5816000000002</v>
      </c>
      <c r="G4926">
        <f t="shared" si="153"/>
        <v>2999.9384</v>
      </c>
      <c r="H4926">
        <v>7</v>
      </c>
      <c r="I4926" s="17">
        <v>45607</v>
      </c>
      <c r="J4926" s="17">
        <v>45609</v>
      </c>
      <c r="K4926" t="s">
        <v>21</v>
      </c>
      <c r="L4926" t="s">
        <v>27</v>
      </c>
      <c r="M4926">
        <v>433.38</v>
      </c>
      <c r="N4926" t="s">
        <v>17</v>
      </c>
    </row>
    <row r="4927" spans="1:14" ht="14.25" customHeight="1" x14ac:dyDescent="0.3">
      <c r="A4927" t="s">
        <v>5828</v>
      </c>
      <c r="B4927" t="s">
        <v>19</v>
      </c>
      <c r="C4927" t="s">
        <v>20</v>
      </c>
      <c r="D4927">
        <v>4481.1400000000003</v>
      </c>
      <c r="E4927">
        <v>0.15</v>
      </c>
      <c r="F4927">
        <f t="shared" si="152"/>
        <v>672.17100000000005</v>
      </c>
      <c r="G4927">
        <f t="shared" si="153"/>
        <v>3808.9690000000001</v>
      </c>
      <c r="H4927">
        <v>7</v>
      </c>
      <c r="I4927" s="17">
        <v>44971</v>
      </c>
      <c r="J4927" s="17">
        <v>44974</v>
      </c>
      <c r="K4927" t="s">
        <v>31</v>
      </c>
      <c r="L4927" t="s">
        <v>27</v>
      </c>
      <c r="M4927">
        <v>253.8</v>
      </c>
      <c r="N4927" t="s">
        <v>34</v>
      </c>
    </row>
    <row r="4928" spans="1:14" ht="14.25" customHeight="1" x14ac:dyDescent="0.3">
      <c r="A4928" t="s">
        <v>12950</v>
      </c>
      <c r="B4928" t="s">
        <v>19</v>
      </c>
      <c r="C4928" t="s">
        <v>36</v>
      </c>
      <c r="D4928">
        <v>4485.22</v>
      </c>
      <c r="E4928">
        <v>0.13</v>
      </c>
      <c r="F4928">
        <f t="shared" si="152"/>
        <v>583.07860000000005</v>
      </c>
      <c r="G4928">
        <f t="shared" si="153"/>
        <v>3902.1414000000004</v>
      </c>
      <c r="H4928">
        <v>7</v>
      </c>
      <c r="I4928" s="17">
        <v>45386</v>
      </c>
      <c r="J4928" s="17">
        <v>45387</v>
      </c>
      <c r="K4928" t="s">
        <v>21</v>
      </c>
      <c r="L4928" t="s">
        <v>22</v>
      </c>
      <c r="M4928">
        <v>359.23</v>
      </c>
      <c r="N4928" t="s">
        <v>34</v>
      </c>
    </row>
    <row r="4929" spans="1:14" ht="14.25" customHeight="1" x14ac:dyDescent="0.3">
      <c r="A4929" t="s">
        <v>8874</v>
      </c>
      <c r="B4929" t="s">
        <v>19</v>
      </c>
      <c r="C4929" t="s">
        <v>20</v>
      </c>
      <c r="D4929">
        <v>4486.1499999999996</v>
      </c>
      <c r="E4929">
        <v>0.22</v>
      </c>
      <c r="F4929">
        <f t="shared" si="152"/>
        <v>986.95299999999997</v>
      </c>
      <c r="G4929">
        <f t="shared" si="153"/>
        <v>3499.1969999999997</v>
      </c>
      <c r="H4929">
        <v>7</v>
      </c>
      <c r="I4929" s="17">
        <v>45308</v>
      </c>
      <c r="J4929" s="17">
        <v>45313</v>
      </c>
      <c r="K4929" t="s">
        <v>31</v>
      </c>
      <c r="L4929" t="s">
        <v>27</v>
      </c>
      <c r="M4929">
        <v>934.14</v>
      </c>
      <c r="N4929" t="s">
        <v>39</v>
      </c>
    </row>
    <row r="4930" spans="1:14" ht="14.25" customHeight="1" x14ac:dyDescent="0.3">
      <c r="A4930" t="s">
        <v>1592</v>
      </c>
      <c r="B4930" t="s">
        <v>13</v>
      </c>
      <c r="C4930" t="s">
        <v>20</v>
      </c>
      <c r="D4930">
        <v>4487.07</v>
      </c>
      <c r="E4930">
        <v>0.45</v>
      </c>
      <c r="F4930">
        <f t="shared" ref="F4930:F4993" si="154">D4930*E4930</f>
        <v>2019.1814999999999</v>
      </c>
      <c r="G4930">
        <f t="shared" ref="G4930:G4993" si="155">D4930-F4930</f>
        <v>2467.8885</v>
      </c>
      <c r="H4930">
        <v>7</v>
      </c>
      <c r="I4930" s="17">
        <v>45624</v>
      </c>
      <c r="J4930" s="17">
        <v>45631</v>
      </c>
      <c r="K4930" t="s">
        <v>15</v>
      </c>
      <c r="L4930" t="s">
        <v>16</v>
      </c>
      <c r="M4930">
        <v>815.99</v>
      </c>
      <c r="N4930" t="s">
        <v>39</v>
      </c>
    </row>
    <row r="4931" spans="1:14" ht="14.25" customHeight="1" x14ac:dyDescent="0.3">
      <c r="A4931" t="s">
        <v>15318</v>
      </c>
      <c r="B4931" t="s">
        <v>13</v>
      </c>
      <c r="C4931" t="s">
        <v>20</v>
      </c>
      <c r="D4931">
        <v>4491.6899999999996</v>
      </c>
      <c r="E4931">
        <v>0.26</v>
      </c>
      <c r="F4931">
        <f t="shared" si="154"/>
        <v>1167.8393999999998</v>
      </c>
      <c r="G4931">
        <f t="shared" si="155"/>
        <v>3323.8505999999998</v>
      </c>
      <c r="H4931">
        <v>7</v>
      </c>
      <c r="I4931" s="17">
        <v>45513</v>
      </c>
      <c r="J4931" s="17">
        <v>45519</v>
      </c>
      <c r="K4931" t="s">
        <v>15</v>
      </c>
      <c r="L4931" t="s">
        <v>27</v>
      </c>
      <c r="M4931">
        <v>985.34</v>
      </c>
      <c r="N4931" t="s">
        <v>34</v>
      </c>
    </row>
    <row r="4932" spans="1:14" ht="14.25" customHeight="1" x14ac:dyDescent="0.3">
      <c r="A4932" t="s">
        <v>7612</v>
      </c>
      <c r="B4932" t="s">
        <v>41</v>
      </c>
      <c r="C4932" t="s">
        <v>33</v>
      </c>
      <c r="D4932">
        <v>4497.24</v>
      </c>
      <c r="E4932">
        <v>0.23</v>
      </c>
      <c r="F4932">
        <f t="shared" si="154"/>
        <v>1034.3652</v>
      </c>
      <c r="G4932">
        <f t="shared" si="155"/>
        <v>3462.8747999999996</v>
      </c>
      <c r="H4932">
        <v>7</v>
      </c>
      <c r="I4932" s="17">
        <v>45581</v>
      </c>
      <c r="J4932" s="17">
        <v>45584</v>
      </c>
      <c r="K4932" t="s">
        <v>21</v>
      </c>
      <c r="L4932" t="s">
        <v>22</v>
      </c>
      <c r="M4932">
        <v>896.31</v>
      </c>
      <c r="N4932" t="s">
        <v>34</v>
      </c>
    </row>
    <row r="4933" spans="1:14" ht="14.25" customHeight="1" x14ac:dyDescent="0.3">
      <c r="A4933" t="s">
        <v>11378</v>
      </c>
      <c r="B4933" t="s">
        <v>25</v>
      </c>
      <c r="C4933" t="s">
        <v>26</v>
      </c>
      <c r="D4933">
        <v>4500.63</v>
      </c>
      <c r="E4933">
        <v>0.06</v>
      </c>
      <c r="F4933">
        <f t="shared" si="154"/>
        <v>270.0378</v>
      </c>
      <c r="G4933">
        <f t="shared" si="155"/>
        <v>4230.5922</v>
      </c>
      <c r="H4933">
        <v>7</v>
      </c>
      <c r="I4933" s="17">
        <v>44969</v>
      </c>
      <c r="J4933" s="17">
        <v>44974</v>
      </c>
      <c r="K4933" t="s">
        <v>15</v>
      </c>
      <c r="L4933" t="s">
        <v>27</v>
      </c>
      <c r="M4933">
        <v>510.91</v>
      </c>
      <c r="N4933" t="s">
        <v>39</v>
      </c>
    </row>
    <row r="4934" spans="1:14" ht="14.25" customHeight="1" x14ac:dyDescent="0.3">
      <c r="A4934" t="s">
        <v>10737</v>
      </c>
      <c r="B4934" t="s">
        <v>25</v>
      </c>
      <c r="C4934" t="s">
        <v>14</v>
      </c>
      <c r="D4934">
        <v>4501.6499999999996</v>
      </c>
      <c r="E4934">
        <v>0.4</v>
      </c>
      <c r="F4934">
        <f t="shared" si="154"/>
        <v>1800.6599999999999</v>
      </c>
      <c r="G4934">
        <f t="shared" si="155"/>
        <v>2700.99</v>
      </c>
      <c r="H4934">
        <v>7</v>
      </c>
      <c r="I4934" s="17">
        <v>45534</v>
      </c>
      <c r="J4934" s="17">
        <v>45538</v>
      </c>
      <c r="K4934" t="s">
        <v>15</v>
      </c>
      <c r="L4934" t="s">
        <v>27</v>
      </c>
      <c r="M4934">
        <v>473.43</v>
      </c>
      <c r="N4934" t="s">
        <v>17</v>
      </c>
    </row>
    <row r="4935" spans="1:14" ht="14.25" customHeight="1" x14ac:dyDescent="0.3">
      <c r="A4935" t="s">
        <v>14462</v>
      </c>
      <c r="B4935" t="s">
        <v>25</v>
      </c>
      <c r="C4935" t="s">
        <v>14</v>
      </c>
      <c r="D4935">
        <v>4502.29</v>
      </c>
      <c r="E4935">
        <v>0.08</v>
      </c>
      <c r="F4935">
        <f t="shared" si="154"/>
        <v>360.1832</v>
      </c>
      <c r="G4935">
        <f t="shared" si="155"/>
        <v>4142.1067999999996</v>
      </c>
      <c r="H4935">
        <v>7</v>
      </c>
      <c r="I4935" s="17">
        <v>45428</v>
      </c>
      <c r="J4935" s="17">
        <v>45435</v>
      </c>
      <c r="K4935" t="s">
        <v>31</v>
      </c>
      <c r="L4935" t="s">
        <v>22</v>
      </c>
      <c r="M4935">
        <v>311.83999999999997</v>
      </c>
      <c r="N4935" t="s">
        <v>34</v>
      </c>
    </row>
    <row r="4936" spans="1:14" ht="14.25" customHeight="1" x14ac:dyDescent="0.3">
      <c r="A4936" t="s">
        <v>3403</v>
      </c>
      <c r="B4936" t="s">
        <v>41</v>
      </c>
      <c r="C4936" t="s">
        <v>20</v>
      </c>
      <c r="D4936">
        <v>4503.8100000000004</v>
      </c>
      <c r="E4936">
        <v>0.05</v>
      </c>
      <c r="F4936">
        <f t="shared" si="154"/>
        <v>225.19050000000004</v>
      </c>
      <c r="G4936">
        <f t="shared" si="155"/>
        <v>4278.6195000000007</v>
      </c>
      <c r="H4936">
        <v>7</v>
      </c>
      <c r="I4936" s="17">
        <v>45426</v>
      </c>
      <c r="J4936" s="17">
        <v>45428</v>
      </c>
      <c r="K4936" t="s">
        <v>15</v>
      </c>
      <c r="L4936" t="s">
        <v>22</v>
      </c>
      <c r="M4936">
        <v>500.06</v>
      </c>
      <c r="N4936" t="s">
        <v>28</v>
      </c>
    </row>
    <row r="4937" spans="1:14" ht="14.25" customHeight="1" x14ac:dyDescent="0.3">
      <c r="A4937" t="s">
        <v>14890</v>
      </c>
      <c r="B4937" t="s">
        <v>41</v>
      </c>
      <c r="C4937" t="s">
        <v>14</v>
      </c>
      <c r="D4937">
        <v>4508.1899999999996</v>
      </c>
      <c r="E4937">
        <v>0.45</v>
      </c>
      <c r="F4937">
        <f t="shared" si="154"/>
        <v>2028.6854999999998</v>
      </c>
      <c r="G4937">
        <f t="shared" si="155"/>
        <v>2479.5045</v>
      </c>
      <c r="H4937">
        <v>7</v>
      </c>
      <c r="I4937" s="17">
        <v>45258</v>
      </c>
      <c r="J4937" s="17">
        <v>45262</v>
      </c>
      <c r="K4937" t="s">
        <v>21</v>
      </c>
      <c r="L4937" t="s">
        <v>22</v>
      </c>
      <c r="M4937">
        <v>260.85000000000002</v>
      </c>
      <c r="N4937" t="s">
        <v>23</v>
      </c>
    </row>
    <row r="4938" spans="1:14" ht="14.25" customHeight="1" x14ac:dyDescent="0.3">
      <c r="A4938" t="s">
        <v>4281</v>
      </c>
      <c r="B4938" t="s">
        <v>13</v>
      </c>
      <c r="C4938" t="s">
        <v>14</v>
      </c>
      <c r="D4938">
        <v>4508.53</v>
      </c>
      <c r="E4938">
        <v>0.33</v>
      </c>
      <c r="F4938">
        <f t="shared" si="154"/>
        <v>1487.8149000000001</v>
      </c>
      <c r="G4938">
        <f t="shared" si="155"/>
        <v>3020.7150999999994</v>
      </c>
      <c r="H4938">
        <v>7</v>
      </c>
      <c r="I4938" s="17">
        <v>45350</v>
      </c>
      <c r="J4938" s="17">
        <v>45355</v>
      </c>
      <c r="K4938" t="s">
        <v>31</v>
      </c>
      <c r="L4938" t="s">
        <v>16</v>
      </c>
      <c r="M4938">
        <v>1312.31</v>
      </c>
      <c r="N4938" t="s">
        <v>28</v>
      </c>
    </row>
    <row r="4939" spans="1:14" ht="14.25" customHeight="1" x14ac:dyDescent="0.3">
      <c r="A4939" t="s">
        <v>5334</v>
      </c>
      <c r="B4939" t="s">
        <v>19</v>
      </c>
      <c r="C4939" t="s">
        <v>20</v>
      </c>
      <c r="D4939">
        <v>4509.03</v>
      </c>
      <c r="E4939">
        <v>0.14000000000000001</v>
      </c>
      <c r="F4939">
        <f t="shared" si="154"/>
        <v>631.26420000000007</v>
      </c>
      <c r="G4939">
        <f t="shared" si="155"/>
        <v>3877.7657999999997</v>
      </c>
      <c r="H4939">
        <v>7</v>
      </c>
      <c r="I4939" s="17">
        <v>45219</v>
      </c>
      <c r="J4939" s="17">
        <v>45221</v>
      </c>
      <c r="K4939" t="s">
        <v>21</v>
      </c>
      <c r="L4939" t="s">
        <v>22</v>
      </c>
      <c r="M4939">
        <v>1339.58</v>
      </c>
      <c r="N4939" t="s">
        <v>48</v>
      </c>
    </row>
    <row r="4940" spans="1:14" ht="14.25" customHeight="1" x14ac:dyDescent="0.3">
      <c r="A4940" t="s">
        <v>4795</v>
      </c>
      <c r="B4940" t="s">
        <v>19</v>
      </c>
      <c r="C4940" t="s">
        <v>36</v>
      </c>
      <c r="D4940">
        <v>4510.8500000000004</v>
      </c>
      <c r="E4940">
        <v>0.46</v>
      </c>
      <c r="F4940">
        <f t="shared" si="154"/>
        <v>2074.9910000000004</v>
      </c>
      <c r="G4940">
        <f t="shared" si="155"/>
        <v>2435.8589999999999</v>
      </c>
      <c r="H4940">
        <v>7</v>
      </c>
      <c r="I4940" s="17">
        <v>45217</v>
      </c>
      <c r="J4940" s="17">
        <v>45221</v>
      </c>
      <c r="K4940" t="s">
        <v>15</v>
      </c>
      <c r="L4940" t="s">
        <v>22</v>
      </c>
      <c r="M4940">
        <v>383.61</v>
      </c>
      <c r="N4940" t="s">
        <v>23</v>
      </c>
    </row>
    <row r="4941" spans="1:14" ht="14.25" customHeight="1" x14ac:dyDescent="0.3">
      <c r="A4941" t="s">
        <v>8762</v>
      </c>
      <c r="B4941" t="s">
        <v>13</v>
      </c>
      <c r="C4941" t="s">
        <v>36</v>
      </c>
      <c r="D4941">
        <v>4511.7700000000004</v>
      </c>
      <c r="E4941">
        <v>0.46</v>
      </c>
      <c r="F4941">
        <f t="shared" si="154"/>
        <v>2075.4142000000002</v>
      </c>
      <c r="G4941">
        <f t="shared" si="155"/>
        <v>2436.3558000000003</v>
      </c>
      <c r="H4941">
        <v>7</v>
      </c>
      <c r="I4941" s="17">
        <v>45162</v>
      </c>
      <c r="J4941" s="17">
        <v>45166</v>
      </c>
      <c r="K4941" t="s">
        <v>21</v>
      </c>
      <c r="L4941" t="s">
        <v>22</v>
      </c>
      <c r="M4941">
        <v>961.64</v>
      </c>
      <c r="N4941" t="s">
        <v>39</v>
      </c>
    </row>
    <row r="4942" spans="1:14" ht="14.25" customHeight="1" x14ac:dyDescent="0.3">
      <c r="A4942" t="s">
        <v>1556</v>
      </c>
      <c r="B4942" t="s">
        <v>25</v>
      </c>
      <c r="C4942" t="s">
        <v>36</v>
      </c>
      <c r="D4942">
        <v>4512.2</v>
      </c>
      <c r="E4942">
        <v>7.0000000000000007E-2</v>
      </c>
      <c r="F4942">
        <f t="shared" si="154"/>
        <v>315.85400000000004</v>
      </c>
      <c r="G4942">
        <f t="shared" si="155"/>
        <v>4196.3459999999995</v>
      </c>
      <c r="H4942">
        <v>7</v>
      </c>
      <c r="I4942" s="17">
        <v>45428</v>
      </c>
      <c r="J4942" s="17">
        <v>45431</v>
      </c>
      <c r="K4942" t="s">
        <v>15</v>
      </c>
      <c r="L4942" t="s">
        <v>27</v>
      </c>
      <c r="M4942">
        <v>1210.0899999999999</v>
      </c>
      <c r="N4942" t="s">
        <v>39</v>
      </c>
    </row>
    <row r="4943" spans="1:14" ht="14.25" customHeight="1" x14ac:dyDescent="0.3">
      <c r="A4943" t="s">
        <v>7685</v>
      </c>
      <c r="B4943" t="s">
        <v>25</v>
      </c>
      <c r="C4943" t="s">
        <v>14</v>
      </c>
      <c r="D4943">
        <v>4513.04</v>
      </c>
      <c r="E4943">
        <v>0.36</v>
      </c>
      <c r="F4943">
        <f t="shared" si="154"/>
        <v>1624.6943999999999</v>
      </c>
      <c r="G4943">
        <f t="shared" si="155"/>
        <v>2888.3456000000001</v>
      </c>
      <c r="H4943">
        <v>7</v>
      </c>
      <c r="I4943" s="17">
        <v>44936</v>
      </c>
      <c r="J4943" s="17">
        <v>44938</v>
      </c>
      <c r="K4943" t="s">
        <v>21</v>
      </c>
      <c r="L4943" t="s">
        <v>27</v>
      </c>
      <c r="M4943">
        <v>1143.47</v>
      </c>
      <c r="N4943" t="s">
        <v>17</v>
      </c>
    </row>
    <row r="4944" spans="1:14" ht="14.25" customHeight="1" x14ac:dyDescent="0.3">
      <c r="A4944" t="s">
        <v>963</v>
      </c>
      <c r="B4944" t="s">
        <v>13</v>
      </c>
      <c r="C4944" t="s">
        <v>36</v>
      </c>
      <c r="D4944">
        <v>4515.82</v>
      </c>
      <c r="E4944">
        <v>0.24</v>
      </c>
      <c r="F4944">
        <f t="shared" si="154"/>
        <v>1083.7967999999998</v>
      </c>
      <c r="G4944">
        <f t="shared" si="155"/>
        <v>3432.0231999999996</v>
      </c>
      <c r="H4944">
        <v>7</v>
      </c>
      <c r="I4944" s="17">
        <v>45519</v>
      </c>
      <c r="J4944" s="17">
        <v>45524</v>
      </c>
      <c r="K4944" t="s">
        <v>31</v>
      </c>
      <c r="L4944" t="s">
        <v>22</v>
      </c>
      <c r="M4944">
        <v>1168.8399999999999</v>
      </c>
      <c r="N4944" t="s">
        <v>34</v>
      </c>
    </row>
    <row r="4945" spans="1:14" ht="14.25" customHeight="1" x14ac:dyDescent="0.3">
      <c r="A4945" t="s">
        <v>202</v>
      </c>
      <c r="B4945" t="s">
        <v>41</v>
      </c>
      <c r="C4945" t="s">
        <v>26</v>
      </c>
      <c r="D4945">
        <v>4516.2</v>
      </c>
      <c r="E4945">
        <v>0.39</v>
      </c>
      <c r="F4945">
        <f t="shared" si="154"/>
        <v>1761.318</v>
      </c>
      <c r="G4945">
        <f t="shared" si="155"/>
        <v>2754.8819999999996</v>
      </c>
      <c r="H4945">
        <v>7</v>
      </c>
      <c r="I4945" s="17">
        <v>45450</v>
      </c>
      <c r="J4945" s="17">
        <v>45457</v>
      </c>
      <c r="K4945" t="s">
        <v>21</v>
      </c>
      <c r="L4945" t="s">
        <v>16</v>
      </c>
      <c r="M4945">
        <v>522.95000000000005</v>
      </c>
      <c r="N4945" t="s">
        <v>34</v>
      </c>
    </row>
    <row r="4946" spans="1:14" ht="14.25" customHeight="1" x14ac:dyDescent="0.3">
      <c r="A4946" t="s">
        <v>15150</v>
      </c>
      <c r="B4946" t="s">
        <v>19</v>
      </c>
      <c r="C4946" t="s">
        <v>14</v>
      </c>
      <c r="D4946">
        <v>4521.6400000000003</v>
      </c>
      <c r="E4946">
        <v>0.44</v>
      </c>
      <c r="F4946">
        <f t="shared" si="154"/>
        <v>1989.5216000000003</v>
      </c>
      <c r="G4946">
        <f t="shared" si="155"/>
        <v>2532.1184000000003</v>
      </c>
      <c r="H4946">
        <v>7</v>
      </c>
      <c r="I4946" s="17">
        <v>45441</v>
      </c>
      <c r="J4946" s="17">
        <v>45448</v>
      </c>
      <c r="K4946" t="s">
        <v>15</v>
      </c>
      <c r="L4946" t="s">
        <v>22</v>
      </c>
      <c r="M4946">
        <v>566.61</v>
      </c>
      <c r="N4946" t="s">
        <v>17</v>
      </c>
    </row>
    <row r="4947" spans="1:14" ht="14.25" customHeight="1" x14ac:dyDescent="0.3">
      <c r="A4947" t="s">
        <v>789</v>
      </c>
      <c r="B4947" t="s">
        <v>41</v>
      </c>
      <c r="C4947" t="s">
        <v>26</v>
      </c>
      <c r="D4947">
        <v>4523.71</v>
      </c>
      <c r="E4947">
        <v>0.45</v>
      </c>
      <c r="F4947">
        <f t="shared" si="154"/>
        <v>2035.6695</v>
      </c>
      <c r="G4947">
        <f t="shared" si="155"/>
        <v>2488.0405000000001</v>
      </c>
      <c r="H4947">
        <v>7</v>
      </c>
      <c r="I4947" s="17">
        <v>45521</v>
      </c>
      <c r="J4947" s="17">
        <v>45528</v>
      </c>
      <c r="K4947" t="s">
        <v>15</v>
      </c>
      <c r="L4947" t="s">
        <v>22</v>
      </c>
      <c r="M4947">
        <v>785.66</v>
      </c>
      <c r="N4947" t="s">
        <v>39</v>
      </c>
    </row>
    <row r="4948" spans="1:14" ht="14.25" customHeight="1" x14ac:dyDescent="0.3">
      <c r="A4948" t="s">
        <v>7654</v>
      </c>
      <c r="B4948" t="s">
        <v>25</v>
      </c>
      <c r="C4948" t="s">
        <v>36</v>
      </c>
      <c r="D4948">
        <v>4524.53</v>
      </c>
      <c r="E4948">
        <v>0.01</v>
      </c>
      <c r="F4948">
        <f t="shared" si="154"/>
        <v>45.2453</v>
      </c>
      <c r="G4948">
        <f t="shared" si="155"/>
        <v>4479.2847000000002</v>
      </c>
      <c r="H4948">
        <v>7</v>
      </c>
      <c r="I4948" s="17">
        <v>45469</v>
      </c>
      <c r="J4948" s="17">
        <v>45472</v>
      </c>
      <c r="K4948" t="s">
        <v>21</v>
      </c>
      <c r="L4948" t="s">
        <v>27</v>
      </c>
      <c r="M4948">
        <v>572.66</v>
      </c>
      <c r="N4948" t="s">
        <v>28</v>
      </c>
    </row>
    <row r="4949" spans="1:14" ht="14.25" customHeight="1" x14ac:dyDescent="0.3">
      <c r="A4949" t="s">
        <v>11380</v>
      </c>
      <c r="B4949" t="s">
        <v>13</v>
      </c>
      <c r="C4949" t="s">
        <v>20</v>
      </c>
      <c r="D4949">
        <v>4526</v>
      </c>
      <c r="E4949">
        <v>0.12</v>
      </c>
      <c r="F4949">
        <f t="shared" si="154"/>
        <v>543.12</v>
      </c>
      <c r="G4949">
        <f t="shared" si="155"/>
        <v>3982.88</v>
      </c>
      <c r="H4949">
        <v>7</v>
      </c>
      <c r="I4949" s="17">
        <v>45323</v>
      </c>
      <c r="J4949" s="17">
        <v>45329</v>
      </c>
      <c r="K4949" t="s">
        <v>21</v>
      </c>
      <c r="L4949" t="s">
        <v>16</v>
      </c>
      <c r="M4949">
        <v>362.55</v>
      </c>
      <c r="N4949" t="s">
        <v>39</v>
      </c>
    </row>
    <row r="4950" spans="1:14" ht="14.25" customHeight="1" x14ac:dyDescent="0.3">
      <c r="A4950" t="s">
        <v>8591</v>
      </c>
      <c r="B4950" t="s">
        <v>25</v>
      </c>
      <c r="C4950" t="s">
        <v>33</v>
      </c>
      <c r="D4950">
        <v>4526.93</v>
      </c>
      <c r="E4950">
        <v>0.19</v>
      </c>
      <c r="F4950">
        <f t="shared" si="154"/>
        <v>860.11670000000004</v>
      </c>
      <c r="G4950">
        <f t="shared" si="155"/>
        <v>3666.8133000000003</v>
      </c>
      <c r="H4950">
        <v>7</v>
      </c>
      <c r="I4950" s="17">
        <v>44946</v>
      </c>
      <c r="J4950" s="17">
        <v>44950</v>
      </c>
      <c r="K4950" t="s">
        <v>15</v>
      </c>
      <c r="L4950" t="s">
        <v>27</v>
      </c>
      <c r="M4950">
        <v>533.9</v>
      </c>
      <c r="N4950" t="s">
        <v>28</v>
      </c>
    </row>
    <row r="4951" spans="1:14" ht="14.25" customHeight="1" x14ac:dyDescent="0.3">
      <c r="A4951" t="s">
        <v>11446</v>
      </c>
      <c r="B4951" t="s">
        <v>25</v>
      </c>
      <c r="C4951" t="s">
        <v>20</v>
      </c>
      <c r="D4951">
        <v>4529.4799999999996</v>
      </c>
      <c r="E4951">
        <v>0.28000000000000003</v>
      </c>
      <c r="F4951">
        <f t="shared" si="154"/>
        <v>1268.2544</v>
      </c>
      <c r="G4951">
        <f t="shared" si="155"/>
        <v>3261.2255999999998</v>
      </c>
      <c r="H4951">
        <v>7</v>
      </c>
      <c r="I4951" s="17">
        <v>44945</v>
      </c>
      <c r="J4951" s="17">
        <v>44951</v>
      </c>
      <c r="K4951" t="s">
        <v>15</v>
      </c>
      <c r="L4951" t="s">
        <v>22</v>
      </c>
      <c r="M4951">
        <v>761.11</v>
      </c>
      <c r="N4951" t="s">
        <v>48</v>
      </c>
    </row>
    <row r="4952" spans="1:14" ht="14.25" customHeight="1" x14ac:dyDescent="0.3">
      <c r="A4952" t="s">
        <v>9481</v>
      </c>
      <c r="B4952" t="s">
        <v>25</v>
      </c>
      <c r="C4952" t="s">
        <v>33</v>
      </c>
      <c r="D4952">
        <v>4531.6499999999996</v>
      </c>
      <c r="E4952">
        <v>0.17</v>
      </c>
      <c r="F4952">
        <f t="shared" si="154"/>
        <v>770.38049999999998</v>
      </c>
      <c r="G4952">
        <f t="shared" si="155"/>
        <v>3761.2694999999994</v>
      </c>
      <c r="H4952">
        <v>7</v>
      </c>
      <c r="I4952" s="17">
        <v>45578</v>
      </c>
      <c r="J4952" s="17">
        <v>45582</v>
      </c>
      <c r="K4952" t="s">
        <v>21</v>
      </c>
      <c r="L4952" t="s">
        <v>27</v>
      </c>
      <c r="M4952">
        <v>1340.35</v>
      </c>
      <c r="N4952" t="s">
        <v>34</v>
      </c>
    </row>
    <row r="4953" spans="1:14" ht="14.25" customHeight="1" x14ac:dyDescent="0.3">
      <c r="A4953" t="s">
        <v>5002</v>
      </c>
      <c r="B4953" t="s">
        <v>41</v>
      </c>
      <c r="C4953" t="s">
        <v>14</v>
      </c>
      <c r="D4953">
        <v>4533.04</v>
      </c>
      <c r="E4953">
        <v>0.05</v>
      </c>
      <c r="F4953">
        <f t="shared" si="154"/>
        <v>226.65200000000002</v>
      </c>
      <c r="G4953">
        <f t="shared" si="155"/>
        <v>4306.3879999999999</v>
      </c>
      <c r="H4953">
        <v>7</v>
      </c>
      <c r="I4953" s="17">
        <v>44932</v>
      </c>
      <c r="J4953" s="17">
        <v>44939</v>
      </c>
      <c r="K4953" t="s">
        <v>21</v>
      </c>
      <c r="L4953" t="s">
        <v>22</v>
      </c>
      <c r="M4953">
        <v>1084.03</v>
      </c>
      <c r="N4953" t="s">
        <v>39</v>
      </c>
    </row>
    <row r="4954" spans="1:14" ht="14.25" customHeight="1" x14ac:dyDescent="0.3">
      <c r="A4954" t="s">
        <v>178</v>
      </c>
      <c r="B4954" t="s">
        <v>13</v>
      </c>
      <c r="C4954" t="s">
        <v>33</v>
      </c>
      <c r="D4954">
        <v>4537.16</v>
      </c>
      <c r="E4954">
        <v>0.25</v>
      </c>
      <c r="F4954">
        <f t="shared" si="154"/>
        <v>1134.29</v>
      </c>
      <c r="G4954">
        <f t="shared" si="155"/>
        <v>3402.87</v>
      </c>
      <c r="H4954">
        <v>7</v>
      </c>
      <c r="I4954" s="17">
        <v>45346</v>
      </c>
      <c r="J4954" s="17">
        <v>45352</v>
      </c>
      <c r="K4954" t="s">
        <v>15</v>
      </c>
      <c r="L4954" t="s">
        <v>27</v>
      </c>
      <c r="M4954">
        <v>1201.33</v>
      </c>
      <c r="N4954" t="s">
        <v>28</v>
      </c>
    </row>
    <row r="4955" spans="1:14" ht="14.25" customHeight="1" x14ac:dyDescent="0.3">
      <c r="A4955" t="s">
        <v>7125</v>
      </c>
      <c r="B4955" t="s">
        <v>13</v>
      </c>
      <c r="C4955" t="s">
        <v>20</v>
      </c>
      <c r="D4955">
        <v>4543.37</v>
      </c>
      <c r="E4955">
        <v>0.03</v>
      </c>
      <c r="F4955">
        <f t="shared" si="154"/>
        <v>136.30109999999999</v>
      </c>
      <c r="G4955">
        <f t="shared" si="155"/>
        <v>4407.0689000000002</v>
      </c>
      <c r="H4955">
        <v>7</v>
      </c>
      <c r="I4955" s="17">
        <v>45329</v>
      </c>
      <c r="J4955" s="17">
        <v>45331</v>
      </c>
      <c r="K4955" t="s">
        <v>21</v>
      </c>
      <c r="L4955" t="s">
        <v>22</v>
      </c>
      <c r="M4955">
        <v>782.29</v>
      </c>
      <c r="N4955" t="s">
        <v>34</v>
      </c>
    </row>
    <row r="4956" spans="1:14" ht="14.25" customHeight="1" x14ac:dyDescent="0.3">
      <c r="A4956" t="s">
        <v>1184</v>
      </c>
      <c r="B4956" t="s">
        <v>25</v>
      </c>
      <c r="C4956" t="s">
        <v>20</v>
      </c>
      <c r="D4956">
        <v>4546.0200000000004</v>
      </c>
      <c r="E4956">
        <v>0.26</v>
      </c>
      <c r="F4956">
        <f t="shared" si="154"/>
        <v>1181.9652000000001</v>
      </c>
      <c r="G4956">
        <f t="shared" si="155"/>
        <v>3364.0548000000003</v>
      </c>
      <c r="H4956">
        <v>7</v>
      </c>
      <c r="I4956" s="17">
        <v>44956</v>
      </c>
      <c r="J4956" s="17">
        <v>44961</v>
      </c>
      <c r="K4956" t="s">
        <v>31</v>
      </c>
      <c r="L4956" t="s">
        <v>27</v>
      </c>
      <c r="M4956">
        <v>963.28</v>
      </c>
      <c r="N4956" t="s">
        <v>48</v>
      </c>
    </row>
    <row r="4957" spans="1:14" ht="14.25" customHeight="1" x14ac:dyDescent="0.3">
      <c r="A4957" t="s">
        <v>4893</v>
      </c>
      <c r="B4957" t="s">
        <v>19</v>
      </c>
      <c r="C4957" t="s">
        <v>20</v>
      </c>
      <c r="D4957">
        <v>4550.34</v>
      </c>
      <c r="E4957">
        <v>0.46</v>
      </c>
      <c r="F4957">
        <f t="shared" si="154"/>
        <v>2093.1564000000003</v>
      </c>
      <c r="G4957">
        <f t="shared" si="155"/>
        <v>2457.1835999999998</v>
      </c>
      <c r="H4957">
        <v>7</v>
      </c>
      <c r="I4957" s="17">
        <v>45449</v>
      </c>
      <c r="J4957" s="17">
        <v>45451</v>
      </c>
      <c r="K4957" t="s">
        <v>21</v>
      </c>
      <c r="L4957" t="s">
        <v>27</v>
      </c>
      <c r="M4957">
        <v>984.14</v>
      </c>
      <c r="N4957" t="s">
        <v>39</v>
      </c>
    </row>
    <row r="4958" spans="1:14" ht="14.25" customHeight="1" x14ac:dyDescent="0.3">
      <c r="A4958" t="s">
        <v>613</v>
      </c>
      <c r="B4958" t="s">
        <v>41</v>
      </c>
      <c r="C4958" t="s">
        <v>36</v>
      </c>
      <c r="D4958">
        <v>4553.21</v>
      </c>
      <c r="E4958">
        <v>0.5</v>
      </c>
      <c r="F4958">
        <f t="shared" si="154"/>
        <v>2276.605</v>
      </c>
      <c r="G4958">
        <f t="shared" si="155"/>
        <v>2276.605</v>
      </c>
      <c r="H4958">
        <v>7</v>
      </c>
      <c r="I4958" s="17">
        <v>45236</v>
      </c>
      <c r="J4958" s="17">
        <v>45239</v>
      </c>
      <c r="K4958" t="s">
        <v>31</v>
      </c>
      <c r="L4958" t="s">
        <v>22</v>
      </c>
      <c r="M4958">
        <v>1073.17</v>
      </c>
      <c r="N4958" t="s">
        <v>28</v>
      </c>
    </row>
    <row r="4959" spans="1:14" ht="14.25" customHeight="1" x14ac:dyDescent="0.3">
      <c r="A4959" t="s">
        <v>6558</v>
      </c>
      <c r="B4959" t="s">
        <v>25</v>
      </c>
      <c r="C4959" t="s">
        <v>36</v>
      </c>
      <c r="D4959">
        <v>4553.87</v>
      </c>
      <c r="E4959">
        <v>0.22</v>
      </c>
      <c r="F4959">
        <f t="shared" si="154"/>
        <v>1001.8514</v>
      </c>
      <c r="G4959">
        <f t="shared" si="155"/>
        <v>3552.0185999999999</v>
      </c>
      <c r="H4959">
        <v>7</v>
      </c>
      <c r="I4959" s="17">
        <v>44967</v>
      </c>
      <c r="J4959" s="17">
        <v>44973</v>
      </c>
      <c r="K4959" t="s">
        <v>31</v>
      </c>
      <c r="L4959" t="s">
        <v>16</v>
      </c>
      <c r="M4959">
        <v>326.92</v>
      </c>
      <c r="N4959" t="s">
        <v>23</v>
      </c>
    </row>
    <row r="4960" spans="1:14" ht="14.25" customHeight="1" x14ac:dyDescent="0.3">
      <c r="A4960" t="s">
        <v>965</v>
      </c>
      <c r="B4960" t="s">
        <v>25</v>
      </c>
      <c r="C4960" t="s">
        <v>20</v>
      </c>
      <c r="D4960">
        <v>4556.8599999999997</v>
      </c>
      <c r="E4960">
        <v>7.0000000000000007E-2</v>
      </c>
      <c r="F4960">
        <f t="shared" si="154"/>
        <v>318.98020000000002</v>
      </c>
      <c r="G4960">
        <f t="shared" si="155"/>
        <v>4237.8797999999997</v>
      </c>
      <c r="H4960">
        <v>7</v>
      </c>
      <c r="I4960" s="17">
        <v>45406</v>
      </c>
      <c r="J4960" s="17">
        <v>45409</v>
      </c>
      <c r="K4960" t="s">
        <v>21</v>
      </c>
      <c r="L4960" t="s">
        <v>22</v>
      </c>
      <c r="M4960">
        <v>502.43</v>
      </c>
      <c r="N4960" t="s">
        <v>39</v>
      </c>
    </row>
    <row r="4961" spans="1:14" ht="14.25" customHeight="1" x14ac:dyDescent="0.3">
      <c r="A4961" t="s">
        <v>1333</v>
      </c>
      <c r="B4961" t="s">
        <v>13</v>
      </c>
      <c r="C4961" t="s">
        <v>20</v>
      </c>
      <c r="D4961">
        <v>4557.78</v>
      </c>
      <c r="E4961">
        <v>0.15</v>
      </c>
      <c r="F4961">
        <f t="shared" si="154"/>
        <v>683.66699999999992</v>
      </c>
      <c r="G4961">
        <f t="shared" si="155"/>
        <v>3874.1129999999998</v>
      </c>
      <c r="H4961">
        <v>7</v>
      </c>
      <c r="I4961" s="17">
        <v>45494</v>
      </c>
      <c r="J4961" s="17">
        <v>45498</v>
      </c>
      <c r="K4961" t="s">
        <v>31</v>
      </c>
      <c r="L4961" t="s">
        <v>16</v>
      </c>
      <c r="M4961">
        <v>1333.85</v>
      </c>
      <c r="N4961" t="s">
        <v>17</v>
      </c>
    </row>
    <row r="4962" spans="1:14" ht="14.25" customHeight="1" x14ac:dyDescent="0.3">
      <c r="A4962" t="s">
        <v>4431</v>
      </c>
      <c r="B4962" t="s">
        <v>13</v>
      </c>
      <c r="C4962" t="s">
        <v>36</v>
      </c>
      <c r="D4962">
        <v>4558.08</v>
      </c>
      <c r="E4962">
        <v>0.36</v>
      </c>
      <c r="F4962">
        <f t="shared" si="154"/>
        <v>1640.9087999999999</v>
      </c>
      <c r="G4962">
        <f t="shared" si="155"/>
        <v>2917.1711999999998</v>
      </c>
      <c r="H4962">
        <v>7</v>
      </c>
      <c r="I4962" s="17">
        <v>45090</v>
      </c>
      <c r="J4962" s="17">
        <v>45093</v>
      </c>
      <c r="K4962" t="s">
        <v>15</v>
      </c>
      <c r="L4962" t="s">
        <v>16</v>
      </c>
      <c r="M4962">
        <v>1215.02</v>
      </c>
      <c r="N4962" t="s">
        <v>34</v>
      </c>
    </row>
    <row r="4963" spans="1:14" ht="14.25" customHeight="1" x14ac:dyDescent="0.3">
      <c r="A4963" t="s">
        <v>6991</v>
      </c>
      <c r="B4963" t="s">
        <v>41</v>
      </c>
      <c r="C4963" t="s">
        <v>33</v>
      </c>
      <c r="D4963">
        <v>4567.7299999999996</v>
      </c>
      <c r="E4963">
        <v>0.22</v>
      </c>
      <c r="F4963">
        <f t="shared" si="154"/>
        <v>1004.9005999999999</v>
      </c>
      <c r="G4963">
        <f t="shared" si="155"/>
        <v>3562.8293999999996</v>
      </c>
      <c r="H4963">
        <v>7</v>
      </c>
      <c r="I4963" s="17">
        <v>45563</v>
      </c>
      <c r="J4963" s="17">
        <v>45570</v>
      </c>
      <c r="K4963" t="s">
        <v>31</v>
      </c>
      <c r="L4963" t="s">
        <v>22</v>
      </c>
      <c r="M4963">
        <v>229.22</v>
      </c>
      <c r="N4963" t="s">
        <v>34</v>
      </c>
    </row>
    <row r="4964" spans="1:14" ht="14.25" customHeight="1" x14ac:dyDescent="0.3">
      <c r="A4964" t="s">
        <v>2384</v>
      </c>
      <c r="B4964" t="s">
        <v>25</v>
      </c>
      <c r="C4964" t="s">
        <v>36</v>
      </c>
      <c r="D4964">
        <v>4569.17</v>
      </c>
      <c r="E4964">
        <v>0.14000000000000001</v>
      </c>
      <c r="F4964">
        <f t="shared" si="154"/>
        <v>639.68380000000002</v>
      </c>
      <c r="G4964">
        <f t="shared" si="155"/>
        <v>3929.4862000000003</v>
      </c>
      <c r="H4964">
        <v>7</v>
      </c>
      <c r="I4964" s="17">
        <v>45521</v>
      </c>
      <c r="J4964" s="17">
        <v>45528</v>
      </c>
      <c r="K4964" t="s">
        <v>31</v>
      </c>
      <c r="L4964" t="s">
        <v>22</v>
      </c>
      <c r="M4964">
        <v>1048.68</v>
      </c>
      <c r="N4964" t="s">
        <v>23</v>
      </c>
    </row>
    <row r="4965" spans="1:14" ht="14.25" customHeight="1" x14ac:dyDescent="0.3">
      <c r="A4965" t="s">
        <v>12132</v>
      </c>
      <c r="B4965" t="s">
        <v>13</v>
      </c>
      <c r="C4965" t="s">
        <v>26</v>
      </c>
      <c r="D4965">
        <v>4574.13</v>
      </c>
      <c r="E4965">
        <v>0.03</v>
      </c>
      <c r="F4965">
        <f t="shared" si="154"/>
        <v>137.22389999999999</v>
      </c>
      <c r="G4965">
        <f t="shared" si="155"/>
        <v>4436.9061000000002</v>
      </c>
      <c r="H4965">
        <v>7</v>
      </c>
      <c r="I4965" s="17">
        <v>45431</v>
      </c>
      <c r="J4965" s="17">
        <v>45436</v>
      </c>
      <c r="K4965" t="s">
        <v>15</v>
      </c>
      <c r="L4965" t="s">
        <v>22</v>
      </c>
      <c r="M4965">
        <v>749.84</v>
      </c>
      <c r="N4965" t="s">
        <v>23</v>
      </c>
    </row>
    <row r="4966" spans="1:14" ht="14.25" customHeight="1" x14ac:dyDescent="0.3">
      <c r="A4966" t="s">
        <v>12382</v>
      </c>
      <c r="B4966" t="s">
        <v>41</v>
      </c>
      <c r="C4966" t="s">
        <v>14</v>
      </c>
      <c r="D4966">
        <v>4574.45</v>
      </c>
      <c r="E4966">
        <v>0.3</v>
      </c>
      <c r="F4966">
        <f t="shared" si="154"/>
        <v>1372.3349999999998</v>
      </c>
      <c r="G4966">
        <f t="shared" si="155"/>
        <v>3202.1149999999998</v>
      </c>
      <c r="H4966">
        <v>7</v>
      </c>
      <c r="I4966" s="17">
        <v>45344</v>
      </c>
      <c r="J4966" s="17">
        <v>45348</v>
      </c>
      <c r="K4966" t="s">
        <v>15</v>
      </c>
      <c r="L4966" t="s">
        <v>27</v>
      </c>
      <c r="M4966">
        <v>902.58</v>
      </c>
      <c r="N4966" t="s">
        <v>39</v>
      </c>
    </row>
    <row r="4967" spans="1:14" ht="14.25" customHeight="1" x14ac:dyDescent="0.3">
      <c r="A4967" t="s">
        <v>874</v>
      </c>
      <c r="B4967" t="s">
        <v>19</v>
      </c>
      <c r="C4967" t="s">
        <v>26</v>
      </c>
      <c r="D4967">
        <v>4575.5200000000004</v>
      </c>
      <c r="E4967">
        <v>0.08</v>
      </c>
      <c r="F4967">
        <f t="shared" si="154"/>
        <v>366.04160000000002</v>
      </c>
      <c r="G4967">
        <f t="shared" si="155"/>
        <v>4209.4784</v>
      </c>
      <c r="H4967">
        <v>7</v>
      </c>
      <c r="I4967" s="17">
        <v>45597</v>
      </c>
      <c r="J4967" s="17">
        <v>45599</v>
      </c>
      <c r="K4967" t="s">
        <v>15</v>
      </c>
      <c r="L4967" t="s">
        <v>22</v>
      </c>
      <c r="M4967">
        <v>1028.6600000000001</v>
      </c>
      <c r="N4967" t="s">
        <v>28</v>
      </c>
    </row>
    <row r="4968" spans="1:14" ht="14.25" customHeight="1" x14ac:dyDescent="0.3">
      <c r="A4968" t="s">
        <v>6166</v>
      </c>
      <c r="B4968" t="s">
        <v>41</v>
      </c>
      <c r="C4968" t="s">
        <v>33</v>
      </c>
      <c r="D4968">
        <v>4583.7</v>
      </c>
      <c r="E4968">
        <v>0.21</v>
      </c>
      <c r="F4968">
        <f t="shared" si="154"/>
        <v>962.57699999999988</v>
      </c>
      <c r="G4968">
        <f t="shared" si="155"/>
        <v>3621.123</v>
      </c>
      <c r="H4968">
        <v>7</v>
      </c>
      <c r="I4968" s="17">
        <v>45266</v>
      </c>
      <c r="J4968" s="17">
        <v>45270</v>
      </c>
      <c r="K4968" t="s">
        <v>31</v>
      </c>
      <c r="L4968" t="s">
        <v>27</v>
      </c>
      <c r="M4968">
        <v>1179.45</v>
      </c>
      <c r="N4968" t="s">
        <v>28</v>
      </c>
    </row>
    <row r="4969" spans="1:14" ht="14.25" customHeight="1" x14ac:dyDescent="0.3">
      <c r="A4969" t="s">
        <v>6019</v>
      </c>
      <c r="B4969" t="s">
        <v>19</v>
      </c>
      <c r="C4969" t="s">
        <v>36</v>
      </c>
      <c r="D4969">
        <v>4584.1899999999996</v>
      </c>
      <c r="E4969">
        <v>0.35</v>
      </c>
      <c r="F4969">
        <f t="shared" si="154"/>
        <v>1604.4664999999998</v>
      </c>
      <c r="G4969">
        <f t="shared" si="155"/>
        <v>2979.7235000000001</v>
      </c>
      <c r="H4969">
        <v>7</v>
      </c>
      <c r="I4969" s="17">
        <v>45478</v>
      </c>
      <c r="J4969" s="17">
        <v>45484</v>
      </c>
      <c r="K4969" t="s">
        <v>15</v>
      </c>
      <c r="L4969" t="s">
        <v>27</v>
      </c>
      <c r="M4969">
        <v>1268.6300000000001</v>
      </c>
      <c r="N4969" t="s">
        <v>34</v>
      </c>
    </row>
    <row r="4970" spans="1:14" ht="14.25" customHeight="1" x14ac:dyDescent="0.3">
      <c r="A4970" t="s">
        <v>4556</v>
      </c>
      <c r="B4970" t="s">
        <v>13</v>
      </c>
      <c r="C4970" t="s">
        <v>14</v>
      </c>
      <c r="D4970">
        <v>4584.33</v>
      </c>
      <c r="E4970">
        <v>0.05</v>
      </c>
      <c r="F4970">
        <f t="shared" si="154"/>
        <v>229.2165</v>
      </c>
      <c r="G4970">
        <f t="shared" si="155"/>
        <v>4355.1134999999995</v>
      </c>
      <c r="H4970">
        <v>7</v>
      </c>
      <c r="I4970" s="17">
        <v>44939</v>
      </c>
      <c r="J4970" s="17">
        <v>44941</v>
      </c>
      <c r="K4970" t="s">
        <v>21</v>
      </c>
      <c r="L4970" t="s">
        <v>27</v>
      </c>
      <c r="M4970">
        <v>885.89</v>
      </c>
      <c r="N4970" t="s">
        <v>28</v>
      </c>
    </row>
    <row r="4971" spans="1:14" ht="14.25" customHeight="1" x14ac:dyDescent="0.3">
      <c r="A4971" t="s">
        <v>9575</v>
      </c>
      <c r="B4971" t="s">
        <v>19</v>
      </c>
      <c r="C4971" t="s">
        <v>14</v>
      </c>
      <c r="D4971">
        <v>4584.63</v>
      </c>
      <c r="E4971">
        <v>0.18</v>
      </c>
      <c r="F4971">
        <f t="shared" si="154"/>
        <v>825.23339999999996</v>
      </c>
      <c r="G4971">
        <f t="shared" si="155"/>
        <v>3759.3966</v>
      </c>
      <c r="H4971">
        <v>7</v>
      </c>
      <c r="I4971" s="17">
        <v>45549</v>
      </c>
      <c r="J4971" s="17">
        <v>45554</v>
      </c>
      <c r="K4971" t="s">
        <v>15</v>
      </c>
      <c r="L4971" t="s">
        <v>16</v>
      </c>
      <c r="M4971">
        <v>1289.58</v>
      </c>
      <c r="N4971" t="s">
        <v>17</v>
      </c>
    </row>
    <row r="4972" spans="1:14" ht="14.25" customHeight="1" x14ac:dyDescent="0.3">
      <c r="A4972" t="s">
        <v>11743</v>
      </c>
      <c r="B4972" t="s">
        <v>13</v>
      </c>
      <c r="C4972" t="s">
        <v>36</v>
      </c>
      <c r="D4972">
        <v>4587.4399999999996</v>
      </c>
      <c r="E4972">
        <v>0.49</v>
      </c>
      <c r="F4972">
        <f t="shared" si="154"/>
        <v>2247.8455999999996</v>
      </c>
      <c r="G4972">
        <f t="shared" si="155"/>
        <v>2339.5944</v>
      </c>
      <c r="H4972">
        <v>7</v>
      </c>
      <c r="I4972" s="17">
        <v>45297</v>
      </c>
      <c r="J4972" s="17">
        <v>45299</v>
      </c>
      <c r="K4972" t="s">
        <v>21</v>
      </c>
      <c r="L4972" t="s">
        <v>22</v>
      </c>
      <c r="M4972">
        <v>1326.28</v>
      </c>
      <c r="N4972" t="s">
        <v>23</v>
      </c>
    </row>
    <row r="4973" spans="1:14" ht="14.25" customHeight="1" x14ac:dyDescent="0.3">
      <c r="A4973" t="s">
        <v>14771</v>
      </c>
      <c r="B4973" t="s">
        <v>19</v>
      </c>
      <c r="C4973" t="s">
        <v>20</v>
      </c>
      <c r="D4973">
        <v>4588.63</v>
      </c>
      <c r="E4973">
        <v>0.39</v>
      </c>
      <c r="F4973">
        <f t="shared" si="154"/>
        <v>1789.5657000000001</v>
      </c>
      <c r="G4973">
        <f t="shared" si="155"/>
        <v>2799.0643</v>
      </c>
      <c r="H4973">
        <v>7</v>
      </c>
      <c r="I4973" s="17">
        <v>45313</v>
      </c>
      <c r="J4973" s="17">
        <v>45316</v>
      </c>
      <c r="K4973" t="s">
        <v>15</v>
      </c>
      <c r="L4973" t="s">
        <v>27</v>
      </c>
      <c r="M4973">
        <v>1372.75</v>
      </c>
      <c r="N4973" t="s">
        <v>34</v>
      </c>
    </row>
    <row r="4974" spans="1:14" ht="14.25" customHeight="1" x14ac:dyDescent="0.3">
      <c r="A4974" t="s">
        <v>249</v>
      </c>
      <c r="B4974" t="s">
        <v>19</v>
      </c>
      <c r="C4974" t="s">
        <v>36</v>
      </c>
      <c r="D4974">
        <v>4594.76</v>
      </c>
      <c r="E4974">
        <v>0.33</v>
      </c>
      <c r="F4974">
        <f t="shared" si="154"/>
        <v>1516.2708000000002</v>
      </c>
      <c r="G4974">
        <f t="shared" si="155"/>
        <v>3078.4892</v>
      </c>
      <c r="H4974">
        <v>7</v>
      </c>
      <c r="I4974" s="17">
        <v>45285</v>
      </c>
      <c r="J4974" s="17">
        <v>45291</v>
      </c>
      <c r="K4974" t="s">
        <v>31</v>
      </c>
      <c r="L4974" t="s">
        <v>22</v>
      </c>
      <c r="M4974">
        <v>509.07</v>
      </c>
      <c r="N4974" t="s">
        <v>48</v>
      </c>
    </row>
    <row r="4975" spans="1:14" ht="14.25" customHeight="1" x14ac:dyDescent="0.3">
      <c r="A4975" t="s">
        <v>10257</v>
      </c>
      <c r="B4975" t="s">
        <v>13</v>
      </c>
      <c r="C4975" t="s">
        <v>36</v>
      </c>
      <c r="D4975">
        <v>4597.17</v>
      </c>
      <c r="E4975">
        <v>0.28000000000000003</v>
      </c>
      <c r="F4975">
        <f t="shared" si="154"/>
        <v>1287.2076000000002</v>
      </c>
      <c r="G4975">
        <f t="shared" si="155"/>
        <v>3309.9623999999999</v>
      </c>
      <c r="H4975">
        <v>7</v>
      </c>
      <c r="I4975" s="17">
        <v>45541</v>
      </c>
      <c r="J4975" s="17">
        <v>45548</v>
      </c>
      <c r="K4975" t="s">
        <v>15</v>
      </c>
      <c r="L4975" t="s">
        <v>22</v>
      </c>
      <c r="M4975">
        <v>474.45</v>
      </c>
      <c r="N4975" t="s">
        <v>39</v>
      </c>
    </row>
    <row r="4976" spans="1:14" ht="14.25" customHeight="1" x14ac:dyDescent="0.3">
      <c r="A4976" t="s">
        <v>6125</v>
      </c>
      <c r="B4976" t="s">
        <v>25</v>
      </c>
      <c r="C4976" t="s">
        <v>20</v>
      </c>
      <c r="D4976">
        <v>4601.7700000000004</v>
      </c>
      <c r="E4976">
        <v>0.15</v>
      </c>
      <c r="F4976">
        <f t="shared" si="154"/>
        <v>690.26550000000009</v>
      </c>
      <c r="G4976">
        <f t="shared" si="155"/>
        <v>3911.5045000000005</v>
      </c>
      <c r="H4976">
        <v>7</v>
      </c>
      <c r="I4976" s="17">
        <v>45151</v>
      </c>
      <c r="J4976" s="17">
        <v>45157</v>
      </c>
      <c r="K4976" t="s">
        <v>31</v>
      </c>
      <c r="L4976" t="s">
        <v>16</v>
      </c>
      <c r="M4976">
        <v>582.41</v>
      </c>
      <c r="N4976" t="s">
        <v>17</v>
      </c>
    </row>
    <row r="4977" spans="1:14" ht="14.25" customHeight="1" x14ac:dyDescent="0.3">
      <c r="A4977" t="s">
        <v>12874</v>
      </c>
      <c r="B4977" t="s">
        <v>19</v>
      </c>
      <c r="C4977" t="s">
        <v>14</v>
      </c>
      <c r="D4977">
        <v>4609.2</v>
      </c>
      <c r="E4977">
        <v>0.09</v>
      </c>
      <c r="F4977">
        <f t="shared" si="154"/>
        <v>414.82799999999997</v>
      </c>
      <c r="G4977">
        <f t="shared" si="155"/>
        <v>4194.3719999999994</v>
      </c>
      <c r="H4977">
        <v>7</v>
      </c>
      <c r="I4977" s="17">
        <v>45441</v>
      </c>
      <c r="J4977" s="17">
        <v>45443</v>
      </c>
      <c r="K4977" t="s">
        <v>21</v>
      </c>
      <c r="L4977" t="s">
        <v>22</v>
      </c>
      <c r="M4977">
        <v>817.56</v>
      </c>
      <c r="N4977" t="s">
        <v>23</v>
      </c>
    </row>
    <row r="4978" spans="1:14" ht="14.25" customHeight="1" x14ac:dyDescent="0.3">
      <c r="A4978" t="s">
        <v>2064</v>
      </c>
      <c r="B4978" t="s">
        <v>25</v>
      </c>
      <c r="C4978" t="s">
        <v>26</v>
      </c>
      <c r="D4978">
        <v>4609.7700000000004</v>
      </c>
      <c r="E4978">
        <v>0.14000000000000001</v>
      </c>
      <c r="F4978">
        <f t="shared" si="154"/>
        <v>645.3678000000001</v>
      </c>
      <c r="G4978">
        <f t="shared" si="155"/>
        <v>3964.4022000000004</v>
      </c>
      <c r="H4978">
        <v>7</v>
      </c>
      <c r="I4978" s="17">
        <v>44966</v>
      </c>
      <c r="J4978" s="17">
        <v>44967</v>
      </c>
      <c r="K4978" t="s">
        <v>31</v>
      </c>
      <c r="L4978" t="s">
        <v>27</v>
      </c>
      <c r="M4978">
        <v>440.79</v>
      </c>
      <c r="N4978" t="s">
        <v>17</v>
      </c>
    </row>
    <row r="4979" spans="1:14" ht="14.25" customHeight="1" x14ac:dyDescent="0.3">
      <c r="A4979" t="s">
        <v>10499</v>
      </c>
      <c r="B4979" t="s">
        <v>25</v>
      </c>
      <c r="C4979" t="s">
        <v>20</v>
      </c>
      <c r="D4979">
        <v>4611.74</v>
      </c>
      <c r="E4979">
        <v>0.04</v>
      </c>
      <c r="F4979">
        <f t="shared" si="154"/>
        <v>184.46959999999999</v>
      </c>
      <c r="G4979">
        <f t="shared" si="155"/>
        <v>4427.2703999999994</v>
      </c>
      <c r="H4979">
        <v>7</v>
      </c>
      <c r="I4979" s="17">
        <v>45223</v>
      </c>
      <c r="J4979" s="17">
        <v>45224</v>
      </c>
      <c r="K4979" t="s">
        <v>31</v>
      </c>
      <c r="L4979" t="s">
        <v>27</v>
      </c>
      <c r="M4979">
        <v>1374.09</v>
      </c>
      <c r="N4979" t="s">
        <v>48</v>
      </c>
    </row>
    <row r="4980" spans="1:14" ht="14.25" customHeight="1" x14ac:dyDescent="0.3">
      <c r="A4980" t="s">
        <v>4377</v>
      </c>
      <c r="B4980" t="s">
        <v>13</v>
      </c>
      <c r="C4980" t="s">
        <v>20</v>
      </c>
      <c r="D4980">
        <v>4612.24</v>
      </c>
      <c r="E4980">
        <v>0.22</v>
      </c>
      <c r="F4980">
        <f t="shared" si="154"/>
        <v>1014.6927999999999</v>
      </c>
      <c r="G4980">
        <f t="shared" si="155"/>
        <v>3597.5472</v>
      </c>
      <c r="H4980">
        <v>7</v>
      </c>
      <c r="I4980" s="17">
        <v>45004</v>
      </c>
      <c r="J4980" s="17">
        <v>45008</v>
      </c>
      <c r="K4980" t="s">
        <v>15</v>
      </c>
      <c r="L4980" t="s">
        <v>27</v>
      </c>
      <c r="M4980">
        <v>1341.07</v>
      </c>
      <c r="N4980" t="s">
        <v>17</v>
      </c>
    </row>
    <row r="4981" spans="1:14" ht="14.25" customHeight="1" x14ac:dyDescent="0.3">
      <c r="A4981" t="s">
        <v>12887</v>
      </c>
      <c r="B4981" t="s">
        <v>19</v>
      </c>
      <c r="C4981" t="s">
        <v>33</v>
      </c>
      <c r="D4981">
        <v>4618.1099999999997</v>
      </c>
      <c r="E4981">
        <v>0.16</v>
      </c>
      <c r="F4981">
        <f t="shared" si="154"/>
        <v>738.89760000000001</v>
      </c>
      <c r="G4981">
        <f t="shared" si="155"/>
        <v>3879.2123999999994</v>
      </c>
      <c r="H4981">
        <v>7</v>
      </c>
      <c r="I4981" s="17">
        <v>45437</v>
      </c>
      <c r="J4981" s="17">
        <v>45440</v>
      </c>
      <c r="K4981" t="s">
        <v>21</v>
      </c>
      <c r="L4981" t="s">
        <v>22</v>
      </c>
      <c r="M4981">
        <v>318.62</v>
      </c>
      <c r="N4981" t="s">
        <v>23</v>
      </c>
    </row>
    <row r="4982" spans="1:14" ht="14.25" customHeight="1" x14ac:dyDescent="0.3">
      <c r="A4982" t="s">
        <v>15054</v>
      </c>
      <c r="B4982" t="s">
        <v>19</v>
      </c>
      <c r="C4982" t="s">
        <v>33</v>
      </c>
      <c r="D4982">
        <v>4618.5200000000004</v>
      </c>
      <c r="E4982">
        <v>0.1</v>
      </c>
      <c r="F4982">
        <f t="shared" si="154"/>
        <v>461.85200000000009</v>
      </c>
      <c r="G4982">
        <f t="shared" si="155"/>
        <v>4156.6680000000006</v>
      </c>
      <c r="H4982">
        <v>7</v>
      </c>
      <c r="I4982" s="17">
        <v>45226</v>
      </c>
      <c r="J4982" s="17">
        <v>45231</v>
      </c>
      <c r="K4982" t="s">
        <v>21</v>
      </c>
      <c r="L4982" t="s">
        <v>16</v>
      </c>
      <c r="M4982">
        <v>1119.6500000000001</v>
      </c>
      <c r="N4982" t="s">
        <v>48</v>
      </c>
    </row>
    <row r="4983" spans="1:14" ht="14.25" customHeight="1" x14ac:dyDescent="0.3">
      <c r="A4983" t="s">
        <v>8522</v>
      </c>
      <c r="B4983" t="s">
        <v>19</v>
      </c>
      <c r="C4983" t="s">
        <v>36</v>
      </c>
      <c r="D4983">
        <v>4623.72</v>
      </c>
      <c r="E4983">
        <v>0.44</v>
      </c>
      <c r="F4983">
        <f t="shared" si="154"/>
        <v>2034.4368000000002</v>
      </c>
      <c r="G4983">
        <f t="shared" si="155"/>
        <v>2589.2831999999999</v>
      </c>
      <c r="H4983">
        <v>7</v>
      </c>
      <c r="I4983" s="17">
        <v>45083</v>
      </c>
      <c r="J4983" s="17">
        <v>45085</v>
      </c>
      <c r="K4983" t="s">
        <v>31</v>
      </c>
      <c r="L4983" t="s">
        <v>27</v>
      </c>
      <c r="M4983">
        <v>298.32</v>
      </c>
      <c r="N4983" t="s">
        <v>39</v>
      </c>
    </row>
    <row r="4984" spans="1:14" ht="14.25" customHeight="1" x14ac:dyDescent="0.3">
      <c r="A4984" t="s">
        <v>602</v>
      </c>
      <c r="B4984" t="s">
        <v>13</v>
      </c>
      <c r="C4984" t="s">
        <v>20</v>
      </c>
      <c r="D4984">
        <v>4623.9399999999996</v>
      </c>
      <c r="E4984">
        <v>0.08</v>
      </c>
      <c r="F4984">
        <f t="shared" si="154"/>
        <v>369.91519999999997</v>
      </c>
      <c r="G4984">
        <f t="shared" si="155"/>
        <v>4254.0247999999992</v>
      </c>
      <c r="H4984">
        <v>7</v>
      </c>
      <c r="I4984" s="17">
        <v>45105</v>
      </c>
      <c r="J4984" s="17">
        <v>45109</v>
      </c>
      <c r="K4984" t="s">
        <v>31</v>
      </c>
      <c r="L4984" t="s">
        <v>27</v>
      </c>
      <c r="M4984">
        <v>551.80999999999995</v>
      </c>
      <c r="N4984" t="s">
        <v>28</v>
      </c>
    </row>
    <row r="4985" spans="1:14" ht="14.25" customHeight="1" x14ac:dyDescent="0.3">
      <c r="A4985" t="s">
        <v>8157</v>
      </c>
      <c r="B4985" t="s">
        <v>41</v>
      </c>
      <c r="C4985" t="s">
        <v>14</v>
      </c>
      <c r="D4985">
        <v>4625.08</v>
      </c>
      <c r="E4985">
        <v>0.19</v>
      </c>
      <c r="F4985">
        <f t="shared" si="154"/>
        <v>878.76520000000005</v>
      </c>
      <c r="G4985">
        <f t="shared" si="155"/>
        <v>3746.3148000000001</v>
      </c>
      <c r="H4985">
        <v>7</v>
      </c>
      <c r="I4985" s="17">
        <v>45201</v>
      </c>
      <c r="J4985" s="17">
        <v>45206</v>
      </c>
      <c r="K4985" t="s">
        <v>31</v>
      </c>
      <c r="L4985" t="s">
        <v>27</v>
      </c>
      <c r="M4985">
        <v>320.05</v>
      </c>
      <c r="N4985" t="s">
        <v>34</v>
      </c>
    </row>
    <row r="4986" spans="1:14" ht="14.25" customHeight="1" x14ac:dyDescent="0.3">
      <c r="A4986" t="s">
        <v>7269</v>
      </c>
      <c r="B4986" t="s">
        <v>13</v>
      </c>
      <c r="C4986" t="s">
        <v>36</v>
      </c>
      <c r="D4986">
        <v>4626.42</v>
      </c>
      <c r="E4986">
        <v>0.05</v>
      </c>
      <c r="F4986">
        <f t="shared" si="154"/>
        <v>231.32100000000003</v>
      </c>
      <c r="G4986">
        <f t="shared" si="155"/>
        <v>4395.0990000000002</v>
      </c>
      <c r="H4986">
        <v>7</v>
      </c>
      <c r="I4986" s="17">
        <v>45114</v>
      </c>
      <c r="J4986" s="17">
        <v>45119</v>
      </c>
      <c r="K4986" t="s">
        <v>21</v>
      </c>
      <c r="L4986" t="s">
        <v>16</v>
      </c>
      <c r="M4986">
        <v>1034.8800000000001</v>
      </c>
      <c r="N4986" t="s">
        <v>39</v>
      </c>
    </row>
    <row r="4987" spans="1:14" ht="14.25" customHeight="1" x14ac:dyDescent="0.3">
      <c r="A4987" t="s">
        <v>5818</v>
      </c>
      <c r="B4987" t="s">
        <v>19</v>
      </c>
      <c r="C4987" t="s">
        <v>26</v>
      </c>
      <c r="D4987">
        <v>4626.8</v>
      </c>
      <c r="E4987">
        <v>0.46</v>
      </c>
      <c r="F4987">
        <f t="shared" si="154"/>
        <v>2128.328</v>
      </c>
      <c r="G4987">
        <f t="shared" si="155"/>
        <v>2498.4720000000002</v>
      </c>
      <c r="H4987">
        <v>7</v>
      </c>
      <c r="I4987" s="17">
        <v>44996</v>
      </c>
      <c r="J4987" s="17">
        <v>44998</v>
      </c>
      <c r="K4987" t="s">
        <v>21</v>
      </c>
      <c r="L4987" t="s">
        <v>27</v>
      </c>
      <c r="M4987">
        <v>905.1</v>
      </c>
      <c r="N4987" t="s">
        <v>28</v>
      </c>
    </row>
    <row r="4988" spans="1:14" ht="14.25" customHeight="1" x14ac:dyDescent="0.3">
      <c r="A4988" t="s">
        <v>6312</v>
      </c>
      <c r="B4988" t="s">
        <v>41</v>
      </c>
      <c r="C4988" t="s">
        <v>14</v>
      </c>
      <c r="D4988">
        <v>4631.9799999999996</v>
      </c>
      <c r="E4988">
        <v>0.46</v>
      </c>
      <c r="F4988">
        <f t="shared" si="154"/>
        <v>2130.7107999999998</v>
      </c>
      <c r="G4988">
        <f t="shared" si="155"/>
        <v>2501.2691999999997</v>
      </c>
      <c r="H4988">
        <v>7</v>
      </c>
      <c r="I4988" s="17">
        <v>45477</v>
      </c>
      <c r="J4988" s="17">
        <v>45479</v>
      </c>
      <c r="K4988" t="s">
        <v>31</v>
      </c>
      <c r="L4988" t="s">
        <v>27</v>
      </c>
      <c r="M4988">
        <v>269.52</v>
      </c>
      <c r="N4988" t="s">
        <v>34</v>
      </c>
    </row>
    <row r="4989" spans="1:14" ht="14.25" customHeight="1" x14ac:dyDescent="0.3">
      <c r="A4989" t="s">
        <v>7084</v>
      </c>
      <c r="B4989" t="s">
        <v>19</v>
      </c>
      <c r="C4989" t="s">
        <v>36</v>
      </c>
      <c r="D4989">
        <v>4632.42</v>
      </c>
      <c r="E4989">
        <v>0.49</v>
      </c>
      <c r="F4989">
        <f t="shared" si="154"/>
        <v>2269.8858</v>
      </c>
      <c r="G4989">
        <f t="shared" si="155"/>
        <v>2362.5342000000001</v>
      </c>
      <c r="H4989">
        <v>7</v>
      </c>
      <c r="I4989" s="17">
        <v>45187</v>
      </c>
      <c r="J4989" s="17">
        <v>45190</v>
      </c>
      <c r="K4989" t="s">
        <v>15</v>
      </c>
      <c r="L4989" t="s">
        <v>16</v>
      </c>
      <c r="M4989">
        <v>1192.0999999999999</v>
      </c>
      <c r="N4989" t="s">
        <v>48</v>
      </c>
    </row>
    <row r="4990" spans="1:14" ht="14.25" customHeight="1" x14ac:dyDescent="0.3">
      <c r="A4990" t="s">
        <v>15206</v>
      </c>
      <c r="B4990" t="s">
        <v>19</v>
      </c>
      <c r="C4990" t="s">
        <v>33</v>
      </c>
      <c r="D4990">
        <v>4641.12</v>
      </c>
      <c r="E4990">
        <v>0.32</v>
      </c>
      <c r="F4990">
        <f t="shared" si="154"/>
        <v>1485.1584</v>
      </c>
      <c r="G4990">
        <f t="shared" si="155"/>
        <v>3155.9615999999996</v>
      </c>
      <c r="H4990">
        <v>7</v>
      </c>
      <c r="I4990" s="17">
        <v>45498</v>
      </c>
      <c r="J4990" s="17">
        <v>45505</v>
      </c>
      <c r="K4990" t="s">
        <v>31</v>
      </c>
      <c r="L4990" t="s">
        <v>22</v>
      </c>
      <c r="M4990">
        <v>1107.67</v>
      </c>
      <c r="N4990" t="s">
        <v>39</v>
      </c>
    </row>
    <row r="4991" spans="1:14" ht="14.25" customHeight="1" x14ac:dyDescent="0.3">
      <c r="A4991" t="s">
        <v>9609</v>
      </c>
      <c r="B4991" t="s">
        <v>25</v>
      </c>
      <c r="C4991" t="s">
        <v>20</v>
      </c>
      <c r="D4991">
        <v>4643.7299999999996</v>
      </c>
      <c r="E4991">
        <v>0.48</v>
      </c>
      <c r="F4991">
        <f t="shared" si="154"/>
        <v>2228.9903999999997</v>
      </c>
      <c r="G4991">
        <f t="shared" si="155"/>
        <v>2414.7395999999999</v>
      </c>
      <c r="H4991">
        <v>7</v>
      </c>
      <c r="I4991" s="17">
        <v>45640</v>
      </c>
      <c r="J4991" s="17">
        <v>45642</v>
      </c>
      <c r="K4991" t="s">
        <v>31</v>
      </c>
      <c r="L4991" t="s">
        <v>27</v>
      </c>
      <c r="M4991">
        <v>1049.83</v>
      </c>
      <c r="N4991" t="s">
        <v>23</v>
      </c>
    </row>
    <row r="4992" spans="1:14" ht="14.25" customHeight="1" x14ac:dyDescent="0.3">
      <c r="A4992" t="s">
        <v>5172</v>
      </c>
      <c r="B4992" t="s">
        <v>19</v>
      </c>
      <c r="C4992" t="s">
        <v>14</v>
      </c>
      <c r="D4992">
        <v>4645.6099999999997</v>
      </c>
      <c r="E4992">
        <v>0.15</v>
      </c>
      <c r="F4992">
        <f t="shared" si="154"/>
        <v>696.84149999999988</v>
      </c>
      <c r="G4992">
        <f t="shared" si="155"/>
        <v>3948.7684999999997</v>
      </c>
      <c r="H4992">
        <v>7</v>
      </c>
      <c r="I4992" s="17">
        <v>45242</v>
      </c>
      <c r="J4992" s="17">
        <v>45245</v>
      </c>
      <c r="K4992" t="s">
        <v>15</v>
      </c>
      <c r="L4992" t="s">
        <v>16</v>
      </c>
      <c r="M4992">
        <v>1333.86</v>
      </c>
      <c r="N4992" t="s">
        <v>48</v>
      </c>
    </row>
    <row r="4993" spans="1:14" ht="14.25" customHeight="1" x14ac:dyDescent="0.3">
      <c r="A4993" t="s">
        <v>3737</v>
      </c>
      <c r="B4993" t="s">
        <v>13</v>
      </c>
      <c r="C4993" t="s">
        <v>20</v>
      </c>
      <c r="D4993">
        <v>4646.7700000000004</v>
      </c>
      <c r="E4993">
        <v>0.35</v>
      </c>
      <c r="F4993">
        <f t="shared" si="154"/>
        <v>1626.3695</v>
      </c>
      <c r="G4993">
        <f t="shared" si="155"/>
        <v>3020.4005000000006</v>
      </c>
      <c r="H4993">
        <v>7</v>
      </c>
      <c r="I4993" s="17">
        <v>45518</v>
      </c>
      <c r="J4993" s="17">
        <v>45524</v>
      </c>
      <c r="K4993" t="s">
        <v>15</v>
      </c>
      <c r="L4993" t="s">
        <v>16</v>
      </c>
      <c r="M4993">
        <v>619.11</v>
      </c>
      <c r="N4993" t="s">
        <v>34</v>
      </c>
    </row>
    <row r="4994" spans="1:14" ht="14.25" customHeight="1" x14ac:dyDescent="0.3">
      <c r="A4994" t="s">
        <v>8514</v>
      </c>
      <c r="B4994" t="s">
        <v>19</v>
      </c>
      <c r="C4994" t="s">
        <v>36</v>
      </c>
      <c r="D4994">
        <v>4647.3</v>
      </c>
      <c r="E4994">
        <v>0.16</v>
      </c>
      <c r="F4994">
        <f t="shared" ref="F4994:F5057" si="156">D4994*E4994</f>
        <v>743.5680000000001</v>
      </c>
      <c r="G4994">
        <f t="shared" ref="G4994:G5057" si="157">D4994-F4994</f>
        <v>3903.732</v>
      </c>
      <c r="H4994">
        <v>7</v>
      </c>
      <c r="I4994" s="17">
        <v>45398</v>
      </c>
      <c r="J4994" s="17">
        <v>45403</v>
      </c>
      <c r="K4994" t="s">
        <v>31</v>
      </c>
      <c r="L4994" t="s">
        <v>22</v>
      </c>
      <c r="M4994">
        <v>1072.54</v>
      </c>
      <c r="N4994" t="s">
        <v>39</v>
      </c>
    </row>
    <row r="4995" spans="1:14" ht="14.25" customHeight="1" x14ac:dyDescent="0.3">
      <c r="A4995" t="s">
        <v>4249</v>
      </c>
      <c r="B4995" t="s">
        <v>41</v>
      </c>
      <c r="C4995" t="s">
        <v>36</v>
      </c>
      <c r="D4995">
        <v>4647.46</v>
      </c>
      <c r="E4995">
        <v>0.13</v>
      </c>
      <c r="F4995">
        <f t="shared" si="156"/>
        <v>604.16980000000001</v>
      </c>
      <c r="G4995">
        <f t="shared" si="157"/>
        <v>4043.2901999999999</v>
      </c>
      <c r="H4995">
        <v>7</v>
      </c>
      <c r="I4995" s="17">
        <v>45282</v>
      </c>
      <c r="J4995" s="17">
        <v>45288</v>
      </c>
      <c r="K4995" t="s">
        <v>31</v>
      </c>
      <c r="L4995" t="s">
        <v>27</v>
      </c>
      <c r="M4995">
        <v>590.96</v>
      </c>
      <c r="N4995" t="s">
        <v>48</v>
      </c>
    </row>
    <row r="4996" spans="1:14" ht="14.25" customHeight="1" x14ac:dyDescent="0.3">
      <c r="A4996" t="s">
        <v>14270</v>
      </c>
      <c r="B4996" t="s">
        <v>25</v>
      </c>
      <c r="C4996" t="s">
        <v>14</v>
      </c>
      <c r="D4996">
        <v>4647.63</v>
      </c>
      <c r="E4996">
        <v>0.14000000000000001</v>
      </c>
      <c r="F4996">
        <f t="shared" si="156"/>
        <v>650.66820000000007</v>
      </c>
      <c r="G4996">
        <f t="shared" si="157"/>
        <v>3996.9618</v>
      </c>
      <c r="H4996">
        <v>7</v>
      </c>
      <c r="I4996" s="17">
        <v>45086</v>
      </c>
      <c r="J4996" s="17">
        <v>45092</v>
      </c>
      <c r="K4996" t="s">
        <v>15</v>
      </c>
      <c r="L4996" t="s">
        <v>27</v>
      </c>
      <c r="M4996">
        <v>1088.54</v>
      </c>
      <c r="N4996" t="s">
        <v>39</v>
      </c>
    </row>
    <row r="4997" spans="1:14" ht="14.25" customHeight="1" x14ac:dyDescent="0.3">
      <c r="A4997" t="s">
        <v>3163</v>
      </c>
      <c r="B4997" t="s">
        <v>19</v>
      </c>
      <c r="C4997" t="s">
        <v>36</v>
      </c>
      <c r="D4997">
        <v>4650.9799999999996</v>
      </c>
      <c r="E4997">
        <v>0.26</v>
      </c>
      <c r="F4997">
        <f t="shared" si="156"/>
        <v>1209.2547999999999</v>
      </c>
      <c r="G4997">
        <f t="shared" si="157"/>
        <v>3441.7251999999999</v>
      </c>
      <c r="H4997">
        <v>7</v>
      </c>
      <c r="I4997" s="17">
        <v>45385</v>
      </c>
      <c r="J4997" s="17">
        <v>45387</v>
      </c>
      <c r="K4997" t="s">
        <v>15</v>
      </c>
      <c r="L4997" t="s">
        <v>22</v>
      </c>
      <c r="M4997">
        <v>884.2</v>
      </c>
      <c r="N4997" t="s">
        <v>48</v>
      </c>
    </row>
    <row r="4998" spans="1:14" ht="14.25" customHeight="1" x14ac:dyDescent="0.3">
      <c r="A4998" t="s">
        <v>13867</v>
      </c>
      <c r="B4998" t="s">
        <v>13</v>
      </c>
      <c r="C4998" t="s">
        <v>14</v>
      </c>
      <c r="D4998">
        <v>4657.12</v>
      </c>
      <c r="E4998">
        <v>0.22</v>
      </c>
      <c r="F4998">
        <f t="shared" si="156"/>
        <v>1024.5663999999999</v>
      </c>
      <c r="G4998">
        <f t="shared" si="157"/>
        <v>3632.5536000000002</v>
      </c>
      <c r="H4998">
        <v>7</v>
      </c>
      <c r="I4998" s="17">
        <v>45412</v>
      </c>
      <c r="J4998" s="17">
        <v>45418</v>
      </c>
      <c r="K4998" t="s">
        <v>31</v>
      </c>
      <c r="L4998" t="s">
        <v>27</v>
      </c>
      <c r="M4998">
        <v>489.99</v>
      </c>
      <c r="N4998" t="s">
        <v>34</v>
      </c>
    </row>
    <row r="4999" spans="1:14" ht="14.25" customHeight="1" x14ac:dyDescent="0.3">
      <c r="A4999" t="s">
        <v>7574</v>
      </c>
      <c r="B4999" t="s">
        <v>41</v>
      </c>
      <c r="C4999" t="s">
        <v>20</v>
      </c>
      <c r="D4999">
        <v>4657.3599999999997</v>
      </c>
      <c r="E4999">
        <v>0.28999999999999998</v>
      </c>
      <c r="F4999">
        <f t="shared" si="156"/>
        <v>1350.6343999999999</v>
      </c>
      <c r="G4999">
        <f t="shared" si="157"/>
        <v>3306.7255999999998</v>
      </c>
      <c r="H4999">
        <v>7</v>
      </c>
      <c r="I4999" s="17">
        <v>45291</v>
      </c>
      <c r="J4999" s="17">
        <v>45292</v>
      </c>
      <c r="K4999" t="s">
        <v>21</v>
      </c>
      <c r="L4999" t="s">
        <v>22</v>
      </c>
      <c r="M4999">
        <v>504.13</v>
      </c>
      <c r="N4999" t="s">
        <v>23</v>
      </c>
    </row>
    <row r="5000" spans="1:14" ht="14.25" customHeight="1" x14ac:dyDescent="0.3">
      <c r="A5000" t="s">
        <v>13074</v>
      </c>
      <c r="B5000" t="s">
        <v>19</v>
      </c>
      <c r="C5000" t="s">
        <v>33</v>
      </c>
      <c r="D5000">
        <v>4662.74</v>
      </c>
      <c r="E5000">
        <v>0.32</v>
      </c>
      <c r="F5000">
        <f t="shared" si="156"/>
        <v>1492.0768</v>
      </c>
      <c r="G5000">
        <f t="shared" si="157"/>
        <v>3170.6632</v>
      </c>
      <c r="H5000">
        <v>7</v>
      </c>
      <c r="I5000" s="17">
        <v>45427</v>
      </c>
      <c r="J5000" s="17">
        <v>45433</v>
      </c>
      <c r="K5000" t="s">
        <v>21</v>
      </c>
      <c r="L5000" t="s">
        <v>16</v>
      </c>
      <c r="M5000">
        <v>690.69</v>
      </c>
      <c r="N5000" t="s">
        <v>23</v>
      </c>
    </row>
    <row r="5001" spans="1:14" ht="14.25" customHeight="1" x14ac:dyDescent="0.3">
      <c r="A5001" t="s">
        <v>7027</v>
      </c>
      <c r="B5001" t="s">
        <v>13</v>
      </c>
      <c r="C5001" t="s">
        <v>14</v>
      </c>
      <c r="D5001">
        <v>4663.16</v>
      </c>
      <c r="E5001">
        <v>0.08</v>
      </c>
      <c r="F5001">
        <f t="shared" si="156"/>
        <v>373.05279999999999</v>
      </c>
      <c r="G5001">
        <f t="shared" si="157"/>
        <v>4290.1071999999995</v>
      </c>
      <c r="H5001">
        <v>7</v>
      </c>
      <c r="I5001" s="17">
        <v>45525</v>
      </c>
      <c r="J5001" s="17">
        <v>45530</v>
      </c>
      <c r="K5001" t="s">
        <v>21</v>
      </c>
      <c r="L5001" t="s">
        <v>16</v>
      </c>
      <c r="M5001">
        <v>997.26</v>
      </c>
      <c r="N5001" t="s">
        <v>39</v>
      </c>
    </row>
    <row r="5002" spans="1:14" ht="14.25" customHeight="1" x14ac:dyDescent="0.3">
      <c r="A5002" t="s">
        <v>10268</v>
      </c>
      <c r="B5002" t="s">
        <v>41</v>
      </c>
      <c r="C5002" t="s">
        <v>36</v>
      </c>
      <c r="D5002">
        <v>4675.3100000000004</v>
      </c>
      <c r="E5002">
        <v>0.27</v>
      </c>
      <c r="F5002">
        <f t="shared" si="156"/>
        <v>1262.3337000000001</v>
      </c>
      <c r="G5002">
        <f t="shared" si="157"/>
        <v>3412.9763000000003</v>
      </c>
      <c r="H5002">
        <v>7</v>
      </c>
      <c r="I5002" s="17">
        <v>44955</v>
      </c>
      <c r="J5002" s="17">
        <v>44956</v>
      </c>
      <c r="K5002" t="s">
        <v>15</v>
      </c>
      <c r="L5002" t="s">
        <v>22</v>
      </c>
      <c r="M5002">
        <v>333.84</v>
      </c>
      <c r="N5002" t="s">
        <v>23</v>
      </c>
    </row>
    <row r="5003" spans="1:14" ht="14.25" customHeight="1" x14ac:dyDescent="0.3">
      <c r="A5003" t="s">
        <v>13331</v>
      </c>
      <c r="B5003" t="s">
        <v>41</v>
      </c>
      <c r="C5003" t="s">
        <v>20</v>
      </c>
      <c r="D5003">
        <v>4678.17</v>
      </c>
      <c r="E5003">
        <v>0.12</v>
      </c>
      <c r="F5003">
        <f t="shared" si="156"/>
        <v>561.38040000000001</v>
      </c>
      <c r="G5003">
        <f t="shared" si="157"/>
        <v>4116.7896000000001</v>
      </c>
      <c r="H5003">
        <v>7</v>
      </c>
      <c r="I5003" s="17">
        <v>44947</v>
      </c>
      <c r="J5003" s="17">
        <v>44953</v>
      </c>
      <c r="K5003" t="s">
        <v>31</v>
      </c>
      <c r="L5003" t="s">
        <v>22</v>
      </c>
      <c r="M5003">
        <v>941.67</v>
      </c>
      <c r="N5003" t="s">
        <v>28</v>
      </c>
    </row>
    <row r="5004" spans="1:14" ht="14.25" customHeight="1" x14ac:dyDescent="0.3">
      <c r="A5004" t="s">
        <v>13883</v>
      </c>
      <c r="B5004" t="s">
        <v>25</v>
      </c>
      <c r="C5004" t="s">
        <v>20</v>
      </c>
      <c r="D5004">
        <v>4682.0600000000004</v>
      </c>
      <c r="E5004">
        <v>0.01</v>
      </c>
      <c r="F5004">
        <f t="shared" si="156"/>
        <v>46.820600000000006</v>
      </c>
      <c r="G5004">
        <f t="shared" si="157"/>
        <v>4635.2394000000004</v>
      </c>
      <c r="H5004">
        <v>7</v>
      </c>
      <c r="I5004" s="17">
        <v>45525</v>
      </c>
      <c r="J5004" s="17">
        <v>45530</v>
      </c>
      <c r="K5004" t="s">
        <v>15</v>
      </c>
      <c r="L5004" t="s">
        <v>27</v>
      </c>
      <c r="M5004">
        <v>533.77</v>
      </c>
      <c r="N5004" t="s">
        <v>23</v>
      </c>
    </row>
    <row r="5005" spans="1:14" ht="14.25" customHeight="1" x14ac:dyDescent="0.3">
      <c r="A5005" t="s">
        <v>13576</v>
      </c>
      <c r="B5005" t="s">
        <v>19</v>
      </c>
      <c r="C5005" t="s">
        <v>36</v>
      </c>
      <c r="D5005">
        <v>4689.79</v>
      </c>
      <c r="E5005">
        <v>0.19</v>
      </c>
      <c r="F5005">
        <f t="shared" si="156"/>
        <v>891.06010000000003</v>
      </c>
      <c r="G5005">
        <f t="shared" si="157"/>
        <v>3798.7298999999998</v>
      </c>
      <c r="H5005">
        <v>7</v>
      </c>
      <c r="I5005" s="17">
        <v>45471</v>
      </c>
      <c r="J5005" s="17">
        <v>45475</v>
      </c>
      <c r="K5005" t="s">
        <v>21</v>
      </c>
      <c r="L5005" t="s">
        <v>27</v>
      </c>
      <c r="M5005">
        <v>245.27</v>
      </c>
      <c r="N5005" t="s">
        <v>34</v>
      </c>
    </row>
    <row r="5006" spans="1:14" ht="14.25" customHeight="1" x14ac:dyDescent="0.3">
      <c r="A5006" t="s">
        <v>3138</v>
      </c>
      <c r="B5006" t="s">
        <v>25</v>
      </c>
      <c r="C5006" t="s">
        <v>33</v>
      </c>
      <c r="D5006">
        <v>4691.91</v>
      </c>
      <c r="E5006">
        <v>0.2</v>
      </c>
      <c r="F5006">
        <f t="shared" si="156"/>
        <v>938.38200000000006</v>
      </c>
      <c r="G5006">
        <f t="shared" si="157"/>
        <v>3753.5279999999998</v>
      </c>
      <c r="H5006">
        <v>7</v>
      </c>
      <c r="I5006" s="17">
        <v>44963</v>
      </c>
      <c r="J5006" s="17">
        <v>44964</v>
      </c>
      <c r="K5006" t="s">
        <v>31</v>
      </c>
      <c r="L5006" t="s">
        <v>16</v>
      </c>
      <c r="M5006">
        <v>493.58</v>
      </c>
      <c r="N5006" t="s">
        <v>23</v>
      </c>
    </row>
    <row r="5007" spans="1:14" ht="14.25" customHeight="1" x14ac:dyDescent="0.3">
      <c r="A5007" t="s">
        <v>8444</v>
      </c>
      <c r="B5007" t="s">
        <v>13</v>
      </c>
      <c r="C5007" t="s">
        <v>20</v>
      </c>
      <c r="D5007">
        <v>4696.8599999999997</v>
      </c>
      <c r="E5007">
        <v>0.41</v>
      </c>
      <c r="F5007">
        <f t="shared" si="156"/>
        <v>1925.7125999999998</v>
      </c>
      <c r="G5007">
        <f t="shared" si="157"/>
        <v>2771.1473999999998</v>
      </c>
      <c r="H5007">
        <v>7</v>
      </c>
      <c r="I5007" s="17">
        <v>45364</v>
      </c>
      <c r="J5007" s="17">
        <v>45367</v>
      </c>
      <c r="K5007" t="s">
        <v>21</v>
      </c>
      <c r="L5007" t="s">
        <v>16</v>
      </c>
      <c r="M5007">
        <v>1253.05</v>
      </c>
      <c r="N5007" t="s">
        <v>39</v>
      </c>
    </row>
    <row r="5008" spans="1:14" ht="14.25" customHeight="1" x14ac:dyDescent="0.3">
      <c r="A5008" t="s">
        <v>9263</v>
      </c>
      <c r="B5008" t="s">
        <v>19</v>
      </c>
      <c r="C5008" t="s">
        <v>20</v>
      </c>
      <c r="D5008">
        <v>4697.7700000000004</v>
      </c>
      <c r="E5008">
        <v>0.31</v>
      </c>
      <c r="F5008">
        <f t="shared" si="156"/>
        <v>1456.3087</v>
      </c>
      <c r="G5008">
        <f t="shared" si="157"/>
        <v>3241.4613000000004</v>
      </c>
      <c r="H5008">
        <v>7</v>
      </c>
      <c r="I5008" s="17">
        <v>45601</v>
      </c>
      <c r="J5008" s="17">
        <v>45603</v>
      </c>
      <c r="K5008" t="s">
        <v>15</v>
      </c>
      <c r="L5008" t="s">
        <v>22</v>
      </c>
      <c r="M5008">
        <v>395.98</v>
      </c>
      <c r="N5008" t="s">
        <v>23</v>
      </c>
    </row>
    <row r="5009" spans="1:14" ht="14.25" customHeight="1" x14ac:dyDescent="0.3">
      <c r="A5009" t="s">
        <v>15336</v>
      </c>
      <c r="B5009" t="s">
        <v>13</v>
      </c>
      <c r="C5009" t="s">
        <v>14</v>
      </c>
      <c r="D5009">
        <v>4701.75</v>
      </c>
      <c r="E5009">
        <v>0.47</v>
      </c>
      <c r="F5009">
        <f t="shared" si="156"/>
        <v>2209.8224999999998</v>
      </c>
      <c r="G5009">
        <f t="shared" si="157"/>
        <v>2491.9275000000002</v>
      </c>
      <c r="H5009">
        <v>7</v>
      </c>
      <c r="I5009" s="17">
        <v>45390</v>
      </c>
      <c r="J5009" s="17">
        <v>45395</v>
      </c>
      <c r="K5009" t="s">
        <v>21</v>
      </c>
      <c r="L5009" t="s">
        <v>27</v>
      </c>
      <c r="M5009">
        <v>1375.36</v>
      </c>
      <c r="N5009" t="s">
        <v>34</v>
      </c>
    </row>
    <row r="5010" spans="1:14" ht="14.25" customHeight="1" x14ac:dyDescent="0.3">
      <c r="A5010" t="s">
        <v>5577</v>
      </c>
      <c r="B5010" t="s">
        <v>41</v>
      </c>
      <c r="C5010" t="s">
        <v>20</v>
      </c>
      <c r="D5010">
        <v>4703.95</v>
      </c>
      <c r="E5010">
        <v>0.2</v>
      </c>
      <c r="F5010">
        <f t="shared" si="156"/>
        <v>940.79</v>
      </c>
      <c r="G5010">
        <f t="shared" si="157"/>
        <v>3763.16</v>
      </c>
      <c r="H5010">
        <v>7</v>
      </c>
      <c r="I5010" s="17">
        <v>45190</v>
      </c>
      <c r="J5010" s="17">
        <v>45191</v>
      </c>
      <c r="K5010" t="s">
        <v>31</v>
      </c>
      <c r="L5010" t="s">
        <v>16</v>
      </c>
      <c r="M5010">
        <v>434.92</v>
      </c>
      <c r="N5010" t="s">
        <v>34</v>
      </c>
    </row>
    <row r="5011" spans="1:14" ht="14.25" customHeight="1" x14ac:dyDescent="0.3">
      <c r="A5011" t="s">
        <v>12605</v>
      </c>
      <c r="B5011" t="s">
        <v>25</v>
      </c>
      <c r="C5011" t="s">
        <v>33</v>
      </c>
      <c r="D5011">
        <v>4705.38</v>
      </c>
      <c r="E5011">
        <v>0.27</v>
      </c>
      <c r="F5011">
        <f t="shared" si="156"/>
        <v>1270.4526000000001</v>
      </c>
      <c r="G5011">
        <f t="shared" si="157"/>
        <v>3434.9274</v>
      </c>
      <c r="H5011">
        <v>7</v>
      </c>
      <c r="I5011" s="17">
        <v>45608</v>
      </c>
      <c r="J5011" s="17">
        <v>45615</v>
      </c>
      <c r="K5011" t="s">
        <v>21</v>
      </c>
      <c r="L5011" t="s">
        <v>16</v>
      </c>
      <c r="M5011">
        <v>853.67</v>
      </c>
      <c r="N5011" t="s">
        <v>17</v>
      </c>
    </row>
    <row r="5012" spans="1:14" ht="14.25" customHeight="1" x14ac:dyDescent="0.3">
      <c r="A5012" t="s">
        <v>1517</v>
      </c>
      <c r="B5012" t="s">
        <v>13</v>
      </c>
      <c r="C5012" t="s">
        <v>36</v>
      </c>
      <c r="D5012">
        <v>4707.8500000000004</v>
      </c>
      <c r="E5012">
        <v>0.4</v>
      </c>
      <c r="F5012">
        <f t="shared" si="156"/>
        <v>1883.1400000000003</v>
      </c>
      <c r="G5012">
        <f t="shared" si="157"/>
        <v>2824.71</v>
      </c>
      <c r="H5012">
        <v>7</v>
      </c>
      <c r="I5012" s="17">
        <v>45480</v>
      </c>
      <c r="J5012" s="17">
        <v>45483</v>
      </c>
      <c r="K5012" t="s">
        <v>21</v>
      </c>
      <c r="L5012" t="s">
        <v>27</v>
      </c>
      <c r="M5012">
        <v>1163.08</v>
      </c>
      <c r="N5012" t="s">
        <v>34</v>
      </c>
    </row>
    <row r="5013" spans="1:14" ht="14.25" customHeight="1" x14ac:dyDescent="0.3">
      <c r="A5013" t="s">
        <v>10949</v>
      </c>
      <c r="B5013" t="s">
        <v>19</v>
      </c>
      <c r="C5013" t="s">
        <v>26</v>
      </c>
      <c r="D5013">
        <v>4708.66</v>
      </c>
      <c r="E5013">
        <v>0.26</v>
      </c>
      <c r="F5013">
        <f t="shared" si="156"/>
        <v>1224.2516000000001</v>
      </c>
      <c r="G5013">
        <f t="shared" si="157"/>
        <v>3484.4083999999998</v>
      </c>
      <c r="H5013">
        <v>7</v>
      </c>
      <c r="I5013" s="17">
        <v>45574</v>
      </c>
      <c r="J5013" s="17">
        <v>45579</v>
      </c>
      <c r="K5013" t="s">
        <v>21</v>
      </c>
      <c r="L5013" t="s">
        <v>27</v>
      </c>
      <c r="M5013">
        <v>393.51</v>
      </c>
      <c r="N5013" t="s">
        <v>23</v>
      </c>
    </row>
    <row r="5014" spans="1:14" ht="14.25" customHeight="1" x14ac:dyDescent="0.3">
      <c r="A5014" t="s">
        <v>14485</v>
      </c>
      <c r="B5014" t="s">
        <v>25</v>
      </c>
      <c r="C5014" t="s">
        <v>14</v>
      </c>
      <c r="D5014">
        <v>4713.6400000000003</v>
      </c>
      <c r="E5014">
        <v>0.37</v>
      </c>
      <c r="F5014">
        <f t="shared" si="156"/>
        <v>1744.0468000000001</v>
      </c>
      <c r="G5014">
        <f t="shared" si="157"/>
        <v>2969.5932000000003</v>
      </c>
      <c r="H5014">
        <v>7</v>
      </c>
      <c r="I5014" s="17">
        <v>44956</v>
      </c>
      <c r="J5014" s="17">
        <v>44963</v>
      </c>
      <c r="K5014" t="s">
        <v>31</v>
      </c>
      <c r="L5014" t="s">
        <v>22</v>
      </c>
      <c r="M5014">
        <v>590.63</v>
      </c>
      <c r="N5014" t="s">
        <v>39</v>
      </c>
    </row>
    <row r="5015" spans="1:14" ht="14.25" customHeight="1" x14ac:dyDescent="0.3">
      <c r="A5015" t="s">
        <v>3155</v>
      </c>
      <c r="B5015" t="s">
        <v>41</v>
      </c>
      <c r="C5015" t="s">
        <v>33</v>
      </c>
      <c r="D5015">
        <v>4714.59</v>
      </c>
      <c r="E5015">
        <v>0.32</v>
      </c>
      <c r="F5015">
        <f t="shared" si="156"/>
        <v>1508.6688000000001</v>
      </c>
      <c r="G5015">
        <f t="shared" si="157"/>
        <v>3205.9211999999998</v>
      </c>
      <c r="H5015">
        <v>7</v>
      </c>
      <c r="I5015" s="17">
        <v>45594</v>
      </c>
      <c r="J5015" s="17">
        <v>45597</v>
      </c>
      <c r="K5015" t="s">
        <v>21</v>
      </c>
      <c r="L5015" t="s">
        <v>16</v>
      </c>
      <c r="M5015">
        <v>282.08</v>
      </c>
      <c r="N5015" t="s">
        <v>23</v>
      </c>
    </row>
    <row r="5016" spans="1:14" ht="14.25" customHeight="1" x14ac:dyDescent="0.3">
      <c r="A5016" t="s">
        <v>8373</v>
      </c>
      <c r="B5016" t="s">
        <v>13</v>
      </c>
      <c r="C5016" t="s">
        <v>20</v>
      </c>
      <c r="D5016">
        <v>4714.9399999999996</v>
      </c>
      <c r="E5016">
        <v>0.41</v>
      </c>
      <c r="F5016">
        <f t="shared" si="156"/>
        <v>1933.1253999999997</v>
      </c>
      <c r="G5016">
        <f t="shared" si="157"/>
        <v>2781.8145999999997</v>
      </c>
      <c r="H5016">
        <v>7</v>
      </c>
      <c r="I5016" s="17">
        <v>45008</v>
      </c>
      <c r="J5016" s="17">
        <v>45011</v>
      </c>
      <c r="K5016" t="s">
        <v>15</v>
      </c>
      <c r="L5016" t="s">
        <v>27</v>
      </c>
      <c r="M5016">
        <v>898.29</v>
      </c>
      <c r="N5016" t="s">
        <v>39</v>
      </c>
    </row>
    <row r="5017" spans="1:14" ht="14.25" customHeight="1" x14ac:dyDescent="0.3">
      <c r="A5017" t="s">
        <v>5151</v>
      </c>
      <c r="B5017" t="s">
        <v>13</v>
      </c>
      <c r="C5017" t="s">
        <v>14</v>
      </c>
      <c r="D5017">
        <v>4720.8100000000004</v>
      </c>
      <c r="E5017">
        <v>0.16</v>
      </c>
      <c r="F5017">
        <f t="shared" si="156"/>
        <v>755.32960000000003</v>
      </c>
      <c r="G5017">
        <f t="shared" si="157"/>
        <v>3965.4804000000004</v>
      </c>
      <c r="H5017">
        <v>7</v>
      </c>
      <c r="I5017" s="17">
        <v>45130</v>
      </c>
      <c r="J5017" s="17">
        <v>45137</v>
      </c>
      <c r="K5017" t="s">
        <v>15</v>
      </c>
      <c r="L5017" t="s">
        <v>16</v>
      </c>
      <c r="M5017">
        <v>420.15</v>
      </c>
      <c r="N5017" t="s">
        <v>48</v>
      </c>
    </row>
    <row r="5018" spans="1:14" ht="14.25" customHeight="1" x14ac:dyDescent="0.3">
      <c r="A5018" t="s">
        <v>11523</v>
      </c>
      <c r="B5018" t="s">
        <v>19</v>
      </c>
      <c r="C5018" t="s">
        <v>36</v>
      </c>
      <c r="D5018">
        <v>4723.32</v>
      </c>
      <c r="E5018">
        <v>0.23</v>
      </c>
      <c r="F5018">
        <f t="shared" si="156"/>
        <v>1086.3635999999999</v>
      </c>
      <c r="G5018">
        <f t="shared" si="157"/>
        <v>3636.9564</v>
      </c>
      <c r="H5018">
        <v>7</v>
      </c>
      <c r="I5018" s="17">
        <v>45064</v>
      </c>
      <c r="J5018" s="17">
        <v>45069</v>
      </c>
      <c r="K5018" t="s">
        <v>31</v>
      </c>
      <c r="L5018" t="s">
        <v>22</v>
      </c>
      <c r="M5018">
        <v>1380.33</v>
      </c>
      <c r="N5018" t="s">
        <v>17</v>
      </c>
    </row>
    <row r="5019" spans="1:14" ht="14.25" customHeight="1" x14ac:dyDescent="0.3">
      <c r="A5019" t="s">
        <v>8597</v>
      </c>
      <c r="B5019" t="s">
        <v>13</v>
      </c>
      <c r="C5019" t="s">
        <v>36</v>
      </c>
      <c r="D5019">
        <v>4723.68</v>
      </c>
      <c r="E5019">
        <v>0.02</v>
      </c>
      <c r="F5019">
        <f t="shared" si="156"/>
        <v>94.473600000000005</v>
      </c>
      <c r="G5019">
        <f t="shared" si="157"/>
        <v>4629.2064</v>
      </c>
      <c r="H5019">
        <v>7</v>
      </c>
      <c r="I5019" s="17">
        <v>45275</v>
      </c>
      <c r="J5019" s="17">
        <v>45276</v>
      </c>
      <c r="K5019" t="s">
        <v>21</v>
      </c>
      <c r="L5019" t="s">
        <v>22</v>
      </c>
      <c r="M5019">
        <v>620.03</v>
      </c>
      <c r="N5019" t="s">
        <v>23</v>
      </c>
    </row>
    <row r="5020" spans="1:14" ht="14.25" customHeight="1" x14ac:dyDescent="0.3">
      <c r="A5020" t="s">
        <v>9999</v>
      </c>
      <c r="B5020" t="s">
        <v>41</v>
      </c>
      <c r="C5020" t="s">
        <v>20</v>
      </c>
      <c r="D5020">
        <v>4725.41</v>
      </c>
      <c r="E5020">
        <v>0.01</v>
      </c>
      <c r="F5020">
        <f t="shared" si="156"/>
        <v>47.254100000000001</v>
      </c>
      <c r="G5020">
        <f t="shared" si="157"/>
        <v>4678.1558999999997</v>
      </c>
      <c r="H5020">
        <v>7</v>
      </c>
      <c r="I5020" s="17">
        <v>45514</v>
      </c>
      <c r="J5020" s="17">
        <v>45520</v>
      </c>
      <c r="K5020" t="s">
        <v>21</v>
      </c>
      <c r="L5020" t="s">
        <v>22</v>
      </c>
      <c r="M5020">
        <v>913.96</v>
      </c>
      <c r="N5020" t="s">
        <v>34</v>
      </c>
    </row>
    <row r="5021" spans="1:14" ht="14.25" customHeight="1" x14ac:dyDescent="0.3">
      <c r="A5021" t="s">
        <v>3159</v>
      </c>
      <c r="B5021" t="s">
        <v>41</v>
      </c>
      <c r="C5021" t="s">
        <v>33</v>
      </c>
      <c r="D5021">
        <v>4727.87</v>
      </c>
      <c r="E5021">
        <v>0.47</v>
      </c>
      <c r="F5021">
        <f t="shared" si="156"/>
        <v>2222.0989</v>
      </c>
      <c r="G5021">
        <f t="shared" si="157"/>
        <v>2505.7710999999999</v>
      </c>
      <c r="H5021">
        <v>7</v>
      </c>
      <c r="I5021" s="17">
        <v>45324</v>
      </c>
      <c r="J5021" s="17">
        <v>45329</v>
      </c>
      <c r="K5021" t="s">
        <v>15</v>
      </c>
      <c r="L5021" t="s">
        <v>16</v>
      </c>
      <c r="M5021">
        <v>239.71</v>
      </c>
      <c r="N5021" t="s">
        <v>48</v>
      </c>
    </row>
    <row r="5022" spans="1:14" ht="14.25" customHeight="1" x14ac:dyDescent="0.3">
      <c r="A5022" t="s">
        <v>3472</v>
      </c>
      <c r="B5022" t="s">
        <v>25</v>
      </c>
      <c r="C5022" t="s">
        <v>20</v>
      </c>
      <c r="D5022">
        <v>4728.4399999999996</v>
      </c>
      <c r="E5022">
        <v>0.28000000000000003</v>
      </c>
      <c r="F5022">
        <f t="shared" si="156"/>
        <v>1323.9631999999999</v>
      </c>
      <c r="G5022">
        <f t="shared" si="157"/>
        <v>3404.4767999999995</v>
      </c>
      <c r="H5022">
        <v>7</v>
      </c>
      <c r="I5022" s="17">
        <v>45415</v>
      </c>
      <c r="J5022" s="17">
        <v>45418</v>
      </c>
      <c r="K5022" t="s">
        <v>31</v>
      </c>
      <c r="L5022" t="s">
        <v>16</v>
      </c>
      <c r="M5022">
        <v>728.48</v>
      </c>
      <c r="N5022" t="s">
        <v>39</v>
      </c>
    </row>
    <row r="5023" spans="1:14" ht="14.25" customHeight="1" x14ac:dyDescent="0.3">
      <c r="A5023" t="s">
        <v>1923</v>
      </c>
      <c r="B5023" t="s">
        <v>41</v>
      </c>
      <c r="C5023" t="s">
        <v>14</v>
      </c>
      <c r="D5023">
        <v>4729.6000000000004</v>
      </c>
      <c r="E5023">
        <v>0.37</v>
      </c>
      <c r="F5023">
        <f t="shared" si="156"/>
        <v>1749.9520000000002</v>
      </c>
      <c r="G5023">
        <f t="shared" si="157"/>
        <v>2979.6480000000001</v>
      </c>
      <c r="H5023">
        <v>7</v>
      </c>
      <c r="I5023" s="17">
        <v>45408</v>
      </c>
      <c r="J5023" s="17">
        <v>45412</v>
      </c>
      <c r="K5023" t="s">
        <v>31</v>
      </c>
      <c r="L5023" t="s">
        <v>16</v>
      </c>
      <c r="M5023">
        <v>964.98</v>
      </c>
      <c r="N5023" t="s">
        <v>48</v>
      </c>
    </row>
    <row r="5024" spans="1:14" ht="14.25" customHeight="1" x14ac:dyDescent="0.3">
      <c r="A5024" t="s">
        <v>8792</v>
      </c>
      <c r="B5024" t="s">
        <v>13</v>
      </c>
      <c r="C5024" t="s">
        <v>33</v>
      </c>
      <c r="D5024">
        <v>4735.3100000000004</v>
      </c>
      <c r="E5024">
        <v>7.0000000000000007E-2</v>
      </c>
      <c r="F5024">
        <f t="shared" si="156"/>
        <v>331.47170000000006</v>
      </c>
      <c r="G5024">
        <f t="shared" si="157"/>
        <v>4403.8383000000003</v>
      </c>
      <c r="H5024">
        <v>7</v>
      </c>
      <c r="I5024" s="17">
        <v>44990</v>
      </c>
      <c r="J5024" s="17">
        <v>44995</v>
      </c>
      <c r="K5024" t="s">
        <v>21</v>
      </c>
      <c r="L5024" t="s">
        <v>22</v>
      </c>
      <c r="M5024">
        <v>488.35</v>
      </c>
      <c r="N5024" t="s">
        <v>48</v>
      </c>
    </row>
    <row r="5025" spans="1:14" ht="14.25" customHeight="1" x14ac:dyDescent="0.3">
      <c r="A5025" t="s">
        <v>12729</v>
      </c>
      <c r="B5025" t="s">
        <v>25</v>
      </c>
      <c r="C5025" t="s">
        <v>33</v>
      </c>
      <c r="D5025">
        <v>4736.6099999999997</v>
      </c>
      <c r="E5025">
        <v>0.12</v>
      </c>
      <c r="F5025">
        <f t="shared" si="156"/>
        <v>568.39319999999998</v>
      </c>
      <c r="G5025">
        <f t="shared" si="157"/>
        <v>4168.2168000000001</v>
      </c>
      <c r="H5025">
        <v>7</v>
      </c>
      <c r="I5025" s="17">
        <v>45011</v>
      </c>
      <c r="J5025" s="17">
        <v>45012</v>
      </c>
      <c r="K5025" t="s">
        <v>15</v>
      </c>
      <c r="L5025" t="s">
        <v>27</v>
      </c>
      <c r="M5025">
        <v>1247.73</v>
      </c>
      <c r="N5025" t="s">
        <v>39</v>
      </c>
    </row>
    <row r="5026" spans="1:14" ht="14.25" customHeight="1" x14ac:dyDescent="0.3">
      <c r="A5026" t="s">
        <v>97</v>
      </c>
      <c r="B5026" t="s">
        <v>13</v>
      </c>
      <c r="C5026" t="s">
        <v>14</v>
      </c>
      <c r="D5026">
        <v>4737.37</v>
      </c>
      <c r="E5026">
        <v>0.17</v>
      </c>
      <c r="F5026">
        <f t="shared" si="156"/>
        <v>805.35290000000009</v>
      </c>
      <c r="G5026">
        <f t="shared" si="157"/>
        <v>3932.0171</v>
      </c>
      <c r="H5026">
        <v>7</v>
      </c>
      <c r="I5026" s="17">
        <v>45652</v>
      </c>
      <c r="J5026" s="17">
        <v>45653</v>
      </c>
      <c r="K5026" t="s">
        <v>15</v>
      </c>
      <c r="L5026" t="s">
        <v>16</v>
      </c>
      <c r="M5026">
        <v>499.78</v>
      </c>
      <c r="N5026" t="s">
        <v>28</v>
      </c>
    </row>
    <row r="5027" spans="1:14" ht="14.25" customHeight="1" x14ac:dyDescent="0.3">
      <c r="A5027" t="s">
        <v>11477</v>
      </c>
      <c r="B5027" t="s">
        <v>25</v>
      </c>
      <c r="C5027" t="s">
        <v>26</v>
      </c>
      <c r="D5027">
        <v>4738.22</v>
      </c>
      <c r="E5027">
        <v>0</v>
      </c>
      <c r="F5027">
        <f t="shared" si="156"/>
        <v>0</v>
      </c>
      <c r="G5027">
        <f t="shared" si="157"/>
        <v>4738.22</v>
      </c>
      <c r="H5027">
        <v>7</v>
      </c>
      <c r="I5027" s="17">
        <v>45142</v>
      </c>
      <c r="J5027" s="17">
        <v>45144</v>
      </c>
      <c r="K5027" t="s">
        <v>31</v>
      </c>
      <c r="L5027" t="s">
        <v>27</v>
      </c>
      <c r="M5027">
        <v>914.61</v>
      </c>
      <c r="N5027" t="s">
        <v>34</v>
      </c>
    </row>
    <row r="5028" spans="1:14" ht="14.25" customHeight="1" x14ac:dyDescent="0.3">
      <c r="A5028" t="s">
        <v>6000</v>
      </c>
      <c r="B5028" t="s">
        <v>41</v>
      </c>
      <c r="C5028" t="s">
        <v>20</v>
      </c>
      <c r="D5028">
        <v>4740.47</v>
      </c>
      <c r="E5028">
        <v>0.18</v>
      </c>
      <c r="F5028">
        <f t="shared" si="156"/>
        <v>853.28460000000007</v>
      </c>
      <c r="G5028">
        <f t="shared" si="157"/>
        <v>3887.1854000000003</v>
      </c>
      <c r="H5028">
        <v>7</v>
      </c>
      <c r="I5028" s="17">
        <v>45488</v>
      </c>
      <c r="J5028" s="17">
        <v>45492</v>
      </c>
      <c r="K5028" t="s">
        <v>21</v>
      </c>
      <c r="L5028" t="s">
        <v>27</v>
      </c>
      <c r="M5028">
        <v>1407.81</v>
      </c>
      <c r="N5028" t="s">
        <v>34</v>
      </c>
    </row>
    <row r="5029" spans="1:14" ht="14.25" customHeight="1" x14ac:dyDescent="0.3">
      <c r="A5029" t="s">
        <v>5605</v>
      </c>
      <c r="B5029" t="s">
        <v>41</v>
      </c>
      <c r="C5029" t="s">
        <v>36</v>
      </c>
      <c r="D5029">
        <v>4741.7299999999996</v>
      </c>
      <c r="E5029">
        <v>0.35</v>
      </c>
      <c r="F5029">
        <f t="shared" si="156"/>
        <v>1659.6054999999997</v>
      </c>
      <c r="G5029">
        <f t="shared" si="157"/>
        <v>3082.1244999999999</v>
      </c>
      <c r="H5029">
        <v>7</v>
      </c>
      <c r="I5029" s="17">
        <v>45544</v>
      </c>
      <c r="J5029" s="17">
        <v>45549</v>
      </c>
      <c r="K5029" t="s">
        <v>31</v>
      </c>
      <c r="L5029" t="s">
        <v>16</v>
      </c>
      <c r="M5029">
        <v>288.88</v>
      </c>
      <c r="N5029" t="s">
        <v>39</v>
      </c>
    </row>
    <row r="5030" spans="1:14" ht="14.25" customHeight="1" x14ac:dyDescent="0.3">
      <c r="A5030" t="s">
        <v>10329</v>
      </c>
      <c r="B5030" t="s">
        <v>25</v>
      </c>
      <c r="C5030" t="s">
        <v>26</v>
      </c>
      <c r="D5030">
        <v>4747.55</v>
      </c>
      <c r="E5030">
        <v>0.08</v>
      </c>
      <c r="F5030">
        <f t="shared" si="156"/>
        <v>379.80400000000003</v>
      </c>
      <c r="G5030">
        <f t="shared" si="157"/>
        <v>4367.7460000000001</v>
      </c>
      <c r="H5030">
        <v>7</v>
      </c>
      <c r="I5030" s="17">
        <v>45193</v>
      </c>
      <c r="J5030" s="17">
        <v>45198</v>
      </c>
      <c r="K5030" t="s">
        <v>21</v>
      </c>
      <c r="L5030" t="s">
        <v>16</v>
      </c>
      <c r="M5030">
        <v>1343.68</v>
      </c>
      <c r="N5030" t="s">
        <v>48</v>
      </c>
    </row>
    <row r="5031" spans="1:14" ht="14.25" customHeight="1" x14ac:dyDescent="0.3">
      <c r="A5031" t="s">
        <v>6648</v>
      </c>
      <c r="B5031" t="s">
        <v>13</v>
      </c>
      <c r="C5031" t="s">
        <v>14</v>
      </c>
      <c r="D5031">
        <v>4751.6899999999996</v>
      </c>
      <c r="E5031">
        <v>0.39</v>
      </c>
      <c r="F5031">
        <f t="shared" si="156"/>
        <v>1853.1590999999999</v>
      </c>
      <c r="G5031">
        <f t="shared" si="157"/>
        <v>2898.5308999999997</v>
      </c>
      <c r="H5031">
        <v>7</v>
      </c>
      <c r="I5031" s="17">
        <v>45408</v>
      </c>
      <c r="J5031" s="17">
        <v>45409</v>
      </c>
      <c r="K5031" t="s">
        <v>31</v>
      </c>
      <c r="L5031" t="s">
        <v>22</v>
      </c>
      <c r="M5031">
        <v>386.74</v>
      </c>
      <c r="N5031" t="s">
        <v>23</v>
      </c>
    </row>
    <row r="5032" spans="1:14" ht="14.25" customHeight="1" x14ac:dyDescent="0.3">
      <c r="A5032" t="s">
        <v>8849</v>
      </c>
      <c r="B5032" t="s">
        <v>25</v>
      </c>
      <c r="C5032" t="s">
        <v>36</v>
      </c>
      <c r="D5032">
        <v>4751.74</v>
      </c>
      <c r="E5032">
        <v>0.15</v>
      </c>
      <c r="F5032">
        <f t="shared" si="156"/>
        <v>712.76099999999997</v>
      </c>
      <c r="G5032">
        <f t="shared" si="157"/>
        <v>4038.9789999999998</v>
      </c>
      <c r="H5032">
        <v>7</v>
      </c>
      <c r="I5032" s="17">
        <v>45585</v>
      </c>
      <c r="J5032" s="17">
        <v>45587</v>
      </c>
      <c r="K5032" t="s">
        <v>15</v>
      </c>
      <c r="L5032" t="s">
        <v>27</v>
      </c>
      <c r="M5032">
        <v>1367.47</v>
      </c>
      <c r="N5032" t="s">
        <v>48</v>
      </c>
    </row>
    <row r="5033" spans="1:14" ht="14.25" customHeight="1" x14ac:dyDescent="0.3">
      <c r="A5033" t="s">
        <v>10424</v>
      </c>
      <c r="B5033" t="s">
        <v>13</v>
      </c>
      <c r="C5033" t="s">
        <v>33</v>
      </c>
      <c r="D5033">
        <v>4752.3</v>
      </c>
      <c r="E5033">
        <v>0.46</v>
      </c>
      <c r="F5033">
        <f t="shared" si="156"/>
        <v>2186.058</v>
      </c>
      <c r="G5033">
        <f t="shared" si="157"/>
        <v>2566.2420000000002</v>
      </c>
      <c r="H5033">
        <v>7</v>
      </c>
      <c r="I5033" s="17">
        <v>45321</v>
      </c>
      <c r="J5033" s="17">
        <v>45327</v>
      </c>
      <c r="K5033" t="s">
        <v>31</v>
      </c>
      <c r="L5033" t="s">
        <v>27</v>
      </c>
      <c r="M5033">
        <v>1384.86</v>
      </c>
      <c r="N5033" t="s">
        <v>28</v>
      </c>
    </row>
    <row r="5034" spans="1:14" ht="14.25" customHeight="1" x14ac:dyDescent="0.3">
      <c r="A5034" t="s">
        <v>4163</v>
      </c>
      <c r="B5034" t="s">
        <v>13</v>
      </c>
      <c r="C5034" t="s">
        <v>33</v>
      </c>
      <c r="D5034">
        <v>4770.1000000000004</v>
      </c>
      <c r="E5034">
        <v>0.17</v>
      </c>
      <c r="F5034">
        <f t="shared" si="156"/>
        <v>810.91700000000014</v>
      </c>
      <c r="G5034">
        <f t="shared" si="157"/>
        <v>3959.183</v>
      </c>
      <c r="H5034">
        <v>7</v>
      </c>
      <c r="I5034" s="17">
        <v>45145</v>
      </c>
      <c r="J5034" s="17">
        <v>45147</v>
      </c>
      <c r="K5034" t="s">
        <v>21</v>
      </c>
      <c r="L5034" t="s">
        <v>16</v>
      </c>
      <c r="M5034">
        <v>1061.07</v>
      </c>
      <c r="N5034" t="s">
        <v>39</v>
      </c>
    </row>
    <row r="5035" spans="1:14" ht="14.25" customHeight="1" x14ac:dyDescent="0.3">
      <c r="A5035" t="s">
        <v>8149</v>
      </c>
      <c r="B5035" t="s">
        <v>25</v>
      </c>
      <c r="C5035" t="s">
        <v>33</v>
      </c>
      <c r="D5035">
        <v>4771.57</v>
      </c>
      <c r="E5035">
        <v>0.02</v>
      </c>
      <c r="F5035">
        <f t="shared" si="156"/>
        <v>95.431399999999996</v>
      </c>
      <c r="G5035">
        <f t="shared" si="157"/>
        <v>4676.1385999999993</v>
      </c>
      <c r="H5035">
        <v>7</v>
      </c>
      <c r="I5035" s="17">
        <v>45626</v>
      </c>
      <c r="J5035" s="17">
        <v>45630</v>
      </c>
      <c r="K5035" t="s">
        <v>15</v>
      </c>
      <c r="L5035" t="s">
        <v>16</v>
      </c>
      <c r="M5035">
        <v>382.93</v>
      </c>
      <c r="N5035" t="s">
        <v>48</v>
      </c>
    </row>
    <row r="5036" spans="1:14" ht="14.25" customHeight="1" x14ac:dyDescent="0.3">
      <c r="A5036" t="s">
        <v>3646</v>
      </c>
      <c r="B5036" t="s">
        <v>13</v>
      </c>
      <c r="C5036" t="s">
        <v>20</v>
      </c>
      <c r="D5036">
        <v>4771.91</v>
      </c>
      <c r="E5036">
        <v>0.12</v>
      </c>
      <c r="F5036">
        <f t="shared" si="156"/>
        <v>572.62919999999997</v>
      </c>
      <c r="G5036">
        <f t="shared" si="157"/>
        <v>4199.2807999999995</v>
      </c>
      <c r="H5036">
        <v>7</v>
      </c>
      <c r="I5036" s="17">
        <v>45443</v>
      </c>
      <c r="J5036" s="17">
        <v>45445</v>
      </c>
      <c r="K5036" t="s">
        <v>15</v>
      </c>
      <c r="L5036" t="s">
        <v>27</v>
      </c>
      <c r="M5036">
        <v>811.59</v>
      </c>
      <c r="N5036" t="s">
        <v>48</v>
      </c>
    </row>
    <row r="5037" spans="1:14" ht="14.25" customHeight="1" x14ac:dyDescent="0.3">
      <c r="A5037" t="s">
        <v>5395</v>
      </c>
      <c r="B5037" t="s">
        <v>25</v>
      </c>
      <c r="C5037" t="s">
        <v>20</v>
      </c>
      <c r="D5037">
        <v>4771.9799999999996</v>
      </c>
      <c r="E5037">
        <v>0.09</v>
      </c>
      <c r="F5037">
        <f t="shared" si="156"/>
        <v>429.47819999999996</v>
      </c>
      <c r="G5037">
        <f t="shared" si="157"/>
        <v>4342.5018</v>
      </c>
      <c r="H5037">
        <v>7</v>
      </c>
      <c r="I5037" s="17">
        <v>45357</v>
      </c>
      <c r="J5037" s="17">
        <v>45359</v>
      </c>
      <c r="K5037" t="s">
        <v>21</v>
      </c>
      <c r="L5037" t="s">
        <v>16</v>
      </c>
      <c r="M5037">
        <v>965.07</v>
      </c>
      <c r="N5037" t="s">
        <v>17</v>
      </c>
    </row>
    <row r="5038" spans="1:14" ht="14.25" customHeight="1" x14ac:dyDescent="0.3">
      <c r="A5038" t="s">
        <v>7280</v>
      </c>
      <c r="B5038" t="s">
        <v>19</v>
      </c>
      <c r="C5038" t="s">
        <v>20</v>
      </c>
      <c r="D5038">
        <v>4774.2</v>
      </c>
      <c r="E5038">
        <v>0.18</v>
      </c>
      <c r="F5038">
        <f t="shared" si="156"/>
        <v>859.35599999999988</v>
      </c>
      <c r="G5038">
        <f t="shared" si="157"/>
        <v>3914.8440000000001</v>
      </c>
      <c r="H5038">
        <v>7</v>
      </c>
      <c r="I5038" s="17">
        <v>45070</v>
      </c>
      <c r="J5038" s="17">
        <v>45075</v>
      </c>
      <c r="K5038" t="s">
        <v>21</v>
      </c>
      <c r="L5038" t="s">
        <v>27</v>
      </c>
      <c r="M5038">
        <v>453.28</v>
      </c>
      <c r="N5038" t="s">
        <v>23</v>
      </c>
    </row>
    <row r="5039" spans="1:14" ht="14.25" customHeight="1" x14ac:dyDescent="0.3">
      <c r="A5039" t="s">
        <v>2207</v>
      </c>
      <c r="B5039" t="s">
        <v>25</v>
      </c>
      <c r="C5039" t="s">
        <v>36</v>
      </c>
      <c r="D5039">
        <v>4774.7</v>
      </c>
      <c r="E5039">
        <v>0.41</v>
      </c>
      <c r="F5039">
        <f t="shared" si="156"/>
        <v>1957.6269999999997</v>
      </c>
      <c r="G5039">
        <f t="shared" si="157"/>
        <v>2817.0730000000003</v>
      </c>
      <c r="H5039">
        <v>7</v>
      </c>
      <c r="I5039" s="17">
        <v>44965</v>
      </c>
      <c r="J5039" s="17">
        <v>44971</v>
      </c>
      <c r="K5039" t="s">
        <v>21</v>
      </c>
      <c r="L5039" t="s">
        <v>16</v>
      </c>
      <c r="M5039">
        <v>623.91</v>
      </c>
      <c r="N5039" t="s">
        <v>48</v>
      </c>
    </row>
    <row r="5040" spans="1:14" ht="14.25" customHeight="1" x14ac:dyDescent="0.3">
      <c r="A5040" t="s">
        <v>14655</v>
      </c>
      <c r="B5040" t="s">
        <v>13</v>
      </c>
      <c r="C5040" t="s">
        <v>26</v>
      </c>
      <c r="D5040">
        <v>4776.1099999999997</v>
      </c>
      <c r="E5040">
        <v>0.27</v>
      </c>
      <c r="F5040">
        <f t="shared" si="156"/>
        <v>1289.5497</v>
      </c>
      <c r="G5040">
        <f t="shared" si="157"/>
        <v>3486.5602999999996</v>
      </c>
      <c r="H5040">
        <v>7</v>
      </c>
      <c r="I5040" s="17">
        <v>45036</v>
      </c>
      <c r="J5040" s="17">
        <v>45039</v>
      </c>
      <c r="K5040" t="s">
        <v>21</v>
      </c>
      <c r="L5040" t="s">
        <v>22</v>
      </c>
      <c r="M5040">
        <v>834.84</v>
      </c>
      <c r="N5040" t="s">
        <v>34</v>
      </c>
    </row>
    <row r="5041" spans="1:14" ht="14.25" customHeight="1" x14ac:dyDescent="0.3">
      <c r="A5041" t="s">
        <v>7712</v>
      </c>
      <c r="B5041" t="s">
        <v>13</v>
      </c>
      <c r="C5041" t="s">
        <v>36</v>
      </c>
      <c r="D5041">
        <v>4778.72</v>
      </c>
      <c r="E5041">
        <v>0.27</v>
      </c>
      <c r="F5041">
        <f t="shared" si="156"/>
        <v>1290.2544000000003</v>
      </c>
      <c r="G5041">
        <f t="shared" si="157"/>
        <v>3488.4656</v>
      </c>
      <c r="H5041">
        <v>7</v>
      </c>
      <c r="I5041" s="17">
        <v>45513</v>
      </c>
      <c r="J5041" s="17">
        <v>45515</v>
      </c>
      <c r="K5041" t="s">
        <v>31</v>
      </c>
      <c r="L5041" t="s">
        <v>16</v>
      </c>
      <c r="M5041">
        <v>1312.65</v>
      </c>
      <c r="N5041" t="s">
        <v>34</v>
      </c>
    </row>
    <row r="5042" spans="1:14" ht="14.25" customHeight="1" x14ac:dyDescent="0.3">
      <c r="A5042" t="s">
        <v>3669</v>
      </c>
      <c r="B5042" t="s">
        <v>25</v>
      </c>
      <c r="C5042" t="s">
        <v>20</v>
      </c>
      <c r="D5042">
        <v>4779.82</v>
      </c>
      <c r="E5042">
        <v>0.2</v>
      </c>
      <c r="F5042">
        <f t="shared" si="156"/>
        <v>955.96399999999994</v>
      </c>
      <c r="G5042">
        <f t="shared" si="157"/>
        <v>3823.8559999999998</v>
      </c>
      <c r="H5042">
        <v>7</v>
      </c>
      <c r="I5042" s="17">
        <v>45362</v>
      </c>
      <c r="J5042" s="17">
        <v>45364</v>
      </c>
      <c r="K5042" t="s">
        <v>15</v>
      </c>
      <c r="L5042" t="s">
        <v>22</v>
      </c>
      <c r="M5042">
        <v>319.49</v>
      </c>
      <c r="N5042" t="s">
        <v>28</v>
      </c>
    </row>
    <row r="5043" spans="1:14" ht="14.25" customHeight="1" x14ac:dyDescent="0.3">
      <c r="A5043" t="s">
        <v>1392</v>
      </c>
      <c r="B5043" t="s">
        <v>13</v>
      </c>
      <c r="C5043" t="s">
        <v>20</v>
      </c>
      <c r="D5043">
        <v>4781.8500000000004</v>
      </c>
      <c r="E5043">
        <v>0.33</v>
      </c>
      <c r="F5043">
        <f t="shared" si="156"/>
        <v>1578.0105000000001</v>
      </c>
      <c r="G5043">
        <f t="shared" si="157"/>
        <v>3203.8395</v>
      </c>
      <c r="H5043">
        <v>7</v>
      </c>
      <c r="I5043" s="17">
        <v>44955</v>
      </c>
      <c r="J5043" s="17">
        <v>44961</v>
      </c>
      <c r="K5043" t="s">
        <v>31</v>
      </c>
      <c r="L5043" t="s">
        <v>27</v>
      </c>
      <c r="M5043">
        <v>437.04</v>
      </c>
      <c r="N5043" t="s">
        <v>48</v>
      </c>
    </row>
    <row r="5044" spans="1:14" ht="14.25" customHeight="1" x14ac:dyDescent="0.3">
      <c r="A5044" t="s">
        <v>6997</v>
      </c>
      <c r="B5044" t="s">
        <v>41</v>
      </c>
      <c r="C5044" t="s">
        <v>20</v>
      </c>
      <c r="D5044">
        <v>4782.9399999999996</v>
      </c>
      <c r="E5044">
        <v>0.4</v>
      </c>
      <c r="F5044">
        <f t="shared" si="156"/>
        <v>1913.1759999999999</v>
      </c>
      <c r="G5044">
        <f t="shared" si="157"/>
        <v>2869.7639999999997</v>
      </c>
      <c r="H5044">
        <v>7</v>
      </c>
      <c r="I5044" s="17">
        <v>45220</v>
      </c>
      <c r="J5044" s="17">
        <v>45221</v>
      </c>
      <c r="K5044" t="s">
        <v>15</v>
      </c>
      <c r="L5044" t="s">
        <v>16</v>
      </c>
      <c r="M5044">
        <v>582.09</v>
      </c>
      <c r="N5044" t="s">
        <v>48</v>
      </c>
    </row>
    <row r="5045" spans="1:14" ht="14.25" customHeight="1" x14ac:dyDescent="0.3">
      <c r="A5045" t="s">
        <v>2899</v>
      </c>
      <c r="B5045" t="s">
        <v>19</v>
      </c>
      <c r="C5045" t="s">
        <v>26</v>
      </c>
      <c r="D5045">
        <v>4783.68</v>
      </c>
      <c r="E5045">
        <v>0.36</v>
      </c>
      <c r="F5045">
        <f t="shared" si="156"/>
        <v>1722.1248000000001</v>
      </c>
      <c r="G5045">
        <f t="shared" si="157"/>
        <v>3061.5552000000002</v>
      </c>
      <c r="H5045">
        <v>7</v>
      </c>
      <c r="I5045" s="17">
        <v>45484</v>
      </c>
      <c r="J5045" s="17">
        <v>45486</v>
      </c>
      <c r="K5045" t="s">
        <v>21</v>
      </c>
      <c r="L5045" t="s">
        <v>16</v>
      </c>
      <c r="M5045">
        <v>1083</v>
      </c>
      <c r="N5045" t="s">
        <v>48</v>
      </c>
    </row>
    <row r="5046" spans="1:14" ht="14.25" customHeight="1" x14ac:dyDescent="0.3">
      <c r="A5046" t="s">
        <v>4854</v>
      </c>
      <c r="B5046" t="s">
        <v>25</v>
      </c>
      <c r="C5046" t="s">
        <v>20</v>
      </c>
      <c r="D5046">
        <v>4788.28</v>
      </c>
      <c r="E5046">
        <v>0.41</v>
      </c>
      <c r="F5046">
        <f t="shared" si="156"/>
        <v>1963.1947999999998</v>
      </c>
      <c r="G5046">
        <f t="shared" si="157"/>
        <v>2825.0852</v>
      </c>
      <c r="H5046">
        <v>7</v>
      </c>
      <c r="I5046" s="17">
        <v>45153</v>
      </c>
      <c r="J5046" s="17">
        <v>45159</v>
      </c>
      <c r="K5046" t="s">
        <v>15</v>
      </c>
      <c r="L5046" t="s">
        <v>16</v>
      </c>
      <c r="M5046">
        <v>957.96</v>
      </c>
      <c r="N5046" t="s">
        <v>48</v>
      </c>
    </row>
    <row r="5047" spans="1:14" ht="14.25" customHeight="1" x14ac:dyDescent="0.3">
      <c r="A5047" t="s">
        <v>5162</v>
      </c>
      <c r="B5047" t="s">
        <v>19</v>
      </c>
      <c r="C5047" t="s">
        <v>33</v>
      </c>
      <c r="D5047">
        <v>4789.41</v>
      </c>
      <c r="E5047">
        <v>0.19</v>
      </c>
      <c r="F5047">
        <f t="shared" si="156"/>
        <v>909.98789999999997</v>
      </c>
      <c r="G5047">
        <f t="shared" si="157"/>
        <v>3879.4220999999998</v>
      </c>
      <c r="H5047">
        <v>7</v>
      </c>
      <c r="I5047" s="17">
        <v>45019</v>
      </c>
      <c r="J5047" s="17">
        <v>45023</v>
      </c>
      <c r="K5047" t="s">
        <v>31</v>
      </c>
      <c r="L5047" t="s">
        <v>22</v>
      </c>
      <c r="M5047">
        <v>546.41999999999996</v>
      </c>
      <c r="N5047" t="s">
        <v>17</v>
      </c>
    </row>
    <row r="5048" spans="1:14" ht="14.25" customHeight="1" x14ac:dyDescent="0.3">
      <c r="A5048" t="s">
        <v>9764</v>
      </c>
      <c r="B5048" t="s">
        <v>41</v>
      </c>
      <c r="C5048" t="s">
        <v>26</v>
      </c>
      <c r="D5048">
        <v>4791.3900000000003</v>
      </c>
      <c r="E5048">
        <v>0.47</v>
      </c>
      <c r="F5048">
        <f t="shared" si="156"/>
        <v>2251.9533000000001</v>
      </c>
      <c r="G5048">
        <f t="shared" si="157"/>
        <v>2539.4367000000002</v>
      </c>
      <c r="H5048">
        <v>7</v>
      </c>
      <c r="I5048" s="17">
        <v>45245</v>
      </c>
      <c r="J5048" s="17">
        <v>45248</v>
      </c>
      <c r="K5048" t="s">
        <v>21</v>
      </c>
      <c r="L5048" t="s">
        <v>27</v>
      </c>
      <c r="M5048">
        <v>1288.9100000000001</v>
      </c>
      <c r="N5048" t="s">
        <v>48</v>
      </c>
    </row>
    <row r="5049" spans="1:14" ht="14.25" customHeight="1" x14ac:dyDescent="0.3">
      <c r="A5049" t="s">
        <v>7861</v>
      </c>
      <c r="B5049" t="s">
        <v>19</v>
      </c>
      <c r="C5049" t="s">
        <v>36</v>
      </c>
      <c r="D5049">
        <v>4794.62</v>
      </c>
      <c r="E5049">
        <v>0.14000000000000001</v>
      </c>
      <c r="F5049">
        <f t="shared" si="156"/>
        <v>671.24680000000001</v>
      </c>
      <c r="G5049">
        <f t="shared" si="157"/>
        <v>4123.3732</v>
      </c>
      <c r="H5049">
        <v>7</v>
      </c>
      <c r="I5049" s="17">
        <v>45043</v>
      </c>
      <c r="J5049" s="17">
        <v>45047</v>
      </c>
      <c r="K5049" t="s">
        <v>21</v>
      </c>
      <c r="L5049" t="s">
        <v>27</v>
      </c>
      <c r="M5049">
        <v>1292.8</v>
      </c>
      <c r="N5049" t="s">
        <v>17</v>
      </c>
    </row>
    <row r="5050" spans="1:14" ht="14.25" customHeight="1" x14ac:dyDescent="0.3">
      <c r="A5050" t="s">
        <v>15200</v>
      </c>
      <c r="B5050" t="s">
        <v>13</v>
      </c>
      <c r="C5050" t="s">
        <v>26</v>
      </c>
      <c r="D5050">
        <v>4795.49</v>
      </c>
      <c r="E5050">
        <v>0.14000000000000001</v>
      </c>
      <c r="F5050">
        <f t="shared" si="156"/>
        <v>671.36860000000001</v>
      </c>
      <c r="G5050">
        <f t="shared" si="157"/>
        <v>4124.1214</v>
      </c>
      <c r="H5050">
        <v>7</v>
      </c>
      <c r="I5050" s="17">
        <v>45564</v>
      </c>
      <c r="J5050" s="17">
        <v>45571</v>
      </c>
      <c r="K5050" t="s">
        <v>31</v>
      </c>
      <c r="L5050" t="s">
        <v>22</v>
      </c>
      <c r="M5050">
        <v>1097.94</v>
      </c>
      <c r="N5050" t="s">
        <v>23</v>
      </c>
    </row>
    <row r="5051" spans="1:14" ht="14.25" customHeight="1" x14ac:dyDescent="0.3">
      <c r="A5051" t="s">
        <v>3796</v>
      </c>
      <c r="B5051" t="s">
        <v>19</v>
      </c>
      <c r="C5051" t="s">
        <v>14</v>
      </c>
      <c r="D5051">
        <v>4801.37</v>
      </c>
      <c r="E5051">
        <v>0.01</v>
      </c>
      <c r="F5051">
        <f t="shared" si="156"/>
        <v>48.0137</v>
      </c>
      <c r="G5051">
        <f t="shared" si="157"/>
        <v>4753.3562999999995</v>
      </c>
      <c r="H5051">
        <v>7</v>
      </c>
      <c r="I5051" s="17">
        <v>45598</v>
      </c>
      <c r="J5051" s="17">
        <v>45605</v>
      </c>
      <c r="K5051" t="s">
        <v>15</v>
      </c>
      <c r="L5051" t="s">
        <v>16</v>
      </c>
      <c r="M5051">
        <v>1258.78</v>
      </c>
      <c r="N5051" t="s">
        <v>39</v>
      </c>
    </row>
    <row r="5052" spans="1:14" ht="14.25" customHeight="1" x14ac:dyDescent="0.3">
      <c r="A5052" t="s">
        <v>12691</v>
      </c>
      <c r="B5052" t="s">
        <v>25</v>
      </c>
      <c r="C5052" t="s">
        <v>14</v>
      </c>
      <c r="D5052">
        <v>4801.47</v>
      </c>
      <c r="E5052">
        <v>0.25</v>
      </c>
      <c r="F5052">
        <f t="shared" si="156"/>
        <v>1200.3675000000001</v>
      </c>
      <c r="G5052">
        <f t="shared" si="157"/>
        <v>3601.1025</v>
      </c>
      <c r="H5052">
        <v>7</v>
      </c>
      <c r="I5052" s="17">
        <v>44999</v>
      </c>
      <c r="J5052" s="17">
        <v>45001</v>
      </c>
      <c r="K5052" t="s">
        <v>21</v>
      </c>
      <c r="L5052" t="s">
        <v>22</v>
      </c>
      <c r="M5052">
        <v>266.29000000000002</v>
      </c>
      <c r="N5052" t="s">
        <v>34</v>
      </c>
    </row>
    <row r="5053" spans="1:14" ht="14.25" customHeight="1" x14ac:dyDescent="0.3">
      <c r="A5053" t="s">
        <v>14395</v>
      </c>
      <c r="B5053" t="s">
        <v>19</v>
      </c>
      <c r="C5053" t="s">
        <v>26</v>
      </c>
      <c r="D5053">
        <v>4816.8599999999997</v>
      </c>
      <c r="E5053">
        <v>0.1</v>
      </c>
      <c r="F5053">
        <f t="shared" si="156"/>
        <v>481.68599999999998</v>
      </c>
      <c r="G5053">
        <f t="shared" si="157"/>
        <v>4335.174</v>
      </c>
      <c r="H5053">
        <v>7</v>
      </c>
      <c r="I5053" s="17">
        <v>45053</v>
      </c>
      <c r="J5053" s="17">
        <v>45058</v>
      </c>
      <c r="K5053" t="s">
        <v>15</v>
      </c>
      <c r="L5053" t="s">
        <v>16</v>
      </c>
      <c r="M5053">
        <v>1256.5</v>
      </c>
      <c r="N5053" t="s">
        <v>48</v>
      </c>
    </row>
    <row r="5054" spans="1:14" ht="14.25" customHeight="1" x14ac:dyDescent="0.3">
      <c r="A5054" t="s">
        <v>3551</v>
      </c>
      <c r="B5054" t="s">
        <v>19</v>
      </c>
      <c r="C5054" t="s">
        <v>26</v>
      </c>
      <c r="D5054">
        <v>4817.1400000000003</v>
      </c>
      <c r="E5054">
        <v>0.43</v>
      </c>
      <c r="F5054">
        <f t="shared" si="156"/>
        <v>2071.3702000000003</v>
      </c>
      <c r="G5054">
        <f t="shared" si="157"/>
        <v>2745.7698</v>
      </c>
      <c r="H5054">
        <v>7</v>
      </c>
      <c r="I5054" s="17">
        <v>45240</v>
      </c>
      <c r="J5054" s="17">
        <v>45244</v>
      </c>
      <c r="K5054" t="s">
        <v>31</v>
      </c>
      <c r="L5054" t="s">
        <v>22</v>
      </c>
      <c r="M5054">
        <v>855.19</v>
      </c>
      <c r="N5054" t="s">
        <v>34</v>
      </c>
    </row>
    <row r="5055" spans="1:14" ht="14.25" customHeight="1" x14ac:dyDescent="0.3">
      <c r="A5055" t="s">
        <v>14114</v>
      </c>
      <c r="B5055" t="s">
        <v>25</v>
      </c>
      <c r="C5055" t="s">
        <v>36</v>
      </c>
      <c r="D5055">
        <v>4819.8</v>
      </c>
      <c r="E5055">
        <v>0.02</v>
      </c>
      <c r="F5055">
        <f t="shared" si="156"/>
        <v>96.396000000000001</v>
      </c>
      <c r="G5055">
        <f t="shared" si="157"/>
        <v>4723.4040000000005</v>
      </c>
      <c r="H5055">
        <v>7</v>
      </c>
      <c r="I5055" s="17">
        <v>45266</v>
      </c>
      <c r="J5055" s="17">
        <v>45269</v>
      </c>
      <c r="K5055" t="s">
        <v>21</v>
      </c>
      <c r="L5055" t="s">
        <v>16</v>
      </c>
      <c r="M5055">
        <v>787.81</v>
      </c>
      <c r="N5055" t="s">
        <v>28</v>
      </c>
    </row>
    <row r="5056" spans="1:14" ht="14.25" customHeight="1" x14ac:dyDescent="0.3">
      <c r="A5056" t="s">
        <v>5698</v>
      </c>
      <c r="B5056" t="s">
        <v>19</v>
      </c>
      <c r="C5056" t="s">
        <v>26</v>
      </c>
      <c r="D5056">
        <v>4824.59</v>
      </c>
      <c r="E5056">
        <v>0.25</v>
      </c>
      <c r="F5056">
        <f t="shared" si="156"/>
        <v>1206.1475</v>
      </c>
      <c r="G5056">
        <f t="shared" si="157"/>
        <v>3618.4425000000001</v>
      </c>
      <c r="H5056">
        <v>7</v>
      </c>
      <c r="I5056" s="17">
        <v>45148</v>
      </c>
      <c r="J5056" s="17">
        <v>45153</v>
      </c>
      <c r="K5056" t="s">
        <v>21</v>
      </c>
      <c r="L5056" t="s">
        <v>27</v>
      </c>
      <c r="M5056">
        <v>1087.67</v>
      </c>
      <c r="N5056" t="s">
        <v>28</v>
      </c>
    </row>
    <row r="5057" spans="1:14" ht="14.25" customHeight="1" x14ac:dyDescent="0.3">
      <c r="A5057" t="s">
        <v>4179</v>
      </c>
      <c r="B5057" t="s">
        <v>25</v>
      </c>
      <c r="C5057" t="s">
        <v>14</v>
      </c>
      <c r="D5057">
        <v>4826.12</v>
      </c>
      <c r="E5057">
        <v>0.48</v>
      </c>
      <c r="F5057">
        <f t="shared" si="156"/>
        <v>2316.5375999999997</v>
      </c>
      <c r="G5057">
        <f t="shared" si="157"/>
        <v>2509.5824000000002</v>
      </c>
      <c r="H5057">
        <v>7</v>
      </c>
      <c r="I5057" s="17">
        <v>45625</v>
      </c>
      <c r="J5057" s="17">
        <v>45631</v>
      </c>
      <c r="K5057" t="s">
        <v>21</v>
      </c>
      <c r="L5057" t="s">
        <v>22</v>
      </c>
      <c r="M5057">
        <v>795.01</v>
      </c>
      <c r="N5057" t="s">
        <v>39</v>
      </c>
    </row>
    <row r="5058" spans="1:14" ht="14.25" customHeight="1" x14ac:dyDescent="0.3">
      <c r="A5058" t="s">
        <v>14973</v>
      </c>
      <c r="B5058" t="s">
        <v>25</v>
      </c>
      <c r="C5058" t="s">
        <v>26</v>
      </c>
      <c r="D5058">
        <v>4829.49</v>
      </c>
      <c r="E5058">
        <v>0.15</v>
      </c>
      <c r="F5058">
        <f t="shared" ref="F5058:F5121" si="158">D5058*E5058</f>
        <v>724.42349999999999</v>
      </c>
      <c r="G5058">
        <f t="shared" ref="G5058:G5121" si="159">D5058-F5058</f>
        <v>4105.0664999999999</v>
      </c>
      <c r="H5058">
        <v>7</v>
      </c>
      <c r="I5058" s="17">
        <v>45499</v>
      </c>
      <c r="J5058" s="17">
        <v>45504</v>
      </c>
      <c r="K5058" t="s">
        <v>21</v>
      </c>
      <c r="L5058" t="s">
        <v>27</v>
      </c>
      <c r="M5058">
        <v>1332.95</v>
      </c>
      <c r="N5058" t="s">
        <v>39</v>
      </c>
    </row>
    <row r="5059" spans="1:14" ht="14.25" customHeight="1" x14ac:dyDescent="0.3">
      <c r="A5059" t="s">
        <v>6508</v>
      </c>
      <c r="B5059" t="s">
        <v>19</v>
      </c>
      <c r="C5059" t="s">
        <v>14</v>
      </c>
      <c r="D5059">
        <v>4830.13</v>
      </c>
      <c r="E5059">
        <v>0.13</v>
      </c>
      <c r="F5059">
        <f t="shared" si="158"/>
        <v>627.91690000000006</v>
      </c>
      <c r="G5059">
        <f t="shared" si="159"/>
        <v>4202.2130999999999</v>
      </c>
      <c r="H5059">
        <v>7</v>
      </c>
      <c r="I5059" s="17">
        <v>45237</v>
      </c>
      <c r="J5059" s="17">
        <v>45239</v>
      </c>
      <c r="K5059" t="s">
        <v>21</v>
      </c>
      <c r="L5059" t="s">
        <v>16</v>
      </c>
      <c r="M5059">
        <v>652.99</v>
      </c>
      <c r="N5059" t="s">
        <v>17</v>
      </c>
    </row>
    <row r="5060" spans="1:14" ht="14.25" customHeight="1" x14ac:dyDescent="0.3">
      <c r="A5060" t="s">
        <v>81</v>
      </c>
      <c r="B5060" t="s">
        <v>41</v>
      </c>
      <c r="C5060" t="s">
        <v>14</v>
      </c>
      <c r="D5060">
        <v>4830.21</v>
      </c>
      <c r="E5060">
        <v>0.49</v>
      </c>
      <c r="F5060">
        <f t="shared" si="158"/>
        <v>2366.8029000000001</v>
      </c>
      <c r="G5060">
        <f t="shared" si="159"/>
        <v>2463.4070999999999</v>
      </c>
      <c r="H5060">
        <v>7</v>
      </c>
      <c r="I5060" s="17">
        <v>45553</v>
      </c>
      <c r="J5060" s="17">
        <v>45560</v>
      </c>
      <c r="K5060" t="s">
        <v>31</v>
      </c>
      <c r="L5060" t="s">
        <v>27</v>
      </c>
      <c r="M5060">
        <v>1097.26</v>
      </c>
      <c r="N5060" t="s">
        <v>48</v>
      </c>
    </row>
    <row r="5061" spans="1:14" ht="14.25" customHeight="1" x14ac:dyDescent="0.3">
      <c r="A5061" t="s">
        <v>12234</v>
      </c>
      <c r="B5061" t="s">
        <v>13</v>
      </c>
      <c r="C5061" t="s">
        <v>26</v>
      </c>
      <c r="D5061">
        <v>4835.43</v>
      </c>
      <c r="E5061">
        <v>0.06</v>
      </c>
      <c r="F5061">
        <f t="shared" si="158"/>
        <v>290.12580000000003</v>
      </c>
      <c r="G5061">
        <f t="shared" si="159"/>
        <v>4545.3042000000005</v>
      </c>
      <c r="H5061">
        <v>7</v>
      </c>
      <c r="I5061" s="17">
        <v>45617</v>
      </c>
      <c r="J5061" s="17">
        <v>45618</v>
      </c>
      <c r="K5061" t="s">
        <v>21</v>
      </c>
      <c r="L5061" t="s">
        <v>27</v>
      </c>
      <c r="M5061">
        <v>915.49</v>
      </c>
      <c r="N5061" t="s">
        <v>34</v>
      </c>
    </row>
    <row r="5062" spans="1:14" ht="14.25" customHeight="1" x14ac:dyDescent="0.3">
      <c r="A5062" t="s">
        <v>9967</v>
      </c>
      <c r="B5062" t="s">
        <v>25</v>
      </c>
      <c r="C5062" t="s">
        <v>33</v>
      </c>
      <c r="D5062">
        <v>4836.07</v>
      </c>
      <c r="E5062">
        <v>0.25</v>
      </c>
      <c r="F5062">
        <f t="shared" si="158"/>
        <v>1209.0174999999999</v>
      </c>
      <c r="G5062">
        <f t="shared" si="159"/>
        <v>3627.0524999999998</v>
      </c>
      <c r="H5062">
        <v>7</v>
      </c>
      <c r="I5062" s="17">
        <v>45380</v>
      </c>
      <c r="J5062" s="17">
        <v>45383</v>
      </c>
      <c r="K5062" t="s">
        <v>15</v>
      </c>
      <c r="L5062" t="s">
        <v>27</v>
      </c>
      <c r="M5062">
        <v>568.11</v>
      </c>
      <c r="N5062" t="s">
        <v>39</v>
      </c>
    </row>
    <row r="5063" spans="1:14" ht="14.25" customHeight="1" x14ac:dyDescent="0.3">
      <c r="A5063" t="s">
        <v>3386</v>
      </c>
      <c r="B5063" t="s">
        <v>13</v>
      </c>
      <c r="C5063" t="s">
        <v>36</v>
      </c>
      <c r="D5063">
        <v>4836.62</v>
      </c>
      <c r="E5063">
        <v>0.19</v>
      </c>
      <c r="F5063">
        <f t="shared" si="158"/>
        <v>918.95780000000002</v>
      </c>
      <c r="G5063">
        <f t="shared" si="159"/>
        <v>3917.6621999999998</v>
      </c>
      <c r="H5063">
        <v>7</v>
      </c>
      <c r="I5063" s="17">
        <v>44977</v>
      </c>
      <c r="J5063" s="17">
        <v>44982</v>
      </c>
      <c r="K5063" t="s">
        <v>15</v>
      </c>
      <c r="L5063" t="s">
        <v>16</v>
      </c>
      <c r="M5063">
        <v>520.57000000000005</v>
      </c>
      <c r="N5063" t="s">
        <v>17</v>
      </c>
    </row>
    <row r="5064" spans="1:14" ht="14.25" customHeight="1" x14ac:dyDescent="0.3">
      <c r="A5064" t="s">
        <v>7844</v>
      </c>
      <c r="B5064" t="s">
        <v>41</v>
      </c>
      <c r="C5064" t="s">
        <v>20</v>
      </c>
      <c r="D5064">
        <v>4838.33</v>
      </c>
      <c r="E5064">
        <v>0.43</v>
      </c>
      <c r="F5064">
        <f t="shared" si="158"/>
        <v>2080.4818999999998</v>
      </c>
      <c r="G5064">
        <f t="shared" si="159"/>
        <v>2757.8481000000002</v>
      </c>
      <c r="H5064">
        <v>7</v>
      </c>
      <c r="I5064" s="17">
        <v>45164</v>
      </c>
      <c r="J5064" s="17">
        <v>45169</v>
      </c>
      <c r="K5064" t="s">
        <v>31</v>
      </c>
      <c r="L5064" t="s">
        <v>16</v>
      </c>
      <c r="M5064">
        <v>448.49</v>
      </c>
      <c r="N5064" t="s">
        <v>17</v>
      </c>
    </row>
    <row r="5065" spans="1:14" ht="14.25" customHeight="1" x14ac:dyDescent="0.3">
      <c r="A5065" t="s">
        <v>2638</v>
      </c>
      <c r="B5065" t="s">
        <v>13</v>
      </c>
      <c r="C5065" t="s">
        <v>33</v>
      </c>
      <c r="D5065">
        <v>4841.4399999999996</v>
      </c>
      <c r="E5065">
        <v>0.36</v>
      </c>
      <c r="F5065">
        <f t="shared" si="158"/>
        <v>1742.9183999999998</v>
      </c>
      <c r="G5065">
        <f t="shared" si="159"/>
        <v>3098.5216</v>
      </c>
      <c r="H5065">
        <v>7</v>
      </c>
      <c r="I5065" s="17">
        <v>45301</v>
      </c>
      <c r="J5065" s="17">
        <v>45304</v>
      </c>
      <c r="K5065" t="s">
        <v>15</v>
      </c>
      <c r="L5065" t="s">
        <v>16</v>
      </c>
      <c r="M5065">
        <v>1194.3900000000001</v>
      </c>
      <c r="N5065" t="s">
        <v>23</v>
      </c>
    </row>
    <row r="5066" spans="1:14" ht="14.25" customHeight="1" x14ac:dyDescent="0.3">
      <c r="A5066" t="s">
        <v>5842</v>
      </c>
      <c r="B5066" t="s">
        <v>41</v>
      </c>
      <c r="C5066" t="s">
        <v>33</v>
      </c>
      <c r="D5066">
        <v>4844.18</v>
      </c>
      <c r="E5066">
        <v>0.37</v>
      </c>
      <c r="F5066">
        <f t="shared" si="158"/>
        <v>1792.3466000000001</v>
      </c>
      <c r="G5066">
        <f t="shared" si="159"/>
        <v>3051.8334000000004</v>
      </c>
      <c r="H5066">
        <v>7</v>
      </c>
      <c r="I5066" s="17">
        <v>44996</v>
      </c>
      <c r="J5066" s="17">
        <v>44999</v>
      </c>
      <c r="K5066" t="s">
        <v>31</v>
      </c>
      <c r="L5066" t="s">
        <v>22</v>
      </c>
      <c r="M5066">
        <v>1191.4100000000001</v>
      </c>
      <c r="N5066" t="s">
        <v>34</v>
      </c>
    </row>
    <row r="5067" spans="1:14" ht="14.25" customHeight="1" x14ac:dyDescent="0.3">
      <c r="A5067" t="s">
        <v>9888</v>
      </c>
      <c r="B5067" t="s">
        <v>13</v>
      </c>
      <c r="C5067" t="s">
        <v>14</v>
      </c>
      <c r="D5067">
        <v>4845.92</v>
      </c>
      <c r="E5067">
        <v>0.39</v>
      </c>
      <c r="F5067">
        <f t="shared" si="158"/>
        <v>1889.9088000000002</v>
      </c>
      <c r="G5067">
        <f t="shared" si="159"/>
        <v>2956.0111999999999</v>
      </c>
      <c r="H5067">
        <v>7</v>
      </c>
      <c r="I5067" s="17">
        <v>45018</v>
      </c>
      <c r="J5067" s="17">
        <v>45022</v>
      </c>
      <c r="K5067" t="s">
        <v>15</v>
      </c>
      <c r="L5067" t="s">
        <v>27</v>
      </c>
      <c r="M5067">
        <v>654.54999999999995</v>
      </c>
      <c r="N5067" t="s">
        <v>28</v>
      </c>
    </row>
    <row r="5068" spans="1:14" ht="14.25" customHeight="1" x14ac:dyDescent="0.3">
      <c r="A5068" t="s">
        <v>4864</v>
      </c>
      <c r="B5068" t="s">
        <v>25</v>
      </c>
      <c r="C5068" t="s">
        <v>33</v>
      </c>
      <c r="D5068">
        <v>4848.4799999999996</v>
      </c>
      <c r="E5068">
        <v>0.17</v>
      </c>
      <c r="F5068">
        <f t="shared" si="158"/>
        <v>824.24159999999995</v>
      </c>
      <c r="G5068">
        <f t="shared" si="159"/>
        <v>4024.2383999999997</v>
      </c>
      <c r="H5068">
        <v>7</v>
      </c>
      <c r="I5068" s="17">
        <v>45572</v>
      </c>
      <c r="J5068" s="17">
        <v>45579</v>
      </c>
      <c r="K5068" t="s">
        <v>15</v>
      </c>
      <c r="L5068" t="s">
        <v>27</v>
      </c>
      <c r="M5068">
        <v>1296.8599999999999</v>
      </c>
      <c r="N5068" t="s">
        <v>17</v>
      </c>
    </row>
    <row r="5069" spans="1:14" ht="14.25" customHeight="1" x14ac:dyDescent="0.3">
      <c r="A5069" t="s">
        <v>9093</v>
      </c>
      <c r="B5069" t="s">
        <v>41</v>
      </c>
      <c r="C5069" t="s">
        <v>33</v>
      </c>
      <c r="D5069">
        <v>4855.01</v>
      </c>
      <c r="E5069">
        <v>0.26</v>
      </c>
      <c r="F5069">
        <f t="shared" si="158"/>
        <v>1262.3026000000002</v>
      </c>
      <c r="G5069">
        <f t="shared" si="159"/>
        <v>3592.7074000000002</v>
      </c>
      <c r="H5069">
        <v>7</v>
      </c>
      <c r="I5069" s="17">
        <v>45335</v>
      </c>
      <c r="J5069" s="17">
        <v>45336</v>
      </c>
      <c r="K5069" t="s">
        <v>21</v>
      </c>
      <c r="L5069" t="s">
        <v>16</v>
      </c>
      <c r="M5069">
        <v>1290.32</v>
      </c>
      <c r="N5069" t="s">
        <v>28</v>
      </c>
    </row>
    <row r="5070" spans="1:14" ht="14.25" customHeight="1" x14ac:dyDescent="0.3">
      <c r="A5070" t="s">
        <v>3482</v>
      </c>
      <c r="B5070" t="s">
        <v>19</v>
      </c>
      <c r="C5070" t="s">
        <v>14</v>
      </c>
      <c r="D5070">
        <v>4857.9399999999996</v>
      </c>
      <c r="E5070">
        <v>0.22</v>
      </c>
      <c r="F5070">
        <f t="shared" si="158"/>
        <v>1068.7467999999999</v>
      </c>
      <c r="G5070">
        <f t="shared" si="159"/>
        <v>3789.1931999999997</v>
      </c>
      <c r="H5070">
        <v>7</v>
      </c>
      <c r="I5070" s="17">
        <v>45101</v>
      </c>
      <c r="J5070" s="17">
        <v>45103</v>
      </c>
      <c r="K5070" t="s">
        <v>15</v>
      </c>
      <c r="L5070" t="s">
        <v>27</v>
      </c>
      <c r="M5070">
        <v>1143.3599999999999</v>
      </c>
      <c r="N5070" t="s">
        <v>28</v>
      </c>
    </row>
    <row r="5071" spans="1:14" ht="14.25" customHeight="1" x14ac:dyDescent="0.3">
      <c r="A5071" t="s">
        <v>964</v>
      </c>
      <c r="B5071" t="s">
        <v>19</v>
      </c>
      <c r="C5071" t="s">
        <v>36</v>
      </c>
      <c r="D5071">
        <v>4858.74</v>
      </c>
      <c r="E5071">
        <v>0.32</v>
      </c>
      <c r="F5071">
        <f t="shared" si="158"/>
        <v>1554.7968000000001</v>
      </c>
      <c r="G5071">
        <f t="shared" si="159"/>
        <v>3303.9431999999997</v>
      </c>
      <c r="H5071">
        <v>7</v>
      </c>
      <c r="I5071" s="17">
        <v>45512</v>
      </c>
      <c r="J5071" s="17">
        <v>45516</v>
      </c>
      <c r="K5071" t="s">
        <v>15</v>
      </c>
      <c r="L5071" t="s">
        <v>22</v>
      </c>
      <c r="M5071">
        <v>1286.47</v>
      </c>
      <c r="N5071" t="s">
        <v>48</v>
      </c>
    </row>
    <row r="5072" spans="1:14" ht="14.25" customHeight="1" x14ac:dyDescent="0.3">
      <c r="A5072" t="s">
        <v>659</v>
      </c>
      <c r="B5072" t="s">
        <v>25</v>
      </c>
      <c r="C5072" t="s">
        <v>20</v>
      </c>
      <c r="D5072">
        <v>4864.26</v>
      </c>
      <c r="E5072">
        <v>0.3</v>
      </c>
      <c r="F5072">
        <f t="shared" si="158"/>
        <v>1459.278</v>
      </c>
      <c r="G5072">
        <f t="shared" si="159"/>
        <v>3404.982</v>
      </c>
      <c r="H5072">
        <v>7</v>
      </c>
      <c r="I5072" s="17">
        <v>45554</v>
      </c>
      <c r="J5072" s="17">
        <v>45560</v>
      </c>
      <c r="K5072" t="s">
        <v>31</v>
      </c>
      <c r="L5072" t="s">
        <v>27</v>
      </c>
      <c r="M5072">
        <v>1039.2</v>
      </c>
      <c r="N5072" t="s">
        <v>23</v>
      </c>
    </row>
    <row r="5073" spans="1:14" ht="14.25" customHeight="1" x14ac:dyDescent="0.3">
      <c r="A5073" t="s">
        <v>14856</v>
      </c>
      <c r="B5073" t="s">
        <v>25</v>
      </c>
      <c r="C5073" t="s">
        <v>36</v>
      </c>
      <c r="D5073">
        <v>4869.4399999999996</v>
      </c>
      <c r="E5073">
        <v>0.23</v>
      </c>
      <c r="F5073">
        <f t="shared" si="158"/>
        <v>1119.9712</v>
      </c>
      <c r="G5073">
        <f t="shared" si="159"/>
        <v>3749.4687999999996</v>
      </c>
      <c r="H5073">
        <v>7</v>
      </c>
      <c r="I5073" s="17">
        <v>45544</v>
      </c>
      <c r="J5073" s="17">
        <v>45548</v>
      </c>
      <c r="K5073" t="s">
        <v>31</v>
      </c>
      <c r="L5073" t="s">
        <v>22</v>
      </c>
      <c r="M5073">
        <v>1311.79</v>
      </c>
      <c r="N5073" t="s">
        <v>28</v>
      </c>
    </row>
    <row r="5074" spans="1:14" ht="14.25" customHeight="1" x14ac:dyDescent="0.3">
      <c r="A5074" t="s">
        <v>503</v>
      </c>
      <c r="B5074" t="s">
        <v>25</v>
      </c>
      <c r="C5074" t="s">
        <v>36</v>
      </c>
      <c r="D5074">
        <v>4870.54</v>
      </c>
      <c r="E5074">
        <v>0.15</v>
      </c>
      <c r="F5074">
        <f t="shared" si="158"/>
        <v>730.58100000000002</v>
      </c>
      <c r="G5074">
        <f t="shared" si="159"/>
        <v>4139.9589999999998</v>
      </c>
      <c r="H5074">
        <v>7</v>
      </c>
      <c r="I5074" s="17">
        <v>45584</v>
      </c>
      <c r="J5074" s="17">
        <v>45589</v>
      </c>
      <c r="K5074" t="s">
        <v>15</v>
      </c>
      <c r="L5074" t="s">
        <v>27</v>
      </c>
      <c r="M5074">
        <v>397.26</v>
      </c>
      <c r="N5074" t="s">
        <v>34</v>
      </c>
    </row>
    <row r="5075" spans="1:14" ht="14.25" customHeight="1" x14ac:dyDescent="0.3">
      <c r="A5075" t="s">
        <v>8808</v>
      </c>
      <c r="B5075" t="s">
        <v>13</v>
      </c>
      <c r="C5075" t="s">
        <v>26</v>
      </c>
      <c r="D5075">
        <v>4870.8900000000003</v>
      </c>
      <c r="E5075">
        <v>0.28999999999999998</v>
      </c>
      <c r="F5075">
        <f t="shared" si="158"/>
        <v>1412.5581</v>
      </c>
      <c r="G5075">
        <f t="shared" si="159"/>
        <v>3458.3319000000001</v>
      </c>
      <c r="H5075">
        <v>7</v>
      </c>
      <c r="I5075" s="17">
        <v>45213</v>
      </c>
      <c r="J5075" s="17">
        <v>45218</v>
      </c>
      <c r="K5075" t="s">
        <v>15</v>
      </c>
      <c r="L5075" t="s">
        <v>27</v>
      </c>
      <c r="M5075">
        <v>712.88</v>
      </c>
      <c r="N5075" t="s">
        <v>48</v>
      </c>
    </row>
    <row r="5076" spans="1:14" ht="14.25" customHeight="1" x14ac:dyDescent="0.3">
      <c r="A5076" t="s">
        <v>1191</v>
      </c>
      <c r="B5076" t="s">
        <v>19</v>
      </c>
      <c r="C5076" t="s">
        <v>20</v>
      </c>
      <c r="D5076">
        <v>4871.33</v>
      </c>
      <c r="E5076">
        <v>0.04</v>
      </c>
      <c r="F5076">
        <f t="shared" si="158"/>
        <v>194.85320000000002</v>
      </c>
      <c r="G5076">
        <f t="shared" si="159"/>
        <v>4676.4768000000004</v>
      </c>
      <c r="H5076">
        <v>7</v>
      </c>
      <c r="I5076" s="17">
        <v>44961</v>
      </c>
      <c r="J5076" s="17">
        <v>44963</v>
      </c>
      <c r="K5076" t="s">
        <v>31</v>
      </c>
      <c r="L5076" t="s">
        <v>16</v>
      </c>
      <c r="M5076">
        <v>387.78</v>
      </c>
      <c r="N5076" t="s">
        <v>23</v>
      </c>
    </row>
    <row r="5077" spans="1:14" ht="14.25" customHeight="1" x14ac:dyDescent="0.3">
      <c r="A5077" t="s">
        <v>2380</v>
      </c>
      <c r="B5077" t="s">
        <v>41</v>
      </c>
      <c r="C5077" t="s">
        <v>26</v>
      </c>
      <c r="D5077">
        <v>4875.96</v>
      </c>
      <c r="E5077">
        <v>0.35</v>
      </c>
      <c r="F5077">
        <f t="shared" si="158"/>
        <v>1706.586</v>
      </c>
      <c r="G5077">
        <f t="shared" si="159"/>
        <v>3169.3739999999998</v>
      </c>
      <c r="H5077">
        <v>7</v>
      </c>
      <c r="I5077" s="17">
        <v>45604</v>
      </c>
      <c r="J5077" s="17">
        <v>45611</v>
      </c>
      <c r="K5077" t="s">
        <v>31</v>
      </c>
      <c r="L5077" t="s">
        <v>22</v>
      </c>
      <c r="M5077">
        <v>1316.13</v>
      </c>
      <c r="N5077" t="s">
        <v>34</v>
      </c>
    </row>
    <row r="5078" spans="1:14" ht="14.25" customHeight="1" x14ac:dyDescent="0.3">
      <c r="A5078" t="s">
        <v>11041</v>
      </c>
      <c r="B5078" t="s">
        <v>41</v>
      </c>
      <c r="C5078" t="s">
        <v>14</v>
      </c>
      <c r="D5078">
        <v>4876.03</v>
      </c>
      <c r="E5078">
        <v>0.2</v>
      </c>
      <c r="F5078">
        <f t="shared" si="158"/>
        <v>975.20600000000002</v>
      </c>
      <c r="G5078">
        <f t="shared" si="159"/>
        <v>3900.8239999999996</v>
      </c>
      <c r="H5078">
        <v>7</v>
      </c>
      <c r="I5078" s="17">
        <v>45338</v>
      </c>
      <c r="J5078" s="17">
        <v>45341</v>
      </c>
      <c r="K5078" t="s">
        <v>21</v>
      </c>
      <c r="L5078" t="s">
        <v>22</v>
      </c>
      <c r="M5078">
        <v>602.71</v>
      </c>
      <c r="N5078" t="s">
        <v>28</v>
      </c>
    </row>
    <row r="5079" spans="1:14" ht="14.25" customHeight="1" x14ac:dyDescent="0.3">
      <c r="A5079" t="s">
        <v>6805</v>
      </c>
      <c r="B5079" t="s">
        <v>13</v>
      </c>
      <c r="C5079" t="s">
        <v>20</v>
      </c>
      <c r="D5079">
        <v>4878.66</v>
      </c>
      <c r="E5079">
        <v>0.21</v>
      </c>
      <c r="F5079">
        <f t="shared" si="158"/>
        <v>1024.5185999999999</v>
      </c>
      <c r="G5079">
        <f t="shared" si="159"/>
        <v>3854.1414</v>
      </c>
      <c r="H5079">
        <v>7</v>
      </c>
      <c r="I5079" s="17">
        <v>45309</v>
      </c>
      <c r="J5079" s="17">
        <v>45316</v>
      </c>
      <c r="K5079" t="s">
        <v>21</v>
      </c>
      <c r="L5079" t="s">
        <v>16</v>
      </c>
      <c r="M5079">
        <v>1330.12</v>
      </c>
      <c r="N5079" t="s">
        <v>17</v>
      </c>
    </row>
    <row r="5080" spans="1:14" ht="14.25" customHeight="1" x14ac:dyDescent="0.3">
      <c r="A5080" t="s">
        <v>9877</v>
      </c>
      <c r="B5080" t="s">
        <v>19</v>
      </c>
      <c r="C5080" t="s">
        <v>26</v>
      </c>
      <c r="D5080">
        <v>4884.76</v>
      </c>
      <c r="E5080">
        <v>0.36</v>
      </c>
      <c r="F5080">
        <f t="shared" si="158"/>
        <v>1758.5136</v>
      </c>
      <c r="G5080">
        <f t="shared" si="159"/>
        <v>3126.2464</v>
      </c>
      <c r="H5080">
        <v>7</v>
      </c>
      <c r="I5080" s="17">
        <v>45327</v>
      </c>
      <c r="J5080" s="17">
        <v>45333</v>
      </c>
      <c r="K5080" t="s">
        <v>15</v>
      </c>
      <c r="L5080" t="s">
        <v>27</v>
      </c>
      <c r="M5080">
        <v>929.19</v>
      </c>
      <c r="N5080" t="s">
        <v>17</v>
      </c>
    </row>
    <row r="5081" spans="1:14" ht="14.25" customHeight="1" x14ac:dyDescent="0.3">
      <c r="A5081" t="s">
        <v>10083</v>
      </c>
      <c r="B5081" t="s">
        <v>19</v>
      </c>
      <c r="C5081" t="s">
        <v>26</v>
      </c>
      <c r="D5081">
        <v>4886.6099999999997</v>
      </c>
      <c r="E5081">
        <v>0.18</v>
      </c>
      <c r="F5081">
        <f t="shared" si="158"/>
        <v>879.58979999999985</v>
      </c>
      <c r="G5081">
        <f t="shared" si="159"/>
        <v>4007.0201999999999</v>
      </c>
      <c r="H5081">
        <v>7</v>
      </c>
      <c r="I5081" s="17">
        <v>45648</v>
      </c>
      <c r="J5081" s="17">
        <v>45651</v>
      </c>
      <c r="K5081" t="s">
        <v>21</v>
      </c>
      <c r="L5081" t="s">
        <v>22</v>
      </c>
      <c r="M5081">
        <v>246.22</v>
      </c>
      <c r="N5081" t="s">
        <v>28</v>
      </c>
    </row>
    <row r="5082" spans="1:14" ht="14.25" customHeight="1" x14ac:dyDescent="0.3">
      <c r="A5082" t="s">
        <v>2041</v>
      </c>
      <c r="B5082" t="s">
        <v>25</v>
      </c>
      <c r="C5082" t="s">
        <v>26</v>
      </c>
      <c r="D5082">
        <v>4887.55</v>
      </c>
      <c r="E5082">
        <v>0.2</v>
      </c>
      <c r="F5082">
        <f t="shared" si="158"/>
        <v>977.5100000000001</v>
      </c>
      <c r="G5082">
        <f t="shared" si="159"/>
        <v>3910.04</v>
      </c>
      <c r="H5082">
        <v>7</v>
      </c>
      <c r="I5082" s="17">
        <v>45235</v>
      </c>
      <c r="J5082" s="17">
        <v>45236</v>
      </c>
      <c r="K5082" t="s">
        <v>15</v>
      </c>
      <c r="L5082" t="s">
        <v>27</v>
      </c>
      <c r="M5082">
        <v>1328.36</v>
      </c>
      <c r="N5082" t="s">
        <v>17</v>
      </c>
    </row>
    <row r="5083" spans="1:14" ht="14.25" customHeight="1" x14ac:dyDescent="0.3">
      <c r="A5083" t="s">
        <v>11565</v>
      </c>
      <c r="B5083" t="s">
        <v>25</v>
      </c>
      <c r="C5083" t="s">
        <v>20</v>
      </c>
      <c r="D5083">
        <v>4892.9399999999996</v>
      </c>
      <c r="E5083">
        <v>0.27</v>
      </c>
      <c r="F5083">
        <f t="shared" si="158"/>
        <v>1321.0937999999999</v>
      </c>
      <c r="G5083">
        <f t="shared" si="159"/>
        <v>3571.8462</v>
      </c>
      <c r="H5083">
        <v>7</v>
      </c>
      <c r="I5083" s="17">
        <v>45292</v>
      </c>
      <c r="J5083" s="17">
        <v>45296</v>
      </c>
      <c r="K5083" t="s">
        <v>31</v>
      </c>
      <c r="L5083" t="s">
        <v>22</v>
      </c>
      <c r="M5083">
        <v>828.2</v>
      </c>
      <c r="N5083" t="s">
        <v>17</v>
      </c>
    </row>
    <row r="5084" spans="1:14" ht="14.25" customHeight="1" x14ac:dyDescent="0.3">
      <c r="A5084" t="s">
        <v>11382</v>
      </c>
      <c r="B5084" t="s">
        <v>25</v>
      </c>
      <c r="C5084" t="s">
        <v>14</v>
      </c>
      <c r="D5084">
        <v>4896.6499999999996</v>
      </c>
      <c r="E5084">
        <v>0.17</v>
      </c>
      <c r="F5084">
        <f t="shared" si="158"/>
        <v>832.43050000000005</v>
      </c>
      <c r="G5084">
        <f t="shared" si="159"/>
        <v>4064.2194999999997</v>
      </c>
      <c r="H5084">
        <v>7</v>
      </c>
      <c r="I5084" s="17">
        <v>45138</v>
      </c>
      <c r="J5084" s="17">
        <v>45144</v>
      </c>
      <c r="K5084" t="s">
        <v>15</v>
      </c>
      <c r="L5084" t="s">
        <v>22</v>
      </c>
      <c r="M5084">
        <v>458.66</v>
      </c>
      <c r="N5084" t="s">
        <v>28</v>
      </c>
    </row>
    <row r="5085" spans="1:14" ht="14.25" customHeight="1" x14ac:dyDescent="0.3">
      <c r="A5085" t="s">
        <v>9581</v>
      </c>
      <c r="B5085" t="s">
        <v>19</v>
      </c>
      <c r="C5085" t="s">
        <v>26</v>
      </c>
      <c r="D5085">
        <v>4897.99</v>
      </c>
      <c r="E5085">
        <v>0</v>
      </c>
      <c r="F5085">
        <f t="shared" si="158"/>
        <v>0</v>
      </c>
      <c r="G5085">
        <f t="shared" si="159"/>
        <v>4897.99</v>
      </c>
      <c r="H5085">
        <v>7</v>
      </c>
      <c r="I5085" s="17">
        <v>45111</v>
      </c>
      <c r="J5085" s="17">
        <v>45113</v>
      </c>
      <c r="K5085" t="s">
        <v>21</v>
      </c>
      <c r="L5085" t="s">
        <v>22</v>
      </c>
      <c r="M5085">
        <v>488.57</v>
      </c>
      <c r="N5085" t="s">
        <v>28</v>
      </c>
    </row>
    <row r="5086" spans="1:14" ht="14.25" customHeight="1" x14ac:dyDescent="0.3">
      <c r="A5086" t="s">
        <v>4944</v>
      </c>
      <c r="B5086" t="s">
        <v>25</v>
      </c>
      <c r="C5086" t="s">
        <v>33</v>
      </c>
      <c r="D5086">
        <v>4899.25</v>
      </c>
      <c r="E5086">
        <v>0.02</v>
      </c>
      <c r="F5086">
        <f t="shared" si="158"/>
        <v>97.984999999999999</v>
      </c>
      <c r="G5086">
        <f t="shared" si="159"/>
        <v>4801.2650000000003</v>
      </c>
      <c r="H5086">
        <v>7</v>
      </c>
      <c r="I5086" s="17">
        <v>45408</v>
      </c>
      <c r="J5086" s="17">
        <v>45413</v>
      </c>
      <c r="K5086" t="s">
        <v>31</v>
      </c>
      <c r="L5086" t="s">
        <v>27</v>
      </c>
      <c r="M5086">
        <v>1291.29</v>
      </c>
      <c r="N5086" t="s">
        <v>28</v>
      </c>
    </row>
    <row r="5087" spans="1:14" ht="14.25" customHeight="1" x14ac:dyDescent="0.3">
      <c r="A5087" t="s">
        <v>2721</v>
      </c>
      <c r="B5087" t="s">
        <v>25</v>
      </c>
      <c r="C5087" t="s">
        <v>20</v>
      </c>
      <c r="D5087">
        <v>4901.71</v>
      </c>
      <c r="E5087">
        <v>0.5</v>
      </c>
      <c r="F5087">
        <f t="shared" si="158"/>
        <v>2450.855</v>
      </c>
      <c r="G5087">
        <f t="shared" si="159"/>
        <v>2450.855</v>
      </c>
      <c r="H5087">
        <v>7</v>
      </c>
      <c r="I5087" s="17">
        <v>45426</v>
      </c>
      <c r="J5087" s="17">
        <v>45431</v>
      </c>
      <c r="K5087" t="s">
        <v>15</v>
      </c>
      <c r="L5087" t="s">
        <v>27</v>
      </c>
      <c r="M5087">
        <v>1004.68</v>
      </c>
      <c r="N5087" t="s">
        <v>17</v>
      </c>
    </row>
    <row r="5088" spans="1:14" ht="14.25" customHeight="1" x14ac:dyDescent="0.3">
      <c r="A5088" t="s">
        <v>2895</v>
      </c>
      <c r="B5088" t="s">
        <v>13</v>
      </c>
      <c r="C5088" t="s">
        <v>14</v>
      </c>
      <c r="D5088">
        <v>4904.3500000000004</v>
      </c>
      <c r="E5088">
        <v>0.08</v>
      </c>
      <c r="F5088">
        <f t="shared" si="158"/>
        <v>392.34800000000001</v>
      </c>
      <c r="G5088">
        <f t="shared" si="159"/>
        <v>4512.0020000000004</v>
      </c>
      <c r="H5088">
        <v>7</v>
      </c>
      <c r="I5088" s="17">
        <v>45584</v>
      </c>
      <c r="J5088" s="17">
        <v>45591</v>
      </c>
      <c r="K5088" t="s">
        <v>21</v>
      </c>
      <c r="L5088" t="s">
        <v>27</v>
      </c>
      <c r="M5088">
        <v>735.06</v>
      </c>
      <c r="N5088" t="s">
        <v>17</v>
      </c>
    </row>
    <row r="5089" spans="1:14" ht="14.25" customHeight="1" x14ac:dyDescent="0.3">
      <c r="A5089" t="s">
        <v>4409</v>
      </c>
      <c r="B5089" t="s">
        <v>13</v>
      </c>
      <c r="C5089" t="s">
        <v>36</v>
      </c>
      <c r="D5089">
        <v>4906.33</v>
      </c>
      <c r="E5089">
        <v>0.4</v>
      </c>
      <c r="F5089">
        <f t="shared" si="158"/>
        <v>1962.5320000000002</v>
      </c>
      <c r="G5089">
        <f t="shared" si="159"/>
        <v>2943.7979999999998</v>
      </c>
      <c r="H5089">
        <v>7</v>
      </c>
      <c r="I5089" s="17">
        <v>45556</v>
      </c>
      <c r="J5089" s="17">
        <v>45560</v>
      </c>
      <c r="K5089" t="s">
        <v>21</v>
      </c>
      <c r="L5089" t="s">
        <v>16</v>
      </c>
      <c r="M5089">
        <v>673.29</v>
      </c>
      <c r="N5089" t="s">
        <v>48</v>
      </c>
    </row>
    <row r="5090" spans="1:14" ht="14.25" customHeight="1" x14ac:dyDescent="0.3">
      <c r="A5090" t="s">
        <v>7442</v>
      </c>
      <c r="B5090" t="s">
        <v>25</v>
      </c>
      <c r="C5090" t="s">
        <v>20</v>
      </c>
      <c r="D5090">
        <v>4919.74</v>
      </c>
      <c r="E5090">
        <v>0.44</v>
      </c>
      <c r="F5090">
        <f t="shared" si="158"/>
        <v>2164.6855999999998</v>
      </c>
      <c r="G5090">
        <f t="shared" si="159"/>
        <v>2755.0544</v>
      </c>
      <c r="H5090">
        <v>7</v>
      </c>
      <c r="I5090" s="17">
        <v>45580</v>
      </c>
      <c r="J5090" s="17">
        <v>45581</v>
      </c>
      <c r="K5090" t="s">
        <v>21</v>
      </c>
      <c r="L5090" t="s">
        <v>22</v>
      </c>
      <c r="M5090">
        <v>911.8</v>
      </c>
      <c r="N5090" t="s">
        <v>17</v>
      </c>
    </row>
    <row r="5091" spans="1:14" ht="14.25" customHeight="1" x14ac:dyDescent="0.3">
      <c r="A5091" t="s">
        <v>773</v>
      </c>
      <c r="B5091" t="s">
        <v>13</v>
      </c>
      <c r="C5091" t="s">
        <v>26</v>
      </c>
      <c r="D5091">
        <v>4921.49</v>
      </c>
      <c r="E5091">
        <v>0.28000000000000003</v>
      </c>
      <c r="F5091">
        <f t="shared" si="158"/>
        <v>1378.0172</v>
      </c>
      <c r="G5091">
        <f t="shared" si="159"/>
        <v>3543.4727999999996</v>
      </c>
      <c r="H5091">
        <v>7</v>
      </c>
      <c r="I5091" s="17">
        <v>45457</v>
      </c>
      <c r="J5091" s="17">
        <v>45459</v>
      </c>
      <c r="K5091" t="s">
        <v>31</v>
      </c>
      <c r="L5091" t="s">
        <v>27</v>
      </c>
      <c r="M5091">
        <v>736.67</v>
      </c>
      <c r="N5091" t="s">
        <v>48</v>
      </c>
    </row>
    <row r="5092" spans="1:14" ht="14.25" customHeight="1" x14ac:dyDescent="0.3">
      <c r="A5092" t="s">
        <v>12839</v>
      </c>
      <c r="B5092" t="s">
        <v>19</v>
      </c>
      <c r="C5092" t="s">
        <v>14</v>
      </c>
      <c r="D5092">
        <v>4922.8100000000004</v>
      </c>
      <c r="E5092">
        <v>0.06</v>
      </c>
      <c r="F5092">
        <f t="shared" si="158"/>
        <v>295.36860000000001</v>
      </c>
      <c r="G5092">
        <f t="shared" si="159"/>
        <v>4627.4414000000006</v>
      </c>
      <c r="H5092">
        <v>7</v>
      </c>
      <c r="I5092" s="17">
        <v>45185</v>
      </c>
      <c r="J5092" s="17">
        <v>45187</v>
      </c>
      <c r="K5092" t="s">
        <v>21</v>
      </c>
      <c r="L5092" t="s">
        <v>27</v>
      </c>
      <c r="M5092">
        <v>1423.24</v>
      </c>
      <c r="N5092" t="s">
        <v>23</v>
      </c>
    </row>
    <row r="5093" spans="1:14" ht="14.25" customHeight="1" x14ac:dyDescent="0.3">
      <c r="A5093" t="s">
        <v>6171</v>
      </c>
      <c r="B5093" t="s">
        <v>41</v>
      </c>
      <c r="C5093" t="s">
        <v>20</v>
      </c>
      <c r="D5093">
        <v>4923.88</v>
      </c>
      <c r="E5093">
        <v>0.3</v>
      </c>
      <c r="F5093">
        <f t="shared" si="158"/>
        <v>1477.164</v>
      </c>
      <c r="G5093">
        <f t="shared" si="159"/>
        <v>3446.7160000000003</v>
      </c>
      <c r="H5093">
        <v>7</v>
      </c>
      <c r="I5093" s="17">
        <v>45382</v>
      </c>
      <c r="J5093" s="17">
        <v>45385</v>
      </c>
      <c r="K5093" t="s">
        <v>21</v>
      </c>
      <c r="L5093" t="s">
        <v>22</v>
      </c>
      <c r="M5093">
        <v>917.47</v>
      </c>
      <c r="N5093" t="s">
        <v>28</v>
      </c>
    </row>
    <row r="5094" spans="1:14" ht="14.25" customHeight="1" x14ac:dyDescent="0.3">
      <c r="A5094" t="s">
        <v>198</v>
      </c>
      <c r="B5094" t="s">
        <v>25</v>
      </c>
      <c r="C5094" t="s">
        <v>36</v>
      </c>
      <c r="D5094">
        <v>4926.2700000000004</v>
      </c>
      <c r="E5094">
        <v>0.25</v>
      </c>
      <c r="F5094">
        <f t="shared" si="158"/>
        <v>1231.5675000000001</v>
      </c>
      <c r="G5094">
        <f t="shared" si="159"/>
        <v>3694.7025000000003</v>
      </c>
      <c r="H5094">
        <v>7</v>
      </c>
      <c r="I5094" s="17">
        <v>45087</v>
      </c>
      <c r="J5094" s="17">
        <v>45088</v>
      </c>
      <c r="K5094" t="s">
        <v>31</v>
      </c>
      <c r="L5094" t="s">
        <v>27</v>
      </c>
      <c r="M5094">
        <v>440.26</v>
      </c>
      <c r="N5094" t="s">
        <v>48</v>
      </c>
    </row>
    <row r="5095" spans="1:14" ht="14.25" customHeight="1" x14ac:dyDescent="0.3">
      <c r="A5095" t="s">
        <v>11494</v>
      </c>
      <c r="B5095" t="s">
        <v>41</v>
      </c>
      <c r="C5095" t="s">
        <v>20</v>
      </c>
      <c r="D5095">
        <v>4926.43</v>
      </c>
      <c r="E5095">
        <v>0.34</v>
      </c>
      <c r="F5095">
        <f t="shared" si="158"/>
        <v>1674.9862000000003</v>
      </c>
      <c r="G5095">
        <f t="shared" si="159"/>
        <v>3251.4438</v>
      </c>
      <c r="H5095">
        <v>7</v>
      </c>
      <c r="I5095" s="17">
        <v>45349</v>
      </c>
      <c r="J5095" s="17">
        <v>45354</v>
      </c>
      <c r="K5095" t="s">
        <v>15</v>
      </c>
      <c r="L5095" t="s">
        <v>22</v>
      </c>
      <c r="M5095">
        <v>782.54</v>
      </c>
      <c r="N5095" t="s">
        <v>23</v>
      </c>
    </row>
    <row r="5096" spans="1:14" ht="14.25" customHeight="1" x14ac:dyDescent="0.3">
      <c r="A5096" t="s">
        <v>5575</v>
      </c>
      <c r="B5096" t="s">
        <v>41</v>
      </c>
      <c r="C5096" t="s">
        <v>33</v>
      </c>
      <c r="D5096">
        <v>4929.22</v>
      </c>
      <c r="E5096">
        <v>0.05</v>
      </c>
      <c r="F5096">
        <f t="shared" si="158"/>
        <v>246.46100000000001</v>
      </c>
      <c r="G5096">
        <f t="shared" si="159"/>
        <v>4682.759</v>
      </c>
      <c r="H5096">
        <v>7</v>
      </c>
      <c r="I5096" s="17">
        <v>45422</v>
      </c>
      <c r="J5096" s="17">
        <v>45426</v>
      </c>
      <c r="K5096" t="s">
        <v>15</v>
      </c>
      <c r="L5096" t="s">
        <v>27</v>
      </c>
      <c r="M5096">
        <v>1450.06</v>
      </c>
      <c r="N5096" t="s">
        <v>28</v>
      </c>
    </row>
    <row r="5097" spans="1:14" ht="14.25" customHeight="1" x14ac:dyDescent="0.3">
      <c r="A5097" t="s">
        <v>14014</v>
      </c>
      <c r="B5097" t="s">
        <v>25</v>
      </c>
      <c r="C5097" t="s">
        <v>14</v>
      </c>
      <c r="D5097">
        <v>4932.72</v>
      </c>
      <c r="E5097">
        <v>0.14000000000000001</v>
      </c>
      <c r="F5097">
        <f t="shared" si="158"/>
        <v>690.58080000000007</v>
      </c>
      <c r="G5097">
        <f t="shared" si="159"/>
        <v>4242.1392000000005</v>
      </c>
      <c r="H5097">
        <v>7</v>
      </c>
      <c r="I5097" s="17">
        <v>45320</v>
      </c>
      <c r="J5097" s="17">
        <v>45324</v>
      </c>
      <c r="K5097" t="s">
        <v>21</v>
      </c>
      <c r="L5097" t="s">
        <v>22</v>
      </c>
      <c r="M5097">
        <v>597.16</v>
      </c>
      <c r="N5097" t="s">
        <v>48</v>
      </c>
    </row>
    <row r="5098" spans="1:14" ht="14.25" customHeight="1" x14ac:dyDescent="0.3">
      <c r="A5098" t="s">
        <v>1664</v>
      </c>
      <c r="B5098" t="s">
        <v>13</v>
      </c>
      <c r="C5098" t="s">
        <v>33</v>
      </c>
      <c r="D5098">
        <v>4933.6400000000003</v>
      </c>
      <c r="E5098">
        <v>0.27</v>
      </c>
      <c r="F5098">
        <f t="shared" si="158"/>
        <v>1332.0828000000001</v>
      </c>
      <c r="G5098">
        <f t="shared" si="159"/>
        <v>3601.5572000000002</v>
      </c>
      <c r="H5098">
        <v>7</v>
      </c>
      <c r="I5098" s="17">
        <v>45081</v>
      </c>
      <c r="J5098" s="17">
        <v>45087</v>
      </c>
      <c r="K5098" t="s">
        <v>21</v>
      </c>
      <c r="L5098" t="s">
        <v>22</v>
      </c>
      <c r="M5098">
        <v>798.1</v>
      </c>
      <c r="N5098" t="s">
        <v>17</v>
      </c>
    </row>
    <row r="5099" spans="1:14" ht="14.25" customHeight="1" x14ac:dyDescent="0.3">
      <c r="A5099" t="s">
        <v>11689</v>
      </c>
      <c r="B5099" t="s">
        <v>41</v>
      </c>
      <c r="C5099" t="s">
        <v>36</v>
      </c>
      <c r="D5099">
        <v>4934.96</v>
      </c>
      <c r="E5099">
        <v>0.42</v>
      </c>
      <c r="F5099">
        <f t="shared" si="158"/>
        <v>2072.6831999999999</v>
      </c>
      <c r="G5099">
        <f t="shared" si="159"/>
        <v>2862.2768000000001</v>
      </c>
      <c r="H5099">
        <v>7</v>
      </c>
      <c r="I5099" s="17">
        <v>45217</v>
      </c>
      <c r="J5099" s="17">
        <v>45223</v>
      </c>
      <c r="K5099" t="s">
        <v>21</v>
      </c>
      <c r="L5099" t="s">
        <v>27</v>
      </c>
      <c r="M5099">
        <v>340.46</v>
      </c>
      <c r="N5099" t="s">
        <v>28</v>
      </c>
    </row>
    <row r="5100" spans="1:14" ht="14.25" customHeight="1" x14ac:dyDescent="0.3">
      <c r="A5100" t="s">
        <v>5815</v>
      </c>
      <c r="B5100" t="s">
        <v>41</v>
      </c>
      <c r="C5100" t="s">
        <v>26</v>
      </c>
      <c r="D5100">
        <v>4937.75</v>
      </c>
      <c r="E5100">
        <v>0.2</v>
      </c>
      <c r="F5100">
        <f t="shared" si="158"/>
        <v>987.55000000000007</v>
      </c>
      <c r="G5100">
        <f t="shared" si="159"/>
        <v>3950.2</v>
      </c>
      <c r="H5100">
        <v>7</v>
      </c>
      <c r="I5100" s="17">
        <v>45221</v>
      </c>
      <c r="J5100" s="17">
        <v>45227</v>
      </c>
      <c r="K5100" t="s">
        <v>15</v>
      </c>
      <c r="L5100" t="s">
        <v>16</v>
      </c>
      <c r="M5100">
        <v>1359.9</v>
      </c>
      <c r="N5100" t="s">
        <v>34</v>
      </c>
    </row>
    <row r="5101" spans="1:14" ht="14.25" customHeight="1" x14ac:dyDescent="0.3">
      <c r="A5101" t="s">
        <v>11083</v>
      </c>
      <c r="B5101" t="s">
        <v>13</v>
      </c>
      <c r="C5101" t="s">
        <v>33</v>
      </c>
      <c r="D5101">
        <v>4938.59</v>
      </c>
      <c r="E5101">
        <v>0.04</v>
      </c>
      <c r="F5101">
        <f t="shared" si="158"/>
        <v>197.5436</v>
      </c>
      <c r="G5101">
        <f t="shared" si="159"/>
        <v>4741.0464000000002</v>
      </c>
      <c r="H5101">
        <v>7</v>
      </c>
      <c r="I5101" s="17">
        <v>45222</v>
      </c>
      <c r="J5101" s="17">
        <v>45228</v>
      </c>
      <c r="K5101" t="s">
        <v>15</v>
      </c>
      <c r="L5101" t="s">
        <v>27</v>
      </c>
      <c r="M5101">
        <v>1462.02</v>
      </c>
      <c r="N5101" t="s">
        <v>39</v>
      </c>
    </row>
    <row r="5102" spans="1:14" ht="14.25" customHeight="1" x14ac:dyDescent="0.3">
      <c r="A5102" t="s">
        <v>10090</v>
      </c>
      <c r="B5102" t="s">
        <v>25</v>
      </c>
      <c r="C5102" t="s">
        <v>14</v>
      </c>
      <c r="D5102">
        <v>4941.43</v>
      </c>
      <c r="E5102">
        <v>0.28000000000000003</v>
      </c>
      <c r="F5102">
        <f t="shared" si="158"/>
        <v>1383.6004000000003</v>
      </c>
      <c r="G5102">
        <f t="shared" si="159"/>
        <v>3557.8296</v>
      </c>
      <c r="H5102">
        <v>7</v>
      </c>
      <c r="I5102" s="17">
        <v>45358</v>
      </c>
      <c r="J5102" s="17">
        <v>45364</v>
      </c>
      <c r="K5102" t="s">
        <v>21</v>
      </c>
      <c r="L5102" t="s">
        <v>27</v>
      </c>
      <c r="M5102">
        <v>744.5</v>
      </c>
      <c r="N5102" t="s">
        <v>39</v>
      </c>
    </row>
    <row r="5103" spans="1:14" ht="14.25" customHeight="1" x14ac:dyDescent="0.3">
      <c r="A5103" t="s">
        <v>12947</v>
      </c>
      <c r="B5103" t="s">
        <v>13</v>
      </c>
      <c r="C5103" t="s">
        <v>14</v>
      </c>
      <c r="D5103">
        <v>4943.1499999999996</v>
      </c>
      <c r="E5103">
        <v>0.23</v>
      </c>
      <c r="F5103">
        <f t="shared" si="158"/>
        <v>1136.9244999999999</v>
      </c>
      <c r="G5103">
        <f t="shared" si="159"/>
        <v>3806.2254999999996</v>
      </c>
      <c r="H5103">
        <v>7</v>
      </c>
      <c r="I5103" s="17">
        <v>45320</v>
      </c>
      <c r="J5103" s="17">
        <v>45322</v>
      </c>
      <c r="K5103" t="s">
        <v>15</v>
      </c>
      <c r="L5103" t="s">
        <v>27</v>
      </c>
      <c r="M5103">
        <v>772</v>
      </c>
      <c r="N5103" t="s">
        <v>28</v>
      </c>
    </row>
    <row r="5104" spans="1:14" ht="14.25" customHeight="1" x14ac:dyDescent="0.3">
      <c r="A5104" t="s">
        <v>5420</v>
      </c>
      <c r="B5104" t="s">
        <v>25</v>
      </c>
      <c r="C5104" t="s">
        <v>14</v>
      </c>
      <c r="D5104">
        <v>4949.2299999999996</v>
      </c>
      <c r="E5104">
        <v>0.02</v>
      </c>
      <c r="F5104">
        <f t="shared" si="158"/>
        <v>98.9846</v>
      </c>
      <c r="G5104">
        <f t="shared" si="159"/>
        <v>4850.2453999999998</v>
      </c>
      <c r="H5104">
        <v>7</v>
      </c>
      <c r="I5104" s="17">
        <v>45623</v>
      </c>
      <c r="J5104" s="17">
        <v>45626</v>
      </c>
      <c r="K5104" t="s">
        <v>15</v>
      </c>
      <c r="L5104" t="s">
        <v>16</v>
      </c>
      <c r="M5104">
        <v>1071.71</v>
      </c>
      <c r="N5104" t="s">
        <v>48</v>
      </c>
    </row>
    <row r="5105" spans="1:14" ht="14.25" customHeight="1" x14ac:dyDescent="0.3">
      <c r="A5105" t="s">
        <v>13778</v>
      </c>
      <c r="B5105" t="s">
        <v>19</v>
      </c>
      <c r="C5105" t="s">
        <v>33</v>
      </c>
      <c r="D5105">
        <v>4951.83</v>
      </c>
      <c r="E5105">
        <v>0.01</v>
      </c>
      <c r="F5105">
        <f t="shared" si="158"/>
        <v>49.518300000000004</v>
      </c>
      <c r="G5105">
        <f t="shared" si="159"/>
        <v>4902.3117000000002</v>
      </c>
      <c r="H5105">
        <v>7</v>
      </c>
      <c r="I5105" s="17">
        <v>45000</v>
      </c>
      <c r="J5105" s="17">
        <v>45005</v>
      </c>
      <c r="K5105" t="s">
        <v>21</v>
      </c>
      <c r="L5105" t="s">
        <v>27</v>
      </c>
      <c r="M5105">
        <v>405.75</v>
      </c>
      <c r="N5105" t="s">
        <v>28</v>
      </c>
    </row>
    <row r="5106" spans="1:14" ht="14.25" customHeight="1" x14ac:dyDescent="0.3">
      <c r="A5106" t="s">
        <v>765</v>
      </c>
      <c r="B5106" t="s">
        <v>25</v>
      </c>
      <c r="C5106" t="s">
        <v>36</v>
      </c>
      <c r="D5106">
        <v>4952.75</v>
      </c>
      <c r="E5106">
        <v>0.34</v>
      </c>
      <c r="F5106">
        <f t="shared" si="158"/>
        <v>1683.9350000000002</v>
      </c>
      <c r="G5106">
        <f t="shared" si="159"/>
        <v>3268.8149999999996</v>
      </c>
      <c r="H5106">
        <v>7</v>
      </c>
      <c r="I5106" s="17">
        <v>45064</v>
      </c>
      <c r="J5106" s="17">
        <v>45069</v>
      </c>
      <c r="K5106" t="s">
        <v>31</v>
      </c>
      <c r="L5106" t="s">
        <v>22</v>
      </c>
      <c r="M5106">
        <v>275.86</v>
      </c>
      <c r="N5106" t="s">
        <v>23</v>
      </c>
    </row>
    <row r="5107" spans="1:14" ht="14.25" customHeight="1" x14ac:dyDescent="0.3">
      <c r="A5107" t="s">
        <v>9022</v>
      </c>
      <c r="B5107" t="s">
        <v>19</v>
      </c>
      <c r="C5107" t="s">
        <v>26</v>
      </c>
      <c r="D5107">
        <v>4961.84</v>
      </c>
      <c r="E5107">
        <v>0.34</v>
      </c>
      <c r="F5107">
        <f t="shared" si="158"/>
        <v>1687.0256000000002</v>
      </c>
      <c r="G5107">
        <f t="shared" si="159"/>
        <v>3274.8144000000002</v>
      </c>
      <c r="H5107">
        <v>7</v>
      </c>
      <c r="I5107" s="17">
        <v>45246</v>
      </c>
      <c r="J5107" s="17">
        <v>45250</v>
      </c>
      <c r="K5107" t="s">
        <v>21</v>
      </c>
      <c r="L5107" t="s">
        <v>27</v>
      </c>
      <c r="M5107">
        <v>393.95</v>
      </c>
      <c r="N5107" t="s">
        <v>39</v>
      </c>
    </row>
    <row r="5108" spans="1:14" ht="14.25" customHeight="1" x14ac:dyDescent="0.3">
      <c r="A5108" t="s">
        <v>1037</v>
      </c>
      <c r="B5108" t="s">
        <v>25</v>
      </c>
      <c r="C5108" t="s">
        <v>26</v>
      </c>
      <c r="D5108">
        <v>4962.1099999999997</v>
      </c>
      <c r="E5108">
        <v>0.02</v>
      </c>
      <c r="F5108">
        <f t="shared" si="158"/>
        <v>99.242199999999997</v>
      </c>
      <c r="G5108">
        <f t="shared" si="159"/>
        <v>4862.8678</v>
      </c>
      <c r="H5108">
        <v>7</v>
      </c>
      <c r="I5108" s="17">
        <v>45295</v>
      </c>
      <c r="J5108" s="17">
        <v>45298</v>
      </c>
      <c r="K5108" t="s">
        <v>21</v>
      </c>
      <c r="L5108" t="s">
        <v>22</v>
      </c>
      <c r="M5108">
        <v>271.20999999999998</v>
      </c>
      <c r="N5108" t="s">
        <v>34</v>
      </c>
    </row>
    <row r="5109" spans="1:14" ht="14.25" customHeight="1" x14ac:dyDescent="0.3">
      <c r="A5109" t="s">
        <v>2940</v>
      </c>
      <c r="B5109" t="s">
        <v>25</v>
      </c>
      <c r="C5109" t="s">
        <v>20</v>
      </c>
      <c r="D5109">
        <v>4964.24</v>
      </c>
      <c r="E5109">
        <v>0.22</v>
      </c>
      <c r="F5109">
        <f t="shared" si="158"/>
        <v>1092.1327999999999</v>
      </c>
      <c r="G5109">
        <f t="shared" si="159"/>
        <v>3872.1071999999999</v>
      </c>
      <c r="H5109">
        <v>7</v>
      </c>
      <c r="I5109" s="17">
        <v>45072</v>
      </c>
      <c r="J5109" s="17">
        <v>45076</v>
      </c>
      <c r="K5109" t="s">
        <v>15</v>
      </c>
      <c r="L5109" t="s">
        <v>22</v>
      </c>
      <c r="M5109">
        <v>502.58</v>
      </c>
      <c r="N5109" t="s">
        <v>17</v>
      </c>
    </row>
    <row r="5110" spans="1:14" ht="14.25" customHeight="1" x14ac:dyDescent="0.3">
      <c r="A5110" t="s">
        <v>15178</v>
      </c>
      <c r="B5110" t="s">
        <v>25</v>
      </c>
      <c r="C5110" t="s">
        <v>20</v>
      </c>
      <c r="D5110">
        <v>4973.1099999999997</v>
      </c>
      <c r="E5110">
        <v>0.03</v>
      </c>
      <c r="F5110">
        <f t="shared" si="158"/>
        <v>149.19329999999999</v>
      </c>
      <c r="G5110">
        <f t="shared" si="159"/>
        <v>4823.9166999999998</v>
      </c>
      <c r="H5110">
        <v>7</v>
      </c>
      <c r="I5110" s="17">
        <v>45506</v>
      </c>
      <c r="J5110" s="17">
        <v>45509</v>
      </c>
      <c r="K5110" t="s">
        <v>21</v>
      </c>
      <c r="L5110" t="s">
        <v>16</v>
      </c>
      <c r="M5110">
        <v>476.78</v>
      </c>
      <c r="N5110" t="s">
        <v>34</v>
      </c>
    </row>
    <row r="5111" spans="1:14" ht="14.25" customHeight="1" x14ac:dyDescent="0.3">
      <c r="A5111" t="s">
        <v>13818</v>
      </c>
      <c r="B5111" t="s">
        <v>19</v>
      </c>
      <c r="C5111" t="s">
        <v>33</v>
      </c>
      <c r="D5111">
        <v>4975.0200000000004</v>
      </c>
      <c r="E5111">
        <v>0.45</v>
      </c>
      <c r="F5111">
        <f t="shared" si="158"/>
        <v>2238.7590000000005</v>
      </c>
      <c r="G5111">
        <f t="shared" si="159"/>
        <v>2736.261</v>
      </c>
      <c r="H5111">
        <v>7</v>
      </c>
      <c r="I5111" s="17">
        <v>45340</v>
      </c>
      <c r="J5111" s="17">
        <v>45341</v>
      </c>
      <c r="K5111" t="s">
        <v>31</v>
      </c>
      <c r="L5111" t="s">
        <v>22</v>
      </c>
      <c r="M5111">
        <v>362.57</v>
      </c>
      <c r="N5111" t="s">
        <v>23</v>
      </c>
    </row>
    <row r="5112" spans="1:14" ht="14.25" customHeight="1" x14ac:dyDescent="0.3">
      <c r="A5112" t="s">
        <v>2034</v>
      </c>
      <c r="B5112" t="s">
        <v>19</v>
      </c>
      <c r="C5112" t="s">
        <v>20</v>
      </c>
      <c r="D5112">
        <v>4976.87</v>
      </c>
      <c r="E5112">
        <v>0.27</v>
      </c>
      <c r="F5112">
        <f t="shared" si="158"/>
        <v>1343.7549000000001</v>
      </c>
      <c r="G5112">
        <f t="shared" si="159"/>
        <v>3633.1151</v>
      </c>
      <c r="H5112">
        <v>7</v>
      </c>
      <c r="I5112" s="17">
        <v>45346</v>
      </c>
      <c r="J5112" s="17">
        <v>45349</v>
      </c>
      <c r="K5112" t="s">
        <v>21</v>
      </c>
      <c r="L5112" t="s">
        <v>27</v>
      </c>
      <c r="M5112">
        <v>931.86</v>
      </c>
      <c r="N5112" t="s">
        <v>48</v>
      </c>
    </row>
    <row r="5113" spans="1:14" ht="14.25" customHeight="1" x14ac:dyDescent="0.3">
      <c r="A5113" t="s">
        <v>4482</v>
      </c>
      <c r="B5113" t="s">
        <v>25</v>
      </c>
      <c r="C5113" t="s">
        <v>26</v>
      </c>
      <c r="D5113">
        <v>4977.6899999999996</v>
      </c>
      <c r="E5113">
        <v>0.17</v>
      </c>
      <c r="F5113">
        <f t="shared" si="158"/>
        <v>846.20730000000003</v>
      </c>
      <c r="G5113">
        <f t="shared" si="159"/>
        <v>4131.4826999999996</v>
      </c>
      <c r="H5113">
        <v>7</v>
      </c>
      <c r="I5113" s="17">
        <v>45618</v>
      </c>
      <c r="J5113" s="17">
        <v>45622</v>
      </c>
      <c r="K5113" t="s">
        <v>15</v>
      </c>
      <c r="L5113" t="s">
        <v>27</v>
      </c>
      <c r="M5113">
        <v>322.33999999999997</v>
      </c>
      <c r="N5113" t="s">
        <v>34</v>
      </c>
    </row>
    <row r="5114" spans="1:14" ht="14.25" customHeight="1" x14ac:dyDescent="0.3">
      <c r="A5114" t="s">
        <v>13063</v>
      </c>
      <c r="B5114" t="s">
        <v>19</v>
      </c>
      <c r="C5114" t="s">
        <v>14</v>
      </c>
      <c r="D5114">
        <v>4978.9399999999996</v>
      </c>
      <c r="E5114">
        <v>0.48</v>
      </c>
      <c r="F5114">
        <f t="shared" si="158"/>
        <v>2389.8911999999996</v>
      </c>
      <c r="G5114">
        <f t="shared" si="159"/>
        <v>2589.0488</v>
      </c>
      <c r="H5114">
        <v>7</v>
      </c>
      <c r="I5114" s="17">
        <v>45013</v>
      </c>
      <c r="J5114" s="17">
        <v>45018</v>
      </c>
      <c r="K5114" t="s">
        <v>15</v>
      </c>
      <c r="L5114" t="s">
        <v>27</v>
      </c>
      <c r="M5114">
        <v>937.25</v>
      </c>
      <c r="N5114" t="s">
        <v>23</v>
      </c>
    </row>
    <row r="5115" spans="1:14" ht="14.25" customHeight="1" x14ac:dyDescent="0.3">
      <c r="A5115" t="s">
        <v>521</v>
      </c>
      <c r="B5115" t="s">
        <v>25</v>
      </c>
      <c r="C5115" t="s">
        <v>26</v>
      </c>
      <c r="D5115">
        <v>4979.32</v>
      </c>
      <c r="E5115">
        <v>0.49</v>
      </c>
      <c r="F5115">
        <f t="shared" si="158"/>
        <v>2439.8667999999998</v>
      </c>
      <c r="G5115">
        <f t="shared" si="159"/>
        <v>2539.4531999999999</v>
      </c>
      <c r="H5115">
        <v>7</v>
      </c>
      <c r="I5115" s="17">
        <v>45056</v>
      </c>
      <c r="J5115" s="17">
        <v>45059</v>
      </c>
      <c r="K5115" t="s">
        <v>15</v>
      </c>
      <c r="L5115" t="s">
        <v>22</v>
      </c>
      <c r="M5115">
        <v>1091.53</v>
      </c>
      <c r="N5115" t="s">
        <v>28</v>
      </c>
    </row>
    <row r="5116" spans="1:14" ht="14.25" customHeight="1" x14ac:dyDescent="0.3">
      <c r="A5116" t="s">
        <v>2739</v>
      </c>
      <c r="B5116" t="s">
        <v>25</v>
      </c>
      <c r="C5116" t="s">
        <v>33</v>
      </c>
      <c r="D5116">
        <v>4987.55</v>
      </c>
      <c r="E5116">
        <v>0.25</v>
      </c>
      <c r="F5116">
        <f t="shared" si="158"/>
        <v>1246.8875</v>
      </c>
      <c r="G5116">
        <f t="shared" si="159"/>
        <v>3740.6625000000004</v>
      </c>
      <c r="H5116">
        <v>7</v>
      </c>
      <c r="I5116" s="17">
        <v>45619</v>
      </c>
      <c r="J5116" s="17">
        <v>45620</v>
      </c>
      <c r="K5116" t="s">
        <v>31</v>
      </c>
      <c r="L5116" t="s">
        <v>16</v>
      </c>
      <c r="M5116">
        <v>1266.26</v>
      </c>
      <c r="N5116" t="s">
        <v>23</v>
      </c>
    </row>
    <row r="5117" spans="1:14" ht="14.25" customHeight="1" x14ac:dyDescent="0.3">
      <c r="A5117" t="s">
        <v>11738</v>
      </c>
      <c r="B5117" t="s">
        <v>19</v>
      </c>
      <c r="C5117" t="s">
        <v>20</v>
      </c>
      <c r="D5117">
        <v>4988.43</v>
      </c>
      <c r="E5117">
        <v>0.02</v>
      </c>
      <c r="F5117">
        <f t="shared" si="158"/>
        <v>99.768600000000006</v>
      </c>
      <c r="G5117">
        <f t="shared" si="159"/>
        <v>4888.6614</v>
      </c>
      <c r="H5117">
        <v>7</v>
      </c>
      <c r="I5117" s="17">
        <v>45483</v>
      </c>
      <c r="J5117" s="17">
        <v>45484</v>
      </c>
      <c r="K5117" t="s">
        <v>31</v>
      </c>
      <c r="L5117" t="s">
        <v>27</v>
      </c>
      <c r="M5117">
        <v>533.61</v>
      </c>
      <c r="N5117" t="s">
        <v>48</v>
      </c>
    </row>
    <row r="5118" spans="1:14" ht="14.25" customHeight="1" x14ac:dyDescent="0.3">
      <c r="A5118" t="s">
        <v>14459</v>
      </c>
      <c r="B5118" t="s">
        <v>19</v>
      </c>
      <c r="C5118" t="s">
        <v>36</v>
      </c>
      <c r="D5118">
        <v>4989.2700000000004</v>
      </c>
      <c r="E5118">
        <v>0.03</v>
      </c>
      <c r="F5118">
        <f t="shared" si="158"/>
        <v>149.6781</v>
      </c>
      <c r="G5118">
        <f t="shared" si="159"/>
        <v>4839.5919000000004</v>
      </c>
      <c r="H5118">
        <v>7</v>
      </c>
      <c r="I5118" s="17">
        <v>45371</v>
      </c>
      <c r="J5118" s="17">
        <v>45374</v>
      </c>
      <c r="K5118" t="s">
        <v>31</v>
      </c>
      <c r="L5118" t="s">
        <v>27</v>
      </c>
      <c r="M5118">
        <v>1399.92</v>
      </c>
      <c r="N5118" t="s">
        <v>48</v>
      </c>
    </row>
    <row r="5119" spans="1:14" ht="14.25" customHeight="1" x14ac:dyDescent="0.3">
      <c r="A5119" t="s">
        <v>1366</v>
      </c>
      <c r="B5119" t="s">
        <v>19</v>
      </c>
      <c r="C5119" t="s">
        <v>20</v>
      </c>
      <c r="D5119">
        <v>4991.9399999999996</v>
      </c>
      <c r="E5119">
        <v>0.14000000000000001</v>
      </c>
      <c r="F5119">
        <f t="shared" si="158"/>
        <v>698.87160000000006</v>
      </c>
      <c r="G5119">
        <f t="shared" si="159"/>
        <v>4293.0683999999992</v>
      </c>
      <c r="H5119">
        <v>7</v>
      </c>
      <c r="I5119" s="17">
        <v>45238</v>
      </c>
      <c r="J5119" s="17">
        <v>45243</v>
      </c>
      <c r="K5119" t="s">
        <v>31</v>
      </c>
      <c r="L5119" t="s">
        <v>27</v>
      </c>
      <c r="M5119">
        <v>401.12</v>
      </c>
      <c r="N5119" t="s">
        <v>34</v>
      </c>
    </row>
    <row r="5120" spans="1:14" ht="14.25" customHeight="1" x14ac:dyDescent="0.3">
      <c r="A5120" t="s">
        <v>2090</v>
      </c>
      <c r="B5120" t="s">
        <v>13</v>
      </c>
      <c r="C5120" t="s">
        <v>14</v>
      </c>
      <c r="D5120">
        <v>4994.0200000000004</v>
      </c>
      <c r="E5120">
        <v>0.01</v>
      </c>
      <c r="F5120">
        <f t="shared" si="158"/>
        <v>49.940200000000004</v>
      </c>
      <c r="G5120">
        <f t="shared" si="159"/>
        <v>4944.0798000000004</v>
      </c>
      <c r="H5120">
        <v>7</v>
      </c>
      <c r="I5120" s="17">
        <v>45655</v>
      </c>
      <c r="J5120" s="17">
        <v>45660</v>
      </c>
      <c r="K5120" t="s">
        <v>21</v>
      </c>
      <c r="L5120" t="s">
        <v>16</v>
      </c>
      <c r="M5120">
        <v>955.03</v>
      </c>
      <c r="N5120" t="s">
        <v>28</v>
      </c>
    </row>
    <row r="5121" spans="1:14" ht="14.25" customHeight="1" x14ac:dyDescent="0.3">
      <c r="A5121" t="s">
        <v>2252</v>
      </c>
      <c r="B5121" t="s">
        <v>13</v>
      </c>
      <c r="C5121" t="s">
        <v>33</v>
      </c>
      <c r="D5121">
        <v>4997.6400000000003</v>
      </c>
      <c r="E5121">
        <v>0.32</v>
      </c>
      <c r="F5121">
        <f t="shared" si="158"/>
        <v>1599.2448000000002</v>
      </c>
      <c r="G5121">
        <f t="shared" si="159"/>
        <v>3398.3951999999999</v>
      </c>
      <c r="H5121">
        <v>7</v>
      </c>
      <c r="I5121" s="17">
        <v>45571</v>
      </c>
      <c r="J5121" s="17">
        <v>45573</v>
      </c>
      <c r="K5121" t="s">
        <v>31</v>
      </c>
      <c r="L5121" t="s">
        <v>27</v>
      </c>
      <c r="M5121">
        <v>378.93</v>
      </c>
      <c r="N5121" t="s">
        <v>28</v>
      </c>
    </row>
    <row r="5122" spans="1:14" ht="14.25" customHeight="1" x14ac:dyDescent="0.3">
      <c r="A5122" t="s">
        <v>13784</v>
      </c>
      <c r="B5122" t="s">
        <v>19</v>
      </c>
      <c r="C5122" t="s">
        <v>33</v>
      </c>
      <c r="D5122">
        <v>4999.0600000000004</v>
      </c>
      <c r="E5122">
        <v>0.03</v>
      </c>
      <c r="F5122">
        <f t="shared" ref="F5122:F5185" si="160">D5122*E5122</f>
        <v>149.9718</v>
      </c>
      <c r="G5122">
        <f t="shared" ref="G5122:G5185" si="161">D5122-F5122</f>
        <v>4849.0882000000001</v>
      </c>
      <c r="H5122">
        <v>7</v>
      </c>
      <c r="I5122" s="17">
        <v>45516</v>
      </c>
      <c r="J5122" s="17">
        <v>45523</v>
      </c>
      <c r="K5122" t="s">
        <v>31</v>
      </c>
      <c r="L5122" t="s">
        <v>16</v>
      </c>
      <c r="M5122">
        <v>340.23</v>
      </c>
      <c r="N5122" t="s">
        <v>23</v>
      </c>
    </row>
    <row r="5123" spans="1:14" ht="14.25" customHeight="1" x14ac:dyDescent="0.3">
      <c r="A5123" t="s">
        <v>4089</v>
      </c>
      <c r="B5123" t="s">
        <v>41</v>
      </c>
      <c r="C5123" t="s">
        <v>36</v>
      </c>
      <c r="D5123">
        <v>100.99</v>
      </c>
      <c r="E5123">
        <v>0.11</v>
      </c>
      <c r="F5123">
        <f t="shared" si="160"/>
        <v>11.1089</v>
      </c>
      <c r="G5123">
        <f t="shared" si="161"/>
        <v>89.881099999999989</v>
      </c>
      <c r="H5123">
        <v>6</v>
      </c>
      <c r="I5123" s="17">
        <v>45470</v>
      </c>
      <c r="J5123" s="17">
        <v>45474</v>
      </c>
      <c r="K5123" t="s">
        <v>21</v>
      </c>
      <c r="L5123" t="s">
        <v>22</v>
      </c>
      <c r="M5123">
        <v>29.31</v>
      </c>
      <c r="N5123" t="s">
        <v>17</v>
      </c>
    </row>
    <row r="5124" spans="1:14" ht="14.25" customHeight="1" x14ac:dyDescent="0.3">
      <c r="A5124" t="s">
        <v>13862</v>
      </c>
      <c r="B5124" t="s">
        <v>41</v>
      </c>
      <c r="C5124" t="s">
        <v>20</v>
      </c>
      <c r="D5124">
        <v>101.92</v>
      </c>
      <c r="E5124">
        <v>0.37</v>
      </c>
      <c r="F5124">
        <f t="shared" si="160"/>
        <v>37.7104</v>
      </c>
      <c r="G5124">
        <f t="shared" si="161"/>
        <v>64.209599999999995</v>
      </c>
      <c r="H5124">
        <v>6</v>
      </c>
      <c r="I5124" s="17">
        <v>45100</v>
      </c>
      <c r="J5124" s="17">
        <v>45106</v>
      </c>
      <c r="K5124" t="s">
        <v>21</v>
      </c>
      <c r="L5124" t="s">
        <v>16</v>
      </c>
      <c r="M5124">
        <v>11.17</v>
      </c>
      <c r="N5124" t="s">
        <v>34</v>
      </c>
    </row>
    <row r="5125" spans="1:14" ht="14.25" customHeight="1" x14ac:dyDescent="0.3">
      <c r="A5125" t="s">
        <v>11860</v>
      </c>
      <c r="B5125" t="s">
        <v>13</v>
      </c>
      <c r="C5125" t="s">
        <v>33</v>
      </c>
      <c r="D5125">
        <v>104.98</v>
      </c>
      <c r="E5125">
        <v>0.21</v>
      </c>
      <c r="F5125">
        <f t="shared" si="160"/>
        <v>22.0458</v>
      </c>
      <c r="G5125">
        <f t="shared" si="161"/>
        <v>82.934200000000004</v>
      </c>
      <c r="H5125">
        <v>6</v>
      </c>
      <c r="I5125" s="17">
        <v>45129</v>
      </c>
      <c r="J5125" s="17">
        <v>45136</v>
      </c>
      <c r="K5125" t="s">
        <v>31</v>
      </c>
      <c r="L5125" t="s">
        <v>16</v>
      </c>
      <c r="M5125">
        <v>30.16</v>
      </c>
      <c r="N5125" t="s">
        <v>48</v>
      </c>
    </row>
    <row r="5126" spans="1:14" ht="14.25" customHeight="1" x14ac:dyDescent="0.3">
      <c r="A5126" t="s">
        <v>14869</v>
      </c>
      <c r="B5126" t="s">
        <v>19</v>
      </c>
      <c r="C5126" t="s">
        <v>20</v>
      </c>
      <c r="D5126">
        <v>105.43</v>
      </c>
      <c r="E5126">
        <v>0.1</v>
      </c>
      <c r="F5126">
        <f t="shared" si="160"/>
        <v>10.543000000000001</v>
      </c>
      <c r="G5126">
        <f t="shared" si="161"/>
        <v>94.887</v>
      </c>
      <c r="H5126">
        <v>6</v>
      </c>
      <c r="I5126" s="17">
        <v>45165</v>
      </c>
      <c r="J5126" s="17">
        <v>45172</v>
      </c>
      <c r="K5126" t="s">
        <v>31</v>
      </c>
      <c r="L5126" t="s">
        <v>22</v>
      </c>
      <c r="M5126">
        <v>14.61</v>
      </c>
      <c r="N5126" t="s">
        <v>23</v>
      </c>
    </row>
    <row r="5127" spans="1:14" ht="14.25" customHeight="1" x14ac:dyDescent="0.3">
      <c r="A5127" t="s">
        <v>8400</v>
      </c>
      <c r="B5127" t="s">
        <v>19</v>
      </c>
      <c r="C5127" t="s">
        <v>26</v>
      </c>
      <c r="D5127">
        <v>105.65</v>
      </c>
      <c r="E5127">
        <v>0.25</v>
      </c>
      <c r="F5127">
        <f t="shared" si="160"/>
        <v>26.412500000000001</v>
      </c>
      <c r="G5127">
        <f t="shared" si="161"/>
        <v>79.237500000000011</v>
      </c>
      <c r="H5127">
        <v>6</v>
      </c>
      <c r="I5127" s="17">
        <v>45315</v>
      </c>
      <c r="J5127" s="17">
        <v>45320</v>
      </c>
      <c r="K5127" t="s">
        <v>21</v>
      </c>
      <c r="L5127" t="s">
        <v>16</v>
      </c>
      <c r="M5127">
        <v>30.42</v>
      </c>
      <c r="N5127" t="s">
        <v>28</v>
      </c>
    </row>
    <row r="5128" spans="1:14" ht="14.25" customHeight="1" x14ac:dyDescent="0.3">
      <c r="A5128" t="s">
        <v>1898</v>
      </c>
      <c r="B5128" t="s">
        <v>41</v>
      </c>
      <c r="C5128" t="s">
        <v>20</v>
      </c>
      <c r="D5128">
        <v>106.05</v>
      </c>
      <c r="E5128">
        <v>0.21</v>
      </c>
      <c r="F5128">
        <f t="shared" si="160"/>
        <v>22.270499999999998</v>
      </c>
      <c r="G5128">
        <f t="shared" si="161"/>
        <v>83.779499999999999</v>
      </c>
      <c r="H5128">
        <v>6</v>
      </c>
      <c r="I5128" s="17">
        <v>45432</v>
      </c>
      <c r="J5128" s="17">
        <v>45436</v>
      </c>
      <c r="K5128" t="s">
        <v>21</v>
      </c>
      <c r="L5128" t="s">
        <v>22</v>
      </c>
      <c r="M5128">
        <v>17.170000000000002</v>
      </c>
      <c r="N5128" t="s">
        <v>48</v>
      </c>
    </row>
    <row r="5129" spans="1:14" ht="14.25" customHeight="1" x14ac:dyDescent="0.3">
      <c r="A5129" t="s">
        <v>543</v>
      </c>
      <c r="B5129" t="s">
        <v>25</v>
      </c>
      <c r="C5129" t="s">
        <v>20</v>
      </c>
      <c r="D5129">
        <v>106.97</v>
      </c>
      <c r="E5129">
        <v>0.1</v>
      </c>
      <c r="F5129">
        <f t="shared" si="160"/>
        <v>10.697000000000001</v>
      </c>
      <c r="G5129">
        <f t="shared" si="161"/>
        <v>96.272999999999996</v>
      </c>
      <c r="H5129">
        <v>6</v>
      </c>
      <c r="I5129" s="17">
        <v>45168</v>
      </c>
      <c r="J5129" s="17">
        <v>45172</v>
      </c>
      <c r="K5129" t="s">
        <v>21</v>
      </c>
      <c r="L5129" t="s">
        <v>22</v>
      </c>
      <c r="M5129">
        <v>20.59</v>
      </c>
      <c r="N5129" t="s">
        <v>17</v>
      </c>
    </row>
    <row r="5130" spans="1:14" ht="14.25" customHeight="1" x14ac:dyDescent="0.3">
      <c r="A5130" t="s">
        <v>811</v>
      </c>
      <c r="B5130" t="s">
        <v>19</v>
      </c>
      <c r="C5130" t="s">
        <v>20</v>
      </c>
      <c r="D5130">
        <v>107.85</v>
      </c>
      <c r="E5130">
        <v>0.42</v>
      </c>
      <c r="F5130">
        <f t="shared" si="160"/>
        <v>45.296999999999997</v>
      </c>
      <c r="G5130">
        <f t="shared" si="161"/>
        <v>62.552999999999997</v>
      </c>
      <c r="H5130">
        <v>6</v>
      </c>
      <c r="I5130" s="17">
        <v>45552</v>
      </c>
      <c r="J5130" s="17">
        <v>45554</v>
      </c>
      <c r="K5130" t="s">
        <v>21</v>
      </c>
      <c r="L5130" t="s">
        <v>16</v>
      </c>
      <c r="M5130">
        <v>11.27</v>
      </c>
      <c r="N5130" t="s">
        <v>28</v>
      </c>
    </row>
    <row r="5131" spans="1:14" ht="14.25" customHeight="1" x14ac:dyDescent="0.3">
      <c r="A5131" t="s">
        <v>334</v>
      </c>
      <c r="B5131" t="s">
        <v>25</v>
      </c>
      <c r="C5131" t="s">
        <v>33</v>
      </c>
      <c r="D5131">
        <v>108.97</v>
      </c>
      <c r="E5131">
        <v>0.28000000000000003</v>
      </c>
      <c r="F5131">
        <f t="shared" si="160"/>
        <v>30.511600000000001</v>
      </c>
      <c r="G5131">
        <f t="shared" si="161"/>
        <v>78.458399999999997</v>
      </c>
      <c r="H5131">
        <v>6</v>
      </c>
      <c r="I5131" s="17">
        <v>45487</v>
      </c>
      <c r="J5131" s="17">
        <v>45492</v>
      </c>
      <c r="K5131" t="s">
        <v>15</v>
      </c>
      <c r="L5131" t="s">
        <v>16</v>
      </c>
      <c r="M5131">
        <v>29.94</v>
      </c>
      <c r="N5131" t="s">
        <v>34</v>
      </c>
    </row>
    <row r="5132" spans="1:14" ht="14.25" customHeight="1" x14ac:dyDescent="0.3">
      <c r="A5132" t="s">
        <v>13791</v>
      </c>
      <c r="B5132" t="s">
        <v>19</v>
      </c>
      <c r="C5132" t="s">
        <v>36</v>
      </c>
      <c r="D5132">
        <v>116.48</v>
      </c>
      <c r="E5132">
        <v>0.2</v>
      </c>
      <c r="F5132">
        <f t="shared" si="160"/>
        <v>23.296000000000003</v>
      </c>
      <c r="G5132">
        <f t="shared" si="161"/>
        <v>93.183999999999997</v>
      </c>
      <c r="H5132">
        <v>6</v>
      </c>
      <c r="I5132" s="17">
        <v>45615</v>
      </c>
      <c r="J5132" s="17">
        <v>45621</v>
      </c>
      <c r="K5132" t="s">
        <v>15</v>
      </c>
      <c r="L5132" t="s">
        <v>16</v>
      </c>
      <c r="M5132">
        <v>18.27</v>
      </c>
      <c r="N5132" t="s">
        <v>28</v>
      </c>
    </row>
    <row r="5133" spans="1:14" ht="14.25" customHeight="1" x14ac:dyDescent="0.3">
      <c r="A5133" t="s">
        <v>7756</v>
      </c>
      <c r="B5133" t="s">
        <v>25</v>
      </c>
      <c r="C5133" t="s">
        <v>20</v>
      </c>
      <c r="D5133">
        <v>121.25</v>
      </c>
      <c r="E5133">
        <v>0.13</v>
      </c>
      <c r="F5133">
        <f t="shared" si="160"/>
        <v>15.762500000000001</v>
      </c>
      <c r="G5133">
        <f t="shared" si="161"/>
        <v>105.4875</v>
      </c>
      <c r="H5133">
        <v>6</v>
      </c>
      <c r="I5133" s="17">
        <v>45522</v>
      </c>
      <c r="J5133" s="17">
        <v>45524</v>
      </c>
      <c r="K5133" t="s">
        <v>31</v>
      </c>
      <c r="L5133" t="s">
        <v>27</v>
      </c>
      <c r="M5133">
        <v>29.5</v>
      </c>
      <c r="N5133" t="s">
        <v>39</v>
      </c>
    </row>
    <row r="5134" spans="1:14" ht="14.25" customHeight="1" x14ac:dyDescent="0.3">
      <c r="A5134" t="s">
        <v>4280</v>
      </c>
      <c r="B5134" t="s">
        <v>25</v>
      </c>
      <c r="C5134" t="s">
        <v>20</v>
      </c>
      <c r="D5134">
        <v>122.23</v>
      </c>
      <c r="E5134">
        <v>0.38</v>
      </c>
      <c r="F5134">
        <f t="shared" si="160"/>
        <v>46.447400000000002</v>
      </c>
      <c r="G5134">
        <f t="shared" si="161"/>
        <v>75.782600000000002</v>
      </c>
      <c r="H5134">
        <v>6</v>
      </c>
      <c r="I5134" s="17">
        <v>45537</v>
      </c>
      <c r="J5134" s="17">
        <v>45544</v>
      </c>
      <c r="K5134" t="s">
        <v>21</v>
      </c>
      <c r="L5134" t="s">
        <v>16</v>
      </c>
      <c r="M5134">
        <v>17.329999999999998</v>
      </c>
      <c r="N5134" t="s">
        <v>23</v>
      </c>
    </row>
    <row r="5135" spans="1:14" ht="14.25" customHeight="1" x14ac:dyDescent="0.3">
      <c r="A5135" t="s">
        <v>3040</v>
      </c>
      <c r="B5135" t="s">
        <v>25</v>
      </c>
      <c r="C5135" t="s">
        <v>26</v>
      </c>
      <c r="D5135">
        <v>122.54</v>
      </c>
      <c r="E5135">
        <v>0.12</v>
      </c>
      <c r="F5135">
        <f t="shared" si="160"/>
        <v>14.704800000000001</v>
      </c>
      <c r="G5135">
        <f t="shared" si="161"/>
        <v>107.8352</v>
      </c>
      <c r="H5135">
        <v>6</v>
      </c>
      <c r="I5135" s="17">
        <v>45564</v>
      </c>
      <c r="J5135" s="17">
        <v>45568</v>
      </c>
      <c r="K5135" t="s">
        <v>21</v>
      </c>
      <c r="L5135" t="s">
        <v>22</v>
      </c>
      <c r="M5135">
        <v>33.58</v>
      </c>
      <c r="N5135" t="s">
        <v>34</v>
      </c>
    </row>
    <row r="5136" spans="1:14" ht="14.25" customHeight="1" x14ac:dyDescent="0.3">
      <c r="A5136" t="s">
        <v>10742</v>
      </c>
      <c r="B5136" t="s">
        <v>13</v>
      </c>
      <c r="C5136" t="s">
        <v>36</v>
      </c>
      <c r="D5136">
        <v>124.98</v>
      </c>
      <c r="E5136">
        <v>0.09</v>
      </c>
      <c r="F5136">
        <f t="shared" si="160"/>
        <v>11.248200000000001</v>
      </c>
      <c r="G5136">
        <f t="shared" si="161"/>
        <v>113.73180000000001</v>
      </c>
      <c r="H5136">
        <v>6</v>
      </c>
      <c r="I5136" s="17">
        <v>45601</v>
      </c>
      <c r="J5136" s="17">
        <v>45602</v>
      </c>
      <c r="K5136" t="s">
        <v>21</v>
      </c>
      <c r="L5136" t="s">
        <v>16</v>
      </c>
      <c r="M5136">
        <v>11.66</v>
      </c>
      <c r="N5136" t="s">
        <v>48</v>
      </c>
    </row>
    <row r="5137" spans="1:14" ht="14.25" customHeight="1" x14ac:dyDescent="0.3">
      <c r="A5137" t="s">
        <v>12362</v>
      </c>
      <c r="B5137" t="s">
        <v>19</v>
      </c>
      <c r="C5137" t="s">
        <v>26</v>
      </c>
      <c r="D5137">
        <v>126.54</v>
      </c>
      <c r="E5137">
        <v>0.47</v>
      </c>
      <c r="F5137">
        <f t="shared" si="160"/>
        <v>59.473799999999997</v>
      </c>
      <c r="G5137">
        <f t="shared" si="161"/>
        <v>67.066200000000009</v>
      </c>
      <c r="H5137">
        <v>6</v>
      </c>
      <c r="I5137" s="17">
        <v>45333</v>
      </c>
      <c r="J5137" s="17">
        <v>45338</v>
      </c>
      <c r="K5137" t="s">
        <v>31</v>
      </c>
      <c r="L5137" t="s">
        <v>27</v>
      </c>
      <c r="M5137">
        <v>9.8000000000000007</v>
      </c>
      <c r="N5137" t="s">
        <v>23</v>
      </c>
    </row>
    <row r="5138" spans="1:14" ht="14.25" customHeight="1" x14ac:dyDescent="0.3">
      <c r="A5138" t="s">
        <v>15191</v>
      </c>
      <c r="B5138" t="s">
        <v>19</v>
      </c>
      <c r="C5138" t="s">
        <v>20</v>
      </c>
      <c r="D5138">
        <v>135.83000000000001</v>
      </c>
      <c r="E5138">
        <v>0.08</v>
      </c>
      <c r="F5138">
        <f t="shared" si="160"/>
        <v>10.866400000000001</v>
      </c>
      <c r="G5138">
        <f t="shared" si="161"/>
        <v>124.96360000000001</v>
      </c>
      <c r="H5138">
        <v>6</v>
      </c>
      <c r="I5138" s="17">
        <v>45037</v>
      </c>
      <c r="J5138" s="17">
        <v>45044</v>
      </c>
      <c r="K5138" t="s">
        <v>21</v>
      </c>
      <c r="L5138" t="s">
        <v>22</v>
      </c>
      <c r="M5138">
        <v>22.53</v>
      </c>
      <c r="N5138" t="s">
        <v>28</v>
      </c>
    </row>
    <row r="5139" spans="1:14" ht="14.25" customHeight="1" x14ac:dyDescent="0.3">
      <c r="A5139" t="s">
        <v>6061</v>
      </c>
      <c r="B5139" t="s">
        <v>25</v>
      </c>
      <c r="C5139" t="s">
        <v>26</v>
      </c>
      <c r="D5139">
        <v>144.74</v>
      </c>
      <c r="E5139">
        <v>0.43</v>
      </c>
      <c r="F5139">
        <f t="shared" si="160"/>
        <v>62.238200000000006</v>
      </c>
      <c r="G5139">
        <f t="shared" si="161"/>
        <v>82.501800000000003</v>
      </c>
      <c r="H5139">
        <v>6</v>
      </c>
      <c r="I5139" s="17">
        <v>45181</v>
      </c>
      <c r="J5139" s="17">
        <v>45188</v>
      </c>
      <c r="K5139" t="s">
        <v>21</v>
      </c>
      <c r="L5139" t="s">
        <v>22</v>
      </c>
      <c r="M5139">
        <v>10.119999999999999</v>
      </c>
      <c r="N5139" t="s">
        <v>28</v>
      </c>
    </row>
    <row r="5140" spans="1:14" ht="14.25" customHeight="1" x14ac:dyDescent="0.3">
      <c r="A5140" t="s">
        <v>14836</v>
      </c>
      <c r="B5140" t="s">
        <v>19</v>
      </c>
      <c r="C5140" t="s">
        <v>33</v>
      </c>
      <c r="D5140">
        <v>146.65</v>
      </c>
      <c r="E5140">
        <v>0.13</v>
      </c>
      <c r="F5140">
        <f t="shared" si="160"/>
        <v>19.064500000000002</v>
      </c>
      <c r="G5140">
        <f t="shared" si="161"/>
        <v>127.5855</v>
      </c>
      <c r="H5140">
        <v>6</v>
      </c>
      <c r="I5140" s="17">
        <v>45466</v>
      </c>
      <c r="J5140" s="17">
        <v>45468</v>
      </c>
      <c r="K5140" t="s">
        <v>31</v>
      </c>
      <c r="L5140" t="s">
        <v>27</v>
      </c>
      <c r="M5140">
        <v>18.010000000000002</v>
      </c>
      <c r="N5140" t="s">
        <v>48</v>
      </c>
    </row>
    <row r="5141" spans="1:14" ht="14.25" customHeight="1" x14ac:dyDescent="0.3">
      <c r="A5141" t="s">
        <v>984</v>
      </c>
      <c r="B5141" t="s">
        <v>19</v>
      </c>
      <c r="C5141" t="s">
        <v>33</v>
      </c>
      <c r="D5141">
        <v>146.94999999999999</v>
      </c>
      <c r="E5141">
        <v>0.32</v>
      </c>
      <c r="F5141">
        <f t="shared" si="160"/>
        <v>47.023999999999994</v>
      </c>
      <c r="G5141">
        <f t="shared" si="161"/>
        <v>99.925999999999988</v>
      </c>
      <c r="H5141">
        <v>6</v>
      </c>
      <c r="I5141" s="17">
        <v>45136</v>
      </c>
      <c r="J5141" s="17">
        <v>45138</v>
      </c>
      <c r="K5141" t="s">
        <v>15</v>
      </c>
      <c r="L5141" t="s">
        <v>16</v>
      </c>
      <c r="M5141">
        <v>13.84</v>
      </c>
      <c r="N5141" t="s">
        <v>39</v>
      </c>
    </row>
    <row r="5142" spans="1:14" ht="14.25" customHeight="1" x14ac:dyDescent="0.3">
      <c r="A5142" t="s">
        <v>10281</v>
      </c>
      <c r="B5142" t="s">
        <v>25</v>
      </c>
      <c r="C5142" t="s">
        <v>33</v>
      </c>
      <c r="D5142">
        <v>147.03</v>
      </c>
      <c r="E5142">
        <v>0.42</v>
      </c>
      <c r="F5142">
        <f t="shared" si="160"/>
        <v>61.752600000000001</v>
      </c>
      <c r="G5142">
        <f t="shared" si="161"/>
        <v>85.2774</v>
      </c>
      <c r="H5142">
        <v>6</v>
      </c>
      <c r="I5142" s="17">
        <v>44976</v>
      </c>
      <c r="J5142" s="17">
        <v>44980</v>
      </c>
      <c r="K5142" t="s">
        <v>31</v>
      </c>
      <c r="L5142" t="s">
        <v>22</v>
      </c>
      <c r="M5142">
        <v>24.83</v>
      </c>
      <c r="N5142" t="s">
        <v>17</v>
      </c>
    </row>
    <row r="5143" spans="1:14" ht="14.25" customHeight="1" x14ac:dyDescent="0.3">
      <c r="A5143" t="s">
        <v>747</v>
      </c>
      <c r="B5143" t="s">
        <v>19</v>
      </c>
      <c r="C5143" t="s">
        <v>26</v>
      </c>
      <c r="D5143">
        <v>153.88999999999999</v>
      </c>
      <c r="E5143">
        <v>0.46</v>
      </c>
      <c r="F5143">
        <f t="shared" si="160"/>
        <v>70.789400000000001</v>
      </c>
      <c r="G5143">
        <f t="shared" si="161"/>
        <v>83.100599999999986</v>
      </c>
      <c r="H5143">
        <v>6</v>
      </c>
      <c r="I5143" s="17">
        <v>45162</v>
      </c>
      <c r="J5143" s="17">
        <v>45164</v>
      </c>
      <c r="K5143" t="s">
        <v>31</v>
      </c>
      <c r="L5143" t="s">
        <v>27</v>
      </c>
      <c r="M5143">
        <v>26.98</v>
      </c>
      <c r="N5143" t="s">
        <v>28</v>
      </c>
    </row>
    <row r="5144" spans="1:14" ht="14.25" customHeight="1" x14ac:dyDescent="0.3">
      <c r="A5144" t="s">
        <v>10203</v>
      </c>
      <c r="B5144" t="s">
        <v>41</v>
      </c>
      <c r="C5144" t="s">
        <v>36</v>
      </c>
      <c r="D5144">
        <v>155.75</v>
      </c>
      <c r="E5144">
        <v>0.18</v>
      </c>
      <c r="F5144">
        <f t="shared" si="160"/>
        <v>28.035</v>
      </c>
      <c r="G5144">
        <f t="shared" si="161"/>
        <v>127.715</v>
      </c>
      <c r="H5144">
        <v>6</v>
      </c>
      <c r="I5144" s="17">
        <v>45291</v>
      </c>
      <c r="J5144" s="17">
        <v>45292</v>
      </c>
      <c r="K5144" t="s">
        <v>15</v>
      </c>
      <c r="L5144" t="s">
        <v>22</v>
      </c>
      <c r="M5144">
        <v>45.36</v>
      </c>
      <c r="N5144" t="s">
        <v>39</v>
      </c>
    </row>
    <row r="5145" spans="1:14" ht="14.25" customHeight="1" x14ac:dyDescent="0.3">
      <c r="A5145" t="s">
        <v>5494</v>
      </c>
      <c r="B5145" t="s">
        <v>19</v>
      </c>
      <c r="C5145" t="s">
        <v>20</v>
      </c>
      <c r="D5145">
        <v>158.76</v>
      </c>
      <c r="E5145">
        <v>0.33</v>
      </c>
      <c r="F5145">
        <f t="shared" si="160"/>
        <v>52.390799999999999</v>
      </c>
      <c r="G5145">
        <f t="shared" si="161"/>
        <v>106.36919999999999</v>
      </c>
      <c r="H5145">
        <v>6</v>
      </c>
      <c r="I5145" s="17">
        <v>44961</v>
      </c>
      <c r="J5145" s="17">
        <v>44968</v>
      </c>
      <c r="K5145" t="s">
        <v>21</v>
      </c>
      <c r="L5145" t="s">
        <v>16</v>
      </c>
      <c r="M5145">
        <v>44.55</v>
      </c>
      <c r="N5145" t="s">
        <v>17</v>
      </c>
    </row>
    <row r="5146" spans="1:14" ht="14.25" customHeight="1" x14ac:dyDescent="0.3">
      <c r="A5146" t="s">
        <v>4143</v>
      </c>
      <c r="B5146" t="s">
        <v>41</v>
      </c>
      <c r="C5146" t="s">
        <v>26</v>
      </c>
      <c r="D5146">
        <v>161.75</v>
      </c>
      <c r="E5146">
        <v>0.04</v>
      </c>
      <c r="F5146">
        <f t="shared" si="160"/>
        <v>6.47</v>
      </c>
      <c r="G5146">
        <f t="shared" si="161"/>
        <v>155.28</v>
      </c>
      <c r="H5146">
        <v>6</v>
      </c>
      <c r="I5146" s="17">
        <v>45088</v>
      </c>
      <c r="J5146" s="17">
        <v>45095</v>
      </c>
      <c r="K5146" t="s">
        <v>31</v>
      </c>
      <c r="L5146" t="s">
        <v>27</v>
      </c>
      <c r="M5146">
        <v>30.79</v>
      </c>
      <c r="N5146" t="s">
        <v>48</v>
      </c>
    </row>
    <row r="5147" spans="1:14" ht="14.25" customHeight="1" x14ac:dyDescent="0.3">
      <c r="A5147" t="s">
        <v>1819</v>
      </c>
      <c r="B5147" t="s">
        <v>19</v>
      </c>
      <c r="C5147" t="s">
        <v>20</v>
      </c>
      <c r="D5147">
        <v>163.22999999999999</v>
      </c>
      <c r="E5147">
        <v>0.02</v>
      </c>
      <c r="F5147">
        <f t="shared" si="160"/>
        <v>3.2645999999999997</v>
      </c>
      <c r="G5147">
        <f t="shared" si="161"/>
        <v>159.96539999999999</v>
      </c>
      <c r="H5147">
        <v>6</v>
      </c>
      <c r="I5147" s="17">
        <v>45565</v>
      </c>
      <c r="J5147" s="17">
        <v>45571</v>
      </c>
      <c r="K5147" t="s">
        <v>31</v>
      </c>
      <c r="L5147" t="s">
        <v>27</v>
      </c>
      <c r="M5147">
        <v>42.06</v>
      </c>
      <c r="N5147" t="s">
        <v>23</v>
      </c>
    </row>
    <row r="5148" spans="1:14" ht="14.25" customHeight="1" x14ac:dyDescent="0.3">
      <c r="A5148" t="s">
        <v>1387</v>
      </c>
      <c r="B5148" t="s">
        <v>41</v>
      </c>
      <c r="C5148" t="s">
        <v>20</v>
      </c>
      <c r="D5148">
        <v>164.06</v>
      </c>
      <c r="E5148">
        <v>0.33</v>
      </c>
      <c r="F5148">
        <f t="shared" si="160"/>
        <v>54.139800000000001</v>
      </c>
      <c r="G5148">
        <f t="shared" si="161"/>
        <v>109.92019999999999</v>
      </c>
      <c r="H5148">
        <v>6</v>
      </c>
      <c r="I5148" s="17">
        <v>45535</v>
      </c>
      <c r="J5148" s="17">
        <v>45538</v>
      </c>
      <c r="K5148" t="s">
        <v>15</v>
      </c>
      <c r="L5148" t="s">
        <v>27</v>
      </c>
      <c r="M5148">
        <v>25.14</v>
      </c>
      <c r="N5148" t="s">
        <v>28</v>
      </c>
    </row>
    <row r="5149" spans="1:14" ht="14.25" customHeight="1" x14ac:dyDescent="0.3">
      <c r="A5149" t="s">
        <v>5967</v>
      </c>
      <c r="B5149" t="s">
        <v>13</v>
      </c>
      <c r="C5149" t="s">
        <v>14</v>
      </c>
      <c r="D5149">
        <v>164.35</v>
      </c>
      <c r="E5149">
        <v>0.42</v>
      </c>
      <c r="F5149">
        <f t="shared" si="160"/>
        <v>69.027000000000001</v>
      </c>
      <c r="G5149">
        <f t="shared" si="161"/>
        <v>95.322999999999993</v>
      </c>
      <c r="H5149">
        <v>6</v>
      </c>
      <c r="I5149" s="17">
        <v>44936</v>
      </c>
      <c r="J5149" s="17">
        <v>44941</v>
      </c>
      <c r="K5149" t="s">
        <v>21</v>
      </c>
      <c r="L5149" t="s">
        <v>27</v>
      </c>
      <c r="M5149">
        <v>13.82</v>
      </c>
      <c r="N5149" t="s">
        <v>23</v>
      </c>
    </row>
    <row r="5150" spans="1:14" ht="14.25" customHeight="1" x14ac:dyDescent="0.3">
      <c r="A5150" t="s">
        <v>9568</v>
      </c>
      <c r="B5150" t="s">
        <v>25</v>
      </c>
      <c r="C5150" t="s">
        <v>26</v>
      </c>
      <c r="D5150">
        <v>166.93</v>
      </c>
      <c r="E5150">
        <v>0.31</v>
      </c>
      <c r="F5150">
        <f t="shared" si="160"/>
        <v>51.7483</v>
      </c>
      <c r="G5150">
        <f t="shared" si="161"/>
        <v>115.18170000000001</v>
      </c>
      <c r="H5150">
        <v>6</v>
      </c>
      <c r="I5150" s="17">
        <v>45187</v>
      </c>
      <c r="J5150" s="17">
        <v>45189</v>
      </c>
      <c r="K5150" t="s">
        <v>31</v>
      </c>
      <c r="L5150" t="s">
        <v>16</v>
      </c>
      <c r="M5150">
        <v>34.17</v>
      </c>
      <c r="N5150" t="s">
        <v>28</v>
      </c>
    </row>
    <row r="5151" spans="1:14" ht="14.25" customHeight="1" x14ac:dyDescent="0.3">
      <c r="A5151" t="s">
        <v>1818</v>
      </c>
      <c r="B5151" t="s">
        <v>19</v>
      </c>
      <c r="C5151" t="s">
        <v>14</v>
      </c>
      <c r="D5151">
        <v>168.5</v>
      </c>
      <c r="E5151">
        <v>0.39</v>
      </c>
      <c r="F5151">
        <f t="shared" si="160"/>
        <v>65.715000000000003</v>
      </c>
      <c r="G5151">
        <f t="shared" si="161"/>
        <v>102.785</v>
      </c>
      <c r="H5151">
        <v>6</v>
      </c>
      <c r="I5151" s="17">
        <v>45108</v>
      </c>
      <c r="J5151" s="17">
        <v>45109</v>
      </c>
      <c r="K5151" t="s">
        <v>15</v>
      </c>
      <c r="L5151" t="s">
        <v>16</v>
      </c>
      <c r="M5151">
        <v>25.34</v>
      </c>
      <c r="N5151" t="s">
        <v>28</v>
      </c>
    </row>
    <row r="5152" spans="1:14" ht="14.25" customHeight="1" x14ac:dyDescent="0.3">
      <c r="A5152" t="s">
        <v>6988</v>
      </c>
      <c r="B5152" t="s">
        <v>19</v>
      </c>
      <c r="C5152" t="s">
        <v>20</v>
      </c>
      <c r="D5152">
        <v>170.86</v>
      </c>
      <c r="E5152">
        <v>0.19</v>
      </c>
      <c r="F5152">
        <f t="shared" si="160"/>
        <v>32.4634</v>
      </c>
      <c r="G5152">
        <f t="shared" si="161"/>
        <v>138.39660000000001</v>
      </c>
      <c r="H5152">
        <v>6</v>
      </c>
      <c r="I5152" s="17">
        <v>45166</v>
      </c>
      <c r="J5152" s="17">
        <v>45172</v>
      </c>
      <c r="K5152" t="s">
        <v>21</v>
      </c>
      <c r="L5152" t="s">
        <v>27</v>
      </c>
      <c r="M5152">
        <v>47.45</v>
      </c>
      <c r="N5152" t="s">
        <v>28</v>
      </c>
    </row>
    <row r="5153" spans="1:14" ht="14.25" customHeight="1" x14ac:dyDescent="0.3">
      <c r="A5153" t="s">
        <v>6169</v>
      </c>
      <c r="B5153" t="s">
        <v>13</v>
      </c>
      <c r="C5153" t="s">
        <v>36</v>
      </c>
      <c r="D5153">
        <v>180.39</v>
      </c>
      <c r="E5153">
        <v>0.48</v>
      </c>
      <c r="F5153">
        <f t="shared" si="160"/>
        <v>86.587199999999996</v>
      </c>
      <c r="G5153">
        <f t="shared" si="161"/>
        <v>93.802799999999991</v>
      </c>
      <c r="H5153">
        <v>6</v>
      </c>
      <c r="I5153" s="17">
        <v>45362</v>
      </c>
      <c r="J5153" s="17">
        <v>45363</v>
      </c>
      <c r="K5153" t="s">
        <v>21</v>
      </c>
      <c r="L5153" t="s">
        <v>16</v>
      </c>
      <c r="M5153">
        <v>53.25</v>
      </c>
      <c r="N5153" t="s">
        <v>39</v>
      </c>
    </row>
    <row r="5154" spans="1:14" ht="14.25" customHeight="1" x14ac:dyDescent="0.3">
      <c r="A5154" t="s">
        <v>1156</v>
      </c>
      <c r="B5154" t="s">
        <v>13</v>
      </c>
      <c r="C5154" t="s">
        <v>36</v>
      </c>
      <c r="D5154">
        <v>181.86</v>
      </c>
      <c r="E5154">
        <v>0.5</v>
      </c>
      <c r="F5154">
        <f t="shared" si="160"/>
        <v>90.93</v>
      </c>
      <c r="G5154">
        <f t="shared" si="161"/>
        <v>90.93</v>
      </c>
      <c r="H5154">
        <v>6</v>
      </c>
      <c r="I5154" s="17">
        <v>45123</v>
      </c>
      <c r="J5154" s="17">
        <v>45124</v>
      </c>
      <c r="K5154" t="s">
        <v>31</v>
      </c>
      <c r="L5154" t="s">
        <v>16</v>
      </c>
      <c r="M5154">
        <v>28.99</v>
      </c>
      <c r="N5154" t="s">
        <v>23</v>
      </c>
    </row>
    <row r="5155" spans="1:14" ht="14.25" customHeight="1" x14ac:dyDescent="0.3">
      <c r="A5155" t="s">
        <v>12773</v>
      </c>
      <c r="B5155" t="s">
        <v>19</v>
      </c>
      <c r="C5155" t="s">
        <v>26</v>
      </c>
      <c r="D5155">
        <v>187.99</v>
      </c>
      <c r="E5155">
        <v>0.44</v>
      </c>
      <c r="F5155">
        <f t="shared" si="160"/>
        <v>82.715600000000009</v>
      </c>
      <c r="G5155">
        <f t="shared" si="161"/>
        <v>105.2744</v>
      </c>
      <c r="H5155">
        <v>6</v>
      </c>
      <c r="I5155" s="17">
        <v>45178</v>
      </c>
      <c r="J5155" s="17">
        <v>45179</v>
      </c>
      <c r="K5155" t="s">
        <v>21</v>
      </c>
      <c r="L5155" t="s">
        <v>27</v>
      </c>
      <c r="M5155">
        <v>47.58</v>
      </c>
      <c r="N5155" t="s">
        <v>48</v>
      </c>
    </row>
    <row r="5156" spans="1:14" ht="14.25" customHeight="1" x14ac:dyDescent="0.3">
      <c r="A5156" t="s">
        <v>8360</v>
      </c>
      <c r="B5156" t="s">
        <v>41</v>
      </c>
      <c r="C5156" t="s">
        <v>36</v>
      </c>
      <c r="D5156">
        <v>189.67</v>
      </c>
      <c r="E5156">
        <v>0.45</v>
      </c>
      <c r="F5156">
        <f t="shared" si="160"/>
        <v>85.351500000000001</v>
      </c>
      <c r="G5156">
        <f t="shared" si="161"/>
        <v>104.31849999999999</v>
      </c>
      <c r="H5156">
        <v>6</v>
      </c>
      <c r="I5156" s="17">
        <v>45592</v>
      </c>
      <c r="J5156" s="17">
        <v>45595</v>
      </c>
      <c r="K5156" t="s">
        <v>21</v>
      </c>
      <c r="L5156" t="s">
        <v>22</v>
      </c>
      <c r="M5156">
        <v>33.51</v>
      </c>
      <c r="N5156" t="s">
        <v>34</v>
      </c>
    </row>
    <row r="5157" spans="1:14" ht="14.25" customHeight="1" x14ac:dyDescent="0.3">
      <c r="A5157" t="s">
        <v>3242</v>
      </c>
      <c r="B5157" t="s">
        <v>25</v>
      </c>
      <c r="C5157" t="s">
        <v>20</v>
      </c>
      <c r="D5157">
        <v>191.57</v>
      </c>
      <c r="E5157">
        <v>0.24</v>
      </c>
      <c r="F5157">
        <f t="shared" si="160"/>
        <v>45.976799999999997</v>
      </c>
      <c r="G5157">
        <f t="shared" si="161"/>
        <v>145.5932</v>
      </c>
      <c r="H5157">
        <v>6</v>
      </c>
      <c r="I5157" s="17">
        <v>45297</v>
      </c>
      <c r="J5157" s="17">
        <v>45302</v>
      </c>
      <c r="K5157" t="s">
        <v>21</v>
      </c>
      <c r="L5157" t="s">
        <v>16</v>
      </c>
      <c r="M5157">
        <v>41.27</v>
      </c>
      <c r="N5157" t="s">
        <v>17</v>
      </c>
    </row>
    <row r="5158" spans="1:14" ht="14.25" customHeight="1" x14ac:dyDescent="0.3">
      <c r="A5158" t="s">
        <v>7188</v>
      </c>
      <c r="B5158" t="s">
        <v>25</v>
      </c>
      <c r="C5158" t="s">
        <v>36</v>
      </c>
      <c r="D5158">
        <v>193.94</v>
      </c>
      <c r="E5158">
        <v>0.22</v>
      </c>
      <c r="F5158">
        <f t="shared" si="160"/>
        <v>42.666800000000002</v>
      </c>
      <c r="G5158">
        <f t="shared" si="161"/>
        <v>151.2732</v>
      </c>
      <c r="H5158">
        <v>6</v>
      </c>
      <c r="I5158" s="17">
        <v>45320</v>
      </c>
      <c r="J5158" s="17">
        <v>45322</v>
      </c>
      <c r="K5158" t="s">
        <v>31</v>
      </c>
      <c r="L5158" t="s">
        <v>16</v>
      </c>
      <c r="M5158">
        <v>39.75</v>
      </c>
      <c r="N5158" t="s">
        <v>28</v>
      </c>
    </row>
    <row r="5159" spans="1:14" ht="14.25" customHeight="1" x14ac:dyDescent="0.3">
      <c r="A5159" t="s">
        <v>5302</v>
      </c>
      <c r="B5159" t="s">
        <v>13</v>
      </c>
      <c r="C5159" t="s">
        <v>36</v>
      </c>
      <c r="D5159">
        <v>195.76</v>
      </c>
      <c r="E5159">
        <v>0.21</v>
      </c>
      <c r="F5159">
        <f t="shared" si="160"/>
        <v>41.109599999999993</v>
      </c>
      <c r="G5159">
        <f t="shared" si="161"/>
        <v>154.65039999999999</v>
      </c>
      <c r="H5159">
        <v>6</v>
      </c>
      <c r="I5159" s="17">
        <v>45048</v>
      </c>
      <c r="J5159" s="17">
        <v>45055</v>
      </c>
      <c r="K5159" t="s">
        <v>21</v>
      </c>
      <c r="L5159" t="s">
        <v>16</v>
      </c>
      <c r="M5159">
        <v>37.450000000000003</v>
      </c>
      <c r="N5159" t="s">
        <v>39</v>
      </c>
    </row>
    <row r="5160" spans="1:14" ht="14.25" customHeight="1" x14ac:dyDescent="0.3">
      <c r="A5160" t="s">
        <v>3293</v>
      </c>
      <c r="B5160" t="s">
        <v>19</v>
      </c>
      <c r="C5160" t="s">
        <v>33</v>
      </c>
      <c r="D5160">
        <v>197.96</v>
      </c>
      <c r="E5160">
        <v>0.5</v>
      </c>
      <c r="F5160">
        <f t="shared" si="160"/>
        <v>98.98</v>
      </c>
      <c r="G5160">
        <f t="shared" si="161"/>
        <v>98.98</v>
      </c>
      <c r="H5160">
        <v>6</v>
      </c>
      <c r="I5160" s="17">
        <v>45543</v>
      </c>
      <c r="J5160" s="17">
        <v>45547</v>
      </c>
      <c r="K5160" t="s">
        <v>15</v>
      </c>
      <c r="L5160" t="s">
        <v>16</v>
      </c>
      <c r="M5160">
        <v>12.39</v>
      </c>
      <c r="N5160" t="s">
        <v>17</v>
      </c>
    </row>
    <row r="5161" spans="1:14" ht="14.25" customHeight="1" x14ac:dyDescent="0.3">
      <c r="A5161" t="s">
        <v>10756</v>
      </c>
      <c r="B5161" t="s">
        <v>19</v>
      </c>
      <c r="C5161" t="s">
        <v>26</v>
      </c>
      <c r="D5161">
        <v>201.14</v>
      </c>
      <c r="E5161">
        <v>0.45</v>
      </c>
      <c r="F5161">
        <f t="shared" si="160"/>
        <v>90.512999999999991</v>
      </c>
      <c r="G5161">
        <f t="shared" si="161"/>
        <v>110.627</v>
      </c>
      <c r="H5161">
        <v>6</v>
      </c>
      <c r="I5161" s="17">
        <v>45508</v>
      </c>
      <c r="J5161" s="17">
        <v>45513</v>
      </c>
      <c r="K5161" t="s">
        <v>21</v>
      </c>
      <c r="L5161" t="s">
        <v>16</v>
      </c>
      <c r="M5161">
        <v>45.15</v>
      </c>
      <c r="N5161" t="s">
        <v>39</v>
      </c>
    </row>
    <row r="5162" spans="1:14" ht="14.25" customHeight="1" x14ac:dyDescent="0.3">
      <c r="A5162" t="s">
        <v>4076</v>
      </c>
      <c r="B5162" t="s">
        <v>19</v>
      </c>
      <c r="C5162" t="s">
        <v>14</v>
      </c>
      <c r="D5162">
        <v>204.48</v>
      </c>
      <c r="E5162">
        <v>0.3</v>
      </c>
      <c r="F5162">
        <f t="shared" si="160"/>
        <v>61.343999999999994</v>
      </c>
      <c r="G5162">
        <f t="shared" si="161"/>
        <v>143.136</v>
      </c>
      <c r="H5162">
        <v>6</v>
      </c>
      <c r="I5162" s="17">
        <v>45158</v>
      </c>
      <c r="J5162" s="17">
        <v>45162</v>
      </c>
      <c r="K5162" t="s">
        <v>31</v>
      </c>
      <c r="L5162" t="s">
        <v>22</v>
      </c>
      <c r="M5162">
        <v>42.11</v>
      </c>
      <c r="N5162" t="s">
        <v>48</v>
      </c>
    </row>
    <row r="5163" spans="1:14" ht="14.25" customHeight="1" x14ac:dyDescent="0.3">
      <c r="A5163" t="s">
        <v>8566</v>
      </c>
      <c r="B5163" t="s">
        <v>41</v>
      </c>
      <c r="C5163" t="s">
        <v>33</v>
      </c>
      <c r="D5163">
        <v>205.49</v>
      </c>
      <c r="E5163">
        <v>0.15</v>
      </c>
      <c r="F5163">
        <f t="shared" si="160"/>
        <v>30.823499999999999</v>
      </c>
      <c r="G5163">
        <f t="shared" si="161"/>
        <v>174.66650000000001</v>
      </c>
      <c r="H5163">
        <v>6</v>
      </c>
      <c r="I5163" s="17">
        <v>45198</v>
      </c>
      <c r="J5163" s="17">
        <v>45200</v>
      </c>
      <c r="K5163" t="s">
        <v>21</v>
      </c>
      <c r="L5163" t="s">
        <v>22</v>
      </c>
      <c r="M5163">
        <v>11.96</v>
      </c>
      <c r="N5163" t="s">
        <v>39</v>
      </c>
    </row>
    <row r="5164" spans="1:14" ht="14.25" customHeight="1" x14ac:dyDescent="0.3">
      <c r="A5164" t="s">
        <v>8096</v>
      </c>
      <c r="B5164" t="s">
        <v>19</v>
      </c>
      <c r="C5164" t="s">
        <v>26</v>
      </c>
      <c r="D5164">
        <v>207.54</v>
      </c>
      <c r="E5164">
        <v>0.37</v>
      </c>
      <c r="F5164">
        <f t="shared" si="160"/>
        <v>76.7898</v>
      </c>
      <c r="G5164">
        <f t="shared" si="161"/>
        <v>130.75020000000001</v>
      </c>
      <c r="H5164">
        <v>6</v>
      </c>
      <c r="I5164" s="17">
        <v>45207</v>
      </c>
      <c r="J5164" s="17">
        <v>45208</v>
      </c>
      <c r="K5164" t="s">
        <v>15</v>
      </c>
      <c r="L5164" t="s">
        <v>27</v>
      </c>
      <c r="M5164">
        <v>12.04</v>
      </c>
      <c r="N5164" t="s">
        <v>28</v>
      </c>
    </row>
    <row r="5165" spans="1:14" ht="14.25" customHeight="1" x14ac:dyDescent="0.3">
      <c r="A5165" t="s">
        <v>10403</v>
      </c>
      <c r="B5165" t="s">
        <v>41</v>
      </c>
      <c r="C5165" t="s">
        <v>20</v>
      </c>
      <c r="D5165">
        <v>207.77</v>
      </c>
      <c r="E5165">
        <v>0.31</v>
      </c>
      <c r="F5165">
        <f t="shared" si="160"/>
        <v>64.408699999999996</v>
      </c>
      <c r="G5165">
        <f t="shared" si="161"/>
        <v>143.36130000000003</v>
      </c>
      <c r="H5165">
        <v>6</v>
      </c>
      <c r="I5165" s="17">
        <v>45010</v>
      </c>
      <c r="J5165" s="17">
        <v>45012</v>
      </c>
      <c r="K5165" t="s">
        <v>31</v>
      </c>
      <c r="L5165" t="s">
        <v>27</v>
      </c>
      <c r="M5165">
        <v>12.11</v>
      </c>
      <c r="N5165" t="s">
        <v>48</v>
      </c>
    </row>
    <row r="5166" spans="1:14" ht="14.25" customHeight="1" x14ac:dyDescent="0.3">
      <c r="A5166" t="s">
        <v>1745</v>
      </c>
      <c r="B5166" t="s">
        <v>25</v>
      </c>
      <c r="C5166" t="s">
        <v>26</v>
      </c>
      <c r="D5166">
        <v>208.89</v>
      </c>
      <c r="E5166">
        <v>0.04</v>
      </c>
      <c r="F5166">
        <f t="shared" si="160"/>
        <v>8.355599999999999</v>
      </c>
      <c r="G5166">
        <f t="shared" si="161"/>
        <v>200.53439999999998</v>
      </c>
      <c r="H5166">
        <v>6</v>
      </c>
      <c r="I5166" s="17">
        <v>45521</v>
      </c>
      <c r="J5166" s="17">
        <v>45523</v>
      </c>
      <c r="K5166" t="s">
        <v>15</v>
      </c>
      <c r="L5166" t="s">
        <v>27</v>
      </c>
      <c r="M5166">
        <v>36.119999999999997</v>
      </c>
      <c r="N5166" t="s">
        <v>34</v>
      </c>
    </row>
    <row r="5167" spans="1:14" ht="14.25" customHeight="1" x14ac:dyDescent="0.3">
      <c r="A5167" t="s">
        <v>11874</v>
      </c>
      <c r="B5167" t="s">
        <v>41</v>
      </c>
      <c r="C5167" t="s">
        <v>14</v>
      </c>
      <c r="D5167">
        <v>209.05</v>
      </c>
      <c r="E5167">
        <v>0.38</v>
      </c>
      <c r="F5167">
        <f t="shared" si="160"/>
        <v>79.439000000000007</v>
      </c>
      <c r="G5167">
        <f t="shared" si="161"/>
        <v>129.61099999999999</v>
      </c>
      <c r="H5167">
        <v>6</v>
      </c>
      <c r="I5167" s="17">
        <v>45257</v>
      </c>
      <c r="J5167" s="17">
        <v>45260</v>
      </c>
      <c r="K5167" t="s">
        <v>21</v>
      </c>
      <c r="L5167" t="s">
        <v>27</v>
      </c>
      <c r="M5167">
        <v>51.89</v>
      </c>
      <c r="N5167" t="s">
        <v>17</v>
      </c>
    </row>
    <row r="5168" spans="1:14" ht="14.25" customHeight="1" x14ac:dyDescent="0.3">
      <c r="A5168" t="s">
        <v>9945</v>
      </c>
      <c r="B5168" t="s">
        <v>19</v>
      </c>
      <c r="C5168" t="s">
        <v>26</v>
      </c>
      <c r="D5168">
        <v>209.27</v>
      </c>
      <c r="E5168">
        <v>0.23</v>
      </c>
      <c r="F5168">
        <f t="shared" si="160"/>
        <v>48.132100000000001</v>
      </c>
      <c r="G5168">
        <f t="shared" si="161"/>
        <v>161.1379</v>
      </c>
      <c r="H5168">
        <v>6</v>
      </c>
      <c r="I5168" s="17">
        <v>45001</v>
      </c>
      <c r="J5168" s="17">
        <v>45007</v>
      </c>
      <c r="K5168" t="s">
        <v>31</v>
      </c>
      <c r="L5168" t="s">
        <v>16</v>
      </c>
      <c r="M5168">
        <v>30.61</v>
      </c>
      <c r="N5168" t="s">
        <v>17</v>
      </c>
    </row>
    <row r="5169" spans="1:14" ht="14.25" customHeight="1" x14ac:dyDescent="0.3">
      <c r="A5169" t="s">
        <v>6791</v>
      </c>
      <c r="B5169" t="s">
        <v>25</v>
      </c>
      <c r="C5169" t="s">
        <v>20</v>
      </c>
      <c r="D5169">
        <v>209.96</v>
      </c>
      <c r="E5169">
        <v>0.19</v>
      </c>
      <c r="F5169">
        <f t="shared" si="160"/>
        <v>39.892400000000002</v>
      </c>
      <c r="G5169">
        <f t="shared" si="161"/>
        <v>170.0676</v>
      </c>
      <c r="H5169">
        <v>6</v>
      </c>
      <c r="I5169" s="17">
        <v>45109</v>
      </c>
      <c r="J5169" s="17">
        <v>45111</v>
      </c>
      <c r="K5169" t="s">
        <v>31</v>
      </c>
      <c r="L5169" t="s">
        <v>22</v>
      </c>
      <c r="M5169">
        <v>57.19</v>
      </c>
      <c r="N5169" t="s">
        <v>39</v>
      </c>
    </row>
    <row r="5170" spans="1:14" ht="14.25" customHeight="1" x14ac:dyDescent="0.3">
      <c r="A5170" t="s">
        <v>5025</v>
      </c>
      <c r="B5170" t="s">
        <v>41</v>
      </c>
      <c r="C5170" t="s">
        <v>33</v>
      </c>
      <c r="D5170">
        <v>210.93</v>
      </c>
      <c r="E5170">
        <v>0.37</v>
      </c>
      <c r="F5170">
        <f t="shared" si="160"/>
        <v>78.0441</v>
      </c>
      <c r="G5170">
        <f t="shared" si="161"/>
        <v>132.88589999999999</v>
      </c>
      <c r="H5170">
        <v>6</v>
      </c>
      <c r="I5170" s="17">
        <v>45591</v>
      </c>
      <c r="J5170" s="17">
        <v>45596</v>
      </c>
      <c r="K5170" t="s">
        <v>21</v>
      </c>
      <c r="L5170" t="s">
        <v>16</v>
      </c>
      <c r="M5170">
        <v>16.850000000000001</v>
      </c>
      <c r="N5170" t="s">
        <v>17</v>
      </c>
    </row>
    <row r="5171" spans="1:14" ht="14.25" customHeight="1" x14ac:dyDescent="0.3">
      <c r="A5171" t="s">
        <v>7078</v>
      </c>
      <c r="B5171" t="s">
        <v>19</v>
      </c>
      <c r="C5171" t="s">
        <v>26</v>
      </c>
      <c r="D5171">
        <v>213.93</v>
      </c>
      <c r="E5171">
        <v>0.3</v>
      </c>
      <c r="F5171">
        <f t="shared" si="160"/>
        <v>64.179000000000002</v>
      </c>
      <c r="G5171">
        <f t="shared" si="161"/>
        <v>149.751</v>
      </c>
      <c r="H5171">
        <v>6</v>
      </c>
      <c r="I5171" s="17">
        <v>45422</v>
      </c>
      <c r="J5171" s="17">
        <v>45428</v>
      </c>
      <c r="K5171" t="s">
        <v>31</v>
      </c>
      <c r="L5171" t="s">
        <v>22</v>
      </c>
      <c r="M5171">
        <v>53</v>
      </c>
      <c r="N5171" t="s">
        <v>23</v>
      </c>
    </row>
    <row r="5172" spans="1:14" ht="14.25" customHeight="1" x14ac:dyDescent="0.3">
      <c r="A5172" t="s">
        <v>4272</v>
      </c>
      <c r="B5172" t="s">
        <v>25</v>
      </c>
      <c r="C5172" t="s">
        <v>26</v>
      </c>
      <c r="D5172">
        <v>219.98</v>
      </c>
      <c r="E5172">
        <v>0.45</v>
      </c>
      <c r="F5172">
        <f t="shared" si="160"/>
        <v>98.991</v>
      </c>
      <c r="G5172">
        <f t="shared" si="161"/>
        <v>120.98899999999999</v>
      </c>
      <c r="H5172">
        <v>6</v>
      </c>
      <c r="I5172" s="17">
        <v>45227</v>
      </c>
      <c r="J5172" s="17">
        <v>45231</v>
      </c>
      <c r="K5172" t="s">
        <v>21</v>
      </c>
      <c r="L5172" t="s">
        <v>22</v>
      </c>
      <c r="M5172">
        <v>35.53</v>
      </c>
      <c r="N5172" t="s">
        <v>48</v>
      </c>
    </row>
    <row r="5173" spans="1:14" ht="14.25" customHeight="1" x14ac:dyDescent="0.3">
      <c r="A5173" t="s">
        <v>4520</v>
      </c>
      <c r="B5173" t="s">
        <v>41</v>
      </c>
      <c r="C5173" t="s">
        <v>20</v>
      </c>
      <c r="D5173">
        <v>220.45</v>
      </c>
      <c r="E5173">
        <v>0.14000000000000001</v>
      </c>
      <c r="F5173">
        <f t="shared" si="160"/>
        <v>30.863000000000003</v>
      </c>
      <c r="G5173">
        <f t="shared" si="161"/>
        <v>189.58699999999999</v>
      </c>
      <c r="H5173">
        <v>6</v>
      </c>
      <c r="I5173" s="17">
        <v>45537</v>
      </c>
      <c r="J5173" s="17">
        <v>45540</v>
      </c>
      <c r="K5173" t="s">
        <v>15</v>
      </c>
      <c r="L5173" t="s">
        <v>22</v>
      </c>
      <c r="M5173">
        <v>62.77</v>
      </c>
      <c r="N5173" t="s">
        <v>23</v>
      </c>
    </row>
    <row r="5174" spans="1:14" ht="14.25" customHeight="1" x14ac:dyDescent="0.3">
      <c r="A5174" t="s">
        <v>13072</v>
      </c>
      <c r="B5174" t="s">
        <v>41</v>
      </c>
      <c r="C5174" t="s">
        <v>14</v>
      </c>
      <c r="D5174">
        <v>220.95</v>
      </c>
      <c r="E5174">
        <v>0.45</v>
      </c>
      <c r="F5174">
        <f t="shared" si="160"/>
        <v>99.427499999999995</v>
      </c>
      <c r="G5174">
        <f t="shared" si="161"/>
        <v>121.52249999999999</v>
      </c>
      <c r="H5174">
        <v>6</v>
      </c>
      <c r="I5174" s="17">
        <v>45404</v>
      </c>
      <c r="J5174" s="17">
        <v>45408</v>
      </c>
      <c r="K5174" t="s">
        <v>15</v>
      </c>
      <c r="L5174" t="s">
        <v>16</v>
      </c>
      <c r="M5174">
        <v>15.69</v>
      </c>
      <c r="N5174" t="s">
        <v>48</v>
      </c>
    </row>
    <row r="5175" spans="1:14" ht="14.25" customHeight="1" x14ac:dyDescent="0.3">
      <c r="A5175" t="s">
        <v>7080</v>
      </c>
      <c r="B5175" t="s">
        <v>19</v>
      </c>
      <c r="C5175" t="s">
        <v>36</v>
      </c>
      <c r="D5175">
        <v>222.03</v>
      </c>
      <c r="E5175">
        <v>0.45</v>
      </c>
      <c r="F5175">
        <f t="shared" si="160"/>
        <v>99.913499999999999</v>
      </c>
      <c r="G5175">
        <f t="shared" si="161"/>
        <v>122.1165</v>
      </c>
      <c r="H5175">
        <v>6</v>
      </c>
      <c r="I5175" s="17">
        <v>45116</v>
      </c>
      <c r="J5175" s="17">
        <v>45122</v>
      </c>
      <c r="K5175" t="s">
        <v>31</v>
      </c>
      <c r="L5175" t="s">
        <v>16</v>
      </c>
      <c r="M5175">
        <v>49.32</v>
      </c>
      <c r="N5175" t="s">
        <v>17</v>
      </c>
    </row>
    <row r="5176" spans="1:14" ht="14.25" customHeight="1" x14ac:dyDescent="0.3">
      <c r="A5176" t="s">
        <v>11351</v>
      </c>
      <c r="B5176" t="s">
        <v>41</v>
      </c>
      <c r="C5176" t="s">
        <v>33</v>
      </c>
      <c r="D5176">
        <v>225.78</v>
      </c>
      <c r="E5176">
        <v>0.19</v>
      </c>
      <c r="F5176">
        <f t="shared" si="160"/>
        <v>42.898200000000003</v>
      </c>
      <c r="G5176">
        <f t="shared" si="161"/>
        <v>182.8818</v>
      </c>
      <c r="H5176">
        <v>6</v>
      </c>
      <c r="I5176" s="17">
        <v>45221</v>
      </c>
      <c r="J5176" s="17">
        <v>45226</v>
      </c>
      <c r="K5176" t="s">
        <v>15</v>
      </c>
      <c r="L5176" t="s">
        <v>16</v>
      </c>
      <c r="M5176">
        <v>18.54</v>
      </c>
      <c r="N5176" t="s">
        <v>28</v>
      </c>
    </row>
    <row r="5177" spans="1:14" ht="14.25" customHeight="1" x14ac:dyDescent="0.3">
      <c r="A5177" t="s">
        <v>1774</v>
      </c>
      <c r="B5177" t="s">
        <v>41</v>
      </c>
      <c r="C5177" t="s">
        <v>26</v>
      </c>
      <c r="D5177">
        <v>238.26</v>
      </c>
      <c r="E5177">
        <v>0.34</v>
      </c>
      <c r="F5177">
        <f t="shared" si="160"/>
        <v>81.008400000000009</v>
      </c>
      <c r="G5177">
        <f t="shared" si="161"/>
        <v>157.2516</v>
      </c>
      <c r="H5177">
        <v>6</v>
      </c>
      <c r="I5177" s="17">
        <v>45545</v>
      </c>
      <c r="J5177" s="17">
        <v>45548</v>
      </c>
      <c r="K5177" t="s">
        <v>21</v>
      </c>
      <c r="L5177" t="s">
        <v>27</v>
      </c>
      <c r="M5177">
        <v>56.54</v>
      </c>
      <c r="N5177" t="s">
        <v>28</v>
      </c>
    </row>
    <row r="5178" spans="1:14" ht="14.25" customHeight="1" x14ac:dyDescent="0.3">
      <c r="A5178" t="s">
        <v>5775</v>
      </c>
      <c r="B5178" t="s">
        <v>13</v>
      </c>
      <c r="C5178" t="s">
        <v>26</v>
      </c>
      <c r="D5178">
        <v>238.73</v>
      </c>
      <c r="E5178">
        <v>0.42</v>
      </c>
      <c r="F5178">
        <f t="shared" si="160"/>
        <v>100.2666</v>
      </c>
      <c r="G5178">
        <f t="shared" si="161"/>
        <v>138.46339999999998</v>
      </c>
      <c r="H5178">
        <v>6</v>
      </c>
      <c r="I5178" s="17">
        <v>45293</v>
      </c>
      <c r="J5178" s="17">
        <v>45300</v>
      </c>
      <c r="K5178" t="s">
        <v>15</v>
      </c>
      <c r="L5178" t="s">
        <v>22</v>
      </c>
      <c r="M5178">
        <v>58.62</v>
      </c>
      <c r="N5178" t="s">
        <v>39</v>
      </c>
    </row>
    <row r="5179" spans="1:14" ht="14.25" customHeight="1" x14ac:dyDescent="0.3">
      <c r="A5179" t="s">
        <v>12996</v>
      </c>
      <c r="B5179" t="s">
        <v>25</v>
      </c>
      <c r="C5179" t="s">
        <v>20</v>
      </c>
      <c r="D5179">
        <v>238.96</v>
      </c>
      <c r="E5179">
        <v>0.49</v>
      </c>
      <c r="F5179">
        <f t="shared" si="160"/>
        <v>117.0904</v>
      </c>
      <c r="G5179">
        <f t="shared" si="161"/>
        <v>121.86960000000001</v>
      </c>
      <c r="H5179">
        <v>6</v>
      </c>
      <c r="I5179" s="17">
        <v>45593</v>
      </c>
      <c r="J5179" s="17">
        <v>45598</v>
      </c>
      <c r="K5179" t="s">
        <v>15</v>
      </c>
      <c r="L5179" t="s">
        <v>22</v>
      </c>
      <c r="M5179">
        <v>61.45</v>
      </c>
      <c r="N5179" t="s">
        <v>48</v>
      </c>
    </row>
    <row r="5180" spans="1:14" ht="14.25" customHeight="1" x14ac:dyDescent="0.3">
      <c r="A5180" t="s">
        <v>8165</v>
      </c>
      <c r="B5180" t="s">
        <v>41</v>
      </c>
      <c r="C5180" t="s">
        <v>33</v>
      </c>
      <c r="D5180">
        <v>240.34</v>
      </c>
      <c r="E5180">
        <v>0.35</v>
      </c>
      <c r="F5180">
        <f t="shared" si="160"/>
        <v>84.119</v>
      </c>
      <c r="G5180">
        <f t="shared" si="161"/>
        <v>156.221</v>
      </c>
      <c r="H5180">
        <v>6</v>
      </c>
      <c r="I5180" s="17">
        <v>45037</v>
      </c>
      <c r="J5180" s="17">
        <v>45041</v>
      </c>
      <c r="K5180" t="s">
        <v>31</v>
      </c>
      <c r="L5180" t="s">
        <v>27</v>
      </c>
      <c r="M5180">
        <v>23.66</v>
      </c>
      <c r="N5180" t="s">
        <v>23</v>
      </c>
    </row>
    <row r="5181" spans="1:14" ht="14.25" customHeight="1" x14ac:dyDescent="0.3">
      <c r="A5181" t="s">
        <v>3063</v>
      </c>
      <c r="B5181" t="s">
        <v>13</v>
      </c>
      <c r="C5181" t="s">
        <v>33</v>
      </c>
      <c r="D5181">
        <v>243.07</v>
      </c>
      <c r="E5181">
        <v>0.09</v>
      </c>
      <c r="F5181">
        <f t="shared" si="160"/>
        <v>21.876299999999997</v>
      </c>
      <c r="G5181">
        <f t="shared" si="161"/>
        <v>221.19370000000001</v>
      </c>
      <c r="H5181">
        <v>6</v>
      </c>
      <c r="I5181" s="17">
        <v>45267</v>
      </c>
      <c r="J5181" s="17">
        <v>45271</v>
      </c>
      <c r="K5181" t="s">
        <v>15</v>
      </c>
      <c r="L5181" t="s">
        <v>16</v>
      </c>
      <c r="M5181">
        <v>21.74</v>
      </c>
      <c r="N5181" t="s">
        <v>28</v>
      </c>
    </row>
    <row r="5182" spans="1:14" ht="14.25" customHeight="1" x14ac:dyDescent="0.3">
      <c r="A5182" t="s">
        <v>9253</v>
      </c>
      <c r="B5182" t="s">
        <v>13</v>
      </c>
      <c r="C5182" t="s">
        <v>20</v>
      </c>
      <c r="D5182">
        <v>251.42</v>
      </c>
      <c r="E5182">
        <v>0.19</v>
      </c>
      <c r="F5182">
        <f t="shared" si="160"/>
        <v>47.769799999999996</v>
      </c>
      <c r="G5182">
        <f t="shared" si="161"/>
        <v>203.65019999999998</v>
      </c>
      <c r="H5182">
        <v>6</v>
      </c>
      <c r="I5182" s="17">
        <v>45441</v>
      </c>
      <c r="J5182" s="17">
        <v>45442</v>
      </c>
      <c r="K5182" t="s">
        <v>15</v>
      </c>
      <c r="L5182" t="s">
        <v>22</v>
      </c>
      <c r="M5182">
        <v>27.47</v>
      </c>
      <c r="N5182" t="s">
        <v>23</v>
      </c>
    </row>
    <row r="5183" spans="1:14" ht="14.25" customHeight="1" x14ac:dyDescent="0.3">
      <c r="A5183" t="s">
        <v>6957</v>
      </c>
      <c r="B5183" t="s">
        <v>19</v>
      </c>
      <c r="C5183" t="s">
        <v>33</v>
      </c>
      <c r="D5183">
        <v>252.31</v>
      </c>
      <c r="E5183">
        <v>0.41</v>
      </c>
      <c r="F5183">
        <f t="shared" si="160"/>
        <v>103.44709999999999</v>
      </c>
      <c r="G5183">
        <f t="shared" si="161"/>
        <v>148.86290000000002</v>
      </c>
      <c r="H5183">
        <v>6</v>
      </c>
      <c r="I5183" s="17">
        <v>45330</v>
      </c>
      <c r="J5183" s="17">
        <v>45331</v>
      </c>
      <c r="K5183" t="s">
        <v>31</v>
      </c>
      <c r="L5183" t="s">
        <v>16</v>
      </c>
      <c r="M5183">
        <v>57.67</v>
      </c>
      <c r="N5183" t="s">
        <v>17</v>
      </c>
    </row>
    <row r="5184" spans="1:14" ht="14.25" customHeight="1" x14ac:dyDescent="0.3">
      <c r="A5184" t="s">
        <v>3915</v>
      </c>
      <c r="B5184" t="s">
        <v>25</v>
      </c>
      <c r="C5184" t="s">
        <v>14</v>
      </c>
      <c r="D5184">
        <v>257.62</v>
      </c>
      <c r="E5184">
        <v>0.22</v>
      </c>
      <c r="F5184">
        <f t="shared" si="160"/>
        <v>56.676400000000001</v>
      </c>
      <c r="G5184">
        <f t="shared" si="161"/>
        <v>200.9436</v>
      </c>
      <c r="H5184">
        <v>6</v>
      </c>
      <c r="I5184" s="17">
        <v>45183</v>
      </c>
      <c r="J5184" s="17">
        <v>45187</v>
      </c>
      <c r="K5184" t="s">
        <v>15</v>
      </c>
      <c r="L5184" t="s">
        <v>22</v>
      </c>
      <c r="M5184">
        <v>57.53</v>
      </c>
      <c r="N5184" t="s">
        <v>39</v>
      </c>
    </row>
    <row r="5185" spans="1:14" ht="14.25" customHeight="1" x14ac:dyDescent="0.3">
      <c r="A5185" t="s">
        <v>9049</v>
      </c>
      <c r="B5185" t="s">
        <v>41</v>
      </c>
      <c r="C5185" t="s">
        <v>20</v>
      </c>
      <c r="D5185">
        <v>258.05</v>
      </c>
      <c r="E5185">
        <v>0.45</v>
      </c>
      <c r="F5185">
        <f t="shared" si="160"/>
        <v>116.1225</v>
      </c>
      <c r="G5185">
        <f t="shared" si="161"/>
        <v>141.92750000000001</v>
      </c>
      <c r="H5185">
        <v>6</v>
      </c>
      <c r="I5185" s="17">
        <v>44936</v>
      </c>
      <c r="J5185" s="17">
        <v>44941</v>
      </c>
      <c r="K5185" t="s">
        <v>31</v>
      </c>
      <c r="L5185" t="s">
        <v>16</v>
      </c>
      <c r="M5185">
        <v>45.21</v>
      </c>
      <c r="N5185" t="s">
        <v>34</v>
      </c>
    </row>
    <row r="5186" spans="1:14" ht="14.25" customHeight="1" x14ac:dyDescent="0.3">
      <c r="A5186" t="s">
        <v>5894</v>
      </c>
      <c r="B5186" t="s">
        <v>19</v>
      </c>
      <c r="C5186" t="s">
        <v>14</v>
      </c>
      <c r="D5186">
        <v>258.20999999999998</v>
      </c>
      <c r="E5186">
        <v>0.33</v>
      </c>
      <c r="F5186">
        <f t="shared" ref="F5186:F5249" si="162">D5186*E5186</f>
        <v>85.209299999999999</v>
      </c>
      <c r="G5186">
        <f t="shared" ref="G5186:G5249" si="163">D5186-F5186</f>
        <v>173.00069999999999</v>
      </c>
      <c r="H5186">
        <v>6</v>
      </c>
      <c r="I5186" s="17">
        <v>45309</v>
      </c>
      <c r="J5186" s="17">
        <v>45314</v>
      </c>
      <c r="K5186" t="s">
        <v>15</v>
      </c>
      <c r="L5186" t="s">
        <v>16</v>
      </c>
      <c r="M5186">
        <v>69.12</v>
      </c>
      <c r="N5186" t="s">
        <v>23</v>
      </c>
    </row>
    <row r="5187" spans="1:14" ht="14.25" customHeight="1" x14ac:dyDescent="0.3">
      <c r="A5187" t="s">
        <v>12012</v>
      </c>
      <c r="B5187" t="s">
        <v>41</v>
      </c>
      <c r="C5187" t="s">
        <v>26</v>
      </c>
      <c r="D5187">
        <v>262.97000000000003</v>
      </c>
      <c r="E5187">
        <v>0.46</v>
      </c>
      <c r="F5187">
        <f t="shared" si="162"/>
        <v>120.96620000000001</v>
      </c>
      <c r="G5187">
        <f t="shared" si="163"/>
        <v>142.00380000000001</v>
      </c>
      <c r="H5187">
        <v>6</v>
      </c>
      <c r="I5187" s="17">
        <v>45337</v>
      </c>
      <c r="J5187" s="17">
        <v>45340</v>
      </c>
      <c r="K5187" t="s">
        <v>21</v>
      </c>
      <c r="L5187" t="s">
        <v>27</v>
      </c>
      <c r="M5187">
        <v>43.47</v>
      </c>
      <c r="N5187" t="s">
        <v>39</v>
      </c>
    </row>
    <row r="5188" spans="1:14" ht="14.25" customHeight="1" x14ac:dyDescent="0.3">
      <c r="A5188" t="s">
        <v>9760</v>
      </c>
      <c r="B5188" t="s">
        <v>25</v>
      </c>
      <c r="C5188" t="s">
        <v>26</v>
      </c>
      <c r="D5188">
        <v>269.66000000000003</v>
      </c>
      <c r="E5188">
        <v>0.3</v>
      </c>
      <c r="F5188">
        <f t="shared" si="162"/>
        <v>80.89800000000001</v>
      </c>
      <c r="G5188">
        <f t="shared" si="163"/>
        <v>188.762</v>
      </c>
      <c r="H5188">
        <v>6</v>
      </c>
      <c r="I5188" s="17">
        <v>45404</v>
      </c>
      <c r="J5188" s="17">
        <v>45405</v>
      </c>
      <c r="K5188" t="s">
        <v>15</v>
      </c>
      <c r="L5188" t="s">
        <v>16</v>
      </c>
      <c r="M5188">
        <v>75.09</v>
      </c>
      <c r="N5188" t="s">
        <v>39</v>
      </c>
    </row>
    <row r="5189" spans="1:14" ht="14.25" customHeight="1" x14ac:dyDescent="0.3">
      <c r="A5189" t="s">
        <v>1152</v>
      </c>
      <c r="B5189" t="s">
        <v>41</v>
      </c>
      <c r="C5189" t="s">
        <v>33</v>
      </c>
      <c r="D5189">
        <v>271.18</v>
      </c>
      <c r="E5189">
        <v>0.41</v>
      </c>
      <c r="F5189">
        <f t="shared" si="162"/>
        <v>111.18379999999999</v>
      </c>
      <c r="G5189">
        <f t="shared" si="163"/>
        <v>159.99620000000002</v>
      </c>
      <c r="H5189">
        <v>6</v>
      </c>
      <c r="I5189" s="17">
        <v>45412</v>
      </c>
      <c r="J5189" s="17">
        <v>45417</v>
      </c>
      <c r="K5189" t="s">
        <v>15</v>
      </c>
      <c r="L5189" t="s">
        <v>27</v>
      </c>
      <c r="M5189">
        <v>27.16</v>
      </c>
      <c r="N5189" t="s">
        <v>34</v>
      </c>
    </row>
    <row r="5190" spans="1:14" ht="14.25" customHeight="1" x14ac:dyDescent="0.3">
      <c r="A5190" t="s">
        <v>6882</v>
      </c>
      <c r="B5190" t="s">
        <v>19</v>
      </c>
      <c r="C5190" t="s">
        <v>33</v>
      </c>
      <c r="D5190">
        <v>274</v>
      </c>
      <c r="E5190">
        <v>0.43</v>
      </c>
      <c r="F5190">
        <f t="shared" si="162"/>
        <v>117.82</v>
      </c>
      <c r="G5190">
        <f t="shared" si="163"/>
        <v>156.18</v>
      </c>
      <c r="H5190">
        <v>6</v>
      </c>
      <c r="I5190" s="17">
        <v>45115</v>
      </c>
      <c r="J5190" s="17">
        <v>45116</v>
      </c>
      <c r="K5190" t="s">
        <v>31</v>
      </c>
      <c r="L5190" t="s">
        <v>22</v>
      </c>
      <c r="M5190">
        <v>55.59</v>
      </c>
      <c r="N5190" t="s">
        <v>48</v>
      </c>
    </row>
    <row r="5191" spans="1:14" ht="14.25" customHeight="1" x14ac:dyDescent="0.3">
      <c r="A5191" t="s">
        <v>5982</v>
      </c>
      <c r="B5191" t="s">
        <v>25</v>
      </c>
      <c r="C5191" t="s">
        <v>33</v>
      </c>
      <c r="D5191">
        <v>274.45</v>
      </c>
      <c r="E5191">
        <v>0.33</v>
      </c>
      <c r="F5191">
        <f t="shared" si="162"/>
        <v>90.5685</v>
      </c>
      <c r="G5191">
        <f t="shared" si="163"/>
        <v>183.88149999999999</v>
      </c>
      <c r="H5191">
        <v>6</v>
      </c>
      <c r="I5191" s="17">
        <v>45222</v>
      </c>
      <c r="J5191" s="17">
        <v>45223</v>
      </c>
      <c r="K5191" t="s">
        <v>31</v>
      </c>
      <c r="L5191" t="s">
        <v>22</v>
      </c>
      <c r="M5191">
        <v>72.92</v>
      </c>
      <c r="N5191" t="s">
        <v>39</v>
      </c>
    </row>
    <row r="5192" spans="1:14" ht="14.25" customHeight="1" x14ac:dyDescent="0.3">
      <c r="A5192" t="s">
        <v>4588</v>
      </c>
      <c r="B5192" t="s">
        <v>19</v>
      </c>
      <c r="C5192" t="s">
        <v>33</v>
      </c>
      <c r="D5192">
        <v>275.86</v>
      </c>
      <c r="E5192">
        <v>0.25</v>
      </c>
      <c r="F5192">
        <f t="shared" si="162"/>
        <v>68.965000000000003</v>
      </c>
      <c r="G5192">
        <f t="shared" si="163"/>
        <v>206.89500000000001</v>
      </c>
      <c r="H5192">
        <v>6</v>
      </c>
      <c r="I5192" s="17">
        <v>45421</v>
      </c>
      <c r="J5192" s="17">
        <v>45428</v>
      </c>
      <c r="K5192" t="s">
        <v>31</v>
      </c>
      <c r="L5192" t="s">
        <v>22</v>
      </c>
      <c r="M5192">
        <v>23.17</v>
      </c>
      <c r="N5192" t="s">
        <v>28</v>
      </c>
    </row>
    <row r="5193" spans="1:14" ht="14.25" customHeight="1" x14ac:dyDescent="0.3">
      <c r="A5193" t="s">
        <v>6571</v>
      </c>
      <c r="B5193" t="s">
        <v>19</v>
      </c>
      <c r="C5193" t="s">
        <v>36</v>
      </c>
      <c r="D5193">
        <v>279.35000000000002</v>
      </c>
      <c r="E5193">
        <v>0.38</v>
      </c>
      <c r="F5193">
        <f t="shared" si="162"/>
        <v>106.15300000000001</v>
      </c>
      <c r="G5193">
        <f t="shared" si="163"/>
        <v>173.197</v>
      </c>
      <c r="H5193">
        <v>6</v>
      </c>
      <c r="I5193" s="17">
        <v>45332</v>
      </c>
      <c r="J5193" s="17">
        <v>45335</v>
      </c>
      <c r="K5193" t="s">
        <v>21</v>
      </c>
      <c r="L5193" t="s">
        <v>16</v>
      </c>
      <c r="M5193">
        <v>39.659999999999997</v>
      </c>
      <c r="N5193" t="s">
        <v>34</v>
      </c>
    </row>
    <row r="5194" spans="1:14" ht="14.25" customHeight="1" x14ac:dyDescent="0.3">
      <c r="A5194" t="s">
        <v>4735</v>
      </c>
      <c r="B5194" t="s">
        <v>41</v>
      </c>
      <c r="C5194" t="s">
        <v>14</v>
      </c>
      <c r="D5194">
        <v>281.52999999999997</v>
      </c>
      <c r="E5194">
        <v>7.0000000000000007E-2</v>
      </c>
      <c r="F5194">
        <f t="shared" si="162"/>
        <v>19.707100000000001</v>
      </c>
      <c r="G5194">
        <f t="shared" si="163"/>
        <v>261.82289999999995</v>
      </c>
      <c r="H5194">
        <v>6</v>
      </c>
      <c r="I5194" s="17">
        <v>45300</v>
      </c>
      <c r="J5194" s="17">
        <v>45306</v>
      </c>
      <c r="K5194" t="s">
        <v>31</v>
      </c>
      <c r="L5194" t="s">
        <v>27</v>
      </c>
      <c r="M5194">
        <v>62.5</v>
      </c>
      <c r="N5194" t="s">
        <v>28</v>
      </c>
    </row>
    <row r="5195" spans="1:14" ht="14.25" customHeight="1" x14ac:dyDescent="0.3">
      <c r="A5195" t="s">
        <v>13591</v>
      </c>
      <c r="B5195" t="s">
        <v>41</v>
      </c>
      <c r="C5195" t="s">
        <v>26</v>
      </c>
      <c r="D5195">
        <v>288.55</v>
      </c>
      <c r="E5195">
        <v>0.25</v>
      </c>
      <c r="F5195">
        <f t="shared" si="162"/>
        <v>72.137500000000003</v>
      </c>
      <c r="G5195">
        <f t="shared" si="163"/>
        <v>216.41250000000002</v>
      </c>
      <c r="H5195">
        <v>6</v>
      </c>
      <c r="I5195" s="17">
        <v>45300</v>
      </c>
      <c r="J5195" s="17">
        <v>45307</v>
      </c>
      <c r="K5195" t="s">
        <v>21</v>
      </c>
      <c r="L5195" t="s">
        <v>16</v>
      </c>
      <c r="M5195">
        <v>18.77</v>
      </c>
      <c r="N5195" t="s">
        <v>23</v>
      </c>
    </row>
    <row r="5196" spans="1:14" ht="14.25" customHeight="1" x14ac:dyDescent="0.3">
      <c r="A5196" t="s">
        <v>2713</v>
      </c>
      <c r="B5196" t="s">
        <v>25</v>
      </c>
      <c r="C5196" t="s">
        <v>26</v>
      </c>
      <c r="D5196">
        <v>289.58</v>
      </c>
      <c r="E5196">
        <v>0.21</v>
      </c>
      <c r="F5196">
        <f t="shared" si="162"/>
        <v>60.811799999999991</v>
      </c>
      <c r="G5196">
        <f t="shared" si="163"/>
        <v>228.76819999999998</v>
      </c>
      <c r="H5196">
        <v>6</v>
      </c>
      <c r="I5196" s="17">
        <v>45387</v>
      </c>
      <c r="J5196" s="17">
        <v>45391</v>
      </c>
      <c r="K5196" t="s">
        <v>31</v>
      </c>
      <c r="L5196" t="s">
        <v>22</v>
      </c>
      <c r="M5196">
        <v>20.56</v>
      </c>
      <c r="N5196" t="s">
        <v>34</v>
      </c>
    </row>
    <row r="5197" spans="1:14" ht="14.25" customHeight="1" x14ac:dyDescent="0.3">
      <c r="A5197" t="s">
        <v>1141</v>
      </c>
      <c r="B5197" t="s">
        <v>41</v>
      </c>
      <c r="C5197" t="s">
        <v>36</v>
      </c>
      <c r="D5197">
        <v>292.08999999999997</v>
      </c>
      <c r="E5197">
        <v>0.42</v>
      </c>
      <c r="F5197">
        <f t="shared" si="162"/>
        <v>122.67779999999999</v>
      </c>
      <c r="G5197">
        <f t="shared" si="163"/>
        <v>169.41219999999998</v>
      </c>
      <c r="H5197">
        <v>6</v>
      </c>
      <c r="I5197" s="17">
        <v>45266</v>
      </c>
      <c r="J5197" s="17">
        <v>45268</v>
      </c>
      <c r="K5197" t="s">
        <v>15</v>
      </c>
      <c r="L5197" t="s">
        <v>27</v>
      </c>
      <c r="M5197">
        <v>22.76</v>
      </c>
      <c r="N5197" t="s">
        <v>48</v>
      </c>
    </row>
    <row r="5198" spans="1:14" ht="14.25" customHeight="1" x14ac:dyDescent="0.3">
      <c r="A5198" t="s">
        <v>7742</v>
      </c>
      <c r="B5198" t="s">
        <v>13</v>
      </c>
      <c r="C5198" t="s">
        <v>33</v>
      </c>
      <c r="D5198">
        <v>302.27999999999997</v>
      </c>
      <c r="E5198">
        <v>0.14000000000000001</v>
      </c>
      <c r="F5198">
        <f t="shared" si="162"/>
        <v>42.319200000000002</v>
      </c>
      <c r="G5198">
        <f t="shared" si="163"/>
        <v>259.96079999999995</v>
      </c>
      <c r="H5198">
        <v>6</v>
      </c>
      <c r="I5198" s="17">
        <v>45140</v>
      </c>
      <c r="J5198" s="17">
        <v>45143</v>
      </c>
      <c r="K5198" t="s">
        <v>15</v>
      </c>
      <c r="L5198" t="s">
        <v>16</v>
      </c>
      <c r="M5198">
        <v>69.569999999999993</v>
      </c>
      <c r="N5198" t="s">
        <v>28</v>
      </c>
    </row>
    <row r="5199" spans="1:14" ht="14.25" customHeight="1" x14ac:dyDescent="0.3">
      <c r="A5199" t="s">
        <v>10526</v>
      </c>
      <c r="B5199" t="s">
        <v>25</v>
      </c>
      <c r="C5199" t="s">
        <v>36</v>
      </c>
      <c r="D5199">
        <v>304.04000000000002</v>
      </c>
      <c r="E5199">
        <v>0.4</v>
      </c>
      <c r="F5199">
        <f t="shared" si="162"/>
        <v>121.61600000000001</v>
      </c>
      <c r="G5199">
        <f t="shared" si="163"/>
        <v>182.42400000000001</v>
      </c>
      <c r="H5199">
        <v>6</v>
      </c>
      <c r="I5199" s="17">
        <v>45271</v>
      </c>
      <c r="J5199" s="17">
        <v>45272</v>
      </c>
      <c r="K5199" t="s">
        <v>15</v>
      </c>
      <c r="L5199" t="s">
        <v>16</v>
      </c>
      <c r="M5199">
        <v>65.900000000000006</v>
      </c>
      <c r="N5199" t="s">
        <v>17</v>
      </c>
    </row>
    <row r="5200" spans="1:14" ht="14.25" customHeight="1" x14ac:dyDescent="0.3">
      <c r="A5200" t="s">
        <v>14232</v>
      </c>
      <c r="B5200" t="s">
        <v>41</v>
      </c>
      <c r="C5200" t="s">
        <v>26</v>
      </c>
      <c r="D5200">
        <v>308.64</v>
      </c>
      <c r="E5200">
        <v>0.24</v>
      </c>
      <c r="F5200">
        <f t="shared" si="162"/>
        <v>74.073599999999999</v>
      </c>
      <c r="G5200">
        <f t="shared" si="163"/>
        <v>234.56639999999999</v>
      </c>
      <c r="H5200">
        <v>6</v>
      </c>
      <c r="I5200" s="17">
        <v>45082</v>
      </c>
      <c r="J5200" s="17">
        <v>45084</v>
      </c>
      <c r="K5200" t="s">
        <v>15</v>
      </c>
      <c r="L5200" t="s">
        <v>16</v>
      </c>
      <c r="M5200">
        <v>56.46</v>
      </c>
      <c r="N5200" t="s">
        <v>34</v>
      </c>
    </row>
    <row r="5201" spans="1:14" ht="14.25" customHeight="1" x14ac:dyDescent="0.3">
      <c r="A5201" t="s">
        <v>6248</v>
      </c>
      <c r="B5201" t="s">
        <v>13</v>
      </c>
      <c r="C5201" t="s">
        <v>33</v>
      </c>
      <c r="D5201">
        <v>312.08</v>
      </c>
      <c r="E5201">
        <v>0.37</v>
      </c>
      <c r="F5201">
        <f t="shared" si="162"/>
        <v>115.4696</v>
      </c>
      <c r="G5201">
        <f t="shared" si="163"/>
        <v>196.61039999999997</v>
      </c>
      <c r="H5201">
        <v>6</v>
      </c>
      <c r="I5201" s="17">
        <v>45027</v>
      </c>
      <c r="J5201" s="17">
        <v>45033</v>
      </c>
      <c r="K5201" t="s">
        <v>15</v>
      </c>
      <c r="L5201" t="s">
        <v>27</v>
      </c>
      <c r="M5201">
        <v>73.45</v>
      </c>
      <c r="N5201" t="s">
        <v>17</v>
      </c>
    </row>
    <row r="5202" spans="1:14" ht="14.25" customHeight="1" x14ac:dyDescent="0.3">
      <c r="A5202" t="s">
        <v>1762</v>
      </c>
      <c r="B5202" t="s">
        <v>41</v>
      </c>
      <c r="C5202" t="s">
        <v>26</v>
      </c>
      <c r="D5202">
        <v>314.54000000000002</v>
      </c>
      <c r="E5202">
        <v>0.26</v>
      </c>
      <c r="F5202">
        <f t="shared" si="162"/>
        <v>81.780400000000014</v>
      </c>
      <c r="G5202">
        <f t="shared" si="163"/>
        <v>232.75960000000001</v>
      </c>
      <c r="H5202">
        <v>6</v>
      </c>
      <c r="I5202" s="17">
        <v>45413</v>
      </c>
      <c r="J5202" s="17">
        <v>45414</v>
      </c>
      <c r="K5202" t="s">
        <v>21</v>
      </c>
      <c r="L5202" t="s">
        <v>22</v>
      </c>
      <c r="M5202">
        <v>80.069999999999993</v>
      </c>
      <c r="N5202" t="s">
        <v>17</v>
      </c>
    </row>
    <row r="5203" spans="1:14" ht="14.25" customHeight="1" x14ac:dyDescent="0.3">
      <c r="A5203" t="s">
        <v>4328</v>
      </c>
      <c r="B5203" t="s">
        <v>19</v>
      </c>
      <c r="C5203" t="s">
        <v>36</v>
      </c>
      <c r="D5203">
        <v>317.51</v>
      </c>
      <c r="E5203">
        <v>0.12</v>
      </c>
      <c r="F5203">
        <f t="shared" si="162"/>
        <v>38.101199999999999</v>
      </c>
      <c r="G5203">
        <f t="shared" si="163"/>
        <v>279.40879999999999</v>
      </c>
      <c r="H5203">
        <v>6</v>
      </c>
      <c r="I5203" s="17">
        <v>45008</v>
      </c>
      <c r="J5203" s="17">
        <v>45009</v>
      </c>
      <c r="K5203" t="s">
        <v>15</v>
      </c>
      <c r="L5203" t="s">
        <v>27</v>
      </c>
      <c r="M5203">
        <v>67.819999999999993</v>
      </c>
      <c r="N5203" t="s">
        <v>23</v>
      </c>
    </row>
    <row r="5204" spans="1:14" ht="14.25" customHeight="1" x14ac:dyDescent="0.3">
      <c r="A5204" t="s">
        <v>7335</v>
      </c>
      <c r="B5204" t="s">
        <v>25</v>
      </c>
      <c r="C5204" t="s">
        <v>36</v>
      </c>
      <c r="D5204">
        <v>319.39</v>
      </c>
      <c r="E5204">
        <v>0.25</v>
      </c>
      <c r="F5204">
        <f t="shared" si="162"/>
        <v>79.847499999999997</v>
      </c>
      <c r="G5204">
        <f t="shared" si="163"/>
        <v>239.54249999999999</v>
      </c>
      <c r="H5204">
        <v>6</v>
      </c>
      <c r="I5204" s="17">
        <v>45371</v>
      </c>
      <c r="J5204" s="17">
        <v>45378</v>
      </c>
      <c r="K5204" t="s">
        <v>31</v>
      </c>
      <c r="L5204" t="s">
        <v>22</v>
      </c>
      <c r="M5204">
        <v>67.099999999999994</v>
      </c>
      <c r="N5204" t="s">
        <v>39</v>
      </c>
    </row>
    <row r="5205" spans="1:14" ht="14.25" customHeight="1" x14ac:dyDescent="0.3">
      <c r="A5205" t="s">
        <v>12739</v>
      </c>
      <c r="B5205" t="s">
        <v>13</v>
      </c>
      <c r="C5205" t="s">
        <v>33</v>
      </c>
      <c r="D5205">
        <v>320.35000000000002</v>
      </c>
      <c r="E5205">
        <v>0.34</v>
      </c>
      <c r="F5205">
        <f t="shared" si="162"/>
        <v>108.91900000000001</v>
      </c>
      <c r="G5205">
        <f t="shared" si="163"/>
        <v>211.43100000000001</v>
      </c>
      <c r="H5205">
        <v>6</v>
      </c>
      <c r="I5205" s="17">
        <v>45306</v>
      </c>
      <c r="J5205" s="17">
        <v>45313</v>
      </c>
      <c r="K5205" t="s">
        <v>31</v>
      </c>
      <c r="L5205" t="s">
        <v>22</v>
      </c>
      <c r="M5205">
        <v>22.74</v>
      </c>
      <c r="N5205" t="s">
        <v>28</v>
      </c>
    </row>
    <row r="5206" spans="1:14" ht="14.25" customHeight="1" x14ac:dyDescent="0.3">
      <c r="A5206" t="s">
        <v>1477</v>
      </c>
      <c r="B5206" t="s">
        <v>13</v>
      </c>
      <c r="C5206" t="s">
        <v>36</v>
      </c>
      <c r="D5206">
        <v>320.95</v>
      </c>
      <c r="E5206">
        <v>0.01</v>
      </c>
      <c r="F5206">
        <f t="shared" si="162"/>
        <v>3.2094999999999998</v>
      </c>
      <c r="G5206">
        <f t="shared" si="163"/>
        <v>317.7405</v>
      </c>
      <c r="H5206">
        <v>6</v>
      </c>
      <c r="I5206" s="17">
        <v>44999</v>
      </c>
      <c r="J5206" s="17">
        <v>45003</v>
      </c>
      <c r="K5206" t="s">
        <v>21</v>
      </c>
      <c r="L5206" t="s">
        <v>22</v>
      </c>
      <c r="M5206">
        <v>54.17</v>
      </c>
      <c r="N5206" t="s">
        <v>23</v>
      </c>
    </row>
    <row r="5207" spans="1:14" ht="14.25" customHeight="1" x14ac:dyDescent="0.3">
      <c r="A5207" t="s">
        <v>2673</v>
      </c>
      <c r="B5207" t="s">
        <v>13</v>
      </c>
      <c r="C5207" t="s">
        <v>33</v>
      </c>
      <c r="D5207">
        <v>325.31</v>
      </c>
      <c r="E5207">
        <v>0.42</v>
      </c>
      <c r="F5207">
        <f t="shared" si="162"/>
        <v>136.6302</v>
      </c>
      <c r="G5207">
        <f t="shared" si="163"/>
        <v>188.6798</v>
      </c>
      <c r="H5207">
        <v>6</v>
      </c>
      <c r="I5207" s="17">
        <v>45340</v>
      </c>
      <c r="J5207" s="17">
        <v>45341</v>
      </c>
      <c r="K5207" t="s">
        <v>31</v>
      </c>
      <c r="L5207" t="s">
        <v>16</v>
      </c>
      <c r="M5207">
        <v>65.69</v>
      </c>
      <c r="N5207" t="s">
        <v>34</v>
      </c>
    </row>
    <row r="5208" spans="1:14" ht="14.25" customHeight="1" x14ac:dyDescent="0.3">
      <c r="A5208" t="s">
        <v>8238</v>
      </c>
      <c r="B5208" t="s">
        <v>19</v>
      </c>
      <c r="C5208" t="s">
        <v>14</v>
      </c>
      <c r="D5208">
        <v>325.60000000000002</v>
      </c>
      <c r="E5208">
        <v>0.4</v>
      </c>
      <c r="F5208">
        <f t="shared" si="162"/>
        <v>130.24</v>
      </c>
      <c r="G5208">
        <f t="shared" si="163"/>
        <v>195.36</v>
      </c>
      <c r="H5208">
        <v>6</v>
      </c>
      <c r="I5208" s="17">
        <v>45131</v>
      </c>
      <c r="J5208" s="17">
        <v>45137</v>
      </c>
      <c r="K5208" t="s">
        <v>21</v>
      </c>
      <c r="L5208" t="s">
        <v>27</v>
      </c>
      <c r="M5208">
        <v>27.85</v>
      </c>
      <c r="N5208" t="s">
        <v>23</v>
      </c>
    </row>
    <row r="5209" spans="1:14" ht="14.25" customHeight="1" x14ac:dyDescent="0.3">
      <c r="A5209" t="s">
        <v>1303</v>
      </c>
      <c r="B5209" t="s">
        <v>41</v>
      </c>
      <c r="C5209" t="s">
        <v>36</v>
      </c>
      <c r="D5209">
        <v>326.75</v>
      </c>
      <c r="E5209">
        <v>0.3</v>
      </c>
      <c r="F5209">
        <f t="shared" si="162"/>
        <v>98.024999999999991</v>
      </c>
      <c r="G5209">
        <f t="shared" si="163"/>
        <v>228.72500000000002</v>
      </c>
      <c r="H5209">
        <v>6</v>
      </c>
      <c r="I5209" s="17">
        <v>45451</v>
      </c>
      <c r="J5209" s="17">
        <v>45454</v>
      </c>
      <c r="K5209" t="s">
        <v>21</v>
      </c>
      <c r="L5209" t="s">
        <v>22</v>
      </c>
      <c r="M5209">
        <v>48.06</v>
      </c>
      <c r="N5209" t="s">
        <v>48</v>
      </c>
    </row>
    <row r="5210" spans="1:14" ht="14.25" customHeight="1" x14ac:dyDescent="0.3">
      <c r="A5210" t="s">
        <v>6407</v>
      </c>
      <c r="B5210" t="s">
        <v>13</v>
      </c>
      <c r="C5210" t="s">
        <v>14</v>
      </c>
      <c r="D5210">
        <v>327.04000000000002</v>
      </c>
      <c r="E5210">
        <v>0.47</v>
      </c>
      <c r="F5210">
        <f t="shared" si="162"/>
        <v>153.7088</v>
      </c>
      <c r="G5210">
        <f t="shared" si="163"/>
        <v>173.33120000000002</v>
      </c>
      <c r="H5210">
        <v>6</v>
      </c>
      <c r="I5210" s="17">
        <v>45369</v>
      </c>
      <c r="J5210" s="17">
        <v>45371</v>
      </c>
      <c r="K5210" t="s">
        <v>15</v>
      </c>
      <c r="L5210" t="s">
        <v>22</v>
      </c>
      <c r="M5210">
        <v>96.52</v>
      </c>
      <c r="N5210" t="s">
        <v>48</v>
      </c>
    </row>
    <row r="5211" spans="1:14" ht="14.25" customHeight="1" x14ac:dyDescent="0.3">
      <c r="A5211" t="s">
        <v>5723</v>
      </c>
      <c r="B5211" t="s">
        <v>41</v>
      </c>
      <c r="C5211" t="s">
        <v>36</v>
      </c>
      <c r="D5211">
        <v>328.14</v>
      </c>
      <c r="E5211">
        <v>0.45</v>
      </c>
      <c r="F5211">
        <f t="shared" si="162"/>
        <v>147.66300000000001</v>
      </c>
      <c r="G5211">
        <f t="shared" si="163"/>
        <v>180.47699999999998</v>
      </c>
      <c r="H5211">
        <v>6</v>
      </c>
      <c r="I5211" s="17">
        <v>45171</v>
      </c>
      <c r="J5211" s="17">
        <v>45178</v>
      </c>
      <c r="K5211" t="s">
        <v>21</v>
      </c>
      <c r="L5211" t="s">
        <v>27</v>
      </c>
      <c r="M5211">
        <v>27.71</v>
      </c>
      <c r="N5211" t="s">
        <v>48</v>
      </c>
    </row>
    <row r="5212" spans="1:14" ht="14.25" customHeight="1" x14ac:dyDescent="0.3">
      <c r="A5212" t="s">
        <v>9228</v>
      </c>
      <c r="B5212" t="s">
        <v>41</v>
      </c>
      <c r="C5212" t="s">
        <v>20</v>
      </c>
      <c r="D5212">
        <v>330.28</v>
      </c>
      <c r="E5212">
        <v>0.17</v>
      </c>
      <c r="F5212">
        <f t="shared" si="162"/>
        <v>56.147599999999997</v>
      </c>
      <c r="G5212">
        <f t="shared" si="163"/>
        <v>274.13239999999996</v>
      </c>
      <c r="H5212">
        <v>6</v>
      </c>
      <c r="I5212" s="17">
        <v>45031</v>
      </c>
      <c r="J5212" s="17">
        <v>45038</v>
      </c>
      <c r="K5212" t="s">
        <v>21</v>
      </c>
      <c r="L5212" t="s">
        <v>16</v>
      </c>
      <c r="M5212">
        <v>37.51</v>
      </c>
      <c r="N5212" t="s">
        <v>39</v>
      </c>
    </row>
    <row r="5213" spans="1:14" ht="14.25" customHeight="1" x14ac:dyDescent="0.3">
      <c r="A5213" t="s">
        <v>4135</v>
      </c>
      <c r="B5213" t="s">
        <v>25</v>
      </c>
      <c r="C5213" t="s">
        <v>14</v>
      </c>
      <c r="D5213">
        <v>335.07</v>
      </c>
      <c r="E5213">
        <v>0.16</v>
      </c>
      <c r="F5213">
        <f t="shared" si="162"/>
        <v>53.611199999999997</v>
      </c>
      <c r="G5213">
        <f t="shared" si="163"/>
        <v>281.4588</v>
      </c>
      <c r="H5213">
        <v>6</v>
      </c>
      <c r="I5213" s="17">
        <v>45185</v>
      </c>
      <c r="J5213" s="17">
        <v>45188</v>
      </c>
      <c r="K5213" t="s">
        <v>21</v>
      </c>
      <c r="L5213" t="s">
        <v>22</v>
      </c>
      <c r="M5213">
        <v>49.44</v>
      </c>
      <c r="N5213" t="s">
        <v>34</v>
      </c>
    </row>
    <row r="5214" spans="1:14" ht="14.25" customHeight="1" x14ac:dyDescent="0.3">
      <c r="A5214" t="s">
        <v>5932</v>
      </c>
      <c r="B5214" t="s">
        <v>13</v>
      </c>
      <c r="C5214" t="s">
        <v>36</v>
      </c>
      <c r="D5214">
        <v>339.3</v>
      </c>
      <c r="E5214">
        <v>0.23</v>
      </c>
      <c r="F5214">
        <f t="shared" si="162"/>
        <v>78.039000000000001</v>
      </c>
      <c r="G5214">
        <f t="shared" si="163"/>
        <v>261.26100000000002</v>
      </c>
      <c r="H5214">
        <v>6</v>
      </c>
      <c r="I5214" s="17">
        <v>45545</v>
      </c>
      <c r="J5214" s="17">
        <v>45550</v>
      </c>
      <c r="K5214" t="s">
        <v>31</v>
      </c>
      <c r="L5214" t="s">
        <v>16</v>
      </c>
      <c r="M5214">
        <v>30.59</v>
      </c>
      <c r="N5214" t="s">
        <v>48</v>
      </c>
    </row>
    <row r="5215" spans="1:14" ht="14.25" customHeight="1" x14ac:dyDescent="0.3">
      <c r="A5215" t="s">
        <v>9107</v>
      </c>
      <c r="B5215" t="s">
        <v>19</v>
      </c>
      <c r="C5215" t="s">
        <v>33</v>
      </c>
      <c r="D5215">
        <v>342.6</v>
      </c>
      <c r="E5215">
        <v>0.16</v>
      </c>
      <c r="F5215">
        <f t="shared" si="162"/>
        <v>54.816000000000003</v>
      </c>
      <c r="G5215">
        <f t="shared" si="163"/>
        <v>287.78399999999999</v>
      </c>
      <c r="H5215">
        <v>6</v>
      </c>
      <c r="I5215" s="17">
        <v>45571</v>
      </c>
      <c r="J5215" s="17">
        <v>45575</v>
      </c>
      <c r="K5215" t="s">
        <v>21</v>
      </c>
      <c r="L5215" t="s">
        <v>27</v>
      </c>
      <c r="M5215">
        <v>77.099999999999994</v>
      </c>
      <c r="N5215" t="s">
        <v>48</v>
      </c>
    </row>
    <row r="5216" spans="1:14" ht="14.25" customHeight="1" x14ac:dyDescent="0.3">
      <c r="A5216" t="s">
        <v>10154</v>
      </c>
      <c r="B5216" t="s">
        <v>19</v>
      </c>
      <c r="C5216" t="s">
        <v>20</v>
      </c>
      <c r="D5216">
        <v>345.4</v>
      </c>
      <c r="E5216">
        <v>0.4</v>
      </c>
      <c r="F5216">
        <f t="shared" si="162"/>
        <v>138.16</v>
      </c>
      <c r="G5216">
        <f t="shared" si="163"/>
        <v>207.23999999999998</v>
      </c>
      <c r="H5216">
        <v>6</v>
      </c>
      <c r="I5216" s="17">
        <v>45221</v>
      </c>
      <c r="J5216" s="17">
        <v>45226</v>
      </c>
      <c r="K5216" t="s">
        <v>31</v>
      </c>
      <c r="L5216" t="s">
        <v>16</v>
      </c>
      <c r="M5216">
        <v>62.59</v>
      </c>
      <c r="N5216" t="s">
        <v>23</v>
      </c>
    </row>
    <row r="5217" spans="1:14" ht="14.25" customHeight="1" x14ac:dyDescent="0.3">
      <c r="A5217" t="s">
        <v>1021</v>
      </c>
      <c r="B5217" t="s">
        <v>41</v>
      </c>
      <c r="C5217" t="s">
        <v>14</v>
      </c>
      <c r="D5217">
        <v>347.3</v>
      </c>
      <c r="E5217">
        <v>0.01</v>
      </c>
      <c r="F5217">
        <f t="shared" si="162"/>
        <v>3.4730000000000003</v>
      </c>
      <c r="G5217">
        <f t="shared" si="163"/>
        <v>343.827</v>
      </c>
      <c r="H5217">
        <v>6</v>
      </c>
      <c r="I5217" s="17">
        <v>45164</v>
      </c>
      <c r="J5217" s="17">
        <v>45166</v>
      </c>
      <c r="K5217" t="s">
        <v>31</v>
      </c>
      <c r="L5217" t="s">
        <v>27</v>
      </c>
      <c r="M5217">
        <v>56.37</v>
      </c>
      <c r="N5217" t="s">
        <v>39</v>
      </c>
    </row>
    <row r="5218" spans="1:14" ht="14.25" customHeight="1" x14ac:dyDescent="0.3">
      <c r="A5218" t="s">
        <v>1831</v>
      </c>
      <c r="B5218" t="s">
        <v>13</v>
      </c>
      <c r="C5218" t="s">
        <v>14</v>
      </c>
      <c r="D5218">
        <v>352.23</v>
      </c>
      <c r="E5218">
        <v>0.43</v>
      </c>
      <c r="F5218">
        <f t="shared" si="162"/>
        <v>151.4589</v>
      </c>
      <c r="G5218">
        <f t="shared" si="163"/>
        <v>200.77110000000002</v>
      </c>
      <c r="H5218">
        <v>6</v>
      </c>
      <c r="I5218" s="17">
        <v>45067</v>
      </c>
      <c r="J5218" s="17">
        <v>45071</v>
      </c>
      <c r="K5218" t="s">
        <v>31</v>
      </c>
      <c r="L5218" t="s">
        <v>22</v>
      </c>
      <c r="M5218">
        <v>38.83</v>
      </c>
      <c r="N5218" t="s">
        <v>28</v>
      </c>
    </row>
    <row r="5219" spans="1:14" ht="14.25" customHeight="1" x14ac:dyDescent="0.3">
      <c r="A5219" t="s">
        <v>14262</v>
      </c>
      <c r="B5219" t="s">
        <v>25</v>
      </c>
      <c r="C5219" t="s">
        <v>14</v>
      </c>
      <c r="D5219">
        <v>355.69</v>
      </c>
      <c r="E5219">
        <v>0.03</v>
      </c>
      <c r="F5219">
        <f t="shared" si="162"/>
        <v>10.6707</v>
      </c>
      <c r="G5219">
        <f t="shared" si="163"/>
        <v>345.01929999999999</v>
      </c>
      <c r="H5219">
        <v>6</v>
      </c>
      <c r="I5219" s="17">
        <v>45439</v>
      </c>
      <c r="J5219" s="17">
        <v>45441</v>
      </c>
      <c r="K5219" t="s">
        <v>21</v>
      </c>
      <c r="L5219" t="s">
        <v>22</v>
      </c>
      <c r="M5219">
        <v>64.81</v>
      </c>
      <c r="N5219" t="s">
        <v>23</v>
      </c>
    </row>
    <row r="5220" spans="1:14" ht="14.25" customHeight="1" x14ac:dyDescent="0.3">
      <c r="A5220" t="s">
        <v>8547</v>
      </c>
      <c r="B5220" t="s">
        <v>19</v>
      </c>
      <c r="C5220" t="s">
        <v>14</v>
      </c>
      <c r="D5220">
        <v>356.38</v>
      </c>
      <c r="E5220">
        <v>0.48</v>
      </c>
      <c r="F5220">
        <f t="shared" si="162"/>
        <v>171.0624</v>
      </c>
      <c r="G5220">
        <f t="shared" si="163"/>
        <v>185.3176</v>
      </c>
      <c r="H5220">
        <v>6</v>
      </c>
      <c r="I5220" s="17">
        <v>45463</v>
      </c>
      <c r="J5220" s="17">
        <v>45470</v>
      </c>
      <c r="K5220" t="s">
        <v>15</v>
      </c>
      <c r="L5220" t="s">
        <v>22</v>
      </c>
      <c r="M5220">
        <v>61.73</v>
      </c>
      <c r="N5220" t="s">
        <v>34</v>
      </c>
    </row>
    <row r="5221" spans="1:14" ht="14.25" customHeight="1" x14ac:dyDescent="0.3">
      <c r="A5221" t="s">
        <v>9396</v>
      </c>
      <c r="B5221" t="s">
        <v>41</v>
      </c>
      <c r="C5221" t="s">
        <v>20</v>
      </c>
      <c r="D5221">
        <v>360.13</v>
      </c>
      <c r="E5221">
        <v>0.22</v>
      </c>
      <c r="F5221">
        <f t="shared" si="162"/>
        <v>79.2286</v>
      </c>
      <c r="G5221">
        <f t="shared" si="163"/>
        <v>280.90139999999997</v>
      </c>
      <c r="H5221">
        <v>6</v>
      </c>
      <c r="I5221" s="17">
        <v>45523</v>
      </c>
      <c r="J5221" s="17">
        <v>45524</v>
      </c>
      <c r="K5221" t="s">
        <v>15</v>
      </c>
      <c r="L5221" t="s">
        <v>27</v>
      </c>
      <c r="M5221">
        <v>58.82</v>
      </c>
      <c r="N5221" t="s">
        <v>17</v>
      </c>
    </row>
    <row r="5222" spans="1:14" ht="14.25" customHeight="1" x14ac:dyDescent="0.3">
      <c r="A5222" t="s">
        <v>13319</v>
      </c>
      <c r="B5222" t="s">
        <v>13</v>
      </c>
      <c r="C5222" t="s">
        <v>14</v>
      </c>
      <c r="D5222">
        <v>363.95</v>
      </c>
      <c r="E5222">
        <v>0.33</v>
      </c>
      <c r="F5222">
        <f t="shared" si="162"/>
        <v>120.1035</v>
      </c>
      <c r="G5222">
        <f t="shared" si="163"/>
        <v>243.84649999999999</v>
      </c>
      <c r="H5222">
        <v>6</v>
      </c>
      <c r="I5222" s="17">
        <v>45250</v>
      </c>
      <c r="J5222" s="17">
        <v>45253</v>
      </c>
      <c r="K5222" t="s">
        <v>31</v>
      </c>
      <c r="L5222" t="s">
        <v>16</v>
      </c>
      <c r="M5222">
        <v>99.59</v>
      </c>
      <c r="N5222" t="s">
        <v>39</v>
      </c>
    </row>
    <row r="5223" spans="1:14" ht="14.25" customHeight="1" x14ac:dyDescent="0.3">
      <c r="A5223" t="s">
        <v>9641</v>
      </c>
      <c r="B5223" t="s">
        <v>19</v>
      </c>
      <c r="C5223" t="s">
        <v>33</v>
      </c>
      <c r="D5223">
        <v>376.02</v>
      </c>
      <c r="E5223">
        <v>0.21</v>
      </c>
      <c r="F5223">
        <f t="shared" si="162"/>
        <v>78.964199999999991</v>
      </c>
      <c r="G5223">
        <f t="shared" si="163"/>
        <v>297.05579999999998</v>
      </c>
      <c r="H5223">
        <v>6</v>
      </c>
      <c r="I5223" s="17">
        <v>45583</v>
      </c>
      <c r="J5223" s="17">
        <v>45590</v>
      </c>
      <c r="K5223" t="s">
        <v>15</v>
      </c>
      <c r="L5223" t="s">
        <v>16</v>
      </c>
      <c r="M5223">
        <v>100.63</v>
      </c>
      <c r="N5223" t="s">
        <v>23</v>
      </c>
    </row>
    <row r="5224" spans="1:14" ht="14.25" customHeight="1" x14ac:dyDescent="0.3">
      <c r="A5224" t="s">
        <v>5594</v>
      </c>
      <c r="B5224" t="s">
        <v>19</v>
      </c>
      <c r="C5224" t="s">
        <v>14</v>
      </c>
      <c r="D5224">
        <v>377.67</v>
      </c>
      <c r="E5224">
        <v>0.47</v>
      </c>
      <c r="F5224">
        <f t="shared" si="162"/>
        <v>177.50489999999999</v>
      </c>
      <c r="G5224">
        <f t="shared" si="163"/>
        <v>200.16510000000002</v>
      </c>
      <c r="H5224">
        <v>6</v>
      </c>
      <c r="I5224" s="17">
        <v>45655</v>
      </c>
      <c r="J5224" s="17">
        <v>45659</v>
      </c>
      <c r="K5224" t="s">
        <v>15</v>
      </c>
      <c r="L5224" t="s">
        <v>27</v>
      </c>
      <c r="M5224">
        <v>57.41</v>
      </c>
      <c r="N5224" t="s">
        <v>17</v>
      </c>
    </row>
    <row r="5225" spans="1:14" ht="14.25" customHeight="1" x14ac:dyDescent="0.3">
      <c r="A5225" t="s">
        <v>6063</v>
      </c>
      <c r="B5225" t="s">
        <v>25</v>
      </c>
      <c r="C5225" t="s">
        <v>36</v>
      </c>
      <c r="D5225">
        <v>377.86</v>
      </c>
      <c r="E5225">
        <v>0.5</v>
      </c>
      <c r="F5225">
        <f t="shared" si="162"/>
        <v>188.93</v>
      </c>
      <c r="G5225">
        <f t="shared" si="163"/>
        <v>188.93</v>
      </c>
      <c r="H5225">
        <v>6</v>
      </c>
      <c r="I5225" s="17">
        <v>45083</v>
      </c>
      <c r="J5225" s="17">
        <v>45090</v>
      </c>
      <c r="K5225" t="s">
        <v>21</v>
      </c>
      <c r="L5225" t="s">
        <v>16</v>
      </c>
      <c r="M5225">
        <v>103.43</v>
      </c>
      <c r="N5225" t="s">
        <v>23</v>
      </c>
    </row>
    <row r="5226" spans="1:14" ht="14.25" customHeight="1" x14ac:dyDescent="0.3">
      <c r="A5226" t="s">
        <v>10462</v>
      </c>
      <c r="B5226" t="s">
        <v>25</v>
      </c>
      <c r="C5226" t="s">
        <v>20</v>
      </c>
      <c r="D5226">
        <v>379.55</v>
      </c>
      <c r="E5226">
        <v>0.36</v>
      </c>
      <c r="F5226">
        <f t="shared" si="162"/>
        <v>136.63800000000001</v>
      </c>
      <c r="G5226">
        <f t="shared" si="163"/>
        <v>242.91200000000001</v>
      </c>
      <c r="H5226">
        <v>6</v>
      </c>
      <c r="I5226" s="17">
        <v>45637</v>
      </c>
      <c r="J5226" s="17">
        <v>45642</v>
      </c>
      <c r="K5226" t="s">
        <v>15</v>
      </c>
      <c r="L5226" t="s">
        <v>27</v>
      </c>
      <c r="M5226">
        <v>92.68</v>
      </c>
      <c r="N5226" t="s">
        <v>28</v>
      </c>
    </row>
    <row r="5227" spans="1:14" ht="14.25" customHeight="1" x14ac:dyDescent="0.3">
      <c r="A5227" t="s">
        <v>12512</v>
      </c>
      <c r="B5227" t="s">
        <v>13</v>
      </c>
      <c r="C5227" t="s">
        <v>26</v>
      </c>
      <c r="D5227">
        <v>381.58</v>
      </c>
      <c r="E5227">
        <v>0.21</v>
      </c>
      <c r="F5227">
        <f t="shared" si="162"/>
        <v>80.131799999999998</v>
      </c>
      <c r="G5227">
        <f t="shared" si="163"/>
        <v>301.44819999999999</v>
      </c>
      <c r="H5227">
        <v>6</v>
      </c>
      <c r="I5227" s="17">
        <v>45342</v>
      </c>
      <c r="J5227" s="17">
        <v>45347</v>
      </c>
      <c r="K5227" t="s">
        <v>31</v>
      </c>
      <c r="L5227" t="s">
        <v>22</v>
      </c>
      <c r="M5227">
        <v>23.57</v>
      </c>
      <c r="N5227" t="s">
        <v>17</v>
      </c>
    </row>
    <row r="5228" spans="1:14" ht="14.25" customHeight="1" x14ac:dyDescent="0.3">
      <c r="A5228" t="s">
        <v>13670</v>
      </c>
      <c r="B5228" t="s">
        <v>13</v>
      </c>
      <c r="C5228" t="s">
        <v>14</v>
      </c>
      <c r="D5228">
        <v>382.61</v>
      </c>
      <c r="E5228">
        <v>0.39</v>
      </c>
      <c r="F5228">
        <f t="shared" si="162"/>
        <v>149.21790000000001</v>
      </c>
      <c r="G5228">
        <f t="shared" si="163"/>
        <v>233.3921</v>
      </c>
      <c r="H5228">
        <v>6</v>
      </c>
      <c r="I5228" s="17">
        <v>44941</v>
      </c>
      <c r="J5228" s="17">
        <v>44946</v>
      </c>
      <c r="K5228" t="s">
        <v>31</v>
      </c>
      <c r="L5228" t="s">
        <v>22</v>
      </c>
      <c r="M5228">
        <v>63.95</v>
      </c>
      <c r="N5228" t="s">
        <v>48</v>
      </c>
    </row>
    <row r="5229" spans="1:14" ht="14.25" customHeight="1" x14ac:dyDescent="0.3">
      <c r="A5229" t="s">
        <v>14671</v>
      </c>
      <c r="B5229" t="s">
        <v>19</v>
      </c>
      <c r="C5229" t="s">
        <v>36</v>
      </c>
      <c r="D5229">
        <v>382.69</v>
      </c>
      <c r="E5229">
        <v>0.03</v>
      </c>
      <c r="F5229">
        <f t="shared" si="162"/>
        <v>11.480699999999999</v>
      </c>
      <c r="G5229">
        <f t="shared" si="163"/>
        <v>371.20929999999998</v>
      </c>
      <c r="H5229">
        <v>6</v>
      </c>
      <c r="I5229" s="17">
        <v>45352</v>
      </c>
      <c r="J5229" s="17">
        <v>45359</v>
      </c>
      <c r="K5229" t="s">
        <v>31</v>
      </c>
      <c r="L5229" t="s">
        <v>27</v>
      </c>
      <c r="M5229">
        <v>75.13</v>
      </c>
      <c r="N5229" t="s">
        <v>17</v>
      </c>
    </row>
    <row r="5230" spans="1:14" ht="14.25" customHeight="1" x14ac:dyDescent="0.3">
      <c r="A5230" t="s">
        <v>14889</v>
      </c>
      <c r="B5230" t="s">
        <v>13</v>
      </c>
      <c r="C5230" t="s">
        <v>14</v>
      </c>
      <c r="D5230">
        <v>382.78</v>
      </c>
      <c r="E5230">
        <v>0.11</v>
      </c>
      <c r="F5230">
        <f t="shared" si="162"/>
        <v>42.105799999999995</v>
      </c>
      <c r="G5230">
        <f t="shared" si="163"/>
        <v>340.67419999999998</v>
      </c>
      <c r="H5230">
        <v>6</v>
      </c>
      <c r="I5230" s="17">
        <v>44975</v>
      </c>
      <c r="J5230" s="17">
        <v>44981</v>
      </c>
      <c r="K5230" t="s">
        <v>31</v>
      </c>
      <c r="L5230" t="s">
        <v>22</v>
      </c>
      <c r="M5230">
        <v>29.41</v>
      </c>
      <c r="N5230" t="s">
        <v>39</v>
      </c>
    </row>
    <row r="5231" spans="1:14" ht="14.25" customHeight="1" x14ac:dyDescent="0.3">
      <c r="A5231" t="s">
        <v>9311</v>
      </c>
      <c r="B5231" t="s">
        <v>19</v>
      </c>
      <c r="C5231" t="s">
        <v>20</v>
      </c>
      <c r="D5231">
        <v>389.57</v>
      </c>
      <c r="E5231">
        <v>0.04</v>
      </c>
      <c r="F5231">
        <f t="shared" si="162"/>
        <v>15.582800000000001</v>
      </c>
      <c r="G5231">
        <f t="shared" si="163"/>
        <v>373.98719999999997</v>
      </c>
      <c r="H5231">
        <v>6</v>
      </c>
      <c r="I5231" s="17">
        <v>45376</v>
      </c>
      <c r="J5231" s="17">
        <v>45379</v>
      </c>
      <c r="K5231" t="s">
        <v>15</v>
      </c>
      <c r="L5231" t="s">
        <v>27</v>
      </c>
      <c r="M5231">
        <v>29.58</v>
      </c>
      <c r="N5231" t="s">
        <v>39</v>
      </c>
    </row>
    <row r="5232" spans="1:14" ht="14.25" customHeight="1" x14ac:dyDescent="0.3">
      <c r="A5232" t="s">
        <v>1950</v>
      </c>
      <c r="B5232" t="s">
        <v>41</v>
      </c>
      <c r="C5232" t="s">
        <v>26</v>
      </c>
      <c r="D5232">
        <v>397.15</v>
      </c>
      <c r="E5232">
        <v>0.27</v>
      </c>
      <c r="F5232">
        <f t="shared" si="162"/>
        <v>107.23050000000001</v>
      </c>
      <c r="G5232">
        <f t="shared" si="163"/>
        <v>289.91949999999997</v>
      </c>
      <c r="H5232">
        <v>6</v>
      </c>
      <c r="I5232" s="17">
        <v>45139</v>
      </c>
      <c r="J5232" s="17">
        <v>45146</v>
      </c>
      <c r="K5232" t="s">
        <v>15</v>
      </c>
      <c r="L5232" t="s">
        <v>27</v>
      </c>
      <c r="M5232">
        <v>51.46</v>
      </c>
      <c r="N5232" t="s">
        <v>17</v>
      </c>
    </row>
    <row r="5233" spans="1:14" ht="14.25" customHeight="1" x14ac:dyDescent="0.3">
      <c r="A5233" t="s">
        <v>2479</v>
      </c>
      <c r="B5233" t="s">
        <v>25</v>
      </c>
      <c r="C5233" t="s">
        <v>14</v>
      </c>
      <c r="D5233">
        <v>401.29</v>
      </c>
      <c r="E5233">
        <v>0.35</v>
      </c>
      <c r="F5233">
        <f t="shared" si="162"/>
        <v>140.45150000000001</v>
      </c>
      <c r="G5233">
        <f t="shared" si="163"/>
        <v>260.83850000000001</v>
      </c>
      <c r="H5233">
        <v>6</v>
      </c>
      <c r="I5233" s="17">
        <v>45480</v>
      </c>
      <c r="J5233" s="17">
        <v>45487</v>
      </c>
      <c r="K5233" t="s">
        <v>15</v>
      </c>
      <c r="L5233" t="s">
        <v>22</v>
      </c>
      <c r="M5233">
        <v>102.73</v>
      </c>
      <c r="N5233" t="s">
        <v>48</v>
      </c>
    </row>
    <row r="5234" spans="1:14" ht="14.25" customHeight="1" x14ac:dyDescent="0.3">
      <c r="A5234" t="s">
        <v>12472</v>
      </c>
      <c r="B5234" t="s">
        <v>25</v>
      </c>
      <c r="C5234" t="s">
        <v>26</v>
      </c>
      <c r="D5234">
        <v>401.51</v>
      </c>
      <c r="E5234">
        <v>0.24</v>
      </c>
      <c r="F5234">
        <f t="shared" si="162"/>
        <v>96.362399999999994</v>
      </c>
      <c r="G5234">
        <f t="shared" si="163"/>
        <v>305.14760000000001</v>
      </c>
      <c r="H5234">
        <v>6</v>
      </c>
      <c r="I5234" s="17">
        <v>45171</v>
      </c>
      <c r="J5234" s="17">
        <v>45173</v>
      </c>
      <c r="K5234" t="s">
        <v>31</v>
      </c>
      <c r="L5234" t="s">
        <v>22</v>
      </c>
      <c r="M5234">
        <v>95.78</v>
      </c>
      <c r="N5234" t="s">
        <v>17</v>
      </c>
    </row>
    <row r="5235" spans="1:14" ht="14.25" customHeight="1" x14ac:dyDescent="0.3">
      <c r="A5235" t="s">
        <v>5945</v>
      </c>
      <c r="B5235" t="s">
        <v>13</v>
      </c>
      <c r="C5235" t="s">
        <v>36</v>
      </c>
      <c r="D5235">
        <v>401.86</v>
      </c>
      <c r="E5235">
        <v>0.33</v>
      </c>
      <c r="F5235">
        <f t="shared" si="162"/>
        <v>132.6138</v>
      </c>
      <c r="G5235">
        <f t="shared" si="163"/>
        <v>269.24620000000004</v>
      </c>
      <c r="H5235">
        <v>6</v>
      </c>
      <c r="I5235" s="17">
        <v>45272</v>
      </c>
      <c r="J5235" s="17">
        <v>45273</v>
      </c>
      <c r="K5235" t="s">
        <v>15</v>
      </c>
      <c r="L5235" t="s">
        <v>16</v>
      </c>
      <c r="M5235">
        <v>83.24</v>
      </c>
      <c r="N5235" t="s">
        <v>34</v>
      </c>
    </row>
    <row r="5236" spans="1:14" ht="14.25" customHeight="1" x14ac:dyDescent="0.3">
      <c r="A5236" t="s">
        <v>3771</v>
      </c>
      <c r="B5236" t="s">
        <v>13</v>
      </c>
      <c r="C5236" t="s">
        <v>26</v>
      </c>
      <c r="D5236">
        <v>403.11</v>
      </c>
      <c r="E5236">
        <v>0.39</v>
      </c>
      <c r="F5236">
        <f t="shared" si="162"/>
        <v>157.21290000000002</v>
      </c>
      <c r="G5236">
        <f t="shared" si="163"/>
        <v>245.89709999999999</v>
      </c>
      <c r="H5236">
        <v>6</v>
      </c>
      <c r="I5236" s="17">
        <v>45622</v>
      </c>
      <c r="J5236" s="17">
        <v>45625</v>
      </c>
      <c r="K5236" t="s">
        <v>15</v>
      </c>
      <c r="L5236" t="s">
        <v>27</v>
      </c>
      <c r="M5236">
        <v>111.63</v>
      </c>
      <c r="N5236" t="s">
        <v>17</v>
      </c>
    </row>
    <row r="5237" spans="1:14" ht="14.25" customHeight="1" x14ac:dyDescent="0.3">
      <c r="A5237" t="s">
        <v>8492</v>
      </c>
      <c r="B5237" t="s">
        <v>19</v>
      </c>
      <c r="C5237" t="s">
        <v>36</v>
      </c>
      <c r="D5237">
        <v>405.96</v>
      </c>
      <c r="E5237">
        <v>0.17</v>
      </c>
      <c r="F5237">
        <f t="shared" si="162"/>
        <v>69.013199999999998</v>
      </c>
      <c r="G5237">
        <f t="shared" si="163"/>
        <v>336.9468</v>
      </c>
      <c r="H5237">
        <v>6</v>
      </c>
      <c r="I5237" s="17">
        <v>45246</v>
      </c>
      <c r="J5237" s="17">
        <v>45249</v>
      </c>
      <c r="K5237" t="s">
        <v>21</v>
      </c>
      <c r="L5237" t="s">
        <v>22</v>
      </c>
      <c r="M5237">
        <v>29.66</v>
      </c>
      <c r="N5237" t="s">
        <v>39</v>
      </c>
    </row>
    <row r="5238" spans="1:14" ht="14.25" customHeight="1" x14ac:dyDescent="0.3">
      <c r="A5238" t="s">
        <v>8680</v>
      </c>
      <c r="B5238" t="s">
        <v>41</v>
      </c>
      <c r="C5238" t="s">
        <v>20</v>
      </c>
      <c r="D5238">
        <v>406.24</v>
      </c>
      <c r="E5238">
        <v>0.09</v>
      </c>
      <c r="F5238">
        <f t="shared" si="162"/>
        <v>36.561599999999999</v>
      </c>
      <c r="G5238">
        <f t="shared" si="163"/>
        <v>369.67840000000001</v>
      </c>
      <c r="H5238">
        <v>6</v>
      </c>
      <c r="I5238" s="17">
        <v>45310</v>
      </c>
      <c r="J5238" s="17">
        <v>45313</v>
      </c>
      <c r="K5238" t="s">
        <v>15</v>
      </c>
      <c r="L5238" t="s">
        <v>22</v>
      </c>
      <c r="M5238">
        <v>38.32</v>
      </c>
      <c r="N5238" t="s">
        <v>23</v>
      </c>
    </row>
    <row r="5239" spans="1:14" ht="14.25" customHeight="1" x14ac:dyDescent="0.3">
      <c r="A5239" t="s">
        <v>3843</v>
      </c>
      <c r="B5239" t="s">
        <v>41</v>
      </c>
      <c r="C5239" t="s">
        <v>26</v>
      </c>
      <c r="D5239">
        <v>407.11</v>
      </c>
      <c r="E5239">
        <v>0.48</v>
      </c>
      <c r="F5239">
        <f t="shared" si="162"/>
        <v>195.4128</v>
      </c>
      <c r="G5239">
        <f t="shared" si="163"/>
        <v>211.69720000000001</v>
      </c>
      <c r="H5239">
        <v>6</v>
      </c>
      <c r="I5239" s="17">
        <v>45248</v>
      </c>
      <c r="J5239" s="17">
        <v>45253</v>
      </c>
      <c r="K5239" t="s">
        <v>31</v>
      </c>
      <c r="L5239" t="s">
        <v>22</v>
      </c>
      <c r="M5239">
        <v>38.76</v>
      </c>
      <c r="N5239" t="s">
        <v>48</v>
      </c>
    </row>
    <row r="5240" spans="1:14" ht="14.25" customHeight="1" x14ac:dyDescent="0.3">
      <c r="A5240" t="s">
        <v>12543</v>
      </c>
      <c r="B5240" t="s">
        <v>13</v>
      </c>
      <c r="C5240" t="s">
        <v>36</v>
      </c>
      <c r="D5240">
        <v>407.5</v>
      </c>
      <c r="E5240">
        <v>0.16</v>
      </c>
      <c r="F5240">
        <f t="shared" si="162"/>
        <v>65.2</v>
      </c>
      <c r="G5240">
        <f t="shared" si="163"/>
        <v>342.3</v>
      </c>
      <c r="H5240">
        <v>6</v>
      </c>
      <c r="I5240" s="17">
        <v>45273</v>
      </c>
      <c r="J5240" s="17">
        <v>45275</v>
      </c>
      <c r="K5240" t="s">
        <v>31</v>
      </c>
      <c r="L5240" t="s">
        <v>16</v>
      </c>
      <c r="M5240">
        <v>112.38</v>
      </c>
      <c r="N5240" t="s">
        <v>28</v>
      </c>
    </row>
    <row r="5241" spans="1:14" ht="14.25" customHeight="1" x14ac:dyDescent="0.3">
      <c r="A5241" t="s">
        <v>2396</v>
      </c>
      <c r="B5241" t="s">
        <v>19</v>
      </c>
      <c r="C5241" t="s">
        <v>26</v>
      </c>
      <c r="D5241">
        <v>407.58</v>
      </c>
      <c r="E5241">
        <v>0.22</v>
      </c>
      <c r="F5241">
        <f t="shared" si="162"/>
        <v>89.667599999999993</v>
      </c>
      <c r="G5241">
        <f t="shared" si="163"/>
        <v>317.91239999999999</v>
      </c>
      <c r="H5241">
        <v>6</v>
      </c>
      <c r="I5241" s="17">
        <v>45640</v>
      </c>
      <c r="J5241" s="17">
        <v>45646</v>
      </c>
      <c r="K5241" t="s">
        <v>31</v>
      </c>
      <c r="L5241" t="s">
        <v>27</v>
      </c>
      <c r="M5241">
        <v>56.5</v>
      </c>
      <c r="N5241" t="s">
        <v>28</v>
      </c>
    </row>
    <row r="5242" spans="1:14" ht="14.25" customHeight="1" x14ac:dyDescent="0.3">
      <c r="A5242" t="s">
        <v>11489</v>
      </c>
      <c r="B5242" t="s">
        <v>19</v>
      </c>
      <c r="C5242" t="s">
        <v>33</v>
      </c>
      <c r="D5242">
        <v>408</v>
      </c>
      <c r="E5242">
        <v>0.43</v>
      </c>
      <c r="F5242">
        <f t="shared" si="162"/>
        <v>175.44</v>
      </c>
      <c r="G5242">
        <f t="shared" si="163"/>
        <v>232.56</v>
      </c>
      <c r="H5242">
        <v>6</v>
      </c>
      <c r="I5242" s="17">
        <v>45644</v>
      </c>
      <c r="J5242" s="17">
        <v>45651</v>
      </c>
      <c r="K5242" t="s">
        <v>15</v>
      </c>
      <c r="L5242" t="s">
        <v>27</v>
      </c>
      <c r="M5242">
        <v>61.01</v>
      </c>
      <c r="N5242" t="s">
        <v>34</v>
      </c>
    </row>
    <row r="5243" spans="1:14" ht="14.25" customHeight="1" x14ac:dyDescent="0.3">
      <c r="A5243" t="s">
        <v>6042</v>
      </c>
      <c r="B5243" t="s">
        <v>41</v>
      </c>
      <c r="C5243" t="s">
        <v>36</v>
      </c>
      <c r="D5243">
        <v>412.07</v>
      </c>
      <c r="E5243">
        <v>0.31</v>
      </c>
      <c r="F5243">
        <f t="shared" si="162"/>
        <v>127.74169999999999</v>
      </c>
      <c r="G5243">
        <f t="shared" si="163"/>
        <v>284.32830000000001</v>
      </c>
      <c r="H5243">
        <v>6</v>
      </c>
      <c r="I5243" s="17">
        <v>45237</v>
      </c>
      <c r="J5243" s="17">
        <v>45244</v>
      </c>
      <c r="K5243" t="s">
        <v>31</v>
      </c>
      <c r="L5243" t="s">
        <v>16</v>
      </c>
      <c r="M5243">
        <v>25.08</v>
      </c>
      <c r="N5243" t="s">
        <v>23</v>
      </c>
    </row>
    <row r="5244" spans="1:14" ht="14.25" customHeight="1" x14ac:dyDescent="0.3">
      <c r="A5244" t="s">
        <v>10901</v>
      </c>
      <c r="B5244" t="s">
        <v>41</v>
      </c>
      <c r="C5244" t="s">
        <v>14</v>
      </c>
      <c r="D5244">
        <v>419.52</v>
      </c>
      <c r="E5244">
        <v>0.33</v>
      </c>
      <c r="F5244">
        <f t="shared" si="162"/>
        <v>138.44159999999999</v>
      </c>
      <c r="G5244">
        <f t="shared" si="163"/>
        <v>281.07839999999999</v>
      </c>
      <c r="H5244">
        <v>6</v>
      </c>
      <c r="I5244" s="17">
        <v>45326</v>
      </c>
      <c r="J5244" s="17">
        <v>45332</v>
      </c>
      <c r="K5244" t="s">
        <v>15</v>
      </c>
      <c r="L5244" t="s">
        <v>22</v>
      </c>
      <c r="M5244">
        <v>30.05</v>
      </c>
      <c r="N5244" t="s">
        <v>17</v>
      </c>
    </row>
    <row r="5245" spans="1:14" ht="14.25" customHeight="1" x14ac:dyDescent="0.3">
      <c r="A5245" t="s">
        <v>4569</v>
      </c>
      <c r="B5245" t="s">
        <v>19</v>
      </c>
      <c r="C5245" t="s">
        <v>14</v>
      </c>
      <c r="D5245">
        <v>421.69</v>
      </c>
      <c r="E5245">
        <v>0.17</v>
      </c>
      <c r="F5245">
        <f t="shared" si="162"/>
        <v>71.687300000000008</v>
      </c>
      <c r="G5245">
        <f t="shared" si="163"/>
        <v>350.0027</v>
      </c>
      <c r="H5245">
        <v>6</v>
      </c>
      <c r="I5245" s="17">
        <v>44967</v>
      </c>
      <c r="J5245" s="17">
        <v>44969</v>
      </c>
      <c r="K5245" t="s">
        <v>21</v>
      </c>
      <c r="L5245" t="s">
        <v>22</v>
      </c>
      <c r="M5245">
        <v>123.43</v>
      </c>
      <c r="N5245" t="s">
        <v>34</v>
      </c>
    </row>
    <row r="5246" spans="1:14" ht="14.25" customHeight="1" x14ac:dyDescent="0.3">
      <c r="A5246" t="s">
        <v>980</v>
      </c>
      <c r="B5246" t="s">
        <v>19</v>
      </c>
      <c r="C5246" t="s">
        <v>20</v>
      </c>
      <c r="D5246">
        <v>424.67</v>
      </c>
      <c r="E5246">
        <v>0.36</v>
      </c>
      <c r="F5246">
        <f t="shared" si="162"/>
        <v>152.88120000000001</v>
      </c>
      <c r="G5246">
        <f t="shared" si="163"/>
        <v>271.78880000000004</v>
      </c>
      <c r="H5246">
        <v>6</v>
      </c>
      <c r="I5246" s="17">
        <v>45224</v>
      </c>
      <c r="J5246" s="17">
        <v>45227</v>
      </c>
      <c r="K5246" t="s">
        <v>21</v>
      </c>
      <c r="L5246" t="s">
        <v>22</v>
      </c>
      <c r="M5246">
        <v>22.93</v>
      </c>
      <c r="N5246" t="s">
        <v>48</v>
      </c>
    </row>
    <row r="5247" spans="1:14" ht="14.25" customHeight="1" x14ac:dyDescent="0.3">
      <c r="A5247" t="s">
        <v>6160</v>
      </c>
      <c r="B5247" t="s">
        <v>13</v>
      </c>
      <c r="C5247" t="s">
        <v>26</v>
      </c>
      <c r="D5247">
        <v>429.83</v>
      </c>
      <c r="E5247">
        <v>0.12</v>
      </c>
      <c r="F5247">
        <f t="shared" si="162"/>
        <v>51.579599999999999</v>
      </c>
      <c r="G5247">
        <f t="shared" si="163"/>
        <v>378.25040000000001</v>
      </c>
      <c r="H5247">
        <v>6</v>
      </c>
      <c r="I5247" s="17">
        <v>45219</v>
      </c>
      <c r="J5247" s="17">
        <v>45225</v>
      </c>
      <c r="K5247" t="s">
        <v>15</v>
      </c>
      <c r="L5247" t="s">
        <v>16</v>
      </c>
      <c r="M5247">
        <v>93.94</v>
      </c>
      <c r="N5247" t="s">
        <v>34</v>
      </c>
    </row>
    <row r="5248" spans="1:14" ht="14.25" customHeight="1" x14ac:dyDescent="0.3">
      <c r="A5248" t="s">
        <v>6250</v>
      </c>
      <c r="B5248" t="s">
        <v>19</v>
      </c>
      <c r="C5248" t="s">
        <v>26</v>
      </c>
      <c r="D5248">
        <v>431.52</v>
      </c>
      <c r="E5248">
        <v>0.21</v>
      </c>
      <c r="F5248">
        <f t="shared" si="162"/>
        <v>90.619199999999992</v>
      </c>
      <c r="G5248">
        <f t="shared" si="163"/>
        <v>340.9008</v>
      </c>
      <c r="H5248">
        <v>6</v>
      </c>
      <c r="I5248" s="17">
        <v>45281</v>
      </c>
      <c r="J5248" s="17">
        <v>45288</v>
      </c>
      <c r="K5248" t="s">
        <v>15</v>
      </c>
      <c r="L5248" t="s">
        <v>16</v>
      </c>
      <c r="M5248">
        <v>65.290000000000006</v>
      </c>
      <c r="N5248" t="s">
        <v>17</v>
      </c>
    </row>
    <row r="5249" spans="1:14" ht="14.25" customHeight="1" x14ac:dyDescent="0.3">
      <c r="A5249" t="s">
        <v>3817</v>
      </c>
      <c r="B5249" t="s">
        <v>41</v>
      </c>
      <c r="C5249" t="s">
        <v>14</v>
      </c>
      <c r="D5249">
        <v>431.75</v>
      </c>
      <c r="E5249">
        <v>0.19</v>
      </c>
      <c r="F5249">
        <f t="shared" si="162"/>
        <v>82.032499999999999</v>
      </c>
      <c r="G5249">
        <f t="shared" si="163"/>
        <v>349.71749999999997</v>
      </c>
      <c r="H5249">
        <v>6</v>
      </c>
      <c r="I5249" s="17">
        <v>45521</v>
      </c>
      <c r="J5249" s="17">
        <v>45522</v>
      </c>
      <c r="K5249" t="s">
        <v>15</v>
      </c>
      <c r="L5249" t="s">
        <v>22</v>
      </c>
      <c r="M5249">
        <v>84.58</v>
      </c>
      <c r="N5249" t="s">
        <v>28</v>
      </c>
    </row>
    <row r="5250" spans="1:14" ht="14.25" customHeight="1" x14ac:dyDescent="0.3">
      <c r="A5250" t="s">
        <v>15151</v>
      </c>
      <c r="B5250" t="s">
        <v>41</v>
      </c>
      <c r="C5250" t="s">
        <v>20</v>
      </c>
      <c r="D5250">
        <v>434.42</v>
      </c>
      <c r="E5250">
        <v>0.09</v>
      </c>
      <c r="F5250">
        <f t="shared" ref="F5250:F5313" si="164">D5250*E5250</f>
        <v>39.097799999999999</v>
      </c>
      <c r="G5250">
        <f t="shared" ref="G5250:G5313" si="165">D5250-F5250</f>
        <v>395.32220000000001</v>
      </c>
      <c r="H5250">
        <v>6</v>
      </c>
      <c r="I5250" s="17">
        <v>45362</v>
      </c>
      <c r="J5250" s="17">
        <v>45367</v>
      </c>
      <c r="K5250" t="s">
        <v>21</v>
      </c>
      <c r="L5250" t="s">
        <v>27</v>
      </c>
      <c r="M5250">
        <v>86.78</v>
      </c>
      <c r="N5250" t="s">
        <v>28</v>
      </c>
    </row>
    <row r="5251" spans="1:14" ht="14.25" customHeight="1" x14ac:dyDescent="0.3">
      <c r="A5251" t="s">
        <v>8179</v>
      </c>
      <c r="B5251" t="s">
        <v>41</v>
      </c>
      <c r="C5251" t="s">
        <v>26</v>
      </c>
      <c r="D5251">
        <v>437.15</v>
      </c>
      <c r="E5251">
        <v>0.23</v>
      </c>
      <c r="F5251">
        <f t="shared" si="164"/>
        <v>100.5445</v>
      </c>
      <c r="G5251">
        <f t="shared" si="165"/>
        <v>336.60550000000001</v>
      </c>
      <c r="H5251">
        <v>6</v>
      </c>
      <c r="I5251" s="17">
        <v>45379</v>
      </c>
      <c r="J5251" s="17">
        <v>45385</v>
      </c>
      <c r="K5251" t="s">
        <v>15</v>
      </c>
      <c r="L5251" t="s">
        <v>16</v>
      </c>
      <c r="M5251">
        <v>96.66</v>
      </c>
      <c r="N5251" t="s">
        <v>17</v>
      </c>
    </row>
    <row r="5252" spans="1:14" ht="14.25" customHeight="1" x14ac:dyDescent="0.3">
      <c r="A5252" t="s">
        <v>10966</v>
      </c>
      <c r="B5252" t="s">
        <v>25</v>
      </c>
      <c r="C5252" t="s">
        <v>26</v>
      </c>
      <c r="D5252">
        <v>442.3</v>
      </c>
      <c r="E5252">
        <v>0.49</v>
      </c>
      <c r="F5252">
        <f t="shared" si="164"/>
        <v>216.727</v>
      </c>
      <c r="G5252">
        <f t="shared" si="165"/>
        <v>225.57300000000001</v>
      </c>
      <c r="H5252">
        <v>6</v>
      </c>
      <c r="I5252" s="17">
        <v>45374</v>
      </c>
      <c r="J5252" s="17">
        <v>45380</v>
      </c>
      <c r="K5252" t="s">
        <v>31</v>
      </c>
      <c r="L5252" t="s">
        <v>22</v>
      </c>
      <c r="M5252">
        <v>116.06</v>
      </c>
      <c r="N5252" t="s">
        <v>39</v>
      </c>
    </row>
    <row r="5253" spans="1:14" ht="14.25" customHeight="1" x14ac:dyDescent="0.3">
      <c r="A5253" t="s">
        <v>1835</v>
      </c>
      <c r="B5253" t="s">
        <v>13</v>
      </c>
      <c r="C5253" t="s">
        <v>14</v>
      </c>
      <c r="D5253">
        <v>443.13</v>
      </c>
      <c r="E5253">
        <v>0.18</v>
      </c>
      <c r="F5253">
        <f t="shared" si="164"/>
        <v>79.76339999999999</v>
      </c>
      <c r="G5253">
        <f t="shared" si="165"/>
        <v>363.36660000000001</v>
      </c>
      <c r="H5253">
        <v>6</v>
      </c>
      <c r="I5253" s="17">
        <v>44945</v>
      </c>
      <c r="J5253" s="17">
        <v>44947</v>
      </c>
      <c r="K5253" t="s">
        <v>15</v>
      </c>
      <c r="L5253" t="s">
        <v>16</v>
      </c>
      <c r="M5253">
        <v>64.28</v>
      </c>
      <c r="N5253" t="s">
        <v>39</v>
      </c>
    </row>
    <row r="5254" spans="1:14" ht="14.25" customHeight="1" x14ac:dyDescent="0.3">
      <c r="A5254" t="s">
        <v>72</v>
      </c>
      <c r="B5254" t="s">
        <v>13</v>
      </c>
      <c r="C5254" t="s">
        <v>36</v>
      </c>
      <c r="D5254">
        <v>443.42</v>
      </c>
      <c r="E5254">
        <v>0.06</v>
      </c>
      <c r="F5254">
        <f t="shared" si="164"/>
        <v>26.6052</v>
      </c>
      <c r="G5254">
        <f t="shared" si="165"/>
        <v>416.81479999999999</v>
      </c>
      <c r="H5254">
        <v>6</v>
      </c>
      <c r="I5254" s="17">
        <v>44985</v>
      </c>
      <c r="J5254" s="17">
        <v>44990</v>
      </c>
      <c r="K5254" t="s">
        <v>15</v>
      </c>
      <c r="L5254" t="s">
        <v>22</v>
      </c>
      <c r="M5254">
        <v>119.91</v>
      </c>
      <c r="N5254" t="s">
        <v>28</v>
      </c>
    </row>
    <row r="5255" spans="1:14" ht="14.25" customHeight="1" x14ac:dyDescent="0.3">
      <c r="A5255" t="s">
        <v>7060</v>
      </c>
      <c r="B5255" t="s">
        <v>25</v>
      </c>
      <c r="C5255" t="s">
        <v>14</v>
      </c>
      <c r="D5255">
        <v>444.35</v>
      </c>
      <c r="E5255">
        <v>0.37</v>
      </c>
      <c r="F5255">
        <f t="shared" si="164"/>
        <v>164.40950000000001</v>
      </c>
      <c r="G5255">
        <f t="shared" si="165"/>
        <v>279.94050000000004</v>
      </c>
      <c r="H5255">
        <v>6</v>
      </c>
      <c r="I5255" s="17">
        <v>45625</v>
      </c>
      <c r="J5255" s="17">
        <v>45632</v>
      </c>
      <c r="K5255" t="s">
        <v>31</v>
      </c>
      <c r="L5255" t="s">
        <v>16</v>
      </c>
      <c r="M5255">
        <v>53.78</v>
      </c>
      <c r="N5255" t="s">
        <v>17</v>
      </c>
    </row>
    <row r="5256" spans="1:14" ht="14.25" customHeight="1" x14ac:dyDescent="0.3">
      <c r="A5256" t="s">
        <v>3468</v>
      </c>
      <c r="B5256" t="s">
        <v>13</v>
      </c>
      <c r="C5256" t="s">
        <v>36</v>
      </c>
      <c r="D5256">
        <v>444.39</v>
      </c>
      <c r="E5256">
        <v>0.26</v>
      </c>
      <c r="F5256">
        <f t="shared" si="164"/>
        <v>115.5414</v>
      </c>
      <c r="G5256">
        <f t="shared" si="165"/>
        <v>328.84859999999998</v>
      </c>
      <c r="H5256">
        <v>6</v>
      </c>
      <c r="I5256" s="17">
        <v>45376</v>
      </c>
      <c r="J5256" s="17">
        <v>45377</v>
      </c>
      <c r="K5256" t="s">
        <v>31</v>
      </c>
      <c r="L5256" t="s">
        <v>16</v>
      </c>
      <c r="M5256">
        <v>26.97</v>
      </c>
      <c r="N5256" t="s">
        <v>39</v>
      </c>
    </row>
    <row r="5257" spans="1:14" ht="14.25" customHeight="1" x14ac:dyDescent="0.3">
      <c r="A5257" t="s">
        <v>951</v>
      </c>
      <c r="B5257" t="s">
        <v>19</v>
      </c>
      <c r="C5257" t="s">
        <v>14</v>
      </c>
      <c r="D5257">
        <v>449.89</v>
      </c>
      <c r="E5257">
        <v>0.31</v>
      </c>
      <c r="F5257">
        <f t="shared" si="164"/>
        <v>139.4659</v>
      </c>
      <c r="G5257">
        <f t="shared" si="165"/>
        <v>310.42409999999995</v>
      </c>
      <c r="H5257">
        <v>6</v>
      </c>
      <c r="I5257" s="17">
        <v>45311</v>
      </c>
      <c r="J5257" s="17">
        <v>45313</v>
      </c>
      <c r="K5257" t="s">
        <v>21</v>
      </c>
      <c r="L5257" t="s">
        <v>27</v>
      </c>
      <c r="M5257">
        <v>82.56</v>
      </c>
      <c r="N5257" t="s">
        <v>48</v>
      </c>
    </row>
    <row r="5258" spans="1:14" ht="14.25" customHeight="1" x14ac:dyDescent="0.3">
      <c r="A5258" t="s">
        <v>8425</v>
      </c>
      <c r="B5258" t="s">
        <v>19</v>
      </c>
      <c r="C5258" t="s">
        <v>14</v>
      </c>
      <c r="D5258">
        <v>450.43</v>
      </c>
      <c r="E5258">
        <v>0.09</v>
      </c>
      <c r="F5258">
        <f t="shared" si="164"/>
        <v>40.538699999999999</v>
      </c>
      <c r="G5258">
        <f t="shared" si="165"/>
        <v>409.8913</v>
      </c>
      <c r="H5258">
        <v>6</v>
      </c>
      <c r="I5258" s="17">
        <v>45490</v>
      </c>
      <c r="J5258" s="17">
        <v>45493</v>
      </c>
      <c r="K5258" t="s">
        <v>21</v>
      </c>
      <c r="L5258" t="s">
        <v>16</v>
      </c>
      <c r="M5258">
        <v>28.08</v>
      </c>
      <c r="N5258" t="s">
        <v>17</v>
      </c>
    </row>
    <row r="5259" spans="1:14" ht="14.25" customHeight="1" x14ac:dyDescent="0.3">
      <c r="A5259" t="s">
        <v>5920</v>
      </c>
      <c r="B5259" t="s">
        <v>13</v>
      </c>
      <c r="C5259" t="s">
        <v>36</v>
      </c>
      <c r="D5259">
        <v>456.03</v>
      </c>
      <c r="E5259">
        <v>0.45</v>
      </c>
      <c r="F5259">
        <f t="shared" si="164"/>
        <v>205.21349999999998</v>
      </c>
      <c r="G5259">
        <f t="shared" si="165"/>
        <v>250.81649999999999</v>
      </c>
      <c r="H5259">
        <v>6</v>
      </c>
      <c r="I5259" s="17">
        <v>44989</v>
      </c>
      <c r="J5259" s="17">
        <v>44996</v>
      </c>
      <c r="K5259" t="s">
        <v>31</v>
      </c>
      <c r="L5259" t="s">
        <v>22</v>
      </c>
      <c r="M5259">
        <v>102.79</v>
      </c>
      <c r="N5259" t="s">
        <v>17</v>
      </c>
    </row>
    <row r="5260" spans="1:14" ht="14.25" customHeight="1" x14ac:dyDescent="0.3">
      <c r="A5260" t="s">
        <v>5161</v>
      </c>
      <c r="B5260" t="s">
        <v>25</v>
      </c>
      <c r="C5260" t="s">
        <v>26</v>
      </c>
      <c r="D5260">
        <v>461.85</v>
      </c>
      <c r="E5260">
        <v>7.0000000000000007E-2</v>
      </c>
      <c r="F5260">
        <f t="shared" si="164"/>
        <v>32.329500000000003</v>
      </c>
      <c r="G5260">
        <f t="shared" si="165"/>
        <v>429.52050000000003</v>
      </c>
      <c r="H5260">
        <v>6</v>
      </c>
      <c r="I5260" s="17">
        <v>44979</v>
      </c>
      <c r="J5260" s="17">
        <v>44986</v>
      </c>
      <c r="K5260" t="s">
        <v>21</v>
      </c>
      <c r="L5260" t="s">
        <v>27</v>
      </c>
      <c r="M5260">
        <v>85.58</v>
      </c>
      <c r="N5260" t="s">
        <v>23</v>
      </c>
    </row>
    <row r="5261" spans="1:14" ht="14.25" customHeight="1" x14ac:dyDescent="0.3">
      <c r="A5261" t="s">
        <v>9017</v>
      </c>
      <c r="B5261" t="s">
        <v>25</v>
      </c>
      <c r="C5261" t="s">
        <v>33</v>
      </c>
      <c r="D5261">
        <v>463.07</v>
      </c>
      <c r="E5261">
        <v>0.13</v>
      </c>
      <c r="F5261">
        <f t="shared" si="164"/>
        <v>60.199100000000001</v>
      </c>
      <c r="G5261">
        <f t="shared" si="165"/>
        <v>402.87090000000001</v>
      </c>
      <c r="H5261">
        <v>6</v>
      </c>
      <c r="I5261" s="17">
        <v>45047</v>
      </c>
      <c r="J5261" s="17">
        <v>45054</v>
      </c>
      <c r="K5261" t="s">
        <v>21</v>
      </c>
      <c r="L5261" t="s">
        <v>27</v>
      </c>
      <c r="M5261">
        <v>29.55</v>
      </c>
      <c r="N5261" t="s">
        <v>28</v>
      </c>
    </row>
    <row r="5262" spans="1:14" ht="14.25" customHeight="1" x14ac:dyDescent="0.3">
      <c r="A5262" t="s">
        <v>9813</v>
      </c>
      <c r="B5262" t="s">
        <v>25</v>
      </c>
      <c r="C5262" t="s">
        <v>33</v>
      </c>
      <c r="D5262">
        <v>466.23</v>
      </c>
      <c r="E5262">
        <v>0.19</v>
      </c>
      <c r="F5262">
        <f t="shared" si="164"/>
        <v>88.583700000000007</v>
      </c>
      <c r="G5262">
        <f t="shared" si="165"/>
        <v>377.6463</v>
      </c>
      <c r="H5262">
        <v>6</v>
      </c>
      <c r="I5262" s="17">
        <v>45038</v>
      </c>
      <c r="J5262" s="17">
        <v>45041</v>
      </c>
      <c r="K5262" t="s">
        <v>15</v>
      </c>
      <c r="L5262" t="s">
        <v>27</v>
      </c>
      <c r="M5262">
        <v>65.53</v>
      </c>
      <c r="N5262" t="s">
        <v>39</v>
      </c>
    </row>
    <row r="5263" spans="1:14" ht="14.25" customHeight="1" x14ac:dyDescent="0.3">
      <c r="A5263" t="s">
        <v>10648</v>
      </c>
      <c r="B5263" t="s">
        <v>13</v>
      </c>
      <c r="C5263" t="s">
        <v>20</v>
      </c>
      <c r="D5263">
        <v>470.39</v>
      </c>
      <c r="E5263">
        <v>0.19</v>
      </c>
      <c r="F5263">
        <f t="shared" si="164"/>
        <v>89.374099999999999</v>
      </c>
      <c r="G5263">
        <f t="shared" si="165"/>
        <v>381.01589999999999</v>
      </c>
      <c r="H5263">
        <v>6</v>
      </c>
      <c r="I5263" s="17">
        <v>45148</v>
      </c>
      <c r="J5263" s="17">
        <v>45150</v>
      </c>
      <c r="K5263" t="s">
        <v>31</v>
      </c>
      <c r="L5263" t="s">
        <v>22</v>
      </c>
      <c r="M5263">
        <v>93.56</v>
      </c>
      <c r="N5263" t="s">
        <v>23</v>
      </c>
    </row>
    <row r="5264" spans="1:14" ht="14.25" customHeight="1" x14ac:dyDescent="0.3">
      <c r="A5264" t="s">
        <v>2662</v>
      </c>
      <c r="B5264" t="s">
        <v>13</v>
      </c>
      <c r="C5264" t="s">
        <v>36</v>
      </c>
      <c r="D5264">
        <v>472.64</v>
      </c>
      <c r="E5264">
        <v>7.0000000000000007E-2</v>
      </c>
      <c r="F5264">
        <f t="shared" si="164"/>
        <v>33.084800000000001</v>
      </c>
      <c r="G5264">
        <f t="shared" si="165"/>
        <v>439.55520000000001</v>
      </c>
      <c r="H5264">
        <v>6</v>
      </c>
      <c r="I5264" s="17">
        <v>45169</v>
      </c>
      <c r="J5264" s="17">
        <v>45176</v>
      </c>
      <c r="K5264" t="s">
        <v>15</v>
      </c>
      <c r="L5264" t="s">
        <v>22</v>
      </c>
      <c r="M5264">
        <v>69.45</v>
      </c>
      <c r="N5264" t="s">
        <v>39</v>
      </c>
    </row>
    <row r="5265" spans="1:14" ht="14.25" customHeight="1" x14ac:dyDescent="0.3">
      <c r="A5265" t="s">
        <v>4494</v>
      </c>
      <c r="B5265" t="s">
        <v>25</v>
      </c>
      <c r="C5265" t="s">
        <v>26</v>
      </c>
      <c r="D5265">
        <v>473.47</v>
      </c>
      <c r="E5265">
        <v>0.13</v>
      </c>
      <c r="F5265">
        <f t="shared" si="164"/>
        <v>61.551100000000005</v>
      </c>
      <c r="G5265">
        <f t="shared" si="165"/>
        <v>411.91890000000001</v>
      </c>
      <c r="H5265">
        <v>6</v>
      </c>
      <c r="I5265" s="17">
        <v>45037</v>
      </c>
      <c r="J5265" s="17">
        <v>45041</v>
      </c>
      <c r="K5265" t="s">
        <v>31</v>
      </c>
      <c r="L5265" t="s">
        <v>27</v>
      </c>
      <c r="M5265">
        <v>61.84</v>
      </c>
      <c r="N5265" t="s">
        <v>48</v>
      </c>
    </row>
    <row r="5266" spans="1:14" ht="14.25" customHeight="1" x14ac:dyDescent="0.3">
      <c r="A5266" t="s">
        <v>12908</v>
      </c>
      <c r="B5266" t="s">
        <v>41</v>
      </c>
      <c r="C5266" t="s">
        <v>14</v>
      </c>
      <c r="D5266">
        <v>474.9</v>
      </c>
      <c r="E5266">
        <v>0.08</v>
      </c>
      <c r="F5266">
        <f t="shared" si="164"/>
        <v>37.991999999999997</v>
      </c>
      <c r="G5266">
        <f t="shared" si="165"/>
        <v>436.90799999999996</v>
      </c>
      <c r="H5266">
        <v>6</v>
      </c>
      <c r="I5266" s="17">
        <v>45125</v>
      </c>
      <c r="J5266" s="17">
        <v>45132</v>
      </c>
      <c r="K5266" t="s">
        <v>31</v>
      </c>
      <c r="L5266" t="s">
        <v>22</v>
      </c>
      <c r="M5266">
        <v>52.25</v>
      </c>
      <c r="N5266" t="s">
        <v>17</v>
      </c>
    </row>
    <row r="5267" spans="1:14" ht="14.25" customHeight="1" x14ac:dyDescent="0.3">
      <c r="A5267" t="s">
        <v>10302</v>
      </c>
      <c r="B5267" t="s">
        <v>41</v>
      </c>
      <c r="C5267" t="s">
        <v>20</v>
      </c>
      <c r="D5267">
        <v>477.37</v>
      </c>
      <c r="E5267">
        <v>0.2</v>
      </c>
      <c r="F5267">
        <f t="shared" si="164"/>
        <v>95.474000000000004</v>
      </c>
      <c r="G5267">
        <f t="shared" si="165"/>
        <v>381.89600000000002</v>
      </c>
      <c r="H5267">
        <v>6</v>
      </c>
      <c r="I5267" s="17">
        <v>45206</v>
      </c>
      <c r="J5267" s="17">
        <v>45208</v>
      </c>
      <c r="K5267" t="s">
        <v>31</v>
      </c>
      <c r="L5267" t="s">
        <v>22</v>
      </c>
      <c r="M5267">
        <v>126.59</v>
      </c>
      <c r="N5267" t="s">
        <v>17</v>
      </c>
    </row>
    <row r="5268" spans="1:14" ht="14.25" customHeight="1" x14ac:dyDescent="0.3">
      <c r="A5268" t="s">
        <v>8713</v>
      </c>
      <c r="B5268" t="s">
        <v>25</v>
      </c>
      <c r="C5268" t="s">
        <v>14</v>
      </c>
      <c r="D5268">
        <v>483.63</v>
      </c>
      <c r="E5268">
        <v>0.3</v>
      </c>
      <c r="F5268">
        <f t="shared" si="164"/>
        <v>145.089</v>
      </c>
      <c r="G5268">
        <f t="shared" si="165"/>
        <v>338.541</v>
      </c>
      <c r="H5268">
        <v>6</v>
      </c>
      <c r="I5268" s="17">
        <v>45568</v>
      </c>
      <c r="J5268" s="17">
        <v>45573</v>
      </c>
      <c r="K5268" t="s">
        <v>31</v>
      </c>
      <c r="L5268" t="s">
        <v>16</v>
      </c>
      <c r="M5268">
        <v>34.770000000000003</v>
      </c>
      <c r="N5268" t="s">
        <v>34</v>
      </c>
    </row>
    <row r="5269" spans="1:14" ht="14.25" customHeight="1" x14ac:dyDescent="0.3">
      <c r="A5269" t="s">
        <v>13914</v>
      </c>
      <c r="B5269" t="s">
        <v>25</v>
      </c>
      <c r="C5269" t="s">
        <v>33</v>
      </c>
      <c r="D5269">
        <v>485.12</v>
      </c>
      <c r="E5269">
        <v>0.45</v>
      </c>
      <c r="F5269">
        <f t="shared" si="164"/>
        <v>218.304</v>
      </c>
      <c r="G5269">
        <f t="shared" si="165"/>
        <v>266.81600000000003</v>
      </c>
      <c r="H5269">
        <v>6</v>
      </c>
      <c r="I5269" s="17">
        <v>44930</v>
      </c>
      <c r="J5269" s="17">
        <v>44931</v>
      </c>
      <c r="K5269" t="s">
        <v>31</v>
      </c>
      <c r="L5269" t="s">
        <v>16</v>
      </c>
      <c r="M5269">
        <v>82.01</v>
      </c>
      <c r="N5269" t="s">
        <v>48</v>
      </c>
    </row>
    <row r="5270" spans="1:14" ht="14.25" customHeight="1" x14ac:dyDescent="0.3">
      <c r="A5270" t="s">
        <v>13432</v>
      </c>
      <c r="B5270" t="s">
        <v>25</v>
      </c>
      <c r="C5270" t="s">
        <v>26</v>
      </c>
      <c r="D5270">
        <v>485.89</v>
      </c>
      <c r="E5270">
        <v>0.32</v>
      </c>
      <c r="F5270">
        <f t="shared" si="164"/>
        <v>155.48480000000001</v>
      </c>
      <c r="G5270">
        <f t="shared" si="165"/>
        <v>330.40519999999998</v>
      </c>
      <c r="H5270">
        <v>6</v>
      </c>
      <c r="I5270" s="17">
        <v>45523</v>
      </c>
      <c r="J5270" s="17">
        <v>45528</v>
      </c>
      <c r="K5270" t="s">
        <v>21</v>
      </c>
      <c r="L5270" t="s">
        <v>22</v>
      </c>
      <c r="M5270">
        <v>49.66</v>
      </c>
      <c r="N5270" t="s">
        <v>17</v>
      </c>
    </row>
    <row r="5271" spans="1:14" ht="14.25" customHeight="1" x14ac:dyDescent="0.3">
      <c r="A5271" t="s">
        <v>15217</v>
      </c>
      <c r="B5271" t="s">
        <v>13</v>
      </c>
      <c r="C5271" t="s">
        <v>33</v>
      </c>
      <c r="D5271">
        <v>487.06</v>
      </c>
      <c r="E5271">
        <v>0.41</v>
      </c>
      <c r="F5271">
        <f t="shared" si="164"/>
        <v>199.69459999999998</v>
      </c>
      <c r="G5271">
        <f t="shared" si="165"/>
        <v>287.36540000000002</v>
      </c>
      <c r="H5271">
        <v>6</v>
      </c>
      <c r="I5271" s="17">
        <v>45073</v>
      </c>
      <c r="J5271" s="17">
        <v>45079</v>
      </c>
      <c r="K5271" t="s">
        <v>15</v>
      </c>
      <c r="L5271" t="s">
        <v>27</v>
      </c>
      <c r="M5271">
        <v>140.63</v>
      </c>
      <c r="N5271" t="s">
        <v>28</v>
      </c>
    </row>
    <row r="5272" spans="1:14" ht="14.25" customHeight="1" x14ac:dyDescent="0.3">
      <c r="A5272" t="s">
        <v>13100</v>
      </c>
      <c r="B5272" t="s">
        <v>41</v>
      </c>
      <c r="C5272" t="s">
        <v>20</v>
      </c>
      <c r="D5272">
        <v>488.35</v>
      </c>
      <c r="E5272">
        <v>0.44</v>
      </c>
      <c r="F5272">
        <f t="shared" si="164"/>
        <v>214.87400000000002</v>
      </c>
      <c r="G5272">
        <f t="shared" si="165"/>
        <v>273.476</v>
      </c>
      <c r="H5272">
        <v>6</v>
      </c>
      <c r="I5272" s="17">
        <v>45366</v>
      </c>
      <c r="J5272" s="17">
        <v>45371</v>
      </c>
      <c r="K5272" t="s">
        <v>15</v>
      </c>
      <c r="L5272" t="s">
        <v>27</v>
      </c>
      <c r="M5272">
        <v>24.58</v>
      </c>
      <c r="N5272" t="s">
        <v>17</v>
      </c>
    </row>
    <row r="5273" spans="1:14" ht="14.25" customHeight="1" x14ac:dyDescent="0.3">
      <c r="A5273" t="s">
        <v>3801</v>
      </c>
      <c r="B5273" t="s">
        <v>13</v>
      </c>
      <c r="C5273" t="s">
        <v>20</v>
      </c>
      <c r="D5273">
        <v>489.57</v>
      </c>
      <c r="E5273">
        <v>7.0000000000000007E-2</v>
      </c>
      <c r="F5273">
        <f t="shared" si="164"/>
        <v>34.2699</v>
      </c>
      <c r="G5273">
        <f t="shared" si="165"/>
        <v>455.30009999999999</v>
      </c>
      <c r="H5273">
        <v>6</v>
      </c>
      <c r="I5273" s="17">
        <v>45176</v>
      </c>
      <c r="J5273" s="17">
        <v>45181</v>
      </c>
      <c r="K5273" t="s">
        <v>31</v>
      </c>
      <c r="L5273" t="s">
        <v>22</v>
      </c>
      <c r="M5273">
        <v>74.239999999999995</v>
      </c>
      <c r="N5273" t="s">
        <v>28</v>
      </c>
    </row>
    <row r="5274" spans="1:14" ht="14.25" customHeight="1" x14ac:dyDescent="0.3">
      <c r="A5274" t="s">
        <v>8051</v>
      </c>
      <c r="B5274" t="s">
        <v>25</v>
      </c>
      <c r="C5274" t="s">
        <v>26</v>
      </c>
      <c r="D5274">
        <v>490.7</v>
      </c>
      <c r="E5274">
        <v>0.39</v>
      </c>
      <c r="F5274">
        <f t="shared" si="164"/>
        <v>191.37299999999999</v>
      </c>
      <c r="G5274">
        <f t="shared" si="165"/>
        <v>299.327</v>
      </c>
      <c r="H5274">
        <v>6</v>
      </c>
      <c r="I5274" s="17">
        <v>45635</v>
      </c>
      <c r="J5274" s="17">
        <v>45636</v>
      </c>
      <c r="K5274" t="s">
        <v>21</v>
      </c>
      <c r="L5274" t="s">
        <v>16</v>
      </c>
      <c r="M5274">
        <v>57.7</v>
      </c>
      <c r="N5274" t="s">
        <v>17</v>
      </c>
    </row>
    <row r="5275" spans="1:14" ht="14.25" customHeight="1" x14ac:dyDescent="0.3">
      <c r="A5275" t="s">
        <v>10537</v>
      </c>
      <c r="B5275" t="s">
        <v>41</v>
      </c>
      <c r="C5275" t="s">
        <v>20</v>
      </c>
      <c r="D5275">
        <v>491.57</v>
      </c>
      <c r="E5275">
        <v>0.36</v>
      </c>
      <c r="F5275">
        <f t="shared" si="164"/>
        <v>176.96519999999998</v>
      </c>
      <c r="G5275">
        <f t="shared" si="165"/>
        <v>314.60480000000001</v>
      </c>
      <c r="H5275">
        <v>6</v>
      </c>
      <c r="I5275" s="17">
        <v>45002</v>
      </c>
      <c r="J5275" s="17">
        <v>45004</v>
      </c>
      <c r="K5275" t="s">
        <v>15</v>
      </c>
      <c r="L5275" t="s">
        <v>27</v>
      </c>
      <c r="M5275">
        <v>60.69</v>
      </c>
      <c r="N5275" t="s">
        <v>48</v>
      </c>
    </row>
    <row r="5276" spans="1:14" ht="14.25" customHeight="1" x14ac:dyDescent="0.3">
      <c r="A5276" t="s">
        <v>3729</v>
      </c>
      <c r="B5276" t="s">
        <v>41</v>
      </c>
      <c r="C5276" t="s">
        <v>20</v>
      </c>
      <c r="D5276">
        <v>494.57</v>
      </c>
      <c r="E5276">
        <v>0.27</v>
      </c>
      <c r="F5276">
        <f t="shared" si="164"/>
        <v>133.53390000000002</v>
      </c>
      <c r="G5276">
        <f t="shared" si="165"/>
        <v>361.03609999999998</v>
      </c>
      <c r="H5276">
        <v>6</v>
      </c>
      <c r="I5276" s="17">
        <v>45119</v>
      </c>
      <c r="J5276" s="17">
        <v>45125</v>
      </c>
      <c r="K5276" t="s">
        <v>21</v>
      </c>
      <c r="L5276" t="s">
        <v>16</v>
      </c>
      <c r="M5276">
        <v>119.78</v>
      </c>
      <c r="N5276" t="s">
        <v>17</v>
      </c>
    </row>
    <row r="5277" spans="1:14" ht="14.25" customHeight="1" x14ac:dyDescent="0.3">
      <c r="A5277" t="s">
        <v>5126</v>
      </c>
      <c r="B5277" t="s">
        <v>41</v>
      </c>
      <c r="C5277" t="s">
        <v>14</v>
      </c>
      <c r="D5277">
        <v>497.83</v>
      </c>
      <c r="E5277">
        <v>0.49</v>
      </c>
      <c r="F5277">
        <f t="shared" si="164"/>
        <v>243.9367</v>
      </c>
      <c r="G5277">
        <f t="shared" si="165"/>
        <v>253.89329999999998</v>
      </c>
      <c r="H5277">
        <v>6</v>
      </c>
      <c r="I5277" s="17">
        <v>45511</v>
      </c>
      <c r="J5277" s="17">
        <v>45514</v>
      </c>
      <c r="K5277" t="s">
        <v>31</v>
      </c>
      <c r="L5277" t="s">
        <v>16</v>
      </c>
      <c r="M5277">
        <v>105.61</v>
      </c>
      <c r="N5277" t="s">
        <v>34</v>
      </c>
    </row>
    <row r="5278" spans="1:14" ht="14.25" customHeight="1" x14ac:dyDescent="0.3">
      <c r="A5278" t="s">
        <v>11425</v>
      </c>
      <c r="B5278" t="s">
        <v>13</v>
      </c>
      <c r="C5278" t="s">
        <v>14</v>
      </c>
      <c r="D5278">
        <v>502.02</v>
      </c>
      <c r="E5278">
        <v>0.03</v>
      </c>
      <c r="F5278">
        <f t="shared" si="164"/>
        <v>15.060599999999999</v>
      </c>
      <c r="G5278">
        <f t="shared" si="165"/>
        <v>486.95939999999996</v>
      </c>
      <c r="H5278">
        <v>6</v>
      </c>
      <c r="I5278" s="17">
        <v>45555</v>
      </c>
      <c r="J5278" s="17">
        <v>45562</v>
      </c>
      <c r="K5278" t="s">
        <v>21</v>
      </c>
      <c r="L5278" t="s">
        <v>16</v>
      </c>
      <c r="M5278">
        <v>124.36</v>
      </c>
      <c r="N5278" t="s">
        <v>48</v>
      </c>
    </row>
    <row r="5279" spans="1:14" ht="14.25" customHeight="1" x14ac:dyDescent="0.3">
      <c r="A5279" t="s">
        <v>2922</v>
      </c>
      <c r="B5279" t="s">
        <v>13</v>
      </c>
      <c r="C5279" t="s">
        <v>26</v>
      </c>
      <c r="D5279">
        <v>506.86</v>
      </c>
      <c r="E5279">
        <v>0.16</v>
      </c>
      <c r="F5279">
        <f t="shared" si="164"/>
        <v>81.0976</v>
      </c>
      <c r="G5279">
        <f t="shared" si="165"/>
        <v>425.76240000000001</v>
      </c>
      <c r="H5279">
        <v>6</v>
      </c>
      <c r="I5279" s="17">
        <v>45043</v>
      </c>
      <c r="J5279" s="17">
        <v>45044</v>
      </c>
      <c r="K5279" t="s">
        <v>31</v>
      </c>
      <c r="L5279" t="s">
        <v>22</v>
      </c>
      <c r="M5279">
        <v>130.38</v>
      </c>
      <c r="N5279" t="s">
        <v>39</v>
      </c>
    </row>
    <row r="5280" spans="1:14" ht="14.25" customHeight="1" x14ac:dyDescent="0.3">
      <c r="A5280" t="s">
        <v>5330</v>
      </c>
      <c r="B5280" t="s">
        <v>13</v>
      </c>
      <c r="C5280" t="s">
        <v>14</v>
      </c>
      <c r="D5280">
        <v>509.92</v>
      </c>
      <c r="E5280">
        <v>0.4</v>
      </c>
      <c r="F5280">
        <f t="shared" si="164"/>
        <v>203.96800000000002</v>
      </c>
      <c r="G5280">
        <f t="shared" si="165"/>
        <v>305.952</v>
      </c>
      <c r="H5280">
        <v>6</v>
      </c>
      <c r="I5280" s="17">
        <v>45368</v>
      </c>
      <c r="J5280" s="17">
        <v>45375</v>
      </c>
      <c r="K5280" t="s">
        <v>21</v>
      </c>
      <c r="L5280" t="s">
        <v>16</v>
      </c>
      <c r="M5280">
        <v>116.54</v>
      </c>
      <c r="N5280" t="s">
        <v>39</v>
      </c>
    </row>
    <row r="5281" spans="1:14" ht="14.25" customHeight="1" x14ac:dyDescent="0.3">
      <c r="A5281" t="s">
        <v>14713</v>
      </c>
      <c r="B5281" t="s">
        <v>19</v>
      </c>
      <c r="C5281" t="s">
        <v>26</v>
      </c>
      <c r="D5281">
        <v>513.95000000000005</v>
      </c>
      <c r="E5281">
        <v>0.41</v>
      </c>
      <c r="F5281">
        <f t="shared" si="164"/>
        <v>210.71950000000001</v>
      </c>
      <c r="G5281">
        <f t="shared" si="165"/>
        <v>303.23050000000001</v>
      </c>
      <c r="H5281">
        <v>6</v>
      </c>
      <c r="I5281" s="17">
        <v>45354</v>
      </c>
      <c r="J5281" s="17">
        <v>45361</v>
      </c>
      <c r="K5281" t="s">
        <v>21</v>
      </c>
      <c r="L5281" t="s">
        <v>27</v>
      </c>
      <c r="M5281">
        <v>27.57</v>
      </c>
      <c r="N5281" t="s">
        <v>48</v>
      </c>
    </row>
    <row r="5282" spans="1:14" ht="14.25" customHeight="1" x14ac:dyDescent="0.3">
      <c r="A5282" t="s">
        <v>4796</v>
      </c>
      <c r="B5282" t="s">
        <v>19</v>
      </c>
      <c r="C5282" t="s">
        <v>26</v>
      </c>
      <c r="D5282">
        <v>535.04999999999995</v>
      </c>
      <c r="E5282">
        <v>0.47</v>
      </c>
      <c r="F5282">
        <f t="shared" si="164"/>
        <v>251.47349999999997</v>
      </c>
      <c r="G5282">
        <f t="shared" si="165"/>
        <v>283.57650000000001</v>
      </c>
      <c r="H5282">
        <v>6</v>
      </c>
      <c r="I5282" s="17">
        <v>45165</v>
      </c>
      <c r="J5282" s="17">
        <v>45171</v>
      </c>
      <c r="K5282" t="s">
        <v>21</v>
      </c>
      <c r="L5282" t="s">
        <v>22</v>
      </c>
      <c r="M5282">
        <v>130.91</v>
      </c>
      <c r="N5282" t="s">
        <v>23</v>
      </c>
    </row>
    <row r="5283" spans="1:14" ht="14.25" customHeight="1" x14ac:dyDescent="0.3">
      <c r="A5283" t="s">
        <v>3767</v>
      </c>
      <c r="B5283" t="s">
        <v>41</v>
      </c>
      <c r="C5283" t="s">
        <v>20</v>
      </c>
      <c r="D5283">
        <v>538.82000000000005</v>
      </c>
      <c r="E5283">
        <v>0.19</v>
      </c>
      <c r="F5283">
        <f t="shared" si="164"/>
        <v>102.37580000000001</v>
      </c>
      <c r="G5283">
        <f t="shared" si="165"/>
        <v>436.44420000000002</v>
      </c>
      <c r="H5283">
        <v>6</v>
      </c>
      <c r="I5283" s="17">
        <v>45182</v>
      </c>
      <c r="J5283" s="17">
        <v>45184</v>
      </c>
      <c r="K5283" t="s">
        <v>31</v>
      </c>
      <c r="L5283" t="s">
        <v>27</v>
      </c>
      <c r="M5283">
        <v>131.69999999999999</v>
      </c>
      <c r="N5283" t="s">
        <v>23</v>
      </c>
    </row>
    <row r="5284" spans="1:14" ht="14.25" customHeight="1" x14ac:dyDescent="0.3">
      <c r="A5284" t="s">
        <v>11571</v>
      </c>
      <c r="B5284" t="s">
        <v>25</v>
      </c>
      <c r="C5284" t="s">
        <v>33</v>
      </c>
      <c r="D5284">
        <v>541.66999999999996</v>
      </c>
      <c r="E5284">
        <v>0.34</v>
      </c>
      <c r="F5284">
        <f t="shared" si="164"/>
        <v>184.1678</v>
      </c>
      <c r="G5284">
        <f t="shared" si="165"/>
        <v>357.50219999999996</v>
      </c>
      <c r="H5284">
        <v>6</v>
      </c>
      <c r="I5284" s="17">
        <v>44998</v>
      </c>
      <c r="J5284" s="17">
        <v>45001</v>
      </c>
      <c r="K5284" t="s">
        <v>21</v>
      </c>
      <c r="L5284" t="s">
        <v>22</v>
      </c>
      <c r="M5284">
        <v>118.76</v>
      </c>
      <c r="N5284" t="s">
        <v>23</v>
      </c>
    </row>
    <row r="5285" spans="1:14" ht="14.25" customHeight="1" x14ac:dyDescent="0.3">
      <c r="A5285" t="s">
        <v>7847</v>
      </c>
      <c r="B5285" t="s">
        <v>25</v>
      </c>
      <c r="C5285" t="s">
        <v>33</v>
      </c>
      <c r="D5285">
        <v>547.48</v>
      </c>
      <c r="E5285">
        <v>0.25</v>
      </c>
      <c r="F5285">
        <f t="shared" si="164"/>
        <v>136.87</v>
      </c>
      <c r="G5285">
        <f t="shared" si="165"/>
        <v>410.61</v>
      </c>
      <c r="H5285">
        <v>6</v>
      </c>
      <c r="I5285" s="17">
        <v>45414</v>
      </c>
      <c r="J5285" s="17">
        <v>45415</v>
      </c>
      <c r="K5285" t="s">
        <v>21</v>
      </c>
      <c r="L5285" t="s">
        <v>27</v>
      </c>
      <c r="M5285">
        <v>47.14</v>
      </c>
      <c r="N5285" t="s">
        <v>48</v>
      </c>
    </row>
    <row r="5286" spans="1:14" ht="14.25" customHeight="1" x14ac:dyDescent="0.3">
      <c r="A5286" t="s">
        <v>2303</v>
      </c>
      <c r="B5286" t="s">
        <v>25</v>
      </c>
      <c r="C5286" t="s">
        <v>20</v>
      </c>
      <c r="D5286">
        <v>549.42999999999995</v>
      </c>
      <c r="E5286">
        <v>0.25</v>
      </c>
      <c r="F5286">
        <f t="shared" si="164"/>
        <v>137.35749999999999</v>
      </c>
      <c r="G5286">
        <f t="shared" si="165"/>
        <v>412.07249999999999</v>
      </c>
      <c r="H5286">
        <v>6</v>
      </c>
      <c r="I5286" s="17">
        <v>45100</v>
      </c>
      <c r="J5286" s="17">
        <v>45105</v>
      </c>
      <c r="K5286" t="s">
        <v>15</v>
      </c>
      <c r="L5286" t="s">
        <v>16</v>
      </c>
      <c r="M5286">
        <v>50.87</v>
      </c>
      <c r="N5286" t="s">
        <v>34</v>
      </c>
    </row>
    <row r="5287" spans="1:14" ht="14.25" customHeight="1" x14ac:dyDescent="0.3">
      <c r="A5287" t="s">
        <v>13440</v>
      </c>
      <c r="B5287" t="s">
        <v>41</v>
      </c>
      <c r="C5287" t="s">
        <v>33</v>
      </c>
      <c r="D5287">
        <v>554.91</v>
      </c>
      <c r="E5287">
        <v>0.15</v>
      </c>
      <c r="F5287">
        <f t="shared" si="164"/>
        <v>83.236499999999992</v>
      </c>
      <c r="G5287">
        <f t="shared" si="165"/>
        <v>471.67349999999999</v>
      </c>
      <c r="H5287">
        <v>6</v>
      </c>
      <c r="I5287" s="17">
        <v>45281</v>
      </c>
      <c r="J5287" s="17">
        <v>45287</v>
      </c>
      <c r="K5287" t="s">
        <v>15</v>
      </c>
      <c r="L5287" t="s">
        <v>16</v>
      </c>
      <c r="M5287">
        <v>40.06</v>
      </c>
      <c r="N5287" t="s">
        <v>17</v>
      </c>
    </row>
    <row r="5288" spans="1:14" ht="14.25" customHeight="1" x14ac:dyDescent="0.3">
      <c r="A5288" t="s">
        <v>1557</v>
      </c>
      <c r="B5288" t="s">
        <v>25</v>
      </c>
      <c r="C5288" t="s">
        <v>33</v>
      </c>
      <c r="D5288">
        <v>563.13</v>
      </c>
      <c r="E5288">
        <v>0.22</v>
      </c>
      <c r="F5288">
        <f t="shared" si="164"/>
        <v>123.8886</v>
      </c>
      <c r="G5288">
        <f t="shared" si="165"/>
        <v>439.2414</v>
      </c>
      <c r="H5288">
        <v>6</v>
      </c>
      <c r="I5288" s="17">
        <v>45567</v>
      </c>
      <c r="J5288" s="17">
        <v>45568</v>
      </c>
      <c r="K5288" t="s">
        <v>21</v>
      </c>
      <c r="L5288" t="s">
        <v>16</v>
      </c>
      <c r="M5288">
        <v>110.16</v>
      </c>
      <c r="N5288" t="s">
        <v>17</v>
      </c>
    </row>
    <row r="5289" spans="1:14" ht="14.25" customHeight="1" x14ac:dyDescent="0.3">
      <c r="A5289" t="s">
        <v>11311</v>
      </c>
      <c r="B5289" t="s">
        <v>19</v>
      </c>
      <c r="C5289" t="s">
        <v>14</v>
      </c>
      <c r="D5289">
        <v>563.64</v>
      </c>
      <c r="E5289">
        <v>0.31</v>
      </c>
      <c r="F5289">
        <f t="shared" si="164"/>
        <v>174.72839999999999</v>
      </c>
      <c r="G5289">
        <f t="shared" si="165"/>
        <v>388.91160000000002</v>
      </c>
      <c r="H5289">
        <v>6</v>
      </c>
      <c r="I5289" s="17">
        <v>45362</v>
      </c>
      <c r="J5289" s="17">
        <v>45366</v>
      </c>
      <c r="K5289" t="s">
        <v>15</v>
      </c>
      <c r="L5289" t="s">
        <v>27</v>
      </c>
      <c r="M5289">
        <v>155.97</v>
      </c>
      <c r="N5289" t="s">
        <v>17</v>
      </c>
    </row>
    <row r="5290" spans="1:14" ht="14.25" customHeight="1" x14ac:dyDescent="0.3">
      <c r="A5290" t="s">
        <v>10763</v>
      </c>
      <c r="B5290" t="s">
        <v>25</v>
      </c>
      <c r="C5290" t="s">
        <v>33</v>
      </c>
      <c r="D5290">
        <v>577.26</v>
      </c>
      <c r="E5290">
        <v>0.01</v>
      </c>
      <c r="F5290">
        <f t="shared" si="164"/>
        <v>5.7725999999999997</v>
      </c>
      <c r="G5290">
        <f t="shared" si="165"/>
        <v>571.48739999999998</v>
      </c>
      <c r="H5290">
        <v>6</v>
      </c>
      <c r="I5290" s="17">
        <v>45023</v>
      </c>
      <c r="J5290" s="17">
        <v>45029</v>
      </c>
      <c r="K5290" t="s">
        <v>31</v>
      </c>
      <c r="L5290" t="s">
        <v>16</v>
      </c>
      <c r="M5290">
        <v>118.26</v>
      </c>
      <c r="N5290" t="s">
        <v>28</v>
      </c>
    </row>
    <row r="5291" spans="1:14" ht="14.25" customHeight="1" x14ac:dyDescent="0.3">
      <c r="A5291" t="s">
        <v>5621</v>
      </c>
      <c r="B5291" t="s">
        <v>25</v>
      </c>
      <c r="C5291" t="s">
        <v>36</v>
      </c>
      <c r="D5291">
        <v>579.77</v>
      </c>
      <c r="E5291">
        <v>0.24</v>
      </c>
      <c r="F5291">
        <f t="shared" si="164"/>
        <v>139.1448</v>
      </c>
      <c r="G5291">
        <f t="shared" si="165"/>
        <v>440.62519999999995</v>
      </c>
      <c r="H5291">
        <v>6</v>
      </c>
      <c r="I5291" s="17">
        <v>45000</v>
      </c>
      <c r="J5291" s="17">
        <v>45002</v>
      </c>
      <c r="K5291" t="s">
        <v>15</v>
      </c>
      <c r="L5291" t="s">
        <v>16</v>
      </c>
      <c r="M5291">
        <v>107.65</v>
      </c>
      <c r="N5291" t="s">
        <v>34</v>
      </c>
    </row>
    <row r="5292" spans="1:14" ht="14.25" customHeight="1" x14ac:dyDescent="0.3">
      <c r="A5292" t="s">
        <v>8399</v>
      </c>
      <c r="B5292" t="s">
        <v>25</v>
      </c>
      <c r="C5292" t="s">
        <v>36</v>
      </c>
      <c r="D5292">
        <v>582.04999999999995</v>
      </c>
      <c r="E5292">
        <v>0.37</v>
      </c>
      <c r="F5292">
        <f t="shared" si="164"/>
        <v>215.35849999999999</v>
      </c>
      <c r="G5292">
        <f t="shared" si="165"/>
        <v>366.69149999999996</v>
      </c>
      <c r="H5292">
        <v>6</v>
      </c>
      <c r="I5292" s="17">
        <v>45233</v>
      </c>
      <c r="J5292" s="17">
        <v>45238</v>
      </c>
      <c r="K5292" t="s">
        <v>15</v>
      </c>
      <c r="L5292" t="s">
        <v>22</v>
      </c>
      <c r="M5292">
        <v>86.57</v>
      </c>
      <c r="N5292" t="s">
        <v>39</v>
      </c>
    </row>
    <row r="5293" spans="1:14" ht="14.25" customHeight="1" x14ac:dyDescent="0.3">
      <c r="A5293" t="s">
        <v>11376</v>
      </c>
      <c r="B5293" t="s">
        <v>19</v>
      </c>
      <c r="C5293" t="s">
        <v>26</v>
      </c>
      <c r="D5293">
        <v>582.15</v>
      </c>
      <c r="E5293">
        <v>0.17</v>
      </c>
      <c r="F5293">
        <f t="shared" si="164"/>
        <v>98.965500000000006</v>
      </c>
      <c r="G5293">
        <f t="shared" si="165"/>
        <v>483.18449999999996</v>
      </c>
      <c r="H5293">
        <v>6</v>
      </c>
      <c r="I5293" s="17">
        <v>45130</v>
      </c>
      <c r="J5293" s="17">
        <v>45132</v>
      </c>
      <c r="K5293" t="s">
        <v>31</v>
      </c>
      <c r="L5293" t="s">
        <v>22</v>
      </c>
      <c r="M5293">
        <v>164.68</v>
      </c>
      <c r="N5293" t="s">
        <v>39</v>
      </c>
    </row>
    <row r="5294" spans="1:14" ht="14.25" customHeight="1" x14ac:dyDescent="0.3">
      <c r="A5294" t="s">
        <v>6085</v>
      </c>
      <c r="B5294" t="s">
        <v>19</v>
      </c>
      <c r="C5294" t="s">
        <v>20</v>
      </c>
      <c r="D5294">
        <v>587.19000000000005</v>
      </c>
      <c r="E5294">
        <v>0.25</v>
      </c>
      <c r="F5294">
        <f t="shared" si="164"/>
        <v>146.79750000000001</v>
      </c>
      <c r="G5294">
        <f t="shared" si="165"/>
        <v>440.39250000000004</v>
      </c>
      <c r="H5294">
        <v>6</v>
      </c>
      <c r="I5294" s="17">
        <v>45525</v>
      </c>
      <c r="J5294" s="17">
        <v>45530</v>
      </c>
      <c r="K5294" t="s">
        <v>15</v>
      </c>
      <c r="L5294" t="s">
        <v>27</v>
      </c>
      <c r="M5294">
        <v>54.48</v>
      </c>
      <c r="N5294" t="s">
        <v>34</v>
      </c>
    </row>
    <row r="5295" spans="1:14" ht="14.25" customHeight="1" x14ac:dyDescent="0.3">
      <c r="A5295" t="s">
        <v>40</v>
      </c>
      <c r="B5295" t="s">
        <v>41</v>
      </c>
      <c r="C5295" t="s">
        <v>33</v>
      </c>
      <c r="D5295">
        <v>587.72</v>
      </c>
      <c r="E5295">
        <v>0.44</v>
      </c>
      <c r="F5295">
        <f t="shared" si="164"/>
        <v>258.59680000000003</v>
      </c>
      <c r="G5295">
        <f t="shared" si="165"/>
        <v>329.1232</v>
      </c>
      <c r="H5295">
        <v>6</v>
      </c>
      <c r="I5295" s="17">
        <v>45514</v>
      </c>
      <c r="J5295" s="17">
        <v>45521</v>
      </c>
      <c r="K5295" t="s">
        <v>31</v>
      </c>
      <c r="L5295" t="s">
        <v>27</v>
      </c>
      <c r="M5295">
        <v>102.96</v>
      </c>
      <c r="N5295" t="s">
        <v>17</v>
      </c>
    </row>
    <row r="5296" spans="1:14" ht="14.25" customHeight="1" x14ac:dyDescent="0.3">
      <c r="A5296" t="s">
        <v>9196</v>
      </c>
      <c r="B5296" t="s">
        <v>41</v>
      </c>
      <c r="C5296" t="s">
        <v>20</v>
      </c>
      <c r="D5296">
        <v>598.6</v>
      </c>
      <c r="E5296">
        <v>0.42</v>
      </c>
      <c r="F5296">
        <f t="shared" si="164"/>
        <v>251.41200000000001</v>
      </c>
      <c r="G5296">
        <f t="shared" si="165"/>
        <v>347.18799999999999</v>
      </c>
      <c r="H5296">
        <v>6</v>
      </c>
      <c r="I5296" s="17">
        <v>44973</v>
      </c>
      <c r="J5296" s="17">
        <v>44978</v>
      </c>
      <c r="K5296" t="s">
        <v>31</v>
      </c>
      <c r="L5296" t="s">
        <v>16</v>
      </c>
      <c r="M5296">
        <v>86.12</v>
      </c>
      <c r="N5296" t="s">
        <v>34</v>
      </c>
    </row>
    <row r="5297" spans="1:14" ht="14.25" customHeight="1" x14ac:dyDescent="0.3">
      <c r="A5297" t="s">
        <v>11797</v>
      </c>
      <c r="B5297" t="s">
        <v>19</v>
      </c>
      <c r="C5297" t="s">
        <v>14</v>
      </c>
      <c r="D5297">
        <v>599.03</v>
      </c>
      <c r="E5297">
        <v>0.15</v>
      </c>
      <c r="F5297">
        <f t="shared" si="164"/>
        <v>89.854499999999987</v>
      </c>
      <c r="G5297">
        <f t="shared" si="165"/>
        <v>509.1755</v>
      </c>
      <c r="H5297">
        <v>6</v>
      </c>
      <c r="I5297" s="17">
        <v>45101</v>
      </c>
      <c r="J5297" s="17">
        <v>45108</v>
      </c>
      <c r="K5297" t="s">
        <v>15</v>
      </c>
      <c r="L5297" t="s">
        <v>27</v>
      </c>
      <c r="M5297">
        <v>64.39</v>
      </c>
      <c r="N5297" t="s">
        <v>17</v>
      </c>
    </row>
    <row r="5298" spans="1:14" ht="14.25" customHeight="1" x14ac:dyDescent="0.3">
      <c r="A5298" t="s">
        <v>10904</v>
      </c>
      <c r="B5298" t="s">
        <v>13</v>
      </c>
      <c r="C5298" t="s">
        <v>20</v>
      </c>
      <c r="D5298">
        <v>606.9</v>
      </c>
      <c r="E5298">
        <v>0.2</v>
      </c>
      <c r="F5298">
        <f t="shared" si="164"/>
        <v>121.38</v>
      </c>
      <c r="G5298">
        <f t="shared" si="165"/>
        <v>485.52</v>
      </c>
      <c r="H5298">
        <v>6</v>
      </c>
      <c r="I5298" s="17">
        <v>45141</v>
      </c>
      <c r="J5298" s="17">
        <v>45147</v>
      </c>
      <c r="K5298" t="s">
        <v>31</v>
      </c>
      <c r="L5298" t="s">
        <v>27</v>
      </c>
      <c r="M5298">
        <v>47.13</v>
      </c>
      <c r="N5298" t="s">
        <v>28</v>
      </c>
    </row>
    <row r="5299" spans="1:14" ht="14.25" customHeight="1" x14ac:dyDescent="0.3">
      <c r="A5299" t="s">
        <v>8538</v>
      </c>
      <c r="B5299" t="s">
        <v>25</v>
      </c>
      <c r="C5299" t="s">
        <v>33</v>
      </c>
      <c r="D5299">
        <v>607.39</v>
      </c>
      <c r="E5299">
        <v>0.43</v>
      </c>
      <c r="F5299">
        <f t="shared" si="164"/>
        <v>261.17770000000002</v>
      </c>
      <c r="G5299">
        <f t="shared" si="165"/>
        <v>346.21229999999997</v>
      </c>
      <c r="H5299">
        <v>6</v>
      </c>
      <c r="I5299" s="17">
        <v>45339</v>
      </c>
      <c r="J5299" s="17">
        <v>45343</v>
      </c>
      <c r="K5299" t="s">
        <v>21</v>
      </c>
      <c r="L5299" t="s">
        <v>27</v>
      </c>
      <c r="M5299">
        <v>50.18</v>
      </c>
      <c r="N5299" t="s">
        <v>48</v>
      </c>
    </row>
    <row r="5300" spans="1:14" ht="14.25" customHeight="1" x14ac:dyDescent="0.3">
      <c r="A5300" t="s">
        <v>14089</v>
      </c>
      <c r="B5300" t="s">
        <v>25</v>
      </c>
      <c r="C5300" t="s">
        <v>36</v>
      </c>
      <c r="D5300">
        <v>607.86</v>
      </c>
      <c r="E5300">
        <v>0.35</v>
      </c>
      <c r="F5300">
        <f t="shared" si="164"/>
        <v>212.751</v>
      </c>
      <c r="G5300">
        <f t="shared" si="165"/>
        <v>395.10900000000004</v>
      </c>
      <c r="H5300">
        <v>6</v>
      </c>
      <c r="I5300" s="17">
        <v>45639</v>
      </c>
      <c r="J5300" s="17">
        <v>45646</v>
      </c>
      <c r="K5300" t="s">
        <v>15</v>
      </c>
      <c r="L5300" t="s">
        <v>22</v>
      </c>
      <c r="M5300">
        <v>116.06</v>
      </c>
      <c r="N5300" t="s">
        <v>23</v>
      </c>
    </row>
    <row r="5301" spans="1:14" ht="14.25" customHeight="1" x14ac:dyDescent="0.3">
      <c r="A5301" t="s">
        <v>9495</v>
      </c>
      <c r="B5301" t="s">
        <v>41</v>
      </c>
      <c r="C5301" t="s">
        <v>33</v>
      </c>
      <c r="D5301">
        <v>618.79999999999995</v>
      </c>
      <c r="E5301">
        <v>0.34</v>
      </c>
      <c r="F5301">
        <f t="shared" si="164"/>
        <v>210.392</v>
      </c>
      <c r="G5301">
        <f t="shared" si="165"/>
        <v>408.40799999999996</v>
      </c>
      <c r="H5301">
        <v>6</v>
      </c>
      <c r="I5301" s="17">
        <v>45227</v>
      </c>
      <c r="J5301" s="17">
        <v>45230</v>
      </c>
      <c r="K5301" t="s">
        <v>15</v>
      </c>
      <c r="L5301" t="s">
        <v>27</v>
      </c>
      <c r="M5301">
        <v>157.07</v>
      </c>
      <c r="N5301" t="s">
        <v>34</v>
      </c>
    </row>
    <row r="5302" spans="1:14" ht="14.25" customHeight="1" x14ac:dyDescent="0.3">
      <c r="A5302" t="s">
        <v>9700</v>
      </c>
      <c r="B5302" t="s">
        <v>13</v>
      </c>
      <c r="C5302" t="s">
        <v>33</v>
      </c>
      <c r="D5302">
        <v>619.79999999999995</v>
      </c>
      <c r="E5302">
        <v>0.46</v>
      </c>
      <c r="F5302">
        <f t="shared" si="164"/>
        <v>285.108</v>
      </c>
      <c r="G5302">
        <f t="shared" si="165"/>
        <v>334.69199999999995</v>
      </c>
      <c r="H5302">
        <v>6</v>
      </c>
      <c r="I5302" s="17">
        <v>45534</v>
      </c>
      <c r="J5302" s="17">
        <v>45538</v>
      </c>
      <c r="K5302" t="s">
        <v>31</v>
      </c>
      <c r="L5302" t="s">
        <v>27</v>
      </c>
      <c r="M5302">
        <v>130.54</v>
      </c>
      <c r="N5302" t="s">
        <v>28</v>
      </c>
    </row>
    <row r="5303" spans="1:14" ht="14.25" customHeight="1" x14ac:dyDescent="0.3">
      <c r="A5303" t="s">
        <v>534</v>
      </c>
      <c r="B5303" t="s">
        <v>25</v>
      </c>
      <c r="C5303" t="s">
        <v>20</v>
      </c>
      <c r="D5303">
        <v>619.91</v>
      </c>
      <c r="E5303">
        <v>0.45</v>
      </c>
      <c r="F5303">
        <f t="shared" si="164"/>
        <v>278.95949999999999</v>
      </c>
      <c r="G5303">
        <f t="shared" si="165"/>
        <v>340.95049999999998</v>
      </c>
      <c r="H5303">
        <v>6</v>
      </c>
      <c r="I5303" s="17">
        <v>45589</v>
      </c>
      <c r="J5303" s="17">
        <v>45594</v>
      </c>
      <c r="K5303" t="s">
        <v>21</v>
      </c>
      <c r="L5303" t="s">
        <v>22</v>
      </c>
      <c r="M5303">
        <v>149.75</v>
      </c>
      <c r="N5303" t="s">
        <v>39</v>
      </c>
    </row>
    <row r="5304" spans="1:14" ht="14.25" customHeight="1" x14ac:dyDescent="0.3">
      <c r="A5304" t="s">
        <v>9636</v>
      </c>
      <c r="B5304" t="s">
        <v>41</v>
      </c>
      <c r="C5304" t="s">
        <v>33</v>
      </c>
      <c r="D5304">
        <v>622</v>
      </c>
      <c r="E5304">
        <v>0.39</v>
      </c>
      <c r="F5304">
        <f t="shared" si="164"/>
        <v>242.58</v>
      </c>
      <c r="G5304">
        <f t="shared" si="165"/>
        <v>379.41999999999996</v>
      </c>
      <c r="H5304">
        <v>6</v>
      </c>
      <c r="I5304" s="17">
        <v>45140</v>
      </c>
      <c r="J5304" s="17">
        <v>45141</v>
      </c>
      <c r="K5304" t="s">
        <v>21</v>
      </c>
      <c r="L5304" t="s">
        <v>16</v>
      </c>
      <c r="M5304">
        <v>160.43</v>
      </c>
      <c r="N5304" t="s">
        <v>34</v>
      </c>
    </row>
    <row r="5305" spans="1:14" ht="14.25" customHeight="1" x14ac:dyDescent="0.3">
      <c r="A5305" t="s">
        <v>4418</v>
      </c>
      <c r="B5305" t="s">
        <v>13</v>
      </c>
      <c r="C5305" t="s">
        <v>26</v>
      </c>
      <c r="D5305">
        <v>628.54</v>
      </c>
      <c r="E5305">
        <v>0.3</v>
      </c>
      <c r="F5305">
        <f t="shared" si="164"/>
        <v>188.56199999999998</v>
      </c>
      <c r="G5305">
        <f t="shared" si="165"/>
        <v>439.97799999999995</v>
      </c>
      <c r="H5305">
        <v>6</v>
      </c>
      <c r="I5305" s="17">
        <v>45316</v>
      </c>
      <c r="J5305" s="17">
        <v>45317</v>
      </c>
      <c r="K5305" t="s">
        <v>15</v>
      </c>
      <c r="L5305" t="s">
        <v>16</v>
      </c>
      <c r="M5305">
        <v>40.46</v>
      </c>
      <c r="N5305" t="s">
        <v>17</v>
      </c>
    </row>
    <row r="5306" spans="1:14" ht="14.25" customHeight="1" x14ac:dyDescent="0.3">
      <c r="A5306" t="s">
        <v>8279</v>
      </c>
      <c r="B5306" t="s">
        <v>19</v>
      </c>
      <c r="C5306" t="s">
        <v>26</v>
      </c>
      <c r="D5306">
        <v>629.53</v>
      </c>
      <c r="E5306">
        <v>0.31</v>
      </c>
      <c r="F5306">
        <f t="shared" si="164"/>
        <v>195.15429999999998</v>
      </c>
      <c r="G5306">
        <f t="shared" si="165"/>
        <v>434.37569999999999</v>
      </c>
      <c r="H5306">
        <v>6</v>
      </c>
      <c r="I5306" s="17">
        <v>45114</v>
      </c>
      <c r="J5306" s="17">
        <v>45118</v>
      </c>
      <c r="K5306" t="s">
        <v>31</v>
      </c>
      <c r="L5306" t="s">
        <v>22</v>
      </c>
      <c r="M5306">
        <v>67.75</v>
      </c>
      <c r="N5306" t="s">
        <v>23</v>
      </c>
    </row>
    <row r="5307" spans="1:14" ht="14.25" customHeight="1" x14ac:dyDescent="0.3">
      <c r="A5307" t="s">
        <v>2888</v>
      </c>
      <c r="B5307" t="s">
        <v>25</v>
      </c>
      <c r="C5307" t="s">
        <v>36</v>
      </c>
      <c r="D5307">
        <v>636.27</v>
      </c>
      <c r="E5307">
        <v>0.3</v>
      </c>
      <c r="F5307">
        <f t="shared" si="164"/>
        <v>190.881</v>
      </c>
      <c r="G5307">
        <f t="shared" si="165"/>
        <v>445.38900000000001</v>
      </c>
      <c r="H5307">
        <v>6</v>
      </c>
      <c r="I5307" s="17">
        <v>45632</v>
      </c>
      <c r="J5307" s="17">
        <v>45633</v>
      </c>
      <c r="K5307" t="s">
        <v>15</v>
      </c>
      <c r="L5307" t="s">
        <v>22</v>
      </c>
      <c r="M5307">
        <v>156.52000000000001</v>
      </c>
      <c r="N5307" t="s">
        <v>39</v>
      </c>
    </row>
    <row r="5308" spans="1:14" ht="14.25" customHeight="1" x14ac:dyDescent="0.3">
      <c r="A5308" t="s">
        <v>13136</v>
      </c>
      <c r="B5308" t="s">
        <v>25</v>
      </c>
      <c r="C5308" t="s">
        <v>36</v>
      </c>
      <c r="D5308">
        <v>637.27</v>
      </c>
      <c r="E5308">
        <v>0.4</v>
      </c>
      <c r="F5308">
        <f t="shared" si="164"/>
        <v>254.90800000000002</v>
      </c>
      <c r="G5308">
        <f t="shared" si="165"/>
        <v>382.36199999999997</v>
      </c>
      <c r="H5308">
        <v>6</v>
      </c>
      <c r="I5308" s="17">
        <v>45006</v>
      </c>
      <c r="J5308" s="17">
        <v>45010</v>
      </c>
      <c r="K5308" t="s">
        <v>31</v>
      </c>
      <c r="L5308" t="s">
        <v>16</v>
      </c>
      <c r="M5308">
        <v>81</v>
      </c>
      <c r="N5308" t="s">
        <v>48</v>
      </c>
    </row>
    <row r="5309" spans="1:14" ht="14.25" customHeight="1" x14ac:dyDescent="0.3">
      <c r="A5309" t="s">
        <v>3336</v>
      </c>
      <c r="B5309" t="s">
        <v>13</v>
      </c>
      <c r="C5309" t="s">
        <v>33</v>
      </c>
      <c r="D5309">
        <v>637.58000000000004</v>
      </c>
      <c r="E5309">
        <v>0.11</v>
      </c>
      <c r="F5309">
        <f t="shared" si="164"/>
        <v>70.133800000000008</v>
      </c>
      <c r="G5309">
        <f t="shared" si="165"/>
        <v>567.44620000000009</v>
      </c>
      <c r="H5309">
        <v>6</v>
      </c>
      <c r="I5309" s="17">
        <v>44990</v>
      </c>
      <c r="J5309" s="17">
        <v>44994</v>
      </c>
      <c r="K5309" t="s">
        <v>21</v>
      </c>
      <c r="L5309" t="s">
        <v>27</v>
      </c>
      <c r="M5309">
        <v>63.34</v>
      </c>
      <c r="N5309" t="s">
        <v>23</v>
      </c>
    </row>
    <row r="5310" spans="1:14" ht="14.25" customHeight="1" x14ac:dyDescent="0.3">
      <c r="A5310" t="s">
        <v>5992</v>
      </c>
      <c r="B5310" t="s">
        <v>41</v>
      </c>
      <c r="C5310" t="s">
        <v>26</v>
      </c>
      <c r="D5310">
        <v>637.94000000000005</v>
      </c>
      <c r="E5310">
        <v>0.05</v>
      </c>
      <c r="F5310">
        <f t="shared" si="164"/>
        <v>31.897000000000006</v>
      </c>
      <c r="G5310">
        <f t="shared" si="165"/>
        <v>606.04300000000001</v>
      </c>
      <c r="H5310">
        <v>6</v>
      </c>
      <c r="I5310" s="17">
        <v>45024</v>
      </c>
      <c r="J5310" s="17">
        <v>45025</v>
      </c>
      <c r="K5310" t="s">
        <v>15</v>
      </c>
      <c r="L5310" t="s">
        <v>16</v>
      </c>
      <c r="M5310">
        <v>141.24</v>
      </c>
      <c r="N5310" t="s">
        <v>28</v>
      </c>
    </row>
    <row r="5311" spans="1:14" ht="14.25" customHeight="1" x14ac:dyDescent="0.3">
      <c r="A5311" t="s">
        <v>11733</v>
      </c>
      <c r="B5311" t="s">
        <v>25</v>
      </c>
      <c r="C5311" t="s">
        <v>14</v>
      </c>
      <c r="D5311">
        <v>638.32000000000005</v>
      </c>
      <c r="E5311">
        <v>0.19</v>
      </c>
      <c r="F5311">
        <f t="shared" si="164"/>
        <v>121.28080000000001</v>
      </c>
      <c r="G5311">
        <f t="shared" si="165"/>
        <v>517.03920000000005</v>
      </c>
      <c r="H5311">
        <v>6</v>
      </c>
      <c r="I5311" s="17">
        <v>45657</v>
      </c>
      <c r="J5311" s="17">
        <v>45663</v>
      </c>
      <c r="K5311" t="s">
        <v>15</v>
      </c>
      <c r="L5311" t="s">
        <v>22</v>
      </c>
      <c r="M5311">
        <v>125.13</v>
      </c>
      <c r="N5311" t="s">
        <v>34</v>
      </c>
    </row>
    <row r="5312" spans="1:14" ht="14.25" customHeight="1" x14ac:dyDescent="0.3">
      <c r="A5312" t="s">
        <v>6368</v>
      </c>
      <c r="B5312" t="s">
        <v>25</v>
      </c>
      <c r="C5312" t="s">
        <v>33</v>
      </c>
      <c r="D5312">
        <v>638.66</v>
      </c>
      <c r="E5312">
        <v>0.18</v>
      </c>
      <c r="F5312">
        <f t="shared" si="164"/>
        <v>114.9588</v>
      </c>
      <c r="G5312">
        <f t="shared" si="165"/>
        <v>523.70119999999997</v>
      </c>
      <c r="H5312">
        <v>6</v>
      </c>
      <c r="I5312" s="17">
        <v>45335</v>
      </c>
      <c r="J5312" s="17">
        <v>45338</v>
      </c>
      <c r="K5312" t="s">
        <v>15</v>
      </c>
      <c r="L5312" t="s">
        <v>27</v>
      </c>
      <c r="M5312">
        <v>148.38999999999999</v>
      </c>
      <c r="N5312" t="s">
        <v>39</v>
      </c>
    </row>
    <row r="5313" spans="1:14" ht="14.25" customHeight="1" x14ac:dyDescent="0.3">
      <c r="A5313" t="s">
        <v>2444</v>
      </c>
      <c r="B5313" t="s">
        <v>13</v>
      </c>
      <c r="C5313" t="s">
        <v>26</v>
      </c>
      <c r="D5313">
        <v>639.75</v>
      </c>
      <c r="E5313">
        <v>0.38</v>
      </c>
      <c r="F5313">
        <f t="shared" si="164"/>
        <v>243.10499999999999</v>
      </c>
      <c r="G5313">
        <f t="shared" si="165"/>
        <v>396.64499999999998</v>
      </c>
      <c r="H5313">
        <v>6</v>
      </c>
      <c r="I5313" s="17">
        <v>45192</v>
      </c>
      <c r="J5313" s="17">
        <v>45193</v>
      </c>
      <c r="K5313" t="s">
        <v>31</v>
      </c>
      <c r="L5313" t="s">
        <v>16</v>
      </c>
      <c r="M5313">
        <v>64.930000000000007</v>
      </c>
      <c r="N5313" t="s">
        <v>17</v>
      </c>
    </row>
    <row r="5314" spans="1:14" ht="14.25" customHeight="1" x14ac:dyDescent="0.3">
      <c r="A5314" t="s">
        <v>6460</v>
      </c>
      <c r="B5314" t="s">
        <v>19</v>
      </c>
      <c r="C5314" t="s">
        <v>36</v>
      </c>
      <c r="D5314">
        <v>643.59</v>
      </c>
      <c r="E5314">
        <v>0.28999999999999998</v>
      </c>
      <c r="F5314">
        <f t="shared" ref="F5314:F5377" si="166">D5314*E5314</f>
        <v>186.64109999999999</v>
      </c>
      <c r="G5314">
        <f t="shared" ref="G5314:G5377" si="167">D5314-F5314</f>
        <v>456.94890000000004</v>
      </c>
      <c r="H5314">
        <v>6</v>
      </c>
      <c r="I5314" s="17">
        <v>45220</v>
      </c>
      <c r="J5314" s="17">
        <v>45227</v>
      </c>
      <c r="K5314" t="s">
        <v>31</v>
      </c>
      <c r="L5314" t="s">
        <v>22</v>
      </c>
      <c r="M5314">
        <v>165.47</v>
      </c>
      <c r="N5314" t="s">
        <v>34</v>
      </c>
    </row>
    <row r="5315" spans="1:14" ht="14.25" customHeight="1" x14ac:dyDescent="0.3">
      <c r="A5315" t="s">
        <v>15211</v>
      </c>
      <c r="B5315" t="s">
        <v>25</v>
      </c>
      <c r="C5315" t="s">
        <v>26</v>
      </c>
      <c r="D5315">
        <v>645.23</v>
      </c>
      <c r="E5315">
        <v>0.4</v>
      </c>
      <c r="F5315">
        <f t="shared" si="166"/>
        <v>258.09200000000004</v>
      </c>
      <c r="G5315">
        <f t="shared" si="167"/>
        <v>387.13799999999998</v>
      </c>
      <c r="H5315">
        <v>6</v>
      </c>
      <c r="I5315" s="17">
        <v>45257</v>
      </c>
      <c r="J5315" s="17">
        <v>45263</v>
      </c>
      <c r="K5315" t="s">
        <v>31</v>
      </c>
      <c r="L5315" t="s">
        <v>16</v>
      </c>
      <c r="M5315">
        <v>60.96</v>
      </c>
      <c r="N5315" t="s">
        <v>39</v>
      </c>
    </row>
    <row r="5316" spans="1:14" ht="14.25" customHeight="1" x14ac:dyDescent="0.3">
      <c r="A5316" t="s">
        <v>3290</v>
      </c>
      <c r="B5316" t="s">
        <v>41</v>
      </c>
      <c r="C5316" t="s">
        <v>33</v>
      </c>
      <c r="D5316">
        <v>647.59</v>
      </c>
      <c r="E5316">
        <v>0.08</v>
      </c>
      <c r="F5316">
        <f t="shared" si="166"/>
        <v>51.807200000000002</v>
      </c>
      <c r="G5316">
        <f t="shared" si="167"/>
        <v>595.78280000000007</v>
      </c>
      <c r="H5316">
        <v>6</v>
      </c>
      <c r="I5316" s="17">
        <v>45264</v>
      </c>
      <c r="J5316" s="17">
        <v>45270</v>
      </c>
      <c r="K5316" t="s">
        <v>15</v>
      </c>
      <c r="L5316" t="s">
        <v>22</v>
      </c>
      <c r="M5316">
        <v>118.13</v>
      </c>
      <c r="N5316" t="s">
        <v>23</v>
      </c>
    </row>
    <row r="5317" spans="1:14" ht="14.25" customHeight="1" x14ac:dyDescent="0.3">
      <c r="A5317" t="s">
        <v>8339</v>
      </c>
      <c r="B5317" t="s">
        <v>25</v>
      </c>
      <c r="C5317" t="s">
        <v>14</v>
      </c>
      <c r="D5317">
        <v>649.22</v>
      </c>
      <c r="E5317">
        <v>0.06</v>
      </c>
      <c r="F5317">
        <f t="shared" si="166"/>
        <v>38.953200000000002</v>
      </c>
      <c r="G5317">
        <f t="shared" si="167"/>
        <v>610.26679999999999</v>
      </c>
      <c r="H5317">
        <v>6</v>
      </c>
      <c r="I5317" s="17">
        <v>44963</v>
      </c>
      <c r="J5317" s="17">
        <v>44967</v>
      </c>
      <c r="K5317" t="s">
        <v>31</v>
      </c>
      <c r="L5317" t="s">
        <v>27</v>
      </c>
      <c r="M5317">
        <v>73.31</v>
      </c>
      <c r="N5317" t="s">
        <v>28</v>
      </c>
    </row>
    <row r="5318" spans="1:14" ht="14.25" customHeight="1" x14ac:dyDescent="0.3">
      <c r="A5318" t="s">
        <v>14265</v>
      </c>
      <c r="B5318" t="s">
        <v>19</v>
      </c>
      <c r="C5318" t="s">
        <v>14</v>
      </c>
      <c r="D5318">
        <v>652.4</v>
      </c>
      <c r="E5318">
        <v>0.15</v>
      </c>
      <c r="F5318">
        <f t="shared" si="166"/>
        <v>97.86</v>
      </c>
      <c r="G5318">
        <f t="shared" si="167"/>
        <v>554.54</v>
      </c>
      <c r="H5318">
        <v>6</v>
      </c>
      <c r="I5318" s="17">
        <v>45219</v>
      </c>
      <c r="J5318" s="17">
        <v>45223</v>
      </c>
      <c r="K5318" t="s">
        <v>15</v>
      </c>
      <c r="L5318" t="s">
        <v>22</v>
      </c>
      <c r="M5318">
        <v>179.96</v>
      </c>
      <c r="N5318" t="s">
        <v>23</v>
      </c>
    </row>
    <row r="5319" spans="1:14" ht="14.25" customHeight="1" x14ac:dyDescent="0.3">
      <c r="A5319" t="s">
        <v>8085</v>
      </c>
      <c r="B5319" t="s">
        <v>41</v>
      </c>
      <c r="C5319" t="s">
        <v>14</v>
      </c>
      <c r="D5319">
        <v>653.02</v>
      </c>
      <c r="E5319">
        <v>0.25</v>
      </c>
      <c r="F5319">
        <f t="shared" si="166"/>
        <v>163.255</v>
      </c>
      <c r="G5319">
        <f t="shared" si="167"/>
        <v>489.76499999999999</v>
      </c>
      <c r="H5319">
        <v>6</v>
      </c>
      <c r="I5319" s="17">
        <v>45188</v>
      </c>
      <c r="J5319" s="17">
        <v>45191</v>
      </c>
      <c r="K5319" t="s">
        <v>15</v>
      </c>
      <c r="L5319" t="s">
        <v>27</v>
      </c>
      <c r="M5319">
        <v>128.28</v>
      </c>
      <c r="N5319" t="s">
        <v>34</v>
      </c>
    </row>
    <row r="5320" spans="1:14" ht="14.25" customHeight="1" x14ac:dyDescent="0.3">
      <c r="A5320" t="s">
        <v>2998</v>
      </c>
      <c r="B5320" t="s">
        <v>13</v>
      </c>
      <c r="C5320" t="s">
        <v>33</v>
      </c>
      <c r="D5320">
        <v>655.57</v>
      </c>
      <c r="E5320">
        <v>0.09</v>
      </c>
      <c r="F5320">
        <f t="shared" si="166"/>
        <v>59.001300000000001</v>
      </c>
      <c r="G5320">
        <f t="shared" si="167"/>
        <v>596.56870000000004</v>
      </c>
      <c r="H5320">
        <v>6</v>
      </c>
      <c r="I5320" s="17">
        <v>45165</v>
      </c>
      <c r="J5320" s="17">
        <v>45166</v>
      </c>
      <c r="K5320" t="s">
        <v>31</v>
      </c>
      <c r="L5320" t="s">
        <v>22</v>
      </c>
      <c r="M5320">
        <v>151.77000000000001</v>
      </c>
      <c r="N5320" t="s">
        <v>39</v>
      </c>
    </row>
    <row r="5321" spans="1:14" ht="14.25" customHeight="1" x14ac:dyDescent="0.3">
      <c r="A5321" t="s">
        <v>11543</v>
      </c>
      <c r="B5321" t="s">
        <v>19</v>
      </c>
      <c r="C5321" t="s">
        <v>26</v>
      </c>
      <c r="D5321">
        <v>660.96</v>
      </c>
      <c r="E5321">
        <v>0.21</v>
      </c>
      <c r="F5321">
        <f t="shared" si="166"/>
        <v>138.80160000000001</v>
      </c>
      <c r="G5321">
        <f t="shared" si="167"/>
        <v>522.15840000000003</v>
      </c>
      <c r="H5321">
        <v>6</v>
      </c>
      <c r="I5321" s="17">
        <v>45000</v>
      </c>
      <c r="J5321" s="17">
        <v>45002</v>
      </c>
      <c r="K5321" t="s">
        <v>15</v>
      </c>
      <c r="L5321" t="s">
        <v>27</v>
      </c>
      <c r="M5321">
        <v>77.27</v>
      </c>
      <c r="N5321" t="s">
        <v>34</v>
      </c>
    </row>
    <row r="5322" spans="1:14" ht="14.25" customHeight="1" x14ac:dyDescent="0.3">
      <c r="A5322" t="s">
        <v>1138</v>
      </c>
      <c r="B5322" t="s">
        <v>19</v>
      </c>
      <c r="C5322" t="s">
        <v>26</v>
      </c>
      <c r="D5322">
        <v>663.56</v>
      </c>
      <c r="E5322">
        <v>0.08</v>
      </c>
      <c r="F5322">
        <f t="shared" si="166"/>
        <v>53.084799999999994</v>
      </c>
      <c r="G5322">
        <f t="shared" si="167"/>
        <v>610.47519999999997</v>
      </c>
      <c r="H5322">
        <v>6</v>
      </c>
      <c r="I5322" s="17">
        <v>45207</v>
      </c>
      <c r="J5322" s="17">
        <v>45213</v>
      </c>
      <c r="K5322" t="s">
        <v>31</v>
      </c>
      <c r="L5322" t="s">
        <v>16</v>
      </c>
      <c r="M5322">
        <v>57.57</v>
      </c>
      <c r="N5322" t="s">
        <v>39</v>
      </c>
    </row>
    <row r="5323" spans="1:14" ht="14.25" customHeight="1" x14ac:dyDescent="0.3">
      <c r="A5323" t="s">
        <v>2923</v>
      </c>
      <c r="B5323" t="s">
        <v>41</v>
      </c>
      <c r="C5323" t="s">
        <v>33</v>
      </c>
      <c r="D5323">
        <v>665.74</v>
      </c>
      <c r="E5323">
        <v>0.22</v>
      </c>
      <c r="F5323">
        <f t="shared" si="166"/>
        <v>146.46280000000002</v>
      </c>
      <c r="G5323">
        <f t="shared" si="167"/>
        <v>519.27719999999999</v>
      </c>
      <c r="H5323">
        <v>6</v>
      </c>
      <c r="I5323" s="17">
        <v>44967</v>
      </c>
      <c r="J5323" s="17">
        <v>44972</v>
      </c>
      <c r="K5323" t="s">
        <v>21</v>
      </c>
      <c r="L5323" t="s">
        <v>27</v>
      </c>
      <c r="M5323">
        <v>190.98</v>
      </c>
      <c r="N5323" t="s">
        <v>17</v>
      </c>
    </row>
    <row r="5324" spans="1:14" ht="14.25" customHeight="1" x14ac:dyDescent="0.3">
      <c r="A5324" t="s">
        <v>7380</v>
      </c>
      <c r="B5324" t="s">
        <v>25</v>
      </c>
      <c r="C5324" t="s">
        <v>36</v>
      </c>
      <c r="D5324">
        <v>667.28</v>
      </c>
      <c r="E5324">
        <v>0.14000000000000001</v>
      </c>
      <c r="F5324">
        <f t="shared" si="166"/>
        <v>93.419200000000004</v>
      </c>
      <c r="G5324">
        <f t="shared" si="167"/>
        <v>573.86079999999993</v>
      </c>
      <c r="H5324">
        <v>6</v>
      </c>
      <c r="I5324" s="17">
        <v>45649</v>
      </c>
      <c r="J5324" s="17">
        <v>45650</v>
      </c>
      <c r="K5324" t="s">
        <v>31</v>
      </c>
      <c r="L5324" t="s">
        <v>27</v>
      </c>
      <c r="M5324">
        <v>115.9</v>
      </c>
      <c r="N5324" t="s">
        <v>39</v>
      </c>
    </row>
    <row r="5325" spans="1:14" ht="14.25" customHeight="1" x14ac:dyDescent="0.3">
      <c r="A5325" t="s">
        <v>7727</v>
      </c>
      <c r="B5325" t="s">
        <v>25</v>
      </c>
      <c r="C5325" t="s">
        <v>26</v>
      </c>
      <c r="D5325">
        <v>670.72</v>
      </c>
      <c r="E5325">
        <v>0.01</v>
      </c>
      <c r="F5325">
        <f t="shared" si="166"/>
        <v>6.7072000000000003</v>
      </c>
      <c r="G5325">
        <f t="shared" si="167"/>
        <v>664.01279999999997</v>
      </c>
      <c r="H5325">
        <v>6</v>
      </c>
      <c r="I5325" s="17">
        <v>45095</v>
      </c>
      <c r="J5325" s="17">
        <v>45099</v>
      </c>
      <c r="K5325" t="s">
        <v>15</v>
      </c>
      <c r="L5325" t="s">
        <v>22</v>
      </c>
      <c r="M5325">
        <v>127.43</v>
      </c>
      <c r="N5325" t="s">
        <v>34</v>
      </c>
    </row>
    <row r="5326" spans="1:14" ht="14.25" customHeight="1" x14ac:dyDescent="0.3">
      <c r="A5326" t="s">
        <v>2563</v>
      </c>
      <c r="B5326" t="s">
        <v>41</v>
      </c>
      <c r="C5326" t="s">
        <v>26</v>
      </c>
      <c r="D5326">
        <v>670.88</v>
      </c>
      <c r="E5326">
        <v>0.09</v>
      </c>
      <c r="F5326">
        <f t="shared" si="166"/>
        <v>60.379199999999997</v>
      </c>
      <c r="G5326">
        <f t="shared" si="167"/>
        <v>610.50080000000003</v>
      </c>
      <c r="H5326">
        <v>6</v>
      </c>
      <c r="I5326" s="17">
        <v>45410</v>
      </c>
      <c r="J5326" s="17">
        <v>45416</v>
      </c>
      <c r="K5326" t="s">
        <v>21</v>
      </c>
      <c r="L5326" t="s">
        <v>27</v>
      </c>
      <c r="M5326">
        <v>87.59</v>
      </c>
      <c r="N5326" t="s">
        <v>17</v>
      </c>
    </row>
    <row r="5327" spans="1:14" ht="14.25" customHeight="1" x14ac:dyDescent="0.3">
      <c r="A5327" t="s">
        <v>2162</v>
      </c>
      <c r="B5327" t="s">
        <v>19</v>
      </c>
      <c r="C5327" t="s">
        <v>20</v>
      </c>
      <c r="D5327">
        <v>672.16</v>
      </c>
      <c r="E5327">
        <v>0.28999999999999998</v>
      </c>
      <c r="F5327">
        <f t="shared" si="166"/>
        <v>194.92639999999997</v>
      </c>
      <c r="G5327">
        <f t="shared" si="167"/>
        <v>477.23360000000002</v>
      </c>
      <c r="H5327">
        <v>6</v>
      </c>
      <c r="I5327" s="17">
        <v>45073</v>
      </c>
      <c r="J5327" s="17">
        <v>45078</v>
      </c>
      <c r="K5327" t="s">
        <v>15</v>
      </c>
      <c r="L5327" t="s">
        <v>16</v>
      </c>
      <c r="M5327">
        <v>104.51</v>
      </c>
      <c r="N5327" t="s">
        <v>48</v>
      </c>
    </row>
    <row r="5328" spans="1:14" ht="14.25" customHeight="1" x14ac:dyDescent="0.3">
      <c r="A5328" t="s">
        <v>9246</v>
      </c>
      <c r="B5328" t="s">
        <v>41</v>
      </c>
      <c r="C5328" t="s">
        <v>20</v>
      </c>
      <c r="D5328">
        <v>673.54</v>
      </c>
      <c r="E5328">
        <v>0.37</v>
      </c>
      <c r="F5328">
        <f t="shared" si="166"/>
        <v>249.20979999999997</v>
      </c>
      <c r="G5328">
        <f t="shared" si="167"/>
        <v>424.33019999999999</v>
      </c>
      <c r="H5328">
        <v>6</v>
      </c>
      <c r="I5328" s="17">
        <v>45523</v>
      </c>
      <c r="J5328" s="17">
        <v>45524</v>
      </c>
      <c r="K5328" t="s">
        <v>15</v>
      </c>
      <c r="L5328" t="s">
        <v>27</v>
      </c>
      <c r="M5328">
        <v>179.79</v>
      </c>
      <c r="N5328" t="s">
        <v>28</v>
      </c>
    </row>
    <row r="5329" spans="1:14" ht="14.25" customHeight="1" x14ac:dyDescent="0.3">
      <c r="A5329" t="s">
        <v>1971</v>
      </c>
      <c r="B5329" t="s">
        <v>41</v>
      </c>
      <c r="C5329" t="s">
        <v>20</v>
      </c>
      <c r="D5329">
        <v>673.58</v>
      </c>
      <c r="E5329">
        <v>0.08</v>
      </c>
      <c r="F5329">
        <f t="shared" si="166"/>
        <v>53.886400000000002</v>
      </c>
      <c r="G5329">
        <f t="shared" si="167"/>
        <v>619.69360000000006</v>
      </c>
      <c r="H5329">
        <v>6</v>
      </c>
      <c r="I5329" s="17">
        <v>44969</v>
      </c>
      <c r="J5329" s="17">
        <v>44972</v>
      </c>
      <c r="K5329" t="s">
        <v>15</v>
      </c>
      <c r="L5329" t="s">
        <v>22</v>
      </c>
      <c r="M5329">
        <v>81.819999999999993</v>
      </c>
      <c r="N5329" t="s">
        <v>48</v>
      </c>
    </row>
    <row r="5330" spans="1:14" ht="14.25" customHeight="1" x14ac:dyDescent="0.3">
      <c r="A5330" t="s">
        <v>6848</v>
      </c>
      <c r="B5330" t="s">
        <v>13</v>
      </c>
      <c r="C5330" t="s">
        <v>36</v>
      </c>
      <c r="D5330">
        <v>677.12</v>
      </c>
      <c r="E5330">
        <v>0</v>
      </c>
      <c r="F5330">
        <f t="shared" si="166"/>
        <v>0</v>
      </c>
      <c r="G5330">
        <f t="shared" si="167"/>
        <v>677.12</v>
      </c>
      <c r="H5330">
        <v>6</v>
      </c>
      <c r="I5330" s="17">
        <v>45268</v>
      </c>
      <c r="J5330" s="17">
        <v>45273</v>
      </c>
      <c r="K5330" t="s">
        <v>31</v>
      </c>
      <c r="L5330" t="s">
        <v>22</v>
      </c>
      <c r="M5330">
        <v>200.79</v>
      </c>
      <c r="N5330" t="s">
        <v>34</v>
      </c>
    </row>
    <row r="5331" spans="1:14" ht="14.25" customHeight="1" x14ac:dyDescent="0.3">
      <c r="A5331" t="s">
        <v>5600</v>
      </c>
      <c r="B5331" t="s">
        <v>41</v>
      </c>
      <c r="C5331" t="s">
        <v>20</v>
      </c>
      <c r="D5331">
        <v>678</v>
      </c>
      <c r="E5331">
        <v>0.09</v>
      </c>
      <c r="F5331">
        <f t="shared" si="166"/>
        <v>61.019999999999996</v>
      </c>
      <c r="G5331">
        <f t="shared" si="167"/>
        <v>616.98</v>
      </c>
      <c r="H5331">
        <v>6</v>
      </c>
      <c r="I5331" s="17">
        <v>45374</v>
      </c>
      <c r="J5331" s="17">
        <v>45377</v>
      </c>
      <c r="K5331" t="s">
        <v>15</v>
      </c>
      <c r="L5331" t="s">
        <v>16</v>
      </c>
      <c r="M5331">
        <v>46.54</v>
      </c>
      <c r="N5331" t="s">
        <v>48</v>
      </c>
    </row>
    <row r="5332" spans="1:14" ht="14.25" customHeight="1" x14ac:dyDescent="0.3">
      <c r="A5332" t="s">
        <v>14197</v>
      </c>
      <c r="B5332" t="s">
        <v>13</v>
      </c>
      <c r="C5332" t="s">
        <v>14</v>
      </c>
      <c r="D5332">
        <v>678.77</v>
      </c>
      <c r="E5332">
        <v>0.34</v>
      </c>
      <c r="F5332">
        <f t="shared" si="166"/>
        <v>230.7818</v>
      </c>
      <c r="G5332">
        <f t="shared" si="167"/>
        <v>447.98820000000001</v>
      </c>
      <c r="H5332">
        <v>6</v>
      </c>
      <c r="I5332" s="17">
        <v>45068</v>
      </c>
      <c r="J5332" s="17">
        <v>45073</v>
      </c>
      <c r="K5332" t="s">
        <v>21</v>
      </c>
      <c r="L5332" t="s">
        <v>22</v>
      </c>
      <c r="M5332">
        <v>84.41</v>
      </c>
      <c r="N5332" t="s">
        <v>23</v>
      </c>
    </row>
    <row r="5333" spans="1:14" ht="14.25" customHeight="1" x14ac:dyDescent="0.3">
      <c r="A5333" t="s">
        <v>10061</v>
      </c>
      <c r="B5333" t="s">
        <v>25</v>
      </c>
      <c r="C5333" t="s">
        <v>14</v>
      </c>
      <c r="D5333">
        <v>686.75</v>
      </c>
      <c r="E5333">
        <v>0.16</v>
      </c>
      <c r="F5333">
        <f t="shared" si="166"/>
        <v>109.88</v>
      </c>
      <c r="G5333">
        <f t="shared" si="167"/>
        <v>576.87</v>
      </c>
      <c r="H5333">
        <v>6</v>
      </c>
      <c r="I5333" s="17">
        <v>45207</v>
      </c>
      <c r="J5333" s="17">
        <v>45213</v>
      </c>
      <c r="K5333" t="s">
        <v>21</v>
      </c>
      <c r="L5333" t="s">
        <v>16</v>
      </c>
      <c r="M5333">
        <v>144.24</v>
      </c>
      <c r="N5333" t="s">
        <v>34</v>
      </c>
    </row>
    <row r="5334" spans="1:14" ht="14.25" customHeight="1" x14ac:dyDescent="0.3">
      <c r="A5334" t="s">
        <v>13017</v>
      </c>
      <c r="B5334" t="s">
        <v>41</v>
      </c>
      <c r="C5334" t="s">
        <v>36</v>
      </c>
      <c r="D5334">
        <v>688.13</v>
      </c>
      <c r="E5334">
        <v>0.47</v>
      </c>
      <c r="F5334">
        <f t="shared" si="166"/>
        <v>323.42109999999997</v>
      </c>
      <c r="G5334">
        <f t="shared" si="167"/>
        <v>364.70890000000003</v>
      </c>
      <c r="H5334">
        <v>6</v>
      </c>
      <c r="I5334" s="17">
        <v>45483</v>
      </c>
      <c r="J5334" s="17">
        <v>45487</v>
      </c>
      <c r="K5334" t="s">
        <v>15</v>
      </c>
      <c r="L5334" t="s">
        <v>16</v>
      </c>
      <c r="M5334">
        <v>104.87</v>
      </c>
      <c r="N5334" t="s">
        <v>34</v>
      </c>
    </row>
    <row r="5335" spans="1:14" ht="14.25" customHeight="1" x14ac:dyDescent="0.3">
      <c r="A5335" t="s">
        <v>10906</v>
      </c>
      <c r="B5335" t="s">
        <v>41</v>
      </c>
      <c r="C5335" t="s">
        <v>36</v>
      </c>
      <c r="D5335">
        <v>690.78</v>
      </c>
      <c r="E5335">
        <v>0.48</v>
      </c>
      <c r="F5335">
        <f t="shared" si="166"/>
        <v>331.57439999999997</v>
      </c>
      <c r="G5335">
        <f t="shared" si="167"/>
        <v>359.2056</v>
      </c>
      <c r="H5335">
        <v>6</v>
      </c>
      <c r="I5335" s="17">
        <v>45048</v>
      </c>
      <c r="J5335" s="17">
        <v>45054</v>
      </c>
      <c r="K5335" t="s">
        <v>31</v>
      </c>
      <c r="L5335" t="s">
        <v>16</v>
      </c>
      <c r="M5335">
        <v>113.51</v>
      </c>
      <c r="N5335" t="s">
        <v>48</v>
      </c>
    </row>
    <row r="5336" spans="1:14" ht="14.25" customHeight="1" x14ac:dyDescent="0.3">
      <c r="A5336" t="s">
        <v>764</v>
      </c>
      <c r="B5336" t="s">
        <v>25</v>
      </c>
      <c r="C5336" t="s">
        <v>14</v>
      </c>
      <c r="D5336">
        <v>691.3</v>
      </c>
      <c r="E5336">
        <v>0.2</v>
      </c>
      <c r="F5336">
        <f t="shared" si="166"/>
        <v>138.26</v>
      </c>
      <c r="G5336">
        <f t="shared" si="167"/>
        <v>553.04</v>
      </c>
      <c r="H5336">
        <v>6</v>
      </c>
      <c r="I5336" s="17">
        <v>45043</v>
      </c>
      <c r="J5336" s="17">
        <v>45048</v>
      </c>
      <c r="K5336" t="s">
        <v>31</v>
      </c>
      <c r="L5336" t="s">
        <v>22</v>
      </c>
      <c r="M5336">
        <v>36.67</v>
      </c>
      <c r="N5336" t="s">
        <v>23</v>
      </c>
    </row>
    <row r="5337" spans="1:14" ht="14.25" customHeight="1" x14ac:dyDescent="0.3">
      <c r="A5337" t="s">
        <v>13428</v>
      </c>
      <c r="B5337" t="s">
        <v>25</v>
      </c>
      <c r="C5337" t="s">
        <v>20</v>
      </c>
      <c r="D5337">
        <v>691.47</v>
      </c>
      <c r="E5337">
        <v>0.28999999999999998</v>
      </c>
      <c r="F5337">
        <f t="shared" si="166"/>
        <v>200.52629999999999</v>
      </c>
      <c r="G5337">
        <f t="shared" si="167"/>
        <v>490.94370000000004</v>
      </c>
      <c r="H5337">
        <v>6</v>
      </c>
      <c r="I5337" s="17">
        <v>45261</v>
      </c>
      <c r="J5337" s="17">
        <v>45266</v>
      </c>
      <c r="K5337" t="s">
        <v>31</v>
      </c>
      <c r="L5337" t="s">
        <v>27</v>
      </c>
      <c r="M5337">
        <v>184.88</v>
      </c>
      <c r="N5337" t="s">
        <v>39</v>
      </c>
    </row>
    <row r="5338" spans="1:14" ht="14.25" customHeight="1" x14ac:dyDescent="0.3">
      <c r="A5338" t="s">
        <v>7377</v>
      </c>
      <c r="B5338" t="s">
        <v>25</v>
      </c>
      <c r="C5338" t="s">
        <v>14</v>
      </c>
      <c r="D5338">
        <v>691.84</v>
      </c>
      <c r="E5338">
        <v>0.18</v>
      </c>
      <c r="F5338">
        <f t="shared" si="166"/>
        <v>124.5312</v>
      </c>
      <c r="G5338">
        <f t="shared" si="167"/>
        <v>567.30880000000002</v>
      </c>
      <c r="H5338">
        <v>6</v>
      </c>
      <c r="I5338" s="17">
        <v>44950</v>
      </c>
      <c r="J5338" s="17">
        <v>44951</v>
      </c>
      <c r="K5338" t="s">
        <v>21</v>
      </c>
      <c r="L5338" t="s">
        <v>22</v>
      </c>
      <c r="M5338">
        <v>91.29</v>
      </c>
      <c r="N5338" t="s">
        <v>23</v>
      </c>
    </row>
    <row r="5339" spans="1:14" ht="14.25" customHeight="1" x14ac:dyDescent="0.3">
      <c r="A5339" t="s">
        <v>3007</v>
      </c>
      <c r="B5339" t="s">
        <v>25</v>
      </c>
      <c r="C5339" t="s">
        <v>20</v>
      </c>
      <c r="D5339">
        <v>695.94</v>
      </c>
      <c r="E5339">
        <v>0.25</v>
      </c>
      <c r="F5339">
        <f t="shared" si="166"/>
        <v>173.98500000000001</v>
      </c>
      <c r="G5339">
        <f t="shared" si="167"/>
        <v>521.95500000000004</v>
      </c>
      <c r="H5339">
        <v>6</v>
      </c>
      <c r="I5339" s="17">
        <v>45566</v>
      </c>
      <c r="J5339" s="17">
        <v>45567</v>
      </c>
      <c r="K5339" t="s">
        <v>15</v>
      </c>
      <c r="L5339" t="s">
        <v>27</v>
      </c>
      <c r="M5339">
        <v>192.18</v>
      </c>
      <c r="N5339" t="s">
        <v>28</v>
      </c>
    </row>
    <row r="5340" spans="1:14" ht="14.25" customHeight="1" x14ac:dyDescent="0.3">
      <c r="A5340" t="s">
        <v>7253</v>
      </c>
      <c r="B5340" t="s">
        <v>19</v>
      </c>
      <c r="C5340" t="s">
        <v>33</v>
      </c>
      <c r="D5340">
        <v>698.53</v>
      </c>
      <c r="E5340">
        <v>0.12</v>
      </c>
      <c r="F5340">
        <f t="shared" si="166"/>
        <v>83.823599999999999</v>
      </c>
      <c r="G5340">
        <f t="shared" si="167"/>
        <v>614.70640000000003</v>
      </c>
      <c r="H5340">
        <v>6</v>
      </c>
      <c r="I5340" s="17">
        <v>45063</v>
      </c>
      <c r="J5340" s="17">
        <v>45070</v>
      </c>
      <c r="K5340" t="s">
        <v>31</v>
      </c>
      <c r="L5340" t="s">
        <v>16</v>
      </c>
      <c r="M5340">
        <v>91.81</v>
      </c>
      <c r="N5340" t="s">
        <v>39</v>
      </c>
    </row>
    <row r="5341" spans="1:14" ht="14.25" customHeight="1" x14ac:dyDescent="0.3">
      <c r="A5341" t="s">
        <v>14154</v>
      </c>
      <c r="B5341" t="s">
        <v>13</v>
      </c>
      <c r="C5341" t="s">
        <v>26</v>
      </c>
      <c r="D5341">
        <v>702.23</v>
      </c>
      <c r="E5341">
        <v>0.42</v>
      </c>
      <c r="F5341">
        <f t="shared" si="166"/>
        <v>294.9366</v>
      </c>
      <c r="G5341">
        <f t="shared" si="167"/>
        <v>407.29340000000002</v>
      </c>
      <c r="H5341">
        <v>6</v>
      </c>
      <c r="I5341" s="17">
        <v>45479</v>
      </c>
      <c r="J5341" s="17">
        <v>45483</v>
      </c>
      <c r="K5341" t="s">
        <v>31</v>
      </c>
      <c r="L5341" t="s">
        <v>22</v>
      </c>
      <c r="M5341">
        <v>61.71</v>
      </c>
      <c r="N5341" t="s">
        <v>28</v>
      </c>
    </row>
    <row r="5342" spans="1:14" ht="14.25" customHeight="1" x14ac:dyDescent="0.3">
      <c r="A5342" t="s">
        <v>6839</v>
      </c>
      <c r="B5342" t="s">
        <v>13</v>
      </c>
      <c r="C5342" t="s">
        <v>36</v>
      </c>
      <c r="D5342">
        <v>703.16</v>
      </c>
      <c r="E5342">
        <v>0.09</v>
      </c>
      <c r="F5342">
        <f t="shared" si="166"/>
        <v>63.284399999999998</v>
      </c>
      <c r="G5342">
        <f t="shared" si="167"/>
        <v>639.87559999999996</v>
      </c>
      <c r="H5342">
        <v>6</v>
      </c>
      <c r="I5342" s="17">
        <v>44987</v>
      </c>
      <c r="J5342" s="17">
        <v>44988</v>
      </c>
      <c r="K5342" t="s">
        <v>31</v>
      </c>
      <c r="L5342" t="s">
        <v>16</v>
      </c>
      <c r="M5342">
        <v>62.95</v>
      </c>
      <c r="N5342" t="s">
        <v>17</v>
      </c>
    </row>
    <row r="5343" spans="1:14" ht="14.25" customHeight="1" x14ac:dyDescent="0.3">
      <c r="A5343" t="s">
        <v>11238</v>
      </c>
      <c r="B5343" t="s">
        <v>13</v>
      </c>
      <c r="C5343" t="s">
        <v>36</v>
      </c>
      <c r="D5343">
        <v>704.61</v>
      </c>
      <c r="E5343">
        <v>0.22</v>
      </c>
      <c r="F5343">
        <f t="shared" si="166"/>
        <v>155.01420000000002</v>
      </c>
      <c r="G5343">
        <f t="shared" si="167"/>
        <v>549.59580000000005</v>
      </c>
      <c r="H5343">
        <v>6</v>
      </c>
      <c r="I5343" s="17">
        <v>45063</v>
      </c>
      <c r="J5343" s="17">
        <v>45068</v>
      </c>
      <c r="K5343" t="s">
        <v>31</v>
      </c>
      <c r="L5343" t="s">
        <v>16</v>
      </c>
      <c r="M5343">
        <v>81.47</v>
      </c>
      <c r="N5343" t="s">
        <v>28</v>
      </c>
    </row>
    <row r="5344" spans="1:14" ht="14.25" customHeight="1" x14ac:dyDescent="0.3">
      <c r="A5344" t="s">
        <v>13810</v>
      </c>
      <c r="B5344" t="s">
        <v>13</v>
      </c>
      <c r="C5344" t="s">
        <v>33</v>
      </c>
      <c r="D5344">
        <v>705.7</v>
      </c>
      <c r="E5344">
        <v>0.43</v>
      </c>
      <c r="F5344">
        <f t="shared" si="166"/>
        <v>303.45100000000002</v>
      </c>
      <c r="G5344">
        <f t="shared" si="167"/>
        <v>402.24900000000002</v>
      </c>
      <c r="H5344">
        <v>6</v>
      </c>
      <c r="I5344" s="17">
        <v>45621</v>
      </c>
      <c r="J5344" s="17">
        <v>45628</v>
      </c>
      <c r="K5344" t="s">
        <v>21</v>
      </c>
      <c r="L5344" t="s">
        <v>16</v>
      </c>
      <c r="M5344">
        <v>83.7</v>
      </c>
      <c r="N5344" t="s">
        <v>17</v>
      </c>
    </row>
    <row r="5345" spans="1:14" ht="14.25" customHeight="1" x14ac:dyDescent="0.3">
      <c r="A5345" t="s">
        <v>7263</v>
      </c>
      <c r="B5345" t="s">
        <v>13</v>
      </c>
      <c r="C5345" t="s">
        <v>20</v>
      </c>
      <c r="D5345">
        <v>713.78</v>
      </c>
      <c r="E5345">
        <v>0.4</v>
      </c>
      <c r="F5345">
        <f t="shared" si="166"/>
        <v>285.512</v>
      </c>
      <c r="G5345">
        <f t="shared" si="167"/>
        <v>428.26799999999997</v>
      </c>
      <c r="H5345">
        <v>6</v>
      </c>
      <c r="I5345" s="17">
        <v>45571</v>
      </c>
      <c r="J5345" s="17">
        <v>45578</v>
      </c>
      <c r="K5345" t="s">
        <v>31</v>
      </c>
      <c r="L5345" t="s">
        <v>22</v>
      </c>
      <c r="M5345">
        <v>195.44</v>
      </c>
      <c r="N5345" t="s">
        <v>34</v>
      </c>
    </row>
    <row r="5346" spans="1:14" ht="14.25" customHeight="1" x14ac:dyDescent="0.3">
      <c r="A5346" t="s">
        <v>8938</v>
      </c>
      <c r="B5346" t="s">
        <v>19</v>
      </c>
      <c r="C5346" t="s">
        <v>26</v>
      </c>
      <c r="D5346">
        <v>715.88</v>
      </c>
      <c r="E5346">
        <v>0.31</v>
      </c>
      <c r="F5346">
        <f t="shared" si="166"/>
        <v>221.9228</v>
      </c>
      <c r="G5346">
        <f t="shared" si="167"/>
        <v>493.9572</v>
      </c>
      <c r="H5346">
        <v>6</v>
      </c>
      <c r="I5346" s="17">
        <v>45051</v>
      </c>
      <c r="J5346" s="17">
        <v>45058</v>
      </c>
      <c r="K5346" t="s">
        <v>21</v>
      </c>
      <c r="L5346" t="s">
        <v>16</v>
      </c>
      <c r="M5346">
        <v>208.06</v>
      </c>
      <c r="N5346" t="s">
        <v>17</v>
      </c>
    </row>
    <row r="5347" spans="1:14" ht="14.25" customHeight="1" x14ac:dyDescent="0.3">
      <c r="A5347" t="s">
        <v>3644</v>
      </c>
      <c r="B5347" t="s">
        <v>13</v>
      </c>
      <c r="C5347" t="s">
        <v>36</v>
      </c>
      <c r="D5347">
        <v>715.98</v>
      </c>
      <c r="E5347">
        <v>0.47</v>
      </c>
      <c r="F5347">
        <f t="shared" si="166"/>
        <v>336.51060000000001</v>
      </c>
      <c r="G5347">
        <f t="shared" si="167"/>
        <v>379.46940000000001</v>
      </c>
      <c r="H5347">
        <v>6</v>
      </c>
      <c r="I5347" s="17">
        <v>45349</v>
      </c>
      <c r="J5347" s="17">
        <v>45352</v>
      </c>
      <c r="K5347" t="s">
        <v>21</v>
      </c>
      <c r="L5347" t="s">
        <v>16</v>
      </c>
      <c r="M5347">
        <v>198.11</v>
      </c>
      <c r="N5347" t="s">
        <v>34</v>
      </c>
    </row>
    <row r="5348" spans="1:14" ht="14.25" customHeight="1" x14ac:dyDescent="0.3">
      <c r="A5348" t="s">
        <v>804</v>
      </c>
      <c r="B5348" t="s">
        <v>25</v>
      </c>
      <c r="C5348" t="s">
        <v>33</v>
      </c>
      <c r="D5348">
        <v>716.51</v>
      </c>
      <c r="E5348">
        <v>0.5</v>
      </c>
      <c r="F5348">
        <f t="shared" si="166"/>
        <v>358.255</v>
      </c>
      <c r="G5348">
        <f t="shared" si="167"/>
        <v>358.255</v>
      </c>
      <c r="H5348">
        <v>6</v>
      </c>
      <c r="I5348" s="17">
        <v>44943</v>
      </c>
      <c r="J5348" s="17">
        <v>44945</v>
      </c>
      <c r="K5348" t="s">
        <v>21</v>
      </c>
      <c r="L5348" t="s">
        <v>16</v>
      </c>
      <c r="M5348">
        <v>211.2</v>
      </c>
      <c r="N5348" t="s">
        <v>39</v>
      </c>
    </row>
    <row r="5349" spans="1:14" ht="14.25" customHeight="1" x14ac:dyDescent="0.3">
      <c r="A5349" t="s">
        <v>6820</v>
      </c>
      <c r="B5349" t="s">
        <v>13</v>
      </c>
      <c r="C5349" t="s">
        <v>33</v>
      </c>
      <c r="D5349">
        <v>717.47</v>
      </c>
      <c r="E5349">
        <v>0.06</v>
      </c>
      <c r="F5349">
        <f t="shared" si="166"/>
        <v>43.048200000000001</v>
      </c>
      <c r="G5349">
        <f t="shared" si="167"/>
        <v>674.42180000000008</v>
      </c>
      <c r="H5349">
        <v>6</v>
      </c>
      <c r="I5349" s="17">
        <v>44996</v>
      </c>
      <c r="J5349" s="17">
        <v>44999</v>
      </c>
      <c r="K5349" t="s">
        <v>21</v>
      </c>
      <c r="L5349" t="s">
        <v>16</v>
      </c>
      <c r="M5349">
        <v>110.49</v>
      </c>
      <c r="N5349" t="s">
        <v>34</v>
      </c>
    </row>
    <row r="5350" spans="1:14" ht="14.25" customHeight="1" x14ac:dyDescent="0.3">
      <c r="A5350" t="s">
        <v>2062</v>
      </c>
      <c r="B5350" t="s">
        <v>19</v>
      </c>
      <c r="C5350" t="s">
        <v>36</v>
      </c>
      <c r="D5350">
        <v>720.78</v>
      </c>
      <c r="E5350">
        <v>0.02</v>
      </c>
      <c r="F5350">
        <f t="shared" si="166"/>
        <v>14.4156</v>
      </c>
      <c r="G5350">
        <f t="shared" si="167"/>
        <v>706.36439999999993</v>
      </c>
      <c r="H5350">
        <v>6</v>
      </c>
      <c r="I5350" s="17">
        <v>45209</v>
      </c>
      <c r="J5350" s="17">
        <v>45215</v>
      </c>
      <c r="K5350" t="s">
        <v>31</v>
      </c>
      <c r="L5350" t="s">
        <v>22</v>
      </c>
      <c r="M5350">
        <v>61.84</v>
      </c>
      <c r="N5350" t="s">
        <v>23</v>
      </c>
    </row>
    <row r="5351" spans="1:14" ht="14.25" customHeight="1" x14ac:dyDescent="0.3">
      <c r="A5351" t="s">
        <v>13183</v>
      </c>
      <c r="B5351" t="s">
        <v>19</v>
      </c>
      <c r="C5351" t="s">
        <v>14</v>
      </c>
      <c r="D5351">
        <v>732.69</v>
      </c>
      <c r="E5351">
        <v>0</v>
      </c>
      <c r="F5351">
        <f t="shared" si="166"/>
        <v>0</v>
      </c>
      <c r="G5351">
        <f t="shared" si="167"/>
        <v>732.69</v>
      </c>
      <c r="H5351">
        <v>6</v>
      </c>
      <c r="I5351" s="17">
        <v>44976</v>
      </c>
      <c r="J5351" s="17">
        <v>44983</v>
      </c>
      <c r="K5351" t="s">
        <v>31</v>
      </c>
      <c r="L5351" t="s">
        <v>27</v>
      </c>
      <c r="M5351">
        <v>70.91</v>
      </c>
      <c r="N5351" t="s">
        <v>23</v>
      </c>
    </row>
    <row r="5352" spans="1:14" ht="14.25" customHeight="1" x14ac:dyDescent="0.3">
      <c r="A5352" t="s">
        <v>8484</v>
      </c>
      <c r="B5352" t="s">
        <v>13</v>
      </c>
      <c r="C5352" t="s">
        <v>33</v>
      </c>
      <c r="D5352">
        <v>734.34</v>
      </c>
      <c r="E5352">
        <v>0.33</v>
      </c>
      <c r="F5352">
        <f t="shared" si="166"/>
        <v>242.33220000000003</v>
      </c>
      <c r="G5352">
        <f t="shared" si="167"/>
        <v>492.00779999999997</v>
      </c>
      <c r="H5352">
        <v>6</v>
      </c>
      <c r="I5352" s="17">
        <v>45520</v>
      </c>
      <c r="J5352" s="17">
        <v>45526</v>
      </c>
      <c r="K5352" t="s">
        <v>15</v>
      </c>
      <c r="L5352" t="s">
        <v>22</v>
      </c>
      <c r="M5352">
        <v>53.71</v>
      </c>
      <c r="N5352" t="s">
        <v>23</v>
      </c>
    </row>
    <row r="5353" spans="1:14" ht="14.25" customHeight="1" x14ac:dyDescent="0.3">
      <c r="A5353" t="s">
        <v>7237</v>
      </c>
      <c r="B5353" t="s">
        <v>19</v>
      </c>
      <c r="C5353" t="s">
        <v>14</v>
      </c>
      <c r="D5353">
        <v>737.59</v>
      </c>
      <c r="E5353">
        <v>0.19</v>
      </c>
      <c r="F5353">
        <f t="shared" si="166"/>
        <v>140.1421</v>
      </c>
      <c r="G5353">
        <f t="shared" si="167"/>
        <v>597.4479</v>
      </c>
      <c r="H5353">
        <v>6</v>
      </c>
      <c r="I5353" s="17">
        <v>45583</v>
      </c>
      <c r="J5353" s="17">
        <v>45590</v>
      </c>
      <c r="K5353" t="s">
        <v>31</v>
      </c>
      <c r="L5353" t="s">
        <v>16</v>
      </c>
      <c r="M5353">
        <v>59.6</v>
      </c>
      <c r="N5353" t="s">
        <v>39</v>
      </c>
    </row>
    <row r="5354" spans="1:14" ht="14.25" customHeight="1" x14ac:dyDescent="0.3">
      <c r="A5354" t="s">
        <v>7265</v>
      </c>
      <c r="B5354" t="s">
        <v>25</v>
      </c>
      <c r="C5354" t="s">
        <v>14</v>
      </c>
      <c r="D5354">
        <v>754.72</v>
      </c>
      <c r="E5354">
        <v>0.49</v>
      </c>
      <c r="F5354">
        <f t="shared" si="166"/>
        <v>369.81279999999998</v>
      </c>
      <c r="G5354">
        <f t="shared" si="167"/>
        <v>384.90720000000005</v>
      </c>
      <c r="H5354">
        <v>6</v>
      </c>
      <c r="I5354" s="17">
        <v>45457</v>
      </c>
      <c r="J5354" s="17">
        <v>45463</v>
      </c>
      <c r="K5354" t="s">
        <v>21</v>
      </c>
      <c r="L5354" t="s">
        <v>27</v>
      </c>
      <c r="M5354">
        <v>223.09</v>
      </c>
      <c r="N5354" t="s">
        <v>39</v>
      </c>
    </row>
    <row r="5355" spans="1:14" ht="14.25" customHeight="1" x14ac:dyDescent="0.3">
      <c r="A5355" t="s">
        <v>902</v>
      </c>
      <c r="B5355" t="s">
        <v>41</v>
      </c>
      <c r="C5355" t="s">
        <v>20</v>
      </c>
      <c r="D5355">
        <v>756.69</v>
      </c>
      <c r="E5355">
        <v>0.13</v>
      </c>
      <c r="F5355">
        <f t="shared" si="166"/>
        <v>98.369700000000009</v>
      </c>
      <c r="G5355">
        <f t="shared" si="167"/>
        <v>658.32030000000009</v>
      </c>
      <c r="H5355">
        <v>6</v>
      </c>
      <c r="I5355" s="17">
        <v>45257</v>
      </c>
      <c r="J5355" s="17">
        <v>45261</v>
      </c>
      <c r="K5355" t="s">
        <v>21</v>
      </c>
      <c r="L5355" t="s">
        <v>27</v>
      </c>
      <c r="M5355">
        <v>154.78</v>
      </c>
      <c r="N5355" t="s">
        <v>34</v>
      </c>
    </row>
    <row r="5356" spans="1:14" ht="14.25" customHeight="1" x14ac:dyDescent="0.3">
      <c r="A5356" t="s">
        <v>10012</v>
      </c>
      <c r="B5356" t="s">
        <v>19</v>
      </c>
      <c r="C5356" t="s">
        <v>26</v>
      </c>
      <c r="D5356">
        <v>758.13</v>
      </c>
      <c r="E5356">
        <v>0.28999999999999998</v>
      </c>
      <c r="F5356">
        <f t="shared" si="166"/>
        <v>219.85769999999999</v>
      </c>
      <c r="G5356">
        <f t="shared" si="167"/>
        <v>538.27229999999997</v>
      </c>
      <c r="H5356">
        <v>6</v>
      </c>
      <c r="I5356" s="17">
        <v>45042</v>
      </c>
      <c r="J5356" s="17">
        <v>45048</v>
      </c>
      <c r="K5356" t="s">
        <v>21</v>
      </c>
      <c r="L5356" t="s">
        <v>22</v>
      </c>
      <c r="M5356">
        <v>219.45</v>
      </c>
      <c r="N5356" t="s">
        <v>48</v>
      </c>
    </row>
    <row r="5357" spans="1:14" ht="14.25" customHeight="1" x14ac:dyDescent="0.3">
      <c r="A5357" t="s">
        <v>3982</v>
      </c>
      <c r="B5357" t="s">
        <v>13</v>
      </c>
      <c r="C5357" t="s">
        <v>26</v>
      </c>
      <c r="D5357">
        <v>759.35</v>
      </c>
      <c r="E5357">
        <v>0.24</v>
      </c>
      <c r="F5357">
        <f t="shared" si="166"/>
        <v>182.244</v>
      </c>
      <c r="G5357">
        <f t="shared" si="167"/>
        <v>577.10599999999999</v>
      </c>
      <c r="H5357">
        <v>6</v>
      </c>
      <c r="I5357" s="17">
        <v>44972</v>
      </c>
      <c r="J5357" s="17">
        <v>44979</v>
      </c>
      <c r="K5357" t="s">
        <v>31</v>
      </c>
      <c r="L5357" t="s">
        <v>22</v>
      </c>
      <c r="M5357">
        <v>204.18</v>
      </c>
      <c r="N5357" t="s">
        <v>23</v>
      </c>
    </row>
    <row r="5358" spans="1:14" ht="14.25" customHeight="1" x14ac:dyDescent="0.3">
      <c r="A5358" t="s">
        <v>8088</v>
      </c>
      <c r="B5358" t="s">
        <v>13</v>
      </c>
      <c r="C5358" t="s">
        <v>33</v>
      </c>
      <c r="D5358">
        <v>760.23</v>
      </c>
      <c r="E5358">
        <v>7.0000000000000007E-2</v>
      </c>
      <c r="F5358">
        <f t="shared" si="166"/>
        <v>53.216100000000004</v>
      </c>
      <c r="G5358">
        <f t="shared" si="167"/>
        <v>707.01390000000004</v>
      </c>
      <c r="H5358">
        <v>6</v>
      </c>
      <c r="I5358" s="17">
        <v>45407</v>
      </c>
      <c r="J5358" s="17">
        <v>45412</v>
      </c>
      <c r="K5358" t="s">
        <v>21</v>
      </c>
      <c r="L5358" t="s">
        <v>16</v>
      </c>
      <c r="M5358">
        <v>97.55</v>
      </c>
      <c r="N5358" t="s">
        <v>17</v>
      </c>
    </row>
    <row r="5359" spans="1:14" ht="14.25" customHeight="1" x14ac:dyDescent="0.3">
      <c r="A5359" t="s">
        <v>7186</v>
      </c>
      <c r="B5359" t="s">
        <v>25</v>
      </c>
      <c r="C5359" t="s">
        <v>20</v>
      </c>
      <c r="D5359">
        <v>760.3</v>
      </c>
      <c r="E5359">
        <v>0.39</v>
      </c>
      <c r="F5359">
        <f t="shared" si="166"/>
        <v>296.517</v>
      </c>
      <c r="G5359">
        <f t="shared" si="167"/>
        <v>463.78299999999996</v>
      </c>
      <c r="H5359">
        <v>6</v>
      </c>
      <c r="I5359" s="17">
        <v>45408</v>
      </c>
      <c r="J5359" s="17">
        <v>45409</v>
      </c>
      <c r="K5359" t="s">
        <v>21</v>
      </c>
      <c r="L5359" t="s">
        <v>16</v>
      </c>
      <c r="M5359">
        <v>140.27000000000001</v>
      </c>
      <c r="N5359" t="s">
        <v>28</v>
      </c>
    </row>
    <row r="5360" spans="1:14" ht="14.25" customHeight="1" x14ac:dyDescent="0.3">
      <c r="A5360" t="s">
        <v>3459</v>
      </c>
      <c r="B5360" t="s">
        <v>41</v>
      </c>
      <c r="C5360" t="s">
        <v>26</v>
      </c>
      <c r="D5360">
        <v>760.49</v>
      </c>
      <c r="E5360">
        <v>0.1</v>
      </c>
      <c r="F5360">
        <f t="shared" si="166"/>
        <v>76.049000000000007</v>
      </c>
      <c r="G5360">
        <f t="shared" si="167"/>
        <v>684.44100000000003</v>
      </c>
      <c r="H5360">
        <v>6</v>
      </c>
      <c r="I5360" s="17">
        <v>45196</v>
      </c>
      <c r="J5360" s="17">
        <v>45198</v>
      </c>
      <c r="K5360" t="s">
        <v>15</v>
      </c>
      <c r="L5360" t="s">
        <v>27</v>
      </c>
      <c r="M5360">
        <v>207.73</v>
      </c>
      <c r="N5360" t="s">
        <v>39</v>
      </c>
    </row>
    <row r="5361" spans="1:14" ht="14.25" customHeight="1" x14ac:dyDescent="0.3">
      <c r="A5361" t="s">
        <v>13813</v>
      </c>
      <c r="B5361" t="s">
        <v>25</v>
      </c>
      <c r="C5361" t="s">
        <v>33</v>
      </c>
      <c r="D5361">
        <v>760.63</v>
      </c>
      <c r="E5361">
        <v>0.21</v>
      </c>
      <c r="F5361">
        <f t="shared" si="166"/>
        <v>159.73229999999998</v>
      </c>
      <c r="G5361">
        <f t="shared" si="167"/>
        <v>600.89769999999999</v>
      </c>
      <c r="H5361">
        <v>6</v>
      </c>
      <c r="I5361" s="17">
        <v>45546</v>
      </c>
      <c r="J5361" s="17">
        <v>45551</v>
      </c>
      <c r="K5361" t="s">
        <v>31</v>
      </c>
      <c r="L5361" t="s">
        <v>27</v>
      </c>
      <c r="M5361">
        <v>40.39</v>
      </c>
      <c r="N5361" t="s">
        <v>23</v>
      </c>
    </row>
    <row r="5362" spans="1:14" ht="14.25" customHeight="1" x14ac:dyDescent="0.3">
      <c r="A5362" t="s">
        <v>14953</v>
      </c>
      <c r="B5362" t="s">
        <v>25</v>
      </c>
      <c r="C5362" t="s">
        <v>36</v>
      </c>
      <c r="D5362">
        <v>764.8</v>
      </c>
      <c r="E5362">
        <v>0.16</v>
      </c>
      <c r="F5362">
        <f t="shared" si="166"/>
        <v>122.36799999999999</v>
      </c>
      <c r="G5362">
        <f t="shared" si="167"/>
        <v>642.43200000000002</v>
      </c>
      <c r="H5362">
        <v>6</v>
      </c>
      <c r="I5362" s="17">
        <v>45284</v>
      </c>
      <c r="J5362" s="17">
        <v>45290</v>
      </c>
      <c r="K5362" t="s">
        <v>21</v>
      </c>
      <c r="L5362" t="s">
        <v>22</v>
      </c>
      <c r="M5362">
        <v>61.59</v>
      </c>
      <c r="N5362" t="s">
        <v>34</v>
      </c>
    </row>
    <row r="5363" spans="1:14" ht="14.25" customHeight="1" x14ac:dyDescent="0.3">
      <c r="A5363" t="s">
        <v>4571</v>
      </c>
      <c r="B5363" t="s">
        <v>13</v>
      </c>
      <c r="C5363" t="s">
        <v>20</v>
      </c>
      <c r="D5363">
        <v>767.06</v>
      </c>
      <c r="E5363">
        <v>0.36</v>
      </c>
      <c r="F5363">
        <f t="shared" si="166"/>
        <v>276.14159999999998</v>
      </c>
      <c r="G5363">
        <f t="shared" si="167"/>
        <v>490.91839999999996</v>
      </c>
      <c r="H5363">
        <v>6</v>
      </c>
      <c r="I5363" s="17">
        <v>45558</v>
      </c>
      <c r="J5363" s="17">
        <v>45564</v>
      </c>
      <c r="K5363" t="s">
        <v>21</v>
      </c>
      <c r="L5363" t="s">
        <v>16</v>
      </c>
      <c r="M5363">
        <v>67.239999999999995</v>
      </c>
      <c r="N5363" t="s">
        <v>39</v>
      </c>
    </row>
    <row r="5364" spans="1:14" ht="14.25" customHeight="1" x14ac:dyDescent="0.3">
      <c r="A5364" t="s">
        <v>15078</v>
      </c>
      <c r="B5364" t="s">
        <v>19</v>
      </c>
      <c r="C5364" t="s">
        <v>33</v>
      </c>
      <c r="D5364">
        <v>768.98</v>
      </c>
      <c r="E5364">
        <v>0.23</v>
      </c>
      <c r="F5364">
        <f t="shared" si="166"/>
        <v>176.86540000000002</v>
      </c>
      <c r="G5364">
        <f t="shared" si="167"/>
        <v>592.1146</v>
      </c>
      <c r="H5364">
        <v>6</v>
      </c>
      <c r="I5364" s="17">
        <v>45002</v>
      </c>
      <c r="J5364" s="17">
        <v>45003</v>
      </c>
      <c r="K5364" t="s">
        <v>15</v>
      </c>
      <c r="L5364" t="s">
        <v>22</v>
      </c>
      <c r="M5364">
        <v>170.03</v>
      </c>
      <c r="N5364" t="s">
        <v>23</v>
      </c>
    </row>
    <row r="5365" spans="1:14" ht="14.25" customHeight="1" x14ac:dyDescent="0.3">
      <c r="A5365" t="s">
        <v>13546</v>
      </c>
      <c r="B5365" t="s">
        <v>41</v>
      </c>
      <c r="C5365" t="s">
        <v>14</v>
      </c>
      <c r="D5365">
        <v>769.26</v>
      </c>
      <c r="E5365">
        <v>0.27</v>
      </c>
      <c r="F5365">
        <f t="shared" si="166"/>
        <v>207.70020000000002</v>
      </c>
      <c r="G5365">
        <f t="shared" si="167"/>
        <v>561.5598</v>
      </c>
      <c r="H5365">
        <v>6</v>
      </c>
      <c r="I5365" s="17">
        <v>45153</v>
      </c>
      <c r="J5365" s="17">
        <v>45160</v>
      </c>
      <c r="K5365" t="s">
        <v>15</v>
      </c>
      <c r="L5365" t="s">
        <v>27</v>
      </c>
      <c r="M5365">
        <v>167.55</v>
      </c>
      <c r="N5365" t="s">
        <v>17</v>
      </c>
    </row>
    <row r="5366" spans="1:14" ht="14.25" customHeight="1" x14ac:dyDescent="0.3">
      <c r="A5366" t="s">
        <v>415</v>
      </c>
      <c r="B5366" t="s">
        <v>19</v>
      </c>
      <c r="C5366" t="s">
        <v>36</v>
      </c>
      <c r="D5366">
        <v>769.78</v>
      </c>
      <c r="E5366">
        <v>0.04</v>
      </c>
      <c r="F5366">
        <f t="shared" si="166"/>
        <v>30.7912</v>
      </c>
      <c r="G5366">
        <f t="shared" si="167"/>
        <v>738.98879999999997</v>
      </c>
      <c r="H5366">
        <v>6</v>
      </c>
      <c r="I5366" s="17">
        <v>45172</v>
      </c>
      <c r="J5366" s="17">
        <v>45178</v>
      </c>
      <c r="K5366" t="s">
        <v>21</v>
      </c>
      <c r="L5366" t="s">
        <v>22</v>
      </c>
      <c r="M5366">
        <v>96.16</v>
      </c>
      <c r="N5366" t="s">
        <v>39</v>
      </c>
    </row>
    <row r="5367" spans="1:14" ht="14.25" customHeight="1" x14ac:dyDescent="0.3">
      <c r="A5367" t="s">
        <v>13409</v>
      </c>
      <c r="B5367" t="s">
        <v>13</v>
      </c>
      <c r="C5367" t="s">
        <v>14</v>
      </c>
      <c r="D5367">
        <v>770.47</v>
      </c>
      <c r="E5367">
        <v>0.06</v>
      </c>
      <c r="F5367">
        <f t="shared" si="166"/>
        <v>46.228200000000001</v>
      </c>
      <c r="G5367">
        <f t="shared" si="167"/>
        <v>724.24180000000001</v>
      </c>
      <c r="H5367">
        <v>6</v>
      </c>
      <c r="I5367" s="17">
        <v>45004</v>
      </c>
      <c r="J5367" s="17">
        <v>45008</v>
      </c>
      <c r="K5367" t="s">
        <v>21</v>
      </c>
      <c r="L5367" t="s">
        <v>16</v>
      </c>
      <c r="M5367">
        <v>131.65</v>
      </c>
      <c r="N5367" t="s">
        <v>17</v>
      </c>
    </row>
    <row r="5368" spans="1:14" ht="14.25" customHeight="1" x14ac:dyDescent="0.3">
      <c r="A5368" t="s">
        <v>13475</v>
      </c>
      <c r="B5368" t="s">
        <v>25</v>
      </c>
      <c r="C5368" t="s">
        <v>36</v>
      </c>
      <c r="D5368">
        <v>773.23</v>
      </c>
      <c r="E5368">
        <v>0.39</v>
      </c>
      <c r="F5368">
        <f t="shared" si="166"/>
        <v>301.55970000000002</v>
      </c>
      <c r="G5368">
        <f t="shared" si="167"/>
        <v>471.6703</v>
      </c>
      <c r="H5368">
        <v>6</v>
      </c>
      <c r="I5368" s="17">
        <v>45517</v>
      </c>
      <c r="J5368" s="17">
        <v>45523</v>
      </c>
      <c r="K5368" t="s">
        <v>31</v>
      </c>
      <c r="L5368" t="s">
        <v>27</v>
      </c>
      <c r="M5368">
        <v>108.89</v>
      </c>
      <c r="N5368" t="s">
        <v>34</v>
      </c>
    </row>
    <row r="5369" spans="1:14" ht="14.25" customHeight="1" x14ac:dyDescent="0.3">
      <c r="A5369" t="s">
        <v>5014</v>
      </c>
      <c r="B5369" t="s">
        <v>13</v>
      </c>
      <c r="C5369" t="s">
        <v>20</v>
      </c>
      <c r="D5369">
        <v>777.49</v>
      </c>
      <c r="E5369">
        <v>0.49</v>
      </c>
      <c r="F5369">
        <f t="shared" si="166"/>
        <v>380.9701</v>
      </c>
      <c r="G5369">
        <f t="shared" si="167"/>
        <v>396.51990000000001</v>
      </c>
      <c r="H5369">
        <v>6</v>
      </c>
      <c r="I5369" s="17">
        <v>45203</v>
      </c>
      <c r="J5369" s="17">
        <v>45206</v>
      </c>
      <c r="K5369" t="s">
        <v>31</v>
      </c>
      <c r="L5369" t="s">
        <v>16</v>
      </c>
      <c r="M5369">
        <v>165.45</v>
      </c>
      <c r="N5369" t="s">
        <v>39</v>
      </c>
    </row>
    <row r="5370" spans="1:14" ht="14.25" customHeight="1" x14ac:dyDescent="0.3">
      <c r="A5370" t="s">
        <v>3166</v>
      </c>
      <c r="B5370" t="s">
        <v>25</v>
      </c>
      <c r="C5370" t="s">
        <v>36</v>
      </c>
      <c r="D5370">
        <v>778.56</v>
      </c>
      <c r="E5370">
        <v>0.03</v>
      </c>
      <c r="F5370">
        <f t="shared" si="166"/>
        <v>23.356799999999996</v>
      </c>
      <c r="G5370">
        <f t="shared" si="167"/>
        <v>755.20319999999992</v>
      </c>
      <c r="H5370">
        <v>6</v>
      </c>
      <c r="I5370" s="17">
        <v>45271</v>
      </c>
      <c r="J5370" s="17">
        <v>45273</v>
      </c>
      <c r="K5370" t="s">
        <v>21</v>
      </c>
      <c r="L5370" t="s">
        <v>16</v>
      </c>
      <c r="M5370">
        <v>67.84</v>
      </c>
      <c r="N5370" t="s">
        <v>48</v>
      </c>
    </row>
    <row r="5371" spans="1:14" ht="14.25" customHeight="1" x14ac:dyDescent="0.3">
      <c r="A5371" t="s">
        <v>4878</v>
      </c>
      <c r="B5371" t="s">
        <v>25</v>
      </c>
      <c r="C5371" t="s">
        <v>36</v>
      </c>
      <c r="D5371">
        <v>780.61</v>
      </c>
      <c r="E5371">
        <v>0.43</v>
      </c>
      <c r="F5371">
        <f t="shared" si="166"/>
        <v>335.66230000000002</v>
      </c>
      <c r="G5371">
        <f t="shared" si="167"/>
        <v>444.9477</v>
      </c>
      <c r="H5371">
        <v>6</v>
      </c>
      <c r="I5371" s="17">
        <v>45325</v>
      </c>
      <c r="J5371" s="17">
        <v>45332</v>
      </c>
      <c r="K5371" t="s">
        <v>21</v>
      </c>
      <c r="L5371" t="s">
        <v>16</v>
      </c>
      <c r="M5371">
        <v>230.82</v>
      </c>
      <c r="N5371" t="s">
        <v>34</v>
      </c>
    </row>
    <row r="5372" spans="1:14" ht="14.25" customHeight="1" x14ac:dyDescent="0.3">
      <c r="A5372" t="s">
        <v>6047</v>
      </c>
      <c r="B5372" t="s">
        <v>41</v>
      </c>
      <c r="C5372" t="s">
        <v>36</v>
      </c>
      <c r="D5372">
        <v>783.14</v>
      </c>
      <c r="E5372">
        <v>0.2</v>
      </c>
      <c r="F5372">
        <f t="shared" si="166"/>
        <v>156.62800000000001</v>
      </c>
      <c r="G5372">
        <f t="shared" si="167"/>
        <v>626.51199999999994</v>
      </c>
      <c r="H5372">
        <v>6</v>
      </c>
      <c r="I5372" s="17">
        <v>45171</v>
      </c>
      <c r="J5372" s="17">
        <v>45177</v>
      </c>
      <c r="K5372" t="s">
        <v>31</v>
      </c>
      <c r="L5372" t="s">
        <v>16</v>
      </c>
      <c r="M5372">
        <v>189.83</v>
      </c>
      <c r="N5372" t="s">
        <v>34</v>
      </c>
    </row>
    <row r="5373" spans="1:14" ht="14.25" customHeight="1" x14ac:dyDescent="0.3">
      <c r="A5373" t="s">
        <v>7086</v>
      </c>
      <c r="B5373" t="s">
        <v>25</v>
      </c>
      <c r="C5373" t="s">
        <v>26</v>
      </c>
      <c r="D5373">
        <v>783.88</v>
      </c>
      <c r="E5373">
        <v>0.47</v>
      </c>
      <c r="F5373">
        <f t="shared" si="166"/>
        <v>368.42359999999996</v>
      </c>
      <c r="G5373">
        <f t="shared" si="167"/>
        <v>415.45640000000003</v>
      </c>
      <c r="H5373">
        <v>6</v>
      </c>
      <c r="I5373" s="17">
        <v>45312</v>
      </c>
      <c r="J5373" s="17">
        <v>45314</v>
      </c>
      <c r="K5373" t="s">
        <v>31</v>
      </c>
      <c r="L5373" t="s">
        <v>16</v>
      </c>
      <c r="M5373">
        <v>122.98</v>
      </c>
      <c r="N5373" t="s">
        <v>17</v>
      </c>
    </row>
    <row r="5374" spans="1:14" ht="14.25" customHeight="1" x14ac:dyDescent="0.3">
      <c r="A5374" t="s">
        <v>13474</v>
      </c>
      <c r="B5374" t="s">
        <v>13</v>
      </c>
      <c r="C5374" t="s">
        <v>36</v>
      </c>
      <c r="D5374">
        <v>787.61</v>
      </c>
      <c r="E5374">
        <v>0.06</v>
      </c>
      <c r="F5374">
        <f t="shared" si="166"/>
        <v>47.256599999999999</v>
      </c>
      <c r="G5374">
        <f t="shared" si="167"/>
        <v>740.35339999999997</v>
      </c>
      <c r="H5374">
        <v>6</v>
      </c>
      <c r="I5374" s="17">
        <v>45008</v>
      </c>
      <c r="J5374" s="17">
        <v>45011</v>
      </c>
      <c r="K5374" t="s">
        <v>31</v>
      </c>
      <c r="L5374" t="s">
        <v>27</v>
      </c>
      <c r="M5374">
        <v>197.6</v>
      </c>
      <c r="N5374" t="s">
        <v>48</v>
      </c>
    </row>
    <row r="5375" spans="1:14" ht="14.25" customHeight="1" x14ac:dyDescent="0.3">
      <c r="A5375" t="s">
        <v>2753</v>
      </c>
      <c r="B5375" t="s">
        <v>41</v>
      </c>
      <c r="C5375" t="s">
        <v>26</v>
      </c>
      <c r="D5375">
        <v>793.38</v>
      </c>
      <c r="E5375">
        <v>0.43</v>
      </c>
      <c r="F5375">
        <f t="shared" si="166"/>
        <v>341.15339999999998</v>
      </c>
      <c r="G5375">
        <f t="shared" si="167"/>
        <v>452.22660000000002</v>
      </c>
      <c r="H5375">
        <v>6</v>
      </c>
      <c r="I5375" s="17">
        <v>45065</v>
      </c>
      <c r="J5375" s="17">
        <v>45068</v>
      </c>
      <c r="K5375" t="s">
        <v>15</v>
      </c>
      <c r="L5375" t="s">
        <v>27</v>
      </c>
      <c r="M5375">
        <v>126.12</v>
      </c>
      <c r="N5375" t="s">
        <v>34</v>
      </c>
    </row>
    <row r="5376" spans="1:14" ht="14.25" customHeight="1" x14ac:dyDescent="0.3">
      <c r="A5376" t="s">
        <v>1265</v>
      </c>
      <c r="B5376" t="s">
        <v>25</v>
      </c>
      <c r="C5376" t="s">
        <v>36</v>
      </c>
      <c r="D5376">
        <v>795.91</v>
      </c>
      <c r="E5376">
        <v>0.24</v>
      </c>
      <c r="F5376">
        <f t="shared" si="166"/>
        <v>191.01839999999999</v>
      </c>
      <c r="G5376">
        <f t="shared" si="167"/>
        <v>604.89159999999993</v>
      </c>
      <c r="H5376">
        <v>6</v>
      </c>
      <c r="I5376" s="17">
        <v>45330</v>
      </c>
      <c r="J5376" s="17">
        <v>45333</v>
      </c>
      <c r="K5376" t="s">
        <v>15</v>
      </c>
      <c r="L5376" t="s">
        <v>27</v>
      </c>
      <c r="M5376">
        <v>126.68</v>
      </c>
      <c r="N5376" t="s">
        <v>28</v>
      </c>
    </row>
    <row r="5377" spans="1:14" ht="14.25" customHeight="1" x14ac:dyDescent="0.3">
      <c r="A5377" t="s">
        <v>12316</v>
      </c>
      <c r="B5377" t="s">
        <v>41</v>
      </c>
      <c r="C5377" t="s">
        <v>36</v>
      </c>
      <c r="D5377">
        <v>796.55</v>
      </c>
      <c r="E5377">
        <v>0.35</v>
      </c>
      <c r="F5377">
        <f t="shared" si="166"/>
        <v>278.79249999999996</v>
      </c>
      <c r="G5377">
        <f t="shared" si="167"/>
        <v>517.75749999999994</v>
      </c>
      <c r="H5377">
        <v>6</v>
      </c>
      <c r="I5377" s="17">
        <v>45298</v>
      </c>
      <c r="J5377" s="17">
        <v>45304</v>
      </c>
      <c r="K5377" t="s">
        <v>31</v>
      </c>
      <c r="L5377" t="s">
        <v>16</v>
      </c>
      <c r="M5377">
        <v>188.05</v>
      </c>
      <c r="N5377" t="s">
        <v>48</v>
      </c>
    </row>
    <row r="5378" spans="1:14" ht="14.25" customHeight="1" x14ac:dyDescent="0.3">
      <c r="A5378" t="s">
        <v>4507</v>
      </c>
      <c r="B5378" t="s">
        <v>13</v>
      </c>
      <c r="C5378" t="s">
        <v>14</v>
      </c>
      <c r="D5378">
        <v>797.17</v>
      </c>
      <c r="E5378">
        <v>0.42</v>
      </c>
      <c r="F5378">
        <f t="shared" ref="F5378:F5441" si="168">D5378*E5378</f>
        <v>334.81139999999999</v>
      </c>
      <c r="G5378">
        <f t="shared" ref="G5378:G5441" si="169">D5378-F5378</f>
        <v>462.35859999999997</v>
      </c>
      <c r="H5378">
        <v>6</v>
      </c>
      <c r="I5378" s="17">
        <v>45597</v>
      </c>
      <c r="J5378" s="17">
        <v>45601</v>
      </c>
      <c r="K5378" t="s">
        <v>15</v>
      </c>
      <c r="L5378" t="s">
        <v>22</v>
      </c>
      <c r="M5378">
        <v>113.47</v>
      </c>
      <c r="N5378" t="s">
        <v>17</v>
      </c>
    </row>
    <row r="5379" spans="1:14" ht="14.25" customHeight="1" x14ac:dyDescent="0.3">
      <c r="A5379" t="s">
        <v>13200</v>
      </c>
      <c r="B5379" t="s">
        <v>41</v>
      </c>
      <c r="C5379" t="s">
        <v>36</v>
      </c>
      <c r="D5379">
        <v>799.07</v>
      </c>
      <c r="E5379">
        <v>0.17</v>
      </c>
      <c r="F5379">
        <f t="shared" si="168"/>
        <v>135.84190000000001</v>
      </c>
      <c r="G5379">
        <f t="shared" si="169"/>
        <v>663.22810000000004</v>
      </c>
      <c r="H5379">
        <v>6</v>
      </c>
      <c r="I5379" s="17">
        <v>45152</v>
      </c>
      <c r="J5379" s="17">
        <v>45156</v>
      </c>
      <c r="K5379" t="s">
        <v>15</v>
      </c>
      <c r="L5379" t="s">
        <v>27</v>
      </c>
      <c r="M5379">
        <v>108.53</v>
      </c>
      <c r="N5379" t="s">
        <v>17</v>
      </c>
    </row>
    <row r="5380" spans="1:14" ht="14.25" customHeight="1" x14ac:dyDescent="0.3">
      <c r="A5380" t="s">
        <v>1165</v>
      </c>
      <c r="B5380" t="s">
        <v>41</v>
      </c>
      <c r="C5380" t="s">
        <v>36</v>
      </c>
      <c r="D5380">
        <v>801.53</v>
      </c>
      <c r="E5380">
        <v>0.46</v>
      </c>
      <c r="F5380">
        <f t="shared" si="168"/>
        <v>368.7038</v>
      </c>
      <c r="G5380">
        <f t="shared" si="169"/>
        <v>432.82619999999997</v>
      </c>
      <c r="H5380">
        <v>6</v>
      </c>
      <c r="I5380" s="17">
        <v>45619</v>
      </c>
      <c r="J5380" s="17">
        <v>45620</v>
      </c>
      <c r="K5380" t="s">
        <v>15</v>
      </c>
      <c r="L5380" t="s">
        <v>22</v>
      </c>
      <c r="M5380">
        <v>169.25</v>
      </c>
      <c r="N5380" t="s">
        <v>28</v>
      </c>
    </row>
    <row r="5381" spans="1:14" ht="14.25" customHeight="1" x14ac:dyDescent="0.3">
      <c r="A5381" t="s">
        <v>8111</v>
      </c>
      <c r="B5381" t="s">
        <v>25</v>
      </c>
      <c r="C5381" t="s">
        <v>26</v>
      </c>
      <c r="D5381">
        <v>804.74</v>
      </c>
      <c r="E5381">
        <v>0.03</v>
      </c>
      <c r="F5381">
        <f t="shared" si="168"/>
        <v>24.142199999999999</v>
      </c>
      <c r="G5381">
        <f t="shared" si="169"/>
        <v>780.59780000000001</v>
      </c>
      <c r="H5381">
        <v>6</v>
      </c>
      <c r="I5381" s="17">
        <v>45189</v>
      </c>
      <c r="J5381" s="17">
        <v>45195</v>
      </c>
      <c r="K5381" t="s">
        <v>21</v>
      </c>
      <c r="L5381" t="s">
        <v>27</v>
      </c>
      <c r="M5381">
        <v>44.99</v>
      </c>
      <c r="N5381" t="s">
        <v>28</v>
      </c>
    </row>
    <row r="5382" spans="1:14" ht="14.25" customHeight="1" x14ac:dyDescent="0.3">
      <c r="A5382" t="s">
        <v>14115</v>
      </c>
      <c r="B5382" t="s">
        <v>25</v>
      </c>
      <c r="C5382" t="s">
        <v>20</v>
      </c>
      <c r="D5382">
        <v>805.6</v>
      </c>
      <c r="E5382">
        <v>0.4</v>
      </c>
      <c r="F5382">
        <f t="shared" si="168"/>
        <v>322.24</v>
      </c>
      <c r="G5382">
        <f t="shared" si="169"/>
        <v>483.36</v>
      </c>
      <c r="H5382">
        <v>6</v>
      </c>
      <c r="I5382" s="17">
        <v>45631</v>
      </c>
      <c r="J5382" s="17">
        <v>45636</v>
      </c>
      <c r="K5382" t="s">
        <v>15</v>
      </c>
      <c r="L5382" t="s">
        <v>22</v>
      </c>
      <c r="M5382">
        <v>113.85</v>
      </c>
      <c r="N5382" t="s">
        <v>23</v>
      </c>
    </row>
    <row r="5383" spans="1:14" ht="14.25" customHeight="1" x14ac:dyDescent="0.3">
      <c r="A5383" t="s">
        <v>4199</v>
      </c>
      <c r="B5383" t="s">
        <v>19</v>
      </c>
      <c r="C5383" t="s">
        <v>14</v>
      </c>
      <c r="D5383">
        <v>810.21</v>
      </c>
      <c r="E5383">
        <v>0.1</v>
      </c>
      <c r="F5383">
        <f t="shared" si="168"/>
        <v>81.021000000000015</v>
      </c>
      <c r="G5383">
        <f t="shared" si="169"/>
        <v>729.18900000000008</v>
      </c>
      <c r="H5383">
        <v>6</v>
      </c>
      <c r="I5383" s="17">
        <v>45305</v>
      </c>
      <c r="J5383" s="17">
        <v>45306</v>
      </c>
      <c r="K5383" t="s">
        <v>31</v>
      </c>
      <c r="L5383" t="s">
        <v>16</v>
      </c>
      <c r="M5383">
        <v>202.75</v>
      </c>
      <c r="N5383" t="s">
        <v>17</v>
      </c>
    </row>
    <row r="5384" spans="1:14" ht="14.25" customHeight="1" x14ac:dyDescent="0.3">
      <c r="A5384" t="s">
        <v>7867</v>
      </c>
      <c r="B5384" t="s">
        <v>25</v>
      </c>
      <c r="C5384" t="s">
        <v>26</v>
      </c>
      <c r="D5384">
        <v>811.06</v>
      </c>
      <c r="E5384">
        <v>0.04</v>
      </c>
      <c r="F5384">
        <f t="shared" si="168"/>
        <v>32.442399999999999</v>
      </c>
      <c r="G5384">
        <f t="shared" si="169"/>
        <v>778.61759999999992</v>
      </c>
      <c r="H5384">
        <v>6</v>
      </c>
      <c r="I5384" s="17">
        <v>45055</v>
      </c>
      <c r="J5384" s="17">
        <v>45060</v>
      </c>
      <c r="K5384" t="s">
        <v>15</v>
      </c>
      <c r="L5384" t="s">
        <v>16</v>
      </c>
      <c r="M5384">
        <v>129.56</v>
      </c>
      <c r="N5384" t="s">
        <v>48</v>
      </c>
    </row>
    <row r="5385" spans="1:14" ht="14.25" customHeight="1" x14ac:dyDescent="0.3">
      <c r="A5385" t="s">
        <v>7625</v>
      </c>
      <c r="B5385" t="s">
        <v>19</v>
      </c>
      <c r="C5385" t="s">
        <v>20</v>
      </c>
      <c r="D5385">
        <v>811.53</v>
      </c>
      <c r="E5385">
        <v>0.14000000000000001</v>
      </c>
      <c r="F5385">
        <f t="shared" si="168"/>
        <v>113.61420000000001</v>
      </c>
      <c r="G5385">
        <f t="shared" si="169"/>
        <v>697.91579999999999</v>
      </c>
      <c r="H5385">
        <v>6</v>
      </c>
      <c r="I5385" s="17">
        <v>45254</v>
      </c>
      <c r="J5385" s="17">
        <v>45260</v>
      </c>
      <c r="K5385" t="s">
        <v>21</v>
      </c>
      <c r="L5385" t="s">
        <v>27</v>
      </c>
      <c r="M5385">
        <v>122.09</v>
      </c>
      <c r="N5385" t="s">
        <v>17</v>
      </c>
    </row>
    <row r="5386" spans="1:14" ht="14.25" customHeight="1" x14ac:dyDescent="0.3">
      <c r="A5386" t="s">
        <v>342</v>
      </c>
      <c r="B5386" t="s">
        <v>41</v>
      </c>
      <c r="C5386" t="s">
        <v>36</v>
      </c>
      <c r="D5386">
        <v>815.74</v>
      </c>
      <c r="E5386">
        <v>0.02</v>
      </c>
      <c r="F5386">
        <f t="shared" si="168"/>
        <v>16.314800000000002</v>
      </c>
      <c r="G5386">
        <f t="shared" si="169"/>
        <v>799.42520000000002</v>
      </c>
      <c r="H5386">
        <v>6</v>
      </c>
      <c r="I5386" s="17">
        <v>45515</v>
      </c>
      <c r="J5386" s="17">
        <v>45517</v>
      </c>
      <c r="K5386" t="s">
        <v>31</v>
      </c>
      <c r="L5386" t="s">
        <v>16</v>
      </c>
      <c r="M5386">
        <v>234</v>
      </c>
      <c r="N5386" t="s">
        <v>39</v>
      </c>
    </row>
    <row r="5387" spans="1:14" ht="14.25" customHeight="1" x14ac:dyDescent="0.3">
      <c r="A5387" t="s">
        <v>6478</v>
      </c>
      <c r="B5387" t="s">
        <v>41</v>
      </c>
      <c r="C5387" t="s">
        <v>20</v>
      </c>
      <c r="D5387">
        <v>817.84</v>
      </c>
      <c r="E5387">
        <v>0.06</v>
      </c>
      <c r="F5387">
        <f t="shared" si="168"/>
        <v>49.070399999999999</v>
      </c>
      <c r="G5387">
        <f t="shared" si="169"/>
        <v>768.76960000000008</v>
      </c>
      <c r="H5387">
        <v>6</v>
      </c>
      <c r="I5387" s="17">
        <v>45251</v>
      </c>
      <c r="J5387" s="17">
        <v>45257</v>
      </c>
      <c r="K5387" t="s">
        <v>21</v>
      </c>
      <c r="L5387" t="s">
        <v>16</v>
      </c>
      <c r="M5387">
        <v>144.44999999999999</v>
      </c>
      <c r="N5387" t="s">
        <v>28</v>
      </c>
    </row>
    <row r="5388" spans="1:14" ht="14.25" customHeight="1" x14ac:dyDescent="0.3">
      <c r="A5388" t="s">
        <v>2398</v>
      </c>
      <c r="B5388" t="s">
        <v>13</v>
      </c>
      <c r="C5388" t="s">
        <v>14</v>
      </c>
      <c r="D5388">
        <v>817.98</v>
      </c>
      <c r="E5388">
        <v>0.11</v>
      </c>
      <c r="F5388">
        <f t="shared" si="168"/>
        <v>89.977800000000002</v>
      </c>
      <c r="G5388">
        <f t="shared" si="169"/>
        <v>728.00220000000002</v>
      </c>
      <c r="H5388">
        <v>6</v>
      </c>
      <c r="I5388" s="17">
        <v>45107</v>
      </c>
      <c r="J5388" s="17">
        <v>45114</v>
      </c>
      <c r="K5388" t="s">
        <v>15</v>
      </c>
      <c r="L5388" t="s">
        <v>27</v>
      </c>
      <c r="M5388">
        <v>65.739999999999995</v>
      </c>
      <c r="N5388" t="s">
        <v>34</v>
      </c>
    </row>
    <row r="5389" spans="1:14" ht="14.25" customHeight="1" x14ac:dyDescent="0.3">
      <c r="A5389" t="s">
        <v>3358</v>
      </c>
      <c r="B5389" t="s">
        <v>41</v>
      </c>
      <c r="C5389" t="s">
        <v>33</v>
      </c>
      <c r="D5389">
        <v>818.33</v>
      </c>
      <c r="E5389">
        <v>0.41</v>
      </c>
      <c r="F5389">
        <f t="shared" si="168"/>
        <v>335.51530000000002</v>
      </c>
      <c r="G5389">
        <f t="shared" si="169"/>
        <v>482.81470000000002</v>
      </c>
      <c r="H5389">
        <v>6</v>
      </c>
      <c r="I5389" s="17">
        <v>45491</v>
      </c>
      <c r="J5389" s="17">
        <v>45498</v>
      </c>
      <c r="K5389" t="s">
        <v>21</v>
      </c>
      <c r="L5389" t="s">
        <v>16</v>
      </c>
      <c r="M5389">
        <v>84.32</v>
      </c>
      <c r="N5389" t="s">
        <v>23</v>
      </c>
    </row>
    <row r="5390" spans="1:14" ht="14.25" customHeight="1" x14ac:dyDescent="0.3">
      <c r="A5390" t="s">
        <v>14556</v>
      </c>
      <c r="B5390" t="s">
        <v>25</v>
      </c>
      <c r="C5390" t="s">
        <v>26</v>
      </c>
      <c r="D5390">
        <v>820.96</v>
      </c>
      <c r="E5390">
        <v>0.39</v>
      </c>
      <c r="F5390">
        <f t="shared" si="168"/>
        <v>320.17440000000005</v>
      </c>
      <c r="G5390">
        <f t="shared" si="169"/>
        <v>500.78559999999999</v>
      </c>
      <c r="H5390">
        <v>6</v>
      </c>
      <c r="I5390" s="17">
        <v>45323</v>
      </c>
      <c r="J5390" s="17">
        <v>45324</v>
      </c>
      <c r="K5390" t="s">
        <v>31</v>
      </c>
      <c r="L5390" t="s">
        <v>27</v>
      </c>
      <c r="M5390">
        <v>151.66</v>
      </c>
      <c r="N5390" t="s">
        <v>39</v>
      </c>
    </row>
    <row r="5391" spans="1:14" ht="14.25" customHeight="1" x14ac:dyDescent="0.3">
      <c r="A5391" t="s">
        <v>10879</v>
      </c>
      <c r="B5391" t="s">
        <v>41</v>
      </c>
      <c r="C5391" t="s">
        <v>36</v>
      </c>
      <c r="D5391">
        <v>823.52</v>
      </c>
      <c r="E5391">
        <v>0.24</v>
      </c>
      <c r="F5391">
        <f t="shared" si="168"/>
        <v>197.64479999999998</v>
      </c>
      <c r="G5391">
        <f t="shared" si="169"/>
        <v>625.87519999999995</v>
      </c>
      <c r="H5391">
        <v>6</v>
      </c>
      <c r="I5391" s="17">
        <v>45607</v>
      </c>
      <c r="J5391" s="17">
        <v>45610</v>
      </c>
      <c r="K5391" t="s">
        <v>15</v>
      </c>
      <c r="L5391" t="s">
        <v>22</v>
      </c>
      <c r="M5391">
        <v>138.87</v>
      </c>
      <c r="N5391" t="s">
        <v>23</v>
      </c>
    </row>
    <row r="5392" spans="1:14" ht="14.25" customHeight="1" x14ac:dyDescent="0.3">
      <c r="A5392" t="s">
        <v>3591</v>
      </c>
      <c r="B5392" t="s">
        <v>41</v>
      </c>
      <c r="C5392" t="s">
        <v>20</v>
      </c>
      <c r="D5392">
        <v>823.62</v>
      </c>
      <c r="E5392">
        <v>0.14000000000000001</v>
      </c>
      <c r="F5392">
        <f t="shared" si="168"/>
        <v>115.30680000000001</v>
      </c>
      <c r="G5392">
        <f t="shared" si="169"/>
        <v>708.31320000000005</v>
      </c>
      <c r="H5392">
        <v>6</v>
      </c>
      <c r="I5392" s="17">
        <v>45078</v>
      </c>
      <c r="J5392" s="17">
        <v>45084</v>
      </c>
      <c r="K5392" t="s">
        <v>15</v>
      </c>
      <c r="L5392" t="s">
        <v>22</v>
      </c>
      <c r="M5392">
        <v>132.74</v>
      </c>
      <c r="N5392" t="s">
        <v>39</v>
      </c>
    </row>
    <row r="5393" spans="1:14" ht="14.25" customHeight="1" x14ac:dyDescent="0.3">
      <c r="A5393" t="s">
        <v>6430</v>
      </c>
      <c r="B5393" t="s">
        <v>25</v>
      </c>
      <c r="C5393" t="s">
        <v>14</v>
      </c>
      <c r="D5393">
        <v>824.4</v>
      </c>
      <c r="E5393">
        <v>0.12</v>
      </c>
      <c r="F5393">
        <f t="shared" si="168"/>
        <v>98.927999999999997</v>
      </c>
      <c r="G5393">
        <f t="shared" si="169"/>
        <v>725.47199999999998</v>
      </c>
      <c r="H5393">
        <v>6</v>
      </c>
      <c r="I5393" s="17">
        <v>45039</v>
      </c>
      <c r="J5393" s="17">
        <v>45044</v>
      </c>
      <c r="K5393" t="s">
        <v>31</v>
      </c>
      <c r="L5393" t="s">
        <v>27</v>
      </c>
      <c r="M5393">
        <v>41.98</v>
      </c>
      <c r="N5393" t="s">
        <v>48</v>
      </c>
    </row>
    <row r="5394" spans="1:14" ht="14.25" customHeight="1" x14ac:dyDescent="0.3">
      <c r="A5394" t="s">
        <v>10849</v>
      </c>
      <c r="B5394" t="s">
        <v>19</v>
      </c>
      <c r="C5394" t="s">
        <v>20</v>
      </c>
      <c r="D5394">
        <v>839.8</v>
      </c>
      <c r="E5394">
        <v>0.36</v>
      </c>
      <c r="F5394">
        <f t="shared" si="168"/>
        <v>302.32799999999997</v>
      </c>
      <c r="G5394">
        <f t="shared" si="169"/>
        <v>537.47199999999998</v>
      </c>
      <c r="H5394">
        <v>6</v>
      </c>
      <c r="I5394" s="17">
        <v>45161</v>
      </c>
      <c r="J5394" s="17">
        <v>45163</v>
      </c>
      <c r="K5394" t="s">
        <v>31</v>
      </c>
      <c r="L5394" t="s">
        <v>16</v>
      </c>
      <c r="M5394">
        <v>123.64</v>
      </c>
      <c r="N5394" t="s">
        <v>39</v>
      </c>
    </row>
    <row r="5395" spans="1:14" ht="14.25" customHeight="1" x14ac:dyDescent="0.3">
      <c r="A5395" t="s">
        <v>5047</v>
      </c>
      <c r="B5395" t="s">
        <v>25</v>
      </c>
      <c r="C5395" t="s">
        <v>36</v>
      </c>
      <c r="D5395">
        <v>840.48</v>
      </c>
      <c r="E5395">
        <v>0.14000000000000001</v>
      </c>
      <c r="F5395">
        <f t="shared" si="168"/>
        <v>117.66720000000001</v>
      </c>
      <c r="G5395">
        <f t="shared" si="169"/>
        <v>722.81280000000004</v>
      </c>
      <c r="H5395">
        <v>6</v>
      </c>
      <c r="I5395" s="17">
        <v>45423</v>
      </c>
      <c r="J5395" s="17">
        <v>45424</v>
      </c>
      <c r="K5395" t="s">
        <v>21</v>
      </c>
      <c r="L5395" t="s">
        <v>27</v>
      </c>
      <c r="M5395">
        <v>248.58</v>
      </c>
      <c r="N5395" t="s">
        <v>39</v>
      </c>
    </row>
    <row r="5396" spans="1:14" ht="14.25" customHeight="1" x14ac:dyDescent="0.3">
      <c r="A5396" t="s">
        <v>6960</v>
      </c>
      <c r="B5396" t="s">
        <v>25</v>
      </c>
      <c r="C5396" t="s">
        <v>14</v>
      </c>
      <c r="D5396">
        <v>847.23</v>
      </c>
      <c r="E5396">
        <v>0.37</v>
      </c>
      <c r="F5396">
        <f t="shared" si="168"/>
        <v>313.4751</v>
      </c>
      <c r="G5396">
        <f t="shared" si="169"/>
        <v>533.75490000000002</v>
      </c>
      <c r="H5396">
        <v>6</v>
      </c>
      <c r="I5396" s="17">
        <v>45516</v>
      </c>
      <c r="J5396" s="17">
        <v>45520</v>
      </c>
      <c r="K5396" t="s">
        <v>21</v>
      </c>
      <c r="L5396" t="s">
        <v>27</v>
      </c>
      <c r="M5396">
        <v>148.78</v>
      </c>
      <c r="N5396" t="s">
        <v>17</v>
      </c>
    </row>
    <row r="5397" spans="1:14" ht="14.25" customHeight="1" x14ac:dyDescent="0.3">
      <c r="A5397" t="s">
        <v>11484</v>
      </c>
      <c r="B5397" t="s">
        <v>25</v>
      </c>
      <c r="C5397" t="s">
        <v>14</v>
      </c>
      <c r="D5397">
        <v>850.68</v>
      </c>
      <c r="E5397">
        <v>0.3</v>
      </c>
      <c r="F5397">
        <f t="shared" si="168"/>
        <v>255.20399999999998</v>
      </c>
      <c r="G5397">
        <f t="shared" si="169"/>
        <v>595.476</v>
      </c>
      <c r="H5397">
        <v>6</v>
      </c>
      <c r="I5397" s="17">
        <v>45146</v>
      </c>
      <c r="J5397" s="17">
        <v>45148</v>
      </c>
      <c r="K5397" t="s">
        <v>21</v>
      </c>
      <c r="L5397" t="s">
        <v>22</v>
      </c>
      <c r="M5397">
        <v>216.77</v>
      </c>
      <c r="N5397" t="s">
        <v>34</v>
      </c>
    </row>
    <row r="5398" spans="1:14" ht="14.25" customHeight="1" x14ac:dyDescent="0.3">
      <c r="A5398" t="s">
        <v>7564</v>
      </c>
      <c r="B5398" t="s">
        <v>41</v>
      </c>
      <c r="C5398" t="s">
        <v>20</v>
      </c>
      <c r="D5398">
        <v>855.69</v>
      </c>
      <c r="E5398">
        <v>0.39</v>
      </c>
      <c r="F5398">
        <f t="shared" si="168"/>
        <v>333.71910000000003</v>
      </c>
      <c r="G5398">
        <f t="shared" si="169"/>
        <v>521.97090000000003</v>
      </c>
      <c r="H5398">
        <v>6</v>
      </c>
      <c r="I5398" s="17">
        <v>45320</v>
      </c>
      <c r="J5398" s="17">
        <v>45324</v>
      </c>
      <c r="K5398" t="s">
        <v>15</v>
      </c>
      <c r="L5398" t="s">
        <v>27</v>
      </c>
      <c r="M5398">
        <v>85.15</v>
      </c>
      <c r="N5398" t="s">
        <v>23</v>
      </c>
    </row>
    <row r="5399" spans="1:14" ht="14.25" customHeight="1" x14ac:dyDescent="0.3">
      <c r="A5399" t="s">
        <v>3400</v>
      </c>
      <c r="B5399" t="s">
        <v>41</v>
      </c>
      <c r="C5399" t="s">
        <v>20</v>
      </c>
      <c r="D5399">
        <v>857.83</v>
      </c>
      <c r="E5399">
        <v>0.26</v>
      </c>
      <c r="F5399">
        <f t="shared" si="168"/>
        <v>223.03580000000002</v>
      </c>
      <c r="G5399">
        <f t="shared" si="169"/>
        <v>634.79420000000005</v>
      </c>
      <c r="H5399">
        <v>6</v>
      </c>
      <c r="I5399" s="17">
        <v>44953</v>
      </c>
      <c r="J5399" s="17">
        <v>44958</v>
      </c>
      <c r="K5399" t="s">
        <v>21</v>
      </c>
      <c r="L5399" t="s">
        <v>16</v>
      </c>
      <c r="M5399">
        <v>152.66999999999999</v>
      </c>
      <c r="N5399" t="s">
        <v>34</v>
      </c>
    </row>
    <row r="5400" spans="1:14" ht="14.25" customHeight="1" x14ac:dyDescent="0.3">
      <c r="A5400" t="s">
        <v>9811</v>
      </c>
      <c r="B5400" t="s">
        <v>13</v>
      </c>
      <c r="C5400" t="s">
        <v>33</v>
      </c>
      <c r="D5400">
        <v>858.32</v>
      </c>
      <c r="E5400">
        <v>0.24</v>
      </c>
      <c r="F5400">
        <f t="shared" si="168"/>
        <v>205.99680000000001</v>
      </c>
      <c r="G5400">
        <f t="shared" si="169"/>
        <v>652.32320000000004</v>
      </c>
      <c r="H5400">
        <v>6</v>
      </c>
      <c r="I5400" s="17">
        <v>45535</v>
      </c>
      <c r="J5400" s="17">
        <v>45538</v>
      </c>
      <c r="K5400" t="s">
        <v>15</v>
      </c>
      <c r="L5400" t="s">
        <v>16</v>
      </c>
      <c r="M5400">
        <v>50.22</v>
      </c>
      <c r="N5400" t="s">
        <v>48</v>
      </c>
    </row>
    <row r="5401" spans="1:14" ht="14.25" customHeight="1" x14ac:dyDescent="0.3">
      <c r="A5401" t="s">
        <v>13181</v>
      </c>
      <c r="B5401" t="s">
        <v>25</v>
      </c>
      <c r="C5401" t="s">
        <v>14</v>
      </c>
      <c r="D5401">
        <v>861.25</v>
      </c>
      <c r="E5401">
        <v>0.43</v>
      </c>
      <c r="F5401">
        <f t="shared" si="168"/>
        <v>370.33749999999998</v>
      </c>
      <c r="G5401">
        <f t="shared" si="169"/>
        <v>490.91250000000002</v>
      </c>
      <c r="H5401">
        <v>6</v>
      </c>
      <c r="I5401" s="17">
        <v>45546</v>
      </c>
      <c r="J5401" s="17">
        <v>45547</v>
      </c>
      <c r="K5401" t="s">
        <v>31</v>
      </c>
      <c r="L5401" t="s">
        <v>22</v>
      </c>
      <c r="M5401">
        <v>110.78</v>
      </c>
      <c r="N5401" t="s">
        <v>34</v>
      </c>
    </row>
    <row r="5402" spans="1:14" ht="14.25" customHeight="1" x14ac:dyDescent="0.3">
      <c r="A5402" t="s">
        <v>7868</v>
      </c>
      <c r="B5402" t="s">
        <v>19</v>
      </c>
      <c r="C5402" t="s">
        <v>36</v>
      </c>
      <c r="D5402">
        <v>862.41</v>
      </c>
      <c r="E5402">
        <v>0.08</v>
      </c>
      <c r="F5402">
        <f t="shared" si="168"/>
        <v>68.992800000000003</v>
      </c>
      <c r="G5402">
        <f t="shared" si="169"/>
        <v>793.41719999999998</v>
      </c>
      <c r="H5402">
        <v>6</v>
      </c>
      <c r="I5402" s="17">
        <v>45175</v>
      </c>
      <c r="J5402" s="17">
        <v>45180</v>
      </c>
      <c r="K5402" t="s">
        <v>15</v>
      </c>
      <c r="L5402" t="s">
        <v>22</v>
      </c>
      <c r="M5402">
        <v>104.09</v>
      </c>
      <c r="N5402" t="s">
        <v>48</v>
      </c>
    </row>
    <row r="5403" spans="1:14" ht="14.25" customHeight="1" x14ac:dyDescent="0.3">
      <c r="A5403" t="s">
        <v>4303</v>
      </c>
      <c r="B5403" t="s">
        <v>41</v>
      </c>
      <c r="C5403" t="s">
        <v>20</v>
      </c>
      <c r="D5403">
        <v>864.99</v>
      </c>
      <c r="E5403">
        <v>0.15</v>
      </c>
      <c r="F5403">
        <f t="shared" si="168"/>
        <v>129.74850000000001</v>
      </c>
      <c r="G5403">
        <f t="shared" si="169"/>
        <v>735.24149999999997</v>
      </c>
      <c r="H5403">
        <v>6</v>
      </c>
      <c r="I5403" s="17">
        <v>45053</v>
      </c>
      <c r="J5403" s="17">
        <v>45060</v>
      </c>
      <c r="K5403" t="s">
        <v>15</v>
      </c>
      <c r="L5403" t="s">
        <v>27</v>
      </c>
      <c r="M5403">
        <v>190.84</v>
      </c>
      <c r="N5403" t="s">
        <v>17</v>
      </c>
    </row>
    <row r="5404" spans="1:14" ht="14.25" customHeight="1" x14ac:dyDescent="0.3">
      <c r="A5404" t="s">
        <v>14042</v>
      </c>
      <c r="B5404" t="s">
        <v>19</v>
      </c>
      <c r="C5404" t="s">
        <v>36</v>
      </c>
      <c r="D5404">
        <v>865.57</v>
      </c>
      <c r="E5404">
        <v>7.0000000000000007E-2</v>
      </c>
      <c r="F5404">
        <f t="shared" si="168"/>
        <v>60.589900000000007</v>
      </c>
      <c r="G5404">
        <f t="shared" si="169"/>
        <v>804.98009999999999</v>
      </c>
      <c r="H5404">
        <v>6</v>
      </c>
      <c r="I5404" s="17">
        <v>45359</v>
      </c>
      <c r="J5404" s="17">
        <v>45364</v>
      </c>
      <c r="K5404" t="s">
        <v>15</v>
      </c>
      <c r="L5404" t="s">
        <v>22</v>
      </c>
      <c r="M5404">
        <v>205.37</v>
      </c>
      <c r="N5404" t="s">
        <v>34</v>
      </c>
    </row>
    <row r="5405" spans="1:14" ht="14.25" customHeight="1" x14ac:dyDescent="0.3">
      <c r="A5405" t="s">
        <v>244</v>
      </c>
      <c r="B5405" t="s">
        <v>13</v>
      </c>
      <c r="C5405" t="s">
        <v>36</v>
      </c>
      <c r="D5405">
        <v>865.94</v>
      </c>
      <c r="E5405">
        <v>0.46</v>
      </c>
      <c r="F5405">
        <f t="shared" si="168"/>
        <v>398.33240000000006</v>
      </c>
      <c r="G5405">
        <f t="shared" si="169"/>
        <v>467.60759999999999</v>
      </c>
      <c r="H5405">
        <v>6</v>
      </c>
      <c r="I5405" s="17">
        <v>45209</v>
      </c>
      <c r="J5405" s="17">
        <v>45214</v>
      </c>
      <c r="K5405" t="s">
        <v>31</v>
      </c>
      <c r="L5405" t="s">
        <v>16</v>
      </c>
      <c r="M5405">
        <v>133.02000000000001</v>
      </c>
      <c r="N5405" t="s">
        <v>17</v>
      </c>
    </row>
    <row r="5406" spans="1:14" ht="14.25" customHeight="1" x14ac:dyDescent="0.3">
      <c r="A5406" t="s">
        <v>10306</v>
      </c>
      <c r="B5406" t="s">
        <v>19</v>
      </c>
      <c r="C5406" t="s">
        <v>33</v>
      </c>
      <c r="D5406">
        <v>870.65</v>
      </c>
      <c r="E5406">
        <v>0.45</v>
      </c>
      <c r="F5406">
        <f t="shared" si="168"/>
        <v>391.79250000000002</v>
      </c>
      <c r="G5406">
        <f t="shared" si="169"/>
        <v>478.85749999999996</v>
      </c>
      <c r="H5406">
        <v>6</v>
      </c>
      <c r="I5406" s="17">
        <v>45029</v>
      </c>
      <c r="J5406" s="17">
        <v>45036</v>
      </c>
      <c r="K5406" t="s">
        <v>31</v>
      </c>
      <c r="L5406" t="s">
        <v>22</v>
      </c>
      <c r="M5406">
        <v>56.86</v>
      </c>
      <c r="N5406" t="s">
        <v>39</v>
      </c>
    </row>
    <row r="5407" spans="1:14" ht="14.25" customHeight="1" x14ac:dyDescent="0.3">
      <c r="A5407" t="s">
        <v>7840</v>
      </c>
      <c r="B5407" t="s">
        <v>41</v>
      </c>
      <c r="C5407" t="s">
        <v>20</v>
      </c>
      <c r="D5407">
        <v>871.95</v>
      </c>
      <c r="E5407">
        <v>0.37</v>
      </c>
      <c r="F5407">
        <f t="shared" si="168"/>
        <v>322.62150000000003</v>
      </c>
      <c r="G5407">
        <f t="shared" si="169"/>
        <v>549.32850000000008</v>
      </c>
      <c r="H5407">
        <v>6</v>
      </c>
      <c r="I5407" s="17">
        <v>45186</v>
      </c>
      <c r="J5407" s="17">
        <v>45189</v>
      </c>
      <c r="K5407" t="s">
        <v>15</v>
      </c>
      <c r="L5407" t="s">
        <v>16</v>
      </c>
      <c r="M5407">
        <v>161.75</v>
      </c>
      <c r="N5407" t="s">
        <v>34</v>
      </c>
    </row>
    <row r="5408" spans="1:14" ht="14.25" customHeight="1" x14ac:dyDescent="0.3">
      <c r="A5408" t="s">
        <v>5167</v>
      </c>
      <c r="B5408" t="s">
        <v>13</v>
      </c>
      <c r="C5408" t="s">
        <v>36</v>
      </c>
      <c r="D5408">
        <v>873.1</v>
      </c>
      <c r="E5408">
        <v>0.31</v>
      </c>
      <c r="F5408">
        <f t="shared" si="168"/>
        <v>270.661</v>
      </c>
      <c r="G5408">
        <f t="shared" si="169"/>
        <v>602.43900000000008</v>
      </c>
      <c r="H5408">
        <v>6</v>
      </c>
      <c r="I5408" s="17">
        <v>45038</v>
      </c>
      <c r="J5408" s="17">
        <v>45041</v>
      </c>
      <c r="K5408" t="s">
        <v>21</v>
      </c>
      <c r="L5408" t="s">
        <v>22</v>
      </c>
      <c r="M5408">
        <v>107.56</v>
      </c>
      <c r="N5408" t="s">
        <v>17</v>
      </c>
    </row>
    <row r="5409" spans="1:14" ht="14.25" customHeight="1" x14ac:dyDescent="0.3">
      <c r="A5409" t="s">
        <v>7580</v>
      </c>
      <c r="B5409" t="s">
        <v>13</v>
      </c>
      <c r="C5409" t="s">
        <v>26</v>
      </c>
      <c r="D5409">
        <v>877.75</v>
      </c>
      <c r="E5409">
        <v>0.48</v>
      </c>
      <c r="F5409">
        <f t="shared" si="168"/>
        <v>421.32</v>
      </c>
      <c r="G5409">
        <f t="shared" si="169"/>
        <v>456.43</v>
      </c>
      <c r="H5409">
        <v>6</v>
      </c>
      <c r="I5409" s="17">
        <v>45089</v>
      </c>
      <c r="J5409" s="17">
        <v>45096</v>
      </c>
      <c r="K5409" t="s">
        <v>15</v>
      </c>
      <c r="L5409" t="s">
        <v>16</v>
      </c>
      <c r="M5409">
        <v>184.26</v>
      </c>
      <c r="N5409" t="s">
        <v>23</v>
      </c>
    </row>
    <row r="5410" spans="1:14" ht="14.25" customHeight="1" x14ac:dyDescent="0.3">
      <c r="A5410" t="s">
        <v>13843</v>
      </c>
      <c r="B5410" t="s">
        <v>13</v>
      </c>
      <c r="C5410" t="s">
        <v>20</v>
      </c>
      <c r="D5410">
        <v>878.97</v>
      </c>
      <c r="E5410">
        <v>0.14000000000000001</v>
      </c>
      <c r="F5410">
        <f t="shared" si="168"/>
        <v>123.05580000000002</v>
      </c>
      <c r="G5410">
        <f t="shared" si="169"/>
        <v>755.91420000000005</v>
      </c>
      <c r="H5410">
        <v>6</v>
      </c>
      <c r="I5410" s="17">
        <v>45010</v>
      </c>
      <c r="J5410" s="17">
        <v>45014</v>
      </c>
      <c r="K5410" t="s">
        <v>15</v>
      </c>
      <c r="L5410" t="s">
        <v>27</v>
      </c>
      <c r="M5410">
        <v>189.59</v>
      </c>
      <c r="N5410" t="s">
        <v>23</v>
      </c>
    </row>
    <row r="5411" spans="1:14" ht="14.25" customHeight="1" x14ac:dyDescent="0.3">
      <c r="A5411" t="s">
        <v>10613</v>
      </c>
      <c r="B5411" t="s">
        <v>13</v>
      </c>
      <c r="C5411" t="s">
        <v>36</v>
      </c>
      <c r="D5411">
        <v>879.8</v>
      </c>
      <c r="E5411">
        <v>0.25</v>
      </c>
      <c r="F5411">
        <f t="shared" si="168"/>
        <v>219.95</v>
      </c>
      <c r="G5411">
        <f t="shared" si="169"/>
        <v>659.84999999999991</v>
      </c>
      <c r="H5411">
        <v>6</v>
      </c>
      <c r="I5411" s="17">
        <v>45410</v>
      </c>
      <c r="J5411" s="17">
        <v>45414</v>
      </c>
      <c r="K5411" t="s">
        <v>15</v>
      </c>
      <c r="L5411" t="s">
        <v>22</v>
      </c>
      <c r="M5411">
        <v>141.15</v>
      </c>
      <c r="N5411" t="s">
        <v>28</v>
      </c>
    </row>
    <row r="5412" spans="1:14" ht="14.25" customHeight="1" x14ac:dyDescent="0.3">
      <c r="A5412" t="s">
        <v>600</v>
      </c>
      <c r="B5412" t="s">
        <v>19</v>
      </c>
      <c r="C5412" t="s">
        <v>14</v>
      </c>
      <c r="D5412">
        <v>891.92</v>
      </c>
      <c r="E5412">
        <v>0.19</v>
      </c>
      <c r="F5412">
        <f t="shared" si="168"/>
        <v>169.4648</v>
      </c>
      <c r="G5412">
        <f t="shared" si="169"/>
        <v>722.45519999999999</v>
      </c>
      <c r="H5412">
        <v>6</v>
      </c>
      <c r="I5412" s="17">
        <v>45314</v>
      </c>
      <c r="J5412" s="17">
        <v>45318</v>
      </c>
      <c r="K5412" t="s">
        <v>15</v>
      </c>
      <c r="L5412" t="s">
        <v>27</v>
      </c>
      <c r="M5412">
        <v>228.19</v>
      </c>
      <c r="N5412" t="s">
        <v>28</v>
      </c>
    </row>
    <row r="5413" spans="1:14" ht="14.25" customHeight="1" x14ac:dyDescent="0.3">
      <c r="A5413" t="s">
        <v>4538</v>
      </c>
      <c r="B5413" t="s">
        <v>13</v>
      </c>
      <c r="C5413" t="s">
        <v>33</v>
      </c>
      <c r="D5413">
        <v>905.36</v>
      </c>
      <c r="E5413">
        <v>0.28999999999999998</v>
      </c>
      <c r="F5413">
        <f t="shared" si="168"/>
        <v>262.55439999999999</v>
      </c>
      <c r="G5413">
        <f t="shared" si="169"/>
        <v>642.80560000000003</v>
      </c>
      <c r="H5413">
        <v>6</v>
      </c>
      <c r="I5413" s="17">
        <v>45056</v>
      </c>
      <c r="J5413" s="17">
        <v>45062</v>
      </c>
      <c r="K5413" t="s">
        <v>31</v>
      </c>
      <c r="L5413" t="s">
        <v>27</v>
      </c>
      <c r="M5413">
        <v>251.99</v>
      </c>
      <c r="N5413" t="s">
        <v>23</v>
      </c>
    </row>
    <row r="5414" spans="1:14" ht="14.25" customHeight="1" x14ac:dyDescent="0.3">
      <c r="A5414" t="s">
        <v>5503</v>
      </c>
      <c r="B5414" t="s">
        <v>25</v>
      </c>
      <c r="C5414" t="s">
        <v>33</v>
      </c>
      <c r="D5414">
        <v>905.36</v>
      </c>
      <c r="E5414">
        <v>0.28999999999999998</v>
      </c>
      <c r="F5414">
        <f t="shared" si="168"/>
        <v>262.55439999999999</v>
      </c>
      <c r="G5414">
        <f t="shared" si="169"/>
        <v>642.80560000000003</v>
      </c>
      <c r="H5414">
        <v>6</v>
      </c>
      <c r="I5414" s="17">
        <v>44973</v>
      </c>
      <c r="J5414" s="17">
        <v>44978</v>
      </c>
      <c r="K5414" t="s">
        <v>21</v>
      </c>
      <c r="L5414" t="s">
        <v>27</v>
      </c>
      <c r="M5414">
        <v>260.14999999999998</v>
      </c>
      <c r="N5414" t="s">
        <v>39</v>
      </c>
    </row>
    <row r="5415" spans="1:14" ht="14.25" customHeight="1" x14ac:dyDescent="0.3">
      <c r="A5415" t="s">
        <v>8166</v>
      </c>
      <c r="B5415" t="s">
        <v>13</v>
      </c>
      <c r="C5415" t="s">
        <v>14</v>
      </c>
      <c r="D5415">
        <v>906.06</v>
      </c>
      <c r="E5415">
        <v>0.14000000000000001</v>
      </c>
      <c r="F5415">
        <f t="shared" si="168"/>
        <v>126.8484</v>
      </c>
      <c r="G5415">
        <f t="shared" si="169"/>
        <v>779.21159999999998</v>
      </c>
      <c r="H5415">
        <v>6</v>
      </c>
      <c r="I5415" s="17">
        <v>45517</v>
      </c>
      <c r="J5415" s="17">
        <v>45522</v>
      </c>
      <c r="K5415" t="s">
        <v>21</v>
      </c>
      <c r="L5415" t="s">
        <v>27</v>
      </c>
      <c r="M5415">
        <v>247.32</v>
      </c>
      <c r="N5415" t="s">
        <v>23</v>
      </c>
    </row>
    <row r="5416" spans="1:14" ht="14.25" customHeight="1" x14ac:dyDescent="0.3">
      <c r="A5416" t="s">
        <v>3487</v>
      </c>
      <c r="B5416" t="s">
        <v>13</v>
      </c>
      <c r="C5416" t="s">
        <v>26</v>
      </c>
      <c r="D5416">
        <v>907.77</v>
      </c>
      <c r="E5416">
        <v>0.01</v>
      </c>
      <c r="F5416">
        <f t="shared" si="168"/>
        <v>9.0777000000000001</v>
      </c>
      <c r="G5416">
        <f t="shared" si="169"/>
        <v>898.69229999999993</v>
      </c>
      <c r="H5416">
        <v>6</v>
      </c>
      <c r="I5416" s="17">
        <v>45647</v>
      </c>
      <c r="J5416" s="17">
        <v>45650</v>
      </c>
      <c r="K5416" t="s">
        <v>21</v>
      </c>
      <c r="L5416" t="s">
        <v>27</v>
      </c>
      <c r="M5416">
        <v>236.63</v>
      </c>
      <c r="N5416" t="s">
        <v>39</v>
      </c>
    </row>
    <row r="5417" spans="1:14" ht="14.25" customHeight="1" x14ac:dyDescent="0.3">
      <c r="A5417" t="s">
        <v>6373</v>
      </c>
      <c r="B5417" t="s">
        <v>41</v>
      </c>
      <c r="C5417" t="s">
        <v>20</v>
      </c>
      <c r="D5417">
        <v>911</v>
      </c>
      <c r="E5417">
        <v>0.21</v>
      </c>
      <c r="F5417">
        <f t="shared" si="168"/>
        <v>191.31</v>
      </c>
      <c r="G5417">
        <f t="shared" si="169"/>
        <v>719.69</v>
      </c>
      <c r="H5417">
        <v>6</v>
      </c>
      <c r="I5417" s="17">
        <v>45144</v>
      </c>
      <c r="J5417" s="17">
        <v>45149</v>
      </c>
      <c r="K5417" t="s">
        <v>21</v>
      </c>
      <c r="L5417" t="s">
        <v>27</v>
      </c>
      <c r="M5417">
        <v>270.73</v>
      </c>
      <c r="N5417" t="s">
        <v>23</v>
      </c>
    </row>
    <row r="5418" spans="1:14" ht="14.25" customHeight="1" x14ac:dyDescent="0.3">
      <c r="A5418" t="s">
        <v>11350</v>
      </c>
      <c r="B5418" t="s">
        <v>13</v>
      </c>
      <c r="C5418" t="s">
        <v>26</v>
      </c>
      <c r="D5418">
        <v>911.42</v>
      </c>
      <c r="E5418">
        <v>0.19</v>
      </c>
      <c r="F5418">
        <f t="shared" si="168"/>
        <v>173.16979999999998</v>
      </c>
      <c r="G5418">
        <f t="shared" si="169"/>
        <v>738.25019999999995</v>
      </c>
      <c r="H5418">
        <v>6</v>
      </c>
      <c r="I5418" s="17">
        <v>45208</v>
      </c>
      <c r="J5418" s="17">
        <v>45209</v>
      </c>
      <c r="K5418" t="s">
        <v>15</v>
      </c>
      <c r="L5418" t="s">
        <v>22</v>
      </c>
      <c r="M5418">
        <v>257.19</v>
      </c>
      <c r="N5418" t="s">
        <v>34</v>
      </c>
    </row>
    <row r="5419" spans="1:14" ht="14.25" customHeight="1" x14ac:dyDescent="0.3">
      <c r="A5419" t="s">
        <v>5409</v>
      </c>
      <c r="B5419" t="s">
        <v>25</v>
      </c>
      <c r="C5419" t="s">
        <v>36</v>
      </c>
      <c r="D5419">
        <v>914.46</v>
      </c>
      <c r="E5419">
        <v>0.03</v>
      </c>
      <c r="F5419">
        <f t="shared" si="168"/>
        <v>27.433800000000002</v>
      </c>
      <c r="G5419">
        <f t="shared" si="169"/>
        <v>887.02620000000002</v>
      </c>
      <c r="H5419">
        <v>6</v>
      </c>
      <c r="I5419" s="17">
        <v>44992</v>
      </c>
      <c r="J5419" s="17">
        <v>44994</v>
      </c>
      <c r="K5419" t="s">
        <v>15</v>
      </c>
      <c r="L5419" t="s">
        <v>22</v>
      </c>
      <c r="M5419">
        <v>112.1</v>
      </c>
      <c r="N5419" t="s">
        <v>48</v>
      </c>
    </row>
    <row r="5420" spans="1:14" ht="14.25" customHeight="1" x14ac:dyDescent="0.3">
      <c r="A5420" t="s">
        <v>9418</v>
      </c>
      <c r="B5420" t="s">
        <v>25</v>
      </c>
      <c r="C5420" t="s">
        <v>33</v>
      </c>
      <c r="D5420">
        <v>915.45</v>
      </c>
      <c r="E5420">
        <v>0.01</v>
      </c>
      <c r="F5420">
        <f t="shared" si="168"/>
        <v>9.1545000000000005</v>
      </c>
      <c r="G5420">
        <f t="shared" si="169"/>
        <v>906.29550000000006</v>
      </c>
      <c r="H5420">
        <v>6</v>
      </c>
      <c r="I5420" s="17">
        <v>44962</v>
      </c>
      <c r="J5420" s="17">
        <v>44968</v>
      </c>
      <c r="K5420" t="s">
        <v>21</v>
      </c>
      <c r="L5420" t="s">
        <v>27</v>
      </c>
      <c r="M5420">
        <v>50.44</v>
      </c>
      <c r="N5420" t="s">
        <v>34</v>
      </c>
    </row>
    <row r="5421" spans="1:14" ht="14.25" customHeight="1" x14ac:dyDescent="0.3">
      <c r="A5421" t="s">
        <v>592</v>
      </c>
      <c r="B5421" t="s">
        <v>41</v>
      </c>
      <c r="C5421" t="s">
        <v>14</v>
      </c>
      <c r="D5421">
        <v>917.38</v>
      </c>
      <c r="E5421">
        <v>0.24</v>
      </c>
      <c r="F5421">
        <f t="shared" si="168"/>
        <v>220.1712</v>
      </c>
      <c r="G5421">
        <f t="shared" si="169"/>
        <v>697.2088</v>
      </c>
      <c r="H5421">
        <v>6</v>
      </c>
      <c r="I5421" s="17">
        <v>45486</v>
      </c>
      <c r="J5421" s="17">
        <v>45487</v>
      </c>
      <c r="K5421" t="s">
        <v>15</v>
      </c>
      <c r="L5421" t="s">
        <v>16</v>
      </c>
      <c r="M5421">
        <v>216.67</v>
      </c>
      <c r="N5421" t="s">
        <v>39</v>
      </c>
    </row>
    <row r="5422" spans="1:14" ht="14.25" customHeight="1" x14ac:dyDescent="0.3">
      <c r="A5422" t="s">
        <v>10728</v>
      </c>
      <c r="B5422" t="s">
        <v>41</v>
      </c>
      <c r="C5422" t="s">
        <v>20</v>
      </c>
      <c r="D5422">
        <v>921.43</v>
      </c>
      <c r="E5422">
        <v>0.1</v>
      </c>
      <c r="F5422">
        <f t="shared" si="168"/>
        <v>92.143000000000001</v>
      </c>
      <c r="G5422">
        <f t="shared" si="169"/>
        <v>829.28699999999992</v>
      </c>
      <c r="H5422">
        <v>6</v>
      </c>
      <c r="I5422" s="17">
        <v>45550</v>
      </c>
      <c r="J5422" s="17">
        <v>45555</v>
      </c>
      <c r="K5422" t="s">
        <v>31</v>
      </c>
      <c r="L5422" t="s">
        <v>27</v>
      </c>
      <c r="M5422">
        <v>224.18</v>
      </c>
      <c r="N5422" t="s">
        <v>17</v>
      </c>
    </row>
    <row r="5423" spans="1:14" ht="14.25" customHeight="1" x14ac:dyDescent="0.3">
      <c r="A5423" t="s">
        <v>11275</v>
      </c>
      <c r="B5423" t="s">
        <v>13</v>
      </c>
      <c r="C5423" t="s">
        <v>14</v>
      </c>
      <c r="D5423">
        <v>925.06</v>
      </c>
      <c r="E5423">
        <v>0.32</v>
      </c>
      <c r="F5423">
        <f t="shared" si="168"/>
        <v>296.01920000000001</v>
      </c>
      <c r="G5423">
        <f t="shared" si="169"/>
        <v>629.04079999999999</v>
      </c>
      <c r="H5423">
        <v>6</v>
      </c>
      <c r="I5423" s="17">
        <v>45478</v>
      </c>
      <c r="J5423" s="17">
        <v>45482</v>
      </c>
      <c r="K5423" t="s">
        <v>31</v>
      </c>
      <c r="L5423" t="s">
        <v>22</v>
      </c>
      <c r="M5423">
        <v>158.59</v>
      </c>
      <c r="N5423" t="s">
        <v>48</v>
      </c>
    </row>
    <row r="5424" spans="1:14" ht="14.25" customHeight="1" x14ac:dyDescent="0.3">
      <c r="A5424" t="s">
        <v>15096</v>
      </c>
      <c r="B5424" t="s">
        <v>25</v>
      </c>
      <c r="C5424" t="s">
        <v>14</v>
      </c>
      <c r="D5424">
        <v>926.47</v>
      </c>
      <c r="E5424">
        <v>0.15</v>
      </c>
      <c r="F5424">
        <f t="shared" si="168"/>
        <v>138.97049999999999</v>
      </c>
      <c r="G5424">
        <f t="shared" si="169"/>
        <v>787.49950000000001</v>
      </c>
      <c r="H5424">
        <v>6</v>
      </c>
      <c r="I5424" s="17">
        <v>45094</v>
      </c>
      <c r="J5424" s="17">
        <v>45101</v>
      </c>
      <c r="K5424" t="s">
        <v>21</v>
      </c>
      <c r="L5424" t="s">
        <v>16</v>
      </c>
      <c r="M5424">
        <v>92.72</v>
      </c>
      <c r="N5424" t="s">
        <v>23</v>
      </c>
    </row>
    <row r="5425" spans="1:14" ht="14.25" customHeight="1" x14ac:dyDescent="0.3">
      <c r="A5425" t="s">
        <v>3324</v>
      </c>
      <c r="B5425" t="s">
        <v>19</v>
      </c>
      <c r="C5425" t="s">
        <v>33</v>
      </c>
      <c r="D5425">
        <v>927.46</v>
      </c>
      <c r="E5425">
        <v>0.02</v>
      </c>
      <c r="F5425">
        <f t="shared" si="168"/>
        <v>18.549200000000003</v>
      </c>
      <c r="G5425">
        <f t="shared" si="169"/>
        <v>908.91079999999999</v>
      </c>
      <c r="H5425">
        <v>6</v>
      </c>
      <c r="I5425" s="17">
        <v>45215</v>
      </c>
      <c r="J5425" s="17">
        <v>45218</v>
      </c>
      <c r="K5425" t="s">
        <v>15</v>
      </c>
      <c r="L5425" t="s">
        <v>22</v>
      </c>
      <c r="M5425">
        <v>85.8</v>
      </c>
      <c r="N5425" t="s">
        <v>28</v>
      </c>
    </row>
    <row r="5426" spans="1:14" ht="14.25" customHeight="1" x14ac:dyDescent="0.3">
      <c r="A5426" t="s">
        <v>12481</v>
      </c>
      <c r="B5426" t="s">
        <v>19</v>
      </c>
      <c r="C5426" t="s">
        <v>26</v>
      </c>
      <c r="D5426">
        <v>927.46</v>
      </c>
      <c r="E5426">
        <v>0.38</v>
      </c>
      <c r="F5426">
        <f t="shared" si="168"/>
        <v>352.4348</v>
      </c>
      <c r="G5426">
        <f t="shared" si="169"/>
        <v>575.02520000000004</v>
      </c>
      <c r="H5426">
        <v>6</v>
      </c>
      <c r="I5426" s="17">
        <v>45237</v>
      </c>
      <c r="J5426" s="17">
        <v>45243</v>
      </c>
      <c r="K5426" t="s">
        <v>15</v>
      </c>
      <c r="L5426" t="s">
        <v>27</v>
      </c>
      <c r="M5426">
        <v>52.15</v>
      </c>
      <c r="N5426" t="s">
        <v>34</v>
      </c>
    </row>
    <row r="5427" spans="1:14" ht="14.25" customHeight="1" x14ac:dyDescent="0.3">
      <c r="A5427" t="s">
        <v>13941</v>
      </c>
      <c r="B5427" t="s">
        <v>19</v>
      </c>
      <c r="C5427" t="s">
        <v>20</v>
      </c>
      <c r="D5427">
        <v>933.45</v>
      </c>
      <c r="E5427">
        <v>0.16</v>
      </c>
      <c r="F5427">
        <f t="shared" si="168"/>
        <v>149.352</v>
      </c>
      <c r="G5427">
        <f t="shared" si="169"/>
        <v>784.09800000000007</v>
      </c>
      <c r="H5427">
        <v>6</v>
      </c>
      <c r="I5427" s="17">
        <v>45654</v>
      </c>
      <c r="J5427" s="17">
        <v>45656</v>
      </c>
      <c r="K5427" t="s">
        <v>31</v>
      </c>
      <c r="L5427" t="s">
        <v>16</v>
      </c>
      <c r="M5427">
        <v>113.71</v>
      </c>
      <c r="N5427" t="s">
        <v>39</v>
      </c>
    </row>
    <row r="5428" spans="1:14" ht="14.25" customHeight="1" x14ac:dyDescent="0.3">
      <c r="A5428" t="s">
        <v>9237</v>
      </c>
      <c r="B5428" t="s">
        <v>19</v>
      </c>
      <c r="C5428" t="s">
        <v>33</v>
      </c>
      <c r="D5428">
        <v>937.43</v>
      </c>
      <c r="E5428">
        <v>0.39</v>
      </c>
      <c r="F5428">
        <f t="shared" si="168"/>
        <v>365.59769999999997</v>
      </c>
      <c r="G5428">
        <f t="shared" si="169"/>
        <v>571.83230000000003</v>
      </c>
      <c r="H5428">
        <v>6</v>
      </c>
      <c r="I5428" s="17">
        <v>45365</v>
      </c>
      <c r="J5428" s="17">
        <v>45371</v>
      </c>
      <c r="K5428" t="s">
        <v>31</v>
      </c>
      <c r="L5428" t="s">
        <v>16</v>
      </c>
      <c r="M5428">
        <v>219.7</v>
      </c>
      <c r="N5428" t="s">
        <v>39</v>
      </c>
    </row>
    <row r="5429" spans="1:14" ht="14.25" customHeight="1" x14ac:dyDescent="0.3">
      <c r="A5429" t="s">
        <v>5299</v>
      </c>
      <c r="B5429" t="s">
        <v>13</v>
      </c>
      <c r="C5429" t="s">
        <v>36</v>
      </c>
      <c r="D5429">
        <v>937.6</v>
      </c>
      <c r="E5429">
        <v>0.27</v>
      </c>
      <c r="F5429">
        <f t="shared" si="168"/>
        <v>253.15200000000002</v>
      </c>
      <c r="G5429">
        <f t="shared" si="169"/>
        <v>684.44799999999998</v>
      </c>
      <c r="H5429">
        <v>6</v>
      </c>
      <c r="I5429" s="17">
        <v>45521</v>
      </c>
      <c r="J5429" s="17">
        <v>45527</v>
      </c>
      <c r="K5429" t="s">
        <v>31</v>
      </c>
      <c r="L5429" t="s">
        <v>22</v>
      </c>
      <c r="M5429">
        <v>59.28</v>
      </c>
      <c r="N5429" t="s">
        <v>39</v>
      </c>
    </row>
    <row r="5430" spans="1:14" ht="14.25" customHeight="1" x14ac:dyDescent="0.3">
      <c r="A5430" t="s">
        <v>11659</v>
      </c>
      <c r="B5430" t="s">
        <v>25</v>
      </c>
      <c r="C5430" t="s">
        <v>14</v>
      </c>
      <c r="D5430">
        <v>943.33</v>
      </c>
      <c r="E5430">
        <v>0.1</v>
      </c>
      <c r="F5430">
        <f t="shared" si="168"/>
        <v>94.333000000000013</v>
      </c>
      <c r="G5430">
        <f t="shared" si="169"/>
        <v>848.99700000000007</v>
      </c>
      <c r="H5430">
        <v>6</v>
      </c>
      <c r="I5430" s="17">
        <v>44995</v>
      </c>
      <c r="J5430" s="17">
        <v>44996</v>
      </c>
      <c r="K5430" t="s">
        <v>15</v>
      </c>
      <c r="L5430" t="s">
        <v>16</v>
      </c>
      <c r="M5430">
        <v>130.29</v>
      </c>
      <c r="N5430" t="s">
        <v>23</v>
      </c>
    </row>
    <row r="5431" spans="1:14" ht="14.25" customHeight="1" x14ac:dyDescent="0.3">
      <c r="A5431" t="s">
        <v>656</v>
      </c>
      <c r="B5431" t="s">
        <v>41</v>
      </c>
      <c r="C5431" t="s">
        <v>14</v>
      </c>
      <c r="D5431">
        <v>943.47</v>
      </c>
      <c r="E5431">
        <v>0.25</v>
      </c>
      <c r="F5431">
        <f t="shared" si="168"/>
        <v>235.86750000000001</v>
      </c>
      <c r="G5431">
        <f t="shared" si="169"/>
        <v>707.60249999999996</v>
      </c>
      <c r="H5431">
        <v>6</v>
      </c>
      <c r="I5431" s="17">
        <v>45407</v>
      </c>
      <c r="J5431" s="17">
        <v>45408</v>
      </c>
      <c r="K5431" t="s">
        <v>31</v>
      </c>
      <c r="L5431" t="s">
        <v>22</v>
      </c>
      <c r="M5431">
        <v>118.58</v>
      </c>
      <c r="N5431" t="s">
        <v>23</v>
      </c>
    </row>
    <row r="5432" spans="1:14" ht="14.25" customHeight="1" x14ac:dyDescent="0.3">
      <c r="A5432" t="s">
        <v>11818</v>
      </c>
      <c r="B5432" t="s">
        <v>19</v>
      </c>
      <c r="C5432" t="s">
        <v>14</v>
      </c>
      <c r="D5432">
        <v>943.75</v>
      </c>
      <c r="E5432">
        <v>0.1</v>
      </c>
      <c r="F5432">
        <f t="shared" si="168"/>
        <v>94.375</v>
      </c>
      <c r="G5432">
        <f t="shared" si="169"/>
        <v>849.375</v>
      </c>
      <c r="H5432">
        <v>6</v>
      </c>
      <c r="I5432" s="17">
        <v>45163</v>
      </c>
      <c r="J5432" s="17">
        <v>45168</v>
      </c>
      <c r="K5432" t="s">
        <v>31</v>
      </c>
      <c r="L5432" t="s">
        <v>16</v>
      </c>
      <c r="M5432">
        <v>71.010000000000005</v>
      </c>
      <c r="N5432" t="s">
        <v>48</v>
      </c>
    </row>
    <row r="5433" spans="1:14" ht="14.25" customHeight="1" x14ac:dyDescent="0.3">
      <c r="A5433" t="s">
        <v>9055</v>
      </c>
      <c r="B5433" t="s">
        <v>13</v>
      </c>
      <c r="C5433" t="s">
        <v>36</v>
      </c>
      <c r="D5433">
        <v>947.55</v>
      </c>
      <c r="E5433">
        <v>0.09</v>
      </c>
      <c r="F5433">
        <f t="shared" si="168"/>
        <v>85.279499999999999</v>
      </c>
      <c r="G5433">
        <f t="shared" si="169"/>
        <v>862.27049999999997</v>
      </c>
      <c r="H5433">
        <v>6</v>
      </c>
      <c r="I5433" s="17">
        <v>45329</v>
      </c>
      <c r="J5433" s="17">
        <v>45330</v>
      </c>
      <c r="K5433" t="s">
        <v>15</v>
      </c>
      <c r="L5433" t="s">
        <v>16</v>
      </c>
      <c r="M5433">
        <v>147.96</v>
      </c>
      <c r="N5433" t="s">
        <v>39</v>
      </c>
    </row>
    <row r="5434" spans="1:14" ht="14.25" customHeight="1" x14ac:dyDescent="0.3">
      <c r="A5434" t="s">
        <v>6051</v>
      </c>
      <c r="B5434" t="s">
        <v>19</v>
      </c>
      <c r="C5434" t="s">
        <v>26</v>
      </c>
      <c r="D5434">
        <v>948.04</v>
      </c>
      <c r="E5434">
        <v>0.35</v>
      </c>
      <c r="F5434">
        <f t="shared" si="168"/>
        <v>331.81399999999996</v>
      </c>
      <c r="G5434">
        <f t="shared" si="169"/>
        <v>616.226</v>
      </c>
      <c r="H5434">
        <v>6</v>
      </c>
      <c r="I5434" s="17">
        <v>45423</v>
      </c>
      <c r="J5434" s="17">
        <v>45424</v>
      </c>
      <c r="K5434" t="s">
        <v>15</v>
      </c>
      <c r="L5434" t="s">
        <v>27</v>
      </c>
      <c r="M5434">
        <v>47.9</v>
      </c>
      <c r="N5434" t="s">
        <v>17</v>
      </c>
    </row>
    <row r="5435" spans="1:14" ht="14.25" customHeight="1" x14ac:dyDescent="0.3">
      <c r="A5435" t="s">
        <v>8469</v>
      </c>
      <c r="B5435" t="s">
        <v>19</v>
      </c>
      <c r="C5435" t="s">
        <v>26</v>
      </c>
      <c r="D5435">
        <v>954.84</v>
      </c>
      <c r="E5435">
        <v>0.09</v>
      </c>
      <c r="F5435">
        <f t="shared" si="168"/>
        <v>85.935599999999994</v>
      </c>
      <c r="G5435">
        <f t="shared" si="169"/>
        <v>868.90440000000001</v>
      </c>
      <c r="H5435">
        <v>6</v>
      </c>
      <c r="I5435" s="17">
        <v>45017</v>
      </c>
      <c r="J5435" s="17">
        <v>45023</v>
      </c>
      <c r="K5435" t="s">
        <v>31</v>
      </c>
      <c r="L5435" t="s">
        <v>22</v>
      </c>
      <c r="M5435">
        <v>168.91</v>
      </c>
      <c r="N5435" t="s">
        <v>48</v>
      </c>
    </row>
    <row r="5436" spans="1:14" ht="14.25" customHeight="1" x14ac:dyDescent="0.3">
      <c r="A5436" t="s">
        <v>14275</v>
      </c>
      <c r="B5436" t="s">
        <v>25</v>
      </c>
      <c r="C5436" t="s">
        <v>36</v>
      </c>
      <c r="D5436">
        <v>957.96</v>
      </c>
      <c r="E5436">
        <v>0.17</v>
      </c>
      <c r="F5436">
        <f t="shared" si="168"/>
        <v>162.85320000000002</v>
      </c>
      <c r="G5436">
        <f t="shared" si="169"/>
        <v>795.10680000000002</v>
      </c>
      <c r="H5436">
        <v>6</v>
      </c>
      <c r="I5436" s="17">
        <v>45045</v>
      </c>
      <c r="J5436" s="17">
        <v>45050</v>
      </c>
      <c r="K5436" t="s">
        <v>21</v>
      </c>
      <c r="L5436" t="s">
        <v>27</v>
      </c>
      <c r="M5436">
        <v>249.29</v>
      </c>
      <c r="N5436" t="s">
        <v>39</v>
      </c>
    </row>
    <row r="5437" spans="1:14" ht="14.25" customHeight="1" x14ac:dyDescent="0.3">
      <c r="A5437" t="s">
        <v>9658</v>
      </c>
      <c r="B5437" t="s">
        <v>41</v>
      </c>
      <c r="C5437" t="s">
        <v>20</v>
      </c>
      <c r="D5437">
        <v>959.21</v>
      </c>
      <c r="E5437">
        <v>0.2</v>
      </c>
      <c r="F5437">
        <f t="shared" si="168"/>
        <v>191.84200000000001</v>
      </c>
      <c r="G5437">
        <f t="shared" si="169"/>
        <v>767.36800000000005</v>
      </c>
      <c r="H5437">
        <v>6</v>
      </c>
      <c r="I5437" s="17">
        <v>45362</v>
      </c>
      <c r="J5437" s="17">
        <v>45363</v>
      </c>
      <c r="K5437" t="s">
        <v>21</v>
      </c>
      <c r="L5437" t="s">
        <v>27</v>
      </c>
      <c r="M5437">
        <v>242.01</v>
      </c>
      <c r="N5437" t="s">
        <v>39</v>
      </c>
    </row>
    <row r="5438" spans="1:14" ht="14.25" customHeight="1" x14ac:dyDescent="0.3">
      <c r="A5438" t="s">
        <v>5316</v>
      </c>
      <c r="B5438" t="s">
        <v>19</v>
      </c>
      <c r="C5438" t="s">
        <v>26</v>
      </c>
      <c r="D5438">
        <v>964.54</v>
      </c>
      <c r="E5438">
        <v>0.38</v>
      </c>
      <c r="F5438">
        <f t="shared" si="168"/>
        <v>366.52519999999998</v>
      </c>
      <c r="G5438">
        <f t="shared" si="169"/>
        <v>598.01479999999992</v>
      </c>
      <c r="H5438">
        <v>6</v>
      </c>
      <c r="I5438" s="17">
        <v>45245</v>
      </c>
      <c r="J5438" s="17">
        <v>45248</v>
      </c>
      <c r="K5438" t="s">
        <v>31</v>
      </c>
      <c r="L5438" t="s">
        <v>16</v>
      </c>
      <c r="M5438">
        <v>67.52</v>
      </c>
      <c r="N5438" t="s">
        <v>48</v>
      </c>
    </row>
    <row r="5439" spans="1:14" ht="14.25" customHeight="1" x14ac:dyDescent="0.3">
      <c r="A5439" t="s">
        <v>7151</v>
      </c>
      <c r="B5439" t="s">
        <v>13</v>
      </c>
      <c r="C5439" t="s">
        <v>14</v>
      </c>
      <c r="D5439">
        <v>966.36</v>
      </c>
      <c r="E5439">
        <v>0.48</v>
      </c>
      <c r="F5439">
        <f t="shared" si="168"/>
        <v>463.8528</v>
      </c>
      <c r="G5439">
        <f t="shared" si="169"/>
        <v>502.50720000000001</v>
      </c>
      <c r="H5439">
        <v>6</v>
      </c>
      <c r="I5439" s="17">
        <v>45504</v>
      </c>
      <c r="J5439" s="17">
        <v>45506</v>
      </c>
      <c r="K5439" t="s">
        <v>21</v>
      </c>
      <c r="L5439" t="s">
        <v>22</v>
      </c>
      <c r="M5439">
        <v>179.84</v>
      </c>
      <c r="N5439" t="s">
        <v>28</v>
      </c>
    </row>
    <row r="5440" spans="1:14" ht="14.25" customHeight="1" x14ac:dyDescent="0.3">
      <c r="A5440" t="s">
        <v>2190</v>
      </c>
      <c r="B5440" t="s">
        <v>13</v>
      </c>
      <c r="C5440" t="s">
        <v>26</v>
      </c>
      <c r="D5440">
        <v>971.66</v>
      </c>
      <c r="E5440">
        <v>0.11</v>
      </c>
      <c r="F5440">
        <f t="shared" si="168"/>
        <v>106.8826</v>
      </c>
      <c r="G5440">
        <f t="shared" si="169"/>
        <v>864.77739999999994</v>
      </c>
      <c r="H5440">
        <v>6</v>
      </c>
      <c r="I5440" s="17">
        <v>45186</v>
      </c>
      <c r="J5440" s="17">
        <v>45193</v>
      </c>
      <c r="K5440" t="s">
        <v>31</v>
      </c>
      <c r="L5440" t="s">
        <v>16</v>
      </c>
      <c r="M5440">
        <v>180.44</v>
      </c>
      <c r="N5440" t="s">
        <v>39</v>
      </c>
    </row>
    <row r="5441" spans="1:14" ht="14.25" customHeight="1" x14ac:dyDescent="0.3">
      <c r="A5441" t="s">
        <v>1636</v>
      </c>
      <c r="B5441" t="s">
        <v>25</v>
      </c>
      <c r="C5441" t="s">
        <v>20</v>
      </c>
      <c r="D5441">
        <v>975.37</v>
      </c>
      <c r="E5441">
        <v>0.28999999999999998</v>
      </c>
      <c r="F5441">
        <f t="shared" si="168"/>
        <v>282.85730000000001</v>
      </c>
      <c r="G5441">
        <f t="shared" si="169"/>
        <v>692.5127</v>
      </c>
      <c r="H5441">
        <v>6</v>
      </c>
      <c r="I5441" s="17">
        <v>45529</v>
      </c>
      <c r="J5441" s="17">
        <v>45533</v>
      </c>
      <c r="K5441" t="s">
        <v>31</v>
      </c>
      <c r="L5441" t="s">
        <v>27</v>
      </c>
      <c r="M5441">
        <v>66.87</v>
      </c>
      <c r="N5441" t="s">
        <v>48</v>
      </c>
    </row>
    <row r="5442" spans="1:14" ht="14.25" customHeight="1" x14ac:dyDescent="0.3">
      <c r="A5442" t="s">
        <v>12846</v>
      </c>
      <c r="B5442" t="s">
        <v>19</v>
      </c>
      <c r="C5442" t="s">
        <v>33</v>
      </c>
      <c r="D5442">
        <v>975.93</v>
      </c>
      <c r="E5442">
        <v>0.28000000000000003</v>
      </c>
      <c r="F5442">
        <f t="shared" ref="F5442:F5505" si="170">D5442*E5442</f>
        <v>273.2604</v>
      </c>
      <c r="G5442">
        <f t="shared" ref="G5442:G5505" si="171">D5442-F5442</f>
        <v>702.66959999999995</v>
      </c>
      <c r="H5442">
        <v>6</v>
      </c>
      <c r="I5442" s="17">
        <v>45149</v>
      </c>
      <c r="J5442" s="17">
        <v>45153</v>
      </c>
      <c r="K5442" t="s">
        <v>15</v>
      </c>
      <c r="L5442" t="s">
        <v>16</v>
      </c>
      <c r="M5442">
        <v>230.96</v>
      </c>
      <c r="N5442" t="s">
        <v>23</v>
      </c>
    </row>
    <row r="5443" spans="1:14" ht="14.25" customHeight="1" x14ac:dyDescent="0.3">
      <c r="A5443" t="s">
        <v>5122</v>
      </c>
      <c r="B5443" t="s">
        <v>13</v>
      </c>
      <c r="C5443" t="s">
        <v>14</v>
      </c>
      <c r="D5443">
        <v>977.92</v>
      </c>
      <c r="E5443">
        <v>0.28000000000000003</v>
      </c>
      <c r="F5443">
        <f t="shared" si="170"/>
        <v>273.81760000000003</v>
      </c>
      <c r="G5443">
        <f t="shared" si="171"/>
        <v>704.10239999999999</v>
      </c>
      <c r="H5443">
        <v>6</v>
      </c>
      <c r="I5443" s="17">
        <v>44994</v>
      </c>
      <c r="J5443" s="17">
        <v>44998</v>
      </c>
      <c r="K5443" t="s">
        <v>15</v>
      </c>
      <c r="L5443" t="s">
        <v>16</v>
      </c>
      <c r="M5443">
        <v>64.48</v>
      </c>
      <c r="N5443" t="s">
        <v>48</v>
      </c>
    </row>
    <row r="5444" spans="1:14" ht="14.25" customHeight="1" x14ac:dyDescent="0.3">
      <c r="A5444" t="s">
        <v>5673</v>
      </c>
      <c r="B5444" t="s">
        <v>19</v>
      </c>
      <c r="C5444" t="s">
        <v>20</v>
      </c>
      <c r="D5444">
        <v>979.56</v>
      </c>
      <c r="E5444">
        <v>0.22</v>
      </c>
      <c r="F5444">
        <f t="shared" si="170"/>
        <v>215.50319999999999</v>
      </c>
      <c r="G5444">
        <f t="shared" si="171"/>
        <v>764.05679999999995</v>
      </c>
      <c r="H5444">
        <v>6</v>
      </c>
      <c r="I5444" s="17">
        <v>44942</v>
      </c>
      <c r="J5444" s="17">
        <v>44947</v>
      </c>
      <c r="K5444" t="s">
        <v>31</v>
      </c>
      <c r="L5444" t="s">
        <v>27</v>
      </c>
      <c r="M5444">
        <v>266.43</v>
      </c>
      <c r="N5444" t="s">
        <v>17</v>
      </c>
    </row>
    <row r="5445" spans="1:14" ht="14.25" customHeight="1" x14ac:dyDescent="0.3">
      <c r="A5445" t="s">
        <v>11878</v>
      </c>
      <c r="B5445" t="s">
        <v>19</v>
      </c>
      <c r="C5445" t="s">
        <v>20</v>
      </c>
      <c r="D5445">
        <v>982.37</v>
      </c>
      <c r="E5445">
        <v>0.38</v>
      </c>
      <c r="F5445">
        <f t="shared" si="170"/>
        <v>373.30060000000003</v>
      </c>
      <c r="G5445">
        <f t="shared" si="171"/>
        <v>609.06939999999997</v>
      </c>
      <c r="H5445">
        <v>6</v>
      </c>
      <c r="I5445" s="17">
        <v>45631</v>
      </c>
      <c r="J5445" s="17">
        <v>45635</v>
      </c>
      <c r="K5445" t="s">
        <v>15</v>
      </c>
      <c r="L5445" t="s">
        <v>27</v>
      </c>
      <c r="M5445">
        <v>131.69999999999999</v>
      </c>
      <c r="N5445" t="s">
        <v>28</v>
      </c>
    </row>
    <row r="5446" spans="1:14" ht="14.25" customHeight="1" x14ac:dyDescent="0.3">
      <c r="A5446" t="s">
        <v>12303</v>
      </c>
      <c r="B5446" t="s">
        <v>13</v>
      </c>
      <c r="C5446" t="s">
        <v>36</v>
      </c>
      <c r="D5446">
        <v>983.18</v>
      </c>
      <c r="E5446">
        <v>0.15</v>
      </c>
      <c r="F5446">
        <f t="shared" si="170"/>
        <v>147.47699999999998</v>
      </c>
      <c r="G5446">
        <f t="shared" si="171"/>
        <v>835.70299999999997</v>
      </c>
      <c r="H5446">
        <v>6</v>
      </c>
      <c r="I5446" s="17">
        <v>45215</v>
      </c>
      <c r="J5446" s="17">
        <v>45222</v>
      </c>
      <c r="K5446" t="s">
        <v>21</v>
      </c>
      <c r="L5446" t="s">
        <v>22</v>
      </c>
      <c r="M5446">
        <v>286.56</v>
      </c>
      <c r="N5446" t="s">
        <v>34</v>
      </c>
    </row>
    <row r="5447" spans="1:14" ht="14.25" customHeight="1" x14ac:dyDescent="0.3">
      <c r="A5447" t="s">
        <v>4945</v>
      </c>
      <c r="B5447" t="s">
        <v>13</v>
      </c>
      <c r="C5447" t="s">
        <v>26</v>
      </c>
      <c r="D5447">
        <v>995.42</v>
      </c>
      <c r="E5447">
        <v>0</v>
      </c>
      <c r="F5447">
        <f t="shared" si="170"/>
        <v>0</v>
      </c>
      <c r="G5447">
        <f t="shared" si="171"/>
        <v>995.42</v>
      </c>
      <c r="H5447">
        <v>6</v>
      </c>
      <c r="I5447" s="17">
        <v>45624</v>
      </c>
      <c r="J5447" s="17">
        <v>45630</v>
      </c>
      <c r="K5447" t="s">
        <v>21</v>
      </c>
      <c r="L5447" t="s">
        <v>27</v>
      </c>
      <c r="M5447">
        <v>249.39</v>
      </c>
      <c r="N5447" t="s">
        <v>17</v>
      </c>
    </row>
    <row r="5448" spans="1:14" ht="14.25" customHeight="1" x14ac:dyDescent="0.3">
      <c r="A5448" t="s">
        <v>11419</v>
      </c>
      <c r="B5448" t="s">
        <v>13</v>
      </c>
      <c r="C5448" t="s">
        <v>20</v>
      </c>
      <c r="D5448">
        <v>998.33</v>
      </c>
      <c r="E5448">
        <v>0.31</v>
      </c>
      <c r="F5448">
        <f t="shared" si="170"/>
        <v>309.48230000000001</v>
      </c>
      <c r="G5448">
        <f t="shared" si="171"/>
        <v>688.84770000000003</v>
      </c>
      <c r="H5448">
        <v>6</v>
      </c>
      <c r="I5448" s="17">
        <v>45206</v>
      </c>
      <c r="J5448" s="17">
        <v>45209</v>
      </c>
      <c r="K5448" t="s">
        <v>21</v>
      </c>
      <c r="L5448" t="s">
        <v>16</v>
      </c>
      <c r="M5448">
        <v>189.88</v>
      </c>
      <c r="N5448" t="s">
        <v>23</v>
      </c>
    </row>
    <row r="5449" spans="1:14" ht="14.25" customHeight="1" x14ac:dyDescent="0.3">
      <c r="A5449" t="s">
        <v>3547</v>
      </c>
      <c r="B5449" t="s">
        <v>19</v>
      </c>
      <c r="C5449" t="s">
        <v>26</v>
      </c>
      <c r="D5449">
        <v>999.76</v>
      </c>
      <c r="E5449">
        <v>0</v>
      </c>
      <c r="F5449">
        <f t="shared" si="170"/>
        <v>0</v>
      </c>
      <c r="G5449">
        <f t="shared" si="171"/>
        <v>999.76</v>
      </c>
      <c r="H5449">
        <v>6</v>
      </c>
      <c r="I5449" s="17">
        <v>45528</v>
      </c>
      <c r="J5449" s="17">
        <v>45533</v>
      </c>
      <c r="K5449" t="s">
        <v>31</v>
      </c>
      <c r="L5449" t="s">
        <v>22</v>
      </c>
      <c r="M5449">
        <v>113.67</v>
      </c>
      <c r="N5449" t="s">
        <v>28</v>
      </c>
    </row>
    <row r="5450" spans="1:14" ht="14.25" customHeight="1" x14ac:dyDescent="0.3">
      <c r="A5450" t="s">
        <v>10140</v>
      </c>
      <c r="B5450" t="s">
        <v>41</v>
      </c>
      <c r="C5450" t="s">
        <v>33</v>
      </c>
      <c r="D5450">
        <v>1002.5</v>
      </c>
      <c r="E5450">
        <v>0.28999999999999998</v>
      </c>
      <c r="F5450">
        <f t="shared" si="170"/>
        <v>290.72499999999997</v>
      </c>
      <c r="G5450">
        <f t="shared" si="171"/>
        <v>711.77500000000009</v>
      </c>
      <c r="H5450">
        <v>6</v>
      </c>
      <c r="I5450" s="17">
        <v>45084</v>
      </c>
      <c r="J5450" s="17">
        <v>45090</v>
      </c>
      <c r="K5450" t="s">
        <v>15</v>
      </c>
      <c r="L5450" t="s">
        <v>22</v>
      </c>
      <c r="M5450">
        <v>228.79</v>
      </c>
      <c r="N5450" t="s">
        <v>34</v>
      </c>
    </row>
    <row r="5451" spans="1:14" ht="14.25" customHeight="1" x14ac:dyDescent="0.3">
      <c r="A5451" t="s">
        <v>6725</v>
      </c>
      <c r="B5451" t="s">
        <v>41</v>
      </c>
      <c r="C5451" t="s">
        <v>20</v>
      </c>
      <c r="D5451">
        <v>1003.12</v>
      </c>
      <c r="E5451">
        <v>0.32</v>
      </c>
      <c r="F5451">
        <f t="shared" si="170"/>
        <v>320.9984</v>
      </c>
      <c r="G5451">
        <f t="shared" si="171"/>
        <v>682.12159999999994</v>
      </c>
      <c r="H5451">
        <v>6</v>
      </c>
      <c r="I5451" s="17">
        <v>45542</v>
      </c>
      <c r="J5451" s="17">
        <v>45543</v>
      </c>
      <c r="K5451" t="s">
        <v>15</v>
      </c>
      <c r="L5451" t="s">
        <v>22</v>
      </c>
      <c r="M5451">
        <v>114.62</v>
      </c>
      <c r="N5451" t="s">
        <v>48</v>
      </c>
    </row>
    <row r="5452" spans="1:14" ht="14.25" customHeight="1" x14ac:dyDescent="0.3">
      <c r="A5452" t="s">
        <v>663</v>
      </c>
      <c r="B5452" t="s">
        <v>25</v>
      </c>
      <c r="C5452" t="s">
        <v>33</v>
      </c>
      <c r="D5452">
        <v>1005.46</v>
      </c>
      <c r="E5452">
        <v>0.3</v>
      </c>
      <c r="F5452">
        <f t="shared" si="170"/>
        <v>301.63799999999998</v>
      </c>
      <c r="G5452">
        <f t="shared" si="171"/>
        <v>703.82200000000012</v>
      </c>
      <c r="H5452">
        <v>6</v>
      </c>
      <c r="I5452" s="17">
        <v>45240</v>
      </c>
      <c r="J5452" s="17">
        <v>45242</v>
      </c>
      <c r="K5452" t="s">
        <v>31</v>
      </c>
      <c r="L5452" t="s">
        <v>27</v>
      </c>
      <c r="M5452">
        <v>217.85</v>
      </c>
      <c r="N5452" t="s">
        <v>23</v>
      </c>
    </row>
    <row r="5453" spans="1:14" ht="14.25" customHeight="1" x14ac:dyDescent="0.3">
      <c r="A5453" t="s">
        <v>226</v>
      </c>
      <c r="B5453" t="s">
        <v>13</v>
      </c>
      <c r="C5453" t="s">
        <v>20</v>
      </c>
      <c r="D5453">
        <v>1009.51</v>
      </c>
      <c r="E5453">
        <v>0.22</v>
      </c>
      <c r="F5453">
        <f t="shared" si="170"/>
        <v>222.09219999999999</v>
      </c>
      <c r="G5453">
        <f t="shared" si="171"/>
        <v>787.41779999999994</v>
      </c>
      <c r="H5453">
        <v>6</v>
      </c>
      <c r="I5453" s="17">
        <v>45113</v>
      </c>
      <c r="J5453" s="17">
        <v>45119</v>
      </c>
      <c r="K5453" t="s">
        <v>15</v>
      </c>
      <c r="L5453" t="s">
        <v>27</v>
      </c>
      <c r="M5453">
        <v>170.18</v>
      </c>
      <c r="N5453" t="s">
        <v>17</v>
      </c>
    </row>
    <row r="5454" spans="1:14" ht="14.25" customHeight="1" x14ac:dyDescent="0.3">
      <c r="A5454" t="s">
        <v>8004</v>
      </c>
      <c r="B5454" t="s">
        <v>41</v>
      </c>
      <c r="C5454" t="s">
        <v>36</v>
      </c>
      <c r="D5454">
        <v>1017.63</v>
      </c>
      <c r="E5454">
        <v>0.5</v>
      </c>
      <c r="F5454">
        <f t="shared" si="170"/>
        <v>508.815</v>
      </c>
      <c r="G5454">
        <f t="shared" si="171"/>
        <v>508.815</v>
      </c>
      <c r="H5454">
        <v>6</v>
      </c>
      <c r="I5454" s="17">
        <v>45597</v>
      </c>
      <c r="J5454" s="17">
        <v>45599</v>
      </c>
      <c r="K5454" t="s">
        <v>15</v>
      </c>
      <c r="L5454" t="s">
        <v>27</v>
      </c>
      <c r="M5454">
        <v>186.3</v>
      </c>
      <c r="N5454" t="s">
        <v>23</v>
      </c>
    </row>
    <row r="5455" spans="1:14" ht="14.25" customHeight="1" x14ac:dyDescent="0.3">
      <c r="A5455" t="s">
        <v>10836</v>
      </c>
      <c r="B5455" t="s">
        <v>13</v>
      </c>
      <c r="C5455" t="s">
        <v>26</v>
      </c>
      <c r="D5455">
        <v>1017.69</v>
      </c>
      <c r="E5455">
        <v>0.16</v>
      </c>
      <c r="F5455">
        <f t="shared" si="170"/>
        <v>162.83040000000003</v>
      </c>
      <c r="G5455">
        <f t="shared" si="171"/>
        <v>854.8596</v>
      </c>
      <c r="H5455">
        <v>6</v>
      </c>
      <c r="I5455" s="17">
        <v>45298</v>
      </c>
      <c r="J5455" s="17">
        <v>45304</v>
      </c>
      <c r="K5455" t="s">
        <v>15</v>
      </c>
      <c r="L5455" t="s">
        <v>27</v>
      </c>
      <c r="M5455">
        <v>97.96</v>
      </c>
      <c r="N5455" t="s">
        <v>23</v>
      </c>
    </row>
    <row r="5456" spans="1:14" ht="14.25" customHeight="1" x14ac:dyDescent="0.3">
      <c r="A5456" t="s">
        <v>3223</v>
      </c>
      <c r="B5456" t="s">
        <v>41</v>
      </c>
      <c r="C5456" t="s">
        <v>20</v>
      </c>
      <c r="D5456">
        <v>1020.7</v>
      </c>
      <c r="E5456">
        <v>0.49</v>
      </c>
      <c r="F5456">
        <f t="shared" si="170"/>
        <v>500.14300000000003</v>
      </c>
      <c r="G5456">
        <f t="shared" si="171"/>
        <v>520.55700000000002</v>
      </c>
      <c r="H5456">
        <v>6</v>
      </c>
      <c r="I5456" s="17">
        <v>45628</v>
      </c>
      <c r="J5456" s="17">
        <v>45633</v>
      </c>
      <c r="K5456" t="s">
        <v>15</v>
      </c>
      <c r="L5456" t="s">
        <v>27</v>
      </c>
      <c r="M5456">
        <v>85.67</v>
      </c>
      <c r="N5456" t="s">
        <v>23</v>
      </c>
    </row>
    <row r="5457" spans="1:14" ht="14.25" customHeight="1" x14ac:dyDescent="0.3">
      <c r="A5457" t="s">
        <v>11646</v>
      </c>
      <c r="B5457" t="s">
        <v>41</v>
      </c>
      <c r="C5457" t="s">
        <v>33</v>
      </c>
      <c r="D5457">
        <v>1021.38</v>
      </c>
      <c r="E5457">
        <v>0.28000000000000003</v>
      </c>
      <c r="F5457">
        <f t="shared" si="170"/>
        <v>285.9864</v>
      </c>
      <c r="G5457">
        <f t="shared" si="171"/>
        <v>735.39359999999999</v>
      </c>
      <c r="H5457">
        <v>6</v>
      </c>
      <c r="I5457" s="17">
        <v>45157</v>
      </c>
      <c r="J5457" s="17">
        <v>45160</v>
      </c>
      <c r="K5457" t="s">
        <v>31</v>
      </c>
      <c r="L5457" t="s">
        <v>27</v>
      </c>
      <c r="M5457">
        <v>305.3</v>
      </c>
      <c r="N5457" t="s">
        <v>34</v>
      </c>
    </row>
    <row r="5458" spans="1:14" ht="14.25" customHeight="1" x14ac:dyDescent="0.3">
      <c r="A5458" t="s">
        <v>12050</v>
      </c>
      <c r="B5458" t="s">
        <v>13</v>
      </c>
      <c r="C5458" t="s">
        <v>20</v>
      </c>
      <c r="D5458">
        <v>1022.75</v>
      </c>
      <c r="E5458">
        <v>0.47</v>
      </c>
      <c r="F5458">
        <f t="shared" si="170"/>
        <v>480.6925</v>
      </c>
      <c r="G5458">
        <f t="shared" si="171"/>
        <v>542.0575</v>
      </c>
      <c r="H5458">
        <v>6</v>
      </c>
      <c r="I5458" s="17">
        <v>45522</v>
      </c>
      <c r="J5458" s="17">
        <v>45528</v>
      </c>
      <c r="K5458" t="s">
        <v>31</v>
      </c>
      <c r="L5458" t="s">
        <v>22</v>
      </c>
      <c r="M5458">
        <v>110.85</v>
      </c>
      <c r="N5458" t="s">
        <v>39</v>
      </c>
    </row>
    <row r="5459" spans="1:14" ht="14.25" customHeight="1" x14ac:dyDescent="0.3">
      <c r="A5459" t="s">
        <v>14155</v>
      </c>
      <c r="B5459" t="s">
        <v>41</v>
      </c>
      <c r="C5459" t="s">
        <v>26</v>
      </c>
      <c r="D5459">
        <v>1023.22</v>
      </c>
      <c r="E5459">
        <v>0.3</v>
      </c>
      <c r="F5459">
        <f t="shared" si="170"/>
        <v>306.96600000000001</v>
      </c>
      <c r="G5459">
        <f t="shared" si="171"/>
        <v>716.25400000000002</v>
      </c>
      <c r="H5459">
        <v>6</v>
      </c>
      <c r="I5459" s="17">
        <v>45609</v>
      </c>
      <c r="J5459" s="17">
        <v>45612</v>
      </c>
      <c r="K5459" t="s">
        <v>15</v>
      </c>
      <c r="L5459" t="s">
        <v>22</v>
      </c>
      <c r="M5459">
        <v>285.88</v>
      </c>
      <c r="N5459" t="s">
        <v>48</v>
      </c>
    </row>
    <row r="5460" spans="1:14" ht="14.25" customHeight="1" x14ac:dyDescent="0.3">
      <c r="A5460" t="s">
        <v>4168</v>
      </c>
      <c r="B5460" t="s">
        <v>25</v>
      </c>
      <c r="C5460" t="s">
        <v>14</v>
      </c>
      <c r="D5460">
        <v>1027.75</v>
      </c>
      <c r="E5460">
        <v>0.32</v>
      </c>
      <c r="F5460">
        <f t="shared" si="170"/>
        <v>328.88</v>
      </c>
      <c r="G5460">
        <f t="shared" si="171"/>
        <v>698.87</v>
      </c>
      <c r="H5460">
        <v>6</v>
      </c>
      <c r="I5460" s="17">
        <v>45032</v>
      </c>
      <c r="J5460" s="17">
        <v>45039</v>
      </c>
      <c r="K5460" t="s">
        <v>15</v>
      </c>
      <c r="L5460" t="s">
        <v>22</v>
      </c>
      <c r="M5460">
        <v>129.13</v>
      </c>
      <c r="N5460" t="s">
        <v>28</v>
      </c>
    </row>
    <row r="5461" spans="1:14" ht="14.25" customHeight="1" x14ac:dyDescent="0.3">
      <c r="A5461" t="s">
        <v>889</v>
      </c>
      <c r="B5461" t="s">
        <v>13</v>
      </c>
      <c r="C5461" t="s">
        <v>26</v>
      </c>
      <c r="D5461">
        <v>1028.6400000000001</v>
      </c>
      <c r="E5461">
        <v>0.27</v>
      </c>
      <c r="F5461">
        <f t="shared" si="170"/>
        <v>277.73280000000005</v>
      </c>
      <c r="G5461">
        <f t="shared" si="171"/>
        <v>750.9072000000001</v>
      </c>
      <c r="H5461">
        <v>6</v>
      </c>
      <c r="I5461" s="17">
        <v>45213</v>
      </c>
      <c r="J5461" s="17">
        <v>45217</v>
      </c>
      <c r="K5461" t="s">
        <v>15</v>
      </c>
      <c r="L5461" t="s">
        <v>27</v>
      </c>
      <c r="M5461">
        <v>258.89999999999998</v>
      </c>
      <c r="N5461" t="s">
        <v>28</v>
      </c>
    </row>
    <row r="5462" spans="1:14" ht="14.25" customHeight="1" x14ac:dyDescent="0.3">
      <c r="A5462" t="s">
        <v>12081</v>
      </c>
      <c r="B5462" t="s">
        <v>19</v>
      </c>
      <c r="C5462" t="s">
        <v>14</v>
      </c>
      <c r="D5462">
        <v>1032.01</v>
      </c>
      <c r="E5462">
        <v>0.26</v>
      </c>
      <c r="F5462">
        <f t="shared" si="170"/>
        <v>268.32260000000002</v>
      </c>
      <c r="G5462">
        <f t="shared" si="171"/>
        <v>763.68740000000003</v>
      </c>
      <c r="H5462">
        <v>6</v>
      </c>
      <c r="I5462" s="17">
        <v>45114</v>
      </c>
      <c r="J5462" s="17">
        <v>45117</v>
      </c>
      <c r="K5462" t="s">
        <v>31</v>
      </c>
      <c r="L5462" t="s">
        <v>27</v>
      </c>
      <c r="M5462">
        <v>140.47999999999999</v>
      </c>
      <c r="N5462" t="s">
        <v>34</v>
      </c>
    </row>
    <row r="5463" spans="1:14" ht="14.25" customHeight="1" x14ac:dyDescent="0.3">
      <c r="A5463" t="s">
        <v>7718</v>
      </c>
      <c r="B5463" t="s">
        <v>41</v>
      </c>
      <c r="C5463" t="s">
        <v>26</v>
      </c>
      <c r="D5463">
        <v>1033.8399999999999</v>
      </c>
      <c r="E5463">
        <v>0.49</v>
      </c>
      <c r="F5463">
        <f t="shared" si="170"/>
        <v>506.58159999999992</v>
      </c>
      <c r="G5463">
        <f t="shared" si="171"/>
        <v>527.25839999999994</v>
      </c>
      <c r="H5463">
        <v>6</v>
      </c>
      <c r="I5463" s="17">
        <v>45121</v>
      </c>
      <c r="J5463" s="17">
        <v>45126</v>
      </c>
      <c r="K5463" t="s">
        <v>15</v>
      </c>
      <c r="L5463" t="s">
        <v>27</v>
      </c>
      <c r="M5463">
        <v>97.55</v>
      </c>
      <c r="N5463" t="s">
        <v>34</v>
      </c>
    </row>
    <row r="5464" spans="1:14" ht="14.25" customHeight="1" x14ac:dyDescent="0.3">
      <c r="A5464" t="s">
        <v>359</v>
      </c>
      <c r="B5464" t="s">
        <v>13</v>
      </c>
      <c r="C5464" t="s">
        <v>36</v>
      </c>
      <c r="D5464">
        <v>1034.92</v>
      </c>
      <c r="E5464">
        <v>7.0000000000000007E-2</v>
      </c>
      <c r="F5464">
        <f t="shared" si="170"/>
        <v>72.444400000000016</v>
      </c>
      <c r="G5464">
        <f t="shared" si="171"/>
        <v>962.4756000000001</v>
      </c>
      <c r="H5464">
        <v>6</v>
      </c>
      <c r="I5464" s="17">
        <v>45313</v>
      </c>
      <c r="J5464" s="17">
        <v>45318</v>
      </c>
      <c r="K5464" t="s">
        <v>31</v>
      </c>
      <c r="L5464" t="s">
        <v>27</v>
      </c>
      <c r="M5464">
        <v>100.03</v>
      </c>
      <c r="N5464" t="s">
        <v>48</v>
      </c>
    </row>
    <row r="5465" spans="1:14" ht="14.25" customHeight="1" x14ac:dyDescent="0.3">
      <c r="A5465" t="s">
        <v>1510</v>
      </c>
      <c r="B5465" t="s">
        <v>19</v>
      </c>
      <c r="C5465" t="s">
        <v>20</v>
      </c>
      <c r="D5465">
        <v>1041.1099999999999</v>
      </c>
      <c r="E5465">
        <v>0.05</v>
      </c>
      <c r="F5465">
        <f t="shared" si="170"/>
        <v>52.055499999999995</v>
      </c>
      <c r="G5465">
        <f t="shared" si="171"/>
        <v>989.05449999999996</v>
      </c>
      <c r="H5465">
        <v>6</v>
      </c>
      <c r="I5465" s="17">
        <v>44969</v>
      </c>
      <c r="J5465" s="17">
        <v>44975</v>
      </c>
      <c r="K5465" t="s">
        <v>15</v>
      </c>
      <c r="L5465" t="s">
        <v>22</v>
      </c>
      <c r="M5465">
        <v>121.49</v>
      </c>
      <c r="N5465" t="s">
        <v>34</v>
      </c>
    </row>
    <row r="5466" spans="1:14" ht="14.25" customHeight="1" x14ac:dyDescent="0.3">
      <c r="A5466" t="s">
        <v>11991</v>
      </c>
      <c r="B5466" t="s">
        <v>25</v>
      </c>
      <c r="C5466" t="s">
        <v>14</v>
      </c>
      <c r="D5466">
        <v>1051.22</v>
      </c>
      <c r="E5466">
        <v>0.25</v>
      </c>
      <c r="F5466">
        <f t="shared" si="170"/>
        <v>262.80500000000001</v>
      </c>
      <c r="G5466">
        <f t="shared" si="171"/>
        <v>788.41499999999996</v>
      </c>
      <c r="H5466">
        <v>6</v>
      </c>
      <c r="I5466" s="17">
        <v>45217</v>
      </c>
      <c r="J5466" s="17">
        <v>45223</v>
      </c>
      <c r="K5466" t="s">
        <v>31</v>
      </c>
      <c r="L5466" t="s">
        <v>27</v>
      </c>
      <c r="M5466">
        <v>95.86</v>
      </c>
      <c r="N5466" t="s">
        <v>17</v>
      </c>
    </row>
    <row r="5467" spans="1:14" ht="14.25" customHeight="1" x14ac:dyDescent="0.3">
      <c r="A5467" t="s">
        <v>6672</v>
      </c>
      <c r="B5467" t="s">
        <v>19</v>
      </c>
      <c r="C5467" t="s">
        <v>33</v>
      </c>
      <c r="D5467">
        <v>1057.26</v>
      </c>
      <c r="E5467">
        <v>0.08</v>
      </c>
      <c r="F5467">
        <f t="shared" si="170"/>
        <v>84.580799999999996</v>
      </c>
      <c r="G5467">
        <f t="shared" si="171"/>
        <v>972.67920000000004</v>
      </c>
      <c r="H5467">
        <v>6</v>
      </c>
      <c r="I5467" s="17">
        <v>45343</v>
      </c>
      <c r="J5467" s="17">
        <v>45347</v>
      </c>
      <c r="K5467" t="s">
        <v>31</v>
      </c>
      <c r="L5467" t="s">
        <v>22</v>
      </c>
      <c r="M5467">
        <v>118.49</v>
      </c>
      <c r="N5467" t="s">
        <v>39</v>
      </c>
    </row>
    <row r="5468" spans="1:14" ht="14.25" customHeight="1" x14ac:dyDescent="0.3">
      <c r="A5468" t="s">
        <v>604</v>
      </c>
      <c r="B5468" t="s">
        <v>13</v>
      </c>
      <c r="C5468" t="s">
        <v>36</v>
      </c>
      <c r="D5468">
        <v>1058.8399999999999</v>
      </c>
      <c r="E5468">
        <v>0.49</v>
      </c>
      <c r="F5468">
        <f t="shared" si="170"/>
        <v>518.83159999999998</v>
      </c>
      <c r="G5468">
        <f t="shared" si="171"/>
        <v>540.00839999999994</v>
      </c>
      <c r="H5468">
        <v>6</v>
      </c>
      <c r="I5468" s="17">
        <v>44931</v>
      </c>
      <c r="J5468" s="17">
        <v>44933</v>
      </c>
      <c r="K5468" t="s">
        <v>21</v>
      </c>
      <c r="L5468" t="s">
        <v>22</v>
      </c>
      <c r="M5468">
        <v>162.08000000000001</v>
      </c>
      <c r="N5468" t="s">
        <v>28</v>
      </c>
    </row>
    <row r="5469" spans="1:14" ht="14.25" customHeight="1" x14ac:dyDescent="0.3">
      <c r="A5469" t="s">
        <v>4367</v>
      </c>
      <c r="B5469" t="s">
        <v>19</v>
      </c>
      <c r="C5469" t="s">
        <v>26</v>
      </c>
      <c r="D5469">
        <v>1061.3399999999999</v>
      </c>
      <c r="E5469">
        <v>0.08</v>
      </c>
      <c r="F5469">
        <f t="shared" si="170"/>
        <v>84.907199999999989</v>
      </c>
      <c r="G5469">
        <f t="shared" si="171"/>
        <v>976.43279999999993</v>
      </c>
      <c r="H5469">
        <v>6</v>
      </c>
      <c r="I5469" s="17">
        <v>45117</v>
      </c>
      <c r="J5469" s="17">
        <v>45122</v>
      </c>
      <c r="K5469" t="s">
        <v>31</v>
      </c>
      <c r="L5469" t="s">
        <v>27</v>
      </c>
      <c r="M5469">
        <v>250.88</v>
      </c>
      <c r="N5469" t="s">
        <v>48</v>
      </c>
    </row>
    <row r="5470" spans="1:14" ht="14.25" customHeight="1" x14ac:dyDescent="0.3">
      <c r="A5470" t="s">
        <v>4999</v>
      </c>
      <c r="B5470" t="s">
        <v>25</v>
      </c>
      <c r="C5470" t="s">
        <v>26</v>
      </c>
      <c r="D5470">
        <v>1063.76</v>
      </c>
      <c r="E5470">
        <v>0.28000000000000003</v>
      </c>
      <c r="F5470">
        <f t="shared" si="170"/>
        <v>297.8528</v>
      </c>
      <c r="G5470">
        <f t="shared" si="171"/>
        <v>765.90719999999999</v>
      </c>
      <c r="H5470">
        <v>6</v>
      </c>
      <c r="I5470" s="17">
        <v>44929</v>
      </c>
      <c r="J5470" s="17">
        <v>44936</v>
      </c>
      <c r="K5470" t="s">
        <v>15</v>
      </c>
      <c r="L5470" t="s">
        <v>16</v>
      </c>
      <c r="M5470">
        <v>305.61</v>
      </c>
      <c r="N5470" t="s">
        <v>17</v>
      </c>
    </row>
    <row r="5471" spans="1:14" ht="14.25" customHeight="1" x14ac:dyDescent="0.3">
      <c r="A5471" t="s">
        <v>2949</v>
      </c>
      <c r="B5471" t="s">
        <v>13</v>
      </c>
      <c r="C5471" t="s">
        <v>26</v>
      </c>
      <c r="D5471">
        <v>1065.27</v>
      </c>
      <c r="E5471">
        <v>0.05</v>
      </c>
      <c r="F5471">
        <f t="shared" si="170"/>
        <v>53.263500000000001</v>
      </c>
      <c r="G5471">
        <f t="shared" si="171"/>
        <v>1012.0065</v>
      </c>
      <c r="H5471">
        <v>6</v>
      </c>
      <c r="I5471" s="17">
        <v>45340</v>
      </c>
      <c r="J5471" s="17">
        <v>45346</v>
      </c>
      <c r="K5471" t="s">
        <v>21</v>
      </c>
      <c r="L5471" t="s">
        <v>27</v>
      </c>
      <c r="M5471">
        <v>250.22</v>
      </c>
      <c r="N5471" t="s">
        <v>17</v>
      </c>
    </row>
    <row r="5472" spans="1:14" ht="14.25" customHeight="1" x14ac:dyDescent="0.3">
      <c r="A5472" t="s">
        <v>3877</v>
      </c>
      <c r="B5472" t="s">
        <v>41</v>
      </c>
      <c r="C5472" t="s">
        <v>36</v>
      </c>
      <c r="D5472">
        <v>1067.4000000000001</v>
      </c>
      <c r="E5472">
        <v>0.25</v>
      </c>
      <c r="F5472">
        <f t="shared" si="170"/>
        <v>266.85000000000002</v>
      </c>
      <c r="G5472">
        <f t="shared" si="171"/>
        <v>800.55000000000007</v>
      </c>
      <c r="H5472">
        <v>6</v>
      </c>
      <c r="I5472" s="17">
        <v>45428</v>
      </c>
      <c r="J5472" s="17">
        <v>45435</v>
      </c>
      <c r="K5472" t="s">
        <v>15</v>
      </c>
      <c r="L5472" t="s">
        <v>16</v>
      </c>
      <c r="M5472">
        <v>197.43</v>
      </c>
      <c r="N5472" t="s">
        <v>23</v>
      </c>
    </row>
    <row r="5473" spans="1:14" ht="14.25" customHeight="1" x14ac:dyDescent="0.3">
      <c r="A5473" t="s">
        <v>404</v>
      </c>
      <c r="B5473" t="s">
        <v>19</v>
      </c>
      <c r="C5473" t="s">
        <v>14</v>
      </c>
      <c r="D5473">
        <v>1067.52</v>
      </c>
      <c r="E5473">
        <v>0.41</v>
      </c>
      <c r="F5473">
        <f t="shared" si="170"/>
        <v>437.68319999999994</v>
      </c>
      <c r="G5473">
        <f t="shared" si="171"/>
        <v>629.83680000000004</v>
      </c>
      <c r="H5473">
        <v>6</v>
      </c>
      <c r="I5473" s="17">
        <v>45470</v>
      </c>
      <c r="J5473" s="17">
        <v>45475</v>
      </c>
      <c r="K5473" t="s">
        <v>31</v>
      </c>
      <c r="L5473" t="s">
        <v>22</v>
      </c>
      <c r="M5473">
        <v>318.77</v>
      </c>
      <c r="N5473" t="s">
        <v>34</v>
      </c>
    </row>
    <row r="5474" spans="1:14" ht="14.25" customHeight="1" x14ac:dyDescent="0.3">
      <c r="A5474" t="s">
        <v>14533</v>
      </c>
      <c r="B5474" t="s">
        <v>25</v>
      </c>
      <c r="C5474" t="s">
        <v>33</v>
      </c>
      <c r="D5474">
        <v>1071.2</v>
      </c>
      <c r="E5474">
        <v>0.33</v>
      </c>
      <c r="F5474">
        <f t="shared" si="170"/>
        <v>353.49600000000004</v>
      </c>
      <c r="G5474">
        <f t="shared" si="171"/>
        <v>717.70399999999995</v>
      </c>
      <c r="H5474">
        <v>6</v>
      </c>
      <c r="I5474" s="17">
        <v>45562</v>
      </c>
      <c r="J5474" s="17">
        <v>45566</v>
      </c>
      <c r="K5474" t="s">
        <v>21</v>
      </c>
      <c r="L5474" t="s">
        <v>22</v>
      </c>
      <c r="M5474">
        <v>122.83</v>
      </c>
      <c r="N5474" t="s">
        <v>23</v>
      </c>
    </row>
    <row r="5475" spans="1:14" ht="14.25" customHeight="1" x14ac:dyDescent="0.3">
      <c r="A5475" t="s">
        <v>9619</v>
      </c>
      <c r="B5475" t="s">
        <v>13</v>
      </c>
      <c r="C5475" t="s">
        <v>26</v>
      </c>
      <c r="D5475">
        <v>1079.8699999999999</v>
      </c>
      <c r="E5475">
        <v>0.24</v>
      </c>
      <c r="F5475">
        <f t="shared" si="170"/>
        <v>259.16879999999998</v>
      </c>
      <c r="G5475">
        <f t="shared" si="171"/>
        <v>820.70119999999997</v>
      </c>
      <c r="H5475">
        <v>6</v>
      </c>
      <c r="I5475" s="17">
        <v>45525</v>
      </c>
      <c r="J5475" s="17">
        <v>45529</v>
      </c>
      <c r="K5475" t="s">
        <v>15</v>
      </c>
      <c r="L5475" t="s">
        <v>27</v>
      </c>
      <c r="M5475">
        <v>152.4</v>
      </c>
      <c r="N5475" t="s">
        <v>28</v>
      </c>
    </row>
    <row r="5476" spans="1:14" ht="14.25" customHeight="1" x14ac:dyDescent="0.3">
      <c r="A5476" t="s">
        <v>9346</v>
      </c>
      <c r="B5476" t="s">
        <v>41</v>
      </c>
      <c r="C5476" t="s">
        <v>20</v>
      </c>
      <c r="D5476">
        <v>1086.82</v>
      </c>
      <c r="E5476">
        <v>0.13</v>
      </c>
      <c r="F5476">
        <f t="shared" si="170"/>
        <v>141.28659999999999</v>
      </c>
      <c r="G5476">
        <f t="shared" si="171"/>
        <v>945.53339999999992</v>
      </c>
      <c r="H5476">
        <v>6</v>
      </c>
      <c r="I5476" s="17">
        <v>45599</v>
      </c>
      <c r="J5476" s="17">
        <v>45601</v>
      </c>
      <c r="K5476" t="s">
        <v>31</v>
      </c>
      <c r="L5476" t="s">
        <v>22</v>
      </c>
      <c r="M5476">
        <v>279.33</v>
      </c>
      <c r="N5476" t="s">
        <v>28</v>
      </c>
    </row>
    <row r="5477" spans="1:14" ht="14.25" customHeight="1" x14ac:dyDescent="0.3">
      <c r="A5477" t="s">
        <v>11080</v>
      </c>
      <c r="B5477" t="s">
        <v>41</v>
      </c>
      <c r="C5477" t="s">
        <v>33</v>
      </c>
      <c r="D5477">
        <v>1089.3900000000001</v>
      </c>
      <c r="E5477">
        <v>0.28000000000000003</v>
      </c>
      <c r="F5477">
        <f t="shared" si="170"/>
        <v>305.02920000000006</v>
      </c>
      <c r="G5477">
        <f t="shared" si="171"/>
        <v>784.36080000000004</v>
      </c>
      <c r="H5477">
        <v>6</v>
      </c>
      <c r="I5477" s="17">
        <v>45380</v>
      </c>
      <c r="J5477" s="17">
        <v>45384</v>
      </c>
      <c r="K5477" t="s">
        <v>21</v>
      </c>
      <c r="L5477" t="s">
        <v>22</v>
      </c>
      <c r="M5477">
        <v>226.63</v>
      </c>
      <c r="N5477" t="s">
        <v>28</v>
      </c>
    </row>
    <row r="5478" spans="1:14" ht="14.25" customHeight="1" x14ac:dyDescent="0.3">
      <c r="A5478" t="s">
        <v>2436</v>
      </c>
      <c r="B5478" t="s">
        <v>25</v>
      </c>
      <c r="C5478" t="s">
        <v>36</v>
      </c>
      <c r="D5478">
        <v>1089.78</v>
      </c>
      <c r="E5478">
        <v>0.2</v>
      </c>
      <c r="F5478">
        <f t="shared" si="170"/>
        <v>217.95600000000002</v>
      </c>
      <c r="G5478">
        <f t="shared" si="171"/>
        <v>871.82399999999996</v>
      </c>
      <c r="H5478">
        <v>6</v>
      </c>
      <c r="I5478" s="17">
        <v>45320</v>
      </c>
      <c r="J5478" s="17">
        <v>45323</v>
      </c>
      <c r="K5478" t="s">
        <v>21</v>
      </c>
      <c r="L5478" t="s">
        <v>27</v>
      </c>
      <c r="M5478">
        <v>222.13</v>
      </c>
      <c r="N5478" t="s">
        <v>28</v>
      </c>
    </row>
    <row r="5479" spans="1:14" ht="14.25" customHeight="1" x14ac:dyDescent="0.3">
      <c r="A5479" t="s">
        <v>7455</v>
      </c>
      <c r="B5479" t="s">
        <v>19</v>
      </c>
      <c r="C5479" t="s">
        <v>14</v>
      </c>
      <c r="D5479">
        <v>1090.1099999999999</v>
      </c>
      <c r="E5479">
        <v>0.25</v>
      </c>
      <c r="F5479">
        <f t="shared" si="170"/>
        <v>272.52749999999997</v>
      </c>
      <c r="G5479">
        <f t="shared" si="171"/>
        <v>817.58249999999998</v>
      </c>
      <c r="H5479">
        <v>6</v>
      </c>
      <c r="I5479" s="17">
        <v>45522</v>
      </c>
      <c r="J5479" s="17">
        <v>45523</v>
      </c>
      <c r="K5479" t="s">
        <v>31</v>
      </c>
      <c r="L5479" t="s">
        <v>27</v>
      </c>
      <c r="M5479">
        <v>181.42</v>
      </c>
      <c r="N5479" t="s">
        <v>23</v>
      </c>
    </row>
    <row r="5480" spans="1:14" ht="14.25" customHeight="1" x14ac:dyDescent="0.3">
      <c r="A5480" t="s">
        <v>2122</v>
      </c>
      <c r="B5480" t="s">
        <v>25</v>
      </c>
      <c r="C5480" t="s">
        <v>14</v>
      </c>
      <c r="D5480">
        <v>1099.03</v>
      </c>
      <c r="E5480">
        <v>0.26</v>
      </c>
      <c r="F5480">
        <f t="shared" si="170"/>
        <v>285.74779999999998</v>
      </c>
      <c r="G5480">
        <f t="shared" si="171"/>
        <v>813.28219999999999</v>
      </c>
      <c r="H5480">
        <v>6</v>
      </c>
      <c r="I5480" s="17">
        <v>45429</v>
      </c>
      <c r="J5480" s="17">
        <v>45431</v>
      </c>
      <c r="K5480" t="s">
        <v>31</v>
      </c>
      <c r="L5480" t="s">
        <v>27</v>
      </c>
      <c r="M5480">
        <v>301.68</v>
      </c>
      <c r="N5480" t="s">
        <v>28</v>
      </c>
    </row>
    <row r="5481" spans="1:14" ht="14.25" customHeight="1" x14ac:dyDescent="0.3">
      <c r="A5481" t="s">
        <v>10030</v>
      </c>
      <c r="B5481" t="s">
        <v>41</v>
      </c>
      <c r="C5481" t="s">
        <v>26</v>
      </c>
      <c r="D5481">
        <v>1105.5999999999999</v>
      </c>
      <c r="E5481">
        <v>0.44</v>
      </c>
      <c r="F5481">
        <f t="shared" si="170"/>
        <v>486.46399999999994</v>
      </c>
      <c r="G5481">
        <f t="shared" si="171"/>
        <v>619.13599999999997</v>
      </c>
      <c r="H5481">
        <v>6</v>
      </c>
      <c r="I5481" s="17">
        <v>45332</v>
      </c>
      <c r="J5481" s="17">
        <v>45334</v>
      </c>
      <c r="K5481" t="s">
        <v>21</v>
      </c>
      <c r="L5481" t="s">
        <v>22</v>
      </c>
      <c r="M5481">
        <v>140.75</v>
      </c>
      <c r="N5481" t="s">
        <v>23</v>
      </c>
    </row>
    <row r="5482" spans="1:14" ht="14.25" customHeight="1" x14ac:dyDescent="0.3">
      <c r="A5482" t="s">
        <v>3016</v>
      </c>
      <c r="B5482" t="s">
        <v>13</v>
      </c>
      <c r="C5482" t="s">
        <v>36</v>
      </c>
      <c r="D5482">
        <v>1108.6099999999999</v>
      </c>
      <c r="E5482">
        <v>0.39</v>
      </c>
      <c r="F5482">
        <f t="shared" si="170"/>
        <v>432.35789999999997</v>
      </c>
      <c r="G5482">
        <f t="shared" si="171"/>
        <v>676.25209999999993</v>
      </c>
      <c r="H5482">
        <v>6</v>
      </c>
      <c r="I5482" s="17">
        <v>45060</v>
      </c>
      <c r="J5482" s="17">
        <v>45065</v>
      </c>
      <c r="K5482" t="s">
        <v>31</v>
      </c>
      <c r="L5482" t="s">
        <v>22</v>
      </c>
      <c r="M5482">
        <v>224.99</v>
      </c>
      <c r="N5482" t="s">
        <v>48</v>
      </c>
    </row>
    <row r="5483" spans="1:14" ht="14.25" customHeight="1" x14ac:dyDescent="0.3">
      <c r="A5483" t="s">
        <v>3892</v>
      </c>
      <c r="B5483" t="s">
        <v>25</v>
      </c>
      <c r="C5483" t="s">
        <v>33</v>
      </c>
      <c r="D5483">
        <v>1113.75</v>
      </c>
      <c r="E5483">
        <v>0.16</v>
      </c>
      <c r="F5483">
        <f t="shared" si="170"/>
        <v>178.20000000000002</v>
      </c>
      <c r="G5483">
        <f t="shared" si="171"/>
        <v>935.55</v>
      </c>
      <c r="H5483">
        <v>6</v>
      </c>
      <c r="I5483" s="17">
        <v>45490</v>
      </c>
      <c r="J5483" s="17">
        <v>45496</v>
      </c>
      <c r="K5483" t="s">
        <v>21</v>
      </c>
      <c r="L5483" t="s">
        <v>27</v>
      </c>
      <c r="M5483">
        <v>254.52</v>
      </c>
      <c r="N5483" t="s">
        <v>28</v>
      </c>
    </row>
    <row r="5484" spans="1:14" ht="14.25" customHeight="1" x14ac:dyDescent="0.3">
      <c r="A5484" t="s">
        <v>7210</v>
      </c>
      <c r="B5484" t="s">
        <v>19</v>
      </c>
      <c r="C5484" t="s">
        <v>33</v>
      </c>
      <c r="D5484">
        <v>1121.42</v>
      </c>
      <c r="E5484">
        <v>0.28999999999999998</v>
      </c>
      <c r="F5484">
        <f t="shared" si="170"/>
        <v>325.21179999999998</v>
      </c>
      <c r="G5484">
        <f t="shared" si="171"/>
        <v>796.20820000000003</v>
      </c>
      <c r="H5484">
        <v>6</v>
      </c>
      <c r="I5484" s="17">
        <v>45246</v>
      </c>
      <c r="J5484" s="17">
        <v>45250</v>
      </c>
      <c r="K5484" t="s">
        <v>15</v>
      </c>
      <c r="L5484" t="s">
        <v>22</v>
      </c>
      <c r="M5484">
        <v>102.89</v>
      </c>
      <c r="N5484" t="s">
        <v>28</v>
      </c>
    </row>
    <row r="5485" spans="1:14" ht="14.25" customHeight="1" x14ac:dyDescent="0.3">
      <c r="A5485" t="s">
        <v>1097</v>
      </c>
      <c r="B5485" t="s">
        <v>41</v>
      </c>
      <c r="C5485" t="s">
        <v>36</v>
      </c>
      <c r="D5485">
        <v>1125.71</v>
      </c>
      <c r="E5485">
        <v>0.3</v>
      </c>
      <c r="F5485">
        <f t="shared" si="170"/>
        <v>337.71300000000002</v>
      </c>
      <c r="G5485">
        <f t="shared" si="171"/>
        <v>787.99700000000007</v>
      </c>
      <c r="H5485">
        <v>6</v>
      </c>
      <c r="I5485" s="17">
        <v>45144</v>
      </c>
      <c r="J5485" s="17">
        <v>45149</v>
      </c>
      <c r="K5485" t="s">
        <v>15</v>
      </c>
      <c r="L5485" t="s">
        <v>27</v>
      </c>
      <c r="M5485">
        <v>198.57</v>
      </c>
      <c r="N5485" t="s">
        <v>48</v>
      </c>
    </row>
    <row r="5486" spans="1:14" ht="14.25" customHeight="1" x14ac:dyDescent="0.3">
      <c r="A5486" t="s">
        <v>1639</v>
      </c>
      <c r="B5486" t="s">
        <v>41</v>
      </c>
      <c r="C5486" t="s">
        <v>26</v>
      </c>
      <c r="D5486">
        <v>1128.79</v>
      </c>
      <c r="E5486">
        <v>0.01</v>
      </c>
      <c r="F5486">
        <f t="shared" si="170"/>
        <v>11.2879</v>
      </c>
      <c r="G5486">
        <f t="shared" si="171"/>
        <v>1117.5020999999999</v>
      </c>
      <c r="H5486">
        <v>6</v>
      </c>
      <c r="I5486" s="17">
        <v>45042</v>
      </c>
      <c r="J5486" s="17">
        <v>45046</v>
      </c>
      <c r="K5486" t="s">
        <v>31</v>
      </c>
      <c r="L5486" t="s">
        <v>22</v>
      </c>
      <c r="M5486">
        <v>83.14</v>
      </c>
      <c r="N5486" t="s">
        <v>39</v>
      </c>
    </row>
    <row r="5487" spans="1:14" ht="14.25" customHeight="1" x14ac:dyDescent="0.3">
      <c r="A5487" t="s">
        <v>15290</v>
      </c>
      <c r="B5487" t="s">
        <v>25</v>
      </c>
      <c r="C5487" t="s">
        <v>14</v>
      </c>
      <c r="D5487">
        <v>1131.1199999999999</v>
      </c>
      <c r="E5487">
        <v>0.02</v>
      </c>
      <c r="F5487">
        <f t="shared" si="170"/>
        <v>22.622399999999999</v>
      </c>
      <c r="G5487">
        <f t="shared" si="171"/>
        <v>1108.4975999999999</v>
      </c>
      <c r="H5487">
        <v>6</v>
      </c>
      <c r="I5487" s="17">
        <v>45348</v>
      </c>
      <c r="J5487" s="17">
        <v>45349</v>
      </c>
      <c r="K5487" t="s">
        <v>31</v>
      </c>
      <c r="L5487" t="s">
        <v>22</v>
      </c>
      <c r="M5487">
        <v>233.22</v>
      </c>
      <c r="N5487" t="s">
        <v>17</v>
      </c>
    </row>
    <row r="5488" spans="1:14" ht="14.25" customHeight="1" x14ac:dyDescent="0.3">
      <c r="A5488" t="s">
        <v>3312</v>
      </c>
      <c r="B5488" t="s">
        <v>19</v>
      </c>
      <c r="C5488" t="s">
        <v>20</v>
      </c>
      <c r="D5488">
        <v>1131.76</v>
      </c>
      <c r="E5488">
        <v>0.41</v>
      </c>
      <c r="F5488">
        <f t="shared" si="170"/>
        <v>464.02159999999998</v>
      </c>
      <c r="G5488">
        <f t="shared" si="171"/>
        <v>667.73839999999996</v>
      </c>
      <c r="H5488">
        <v>6</v>
      </c>
      <c r="I5488" s="17">
        <v>45329</v>
      </c>
      <c r="J5488" s="17">
        <v>45335</v>
      </c>
      <c r="K5488" t="s">
        <v>31</v>
      </c>
      <c r="L5488" t="s">
        <v>16</v>
      </c>
      <c r="M5488">
        <v>251.77</v>
      </c>
      <c r="N5488" t="s">
        <v>17</v>
      </c>
    </row>
    <row r="5489" spans="1:14" ht="14.25" customHeight="1" x14ac:dyDescent="0.3">
      <c r="A5489" t="s">
        <v>1002</v>
      </c>
      <c r="B5489" t="s">
        <v>13</v>
      </c>
      <c r="C5489" t="s">
        <v>26</v>
      </c>
      <c r="D5489">
        <v>1137.58</v>
      </c>
      <c r="E5489">
        <v>0.01</v>
      </c>
      <c r="F5489">
        <f t="shared" si="170"/>
        <v>11.3758</v>
      </c>
      <c r="G5489">
        <f t="shared" si="171"/>
        <v>1126.2041999999999</v>
      </c>
      <c r="H5489">
        <v>6</v>
      </c>
      <c r="I5489" s="17">
        <v>45656</v>
      </c>
      <c r="J5489" s="17">
        <v>45662</v>
      </c>
      <c r="K5489" t="s">
        <v>31</v>
      </c>
      <c r="L5489" t="s">
        <v>27</v>
      </c>
      <c r="M5489">
        <v>318.27999999999997</v>
      </c>
      <c r="N5489" t="s">
        <v>48</v>
      </c>
    </row>
    <row r="5490" spans="1:14" ht="14.25" customHeight="1" x14ac:dyDescent="0.3">
      <c r="A5490" t="s">
        <v>12506</v>
      </c>
      <c r="B5490" t="s">
        <v>19</v>
      </c>
      <c r="C5490" t="s">
        <v>33</v>
      </c>
      <c r="D5490">
        <v>1137.5999999999999</v>
      </c>
      <c r="E5490">
        <v>0.06</v>
      </c>
      <c r="F5490">
        <f t="shared" si="170"/>
        <v>68.255999999999986</v>
      </c>
      <c r="G5490">
        <f t="shared" si="171"/>
        <v>1069.3439999999998</v>
      </c>
      <c r="H5490">
        <v>6</v>
      </c>
      <c r="I5490" s="17">
        <v>45610</v>
      </c>
      <c r="J5490" s="17">
        <v>45615</v>
      </c>
      <c r="K5490" t="s">
        <v>15</v>
      </c>
      <c r="L5490" t="s">
        <v>16</v>
      </c>
      <c r="M5490">
        <v>61.68</v>
      </c>
      <c r="N5490" t="s">
        <v>34</v>
      </c>
    </row>
    <row r="5491" spans="1:14" ht="14.25" customHeight="1" x14ac:dyDescent="0.3">
      <c r="A5491" t="s">
        <v>1467</v>
      </c>
      <c r="B5491" t="s">
        <v>19</v>
      </c>
      <c r="C5491" t="s">
        <v>20</v>
      </c>
      <c r="D5491">
        <v>1143.33</v>
      </c>
      <c r="E5491">
        <v>0.04</v>
      </c>
      <c r="F5491">
        <f t="shared" si="170"/>
        <v>45.733199999999997</v>
      </c>
      <c r="G5491">
        <f t="shared" si="171"/>
        <v>1097.5968</v>
      </c>
      <c r="H5491">
        <v>6</v>
      </c>
      <c r="I5491" s="17">
        <v>45468</v>
      </c>
      <c r="J5491" s="17">
        <v>45470</v>
      </c>
      <c r="K5491" t="s">
        <v>21</v>
      </c>
      <c r="L5491" t="s">
        <v>22</v>
      </c>
      <c r="M5491">
        <v>331.53</v>
      </c>
      <c r="N5491" t="s">
        <v>48</v>
      </c>
    </row>
    <row r="5492" spans="1:14" ht="14.25" customHeight="1" x14ac:dyDescent="0.3">
      <c r="A5492" t="s">
        <v>14517</v>
      </c>
      <c r="B5492" t="s">
        <v>13</v>
      </c>
      <c r="C5492" t="s">
        <v>33</v>
      </c>
      <c r="D5492">
        <v>1146.1300000000001</v>
      </c>
      <c r="E5492">
        <v>0.47</v>
      </c>
      <c r="F5492">
        <f t="shared" si="170"/>
        <v>538.68110000000001</v>
      </c>
      <c r="G5492">
        <f t="shared" si="171"/>
        <v>607.44890000000009</v>
      </c>
      <c r="H5492">
        <v>6</v>
      </c>
      <c r="I5492" s="17">
        <v>45596</v>
      </c>
      <c r="J5492" s="17">
        <v>45599</v>
      </c>
      <c r="K5492" t="s">
        <v>15</v>
      </c>
      <c r="L5492" t="s">
        <v>16</v>
      </c>
      <c r="M5492">
        <v>76</v>
      </c>
      <c r="N5492" t="s">
        <v>23</v>
      </c>
    </row>
    <row r="5493" spans="1:14" ht="14.25" customHeight="1" x14ac:dyDescent="0.3">
      <c r="A5493" t="s">
        <v>5116</v>
      </c>
      <c r="B5493" t="s">
        <v>25</v>
      </c>
      <c r="C5493" t="s">
        <v>33</v>
      </c>
      <c r="D5493">
        <v>1152.48</v>
      </c>
      <c r="E5493">
        <v>0.05</v>
      </c>
      <c r="F5493">
        <f t="shared" si="170"/>
        <v>57.624000000000002</v>
      </c>
      <c r="G5493">
        <f t="shared" si="171"/>
        <v>1094.856</v>
      </c>
      <c r="H5493">
        <v>6</v>
      </c>
      <c r="I5493" s="17">
        <v>45243</v>
      </c>
      <c r="J5493" s="17">
        <v>45245</v>
      </c>
      <c r="K5493" t="s">
        <v>31</v>
      </c>
      <c r="L5493" t="s">
        <v>22</v>
      </c>
      <c r="M5493">
        <v>249.91</v>
      </c>
      <c r="N5493" t="s">
        <v>34</v>
      </c>
    </row>
    <row r="5494" spans="1:14" ht="14.25" customHeight="1" x14ac:dyDescent="0.3">
      <c r="A5494" t="s">
        <v>2195</v>
      </c>
      <c r="B5494" t="s">
        <v>13</v>
      </c>
      <c r="C5494" t="s">
        <v>36</v>
      </c>
      <c r="D5494">
        <v>1156.03</v>
      </c>
      <c r="E5494">
        <v>0.18</v>
      </c>
      <c r="F5494">
        <f t="shared" si="170"/>
        <v>208.08539999999999</v>
      </c>
      <c r="G5494">
        <f t="shared" si="171"/>
        <v>947.94460000000004</v>
      </c>
      <c r="H5494">
        <v>6</v>
      </c>
      <c r="I5494" s="17">
        <v>45657</v>
      </c>
      <c r="J5494" s="17">
        <v>45659</v>
      </c>
      <c r="K5494" t="s">
        <v>15</v>
      </c>
      <c r="L5494" t="s">
        <v>16</v>
      </c>
      <c r="M5494">
        <v>285.98</v>
      </c>
      <c r="N5494" t="s">
        <v>28</v>
      </c>
    </row>
    <row r="5495" spans="1:14" ht="14.25" customHeight="1" x14ac:dyDescent="0.3">
      <c r="A5495" t="s">
        <v>12971</v>
      </c>
      <c r="B5495" t="s">
        <v>19</v>
      </c>
      <c r="C5495" t="s">
        <v>26</v>
      </c>
      <c r="D5495">
        <v>1160.1500000000001</v>
      </c>
      <c r="E5495">
        <v>0.37</v>
      </c>
      <c r="F5495">
        <f t="shared" si="170"/>
        <v>429.25550000000004</v>
      </c>
      <c r="G5495">
        <f t="shared" si="171"/>
        <v>730.89450000000011</v>
      </c>
      <c r="H5495">
        <v>6</v>
      </c>
      <c r="I5495" s="17">
        <v>45360</v>
      </c>
      <c r="J5495" s="17">
        <v>45366</v>
      </c>
      <c r="K5495" t="s">
        <v>21</v>
      </c>
      <c r="L5495" t="s">
        <v>27</v>
      </c>
      <c r="M5495">
        <v>122.26</v>
      </c>
      <c r="N5495" t="s">
        <v>39</v>
      </c>
    </row>
    <row r="5496" spans="1:14" ht="14.25" customHeight="1" x14ac:dyDescent="0.3">
      <c r="A5496" t="s">
        <v>10871</v>
      </c>
      <c r="B5496" t="s">
        <v>25</v>
      </c>
      <c r="C5496" t="s">
        <v>14</v>
      </c>
      <c r="D5496">
        <v>1168.44</v>
      </c>
      <c r="E5496">
        <v>0.05</v>
      </c>
      <c r="F5496">
        <f t="shared" si="170"/>
        <v>58.422000000000004</v>
      </c>
      <c r="G5496">
        <f t="shared" si="171"/>
        <v>1110.018</v>
      </c>
      <c r="H5496">
        <v>6</v>
      </c>
      <c r="I5496" s="17">
        <v>45128</v>
      </c>
      <c r="J5496" s="17">
        <v>45134</v>
      </c>
      <c r="K5496" t="s">
        <v>15</v>
      </c>
      <c r="L5496" t="s">
        <v>16</v>
      </c>
      <c r="M5496">
        <v>236</v>
      </c>
      <c r="N5496" t="s">
        <v>48</v>
      </c>
    </row>
    <row r="5497" spans="1:14" ht="14.25" customHeight="1" x14ac:dyDescent="0.3">
      <c r="A5497" t="s">
        <v>6630</v>
      </c>
      <c r="B5497" t="s">
        <v>25</v>
      </c>
      <c r="C5497" t="s">
        <v>26</v>
      </c>
      <c r="D5497">
        <v>1169.3</v>
      </c>
      <c r="E5497">
        <v>0.26</v>
      </c>
      <c r="F5497">
        <f t="shared" si="170"/>
        <v>304.01799999999997</v>
      </c>
      <c r="G5497">
        <f t="shared" si="171"/>
        <v>865.28199999999993</v>
      </c>
      <c r="H5497">
        <v>6</v>
      </c>
      <c r="I5497" s="17">
        <v>45581</v>
      </c>
      <c r="J5497" s="17">
        <v>45583</v>
      </c>
      <c r="K5497" t="s">
        <v>21</v>
      </c>
      <c r="L5497" t="s">
        <v>22</v>
      </c>
      <c r="M5497">
        <v>192.49</v>
      </c>
      <c r="N5497" t="s">
        <v>39</v>
      </c>
    </row>
    <row r="5498" spans="1:14" ht="14.25" customHeight="1" x14ac:dyDescent="0.3">
      <c r="A5498" t="s">
        <v>7099</v>
      </c>
      <c r="B5498" t="s">
        <v>19</v>
      </c>
      <c r="C5498" t="s">
        <v>20</v>
      </c>
      <c r="D5498">
        <v>1170.17</v>
      </c>
      <c r="E5498">
        <v>0.3</v>
      </c>
      <c r="F5498">
        <f t="shared" si="170"/>
        <v>351.05099999999999</v>
      </c>
      <c r="G5498">
        <f t="shared" si="171"/>
        <v>819.11900000000014</v>
      </c>
      <c r="H5498">
        <v>6</v>
      </c>
      <c r="I5498" s="17">
        <v>45494</v>
      </c>
      <c r="J5498" s="17">
        <v>45496</v>
      </c>
      <c r="K5498" t="s">
        <v>21</v>
      </c>
      <c r="L5498" t="s">
        <v>22</v>
      </c>
      <c r="M5498">
        <v>304.17</v>
      </c>
      <c r="N5498" t="s">
        <v>17</v>
      </c>
    </row>
    <row r="5499" spans="1:14" ht="14.25" customHeight="1" x14ac:dyDescent="0.3">
      <c r="A5499" t="s">
        <v>12128</v>
      </c>
      <c r="B5499" t="s">
        <v>25</v>
      </c>
      <c r="C5499" t="s">
        <v>20</v>
      </c>
      <c r="D5499">
        <v>1173.21</v>
      </c>
      <c r="E5499">
        <v>0.39</v>
      </c>
      <c r="F5499">
        <f t="shared" si="170"/>
        <v>457.55190000000005</v>
      </c>
      <c r="G5499">
        <f t="shared" si="171"/>
        <v>715.65809999999999</v>
      </c>
      <c r="H5499">
        <v>6</v>
      </c>
      <c r="I5499" s="17">
        <v>45332</v>
      </c>
      <c r="J5499" s="17">
        <v>45339</v>
      </c>
      <c r="K5499" t="s">
        <v>21</v>
      </c>
      <c r="L5499" t="s">
        <v>27</v>
      </c>
      <c r="M5499">
        <v>129.97</v>
      </c>
      <c r="N5499" t="s">
        <v>28</v>
      </c>
    </row>
    <row r="5500" spans="1:14" ht="14.25" customHeight="1" x14ac:dyDescent="0.3">
      <c r="A5500" t="s">
        <v>6866</v>
      </c>
      <c r="B5500" t="s">
        <v>19</v>
      </c>
      <c r="C5500" t="s">
        <v>14</v>
      </c>
      <c r="D5500">
        <v>1176.6500000000001</v>
      </c>
      <c r="E5500">
        <v>0.31</v>
      </c>
      <c r="F5500">
        <f t="shared" si="170"/>
        <v>364.76150000000001</v>
      </c>
      <c r="G5500">
        <f t="shared" si="171"/>
        <v>811.88850000000002</v>
      </c>
      <c r="H5500">
        <v>6</v>
      </c>
      <c r="I5500" s="17">
        <v>45607</v>
      </c>
      <c r="J5500" s="17">
        <v>45610</v>
      </c>
      <c r="K5500" t="s">
        <v>21</v>
      </c>
      <c r="L5500" t="s">
        <v>27</v>
      </c>
      <c r="M5500">
        <v>104.6</v>
      </c>
      <c r="N5500" t="s">
        <v>23</v>
      </c>
    </row>
    <row r="5501" spans="1:14" ht="14.25" customHeight="1" x14ac:dyDescent="0.3">
      <c r="A5501" t="s">
        <v>15316</v>
      </c>
      <c r="B5501" t="s">
        <v>25</v>
      </c>
      <c r="C5501" t="s">
        <v>20</v>
      </c>
      <c r="D5501">
        <v>1182.67</v>
      </c>
      <c r="E5501">
        <v>0.39</v>
      </c>
      <c r="F5501">
        <f t="shared" si="170"/>
        <v>461.24130000000002</v>
      </c>
      <c r="G5501">
        <f t="shared" si="171"/>
        <v>721.42870000000005</v>
      </c>
      <c r="H5501">
        <v>6</v>
      </c>
      <c r="I5501" s="17">
        <v>45297</v>
      </c>
      <c r="J5501" s="17">
        <v>45298</v>
      </c>
      <c r="K5501" t="s">
        <v>31</v>
      </c>
      <c r="L5501" t="s">
        <v>22</v>
      </c>
      <c r="M5501">
        <v>228.89</v>
      </c>
      <c r="N5501" t="s">
        <v>17</v>
      </c>
    </row>
    <row r="5502" spans="1:14" ht="14.25" customHeight="1" x14ac:dyDescent="0.3">
      <c r="A5502" t="s">
        <v>14781</v>
      </c>
      <c r="B5502" t="s">
        <v>25</v>
      </c>
      <c r="C5502" t="s">
        <v>26</v>
      </c>
      <c r="D5502">
        <v>1186.1500000000001</v>
      </c>
      <c r="E5502">
        <v>0.12</v>
      </c>
      <c r="F5502">
        <f t="shared" si="170"/>
        <v>142.33799999999999</v>
      </c>
      <c r="G5502">
        <f t="shared" si="171"/>
        <v>1043.8120000000001</v>
      </c>
      <c r="H5502">
        <v>6</v>
      </c>
      <c r="I5502" s="17">
        <v>45301</v>
      </c>
      <c r="J5502" s="17">
        <v>45303</v>
      </c>
      <c r="K5502" t="s">
        <v>15</v>
      </c>
      <c r="L5502" t="s">
        <v>27</v>
      </c>
      <c r="M5502">
        <v>119.64</v>
      </c>
      <c r="N5502" t="s">
        <v>28</v>
      </c>
    </row>
    <row r="5503" spans="1:14" ht="14.25" customHeight="1" x14ac:dyDescent="0.3">
      <c r="A5503" t="s">
        <v>12264</v>
      </c>
      <c r="B5503" t="s">
        <v>25</v>
      </c>
      <c r="C5503" t="s">
        <v>26</v>
      </c>
      <c r="D5503">
        <v>1192.99</v>
      </c>
      <c r="E5503">
        <v>0.1</v>
      </c>
      <c r="F5503">
        <f t="shared" si="170"/>
        <v>119.29900000000001</v>
      </c>
      <c r="G5503">
        <f t="shared" si="171"/>
        <v>1073.691</v>
      </c>
      <c r="H5503">
        <v>6</v>
      </c>
      <c r="I5503" s="17">
        <v>44930</v>
      </c>
      <c r="J5503" s="17">
        <v>44936</v>
      </c>
      <c r="K5503" t="s">
        <v>15</v>
      </c>
      <c r="L5503" t="s">
        <v>16</v>
      </c>
      <c r="M5503">
        <v>246.15</v>
      </c>
      <c r="N5503" t="s">
        <v>34</v>
      </c>
    </row>
    <row r="5504" spans="1:14" ht="14.25" customHeight="1" x14ac:dyDescent="0.3">
      <c r="A5504" t="s">
        <v>2659</v>
      </c>
      <c r="B5504" t="s">
        <v>41</v>
      </c>
      <c r="C5504" t="s">
        <v>14</v>
      </c>
      <c r="D5504">
        <v>1194.92</v>
      </c>
      <c r="E5504">
        <v>0.41</v>
      </c>
      <c r="F5504">
        <f t="shared" si="170"/>
        <v>489.91719999999998</v>
      </c>
      <c r="G5504">
        <f t="shared" si="171"/>
        <v>705.00280000000009</v>
      </c>
      <c r="H5504">
        <v>6</v>
      </c>
      <c r="I5504" s="17">
        <v>44963</v>
      </c>
      <c r="J5504" s="17">
        <v>44967</v>
      </c>
      <c r="K5504" t="s">
        <v>21</v>
      </c>
      <c r="L5504" t="s">
        <v>16</v>
      </c>
      <c r="M5504">
        <v>65.42</v>
      </c>
      <c r="N5504" t="s">
        <v>23</v>
      </c>
    </row>
    <row r="5505" spans="1:14" ht="14.25" customHeight="1" x14ac:dyDescent="0.3">
      <c r="A5505" t="s">
        <v>5749</v>
      </c>
      <c r="B5505" t="s">
        <v>41</v>
      </c>
      <c r="C5505" t="s">
        <v>33</v>
      </c>
      <c r="D5505">
        <v>1195.51</v>
      </c>
      <c r="E5505">
        <v>0.49</v>
      </c>
      <c r="F5505">
        <f t="shared" si="170"/>
        <v>585.79989999999998</v>
      </c>
      <c r="G5505">
        <f t="shared" si="171"/>
        <v>609.71010000000001</v>
      </c>
      <c r="H5505">
        <v>6</v>
      </c>
      <c r="I5505" s="17">
        <v>45547</v>
      </c>
      <c r="J5505" s="17">
        <v>45548</v>
      </c>
      <c r="K5505" t="s">
        <v>31</v>
      </c>
      <c r="L5505" t="s">
        <v>27</v>
      </c>
      <c r="M5505">
        <v>118.9</v>
      </c>
      <c r="N5505" t="s">
        <v>34</v>
      </c>
    </row>
    <row r="5506" spans="1:14" ht="14.25" customHeight="1" x14ac:dyDescent="0.3">
      <c r="A5506" t="s">
        <v>4015</v>
      </c>
      <c r="B5506" t="s">
        <v>41</v>
      </c>
      <c r="C5506" t="s">
        <v>14</v>
      </c>
      <c r="D5506">
        <v>1198.69</v>
      </c>
      <c r="E5506">
        <v>0.49</v>
      </c>
      <c r="F5506">
        <f t="shared" ref="F5506:F5569" si="172">D5506*E5506</f>
        <v>587.35810000000004</v>
      </c>
      <c r="G5506">
        <f t="shared" ref="G5506:G5569" si="173">D5506-F5506</f>
        <v>611.33190000000002</v>
      </c>
      <c r="H5506">
        <v>6</v>
      </c>
      <c r="I5506" s="17">
        <v>45483</v>
      </c>
      <c r="J5506" s="17">
        <v>45488</v>
      </c>
      <c r="K5506" t="s">
        <v>15</v>
      </c>
      <c r="L5506" t="s">
        <v>22</v>
      </c>
      <c r="M5506">
        <v>257.14</v>
      </c>
      <c r="N5506" t="s">
        <v>23</v>
      </c>
    </row>
    <row r="5507" spans="1:14" ht="14.25" customHeight="1" x14ac:dyDescent="0.3">
      <c r="A5507" t="s">
        <v>5803</v>
      </c>
      <c r="B5507" t="s">
        <v>13</v>
      </c>
      <c r="C5507" t="s">
        <v>20</v>
      </c>
      <c r="D5507">
        <v>1199.75</v>
      </c>
      <c r="E5507">
        <v>0.03</v>
      </c>
      <c r="F5507">
        <f t="shared" si="172"/>
        <v>35.9925</v>
      </c>
      <c r="G5507">
        <f t="shared" si="173"/>
        <v>1163.7574999999999</v>
      </c>
      <c r="H5507">
        <v>6</v>
      </c>
      <c r="I5507" s="17">
        <v>45011</v>
      </c>
      <c r="J5507" s="17">
        <v>45018</v>
      </c>
      <c r="K5507" t="s">
        <v>21</v>
      </c>
      <c r="L5507" t="s">
        <v>22</v>
      </c>
      <c r="M5507">
        <v>192.98</v>
      </c>
      <c r="N5507" t="s">
        <v>17</v>
      </c>
    </row>
    <row r="5508" spans="1:14" ht="14.25" customHeight="1" x14ac:dyDescent="0.3">
      <c r="A5508" t="s">
        <v>10821</v>
      </c>
      <c r="B5508" t="s">
        <v>41</v>
      </c>
      <c r="C5508" t="s">
        <v>26</v>
      </c>
      <c r="D5508">
        <v>1201.1400000000001</v>
      </c>
      <c r="E5508">
        <v>0.37</v>
      </c>
      <c r="F5508">
        <f t="shared" si="172"/>
        <v>444.42180000000002</v>
      </c>
      <c r="G5508">
        <f t="shared" si="173"/>
        <v>756.71820000000002</v>
      </c>
      <c r="H5508">
        <v>6</v>
      </c>
      <c r="I5508" s="17">
        <v>45516</v>
      </c>
      <c r="J5508" s="17">
        <v>45522</v>
      </c>
      <c r="K5508" t="s">
        <v>31</v>
      </c>
      <c r="L5508" t="s">
        <v>27</v>
      </c>
      <c r="M5508">
        <v>329.07</v>
      </c>
      <c r="N5508" t="s">
        <v>39</v>
      </c>
    </row>
    <row r="5509" spans="1:14" ht="14.25" customHeight="1" x14ac:dyDescent="0.3">
      <c r="A5509" t="s">
        <v>3010</v>
      </c>
      <c r="B5509" t="s">
        <v>25</v>
      </c>
      <c r="C5509" t="s">
        <v>14</v>
      </c>
      <c r="D5509">
        <v>1202.98</v>
      </c>
      <c r="E5509">
        <v>0.41</v>
      </c>
      <c r="F5509">
        <f t="shared" si="172"/>
        <v>493.22179999999997</v>
      </c>
      <c r="G5509">
        <f t="shared" si="173"/>
        <v>709.75819999999999</v>
      </c>
      <c r="H5509">
        <v>6</v>
      </c>
      <c r="I5509" s="17">
        <v>45618</v>
      </c>
      <c r="J5509" s="17">
        <v>45625</v>
      </c>
      <c r="K5509" t="s">
        <v>15</v>
      </c>
      <c r="L5509" t="s">
        <v>27</v>
      </c>
      <c r="M5509">
        <v>124.06</v>
      </c>
      <c r="N5509" t="s">
        <v>39</v>
      </c>
    </row>
    <row r="5510" spans="1:14" ht="14.25" customHeight="1" x14ac:dyDescent="0.3">
      <c r="A5510" t="s">
        <v>13607</v>
      </c>
      <c r="B5510" t="s">
        <v>19</v>
      </c>
      <c r="C5510" t="s">
        <v>36</v>
      </c>
      <c r="D5510">
        <v>1205.6099999999999</v>
      </c>
      <c r="E5510">
        <v>7.0000000000000007E-2</v>
      </c>
      <c r="F5510">
        <f t="shared" si="172"/>
        <v>84.392700000000005</v>
      </c>
      <c r="G5510">
        <f t="shared" si="173"/>
        <v>1121.2172999999998</v>
      </c>
      <c r="H5510">
        <v>6</v>
      </c>
      <c r="I5510" s="17">
        <v>45421</v>
      </c>
      <c r="J5510" s="17">
        <v>45422</v>
      </c>
      <c r="K5510" t="s">
        <v>21</v>
      </c>
      <c r="L5510" t="s">
        <v>22</v>
      </c>
      <c r="M5510">
        <v>217.66</v>
      </c>
      <c r="N5510" t="s">
        <v>17</v>
      </c>
    </row>
    <row r="5511" spans="1:14" ht="14.25" customHeight="1" x14ac:dyDescent="0.3">
      <c r="A5511" t="s">
        <v>10226</v>
      </c>
      <c r="B5511" t="s">
        <v>41</v>
      </c>
      <c r="C5511" t="s">
        <v>26</v>
      </c>
      <c r="D5511">
        <v>1214.8599999999999</v>
      </c>
      <c r="E5511">
        <v>0.48</v>
      </c>
      <c r="F5511">
        <f t="shared" si="172"/>
        <v>583.13279999999997</v>
      </c>
      <c r="G5511">
        <f t="shared" si="173"/>
        <v>631.72719999999993</v>
      </c>
      <c r="H5511">
        <v>6</v>
      </c>
      <c r="I5511" s="17">
        <v>45431</v>
      </c>
      <c r="J5511" s="17">
        <v>45434</v>
      </c>
      <c r="K5511" t="s">
        <v>21</v>
      </c>
      <c r="L5511" t="s">
        <v>27</v>
      </c>
      <c r="M5511">
        <v>331.8</v>
      </c>
      <c r="N5511" t="s">
        <v>28</v>
      </c>
    </row>
    <row r="5512" spans="1:14" ht="14.25" customHeight="1" x14ac:dyDescent="0.3">
      <c r="A5512" t="s">
        <v>1782</v>
      </c>
      <c r="B5512" t="s">
        <v>13</v>
      </c>
      <c r="C5512" t="s">
        <v>14</v>
      </c>
      <c r="D5512">
        <v>1219.32</v>
      </c>
      <c r="E5512">
        <v>0.17</v>
      </c>
      <c r="F5512">
        <f t="shared" si="172"/>
        <v>207.28440000000001</v>
      </c>
      <c r="G5512">
        <f t="shared" si="173"/>
        <v>1012.0355999999999</v>
      </c>
      <c r="H5512">
        <v>6</v>
      </c>
      <c r="I5512" s="17">
        <v>45629</v>
      </c>
      <c r="J5512" s="17">
        <v>45631</v>
      </c>
      <c r="K5512" t="s">
        <v>21</v>
      </c>
      <c r="L5512" t="s">
        <v>16</v>
      </c>
      <c r="M5512">
        <v>130.63999999999999</v>
      </c>
      <c r="N5512" t="s">
        <v>17</v>
      </c>
    </row>
    <row r="5513" spans="1:14" ht="14.25" customHeight="1" x14ac:dyDescent="0.3">
      <c r="A5513" t="s">
        <v>4018</v>
      </c>
      <c r="B5513" t="s">
        <v>19</v>
      </c>
      <c r="C5513" t="s">
        <v>14</v>
      </c>
      <c r="D5513">
        <v>1219.45</v>
      </c>
      <c r="E5513">
        <v>0.04</v>
      </c>
      <c r="F5513">
        <f t="shared" si="172"/>
        <v>48.778000000000006</v>
      </c>
      <c r="G5513">
        <f t="shared" si="173"/>
        <v>1170.672</v>
      </c>
      <c r="H5513">
        <v>6</v>
      </c>
      <c r="I5513" s="17">
        <v>44942</v>
      </c>
      <c r="J5513" s="17">
        <v>44947</v>
      </c>
      <c r="K5513" t="s">
        <v>15</v>
      </c>
      <c r="L5513" t="s">
        <v>27</v>
      </c>
      <c r="M5513">
        <v>262.87</v>
      </c>
      <c r="N5513" t="s">
        <v>23</v>
      </c>
    </row>
    <row r="5514" spans="1:14" ht="14.25" customHeight="1" x14ac:dyDescent="0.3">
      <c r="A5514" t="s">
        <v>1058</v>
      </c>
      <c r="B5514" t="s">
        <v>41</v>
      </c>
      <c r="C5514" t="s">
        <v>36</v>
      </c>
      <c r="D5514">
        <v>1221.2</v>
      </c>
      <c r="E5514">
        <v>0.15</v>
      </c>
      <c r="F5514">
        <f t="shared" si="172"/>
        <v>183.18</v>
      </c>
      <c r="G5514">
        <f t="shared" si="173"/>
        <v>1038.02</v>
      </c>
      <c r="H5514">
        <v>6</v>
      </c>
      <c r="I5514" s="17">
        <v>45465</v>
      </c>
      <c r="J5514" s="17">
        <v>45469</v>
      </c>
      <c r="K5514" t="s">
        <v>31</v>
      </c>
      <c r="L5514" t="s">
        <v>22</v>
      </c>
      <c r="M5514">
        <v>67.17</v>
      </c>
      <c r="N5514" t="s">
        <v>34</v>
      </c>
    </row>
    <row r="5515" spans="1:14" ht="14.25" customHeight="1" x14ac:dyDescent="0.3">
      <c r="A5515" t="s">
        <v>11048</v>
      </c>
      <c r="B5515" t="s">
        <v>41</v>
      </c>
      <c r="C5515" t="s">
        <v>33</v>
      </c>
      <c r="D5515">
        <v>1223.95</v>
      </c>
      <c r="E5515">
        <v>0.22</v>
      </c>
      <c r="F5515">
        <f t="shared" si="172"/>
        <v>269.26900000000001</v>
      </c>
      <c r="G5515">
        <f t="shared" si="173"/>
        <v>954.68100000000004</v>
      </c>
      <c r="H5515">
        <v>6</v>
      </c>
      <c r="I5515" s="17">
        <v>45288</v>
      </c>
      <c r="J5515" s="17">
        <v>45292</v>
      </c>
      <c r="K5515" t="s">
        <v>15</v>
      </c>
      <c r="L5515" t="s">
        <v>16</v>
      </c>
      <c r="M5515">
        <v>224.32</v>
      </c>
      <c r="N5515" t="s">
        <v>39</v>
      </c>
    </row>
    <row r="5516" spans="1:14" ht="14.25" customHeight="1" x14ac:dyDescent="0.3">
      <c r="A5516" t="s">
        <v>10521</v>
      </c>
      <c r="B5516" t="s">
        <v>19</v>
      </c>
      <c r="C5516" t="s">
        <v>26</v>
      </c>
      <c r="D5516">
        <v>1224.6099999999999</v>
      </c>
      <c r="E5516">
        <v>0.17</v>
      </c>
      <c r="F5516">
        <f t="shared" si="172"/>
        <v>208.18369999999999</v>
      </c>
      <c r="G5516">
        <f t="shared" si="173"/>
        <v>1016.4262999999999</v>
      </c>
      <c r="H5516">
        <v>6</v>
      </c>
      <c r="I5516" s="17">
        <v>45364</v>
      </c>
      <c r="J5516" s="17">
        <v>45368</v>
      </c>
      <c r="K5516" t="s">
        <v>21</v>
      </c>
      <c r="L5516" t="s">
        <v>22</v>
      </c>
      <c r="M5516">
        <v>273.11</v>
      </c>
      <c r="N5516" t="s">
        <v>48</v>
      </c>
    </row>
    <row r="5517" spans="1:14" ht="14.25" customHeight="1" x14ac:dyDescent="0.3">
      <c r="A5517" t="s">
        <v>11244</v>
      </c>
      <c r="B5517" t="s">
        <v>13</v>
      </c>
      <c r="C5517" t="s">
        <v>20</v>
      </c>
      <c r="D5517">
        <v>1230.43</v>
      </c>
      <c r="E5517">
        <v>0.27</v>
      </c>
      <c r="F5517">
        <f t="shared" si="172"/>
        <v>332.21610000000004</v>
      </c>
      <c r="G5517">
        <f t="shared" si="173"/>
        <v>898.21389999999997</v>
      </c>
      <c r="H5517">
        <v>6</v>
      </c>
      <c r="I5517" s="17">
        <v>45139</v>
      </c>
      <c r="J5517" s="17">
        <v>45145</v>
      </c>
      <c r="K5517" t="s">
        <v>15</v>
      </c>
      <c r="L5517" t="s">
        <v>27</v>
      </c>
      <c r="M5517">
        <v>110.29</v>
      </c>
      <c r="N5517" t="s">
        <v>48</v>
      </c>
    </row>
    <row r="5518" spans="1:14" ht="14.25" customHeight="1" x14ac:dyDescent="0.3">
      <c r="A5518" t="s">
        <v>10251</v>
      </c>
      <c r="B5518" t="s">
        <v>13</v>
      </c>
      <c r="C5518" t="s">
        <v>33</v>
      </c>
      <c r="D5518">
        <v>1230.53</v>
      </c>
      <c r="E5518">
        <v>0.37</v>
      </c>
      <c r="F5518">
        <f t="shared" si="172"/>
        <v>455.29609999999997</v>
      </c>
      <c r="G5518">
        <f t="shared" si="173"/>
        <v>775.23389999999995</v>
      </c>
      <c r="H5518">
        <v>6</v>
      </c>
      <c r="I5518" s="17">
        <v>45151</v>
      </c>
      <c r="J5518" s="17">
        <v>45157</v>
      </c>
      <c r="K5518" t="s">
        <v>31</v>
      </c>
      <c r="L5518" t="s">
        <v>27</v>
      </c>
      <c r="M5518">
        <v>332.29</v>
      </c>
      <c r="N5518" t="s">
        <v>48</v>
      </c>
    </row>
    <row r="5519" spans="1:14" ht="14.25" customHeight="1" x14ac:dyDescent="0.3">
      <c r="A5519" t="s">
        <v>15161</v>
      </c>
      <c r="B5519" t="s">
        <v>13</v>
      </c>
      <c r="C5519" t="s">
        <v>14</v>
      </c>
      <c r="D5519">
        <v>1233.28</v>
      </c>
      <c r="E5519">
        <v>0.03</v>
      </c>
      <c r="F5519">
        <f t="shared" si="172"/>
        <v>36.998399999999997</v>
      </c>
      <c r="G5519">
        <f t="shared" si="173"/>
        <v>1196.2816</v>
      </c>
      <c r="H5519">
        <v>6</v>
      </c>
      <c r="I5519" s="17">
        <v>45360</v>
      </c>
      <c r="J5519" s="17">
        <v>45367</v>
      </c>
      <c r="K5519" t="s">
        <v>31</v>
      </c>
      <c r="L5519" t="s">
        <v>27</v>
      </c>
      <c r="M5519">
        <v>248.46</v>
      </c>
      <c r="N5519" t="s">
        <v>28</v>
      </c>
    </row>
    <row r="5520" spans="1:14" ht="14.25" customHeight="1" x14ac:dyDescent="0.3">
      <c r="A5520" t="s">
        <v>1448</v>
      </c>
      <c r="B5520" t="s">
        <v>19</v>
      </c>
      <c r="C5520" t="s">
        <v>26</v>
      </c>
      <c r="D5520">
        <v>1240.08</v>
      </c>
      <c r="E5520">
        <v>0.43</v>
      </c>
      <c r="F5520">
        <f t="shared" si="172"/>
        <v>533.23439999999994</v>
      </c>
      <c r="G5520">
        <f t="shared" si="173"/>
        <v>706.84559999999999</v>
      </c>
      <c r="H5520">
        <v>6</v>
      </c>
      <c r="I5520" s="17">
        <v>45144</v>
      </c>
      <c r="J5520" s="17">
        <v>45145</v>
      </c>
      <c r="K5520" t="s">
        <v>21</v>
      </c>
      <c r="L5520" t="s">
        <v>22</v>
      </c>
      <c r="M5520">
        <v>268.66000000000003</v>
      </c>
      <c r="N5520" t="s">
        <v>39</v>
      </c>
    </row>
    <row r="5521" spans="1:14" ht="14.25" customHeight="1" x14ac:dyDescent="0.3">
      <c r="A5521" t="s">
        <v>3673</v>
      </c>
      <c r="B5521" t="s">
        <v>41</v>
      </c>
      <c r="C5521" t="s">
        <v>20</v>
      </c>
      <c r="D5521">
        <v>1241.23</v>
      </c>
      <c r="E5521">
        <v>0.39</v>
      </c>
      <c r="F5521">
        <f t="shared" si="172"/>
        <v>484.0797</v>
      </c>
      <c r="G5521">
        <f t="shared" si="173"/>
        <v>757.15030000000002</v>
      </c>
      <c r="H5521">
        <v>6</v>
      </c>
      <c r="I5521" s="17">
        <v>45358</v>
      </c>
      <c r="J5521" s="17">
        <v>45364</v>
      </c>
      <c r="K5521" t="s">
        <v>31</v>
      </c>
      <c r="L5521" t="s">
        <v>27</v>
      </c>
      <c r="M5521">
        <v>130.22999999999999</v>
      </c>
      <c r="N5521" t="s">
        <v>23</v>
      </c>
    </row>
    <row r="5522" spans="1:14" ht="14.25" customHeight="1" x14ac:dyDescent="0.3">
      <c r="A5522" t="s">
        <v>1675</v>
      </c>
      <c r="B5522" t="s">
        <v>25</v>
      </c>
      <c r="C5522" t="s">
        <v>20</v>
      </c>
      <c r="D5522">
        <v>1243.46</v>
      </c>
      <c r="E5522">
        <v>0.16</v>
      </c>
      <c r="F5522">
        <f t="shared" si="172"/>
        <v>198.95360000000002</v>
      </c>
      <c r="G5522">
        <f t="shared" si="173"/>
        <v>1044.5064</v>
      </c>
      <c r="H5522">
        <v>6</v>
      </c>
      <c r="I5522" s="17">
        <v>45641</v>
      </c>
      <c r="J5522" s="17">
        <v>45644</v>
      </c>
      <c r="K5522" t="s">
        <v>21</v>
      </c>
      <c r="L5522" t="s">
        <v>16</v>
      </c>
      <c r="M5522">
        <v>303.22000000000003</v>
      </c>
      <c r="N5522" t="s">
        <v>39</v>
      </c>
    </row>
    <row r="5523" spans="1:14" ht="14.25" customHeight="1" x14ac:dyDescent="0.3">
      <c r="A5523" t="s">
        <v>484</v>
      </c>
      <c r="B5523" t="s">
        <v>41</v>
      </c>
      <c r="C5523" t="s">
        <v>14</v>
      </c>
      <c r="D5523">
        <v>1244.1199999999999</v>
      </c>
      <c r="E5523">
        <v>0.32</v>
      </c>
      <c r="F5523">
        <f t="shared" si="172"/>
        <v>398.11839999999995</v>
      </c>
      <c r="G5523">
        <f t="shared" si="173"/>
        <v>846.00159999999994</v>
      </c>
      <c r="H5523">
        <v>6</v>
      </c>
      <c r="I5523" s="17">
        <v>45344</v>
      </c>
      <c r="J5523" s="17">
        <v>45345</v>
      </c>
      <c r="K5523" t="s">
        <v>15</v>
      </c>
      <c r="L5523" t="s">
        <v>22</v>
      </c>
      <c r="M5523">
        <v>79.13</v>
      </c>
      <c r="N5523" t="s">
        <v>48</v>
      </c>
    </row>
    <row r="5524" spans="1:14" ht="14.25" customHeight="1" x14ac:dyDescent="0.3">
      <c r="A5524" t="s">
        <v>13567</v>
      </c>
      <c r="B5524" t="s">
        <v>19</v>
      </c>
      <c r="C5524" t="s">
        <v>26</v>
      </c>
      <c r="D5524">
        <v>1247.3800000000001</v>
      </c>
      <c r="E5524">
        <v>0.04</v>
      </c>
      <c r="F5524">
        <f t="shared" si="172"/>
        <v>49.895200000000003</v>
      </c>
      <c r="G5524">
        <f t="shared" si="173"/>
        <v>1197.4848000000002</v>
      </c>
      <c r="H5524">
        <v>6</v>
      </c>
      <c r="I5524" s="17">
        <v>45575</v>
      </c>
      <c r="J5524" s="17">
        <v>45578</v>
      </c>
      <c r="K5524" t="s">
        <v>15</v>
      </c>
      <c r="L5524" t="s">
        <v>22</v>
      </c>
      <c r="M5524">
        <v>343.05</v>
      </c>
      <c r="N5524" t="s">
        <v>34</v>
      </c>
    </row>
    <row r="5525" spans="1:14" ht="14.25" customHeight="1" x14ac:dyDescent="0.3">
      <c r="A5525" t="s">
        <v>1825</v>
      </c>
      <c r="B5525" t="s">
        <v>13</v>
      </c>
      <c r="C5525" t="s">
        <v>33</v>
      </c>
      <c r="D5525">
        <v>1247.3900000000001</v>
      </c>
      <c r="E5525">
        <v>0.4</v>
      </c>
      <c r="F5525">
        <f t="shared" si="172"/>
        <v>498.95600000000007</v>
      </c>
      <c r="G5525">
        <f t="shared" si="173"/>
        <v>748.43399999999997</v>
      </c>
      <c r="H5525">
        <v>6</v>
      </c>
      <c r="I5525" s="17">
        <v>45156</v>
      </c>
      <c r="J5525" s="17">
        <v>45158</v>
      </c>
      <c r="K5525" t="s">
        <v>21</v>
      </c>
      <c r="L5525" t="s">
        <v>27</v>
      </c>
      <c r="M5525">
        <v>124.75</v>
      </c>
      <c r="N5525" t="s">
        <v>17</v>
      </c>
    </row>
    <row r="5526" spans="1:14" ht="14.25" customHeight="1" x14ac:dyDescent="0.3">
      <c r="A5526" t="s">
        <v>10494</v>
      </c>
      <c r="B5526" t="s">
        <v>13</v>
      </c>
      <c r="C5526" t="s">
        <v>36</v>
      </c>
      <c r="D5526">
        <v>1247.8499999999999</v>
      </c>
      <c r="E5526">
        <v>0.14000000000000001</v>
      </c>
      <c r="F5526">
        <f t="shared" si="172"/>
        <v>174.69900000000001</v>
      </c>
      <c r="G5526">
        <f t="shared" si="173"/>
        <v>1073.1509999999998</v>
      </c>
      <c r="H5526">
        <v>6</v>
      </c>
      <c r="I5526" s="17">
        <v>45251</v>
      </c>
      <c r="J5526" s="17">
        <v>45256</v>
      </c>
      <c r="K5526" t="s">
        <v>21</v>
      </c>
      <c r="L5526" t="s">
        <v>16</v>
      </c>
      <c r="M5526">
        <v>243.94</v>
      </c>
      <c r="N5526" t="s">
        <v>23</v>
      </c>
    </row>
    <row r="5527" spans="1:14" ht="14.25" customHeight="1" x14ac:dyDescent="0.3">
      <c r="A5527" t="s">
        <v>4612</v>
      </c>
      <c r="B5527" t="s">
        <v>41</v>
      </c>
      <c r="C5527" t="s">
        <v>26</v>
      </c>
      <c r="D5527">
        <v>1254.25</v>
      </c>
      <c r="E5527">
        <v>0.1</v>
      </c>
      <c r="F5527">
        <f t="shared" si="172"/>
        <v>125.42500000000001</v>
      </c>
      <c r="G5527">
        <f t="shared" si="173"/>
        <v>1128.825</v>
      </c>
      <c r="H5527">
        <v>6</v>
      </c>
      <c r="I5527" s="17">
        <v>45311</v>
      </c>
      <c r="J5527" s="17">
        <v>45315</v>
      </c>
      <c r="K5527" t="s">
        <v>31</v>
      </c>
      <c r="L5527" t="s">
        <v>27</v>
      </c>
      <c r="M5527">
        <v>173.39</v>
      </c>
      <c r="N5527" t="s">
        <v>28</v>
      </c>
    </row>
    <row r="5528" spans="1:14" ht="14.25" customHeight="1" x14ac:dyDescent="0.3">
      <c r="A5528" t="s">
        <v>3426</v>
      </c>
      <c r="B5528" t="s">
        <v>19</v>
      </c>
      <c r="C5528" t="s">
        <v>26</v>
      </c>
      <c r="D5528">
        <v>1258.19</v>
      </c>
      <c r="E5528">
        <v>0.47</v>
      </c>
      <c r="F5528">
        <f t="shared" si="172"/>
        <v>591.34929999999997</v>
      </c>
      <c r="G5528">
        <f t="shared" si="173"/>
        <v>666.84070000000008</v>
      </c>
      <c r="H5528">
        <v>6</v>
      </c>
      <c r="I5528" s="17">
        <v>44961</v>
      </c>
      <c r="J5528" s="17">
        <v>44967</v>
      </c>
      <c r="K5528" t="s">
        <v>31</v>
      </c>
      <c r="L5528" t="s">
        <v>16</v>
      </c>
      <c r="M5528">
        <v>286.63</v>
      </c>
      <c r="N5528" t="s">
        <v>39</v>
      </c>
    </row>
    <row r="5529" spans="1:14" ht="14.25" customHeight="1" x14ac:dyDescent="0.3">
      <c r="A5529" t="s">
        <v>1078</v>
      </c>
      <c r="B5529" t="s">
        <v>13</v>
      </c>
      <c r="C5529" t="s">
        <v>26</v>
      </c>
      <c r="D5529">
        <v>1260.4100000000001</v>
      </c>
      <c r="E5529">
        <v>0.43</v>
      </c>
      <c r="F5529">
        <f t="shared" si="172"/>
        <v>541.97630000000004</v>
      </c>
      <c r="G5529">
        <f t="shared" si="173"/>
        <v>718.43370000000004</v>
      </c>
      <c r="H5529">
        <v>6</v>
      </c>
      <c r="I5529" s="17">
        <v>45215</v>
      </c>
      <c r="J5529" s="17">
        <v>45218</v>
      </c>
      <c r="K5529" t="s">
        <v>21</v>
      </c>
      <c r="L5529" t="s">
        <v>16</v>
      </c>
      <c r="M5529">
        <v>341.4</v>
      </c>
      <c r="N5529" t="s">
        <v>17</v>
      </c>
    </row>
    <row r="5530" spans="1:14" ht="14.25" customHeight="1" x14ac:dyDescent="0.3">
      <c r="A5530" t="s">
        <v>13587</v>
      </c>
      <c r="B5530" t="s">
        <v>25</v>
      </c>
      <c r="C5530" t="s">
        <v>20</v>
      </c>
      <c r="D5530">
        <v>1261.1400000000001</v>
      </c>
      <c r="E5530">
        <v>0.05</v>
      </c>
      <c r="F5530">
        <f t="shared" si="172"/>
        <v>63.057000000000009</v>
      </c>
      <c r="G5530">
        <f t="shared" si="173"/>
        <v>1198.0830000000001</v>
      </c>
      <c r="H5530">
        <v>6</v>
      </c>
      <c r="I5530" s="17">
        <v>45136</v>
      </c>
      <c r="J5530" s="17">
        <v>45141</v>
      </c>
      <c r="K5530" t="s">
        <v>31</v>
      </c>
      <c r="L5530" t="s">
        <v>16</v>
      </c>
      <c r="M5530">
        <v>289.68</v>
      </c>
      <c r="N5530" t="s">
        <v>28</v>
      </c>
    </row>
    <row r="5531" spans="1:14" ht="14.25" customHeight="1" x14ac:dyDescent="0.3">
      <c r="A5531" t="s">
        <v>10881</v>
      </c>
      <c r="B5531" t="s">
        <v>41</v>
      </c>
      <c r="C5531" t="s">
        <v>36</v>
      </c>
      <c r="D5531">
        <v>1269.83</v>
      </c>
      <c r="E5531">
        <v>0.04</v>
      </c>
      <c r="F5531">
        <f t="shared" si="172"/>
        <v>50.793199999999999</v>
      </c>
      <c r="G5531">
        <f t="shared" si="173"/>
        <v>1219.0367999999999</v>
      </c>
      <c r="H5531">
        <v>6</v>
      </c>
      <c r="I5531" s="17">
        <v>45521</v>
      </c>
      <c r="J5531" s="17">
        <v>45527</v>
      </c>
      <c r="K5531" t="s">
        <v>21</v>
      </c>
      <c r="L5531" t="s">
        <v>16</v>
      </c>
      <c r="M5531">
        <v>86.98</v>
      </c>
      <c r="N5531" t="s">
        <v>23</v>
      </c>
    </row>
    <row r="5532" spans="1:14" ht="14.25" customHeight="1" x14ac:dyDescent="0.3">
      <c r="A5532" t="s">
        <v>988</v>
      </c>
      <c r="B5532" t="s">
        <v>13</v>
      </c>
      <c r="C5532" t="s">
        <v>26</v>
      </c>
      <c r="D5532">
        <v>1271.19</v>
      </c>
      <c r="E5532">
        <v>0.2</v>
      </c>
      <c r="F5532">
        <f t="shared" si="172"/>
        <v>254.23800000000003</v>
      </c>
      <c r="G5532">
        <f t="shared" si="173"/>
        <v>1016.952</v>
      </c>
      <c r="H5532">
        <v>6</v>
      </c>
      <c r="I5532" s="17">
        <v>44977</v>
      </c>
      <c r="J5532" s="17">
        <v>44979</v>
      </c>
      <c r="K5532" t="s">
        <v>15</v>
      </c>
      <c r="L5532" t="s">
        <v>16</v>
      </c>
      <c r="M5532">
        <v>255.28</v>
      </c>
      <c r="N5532" t="s">
        <v>28</v>
      </c>
    </row>
    <row r="5533" spans="1:14" ht="14.25" customHeight="1" x14ac:dyDescent="0.3">
      <c r="A5533" t="s">
        <v>1800</v>
      </c>
      <c r="B5533" t="s">
        <v>25</v>
      </c>
      <c r="C5533" t="s">
        <v>36</v>
      </c>
      <c r="D5533">
        <v>1272.46</v>
      </c>
      <c r="E5533">
        <v>0.44</v>
      </c>
      <c r="F5533">
        <f t="shared" si="172"/>
        <v>559.88240000000008</v>
      </c>
      <c r="G5533">
        <f t="shared" si="173"/>
        <v>712.57759999999996</v>
      </c>
      <c r="H5533">
        <v>6</v>
      </c>
      <c r="I5533" s="17">
        <v>45548</v>
      </c>
      <c r="J5533" s="17">
        <v>45549</v>
      </c>
      <c r="K5533" t="s">
        <v>21</v>
      </c>
      <c r="L5533" t="s">
        <v>22</v>
      </c>
      <c r="M5533">
        <v>266.5</v>
      </c>
      <c r="N5533" t="s">
        <v>48</v>
      </c>
    </row>
    <row r="5534" spans="1:14" ht="14.25" customHeight="1" x14ac:dyDescent="0.3">
      <c r="A5534" t="s">
        <v>6719</v>
      </c>
      <c r="B5534" t="s">
        <v>41</v>
      </c>
      <c r="C5534" t="s">
        <v>20</v>
      </c>
      <c r="D5534">
        <v>1275.23</v>
      </c>
      <c r="E5534">
        <v>0.01</v>
      </c>
      <c r="F5534">
        <f t="shared" si="172"/>
        <v>12.7523</v>
      </c>
      <c r="G5534">
        <f t="shared" si="173"/>
        <v>1262.4776999999999</v>
      </c>
      <c r="H5534">
        <v>6</v>
      </c>
      <c r="I5534" s="17">
        <v>45657</v>
      </c>
      <c r="J5534" s="17">
        <v>45663</v>
      </c>
      <c r="K5534" t="s">
        <v>31</v>
      </c>
      <c r="L5534" t="s">
        <v>16</v>
      </c>
      <c r="M5534">
        <v>271.69</v>
      </c>
      <c r="N5534" t="s">
        <v>48</v>
      </c>
    </row>
    <row r="5535" spans="1:14" ht="14.25" customHeight="1" x14ac:dyDescent="0.3">
      <c r="A5535" t="s">
        <v>867</v>
      </c>
      <c r="B5535" t="s">
        <v>25</v>
      </c>
      <c r="C5535" t="s">
        <v>33</v>
      </c>
      <c r="D5535">
        <v>1280.46</v>
      </c>
      <c r="E5535">
        <v>0.03</v>
      </c>
      <c r="F5535">
        <f t="shared" si="172"/>
        <v>38.413800000000002</v>
      </c>
      <c r="G5535">
        <f t="shared" si="173"/>
        <v>1242.0462</v>
      </c>
      <c r="H5535">
        <v>6</v>
      </c>
      <c r="I5535" s="17">
        <v>45263</v>
      </c>
      <c r="J5535" s="17">
        <v>45264</v>
      </c>
      <c r="K5535" t="s">
        <v>15</v>
      </c>
      <c r="L5535" t="s">
        <v>22</v>
      </c>
      <c r="M5535">
        <v>273.31</v>
      </c>
      <c r="N5535" t="s">
        <v>28</v>
      </c>
    </row>
    <row r="5536" spans="1:14" ht="14.25" customHeight="1" x14ac:dyDescent="0.3">
      <c r="A5536" t="s">
        <v>2891</v>
      </c>
      <c r="B5536" t="s">
        <v>25</v>
      </c>
      <c r="C5536" t="s">
        <v>14</v>
      </c>
      <c r="D5536">
        <v>1281.57</v>
      </c>
      <c r="E5536">
        <v>0.16</v>
      </c>
      <c r="F5536">
        <f t="shared" si="172"/>
        <v>205.05119999999999</v>
      </c>
      <c r="G5536">
        <f t="shared" si="173"/>
        <v>1076.5187999999998</v>
      </c>
      <c r="H5536">
        <v>6</v>
      </c>
      <c r="I5536" s="17">
        <v>45059</v>
      </c>
      <c r="J5536" s="17">
        <v>45061</v>
      </c>
      <c r="K5536" t="s">
        <v>31</v>
      </c>
      <c r="L5536" t="s">
        <v>22</v>
      </c>
      <c r="M5536">
        <v>181.46</v>
      </c>
      <c r="N5536" t="s">
        <v>17</v>
      </c>
    </row>
    <row r="5537" spans="1:14" ht="14.25" customHeight="1" x14ac:dyDescent="0.3">
      <c r="A5537" t="s">
        <v>14254</v>
      </c>
      <c r="B5537" t="s">
        <v>25</v>
      </c>
      <c r="C5537" t="s">
        <v>33</v>
      </c>
      <c r="D5537">
        <v>1281.57</v>
      </c>
      <c r="E5537">
        <v>0.08</v>
      </c>
      <c r="F5537">
        <f t="shared" si="172"/>
        <v>102.5256</v>
      </c>
      <c r="G5537">
        <f t="shared" si="173"/>
        <v>1179.0444</v>
      </c>
      <c r="H5537">
        <v>6</v>
      </c>
      <c r="I5537" s="17">
        <v>45053</v>
      </c>
      <c r="J5537" s="17">
        <v>45059</v>
      </c>
      <c r="K5537" t="s">
        <v>21</v>
      </c>
      <c r="L5537" t="s">
        <v>27</v>
      </c>
      <c r="M5537">
        <v>297.76</v>
      </c>
      <c r="N5537" t="s">
        <v>48</v>
      </c>
    </row>
    <row r="5538" spans="1:14" ht="14.25" customHeight="1" x14ac:dyDescent="0.3">
      <c r="A5538" t="s">
        <v>1993</v>
      </c>
      <c r="B5538" t="s">
        <v>41</v>
      </c>
      <c r="C5538" t="s">
        <v>14</v>
      </c>
      <c r="D5538">
        <v>1283.6400000000001</v>
      </c>
      <c r="E5538">
        <v>0.36</v>
      </c>
      <c r="F5538">
        <f t="shared" si="172"/>
        <v>462.11040000000003</v>
      </c>
      <c r="G5538">
        <f t="shared" si="173"/>
        <v>821.52960000000007</v>
      </c>
      <c r="H5538">
        <v>6</v>
      </c>
      <c r="I5538" s="17">
        <v>45246</v>
      </c>
      <c r="J5538" s="17">
        <v>45250</v>
      </c>
      <c r="K5538" t="s">
        <v>15</v>
      </c>
      <c r="L5538" t="s">
        <v>16</v>
      </c>
      <c r="M5538">
        <v>196.51</v>
      </c>
      <c r="N5538" t="s">
        <v>17</v>
      </c>
    </row>
    <row r="5539" spans="1:14" ht="14.25" customHeight="1" x14ac:dyDescent="0.3">
      <c r="A5539" t="s">
        <v>1237</v>
      </c>
      <c r="B5539" t="s">
        <v>25</v>
      </c>
      <c r="C5539" t="s">
        <v>14</v>
      </c>
      <c r="D5539">
        <v>1287.1500000000001</v>
      </c>
      <c r="E5539">
        <v>0.33</v>
      </c>
      <c r="F5539">
        <f t="shared" si="172"/>
        <v>424.75950000000006</v>
      </c>
      <c r="G5539">
        <f t="shared" si="173"/>
        <v>862.39049999999997</v>
      </c>
      <c r="H5539">
        <v>6</v>
      </c>
      <c r="I5539" s="17">
        <v>45135</v>
      </c>
      <c r="J5539" s="17">
        <v>45138</v>
      </c>
      <c r="K5539" t="s">
        <v>15</v>
      </c>
      <c r="L5539" t="s">
        <v>16</v>
      </c>
      <c r="M5539">
        <v>309.12</v>
      </c>
      <c r="N5539" t="s">
        <v>39</v>
      </c>
    </row>
    <row r="5540" spans="1:14" ht="14.25" customHeight="1" x14ac:dyDescent="0.3">
      <c r="A5540" t="s">
        <v>10829</v>
      </c>
      <c r="B5540" t="s">
        <v>13</v>
      </c>
      <c r="C5540" t="s">
        <v>36</v>
      </c>
      <c r="D5540">
        <v>1294.44</v>
      </c>
      <c r="E5540">
        <v>0.33</v>
      </c>
      <c r="F5540">
        <f t="shared" si="172"/>
        <v>427.16520000000003</v>
      </c>
      <c r="G5540">
        <f t="shared" si="173"/>
        <v>867.27480000000003</v>
      </c>
      <c r="H5540">
        <v>6</v>
      </c>
      <c r="I5540" s="17">
        <v>45490</v>
      </c>
      <c r="J5540" s="17">
        <v>45496</v>
      </c>
      <c r="K5540" t="s">
        <v>21</v>
      </c>
      <c r="L5540" t="s">
        <v>22</v>
      </c>
      <c r="M5540">
        <v>225</v>
      </c>
      <c r="N5540" t="s">
        <v>23</v>
      </c>
    </row>
    <row r="5541" spans="1:14" ht="14.25" customHeight="1" x14ac:dyDescent="0.3">
      <c r="A5541" t="s">
        <v>5559</v>
      </c>
      <c r="B5541" t="s">
        <v>13</v>
      </c>
      <c r="C5541" t="s">
        <v>36</v>
      </c>
      <c r="D5541">
        <v>1297.82</v>
      </c>
      <c r="E5541">
        <v>0.45</v>
      </c>
      <c r="F5541">
        <f t="shared" si="172"/>
        <v>584.01900000000001</v>
      </c>
      <c r="G5541">
        <f t="shared" si="173"/>
        <v>713.80099999999993</v>
      </c>
      <c r="H5541">
        <v>6</v>
      </c>
      <c r="I5541" s="17">
        <v>44963</v>
      </c>
      <c r="J5541" s="17">
        <v>44970</v>
      </c>
      <c r="K5541" t="s">
        <v>21</v>
      </c>
      <c r="L5541" t="s">
        <v>16</v>
      </c>
      <c r="M5541">
        <v>355.1</v>
      </c>
      <c r="N5541" t="s">
        <v>34</v>
      </c>
    </row>
    <row r="5542" spans="1:14" ht="14.25" customHeight="1" x14ac:dyDescent="0.3">
      <c r="A5542" t="s">
        <v>10813</v>
      </c>
      <c r="B5542" t="s">
        <v>13</v>
      </c>
      <c r="C5542" t="s">
        <v>33</v>
      </c>
      <c r="D5542">
        <v>1298.74</v>
      </c>
      <c r="E5542">
        <v>0.39</v>
      </c>
      <c r="F5542">
        <f t="shared" si="172"/>
        <v>506.5086</v>
      </c>
      <c r="G5542">
        <f t="shared" si="173"/>
        <v>792.23140000000001</v>
      </c>
      <c r="H5542">
        <v>6</v>
      </c>
      <c r="I5542" s="17">
        <v>45250</v>
      </c>
      <c r="J5542" s="17">
        <v>45255</v>
      </c>
      <c r="K5542" t="s">
        <v>31</v>
      </c>
      <c r="L5542" t="s">
        <v>22</v>
      </c>
      <c r="M5542">
        <v>162.47999999999999</v>
      </c>
      <c r="N5542" t="s">
        <v>23</v>
      </c>
    </row>
    <row r="5543" spans="1:14" ht="14.25" customHeight="1" x14ac:dyDescent="0.3">
      <c r="A5543" t="s">
        <v>4713</v>
      </c>
      <c r="B5543" t="s">
        <v>19</v>
      </c>
      <c r="C5543" t="s">
        <v>36</v>
      </c>
      <c r="D5543">
        <v>1299.22</v>
      </c>
      <c r="E5543">
        <v>0.37</v>
      </c>
      <c r="F5543">
        <f t="shared" si="172"/>
        <v>480.71140000000003</v>
      </c>
      <c r="G5543">
        <f t="shared" si="173"/>
        <v>818.5086</v>
      </c>
      <c r="H5543">
        <v>6</v>
      </c>
      <c r="I5543" s="17">
        <v>45540</v>
      </c>
      <c r="J5543" s="17">
        <v>45544</v>
      </c>
      <c r="K5543" t="s">
        <v>21</v>
      </c>
      <c r="L5543" t="s">
        <v>27</v>
      </c>
      <c r="M5543">
        <v>128.59</v>
      </c>
      <c r="N5543" t="s">
        <v>34</v>
      </c>
    </row>
    <row r="5544" spans="1:14" ht="14.25" customHeight="1" x14ac:dyDescent="0.3">
      <c r="A5544" t="s">
        <v>11968</v>
      </c>
      <c r="B5544" t="s">
        <v>41</v>
      </c>
      <c r="C5544" t="s">
        <v>20</v>
      </c>
      <c r="D5544">
        <v>1304.1600000000001</v>
      </c>
      <c r="E5544">
        <v>0.12</v>
      </c>
      <c r="F5544">
        <f t="shared" si="172"/>
        <v>156.4992</v>
      </c>
      <c r="G5544">
        <f t="shared" si="173"/>
        <v>1147.6608000000001</v>
      </c>
      <c r="H5544">
        <v>6</v>
      </c>
      <c r="I5544" s="17">
        <v>45657</v>
      </c>
      <c r="J5544" s="17">
        <v>45660</v>
      </c>
      <c r="K5544" t="s">
        <v>21</v>
      </c>
      <c r="L5544" t="s">
        <v>27</v>
      </c>
      <c r="M5544">
        <v>297.36</v>
      </c>
      <c r="N5544" t="s">
        <v>34</v>
      </c>
    </row>
    <row r="5545" spans="1:14" ht="14.25" customHeight="1" x14ac:dyDescent="0.3">
      <c r="A5545" t="s">
        <v>7487</v>
      </c>
      <c r="B5545" t="s">
        <v>25</v>
      </c>
      <c r="C5545" t="s">
        <v>14</v>
      </c>
      <c r="D5545">
        <v>1304.3900000000001</v>
      </c>
      <c r="E5545">
        <v>0.42</v>
      </c>
      <c r="F5545">
        <f t="shared" si="172"/>
        <v>547.84379999999999</v>
      </c>
      <c r="G5545">
        <f t="shared" si="173"/>
        <v>756.54620000000011</v>
      </c>
      <c r="H5545">
        <v>6</v>
      </c>
      <c r="I5545" s="17">
        <v>45567</v>
      </c>
      <c r="J5545" s="17">
        <v>45574</v>
      </c>
      <c r="K5545" t="s">
        <v>21</v>
      </c>
      <c r="L5545" t="s">
        <v>27</v>
      </c>
      <c r="M5545">
        <v>387.28</v>
      </c>
      <c r="N5545" t="s">
        <v>39</v>
      </c>
    </row>
    <row r="5546" spans="1:14" ht="14.25" customHeight="1" x14ac:dyDescent="0.3">
      <c r="A5546" t="s">
        <v>3216</v>
      </c>
      <c r="B5546" t="s">
        <v>19</v>
      </c>
      <c r="C5546" t="s">
        <v>14</v>
      </c>
      <c r="D5546">
        <v>1311.96</v>
      </c>
      <c r="E5546">
        <v>7.0000000000000007E-2</v>
      </c>
      <c r="F5546">
        <f t="shared" si="172"/>
        <v>91.83720000000001</v>
      </c>
      <c r="G5546">
        <f t="shared" si="173"/>
        <v>1220.1228000000001</v>
      </c>
      <c r="H5546">
        <v>6</v>
      </c>
      <c r="I5546" s="17">
        <v>45155</v>
      </c>
      <c r="J5546" s="17">
        <v>45160</v>
      </c>
      <c r="K5546" t="s">
        <v>15</v>
      </c>
      <c r="L5546" t="s">
        <v>27</v>
      </c>
      <c r="M5546">
        <v>82.92</v>
      </c>
      <c r="N5546" t="s">
        <v>39</v>
      </c>
    </row>
    <row r="5547" spans="1:14" ht="14.25" customHeight="1" x14ac:dyDescent="0.3">
      <c r="A5547" t="s">
        <v>1332</v>
      </c>
      <c r="B5547" t="s">
        <v>41</v>
      </c>
      <c r="C5547" t="s">
        <v>26</v>
      </c>
      <c r="D5547">
        <v>1316.39</v>
      </c>
      <c r="E5547">
        <v>0.25</v>
      </c>
      <c r="F5547">
        <f t="shared" si="172"/>
        <v>329.09750000000003</v>
      </c>
      <c r="G5547">
        <f t="shared" si="173"/>
        <v>987.29250000000002</v>
      </c>
      <c r="H5547">
        <v>6</v>
      </c>
      <c r="I5547" s="17">
        <v>45035</v>
      </c>
      <c r="J5547" s="17">
        <v>45037</v>
      </c>
      <c r="K5547" t="s">
        <v>31</v>
      </c>
      <c r="L5547" t="s">
        <v>22</v>
      </c>
      <c r="M5547">
        <v>205.52</v>
      </c>
      <c r="N5547" t="s">
        <v>39</v>
      </c>
    </row>
    <row r="5548" spans="1:14" ht="14.25" customHeight="1" x14ac:dyDescent="0.3">
      <c r="A5548" t="s">
        <v>14323</v>
      </c>
      <c r="B5548" t="s">
        <v>13</v>
      </c>
      <c r="C5548" t="s">
        <v>14</v>
      </c>
      <c r="D5548">
        <v>1316.89</v>
      </c>
      <c r="E5548">
        <v>0.4</v>
      </c>
      <c r="F5548">
        <f t="shared" si="172"/>
        <v>526.75600000000009</v>
      </c>
      <c r="G5548">
        <f t="shared" si="173"/>
        <v>790.13400000000001</v>
      </c>
      <c r="H5548">
        <v>6</v>
      </c>
      <c r="I5548" s="17">
        <v>45314</v>
      </c>
      <c r="J5548" s="17">
        <v>45315</v>
      </c>
      <c r="K5548" t="s">
        <v>31</v>
      </c>
      <c r="L5548" t="s">
        <v>16</v>
      </c>
      <c r="M5548">
        <v>250.77</v>
      </c>
      <c r="N5548" t="s">
        <v>39</v>
      </c>
    </row>
    <row r="5549" spans="1:14" ht="14.25" customHeight="1" x14ac:dyDescent="0.3">
      <c r="A5549" t="s">
        <v>2937</v>
      </c>
      <c r="B5549" t="s">
        <v>19</v>
      </c>
      <c r="C5549" t="s">
        <v>36</v>
      </c>
      <c r="D5549">
        <v>1318.61</v>
      </c>
      <c r="E5549">
        <v>0.24</v>
      </c>
      <c r="F5549">
        <f t="shared" si="172"/>
        <v>316.46639999999996</v>
      </c>
      <c r="G5549">
        <f t="shared" si="173"/>
        <v>1002.1435999999999</v>
      </c>
      <c r="H5549">
        <v>6</v>
      </c>
      <c r="I5549" s="17">
        <v>45444</v>
      </c>
      <c r="J5549" s="17">
        <v>45447</v>
      </c>
      <c r="K5549" t="s">
        <v>21</v>
      </c>
      <c r="L5549" t="s">
        <v>16</v>
      </c>
      <c r="M5549">
        <v>206.44</v>
      </c>
      <c r="N5549" t="s">
        <v>28</v>
      </c>
    </row>
    <row r="5550" spans="1:14" ht="14.25" customHeight="1" x14ac:dyDescent="0.3">
      <c r="A5550" t="s">
        <v>2955</v>
      </c>
      <c r="B5550" t="s">
        <v>25</v>
      </c>
      <c r="C5550" t="s">
        <v>20</v>
      </c>
      <c r="D5550">
        <v>1319.66</v>
      </c>
      <c r="E5550">
        <v>0.14000000000000001</v>
      </c>
      <c r="F5550">
        <f t="shared" si="172"/>
        <v>184.75240000000002</v>
      </c>
      <c r="G5550">
        <f t="shared" si="173"/>
        <v>1134.9076</v>
      </c>
      <c r="H5550">
        <v>6</v>
      </c>
      <c r="I5550" s="17">
        <v>45454</v>
      </c>
      <c r="J5550" s="17">
        <v>45455</v>
      </c>
      <c r="K5550" t="s">
        <v>31</v>
      </c>
      <c r="L5550" t="s">
        <v>22</v>
      </c>
      <c r="M5550">
        <v>208.39</v>
      </c>
      <c r="N5550" t="s">
        <v>48</v>
      </c>
    </row>
    <row r="5551" spans="1:14" ht="14.25" customHeight="1" x14ac:dyDescent="0.3">
      <c r="A5551" t="s">
        <v>14954</v>
      </c>
      <c r="B5551" t="s">
        <v>41</v>
      </c>
      <c r="C5551" t="s">
        <v>33</v>
      </c>
      <c r="D5551">
        <v>1326.13</v>
      </c>
      <c r="E5551">
        <v>0.35</v>
      </c>
      <c r="F5551">
        <f t="shared" si="172"/>
        <v>464.14550000000003</v>
      </c>
      <c r="G5551">
        <f t="shared" si="173"/>
        <v>861.98450000000003</v>
      </c>
      <c r="H5551">
        <v>6</v>
      </c>
      <c r="I5551" s="17">
        <v>45548</v>
      </c>
      <c r="J5551" s="17">
        <v>45549</v>
      </c>
      <c r="K5551" t="s">
        <v>31</v>
      </c>
      <c r="L5551" t="s">
        <v>16</v>
      </c>
      <c r="M5551">
        <v>118.27</v>
      </c>
      <c r="N5551" t="s">
        <v>17</v>
      </c>
    </row>
    <row r="5552" spans="1:14" ht="14.25" customHeight="1" x14ac:dyDescent="0.3">
      <c r="A5552" t="s">
        <v>9600</v>
      </c>
      <c r="B5552" t="s">
        <v>19</v>
      </c>
      <c r="C5552" t="s">
        <v>36</v>
      </c>
      <c r="D5552">
        <v>1329.48</v>
      </c>
      <c r="E5552">
        <v>0.44</v>
      </c>
      <c r="F5552">
        <f t="shared" si="172"/>
        <v>584.97120000000007</v>
      </c>
      <c r="G5552">
        <f t="shared" si="173"/>
        <v>744.50879999999995</v>
      </c>
      <c r="H5552">
        <v>6</v>
      </c>
      <c r="I5552" s="17">
        <v>45467</v>
      </c>
      <c r="J5552" s="17">
        <v>45468</v>
      </c>
      <c r="K5552" t="s">
        <v>31</v>
      </c>
      <c r="L5552" t="s">
        <v>16</v>
      </c>
      <c r="M5552">
        <v>357.4</v>
      </c>
      <c r="N5552" t="s">
        <v>23</v>
      </c>
    </row>
    <row r="5553" spans="1:14" ht="14.25" customHeight="1" x14ac:dyDescent="0.3">
      <c r="A5553" t="s">
        <v>13943</v>
      </c>
      <c r="B5553" t="s">
        <v>19</v>
      </c>
      <c r="C5553" t="s">
        <v>20</v>
      </c>
      <c r="D5553">
        <v>1331.31</v>
      </c>
      <c r="E5553">
        <v>0.28999999999999998</v>
      </c>
      <c r="F5553">
        <f t="shared" si="172"/>
        <v>386.07989999999995</v>
      </c>
      <c r="G5553">
        <f t="shared" si="173"/>
        <v>945.23009999999999</v>
      </c>
      <c r="H5553">
        <v>6</v>
      </c>
      <c r="I5553" s="17">
        <v>45593</v>
      </c>
      <c r="J5553" s="17">
        <v>45600</v>
      </c>
      <c r="K5553" t="s">
        <v>21</v>
      </c>
      <c r="L5553" t="s">
        <v>27</v>
      </c>
      <c r="M5553">
        <v>128.69</v>
      </c>
      <c r="N5553" t="s">
        <v>17</v>
      </c>
    </row>
    <row r="5554" spans="1:14" ht="14.25" customHeight="1" x14ac:dyDescent="0.3">
      <c r="A5554" t="s">
        <v>606</v>
      </c>
      <c r="B5554" t="s">
        <v>41</v>
      </c>
      <c r="C5554" t="s">
        <v>33</v>
      </c>
      <c r="D5554">
        <v>1336.3</v>
      </c>
      <c r="E5554">
        <v>0.13</v>
      </c>
      <c r="F5554">
        <f t="shared" si="172"/>
        <v>173.71899999999999</v>
      </c>
      <c r="G5554">
        <f t="shared" si="173"/>
        <v>1162.5809999999999</v>
      </c>
      <c r="H5554">
        <v>6</v>
      </c>
      <c r="I5554" s="17">
        <v>45104</v>
      </c>
      <c r="J5554" s="17">
        <v>45108</v>
      </c>
      <c r="K5554" t="s">
        <v>21</v>
      </c>
      <c r="L5554" t="s">
        <v>22</v>
      </c>
      <c r="M5554">
        <v>131</v>
      </c>
      <c r="N5554" t="s">
        <v>48</v>
      </c>
    </row>
    <row r="5555" spans="1:14" ht="14.25" customHeight="1" x14ac:dyDescent="0.3">
      <c r="A5555" t="s">
        <v>6551</v>
      </c>
      <c r="B5555" t="s">
        <v>25</v>
      </c>
      <c r="C5555" t="s">
        <v>33</v>
      </c>
      <c r="D5555">
        <v>1337.16</v>
      </c>
      <c r="E5555">
        <v>0.11</v>
      </c>
      <c r="F5555">
        <f t="shared" si="172"/>
        <v>147.08760000000001</v>
      </c>
      <c r="G5555">
        <f t="shared" si="173"/>
        <v>1190.0724</v>
      </c>
      <c r="H5555">
        <v>6</v>
      </c>
      <c r="I5555" s="17">
        <v>45362</v>
      </c>
      <c r="J5555" s="17">
        <v>45363</v>
      </c>
      <c r="K5555" t="s">
        <v>15</v>
      </c>
      <c r="L5555" t="s">
        <v>16</v>
      </c>
      <c r="M5555">
        <v>314.86</v>
      </c>
      <c r="N5555" t="s">
        <v>34</v>
      </c>
    </row>
    <row r="5556" spans="1:14" ht="14.25" customHeight="1" x14ac:dyDescent="0.3">
      <c r="A5556" t="s">
        <v>2492</v>
      </c>
      <c r="B5556" t="s">
        <v>41</v>
      </c>
      <c r="C5556" t="s">
        <v>36</v>
      </c>
      <c r="D5556">
        <v>1344.74</v>
      </c>
      <c r="E5556">
        <v>0.2</v>
      </c>
      <c r="F5556">
        <f t="shared" si="172"/>
        <v>268.94800000000004</v>
      </c>
      <c r="G5556">
        <f t="shared" si="173"/>
        <v>1075.7919999999999</v>
      </c>
      <c r="H5556">
        <v>6</v>
      </c>
      <c r="I5556" s="17">
        <v>45049</v>
      </c>
      <c r="J5556" s="17">
        <v>45052</v>
      </c>
      <c r="K5556" t="s">
        <v>21</v>
      </c>
      <c r="L5556" t="s">
        <v>27</v>
      </c>
      <c r="M5556">
        <v>263.01</v>
      </c>
      <c r="N5556" t="s">
        <v>48</v>
      </c>
    </row>
    <row r="5557" spans="1:14" ht="14.25" customHeight="1" x14ac:dyDescent="0.3">
      <c r="A5557" t="s">
        <v>255</v>
      </c>
      <c r="B5557" t="s">
        <v>41</v>
      </c>
      <c r="C5557" t="s">
        <v>20</v>
      </c>
      <c r="D5557">
        <v>1346.97</v>
      </c>
      <c r="E5557">
        <v>0.06</v>
      </c>
      <c r="F5557">
        <f t="shared" si="172"/>
        <v>80.818200000000004</v>
      </c>
      <c r="G5557">
        <f t="shared" si="173"/>
        <v>1266.1518000000001</v>
      </c>
      <c r="H5557">
        <v>6</v>
      </c>
      <c r="I5557" s="17">
        <v>45130</v>
      </c>
      <c r="J5557" s="17">
        <v>45134</v>
      </c>
      <c r="K5557" t="s">
        <v>21</v>
      </c>
      <c r="L5557" t="s">
        <v>22</v>
      </c>
      <c r="M5557">
        <v>270.37</v>
      </c>
      <c r="N5557" t="s">
        <v>48</v>
      </c>
    </row>
    <row r="5558" spans="1:14" ht="14.25" customHeight="1" x14ac:dyDescent="0.3">
      <c r="A5558" t="s">
        <v>10202</v>
      </c>
      <c r="B5558" t="s">
        <v>41</v>
      </c>
      <c r="C5558" t="s">
        <v>20</v>
      </c>
      <c r="D5558">
        <v>1348.2</v>
      </c>
      <c r="E5558">
        <v>0.03</v>
      </c>
      <c r="F5558">
        <f t="shared" si="172"/>
        <v>40.445999999999998</v>
      </c>
      <c r="G5558">
        <f t="shared" si="173"/>
        <v>1307.7540000000001</v>
      </c>
      <c r="H5558">
        <v>6</v>
      </c>
      <c r="I5558" s="17">
        <v>45042</v>
      </c>
      <c r="J5558" s="17">
        <v>45049</v>
      </c>
      <c r="K5558" t="s">
        <v>21</v>
      </c>
      <c r="L5558" t="s">
        <v>22</v>
      </c>
      <c r="M5558">
        <v>302.55</v>
      </c>
      <c r="N5558" t="s">
        <v>23</v>
      </c>
    </row>
    <row r="5559" spans="1:14" ht="14.25" customHeight="1" x14ac:dyDescent="0.3">
      <c r="A5559" t="s">
        <v>4619</v>
      </c>
      <c r="B5559" t="s">
        <v>25</v>
      </c>
      <c r="C5559" t="s">
        <v>26</v>
      </c>
      <c r="D5559">
        <v>1348.24</v>
      </c>
      <c r="E5559">
        <v>0.27</v>
      </c>
      <c r="F5559">
        <f t="shared" si="172"/>
        <v>364.02480000000003</v>
      </c>
      <c r="G5559">
        <f t="shared" si="173"/>
        <v>984.21519999999998</v>
      </c>
      <c r="H5559">
        <v>6</v>
      </c>
      <c r="I5559" s="17">
        <v>45184</v>
      </c>
      <c r="J5559" s="17">
        <v>45187</v>
      </c>
      <c r="K5559" t="s">
        <v>21</v>
      </c>
      <c r="L5559" t="s">
        <v>27</v>
      </c>
      <c r="M5559">
        <v>263.16000000000003</v>
      </c>
      <c r="N5559" t="s">
        <v>17</v>
      </c>
    </row>
    <row r="5560" spans="1:14" ht="14.25" customHeight="1" x14ac:dyDescent="0.3">
      <c r="A5560" t="s">
        <v>12118</v>
      </c>
      <c r="B5560" t="s">
        <v>13</v>
      </c>
      <c r="C5560" t="s">
        <v>20</v>
      </c>
      <c r="D5560">
        <v>1349.42</v>
      </c>
      <c r="E5560">
        <v>0.02</v>
      </c>
      <c r="F5560">
        <f t="shared" si="172"/>
        <v>26.988400000000002</v>
      </c>
      <c r="G5560">
        <f t="shared" si="173"/>
        <v>1322.4316000000001</v>
      </c>
      <c r="H5560">
        <v>6</v>
      </c>
      <c r="I5560" s="17">
        <v>45550</v>
      </c>
      <c r="J5560" s="17">
        <v>45555</v>
      </c>
      <c r="K5560" t="s">
        <v>21</v>
      </c>
      <c r="L5560" t="s">
        <v>16</v>
      </c>
      <c r="M5560">
        <v>378.55</v>
      </c>
      <c r="N5560" t="s">
        <v>17</v>
      </c>
    </row>
    <row r="5561" spans="1:14" ht="14.25" customHeight="1" x14ac:dyDescent="0.3">
      <c r="A5561" t="s">
        <v>14327</v>
      </c>
      <c r="B5561" t="s">
        <v>41</v>
      </c>
      <c r="C5561" t="s">
        <v>14</v>
      </c>
      <c r="D5561">
        <v>1351.81</v>
      </c>
      <c r="E5561">
        <v>0.34</v>
      </c>
      <c r="F5561">
        <f t="shared" si="172"/>
        <v>459.61540000000002</v>
      </c>
      <c r="G5561">
        <f t="shared" si="173"/>
        <v>892.19459999999992</v>
      </c>
      <c r="H5561">
        <v>6</v>
      </c>
      <c r="I5561" s="17">
        <v>45365</v>
      </c>
      <c r="J5561" s="17">
        <v>45369</v>
      </c>
      <c r="K5561" t="s">
        <v>15</v>
      </c>
      <c r="L5561" t="s">
        <v>16</v>
      </c>
      <c r="M5561">
        <v>259.66000000000003</v>
      </c>
      <c r="N5561" t="s">
        <v>39</v>
      </c>
    </row>
    <row r="5562" spans="1:14" ht="14.25" customHeight="1" x14ac:dyDescent="0.3">
      <c r="A5562" t="s">
        <v>5444</v>
      </c>
      <c r="B5562" t="s">
        <v>25</v>
      </c>
      <c r="C5562" t="s">
        <v>20</v>
      </c>
      <c r="D5562">
        <v>1354.44</v>
      </c>
      <c r="E5562">
        <v>0.27</v>
      </c>
      <c r="F5562">
        <f t="shared" si="172"/>
        <v>365.69880000000006</v>
      </c>
      <c r="G5562">
        <f t="shared" si="173"/>
        <v>988.74119999999994</v>
      </c>
      <c r="H5562">
        <v>6</v>
      </c>
      <c r="I5562" s="17">
        <v>45200</v>
      </c>
      <c r="J5562" s="17">
        <v>45202</v>
      </c>
      <c r="K5562" t="s">
        <v>21</v>
      </c>
      <c r="L5562" t="s">
        <v>27</v>
      </c>
      <c r="M5562">
        <v>326.01</v>
      </c>
      <c r="N5562" t="s">
        <v>34</v>
      </c>
    </row>
    <row r="5563" spans="1:14" ht="14.25" customHeight="1" x14ac:dyDescent="0.3">
      <c r="A5563" t="s">
        <v>14440</v>
      </c>
      <c r="B5563" t="s">
        <v>25</v>
      </c>
      <c r="C5563" t="s">
        <v>33</v>
      </c>
      <c r="D5563">
        <v>1356.13</v>
      </c>
      <c r="E5563">
        <v>0.27</v>
      </c>
      <c r="F5563">
        <f t="shared" si="172"/>
        <v>366.15510000000006</v>
      </c>
      <c r="G5563">
        <f t="shared" si="173"/>
        <v>989.97490000000005</v>
      </c>
      <c r="H5563">
        <v>6</v>
      </c>
      <c r="I5563" s="17">
        <v>45528</v>
      </c>
      <c r="J5563" s="17">
        <v>45530</v>
      </c>
      <c r="K5563" t="s">
        <v>21</v>
      </c>
      <c r="L5563" t="s">
        <v>27</v>
      </c>
      <c r="M5563">
        <v>323.88</v>
      </c>
      <c r="N5563" t="s">
        <v>17</v>
      </c>
    </row>
    <row r="5564" spans="1:14" ht="14.25" customHeight="1" x14ac:dyDescent="0.3">
      <c r="A5564" t="s">
        <v>3135</v>
      </c>
      <c r="B5564" t="s">
        <v>13</v>
      </c>
      <c r="C5564" t="s">
        <v>20</v>
      </c>
      <c r="D5564">
        <v>1361.11</v>
      </c>
      <c r="E5564">
        <v>0.05</v>
      </c>
      <c r="F5564">
        <f t="shared" si="172"/>
        <v>68.055499999999995</v>
      </c>
      <c r="G5564">
        <f t="shared" si="173"/>
        <v>1293.0545</v>
      </c>
      <c r="H5564">
        <v>6</v>
      </c>
      <c r="I5564" s="17">
        <v>45541</v>
      </c>
      <c r="J5564" s="17">
        <v>45542</v>
      </c>
      <c r="K5564" t="s">
        <v>31</v>
      </c>
      <c r="L5564" t="s">
        <v>16</v>
      </c>
      <c r="M5564">
        <v>385.59</v>
      </c>
      <c r="N5564" t="s">
        <v>28</v>
      </c>
    </row>
    <row r="5565" spans="1:14" ht="14.25" customHeight="1" x14ac:dyDescent="0.3">
      <c r="A5565" t="s">
        <v>8249</v>
      </c>
      <c r="B5565" t="s">
        <v>19</v>
      </c>
      <c r="C5565" t="s">
        <v>36</v>
      </c>
      <c r="D5565">
        <v>1363.02</v>
      </c>
      <c r="E5565">
        <v>0.45</v>
      </c>
      <c r="F5565">
        <f t="shared" si="172"/>
        <v>613.35900000000004</v>
      </c>
      <c r="G5565">
        <f t="shared" si="173"/>
        <v>749.66099999999994</v>
      </c>
      <c r="H5565">
        <v>6</v>
      </c>
      <c r="I5565" s="17">
        <v>45409</v>
      </c>
      <c r="J5565" s="17">
        <v>45415</v>
      </c>
      <c r="K5565" t="s">
        <v>21</v>
      </c>
      <c r="L5565" t="s">
        <v>16</v>
      </c>
      <c r="M5565">
        <v>162.22</v>
      </c>
      <c r="N5565" t="s">
        <v>39</v>
      </c>
    </row>
    <row r="5566" spans="1:14" ht="14.25" customHeight="1" x14ac:dyDescent="0.3">
      <c r="A5566" t="s">
        <v>9236</v>
      </c>
      <c r="B5566" t="s">
        <v>19</v>
      </c>
      <c r="C5566" t="s">
        <v>20</v>
      </c>
      <c r="D5566">
        <v>1365.56</v>
      </c>
      <c r="E5566">
        <v>0.27</v>
      </c>
      <c r="F5566">
        <f t="shared" si="172"/>
        <v>368.70120000000003</v>
      </c>
      <c r="G5566">
        <f t="shared" si="173"/>
        <v>996.85879999999997</v>
      </c>
      <c r="H5566">
        <v>6</v>
      </c>
      <c r="I5566" s="17">
        <v>45614</v>
      </c>
      <c r="J5566" s="17">
        <v>45620</v>
      </c>
      <c r="K5566" t="s">
        <v>21</v>
      </c>
      <c r="L5566" t="s">
        <v>16</v>
      </c>
      <c r="M5566">
        <v>141.69</v>
      </c>
      <c r="N5566" t="s">
        <v>17</v>
      </c>
    </row>
    <row r="5567" spans="1:14" ht="14.25" customHeight="1" x14ac:dyDescent="0.3">
      <c r="A5567" t="s">
        <v>6322</v>
      </c>
      <c r="B5567" t="s">
        <v>19</v>
      </c>
      <c r="C5567" t="s">
        <v>33</v>
      </c>
      <c r="D5567">
        <v>1365.89</v>
      </c>
      <c r="E5567">
        <v>0.14000000000000001</v>
      </c>
      <c r="F5567">
        <f t="shared" si="172"/>
        <v>191.22460000000004</v>
      </c>
      <c r="G5567">
        <f t="shared" si="173"/>
        <v>1174.6654000000001</v>
      </c>
      <c r="H5567">
        <v>6</v>
      </c>
      <c r="I5567" s="17">
        <v>45349</v>
      </c>
      <c r="J5567" s="17">
        <v>45353</v>
      </c>
      <c r="K5567" t="s">
        <v>15</v>
      </c>
      <c r="L5567" t="s">
        <v>16</v>
      </c>
      <c r="M5567">
        <v>158.1</v>
      </c>
      <c r="N5567" t="s">
        <v>28</v>
      </c>
    </row>
    <row r="5568" spans="1:14" ht="14.25" customHeight="1" x14ac:dyDescent="0.3">
      <c r="A5568" t="s">
        <v>954</v>
      </c>
      <c r="B5568" t="s">
        <v>13</v>
      </c>
      <c r="C5568" t="s">
        <v>14</v>
      </c>
      <c r="D5568">
        <v>1369.63</v>
      </c>
      <c r="E5568">
        <v>0.16</v>
      </c>
      <c r="F5568">
        <f t="shared" si="172"/>
        <v>219.14080000000001</v>
      </c>
      <c r="G5568">
        <f t="shared" si="173"/>
        <v>1150.4892</v>
      </c>
      <c r="H5568">
        <v>6</v>
      </c>
      <c r="I5568" s="17">
        <v>45008</v>
      </c>
      <c r="J5568" s="17">
        <v>45010</v>
      </c>
      <c r="K5568" t="s">
        <v>15</v>
      </c>
      <c r="L5568" t="s">
        <v>27</v>
      </c>
      <c r="M5568">
        <v>147</v>
      </c>
      <c r="N5568" t="s">
        <v>28</v>
      </c>
    </row>
    <row r="5569" spans="1:14" ht="14.25" customHeight="1" x14ac:dyDescent="0.3">
      <c r="A5569" t="s">
        <v>11644</v>
      </c>
      <c r="B5569" t="s">
        <v>25</v>
      </c>
      <c r="C5569" t="s">
        <v>33</v>
      </c>
      <c r="D5569">
        <v>1372.02</v>
      </c>
      <c r="E5569">
        <v>0.45</v>
      </c>
      <c r="F5569">
        <f t="shared" si="172"/>
        <v>617.40899999999999</v>
      </c>
      <c r="G5569">
        <f t="shared" si="173"/>
        <v>754.61099999999999</v>
      </c>
      <c r="H5569">
        <v>6</v>
      </c>
      <c r="I5569" s="17">
        <v>44984</v>
      </c>
      <c r="J5569" s="17">
        <v>44990</v>
      </c>
      <c r="K5569" t="s">
        <v>21</v>
      </c>
      <c r="L5569" t="s">
        <v>16</v>
      </c>
      <c r="M5569">
        <v>356.78</v>
      </c>
      <c r="N5569" t="s">
        <v>39</v>
      </c>
    </row>
    <row r="5570" spans="1:14" ht="14.25" customHeight="1" x14ac:dyDescent="0.3">
      <c r="A5570" t="s">
        <v>5339</v>
      </c>
      <c r="B5570" t="s">
        <v>19</v>
      </c>
      <c r="C5570" t="s">
        <v>20</v>
      </c>
      <c r="D5570">
        <v>1372.08</v>
      </c>
      <c r="E5570">
        <v>7.0000000000000007E-2</v>
      </c>
      <c r="F5570">
        <f t="shared" ref="F5570:F5633" si="174">D5570*E5570</f>
        <v>96.045600000000007</v>
      </c>
      <c r="G5570">
        <f t="shared" ref="G5570:G5633" si="175">D5570-F5570</f>
        <v>1276.0344</v>
      </c>
      <c r="H5570">
        <v>6</v>
      </c>
      <c r="I5570" s="17">
        <v>45595</v>
      </c>
      <c r="J5570" s="17">
        <v>45600</v>
      </c>
      <c r="K5570" t="s">
        <v>15</v>
      </c>
      <c r="L5570" t="s">
        <v>27</v>
      </c>
      <c r="M5570">
        <v>72.08</v>
      </c>
      <c r="N5570" t="s">
        <v>48</v>
      </c>
    </row>
    <row r="5571" spans="1:14" ht="14.25" customHeight="1" x14ac:dyDescent="0.3">
      <c r="A5571" t="s">
        <v>10023</v>
      </c>
      <c r="B5571" t="s">
        <v>19</v>
      </c>
      <c r="C5571" t="s">
        <v>14</v>
      </c>
      <c r="D5571">
        <v>1379.78</v>
      </c>
      <c r="E5571">
        <v>0.38</v>
      </c>
      <c r="F5571">
        <f t="shared" si="174"/>
        <v>524.31640000000004</v>
      </c>
      <c r="G5571">
        <f t="shared" si="175"/>
        <v>855.46359999999993</v>
      </c>
      <c r="H5571">
        <v>6</v>
      </c>
      <c r="I5571" s="17">
        <v>45116</v>
      </c>
      <c r="J5571" s="17">
        <v>45118</v>
      </c>
      <c r="K5571" t="s">
        <v>31</v>
      </c>
      <c r="L5571" t="s">
        <v>22</v>
      </c>
      <c r="M5571">
        <v>361.37</v>
      </c>
      <c r="N5571" t="s">
        <v>28</v>
      </c>
    </row>
    <row r="5572" spans="1:14" ht="14.25" customHeight="1" x14ac:dyDescent="0.3">
      <c r="A5572" t="s">
        <v>10501</v>
      </c>
      <c r="B5572" t="s">
        <v>13</v>
      </c>
      <c r="C5572" t="s">
        <v>33</v>
      </c>
      <c r="D5572">
        <v>1382.67</v>
      </c>
      <c r="E5572">
        <v>0.18</v>
      </c>
      <c r="F5572">
        <f t="shared" si="174"/>
        <v>248.88060000000002</v>
      </c>
      <c r="G5572">
        <f t="shared" si="175"/>
        <v>1133.7894000000001</v>
      </c>
      <c r="H5572">
        <v>6</v>
      </c>
      <c r="I5572" s="17">
        <v>45444</v>
      </c>
      <c r="J5572" s="17">
        <v>45445</v>
      </c>
      <c r="K5572" t="s">
        <v>31</v>
      </c>
      <c r="L5572" t="s">
        <v>22</v>
      </c>
      <c r="M5572">
        <v>283.47000000000003</v>
      </c>
      <c r="N5572" t="s">
        <v>39</v>
      </c>
    </row>
    <row r="5573" spans="1:14" ht="14.25" customHeight="1" x14ac:dyDescent="0.3">
      <c r="A5573" t="s">
        <v>13950</v>
      </c>
      <c r="B5573" t="s">
        <v>41</v>
      </c>
      <c r="C5573" t="s">
        <v>26</v>
      </c>
      <c r="D5573">
        <v>1384.38</v>
      </c>
      <c r="E5573">
        <v>0.3</v>
      </c>
      <c r="F5573">
        <f t="shared" si="174"/>
        <v>415.31400000000002</v>
      </c>
      <c r="G5573">
        <f t="shared" si="175"/>
        <v>969.06600000000003</v>
      </c>
      <c r="H5573">
        <v>6</v>
      </c>
      <c r="I5573" s="17">
        <v>45149</v>
      </c>
      <c r="J5573" s="17">
        <v>45154</v>
      </c>
      <c r="K5573" t="s">
        <v>31</v>
      </c>
      <c r="L5573" t="s">
        <v>22</v>
      </c>
      <c r="M5573">
        <v>154.25</v>
      </c>
      <c r="N5573" t="s">
        <v>23</v>
      </c>
    </row>
    <row r="5574" spans="1:14" ht="14.25" customHeight="1" x14ac:dyDescent="0.3">
      <c r="A5574" t="s">
        <v>11409</v>
      </c>
      <c r="B5574" t="s">
        <v>19</v>
      </c>
      <c r="C5574" t="s">
        <v>33</v>
      </c>
      <c r="D5574">
        <v>1386.23</v>
      </c>
      <c r="E5574">
        <v>0.18</v>
      </c>
      <c r="F5574">
        <f t="shared" si="174"/>
        <v>249.5214</v>
      </c>
      <c r="G5574">
        <f t="shared" si="175"/>
        <v>1136.7085999999999</v>
      </c>
      <c r="H5574">
        <v>6</v>
      </c>
      <c r="I5574" s="17">
        <v>44964</v>
      </c>
      <c r="J5574" s="17">
        <v>44969</v>
      </c>
      <c r="K5574" t="s">
        <v>31</v>
      </c>
      <c r="L5574" t="s">
        <v>27</v>
      </c>
      <c r="M5574">
        <v>234.36</v>
      </c>
      <c r="N5574" t="s">
        <v>39</v>
      </c>
    </row>
    <row r="5575" spans="1:14" ht="14.25" customHeight="1" x14ac:dyDescent="0.3">
      <c r="A5575" t="s">
        <v>2860</v>
      </c>
      <c r="B5575" t="s">
        <v>25</v>
      </c>
      <c r="C5575" t="s">
        <v>20</v>
      </c>
      <c r="D5575">
        <v>1387.54</v>
      </c>
      <c r="E5575">
        <v>0.13</v>
      </c>
      <c r="F5575">
        <f t="shared" si="174"/>
        <v>180.3802</v>
      </c>
      <c r="G5575">
        <f t="shared" si="175"/>
        <v>1207.1597999999999</v>
      </c>
      <c r="H5575">
        <v>6</v>
      </c>
      <c r="I5575" s="17">
        <v>45054</v>
      </c>
      <c r="J5575" s="17">
        <v>45057</v>
      </c>
      <c r="K5575" t="s">
        <v>21</v>
      </c>
      <c r="L5575" t="s">
        <v>16</v>
      </c>
      <c r="M5575">
        <v>192.94</v>
      </c>
      <c r="N5575" t="s">
        <v>48</v>
      </c>
    </row>
    <row r="5576" spans="1:14" ht="14.25" customHeight="1" x14ac:dyDescent="0.3">
      <c r="A5576" t="s">
        <v>8034</v>
      </c>
      <c r="B5576" t="s">
        <v>25</v>
      </c>
      <c r="C5576" t="s">
        <v>36</v>
      </c>
      <c r="D5576">
        <v>1392.19</v>
      </c>
      <c r="E5576">
        <v>7.0000000000000007E-2</v>
      </c>
      <c r="F5576">
        <f t="shared" si="174"/>
        <v>97.453300000000013</v>
      </c>
      <c r="G5576">
        <f t="shared" si="175"/>
        <v>1294.7366999999999</v>
      </c>
      <c r="H5576">
        <v>6</v>
      </c>
      <c r="I5576" s="17">
        <v>45409</v>
      </c>
      <c r="J5576" s="17">
        <v>45415</v>
      </c>
      <c r="K5576" t="s">
        <v>31</v>
      </c>
      <c r="L5576" t="s">
        <v>16</v>
      </c>
      <c r="M5576">
        <v>155.5</v>
      </c>
      <c r="N5576" t="s">
        <v>28</v>
      </c>
    </row>
    <row r="5577" spans="1:14" ht="14.25" customHeight="1" x14ac:dyDescent="0.3">
      <c r="A5577" t="s">
        <v>379</v>
      </c>
      <c r="B5577" t="s">
        <v>13</v>
      </c>
      <c r="C5577" t="s">
        <v>26</v>
      </c>
      <c r="D5577">
        <v>1405.18</v>
      </c>
      <c r="E5577">
        <v>0.2</v>
      </c>
      <c r="F5577">
        <f t="shared" si="174"/>
        <v>281.036</v>
      </c>
      <c r="G5577">
        <f t="shared" si="175"/>
        <v>1124.144</v>
      </c>
      <c r="H5577">
        <v>6</v>
      </c>
      <c r="I5577" s="17">
        <v>45111</v>
      </c>
      <c r="J5577" s="17">
        <v>45115</v>
      </c>
      <c r="K5577" t="s">
        <v>21</v>
      </c>
      <c r="L5577" t="s">
        <v>27</v>
      </c>
      <c r="M5577">
        <v>300.73</v>
      </c>
      <c r="N5577" t="s">
        <v>34</v>
      </c>
    </row>
    <row r="5578" spans="1:14" ht="14.25" customHeight="1" x14ac:dyDescent="0.3">
      <c r="A5578" t="s">
        <v>11701</v>
      </c>
      <c r="B5578" t="s">
        <v>13</v>
      </c>
      <c r="C5578" t="s">
        <v>14</v>
      </c>
      <c r="D5578">
        <v>1410.04</v>
      </c>
      <c r="E5578">
        <v>0.13</v>
      </c>
      <c r="F5578">
        <f t="shared" si="174"/>
        <v>183.30520000000001</v>
      </c>
      <c r="G5578">
        <f t="shared" si="175"/>
        <v>1226.7348</v>
      </c>
      <c r="H5578">
        <v>6</v>
      </c>
      <c r="I5578" s="17">
        <v>45413</v>
      </c>
      <c r="J5578" s="17">
        <v>45417</v>
      </c>
      <c r="K5578" t="s">
        <v>15</v>
      </c>
      <c r="L5578" t="s">
        <v>22</v>
      </c>
      <c r="M5578">
        <v>330.02</v>
      </c>
      <c r="N5578" t="s">
        <v>48</v>
      </c>
    </row>
    <row r="5579" spans="1:14" ht="14.25" customHeight="1" x14ac:dyDescent="0.3">
      <c r="A5579" t="s">
        <v>11004</v>
      </c>
      <c r="B5579" t="s">
        <v>25</v>
      </c>
      <c r="C5579" t="s">
        <v>14</v>
      </c>
      <c r="D5579">
        <v>1410.91</v>
      </c>
      <c r="E5579">
        <v>0.39</v>
      </c>
      <c r="F5579">
        <f t="shared" si="174"/>
        <v>550.25490000000002</v>
      </c>
      <c r="G5579">
        <f t="shared" si="175"/>
        <v>860.65510000000006</v>
      </c>
      <c r="H5579">
        <v>6</v>
      </c>
      <c r="I5579" s="17">
        <v>45494</v>
      </c>
      <c r="J5579" s="17">
        <v>45495</v>
      </c>
      <c r="K5579" t="s">
        <v>15</v>
      </c>
      <c r="L5579" t="s">
        <v>22</v>
      </c>
      <c r="M5579">
        <v>291.72000000000003</v>
      </c>
      <c r="N5579" t="s">
        <v>39</v>
      </c>
    </row>
    <row r="5580" spans="1:14" ht="14.25" customHeight="1" x14ac:dyDescent="0.3">
      <c r="A5580" t="s">
        <v>12161</v>
      </c>
      <c r="B5580" t="s">
        <v>13</v>
      </c>
      <c r="C5580" t="s">
        <v>33</v>
      </c>
      <c r="D5580">
        <v>1412.37</v>
      </c>
      <c r="E5580">
        <v>0.05</v>
      </c>
      <c r="F5580">
        <f t="shared" si="174"/>
        <v>70.618499999999997</v>
      </c>
      <c r="G5580">
        <f t="shared" si="175"/>
        <v>1341.7514999999999</v>
      </c>
      <c r="H5580">
        <v>6</v>
      </c>
      <c r="I5580" s="17">
        <v>45027</v>
      </c>
      <c r="J5580" s="17">
        <v>45031</v>
      </c>
      <c r="K5580" t="s">
        <v>15</v>
      </c>
      <c r="L5580" t="s">
        <v>22</v>
      </c>
      <c r="M5580">
        <v>363.86</v>
      </c>
      <c r="N5580" t="s">
        <v>17</v>
      </c>
    </row>
    <row r="5581" spans="1:14" ht="14.25" customHeight="1" x14ac:dyDescent="0.3">
      <c r="A5581" t="s">
        <v>3352</v>
      </c>
      <c r="B5581" t="s">
        <v>41</v>
      </c>
      <c r="C5581" t="s">
        <v>26</v>
      </c>
      <c r="D5581">
        <v>1416.03</v>
      </c>
      <c r="E5581">
        <v>0.35</v>
      </c>
      <c r="F5581">
        <f t="shared" si="174"/>
        <v>495.61049999999994</v>
      </c>
      <c r="G5581">
        <f t="shared" si="175"/>
        <v>920.41949999999997</v>
      </c>
      <c r="H5581">
        <v>6</v>
      </c>
      <c r="I5581" s="17">
        <v>45446</v>
      </c>
      <c r="J5581" s="17">
        <v>45452</v>
      </c>
      <c r="K5581" t="s">
        <v>15</v>
      </c>
      <c r="L5581" t="s">
        <v>22</v>
      </c>
      <c r="M5581">
        <v>375.07</v>
      </c>
      <c r="N5581" t="s">
        <v>17</v>
      </c>
    </row>
    <row r="5582" spans="1:14" ht="14.25" customHeight="1" x14ac:dyDescent="0.3">
      <c r="A5582" t="s">
        <v>5191</v>
      </c>
      <c r="B5582" t="s">
        <v>25</v>
      </c>
      <c r="C5582" t="s">
        <v>20</v>
      </c>
      <c r="D5582">
        <v>1422.71</v>
      </c>
      <c r="E5582">
        <v>0.23</v>
      </c>
      <c r="F5582">
        <f t="shared" si="174"/>
        <v>327.22329999999999</v>
      </c>
      <c r="G5582">
        <f t="shared" si="175"/>
        <v>1095.4866999999999</v>
      </c>
      <c r="H5582">
        <v>6</v>
      </c>
      <c r="I5582" s="17">
        <v>45092</v>
      </c>
      <c r="J5582" s="17">
        <v>45096</v>
      </c>
      <c r="K5582" t="s">
        <v>31</v>
      </c>
      <c r="L5582" t="s">
        <v>16</v>
      </c>
      <c r="M5582">
        <v>369.51</v>
      </c>
      <c r="N5582" t="s">
        <v>23</v>
      </c>
    </row>
    <row r="5583" spans="1:14" ht="14.25" customHeight="1" x14ac:dyDescent="0.3">
      <c r="A5583" t="s">
        <v>9792</v>
      </c>
      <c r="B5583" t="s">
        <v>19</v>
      </c>
      <c r="C5583" t="s">
        <v>20</v>
      </c>
      <c r="D5583">
        <v>1423.56</v>
      </c>
      <c r="E5583">
        <v>0.31</v>
      </c>
      <c r="F5583">
        <f t="shared" si="174"/>
        <v>441.30359999999996</v>
      </c>
      <c r="G5583">
        <f t="shared" si="175"/>
        <v>982.25639999999999</v>
      </c>
      <c r="H5583">
        <v>6</v>
      </c>
      <c r="I5583" s="17">
        <v>44929</v>
      </c>
      <c r="J5583" s="17">
        <v>44931</v>
      </c>
      <c r="K5583" t="s">
        <v>21</v>
      </c>
      <c r="L5583" t="s">
        <v>16</v>
      </c>
      <c r="M5583">
        <v>219.23</v>
      </c>
      <c r="N5583" t="s">
        <v>28</v>
      </c>
    </row>
    <row r="5584" spans="1:14" ht="14.25" customHeight="1" x14ac:dyDescent="0.3">
      <c r="A5584" t="s">
        <v>6146</v>
      </c>
      <c r="B5584" t="s">
        <v>13</v>
      </c>
      <c r="C5584" t="s">
        <v>14</v>
      </c>
      <c r="D5584">
        <v>1423.76</v>
      </c>
      <c r="E5584">
        <v>0.13</v>
      </c>
      <c r="F5584">
        <f t="shared" si="174"/>
        <v>185.08879999999999</v>
      </c>
      <c r="G5584">
        <f t="shared" si="175"/>
        <v>1238.6712</v>
      </c>
      <c r="H5584">
        <v>6</v>
      </c>
      <c r="I5584" s="17">
        <v>45506</v>
      </c>
      <c r="J5584" s="17">
        <v>45510</v>
      </c>
      <c r="K5584" t="s">
        <v>31</v>
      </c>
      <c r="L5584" t="s">
        <v>16</v>
      </c>
      <c r="M5584">
        <v>142.97</v>
      </c>
      <c r="N5584" t="s">
        <v>28</v>
      </c>
    </row>
    <row r="5585" spans="1:14" ht="14.25" customHeight="1" x14ac:dyDescent="0.3">
      <c r="A5585" t="s">
        <v>9349</v>
      </c>
      <c r="B5585" t="s">
        <v>41</v>
      </c>
      <c r="C5585" t="s">
        <v>20</v>
      </c>
      <c r="D5585">
        <v>1425.73</v>
      </c>
      <c r="E5585">
        <v>0.12</v>
      </c>
      <c r="F5585">
        <f t="shared" si="174"/>
        <v>171.08760000000001</v>
      </c>
      <c r="G5585">
        <f t="shared" si="175"/>
        <v>1254.6424</v>
      </c>
      <c r="H5585">
        <v>6</v>
      </c>
      <c r="I5585" s="17">
        <v>45198</v>
      </c>
      <c r="J5585" s="17">
        <v>45199</v>
      </c>
      <c r="K5585" t="s">
        <v>31</v>
      </c>
      <c r="L5585" t="s">
        <v>22</v>
      </c>
      <c r="M5585">
        <v>306.89</v>
      </c>
      <c r="N5585" t="s">
        <v>23</v>
      </c>
    </row>
    <row r="5586" spans="1:14" ht="14.25" customHeight="1" x14ac:dyDescent="0.3">
      <c r="A5586" t="s">
        <v>14770</v>
      </c>
      <c r="B5586" t="s">
        <v>19</v>
      </c>
      <c r="C5586" t="s">
        <v>26</v>
      </c>
      <c r="D5586">
        <v>1427.49</v>
      </c>
      <c r="E5586">
        <v>0.11</v>
      </c>
      <c r="F5586">
        <f t="shared" si="174"/>
        <v>157.0239</v>
      </c>
      <c r="G5586">
        <f t="shared" si="175"/>
        <v>1270.4661000000001</v>
      </c>
      <c r="H5586">
        <v>6</v>
      </c>
      <c r="I5586" s="17">
        <v>45155</v>
      </c>
      <c r="J5586" s="17">
        <v>45157</v>
      </c>
      <c r="K5586" t="s">
        <v>15</v>
      </c>
      <c r="L5586" t="s">
        <v>22</v>
      </c>
      <c r="M5586">
        <v>383.62</v>
      </c>
      <c r="N5586" t="s">
        <v>17</v>
      </c>
    </row>
    <row r="5587" spans="1:14" ht="14.25" customHeight="1" x14ac:dyDescent="0.3">
      <c r="A5587" t="s">
        <v>4439</v>
      </c>
      <c r="B5587" t="s">
        <v>25</v>
      </c>
      <c r="C5587" t="s">
        <v>36</v>
      </c>
      <c r="D5587">
        <v>1428.96</v>
      </c>
      <c r="E5587">
        <v>0.08</v>
      </c>
      <c r="F5587">
        <f t="shared" si="174"/>
        <v>114.3168</v>
      </c>
      <c r="G5587">
        <f t="shared" si="175"/>
        <v>1314.6432</v>
      </c>
      <c r="H5587">
        <v>6</v>
      </c>
      <c r="I5587" s="17">
        <v>45166</v>
      </c>
      <c r="J5587" s="17">
        <v>45167</v>
      </c>
      <c r="K5587" t="s">
        <v>31</v>
      </c>
      <c r="L5587" t="s">
        <v>16</v>
      </c>
      <c r="M5587">
        <v>148.07</v>
      </c>
      <c r="N5587" t="s">
        <v>17</v>
      </c>
    </row>
    <row r="5588" spans="1:14" ht="14.25" customHeight="1" x14ac:dyDescent="0.3">
      <c r="A5588" t="s">
        <v>4124</v>
      </c>
      <c r="B5588" t="s">
        <v>13</v>
      </c>
      <c r="C5588" t="s">
        <v>36</v>
      </c>
      <c r="D5588">
        <v>1433.81</v>
      </c>
      <c r="E5588">
        <v>0.22</v>
      </c>
      <c r="F5588">
        <f t="shared" si="174"/>
        <v>315.43819999999999</v>
      </c>
      <c r="G5588">
        <f t="shared" si="175"/>
        <v>1118.3717999999999</v>
      </c>
      <c r="H5588">
        <v>6</v>
      </c>
      <c r="I5588" s="17">
        <v>45317</v>
      </c>
      <c r="J5588" s="17">
        <v>45322</v>
      </c>
      <c r="K5588" t="s">
        <v>21</v>
      </c>
      <c r="L5588" t="s">
        <v>16</v>
      </c>
      <c r="M5588">
        <v>301.07</v>
      </c>
      <c r="N5588" t="s">
        <v>39</v>
      </c>
    </row>
    <row r="5589" spans="1:14" ht="14.25" customHeight="1" x14ac:dyDescent="0.3">
      <c r="A5589" t="s">
        <v>14789</v>
      </c>
      <c r="B5589" t="s">
        <v>13</v>
      </c>
      <c r="C5589" t="s">
        <v>20</v>
      </c>
      <c r="D5589">
        <v>1434.88</v>
      </c>
      <c r="E5589">
        <v>0.24</v>
      </c>
      <c r="F5589">
        <f t="shared" si="174"/>
        <v>344.37119999999999</v>
      </c>
      <c r="G5589">
        <f t="shared" si="175"/>
        <v>1090.5088000000001</v>
      </c>
      <c r="H5589">
        <v>6</v>
      </c>
      <c r="I5589" s="17">
        <v>44957</v>
      </c>
      <c r="J5589" s="17">
        <v>44963</v>
      </c>
      <c r="K5589" t="s">
        <v>31</v>
      </c>
      <c r="L5589" t="s">
        <v>16</v>
      </c>
      <c r="M5589">
        <v>186.44</v>
      </c>
      <c r="N5589" t="s">
        <v>39</v>
      </c>
    </row>
    <row r="5590" spans="1:14" ht="14.25" customHeight="1" x14ac:dyDescent="0.3">
      <c r="A5590" t="s">
        <v>12735</v>
      </c>
      <c r="B5590" t="s">
        <v>19</v>
      </c>
      <c r="C5590" t="s">
        <v>14</v>
      </c>
      <c r="D5590">
        <v>1439.52</v>
      </c>
      <c r="E5590">
        <v>0.05</v>
      </c>
      <c r="F5590">
        <f t="shared" si="174"/>
        <v>71.975999999999999</v>
      </c>
      <c r="G5590">
        <f t="shared" si="175"/>
        <v>1367.5439999999999</v>
      </c>
      <c r="H5590">
        <v>6</v>
      </c>
      <c r="I5590" s="17">
        <v>45276</v>
      </c>
      <c r="J5590" s="17">
        <v>45282</v>
      </c>
      <c r="K5590" t="s">
        <v>31</v>
      </c>
      <c r="L5590" t="s">
        <v>22</v>
      </c>
      <c r="M5590">
        <v>160.83000000000001</v>
      </c>
      <c r="N5590" t="s">
        <v>23</v>
      </c>
    </row>
    <row r="5591" spans="1:14" ht="14.25" customHeight="1" x14ac:dyDescent="0.3">
      <c r="A5591" t="s">
        <v>1712</v>
      </c>
      <c r="B5591" t="s">
        <v>41</v>
      </c>
      <c r="C5591" t="s">
        <v>36</v>
      </c>
      <c r="D5591">
        <v>1441.31</v>
      </c>
      <c r="E5591">
        <v>0.45</v>
      </c>
      <c r="F5591">
        <f t="shared" si="174"/>
        <v>648.58950000000004</v>
      </c>
      <c r="G5591">
        <f t="shared" si="175"/>
        <v>792.7204999999999</v>
      </c>
      <c r="H5591">
        <v>6</v>
      </c>
      <c r="I5591" s="17">
        <v>45594</v>
      </c>
      <c r="J5591" s="17">
        <v>45599</v>
      </c>
      <c r="K5591" t="s">
        <v>21</v>
      </c>
      <c r="L5591" t="s">
        <v>27</v>
      </c>
      <c r="M5591">
        <v>160.82</v>
      </c>
      <c r="N5591" t="s">
        <v>17</v>
      </c>
    </row>
    <row r="5592" spans="1:14" ht="14.25" customHeight="1" x14ac:dyDescent="0.3">
      <c r="A5592" t="s">
        <v>9709</v>
      </c>
      <c r="B5592" t="s">
        <v>13</v>
      </c>
      <c r="C5592" t="s">
        <v>33</v>
      </c>
      <c r="D5592">
        <v>1441.5</v>
      </c>
      <c r="E5592">
        <v>0.28999999999999998</v>
      </c>
      <c r="F5592">
        <f t="shared" si="174"/>
        <v>418.03499999999997</v>
      </c>
      <c r="G5592">
        <f t="shared" si="175"/>
        <v>1023.465</v>
      </c>
      <c r="H5592">
        <v>6</v>
      </c>
      <c r="I5592" s="17">
        <v>44978</v>
      </c>
      <c r="J5592" s="17">
        <v>44985</v>
      </c>
      <c r="K5592" t="s">
        <v>15</v>
      </c>
      <c r="L5592" t="s">
        <v>27</v>
      </c>
      <c r="M5592">
        <v>186.51</v>
      </c>
      <c r="N5592" t="s">
        <v>23</v>
      </c>
    </row>
    <row r="5593" spans="1:14" ht="14.25" customHeight="1" x14ac:dyDescent="0.3">
      <c r="A5593" t="s">
        <v>4977</v>
      </c>
      <c r="B5593" t="s">
        <v>25</v>
      </c>
      <c r="C5593" t="s">
        <v>14</v>
      </c>
      <c r="D5593">
        <v>1445.86</v>
      </c>
      <c r="E5593">
        <v>0.19</v>
      </c>
      <c r="F5593">
        <f t="shared" si="174"/>
        <v>274.71339999999998</v>
      </c>
      <c r="G5593">
        <f t="shared" si="175"/>
        <v>1171.1466</v>
      </c>
      <c r="H5593">
        <v>6</v>
      </c>
      <c r="I5593" s="17">
        <v>45620</v>
      </c>
      <c r="J5593" s="17">
        <v>45625</v>
      </c>
      <c r="K5593" t="s">
        <v>15</v>
      </c>
      <c r="L5593" t="s">
        <v>27</v>
      </c>
      <c r="M5593">
        <v>147.1</v>
      </c>
      <c r="N5593" t="s">
        <v>48</v>
      </c>
    </row>
    <row r="5594" spans="1:14" ht="14.25" customHeight="1" x14ac:dyDescent="0.3">
      <c r="A5594" t="s">
        <v>7203</v>
      </c>
      <c r="B5594" t="s">
        <v>13</v>
      </c>
      <c r="C5594" t="s">
        <v>26</v>
      </c>
      <c r="D5594">
        <v>1448.86</v>
      </c>
      <c r="E5594">
        <v>0.46</v>
      </c>
      <c r="F5594">
        <f t="shared" si="174"/>
        <v>666.47559999999999</v>
      </c>
      <c r="G5594">
        <f t="shared" si="175"/>
        <v>782.38439999999991</v>
      </c>
      <c r="H5594">
        <v>6</v>
      </c>
      <c r="I5594" s="17">
        <v>45131</v>
      </c>
      <c r="J5594" s="17">
        <v>45134</v>
      </c>
      <c r="K5594" t="s">
        <v>31</v>
      </c>
      <c r="L5594" t="s">
        <v>22</v>
      </c>
      <c r="M5594">
        <v>129.56</v>
      </c>
      <c r="N5594" t="s">
        <v>23</v>
      </c>
    </row>
    <row r="5595" spans="1:14" ht="14.25" customHeight="1" x14ac:dyDescent="0.3">
      <c r="A5595" t="s">
        <v>11026</v>
      </c>
      <c r="B5595" t="s">
        <v>41</v>
      </c>
      <c r="C5595" t="s">
        <v>36</v>
      </c>
      <c r="D5595">
        <v>1449.69</v>
      </c>
      <c r="E5595">
        <v>0.45</v>
      </c>
      <c r="F5595">
        <f t="shared" si="174"/>
        <v>652.3605</v>
      </c>
      <c r="G5595">
        <f t="shared" si="175"/>
        <v>797.32950000000005</v>
      </c>
      <c r="H5595">
        <v>6</v>
      </c>
      <c r="I5595" s="17">
        <v>45576</v>
      </c>
      <c r="J5595" s="17">
        <v>45580</v>
      </c>
      <c r="K5595" t="s">
        <v>15</v>
      </c>
      <c r="L5595" t="s">
        <v>22</v>
      </c>
      <c r="M5595">
        <v>385.06</v>
      </c>
      <c r="N5595" t="s">
        <v>34</v>
      </c>
    </row>
    <row r="5596" spans="1:14" ht="14.25" customHeight="1" x14ac:dyDescent="0.3">
      <c r="A5596" t="s">
        <v>621</v>
      </c>
      <c r="B5596" t="s">
        <v>19</v>
      </c>
      <c r="C5596" t="s">
        <v>36</v>
      </c>
      <c r="D5596">
        <v>1451.27</v>
      </c>
      <c r="E5596">
        <v>0.09</v>
      </c>
      <c r="F5596">
        <f t="shared" si="174"/>
        <v>130.61429999999999</v>
      </c>
      <c r="G5596">
        <f t="shared" si="175"/>
        <v>1320.6557</v>
      </c>
      <c r="H5596">
        <v>6</v>
      </c>
      <c r="I5596" s="17">
        <v>45519</v>
      </c>
      <c r="J5596" s="17">
        <v>45526</v>
      </c>
      <c r="K5596" t="s">
        <v>21</v>
      </c>
      <c r="L5596" t="s">
        <v>16</v>
      </c>
      <c r="M5596">
        <v>325.97000000000003</v>
      </c>
      <c r="N5596" t="s">
        <v>17</v>
      </c>
    </row>
    <row r="5597" spans="1:14" ht="14.25" customHeight="1" x14ac:dyDescent="0.3">
      <c r="A5597" t="s">
        <v>13645</v>
      </c>
      <c r="B5597" t="s">
        <v>13</v>
      </c>
      <c r="C5597" t="s">
        <v>14</v>
      </c>
      <c r="D5597">
        <v>1455.79</v>
      </c>
      <c r="E5597">
        <v>0.28000000000000003</v>
      </c>
      <c r="F5597">
        <f t="shared" si="174"/>
        <v>407.62120000000004</v>
      </c>
      <c r="G5597">
        <f t="shared" si="175"/>
        <v>1048.1687999999999</v>
      </c>
      <c r="H5597">
        <v>6</v>
      </c>
      <c r="I5597" s="17">
        <v>45376</v>
      </c>
      <c r="J5597" s="17">
        <v>45380</v>
      </c>
      <c r="K5597" t="s">
        <v>31</v>
      </c>
      <c r="L5597" t="s">
        <v>22</v>
      </c>
      <c r="M5597">
        <v>83.73</v>
      </c>
      <c r="N5597" t="s">
        <v>39</v>
      </c>
    </row>
    <row r="5598" spans="1:14" ht="14.25" customHeight="1" x14ac:dyDescent="0.3">
      <c r="A5598" t="s">
        <v>8409</v>
      </c>
      <c r="B5598" t="s">
        <v>19</v>
      </c>
      <c r="C5598" t="s">
        <v>33</v>
      </c>
      <c r="D5598">
        <v>1460.69</v>
      </c>
      <c r="E5598">
        <v>0.11</v>
      </c>
      <c r="F5598">
        <f t="shared" si="174"/>
        <v>160.67590000000001</v>
      </c>
      <c r="G5598">
        <f t="shared" si="175"/>
        <v>1300.0141000000001</v>
      </c>
      <c r="H5598">
        <v>6</v>
      </c>
      <c r="I5598" s="17">
        <v>45007</v>
      </c>
      <c r="J5598" s="17">
        <v>45010</v>
      </c>
      <c r="K5598" t="s">
        <v>15</v>
      </c>
      <c r="L5598" t="s">
        <v>16</v>
      </c>
      <c r="M5598">
        <v>127.73</v>
      </c>
      <c r="N5598" t="s">
        <v>28</v>
      </c>
    </row>
    <row r="5599" spans="1:14" ht="14.25" customHeight="1" x14ac:dyDescent="0.3">
      <c r="A5599" t="s">
        <v>4874</v>
      </c>
      <c r="B5599" t="s">
        <v>13</v>
      </c>
      <c r="C5599" t="s">
        <v>14</v>
      </c>
      <c r="D5599">
        <v>1461.84</v>
      </c>
      <c r="E5599">
        <v>0.01</v>
      </c>
      <c r="F5599">
        <f t="shared" si="174"/>
        <v>14.618399999999999</v>
      </c>
      <c r="G5599">
        <f t="shared" si="175"/>
        <v>1447.2215999999999</v>
      </c>
      <c r="H5599">
        <v>6</v>
      </c>
      <c r="I5599" s="17">
        <v>45062</v>
      </c>
      <c r="J5599" s="17">
        <v>45065</v>
      </c>
      <c r="K5599" t="s">
        <v>15</v>
      </c>
      <c r="L5599" t="s">
        <v>16</v>
      </c>
      <c r="M5599">
        <v>157.66999999999999</v>
      </c>
      <c r="N5599" t="s">
        <v>34</v>
      </c>
    </row>
    <row r="5600" spans="1:14" ht="14.25" customHeight="1" x14ac:dyDescent="0.3">
      <c r="A5600" t="s">
        <v>280</v>
      </c>
      <c r="B5600" t="s">
        <v>25</v>
      </c>
      <c r="C5600" t="s">
        <v>20</v>
      </c>
      <c r="D5600">
        <v>1463.35</v>
      </c>
      <c r="E5600">
        <v>0.47</v>
      </c>
      <c r="F5600">
        <f t="shared" si="174"/>
        <v>687.77449999999988</v>
      </c>
      <c r="G5600">
        <f t="shared" si="175"/>
        <v>775.57550000000003</v>
      </c>
      <c r="H5600">
        <v>6</v>
      </c>
      <c r="I5600" s="17">
        <v>45114</v>
      </c>
      <c r="J5600" s="17">
        <v>45121</v>
      </c>
      <c r="K5600" t="s">
        <v>15</v>
      </c>
      <c r="L5600" t="s">
        <v>16</v>
      </c>
      <c r="M5600">
        <v>374.36</v>
      </c>
      <c r="N5600" t="s">
        <v>34</v>
      </c>
    </row>
    <row r="5601" spans="1:14" ht="14.25" customHeight="1" x14ac:dyDescent="0.3">
      <c r="A5601" t="s">
        <v>8256</v>
      </c>
      <c r="B5601" t="s">
        <v>25</v>
      </c>
      <c r="C5601" t="s">
        <v>14</v>
      </c>
      <c r="D5601">
        <v>1465.15</v>
      </c>
      <c r="E5601">
        <v>0.36</v>
      </c>
      <c r="F5601">
        <f t="shared" si="174"/>
        <v>527.45400000000006</v>
      </c>
      <c r="G5601">
        <f t="shared" si="175"/>
        <v>937.69600000000003</v>
      </c>
      <c r="H5601">
        <v>6</v>
      </c>
      <c r="I5601" s="17">
        <v>45657</v>
      </c>
      <c r="J5601" s="17">
        <v>45659</v>
      </c>
      <c r="K5601" t="s">
        <v>31</v>
      </c>
      <c r="L5601" t="s">
        <v>27</v>
      </c>
      <c r="M5601">
        <v>201.84</v>
      </c>
      <c r="N5601" t="s">
        <v>39</v>
      </c>
    </row>
    <row r="5602" spans="1:14" ht="14.25" customHeight="1" x14ac:dyDescent="0.3">
      <c r="A5602" t="s">
        <v>4810</v>
      </c>
      <c r="B5602" t="s">
        <v>19</v>
      </c>
      <c r="C5602" t="s">
        <v>20</v>
      </c>
      <c r="D5602">
        <v>1465.79</v>
      </c>
      <c r="E5602">
        <v>7.0000000000000007E-2</v>
      </c>
      <c r="F5602">
        <f t="shared" si="174"/>
        <v>102.60530000000001</v>
      </c>
      <c r="G5602">
        <f t="shared" si="175"/>
        <v>1363.1847</v>
      </c>
      <c r="H5602">
        <v>6</v>
      </c>
      <c r="I5602" s="17">
        <v>45463</v>
      </c>
      <c r="J5602" s="17">
        <v>45470</v>
      </c>
      <c r="K5602" t="s">
        <v>31</v>
      </c>
      <c r="L5602" t="s">
        <v>22</v>
      </c>
      <c r="M5602">
        <v>325.51</v>
      </c>
      <c r="N5602" t="s">
        <v>23</v>
      </c>
    </row>
    <row r="5603" spans="1:14" ht="14.25" customHeight="1" x14ac:dyDescent="0.3">
      <c r="A5603" t="s">
        <v>11421</v>
      </c>
      <c r="B5603" t="s">
        <v>13</v>
      </c>
      <c r="C5603" t="s">
        <v>14</v>
      </c>
      <c r="D5603">
        <v>1465.8</v>
      </c>
      <c r="E5603">
        <v>0.48</v>
      </c>
      <c r="F5603">
        <f t="shared" si="174"/>
        <v>703.58399999999995</v>
      </c>
      <c r="G5603">
        <f t="shared" si="175"/>
        <v>762.21600000000001</v>
      </c>
      <c r="H5603">
        <v>6</v>
      </c>
      <c r="I5603" s="17">
        <v>45556</v>
      </c>
      <c r="J5603" s="17">
        <v>45562</v>
      </c>
      <c r="K5603" t="s">
        <v>21</v>
      </c>
      <c r="L5603" t="s">
        <v>16</v>
      </c>
      <c r="M5603">
        <v>332.1</v>
      </c>
      <c r="N5603" t="s">
        <v>34</v>
      </c>
    </row>
    <row r="5604" spans="1:14" ht="14.25" customHeight="1" x14ac:dyDescent="0.3">
      <c r="A5604" t="s">
        <v>2025</v>
      </c>
      <c r="B5604" t="s">
        <v>13</v>
      </c>
      <c r="C5604" t="s">
        <v>14</v>
      </c>
      <c r="D5604">
        <v>1468.12</v>
      </c>
      <c r="E5604">
        <v>0.04</v>
      </c>
      <c r="F5604">
        <f t="shared" si="174"/>
        <v>58.724799999999995</v>
      </c>
      <c r="G5604">
        <f t="shared" si="175"/>
        <v>1409.3951999999999</v>
      </c>
      <c r="H5604">
        <v>6</v>
      </c>
      <c r="I5604" s="17">
        <v>45132</v>
      </c>
      <c r="J5604" s="17">
        <v>45135</v>
      </c>
      <c r="K5604" t="s">
        <v>15</v>
      </c>
      <c r="L5604" t="s">
        <v>16</v>
      </c>
      <c r="M5604">
        <v>160.28</v>
      </c>
      <c r="N5604" t="s">
        <v>17</v>
      </c>
    </row>
    <row r="5605" spans="1:14" ht="14.25" customHeight="1" x14ac:dyDescent="0.3">
      <c r="A5605" t="s">
        <v>3322</v>
      </c>
      <c r="B5605" t="s">
        <v>19</v>
      </c>
      <c r="C5605" t="s">
        <v>26</v>
      </c>
      <c r="D5605">
        <v>1471.7</v>
      </c>
      <c r="E5605">
        <v>0.46</v>
      </c>
      <c r="F5605">
        <f t="shared" si="174"/>
        <v>676.98200000000008</v>
      </c>
      <c r="G5605">
        <f t="shared" si="175"/>
        <v>794.71799999999996</v>
      </c>
      <c r="H5605">
        <v>6</v>
      </c>
      <c r="I5605" s="17">
        <v>45143</v>
      </c>
      <c r="J5605" s="17">
        <v>45150</v>
      </c>
      <c r="K5605" t="s">
        <v>21</v>
      </c>
      <c r="L5605" t="s">
        <v>16</v>
      </c>
      <c r="M5605">
        <v>383.77</v>
      </c>
      <c r="N5605" t="s">
        <v>28</v>
      </c>
    </row>
    <row r="5606" spans="1:14" ht="14.25" customHeight="1" x14ac:dyDescent="0.3">
      <c r="A5606" t="s">
        <v>12790</v>
      </c>
      <c r="B5606" t="s">
        <v>41</v>
      </c>
      <c r="C5606" t="s">
        <v>26</v>
      </c>
      <c r="D5606">
        <v>1478.79</v>
      </c>
      <c r="E5606">
        <v>0.06</v>
      </c>
      <c r="F5606">
        <f t="shared" si="174"/>
        <v>88.727399999999989</v>
      </c>
      <c r="G5606">
        <f t="shared" si="175"/>
        <v>1390.0626</v>
      </c>
      <c r="H5606">
        <v>6</v>
      </c>
      <c r="I5606" s="17">
        <v>45033</v>
      </c>
      <c r="J5606" s="17">
        <v>45039</v>
      </c>
      <c r="K5606" t="s">
        <v>21</v>
      </c>
      <c r="L5606" t="s">
        <v>16</v>
      </c>
      <c r="M5606">
        <v>386.24</v>
      </c>
      <c r="N5606" t="s">
        <v>34</v>
      </c>
    </row>
    <row r="5607" spans="1:14" ht="14.25" customHeight="1" x14ac:dyDescent="0.3">
      <c r="A5607" t="s">
        <v>5284</v>
      </c>
      <c r="B5607" t="s">
        <v>13</v>
      </c>
      <c r="C5607" t="s">
        <v>14</v>
      </c>
      <c r="D5607">
        <v>1484.28</v>
      </c>
      <c r="E5607">
        <v>0.48</v>
      </c>
      <c r="F5607">
        <f t="shared" si="174"/>
        <v>712.45439999999996</v>
      </c>
      <c r="G5607">
        <f t="shared" si="175"/>
        <v>771.82560000000001</v>
      </c>
      <c r="H5607">
        <v>6</v>
      </c>
      <c r="I5607" s="17">
        <v>45297</v>
      </c>
      <c r="J5607" s="17">
        <v>45301</v>
      </c>
      <c r="K5607" t="s">
        <v>15</v>
      </c>
      <c r="L5607" t="s">
        <v>27</v>
      </c>
      <c r="M5607">
        <v>325.23</v>
      </c>
      <c r="N5607" t="s">
        <v>34</v>
      </c>
    </row>
    <row r="5608" spans="1:14" ht="14.25" customHeight="1" x14ac:dyDescent="0.3">
      <c r="A5608" t="s">
        <v>2370</v>
      </c>
      <c r="B5608" t="s">
        <v>41</v>
      </c>
      <c r="C5608" t="s">
        <v>33</v>
      </c>
      <c r="D5608">
        <v>1484.46</v>
      </c>
      <c r="E5608">
        <v>7.0000000000000007E-2</v>
      </c>
      <c r="F5608">
        <f t="shared" si="174"/>
        <v>103.91220000000001</v>
      </c>
      <c r="G5608">
        <f t="shared" si="175"/>
        <v>1380.5478000000001</v>
      </c>
      <c r="H5608">
        <v>6</v>
      </c>
      <c r="I5608" s="17">
        <v>45558</v>
      </c>
      <c r="J5608" s="17">
        <v>45559</v>
      </c>
      <c r="K5608" t="s">
        <v>15</v>
      </c>
      <c r="L5608" t="s">
        <v>16</v>
      </c>
      <c r="M5608">
        <v>79.64</v>
      </c>
      <c r="N5608" t="s">
        <v>23</v>
      </c>
    </row>
    <row r="5609" spans="1:14" ht="14.25" customHeight="1" x14ac:dyDescent="0.3">
      <c r="A5609" t="s">
        <v>4191</v>
      </c>
      <c r="B5609" t="s">
        <v>41</v>
      </c>
      <c r="C5609" t="s">
        <v>36</v>
      </c>
      <c r="D5609">
        <v>1487.94</v>
      </c>
      <c r="E5609">
        <v>0.28000000000000003</v>
      </c>
      <c r="F5609">
        <f t="shared" si="174"/>
        <v>416.62320000000005</v>
      </c>
      <c r="G5609">
        <f t="shared" si="175"/>
        <v>1071.3168000000001</v>
      </c>
      <c r="H5609">
        <v>6</v>
      </c>
      <c r="I5609" s="17">
        <v>45134</v>
      </c>
      <c r="J5609" s="17">
        <v>45140</v>
      </c>
      <c r="K5609" t="s">
        <v>21</v>
      </c>
      <c r="L5609" t="s">
        <v>22</v>
      </c>
      <c r="M5609">
        <v>247.13</v>
      </c>
      <c r="N5609" t="s">
        <v>34</v>
      </c>
    </row>
    <row r="5610" spans="1:14" ht="14.25" customHeight="1" x14ac:dyDescent="0.3">
      <c r="A5610" t="s">
        <v>4309</v>
      </c>
      <c r="B5610" t="s">
        <v>25</v>
      </c>
      <c r="C5610" t="s">
        <v>14</v>
      </c>
      <c r="D5610">
        <v>1488.37</v>
      </c>
      <c r="E5610">
        <v>0.42</v>
      </c>
      <c r="F5610">
        <f t="shared" si="174"/>
        <v>625.11539999999991</v>
      </c>
      <c r="G5610">
        <f t="shared" si="175"/>
        <v>863.25459999999998</v>
      </c>
      <c r="H5610">
        <v>6</v>
      </c>
      <c r="I5610" s="17">
        <v>45419</v>
      </c>
      <c r="J5610" s="17">
        <v>45426</v>
      </c>
      <c r="K5610" t="s">
        <v>31</v>
      </c>
      <c r="L5610" t="s">
        <v>16</v>
      </c>
      <c r="M5610">
        <v>227.6</v>
      </c>
      <c r="N5610" t="s">
        <v>28</v>
      </c>
    </row>
    <row r="5611" spans="1:14" ht="14.25" customHeight="1" x14ac:dyDescent="0.3">
      <c r="A5611" t="s">
        <v>2321</v>
      </c>
      <c r="B5611" t="s">
        <v>25</v>
      </c>
      <c r="C5611" t="s">
        <v>33</v>
      </c>
      <c r="D5611">
        <v>1489.38</v>
      </c>
      <c r="E5611">
        <v>0.49</v>
      </c>
      <c r="F5611">
        <f t="shared" si="174"/>
        <v>729.7962</v>
      </c>
      <c r="G5611">
        <f t="shared" si="175"/>
        <v>759.58380000000011</v>
      </c>
      <c r="H5611">
        <v>6</v>
      </c>
      <c r="I5611" s="17">
        <v>45631</v>
      </c>
      <c r="J5611" s="17">
        <v>45632</v>
      </c>
      <c r="K5611" t="s">
        <v>21</v>
      </c>
      <c r="L5611" t="s">
        <v>16</v>
      </c>
      <c r="M5611">
        <v>369.72</v>
      </c>
      <c r="N5611" t="s">
        <v>28</v>
      </c>
    </row>
    <row r="5612" spans="1:14" ht="14.25" customHeight="1" x14ac:dyDescent="0.3">
      <c r="A5612" t="s">
        <v>15202</v>
      </c>
      <c r="B5612" t="s">
        <v>19</v>
      </c>
      <c r="C5612" t="s">
        <v>33</v>
      </c>
      <c r="D5612">
        <v>1491.37</v>
      </c>
      <c r="E5612">
        <v>0.32</v>
      </c>
      <c r="F5612">
        <f t="shared" si="174"/>
        <v>477.23839999999996</v>
      </c>
      <c r="G5612">
        <f t="shared" si="175"/>
        <v>1014.1315999999999</v>
      </c>
      <c r="H5612">
        <v>6</v>
      </c>
      <c r="I5612" s="17">
        <v>45422</v>
      </c>
      <c r="J5612" s="17">
        <v>45428</v>
      </c>
      <c r="K5612" t="s">
        <v>15</v>
      </c>
      <c r="L5612" t="s">
        <v>16</v>
      </c>
      <c r="M5612">
        <v>120.07</v>
      </c>
      <c r="N5612" t="s">
        <v>48</v>
      </c>
    </row>
    <row r="5613" spans="1:14" ht="14.25" customHeight="1" x14ac:dyDescent="0.3">
      <c r="A5613" t="s">
        <v>2859</v>
      </c>
      <c r="B5613" t="s">
        <v>41</v>
      </c>
      <c r="C5613" t="s">
        <v>26</v>
      </c>
      <c r="D5613">
        <v>1493.97</v>
      </c>
      <c r="E5613">
        <v>0.15</v>
      </c>
      <c r="F5613">
        <f t="shared" si="174"/>
        <v>224.09549999999999</v>
      </c>
      <c r="G5613">
        <f t="shared" si="175"/>
        <v>1269.8745000000001</v>
      </c>
      <c r="H5613">
        <v>6</v>
      </c>
      <c r="I5613" s="17">
        <v>45522</v>
      </c>
      <c r="J5613" s="17">
        <v>45529</v>
      </c>
      <c r="K5613" t="s">
        <v>21</v>
      </c>
      <c r="L5613" t="s">
        <v>27</v>
      </c>
      <c r="M5613">
        <v>237.81</v>
      </c>
      <c r="N5613" t="s">
        <v>39</v>
      </c>
    </row>
    <row r="5614" spans="1:14" ht="14.25" customHeight="1" x14ac:dyDescent="0.3">
      <c r="A5614" t="s">
        <v>8889</v>
      </c>
      <c r="B5614" t="s">
        <v>41</v>
      </c>
      <c r="C5614" t="s">
        <v>14</v>
      </c>
      <c r="D5614">
        <v>1497.12</v>
      </c>
      <c r="E5614">
        <v>0.2</v>
      </c>
      <c r="F5614">
        <f t="shared" si="174"/>
        <v>299.42399999999998</v>
      </c>
      <c r="G5614">
        <f t="shared" si="175"/>
        <v>1197.6959999999999</v>
      </c>
      <c r="H5614">
        <v>6</v>
      </c>
      <c r="I5614" s="17">
        <v>45038</v>
      </c>
      <c r="J5614" s="17">
        <v>45045</v>
      </c>
      <c r="K5614" t="s">
        <v>31</v>
      </c>
      <c r="L5614" t="s">
        <v>27</v>
      </c>
      <c r="M5614">
        <v>430.49</v>
      </c>
      <c r="N5614" t="s">
        <v>39</v>
      </c>
    </row>
    <row r="5615" spans="1:14" ht="14.25" customHeight="1" x14ac:dyDescent="0.3">
      <c r="A5615" t="s">
        <v>13473</v>
      </c>
      <c r="B5615" t="s">
        <v>25</v>
      </c>
      <c r="C5615" t="s">
        <v>26</v>
      </c>
      <c r="D5615">
        <v>1500.61</v>
      </c>
      <c r="E5615">
        <v>0.03</v>
      </c>
      <c r="F5615">
        <f t="shared" si="174"/>
        <v>45.018299999999996</v>
      </c>
      <c r="G5615">
        <f t="shared" si="175"/>
        <v>1455.5916999999999</v>
      </c>
      <c r="H5615">
        <v>6</v>
      </c>
      <c r="I5615" s="17">
        <v>45137</v>
      </c>
      <c r="J5615" s="17">
        <v>45139</v>
      </c>
      <c r="K5615" t="s">
        <v>21</v>
      </c>
      <c r="L5615" t="s">
        <v>16</v>
      </c>
      <c r="M5615">
        <v>421.76</v>
      </c>
      <c r="N5615" t="s">
        <v>28</v>
      </c>
    </row>
    <row r="5616" spans="1:14" ht="14.25" customHeight="1" x14ac:dyDescent="0.3">
      <c r="A5616" t="s">
        <v>3120</v>
      </c>
      <c r="B5616" t="s">
        <v>19</v>
      </c>
      <c r="C5616" t="s">
        <v>33</v>
      </c>
      <c r="D5616">
        <v>1505.35</v>
      </c>
      <c r="E5616">
        <v>0.46</v>
      </c>
      <c r="F5616">
        <f t="shared" si="174"/>
        <v>692.46100000000001</v>
      </c>
      <c r="G5616">
        <f t="shared" si="175"/>
        <v>812.8889999999999</v>
      </c>
      <c r="H5616">
        <v>6</v>
      </c>
      <c r="I5616" s="17">
        <v>45568</v>
      </c>
      <c r="J5616" s="17">
        <v>45572</v>
      </c>
      <c r="K5616" t="s">
        <v>15</v>
      </c>
      <c r="L5616" t="s">
        <v>16</v>
      </c>
      <c r="M5616">
        <v>288.89</v>
      </c>
      <c r="N5616" t="s">
        <v>48</v>
      </c>
    </row>
    <row r="5617" spans="1:14" ht="14.25" customHeight="1" x14ac:dyDescent="0.3">
      <c r="A5617" t="s">
        <v>4580</v>
      </c>
      <c r="B5617" t="s">
        <v>19</v>
      </c>
      <c r="C5617" t="s">
        <v>14</v>
      </c>
      <c r="D5617">
        <v>1512.06</v>
      </c>
      <c r="E5617">
        <v>0.06</v>
      </c>
      <c r="F5617">
        <f t="shared" si="174"/>
        <v>90.72359999999999</v>
      </c>
      <c r="G5617">
        <f t="shared" si="175"/>
        <v>1421.3363999999999</v>
      </c>
      <c r="H5617">
        <v>6</v>
      </c>
      <c r="I5617" s="17">
        <v>45465</v>
      </c>
      <c r="J5617" s="17">
        <v>45472</v>
      </c>
      <c r="K5617" t="s">
        <v>21</v>
      </c>
      <c r="L5617" t="s">
        <v>22</v>
      </c>
      <c r="M5617">
        <v>144.99</v>
      </c>
      <c r="N5617" t="s">
        <v>48</v>
      </c>
    </row>
    <row r="5618" spans="1:14" ht="14.25" customHeight="1" x14ac:dyDescent="0.3">
      <c r="A5618" t="s">
        <v>5898</v>
      </c>
      <c r="B5618" t="s">
        <v>13</v>
      </c>
      <c r="C5618" t="s">
        <v>14</v>
      </c>
      <c r="D5618">
        <v>1513.19</v>
      </c>
      <c r="E5618">
        <v>0.34</v>
      </c>
      <c r="F5618">
        <f t="shared" si="174"/>
        <v>514.4846</v>
      </c>
      <c r="G5618">
        <f t="shared" si="175"/>
        <v>998.70540000000005</v>
      </c>
      <c r="H5618">
        <v>6</v>
      </c>
      <c r="I5618" s="17">
        <v>45261</v>
      </c>
      <c r="J5618" s="17">
        <v>45268</v>
      </c>
      <c r="K5618" t="s">
        <v>15</v>
      </c>
      <c r="L5618" t="s">
        <v>27</v>
      </c>
      <c r="M5618">
        <v>92.33</v>
      </c>
      <c r="N5618" t="s">
        <v>17</v>
      </c>
    </row>
    <row r="5619" spans="1:14" ht="14.25" customHeight="1" x14ac:dyDescent="0.3">
      <c r="A5619" t="s">
        <v>12518</v>
      </c>
      <c r="B5619" t="s">
        <v>13</v>
      </c>
      <c r="C5619" t="s">
        <v>26</v>
      </c>
      <c r="D5619">
        <v>1513.68</v>
      </c>
      <c r="E5619">
        <v>0.06</v>
      </c>
      <c r="F5619">
        <f t="shared" si="174"/>
        <v>90.820800000000006</v>
      </c>
      <c r="G5619">
        <f t="shared" si="175"/>
        <v>1422.8592000000001</v>
      </c>
      <c r="H5619">
        <v>6</v>
      </c>
      <c r="I5619" s="17">
        <v>45461</v>
      </c>
      <c r="J5619" s="17">
        <v>45465</v>
      </c>
      <c r="K5619" t="s">
        <v>21</v>
      </c>
      <c r="L5619" t="s">
        <v>27</v>
      </c>
      <c r="M5619">
        <v>338.22</v>
      </c>
      <c r="N5619" t="s">
        <v>23</v>
      </c>
    </row>
    <row r="5620" spans="1:14" ht="14.25" customHeight="1" x14ac:dyDescent="0.3">
      <c r="A5620" t="s">
        <v>11471</v>
      </c>
      <c r="B5620" t="s">
        <v>25</v>
      </c>
      <c r="C5620" t="s">
        <v>36</v>
      </c>
      <c r="D5620">
        <v>1515.43</v>
      </c>
      <c r="E5620">
        <v>0.36</v>
      </c>
      <c r="F5620">
        <f t="shared" si="174"/>
        <v>545.5548</v>
      </c>
      <c r="G5620">
        <f t="shared" si="175"/>
        <v>969.87520000000006</v>
      </c>
      <c r="H5620">
        <v>6</v>
      </c>
      <c r="I5620" s="17">
        <v>45281</v>
      </c>
      <c r="J5620" s="17">
        <v>45283</v>
      </c>
      <c r="K5620" t="s">
        <v>31</v>
      </c>
      <c r="L5620" t="s">
        <v>16</v>
      </c>
      <c r="M5620">
        <v>386.25</v>
      </c>
      <c r="N5620" t="s">
        <v>39</v>
      </c>
    </row>
    <row r="5621" spans="1:14" ht="14.25" customHeight="1" x14ac:dyDescent="0.3">
      <c r="A5621" t="s">
        <v>5194</v>
      </c>
      <c r="B5621" t="s">
        <v>13</v>
      </c>
      <c r="C5621" t="s">
        <v>20</v>
      </c>
      <c r="D5621">
        <v>1516.27</v>
      </c>
      <c r="E5621">
        <v>0.03</v>
      </c>
      <c r="F5621">
        <f t="shared" si="174"/>
        <v>45.488099999999996</v>
      </c>
      <c r="G5621">
        <f t="shared" si="175"/>
        <v>1470.7819</v>
      </c>
      <c r="H5621">
        <v>6</v>
      </c>
      <c r="I5621" s="17">
        <v>44954</v>
      </c>
      <c r="J5621" s="17">
        <v>44960</v>
      </c>
      <c r="K5621" t="s">
        <v>31</v>
      </c>
      <c r="L5621" t="s">
        <v>27</v>
      </c>
      <c r="M5621">
        <v>272.87</v>
      </c>
      <c r="N5621" t="s">
        <v>48</v>
      </c>
    </row>
    <row r="5622" spans="1:14" ht="14.25" customHeight="1" x14ac:dyDescent="0.3">
      <c r="A5622" t="s">
        <v>2568</v>
      </c>
      <c r="B5622" t="s">
        <v>13</v>
      </c>
      <c r="C5622" t="s">
        <v>36</v>
      </c>
      <c r="D5622">
        <v>1519.27</v>
      </c>
      <c r="E5622">
        <v>0.04</v>
      </c>
      <c r="F5622">
        <f t="shared" si="174"/>
        <v>60.770800000000001</v>
      </c>
      <c r="G5622">
        <f t="shared" si="175"/>
        <v>1458.4992</v>
      </c>
      <c r="H5622">
        <v>6</v>
      </c>
      <c r="I5622" s="17">
        <v>45523</v>
      </c>
      <c r="J5622" s="17">
        <v>45526</v>
      </c>
      <c r="K5622" t="s">
        <v>31</v>
      </c>
      <c r="L5622" t="s">
        <v>27</v>
      </c>
      <c r="M5622">
        <v>110.99</v>
      </c>
      <c r="N5622" t="s">
        <v>34</v>
      </c>
    </row>
    <row r="5623" spans="1:14" ht="14.25" customHeight="1" x14ac:dyDescent="0.3">
      <c r="A5623" t="s">
        <v>4863</v>
      </c>
      <c r="B5623" t="s">
        <v>13</v>
      </c>
      <c r="C5623" t="s">
        <v>20</v>
      </c>
      <c r="D5623">
        <v>1522.22</v>
      </c>
      <c r="E5623">
        <v>0.46</v>
      </c>
      <c r="F5623">
        <f t="shared" si="174"/>
        <v>700.22120000000007</v>
      </c>
      <c r="G5623">
        <f t="shared" si="175"/>
        <v>821.99879999999996</v>
      </c>
      <c r="H5623">
        <v>6</v>
      </c>
      <c r="I5623" s="17">
        <v>45421</v>
      </c>
      <c r="J5623" s="17">
        <v>45426</v>
      </c>
      <c r="K5623" t="s">
        <v>31</v>
      </c>
      <c r="L5623" t="s">
        <v>22</v>
      </c>
      <c r="M5623">
        <v>387.52</v>
      </c>
      <c r="N5623" t="s">
        <v>28</v>
      </c>
    </row>
    <row r="5624" spans="1:14" ht="14.25" customHeight="1" x14ac:dyDescent="0.3">
      <c r="A5624" t="s">
        <v>5574</v>
      </c>
      <c r="B5624" t="s">
        <v>41</v>
      </c>
      <c r="C5624" t="s">
        <v>14</v>
      </c>
      <c r="D5624">
        <v>1523.92</v>
      </c>
      <c r="E5624">
        <v>0.05</v>
      </c>
      <c r="F5624">
        <f t="shared" si="174"/>
        <v>76.196000000000012</v>
      </c>
      <c r="G5624">
        <f t="shared" si="175"/>
        <v>1447.7240000000002</v>
      </c>
      <c r="H5624">
        <v>6</v>
      </c>
      <c r="I5624" s="17">
        <v>45102</v>
      </c>
      <c r="J5624" s="17">
        <v>45104</v>
      </c>
      <c r="K5624" t="s">
        <v>31</v>
      </c>
      <c r="L5624" t="s">
        <v>22</v>
      </c>
      <c r="M5624">
        <v>300.56</v>
      </c>
      <c r="N5624" t="s">
        <v>28</v>
      </c>
    </row>
    <row r="5625" spans="1:14" ht="14.25" customHeight="1" x14ac:dyDescent="0.3">
      <c r="A5625" t="s">
        <v>7478</v>
      </c>
      <c r="B5625" t="s">
        <v>19</v>
      </c>
      <c r="C5625" t="s">
        <v>26</v>
      </c>
      <c r="D5625">
        <v>1525.94</v>
      </c>
      <c r="E5625">
        <v>0.21</v>
      </c>
      <c r="F5625">
        <f t="shared" si="174"/>
        <v>320.44740000000002</v>
      </c>
      <c r="G5625">
        <f t="shared" si="175"/>
        <v>1205.4926</v>
      </c>
      <c r="H5625">
        <v>6</v>
      </c>
      <c r="I5625" s="17">
        <v>45133</v>
      </c>
      <c r="J5625" s="17">
        <v>45134</v>
      </c>
      <c r="K5625" t="s">
        <v>21</v>
      </c>
      <c r="L5625" t="s">
        <v>22</v>
      </c>
      <c r="M5625">
        <v>211.05</v>
      </c>
      <c r="N5625" t="s">
        <v>23</v>
      </c>
    </row>
    <row r="5626" spans="1:14" ht="14.25" customHeight="1" x14ac:dyDescent="0.3">
      <c r="A5626" t="s">
        <v>813</v>
      </c>
      <c r="B5626" t="s">
        <v>25</v>
      </c>
      <c r="C5626" t="s">
        <v>14</v>
      </c>
      <c r="D5626">
        <v>1526.77</v>
      </c>
      <c r="E5626">
        <v>0.19</v>
      </c>
      <c r="F5626">
        <f t="shared" si="174"/>
        <v>290.08629999999999</v>
      </c>
      <c r="G5626">
        <f t="shared" si="175"/>
        <v>1236.6837</v>
      </c>
      <c r="H5626">
        <v>6</v>
      </c>
      <c r="I5626" s="17">
        <v>45513</v>
      </c>
      <c r="J5626" s="17">
        <v>45518</v>
      </c>
      <c r="K5626" t="s">
        <v>21</v>
      </c>
      <c r="L5626" t="s">
        <v>22</v>
      </c>
      <c r="M5626">
        <v>324.62</v>
      </c>
      <c r="N5626" t="s">
        <v>17</v>
      </c>
    </row>
    <row r="5627" spans="1:14" ht="14.25" customHeight="1" x14ac:dyDescent="0.3">
      <c r="A5627" t="s">
        <v>3257</v>
      </c>
      <c r="B5627" t="s">
        <v>41</v>
      </c>
      <c r="C5627" t="s">
        <v>36</v>
      </c>
      <c r="D5627">
        <v>1529.25</v>
      </c>
      <c r="E5627">
        <v>0.04</v>
      </c>
      <c r="F5627">
        <f t="shared" si="174"/>
        <v>61.17</v>
      </c>
      <c r="G5627">
        <f t="shared" si="175"/>
        <v>1468.08</v>
      </c>
      <c r="H5627">
        <v>6</v>
      </c>
      <c r="I5627" s="17">
        <v>45152</v>
      </c>
      <c r="J5627" s="17">
        <v>45157</v>
      </c>
      <c r="K5627" t="s">
        <v>21</v>
      </c>
      <c r="L5627" t="s">
        <v>16</v>
      </c>
      <c r="M5627">
        <v>417.28</v>
      </c>
      <c r="N5627" t="s">
        <v>23</v>
      </c>
    </row>
    <row r="5628" spans="1:14" ht="14.25" customHeight="1" x14ac:dyDescent="0.3">
      <c r="A5628" t="s">
        <v>14534</v>
      </c>
      <c r="B5628" t="s">
        <v>25</v>
      </c>
      <c r="C5628" t="s">
        <v>20</v>
      </c>
      <c r="D5628">
        <v>1533.07</v>
      </c>
      <c r="E5628">
        <v>0.27</v>
      </c>
      <c r="F5628">
        <f t="shared" si="174"/>
        <v>413.9289</v>
      </c>
      <c r="G5628">
        <f t="shared" si="175"/>
        <v>1119.1410999999998</v>
      </c>
      <c r="H5628">
        <v>6</v>
      </c>
      <c r="I5628" s="17">
        <v>45058</v>
      </c>
      <c r="J5628" s="17">
        <v>45060</v>
      </c>
      <c r="K5628" t="s">
        <v>21</v>
      </c>
      <c r="L5628" t="s">
        <v>22</v>
      </c>
      <c r="M5628">
        <v>257.24</v>
      </c>
      <c r="N5628" t="s">
        <v>48</v>
      </c>
    </row>
    <row r="5629" spans="1:14" ht="14.25" customHeight="1" x14ac:dyDescent="0.3">
      <c r="A5629" t="s">
        <v>566</v>
      </c>
      <c r="B5629" t="s">
        <v>25</v>
      </c>
      <c r="C5629" t="s">
        <v>36</v>
      </c>
      <c r="D5629">
        <v>1533.98</v>
      </c>
      <c r="E5629">
        <v>0.28000000000000003</v>
      </c>
      <c r="F5629">
        <f t="shared" si="174"/>
        <v>429.51440000000002</v>
      </c>
      <c r="G5629">
        <f t="shared" si="175"/>
        <v>1104.4656</v>
      </c>
      <c r="H5629">
        <v>6</v>
      </c>
      <c r="I5629" s="17">
        <v>45095</v>
      </c>
      <c r="J5629" s="17">
        <v>45100</v>
      </c>
      <c r="K5629" t="s">
        <v>15</v>
      </c>
      <c r="L5629" t="s">
        <v>27</v>
      </c>
      <c r="M5629">
        <v>212.34</v>
      </c>
      <c r="N5629" t="s">
        <v>28</v>
      </c>
    </row>
    <row r="5630" spans="1:14" ht="14.25" customHeight="1" x14ac:dyDescent="0.3">
      <c r="A5630" t="s">
        <v>13218</v>
      </c>
      <c r="B5630" t="s">
        <v>13</v>
      </c>
      <c r="C5630" t="s">
        <v>14</v>
      </c>
      <c r="D5630">
        <v>1538.66</v>
      </c>
      <c r="E5630">
        <v>0.14000000000000001</v>
      </c>
      <c r="F5630">
        <f t="shared" si="174"/>
        <v>215.41240000000002</v>
      </c>
      <c r="G5630">
        <f t="shared" si="175"/>
        <v>1323.2476000000001</v>
      </c>
      <c r="H5630">
        <v>6</v>
      </c>
      <c r="I5630" s="17">
        <v>45099</v>
      </c>
      <c r="J5630" s="17">
        <v>45104</v>
      </c>
      <c r="K5630" t="s">
        <v>31</v>
      </c>
      <c r="L5630" t="s">
        <v>16</v>
      </c>
      <c r="M5630">
        <v>241.71</v>
      </c>
      <c r="N5630" t="s">
        <v>39</v>
      </c>
    </row>
    <row r="5631" spans="1:14" ht="14.25" customHeight="1" x14ac:dyDescent="0.3">
      <c r="A5631" t="s">
        <v>4055</v>
      </c>
      <c r="B5631" t="s">
        <v>19</v>
      </c>
      <c r="C5631" t="s">
        <v>26</v>
      </c>
      <c r="D5631">
        <v>1546.88</v>
      </c>
      <c r="E5631">
        <v>0.45</v>
      </c>
      <c r="F5631">
        <f t="shared" si="174"/>
        <v>696.09600000000012</v>
      </c>
      <c r="G5631">
        <f t="shared" si="175"/>
        <v>850.78399999999999</v>
      </c>
      <c r="H5631">
        <v>6</v>
      </c>
      <c r="I5631" s="17">
        <v>45111</v>
      </c>
      <c r="J5631" s="17">
        <v>45117</v>
      </c>
      <c r="K5631" t="s">
        <v>15</v>
      </c>
      <c r="L5631" t="s">
        <v>27</v>
      </c>
      <c r="M5631">
        <v>327.2</v>
      </c>
      <c r="N5631" t="s">
        <v>28</v>
      </c>
    </row>
    <row r="5632" spans="1:14" ht="14.25" customHeight="1" x14ac:dyDescent="0.3">
      <c r="A5632" t="s">
        <v>14127</v>
      </c>
      <c r="B5632" t="s">
        <v>25</v>
      </c>
      <c r="C5632" t="s">
        <v>26</v>
      </c>
      <c r="D5632">
        <v>1547.5</v>
      </c>
      <c r="E5632">
        <v>0.13</v>
      </c>
      <c r="F5632">
        <f t="shared" si="174"/>
        <v>201.17500000000001</v>
      </c>
      <c r="G5632">
        <f t="shared" si="175"/>
        <v>1346.325</v>
      </c>
      <c r="H5632">
        <v>6</v>
      </c>
      <c r="I5632" s="17">
        <v>44996</v>
      </c>
      <c r="J5632" s="17">
        <v>44999</v>
      </c>
      <c r="K5632" t="s">
        <v>21</v>
      </c>
      <c r="L5632" t="s">
        <v>27</v>
      </c>
      <c r="M5632">
        <v>170.49</v>
      </c>
      <c r="N5632" t="s">
        <v>34</v>
      </c>
    </row>
    <row r="5633" spans="1:14" ht="14.25" customHeight="1" x14ac:dyDescent="0.3">
      <c r="A5633" t="s">
        <v>9219</v>
      </c>
      <c r="B5633" t="s">
        <v>41</v>
      </c>
      <c r="C5633" t="s">
        <v>33</v>
      </c>
      <c r="D5633">
        <v>1552.25</v>
      </c>
      <c r="E5633">
        <v>0.25</v>
      </c>
      <c r="F5633">
        <f t="shared" si="174"/>
        <v>388.0625</v>
      </c>
      <c r="G5633">
        <f t="shared" si="175"/>
        <v>1164.1875</v>
      </c>
      <c r="H5633">
        <v>6</v>
      </c>
      <c r="I5633" s="17">
        <v>45333</v>
      </c>
      <c r="J5633" s="17">
        <v>45338</v>
      </c>
      <c r="K5633" t="s">
        <v>31</v>
      </c>
      <c r="L5633" t="s">
        <v>16</v>
      </c>
      <c r="M5633">
        <v>382.2</v>
      </c>
      <c r="N5633" t="s">
        <v>34</v>
      </c>
    </row>
    <row r="5634" spans="1:14" ht="14.25" customHeight="1" x14ac:dyDescent="0.3">
      <c r="A5634" t="s">
        <v>15277</v>
      </c>
      <c r="B5634" t="s">
        <v>25</v>
      </c>
      <c r="C5634" t="s">
        <v>14</v>
      </c>
      <c r="D5634">
        <v>1559.24</v>
      </c>
      <c r="E5634">
        <v>0.2</v>
      </c>
      <c r="F5634">
        <f t="shared" ref="F5634:F5697" si="176">D5634*E5634</f>
        <v>311.84800000000001</v>
      </c>
      <c r="G5634">
        <f t="shared" ref="G5634:G5697" si="177">D5634-F5634</f>
        <v>1247.3920000000001</v>
      </c>
      <c r="H5634">
        <v>6</v>
      </c>
      <c r="I5634" s="17">
        <v>45509</v>
      </c>
      <c r="J5634" s="17">
        <v>45512</v>
      </c>
      <c r="K5634" t="s">
        <v>31</v>
      </c>
      <c r="L5634" t="s">
        <v>27</v>
      </c>
      <c r="M5634">
        <v>86.28</v>
      </c>
      <c r="N5634" t="s">
        <v>28</v>
      </c>
    </row>
    <row r="5635" spans="1:14" ht="14.25" customHeight="1" x14ac:dyDescent="0.3">
      <c r="A5635" t="s">
        <v>12680</v>
      </c>
      <c r="B5635" t="s">
        <v>13</v>
      </c>
      <c r="C5635" t="s">
        <v>14</v>
      </c>
      <c r="D5635">
        <v>1562.51</v>
      </c>
      <c r="E5635">
        <v>0.49</v>
      </c>
      <c r="F5635">
        <f t="shared" si="176"/>
        <v>765.62990000000002</v>
      </c>
      <c r="G5635">
        <f t="shared" si="177"/>
        <v>796.88009999999997</v>
      </c>
      <c r="H5635">
        <v>6</v>
      </c>
      <c r="I5635" s="17">
        <v>45287</v>
      </c>
      <c r="J5635" s="17">
        <v>45293</v>
      </c>
      <c r="K5635" t="s">
        <v>15</v>
      </c>
      <c r="L5635" t="s">
        <v>22</v>
      </c>
      <c r="M5635">
        <v>111.06</v>
      </c>
      <c r="N5635" t="s">
        <v>34</v>
      </c>
    </row>
    <row r="5636" spans="1:14" ht="14.25" customHeight="1" x14ac:dyDescent="0.3">
      <c r="A5636" t="s">
        <v>6953</v>
      </c>
      <c r="B5636" t="s">
        <v>41</v>
      </c>
      <c r="C5636" t="s">
        <v>20</v>
      </c>
      <c r="D5636">
        <v>1564.1</v>
      </c>
      <c r="E5636">
        <v>0.19</v>
      </c>
      <c r="F5636">
        <f t="shared" si="176"/>
        <v>297.17899999999997</v>
      </c>
      <c r="G5636">
        <f t="shared" si="177"/>
        <v>1266.9209999999998</v>
      </c>
      <c r="H5636">
        <v>6</v>
      </c>
      <c r="I5636" s="17">
        <v>45297</v>
      </c>
      <c r="J5636" s="17">
        <v>45304</v>
      </c>
      <c r="K5636" t="s">
        <v>15</v>
      </c>
      <c r="L5636" t="s">
        <v>22</v>
      </c>
      <c r="M5636">
        <v>161.16999999999999</v>
      </c>
      <c r="N5636" t="s">
        <v>17</v>
      </c>
    </row>
    <row r="5637" spans="1:14" ht="14.25" customHeight="1" x14ac:dyDescent="0.3">
      <c r="A5637" t="s">
        <v>2617</v>
      </c>
      <c r="B5637" t="s">
        <v>13</v>
      </c>
      <c r="C5637" t="s">
        <v>26</v>
      </c>
      <c r="D5637">
        <v>1566.34</v>
      </c>
      <c r="E5637">
        <v>0.25</v>
      </c>
      <c r="F5637">
        <f t="shared" si="176"/>
        <v>391.58499999999998</v>
      </c>
      <c r="G5637">
        <f t="shared" si="177"/>
        <v>1174.7549999999999</v>
      </c>
      <c r="H5637">
        <v>6</v>
      </c>
      <c r="I5637" s="17">
        <v>44957</v>
      </c>
      <c r="J5637" s="17">
        <v>44958</v>
      </c>
      <c r="K5637" t="s">
        <v>31</v>
      </c>
      <c r="L5637" t="s">
        <v>16</v>
      </c>
      <c r="M5637">
        <v>450.02</v>
      </c>
      <c r="N5637" t="s">
        <v>28</v>
      </c>
    </row>
    <row r="5638" spans="1:14" ht="14.25" customHeight="1" x14ac:dyDescent="0.3">
      <c r="A5638" t="s">
        <v>13221</v>
      </c>
      <c r="B5638" t="s">
        <v>41</v>
      </c>
      <c r="C5638" t="s">
        <v>36</v>
      </c>
      <c r="D5638">
        <v>1568.35</v>
      </c>
      <c r="E5638">
        <v>0.11</v>
      </c>
      <c r="F5638">
        <f t="shared" si="176"/>
        <v>172.51849999999999</v>
      </c>
      <c r="G5638">
        <f t="shared" si="177"/>
        <v>1395.8315</v>
      </c>
      <c r="H5638">
        <v>6</v>
      </c>
      <c r="I5638" s="17">
        <v>45494</v>
      </c>
      <c r="J5638" s="17">
        <v>45499</v>
      </c>
      <c r="K5638" t="s">
        <v>31</v>
      </c>
      <c r="L5638" t="s">
        <v>22</v>
      </c>
      <c r="M5638">
        <v>408</v>
      </c>
      <c r="N5638" t="s">
        <v>23</v>
      </c>
    </row>
    <row r="5639" spans="1:14" ht="14.25" customHeight="1" x14ac:dyDescent="0.3">
      <c r="A5639" t="s">
        <v>1569</v>
      </c>
      <c r="B5639" t="s">
        <v>25</v>
      </c>
      <c r="C5639" t="s">
        <v>20</v>
      </c>
      <c r="D5639">
        <v>1570.83</v>
      </c>
      <c r="E5639">
        <v>0.38</v>
      </c>
      <c r="F5639">
        <f t="shared" si="176"/>
        <v>596.91539999999998</v>
      </c>
      <c r="G5639">
        <f t="shared" si="177"/>
        <v>973.91459999999995</v>
      </c>
      <c r="H5639">
        <v>6</v>
      </c>
      <c r="I5639" s="17">
        <v>45233</v>
      </c>
      <c r="J5639" s="17">
        <v>45238</v>
      </c>
      <c r="K5639" t="s">
        <v>21</v>
      </c>
      <c r="L5639" t="s">
        <v>16</v>
      </c>
      <c r="M5639">
        <v>441.72</v>
      </c>
      <c r="N5639" t="s">
        <v>17</v>
      </c>
    </row>
    <row r="5640" spans="1:14" ht="14.25" customHeight="1" x14ac:dyDescent="0.3">
      <c r="A5640" t="s">
        <v>44</v>
      </c>
      <c r="B5640" t="s">
        <v>13</v>
      </c>
      <c r="C5640" t="s">
        <v>26</v>
      </c>
      <c r="D5640">
        <v>1573.19</v>
      </c>
      <c r="E5640">
        <v>0.37</v>
      </c>
      <c r="F5640">
        <f t="shared" si="176"/>
        <v>582.08029999999997</v>
      </c>
      <c r="G5640">
        <f t="shared" si="177"/>
        <v>991.10970000000009</v>
      </c>
      <c r="H5640">
        <v>6</v>
      </c>
      <c r="I5640" s="17">
        <v>45331</v>
      </c>
      <c r="J5640" s="17">
        <v>45338</v>
      </c>
      <c r="K5640" t="s">
        <v>31</v>
      </c>
      <c r="L5640" t="s">
        <v>27</v>
      </c>
      <c r="M5640">
        <v>131.5</v>
      </c>
      <c r="N5640" t="s">
        <v>28</v>
      </c>
    </row>
    <row r="5641" spans="1:14" ht="14.25" customHeight="1" x14ac:dyDescent="0.3">
      <c r="A5641" t="s">
        <v>1175</v>
      </c>
      <c r="B5641" t="s">
        <v>19</v>
      </c>
      <c r="C5641" t="s">
        <v>14</v>
      </c>
      <c r="D5641">
        <v>1577.94</v>
      </c>
      <c r="E5641">
        <v>0.47</v>
      </c>
      <c r="F5641">
        <f t="shared" si="176"/>
        <v>741.6318</v>
      </c>
      <c r="G5641">
        <f t="shared" si="177"/>
        <v>836.30820000000006</v>
      </c>
      <c r="H5641">
        <v>6</v>
      </c>
      <c r="I5641" s="17">
        <v>45532</v>
      </c>
      <c r="J5641" s="17">
        <v>45539</v>
      </c>
      <c r="K5641" t="s">
        <v>15</v>
      </c>
      <c r="L5641" t="s">
        <v>16</v>
      </c>
      <c r="M5641">
        <v>345.57</v>
      </c>
      <c r="N5641" t="s">
        <v>28</v>
      </c>
    </row>
    <row r="5642" spans="1:14" ht="14.25" customHeight="1" x14ac:dyDescent="0.3">
      <c r="A5642" t="s">
        <v>3816</v>
      </c>
      <c r="B5642" t="s">
        <v>19</v>
      </c>
      <c r="C5642" t="s">
        <v>26</v>
      </c>
      <c r="D5642">
        <v>1578.05</v>
      </c>
      <c r="E5642">
        <v>0.09</v>
      </c>
      <c r="F5642">
        <f t="shared" si="176"/>
        <v>142.02449999999999</v>
      </c>
      <c r="G5642">
        <f t="shared" si="177"/>
        <v>1436.0255</v>
      </c>
      <c r="H5642">
        <v>6</v>
      </c>
      <c r="I5642" s="17">
        <v>45537</v>
      </c>
      <c r="J5642" s="17">
        <v>45541</v>
      </c>
      <c r="K5642" t="s">
        <v>21</v>
      </c>
      <c r="L5642" t="s">
        <v>22</v>
      </c>
      <c r="M5642">
        <v>280.29000000000002</v>
      </c>
      <c r="N5642" t="s">
        <v>28</v>
      </c>
    </row>
    <row r="5643" spans="1:14" ht="14.25" customHeight="1" x14ac:dyDescent="0.3">
      <c r="A5643" t="s">
        <v>1987</v>
      </c>
      <c r="B5643" t="s">
        <v>13</v>
      </c>
      <c r="C5643" t="s">
        <v>14</v>
      </c>
      <c r="D5643">
        <v>1580.16</v>
      </c>
      <c r="E5643">
        <v>0.31</v>
      </c>
      <c r="F5643">
        <f t="shared" si="176"/>
        <v>489.84960000000001</v>
      </c>
      <c r="G5643">
        <f t="shared" si="177"/>
        <v>1090.3104000000001</v>
      </c>
      <c r="H5643">
        <v>6</v>
      </c>
      <c r="I5643" s="17">
        <v>45074</v>
      </c>
      <c r="J5643" s="17">
        <v>45078</v>
      </c>
      <c r="K5643" t="s">
        <v>21</v>
      </c>
      <c r="L5643" t="s">
        <v>22</v>
      </c>
      <c r="M5643">
        <v>244.95</v>
      </c>
      <c r="N5643" t="s">
        <v>34</v>
      </c>
    </row>
    <row r="5644" spans="1:14" ht="14.25" customHeight="1" x14ac:dyDescent="0.3">
      <c r="A5644" t="s">
        <v>7842</v>
      </c>
      <c r="B5644" t="s">
        <v>13</v>
      </c>
      <c r="C5644" t="s">
        <v>14</v>
      </c>
      <c r="D5644">
        <v>1581.89</v>
      </c>
      <c r="E5644">
        <v>0.09</v>
      </c>
      <c r="F5644">
        <f t="shared" si="176"/>
        <v>142.37010000000001</v>
      </c>
      <c r="G5644">
        <f t="shared" si="177"/>
        <v>1439.5199</v>
      </c>
      <c r="H5644">
        <v>6</v>
      </c>
      <c r="I5644" s="17">
        <v>45623</v>
      </c>
      <c r="J5644" s="17">
        <v>45630</v>
      </c>
      <c r="K5644" t="s">
        <v>21</v>
      </c>
      <c r="L5644" t="s">
        <v>27</v>
      </c>
      <c r="M5644">
        <v>203.8</v>
      </c>
      <c r="N5644" t="s">
        <v>23</v>
      </c>
    </row>
    <row r="5645" spans="1:14" ht="14.25" customHeight="1" x14ac:dyDescent="0.3">
      <c r="A5645" t="s">
        <v>7362</v>
      </c>
      <c r="B5645" t="s">
        <v>25</v>
      </c>
      <c r="C5645" t="s">
        <v>20</v>
      </c>
      <c r="D5645">
        <v>1583.55</v>
      </c>
      <c r="E5645">
        <v>0.16</v>
      </c>
      <c r="F5645">
        <f t="shared" si="176"/>
        <v>253.36799999999999</v>
      </c>
      <c r="G5645">
        <f t="shared" si="177"/>
        <v>1330.182</v>
      </c>
      <c r="H5645">
        <v>6</v>
      </c>
      <c r="I5645" s="17">
        <v>44948</v>
      </c>
      <c r="J5645" s="17">
        <v>44954</v>
      </c>
      <c r="K5645" t="s">
        <v>15</v>
      </c>
      <c r="L5645" t="s">
        <v>27</v>
      </c>
      <c r="M5645">
        <v>474.77</v>
      </c>
      <c r="N5645" t="s">
        <v>23</v>
      </c>
    </row>
    <row r="5646" spans="1:14" ht="14.25" customHeight="1" x14ac:dyDescent="0.3">
      <c r="A5646" t="s">
        <v>11401</v>
      </c>
      <c r="B5646" t="s">
        <v>13</v>
      </c>
      <c r="C5646" t="s">
        <v>33</v>
      </c>
      <c r="D5646">
        <v>1583.77</v>
      </c>
      <c r="E5646">
        <v>0.34</v>
      </c>
      <c r="F5646">
        <f t="shared" si="176"/>
        <v>538.48180000000002</v>
      </c>
      <c r="G5646">
        <f t="shared" si="177"/>
        <v>1045.2882</v>
      </c>
      <c r="H5646">
        <v>6</v>
      </c>
      <c r="I5646" s="17">
        <v>45058</v>
      </c>
      <c r="J5646" s="17">
        <v>45062</v>
      </c>
      <c r="K5646" t="s">
        <v>31</v>
      </c>
      <c r="L5646" t="s">
        <v>22</v>
      </c>
      <c r="M5646">
        <v>362.51</v>
      </c>
      <c r="N5646" t="s">
        <v>23</v>
      </c>
    </row>
    <row r="5647" spans="1:14" ht="14.25" customHeight="1" x14ac:dyDescent="0.3">
      <c r="A5647" t="s">
        <v>4111</v>
      </c>
      <c r="B5647" t="s">
        <v>41</v>
      </c>
      <c r="C5647" t="s">
        <v>33</v>
      </c>
      <c r="D5647">
        <v>1587.7</v>
      </c>
      <c r="E5647">
        <v>0.19</v>
      </c>
      <c r="F5647">
        <f t="shared" si="176"/>
        <v>301.66300000000001</v>
      </c>
      <c r="G5647">
        <f t="shared" si="177"/>
        <v>1286.037</v>
      </c>
      <c r="H5647">
        <v>6</v>
      </c>
      <c r="I5647" s="17">
        <v>45297</v>
      </c>
      <c r="J5647" s="17">
        <v>45301</v>
      </c>
      <c r="K5647" t="s">
        <v>21</v>
      </c>
      <c r="L5647" t="s">
        <v>16</v>
      </c>
      <c r="M5647">
        <v>206.01</v>
      </c>
      <c r="N5647" t="s">
        <v>28</v>
      </c>
    </row>
    <row r="5648" spans="1:14" ht="14.25" customHeight="1" x14ac:dyDescent="0.3">
      <c r="A5648" t="s">
        <v>2681</v>
      </c>
      <c r="B5648" t="s">
        <v>13</v>
      </c>
      <c r="C5648" t="s">
        <v>33</v>
      </c>
      <c r="D5648">
        <v>1588.43</v>
      </c>
      <c r="E5648">
        <v>0.44</v>
      </c>
      <c r="F5648">
        <f t="shared" si="176"/>
        <v>698.90920000000006</v>
      </c>
      <c r="G5648">
        <f t="shared" si="177"/>
        <v>889.52080000000001</v>
      </c>
      <c r="H5648">
        <v>6</v>
      </c>
      <c r="I5648" s="17">
        <v>45383</v>
      </c>
      <c r="J5648" s="17">
        <v>45387</v>
      </c>
      <c r="K5648" t="s">
        <v>21</v>
      </c>
      <c r="L5648" t="s">
        <v>22</v>
      </c>
      <c r="M5648">
        <v>329.56</v>
      </c>
      <c r="N5648" t="s">
        <v>28</v>
      </c>
    </row>
    <row r="5649" spans="1:14" ht="14.25" customHeight="1" x14ac:dyDescent="0.3">
      <c r="A5649" t="s">
        <v>6657</v>
      </c>
      <c r="B5649" t="s">
        <v>13</v>
      </c>
      <c r="C5649" t="s">
        <v>36</v>
      </c>
      <c r="D5649">
        <v>1590.64</v>
      </c>
      <c r="E5649">
        <v>0.28000000000000003</v>
      </c>
      <c r="F5649">
        <f t="shared" si="176"/>
        <v>445.37920000000008</v>
      </c>
      <c r="G5649">
        <f t="shared" si="177"/>
        <v>1145.2608</v>
      </c>
      <c r="H5649">
        <v>6</v>
      </c>
      <c r="I5649" s="17">
        <v>45228</v>
      </c>
      <c r="J5649" s="17">
        <v>45231</v>
      </c>
      <c r="K5649" t="s">
        <v>31</v>
      </c>
      <c r="L5649" t="s">
        <v>27</v>
      </c>
      <c r="M5649">
        <v>81.819999999999993</v>
      </c>
      <c r="N5649" t="s">
        <v>39</v>
      </c>
    </row>
    <row r="5650" spans="1:14" ht="14.25" customHeight="1" x14ac:dyDescent="0.3">
      <c r="A5650" t="s">
        <v>12533</v>
      </c>
      <c r="B5650" t="s">
        <v>13</v>
      </c>
      <c r="C5650" t="s">
        <v>14</v>
      </c>
      <c r="D5650">
        <v>1595.83</v>
      </c>
      <c r="E5650">
        <v>0.37</v>
      </c>
      <c r="F5650">
        <f t="shared" si="176"/>
        <v>590.45709999999997</v>
      </c>
      <c r="G5650">
        <f t="shared" si="177"/>
        <v>1005.3729</v>
      </c>
      <c r="H5650">
        <v>6</v>
      </c>
      <c r="I5650" s="17">
        <v>45290</v>
      </c>
      <c r="J5650" s="17">
        <v>45296</v>
      </c>
      <c r="K5650" t="s">
        <v>21</v>
      </c>
      <c r="L5650" t="s">
        <v>16</v>
      </c>
      <c r="M5650">
        <v>142.99</v>
      </c>
      <c r="N5650" t="s">
        <v>39</v>
      </c>
    </row>
    <row r="5651" spans="1:14" ht="14.25" customHeight="1" x14ac:dyDescent="0.3">
      <c r="A5651" t="s">
        <v>4222</v>
      </c>
      <c r="B5651" t="s">
        <v>19</v>
      </c>
      <c r="C5651" t="s">
        <v>20</v>
      </c>
      <c r="D5651">
        <v>1599</v>
      </c>
      <c r="E5651">
        <v>0.23</v>
      </c>
      <c r="F5651">
        <f t="shared" si="176"/>
        <v>367.77000000000004</v>
      </c>
      <c r="G5651">
        <f t="shared" si="177"/>
        <v>1231.23</v>
      </c>
      <c r="H5651">
        <v>6</v>
      </c>
      <c r="I5651" s="17">
        <v>45267</v>
      </c>
      <c r="J5651" s="17">
        <v>45269</v>
      </c>
      <c r="K5651" t="s">
        <v>21</v>
      </c>
      <c r="L5651" t="s">
        <v>22</v>
      </c>
      <c r="M5651">
        <v>364.57</v>
      </c>
      <c r="N5651" t="s">
        <v>17</v>
      </c>
    </row>
    <row r="5652" spans="1:14" ht="14.25" customHeight="1" x14ac:dyDescent="0.3">
      <c r="A5652" t="s">
        <v>12330</v>
      </c>
      <c r="B5652" t="s">
        <v>25</v>
      </c>
      <c r="C5652" t="s">
        <v>20</v>
      </c>
      <c r="D5652">
        <v>1602.25</v>
      </c>
      <c r="E5652">
        <v>0.39</v>
      </c>
      <c r="F5652">
        <f t="shared" si="176"/>
        <v>624.87750000000005</v>
      </c>
      <c r="G5652">
        <f t="shared" si="177"/>
        <v>977.37249999999995</v>
      </c>
      <c r="H5652">
        <v>6</v>
      </c>
      <c r="I5652" s="17">
        <v>44963</v>
      </c>
      <c r="J5652" s="17">
        <v>44965</v>
      </c>
      <c r="K5652" t="s">
        <v>31</v>
      </c>
      <c r="L5652" t="s">
        <v>27</v>
      </c>
      <c r="M5652">
        <v>248.33</v>
      </c>
      <c r="N5652" t="s">
        <v>23</v>
      </c>
    </row>
    <row r="5653" spans="1:14" ht="14.25" customHeight="1" x14ac:dyDescent="0.3">
      <c r="A5653" t="s">
        <v>234</v>
      </c>
      <c r="B5653" t="s">
        <v>19</v>
      </c>
      <c r="C5653" t="s">
        <v>26</v>
      </c>
      <c r="D5653">
        <v>1606.15</v>
      </c>
      <c r="E5653">
        <v>0.25</v>
      </c>
      <c r="F5653">
        <f t="shared" si="176"/>
        <v>401.53750000000002</v>
      </c>
      <c r="G5653">
        <f t="shared" si="177"/>
        <v>1204.6125000000002</v>
      </c>
      <c r="H5653">
        <v>6</v>
      </c>
      <c r="I5653" s="17">
        <v>45199</v>
      </c>
      <c r="J5653" s="17">
        <v>45203</v>
      </c>
      <c r="K5653" t="s">
        <v>21</v>
      </c>
      <c r="L5653" t="s">
        <v>22</v>
      </c>
      <c r="M5653">
        <v>432.87</v>
      </c>
      <c r="N5653" t="s">
        <v>17</v>
      </c>
    </row>
    <row r="5654" spans="1:14" ht="14.25" customHeight="1" x14ac:dyDescent="0.3">
      <c r="A5654" t="s">
        <v>2164</v>
      </c>
      <c r="B5654" t="s">
        <v>25</v>
      </c>
      <c r="C5654" t="s">
        <v>26</v>
      </c>
      <c r="D5654">
        <v>1607.47</v>
      </c>
      <c r="E5654">
        <v>0.24</v>
      </c>
      <c r="F5654">
        <f t="shared" si="176"/>
        <v>385.7928</v>
      </c>
      <c r="G5654">
        <f t="shared" si="177"/>
        <v>1221.6772000000001</v>
      </c>
      <c r="H5654">
        <v>6</v>
      </c>
      <c r="I5654" s="17">
        <v>44984</v>
      </c>
      <c r="J5654" s="17">
        <v>44989</v>
      </c>
      <c r="K5654" t="s">
        <v>31</v>
      </c>
      <c r="L5654" t="s">
        <v>27</v>
      </c>
      <c r="M5654">
        <v>393.98</v>
      </c>
      <c r="N5654" t="s">
        <v>48</v>
      </c>
    </row>
    <row r="5655" spans="1:14" ht="14.25" customHeight="1" x14ac:dyDescent="0.3">
      <c r="A5655" t="s">
        <v>4759</v>
      </c>
      <c r="B5655" t="s">
        <v>25</v>
      </c>
      <c r="C5655" t="s">
        <v>26</v>
      </c>
      <c r="D5655">
        <v>1609.57</v>
      </c>
      <c r="E5655">
        <v>0.4</v>
      </c>
      <c r="F5655">
        <f t="shared" si="176"/>
        <v>643.82799999999997</v>
      </c>
      <c r="G5655">
        <f t="shared" si="177"/>
        <v>965.74199999999996</v>
      </c>
      <c r="H5655">
        <v>6</v>
      </c>
      <c r="I5655" s="17">
        <v>45618</v>
      </c>
      <c r="J5655" s="17">
        <v>45625</v>
      </c>
      <c r="K5655" t="s">
        <v>15</v>
      </c>
      <c r="L5655" t="s">
        <v>27</v>
      </c>
      <c r="M5655">
        <v>133.13999999999999</v>
      </c>
      <c r="N5655" t="s">
        <v>17</v>
      </c>
    </row>
    <row r="5656" spans="1:14" ht="14.25" customHeight="1" x14ac:dyDescent="0.3">
      <c r="A5656" t="s">
        <v>6177</v>
      </c>
      <c r="B5656" t="s">
        <v>25</v>
      </c>
      <c r="C5656" t="s">
        <v>26</v>
      </c>
      <c r="D5656">
        <v>1612.17</v>
      </c>
      <c r="E5656">
        <v>0.44</v>
      </c>
      <c r="F5656">
        <f t="shared" si="176"/>
        <v>709.35480000000007</v>
      </c>
      <c r="G5656">
        <f t="shared" si="177"/>
        <v>902.8152</v>
      </c>
      <c r="H5656">
        <v>6</v>
      </c>
      <c r="I5656" s="17">
        <v>45103</v>
      </c>
      <c r="J5656" s="17">
        <v>45105</v>
      </c>
      <c r="K5656" t="s">
        <v>21</v>
      </c>
      <c r="L5656" t="s">
        <v>22</v>
      </c>
      <c r="M5656">
        <v>247.79</v>
      </c>
      <c r="N5656" t="s">
        <v>23</v>
      </c>
    </row>
    <row r="5657" spans="1:14" ht="14.25" customHeight="1" x14ac:dyDescent="0.3">
      <c r="A5657" t="s">
        <v>13233</v>
      </c>
      <c r="B5657" t="s">
        <v>25</v>
      </c>
      <c r="C5657" t="s">
        <v>36</v>
      </c>
      <c r="D5657">
        <v>1612.77</v>
      </c>
      <c r="E5657">
        <v>0.18</v>
      </c>
      <c r="F5657">
        <f t="shared" si="176"/>
        <v>290.29859999999996</v>
      </c>
      <c r="G5657">
        <f t="shared" si="177"/>
        <v>1322.4713999999999</v>
      </c>
      <c r="H5657">
        <v>6</v>
      </c>
      <c r="I5657" s="17">
        <v>45654</v>
      </c>
      <c r="J5657" s="17">
        <v>45656</v>
      </c>
      <c r="K5657" t="s">
        <v>15</v>
      </c>
      <c r="L5657" t="s">
        <v>27</v>
      </c>
      <c r="M5657">
        <v>154.32</v>
      </c>
      <c r="N5657" t="s">
        <v>28</v>
      </c>
    </row>
    <row r="5658" spans="1:14" ht="14.25" customHeight="1" x14ac:dyDescent="0.3">
      <c r="A5658" t="s">
        <v>13844</v>
      </c>
      <c r="B5658" t="s">
        <v>41</v>
      </c>
      <c r="C5658" t="s">
        <v>26</v>
      </c>
      <c r="D5658">
        <v>1616.28</v>
      </c>
      <c r="E5658">
        <v>0.14000000000000001</v>
      </c>
      <c r="F5658">
        <f t="shared" si="176"/>
        <v>226.27920000000003</v>
      </c>
      <c r="G5658">
        <f t="shared" si="177"/>
        <v>1390.0008</v>
      </c>
      <c r="H5658">
        <v>6</v>
      </c>
      <c r="I5658" s="17">
        <v>45460</v>
      </c>
      <c r="J5658" s="17">
        <v>45463</v>
      </c>
      <c r="K5658" t="s">
        <v>21</v>
      </c>
      <c r="L5658" t="s">
        <v>27</v>
      </c>
      <c r="M5658">
        <v>282.27</v>
      </c>
      <c r="N5658" t="s">
        <v>23</v>
      </c>
    </row>
    <row r="5659" spans="1:14" ht="14.25" customHeight="1" x14ac:dyDescent="0.3">
      <c r="A5659" t="s">
        <v>11942</v>
      </c>
      <c r="B5659" t="s">
        <v>25</v>
      </c>
      <c r="C5659" t="s">
        <v>26</v>
      </c>
      <c r="D5659">
        <v>1616.44</v>
      </c>
      <c r="E5659">
        <v>0.14000000000000001</v>
      </c>
      <c r="F5659">
        <f t="shared" si="176"/>
        <v>226.30160000000004</v>
      </c>
      <c r="G5659">
        <f t="shared" si="177"/>
        <v>1390.1384</v>
      </c>
      <c r="H5659">
        <v>6</v>
      </c>
      <c r="I5659" s="17">
        <v>45091</v>
      </c>
      <c r="J5659" s="17">
        <v>45094</v>
      </c>
      <c r="K5659" t="s">
        <v>31</v>
      </c>
      <c r="L5659" t="s">
        <v>16</v>
      </c>
      <c r="M5659">
        <v>274.60000000000002</v>
      </c>
      <c r="N5659" t="s">
        <v>34</v>
      </c>
    </row>
    <row r="5660" spans="1:14" ht="14.25" customHeight="1" x14ac:dyDescent="0.3">
      <c r="A5660" t="s">
        <v>5469</v>
      </c>
      <c r="B5660" t="s">
        <v>13</v>
      </c>
      <c r="C5660" t="s">
        <v>36</v>
      </c>
      <c r="D5660">
        <v>1620.94</v>
      </c>
      <c r="E5660">
        <v>0.02</v>
      </c>
      <c r="F5660">
        <f t="shared" si="176"/>
        <v>32.418800000000005</v>
      </c>
      <c r="G5660">
        <f t="shared" si="177"/>
        <v>1588.5212000000001</v>
      </c>
      <c r="H5660">
        <v>6</v>
      </c>
      <c r="I5660" s="17">
        <v>45041</v>
      </c>
      <c r="J5660" s="17">
        <v>45046</v>
      </c>
      <c r="K5660" t="s">
        <v>31</v>
      </c>
      <c r="L5660" t="s">
        <v>27</v>
      </c>
      <c r="M5660">
        <v>365.74</v>
      </c>
      <c r="N5660" t="s">
        <v>34</v>
      </c>
    </row>
    <row r="5661" spans="1:14" ht="14.25" customHeight="1" x14ac:dyDescent="0.3">
      <c r="A5661" t="s">
        <v>12428</v>
      </c>
      <c r="B5661" t="s">
        <v>19</v>
      </c>
      <c r="C5661" t="s">
        <v>14</v>
      </c>
      <c r="D5661">
        <v>1624.59</v>
      </c>
      <c r="E5661">
        <v>0.15</v>
      </c>
      <c r="F5661">
        <f t="shared" si="176"/>
        <v>243.68849999999998</v>
      </c>
      <c r="G5661">
        <f t="shared" si="177"/>
        <v>1380.9014999999999</v>
      </c>
      <c r="H5661">
        <v>6</v>
      </c>
      <c r="I5661" s="17">
        <v>45022</v>
      </c>
      <c r="J5661" s="17">
        <v>45029</v>
      </c>
      <c r="K5661" t="s">
        <v>31</v>
      </c>
      <c r="L5661" t="s">
        <v>16</v>
      </c>
      <c r="M5661">
        <v>397.63</v>
      </c>
      <c r="N5661" t="s">
        <v>48</v>
      </c>
    </row>
    <row r="5662" spans="1:14" ht="14.25" customHeight="1" x14ac:dyDescent="0.3">
      <c r="A5662" t="s">
        <v>10835</v>
      </c>
      <c r="B5662" t="s">
        <v>13</v>
      </c>
      <c r="C5662" t="s">
        <v>36</v>
      </c>
      <c r="D5662">
        <v>1625</v>
      </c>
      <c r="E5662">
        <v>0.32</v>
      </c>
      <c r="F5662">
        <f t="shared" si="176"/>
        <v>520</v>
      </c>
      <c r="G5662">
        <f t="shared" si="177"/>
        <v>1105</v>
      </c>
      <c r="H5662">
        <v>6</v>
      </c>
      <c r="I5662" s="17">
        <v>45605</v>
      </c>
      <c r="J5662" s="17">
        <v>45606</v>
      </c>
      <c r="K5662" t="s">
        <v>31</v>
      </c>
      <c r="L5662" t="s">
        <v>16</v>
      </c>
      <c r="M5662">
        <v>175.64</v>
      </c>
      <c r="N5662" t="s">
        <v>28</v>
      </c>
    </row>
    <row r="5663" spans="1:14" ht="14.25" customHeight="1" x14ac:dyDescent="0.3">
      <c r="A5663" t="s">
        <v>6806</v>
      </c>
      <c r="B5663" t="s">
        <v>13</v>
      </c>
      <c r="C5663" t="s">
        <v>20</v>
      </c>
      <c r="D5663">
        <v>1630.1</v>
      </c>
      <c r="E5663">
        <v>0.46</v>
      </c>
      <c r="F5663">
        <f t="shared" si="176"/>
        <v>749.846</v>
      </c>
      <c r="G5663">
        <f t="shared" si="177"/>
        <v>880.25399999999991</v>
      </c>
      <c r="H5663">
        <v>6</v>
      </c>
      <c r="I5663" s="17">
        <v>45128</v>
      </c>
      <c r="J5663" s="17">
        <v>45129</v>
      </c>
      <c r="K5663" t="s">
        <v>15</v>
      </c>
      <c r="L5663" t="s">
        <v>27</v>
      </c>
      <c r="M5663">
        <v>432.01</v>
      </c>
      <c r="N5663" t="s">
        <v>34</v>
      </c>
    </row>
    <row r="5664" spans="1:14" ht="14.25" customHeight="1" x14ac:dyDescent="0.3">
      <c r="A5664" t="s">
        <v>13236</v>
      </c>
      <c r="B5664" t="s">
        <v>13</v>
      </c>
      <c r="C5664" t="s">
        <v>26</v>
      </c>
      <c r="D5664">
        <v>1634.56</v>
      </c>
      <c r="E5664">
        <v>0.32</v>
      </c>
      <c r="F5664">
        <f t="shared" si="176"/>
        <v>523.05920000000003</v>
      </c>
      <c r="G5664">
        <f t="shared" si="177"/>
        <v>1111.5007999999998</v>
      </c>
      <c r="H5664">
        <v>6</v>
      </c>
      <c r="I5664" s="17">
        <v>45143</v>
      </c>
      <c r="J5664" s="17">
        <v>45148</v>
      </c>
      <c r="K5664" t="s">
        <v>31</v>
      </c>
      <c r="L5664" t="s">
        <v>16</v>
      </c>
      <c r="M5664">
        <v>441.36</v>
      </c>
      <c r="N5664" t="s">
        <v>17</v>
      </c>
    </row>
    <row r="5665" spans="1:14" ht="14.25" customHeight="1" x14ac:dyDescent="0.3">
      <c r="A5665" t="s">
        <v>14034</v>
      </c>
      <c r="B5665" t="s">
        <v>25</v>
      </c>
      <c r="C5665" t="s">
        <v>14</v>
      </c>
      <c r="D5665">
        <v>1638.19</v>
      </c>
      <c r="E5665">
        <v>0.13</v>
      </c>
      <c r="F5665">
        <f t="shared" si="176"/>
        <v>212.96470000000002</v>
      </c>
      <c r="G5665">
        <f t="shared" si="177"/>
        <v>1425.2253000000001</v>
      </c>
      <c r="H5665">
        <v>6</v>
      </c>
      <c r="I5665" s="17">
        <v>45629</v>
      </c>
      <c r="J5665" s="17">
        <v>45632</v>
      </c>
      <c r="K5665" t="s">
        <v>31</v>
      </c>
      <c r="L5665" t="s">
        <v>16</v>
      </c>
      <c r="M5665">
        <v>331.76</v>
      </c>
      <c r="N5665" t="s">
        <v>39</v>
      </c>
    </row>
    <row r="5666" spans="1:14" ht="14.25" customHeight="1" x14ac:dyDescent="0.3">
      <c r="A5666" t="s">
        <v>13699</v>
      </c>
      <c r="B5666" t="s">
        <v>19</v>
      </c>
      <c r="C5666" t="s">
        <v>33</v>
      </c>
      <c r="D5666">
        <v>1638.23</v>
      </c>
      <c r="E5666">
        <v>0.3</v>
      </c>
      <c r="F5666">
        <f t="shared" si="176"/>
        <v>491.46899999999999</v>
      </c>
      <c r="G5666">
        <f t="shared" si="177"/>
        <v>1146.761</v>
      </c>
      <c r="H5666">
        <v>6</v>
      </c>
      <c r="I5666" s="17">
        <v>45404</v>
      </c>
      <c r="J5666" s="17">
        <v>45408</v>
      </c>
      <c r="K5666" t="s">
        <v>31</v>
      </c>
      <c r="L5666" t="s">
        <v>22</v>
      </c>
      <c r="M5666">
        <v>434.13</v>
      </c>
      <c r="N5666" t="s">
        <v>39</v>
      </c>
    </row>
    <row r="5667" spans="1:14" ht="14.25" customHeight="1" x14ac:dyDescent="0.3">
      <c r="A5667" t="s">
        <v>7627</v>
      </c>
      <c r="B5667" t="s">
        <v>19</v>
      </c>
      <c r="C5667" t="s">
        <v>14</v>
      </c>
      <c r="D5667">
        <v>1638.78</v>
      </c>
      <c r="E5667">
        <v>0.45</v>
      </c>
      <c r="F5667">
        <f t="shared" si="176"/>
        <v>737.45100000000002</v>
      </c>
      <c r="G5667">
        <f t="shared" si="177"/>
        <v>901.32899999999995</v>
      </c>
      <c r="H5667">
        <v>6</v>
      </c>
      <c r="I5667" s="17">
        <v>45155</v>
      </c>
      <c r="J5667" s="17">
        <v>45156</v>
      </c>
      <c r="K5667" t="s">
        <v>21</v>
      </c>
      <c r="L5667" t="s">
        <v>16</v>
      </c>
      <c r="M5667">
        <v>411.95</v>
      </c>
      <c r="N5667" t="s">
        <v>28</v>
      </c>
    </row>
    <row r="5668" spans="1:14" ht="14.25" customHeight="1" x14ac:dyDescent="0.3">
      <c r="A5668" t="s">
        <v>12955</v>
      </c>
      <c r="B5668" t="s">
        <v>19</v>
      </c>
      <c r="C5668" t="s">
        <v>33</v>
      </c>
      <c r="D5668">
        <v>1639.46</v>
      </c>
      <c r="E5668">
        <v>7.0000000000000007E-2</v>
      </c>
      <c r="F5668">
        <f t="shared" si="176"/>
        <v>114.76220000000001</v>
      </c>
      <c r="G5668">
        <f t="shared" si="177"/>
        <v>1524.6977999999999</v>
      </c>
      <c r="H5668">
        <v>6</v>
      </c>
      <c r="I5668" s="17">
        <v>45612</v>
      </c>
      <c r="J5668" s="17">
        <v>45619</v>
      </c>
      <c r="K5668" t="s">
        <v>21</v>
      </c>
      <c r="L5668" t="s">
        <v>22</v>
      </c>
      <c r="M5668">
        <v>455.16</v>
      </c>
      <c r="N5668" t="s">
        <v>17</v>
      </c>
    </row>
    <row r="5669" spans="1:14" ht="14.25" customHeight="1" x14ac:dyDescent="0.3">
      <c r="A5669" t="s">
        <v>9809</v>
      </c>
      <c r="B5669" t="s">
        <v>41</v>
      </c>
      <c r="C5669" t="s">
        <v>20</v>
      </c>
      <c r="D5669">
        <v>1643.27</v>
      </c>
      <c r="E5669">
        <v>0.03</v>
      </c>
      <c r="F5669">
        <f t="shared" si="176"/>
        <v>49.298099999999998</v>
      </c>
      <c r="G5669">
        <f t="shared" si="177"/>
        <v>1593.9719</v>
      </c>
      <c r="H5669">
        <v>6</v>
      </c>
      <c r="I5669" s="17">
        <v>45328</v>
      </c>
      <c r="J5669" s="17">
        <v>45329</v>
      </c>
      <c r="K5669" t="s">
        <v>31</v>
      </c>
      <c r="L5669" t="s">
        <v>27</v>
      </c>
      <c r="M5669">
        <v>212.72</v>
      </c>
      <c r="N5669" t="s">
        <v>23</v>
      </c>
    </row>
    <row r="5670" spans="1:14" ht="14.25" customHeight="1" x14ac:dyDescent="0.3">
      <c r="A5670" t="s">
        <v>13327</v>
      </c>
      <c r="B5670" t="s">
        <v>41</v>
      </c>
      <c r="C5670" t="s">
        <v>26</v>
      </c>
      <c r="D5670">
        <v>1646.36</v>
      </c>
      <c r="E5670">
        <v>0.19</v>
      </c>
      <c r="F5670">
        <f t="shared" si="176"/>
        <v>312.80840000000001</v>
      </c>
      <c r="G5670">
        <f t="shared" si="177"/>
        <v>1333.5515999999998</v>
      </c>
      <c r="H5670">
        <v>6</v>
      </c>
      <c r="I5670" s="17">
        <v>45608</v>
      </c>
      <c r="J5670" s="17">
        <v>45615</v>
      </c>
      <c r="K5670" t="s">
        <v>31</v>
      </c>
      <c r="L5670" t="s">
        <v>22</v>
      </c>
      <c r="M5670">
        <v>283.36</v>
      </c>
      <c r="N5670" t="s">
        <v>23</v>
      </c>
    </row>
    <row r="5671" spans="1:14" ht="14.25" customHeight="1" x14ac:dyDescent="0.3">
      <c r="A5671" t="s">
        <v>10282</v>
      </c>
      <c r="B5671" t="s">
        <v>19</v>
      </c>
      <c r="C5671" t="s">
        <v>20</v>
      </c>
      <c r="D5671">
        <v>1651.57</v>
      </c>
      <c r="E5671">
        <v>0.23</v>
      </c>
      <c r="F5671">
        <f t="shared" si="176"/>
        <v>379.86110000000002</v>
      </c>
      <c r="G5671">
        <f t="shared" si="177"/>
        <v>1271.7088999999999</v>
      </c>
      <c r="H5671">
        <v>6</v>
      </c>
      <c r="I5671" s="17">
        <v>45623</v>
      </c>
      <c r="J5671" s="17">
        <v>45629</v>
      </c>
      <c r="K5671" t="s">
        <v>15</v>
      </c>
      <c r="L5671" t="s">
        <v>22</v>
      </c>
      <c r="M5671">
        <v>225.78</v>
      </c>
      <c r="N5671" t="s">
        <v>34</v>
      </c>
    </row>
    <row r="5672" spans="1:14" ht="14.25" customHeight="1" x14ac:dyDescent="0.3">
      <c r="A5672" t="s">
        <v>2935</v>
      </c>
      <c r="B5672" t="s">
        <v>25</v>
      </c>
      <c r="C5672" t="s">
        <v>20</v>
      </c>
      <c r="D5672">
        <v>1651.81</v>
      </c>
      <c r="E5672">
        <v>0.43</v>
      </c>
      <c r="F5672">
        <f t="shared" si="176"/>
        <v>710.27829999999994</v>
      </c>
      <c r="G5672">
        <f t="shared" si="177"/>
        <v>941.5317</v>
      </c>
      <c r="H5672">
        <v>6</v>
      </c>
      <c r="I5672" s="17">
        <v>45650</v>
      </c>
      <c r="J5672" s="17">
        <v>45656</v>
      </c>
      <c r="K5672" t="s">
        <v>15</v>
      </c>
      <c r="L5672" t="s">
        <v>22</v>
      </c>
      <c r="M5672">
        <v>141.75</v>
      </c>
      <c r="N5672" t="s">
        <v>48</v>
      </c>
    </row>
    <row r="5673" spans="1:14" ht="14.25" customHeight="1" x14ac:dyDescent="0.3">
      <c r="A5673" t="s">
        <v>9750</v>
      </c>
      <c r="B5673" t="s">
        <v>13</v>
      </c>
      <c r="C5673" t="s">
        <v>33</v>
      </c>
      <c r="D5673">
        <v>1657.22</v>
      </c>
      <c r="E5673">
        <v>0.01</v>
      </c>
      <c r="F5673">
        <f t="shared" si="176"/>
        <v>16.572200000000002</v>
      </c>
      <c r="G5673">
        <f t="shared" si="177"/>
        <v>1640.6478</v>
      </c>
      <c r="H5673">
        <v>6</v>
      </c>
      <c r="I5673" s="17">
        <v>45159</v>
      </c>
      <c r="J5673" s="17">
        <v>45163</v>
      </c>
      <c r="K5673" t="s">
        <v>21</v>
      </c>
      <c r="L5673" t="s">
        <v>27</v>
      </c>
      <c r="M5673">
        <v>456.13</v>
      </c>
      <c r="N5673" t="s">
        <v>28</v>
      </c>
    </row>
    <row r="5674" spans="1:14" ht="14.25" customHeight="1" x14ac:dyDescent="0.3">
      <c r="A5674" t="s">
        <v>3718</v>
      </c>
      <c r="B5674" t="s">
        <v>41</v>
      </c>
      <c r="C5674" t="s">
        <v>20</v>
      </c>
      <c r="D5674">
        <v>1660.04</v>
      </c>
      <c r="E5674">
        <v>0.17</v>
      </c>
      <c r="F5674">
        <f t="shared" si="176"/>
        <v>282.20679999999999</v>
      </c>
      <c r="G5674">
        <f t="shared" si="177"/>
        <v>1377.8332</v>
      </c>
      <c r="H5674">
        <v>6</v>
      </c>
      <c r="I5674" s="17">
        <v>45027</v>
      </c>
      <c r="J5674" s="17">
        <v>45031</v>
      </c>
      <c r="K5674" t="s">
        <v>15</v>
      </c>
      <c r="L5674" t="s">
        <v>27</v>
      </c>
      <c r="M5674">
        <v>309.58</v>
      </c>
      <c r="N5674" t="s">
        <v>39</v>
      </c>
    </row>
    <row r="5675" spans="1:14" ht="14.25" customHeight="1" x14ac:dyDescent="0.3">
      <c r="A5675" t="s">
        <v>3151</v>
      </c>
      <c r="B5675" t="s">
        <v>19</v>
      </c>
      <c r="C5675" t="s">
        <v>14</v>
      </c>
      <c r="D5675">
        <v>1662.23</v>
      </c>
      <c r="E5675">
        <v>0.3</v>
      </c>
      <c r="F5675">
        <f t="shared" si="176"/>
        <v>498.66899999999998</v>
      </c>
      <c r="G5675">
        <f t="shared" si="177"/>
        <v>1163.5610000000001</v>
      </c>
      <c r="H5675">
        <v>6</v>
      </c>
      <c r="I5675" s="17">
        <v>45610</v>
      </c>
      <c r="J5675" s="17">
        <v>45617</v>
      </c>
      <c r="K5675" t="s">
        <v>15</v>
      </c>
      <c r="L5675" t="s">
        <v>27</v>
      </c>
      <c r="M5675">
        <v>270.32</v>
      </c>
      <c r="N5675" t="s">
        <v>28</v>
      </c>
    </row>
    <row r="5676" spans="1:14" ht="14.25" customHeight="1" x14ac:dyDescent="0.3">
      <c r="A5676" t="s">
        <v>1295</v>
      </c>
      <c r="B5676" t="s">
        <v>13</v>
      </c>
      <c r="C5676" t="s">
        <v>14</v>
      </c>
      <c r="D5676">
        <v>1665.19</v>
      </c>
      <c r="E5676">
        <v>0.41</v>
      </c>
      <c r="F5676">
        <f t="shared" si="176"/>
        <v>682.72789999999998</v>
      </c>
      <c r="G5676">
        <f t="shared" si="177"/>
        <v>982.46210000000008</v>
      </c>
      <c r="H5676">
        <v>6</v>
      </c>
      <c r="I5676" s="17">
        <v>45558</v>
      </c>
      <c r="J5676" s="17">
        <v>45561</v>
      </c>
      <c r="K5676" t="s">
        <v>21</v>
      </c>
      <c r="L5676" t="s">
        <v>16</v>
      </c>
      <c r="M5676">
        <v>179.97</v>
      </c>
      <c r="N5676" t="s">
        <v>34</v>
      </c>
    </row>
    <row r="5677" spans="1:14" ht="14.25" customHeight="1" x14ac:dyDescent="0.3">
      <c r="A5677" t="s">
        <v>13420</v>
      </c>
      <c r="B5677" t="s">
        <v>19</v>
      </c>
      <c r="C5677" t="s">
        <v>36</v>
      </c>
      <c r="D5677">
        <v>1669.56</v>
      </c>
      <c r="E5677">
        <v>0.13</v>
      </c>
      <c r="F5677">
        <f t="shared" si="176"/>
        <v>217.0428</v>
      </c>
      <c r="G5677">
        <f t="shared" si="177"/>
        <v>1452.5172</v>
      </c>
      <c r="H5677">
        <v>6</v>
      </c>
      <c r="I5677" s="17">
        <v>45648</v>
      </c>
      <c r="J5677" s="17">
        <v>45655</v>
      </c>
      <c r="K5677" t="s">
        <v>31</v>
      </c>
      <c r="L5677" t="s">
        <v>16</v>
      </c>
      <c r="M5677">
        <v>318.04000000000002</v>
      </c>
      <c r="N5677" t="s">
        <v>34</v>
      </c>
    </row>
    <row r="5678" spans="1:14" ht="14.25" customHeight="1" x14ac:dyDescent="0.3">
      <c r="A5678" t="s">
        <v>3649</v>
      </c>
      <c r="B5678" t="s">
        <v>13</v>
      </c>
      <c r="C5678" t="s">
        <v>36</v>
      </c>
      <c r="D5678">
        <v>1671.85</v>
      </c>
      <c r="E5678">
        <v>0.2</v>
      </c>
      <c r="F5678">
        <f t="shared" si="176"/>
        <v>334.37</v>
      </c>
      <c r="G5678">
        <f t="shared" si="177"/>
        <v>1337.48</v>
      </c>
      <c r="H5678">
        <v>6</v>
      </c>
      <c r="I5678" s="17">
        <v>45400</v>
      </c>
      <c r="J5678" s="17">
        <v>45405</v>
      </c>
      <c r="K5678" t="s">
        <v>21</v>
      </c>
      <c r="L5678" t="s">
        <v>22</v>
      </c>
      <c r="M5678">
        <v>109.77</v>
      </c>
      <c r="N5678" t="s">
        <v>28</v>
      </c>
    </row>
    <row r="5679" spans="1:14" ht="14.25" customHeight="1" x14ac:dyDescent="0.3">
      <c r="A5679" t="s">
        <v>9465</v>
      </c>
      <c r="B5679" t="s">
        <v>41</v>
      </c>
      <c r="C5679" t="s">
        <v>20</v>
      </c>
      <c r="D5679">
        <v>1671.97</v>
      </c>
      <c r="E5679">
        <v>0.41</v>
      </c>
      <c r="F5679">
        <f t="shared" si="176"/>
        <v>685.5077</v>
      </c>
      <c r="G5679">
        <f t="shared" si="177"/>
        <v>986.46230000000003</v>
      </c>
      <c r="H5679">
        <v>6</v>
      </c>
      <c r="I5679" s="17">
        <v>45504</v>
      </c>
      <c r="J5679" s="17">
        <v>45509</v>
      </c>
      <c r="K5679" t="s">
        <v>31</v>
      </c>
      <c r="L5679" t="s">
        <v>27</v>
      </c>
      <c r="M5679">
        <v>425.08</v>
      </c>
      <c r="N5679" t="s">
        <v>23</v>
      </c>
    </row>
    <row r="5680" spans="1:14" ht="14.25" customHeight="1" x14ac:dyDescent="0.3">
      <c r="A5680" t="s">
        <v>4805</v>
      </c>
      <c r="B5680" t="s">
        <v>41</v>
      </c>
      <c r="C5680" t="s">
        <v>36</v>
      </c>
      <c r="D5680">
        <v>1673.33</v>
      </c>
      <c r="E5680">
        <v>0.34</v>
      </c>
      <c r="F5680">
        <f t="shared" si="176"/>
        <v>568.93219999999997</v>
      </c>
      <c r="G5680">
        <f t="shared" si="177"/>
        <v>1104.3978</v>
      </c>
      <c r="H5680">
        <v>6</v>
      </c>
      <c r="I5680" s="17">
        <v>45262</v>
      </c>
      <c r="J5680" s="17">
        <v>45269</v>
      </c>
      <c r="K5680" t="s">
        <v>21</v>
      </c>
      <c r="L5680" t="s">
        <v>27</v>
      </c>
      <c r="M5680">
        <v>352.52</v>
      </c>
      <c r="N5680" t="s">
        <v>39</v>
      </c>
    </row>
    <row r="5681" spans="1:14" ht="14.25" customHeight="1" x14ac:dyDescent="0.3">
      <c r="A5681" t="s">
        <v>3612</v>
      </c>
      <c r="B5681" t="s">
        <v>25</v>
      </c>
      <c r="C5681" t="s">
        <v>26</v>
      </c>
      <c r="D5681">
        <v>1674.45</v>
      </c>
      <c r="E5681">
        <v>0.47</v>
      </c>
      <c r="F5681">
        <f t="shared" si="176"/>
        <v>786.99149999999997</v>
      </c>
      <c r="G5681">
        <f t="shared" si="177"/>
        <v>887.45850000000007</v>
      </c>
      <c r="H5681">
        <v>6</v>
      </c>
      <c r="I5681" s="17">
        <v>45007</v>
      </c>
      <c r="J5681" s="17">
        <v>45011</v>
      </c>
      <c r="K5681" t="s">
        <v>31</v>
      </c>
      <c r="L5681" t="s">
        <v>22</v>
      </c>
      <c r="M5681">
        <v>287.36</v>
      </c>
      <c r="N5681" t="s">
        <v>48</v>
      </c>
    </row>
    <row r="5682" spans="1:14" ht="14.25" customHeight="1" x14ac:dyDescent="0.3">
      <c r="A5682" t="s">
        <v>10315</v>
      </c>
      <c r="B5682" t="s">
        <v>19</v>
      </c>
      <c r="C5682" t="s">
        <v>36</v>
      </c>
      <c r="D5682">
        <v>1674.71</v>
      </c>
      <c r="E5682">
        <v>0.05</v>
      </c>
      <c r="F5682">
        <f t="shared" si="176"/>
        <v>83.735500000000002</v>
      </c>
      <c r="G5682">
        <f t="shared" si="177"/>
        <v>1590.9745</v>
      </c>
      <c r="H5682">
        <v>6</v>
      </c>
      <c r="I5682" s="17">
        <v>45324</v>
      </c>
      <c r="J5682" s="17">
        <v>45325</v>
      </c>
      <c r="K5682" t="s">
        <v>21</v>
      </c>
      <c r="L5682" t="s">
        <v>16</v>
      </c>
      <c r="M5682">
        <v>451.83</v>
      </c>
      <c r="N5682" t="s">
        <v>17</v>
      </c>
    </row>
    <row r="5683" spans="1:14" ht="14.25" customHeight="1" x14ac:dyDescent="0.3">
      <c r="A5683" t="s">
        <v>13351</v>
      </c>
      <c r="B5683" t="s">
        <v>13</v>
      </c>
      <c r="C5683" t="s">
        <v>26</v>
      </c>
      <c r="D5683">
        <v>1677.47</v>
      </c>
      <c r="E5683">
        <v>0.02</v>
      </c>
      <c r="F5683">
        <f t="shared" si="176"/>
        <v>33.549399999999999</v>
      </c>
      <c r="G5683">
        <f t="shared" si="177"/>
        <v>1643.9205999999999</v>
      </c>
      <c r="H5683">
        <v>6</v>
      </c>
      <c r="I5683" s="17">
        <v>45308</v>
      </c>
      <c r="J5683" s="17">
        <v>45312</v>
      </c>
      <c r="K5683" t="s">
        <v>15</v>
      </c>
      <c r="L5683" t="s">
        <v>16</v>
      </c>
      <c r="M5683">
        <v>335.61</v>
      </c>
      <c r="N5683" t="s">
        <v>17</v>
      </c>
    </row>
    <row r="5684" spans="1:14" ht="14.25" customHeight="1" x14ac:dyDescent="0.3">
      <c r="A5684" t="s">
        <v>3512</v>
      </c>
      <c r="B5684" t="s">
        <v>41</v>
      </c>
      <c r="C5684" t="s">
        <v>20</v>
      </c>
      <c r="D5684">
        <v>1682.11</v>
      </c>
      <c r="E5684">
        <v>0.13</v>
      </c>
      <c r="F5684">
        <f t="shared" si="176"/>
        <v>218.67429999999999</v>
      </c>
      <c r="G5684">
        <f t="shared" si="177"/>
        <v>1463.4357</v>
      </c>
      <c r="H5684">
        <v>6</v>
      </c>
      <c r="I5684" s="17">
        <v>45112</v>
      </c>
      <c r="J5684" s="17">
        <v>45114</v>
      </c>
      <c r="K5684" t="s">
        <v>15</v>
      </c>
      <c r="L5684" t="s">
        <v>22</v>
      </c>
      <c r="M5684">
        <v>467.98</v>
      </c>
      <c r="N5684" t="s">
        <v>39</v>
      </c>
    </row>
    <row r="5685" spans="1:14" ht="14.25" customHeight="1" x14ac:dyDescent="0.3">
      <c r="A5685" t="s">
        <v>1350</v>
      </c>
      <c r="B5685" t="s">
        <v>19</v>
      </c>
      <c r="C5685" t="s">
        <v>20</v>
      </c>
      <c r="D5685">
        <v>1683.93</v>
      </c>
      <c r="E5685">
        <v>0.21</v>
      </c>
      <c r="F5685">
        <f t="shared" si="176"/>
        <v>353.62529999999998</v>
      </c>
      <c r="G5685">
        <f t="shared" si="177"/>
        <v>1330.3047000000001</v>
      </c>
      <c r="H5685">
        <v>6</v>
      </c>
      <c r="I5685" s="17">
        <v>45108</v>
      </c>
      <c r="J5685" s="17">
        <v>45109</v>
      </c>
      <c r="K5685" t="s">
        <v>15</v>
      </c>
      <c r="L5685" t="s">
        <v>27</v>
      </c>
      <c r="M5685">
        <v>249.19</v>
      </c>
      <c r="N5685" t="s">
        <v>28</v>
      </c>
    </row>
    <row r="5686" spans="1:14" ht="14.25" customHeight="1" x14ac:dyDescent="0.3">
      <c r="A5686" t="s">
        <v>440</v>
      </c>
      <c r="B5686" t="s">
        <v>19</v>
      </c>
      <c r="C5686" t="s">
        <v>20</v>
      </c>
      <c r="D5686">
        <v>1684.21</v>
      </c>
      <c r="E5686">
        <v>0.48</v>
      </c>
      <c r="F5686">
        <f t="shared" si="176"/>
        <v>808.42079999999999</v>
      </c>
      <c r="G5686">
        <f t="shared" si="177"/>
        <v>875.78920000000005</v>
      </c>
      <c r="H5686">
        <v>6</v>
      </c>
      <c r="I5686" s="17">
        <v>45571</v>
      </c>
      <c r="J5686" s="17">
        <v>45575</v>
      </c>
      <c r="K5686" t="s">
        <v>31</v>
      </c>
      <c r="L5686" t="s">
        <v>22</v>
      </c>
      <c r="M5686">
        <v>240.4</v>
      </c>
      <c r="N5686" t="s">
        <v>39</v>
      </c>
    </row>
    <row r="5687" spans="1:14" ht="14.25" customHeight="1" x14ac:dyDescent="0.3">
      <c r="A5687" t="s">
        <v>9117</v>
      </c>
      <c r="B5687" t="s">
        <v>19</v>
      </c>
      <c r="C5687" t="s">
        <v>20</v>
      </c>
      <c r="D5687">
        <v>1686.97</v>
      </c>
      <c r="E5687">
        <v>0.46</v>
      </c>
      <c r="F5687">
        <f t="shared" si="176"/>
        <v>776.00620000000004</v>
      </c>
      <c r="G5687">
        <f t="shared" si="177"/>
        <v>910.96379999999999</v>
      </c>
      <c r="H5687">
        <v>6</v>
      </c>
      <c r="I5687" s="17">
        <v>45458</v>
      </c>
      <c r="J5687" s="17">
        <v>45459</v>
      </c>
      <c r="K5687" t="s">
        <v>15</v>
      </c>
      <c r="L5687" t="s">
        <v>22</v>
      </c>
      <c r="M5687">
        <v>182.28</v>
      </c>
      <c r="N5687" t="s">
        <v>23</v>
      </c>
    </row>
    <row r="5688" spans="1:14" ht="14.25" customHeight="1" x14ac:dyDescent="0.3">
      <c r="A5688" t="s">
        <v>11163</v>
      </c>
      <c r="B5688" t="s">
        <v>25</v>
      </c>
      <c r="C5688" t="s">
        <v>14</v>
      </c>
      <c r="D5688">
        <v>1687.17</v>
      </c>
      <c r="E5688">
        <v>0.24</v>
      </c>
      <c r="F5688">
        <f t="shared" si="176"/>
        <v>404.92079999999999</v>
      </c>
      <c r="G5688">
        <f t="shared" si="177"/>
        <v>1282.2492000000002</v>
      </c>
      <c r="H5688">
        <v>6</v>
      </c>
      <c r="I5688" s="17">
        <v>45537</v>
      </c>
      <c r="J5688" s="17">
        <v>45544</v>
      </c>
      <c r="K5688" t="s">
        <v>21</v>
      </c>
      <c r="L5688" t="s">
        <v>16</v>
      </c>
      <c r="M5688">
        <v>417.26</v>
      </c>
      <c r="N5688" t="s">
        <v>23</v>
      </c>
    </row>
    <row r="5689" spans="1:14" ht="14.25" customHeight="1" x14ac:dyDescent="0.3">
      <c r="A5689" t="s">
        <v>12624</v>
      </c>
      <c r="B5689" t="s">
        <v>13</v>
      </c>
      <c r="C5689" t="s">
        <v>20</v>
      </c>
      <c r="D5689">
        <v>1687.43</v>
      </c>
      <c r="E5689">
        <v>0.1</v>
      </c>
      <c r="F5689">
        <f t="shared" si="176"/>
        <v>168.74300000000002</v>
      </c>
      <c r="G5689">
        <f t="shared" si="177"/>
        <v>1518.6870000000001</v>
      </c>
      <c r="H5689">
        <v>6</v>
      </c>
      <c r="I5689" s="17">
        <v>45257</v>
      </c>
      <c r="J5689" s="17">
        <v>45260</v>
      </c>
      <c r="K5689" t="s">
        <v>31</v>
      </c>
      <c r="L5689" t="s">
        <v>27</v>
      </c>
      <c r="M5689">
        <v>414.32</v>
      </c>
      <c r="N5689" t="s">
        <v>17</v>
      </c>
    </row>
    <row r="5690" spans="1:14" ht="14.25" customHeight="1" x14ac:dyDescent="0.3">
      <c r="A5690" t="s">
        <v>5499</v>
      </c>
      <c r="B5690" t="s">
        <v>41</v>
      </c>
      <c r="C5690" t="s">
        <v>14</v>
      </c>
      <c r="D5690">
        <v>1689.62</v>
      </c>
      <c r="E5690">
        <v>0.09</v>
      </c>
      <c r="F5690">
        <f t="shared" si="176"/>
        <v>152.0658</v>
      </c>
      <c r="G5690">
        <f t="shared" si="177"/>
        <v>1537.5541999999998</v>
      </c>
      <c r="H5690">
        <v>6</v>
      </c>
      <c r="I5690" s="17">
        <v>45587</v>
      </c>
      <c r="J5690" s="17">
        <v>45589</v>
      </c>
      <c r="K5690" t="s">
        <v>15</v>
      </c>
      <c r="L5690" t="s">
        <v>22</v>
      </c>
      <c r="M5690">
        <v>168.66</v>
      </c>
      <c r="N5690" t="s">
        <v>17</v>
      </c>
    </row>
    <row r="5691" spans="1:14" ht="14.25" customHeight="1" x14ac:dyDescent="0.3">
      <c r="A5691" t="s">
        <v>9876</v>
      </c>
      <c r="B5691" t="s">
        <v>19</v>
      </c>
      <c r="C5691" t="s">
        <v>26</v>
      </c>
      <c r="D5691">
        <v>1697.83</v>
      </c>
      <c r="E5691">
        <v>0</v>
      </c>
      <c r="F5691">
        <f t="shared" si="176"/>
        <v>0</v>
      </c>
      <c r="G5691">
        <f t="shared" si="177"/>
        <v>1697.83</v>
      </c>
      <c r="H5691">
        <v>6</v>
      </c>
      <c r="I5691" s="17">
        <v>45601</v>
      </c>
      <c r="J5691" s="17">
        <v>45604</v>
      </c>
      <c r="K5691" t="s">
        <v>31</v>
      </c>
      <c r="L5691" t="s">
        <v>27</v>
      </c>
      <c r="M5691">
        <v>89.7</v>
      </c>
      <c r="N5691" t="s">
        <v>39</v>
      </c>
    </row>
    <row r="5692" spans="1:14" ht="14.25" customHeight="1" x14ac:dyDescent="0.3">
      <c r="A5692" t="s">
        <v>13336</v>
      </c>
      <c r="B5692" t="s">
        <v>41</v>
      </c>
      <c r="C5692" t="s">
        <v>14</v>
      </c>
      <c r="D5692">
        <v>1700.64</v>
      </c>
      <c r="E5692">
        <v>0.28000000000000003</v>
      </c>
      <c r="F5692">
        <f t="shared" si="176"/>
        <v>476.17920000000009</v>
      </c>
      <c r="G5692">
        <f t="shared" si="177"/>
        <v>1224.4608000000001</v>
      </c>
      <c r="H5692">
        <v>6</v>
      </c>
      <c r="I5692" s="17">
        <v>45267</v>
      </c>
      <c r="J5692" s="17">
        <v>45271</v>
      </c>
      <c r="K5692" t="s">
        <v>31</v>
      </c>
      <c r="L5692" t="s">
        <v>22</v>
      </c>
      <c r="M5692">
        <v>165.48</v>
      </c>
      <c r="N5692" t="s">
        <v>23</v>
      </c>
    </row>
    <row r="5693" spans="1:14" ht="14.25" customHeight="1" x14ac:dyDescent="0.3">
      <c r="A5693" t="s">
        <v>5799</v>
      </c>
      <c r="B5693" t="s">
        <v>25</v>
      </c>
      <c r="C5693" t="s">
        <v>33</v>
      </c>
      <c r="D5693">
        <v>1705.72</v>
      </c>
      <c r="E5693">
        <v>0.28999999999999998</v>
      </c>
      <c r="F5693">
        <f t="shared" si="176"/>
        <v>494.65879999999999</v>
      </c>
      <c r="G5693">
        <f t="shared" si="177"/>
        <v>1211.0612000000001</v>
      </c>
      <c r="H5693">
        <v>6</v>
      </c>
      <c r="I5693" s="17">
        <v>45042</v>
      </c>
      <c r="J5693" s="17">
        <v>45047</v>
      </c>
      <c r="K5693" t="s">
        <v>15</v>
      </c>
      <c r="L5693" t="s">
        <v>16</v>
      </c>
      <c r="M5693">
        <v>378.77</v>
      </c>
      <c r="N5693" t="s">
        <v>39</v>
      </c>
    </row>
    <row r="5694" spans="1:14" ht="14.25" customHeight="1" x14ac:dyDescent="0.3">
      <c r="A5694" t="s">
        <v>12879</v>
      </c>
      <c r="B5694" t="s">
        <v>41</v>
      </c>
      <c r="C5694" t="s">
        <v>20</v>
      </c>
      <c r="D5694">
        <v>1708.34</v>
      </c>
      <c r="E5694">
        <v>0.3</v>
      </c>
      <c r="F5694">
        <f t="shared" si="176"/>
        <v>512.50199999999995</v>
      </c>
      <c r="G5694">
        <f t="shared" si="177"/>
        <v>1195.838</v>
      </c>
      <c r="H5694">
        <v>6</v>
      </c>
      <c r="I5694" s="17">
        <v>45174</v>
      </c>
      <c r="J5694" s="17">
        <v>45179</v>
      </c>
      <c r="K5694" t="s">
        <v>15</v>
      </c>
      <c r="L5694" t="s">
        <v>27</v>
      </c>
      <c r="M5694">
        <v>107.79</v>
      </c>
      <c r="N5694" t="s">
        <v>23</v>
      </c>
    </row>
    <row r="5695" spans="1:14" ht="14.25" customHeight="1" x14ac:dyDescent="0.3">
      <c r="A5695" t="s">
        <v>2330</v>
      </c>
      <c r="B5695" t="s">
        <v>13</v>
      </c>
      <c r="C5695" t="s">
        <v>20</v>
      </c>
      <c r="D5695">
        <v>1712.15</v>
      </c>
      <c r="E5695">
        <v>0.36</v>
      </c>
      <c r="F5695">
        <f t="shared" si="176"/>
        <v>616.37400000000002</v>
      </c>
      <c r="G5695">
        <f t="shared" si="177"/>
        <v>1095.7760000000001</v>
      </c>
      <c r="H5695">
        <v>6</v>
      </c>
      <c r="I5695" s="17">
        <v>45112</v>
      </c>
      <c r="J5695" s="17">
        <v>45118</v>
      </c>
      <c r="K5695" t="s">
        <v>21</v>
      </c>
      <c r="L5695" t="s">
        <v>27</v>
      </c>
      <c r="M5695">
        <v>362.07</v>
      </c>
      <c r="N5695" t="s">
        <v>34</v>
      </c>
    </row>
    <row r="5696" spans="1:14" ht="14.25" customHeight="1" x14ac:dyDescent="0.3">
      <c r="A5696" t="s">
        <v>6052</v>
      </c>
      <c r="B5696" t="s">
        <v>25</v>
      </c>
      <c r="C5696" t="s">
        <v>36</v>
      </c>
      <c r="D5696">
        <v>1714.53</v>
      </c>
      <c r="E5696">
        <v>0.03</v>
      </c>
      <c r="F5696">
        <f t="shared" si="176"/>
        <v>51.435899999999997</v>
      </c>
      <c r="G5696">
        <f t="shared" si="177"/>
        <v>1663.0941</v>
      </c>
      <c r="H5696">
        <v>6</v>
      </c>
      <c r="I5696" s="17">
        <v>45462</v>
      </c>
      <c r="J5696" s="17">
        <v>45465</v>
      </c>
      <c r="K5696" t="s">
        <v>15</v>
      </c>
      <c r="L5696" t="s">
        <v>27</v>
      </c>
      <c r="M5696">
        <v>306.87</v>
      </c>
      <c r="N5696" t="s">
        <v>17</v>
      </c>
    </row>
    <row r="5697" spans="1:14" ht="14.25" customHeight="1" x14ac:dyDescent="0.3">
      <c r="A5697" t="s">
        <v>985</v>
      </c>
      <c r="B5697" t="s">
        <v>25</v>
      </c>
      <c r="C5697" t="s">
        <v>14</v>
      </c>
      <c r="D5697">
        <v>1720.72</v>
      </c>
      <c r="E5697">
        <v>0.22</v>
      </c>
      <c r="F5697">
        <f t="shared" si="176"/>
        <v>378.55840000000001</v>
      </c>
      <c r="G5697">
        <f t="shared" si="177"/>
        <v>1342.1615999999999</v>
      </c>
      <c r="H5697">
        <v>6</v>
      </c>
      <c r="I5697" s="17">
        <v>45021</v>
      </c>
      <c r="J5697" s="17">
        <v>45024</v>
      </c>
      <c r="K5697" t="s">
        <v>15</v>
      </c>
      <c r="L5697" t="s">
        <v>16</v>
      </c>
      <c r="M5697">
        <v>203.5</v>
      </c>
      <c r="N5697" t="s">
        <v>17</v>
      </c>
    </row>
    <row r="5698" spans="1:14" ht="14.25" customHeight="1" x14ac:dyDescent="0.3">
      <c r="A5698" t="s">
        <v>9494</v>
      </c>
      <c r="B5698" t="s">
        <v>13</v>
      </c>
      <c r="C5698" t="s">
        <v>20</v>
      </c>
      <c r="D5698">
        <v>1720.91</v>
      </c>
      <c r="E5698">
        <v>0.16</v>
      </c>
      <c r="F5698">
        <f t="shared" ref="F5698:F5761" si="178">D5698*E5698</f>
        <v>275.34560000000005</v>
      </c>
      <c r="G5698">
        <f t="shared" ref="G5698:G5761" si="179">D5698-F5698</f>
        <v>1445.5644</v>
      </c>
      <c r="H5698">
        <v>6</v>
      </c>
      <c r="I5698" s="17">
        <v>45610</v>
      </c>
      <c r="J5698" s="17">
        <v>45612</v>
      </c>
      <c r="K5698" t="s">
        <v>21</v>
      </c>
      <c r="L5698" t="s">
        <v>22</v>
      </c>
      <c r="M5698">
        <v>194.56</v>
      </c>
      <c r="N5698" t="s">
        <v>39</v>
      </c>
    </row>
    <row r="5699" spans="1:14" ht="14.25" customHeight="1" x14ac:dyDescent="0.3">
      <c r="A5699" t="s">
        <v>14888</v>
      </c>
      <c r="B5699" t="s">
        <v>41</v>
      </c>
      <c r="C5699" t="s">
        <v>14</v>
      </c>
      <c r="D5699">
        <v>1722.15</v>
      </c>
      <c r="E5699">
        <v>0.49</v>
      </c>
      <c r="F5699">
        <f t="shared" si="178"/>
        <v>843.85350000000005</v>
      </c>
      <c r="G5699">
        <f t="shared" si="179"/>
        <v>878.29650000000004</v>
      </c>
      <c r="H5699">
        <v>6</v>
      </c>
      <c r="I5699" s="17">
        <v>45487</v>
      </c>
      <c r="J5699" s="17">
        <v>45490</v>
      </c>
      <c r="K5699" t="s">
        <v>15</v>
      </c>
      <c r="L5699" t="s">
        <v>22</v>
      </c>
      <c r="M5699">
        <v>145.15</v>
      </c>
      <c r="N5699" t="s">
        <v>34</v>
      </c>
    </row>
    <row r="5700" spans="1:14" ht="14.25" customHeight="1" x14ac:dyDescent="0.3">
      <c r="A5700" t="s">
        <v>12404</v>
      </c>
      <c r="B5700" t="s">
        <v>19</v>
      </c>
      <c r="C5700" t="s">
        <v>20</v>
      </c>
      <c r="D5700">
        <v>1725.38</v>
      </c>
      <c r="E5700">
        <v>0.17</v>
      </c>
      <c r="F5700">
        <f t="shared" si="178"/>
        <v>293.31460000000004</v>
      </c>
      <c r="G5700">
        <f t="shared" si="179"/>
        <v>1432.0654</v>
      </c>
      <c r="H5700">
        <v>6</v>
      </c>
      <c r="I5700" s="17">
        <v>45107</v>
      </c>
      <c r="J5700" s="17">
        <v>45109</v>
      </c>
      <c r="K5700" t="s">
        <v>15</v>
      </c>
      <c r="L5700" t="s">
        <v>27</v>
      </c>
      <c r="M5700">
        <v>94.72</v>
      </c>
      <c r="N5700" t="s">
        <v>28</v>
      </c>
    </row>
    <row r="5701" spans="1:14" ht="14.25" customHeight="1" x14ac:dyDescent="0.3">
      <c r="A5701" t="s">
        <v>14722</v>
      </c>
      <c r="B5701" t="s">
        <v>13</v>
      </c>
      <c r="C5701" t="s">
        <v>33</v>
      </c>
      <c r="D5701">
        <v>1728.15</v>
      </c>
      <c r="E5701">
        <v>0.31</v>
      </c>
      <c r="F5701">
        <f t="shared" si="178"/>
        <v>535.72649999999999</v>
      </c>
      <c r="G5701">
        <f t="shared" si="179"/>
        <v>1192.4235000000001</v>
      </c>
      <c r="H5701">
        <v>6</v>
      </c>
      <c r="I5701" s="17">
        <v>45618</v>
      </c>
      <c r="J5701" s="17">
        <v>45622</v>
      </c>
      <c r="K5701" t="s">
        <v>15</v>
      </c>
      <c r="L5701" t="s">
        <v>22</v>
      </c>
      <c r="M5701">
        <v>185.13</v>
      </c>
      <c r="N5701" t="s">
        <v>34</v>
      </c>
    </row>
    <row r="5702" spans="1:14" ht="14.25" customHeight="1" x14ac:dyDescent="0.3">
      <c r="A5702" t="s">
        <v>8618</v>
      </c>
      <c r="B5702" t="s">
        <v>19</v>
      </c>
      <c r="C5702" t="s">
        <v>26</v>
      </c>
      <c r="D5702">
        <v>1738.74</v>
      </c>
      <c r="E5702">
        <v>0.13</v>
      </c>
      <c r="F5702">
        <f t="shared" si="178"/>
        <v>226.03620000000001</v>
      </c>
      <c r="G5702">
        <f t="shared" si="179"/>
        <v>1512.7038</v>
      </c>
      <c r="H5702">
        <v>6</v>
      </c>
      <c r="I5702" s="17">
        <v>45145</v>
      </c>
      <c r="J5702" s="17">
        <v>45149</v>
      </c>
      <c r="K5702" t="s">
        <v>31</v>
      </c>
      <c r="L5702" t="s">
        <v>22</v>
      </c>
      <c r="M5702">
        <v>123.31</v>
      </c>
      <c r="N5702" t="s">
        <v>39</v>
      </c>
    </row>
    <row r="5703" spans="1:14" ht="14.25" customHeight="1" x14ac:dyDescent="0.3">
      <c r="A5703" t="s">
        <v>9899</v>
      </c>
      <c r="B5703" t="s">
        <v>41</v>
      </c>
      <c r="C5703" t="s">
        <v>14</v>
      </c>
      <c r="D5703">
        <v>1739.97</v>
      </c>
      <c r="E5703">
        <v>0.23</v>
      </c>
      <c r="F5703">
        <f t="shared" si="178"/>
        <v>400.19310000000002</v>
      </c>
      <c r="G5703">
        <f t="shared" si="179"/>
        <v>1339.7769000000001</v>
      </c>
      <c r="H5703">
        <v>6</v>
      </c>
      <c r="I5703" s="17">
        <v>45321</v>
      </c>
      <c r="J5703" s="17">
        <v>45324</v>
      </c>
      <c r="K5703" t="s">
        <v>31</v>
      </c>
      <c r="L5703" t="s">
        <v>27</v>
      </c>
      <c r="M5703">
        <v>419.92</v>
      </c>
      <c r="N5703" t="s">
        <v>23</v>
      </c>
    </row>
    <row r="5704" spans="1:14" ht="14.25" customHeight="1" x14ac:dyDescent="0.3">
      <c r="A5704" t="s">
        <v>10776</v>
      </c>
      <c r="B5704" t="s">
        <v>19</v>
      </c>
      <c r="C5704" t="s">
        <v>26</v>
      </c>
      <c r="D5704">
        <v>1740.62</v>
      </c>
      <c r="E5704">
        <v>0.46</v>
      </c>
      <c r="F5704">
        <f t="shared" si="178"/>
        <v>800.68520000000001</v>
      </c>
      <c r="G5704">
        <f t="shared" si="179"/>
        <v>939.93479999999988</v>
      </c>
      <c r="H5704">
        <v>6</v>
      </c>
      <c r="I5704" s="17">
        <v>45239</v>
      </c>
      <c r="J5704" s="17">
        <v>45246</v>
      </c>
      <c r="K5704" t="s">
        <v>15</v>
      </c>
      <c r="L5704" t="s">
        <v>22</v>
      </c>
      <c r="M5704">
        <v>301.27999999999997</v>
      </c>
      <c r="N5704" t="s">
        <v>39</v>
      </c>
    </row>
    <row r="5705" spans="1:14" ht="14.25" customHeight="1" x14ac:dyDescent="0.3">
      <c r="A5705" t="s">
        <v>8388</v>
      </c>
      <c r="B5705" t="s">
        <v>13</v>
      </c>
      <c r="C5705" t="s">
        <v>36</v>
      </c>
      <c r="D5705">
        <v>1740.72</v>
      </c>
      <c r="E5705">
        <v>0.25</v>
      </c>
      <c r="F5705">
        <f t="shared" si="178"/>
        <v>435.18</v>
      </c>
      <c r="G5705">
        <f t="shared" si="179"/>
        <v>1305.54</v>
      </c>
      <c r="H5705">
        <v>6</v>
      </c>
      <c r="I5705" s="17">
        <v>45186</v>
      </c>
      <c r="J5705" s="17">
        <v>45193</v>
      </c>
      <c r="K5705" t="s">
        <v>21</v>
      </c>
      <c r="L5705" t="s">
        <v>27</v>
      </c>
      <c r="M5705">
        <v>324.75</v>
      </c>
      <c r="N5705" t="s">
        <v>34</v>
      </c>
    </row>
    <row r="5706" spans="1:14" ht="14.25" customHeight="1" x14ac:dyDescent="0.3">
      <c r="A5706" t="s">
        <v>1292</v>
      </c>
      <c r="B5706" t="s">
        <v>13</v>
      </c>
      <c r="C5706" t="s">
        <v>36</v>
      </c>
      <c r="D5706">
        <v>1747.51</v>
      </c>
      <c r="E5706">
        <v>0.33</v>
      </c>
      <c r="F5706">
        <f t="shared" si="178"/>
        <v>576.67830000000004</v>
      </c>
      <c r="G5706">
        <f t="shared" si="179"/>
        <v>1170.8317</v>
      </c>
      <c r="H5706">
        <v>6</v>
      </c>
      <c r="I5706" s="17">
        <v>45462</v>
      </c>
      <c r="J5706" s="17">
        <v>45465</v>
      </c>
      <c r="K5706" t="s">
        <v>15</v>
      </c>
      <c r="L5706" t="s">
        <v>16</v>
      </c>
      <c r="M5706">
        <v>245.36</v>
      </c>
      <c r="N5706" t="s">
        <v>28</v>
      </c>
    </row>
    <row r="5707" spans="1:14" ht="14.25" customHeight="1" x14ac:dyDescent="0.3">
      <c r="A5707" t="s">
        <v>9864</v>
      </c>
      <c r="B5707" t="s">
        <v>25</v>
      </c>
      <c r="C5707" t="s">
        <v>14</v>
      </c>
      <c r="D5707">
        <v>1747.96</v>
      </c>
      <c r="E5707">
        <v>0.1</v>
      </c>
      <c r="F5707">
        <f t="shared" si="178"/>
        <v>174.79600000000002</v>
      </c>
      <c r="G5707">
        <f t="shared" si="179"/>
        <v>1573.164</v>
      </c>
      <c r="H5707">
        <v>6</v>
      </c>
      <c r="I5707" s="17">
        <v>45430</v>
      </c>
      <c r="J5707" s="17">
        <v>45434</v>
      </c>
      <c r="K5707" t="s">
        <v>21</v>
      </c>
      <c r="L5707" t="s">
        <v>27</v>
      </c>
      <c r="M5707">
        <v>219.44</v>
      </c>
      <c r="N5707" t="s">
        <v>39</v>
      </c>
    </row>
    <row r="5708" spans="1:14" ht="14.25" customHeight="1" x14ac:dyDescent="0.3">
      <c r="A5708" t="s">
        <v>7679</v>
      </c>
      <c r="B5708" t="s">
        <v>25</v>
      </c>
      <c r="C5708" t="s">
        <v>36</v>
      </c>
      <c r="D5708">
        <v>1748.63</v>
      </c>
      <c r="E5708">
        <v>0.06</v>
      </c>
      <c r="F5708">
        <f t="shared" si="178"/>
        <v>104.9178</v>
      </c>
      <c r="G5708">
        <f t="shared" si="179"/>
        <v>1643.7122000000002</v>
      </c>
      <c r="H5708">
        <v>6</v>
      </c>
      <c r="I5708" s="17">
        <v>45056</v>
      </c>
      <c r="J5708" s="17">
        <v>45059</v>
      </c>
      <c r="K5708" t="s">
        <v>15</v>
      </c>
      <c r="L5708" t="s">
        <v>16</v>
      </c>
      <c r="M5708">
        <v>298.93</v>
      </c>
      <c r="N5708" t="s">
        <v>48</v>
      </c>
    </row>
    <row r="5709" spans="1:14" ht="14.25" customHeight="1" x14ac:dyDescent="0.3">
      <c r="A5709" t="s">
        <v>4604</v>
      </c>
      <c r="B5709" t="s">
        <v>41</v>
      </c>
      <c r="C5709" t="s">
        <v>36</v>
      </c>
      <c r="D5709">
        <v>1761.8</v>
      </c>
      <c r="E5709">
        <v>0.31</v>
      </c>
      <c r="F5709">
        <f t="shared" si="178"/>
        <v>546.15800000000002</v>
      </c>
      <c r="G5709">
        <f t="shared" si="179"/>
        <v>1215.6419999999998</v>
      </c>
      <c r="H5709">
        <v>6</v>
      </c>
      <c r="I5709" s="17">
        <v>45256</v>
      </c>
      <c r="J5709" s="17">
        <v>45263</v>
      </c>
      <c r="K5709" t="s">
        <v>15</v>
      </c>
      <c r="L5709" t="s">
        <v>16</v>
      </c>
      <c r="M5709">
        <v>246.45</v>
      </c>
      <c r="N5709" t="s">
        <v>34</v>
      </c>
    </row>
    <row r="5710" spans="1:14" ht="14.25" customHeight="1" x14ac:dyDescent="0.3">
      <c r="A5710" t="s">
        <v>8422</v>
      </c>
      <c r="B5710" t="s">
        <v>13</v>
      </c>
      <c r="C5710" t="s">
        <v>20</v>
      </c>
      <c r="D5710">
        <v>1766.15</v>
      </c>
      <c r="E5710">
        <v>0.19</v>
      </c>
      <c r="F5710">
        <f t="shared" si="178"/>
        <v>335.56850000000003</v>
      </c>
      <c r="G5710">
        <f t="shared" si="179"/>
        <v>1430.5815</v>
      </c>
      <c r="H5710">
        <v>6</v>
      </c>
      <c r="I5710" s="17">
        <v>45187</v>
      </c>
      <c r="J5710" s="17">
        <v>45189</v>
      </c>
      <c r="K5710" t="s">
        <v>15</v>
      </c>
      <c r="L5710" t="s">
        <v>16</v>
      </c>
      <c r="M5710">
        <v>329.14</v>
      </c>
      <c r="N5710" t="s">
        <v>23</v>
      </c>
    </row>
    <row r="5711" spans="1:14" ht="14.25" customHeight="1" x14ac:dyDescent="0.3">
      <c r="A5711" t="s">
        <v>2052</v>
      </c>
      <c r="B5711" t="s">
        <v>19</v>
      </c>
      <c r="C5711" t="s">
        <v>20</v>
      </c>
      <c r="D5711">
        <v>1768.19</v>
      </c>
      <c r="E5711">
        <v>0.37</v>
      </c>
      <c r="F5711">
        <f t="shared" si="178"/>
        <v>654.23030000000006</v>
      </c>
      <c r="G5711">
        <f t="shared" si="179"/>
        <v>1113.9596999999999</v>
      </c>
      <c r="H5711">
        <v>6</v>
      </c>
      <c r="I5711" s="17">
        <v>45063</v>
      </c>
      <c r="J5711" s="17">
        <v>45070</v>
      </c>
      <c r="K5711" t="s">
        <v>31</v>
      </c>
      <c r="L5711" t="s">
        <v>16</v>
      </c>
      <c r="M5711">
        <v>184.71</v>
      </c>
      <c r="N5711" t="s">
        <v>28</v>
      </c>
    </row>
    <row r="5712" spans="1:14" ht="14.25" customHeight="1" x14ac:dyDescent="0.3">
      <c r="A5712" t="s">
        <v>9613</v>
      </c>
      <c r="B5712" t="s">
        <v>41</v>
      </c>
      <c r="C5712" t="s">
        <v>36</v>
      </c>
      <c r="D5712">
        <v>1770.19</v>
      </c>
      <c r="E5712">
        <v>0.4</v>
      </c>
      <c r="F5712">
        <f t="shared" si="178"/>
        <v>708.07600000000002</v>
      </c>
      <c r="G5712">
        <f t="shared" si="179"/>
        <v>1062.114</v>
      </c>
      <c r="H5712">
        <v>6</v>
      </c>
      <c r="I5712" s="17">
        <v>45570</v>
      </c>
      <c r="J5712" s="17">
        <v>45572</v>
      </c>
      <c r="K5712" t="s">
        <v>31</v>
      </c>
      <c r="L5712" t="s">
        <v>22</v>
      </c>
      <c r="M5712">
        <v>319.23</v>
      </c>
      <c r="N5712" t="s">
        <v>39</v>
      </c>
    </row>
    <row r="5713" spans="1:14" ht="14.25" customHeight="1" x14ac:dyDescent="0.3">
      <c r="A5713" t="s">
        <v>1873</v>
      </c>
      <c r="B5713" t="s">
        <v>41</v>
      </c>
      <c r="C5713" t="s">
        <v>33</v>
      </c>
      <c r="D5713">
        <v>1772.32</v>
      </c>
      <c r="E5713">
        <v>0.03</v>
      </c>
      <c r="F5713">
        <f t="shared" si="178"/>
        <v>53.169599999999996</v>
      </c>
      <c r="G5713">
        <f t="shared" si="179"/>
        <v>1719.1504</v>
      </c>
      <c r="H5713">
        <v>6</v>
      </c>
      <c r="I5713" s="17">
        <v>45497</v>
      </c>
      <c r="J5713" s="17">
        <v>45499</v>
      </c>
      <c r="K5713" t="s">
        <v>21</v>
      </c>
      <c r="L5713" t="s">
        <v>27</v>
      </c>
      <c r="M5713">
        <v>381.8</v>
      </c>
      <c r="N5713" t="s">
        <v>28</v>
      </c>
    </row>
    <row r="5714" spans="1:14" ht="14.25" customHeight="1" x14ac:dyDescent="0.3">
      <c r="A5714" t="s">
        <v>8183</v>
      </c>
      <c r="B5714" t="s">
        <v>19</v>
      </c>
      <c r="C5714" t="s">
        <v>14</v>
      </c>
      <c r="D5714">
        <v>1775.18</v>
      </c>
      <c r="E5714">
        <v>0.44</v>
      </c>
      <c r="F5714">
        <f t="shared" si="178"/>
        <v>781.07920000000001</v>
      </c>
      <c r="G5714">
        <f t="shared" si="179"/>
        <v>994.10080000000005</v>
      </c>
      <c r="H5714">
        <v>6</v>
      </c>
      <c r="I5714" s="17">
        <v>45544</v>
      </c>
      <c r="J5714" s="17">
        <v>45550</v>
      </c>
      <c r="K5714" t="s">
        <v>21</v>
      </c>
      <c r="L5714" t="s">
        <v>27</v>
      </c>
      <c r="M5714">
        <v>169.95</v>
      </c>
      <c r="N5714" t="s">
        <v>23</v>
      </c>
    </row>
    <row r="5715" spans="1:14" ht="14.25" customHeight="1" x14ac:dyDescent="0.3">
      <c r="A5715" t="s">
        <v>4831</v>
      </c>
      <c r="B5715" t="s">
        <v>19</v>
      </c>
      <c r="C5715" t="s">
        <v>26</v>
      </c>
      <c r="D5715">
        <v>1780.03</v>
      </c>
      <c r="E5715">
        <v>0.41</v>
      </c>
      <c r="F5715">
        <f t="shared" si="178"/>
        <v>729.81229999999994</v>
      </c>
      <c r="G5715">
        <f t="shared" si="179"/>
        <v>1050.2177000000001</v>
      </c>
      <c r="H5715">
        <v>6</v>
      </c>
      <c r="I5715" s="17">
        <v>45350</v>
      </c>
      <c r="J5715" s="17">
        <v>45357</v>
      </c>
      <c r="K5715" t="s">
        <v>15</v>
      </c>
      <c r="L5715" t="s">
        <v>16</v>
      </c>
      <c r="M5715">
        <v>221.65</v>
      </c>
      <c r="N5715" t="s">
        <v>28</v>
      </c>
    </row>
    <row r="5716" spans="1:14" ht="14.25" customHeight="1" x14ac:dyDescent="0.3">
      <c r="A5716" t="s">
        <v>10793</v>
      </c>
      <c r="B5716" t="s">
        <v>25</v>
      </c>
      <c r="C5716" t="s">
        <v>14</v>
      </c>
      <c r="D5716">
        <v>1782.82</v>
      </c>
      <c r="E5716">
        <v>0.28999999999999998</v>
      </c>
      <c r="F5716">
        <f t="shared" si="178"/>
        <v>517.01779999999997</v>
      </c>
      <c r="G5716">
        <f t="shared" si="179"/>
        <v>1265.8022000000001</v>
      </c>
      <c r="H5716">
        <v>6</v>
      </c>
      <c r="I5716" s="17">
        <v>45376</v>
      </c>
      <c r="J5716" s="17">
        <v>45378</v>
      </c>
      <c r="K5716" t="s">
        <v>31</v>
      </c>
      <c r="L5716" t="s">
        <v>27</v>
      </c>
      <c r="M5716">
        <v>453.98</v>
      </c>
      <c r="N5716" t="s">
        <v>48</v>
      </c>
    </row>
    <row r="5717" spans="1:14" ht="14.25" customHeight="1" x14ac:dyDescent="0.3">
      <c r="A5717" t="s">
        <v>4228</v>
      </c>
      <c r="B5717" t="s">
        <v>19</v>
      </c>
      <c r="C5717" t="s">
        <v>33</v>
      </c>
      <c r="D5717">
        <v>1785.25</v>
      </c>
      <c r="E5717">
        <v>0.2</v>
      </c>
      <c r="F5717">
        <f t="shared" si="178"/>
        <v>357.05</v>
      </c>
      <c r="G5717">
        <f t="shared" si="179"/>
        <v>1428.2</v>
      </c>
      <c r="H5717">
        <v>6</v>
      </c>
      <c r="I5717" s="17">
        <v>45502</v>
      </c>
      <c r="J5717" s="17">
        <v>45508</v>
      </c>
      <c r="K5717" t="s">
        <v>31</v>
      </c>
      <c r="L5717" t="s">
        <v>27</v>
      </c>
      <c r="M5717">
        <v>186.07</v>
      </c>
      <c r="N5717" t="s">
        <v>34</v>
      </c>
    </row>
    <row r="5718" spans="1:14" ht="14.25" customHeight="1" x14ac:dyDescent="0.3">
      <c r="A5718" t="s">
        <v>6226</v>
      </c>
      <c r="B5718" t="s">
        <v>41</v>
      </c>
      <c r="C5718" t="s">
        <v>36</v>
      </c>
      <c r="D5718">
        <v>1787.47</v>
      </c>
      <c r="E5718">
        <v>0.33</v>
      </c>
      <c r="F5718">
        <f t="shared" si="178"/>
        <v>589.86509999999998</v>
      </c>
      <c r="G5718">
        <f t="shared" si="179"/>
        <v>1197.6049</v>
      </c>
      <c r="H5718">
        <v>6</v>
      </c>
      <c r="I5718" s="17">
        <v>45200</v>
      </c>
      <c r="J5718" s="17">
        <v>45203</v>
      </c>
      <c r="K5718" t="s">
        <v>31</v>
      </c>
      <c r="L5718" t="s">
        <v>22</v>
      </c>
      <c r="M5718">
        <v>383.47</v>
      </c>
      <c r="N5718" t="s">
        <v>28</v>
      </c>
    </row>
    <row r="5719" spans="1:14" ht="14.25" customHeight="1" x14ac:dyDescent="0.3">
      <c r="A5719" t="s">
        <v>4644</v>
      </c>
      <c r="B5719" t="s">
        <v>19</v>
      </c>
      <c r="C5719" t="s">
        <v>20</v>
      </c>
      <c r="D5719">
        <v>1790.66</v>
      </c>
      <c r="E5719">
        <v>0.31</v>
      </c>
      <c r="F5719">
        <f t="shared" si="178"/>
        <v>555.1046</v>
      </c>
      <c r="G5719">
        <f t="shared" si="179"/>
        <v>1235.5554000000002</v>
      </c>
      <c r="H5719">
        <v>6</v>
      </c>
      <c r="I5719" s="17">
        <v>45144</v>
      </c>
      <c r="J5719" s="17">
        <v>45146</v>
      </c>
      <c r="K5719" t="s">
        <v>31</v>
      </c>
      <c r="L5719" t="s">
        <v>27</v>
      </c>
      <c r="M5719">
        <v>371.7</v>
      </c>
      <c r="N5719" t="s">
        <v>48</v>
      </c>
    </row>
    <row r="5720" spans="1:14" ht="14.25" customHeight="1" x14ac:dyDescent="0.3">
      <c r="A5720" t="s">
        <v>7681</v>
      </c>
      <c r="B5720" t="s">
        <v>41</v>
      </c>
      <c r="C5720" t="s">
        <v>36</v>
      </c>
      <c r="D5720">
        <v>1793.66</v>
      </c>
      <c r="E5720">
        <v>0.16</v>
      </c>
      <c r="F5720">
        <f t="shared" si="178"/>
        <v>286.98560000000003</v>
      </c>
      <c r="G5720">
        <f t="shared" si="179"/>
        <v>1506.6744000000001</v>
      </c>
      <c r="H5720">
        <v>6</v>
      </c>
      <c r="I5720" s="17">
        <v>45098</v>
      </c>
      <c r="J5720" s="17">
        <v>45102</v>
      </c>
      <c r="K5720" t="s">
        <v>15</v>
      </c>
      <c r="L5720" t="s">
        <v>16</v>
      </c>
      <c r="M5720">
        <v>330.78</v>
      </c>
      <c r="N5720" t="s">
        <v>34</v>
      </c>
    </row>
    <row r="5721" spans="1:14" ht="14.25" customHeight="1" x14ac:dyDescent="0.3">
      <c r="A5721" t="s">
        <v>7519</v>
      </c>
      <c r="B5721" t="s">
        <v>19</v>
      </c>
      <c r="C5721" t="s">
        <v>14</v>
      </c>
      <c r="D5721">
        <v>1794.81</v>
      </c>
      <c r="E5721">
        <v>0.08</v>
      </c>
      <c r="F5721">
        <f t="shared" si="178"/>
        <v>143.5848</v>
      </c>
      <c r="G5721">
        <f t="shared" si="179"/>
        <v>1651.2251999999999</v>
      </c>
      <c r="H5721">
        <v>6</v>
      </c>
      <c r="I5721" s="17">
        <v>45319</v>
      </c>
      <c r="J5721" s="17">
        <v>45321</v>
      </c>
      <c r="K5721" t="s">
        <v>31</v>
      </c>
      <c r="L5721" t="s">
        <v>22</v>
      </c>
      <c r="M5721">
        <v>232.85</v>
      </c>
      <c r="N5721" t="s">
        <v>48</v>
      </c>
    </row>
    <row r="5722" spans="1:14" ht="14.25" customHeight="1" x14ac:dyDescent="0.3">
      <c r="A5722" t="s">
        <v>4366</v>
      </c>
      <c r="B5722" t="s">
        <v>25</v>
      </c>
      <c r="C5722" t="s">
        <v>33</v>
      </c>
      <c r="D5722">
        <v>1800.52</v>
      </c>
      <c r="E5722">
        <v>0.19</v>
      </c>
      <c r="F5722">
        <f t="shared" si="178"/>
        <v>342.09879999999998</v>
      </c>
      <c r="G5722">
        <f t="shared" si="179"/>
        <v>1458.4212</v>
      </c>
      <c r="H5722">
        <v>6</v>
      </c>
      <c r="I5722" s="17">
        <v>45654</v>
      </c>
      <c r="J5722" s="17">
        <v>45657</v>
      </c>
      <c r="K5722" t="s">
        <v>31</v>
      </c>
      <c r="L5722" t="s">
        <v>27</v>
      </c>
      <c r="M5722">
        <v>428.65</v>
      </c>
      <c r="N5722" t="s">
        <v>17</v>
      </c>
    </row>
    <row r="5723" spans="1:14" ht="14.25" customHeight="1" x14ac:dyDescent="0.3">
      <c r="A5723" t="s">
        <v>8756</v>
      </c>
      <c r="B5723" t="s">
        <v>25</v>
      </c>
      <c r="C5723" t="s">
        <v>20</v>
      </c>
      <c r="D5723">
        <v>1801.04</v>
      </c>
      <c r="E5723">
        <v>0.37</v>
      </c>
      <c r="F5723">
        <f t="shared" si="178"/>
        <v>666.38479999999993</v>
      </c>
      <c r="G5723">
        <f t="shared" si="179"/>
        <v>1134.6552000000001</v>
      </c>
      <c r="H5723">
        <v>6</v>
      </c>
      <c r="I5723" s="17">
        <v>45413</v>
      </c>
      <c r="J5723" s="17">
        <v>45416</v>
      </c>
      <c r="K5723" t="s">
        <v>15</v>
      </c>
      <c r="L5723" t="s">
        <v>16</v>
      </c>
      <c r="M5723">
        <v>332.19</v>
      </c>
      <c r="N5723" t="s">
        <v>28</v>
      </c>
    </row>
    <row r="5724" spans="1:14" ht="14.25" customHeight="1" x14ac:dyDescent="0.3">
      <c r="A5724" t="s">
        <v>3098</v>
      </c>
      <c r="B5724" t="s">
        <v>41</v>
      </c>
      <c r="C5724" t="s">
        <v>26</v>
      </c>
      <c r="D5724">
        <v>1801.16</v>
      </c>
      <c r="E5724">
        <v>0.31</v>
      </c>
      <c r="F5724">
        <f t="shared" si="178"/>
        <v>558.3596</v>
      </c>
      <c r="G5724">
        <f t="shared" si="179"/>
        <v>1242.8004000000001</v>
      </c>
      <c r="H5724">
        <v>6</v>
      </c>
      <c r="I5724" s="17">
        <v>45372</v>
      </c>
      <c r="J5724" s="17">
        <v>45377</v>
      </c>
      <c r="K5724" t="s">
        <v>31</v>
      </c>
      <c r="L5724" t="s">
        <v>16</v>
      </c>
      <c r="M5724">
        <v>433.62</v>
      </c>
      <c r="N5724" t="s">
        <v>39</v>
      </c>
    </row>
    <row r="5725" spans="1:14" ht="14.25" customHeight="1" x14ac:dyDescent="0.3">
      <c r="A5725" t="s">
        <v>14678</v>
      </c>
      <c r="B5725" t="s">
        <v>19</v>
      </c>
      <c r="C5725" t="s">
        <v>26</v>
      </c>
      <c r="D5725">
        <v>1801.92</v>
      </c>
      <c r="E5725">
        <v>0.09</v>
      </c>
      <c r="F5725">
        <f t="shared" si="178"/>
        <v>162.1728</v>
      </c>
      <c r="G5725">
        <f t="shared" si="179"/>
        <v>1639.7472</v>
      </c>
      <c r="H5725">
        <v>6</v>
      </c>
      <c r="I5725" s="17">
        <v>45211</v>
      </c>
      <c r="J5725" s="17">
        <v>45212</v>
      </c>
      <c r="K5725" t="s">
        <v>15</v>
      </c>
      <c r="L5725" t="s">
        <v>22</v>
      </c>
      <c r="M5725">
        <v>121.63</v>
      </c>
      <c r="N5725" t="s">
        <v>48</v>
      </c>
    </row>
    <row r="5726" spans="1:14" ht="14.25" customHeight="1" x14ac:dyDescent="0.3">
      <c r="A5726" t="s">
        <v>11414</v>
      </c>
      <c r="B5726" t="s">
        <v>13</v>
      </c>
      <c r="C5726" t="s">
        <v>14</v>
      </c>
      <c r="D5726">
        <v>1803.12</v>
      </c>
      <c r="E5726">
        <v>0.23</v>
      </c>
      <c r="F5726">
        <f t="shared" si="178"/>
        <v>414.7176</v>
      </c>
      <c r="G5726">
        <f t="shared" si="179"/>
        <v>1388.4023999999999</v>
      </c>
      <c r="H5726">
        <v>6</v>
      </c>
      <c r="I5726" s="17">
        <v>45364</v>
      </c>
      <c r="J5726" s="17">
        <v>45368</v>
      </c>
      <c r="K5726" t="s">
        <v>21</v>
      </c>
      <c r="L5726" t="s">
        <v>22</v>
      </c>
      <c r="M5726">
        <v>296.07</v>
      </c>
      <c r="N5726" t="s">
        <v>28</v>
      </c>
    </row>
    <row r="5727" spans="1:14" ht="14.25" customHeight="1" x14ac:dyDescent="0.3">
      <c r="A5727" t="s">
        <v>13169</v>
      </c>
      <c r="B5727" t="s">
        <v>25</v>
      </c>
      <c r="C5727" t="s">
        <v>33</v>
      </c>
      <c r="D5727">
        <v>1805.3</v>
      </c>
      <c r="E5727">
        <v>0.41</v>
      </c>
      <c r="F5727">
        <f t="shared" si="178"/>
        <v>740.17299999999989</v>
      </c>
      <c r="G5727">
        <f t="shared" si="179"/>
        <v>1065.127</v>
      </c>
      <c r="H5727">
        <v>6</v>
      </c>
      <c r="I5727" s="17">
        <v>45239</v>
      </c>
      <c r="J5727" s="17">
        <v>45245</v>
      </c>
      <c r="K5727" t="s">
        <v>21</v>
      </c>
      <c r="L5727" t="s">
        <v>22</v>
      </c>
      <c r="M5727">
        <v>253.25</v>
      </c>
      <c r="N5727" t="s">
        <v>48</v>
      </c>
    </row>
    <row r="5728" spans="1:14" ht="14.25" customHeight="1" x14ac:dyDescent="0.3">
      <c r="A5728" t="s">
        <v>4422</v>
      </c>
      <c r="B5728" t="s">
        <v>41</v>
      </c>
      <c r="C5728" t="s">
        <v>36</v>
      </c>
      <c r="D5728">
        <v>1806.3</v>
      </c>
      <c r="E5728">
        <v>0.24</v>
      </c>
      <c r="F5728">
        <f t="shared" si="178"/>
        <v>433.512</v>
      </c>
      <c r="G5728">
        <f t="shared" si="179"/>
        <v>1372.788</v>
      </c>
      <c r="H5728">
        <v>6</v>
      </c>
      <c r="I5728" s="17">
        <v>45054</v>
      </c>
      <c r="J5728" s="17">
        <v>45055</v>
      </c>
      <c r="K5728" t="s">
        <v>31</v>
      </c>
      <c r="L5728" t="s">
        <v>22</v>
      </c>
      <c r="M5728">
        <v>430.87</v>
      </c>
      <c r="N5728" t="s">
        <v>34</v>
      </c>
    </row>
    <row r="5729" spans="1:14" ht="14.25" customHeight="1" x14ac:dyDescent="0.3">
      <c r="A5729" t="s">
        <v>14909</v>
      </c>
      <c r="B5729" t="s">
        <v>25</v>
      </c>
      <c r="C5729" t="s">
        <v>26</v>
      </c>
      <c r="D5729">
        <v>1806.5</v>
      </c>
      <c r="E5729">
        <v>0.21</v>
      </c>
      <c r="F5729">
        <f t="shared" si="178"/>
        <v>379.36500000000001</v>
      </c>
      <c r="G5729">
        <f t="shared" si="179"/>
        <v>1427.135</v>
      </c>
      <c r="H5729">
        <v>6</v>
      </c>
      <c r="I5729" s="17">
        <v>45060</v>
      </c>
      <c r="J5729" s="17">
        <v>45066</v>
      </c>
      <c r="K5729" t="s">
        <v>31</v>
      </c>
      <c r="L5729" t="s">
        <v>22</v>
      </c>
      <c r="M5729">
        <v>510.56</v>
      </c>
      <c r="N5729" t="s">
        <v>34</v>
      </c>
    </row>
    <row r="5730" spans="1:14" ht="14.25" customHeight="1" x14ac:dyDescent="0.3">
      <c r="A5730" t="s">
        <v>13486</v>
      </c>
      <c r="B5730" t="s">
        <v>19</v>
      </c>
      <c r="C5730" t="s">
        <v>36</v>
      </c>
      <c r="D5730">
        <v>1809.85</v>
      </c>
      <c r="E5730">
        <v>0.47</v>
      </c>
      <c r="F5730">
        <f t="shared" si="178"/>
        <v>850.62949999999989</v>
      </c>
      <c r="G5730">
        <f t="shared" si="179"/>
        <v>959.22050000000002</v>
      </c>
      <c r="H5730">
        <v>6</v>
      </c>
      <c r="I5730" s="17">
        <v>45395</v>
      </c>
      <c r="J5730" s="17">
        <v>45396</v>
      </c>
      <c r="K5730" t="s">
        <v>31</v>
      </c>
      <c r="L5730" t="s">
        <v>16</v>
      </c>
      <c r="M5730">
        <v>535.70000000000005</v>
      </c>
      <c r="N5730" t="s">
        <v>28</v>
      </c>
    </row>
    <row r="5731" spans="1:14" ht="14.25" customHeight="1" x14ac:dyDescent="0.3">
      <c r="A5731" t="s">
        <v>3454</v>
      </c>
      <c r="B5731" t="s">
        <v>13</v>
      </c>
      <c r="C5731" t="s">
        <v>26</v>
      </c>
      <c r="D5731">
        <v>1813.04</v>
      </c>
      <c r="E5731">
        <v>0.36</v>
      </c>
      <c r="F5731">
        <f t="shared" si="178"/>
        <v>652.69439999999997</v>
      </c>
      <c r="G5731">
        <f t="shared" si="179"/>
        <v>1160.3456000000001</v>
      </c>
      <c r="H5731">
        <v>6</v>
      </c>
      <c r="I5731" s="17">
        <v>45555</v>
      </c>
      <c r="J5731" s="17">
        <v>45557</v>
      </c>
      <c r="K5731" t="s">
        <v>15</v>
      </c>
      <c r="L5731" t="s">
        <v>22</v>
      </c>
      <c r="M5731">
        <v>251.36</v>
      </c>
      <c r="N5731" t="s">
        <v>48</v>
      </c>
    </row>
    <row r="5732" spans="1:14" ht="14.25" customHeight="1" x14ac:dyDescent="0.3">
      <c r="A5732" t="s">
        <v>11105</v>
      </c>
      <c r="B5732" t="s">
        <v>13</v>
      </c>
      <c r="C5732" t="s">
        <v>20</v>
      </c>
      <c r="D5732">
        <v>1814.95</v>
      </c>
      <c r="E5732">
        <v>0.44</v>
      </c>
      <c r="F5732">
        <f t="shared" si="178"/>
        <v>798.57799999999997</v>
      </c>
      <c r="G5732">
        <f t="shared" si="179"/>
        <v>1016.3720000000001</v>
      </c>
      <c r="H5732">
        <v>6</v>
      </c>
      <c r="I5732" s="17">
        <v>45310</v>
      </c>
      <c r="J5732" s="17">
        <v>45315</v>
      </c>
      <c r="K5732" t="s">
        <v>15</v>
      </c>
      <c r="L5732" t="s">
        <v>27</v>
      </c>
      <c r="M5732">
        <v>343.46</v>
      </c>
      <c r="N5732" t="s">
        <v>28</v>
      </c>
    </row>
    <row r="5733" spans="1:14" ht="14.25" customHeight="1" x14ac:dyDescent="0.3">
      <c r="A5733" t="s">
        <v>5521</v>
      </c>
      <c r="B5733" t="s">
        <v>41</v>
      </c>
      <c r="C5733" t="s">
        <v>33</v>
      </c>
      <c r="D5733">
        <v>1817.8</v>
      </c>
      <c r="E5733">
        <v>0.48</v>
      </c>
      <c r="F5733">
        <f t="shared" si="178"/>
        <v>872.54399999999998</v>
      </c>
      <c r="G5733">
        <f t="shared" si="179"/>
        <v>945.25599999999997</v>
      </c>
      <c r="H5733">
        <v>6</v>
      </c>
      <c r="I5733" s="17">
        <v>45008</v>
      </c>
      <c r="J5733" s="17">
        <v>45011</v>
      </c>
      <c r="K5733" t="s">
        <v>21</v>
      </c>
      <c r="L5733" t="s">
        <v>16</v>
      </c>
      <c r="M5733">
        <v>255.92</v>
      </c>
      <c r="N5733" t="s">
        <v>39</v>
      </c>
    </row>
    <row r="5734" spans="1:14" ht="14.25" customHeight="1" x14ac:dyDescent="0.3">
      <c r="A5734" t="s">
        <v>13405</v>
      </c>
      <c r="B5734" t="s">
        <v>13</v>
      </c>
      <c r="C5734" t="s">
        <v>20</v>
      </c>
      <c r="D5734">
        <v>1818.45</v>
      </c>
      <c r="E5734">
        <v>0.02</v>
      </c>
      <c r="F5734">
        <f t="shared" si="178"/>
        <v>36.369</v>
      </c>
      <c r="G5734">
        <f t="shared" si="179"/>
        <v>1782.0810000000001</v>
      </c>
      <c r="H5734">
        <v>6</v>
      </c>
      <c r="I5734" s="17">
        <v>45592</v>
      </c>
      <c r="J5734" s="17">
        <v>45595</v>
      </c>
      <c r="K5734" t="s">
        <v>15</v>
      </c>
      <c r="L5734" t="s">
        <v>27</v>
      </c>
      <c r="M5734">
        <v>139.81</v>
      </c>
      <c r="N5734" t="s">
        <v>17</v>
      </c>
    </row>
    <row r="5735" spans="1:14" ht="14.25" customHeight="1" x14ac:dyDescent="0.3">
      <c r="A5735" t="s">
        <v>12863</v>
      </c>
      <c r="B5735" t="s">
        <v>41</v>
      </c>
      <c r="C5735" t="s">
        <v>14</v>
      </c>
      <c r="D5735">
        <v>1824.72</v>
      </c>
      <c r="E5735">
        <v>0.18</v>
      </c>
      <c r="F5735">
        <f t="shared" si="178"/>
        <v>328.44959999999998</v>
      </c>
      <c r="G5735">
        <f t="shared" si="179"/>
        <v>1496.2704000000001</v>
      </c>
      <c r="H5735">
        <v>6</v>
      </c>
      <c r="I5735" s="17">
        <v>45103</v>
      </c>
      <c r="J5735" s="17">
        <v>45105</v>
      </c>
      <c r="K5735" t="s">
        <v>31</v>
      </c>
      <c r="L5735" t="s">
        <v>22</v>
      </c>
      <c r="M5735">
        <v>418.5</v>
      </c>
      <c r="N5735" t="s">
        <v>34</v>
      </c>
    </row>
    <row r="5736" spans="1:14" ht="14.25" customHeight="1" x14ac:dyDescent="0.3">
      <c r="A5736" t="s">
        <v>15201</v>
      </c>
      <c r="B5736" t="s">
        <v>25</v>
      </c>
      <c r="C5736" t="s">
        <v>14</v>
      </c>
      <c r="D5736">
        <v>1827.02</v>
      </c>
      <c r="E5736">
        <v>0.37</v>
      </c>
      <c r="F5736">
        <f t="shared" si="178"/>
        <v>675.99739999999997</v>
      </c>
      <c r="G5736">
        <f t="shared" si="179"/>
        <v>1151.0226</v>
      </c>
      <c r="H5736">
        <v>6</v>
      </c>
      <c r="I5736" s="17">
        <v>44976</v>
      </c>
      <c r="J5736" s="17">
        <v>44980</v>
      </c>
      <c r="K5736" t="s">
        <v>15</v>
      </c>
      <c r="L5736" t="s">
        <v>22</v>
      </c>
      <c r="M5736">
        <v>528.94000000000005</v>
      </c>
      <c r="N5736" t="s">
        <v>34</v>
      </c>
    </row>
    <row r="5737" spans="1:14" ht="14.25" customHeight="1" x14ac:dyDescent="0.3">
      <c r="A5737" t="s">
        <v>1273</v>
      </c>
      <c r="B5737" t="s">
        <v>25</v>
      </c>
      <c r="C5737" t="s">
        <v>33</v>
      </c>
      <c r="D5737">
        <v>1827.96</v>
      </c>
      <c r="E5737">
        <v>0.08</v>
      </c>
      <c r="F5737">
        <f t="shared" si="178"/>
        <v>146.23680000000002</v>
      </c>
      <c r="G5737">
        <f t="shared" si="179"/>
        <v>1681.7231999999999</v>
      </c>
      <c r="H5737">
        <v>6</v>
      </c>
      <c r="I5737" s="17">
        <v>45411</v>
      </c>
      <c r="J5737" s="17">
        <v>45416</v>
      </c>
      <c r="K5737" t="s">
        <v>21</v>
      </c>
      <c r="L5737" t="s">
        <v>27</v>
      </c>
      <c r="M5737">
        <v>374.88</v>
      </c>
      <c r="N5737" t="s">
        <v>48</v>
      </c>
    </row>
    <row r="5738" spans="1:14" ht="14.25" customHeight="1" x14ac:dyDescent="0.3">
      <c r="A5738" t="s">
        <v>8433</v>
      </c>
      <c r="B5738" t="s">
        <v>41</v>
      </c>
      <c r="C5738" t="s">
        <v>36</v>
      </c>
      <c r="D5738">
        <v>1828.93</v>
      </c>
      <c r="E5738">
        <v>0.37</v>
      </c>
      <c r="F5738">
        <f t="shared" si="178"/>
        <v>676.70410000000004</v>
      </c>
      <c r="G5738">
        <f t="shared" si="179"/>
        <v>1152.2258999999999</v>
      </c>
      <c r="H5738">
        <v>6</v>
      </c>
      <c r="I5738" s="17">
        <v>44967</v>
      </c>
      <c r="J5738" s="17">
        <v>44968</v>
      </c>
      <c r="K5738" t="s">
        <v>21</v>
      </c>
      <c r="L5738" t="s">
        <v>27</v>
      </c>
      <c r="M5738">
        <v>417.54</v>
      </c>
      <c r="N5738" t="s">
        <v>48</v>
      </c>
    </row>
    <row r="5739" spans="1:14" ht="14.25" customHeight="1" x14ac:dyDescent="0.3">
      <c r="A5739" t="s">
        <v>8868</v>
      </c>
      <c r="B5739" t="s">
        <v>19</v>
      </c>
      <c r="C5739" t="s">
        <v>26</v>
      </c>
      <c r="D5739">
        <v>1834.38</v>
      </c>
      <c r="E5739">
        <v>7.0000000000000007E-2</v>
      </c>
      <c r="F5739">
        <f t="shared" si="178"/>
        <v>128.40660000000003</v>
      </c>
      <c r="G5739">
        <f t="shared" si="179"/>
        <v>1705.9734000000001</v>
      </c>
      <c r="H5739">
        <v>6</v>
      </c>
      <c r="I5739" s="17">
        <v>45629</v>
      </c>
      <c r="J5739" s="17">
        <v>45632</v>
      </c>
      <c r="K5739" t="s">
        <v>15</v>
      </c>
      <c r="L5739" t="s">
        <v>16</v>
      </c>
      <c r="M5739">
        <v>192.86</v>
      </c>
      <c r="N5739" t="s">
        <v>28</v>
      </c>
    </row>
    <row r="5740" spans="1:14" ht="14.25" customHeight="1" x14ac:dyDescent="0.3">
      <c r="A5740" t="s">
        <v>4194</v>
      </c>
      <c r="B5740" t="s">
        <v>41</v>
      </c>
      <c r="C5740" t="s">
        <v>20</v>
      </c>
      <c r="D5740">
        <v>1834.47</v>
      </c>
      <c r="E5740">
        <v>0.03</v>
      </c>
      <c r="F5740">
        <f t="shared" si="178"/>
        <v>55.034100000000002</v>
      </c>
      <c r="G5740">
        <f t="shared" si="179"/>
        <v>1779.4358999999999</v>
      </c>
      <c r="H5740">
        <v>6</v>
      </c>
      <c r="I5740" s="17">
        <v>45097</v>
      </c>
      <c r="J5740" s="17">
        <v>45098</v>
      </c>
      <c r="K5740" t="s">
        <v>31</v>
      </c>
      <c r="L5740" t="s">
        <v>22</v>
      </c>
      <c r="M5740">
        <v>293.39999999999998</v>
      </c>
      <c r="N5740" t="s">
        <v>28</v>
      </c>
    </row>
    <row r="5741" spans="1:14" ht="14.25" customHeight="1" x14ac:dyDescent="0.3">
      <c r="A5741" t="s">
        <v>10861</v>
      </c>
      <c r="B5741" t="s">
        <v>19</v>
      </c>
      <c r="C5741" t="s">
        <v>33</v>
      </c>
      <c r="D5741">
        <v>1838.13</v>
      </c>
      <c r="E5741">
        <v>0.41</v>
      </c>
      <c r="F5741">
        <f t="shared" si="178"/>
        <v>753.63329999999996</v>
      </c>
      <c r="G5741">
        <f t="shared" si="179"/>
        <v>1084.4967000000001</v>
      </c>
      <c r="H5741">
        <v>6</v>
      </c>
      <c r="I5741" s="17">
        <v>44939</v>
      </c>
      <c r="J5741" s="17">
        <v>44943</v>
      </c>
      <c r="K5741" t="s">
        <v>21</v>
      </c>
      <c r="L5741" t="s">
        <v>16</v>
      </c>
      <c r="M5741">
        <v>426.78</v>
      </c>
      <c r="N5741" t="s">
        <v>39</v>
      </c>
    </row>
    <row r="5742" spans="1:14" ht="14.25" customHeight="1" x14ac:dyDescent="0.3">
      <c r="A5742" t="s">
        <v>10448</v>
      </c>
      <c r="B5742" t="s">
        <v>25</v>
      </c>
      <c r="C5742" t="s">
        <v>14</v>
      </c>
      <c r="D5742">
        <v>1840.17</v>
      </c>
      <c r="E5742">
        <v>0.09</v>
      </c>
      <c r="F5742">
        <f t="shared" si="178"/>
        <v>165.61529999999999</v>
      </c>
      <c r="G5742">
        <f t="shared" si="179"/>
        <v>1674.5547000000001</v>
      </c>
      <c r="H5742">
        <v>6</v>
      </c>
      <c r="I5742" s="17">
        <v>45195</v>
      </c>
      <c r="J5742" s="17">
        <v>45196</v>
      </c>
      <c r="K5742" t="s">
        <v>21</v>
      </c>
      <c r="L5742" t="s">
        <v>22</v>
      </c>
      <c r="M5742">
        <v>258.05</v>
      </c>
      <c r="N5742" t="s">
        <v>28</v>
      </c>
    </row>
    <row r="5743" spans="1:14" ht="14.25" customHeight="1" x14ac:dyDescent="0.3">
      <c r="A5743" t="s">
        <v>6624</v>
      </c>
      <c r="B5743" t="s">
        <v>19</v>
      </c>
      <c r="C5743" t="s">
        <v>33</v>
      </c>
      <c r="D5743">
        <v>1843.09</v>
      </c>
      <c r="E5743">
        <v>0.42</v>
      </c>
      <c r="F5743">
        <f t="shared" si="178"/>
        <v>774.09779999999989</v>
      </c>
      <c r="G5743">
        <f t="shared" si="179"/>
        <v>1068.9922000000001</v>
      </c>
      <c r="H5743">
        <v>6</v>
      </c>
      <c r="I5743" s="17">
        <v>44947</v>
      </c>
      <c r="J5743" s="17">
        <v>44951</v>
      </c>
      <c r="K5743" t="s">
        <v>21</v>
      </c>
      <c r="L5743" t="s">
        <v>16</v>
      </c>
      <c r="M5743">
        <v>403.31</v>
      </c>
      <c r="N5743" t="s">
        <v>39</v>
      </c>
    </row>
    <row r="5744" spans="1:14" ht="14.25" customHeight="1" x14ac:dyDescent="0.3">
      <c r="A5744" t="s">
        <v>5386</v>
      </c>
      <c r="B5744" t="s">
        <v>25</v>
      </c>
      <c r="C5744" t="s">
        <v>36</v>
      </c>
      <c r="D5744">
        <v>1844.6</v>
      </c>
      <c r="E5744">
        <v>0.31</v>
      </c>
      <c r="F5744">
        <f t="shared" si="178"/>
        <v>571.82600000000002</v>
      </c>
      <c r="G5744">
        <f t="shared" si="179"/>
        <v>1272.7739999999999</v>
      </c>
      <c r="H5744">
        <v>6</v>
      </c>
      <c r="I5744" s="17">
        <v>45253</v>
      </c>
      <c r="J5744" s="17">
        <v>45259</v>
      </c>
      <c r="K5744" t="s">
        <v>15</v>
      </c>
      <c r="L5744" t="s">
        <v>16</v>
      </c>
      <c r="M5744">
        <v>455.05</v>
      </c>
      <c r="N5744" t="s">
        <v>39</v>
      </c>
    </row>
    <row r="5745" spans="1:14" ht="14.25" customHeight="1" x14ac:dyDescent="0.3">
      <c r="A5745" t="s">
        <v>14562</v>
      </c>
      <c r="B5745" t="s">
        <v>13</v>
      </c>
      <c r="C5745" t="s">
        <v>26</v>
      </c>
      <c r="D5745">
        <v>1844.9</v>
      </c>
      <c r="E5745">
        <v>0.39</v>
      </c>
      <c r="F5745">
        <f t="shared" si="178"/>
        <v>719.51100000000008</v>
      </c>
      <c r="G5745">
        <f t="shared" si="179"/>
        <v>1125.3890000000001</v>
      </c>
      <c r="H5745">
        <v>6</v>
      </c>
      <c r="I5745" s="17">
        <v>45201</v>
      </c>
      <c r="J5745" s="17">
        <v>45206</v>
      </c>
      <c r="K5745" t="s">
        <v>31</v>
      </c>
      <c r="L5745" t="s">
        <v>22</v>
      </c>
      <c r="M5745">
        <v>350.64</v>
      </c>
      <c r="N5745" t="s">
        <v>34</v>
      </c>
    </row>
    <row r="5746" spans="1:14" ht="14.25" customHeight="1" x14ac:dyDescent="0.3">
      <c r="A5746" t="s">
        <v>326</v>
      </c>
      <c r="B5746" t="s">
        <v>41</v>
      </c>
      <c r="C5746" t="s">
        <v>33</v>
      </c>
      <c r="D5746">
        <v>1844.98</v>
      </c>
      <c r="E5746">
        <v>0.21</v>
      </c>
      <c r="F5746">
        <f t="shared" si="178"/>
        <v>387.44579999999996</v>
      </c>
      <c r="G5746">
        <f t="shared" si="179"/>
        <v>1457.5342000000001</v>
      </c>
      <c r="H5746">
        <v>6</v>
      </c>
      <c r="I5746" s="17">
        <v>45300</v>
      </c>
      <c r="J5746" s="17">
        <v>45303</v>
      </c>
      <c r="K5746" t="s">
        <v>31</v>
      </c>
      <c r="L5746" t="s">
        <v>16</v>
      </c>
      <c r="M5746">
        <v>324.74</v>
      </c>
      <c r="N5746" t="s">
        <v>28</v>
      </c>
    </row>
    <row r="5747" spans="1:14" ht="14.25" customHeight="1" x14ac:dyDescent="0.3">
      <c r="A5747" t="s">
        <v>9921</v>
      </c>
      <c r="B5747" t="s">
        <v>19</v>
      </c>
      <c r="C5747" t="s">
        <v>26</v>
      </c>
      <c r="D5747">
        <v>1849.71</v>
      </c>
      <c r="E5747">
        <v>0.28999999999999998</v>
      </c>
      <c r="F5747">
        <f t="shared" si="178"/>
        <v>536.41589999999997</v>
      </c>
      <c r="G5747">
        <f t="shared" si="179"/>
        <v>1313.2941000000001</v>
      </c>
      <c r="H5747">
        <v>6</v>
      </c>
      <c r="I5747" s="17">
        <v>45556</v>
      </c>
      <c r="J5747" s="17">
        <v>45560</v>
      </c>
      <c r="K5747" t="s">
        <v>15</v>
      </c>
      <c r="L5747" t="s">
        <v>22</v>
      </c>
      <c r="M5747">
        <v>420.6</v>
      </c>
      <c r="N5747" t="s">
        <v>17</v>
      </c>
    </row>
    <row r="5748" spans="1:14" ht="14.25" customHeight="1" x14ac:dyDescent="0.3">
      <c r="A5748" t="s">
        <v>9156</v>
      </c>
      <c r="B5748" t="s">
        <v>25</v>
      </c>
      <c r="C5748" t="s">
        <v>20</v>
      </c>
      <c r="D5748">
        <v>1850.57</v>
      </c>
      <c r="E5748">
        <v>0.15</v>
      </c>
      <c r="F5748">
        <f t="shared" si="178"/>
        <v>277.58549999999997</v>
      </c>
      <c r="G5748">
        <f t="shared" si="179"/>
        <v>1572.9845</v>
      </c>
      <c r="H5748">
        <v>6</v>
      </c>
      <c r="I5748" s="17">
        <v>45228</v>
      </c>
      <c r="J5748" s="17">
        <v>45230</v>
      </c>
      <c r="K5748" t="s">
        <v>31</v>
      </c>
      <c r="L5748" t="s">
        <v>22</v>
      </c>
      <c r="M5748">
        <v>378.17</v>
      </c>
      <c r="N5748" t="s">
        <v>39</v>
      </c>
    </row>
    <row r="5749" spans="1:14" ht="14.25" customHeight="1" x14ac:dyDescent="0.3">
      <c r="A5749" t="s">
        <v>10917</v>
      </c>
      <c r="B5749" t="s">
        <v>41</v>
      </c>
      <c r="C5749" t="s">
        <v>36</v>
      </c>
      <c r="D5749">
        <v>1862.59</v>
      </c>
      <c r="E5749">
        <v>0.34</v>
      </c>
      <c r="F5749">
        <f t="shared" si="178"/>
        <v>633.28060000000005</v>
      </c>
      <c r="G5749">
        <f t="shared" si="179"/>
        <v>1229.3093999999999</v>
      </c>
      <c r="H5749">
        <v>6</v>
      </c>
      <c r="I5749" s="17">
        <v>45271</v>
      </c>
      <c r="J5749" s="17">
        <v>45274</v>
      </c>
      <c r="K5749" t="s">
        <v>31</v>
      </c>
      <c r="L5749" t="s">
        <v>27</v>
      </c>
      <c r="M5749">
        <v>293.31</v>
      </c>
      <c r="N5749" t="s">
        <v>28</v>
      </c>
    </row>
    <row r="5750" spans="1:14" ht="14.25" customHeight="1" x14ac:dyDescent="0.3">
      <c r="A5750" t="s">
        <v>14207</v>
      </c>
      <c r="B5750" t="s">
        <v>13</v>
      </c>
      <c r="C5750" t="s">
        <v>26</v>
      </c>
      <c r="D5750">
        <v>1868.89</v>
      </c>
      <c r="E5750">
        <v>0.36</v>
      </c>
      <c r="F5750">
        <f t="shared" si="178"/>
        <v>672.80039999999997</v>
      </c>
      <c r="G5750">
        <f t="shared" si="179"/>
        <v>1196.0896000000002</v>
      </c>
      <c r="H5750">
        <v>6</v>
      </c>
      <c r="I5750" s="17">
        <v>45615</v>
      </c>
      <c r="J5750" s="17">
        <v>45618</v>
      </c>
      <c r="K5750" t="s">
        <v>21</v>
      </c>
      <c r="L5750" t="s">
        <v>27</v>
      </c>
      <c r="M5750">
        <v>122.98</v>
      </c>
      <c r="N5750" t="s">
        <v>28</v>
      </c>
    </row>
    <row r="5751" spans="1:14" ht="14.25" customHeight="1" x14ac:dyDescent="0.3">
      <c r="A5751" t="s">
        <v>5249</v>
      </c>
      <c r="B5751" t="s">
        <v>41</v>
      </c>
      <c r="C5751" t="s">
        <v>26</v>
      </c>
      <c r="D5751">
        <v>1869.08</v>
      </c>
      <c r="E5751">
        <v>0.03</v>
      </c>
      <c r="F5751">
        <f t="shared" si="178"/>
        <v>56.072399999999995</v>
      </c>
      <c r="G5751">
        <f t="shared" si="179"/>
        <v>1813.0075999999999</v>
      </c>
      <c r="H5751">
        <v>6</v>
      </c>
      <c r="I5751" s="17">
        <v>45024</v>
      </c>
      <c r="J5751" s="17">
        <v>45026</v>
      </c>
      <c r="K5751" t="s">
        <v>21</v>
      </c>
      <c r="L5751" t="s">
        <v>16</v>
      </c>
      <c r="M5751">
        <v>448.18</v>
      </c>
      <c r="N5751" t="s">
        <v>28</v>
      </c>
    </row>
    <row r="5752" spans="1:14" ht="14.25" customHeight="1" x14ac:dyDescent="0.3">
      <c r="A5752" t="s">
        <v>3793</v>
      </c>
      <c r="B5752" t="s">
        <v>25</v>
      </c>
      <c r="C5752" t="s">
        <v>14</v>
      </c>
      <c r="D5752">
        <v>1871.08</v>
      </c>
      <c r="E5752">
        <v>0.11</v>
      </c>
      <c r="F5752">
        <f t="shared" si="178"/>
        <v>205.81879999999998</v>
      </c>
      <c r="G5752">
        <f t="shared" si="179"/>
        <v>1665.2611999999999</v>
      </c>
      <c r="H5752">
        <v>6</v>
      </c>
      <c r="I5752" s="17">
        <v>45579</v>
      </c>
      <c r="J5752" s="17">
        <v>45583</v>
      </c>
      <c r="K5752" t="s">
        <v>31</v>
      </c>
      <c r="L5752" t="s">
        <v>27</v>
      </c>
      <c r="M5752">
        <v>459.95</v>
      </c>
      <c r="N5752" t="s">
        <v>17</v>
      </c>
    </row>
    <row r="5753" spans="1:14" ht="14.25" customHeight="1" x14ac:dyDescent="0.3">
      <c r="A5753" t="s">
        <v>11432</v>
      </c>
      <c r="B5753" t="s">
        <v>41</v>
      </c>
      <c r="C5753" t="s">
        <v>26</v>
      </c>
      <c r="D5753">
        <v>1881.73</v>
      </c>
      <c r="E5753">
        <v>7.0000000000000007E-2</v>
      </c>
      <c r="F5753">
        <f t="shared" si="178"/>
        <v>131.72110000000001</v>
      </c>
      <c r="G5753">
        <f t="shared" si="179"/>
        <v>1750.0089</v>
      </c>
      <c r="H5753">
        <v>6</v>
      </c>
      <c r="I5753" s="17">
        <v>45050</v>
      </c>
      <c r="J5753" s="17">
        <v>45052</v>
      </c>
      <c r="K5753" t="s">
        <v>31</v>
      </c>
      <c r="L5753" t="s">
        <v>27</v>
      </c>
      <c r="M5753">
        <v>457.77</v>
      </c>
      <c r="N5753" t="s">
        <v>28</v>
      </c>
    </row>
    <row r="5754" spans="1:14" ht="14.25" customHeight="1" x14ac:dyDescent="0.3">
      <c r="A5754" t="s">
        <v>8710</v>
      </c>
      <c r="B5754" t="s">
        <v>41</v>
      </c>
      <c r="C5754" t="s">
        <v>26</v>
      </c>
      <c r="D5754">
        <v>1882.76</v>
      </c>
      <c r="E5754">
        <v>0.2</v>
      </c>
      <c r="F5754">
        <f t="shared" si="178"/>
        <v>376.55200000000002</v>
      </c>
      <c r="G5754">
        <f t="shared" si="179"/>
        <v>1506.2080000000001</v>
      </c>
      <c r="H5754">
        <v>6</v>
      </c>
      <c r="I5754" s="17">
        <v>44958</v>
      </c>
      <c r="J5754" s="17">
        <v>44961</v>
      </c>
      <c r="K5754" t="s">
        <v>15</v>
      </c>
      <c r="L5754" t="s">
        <v>16</v>
      </c>
      <c r="M5754">
        <v>111.43</v>
      </c>
      <c r="N5754" t="s">
        <v>17</v>
      </c>
    </row>
    <row r="5755" spans="1:14" ht="14.25" customHeight="1" x14ac:dyDescent="0.3">
      <c r="A5755" t="s">
        <v>7553</v>
      </c>
      <c r="B5755" t="s">
        <v>41</v>
      </c>
      <c r="C5755" t="s">
        <v>26</v>
      </c>
      <c r="D5755">
        <v>1882.94</v>
      </c>
      <c r="E5755">
        <v>0.17</v>
      </c>
      <c r="F5755">
        <f t="shared" si="178"/>
        <v>320.09980000000002</v>
      </c>
      <c r="G5755">
        <f t="shared" si="179"/>
        <v>1562.8402000000001</v>
      </c>
      <c r="H5755">
        <v>6</v>
      </c>
      <c r="I5755" s="17">
        <v>45528</v>
      </c>
      <c r="J5755" s="17">
        <v>45529</v>
      </c>
      <c r="K5755" t="s">
        <v>15</v>
      </c>
      <c r="L5755" t="s">
        <v>22</v>
      </c>
      <c r="M5755">
        <v>495.28</v>
      </c>
      <c r="N5755" t="s">
        <v>17</v>
      </c>
    </row>
    <row r="5756" spans="1:14" ht="14.25" customHeight="1" x14ac:dyDescent="0.3">
      <c r="A5756" t="s">
        <v>2374</v>
      </c>
      <c r="B5756" t="s">
        <v>13</v>
      </c>
      <c r="C5756" t="s">
        <v>20</v>
      </c>
      <c r="D5756">
        <v>1883.65</v>
      </c>
      <c r="E5756">
        <v>0.28999999999999998</v>
      </c>
      <c r="F5756">
        <f t="shared" si="178"/>
        <v>546.25850000000003</v>
      </c>
      <c r="G5756">
        <f t="shared" si="179"/>
        <v>1337.3915000000002</v>
      </c>
      <c r="H5756">
        <v>6</v>
      </c>
      <c r="I5756" s="17">
        <v>45151</v>
      </c>
      <c r="J5756" s="17">
        <v>45155</v>
      </c>
      <c r="K5756" t="s">
        <v>21</v>
      </c>
      <c r="L5756" t="s">
        <v>27</v>
      </c>
      <c r="M5756">
        <v>250.34</v>
      </c>
      <c r="N5756" t="s">
        <v>39</v>
      </c>
    </row>
    <row r="5757" spans="1:14" ht="14.25" customHeight="1" x14ac:dyDescent="0.3">
      <c r="A5757" t="s">
        <v>4445</v>
      </c>
      <c r="B5757" t="s">
        <v>13</v>
      </c>
      <c r="C5757" t="s">
        <v>14</v>
      </c>
      <c r="D5757">
        <v>1886.32</v>
      </c>
      <c r="E5757">
        <v>0.38</v>
      </c>
      <c r="F5757">
        <f t="shared" si="178"/>
        <v>716.80160000000001</v>
      </c>
      <c r="G5757">
        <f t="shared" si="179"/>
        <v>1169.5183999999999</v>
      </c>
      <c r="H5757">
        <v>6</v>
      </c>
      <c r="I5757" s="17">
        <v>45294</v>
      </c>
      <c r="J5757" s="17">
        <v>45296</v>
      </c>
      <c r="K5757" t="s">
        <v>21</v>
      </c>
      <c r="L5757" t="s">
        <v>22</v>
      </c>
      <c r="M5757">
        <v>435.52</v>
      </c>
      <c r="N5757" t="s">
        <v>17</v>
      </c>
    </row>
    <row r="5758" spans="1:14" ht="14.25" customHeight="1" x14ac:dyDescent="0.3">
      <c r="A5758" t="s">
        <v>9500</v>
      </c>
      <c r="B5758" t="s">
        <v>13</v>
      </c>
      <c r="C5758" t="s">
        <v>20</v>
      </c>
      <c r="D5758">
        <v>1893.85</v>
      </c>
      <c r="E5758">
        <v>0.16</v>
      </c>
      <c r="F5758">
        <f t="shared" si="178"/>
        <v>303.01600000000002</v>
      </c>
      <c r="G5758">
        <f t="shared" si="179"/>
        <v>1590.8339999999998</v>
      </c>
      <c r="H5758">
        <v>6</v>
      </c>
      <c r="I5758" s="17">
        <v>45489</v>
      </c>
      <c r="J5758" s="17">
        <v>45494</v>
      </c>
      <c r="K5758" t="s">
        <v>15</v>
      </c>
      <c r="L5758" t="s">
        <v>27</v>
      </c>
      <c r="M5758">
        <v>343.71</v>
      </c>
      <c r="N5758" t="s">
        <v>39</v>
      </c>
    </row>
    <row r="5759" spans="1:14" ht="14.25" customHeight="1" x14ac:dyDescent="0.3">
      <c r="A5759" t="s">
        <v>4310</v>
      </c>
      <c r="B5759" t="s">
        <v>19</v>
      </c>
      <c r="C5759" t="s">
        <v>36</v>
      </c>
      <c r="D5759">
        <v>1897.74</v>
      </c>
      <c r="E5759">
        <v>0.02</v>
      </c>
      <c r="F5759">
        <f t="shared" si="178"/>
        <v>37.954799999999999</v>
      </c>
      <c r="G5759">
        <f t="shared" si="179"/>
        <v>1859.7852</v>
      </c>
      <c r="H5759">
        <v>6</v>
      </c>
      <c r="I5759" s="17">
        <v>45594</v>
      </c>
      <c r="J5759" s="17">
        <v>45600</v>
      </c>
      <c r="K5759" t="s">
        <v>15</v>
      </c>
      <c r="L5759" t="s">
        <v>16</v>
      </c>
      <c r="M5759">
        <v>303.70999999999998</v>
      </c>
      <c r="N5759" t="s">
        <v>39</v>
      </c>
    </row>
    <row r="5760" spans="1:14" ht="14.25" customHeight="1" x14ac:dyDescent="0.3">
      <c r="A5760" t="s">
        <v>8198</v>
      </c>
      <c r="B5760" t="s">
        <v>19</v>
      </c>
      <c r="C5760" t="s">
        <v>26</v>
      </c>
      <c r="D5760">
        <v>1899.14</v>
      </c>
      <c r="E5760">
        <v>0.13</v>
      </c>
      <c r="F5760">
        <f t="shared" si="178"/>
        <v>246.88820000000001</v>
      </c>
      <c r="G5760">
        <f t="shared" si="179"/>
        <v>1652.2518</v>
      </c>
      <c r="H5760">
        <v>6</v>
      </c>
      <c r="I5760" s="17">
        <v>45015</v>
      </c>
      <c r="J5760" s="17">
        <v>45022</v>
      </c>
      <c r="K5760" t="s">
        <v>21</v>
      </c>
      <c r="L5760" t="s">
        <v>27</v>
      </c>
      <c r="M5760">
        <v>366.7</v>
      </c>
      <c r="N5760" t="s">
        <v>17</v>
      </c>
    </row>
    <row r="5761" spans="1:14" ht="14.25" customHeight="1" x14ac:dyDescent="0.3">
      <c r="A5761" t="s">
        <v>13869</v>
      </c>
      <c r="B5761" t="s">
        <v>19</v>
      </c>
      <c r="C5761" t="s">
        <v>36</v>
      </c>
      <c r="D5761">
        <v>1908.93</v>
      </c>
      <c r="E5761">
        <v>0.46</v>
      </c>
      <c r="F5761">
        <f t="shared" si="178"/>
        <v>878.10780000000011</v>
      </c>
      <c r="G5761">
        <f t="shared" si="179"/>
        <v>1030.8222000000001</v>
      </c>
      <c r="H5761">
        <v>6</v>
      </c>
      <c r="I5761" s="17">
        <v>45473</v>
      </c>
      <c r="J5761" s="17">
        <v>45474</v>
      </c>
      <c r="K5761" t="s">
        <v>21</v>
      </c>
      <c r="L5761" t="s">
        <v>16</v>
      </c>
      <c r="M5761">
        <v>230.77</v>
      </c>
      <c r="N5761" t="s">
        <v>17</v>
      </c>
    </row>
    <row r="5762" spans="1:14" ht="14.25" customHeight="1" x14ac:dyDescent="0.3">
      <c r="A5762" t="s">
        <v>993</v>
      </c>
      <c r="B5762" t="s">
        <v>25</v>
      </c>
      <c r="C5762" t="s">
        <v>14</v>
      </c>
      <c r="D5762">
        <v>1911.76</v>
      </c>
      <c r="E5762">
        <v>0.37</v>
      </c>
      <c r="F5762">
        <f t="shared" ref="F5762:F5825" si="180">D5762*E5762</f>
        <v>707.35119999999995</v>
      </c>
      <c r="G5762">
        <f t="shared" ref="G5762:G5825" si="181">D5762-F5762</f>
        <v>1204.4088000000002</v>
      </c>
      <c r="H5762">
        <v>6</v>
      </c>
      <c r="I5762" s="17">
        <v>45066</v>
      </c>
      <c r="J5762" s="17">
        <v>45068</v>
      </c>
      <c r="K5762" t="s">
        <v>15</v>
      </c>
      <c r="L5762" t="s">
        <v>16</v>
      </c>
      <c r="M5762">
        <v>405.32</v>
      </c>
      <c r="N5762" t="s">
        <v>17</v>
      </c>
    </row>
    <row r="5763" spans="1:14" ht="14.25" customHeight="1" x14ac:dyDescent="0.3">
      <c r="A5763" t="s">
        <v>10697</v>
      </c>
      <c r="B5763" t="s">
        <v>25</v>
      </c>
      <c r="C5763" t="s">
        <v>20</v>
      </c>
      <c r="D5763">
        <v>1915.84</v>
      </c>
      <c r="E5763">
        <v>0.05</v>
      </c>
      <c r="F5763">
        <f t="shared" si="180"/>
        <v>95.792000000000002</v>
      </c>
      <c r="G5763">
        <f t="shared" si="181"/>
        <v>1820.048</v>
      </c>
      <c r="H5763">
        <v>6</v>
      </c>
      <c r="I5763" s="17">
        <v>45331</v>
      </c>
      <c r="J5763" s="17">
        <v>45333</v>
      </c>
      <c r="K5763" t="s">
        <v>31</v>
      </c>
      <c r="L5763" t="s">
        <v>22</v>
      </c>
      <c r="M5763">
        <v>142.21</v>
      </c>
      <c r="N5763" t="s">
        <v>28</v>
      </c>
    </row>
    <row r="5764" spans="1:14" ht="14.25" customHeight="1" x14ac:dyDescent="0.3">
      <c r="A5764" t="s">
        <v>1947</v>
      </c>
      <c r="B5764" t="s">
        <v>19</v>
      </c>
      <c r="C5764" t="s">
        <v>14</v>
      </c>
      <c r="D5764">
        <v>1924.66</v>
      </c>
      <c r="E5764">
        <v>0.3</v>
      </c>
      <c r="F5764">
        <f t="shared" si="180"/>
        <v>577.39800000000002</v>
      </c>
      <c r="G5764">
        <f t="shared" si="181"/>
        <v>1347.2620000000002</v>
      </c>
      <c r="H5764">
        <v>6</v>
      </c>
      <c r="I5764" s="17">
        <v>45640</v>
      </c>
      <c r="J5764" s="17">
        <v>45641</v>
      </c>
      <c r="K5764" t="s">
        <v>31</v>
      </c>
      <c r="L5764" t="s">
        <v>16</v>
      </c>
      <c r="M5764">
        <v>549.28</v>
      </c>
      <c r="N5764" t="s">
        <v>17</v>
      </c>
    </row>
    <row r="5765" spans="1:14" ht="14.25" customHeight="1" x14ac:dyDescent="0.3">
      <c r="A5765" t="s">
        <v>4907</v>
      </c>
      <c r="B5765" t="s">
        <v>19</v>
      </c>
      <c r="C5765" t="s">
        <v>14</v>
      </c>
      <c r="D5765">
        <v>1926.79</v>
      </c>
      <c r="E5765">
        <v>7.0000000000000007E-2</v>
      </c>
      <c r="F5765">
        <f t="shared" si="180"/>
        <v>134.87530000000001</v>
      </c>
      <c r="G5765">
        <f t="shared" si="181"/>
        <v>1791.9147</v>
      </c>
      <c r="H5765">
        <v>6</v>
      </c>
      <c r="I5765" s="17">
        <v>45562</v>
      </c>
      <c r="J5765" s="17">
        <v>45566</v>
      </c>
      <c r="K5765" t="s">
        <v>21</v>
      </c>
      <c r="L5765" t="s">
        <v>16</v>
      </c>
      <c r="M5765">
        <v>257.33</v>
      </c>
      <c r="N5765" t="s">
        <v>23</v>
      </c>
    </row>
    <row r="5766" spans="1:14" ht="14.25" customHeight="1" x14ac:dyDescent="0.3">
      <c r="A5766" t="s">
        <v>4291</v>
      </c>
      <c r="B5766" t="s">
        <v>13</v>
      </c>
      <c r="C5766" t="s">
        <v>36</v>
      </c>
      <c r="D5766">
        <v>1929.59</v>
      </c>
      <c r="E5766">
        <v>0.39</v>
      </c>
      <c r="F5766">
        <f t="shared" si="180"/>
        <v>752.54009999999994</v>
      </c>
      <c r="G5766">
        <f t="shared" si="181"/>
        <v>1177.0499</v>
      </c>
      <c r="H5766">
        <v>6</v>
      </c>
      <c r="I5766" s="17">
        <v>45494</v>
      </c>
      <c r="J5766" s="17">
        <v>45495</v>
      </c>
      <c r="K5766" t="s">
        <v>21</v>
      </c>
      <c r="L5766" t="s">
        <v>16</v>
      </c>
      <c r="M5766">
        <v>226.1</v>
      </c>
      <c r="N5766" t="s">
        <v>17</v>
      </c>
    </row>
    <row r="5767" spans="1:14" ht="14.25" customHeight="1" x14ac:dyDescent="0.3">
      <c r="A5767" t="s">
        <v>11084</v>
      </c>
      <c r="B5767" t="s">
        <v>41</v>
      </c>
      <c r="C5767" t="s">
        <v>14</v>
      </c>
      <c r="D5767">
        <v>1930.09</v>
      </c>
      <c r="E5767">
        <v>0.21</v>
      </c>
      <c r="F5767">
        <f t="shared" si="180"/>
        <v>405.31889999999999</v>
      </c>
      <c r="G5767">
        <f t="shared" si="181"/>
        <v>1524.7710999999999</v>
      </c>
      <c r="H5767">
        <v>6</v>
      </c>
      <c r="I5767" s="17">
        <v>45445</v>
      </c>
      <c r="J5767" s="17">
        <v>45447</v>
      </c>
      <c r="K5767" t="s">
        <v>21</v>
      </c>
      <c r="L5767" t="s">
        <v>22</v>
      </c>
      <c r="M5767">
        <v>251.68</v>
      </c>
      <c r="N5767" t="s">
        <v>28</v>
      </c>
    </row>
    <row r="5768" spans="1:14" ht="14.25" customHeight="1" x14ac:dyDescent="0.3">
      <c r="A5768" t="s">
        <v>8493</v>
      </c>
      <c r="B5768" t="s">
        <v>41</v>
      </c>
      <c r="C5768" t="s">
        <v>33</v>
      </c>
      <c r="D5768">
        <v>1932.74</v>
      </c>
      <c r="E5768">
        <v>0.05</v>
      </c>
      <c r="F5768">
        <f t="shared" si="180"/>
        <v>96.637</v>
      </c>
      <c r="G5768">
        <f t="shared" si="181"/>
        <v>1836.1030000000001</v>
      </c>
      <c r="H5768">
        <v>6</v>
      </c>
      <c r="I5768" s="17">
        <v>44991</v>
      </c>
      <c r="J5768" s="17">
        <v>44995</v>
      </c>
      <c r="K5768" t="s">
        <v>15</v>
      </c>
      <c r="L5768" t="s">
        <v>27</v>
      </c>
      <c r="M5768">
        <v>429.12</v>
      </c>
      <c r="N5768" t="s">
        <v>48</v>
      </c>
    </row>
    <row r="5769" spans="1:14" ht="14.25" customHeight="1" x14ac:dyDescent="0.3">
      <c r="A5769" t="s">
        <v>3829</v>
      </c>
      <c r="B5769" t="s">
        <v>25</v>
      </c>
      <c r="C5769" t="s">
        <v>14</v>
      </c>
      <c r="D5769">
        <v>1932.91</v>
      </c>
      <c r="E5769">
        <v>0.41</v>
      </c>
      <c r="F5769">
        <f t="shared" si="180"/>
        <v>792.49310000000003</v>
      </c>
      <c r="G5769">
        <f t="shared" si="181"/>
        <v>1140.4169000000002</v>
      </c>
      <c r="H5769">
        <v>6</v>
      </c>
      <c r="I5769" s="17">
        <v>45582</v>
      </c>
      <c r="J5769" s="17">
        <v>45583</v>
      </c>
      <c r="K5769" t="s">
        <v>31</v>
      </c>
      <c r="L5769" t="s">
        <v>27</v>
      </c>
      <c r="M5769">
        <v>385.55</v>
      </c>
      <c r="N5769" t="s">
        <v>23</v>
      </c>
    </row>
    <row r="5770" spans="1:14" ht="14.25" customHeight="1" x14ac:dyDescent="0.3">
      <c r="A5770" t="s">
        <v>800</v>
      </c>
      <c r="B5770" t="s">
        <v>19</v>
      </c>
      <c r="C5770" t="s">
        <v>26</v>
      </c>
      <c r="D5770">
        <v>1934.27</v>
      </c>
      <c r="E5770">
        <v>0.01</v>
      </c>
      <c r="F5770">
        <f t="shared" si="180"/>
        <v>19.342700000000001</v>
      </c>
      <c r="G5770">
        <f t="shared" si="181"/>
        <v>1914.9273000000001</v>
      </c>
      <c r="H5770">
        <v>6</v>
      </c>
      <c r="I5770" s="17">
        <v>45345</v>
      </c>
      <c r="J5770" s="17">
        <v>45349</v>
      </c>
      <c r="K5770" t="s">
        <v>31</v>
      </c>
      <c r="L5770" t="s">
        <v>27</v>
      </c>
      <c r="M5770">
        <v>397.33</v>
      </c>
      <c r="N5770" t="s">
        <v>48</v>
      </c>
    </row>
    <row r="5771" spans="1:14" ht="14.25" customHeight="1" x14ac:dyDescent="0.3">
      <c r="A5771" t="s">
        <v>3744</v>
      </c>
      <c r="B5771" t="s">
        <v>25</v>
      </c>
      <c r="C5771" t="s">
        <v>36</v>
      </c>
      <c r="D5771">
        <v>1935.38</v>
      </c>
      <c r="E5771">
        <v>0.12</v>
      </c>
      <c r="F5771">
        <f t="shared" si="180"/>
        <v>232.2456</v>
      </c>
      <c r="G5771">
        <f t="shared" si="181"/>
        <v>1703.1344000000001</v>
      </c>
      <c r="H5771">
        <v>6</v>
      </c>
      <c r="I5771" s="17">
        <v>45088</v>
      </c>
      <c r="J5771" s="17">
        <v>45089</v>
      </c>
      <c r="K5771" t="s">
        <v>31</v>
      </c>
      <c r="L5771" t="s">
        <v>22</v>
      </c>
      <c r="M5771">
        <v>238.94</v>
      </c>
      <c r="N5771" t="s">
        <v>39</v>
      </c>
    </row>
    <row r="5772" spans="1:14" ht="14.25" customHeight="1" x14ac:dyDescent="0.3">
      <c r="A5772" t="s">
        <v>7900</v>
      </c>
      <c r="B5772" t="s">
        <v>25</v>
      </c>
      <c r="C5772" t="s">
        <v>36</v>
      </c>
      <c r="D5772">
        <v>1938.54</v>
      </c>
      <c r="E5772">
        <v>0.12</v>
      </c>
      <c r="F5772">
        <f t="shared" si="180"/>
        <v>232.62479999999999</v>
      </c>
      <c r="G5772">
        <f t="shared" si="181"/>
        <v>1705.9151999999999</v>
      </c>
      <c r="H5772">
        <v>6</v>
      </c>
      <c r="I5772" s="17">
        <v>45039</v>
      </c>
      <c r="J5772" s="17">
        <v>45046</v>
      </c>
      <c r="K5772" t="s">
        <v>15</v>
      </c>
      <c r="L5772" t="s">
        <v>22</v>
      </c>
      <c r="M5772">
        <v>389.49</v>
      </c>
      <c r="N5772" t="s">
        <v>39</v>
      </c>
    </row>
    <row r="5773" spans="1:14" ht="14.25" customHeight="1" x14ac:dyDescent="0.3">
      <c r="A5773" t="s">
        <v>12419</v>
      </c>
      <c r="B5773" t="s">
        <v>13</v>
      </c>
      <c r="C5773" t="s">
        <v>33</v>
      </c>
      <c r="D5773">
        <v>1939.19</v>
      </c>
      <c r="E5773">
        <v>0.48</v>
      </c>
      <c r="F5773">
        <f t="shared" si="180"/>
        <v>930.81119999999999</v>
      </c>
      <c r="G5773">
        <f t="shared" si="181"/>
        <v>1008.3788000000001</v>
      </c>
      <c r="H5773">
        <v>6</v>
      </c>
      <c r="I5773" s="17">
        <v>44998</v>
      </c>
      <c r="J5773" s="17">
        <v>44999</v>
      </c>
      <c r="K5773" t="s">
        <v>31</v>
      </c>
      <c r="L5773" t="s">
        <v>22</v>
      </c>
      <c r="M5773">
        <v>215.21</v>
      </c>
      <c r="N5773" t="s">
        <v>34</v>
      </c>
    </row>
    <row r="5774" spans="1:14" ht="14.25" customHeight="1" x14ac:dyDescent="0.3">
      <c r="A5774" t="s">
        <v>2326</v>
      </c>
      <c r="B5774" t="s">
        <v>19</v>
      </c>
      <c r="C5774" t="s">
        <v>36</v>
      </c>
      <c r="D5774">
        <v>1946.94</v>
      </c>
      <c r="E5774">
        <v>0.01</v>
      </c>
      <c r="F5774">
        <f t="shared" si="180"/>
        <v>19.4694</v>
      </c>
      <c r="G5774">
        <f t="shared" si="181"/>
        <v>1927.4706000000001</v>
      </c>
      <c r="H5774">
        <v>6</v>
      </c>
      <c r="I5774" s="17">
        <v>45558</v>
      </c>
      <c r="J5774" s="17">
        <v>45563</v>
      </c>
      <c r="K5774" t="s">
        <v>21</v>
      </c>
      <c r="L5774" t="s">
        <v>22</v>
      </c>
      <c r="M5774">
        <v>573.82000000000005</v>
      </c>
      <c r="N5774" t="s">
        <v>39</v>
      </c>
    </row>
    <row r="5775" spans="1:14" ht="14.25" customHeight="1" x14ac:dyDescent="0.3">
      <c r="A5775" t="s">
        <v>10376</v>
      </c>
      <c r="B5775" t="s">
        <v>13</v>
      </c>
      <c r="C5775" t="s">
        <v>33</v>
      </c>
      <c r="D5775">
        <v>1948.75</v>
      </c>
      <c r="E5775">
        <v>0.13</v>
      </c>
      <c r="F5775">
        <f t="shared" si="180"/>
        <v>253.33750000000001</v>
      </c>
      <c r="G5775">
        <f t="shared" si="181"/>
        <v>1695.4124999999999</v>
      </c>
      <c r="H5775">
        <v>6</v>
      </c>
      <c r="I5775" s="17">
        <v>44984</v>
      </c>
      <c r="J5775" s="17">
        <v>44991</v>
      </c>
      <c r="K5775" t="s">
        <v>15</v>
      </c>
      <c r="L5775" t="s">
        <v>22</v>
      </c>
      <c r="M5775">
        <v>555.75</v>
      </c>
      <c r="N5775" t="s">
        <v>23</v>
      </c>
    </row>
    <row r="5776" spans="1:14" ht="14.25" customHeight="1" x14ac:dyDescent="0.3">
      <c r="A5776" t="s">
        <v>9786</v>
      </c>
      <c r="B5776" t="s">
        <v>19</v>
      </c>
      <c r="C5776" t="s">
        <v>26</v>
      </c>
      <c r="D5776">
        <v>1949.17</v>
      </c>
      <c r="E5776">
        <v>0.25</v>
      </c>
      <c r="F5776">
        <f t="shared" si="180"/>
        <v>487.29250000000002</v>
      </c>
      <c r="G5776">
        <f t="shared" si="181"/>
        <v>1461.8775000000001</v>
      </c>
      <c r="H5776">
        <v>6</v>
      </c>
      <c r="I5776" s="17">
        <v>45124</v>
      </c>
      <c r="J5776" s="17">
        <v>45130</v>
      </c>
      <c r="K5776" t="s">
        <v>31</v>
      </c>
      <c r="L5776" t="s">
        <v>22</v>
      </c>
      <c r="M5776">
        <v>130.96</v>
      </c>
      <c r="N5776" t="s">
        <v>39</v>
      </c>
    </row>
    <row r="5777" spans="1:14" ht="14.25" customHeight="1" x14ac:dyDescent="0.3">
      <c r="A5777" t="s">
        <v>7638</v>
      </c>
      <c r="B5777" t="s">
        <v>19</v>
      </c>
      <c r="C5777" t="s">
        <v>14</v>
      </c>
      <c r="D5777">
        <v>1949.75</v>
      </c>
      <c r="E5777">
        <v>0.33</v>
      </c>
      <c r="F5777">
        <f t="shared" si="180"/>
        <v>643.41750000000002</v>
      </c>
      <c r="G5777">
        <f t="shared" si="181"/>
        <v>1306.3325</v>
      </c>
      <c r="H5777">
        <v>6</v>
      </c>
      <c r="I5777" s="17">
        <v>45319</v>
      </c>
      <c r="J5777" s="17">
        <v>45320</v>
      </c>
      <c r="K5777" t="s">
        <v>21</v>
      </c>
      <c r="L5777" t="s">
        <v>16</v>
      </c>
      <c r="M5777">
        <v>497.92</v>
      </c>
      <c r="N5777" t="s">
        <v>23</v>
      </c>
    </row>
    <row r="5778" spans="1:14" ht="14.25" customHeight="1" x14ac:dyDescent="0.3">
      <c r="A5778" t="s">
        <v>12851</v>
      </c>
      <c r="B5778" t="s">
        <v>25</v>
      </c>
      <c r="C5778" t="s">
        <v>36</v>
      </c>
      <c r="D5778">
        <v>1953.47</v>
      </c>
      <c r="E5778">
        <v>0.3</v>
      </c>
      <c r="F5778">
        <f t="shared" si="180"/>
        <v>586.04099999999994</v>
      </c>
      <c r="G5778">
        <f t="shared" si="181"/>
        <v>1367.4290000000001</v>
      </c>
      <c r="H5778">
        <v>6</v>
      </c>
      <c r="I5778" s="17">
        <v>45172</v>
      </c>
      <c r="J5778" s="17">
        <v>45178</v>
      </c>
      <c r="K5778" t="s">
        <v>21</v>
      </c>
      <c r="L5778" t="s">
        <v>22</v>
      </c>
      <c r="M5778">
        <v>393.1</v>
      </c>
      <c r="N5778" t="s">
        <v>34</v>
      </c>
    </row>
    <row r="5779" spans="1:14" ht="14.25" customHeight="1" x14ac:dyDescent="0.3">
      <c r="A5779" t="s">
        <v>6600</v>
      </c>
      <c r="B5779" t="s">
        <v>13</v>
      </c>
      <c r="C5779" t="s">
        <v>26</v>
      </c>
      <c r="D5779">
        <v>1953.59</v>
      </c>
      <c r="E5779">
        <v>0.25</v>
      </c>
      <c r="F5779">
        <f t="shared" si="180"/>
        <v>488.39749999999998</v>
      </c>
      <c r="G5779">
        <f t="shared" si="181"/>
        <v>1465.1924999999999</v>
      </c>
      <c r="H5779">
        <v>6</v>
      </c>
      <c r="I5779" s="17">
        <v>45638</v>
      </c>
      <c r="J5779" s="17">
        <v>45643</v>
      </c>
      <c r="K5779" t="s">
        <v>31</v>
      </c>
      <c r="L5779" t="s">
        <v>16</v>
      </c>
      <c r="M5779">
        <v>292.13</v>
      </c>
      <c r="N5779" t="s">
        <v>17</v>
      </c>
    </row>
    <row r="5780" spans="1:14" ht="14.25" customHeight="1" x14ac:dyDescent="0.3">
      <c r="A5780" t="s">
        <v>4472</v>
      </c>
      <c r="B5780" t="s">
        <v>19</v>
      </c>
      <c r="C5780" t="s">
        <v>33</v>
      </c>
      <c r="D5780">
        <v>1955.52</v>
      </c>
      <c r="E5780">
        <v>0.42</v>
      </c>
      <c r="F5780">
        <f t="shared" si="180"/>
        <v>821.3184</v>
      </c>
      <c r="G5780">
        <f t="shared" si="181"/>
        <v>1134.2015999999999</v>
      </c>
      <c r="H5780">
        <v>6</v>
      </c>
      <c r="I5780" s="17">
        <v>45619</v>
      </c>
      <c r="J5780" s="17">
        <v>45623</v>
      </c>
      <c r="K5780" t="s">
        <v>21</v>
      </c>
      <c r="L5780" t="s">
        <v>16</v>
      </c>
      <c r="M5780">
        <v>314.02999999999997</v>
      </c>
      <c r="N5780" t="s">
        <v>48</v>
      </c>
    </row>
    <row r="5781" spans="1:14" ht="14.25" customHeight="1" x14ac:dyDescent="0.3">
      <c r="A5781" t="s">
        <v>4263</v>
      </c>
      <c r="B5781" t="s">
        <v>13</v>
      </c>
      <c r="C5781" t="s">
        <v>20</v>
      </c>
      <c r="D5781">
        <v>1955.71</v>
      </c>
      <c r="E5781">
        <v>0.47</v>
      </c>
      <c r="F5781">
        <f t="shared" si="180"/>
        <v>919.18369999999993</v>
      </c>
      <c r="G5781">
        <f t="shared" si="181"/>
        <v>1036.5263</v>
      </c>
      <c r="H5781">
        <v>6</v>
      </c>
      <c r="I5781" s="17">
        <v>44954</v>
      </c>
      <c r="J5781" s="17">
        <v>44956</v>
      </c>
      <c r="K5781" t="s">
        <v>21</v>
      </c>
      <c r="L5781" t="s">
        <v>22</v>
      </c>
      <c r="M5781">
        <v>516.79999999999995</v>
      </c>
      <c r="N5781" t="s">
        <v>17</v>
      </c>
    </row>
    <row r="5782" spans="1:14" ht="14.25" customHeight="1" x14ac:dyDescent="0.3">
      <c r="A5782" t="s">
        <v>7876</v>
      </c>
      <c r="B5782" t="s">
        <v>41</v>
      </c>
      <c r="C5782" t="s">
        <v>26</v>
      </c>
      <c r="D5782">
        <v>1957.94</v>
      </c>
      <c r="E5782">
        <v>0.5</v>
      </c>
      <c r="F5782">
        <f t="shared" si="180"/>
        <v>978.97</v>
      </c>
      <c r="G5782">
        <f t="shared" si="181"/>
        <v>978.97</v>
      </c>
      <c r="H5782">
        <v>6</v>
      </c>
      <c r="I5782" s="17">
        <v>45339</v>
      </c>
      <c r="J5782" s="17">
        <v>45341</v>
      </c>
      <c r="K5782" t="s">
        <v>21</v>
      </c>
      <c r="L5782" t="s">
        <v>16</v>
      </c>
      <c r="M5782">
        <v>209.28</v>
      </c>
      <c r="N5782" t="s">
        <v>23</v>
      </c>
    </row>
    <row r="5783" spans="1:14" ht="14.25" customHeight="1" x14ac:dyDescent="0.3">
      <c r="A5783" t="s">
        <v>626</v>
      </c>
      <c r="B5783" t="s">
        <v>19</v>
      </c>
      <c r="C5783" t="s">
        <v>36</v>
      </c>
      <c r="D5783">
        <v>1958.15</v>
      </c>
      <c r="E5783">
        <v>0.05</v>
      </c>
      <c r="F5783">
        <f t="shared" si="180"/>
        <v>97.907500000000013</v>
      </c>
      <c r="G5783">
        <f t="shared" si="181"/>
        <v>1860.2425000000001</v>
      </c>
      <c r="H5783">
        <v>6</v>
      </c>
      <c r="I5783" s="17">
        <v>45156</v>
      </c>
      <c r="J5783" s="17">
        <v>45157</v>
      </c>
      <c r="K5783" t="s">
        <v>31</v>
      </c>
      <c r="L5783" t="s">
        <v>27</v>
      </c>
      <c r="M5783">
        <v>143.06</v>
      </c>
      <c r="N5783" t="s">
        <v>28</v>
      </c>
    </row>
    <row r="5784" spans="1:14" ht="14.25" customHeight="1" x14ac:dyDescent="0.3">
      <c r="A5784" t="s">
        <v>9943</v>
      </c>
      <c r="B5784" t="s">
        <v>25</v>
      </c>
      <c r="C5784" t="s">
        <v>14</v>
      </c>
      <c r="D5784">
        <v>1959.98</v>
      </c>
      <c r="E5784">
        <v>0.12</v>
      </c>
      <c r="F5784">
        <f t="shared" si="180"/>
        <v>235.19759999999999</v>
      </c>
      <c r="G5784">
        <f t="shared" si="181"/>
        <v>1724.7824000000001</v>
      </c>
      <c r="H5784">
        <v>6</v>
      </c>
      <c r="I5784" s="17">
        <v>45368</v>
      </c>
      <c r="J5784" s="17">
        <v>45369</v>
      </c>
      <c r="K5784" t="s">
        <v>21</v>
      </c>
      <c r="L5784" t="s">
        <v>22</v>
      </c>
      <c r="M5784">
        <v>244.06</v>
      </c>
      <c r="N5784" t="s">
        <v>34</v>
      </c>
    </row>
    <row r="5785" spans="1:14" ht="14.25" customHeight="1" x14ac:dyDescent="0.3">
      <c r="A5785" t="s">
        <v>9155</v>
      </c>
      <c r="B5785" t="s">
        <v>13</v>
      </c>
      <c r="C5785" t="s">
        <v>26</v>
      </c>
      <c r="D5785">
        <v>1965.2</v>
      </c>
      <c r="E5785">
        <v>0.05</v>
      </c>
      <c r="F5785">
        <f t="shared" si="180"/>
        <v>98.26</v>
      </c>
      <c r="G5785">
        <f t="shared" si="181"/>
        <v>1866.94</v>
      </c>
      <c r="H5785">
        <v>6</v>
      </c>
      <c r="I5785" s="17">
        <v>45604</v>
      </c>
      <c r="J5785" s="17">
        <v>45606</v>
      </c>
      <c r="K5785" t="s">
        <v>31</v>
      </c>
      <c r="L5785" t="s">
        <v>22</v>
      </c>
      <c r="M5785">
        <v>350.58</v>
      </c>
      <c r="N5785" t="s">
        <v>39</v>
      </c>
    </row>
    <row r="5786" spans="1:14" ht="14.25" customHeight="1" x14ac:dyDescent="0.3">
      <c r="A5786" t="s">
        <v>1696</v>
      </c>
      <c r="B5786" t="s">
        <v>13</v>
      </c>
      <c r="C5786" t="s">
        <v>36</v>
      </c>
      <c r="D5786">
        <v>1965.56</v>
      </c>
      <c r="E5786">
        <v>0.19</v>
      </c>
      <c r="F5786">
        <f t="shared" si="180"/>
        <v>373.45639999999997</v>
      </c>
      <c r="G5786">
        <f t="shared" si="181"/>
        <v>1592.1035999999999</v>
      </c>
      <c r="H5786">
        <v>6</v>
      </c>
      <c r="I5786" s="17">
        <v>45455</v>
      </c>
      <c r="J5786" s="17">
        <v>45459</v>
      </c>
      <c r="K5786" t="s">
        <v>31</v>
      </c>
      <c r="L5786" t="s">
        <v>22</v>
      </c>
      <c r="M5786">
        <v>542.49</v>
      </c>
      <c r="N5786" t="s">
        <v>34</v>
      </c>
    </row>
    <row r="5787" spans="1:14" ht="14.25" customHeight="1" x14ac:dyDescent="0.3">
      <c r="A5787" t="s">
        <v>9154</v>
      </c>
      <c r="B5787" t="s">
        <v>25</v>
      </c>
      <c r="C5787" t="s">
        <v>14</v>
      </c>
      <c r="D5787">
        <v>1968.03</v>
      </c>
      <c r="E5787">
        <v>7.0000000000000007E-2</v>
      </c>
      <c r="F5787">
        <f t="shared" si="180"/>
        <v>137.7621</v>
      </c>
      <c r="G5787">
        <f t="shared" si="181"/>
        <v>1830.2679000000001</v>
      </c>
      <c r="H5787">
        <v>6</v>
      </c>
      <c r="I5787" s="17">
        <v>44978</v>
      </c>
      <c r="J5787" s="17">
        <v>44980</v>
      </c>
      <c r="K5787" t="s">
        <v>31</v>
      </c>
      <c r="L5787" t="s">
        <v>16</v>
      </c>
      <c r="M5787">
        <v>329.96</v>
      </c>
      <c r="N5787" t="s">
        <v>23</v>
      </c>
    </row>
    <row r="5788" spans="1:14" ht="14.25" customHeight="1" x14ac:dyDescent="0.3">
      <c r="A5788" t="s">
        <v>8780</v>
      </c>
      <c r="B5788" t="s">
        <v>41</v>
      </c>
      <c r="C5788" t="s">
        <v>14</v>
      </c>
      <c r="D5788">
        <v>1971.96</v>
      </c>
      <c r="E5788">
        <v>0.19</v>
      </c>
      <c r="F5788">
        <f t="shared" si="180"/>
        <v>374.67240000000004</v>
      </c>
      <c r="G5788">
        <f t="shared" si="181"/>
        <v>1597.2876000000001</v>
      </c>
      <c r="H5788">
        <v>6</v>
      </c>
      <c r="I5788" s="17">
        <v>45571</v>
      </c>
      <c r="J5788" s="17">
        <v>45576</v>
      </c>
      <c r="K5788" t="s">
        <v>31</v>
      </c>
      <c r="L5788" t="s">
        <v>16</v>
      </c>
      <c r="M5788">
        <v>365.4</v>
      </c>
      <c r="N5788" t="s">
        <v>39</v>
      </c>
    </row>
    <row r="5789" spans="1:14" ht="14.25" customHeight="1" x14ac:dyDescent="0.3">
      <c r="A5789" t="s">
        <v>6113</v>
      </c>
      <c r="B5789" t="s">
        <v>25</v>
      </c>
      <c r="C5789" t="s">
        <v>26</v>
      </c>
      <c r="D5789">
        <v>1973.92</v>
      </c>
      <c r="E5789">
        <v>0.4</v>
      </c>
      <c r="F5789">
        <f t="shared" si="180"/>
        <v>789.5680000000001</v>
      </c>
      <c r="G5789">
        <f t="shared" si="181"/>
        <v>1184.3519999999999</v>
      </c>
      <c r="H5789">
        <v>6</v>
      </c>
      <c r="I5789" s="17">
        <v>45185</v>
      </c>
      <c r="J5789" s="17">
        <v>45189</v>
      </c>
      <c r="K5789" t="s">
        <v>31</v>
      </c>
      <c r="L5789" t="s">
        <v>16</v>
      </c>
      <c r="M5789">
        <v>287.12</v>
      </c>
      <c r="N5789" t="s">
        <v>17</v>
      </c>
    </row>
    <row r="5790" spans="1:14" ht="14.25" customHeight="1" x14ac:dyDescent="0.3">
      <c r="A5790" t="s">
        <v>4531</v>
      </c>
      <c r="B5790" t="s">
        <v>25</v>
      </c>
      <c r="C5790" t="s">
        <v>36</v>
      </c>
      <c r="D5790">
        <v>1974.41</v>
      </c>
      <c r="E5790">
        <v>0.05</v>
      </c>
      <c r="F5790">
        <f t="shared" si="180"/>
        <v>98.720500000000015</v>
      </c>
      <c r="G5790">
        <f t="shared" si="181"/>
        <v>1875.6895</v>
      </c>
      <c r="H5790">
        <v>6</v>
      </c>
      <c r="I5790" s="17">
        <v>44933</v>
      </c>
      <c r="J5790" s="17">
        <v>44936</v>
      </c>
      <c r="K5790" t="s">
        <v>31</v>
      </c>
      <c r="L5790" t="s">
        <v>27</v>
      </c>
      <c r="M5790">
        <v>132.5</v>
      </c>
      <c r="N5790" t="s">
        <v>39</v>
      </c>
    </row>
    <row r="5791" spans="1:14" ht="14.25" customHeight="1" x14ac:dyDescent="0.3">
      <c r="A5791" t="s">
        <v>4578</v>
      </c>
      <c r="B5791" t="s">
        <v>13</v>
      </c>
      <c r="C5791" t="s">
        <v>33</v>
      </c>
      <c r="D5791">
        <v>1975.05</v>
      </c>
      <c r="E5791">
        <v>0.11</v>
      </c>
      <c r="F5791">
        <f t="shared" si="180"/>
        <v>217.25549999999998</v>
      </c>
      <c r="G5791">
        <f t="shared" si="181"/>
        <v>1757.7945</v>
      </c>
      <c r="H5791">
        <v>6</v>
      </c>
      <c r="I5791" s="17">
        <v>45417</v>
      </c>
      <c r="J5791" s="17">
        <v>45423</v>
      </c>
      <c r="K5791" t="s">
        <v>21</v>
      </c>
      <c r="L5791" t="s">
        <v>27</v>
      </c>
      <c r="M5791">
        <v>463.52</v>
      </c>
      <c r="N5791" t="s">
        <v>39</v>
      </c>
    </row>
    <row r="5792" spans="1:14" ht="14.25" customHeight="1" x14ac:dyDescent="0.3">
      <c r="A5792" t="s">
        <v>5519</v>
      </c>
      <c r="B5792" t="s">
        <v>41</v>
      </c>
      <c r="C5792" t="s">
        <v>14</v>
      </c>
      <c r="D5792">
        <v>1976.75</v>
      </c>
      <c r="E5792">
        <v>0.43</v>
      </c>
      <c r="F5792">
        <f t="shared" si="180"/>
        <v>850.00249999999994</v>
      </c>
      <c r="G5792">
        <f t="shared" si="181"/>
        <v>1126.7474999999999</v>
      </c>
      <c r="H5792">
        <v>6</v>
      </c>
      <c r="I5792" s="17">
        <v>44939</v>
      </c>
      <c r="J5792" s="17">
        <v>44940</v>
      </c>
      <c r="K5792" t="s">
        <v>15</v>
      </c>
      <c r="L5792" t="s">
        <v>27</v>
      </c>
      <c r="M5792">
        <v>300.88</v>
      </c>
      <c r="N5792" t="s">
        <v>39</v>
      </c>
    </row>
    <row r="5793" spans="1:14" ht="14.25" customHeight="1" x14ac:dyDescent="0.3">
      <c r="A5793" t="s">
        <v>3543</v>
      </c>
      <c r="B5793" t="s">
        <v>41</v>
      </c>
      <c r="C5793" t="s">
        <v>20</v>
      </c>
      <c r="D5793">
        <v>1977.27</v>
      </c>
      <c r="E5793">
        <v>0.14000000000000001</v>
      </c>
      <c r="F5793">
        <f t="shared" si="180"/>
        <v>276.81780000000003</v>
      </c>
      <c r="G5793">
        <f t="shared" si="181"/>
        <v>1700.4521999999999</v>
      </c>
      <c r="H5793">
        <v>6</v>
      </c>
      <c r="I5793" s="17">
        <v>45123</v>
      </c>
      <c r="J5793" s="17">
        <v>45126</v>
      </c>
      <c r="K5793" t="s">
        <v>21</v>
      </c>
      <c r="L5793" t="s">
        <v>22</v>
      </c>
      <c r="M5793">
        <v>134.53</v>
      </c>
      <c r="N5793" t="s">
        <v>39</v>
      </c>
    </row>
    <row r="5794" spans="1:14" ht="14.25" customHeight="1" x14ac:dyDescent="0.3">
      <c r="A5794" t="s">
        <v>9555</v>
      </c>
      <c r="B5794" t="s">
        <v>41</v>
      </c>
      <c r="C5794" t="s">
        <v>14</v>
      </c>
      <c r="D5794">
        <v>1978.47</v>
      </c>
      <c r="E5794">
        <v>0.43</v>
      </c>
      <c r="F5794">
        <f t="shared" si="180"/>
        <v>850.74210000000005</v>
      </c>
      <c r="G5794">
        <f t="shared" si="181"/>
        <v>1127.7278999999999</v>
      </c>
      <c r="H5794">
        <v>6</v>
      </c>
      <c r="I5794" s="17">
        <v>45342</v>
      </c>
      <c r="J5794" s="17">
        <v>45346</v>
      </c>
      <c r="K5794" t="s">
        <v>21</v>
      </c>
      <c r="L5794" t="s">
        <v>27</v>
      </c>
      <c r="M5794">
        <v>588.66999999999996</v>
      </c>
      <c r="N5794" t="s">
        <v>34</v>
      </c>
    </row>
    <row r="5795" spans="1:14" ht="14.25" customHeight="1" x14ac:dyDescent="0.3">
      <c r="A5795" t="s">
        <v>15339</v>
      </c>
      <c r="B5795" t="s">
        <v>25</v>
      </c>
      <c r="C5795" t="s">
        <v>26</v>
      </c>
      <c r="D5795">
        <v>1982.92</v>
      </c>
      <c r="E5795">
        <v>0.28000000000000003</v>
      </c>
      <c r="F5795">
        <f t="shared" si="180"/>
        <v>555.21760000000006</v>
      </c>
      <c r="G5795">
        <f t="shared" si="181"/>
        <v>1427.7024000000001</v>
      </c>
      <c r="H5795">
        <v>6</v>
      </c>
      <c r="I5795" s="17">
        <v>44943</v>
      </c>
      <c r="J5795" s="17">
        <v>44949</v>
      </c>
      <c r="K5795" t="s">
        <v>15</v>
      </c>
      <c r="L5795" t="s">
        <v>22</v>
      </c>
      <c r="M5795">
        <v>277.12</v>
      </c>
      <c r="N5795" t="s">
        <v>23</v>
      </c>
    </row>
    <row r="5796" spans="1:14" ht="14.25" customHeight="1" x14ac:dyDescent="0.3">
      <c r="A5796" t="s">
        <v>4582</v>
      </c>
      <c r="B5796" t="s">
        <v>19</v>
      </c>
      <c r="C5796" t="s">
        <v>33</v>
      </c>
      <c r="D5796">
        <v>1985.67</v>
      </c>
      <c r="E5796">
        <v>0.42</v>
      </c>
      <c r="F5796">
        <f t="shared" si="180"/>
        <v>833.98140000000001</v>
      </c>
      <c r="G5796">
        <f t="shared" si="181"/>
        <v>1151.6886</v>
      </c>
      <c r="H5796">
        <v>6</v>
      </c>
      <c r="I5796" s="17">
        <v>44951</v>
      </c>
      <c r="J5796" s="17">
        <v>44953</v>
      </c>
      <c r="K5796" t="s">
        <v>31</v>
      </c>
      <c r="L5796" t="s">
        <v>22</v>
      </c>
      <c r="M5796">
        <v>292.83</v>
      </c>
      <c r="N5796" t="s">
        <v>39</v>
      </c>
    </row>
    <row r="5797" spans="1:14" ht="14.25" customHeight="1" x14ac:dyDescent="0.3">
      <c r="A5797" t="s">
        <v>11397</v>
      </c>
      <c r="B5797" t="s">
        <v>41</v>
      </c>
      <c r="C5797" t="s">
        <v>20</v>
      </c>
      <c r="D5797">
        <v>1986.67</v>
      </c>
      <c r="E5797">
        <v>0.22</v>
      </c>
      <c r="F5797">
        <f t="shared" si="180"/>
        <v>437.06740000000002</v>
      </c>
      <c r="G5797">
        <f t="shared" si="181"/>
        <v>1549.6026000000002</v>
      </c>
      <c r="H5797">
        <v>6</v>
      </c>
      <c r="I5797" s="17">
        <v>45300</v>
      </c>
      <c r="J5797" s="17">
        <v>45306</v>
      </c>
      <c r="K5797" t="s">
        <v>31</v>
      </c>
      <c r="L5797" t="s">
        <v>16</v>
      </c>
      <c r="M5797">
        <v>111.65</v>
      </c>
      <c r="N5797" t="s">
        <v>48</v>
      </c>
    </row>
    <row r="5798" spans="1:14" ht="14.25" customHeight="1" x14ac:dyDescent="0.3">
      <c r="A5798" t="s">
        <v>433</v>
      </c>
      <c r="B5798" t="s">
        <v>19</v>
      </c>
      <c r="C5798" t="s">
        <v>33</v>
      </c>
      <c r="D5798">
        <v>1994.91</v>
      </c>
      <c r="E5798">
        <v>0.24</v>
      </c>
      <c r="F5798">
        <f t="shared" si="180"/>
        <v>478.77839999999998</v>
      </c>
      <c r="G5798">
        <f t="shared" si="181"/>
        <v>1516.1316000000002</v>
      </c>
      <c r="H5798">
        <v>6</v>
      </c>
      <c r="I5798" s="17">
        <v>45282</v>
      </c>
      <c r="J5798" s="17">
        <v>45289</v>
      </c>
      <c r="K5798" t="s">
        <v>15</v>
      </c>
      <c r="L5798" t="s">
        <v>22</v>
      </c>
      <c r="M5798">
        <v>476.38</v>
      </c>
      <c r="N5798" t="s">
        <v>28</v>
      </c>
    </row>
    <row r="5799" spans="1:14" ht="14.25" customHeight="1" x14ac:dyDescent="0.3">
      <c r="A5799" t="s">
        <v>11497</v>
      </c>
      <c r="B5799" t="s">
        <v>25</v>
      </c>
      <c r="C5799" t="s">
        <v>26</v>
      </c>
      <c r="D5799">
        <v>1996.19</v>
      </c>
      <c r="E5799">
        <v>0.38</v>
      </c>
      <c r="F5799">
        <f t="shared" si="180"/>
        <v>758.55220000000008</v>
      </c>
      <c r="G5799">
        <f t="shared" si="181"/>
        <v>1237.6378</v>
      </c>
      <c r="H5799">
        <v>6</v>
      </c>
      <c r="I5799" s="17">
        <v>45564</v>
      </c>
      <c r="J5799" s="17">
        <v>45566</v>
      </c>
      <c r="K5799" t="s">
        <v>31</v>
      </c>
      <c r="L5799" t="s">
        <v>22</v>
      </c>
      <c r="M5799">
        <v>589.89</v>
      </c>
      <c r="N5799" t="s">
        <v>17</v>
      </c>
    </row>
    <row r="5800" spans="1:14" ht="14.25" customHeight="1" x14ac:dyDescent="0.3">
      <c r="A5800" t="s">
        <v>10543</v>
      </c>
      <c r="B5800" t="s">
        <v>13</v>
      </c>
      <c r="C5800" t="s">
        <v>36</v>
      </c>
      <c r="D5800">
        <v>2000.52</v>
      </c>
      <c r="E5800">
        <v>0.28000000000000003</v>
      </c>
      <c r="F5800">
        <f t="shared" si="180"/>
        <v>560.14560000000006</v>
      </c>
      <c r="G5800">
        <f t="shared" si="181"/>
        <v>1440.3743999999999</v>
      </c>
      <c r="H5800">
        <v>6</v>
      </c>
      <c r="I5800" s="17">
        <v>45035</v>
      </c>
      <c r="J5800" s="17">
        <v>45039</v>
      </c>
      <c r="K5800" t="s">
        <v>31</v>
      </c>
      <c r="L5800" t="s">
        <v>22</v>
      </c>
      <c r="M5800">
        <v>130.28</v>
      </c>
      <c r="N5800" t="s">
        <v>48</v>
      </c>
    </row>
    <row r="5801" spans="1:14" ht="14.25" customHeight="1" x14ac:dyDescent="0.3">
      <c r="A5801" t="s">
        <v>11375</v>
      </c>
      <c r="B5801" t="s">
        <v>19</v>
      </c>
      <c r="C5801" t="s">
        <v>36</v>
      </c>
      <c r="D5801">
        <v>2009.35</v>
      </c>
      <c r="E5801">
        <v>0.16</v>
      </c>
      <c r="F5801">
        <f t="shared" si="180"/>
        <v>321.49599999999998</v>
      </c>
      <c r="G5801">
        <f t="shared" si="181"/>
        <v>1687.8539999999998</v>
      </c>
      <c r="H5801">
        <v>6</v>
      </c>
      <c r="I5801" s="17">
        <v>45214</v>
      </c>
      <c r="J5801" s="17">
        <v>45219</v>
      </c>
      <c r="K5801" t="s">
        <v>21</v>
      </c>
      <c r="L5801" t="s">
        <v>22</v>
      </c>
      <c r="M5801">
        <v>428.56</v>
      </c>
      <c r="N5801" t="s">
        <v>17</v>
      </c>
    </row>
    <row r="5802" spans="1:14" ht="14.25" customHeight="1" x14ac:dyDescent="0.3">
      <c r="A5802" t="s">
        <v>12111</v>
      </c>
      <c r="B5802" t="s">
        <v>13</v>
      </c>
      <c r="C5802" t="s">
        <v>20</v>
      </c>
      <c r="D5802">
        <v>2010.48</v>
      </c>
      <c r="E5802">
        <v>0.14000000000000001</v>
      </c>
      <c r="F5802">
        <f t="shared" si="180"/>
        <v>281.46720000000005</v>
      </c>
      <c r="G5802">
        <f t="shared" si="181"/>
        <v>1729.0128</v>
      </c>
      <c r="H5802">
        <v>6</v>
      </c>
      <c r="I5802" s="17">
        <v>45173</v>
      </c>
      <c r="J5802" s="17">
        <v>45176</v>
      </c>
      <c r="K5802" t="s">
        <v>15</v>
      </c>
      <c r="L5802" t="s">
        <v>27</v>
      </c>
      <c r="M5802">
        <v>583.20000000000005</v>
      </c>
      <c r="N5802" t="s">
        <v>34</v>
      </c>
    </row>
    <row r="5803" spans="1:14" ht="14.25" customHeight="1" x14ac:dyDescent="0.3">
      <c r="A5803" t="s">
        <v>14186</v>
      </c>
      <c r="B5803" t="s">
        <v>13</v>
      </c>
      <c r="C5803" t="s">
        <v>20</v>
      </c>
      <c r="D5803">
        <v>2012.49</v>
      </c>
      <c r="E5803">
        <v>0.05</v>
      </c>
      <c r="F5803">
        <f t="shared" si="180"/>
        <v>100.62450000000001</v>
      </c>
      <c r="G5803">
        <f t="shared" si="181"/>
        <v>1911.8654999999999</v>
      </c>
      <c r="H5803">
        <v>6</v>
      </c>
      <c r="I5803" s="17">
        <v>45056</v>
      </c>
      <c r="J5803" s="17">
        <v>45060</v>
      </c>
      <c r="K5803" t="s">
        <v>21</v>
      </c>
      <c r="L5803" t="s">
        <v>16</v>
      </c>
      <c r="M5803">
        <v>232.9</v>
      </c>
      <c r="N5803" t="s">
        <v>34</v>
      </c>
    </row>
    <row r="5804" spans="1:14" ht="14.25" customHeight="1" x14ac:dyDescent="0.3">
      <c r="A5804" t="s">
        <v>12781</v>
      </c>
      <c r="B5804" t="s">
        <v>13</v>
      </c>
      <c r="C5804" t="s">
        <v>36</v>
      </c>
      <c r="D5804">
        <v>2015.43</v>
      </c>
      <c r="E5804">
        <v>0.09</v>
      </c>
      <c r="F5804">
        <f t="shared" si="180"/>
        <v>181.3887</v>
      </c>
      <c r="G5804">
        <f t="shared" si="181"/>
        <v>1834.0413000000001</v>
      </c>
      <c r="H5804">
        <v>6</v>
      </c>
      <c r="I5804" s="17">
        <v>45207</v>
      </c>
      <c r="J5804" s="17">
        <v>45210</v>
      </c>
      <c r="K5804" t="s">
        <v>15</v>
      </c>
      <c r="L5804" t="s">
        <v>16</v>
      </c>
      <c r="M5804">
        <v>101.46</v>
      </c>
      <c r="N5804" t="s">
        <v>39</v>
      </c>
    </row>
    <row r="5805" spans="1:14" ht="14.25" customHeight="1" x14ac:dyDescent="0.3">
      <c r="A5805" t="s">
        <v>6258</v>
      </c>
      <c r="B5805" t="s">
        <v>25</v>
      </c>
      <c r="C5805" t="s">
        <v>33</v>
      </c>
      <c r="D5805">
        <v>2017.44</v>
      </c>
      <c r="E5805">
        <v>0.5</v>
      </c>
      <c r="F5805">
        <f t="shared" si="180"/>
        <v>1008.72</v>
      </c>
      <c r="G5805">
        <f t="shared" si="181"/>
        <v>1008.72</v>
      </c>
      <c r="H5805">
        <v>6</v>
      </c>
      <c r="I5805" s="17">
        <v>45246</v>
      </c>
      <c r="J5805" s="17">
        <v>45253</v>
      </c>
      <c r="K5805" t="s">
        <v>21</v>
      </c>
      <c r="L5805" t="s">
        <v>16</v>
      </c>
      <c r="M5805">
        <v>418.27</v>
      </c>
      <c r="N5805" t="s">
        <v>39</v>
      </c>
    </row>
    <row r="5806" spans="1:14" ht="14.25" customHeight="1" x14ac:dyDescent="0.3">
      <c r="A5806" t="s">
        <v>607</v>
      </c>
      <c r="B5806" t="s">
        <v>13</v>
      </c>
      <c r="C5806" t="s">
        <v>26</v>
      </c>
      <c r="D5806">
        <v>2017.89</v>
      </c>
      <c r="E5806">
        <v>0.23</v>
      </c>
      <c r="F5806">
        <f t="shared" si="180"/>
        <v>464.11470000000003</v>
      </c>
      <c r="G5806">
        <f t="shared" si="181"/>
        <v>1553.7753</v>
      </c>
      <c r="H5806">
        <v>6</v>
      </c>
      <c r="I5806" s="17">
        <v>45241</v>
      </c>
      <c r="J5806" s="17">
        <v>45243</v>
      </c>
      <c r="K5806" t="s">
        <v>21</v>
      </c>
      <c r="L5806" t="s">
        <v>27</v>
      </c>
      <c r="M5806">
        <v>150.35</v>
      </c>
      <c r="N5806" t="s">
        <v>34</v>
      </c>
    </row>
    <row r="5807" spans="1:14" ht="14.25" customHeight="1" x14ac:dyDescent="0.3">
      <c r="A5807" t="s">
        <v>1449</v>
      </c>
      <c r="B5807" t="s">
        <v>25</v>
      </c>
      <c r="C5807" t="s">
        <v>20</v>
      </c>
      <c r="D5807">
        <v>2030.82</v>
      </c>
      <c r="E5807">
        <v>0.34</v>
      </c>
      <c r="F5807">
        <f t="shared" si="180"/>
        <v>690.47879999999998</v>
      </c>
      <c r="G5807">
        <f t="shared" si="181"/>
        <v>1340.3411999999998</v>
      </c>
      <c r="H5807">
        <v>6</v>
      </c>
      <c r="I5807" s="17">
        <v>45306</v>
      </c>
      <c r="J5807" s="17">
        <v>45310</v>
      </c>
      <c r="K5807" t="s">
        <v>15</v>
      </c>
      <c r="L5807" t="s">
        <v>22</v>
      </c>
      <c r="M5807">
        <v>581.23</v>
      </c>
      <c r="N5807" t="s">
        <v>39</v>
      </c>
    </row>
    <row r="5808" spans="1:14" ht="14.25" customHeight="1" x14ac:dyDescent="0.3">
      <c r="A5808" t="s">
        <v>5863</v>
      </c>
      <c r="B5808" t="s">
        <v>13</v>
      </c>
      <c r="C5808" t="s">
        <v>20</v>
      </c>
      <c r="D5808">
        <v>2032.32</v>
      </c>
      <c r="E5808">
        <v>0.33</v>
      </c>
      <c r="F5808">
        <f t="shared" si="180"/>
        <v>670.66560000000004</v>
      </c>
      <c r="G5808">
        <f t="shared" si="181"/>
        <v>1361.6543999999999</v>
      </c>
      <c r="H5808">
        <v>6</v>
      </c>
      <c r="I5808" s="17">
        <v>45484</v>
      </c>
      <c r="J5808" s="17">
        <v>45487</v>
      </c>
      <c r="K5808" t="s">
        <v>15</v>
      </c>
      <c r="L5808" t="s">
        <v>27</v>
      </c>
      <c r="M5808">
        <v>299.31</v>
      </c>
      <c r="N5808" t="s">
        <v>34</v>
      </c>
    </row>
    <row r="5809" spans="1:14" ht="14.25" customHeight="1" x14ac:dyDescent="0.3">
      <c r="A5809" t="s">
        <v>9415</v>
      </c>
      <c r="B5809" t="s">
        <v>19</v>
      </c>
      <c r="C5809" t="s">
        <v>14</v>
      </c>
      <c r="D5809">
        <v>2035.72</v>
      </c>
      <c r="E5809">
        <v>0.06</v>
      </c>
      <c r="F5809">
        <f t="shared" si="180"/>
        <v>122.14319999999999</v>
      </c>
      <c r="G5809">
        <f t="shared" si="181"/>
        <v>1913.5768</v>
      </c>
      <c r="H5809">
        <v>6</v>
      </c>
      <c r="I5809" s="17">
        <v>45629</v>
      </c>
      <c r="J5809" s="17">
        <v>45633</v>
      </c>
      <c r="K5809" t="s">
        <v>21</v>
      </c>
      <c r="L5809" t="s">
        <v>27</v>
      </c>
      <c r="M5809">
        <v>478.77</v>
      </c>
      <c r="N5809" t="s">
        <v>23</v>
      </c>
    </row>
    <row r="5810" spans="1:14" ht="14.25" customHeight="1" x14ac:dyDescent="0.3">
      <c r="A5810" t="s">
        <v>166</v>
      </c>
      <c r="B5810" t="s">
        <v>25</v>
      </c>
      <c r="C5810" t="s">
        <v>36</v>
      </c>
      <c r="D5810">
        <v>2042.08</v>
      </c>
      <c r="E5810">
        <v>0.14000000000000001</v>
      </c>
      <c r="F5810">
        <f t="shared" si="180"/>
        <v>285.89120000000003</v>
      </c>
      <c r="G5810">
        <f t="shared" si="181"/>
        <v>1756.1887999999999</v>
      </c>
      <c r="H5810">
        <v>6</v>
      </c>
      <c r="I5810" s="17">
        <v>45109</v>
      </c>
      <c r="J5810" s="17">
        <v>45115</v>
      </c>
      <c r="K5810" t="s">
        <v>21</v>
      </c>
      <c r="L5810" t="s">
        <v>27</v>
      </c>
      <c r="M5810">
        <v>583.83000000000004</v>
      </c>
      <c r="N5810" t="s">
        <v>28</v>
      </c>
    </row>
    <row r="5811" spans="1:14" ht="14.25" customHeight="1" x14ac:dyDescent="0.3">
      <c r="A5811" t="s">
        <v>12366</v>
      </c>
      <c r="B5811" t="s">
        <v>25</v>
      </c>
      <c r="C5811" t="s">
        <v>36</v>
      </c>
      <c r="D5811">
        <v>2044.16</v>
      </c>
      <c r="E5811">
        <v>0.05</v>
      </c>
      <c r="F5811">
        <f t="shared" si="180"/>
        <v>102.20800000000001</v>
      </c>
      <c r="G5811">
        <f t="shared" si="181"/>
        <v>1941.952</v>
      </c>
      <c r="H5811">
        <v>6</v>
      </c>
      <c r="I5811" s="17">
        <v>45316</v>
      </c>
      <c r="J5811" s="17">
        <v>45322</v>
      </c>
      <c r="K5811" t="s">
        <v>15</v>
      </c>
      <c r="L5811" t="s">
        <v>27</v>
      </c>
      <c r="M5811">
        <v>584.62</v>
      </c>
      <c r="N5811" t="s">
        <v>17</v>
      </c>
    </row>
    <row r="5812" spans="1:14" ht="14.25" customHeight="1" x14ac:dyDescent="0.3">
      <c r="A5812" t="s">
        <v>6829</v>
      </c>
      <c r="B5812" t="s">
        <v>13</v>
      </c>
      <c r="C5812" t="s">
        <v>26</v>
      </c>
      <c r="D5812">
        <v>2047.07</v>
      </c>
      <c r="E5812">
        <v>0.37</v>
      </c>
      <c r="F5812">
        <f t="shared" si="180"/>
        <v>757.41589999999997</v>
      </c>
      <c r="G5812">
        <f t="shared" si="181"/>
        <v>1289.6541</v>
      </c>
      <c r="H5812">
        <v>6</v>
      </c>
      <c r="I5812" s="17">
        <v>45639</v>
      </c>
      <c r="J5812" s="17">
        <v>45640</v>
      </c>
      <c r="K5812" t="s">
        <v>21</v>
      </c>
      <c r="L5812" t="s">
        <v>27</v>
      </c>
      <c r="M5812">
        <v>325.31</v>
      </c>
      <c r="N5812" t="s">
        <v>39</v>
      </c>
    </row>
    <row r="5813" spans="1:14" ht="14.25" customHeight="1" x14ac:dyDescent="0.3">
      <c r="A5813" t="s">
        <v>8536</v>
      </c>
      <c r="B5813" t="s">
        <v>25</v>
      </c>
      <c r="C5813" t="s">
        <v>14</v>
      </c>
      <c r="D5813">
        <v>2055.98</v>
      </c>
      <c r="E5813">
        <v>0.35</v>
      </c>
      <c r="F5813">
        <f t="shared" si="180"/>
        <v>719.59299999999996</v>
      </c>
      <c r="G5813">
        <f t="shared" si="181"/>
        <v>1336.3870000000002</v>
      </c>
      <c r="H5813">
        <v>6</v>
      </c>
      <c r="I5813" s="17">
        <v>45026</v>
      </c>
      <c r="J5813" s="17">
        <v>45032</v>
      </c>
      <c r="K5813" t="s">
        <v>31</v>
      </c>
      <c r="L5813" t="s">
        <v>22</v>
      </c>
      <c r="M5813">
        <v>281.38</v>
      </c>
      <c r="N5813" t="s">
        <v>17</v>
      </c>
    </row>
    <row r="5814" spans="1:14" ht="14.25" customHeight="1" x14ac:dyDescent="0.3">
      <c r="A5814" t="s">
        <v>224</v>
      </c>
      <c r="B5814" t="s">
        <v>13</v>
      </c>
      <c r="C5814" t="s">
        <v>20</v>
      </c>
      <c r="D5814">
        <v>2056.15</v>
      </c>
      <c r="E5814">
        <v>0.49</v>
      </c>
      <c r="F5814">
        <f t="shared" si="180"/>
        <v>1007.5135</v>
      </c>
      <c r="G5814">
        <f t="shared" si="181"/>
        <v>1048.6365000000001</v>
      </c>
      <c r="H5814">
        <v>6</v>
      </c>
      <c r="I5814" s="17">
        <v>45402</v>
      </c>
      <c r="J5814" s="17">
        <v>45406</v>
      </c>
      <c r="K5814" t="s">
        <v>31</v>
      </c>
      <c r="L5814" t="s">
        <v>27</v>
      </c>
      <c r="M5814">
        <v>549.92999999999995</v>
      </c>
      <c r="N5814" t="s">
        <v>34</v>
      </c>
    </row>
    <row r="5815" spans="1:14" ht="14.25" customHeight="1" x14ac:dyDescent="0.3">
      <c r="A5815" t="s">
        <v>13184</v>
      </c>
      <c r="B5815" t="s">
        <v>41</v>
      </c>
      <c r="C5815" t="s">
        <v>14</v>
      </c>
      <c r="D5815">
        <v>2063.48</v>
      </c>
      <c r="E5815">
        <v>0.44</v>
      </c>
      <c r="F5815">
        <f t="shared" si="180"/>
        <v>907.93119999999999</v>
      </c>
      <c r="G5815">
        <f t="shared" si="181"/>
        <v>1155.5488</v>
      </c>
      <c r="H5815">
        <v>6</v>
      </c>
      <c r="I5815" s="17">
        <v>45013</v>
      </c>
      <c r="J5815" s="17">
        <v>45018</v>
      </c>
      <c r="K5815" t="s">
        <v>21</v>
      </c>
      <c r="L5815" t="s">
        <v>27</v>
      </c>
      <c r="M5815">
        <v>149.59</v>
      </c>
      <c r="N5815" t="s">
        <v>17</v>
      </c>
    </row>
    <row r="5816" spans="1:14" ht="14.25" customHeight="1" x14ac:dyDescent="0.3">
      <c r="A5816" t="s">
        <v>9861</v>
      </c>
      <c r="B5816" t="s">
        <v>19</v>
      </c>
      <c r="C5816" t="s">
        <v>14</v>
      </c>
      <c r="D5816">
        <v>2064.12</v>
      </c>
      <c r="E5816">
        <v>0.28000000000000003</v>
      </c>
      <c r="F5816">
        <f t="shared" si="180"/>
        <v>577.95360000000005</v>
      </c>
      <c r="G5816">
        <f t="shared" si="181"/>
        <v>1486.1663999999998</v>
      </c>
      <c r="H5816">
        <v>6</v>
      </c>
      <c r="I5816" s="17">
        <v>45517</v>
      </c>
      <c r="J5816" s="17">
        <v>45519</v>
      </c>
      <c r="K5816" t="s">
        <v>21</v>
      </c>
      <c r="L5816" t="s">
        <v>27</v>
      </c>
      <c r="M5816">
        <v>191.46</v>
      </c>
      <c r="N5816" t="s">
        <v>39</v>
      </c>
    </row>
    <row r="5817" spans="1:14" ht="14.25" customHeight="1" x14ac:dyDescent="0.3">
      <c r="A5817" t="s">
        <v>9875</v>
      </c>
      <c r="B5817" t="s">
        <v>19</v>
      </c>
      <c r="C5817" t="s">
        <v>26</v>
      </c>
      <c r="D5817">
        <v>2064.33</v>
      </c>
      <c r="E5817">
        <v>0.19</v>
      </c>
      <c r="F5817">
        <f t="shared" si="180"/>
        <v>392.22269999999997</v>
      </c>
      <c r="G5817">
        <f t="shared" si="181"/>
        <v>1672.1072999999999</v>
      </c>
      <c r="H5817">
        <v>6</v>
      </c>
      <c r="I5817" s="17">
        <v>45135</v>
      </c>
      <c r="J5817" s="17">
        <v>45137</v>
      </c>
      <c r="K5817" t="s">
        <v>21</v>
      </c>
      <c r="L5817" t="s">
        <v>27</v>
      </c>
      <c r="M5817">
        <v>187.27</v>
      </c>
      <c r="N5817" t="s">
        <v>23</v>
      </c>
    </row>
    <row r="5818" spans="1:14" ht="14.25" customHeight="1" x14ac:dyDescent="0.3">
      <c r="A5818" t="s">
        <v>8509</v>
      </c>
      <c r="B5818" t="s">
        <v>41</v>
      </c>
      <c r="C5818" t="s">
        <v>20</v>
      </c>
      <c r="D5818">
        <v>2066.16</v>
      </c>
      <c r="E5818">
        <v>0.37</v>
      </c>
      <c r="F5818">
        <f t="shared" si="180"/>
        <v>764.47919999999999</v>
      </c>
      <c r="G5818">
        <f t="shared" si="181"/>
        <v>1301.6807999999999</v>
      </c>
      <c r="H5818">
        <v>6</v>
      </c>
      <c r="I5818" s="17">
        <v>45274</v>
      </c>
      <c r="J5818" s="17">
        <v>45276</v>
      </c>
      <c r="K5818" t="s">
        <v>31</v>
      </c>
      <c r="L5818" t="s">
        <v>22</v>
      </c>
      <c r="M5818">
        <v>294.87</v>
      </c>
      <c r="N5818" t="s">
        <v>23</v>
      </c>
    </row>
    <row r="5819" spans="1:14" ht="14.25" customHeight="1" x14ac:dyDescent="0.3">
      <c r="A5819" t="s">
        <v>281</v>
      </c>
      <c r="B5819" t="s">
        <v>25</v>
      </c>
      <c r="C5819" t="s">
        <v>26</v>
      </c>
      <c r="D5819">
        <v>2079.39</v>
      </c>
      <c r="E5819">
        <v>0.05</v>
      </c>
      <c r="F5819">
        <f t="shared" si="180"/>
        <v>103.9695</v>
      </c>
      <c r="G5819">
        <f t="shared" si="181"/>
        <v>1975.4204999999999</v>
      </c>
      <c r="H5819">
        <v>6</v>
      </c>
      <c r="I5819" s="17">
        <v>45351</v>
      </c>
      <c r="J5819" s="17">
        <v>45353</v>
      </c>
      <c r="K5819" t="s">
        <v>15</v>
      </c>
      <c r="L5819" t="s">
        <v>16</v>
      </c>
      <c r="M5819">
        <v>214.85</v>
      </c>
      <c r="N5819" t="s">
        <v>17</v>
      </c>
    </row>
    <row r="5820" spans="1:14" ht="14.25" customHeight="1" x14ac:dyDescent="0.3">
      <c r="A5820" t="s">
        <v>7857</v>
      </c>
      <c r="B5820" t="s">
        <v>13</v>
      </c>
      <c r="C5820" t="s">
        <v>20</v>
      </c>
      <c r="D5820">
        <v>2081.19</v>
      </c>
      <c r="E5820">
        <v>0.39</v>
      </c>
      <c r="F5820">
        <f t="shared" si="180"/>
        <v>811.66410000000008</v>
      </c>
      <c r="G5820">
        <f t="shared" si="181"/>
        <v>1269.5259000000001</v>
      </c>
      <c r="H5820">
        <v>6</v>
      </c>
      <c r="I5820" s="17">
        <v>45349</v>
      </c>
      <c r="J5820" s="17">
        <v>45354</v>
      </c>
      <c r="K5820" t="s">
        <v>31</v>
      </c>
      <c r="L5820" t="s">
        <v>16</v>
      </c>
      <c r="M5820">
        <v>594.41</v>
      </c>
      <c r="N5820" t="s">
        <v>23</v>
      </c>
    </row>
    <row r="5821" spans="1:14" ht="14.25" customHeight="1" x14ac:dyDescent="0.3">
      <c r="A5821" t="s">
        <v>12448</v>
      </c>
      <c r="B5821" t="s">
        <v>41</v>
      </c>
      <c r="C5821" t="s">
        <v>20</v>
      </c>
      <c r="D5821">
        <v>2082.3200000000002</v>
      </c>
      <c r="E5821">
        <v>0.43</v>
      </c>
      <c r="F5821">
        <f t="shared" si="180"/>
        <v>895.39760000000001</v>
      </c>
      <c r="G5821">
        <f t="shared" si="181"/>
        <v>1186.9224000000002</v>
      </c>
      <c r="H5821">
        <v>6</v>
      </c>
      <c r="I5821" s="17">
        <v>44942</v>
      </c>
      <c r="J5821" s="17">
        <v>44944</v>
      </c>
      <c r="K5821" t="s">
        <v>21</v>
      </c>
      <c r="L5821" t="s">
        <v>22</v>
      </c>
      <c r="M5821">
        <v>420.83</v>
      </c>
      <c r="N5821" t="s">
        <v>23</v>
      </c>
    </row>
    <row r="5822" spans="1:14" ht="14.25" customHeight="1" x14ac:dyDescent="0.3">
      <c r="A5822" t="s">
        <v>9974</v>
      </c>
      <c r="B5822" t="s">
        <v>25</v>
      </c>
      <c r="C5822" t="s">
        <v>20</v>
      </c>
      <c r="D5822">
        <v>2082.61</v>
      </c>
      <c r="E5822">
        <v>0.28000000000000003</v>
      </c>
      <c r="F5822">
        <f t="shared" si="180"/>
        <v>583.13080000000014</v>
      </c>
      <c r="G5822">
        <f t="shared" si="181"/>
        <v>1499.4792</v>
      </c>
      <c r="H5822">
        <v>6</v>
      </c>
      <c r="I5822" s="17">
        <v>45352</v>
      </c>
      <c r="J5822" s="17">
        <v>45353</v>
      </c>
      <c r="K5822" t="s">
        <v>21</v>
      </c>
      <c r="L5822" t="s">
        <v>16</v>
      </c>
      <c r="M5822">
        <v>463.03</v>
      </c>
      <c r="N5822" t="s">
        <v>28</v>
      </c>
    </row>
    <row r="5823" spans="1:14" ht="14.25" customHeight="1" x14ac:dyDescent="0.3">
      <c r="A5823" t="s">
        <v>4252</v>
      </c>
      <c r="B5823" t="s">
        <v>41</v>
      </c>
      <c r="C5823" t="s">
        <v>33</v>
      </c>
      <c r="D5823">
        <v>2084.15</v>
      </c>
      <c r="E5823">
        <v>0.06</v>
      </c>
      <c r="F5823">
        <f t="shared" si="180"/>
        <v>125.04900000000001</v>
      </c>
      <c r="G5823">
        <f t="shared" si="181"/>
        <v>1959.1010000000001</v>
      </c>
      <c r="H5823">
        <v>6</v>
      </c>
      <c r="I5823" s="17">
        <v>45350</v>
      </c>
      <c r="J5823" s="17">
        <v>45356</v>
      </c>
      <c r="K5823" t="s">
        <v>21</v>
      </c>
      <c r="L5823" t="s">
        <v>16</v>
      </c>
      <c r="M5823">
        <v>577.05999999999995</v>
      </c>
      <c r="N5823" t="s">
        <v>17</v>
      </c>
    </row>
    <row r="5824" spans="1:14" ht="14.25" customHeight="1" x14ac:dyDescent="0.3">
      <c r="A5824" t="s">
        <v>2403</v>
      </c>
      <c r="B5824" t="s">
        <v>19</v>
      </c>
      <c r="C5824" t="s">
        <v>33</v>
      </c>
      <c r="D5824">
        <v>2090.77</v>
      </c>
      <c r="E5824">
        <v>0.43</v>
      </c>
      <c r="F5824">
        <f t="shared" si="180"/>
        <v>899.03109999999992</v>
      </c>
      <c r="G5824">
        <f t="shared" si="181"/>
        <v>1191.7389000000001</v>
      </c>
      <c r="H5824">
        <v>6</v>
      </c>
      <c r="I5824" s="17">
        <v>45129</v>
      </c>
      <c r="J5824" s="17">
        <v>45130</v>
      </c>
      <c r="K5824" t="s">
        <v>21</v>
      </c>
      <c r="L5824" t="s">
        <v>27</v>
      </c>
      <c r="M5824">
        <v>322.68</v>
      </c>
      <c r="N5824" t="s">
        <v>39</v>
      </c>
    </row>
    <row r="5825" spans="1:14" ht="14.25" customHeight="1" x14ac:dyDescent="0.3">
      <c r="A5825" t="s">
        <v>9344</v>
      </c>
      <c r="B5825" t="s">
        <v>13</v>
      </c>
      <c r="C5825" t="s">
        <v>20</v>
      </c>
      <c r="D5825">
        <v>2092.48</v>
      </c>
      <c r="E5825">
        <v>0.05</v>
      </c>
      <c r="F5825">
        <f t="shared" si="180"/>
        <v>104.62400000000001</v>
      </c>
      <c r="G5825">
        <f t="shared" si="181"/>
        <v>1987.856</v>
      </c>
      <c r="H5825">
        <v>6</v>
      </c>
      <c r="I5825" s="17">
        <v>45080</v>
      </c>
      <c r="J5825" s="17">
        <v>45087</v>
      </c>
      <c r="K5825" t="s">
        <v>31</v>
      </c>
      <c r="L5825" t="s">
        <v>27</v>
      </c>
      <c r="M5825">
        <v>482.63</v>
      </c>
      <c r="N5825" t="s">
        <v>34</v>
      </c>
    </row>
    <row r="5826" spans="1:14" ht="14.25" customHeight="1" x14ac:dyDescent="0.3">
      <c r="A5826" t="s">
        <v>5404</v>
      </c>
      <c r="B5826" t="s">
        <v>25</v>
      </c>
      <c r="C5826" t="s">
        <v>33</v>
      </c>
      <c r="D5826">
        <v>2093.5</v>
      </c>
      <c r="E5826">
        <v>0.22</v>
      </c>
      <c r="F5826">
        <f t="shared" ref="F5826:F5889" si="182">D5826*E5826</f>
        <v>460.57</v>
      </c>
      <c r="G5826">
        <f t="shared" ref="G5826:G5889" si="183">D5826-F5826</f>
        <v>1632.93</v>
      </c>
      <c r="H5826">
        <v>6</v>
      </c>
      <c r="I5826" s="17">
        <v>45113</v>
      </c>
      <c r="J5826" s="17">
        <v>45114</v>
      </c>
      <c r="K5826" t="s">
        <v>31</v>
      </c>
      <c r="L5826" t="s">
        <v>22</v>
      </c>
      <c r="M5826">
        <v>579.66</v>
      </c>
      <c r="N5826" t="s">
        <v>48</v>
      </c>
    </row>
    <row r="5827" spans="1:14" ht="14.25" customHeight="1" x14ac:dyDescent="0.3">
      <c r="A5827" t="s">
        <v>2782</v>
      </c>
      <c r="B5827" t="s">
        <v>41</v>
      </c>
      <c r="C5827" t="s">
        <v>26</v>
      </c>
      <c r="D5827">
        <v>2098.41</v>
      </c>
      <c r="E5827">
        <v>0.13</v>
      </c>
      <c r="F5827">
        <f t="shared" si="182"/>
        <v>272.79329999999999</v>
      </c>
      <c r="G5827">
        <f t="shared" si="183"/>
        <v>1825.6166999999998</v>
      </c>
      <c r="H5827">
        <v>6</v>
      </c>
      <c r="I5827" s="17">
        <v>45396</v>
      </c>
      <c r="J5827" s="17">
        <v>45400</v>
      </c>
      <c r="K5827" t="s">
        <v>15</v>
      </c>
      <c r="L5827" t="s">
        <v>27</v>
      </c>
      <c r="M5827">
        <v>227.72</v>
      </c>
      <c r="N5827" t="s">
        <v>23</v>
      </c>
    </row>
    <row r="5828" spans="1:14" ht="14.25" customHeight="1" x14ac:dyDescent="0.3">
      <c r="A5828" t="s">
        <v>1099</v>
      </c>
      <c r="B5828" t="s">
        <v>25</v>
      </c>
      <c r="C5828" t="s">
        <v>36</v>
      </c>
      <c r="D5828">
        <v>2099.42</v>
      </c>
      <c r="E5828">
        <v>0.42</v>
      </c>
      <c r="F5828">
        <f t="shared" si="182"/>
        <v>881.75639999999999</v>
      </c>
      <c r="G5828">
        <f t="shared" si="183"/>
        <v>1217.6636000000001</v>
      </c>
      <c r="H5828">
        <v>6</v>
      </c>
      <c r="I5828" s="17">
        <v>45493</v>
      </c>
      <c r="J5828" s="17">
        <v>45499</v>
      </c>
      <c r="K5828" t="s">
        <v>21</v>
      </c>
      <c r="L5828" t="s">
        <v>27</v>
      </c>
      <c r="M5828">
        <v>255.88</v>
      </c>
      <c r="N5828" t="s">
        <v>34</v>
      </c>
    </row>
    <row r="5829" spans="1:14" ht="14.25" customHeight="1" x14ac:dyDescent="0.3">
      <c r="A5829" t="s">
        <v>12239</v>
      </c>
      <c r="B5829" t="s">
        <v>13</v>
      </c>
      <c r="C5829" t="s">
        <v>33</v>
      </c>
      <c r="D5829">
        <v>2102.38</v>
      </c>
      <c r="E5829">
        <v>0.45</v>
      </c>
      <c r="F5829">
        <f t="shared" si="182"/>
        <v>946.07100000000003</v>
      </c>
      <c r="G5829">
        <f t="shared" si="183"/>
        <v>1156.3090000000002</v>
      </c>
      <c r="H5829">
        <v>6</v>
      </c>
      <c r="I5829" s="17">
        <v>45359</v>
      </c>
      <c r="J5829" s="17">
        <v>45365</v>
      </c>
      <c r="K5829" t="s">
        <v>31</v>
      </c>
      <c r="L5829" t="s">
        <v>22</v>
      </c>
      <c r="M5829">
        <v>594.57000000000005</v>
      </c>
      <c r="N5829" t="s">
        <v>23</v>
      </c>
    </row>
    <row r="5830" spans="1:14" ht="14.25" customHeight="1" x14ac:dyDescent="0.3">
      <c r="A5830" t="s">
        <v>7887</v>
      </c>
      <c r="B5830" t="s">
        <v>13</v>
      </c>
      <c r="C5830" t="s">
        <v>14</v>
      </c>
      <c r="D5830">
        <v>2102.73</v>
      </c>
      <c r="E5830">
        <v>0.39</v>
      </c>
      <c r="F5830">
        <f t="shared" si="182"/>
        <v>820.06470000000002</v>
      </c>
      <c r="G5830">
        <f t="shared" si="183"/>
        <v>1282.6653000000001</v>
      </c>
      <c r="H5830">
        <v>6</v>
      </c>
      <c r="I5830" s="17">
        <v>44980</v>
      </c>
      <c r="J5830" s="17">
        <v>44983</v>
      </c>
      <c r="K5830" t="s">
        <v>21</v>
      </c>
      <c r="L5830" t="s">
        <v>22</v>
      </c>
      <c r="M5830">
        <v>505.48</v>
      </c>
      <c r="N5830" t="s">
        <v>34</v>
      </c>
    </row>
    <row r="5831" spans="1:14" ht="14.25" customHeight="1" x14ac:dyDescent="0.3">
      <c r="A5831" t="s">
        <v>120</v>
      </c>
      <c r="B5831" t="s">
        <v>25</v>
      </c>
      <c r="C5831" t="s">
        <v>14</v>
      </c>
      <c r="D5831">
        <v>2106.65</v>
      </c>
      <c r="E5831">
        <v>0.15</v>
      </c>
      <c r="F5831">
        <f t="shared" si="182"/>
        <v>315.9975</v>
      </c>
      <c r="G5831">
        <f t="shared" si="183"/>
        <v>1790.6525000000001</v>
      </c>
      <c r="H5831">
        <v>6</v>
      </c>
      <c r="I5831" s="17">
        <v>45463</v>
      </c>
      <c r="J5831" s="17">
        <v>45465</v>
      </c>
      <c r="K5831" t="s">
        <v>21</v>
      </c>
      <c r="L5831" t="s">
        <v>16</v>
      </c>
      <c r="M5831">
        <v>120.84</v>
      </c>
      <c r="N5831" t="s">
        <v>39</v>
      </c>
    </row>
    <row r="5832" spans="1:14" ht="14.25" customHeight="1" x14ac:dyDescent="0.3">
      <c r="A5832" t="s">
        <v>3654</v>
      </c>
      <c r="B5832" t="s">
        <v>41</v>
      </c>
      <c r="C5832" t="s">
        <v>36</v>
      </c>
      <c r="D5832">
        <v>2110.52</v>
      </c>
      <c r="E5832">
        <v>0.32</v>
      </c>
      <c r="F5832">
        <f t="shared" si="182"/>
        <v>675.3664</v>
      </c>
      <c r="G5832">
        <f t="shared" si="183"/>
        <v>1435.1536000000001</v>
      </c>
      <c r="H5832">
        <v>6</v>
      </c>
      <c r="I5832" s="17">
        <v>44988</v>
      </c>
      <c r="J5832" s="17">
        <v>44990</v>
      </c>
      <c r="K5832" t="s">
        <v>21</v>
      </c>
      <c r="L5832" t="s">
        <v>22</v>
      </c>
      <c r="M5832">
        <v>318.33999999999997</v>
      </c>
      <c r="N5832" t="s">
        <v>28</v>
      </c>
    </row>
    <row r="5833" spans="1:14" ht="14.25" customHeight="1" x14ac:dyDescent="0.3">
      <c r="A5833" t="s">
        <v>4177</v>
      </c>
      <c r="B5833" t="s">
        <v>19</v>
      </c>
      <c r="C5833" t="s">
        <v>14</v>
      </c>
      <c r="D5833">
        <v>2111.04</v>
      </c>
      <c r="E5833">
        <v>0.03</v>
      </c>
      <c r="F5833">
        <f t="shared" si="182"/>
        <v>63.331199999999995</v>
      </c>
      <c r="G5833">
        <f t="shared" si="183"/>
        <v>2047.7087999999999</v>
      </c>
      <c r="H5833">
        <v>6</v>
      </c>
      <c r="I5833" s="17">
        <v>45363</v>
      </c>
      <c r="J5833" s="17">
        <v>45370</v>
      </c>
      <c r="K5833" t="s">
        <v>31</v>
      </c>
      <c r="L5833" t="s">
        <v>16</v>
      </c>
      <c r="M5833">
        <v>511.08</v>
      </c>
      <c r="N5833" t="s">
        <v>28</v>
      </c>
    </row>
    <row r="5834" spans="1:14" ht="14.25" customHeight="1" x14ac:dyDescent="0.3">
      <c r="A5834" t="s">
        <v>9146</v>
      </c>
      <c r="B5834" t="s">
        <v>13</v>
      </c>
      <c r="C5834" t="s">
        <v>33</v>
      </c>
      <c r="D5834">
        <v>2118.58</v>
      </c>
      <c r="E5834">
        <v>0.37</v>
      </c>
      <c r="F5834">
        <f t="shared" si="182"/>
        <v>783.87459999999999</v>
      </c>
      <c r="G5834">
        <f t="shared" si="183"/>
        <v>1334.7053999999998</v>
      </c>
      <c r="H5834">
        <v>6</v>
      </c>
      <c r="I5834" s="17">
        <v>45138</v>
      </c>
      <c r="J5834" s="17">
        <v>45145</v>
      </c>
      <c r="K5834" t="s">
        <v>21</v>
      </c>
      <c r="L5834" t="s">
        <v>27</v>
      </c>
      <c r="M5834">
        <v>373.07</v>
      </c>
      <c r="N5834" t="s">
        <v>39</v>
      </c>
    </row>
    <row r="5835" spans="1:14" ht="14.25" customHeight="1" x14ac:dyDescent="0.3">
      <c r="A5835" t="s">
        <v>15187</v>
      </c>
      <c r="B5835" t="s">
        <v>25</v>
      </c>
      <c r="C5835" t="s">
        <v>14</v>
      </c>
      <c r="D5835">
        <v>2120.12</v>
      </c>
      <c r="E5835">
        <v>0.32</v>
      </c>
      <c r="F5835">
        <f t="shared" si="182"/>
        <v>678.4384</v>
      </c>
      <c r="G5835">
        <f t="shared" si="183"/>
        <v>1441.6815999999999</v>
      </c>
      <c r="H5835">
        <v>6</v>
      </c>
      <c r="I5835" s="17">
        <v>45092</v>
      </c>
      <c r="J5835" s="17">
        <v>45099</v>
      </c>
      <c r="K5835" t="s">
        <v>21</v>
      </c>
      <c r="L5835" t="s">
        <v>27</v>
      </c>
      <c r="M5835">
        <v>574.61</v>
      </c>
      <c r="N5835" t="s">
        <v>48</v>
      </c>
    </row>
    <row r="5836" spans="1:14" ht="14.25" customHeight="1" x14ac:dyDescent="0.3">
      <c r="A5836" t="s">
        <v>1206</v>
      </c>
      <c r="B5836" t="s">
        <v>13</v>
      </c>
      <c r="C5836" t="s">
        <v>33</v>
      </c>
      <c r="D5836">
        <v>2128.87</v>
      </c>
      <c r="E5836">
        <v>0.24</v>
      </c>
      <c r="F5836">
        <f t="shared" si="182"/>
        <v>510.92879999999997</v>
      </c>
      <c r="G5836">
        <f t="shared" si="183"/>
        <v>1617.9412</v>
      </c>
      <c r="H5836">
        <v>6</v>
      </c>
      <c r="I5836" s="17">
        <v>45467</v>
      </c>
      <c r="J5836" s="17">
        <v>45469</v>
      </c>
      <c r="K5836" t="s">
        <v>15</v>
      </c>
      <c r="L5836" t="s">
        <v>27</v>
      </c>
      <c r="M5836">
        <v>302.73</v>
      </c>
      <c r="N5836" t="s">
        <v>48</v>
      </c>
    </row>
    <row r="5837" spans="1:14" ht="14.25" customHeight="1" x14ac:dyDescent="0.3">
      <c r="A5837" t="s">
        <v>14031</v>
      </c>
      <c r="B5837" t="s">
        <v>13</v>
      </c>
      <c r="C5837" t="s">
        <v>33</v>
      </c>
      <c r="D5837">
        <v>2142.02</v>
      </c>
      <c r="E5837">
        <v>0.22</v>
      </c>
      <c r="F5837">
        <f t="shared" si="182"/>
        <v>471.24439999999998</v>
      </c>
      <c r="G5837">
        <f t="shared" si="183"/>
        <v>1670.7755999999999</v>
      </c>
      <c r="H5837">
        <v>6</v>
      </c>
      <c r="I5837" s="17">
        <v>45235</v>
      </c>
      <c r="J5837" s="17">
        <v>45242</v>
      </c>
      <c r="K5837" t="s">
        <v>31</v>
      </c>
      <c r="L5837" t="s">
        <v>27</v>
      </c>
      <c r="M5837">
        <v>472.73</v>
      </c>
      <c r="N5837" t="s">
        <v>34</v>
      </c>
    </row>
    <row r="5838" spans="1:14" ht="14.25" customHeight="1" x14ac:dyDescent="0.3">
      <c r="A5838" t="s">
        <v>3668</v>
      </c>
      <c r="B5838" t="s">
        <v>19</v>
      </c>
      <c r="C5838" t="s">
        <v>20</v>
      </c>
      <c r="D5838">
        <v>2148.1</v>
      </c>
      <c r="E5838">
        <v>0.47</v>
      </c>
      <c r="F5838">
        <f t="shared" si="182"/>
        <v>1009.6069999999999</v>
      </c>
      <c r="G5838">
        <f t="shared" si="183"/>
        <v>1138.4929999999999</v>
      </c>
      <c r="H5838">
        <v>6</v>
      </c>
      <c r="I5838" s="17">
        <v>45484</v>
      </c>
      <c r="J5838" s="17">
        <v>45487</v>
      </c>
      <c r="K5838" t="s">
        <v>21</v>
      </c>
      <c r="L5838" t="s">
        <v>22</v>
      </c>
      <c r="M5838">
        <v>576.25</v>
      </c>
      <c r="N5838" t="s">
        <v>17</v>
      </c>
    </row>
    <row r="5839" spans="1:14" ht="14.25" customHeight="1" x14ac:dyDescent="0.3">
      <c r="A5839" t="s">
        <v>12757</v>
      </c>
      <c r="B5839" t="s">
        <v>25</v>
      </c>
      <c r="C5839" t="s">
        <v>36</v>
      </c>
      <c r="D5839">
        <v>2150.08</v>
      </c>
      <c r="E5839">
        <v>0.39</v>
      </c>
      <c r="F5839">
        <f t="shared" si="182"/>
        <v>838.53120000000001</v>
      </c>
      <c r="G5839">
        <f t="shared" si="183"/>
        <v>1311.5488</v>
      </c>
      <c r="H5839">
        <v>6</v>
      </c>
      <c r="I5839" s="17">
        <v>45210</v>
      </c>
      <c r="J5839" s="17">
        <v>45216</v>
      </c>
      <c r="K5839" t="s">
        <v>15</v>
      </c>
      <c r="L5839" t="s">
        <v>22</v>
      </c>
      <c r="M5839">
        <v>630.6</v>
      </c>
      <c r="N5839" t="s">
        <v>23</v>
      </c>
    </row>
    <row r="5840" spans="1:14" ht="14.25" customHeight="1" x14ac:dyDescent="0.3">
      <c r="A5840" t="s">
        <v>8329</v>
      </c>
      <c r="B5840" t="s">
        <v>19</v>
      </c>
      <c r="C5840" t="s">
        <v>14</v>
      </c>
      <c r="D5840">
        <v>2150.73</v>
      </c>
      <c r="E5840">
        <v>0.41</v>
      </c>
      <c r="F5840">
        <f t="shared" si="182"/>
        <v>881.7992999999999</v>
      </c>
      <c r="G5840">
        <f t="shared" si="183"/>
        <v>1268.9307000000001</v>
      </c>
      <c r="H5840">
        <v>6</v>
      </c>
      <c r="I5840" s="17">
        <v>45624</v>
      </c>
      <c r="J5840" s="17">
        <v>45631</v>
      </c>
      <c r="K5840" t="s">
        <v>21</v>
      </c>
      <c r="L5840" t="s">
        <v>16</v>
      </c>
      <c r="M5840">
        <v>578.64</v>
      </c>
      <c r="N5840" t="s">
        <v>48</v>
      </c>
    </row>
    <row r="5841" spans="1:14" ht="14.25" customHeight="1" x14ac:dyDescent="0.3">
      <c r="A5841" t="s">
        <v>3388</v>
      </c>
      <c r="B5841" t="s">
        <v>13</v>
      </c>
      <c r="C5841" t="s">
        <v>33</v>
      </c>
      <c r="D5841">
        <v>2153.4299999999998</v>
      </c>
      <c r="E5841">
        <v>0.09</v>
      </c>
      <c r="F5841">
        <f t="shared" si="182"/>
        <v>193.80869999999999</v>
      </c>
      <c r="G5841">
        <f t="shared" si="183"/>
        <v>1959.6212999999998</v>
      </c>
      <c r="H5841">
        <v>6</v>
      </c>
      <c r="I5841" s="17">
        <v>45003</v>
      </c>
      <c r="J5841" s="17">
        <v>45007</v>
      </c>
      <c r="K5841" t="s">
        <v>15</v>
      </c>
      <c r="L5841" t="s">
        <v>16</v>
      </c>
      <c r="M5841">
        <v>119.62</v>
      </c>
      <c r="N5841" t="s">
        <v>48</v>
      </c>
    </row>
    <row r="5842" spans="1:14" ht="14.25" customHeight="1" x14ac:dyDescent="0.3">
      <c r="A5842" t="s">
        <v>12275</v>
      </c>
      <c r="B5842" t="s">
        <v>25</v>
      </c>
      <c r="C5842" t="s">
        <v>14</v>
      </c>
      <c r="D5842">
        <v>2155.08</v>
      </c>
      <c r="E5842">
        <v>0.28000000000000003</v>
      </c>
      <c r="F5842">
        <f t="shared" si="182"/>
        <v>603.42240000000004</v>
      </c>
      <c r="G5842">
        <f t="shared" si="183"/>
        <v>1551.6576</v>
      </c>
      <c r="H5842">
        <v>6</v>
      </c>
      <c r="I5842" s="17">
        <v>45057</v>
      </c>
      <c r="J5842" s="17">
        <v>45062</v>
      </c>
      <c r="K5842" t="s">
        <v>31</v>
      </c>
      <c r="L5842" t="s">
        <v>16</v>
      </c>
      <c r="M5842">
        <v>393.5</v>
      </c>
      <c r="N5842" t="s">
        <v>39</v>
      </c>
    </row>
    <row r="5843" spans="1:14" ht="14.25" customHeight="1" x14ac:dyDescent="0.3">
      <c r="A5843" t="s">
        <v>3001</v>
      </c>
      <c r="B5843" t="s">
        <v>13</v>
      </c>
      <c r="C5843" t="s">
        <v>14</v>
      </c>
      <c r="D5843">
        <v>2155.14</v>
      </c>
      <c r="E5843">
        <v>0.28999999999999998</v>
      </c>
      <c r="F5843">
        <f t="shared" si="182"/>
        <v>624.99059999999997</v>
      </c>
      <c r="G5843">
        <f t="shared" si="183"/>
        <v>1530.1493999999998</v>
      </c>
      <c r="H5843">
        <v>6</v>
      </c>
      <c r="I5843" s="17">
        <v>44941</v>
      </c>
      <c r="J5843" s="17">
        <v>44946</v>
      </c>
      <c r="K5843" t="s">
        <v>21</v>
      </c>
      <c r="L5843" t="s">
        <v>22</v>
      </c>
      <c r="M5843">
        <v>442.96</v>
      </c>
      <c r="N5843" t="s">
        <v>28</v>
      </c>
    </row>
    <row r="5844" spans="1:14" ht="14.25" customHeight="1" x14ac:dyDescent="0.3">
      <c r="A5844" t="s">
        <v>3238</v>
      </c>
      <c r="B5844" t="s">
        <v>41</v>
      </c>
      <c r="C5844" t="s">
        <v>36</v>
      </c>
      <c r="D5844">
        <v>2159.41</v>
      </c>
      <c r="E5844">
        <v>0.49</v>
      </c>
      <c r="F5844">
        <f t="shared" si="182"/>
        <v>1058.1108999999999</v>
      </c>
      <c r="G5844">
        <f t="shared" si="183"/>
        <v>1101.2991</v>
      </c>
      <c r="H5844">
        <v>6</v>
      </c>
      <c r="I5844" s="17">
        <v>45283</v>
      </c>
      <c r="J5844" s="17">
        <v>45286</v>
      </c>
      <c r="K5844" t="s">
        <v>15</v>
      </c>
      <c r="L5844" t="s">
        <v>22</v>
      </c>
      <c r="M5844">
        <v>213.91</v>
      </c>
      <c r="N5844" t="s">
        <v>28</v>
      </c>
    </row>
    <row r="5845" spans="1:14" ht="14.25" customHeight="1" x14ac:dyDescent="0.3">
      <c r="A5845" t="s">
        <v>7915</v>
      </c>
      <c r="B5845" t="s">
        <v>41</v>
      </c>
      <c r="C5845" t="s">
        <v>36</v>
      </c>
      <c r="D5845">
        <v>2160.89</v>
      </c>
      <c r="E5845">
        <v>0.18</v>
      </c>
      <c r="F5845">
        <f t="shared" si="182"/>
        <v>388.96019999999999</v>
      </c>
      <c r="G5845">
        <f t="shared" si="183"/>
        <v>1771.9297999999999</v>
      </c>
      <c r="H5845">
        <v>6</v>
      </c>
      <c r="I5845" s="17">
        <v>45348</v>
      </c>
      <c r="J5845" s="17">
        <v>45354</v>
      </c>
      <c r="K5845" t="s">
        <v>15</v>
      </c>
      <c r="L5845" t="s">
        <v>27</v>
      </c>
      <c r="M5845">
        <v>124.15</v>
      </c>
      <c r="N5845" t="s">
        <v>48</v>
      </c>
    </row>
    <row r="5846" spans="1:14" ht="14.25" customHeight="1" x14ac:dyDescent="0.3">
      <c r="A5846" t="s">
        <v>11464</v>
      </c>
      <c r="B5846" t="s">
        <v>19</v>
      </c>
      <c r="C5846" t="s">
        <v>14</v>
      </c>
      <c r="D5846">
        <v>2163.41</v>
      </c>
      <c r="E5846">
        <v>0.26</v>
      </c>
      <c r="F5846">
        <f t="shared" si="182"/>
        <v>562.48659999999995</v>
      </c>
      <c r="G5846">
        <f t="shared" si="183"/>
        <v>1600.9233999999999</v>
      </c>
      <c r="H5846">
        <v>6</v>
      </c>
      <c r="I5846" s="17">
        <v>45019</v>
      </c>
      <c r="J5846" s="17">
        <v>45025</v>
      </c>
      <c r="K5846" t="s">
        <v>21</v>
      </c>
      <c r="L5846" t="s">
        <v>22</v>
      </c>
      <c r="M5846">
        <v>345.32</v>
      </c>
      <c r="N5846" t="s">
        <v>17</v>
      </c>
    </row>
    <row r="5847" spans="1:14" ht="14.25" customHeight="1" x14ac:dyDescent="0.3">
      <c r="A5847" t="s">
        <v>1598</v>
      </c>
      <c r="B5847" t="s">
        <v>13</v>
      </c>
      <c r="C5847" t="s">
        <v>33</v>
      </c>
      <c r="D5847">
        <v>2163.4899999999998</v>
      </c>
      <c r="E5847">
        <v>0.15</v>
      </c>
      <c r="F5847">
        <f t="shared" si="182"/>
        <v>324.52349999999996</v>
      </c>
      <c r="G5847">
        <f t="shared" si="183"/>
        <v>1838.9664999999998</v>
      </c>
      <c r="H5847">
        <v>6</v>
      </c>
      <c r="I5847" s="17">
        <v>45370</v>
      </c>
      <c r="J5847" s="17">
        <v>45372</v>
      </c>
      <c r="K5847" t="s">
        <v>21</v>
      </c>
      <c r="L5847" t="s">
        <v>16</v>
      </c>
      <c r="M5847">
        <v>157.18</v>
      </c>
      <c r="N5847" t="s">
        <v>39</v>
      </c>
    </row>
    <row r="5848" spans="1:14" ht="14.25" customHeight="1" x14ac:dyDescent="0.3">
      <c r="A5848" t="s">
        <v>12984</v>
      </c>
      <c r="B5848" t="s">
        <v>19</v>
      </c>
      <c r="C5848" t="s">
        <v>20</v>
      </c>
      <c r="D5848">
        <v>2170.0300000000002</v>
      </c>
      <c r="E5848">
        <v>0.43</v>
      </c>
      <c r="F5848">
        <f t="shared" si="182"/>
        <v>933.11290000000008</v>
      </c>
      <c r="G5848">
        <f t="shared" si="183"/>
        <v>1236.9171000000001</v>
      </c>
      <c r="H5848">
        <v>6</v>
      </c>
      <c r="I5848" s="17">
        <v>45598</v>
      </c>
      <c r="J5848" s="17">
        <v>45599</v>
      </c>
      <c r="K5848" t="s">
        <v>31</v>
      </c>
      <c r="L5848" t="s">
        <v>27</v>
      </c>
      <c r="M5848">
        <v>270.39</v>
      </c>
      <c r="N5848" t="s">
        <v>34</v>
      </c>
    </row>
    <row r="5849" spans="1:14" ht="14.25" customHeight="1" x14ac:dyDescent="0.3">
      <c r="A5849" t="s">
        <v>11466</v>
      </c>
      <c r="B5849" t="s">
        <v>13</v>
      </c>
      <c r="C5849" t="s">
        <v>20</v>
      </c>
      <c r="D5849">
        <v>2170.4699999999998</v>
      </c>
      <c r="E5849">
        <v>7.0000000000000007E-2</v>
      </c>
      <c r="F5849">
        <f t="shared" si="182"/>
        <v>151.93289999999999</v>
      </c>
      <c r="G5849">
        <f t="shared" si="183"/>
        <v>2018.5370999999998</v>
      </c>
      <c r="H5849">
        <v>6</v>
      </c>
      <c r="I5849" s="17">
        <v>45630</v>
      </c>
      <c r="J5849" s="17">
        <v>45631</v>
      </c>
      <c r="K5849" t="s">
        <v>31</v>
      </c>
      <c r="L5849" t="s">
        <v>22</v>
      </c>
      <c r="M5849">
        <v>364.25</v>
      </c>
      <c r="N5849" t="s">
        <v>23</v>
      </c>
    </row>
    <row r="5850" spans="1:14" ht="14.25" customHeight="1" x14ac:dyDescent="0.3">
      <c r="A5850" t="s">
        <v>4592</v>
      </c>
      <c r="B5850" t="s">
        <v>41</v>
      </c>
      <c r="C5850" t="s">
        <v>26</v>
      </c>
      <c r="D5850">
        <v>2177.63</v>
      </c>
      <c r="E5850">
        <v>0.34</v>
      </c>
      <c r="F5850">
        <f t="shared" si="182"/>
        <v>740.39420000000007</v>
      </c>
      <c r="G5850">
        <f t="shared" si="183"/>
        <v>1437.2357999999999</v>
      </c>
      <c r="H5850">
        <v>6</v>
      </c>
      <c r="I5850" s="17">
        <v>45018</v>
      </c>
      <c r="J5850" s="17">
        <v>45020</v>
      </c>
      <c r="K5850" t="s">
        <v>31</v>
      </c>
      <c r="L5850" t="s">
        <v>22</v>
      </c>
      <c r="M5850">
        <v>489.39</v>
      </c>
      <c r="N5850" t="s">
        <v>17</v>
      </c>
    </row>
    <row r="5851" spans="1:14" ht="14.25" customHeight="1" x14ac:dyDescent="0.3">
      <c r="A5851" t="s">
        <v>1631</v>
      </c>
      <c r="B5851" t="s">
        <v>19</v>
      </c>
      <c r="C5851" t="s">
        <v>26</v>
      </c>
      <c r="D5851">
        <v>2181.1</v>
      </c>
      <c r="E5851">
        <v>0.15</v>
      </c>
      <c r="F5851">
        <f t="shared" si="182"/>
        <v>327.16499999999996</v>
      </c>
      <c r="G5851">
        <f t="shared" si="183"/>
        <v>1853.9349999999999</v>
      </c>
      <c r="H5851">
        <v>6</v>
      </c>
      <c r="I5851" s="17">
        <v>45077</v>
      </c>
      <c r="J5851" s="17">
        <v>45079</v>
      </c>
      <c r="K5851" t="s">
        <v>15</v>
      </c>
      <c r="L5851" t="s">
        <v>16</v>
      </c>
      <c r="M5851">
        <v>286.25</v>
      </c>
      <c r="N5851" t="s">
        <v>17</v>
      </c>
    </row>
    <row r="5852" spans="1:14" ht="14.25" customHeight="1" x14ac:dyDescent="0.3">
      <c r="A5852" t="s">
        <v>1693</v>
      </c>
      <c r="B5852" t="s">
        <v>13</v>
      </c>
      <c r="C5852" t="s">
        <v>36</v>
      </c>
      <c r="D5852">
        <v>2188.4</v>
      </c>
      <c r="E5852">
        <v>0.04</v>
      </c>
      <c r="F5852">
        <f t="shared" si="182"/>
        <v>87.536000000000001</v>
      </c>
      <c r="G5852">
        <f t="shared" si="183"/>
        <v>2100.864</v>
      </c>
      <c r="H5852">
        <v>6</v>
      </c>
      <c r="I5852" s="17">
        <v>45577</v>
      </c>
      <c r="J5852" s="17">
        <v>45579</v>
      </c>
      <c r="K5852" t="s">
        <v>21</v>
      </c>
      <c r="L5852" t="s">
        <v>27</v>
      </c>
      <c r="M5852">
        <v>625.79999999999995</v>
      </c>
      <c r="N5852" t="s">
        <v>17</v>
      </c>
    </row>
    <row r="5853" spans="1:14" ht="14.25" customHeight="1" x14ac:dyDescent="0.3">
      <c r="A5853" t="s">
        <v>212</v>
      </c>
      <c r="B5853" t="s">
        <v>13</v>
      </c>
      <c r="C5853" t="s">
        <v>26</v>
      </c>
      <c r="D5853">
        <v>2191</v>
      </c>
      <c r="E5853">
        <v>0.38</v>
      </c>
      <c r="F5853">
        <f t="shared" si="182"/>
        <v>832.58</v>
      </c>
      <c r="G5853">
        <f t="shared" si="183"/>
        <v>1358.42</v>
      </c>
      <c r="H5853">
        <v>6</v>
      </c>
      <c r="I5853" s="17">
        <v>45641</v>
      </c>
      <c r="J5853" s="17">
        <v>45643</v>
      </c>
      <c r="K5853" t="s">
        <v>31</v>
      </c>
      <c r="L5853" t="s">
        <v>27</v>
      </c>
      <c r="M5853">
        <v>336.28</v>
      </c>
      <c r="N5853" t="s">
        <v>48</v>
      </c>
    </row>
    <row r="5854" spans="1:14" ht="14.25" customHeight="1" x14ac:dyDescent="0.3">
      <c r="A5854" t="s">
        <v>14578</v>
      </c>
      <c r="B5854" t="s">
        <v>19</v>
      </c>
      <c r="C5854" t="s">
        <v>20</v>
      </c>
      <c r="D5854">
        <v>2192.2600000000002</v>
      </c>
      <c r="E5854">
        <v>0.45</v>
      </c>
      <c r="F5854">
        <f t="shared" si="182"/>
        <v>986.51700000000017</v>
      </c>
      <c r="G5854">
        <f t="shared" si="183"/>
        <v>1205.7429999999999</v>
      </c>
      <c r="H5854">
        <v>6</v>
      </c>
      <c r="I5854" s="17">
        <v>45307</v>
      </c>
      <c r="J5854" s="17">
        <v>45312</v>
      </c>
      <c r="K5854" t="s">
        <v>21</v>
      </c>
      <c r="L5854" t="s">
        <v>22</v>
      </c>
      <c r="M5854">
        <v>409.97</v>
      </c>
      <c r="N5854" t="s">
        <v>34</v>
      </c>
    </row>
    <row r="5855" spans="1:14" ht="14.25" customHeight="1" x14ac:dyDescent="0.3">
      <c r="A5855" t="s">
        <v>6092</v>
      </c>
      <c r="B5855" t="s">
        <v>13</v>
      </c>
      <c r="C5855" t="s">
        <v>26</v>
      </c>
      <c r="D5855">
        <v>2193.39</v>
      </c>
      <c r="E5855">
        <v>0.45</v>
      </c>
      <c r="F5855">
        <f t="shared" si="182"/>
        <v>987.02549999999997</v>
      </c>
      <c r="G5855">
        <f t="shared" si="183"/>
        <v>1206.3644999999999</v>
      </c>
      <c r="H5855">
        <v>6</v>
      </c>
      <c r="I5855" s="17">
        <v>45355</v>
      </c>
      <c r="J5855" s="17">
        <v>45359</v>
      </c>
      <c r="K5855" t="s">
        <v>31</v>
      </c>
      <c r="L5855" t="s">
        <v>22</v>
      </c>
      <c r="M5855">
        <v>366.53</v>
      </c>
      <c r="N5855" t="s">
        <v>39</v>
      </c>
    </row>
    <row r="5856" spans="1:14" ht="14.25" customHeight="1" x14ac:dyDescent="0.3">
      <c r="A5856" t="s">
        <v>10265</v>
      </c>
      <c r="B5856" t="s">
        <v>25</v>
      </c>
      <c r="C5856" t="s">
        <v>36</v>
      </c>
      <c r="D5856">
        <v>2196.44</v>
      </c>
      <c r="E5856">
        <v>0.38</v>
      </c>
      <c r="F5856">
        <f t="shared" si="182"/>
        <v>834.6472</v>
      </c>
      <c r="G5856">
        <f t="shared" si="183"/>
        <v>1361.7928000000002</v>
      </c>
      <c r="H5856">
        <v>6</v>
      </c>
      <c r="I5856" s="17">
        <v>45529</v>
      </c>
      <c r="J5856" s="17">
        <v>45533</v>
      </c>
      <c r="K5856" t="s">
        <v>15</v>
      </c>
      <c r="L5856" t="s">
        <v>27</v>
      </c>
      <c r="M5856">
        <v>347.25</v>
      </c>
      <c r="N5856" t="s">
        <v>28</v>
      </c>
    </row>
    <row r="5857" spans="1:14" ht="14.25" customHeight="1" x14ac:dyDescent="0.3">
      <c r="A5857" t="s">
        <v>12190</v>
      </c>
      <c r="B5857" t="s">
        <v>41</v>
      </c>
      <c r="C5857" t="s">
        <v>14</v>
      </c>
      <c r="D5857">
        <v>2197.65</v>
      </c>
      <c r="E5857">
        <v>0.08</v>
      </c>
      <c r="F5857">
        <f t="shared" si="182"/>
        <v>175.81200000000001</v>
      </c>
      <c r="G5857">
        <f t="shared" si="183"/>
        <v>2021.8380000000002</v>
      </c>
      <c r="H5857">
        <v>6</v>
      </c>
      <c r="I5857" s="17">
        <v>45210</v>
      </c>
      <c r="J5857" s="17">
        <v>45217</v>
      </c>
      <c r="K5857" t="s">
        <v>31</v>
      </c>
      <c r="L5857" t="s">
        <v>22</v>
      </c>
      <c r="M5857">
        <v>214.59</v>
      </c>
      <c r="N5857" t="s">
        <v>28</v>
      </c>
    </row>
    <row r="5858" spans="1:14" ht="14.25" customHeight="1" x14ac:dyDescent="0.3">
      <c r="A5858" t="s">
        <v>7555</v>
      </c>
      <c r="B5858" t="s">
        <v>41</v>
      </c>
      <c r="C5858" t="s">
        <v>26</v>
      </c>
      <c r="D5858">
        <v>2214.59</v>
      </c>
      <c r="E5858">
        <v>0.46</v>
      </c>
      <c r="F5858">
        <f t="shared" si="182"/>
        <v>1018.7114000000001</v>
      </c>
      <c r="G5858">
        <f t="shared" si="183"/>
        <v>1195.8786</v>
      </c>
      <c r="H5858">
        <v>6</v>
      </c>
      <c r="I5858" s="17">
        <v>44998</v>
      </c>
      <c r="J5858" s="17">
        <v>45000</v>
      </c>
      <c r="K5858" t="s">
        <v>15</v>
      </c>
      <c r="L5858" t="s">
        <v>27</v>
      </c>
      <c r="M5858">
        <v>176.77</v>
      </c>
      <c r="N5858" t="s">
        <v>17</v>
      </c>
    </row>
    <row r="5859" spans="1:14" ht="14.25" customHeight="1" x14ac:dyDescent="0.3">
      <c r="A5859" t="s">
        <v>8367</v>
      </c>
      <c r="B5859" t="s">
        <v>13</v>
      </c>
      <c r="C5859" t="s">
        <v>26</v>
      </c>
      <c r="D5859">
        <v>2220.4299999999998</v>
      </c>
      <c r="E5859">
        <v>0.21</v>
      </c>
      <c r="F5859">
        <f t="shared" si="182"/>
        <v>466.29029999999995</v>
      </c>
      <c r="G5859">
        <f t="shared" si="183"/>
        <v>1754.1396999999999</v>
      </c>
      <c r="H5859">
        <v>6</v>
      </c>
      <c r="I5859" s="17">
        <v>45595</v>
      </c>
      <c r="J5859" s="17">
        <v>45602</v>
      </c>
      <c r="K5859" t="s">
        <v>21</v>
      </c>
      <c r="L5859" t="s">
        <v>16</v>
      </c>
      <c r="M5859">
        <v>358.54</v>
      </c>
      <c r="N5859" t="s">
        <v>48</v>
      </c>
    </row>
    <row r="5860" spans="1:14" ht="14.25" customHeight="1" x14ac:dyDescent="0.3">
      <c r="A5860" t="s">
        <v>12308</v>
      </c>
      <c r="B5860" t="s">
        <v>41</v>
      </c>
      <c r="C5860" t="s">
        <v>33</v>
      </c>
      <c r="D5860">
        <v>2221.77</v>
      </c>
      <c r="E5860">
        <v>0.22</v>
      </c>
      <c r="F5860">
        <f t="shared" si="182"/>
        <v>488.7894</v>
      </c>
      <c r="G5860">
        <f t="shared" si="183"/>
        <v>1732.9805999999999</v>
      </c>
      <c r="H5860">
        <v>6</v>
      </c>
      <c r="I5860" s="17">
        <v>45480</v>
      </c>
      <c r="J5860" s="17">
        <v>45487</v>
      </c>
      <c r="K5860" t="s">
        <v>21</v>
      </c>
      <c r="L5860" t="s">
        <v>22</v>
      </c>
      <c r="M5860">
        <v>368.86</v>
      </c>
      <c r="N5860" t="s">
        <v>34</v>
      </c>
    </row>
    <row r="5861" spans="1:14" ht="14.25" customHeight="1" x14ac:dyDescent="0.3">
      <c r="A5861" t="s">
        <v>2012</v>
      </c>
      <c r="B5861" t="s">
        <v>41</v>
      </c>
      <c r="C5861" t="s">
        <v>26</v>
      </c>
      <c r="D5861">
        <v>2221.9699999999998</v>
      </c>
      <c r="E5861">
        <v>0.26</v>
      </c>
      <c r="F5861">
        <f t="shared" si="182"/>
        <v>577.71219999999994</v>
      </c>
      <c r="G5861">
        <f t="shared" si="183"/>
        <v>1644.2577999999999</v>
      </c>
      <c r="H5861">
        <v>6</v>
      </c>
      <c r="I5861" s="17">
        <v>45341</v>
      </c>
      <c r="J5861" s="17">
        <v>45346</v>
      </c>
      <c r="K5861" t="s">
        <v>31</v>
      </c>
      <c r="L5861" t="s">
        <v>27</v>
      </c>
      <c r="M5861">
        <v>242</v>
      </c>
      <c r="N5861" t="s">
        <v>28</v>
      </c>
    </row>
    <row r="5862" spans="1:14" ht="14.25" customHeight="1" x14ac:dyDescent="0.3">
      <c r="A5862" t="s">
        <v>13025</v>
      </c>
      <c r="B5862" t="s">
        <v>19</v>
      </c>
      <c r="C5862" t="s">
        <v>33</v>
      </c>
      <c r="D5862">
        <v>2225.7800000000002</v>
      </c>
      <c r="E5862">
        <v>0.1</v>
      </c>
      <c r="F5862">
        <f t="shared" si="182"/>
        <v>222.57800000000003</v>
      </c>
      <c r="G5862">
        <f t="shared" si="183"/>
        <v>2003.2020000000002</v>
      </c>
      <c r="H5862">
        <v>6</v>
      </c>
      <c r="I5862" s="17">
        <v>45076</v>
      </c>
      <c r="J5862" s="17">
        <v>45079</v>
      </c>
      <c r="K5862" t="s">
        <v>31</v>
      </c>
      <c r="L5862" t="s">
        <v>27</v>
      </c>
      <c r="M5862">
        <v>144.12</v>
      </c>
      <c r="N5862" t="s">
        <v>23</v>
      </c>
    </row>
    <row r="5863" spans="1:14" ht="14.25" customHeight="1" x14ac:dyDescent="0.3">
      <c r="A5863" t="s">
        <v>7502</v>
      </c>
      <c r="B5863" t="s">
        <v>19</v>
      </c>
      <c r="C5863" t="s">
        <v>33</v>
      </c>
      <c r="D5863">
        <v>2239.4699999999998</v>
      </c>
      <c r="E5863">
        <v>0.49</v>
      </c>
      <c r="F5863">
        <f t="shared" si="182"/>
        <v>1097.3402999999998</v>
      </c>
      <c r="G5863">
        <f t="shared" si="183"/>
        <v>1142.1297</v>
      </c>
      <c r="H5863">
        <v>6</v>
      </c>
      <c r="I5863" s="17">
        <v>45236</v>
      </c>
      <c r="J5863" s="17">
        <v>45242</v>
      </c>
      <c r="K5863" t="s">
        <v>15</v>
      </c>
      <c r="L5863" t="s">
        <v>16</v>
      </c>
      <c r="M5863">
        <v>235.01</v>
      </c>
      <c r="N5863" t="s">
        <v>28</v>
      </c>
    </row>
    <row r="5864" spans="1:14" ht="14.25" customHeight="1" x14ac:dyDescent="0.3">
      <c r="A5864" t="s">
        <v>296</v>
      </c>
      <c r="B5864" t="s">
        <v>25</v>
      </c>
      <c r="C5864" t="s">
        <v>14</v>
      </c>
      <c r="D5864">
        <v>2241.2800000000002</v>
      </c>
      <c r="E5864">
        <v>0.09</v>
      </c>
      <c r="F5864">
        <f t="shared" si="182"/>
        <v>201.71520000000001</v>
      </c>
      <c r="G5864">
        <f t="shared" si="183"/>
        <v>2039.5648000000001</v>
      </c>
      <c r="H5864">
        <v>6</v>
      </c>
      <c r="I5864" s="17">
        <v>45033</v>
      </c>
      <c r="J5864" s="17">
        <v>45038</v>
      </c>
      <c r="K5864" t="s">
        <v>15</v>
      </c>
      <c r="L5864" t="s">
        <v>22</v>
      </c>
      <c r="M5864">
        <v>405.21</v>
      </c>
      <c r="N5864" t="s">
        <v>28</v>
      </c>
    </row>
    <row r="5865" spans="1:14" ht="14.25" customHeight="1" x14ac:dyDescent="0.3">
      <c r="A5865" t="s">
        <v>15357</v>
      </c>
      <c r="B5865" t="s">
        <v>25</v>
      </c>
      <c r="C5865" t="s">
        <v>36</v>
      </c>
      <c r="D5865">
        <v>2241.5</v>
      </c>
      <c r="E5865">
        <v>0.12</v>
      </c>
      <c r="F5865">
        <f t="shared" si="182"/>
        <v>268.98</v>
      </c>
      <c r="G5865">
        <f t="shared" si="183"/>
        <v>1972.52</v>
      </c>
      <c r="H5865">
        <v>6</v>
      </c>
      <c r="I5865" s="17">
        <v>45053</v>
      </c>
      <c r="J5865" s="17">
        <v>45056</v>
      </c>
      <c r="K5865" t="s">
        <v>21</v>
      </c>
      <c r="L5865" t="s">
        <v>27</v>
      </c>
      <c r="M5865">
        <v>276.17</v>
      </c>
      <c r="N5865" t="s">
        <v>17</v>
      </c>
    </row>
    <row r="5866" spans="1:14" ht="14.25" customHeight="1" x14ac:dyDescent="0.3">
      <c r="A5866" t="s">
        <v>7528</v>
      </c>
      <c r="B5866" t="s">
        <v>13</v>
      </c>
      <c r="C5866" t="s">
        <v>36</v>
      </c>
      <c r="D5866">
        <v>2244.73</v>
      </c>
      <c r="E5866">
        <v>0.18</v>
      </c>
      <c r="F5866">
        <f t="shared" si="182"/>
        <v>404.0514</v>
      </c>
      <c r="G5866">
        <f t="shared" si="183"/>
        <v>1840.6786</v>
      </c>
      <c r="H5866">
        <v>6</v>
      </c>
      <c r="I5866" s="17">
        <v>45193</v>
      </c>
      <c r="J5866" s="17">
        <v>45200</v>
      </c>
      <c r="K5866" t="s">
        <v>31</v>
      </c>
      <c r="L5866" t="s">
        <v>27</v>
      </c>
      <c r="M5866">
        <v>471.52</v>
      </c>
      <c r="N5866" t="s">
        <v>28</v>
      </c>
    </row>
    <row r="5867" spans="1:14" ht="14.25" customHeight="1" x14ac:dyDescent="0.3">
      <c r="A5867" t="s">
        <v>5153</v>
      </c>
      <c r="B5867" t="s">
        <v>41</v>
      </c>
      <c r="C5867" t="s">
        <v>14</v>
      </c>
      <c r="D5867">
        <v>2244.92</v>
      </c>
      <c r="E5867">
        <v>0.34</v>
      </c>
      <c r="F5867">
        <f t="shared" si="182"/>
        <v>763.27280000000007</v>
      </c>
      <c r="G5867">
        <f t="shared" si="183"/>
        <v>1481.6471999999999</v>
      </c>
      <c r="H5867">
        <v>6</v>
      </c>
      <c r="I5867" s="17">
        <v>45302</v>
      </c>
      <c r="J5867" s="17">
        <v>45308</v>
      </c>
      <c r="K5867" t="s">
        <v>15</v>
      </c>
      <c r="L5867" t="s">
        <v>22</v>
      </c>
      <c r="M5867">
        <v>423.83</v>
      </c>
      <c r="N5867" t="s">
        <v>34</v>
      </c>
    </row>
    <row r="5868" spans="1:14" ht="14.25" customHeight="1" x14ac:dyDescent="0.3">
      <c r="A5868" t="s">
        <v>13395</v>
      </c>
      <c r="B5868" t="s">
        <v>25</v>
      </c>
      <c r="C5868" t="s">
        <v>33</v>
      </c>
      <c r="D5868">
        <v>2245.6999999999998</v>
      </c>
      <c r="E5868">
        <v>0.47</v>
      </c>
      <c r="F5868">
        <f t="shared" si="182"/>
        <v>1055.4789999999998</v>
      </c>
      <c r="G5868">
        <f t="shared" si="183"/>
        <v>1190.221</v>
      </c>
      <c r="H5868">
        <v>6</v>
      </c>
      <c r="I5868" s="17">
        <v>45350</v>
      </c>
      <c r="J5868" s="17">
        <v>45356</v>
      </c>
      <c r="K5868" t="s">
        <v>15</v>
      </c>
      <c r="L5868" t="s">
        <v>16</v>
      </c>
      <c r="M5868">
        <v>255.16</v>
      </c>
      <c r="N5868" t="s">
        <v>39</v>
      </c>
    </row>
    <row r="5869" spans="1:14" ht="14.25" customHeight="1" x14ac:dyDescent="0.3">
      <c r="A5869" t="s">
        <v>273</v>
      </c>
      <c r="B5869" t="s">
        <v>41</v>
      </c>
      <c r="C5869" t="s">
        <v>36</v>
      </c>
      <c r="D5869">
        <v>2246.27</v>
      </c>
      <c r="E5869">
        <v>0.22</v>
      </c>
      <c r="F5869">
        <f t="shared" si="182"/>
        <v>494.17939999999999</v>
      </c>
      <c r="G5869">
        <f t="shared" si="183"/>
        <v>1752.0906</v>
      </c>
      <c r="H5869">
        <v>6</v>
      </c>
      <c r="I5869" s="17">
        <v>44956</v>
      </c>
      <c r="J5869" s="17">
        <v>44963</v>
      </c>
      <c r="K5869" t="s">
        <v>21</v>
      </c>
      <c r="L5869" t="s">
        <v>22</v>
      </c>
      <c r="M5869">
        <v>358.48</v>
      </c>
      <c r="N5869" t="s">
        <v>17</v>
      </c>
    </row>
    <row r="5870" spans="1:14" ht="14.25" customHeight="1" x14ac:dyDescent="0.3">
      <c r="A5870" t="s">
        <v>7062</v>
      </c>
      <c r="B5870" t="s">
        <v>41</v>
      </c>
      <c r="C5870" t="s">
        <v>36</v>
      </c>
      <c r="D5870">
        <v>2247.8000000000002</v>
      </c>
      <c r="E5870">
        <v>0.45</v>
      </c>
      <c r="F5870">
        <f t="shared" si="182"/>
        <v>1011.5100000000001</v>
      </c>
      <c r="G5870">
        <f t="shared" si="183"/>
        <v>1236.29</v>
      </c>
      <c r="H5870">
        <v>6</v>
      </c>
      <c r="I5870" s="17">
        <v>44969</v>
      </c>
      <c r="J5870" s="17">
        <v>44972</v>
      </c>
      <c r="K5870" t="s">
        <v>21</v>
      </c>
      <c r="L5870" t="s">
        <v>22</v>
      </c>
      <c r="M5870">
        <v>519.58000000000004</v>
      </c>
      <c r="N5870" t="s">
        <v>23</v>
      </c>
    </row>
    <row r="5871" spans="1:14" ht="14.25" customHeight="1" x14ac:dyDescent="0.3">
      <c r="A5871" t="s">
        <v>9732</v>
      </c>
      <c r="B5871" t="s">
        <v>19</v>
      </c>
      <c r="C5871" t="s">
        <v>14</v>
      </c>
      <c r="D5871">
        <v>2247.88</v>
      </c>
      <c r="E5871">
        <v>0.41</v>
      </c>
      <c r="F5871">
        <f t="shared" si="182"/>
        <v>921.63080000000002</v>
      </c>
      <c r="G5871">
        <f t="shared" si="183"/>
        <v>1326.2492000000002</v>
      </c>
      <c r="H5871">
        <v>6</v>
      </c>
      <c r="I5871" s="17">
        <v>45535</v>
      </c>
      <c r="J5871" s="17">
        <v>45536</v>
      </c>
      <c r="K5871" t="s">
        <v>15</v>
      </c>
      <c r="L5871" t="s">
        <v>27</v>
      </c>
      <c r="M5871">
        <v>123.46</v>
      </c>
      <c r="N5871" t="s">
        <v>23</v>
      </c>
    </row>
    <row r="5872" spans="1:14" ht="14.25" customHeight="1" x14ac:dyDescent="0.3">
      <c r="A5872" t="s">
        <v>13146</v>
      </c>
      <c r="B5872" t="s">
        <v>25</v>
      </c>
      <c r="C5872" t="s">
        <v>20</v>
      </c>
      <c r="D5872">
        <v>2249.25</v>
      </c>
      <c r="E5872">
        <v>0.24</v>
      </c>
      <c r="F5872">
        <f t="shared" si="182"/>
        <v>539.81999999999994</v>
      </c>
      <c r="G5872">
        <f t="shared" si="183"/>
        <v>1709.43</v>
      </c>
      <c r="H5872">
        <v>6</v>
      </c>
      <c r="I5872" s="17">
        <v>45565</v>
      </c>
      <c r="J5872" s="17">
        <v>45568</v>
      </c>
      <c r="K5872" t="s">
        <v>21</v>
      </c>
      <c r="L5872" t="s">
        <v>27</v>
      </c>
      <c r="M5872">
        <v>661.93</v>
      </c>
      <c r="N5872" t="s">
        <v>23</v>
      </c>
    </row>
    <row r="5873" spans="1:14" ht="14.25" customHeight="1" x14ac:dyDescent="0.3">
      <c r="A5873" t="s">
        <v>5641</v>
      </c>
      <c r="B5873" t="s">
        <v>25</v>
      </c>
      <c r="C5873" t="s">
        <v>26</v>
      </c>
      <c r="D5873">
        <v>2251.19</v>
      </c>
      <c r="E5873">
        <v>0.37</v>
      </c>
      <c r="F5873">
        <f t="shared" si="182"/>
        <v>832.94029999999998</v>
      </c>
      <c r="G5873">
        <f t="shared" si="183"/>
        <v>1418.2497000000001</v>
      </c>
      <c r="H5873">
        <v>6</v>
      </c>
      <c r="I5873" s="17">
        <v>45597</v>
      </c>
      <c r="J5873" s="17">
        <v>45600</v>
      </c>
      <c r="K5873" t="s">
        <v>21</v>
      </c>
      <c r="L5873" t="s">
        <v>27</v>
      </c>
      <c r="M5873">
        <v>276.70999999999998</v>
      </c>
      <c r="N5873" t="s">
        <v>48</v>
      </c>
    </row>
    <row r="5874" spans="1:14" ht="14.25" customHeight="1" x14ac:dyDescent="0.3">
      <c r="A5874" t="s">
        <v>13480</v>
      </c>
      <c r="B5874" t="s">
        <v>25</v>
      </c>
      <c r="C5874" t="s">
        <v>36</v>
      </c>
      <c r="D5874">
        <v>2254.5700000000002</v>
      </c>
      <c r="E5874">
        <v>0</v>
      </c>
      <c r="F5874">
        <f t="shared" si="182"/>
        <v>0</v>
      </c>
      <c r="G5874">
        <f t="shared" si="183"/>
        <v>2254.5700000000002</v>
      </c>
      <c r="H5874">
        <v>6</v>
      </c>
      <c r="I5874" s="17">
        <v>45185</v>
      </c>
      <c r="J5874" s="17">
        <v>45186</v>
      </c>
      <c r="K5874" t="s">
        <v>15</v>
      </c>
      <c r="L5874" t="s">
        <v>22</v>
      </c>
      <c r="M5874">
        <v>248.49</v>
      </c>
      <c r="N5874" t="s">
        <v>23</v>
      </c>
    </row>
    <row r="5875" spans="1:14" ht="14.25" customHeight="1" x14ac:dyDescent="0.3">
      <c r="A5875" t="s">
        <v>5480</v>
      </c>
      <c r="B5875" t="s">
        <v>25</v>
      </c>
      <c r="C5875" t="s">
        <v>14</v>
      </c>
      <c r="D5875">
        <v>2255.4499999999998</v>
      </c>
      <c r="E5875">
        <v>0.18</v>
      </c>
      <c r="F5875">
        <f t="shared" si="182"/>
        <v>405.98099999999994</v>
      </c>
      <c r="G5875">
        <f t="shared" si="183"/>
        <v>1849.4689999999998</v>
      </c>
      <c r="H5875">
        <v>6</v>
      </c>
      <c r="I5875" s="17">
        <v>44962</v>
      </c>
      <c r="J5875" s="17">
        <v>44963</v>
      </c>
      <c r="K5875" t="s">
        <v>21</v>
      </c>
      <c r="L5875" t="s">
        <v>16</v>
      </c>
      <c r="M5875">
        <v>424.68</v>
      </c>
      <c r="N5875" t="s">
        <v>23</v>
      </c>
    </row>
    <row r="5876" spans="1:14" ht="14.25" customHeight="1" x14ac:dyDescent="0.3">
      <c r="A5876" t="s">
        <v>7246</v>
      </c>
      <c r="B5876" t="s">
        <v>19</v>
      </c>
      <c r="C5876" t="s">
        <v>33</v>
      </c>
      <c r="D5876">
        <v>2262.1799999999998</v>
      </c>
      <c r="E5876">
        <v>0.15</v>
      </c>
      <c r="F5876">
        <f t="shared" si="182"/>
        <v>339.32699999999994</v>
      </c>
      <c r="G5876">
        <f t="shared" si="183"/>
        <v>1922.8529999999998</v>
      </c>
      <c r="H5876">
        <v>6</v>
      </c>
      <c r="I5876" s="17">
        <v>45546</v>
      </c>
      <c r="J5876" s="17">
        <v>45548</v>
      </c>
      <c r="K5876" t="s">
        <v>15</v>
      </c>
      <c r="L5876" t="s">
        <v>22</v>
      </c>
      <c r="M5876">
        <v>651.41999999999996</v>
      </c>
      <c r="N5876" t="s">
        <v>23</v>
      </c>
    </row>
    <row r="5877" spans="1:14" ht="14.25" customHeight="1" x14ac:dyDescent="0.3">
      <c r="A5877" t="s">
        <v>3706</v>
      </c>
      <c r="B5877" t="s">
        <v>41</v>
      </c>
      <c r="C5877" t="s">
        <v>33</v>
      </c>
      <c r="D5877">
        <v>2263.4299999999998</v>
      </c>
      <c r="E5877">
        <v>0.3</v>
      </c>
      <c r="F5877">
        <f t="shared" si="182"/>
        <v>679.02899999999988</v>
      </c>
      <c r="G5877">
        <f t="shared" si="183"/>
        <v>1584.4009999999998</v>
      </c>
      <c r="H5877">
        <v>6</v>
      </c>
      <c r="I5877" s="17">
        <v>45072</v>
      </c>
      <c r="J5877" s="17">
        <v>45073</v>
      </c>
      <c r="K5877" t="s">
        <v>21</v>
      </c>
      <c r="L5877" t="s">
        <v>22</v>
      </c>
      <c r="M5877">
        <v>312.08</v>
      </c>
      <c r="N5877" t="s">
        <v>39</v>
      </c>
    </row>
    <row r="5878" spans="1:14" ht="14.25" customHeight="1" x14ac:dyDescent="0.3">
      <c r="A5878" t="s">
        <v>4686</v>
      </c>
      <c r="B5878" t="s">
        <v>25</v>
      </c>
      <c r="C5878" t="s">
        <v>26</v>
      </c>
      <c r="D5878">
        <v>2266.3200000000002</v>
      </c>
      <c r="E5878">
        <v>0.44</v>
      </c>
      <c r="F5878">
        <f t="shared" si="182"/>
        <v>997.18080000000009</v>
      </c>
      <c r="G5878">
        <f t="shared" si="183"/>
        <v>1269.1392000000001</v>
      </c>
      <c r="H5878">
        <v>6</v>
      </c>
      <c r="I5878" s="17">
        <v>44986</v>
      </c>
      <c r="J5878" s="17">
        <v>44989</v>
      </c>
      <c r="K5878" t="s">
        <v>21</v>
      </c>
      <c r="L5878" t="s">
        <v>27</v>
      </c>
      <c r="M5878">
        <v>205.42</v>
      </c>
      <c r="N5878" t="s">
        <v>28</v>
      </c>
    </row>
    <row r="5879" spans="1:14" ht="14.25" customHeight="1" x14ac:dyDescent="0.3">
      <c r="A5879" t="s">
        <v>12240</v>
      </c>
      <c r="B5879" t="s">
        <v>25</v>
      </c>
      <c r="C5879" t="s">
        <v>33</v>
      </c>
      <c r="D5879">
        <v>2269.54</v>
      </c>
      <c r="E5879">
        <v>0.1</v>
      </c>
      <c r="F5879">
        <f t="shared" si="182"/>
        <v>226.95400000000001</v>
      </c>
      <c r="G5879">
        <f t="shared" si="183"/>
        <v>2042.586</v>
      </c>
      <c r="H5879">
        <v>6</v>
      </c>
      <c r="I5879" s="17">
        <v>45207</v>
      </c>
      <c r="J5879" s="17">
        <v>45208</v>
      </c>
      <c r="K5879" t="s">
        <v>15</v>
      </c>
      <c r="L5879" t="s">
        <v>22</v>
      </c>
      <c r="M5879">
        <v>646.25</v>
      </c>
      <c r="N5879" t="s">
        <v>23</v>
      </c>
    </row>
    <row r="5880" spans="1:14" ht="14.25" customHeight="1" x14ac:dyDescent="0.3">
      <c r="A5880" t="s">
        <v>4667</v>
      </c>
      <c r="B5880" t="s">
        <v>25</v>
      </c>
      <c r="C5880" t="s">
        <v>14</v>
      </c>
      <c r="D5880">
        <v>2270.69</v>
      </c>
      <c r="E5880">
        <v>7.0000000000000007E-2</v>
      </c>
      <c r="F5880">
        <f t="shared" si="182"/>
        <v>158.94830000000002</v>
      </c>
      <c r="G5880">
        <f t="shared" si="183"/>
        <v>2111.7417</v>
      </c>
      <c r="H5880">
        <v>6</v>
      </c>
      <c r="I5880" s="17">
        <v>45315</v>
      </c>
      <c r="J5880" s="17">
        <v>45317</v>
      </c>
      <c r="K5880" t="s">
        <v>15</v>
      </c>
      <c r="L5880" t="s">
        <v>22</v>
      </c>
      <c r="M5880">
        <v>201.13</v>
      </c>
      <c r="N5880" t="s">
        <v>28</v>
      </c>
    </row>
    <row r="5881" spans="1:14" ht="14.25" customHeight="1" x14ac:dyDescent="0.3">
      <c r="A5881" t="s">
        <v>2056</v>
      </c>
      <c r="B5881" t="s">
        <v>25</v>
      </c>
      <c r="C5881" t="s">
        <v>36</v>
      </c>
      <c r="D5881">
        <v>2272.5300000000002</v>
      </c>
      <c r="E5881">
        <v>0.3</v>
      </c>
      <c r="F5881">
        <f t="shared" si="182"/>
        <v>681.75900000000001</v>
      </c>
      <c r="G5881">
        <f t="shared" si="183"/>
        <v>1590.7710000000002</v>
      </c>
      <c r="H5881">
        <v>6</v>
      </c>
      <c r="I5881" s="17">
        <v>45575</v>
      </c>
      <c r="J5881" s="17">
        <v>45577</v>
      </c>
      <c r="K5881" t="s">
        <v>21</v>
      </c>
      <c r="L5881" t="s">
        <v>16</v>
      </c>
      <c r="M5881">
        <v>536.94000000000005</v>
      </c>
      <c r="N5881" t="s">
        <v>39</v>
      </c>
    </row>
    <row r="5882" spans="1:14" ht="14.25" customHeight="1" x14ac:dyDescent="0.3">
      <c r="A5882" t="s">
        <v>10141</v>
      </c>
      <c r="B5882" t="s">
        <v>19</v>
      </c>
      <c r="C5882" t="s">
        <v>36</v>
      </c>
      <c r="D5882">
        <v>2272.96</v>
      </c>
      <c r="E5882">
        <v>0.39</v>
      </c>
      <c r="F5882">
        <f t="shared" si="182"/>
        <v>886.45440000000008</v>
      </c>
      <c r="G5882">
        <f t="shared" si="183"/>
        <v>1386.5056</v>
      </c>
      <c r="H5882">
        <v>6</v>
      </c>
      <c r="I5882" s="17">
        <v>45525</v>
      </c>
      <c r="J5882" s="17">
        <v>45528</v>
      </c>
      <c r="K5882" t="s">
        <v>31</v>
      </c>
      <c r="L5882" t="s">
        <v>16</v>
      </c>
      <c r="M5882">
        <v>561.66</v>
      </c>
      <c r="N5882" t="s">
        <v>34</v>
      </c>
    </row>
    <row r="5883" spans="1:14" ht="14.25" customHeight="1" x14ac:dyDescent="0.3">
      <c r="A5883" t="s">
        <v>577</v>
      </c>
      <c r="B5883" t="s">
        <v>25</v>
      </c>
      <c r="C5883" t="s">
        <v>26</v>
      </c>
      <c r="D5883">
        <v>2275.79</v>
      </c>
      <c r="E5883">
        <v>0.13</v>
      </c>
      <c r="F5883">
        <f t="shared" si="182"/>
        <v>295.85270000000003</v>
      </c>
      <c r="G5883">
        <f t="shared" si="183"/>
        <v>1979.9373000000001</v>
      </c>
      <c r="H5883">
        <v>6</v>
      </c>
      <c r="I5883" s="17">
        <v>45528</v>
      </c>
      <c r="J5883" s="17">
        <v>45534</v>
      </c>
      <c r="K5883" t="s">
        <v>15</v>
      </c>
      <c r="L5883" t="s">
        <v>27</v>
      </c>
      <c r="M5883">
        <v>267.36</v>
      </c>
      <c r="N5883" t="s">
        <v>23</v>
      </c>
    </row>
    <row r="5884" spans="1:14" ht="14.25" customHeight="1" x14ac:dyDescent="0.3">
      <c r="A5884" t="s">
        <v>12812</v>
      </c>
      <c r="B5884" t="s">
        <v>41</v>
      </c>
      <c r="C5884" t="s">
        <v>36</v>
      </c>
      <c r="D5884">
        <v>2276.86</v>
      </c>
      <c r="E5884">
        <v>0.49</v>
      </c>
      <c r="F5884">
        <f t="shared" si="182"/>
        <v>1115.6614</v>
      </c>
      <c r="G5884">
        <f t="shared" si="183"/>
        <v>1161.1986000000002</v>
      </c>
      <c r="H5884">
        <v>6</v>
      </c>
      <c r="I5884" s="17">
        <v>44978</v>
      </c>
      <c r="J5884" s="17">
        <v>44984</v>
      </c>
      <c r="K5884" t="s">
        <v>21</v>
      </c>
      <c r="L5884" t="s">
        <v>16</v>
      </c>
      <c r="M5884">
        <v>585.22</v>
      </c>
      <c r="N5884" t="s">
        <v>39</v>
      </c>
    </row>
    <row r="5885" spans="1:14" ht="14.25" customHeight="1" x14ac:dyDescent="0.3">
      <c r="A5885" t="s">
        <v>8983</v>
      </c>
      <c r="B5885" t="s">
        <v>13</v>
      </c>
      <c r="C5885" t="s">
        <v>20</v>
      </c>
      <c r="D5885">
        <v>2277.46</v>
      </c>
      <c r="E5885">
        <v>0.22</v>
      </c>
      <c r="F5885">
        <f t="shared" si="182"/>
        <v>501.0412</v>
      </c>
      <c r="G5885">
        <f t="shared" si="183"/>
        <v>1776.4187999999999</v>
      </c>
      <c r="H5885">
        <v>6</v>
      </c>
      <c r="I5885" s="17">
        <v>45564</v>
      </c>
      <c r="J5885" s="17">
        <v>45569</v>
      </c>
      <c r="K5885" t="s">
        <v>21</v>
      </c>
      <c r="L5885" t="s">
        <v>16</v>
      </c>
      <c r="M5885">
        <v>411.88</v>
      </c>
      <c r="N5885" t="s">
        <v>28</v>
      </c>
    </row>
    <row r="5886" spans="1:14" ht="14.25" customHeight="1" x14ac:dyDescent="0.3">
      <c r="A5886" t="s">
        <v>9570</v>
      </c>
      <c r="B5886" t="s">
        <v>41</v>
      </c>
      <c r="C5886" t="s">
        <v>14</v>
      </c>
      <c r="D5886">
        <v>2281.37</v>
      </c>
      <c r="E5886">
        <v>0.06</v>
      </c>
      <c r="F5886">
        <f t="shared" si="182"/>
        <v>136.88219999999998</v>
      </c>
      <c r="G5886">
        <f t="shared" si="183"/>
        <v>2144.4877999999999</v>
      </c>
      <c r="H5886">
        <v>6</v>
      </c>
      <c r="I5886" s="17">
        <v>45029</v>
      </c>
      <c r="J5886" s="17">
        <v>45030</v>
      </c>
      <c r="K5886" t="s">
        <v>21</v>
      </c>
      <c r="L5886" t="s">
        <v>22</v>
      </c>
      <c r="M5886">
        <v>387.39</v>
      </c>
      <c r="N5886" t="s">
        <v>23</v>
      </c>
    </row>
    <row r="5887" spans="1:14" ht="14.25" customHeight="1" x14ac:dyDescent="0.3">
      <c r="A5887" t="s">
        <v>8343</v>
      </c>
      <c r="B5887" t="s">
        <v>41</v>
      </c>
      <c r="C5887" t="s">
        <v>36</v>
      </c>
      <c r="D5887">
        <v>2281.4499999999998</v>
      </c>
      <c r="E5887">
        <v>0.37</v>
      </c>
      <c r="F5887">
        <f t="shared" si="182"/>
        <v>844.13649999999996</v>
      </c>
      <c r="G5887">
        <f t="shared" si="183"/>
        <v>1437.3134999999997</v>
      </c>
      <c r="H5887">
        <v>6</v>
      </c>
      <c r="I5887" s="17">
        <v>44933</v>
      </c>
      <c r="J5887" s="17">
        <v>44939</v>
      </c>
      <c r="K5887" t="s">
        <v>15</v>
      </c>
      <c r="L5887" t="s">
        <v>22</v>
      </c>
      <c r="M5887">
        <v>484.52</v>
      </c>
      <c r="N5887" t="s">
        <v>39</v>
      </c>
    </row>
    <row r="5888" spans="1:14" ht="14.25" customHeight="1" x14ac:dyDescent="0.3">
      <c r="A5888" t="s">
        <v>7234</v>
      </c>
      <c r="B5888" t="s">
        <v>13</v>
      </c>
      <c r="C5888" t="s">
        <v>14</v>
      </c>
      <c r="D5888">
        <v>2282.3200000000002</v>
      </c>
      <c r="E5888">
        <v>0.37</v>
      </c>
      <c r="F5888">
        <f t="shared" si="182"/>
        <v>844.4584000000001</v>
      </c>
      <c r="G5888">
        <f t="shared" si="183"/>
        <v>1437.8616000000002</v>
      </c>
      <c r="H5888">
        <v>6</v>
      </c>
      <c r="I5888" s="17">
        <v>45514</v>
      </c>
      <c r="J5888" s="17">
        <v>45515</v>
      </c>
      <c r="K5888" t="s">
        <v>31</v>
      </c>
      <c r="L5888" t="s">
        <v>22</v>
      </c>
      <c r="M5888">
        <v>312.47000000000003</v>
      </c>
      <c r="N5888" t="s">
        <v>34</v>
      </c>
    </row>
    <row r="5889" spans="1:14" ht="14.25" customHeight="1" x14ac:dyDescent="0.3">
      <c r="A5889" t="s">
        <v>6590</v>
      </c>
      <c r="B5889" t="s">
        <v>41</v>
      </c>
      <c r="C5889" t="s">
        <v>36</v>
      </c>
      <c r="D5889">
        <v>2286.06</v>
      </c>
      <c r="E5889">
        <v>0.43</v>
      </c>
      <c r="F5889">
        <f t="shared" si="182"/>
        <v>983.00579999999991</v>
      </c>
      <c r="G5889">
        <f t="shared" si="183"/>
        <v>1303.0542</v>
      </c>
      <c r="H5889">
        <v>6</v>
      </c>
      <c r="I5889" s="17">
        <v>45139</v>
      </c>
      <c r="J5889" s="17">
        <v>45143</v>
      </c>
      <c r="K5889" t="s">
        <v>21</v>
      </c>
      <c r="L5889" t="s">
        <v>22</v>
      </c>
      <c r="M5889">
        <v>198.99</v>
      </c>
      <c r="N5889" t="s">
        <v>39</v>
      </c>
    </row>
    <row r="5890" spans="1:14" ht="14.25" customHeight="1" x14ac:dyDescent="0.3">
      <c r="A5890" t="s">
        <v>13832</v>
      </c>
      <c r="B5890" t="s">
        <v>25</v>
      </c>
      <c r="C5890" t="s">
        <v>36</v>
      </c>
      <c r="D5890">
        <v>2288.52</v>
      </c>
      <c r="E5890">
        <v>0.28999999999999998</v>
      </c>
      <c r="F5890">
        <f t="shared" ref="F5890:F5953" si="184">D5890*E5890</f>
        <v>663.67079999999999</v>
      </c>
      <c r="G5890">
        <f t="shared" ref="G5890:G5953" si="185">D5890-F5890</f>
        <v>1624.8492000000001</v>
      </c>
      <c r="H5890">
        <v>6</v>
      </c>
      <c r="I5890" s="17">
        <v>45093</v>
      </c>
      <c r="J5890" s="17">
        <v>45097</v>
      </c>
      <c r="K5890" t="s">
        <v>31</v>
      </c>
      <c r="L5890" t="s">
        <v>27</v>
      </c>
      <c r="M5890">
        <v>505.48</v>
      </c>
      <c r="N5890" t="s">
        <v>39</v>
      </c>
    </row>
    <row r="5891" spans="1:14" ht="14.25" customHeight="1" x14ac:dyDescent="0.3">
      <c r="A5891" t="s">
        <v>11444</v>
      </c>
      <c r="B5891" t="s">
        <v>25</v>
      </c>
      <c r="C5891" t="s">
        <v>26</v>
      </c>
      <c r="D5891">
        <v>2293.02</v>
      </c>
      <c r="E5891">
        <v>0.44</v>
      </c>
      <c r="F5891">
        <f t="shared" si="184"/>
        <v>1008.9288</v>
      </c>
      <c r="G5891">
        <f t="shared" si="185"/>
        <v>1284.0911999999998</v>
      </c>
      <c r="H5891">
        <v>6</v>
      </c>
      <c r="I5891" s="17">
        <v>45228</v>
      </c>
      <c r="J5891" s="17">
        <v>45229</v>
      </c>
      <c r="K5891" t="s">
        <v>21</v>
      </c>
      <c r="L5891" t="s">
        <v>22</v>
      </c>
      <c r="M5891">
        <v>188.97</v>
      </c>
      <c r="N5891" t="s">
        <v>39</v>
      </c>
    </row>
    <row r="5892" spans="1:14" ht="14.25" customHeight="1" x14ac:dyDescent="0.3">
      <c r="A5892" t="s">
        <v>15133</v>
      </c>
      <c r="B5892" t="s">
        <v>13</v>
      </c>
      <c r="C5892" t="s">
        <v>36</v>
      </c>
      <c r="D5892">
        <v>2296.31</v>
      </c>
      <c r="E5892">
        <v>0.03</v>
      </c>
      <c r="F5892">
        <f t="shared" si="184"/>
        <v>68.889299999999992</v>
      </c>
      <c r="G5892">
        <f t="shared" si="185"/>
        <v>2227.4207000000001</v>
      </c>
      <c r="H5892">
        <v>6</v>
      </c>
      <c r="I5892" s="17">
        <v>45412</v>
      </c>
      <c r="J5892" s="17">
        <v>45418</v>
      </c>
      <c r="K5892" t="s">
        <v>31</v>
      </c>
      <c r="L5892" t="s">
        <v>27</v>
      </c>
      <c r="M5892">
        <v>454.74</v>
      </c>
      <c r="N5892" t="s">
        <v>34</v>
      </c>
    </row>
    <row r="5893" spans="1:14" ht="14.25" customHeight="1" x14ac:dyDescent="0.3">
      <c r="A5893" t="s">
        <v>11157</v>
      </c>
      <c r="B5893" t="s">
        <v>13</v>
      </c>
      <c r="C5893" t="s">
        <v>26</v>
      </c>
      <c r="D5893">
        <v>2306.35</v>
      </c>
      <c r="E5893">
        <v>0.01</v>
      </c>
      <c r="F5893">
        <f t="shared" si="184"/>
        <v>23.063500000000001</v>
      </c>
      <c r="G5893">
        <f t="shared" si="185"/>
        <v>2283.2864999999997</v>
      </c>
      <c r="H5893">
        <v>6</v>
      </c>
      <c r="I5893" s="17">
        <v>45562</v>
      </c>
      <c r="J5893" s="17">
        <v>45568</v>
      </c>
      <c r="K5893" t="s">
        <v>21</v>
      </c>
      <c r="L5893" t="s">
        <v>16</v>
      </c>
      <c r="M5893">
        <v>282.79000000000002</v>
      </c>
      <c r="N5893" t="s">
        <v>48</v>
      </c>
    </row>
    <row r="5894" spans="1:14" ht="14.25" customHeight="1" x14ac:dyDescent="0.3">
      <c r="A5894" t="s">
        <v>1105</v>
      </c>
      <c r="B5894" t="s">
        <v>41</v>
      </c>
      <c r="C5894" t="s">
        <v>14</v>
      </c>
      <c r="D5894">
        <v>2311.81</v>
      </c>
      <c r="E5894">
        <v>0.27</v>
      </c>
      <c r="F5894">
        <f t="shared" si="184"/>
        <v>624.18870000000004</v>
      </c>
      <c r="G5894">
        <f t="shared" si="185"/>
        <v>1687.6212999999998</v>
      </c>
      <c r="H5894">
        <v>6</v>
      </c>
      <c r="I5894" s="17">
        <v>45297</v>
      </c>
      <c r="J5894" s="17">
        <v>45302</v>
      </c>
      <c r="K5894" t="s">
        <v>31</v>
      </c>
      <c r="L5894" t="s">
        <v>22</v>
      </c>
      <c r="M5894">
        <v>644.46</v>
      </c>
      <c r="N5894" t="s">
        <v>23</v>
      </c>
    </row>
    <row r="5895" spans="1:14" ht="14.25" customHeight="1" x14ac:dyDescent="0.3">
      <c r="A5895" t="s">
        <v>14067</v>
      </c>
      <c r="B5895" t="s">
        <v>19</v>
      </c>
      <c r="C5895" t="s">
        <v>14</v>
      </c>
      <c r="D5895">
        <v>2323.44</v>
      </c>
      <c r="E5895">
        <v>0.18</v>
      </c>
      <c r="F5895">
        <f t="shared" si="184"/>
        <v>418.2192</v>
      </c>
      <c r="G5895">
        <f t="shared" si="185"/>
        <v>1905.2208000000001</v>
      </c>
      <c r="H5895">
        <v>6</v>
      </c>
      <c r="I5895" s="17">
        <v>45016</v>
      </c>
      <c r="J5895" s="17">
        <v>45023</v>
      </c>
      <c r="K5895" t="s">
        <v>15</v>
      </c>
      <c r="L5895" t="s">
        <v>22</v>
      </c>
      <c r="M5895">
        <v>172.59</v>
      </c>
      <c r="N5895" t="s">
        <v>48</v>
      </c>
    </row>
    <row r="5896" spans="1:14" ht="14.25" customHeight="1" x14ac:dyDescent="0.3">
      <c r="A5896" t="s">
        <v>10624</v>
      </c>
      <c r="B5896" t="s">
        <v>41</v>
      </c>
      <c r="C5896" t="s">
        <v>26</v>
      </c>
      <c r="D5896">
        <v>2363.5100000000002</v>
      </c>
      <c r="E5896">
        <v>0.5</v>
      </c>
      <c r="F5896">
        <f t="shared" si="184"/>
        <v>1181.7550000000001</v>
      </c>
      <c r="G5896">
        <f t="shared" si="185"/>
        <v>1181.7550000000001</v>
      </c>
      <c r="H5896">
        <v>6</v>
      </c>
      <c r="I5896" s="17">
        <v>45584</v>
      </c>
      <c r="J5896" s="17">
        <v>45589</v>
      </c>
      <c r="K5896" t="s">
        <v>15</v>
      </c>
      <c r="L5896" t="s">
        <v>16</v>
      </c>
      <c r="M5896">
        <v>702.63</v>
      </c>
      <c r="N5896" t="s">
        <v>39</v>
      </c>
    </row>
    <row r="5897" spans="1:14" ht="14.25" customHeight="1" x14ac:dyDescent="0.3">
      <c r="A5897" t="s">
        <v>7279</v>
      </c>
      <c r="B5897" t="s">
        <v>41</v>
      </c>
      <c r="C5897" t="s">
        <v>20</v>
      </c>
      <c r="D5897">
        <v>2363.8000000000002</v>
      </c>
      <c r="E5897">
        <v>0.13</v>
      </c>
      <c r="F5897">
        <f t="shared" si="184"/>
        <v>307.29400000000004</v>
      </c>
      <c r="G5897">
        <f t="shared" si="185"/>
        <v>2056.5060000000003</v>
      </c>
      <c r="H5897">
        <v>6</v>
      </c>
      <c r="I5897" s="17">
        <v>45528</v>
      </c>
      <c r="J5897" s="17">
        <v>45533</v>
      </c>
      <c r="K5897" t="s">
        <v>31</v>
      </c>
      <c r="L5897" t="s">
        <v>22</v>
      </c>
      <c r="M5897">
        <v>481.59</v>
      </c>
      <c r="N5897" t="s">
        <v>17</v>
      </c>
    </row>
    <row r="5898" spans="1:14" ht="14.25" customHeight="1" x14ac:dyDescent="0.3">
      <c r="A5898" t="s">
        <v>1375</v>
      </c>
      <c r="B5898" t="s">
        <v>13</v>
      </c>
      <c r="C5898" t="s">
        <v>33</v>
      </c>
      <c r="D5898">
        <v>2368.25</v>
      </c>
      <c r="E5898">
        <v>0.01</v>
      </c>
      <c r="F5898">
        <f t="shared" si="184"/>
        <v>23.682500000000001</v>
      </c>
      <c r="G5898">
        <f t="shared" si="185"/>
        <v>2344.5675000000001</v>
      </c>
      <c r="H5898">
        <v>6</v>
      </c>
      <c r="I5898" s="17">
        <v>45209</v>
      </c>
      <c r="J5898" s="17">
        <v>45216</v>
      </c>
      <c r="K5898" t="s">
        <v>31</v>
      </c>
      <c r="L5898" t="s">
        <v>27</v>
      </c>
      <c r="M5898">
        <v>233.47</v>
      </c>
      <c r="N5898" t="s">
        <v>48</v>
      </c>
    </row>
    <row r="5899" spans="1:14" ht="14.25" customHeight="1" x14ac:dyDescent="0.3">
      <c r="A5899" t="s">
        <v>461</v>
      </c>
      <c r="B5899" t="s">
        <v>25</v>
      </c>
      <c r="C5899" t="s">
        <v>14</v>
      </c>
      <c r="D5899">
        <v>2369.66</v>
      </c>
      <c r="E5899">
        <v>0.04</v>
      </c>
      <c r="F5899">
        <f t="shared" si="184"/>
        <v>94.7864</v>
      </c>
      <c r="G5899">
        <f t="shared" si="185"/>
        <v>2274.8735999999999</v>
      </c>
      <c r="H5899">
        <v>6</v>
      </c>
      <c r="I5899" s="17">
        <v>45235</v>
      </c>
      <c r="J5899" s="17">
        <v>45241</v>
      </c>
      <c r="K5899" t="s">
        <v>21</v>
      </c>
      <c r="L5899" t="s">
        <v>16</v>
      </c>
      <c r="M5899">
        <v>639.24</v>
      </c>
      <c r="N5899" t="s">
        <v>34</v>
      </c>
    </row>
    <row r="5900" spans="1:14" ht="14.25" customHeight="1" x14ac:dyDescent="0.3">
      <c r="A5900" t="s">
        <v>5681</v>
      </c>
      <c r="B5900" t="s">
        <v>19</v>
      </c>
      <c r="C5900" t="s">
        <v>33</v>
      </c>
      <c r="D5900">
        <v>2370.41</v>
      </c>
      <c r="E5900">
        <v>0.25</v>
      </c>
      <c r="F5900">
        <f t="shared" si="184"/>
        <v>592.60249999999996</v>
      </c>
      <c r="G5900">
        <f t="shared" si="185"/>
        <v>1777.8074999999999</v>
      </c>
      <c r="H5900">
        <v>6</v>
      </c>
      <c r="I5900" s="17">
        <v>45142</v>
      </c>
      <c r="J5900" s="17">
        <v>45146</v>
      </c>
      <c r="K5900" t="s">
        <v>15</v>
      </c>
      <c r="L5900" t="s">
        <v>16</v>
      </c>
      <c r="M5900">
        <v>582.35</v>
      </c>
      <c r="N5900" t="s">
        <v>23</v>
      </c>
    </row>
    <row r="5901" spans="1:14" ht="14.25" customHeight="1" x14ac:dyDescent="0.3">
      <c r="A5901" t="s">
        <v>9954</v>
      </c>
      <c r="B5901" t="s">
        <v>41</v>
      </c>
      <c r="C5901" t="s">
        <v>14</v>
      </c>
      <c r="D5901">
        <v>2372.04</v>
      </c>
      <c r="E5901">
        <v>0.49</v>
      </c>
      <c r="F5901">
        <f t="shared" si="184"/>
        <v>1162.2996000000001</v>
      </c>
      <c r="G5901">
        <f t="shared" si="185"/>
        <v>1209.7403999999999</v>
      </c>
      <c r="H5901">
        <v>6</v>
      </c>
      <c r="I5901" s="17">
        <v>45243</v>
      </c>
      <c r="J5901" s="17">
        <v>45248</v>
      </c>
      <c r="K5901" t="s">
        <v>31</v>
      </c>
      <c r="L5901" t="s">
        <v>22</v>
      </c>
      <c r="M5901">
        <v>499.33</v>
      </c>
      <c r="N5901" t="s">
        <v>48</v>
      </c>
    </row>
    <row r="5902" spans="1:14" ht="14.25" customHeight="1" x14ac:dyDescent="0.3">
      <c r="A5902" t="s">
        <v>167</v>
      </c>
      <c r="B5902" t="s">
        <v>13</v>
      </c>
      <c r="C5902" t="s">
        <v>36</v>
      </c>
      <c r="D5902">
        <v>2373.08</v>
      </c>
      <c r="E5902">
        <v>0.34</v>
      </c>
      <c r="F5902">
        <f t="shared" si="184"/>
        <v>806.84720000000004</v>
      </c>
      <c r="G5902">
        <f t="shared" si="185"/>
        <v>1566.2327999999998</v>
      </c>
      <c r="H5902">
        <v>6</v>
      </c>
      <c r="I5902" s="17">
        <v>45527</v>
      </c>
      <c r="J5902" s="17">
        <v>45534</v>
      </c>
      <c r="K5902" t="s">
        <v>31</v>
      </c>
      <c r="L5902" t="s">
        <v>22</v>
      </c>
      <c r="M5902">
        <v>478.2</v>
      </c>
      <c r="N5902" t="s">
        <v>39</v>
      </c>
    </row>
    <row r="5903" spans="1:14" ht="14.25" customHeight="1" x14ac:dyDescent="0.3">
      <c r="A5903" t="s">
        <v>9502</v>
      </c>
      <c r="B5903" t="s">
        <v>25</v>
      </c>
      <c r="C5903" t="s">
        <v>14</v>
      </c>
      <c r="D5903">
        <v>2381.1</v>
      </c>
      <c r="E5903">
        <v>0.25</v>
      </c>
      <c r="F5903">
        <f t="shared" si="184"/>
        <v>595.27499999999998</v>
      </c>
      <c r="G5903">
        <f t="shared" si="185"/>
        <v>1785.8249999999998</v>
      </c>
      <c r="H5903">
        <v>6</v>
      </c>
      <c r="I5903" s="17">
        <v>45023</v>
      </c>
      <c r="J5903" s="17">
        <v>45027</v>
      </c>
      <c r="K5903" t="s">
        <v>15</v>
      </c>
      <c r="L5903" t="s">
        <v>16</v>
      </c>
      <c r="M5903">
        <v>618.12</v>
      </c>
      <c r="N5903" t="s">
        <v>17</v>
      </c>
    </row>
    <row r="5904" spans="1:14" ht="14.25" customHeight="1" x14ac:dyDescent="0.3">
      <c r="A5904" t="s">
        <v>12649</v>
      </c>
      <c r="B5904" t="s">
        <v>19</v>
      </c>
      <c r="C5904" t="s">
        <v>26</v>
      </c>
      <c r="D5904">
        <v>2382.13</v>
      </c>
      <c r="E5904">
        <v>0.06</v>
      </c>
      <c r="F5904">
        <f t="shared" si="184"/>
        <v>142.92779999999999</v>
      </c>
      <c r="G5904">
        <f t="shared" si="185"/>
        <v>2239.2022000000002</v>
      </c>
      <c r="H5904">
        <v>6</v>
      </c>
      <c r="I5904" s="17">
        <v>45313</v>
      </c>
      <c r="J5904" s="17">
        <v>45319</v>
      </c>
      <c r="K5904" t="s">
        <v>31</v>
      </c>
      <c r="L5904" t="s">
        <v>16</v>
      </c>
      <c r="M5904">
        <v>443.32</v>
      </c>
      <c r="N5904" t="s">
        <v>28</v>
      </c>
    </row>
    <row r="5905" spans="1:14" ht="14.25" customHeight="1" x14ac:dyDescent="0.3">
      <c r="A5905" t="s">
        <v>4700</v>
      </c>
      <c r="B5905" t="s">
        <v>41</v>
      </c>
      <c r="C5905" t="s">
        <v>36</v>
      </c>
      <c r="D5905">
        <v>2383.1799999999998</v>
      </c>
      <c r="E5905">
        <v>0.3</v>
      </c>
      <c r="F5905">
        <f t="shared" si="184"/>
        <v>714.95399999999995</v>
      </c>
      <c r="G5905">
        <f t="shared" si="185"/>
        <v>1668.2259999999999</v>
      </c>
      <c r="H5905">
        <v>6</v>
      </c>
      <c r="I5905" s="17">
        <v>45656</v>
      </c>
      <c r="J5905" s="17">
        <v>45660</v>
      </c>
      <c r="K5905" t="s">
        <v>21</v>
      </c>
      <c r="L5905" t="s">
        <v>16</v>
      </c>
      <c r="M5905">
        <v>230.37</v>
      </c>
      <c r="N5905" t="s">
        <v>23</v>
      </c>
    </row>
    <row r="5906" spans="1:14" ht="14.25" customHeight="1" x14ac:dyDescent="0.3">
      <c r="A5906" t="s">
        <v>1235</v>
      </c>
      <c r="B5906" t="s">
        <v>19</v>
      </c>
      <c r="C5906" t="s">
        <v>33</v>
      </c>
      <c r="D5906">
        <v>2383.5700000000002</v>
      </c>
      <c r="E5906">
        <v>0.02</v>
      </c>
      <c r="F5906">
        <f t="shared" si="184"/>
        <v>47.671400000000006</v>
      </c>
      <c r="G5906">
        <f t="shared" si="185"/>
        <v>2335.8986</v>
      </c>
      <c r="H5906">
        <v>6</v>
      </c>
      <c r="I5906" s="17">
        <v>45393</v>
      </c>
      <c r="J5906" s="17">
        <v>45400</v>
      </c>
      <c r="K5906" t="s">
        <v>15</v>
      </c>
      <c r="L5906" t="s">
        <v>27</v>
      </c>
      <c r="M5906">
        <v>597.63</v>
      </c>
      <c r="N5906" t="s">
        <v>28</v>
      </c>
    </row>
    <row r="5907" spans="1:14" ht="14.25" customHeight="1" x14ac:dyDescent="0.3">
      <c r="A5907" t="s">
        <v>1713</v>
      </c>
      <c r="B5907" t="s">
        <v>19</v>
      </c>
      <c r="C5907" t="s">
        <v>33</v>
      </c>
      <c r="D5907">
        <v>2384.36</v>
      </c>
      <c r="E5907">
        <v>0.19</v>
      </c>
      <c r="F5907">
        <f t="shared" si="184"/>
        <v>453.02840000000003</v>
      </c>
      <c r="G5907">
        <f t="shared" si="185"/>
        <v>1931.3316</v>
      </c>
      <c r="H5907">
        <v>6</v>
      </c>
      <c r="I5907" s="17">
        <v>45329</v>
      </c>
      <c r="J5907" s="17">
        <v>45334</v>
      </c>
      <c r="K5907" t="s">
        <v>15</v>
      </c>
      <c r="L5907" t="s">
        <v>22</v>
      </c>
      <c r="M5907">
        <v>359.24</v>
      </c>
      <c r="N5907" t="s">
        <v>23</v>
      </c>
    </row>
    <row r="5908" spans="1:14" ht="14.25" customHeight="1" x14ac:dyDescent="0.3">
      <c r="A5908" t="s">
        <v>11152</v>
      </c>
      <c r="B5908" t="s">
        <v>41</v>
      </c>
      <c r="C5908" t="s">
        <v>36</v>
      </c>
      <c r="D5908">
        <v>2387.6999999999998</v>
      </c>
      <c r="E5908">
        <v>0.37</v>
      </c>
      <c r="F5908">
        <f t="shared" si="184"/>
        <v>883.44899999999996</v>
      </c>
      <c r="G5908">
        <f t="shared" si="185"/>
        <v>1504.2509999999997</v>
      </c>
      <c r="H5908">
        <v>6</v>
      </c>
      <c r="I5908" s="17">
        <v>45572</v>
      </c>
      <c r="J5908" s="17">
        <v>45574</v>
      </c>
      <c r="K5908" t="s">
        <v>31</v>
      </c>
      <c r="L5908" t="s">
        <v>16</v>
      </c>
      <c r="M5908">
        <v>423.94</v>
      </c>
      <c r="N5908" t="s">
        <v>39</v>
      </c>
    </row>
    <row r="5909" spans="1:14" ht="14.25" customHeight="1" x14ac:dyDescent="0.3">
      <c r="A5909" t="s">
        <v>6798</v>
      </c>
      <c r="B5909" t="s">
        <v>25</v>
      </c>
      <c r="C5909" t="s">
        <v>14</v>
      </c>
      <c r="D5909">
        <v>2393.7800000000002</v>
      </c>
      <c r="E5909">
        <v>0.5</v>
      </c>
      <c r="F5909">
        <f t="shared" si="184"/>
        <v>1196.8900000000001</v>
      </c>
      <c r="G5909">
        <f t="shared" si="185"/>
        <v>1196.8900000000001</v>
      </c>
      <c r="H5909">
        <v>6</v>
      </c>
      <c r="I5909" s="17">
        <v>45032</v>
      </c>
      <c r="J5909" s="17">
        <v>45033</v>
      </c>
      <c r="K5909" t="s">
        <v>31</v>
      </c>
      <c r="L5909" t="s">
        <v>27</v>
      </c>
      <c r="M5909">
        <v>671.82</v>
      </c>
      <c r="N5909" t="s">
        <v>17</v>
      </c>
    </row>
    <row r="5910" spans="1:14" ht="14.25" customHeight="1" x14ac:dyDescent="0.3">
      <c r="A5910" t="s">
        <v>5919</v>
      </c>
      <c r="B5910" t="s">
        <v>25</v>
      </c>
      <c r="C5910" t="s">
        <v>36</v>
      </c>
      <c r="D5910">
        <v>2398.6</v>
      </c>
      <c r="E5910">
        <v>0.39</v>
      </c>
      <c r="F5910">
        <f t="shared" si="184"/>
        <v>935.45399999999995</v>
      </c>
      <c r="G5910">
        <f t="shared" si="185"/>
        <v>1463.146</v>
      </c>
      <c r="H5910">
        <v>6</v>
      </c>
      <c r="I5910" s="17">
        <v>44961</v>
      </c>
      <c r="J5910" s="17">
        <v>44962</v>
      </c>
      <c r="K5910" t="s">
        <v>31</v>
      </c>
      <c r="L5910" t="s">
        <v>27</v>
      </c>
      <c r="M5910">
        <v>478.54</v>
      </c>
      <c r="N5910" t="s">
        <v>23</v>
      </c>
    </row>
    <row r="5911" spans="1:14" ht="14.25" customHeight="1" x14ac:dyDescent="0.3">
      <c r="A5911" t="s">
        <v>4933</v>
      </c>
      <c r="B5911" t="s">
        <v>19</v>
      </c>
      <c r="C5911" t="s">
        <v>26</v>
      </c>
      <c r="D5911">
        <v>2399.17</v>
      </c>
      <c r="E5911">
        <v>0.21</v>
      </c>
      <c r="F5911">
        <f t="shared" si="184"/>
        <v>503.82569999999998</v>
      </c>
      <c r="G5911">
        <f t="shared" si="185"/>
        <v>1895.3443000000002</v>
      </c>
      <c r="H5911">
        <v>6</v>
      </c>
      <c r="I5911" s="17">
        <v>45646</v>
      </c>
      <c r="J5911" s="17">
        <v>45651</v>
      </c>
      <c r="K5911" t="s">
        <v>21</v>
      </c>
      <c r="L5911" t="s">
        <v>22</v>
      </c>
      <c r="M5911">
        <v>212.27</v>
      </c>
      <c r="N5911" t="s">
        <v>17</v>
      </c>
    </row>
    <row r="5912" spans="1:14" ht="14.25" customHeight="1" x14ac:dyDescent="0.3">
      <c r="A5912" t="s">
        <v>3108</v>
      </c>
      <c r="B5912" t="s">
        <v>19</v>
      </c>
      <c r="C5912" t="s">
        <v>14</v>
      </c>
      <c r="D5912">
        <v>2400.0500000000002</v>
      </c>
      <c r="E5912">
        <v>0.25</v>
      </c>
      <c r="F5912">
        <f t="shared" si="184"/>
        <v>600.01250000000005</v>
      </c>
      <c r="G5912">
        <f t="shared" si="185"/>
        <v>1800.0375000000001</v>
      </c>
      <c r="H5912">
        <v>6</v>
      </c>
      <c r="I5912" s="17">
        <v>45504</v>
      </c>
      <c r="J5912" s="17">
        <v>45510</v>
      </c>
      <c r="K5912" t="s">
        <v>21</v>
      </c>
      <c r="L5912" t="s">
        <v>22</v>
      </c>
      <c r="M5912">
        <v>389.09</v>
      </c>
      <c r="N5912" t="s">
        <v>17</v>
      </c>
    </row>
    <row r="5913" spans="1:14" ht="14.25" customHeight="1" x14ac:dyDescent="0.3">
      <c r="A5913" t="s">
        <v>11433</v>
      </c>
      <c r="B5913" t="s">
        <v>13</v>
      </c>
      <c r="C5913" t="s">
        <v>33</v>
      </c>
      <c r="D5913">
        <v>2400.5</v>
      </c>
      <c r="E5913">
        <v>0.34</v>
      </c>
      <c r="F5913">
        <f t="shared" si="184"/>
        <v>816.17000000000007</v>
      </c>
      <c r="G5913">
        <f t="shared" si="185"/>
        <v>1584.33</v>
      </c>
      <c r="H5913">
        <v>6</v>
      </c>
      <c r="I5913" s="17">
        <v>45439</v>
      </c>
      <c r="J5913" s="17">
        <v>45440</v>
      </c>
      <c r="K5913" t="s">
        <v>15</v>
      </c>
      <c r="L5913" t="s">
        <v>27</v>
      </c>
      <c r="M5913">
        <v>491.51</v>
      </c>
      <c r="N5913" t="s">
        <v>28</v>
      </c>
    </row>
    <row r="5914" spans="1:14" ht="14.25" customHeight="1" x14ac:dyDescent="0.3">
      <c r="A5914" t="s">
        <v>9519</v>
      </c>
      <c r="B5914" t="s">
        <v>41</v>
      </c>
      <c r="C5914" t="s">
        <v>20</v>
      </c>
      <c r="D5914">
        <v>2408.3200000000002</v>
      </c>
      <c r="E5914">
        <v>0.32</v>
      </c>
      <c r="F5914">
        <f t="shared" si="184"/>
        <v>770.66240000000005</v>
      </c>
      <c r="G5914">
        <f t="shared" si="185"/>
        <v>1637.6576</v>
      </c>
      <c r="H5914">
        <v>6</v>
      </c>
      <c r="I5914" s="17">
        <v>45043</v>
      </c>
      <c r="J5914" s="17">
        <v>45048</v>
      </c>
      <c r="K5914" t="s">
        <v>31</v>
      </c>
      <c r="L5914" t="s">
        <v>22</v>
      </c>
      <c r="M5914">
        <v>260.81</v>
      </c>
      <c r="N5914" t="s">
        <v>39</v>
      </c>
    </row>
    <row r="5915" spans="1:14" ht="14.25" customHeight="1" x14ac:dyDescent="0.3">
      <c r="A5915" t="s">
        <v>14882</v>
      </c>
      <c r="B5915" t="s">
        <v>25</v>
      </c>
      <c r="C5915" t="s">
        <v>36</v>
      </c>
      <c r="D5915">
        <v>2430.5100000000002</v>
      </c>
      <c r="E5915">
        <v>0.12</v>
      </c>
      <c r="F5915">
        <f t="shared" si="184"/>
        <v>291.66120000000001</v>
      </c>
      <c r="G5915">
        <f t="shared" si="185"/>
        <v>2138.8488000000002</v>
      </c>
      <c r="H5915">
        <v>6</v>
      </c>
      <c r="I5915" s="17">
        <v>45448</v>
      </c>
      <c r="J5915" s="17">
        <v>45450</v>
      </c>
      <c r="K5915" t="s">
        <v>31</v>
      </c>
      <c r="L5915" t="s">
        <v>16</v>
      </c>
      <c r="M5915">
        <v>663.03</v>
      </c>
      <c r="N5915" t="s">
        <v>23</v>
      </c>
    </row>
    <row r="5916" spans="1:14" ht="14.25" customHeight="1" x14ac:dyDescent="0.3">
      <c r="A5916" t="s">
        <v>2208</v>
      </c>
      <c r="B5916" t="s">
        <v>13</v>
      </c>
      <c r="C5916" t="s">
        <v>14</v>
      </c>
      <c r="D5916">
        <v>2430.85</v>
      </c>
      <c r="E5916">
        <v>0.28000000000000003</v>
      </c>
      <c r="F5916">
        <f t="shared" si="184"/>
        <v>680.63800000000003</v>
      </c>
      <c r="G5916">
        <f t="shared" si="185"/>
        <v>1750.212</v>
      </c>
      <c r="H5916">
        <v>6</v>
      </c>
      <c r="I5916" s="17">
        <v>45517</v>
      </c>
      <c r="J5916" s="17">
        <v>45520</v>
      </c>
      <c r="K5916" t="s">
        <v>15</v>
      </c>
      <c r="L5916" t="s">
        <v>22</v>
      </c>
      <c r="M5916">
        <v>335.53</v>
      </c>
      <c r="N5916" t="s">
        <v>48</v>
      </c>
    </row>
    <row r="5917" spans="1:14" ht="14.25" customHeight="1" x14ac:dyDescent="0.3">
      <c r="A5917" t="s">
        <v>12479</v>
      </c>
      <c r="B5917" t="s">
        <v>41</v>
      </c>
      <c r="C5917" t="s">
        <v>20</v>
      </c>
      <c r="D5917">
        <v>2435.61</v>
      </c>
      <c r="E5917">
        <v>0.3</v>
      </c>
      <c r="F5917">
        <f t="shared" si="184"/>
        <v>730.68299999999999</v>
      </c>
      <c r="G5917">
        <f t="shared" si="185"/>
        <v>1704.9270000000001</v>
      </c>
      <c r="H5917">
        <v>6</v>
      </c>
      <c r="I5917" s="17">
        <v>45218</v>
      </c>
      <c r="J5917" s="17">
        <v>45223</v>
      </c>
      <c r="K5917" t="s">
        <v>31</v>
      </c>
      <c r="L5917" t="s">
        <v>16</v>
      </c>
      <c r="M5917">
        <v>596.20000000000005</v>
      </c>
      <c r="N5917" t="s">
        <v>23</v>
      </c>
    </row>
    <row r="5918" spans="1:14" ht="14.25" customHeight="1" x14ac:dyDescent="0.3">
      <c r="A5918" t="s">
        <v>8028</v>
      </c>
      <c r="B5918" t="s">
        <v>13</v>
      </c>
      <c r="C5918" t="s">
        <v>14</v>
      </c>
      <c r="D5918">
        <v>2439.08</v>
      </c>
      <c r="E5918">
        <v>0.12</v>
      </c>
      <c r="F5918">
        <f t="shared" si="184"/>
        <v>292.68959999999998</v>
      </c>
      <c r="G5918">
        <f t="shared" si="185"/>
        <v>2146.3903999999998</v>
      </c>
      <c r="H5918">
        <v>6</v>
      </c>
      <c r="I5918" s="17">
        <v>45384</v>
      </c>
      <c r="J5918" s="17">
        <v>45389</v>
      </c>
      <c r="K5918" t="s">
        <v>15</v>
      </c>
      <c r="L5918" t="s">
        <v>22</v>
      </c>
      <c r="M5918">
        <v>608.1</v>
      </c>
      <c r="N5918" t="s">
        <v>23</v>
      </c>
    </row>
    <row r="5919" spans="1:14" ht="14.25" customHeight="1" x14ac:dyDescent="0.3">
      <c r="A5919" t="s">
        <v>9360</v>
      </c>
      <c r="B5919" t="s">
        <v>19</v>
      </c>
      <c r="C5919" t="s">
        <v>14</v>
      </c>
      <c r="D5919">
        <v>2443</v>
      </c>
      <c r="E5919">
        <v>0.25</v>
      </c>
      <c r="F5919">
        <f t="shared" si="184"/>
        <v>610.75</v>
      </c>
      <c r="G5919">
        <f t="shared" si="185"/>
        <v>1832.25</v>
      </c>
      <c r="H5919">
        <v>6</v>
      </c>
      <c r="I5919" s="17">
        <v>45585</v>
      </c>
      <c r="J5919" s="17">
        <v>45591</v>
      </c>
      <c r="K5919" t="s">
        <v>21</v>
      </c>
      <c r="L5919" t="s">
        <v>22</v>
      </c>
      <c r="M5919">
        <v>242.82</v>
      </c>
      <c r="N5919" t="s">
        <v>28</v>
      </c>
    </row>
    <row r="5920" spans="1:14" ht="14.25" customHeight="1" x14ac:dyDescent="0.3">
      <c r="A5920" t="s">
        <v>6247</v>
      </c>
      <c r="B5920" t="s">
        <v>41</v>
      </c>
      <c r="C5920" t="s">
        <v>33</v>
      </c>
      <c r="D5920">
        <v>2444.3000000000002</v>
      </c>
      <c r="E5920">
        <v>0.36</v>
      </c>
      <c r="F5920">
        <f t="shared" si="184"/>
        <v>879.94799999999998</v>
      </c>
      <c r="G5920">
        <f t="shared" si="185"/>
        <v>1564.3520000000003</v>
      </c>
      <c r="H5920">
        <v>6</v>
      </c>
      <c r="I5920" s="17">
        <v>45150</v>
      </c>
      <c r="J5920" s="17">
        <v>45156</v>
      </c>
      <c r="K5920" t="s">
        <v>21</v>
      </c>
      <c r="L5920" t="s">
        <v>27</v>
      </c>
      <c r="M5920">
        <v>620.20000000000005</v>
      </c>
      <c r="N5920" t="s">
        <v>23</v>
      </c>
    </row>
    <row r="5921" spans="1:14" ht="14.25" customHeight="1" x14ac:dyDescent="0.3">
      <c r="A5921" t="s">
        <v>5908</v>
      </c>
      <c r="B5921" t="s">
        <v>25</v>
      </c>
      <c r="C5921" t="s">
        <v>33</v>
      </c>
      <c r="D5921">
        <v>2444.9299999999998</v>
      </c>
      <c r="E5921">
        <v>0.46</v>
      </c>
      <c r="F5921">
        <f t="shared" si="184"/>
        <v>1124.6677999999999</v>
      </c>
      <c r="G5921">
        <f t="shared" si="185"/>
        <v>1320.2621999999999</v>
      </c>
      <c r="H5921">
        <v>6</v>
      </c>
      <c r="I5921" s="17">
        <v>45315</v>
      </c>
      <c r="J5921" s="17">
        <v>45322</v>
      </c>
      <c r="K5921" t="s">
        <v>31</v>
      </c>
      <c r="L5921" t="s">
        <v>27</v>
      </c>
      <c r="M5921">
        <v>176.98</v>
      </c>
      <c r="N5921" t="s">
        <v>48</v>
      </c>
    </row>
    <row r="5922" spans="1:14" ht="14.25" customHeight="1" x14ac:dyDescent="0.3">
      <c r="A5922" t="s">
        <v>15207</v>
      </c>
      <c r="B5922" t="s">
        <v>41</v>
      </c>
      <c r="C5922" t="s">
        <v>26</v>
      </c>
      <c r="D5922">
        <v>2447.38</v>
      </c>
      <c r="E5922">
        <v>0.23</v>
      </c>
      <c r="F5922">
        <f t="shared" si="184"/>
        <v>562.89740000000006</v>
      </c>
      <c r="G5922">
        <f t="shared" si="185"/>
        <v>1884.4826</v>
      </c>
      <c r="H5922">
        <v>6</v>
      </c>
      <c r="I5922" s="17">
        <v>45271</v>
      </c>
      <c r="J5922" s="17">
        <v>45278</v>
      </c>
      <c r="K5922" t="s">
        <v>31</v>
      </c>
      <c r="L5922" t="s">
        <v>16</v>
      </c>
      <c r="M5922">
        <v>369.8</v>
      </c>
      <c r="N5922" t="s">
        <v>23</v>
      </c>
    </row>
    <row r="5923" spans="1:14" ht="14.25" customHeight="1" x14ac:dyDescent="0.3">
      <c r="A5923" t="s">
        <v>6001</v>
      </c>
      <c r="B5923" t="s">
        <v>25</v>
      </c>
      <c r="C5923" t="s">
        <v>14</v>
      </c>
      <c r="D5923">
        <v>2450.84</v>
      </c>
      <c r="E5923">
        <v>0.06</v>
      </c>
      <c r="F5923">
        <f t="shared" si="184"/>
        <v>147.0504</v>
      </c>
      <c r="G5923">
        <f t="shared" si="185"/>
        <v>2303.7896000000001</v>
      </c>
      <c r="H5923">
        <v>6</v>
      </c>
      <c r="I5923" s="17">
        <v>45503</v>
      </c>
      <c r="J5923" s="17">
        <v>45510</v>
      </c>
      <c r="K5923" t="s">
        <v>31</v>
      </c>
      <c r="L5923" t="s">
        <v>27</v>
      </c>
      <c r="M5923">
        <v>513.39</v>
      </c>
      <c r="N5923" t="s">
        <v>39</v>
      </c>
    </row>
    <row r="5924" spans="1:14" ht="14.25" customHeight="1" x14ac:dyDescent="0.3">
      <c r="A5924" t="s">
        <v>14428</v>
      </c>
      <c r="B5924" t="s">
        <v>13</v>
      </c>
      <c r="C5924" t="s">
        <v>36</v>
      </c>
      <c r="D5924">
        <v>2455.16</v>
      </c>
      <c r="E5924">
        <v>0.16</v>
      </c>
      <c r="F5924">
        <f t="shared" si="184"/>
        <v>392.82560000000001</v>
      </c>
      <c r="G5924">
        <f t="shared" si="185"/>
        <v>2062.3343999999997</v>
      </c>
      <c r="H5924">
        <v>6</v>
      </c>
      <c r="I5924" s="17">
        <v>45539</v>
      </c>
      <c r="J5924" s="17">
        <v>45543</v>
      </c>
      <c r="K5924" t="s">
        <v>31</v>
      </c>
      <c r="L5924" t="s">
        <v>27</v>
      </c>
      <c r="M5924">
        <v>315.82</v>
      </c>
      <c r="N5924" t="s">
        <v>28</v>
      </c>
    </row>
    <row r="5925" spans="1:14" ht="14.25" customHeight="1" x14ac:dyDescent="0.3">
      <c r="A5925" t="s">
        <v>12574</v>
      </c>
      <c r="B5925" t="s">
        <v>41</v>
      </c>
      <c r="C5925" t="s">
        <v>33</v>
      </c>
      <c r="D5925">
        <v>2461.0300000000002</v>
      </c>
      <c r="E5925">
        <v>0.24</v>
      </c>
      <c r="F5925">
        <f t="shared" si="184"/>
        <v>590.6472</v>
      </c>
      <c r="G5925">
        <f t="shared" si="185"/>
        <v>1870.3828000000003</v>
      </c>
      <c r="H5925">
        <v>6</v>
      </c>
      <c r="I5925" s="17">
        <v>44963</v>
      </c>
      <c r="J5925" s="17">
        <v>44964</v>
      </c>
      <c r="K5925" t="s">
        <v>21</v>
      </c>
      <c r="L5925" t="s">
        <v>16</v>
      </c>
      <c r="M5925">
        <v>313.43</v>
      </c>
      <c r="N5925" t="s">
        <v>17</v>
      </c>
    </row>
    <row r="5926" spans="1:14" ht="14.25" customHeight="1" x14ac:dyDescent="0.3">
      <c r="A5926" t="s">
        <v>6492</v>
      </c>
      <c r="B5926" t="s">
        <v>41</v>
      </c>
      <c r="C5926" t="s">
        <v>26</v>
      </c>
      <c r="D5926">
        <v>2461.7800000000002</v>
      </c>
      <c r="E5926">
        <v>0.4</v>
      </c>
      <c r="F5926">
        <f t="shared" si="184"/>
        <v>984.7120000000001</v>
      </c>
      <c r="G5926">
        <f t="shared" si="185"/>
        <v>1477.0680000000002</v>
      </c>
      <c r="H5926">
        <v>6</v>
      </c>
      <c r="I5926" s="17">
        <v>45199</v>
      </c>
      <c r="J5926" s="17">
        <v>45202</v>
      </c>
      <c r="K5926" t="s">
        <v>15</v>
      </c>
      <c r="L5926" t="s">
        <v>16</v>
      </c>
      <c r="M5926">
        <v>300.49</v>
      </c>
      <c r="N5926" t="s">
        <v>17</v>
      </c>
    </row>
    <row r="5927" spans="1:14" ht="14.25" customHeight="1" x14ac:dyDescent="0.3">
      <c r="A5927" t="s">
        <v>2366</v>
      </c>
      <c r="B5927" t="s">
        <v>25</v>
      </c>
      <c r="C5927" t="s">
        <v>20</v>
      </c>
      <c r="D5927">
        <v>2466.17</v>
      </c>
      <c r="E5927">
        <v>0.18</v>
      </c>
      <c r="F5927">
        <f t="shared" si="184"/>
        <v>443.91059999999999</v>
      </c>
      <c r="G5927">
        <f t="shared" si="185"/>
        <v>2022.2594000000001</v>
      </c>
      <c r="H5927">
        <v>6</v>
      </c>
      <c r="I5927" s="17">
        <v>45217</v>
      </c>
      <c r="J5927" s="17">
        <v>45219</v>
      </c>
      <c r="K5927" t="s">
        <v>15</v>
      </c>
      <c r="L5927" t="s">
        <v>22</v>
      </c>
      <c r="M5927">
        <v>140.6</v>
      </c>
      <c r="N5927" t="s">
        <v>23</v>
      </c>
    </row>
    <row r="5928" spans="1:14" ht="14.25" customHeight="1" x14ac:dyDescent="0.3">
      <c r="A5928" t="s">
        <v>8620</v>
      </c>
      <c r="B5928" t="s">
        <v>25</v>
      </c>
      <c r="C5928" t="s">
        <v>26</v>
      </c>
      <c r="D5928">
        <v>2474.09</v>
      </c>
      <c r="E5928">
        <v>0.28000000000000003</v>
      </c>
      <c r="F5928">
        <f t="shared" si="184"/>
        <v>692.74520000000007</v>
      </c>
      <c r="G5928">
        <f t="shared" si="185"/>
        <v>1781.3448000000001</v>
      </c>
      <c r="H5928">
        <v>6</v>
      </c>
      <c r="I5928" s="17">
        <v>45231</v>
      </c>
      <c r="J5928" s="17">
        <v>45232</v>
      </c>
      <c r="K5928" t="s">
        <v>31</v>
      </c>
      <c r="L5928" t="s">
        <v>27</v>
      </c>
      <c r="M5928">
        <v>463.97</v>
      </c>
      <c r="N5928" t="s">
        <v>34</v>
      </c>
    </row>
    <row r="5929" spans="1:14" ht="14.25" customHeight="1" x14ac:dyDescent="0.3">
      <c r="A5929" t="s">
        <v>14895</v>
      </c>
      <c r="B5929" t="s">
        <v>13</v>
      </c>
      <c r="C5929" t="s">
        <v>36</v>
      </c>
      <c r="D5929">
        <v>2476.94</v>
      </c>
      <c r="E5929">
        <v>0.08</v>
      </c>
      <c r="F5929">
        <f t="shared" si="184"/>
        <v>198.15520000000001</v>
      </c>
      <c r="G5929">
        <f t="shared" si="185"/>
        <v>2278.7847999999999</v>
      </c>
      <c r="H5929">
        <v>6</v>
      </c>
      <c r="I5929" s="17">
        <v>45219</v>
      </c>
      <c r="J5929" s="17">
        <v>45220</v>
      </c>
      <c r="K5929" t="s">
        <v>31</v>
      </c>
      <c r="L5929" t="s">
        <v>16</v>
      </c>
      <c r="M5929">
        <v>500.11</v>
      </c>
      <c r="N5929" t="s">
        <v>28</v>
      </c>
    </row>
    <row r="5930" spans="1:14" ht="14.25" customHeight="1" x14ac:dyDescent="0.3">
      <c r="A5930" t="s">
        <v>7544</v>
      </c>
      <c r="B5930" t="s">
        <v>41</v>
      </c>
      <c r="C5930" t="s">
        <v>20</v>
      </c>
      <c r="D5930">
        <v>2477.56</v>
      </c>
      <c r="E5930">
        <v>0.35</v>
      </c>
      <c r="F5930">
        <f t="shared" si="184"/>
        <v>867.14599999999996</v>
      </c>
      <c r="G5930">
        <f t="shared" si="185"/>
        <v>1610.414</v>
      </c>
      <c r="H5930">
        <v>6</v>
      </c>
      <c r="I5930" s="17">
        <v>45217</v>
      </c>
      <c r="J5930" s="17">
        <v>45220</v>
      </c>
      <c r="K5930" t="s">
        <v>21</v>
      </c>
      <c r="L5930" t="s">
        <v>27</v>
      </c>
      <c r="M5930">
        <v>338.55</v>
      </c>
      <c r="N5930" t="s">
        <v>28</v>
      </c>
    </row>
    <row r="5931" spans="1:14" ht="14.25" customHeight="1" x14ac:dyDescent="0.3">
      <c r="A5931" t="s">
        <v>2878</v>
      </c>
      <c r="B5931" t="s">
        <v>19</v>
      </c>
      <c r="C5931" t="s">
        <v>14</v>
      </c>
      <c r="D5931">
        <v>2481.6999999999998</v>
      </c>
      <c r="E5931">
        <v>0.2</v>
      </c>
      <c r="F5931">
        <f t="shared" si="184"/>
        <v>496.34</v>
      </c>
      <c r="G5931">
        <f t="shared" si="185"/>
        <v>1985.36</v>
      </c>
      <c r="H5931">
        <v>6</v>
      </c>
      <c r="I5931" s="17">
        <v>45590</v>
      </c>
      <c r="J5931" s="17">
        <v>45594</v>
      </c>
      <c r="K5931" t="s">
        <v>31</v>
      </c>
      <c r="L5931" t="s">
        <v>16</v>
      </c>
      <c r="M5931">
        <v>459.81</v>
      </c>
      <c r="N5931" t="s">
        <v>39</v>
      </c>
    </row>
    <row r="5932" spans="1:14" ht="14.25" customHeight="1" x14ac:dyDescent="0.3">
      <c r="A5932" t="s">
        <v>5213</v>
      </c>
      <c r="B5932" t="s">
        <v>19</v>
      </c>
      <c r="C5932" t="s">
        <v>36</v>
      </c>
      <c r="D5932">
        <v>2481.7600000000002</v>
      </c>
      <c r="E5932">
        <v>0.13</v>
      </c>
      <c r="F5932">
        <f t="shared" si="184"/>
        <v>322.62880000000001</v>
      </c>
      <c r="G5932">
        <f t="shared" si="185"/>
        <v>2159.1312000000003</v>
      </c>
      <c r="H5932">
        <v>6</v>
      </c>
      <c r="I5932" s="17">
        <v>45509</v>
      </c>
      <c r="J5932" s="17">
        <v>45512</v>
      </c>
      <c r="K5932" t="s">
        <v>31</v>
      </c>
      <c r="L5932" t="s">
        <v>16</v>
      </c>
      <c r="M5932">
        <v>665.31</v>
      </c>
      <c r="N5932" t="s">
        <v>28</v>
      </c>
    </row>
    <row r="5933" spans="1:14" ht="14.25" customHeight="1" x14ac:dyDescent="0.3">
      <c r="A5933" t="s">
        <v>2566</v>
      </c>
      <c r="B5933" t="s">
        <v>41</v>
      </c>
      <c r="C5933" t="s">
        <v>33</v>
      </c>
      <c r="D5933">
        <v>2482.21</v>
      </c>
      <c r="E5933">
        <v>0.11</v>
      </c>
      <c r="F5933">
        <f t="shared" si="184"/>
        <v>273.04309999999998</v>
      </c>
      <c r="G5933">
        <f t="shared" si="185"/>
        <v>2209.1669000000002</v>
      </c>
      <c r="H5933">
        <v>6</v>
      </c>
      <c r="I5933" s="17">
        <v>45612</v>
      </c>
      <c r="J5933" s="17">
        <v>45616</v>
      </c>
      <c r="K5933" t="s">
        <v>31</v>
      </c>
      <c r="L5933" t="s">
        <v>27</v>
      </c>
      <c r="M5933">
        <v>412.15</v>
      </c>
      <c r="N5933" t="s">
        <v>28</v>
      </c>
    </row>
    <row r="5934" spans="1:14" ht="14.25" customHeight="1" x14ac:dyDescent="0.3">
      <c r="A5934" t="s">
        <v>1124</v>
      </c>
      <c r="B5934" t="s">
        <v>13</v>
      </c>
      <c r="C5934" t="s">
        <v>20</v>
      </c>
      <c r="D5934">
        <v>2482.73</v>
      </c>
      <c r="E5934">
        <v>0.08</v>
      </c>
      <c r="F5934">
        <f t="shared" si="184"/>
        <v>198.61840000000001</v>
      </c>
      <c r="G5934">
        <f t="shared" si="185"/>
        <v>2284.1116000000002</v>
      </c>
      <c r="H5934">
        <v>6</v>
      </c>
      <c r="I5934" s="17">
        <v>45487</v>
      </c>
      <c r="J5934" s="17">
        <v>45493</v>
      </c>
      <c r="K5934" t="s">
        <v>31</v>
      </c>
      <c r="L5934" t="s">
        <v>22</v>
      </c>
      <c r="M5934">
        <v>553.09</v>
      </c>
      <c r="N5934" t="s">
        <v>48</v>
      </c>
    </row>
    <row r="5935" spans="1:14" ht="14.25" customHeight="1" x14ac:dyDescent="0.3">
      <c r="A5935" t="s">
        <v>10600</v>
      </c>
      <c r="B5935" t="s">
        <v>41</v>
      </c>
      <c r="C5935" t="s">
        <v>26</v>
      </c>
      <c r="D5935">
        <v>2484.94</v>
      </c>
      <c r="E5935">
        <v>0.48</v>
      </c>
      <c r="F5935">
        <f t="shared" si="184"/>
        <v>1192.7711999999999</v>
      </c>
      <c r="G5935">
        <f t="shared" si="185"/>
        <v>1292.1688000000001</v>
      </c>
      <c r="H5935">
        <v>6</v>
      </c>
      <c r="I5935" s="17">
        <v>45229</v>
      </c>
      <c r="J5935" s="17">
        <v>45232</v>
      </c>
      <c r="K5935" t="s">
        <v>15</v>
      </c>
      <c r="L5935" t="s">
        <v>27</v>
      </c>
      <c r="M5935">
        <v>742.92</v>
      </c>
      <c r="N5935" t="s">
        <v>34</v>
      </c>
    </row>
    <row r="5936" spans="1:14" ht="14.25" customHeight="1" x14ac:dyDescent="0.3">
      <c r="A5936" t="s">
        <v>9734</v>
      </c>
      <c r="B5936" t="s">
        <v>41</v>
      </c>
      <c r="C5936" t="s">
        <v>26</v>
      </c>
      <c r="D5936">
        <v>2486.15</v>
      </c>
      <c r="E5936">
        <v>0.38</v>
      </c>
      <c r="F5936">
        <f t="shared" si="184"/>
        <v>944.73700000000008</v>
      </c>
      <c r="G5936">
        <f t="shared" si="185"/>
        <v>1541.413</v>
      </c>
      <c r="H5936">
        <v>6</v>
      </c>
      <c r="I5936" s="17">
        <v>44988</v>
      </c>
      <c r="J5936" s="17">
        <v>44992</v>
      </c>
      <c r="K5936" t="s">
        <v>31</v>
      </c>
      <c r="L5936" t="s">
        <v>27</v>
      </c>
      <c r="M5936">
        <v>131.29</v>
      </c>
      <c r="N5936" t="s">
        <v>17</v>
      </c>
    </row>
    <row r="5937" spans="1:14" ht="14.25" customHeight="1" x14ac:dyDescent="0.3">
      <c r="A5937" t="s">
        <v>6625</v>
      </c>
      <c r="B5937" t="s">
        <v>25</v>
      </c>
      <c r="C5937" t="s">
        <v>26</v>
      </c>
      <c r="D5937">
        <v>2496.06</v>
      </c>
      <c r="E5937">
        <v>0.34</v>
      </c>
      <c r="F5937">
        <f t="shared" si="184"/>
        <v>848.6604000000001</v>
      </c>
      <c r="G5937">
        <f t="shared" si="185"/>
        <v>1647.3995999999997</v>
      </c>
      <c r="H5937">
        <v>6</v>
      </c>
      <c r="I5937" s="17">
        <v>45473</v>
      </c>
      <c r="J5937" s="17">
        <v>45479</v>
      </c>
      <c r="K5937" t="s">
        <v>15</v>
      </c>
      <c r="L5937" t="s">
        <v>22</v>
      </c>
      <c r="M5937">
        <v>579</v>
      </c>
      <c r="N5937" t="s">
        <v>23</v>
      </c>
    </row>
    <row r="5938" spans="1:14" ht="14.25" customHeight="1" x14ac:dyDescent="0.3">
      <c r="A5938" t="s">
        <v>9122</v>
      </c>
      <c r="B5938" t="s">
        <v>25</v>
      </c>
      <c r="C5938" t="s">
        <v>36</v>
      </c>
      <c r="D5938">
        <v>2502.02</v>
      </c>
      <c r="E5938">
        <v>0.09</v>
      </c>
      <c r="F5938">
        <f t="shared" si="184"/>
        <v>225.18179999999998</v>
      </c>
      <c r="G5938">
        <f t="shared" si="185"/>
        <v>2276.8382000000001</v>
      </c>
      <c r="H5938">
        <v>6</v>
      </c>
      <c r="I5938" s="17">
        <v>45611</v>
      </c>
      <c r="J5938" s="17">
        <v>45617</v>
      </c>
      <c r="K5938" t="s">
        <v>15</v>
      </c>
      <c r="L5938" t="s">
        <v>22</v>
      </c>
      <c r="M5938">
        <v>125.37</v>
      </c>
      <c r="N5938" t="s">
        <v>48</v>
      </c>
    </row>
    <row r="5939" spans="1:14" ht="14.25" customHeight="1" x14ac:dyDescent="0.3">
      <c r="A5939" t="s">
        <v>8053</v>
      </c>
      <c r="B5939" t="s">
        <v>19</v>
      </c>
      <c r="C5939" t="s">
        <v>20</v>
      </c>
      <c r="D5939">
        <v>2502.19</v>
      </c>
      <c r="E5939">
        <v>0.4</v>
      </c>
      <c r="F5939">
        <f t="shared" si="184"/>
        <v>1000.8760000000001</v>
      </c>
      <c r="G5939">
        <f t="shared" si="185"/>
        <v>1501.3139999999999</v>
      </c>
      <c r="H5939">
        <v>6</v>
      </c>
      <c r="I5939" s="17">
        <v>45607</v>
      </c>
      <c r="J5939" s="17">
        <v>45609</v>
      </c>
      <c r="K5939" t="s">
        <v>21</v>
      </c>
      <c r="L5939" t="s">
        <v>27</v>
      </c>
      <c r="M5939">
        <v>271.45999999999998</v>
      </c>
      <c r="N5939" t="s">
        <v>28</v>
      </c>
    </row>
    <row r="5940" spans="1:14" ht="14.25" customHeight="1" x14ac:dyDescent="0.3">
      <c r="A5940" t="s">
        <v>10238</v>
      </c>
      <c r="B5940" t="s">
        <v>41</v>
      </c>
      <c r="C5940" t="s">
        <v>26</v>
      </c>
      <c r="D5940">
        <v>2502.23</v>
      </c>
      <c r="E5940">
        <v>0.38</v>
      </c>
      <c r="F5940">
        <f t="shared" si="184"/>
        <v>950.84739999999999</v>
      </c>
      <c r="G5940">
        <f t="shared" si="185"/>
        <v>1551.3825999999999</v>
      </c>
      <c r="H5940">
        <v>6</v>
      </c>
      <c r="I5940" s="17">
        <v>45238</v>
      </c>
      <c r="J5940" s="17">
        <v>45244</v>
      </c>
      <c r="K5940" t="s">
        <v>15</v>
      </c>
      <c r="L5940" t="s">
        <v>22</v>
      </c>
      <c r="M5940">
        <v>549.83000000000004</v>
      </c>
      <c r="N5940" t="s">
        <v>23</v>
      </c>
    </row>
    <row r="5941" spans="1:14" ht="14.25" customHeight="1" x14ac:dyDescent="0.3">
      <c r="A5941" t="s">
        <v>12320</v>
      </c>
      <c r="B5941" t="s">
        <v>13</v>
      </c>
      <c r="C5941" t="s">
        <v>20</v>
      </c>
      <c r="D5941">
        <v>2510.11</v>
      </c>
      <c r="E5941">
        <v>0.47</v>
      </c>
      <c r="F5941">
        <f t="shared" si="184"/>
        <v>1179.7517</v>
      </c>
      <c r="G5941">
        <f t="shared" si="185"/>
        <v>1330.3583000000001</v>
      </c>
      <c r="H5941">
        <v>6</v>
      </c>
      <c r="I5941" s="17">
        <v>45366</v>
      </c>
      <c r="J5941" s="17">
        <v>45373</v>
      </c>
      <c r="K5941" t="s">
        <v>15</v>
      </c>
      <c r="L5941" t="s">
        <v>22</v>
      </c>
      <c r="M5941">
        <v>733.35</v>
      </c>
      <c r="N5941" t="s">
        <v>34</v>
      </c>
    </row>
    <row r="5942" spans="1:14" ht="14.25" customHeight="1" x14ac:dyDescent="0.3">
      <c r="A5942" t="s">
        <v>6775</v>
      </c>
      <c r="B5942" t="s">
        <v>19</v>
      </c>
      <c r="C5942" t="s">
        <v>36</v>
      </c>
      <c r="D5942">
        <v>2511.23</v>
      </c>
      <c r="E5942">
        <v>0.04</v>
      </c>
      <c r="F5942">
        <f t="shared" si="184"/>
        <v>100.4492</v>
      </c>
      <c r="G5942">
        <f t="shared" si="185"/>
        <v>2410.7808</v>
      </c>
      <c r="H5942">
        <v>6</v>
      </c>
      <c r="I5942" s="17">
        <v>45390</v>
      </c>
      <c r="J5942" s="17">
        <v>45392</v>
      </c>
      <c r="K5942" t="s">
        <v>15</v>
      </c>
      <c r="L5942" t="s">
        <v>16</v>
      </c>
      <c r="M5942">
        <v>165.68</v>
      </c>
      <c r="N5942" t="s">
        <v>48</v>
      </c>
    </row>
    <row r="5943" spans="1:14" ht="14.25" customHeight="1" x14ac:dyDescent="0.3">
      <c r="A5943" t="s">
        <v>7141</v>
      </c>
      <c r="B5943" t="s">
        <v>41</v>
      </c>
      <c r="C5943" t="s">
        <v>20</v>
      </c>
      <c r="D5943">
        <v>2513.89</v>
      </c>
      <c r="E5943">
        <v>0.09</v>
      </c>
      <c r="F5943">
        <f t="shared" si="184"/>
        <v>226.25009999999997</v>
      </c>
      <c r="G5943">
        <f t="shared" si="185"/>
        <v>2287.6399000000001</v>
      </c>
      <c r="H5943">
        <v>6</v>
      </c>
      <c r="I5943" s="17">
        <v>45002</v>
      </c>
      <c r="J5943" s="17">
        <v>45006</v>
      </c>
      <c r="K5943" t="s">
        <v>15</v>
      </c>
      <c r="L5943" t="s">
        <v>27</v>
      </c>
      <c r="M5943">
        <v>580.30999999999995</v>
      </c>
      <c r="N5943" t="s">
        <v>28</v>
      </c>
    </row>
    <row r="5944" spans="1:14" ht="14.25" customHeight="1" x14ac:dyDescent="0.3">
      <c r="A5944" t="s">
        <v>11114</v>
      </c>
      <c r="B5944" t="s">
        <v>25</v>
      </c>
      <c r="C5944" t="s">
        <v>14</v>
      </c>
      <c r="D5944">
        <v>2518.39</v>
      </c>
      <c r="E5944">
        <v>0.12</v>
      </c>
      <c r="F5944">
        <f t="shared" si="184"/>
        <v>302.20679999999999</v>
      </c>
      <c r="G5944">
        <f t="shared" si="185"/>
        <v>2216.1831999999999</v>
      </c>
      <c r="H5944">
        <v>6</v>
      </c>
      <c r="I5944" s="17">
        <v>45510</v>
      </c>
      <c r="J5944" s="17">
        <v>45516</v>
      </c>
      <c r="K5944" t="s">
        <v>21</v>
      </c>
      <c r="L5944" t="s">
        <v>16</v>
      </c>
      <c r="M5944">
        <v>676.88</v>
      </c>
      <c r="N5944" t="s">
        <v>17</v>
      </c>
    </row>
    <row r="5945" spans="1:14" ht="14.25" customHeight="1" x14ac:dyDescent="0.3">
      <c r="A5945" t="s">
        <v>6859</v>
      </c>
      <c r="B5945" t="s">
        <v>13</v>
      </c>
      <c r="C5945" t="s">
        <v>36</v>
      </c>
      <c r="D5945">
        <v>2518.89</v>
      </c>
      <c r="E5945">
        <v>0.41</v>
      </c>
      <c r="F5945">
        <f t="shared" si="184"/>
        <v>1032.7448999999999</v>
      </c>
      <c r="G5945">
        <f t="shared" si="185"/>
        <v>1486.1451</v>
      </c>
      <c r="H5945">
        <v>6</v>
      </c>
      <c r="I5945" s="17">
        <v>45120</v>
      </c>
      <c r="J5945" s="17">
        <v>45126</v>
      </c>
      <c r="K5945" t="s">
        <v>21</v>
      </c>
      <c r="L5945" t="s">
        <v>16</v>
      </c>
      <c r="M5945">
        <v>587.99</v>
      </c>
      <c r="N5945" t="s">
        <v>28</v>
      </c>
    </row>
    <row r="5946" spans="1:14" ht="14.25" customHeight="1" x14ac:dyDescent="0.3">
      <c r="A5946" t="s">
        <v>9782</v>
      </c>
      <c r="B5946" t="s">
        <v>13</v>
      </c>
      <c r="C5946" t="s">
        <v>14</v>
      </c>
      <c r="D5946">
        <v>2535.54</v>
      </c>
      <c r="E5946">
        <v>0.39</v>
      </c>
      <c r="F5946">
        <f t="shared" si="184"/>
        <v>988.86059999999998</v>
      </c>
      <c r="G5946">
        <f t="shared" si="185"/>
        <v>1546.6794</v>
      </c>
      <c r="H5946">
        <v>6</v>
      </c>
      <c r="I5946" s="17">
        <v>45031</v>
      </c>
      <c r="J5946" s="17">
        <v>45033</v>
      </c>
      <c r="K5946" t="s">
        <v>21</v>
      </c>
      <c r="L5946" t="s">
        <v>16</v>
      </c>
      <c r="M5946">
        <v>255.86</v>
      </c>
      <c r="N5946" t="s">
        <v>23</v>
      </c>
    </row>
    <row r="5947" spans="1:14" ht="14.25" customHeight="1" x14ac:dyDescent="0.3">
      <c r="A5947" t="s">
        <v>7652</v>
      </c>
      <c r="B5947" t="s">
        <v>25</v>
      </c>
      <c r="C5947" t="s">
        <v>36</v>
      </c>
      <c r="D5947">
        <v>2546.5300000000002</v>
      </c>
      <c r="E5947">
        <v>0.41</v>
      </c>
      <c r="F5947">
        <f t="shared" si="184"/>
        <v>1044.0772999999999</v>
      </c>
      <c r="G5947">
        <f t="shared" si="185"/>
        <v>1502.4527000000003</v>
      </c>
      <c r="H5947">
        <v>6</v>
      </c>
      <c r="I5947" s="17">
        <v>45624</v>
      </c>
      <c r="J5947" s="17">
        <v>45625</v>
      </c>
      <c r="K5947" t="s">
        <v>21</v>
      </c>
      <c r="L5947" t="s">
        <v>16</v>
      </c>
      <c r="M5947">
        <v>138.38</v>
      </c>
      <c r="N5947" t="s">
        <v>28</v>
      </c>
    </row>
    <row r="5948" spans="1:14" ht="14.25" customHeight="1" x14ac:dyDescent="0.3">
      <c r="A5948" t="s">
        <v>3825</v>
      </c>
      <c r="B5948" t="s">
        <v>13</v>
      </c>
      <c r="C5948" t="s">
        <v>14</v>
      </c>
      <c r="D5948">
        <v>2556.88</v>
      </c>
      <c r="E5948">
        <v>0.15</v>
      </c>
      <c r="F5948">
        <f t="shared" si="184"/>
        <v>383.53199999999998</v>
      </c>
      <c r="G5948">
        <f t="shared" si="185"/>
        <v>2173.348</v>
      </c>
      <c r="H5948">
        <v>6</v>
      </c>
      <c r="I5948" s="17">
        <v>45532</v>
      </c>
      <c r="J5948" s="17">
        <v>45538</v>
      </c>
      <c r="K5948" t="s">
        <v>21</v>
      </c>
      <c r="L5948" t="s">
        <v>22</v>
      </c>
      <c r="M5948">
        <v>312.10000000000002</v>
      </c>
      <c r="N5948" t="s">
        <v>17</v>
      </c>
    </row>
    <row r="5949" spans="1:14" ht="14.25" customHeight="1" x14ac:dyDescent="0.3">
      <c r="A5949" t="s">
        <v>3253</v>
      </c>
      <c r="B5949" t="s">
        <v>41</v>
      </c>
      <c r="C5949" t="s">
        <v>14</v>
      </c>
      <c r="D5949">
        <v>2558.52</v>
      </c>
      <c r="E5949">
        <v>0.3</v>
      </c>
      <c r="F5949">
        <f t="shared" si="184"/>
        <v>767.55599999999993</v>
      </c>
      <c r="G5949">
        <f t="shared" si="185"/>
        <v>1790.9639999999999</v>
      </c>
      <c r="H5949">
        <v>6</v>
      </c>
      <c r="I5949" s="17">
        <v>45542</v>
      </c>
      <c r="J5949" s="17">
        <v>45543</v>
      </c>
      <c r="K5949" t="s">
        <v>31</v>
      </c>
      <c r="L5949" t="s">
        <v>27</v>
      </c>
      <c r="M5949">
        <v>666.58</v>
      </c>
      <c r="N5949" t="s">
        <v>17</v>
      </c>
    </row>
    <row r="5950" spans="1:14" ht="14.25" customHeight="1" x14ac:dyDescent="0.3">
      <c r="A5950" t="s">
        <v>10113</v>
      </c>
      <c r="B5950" t="s">
        <v>25</v>
      </c>
      <c r="C5950" t="s">
        <v>36</v>
      </c>
      <c r="D5950">
        <v>2564.81</v>
      </c>
      <c r="E5950">
        <v>0.33</v>
      </c>
      <c r="F5950">
        <f t="shared" si="184"/>
        <v>846.38729999999998</v>
      </c>
      <c r="G5950">
        <f t="shared" si="185"/>
        <v>1718.4227000000001</v>
      </c>
      <c r="H5950">
        <v>6</v>
      </c>
      <c r="I5950" s="17">
        <v>45314</v>
      </c>
      <c r="J5950" s="17">
        <v>45320</v>
      </c>
      <c r="K5950" t="s">
        <v>15</v>
      </c>
      <c r="L5950" t="s">
        <v>27</v>
      </c>
      <c r="M5950">
        <v>658.27</v>
      </c>
      <c r="N5950" t="s">
        <v>23</v>
      </c>
    </row>
    <row r="5951" spans="1:14" ht="14.25" customHeight="1" x14ac:dyDescent="0.3">
      <c r="A5951" t="s">
        <v>311</v>
      </c>
      <c r="B5951" t="s">
        <v>25</v>
      </c>
      <c r="C5951" t="s">
        <v>36</v>
      </c>
      <c r="D5951">
        <v>2565</v>
      </c>
      <c r="E5951">
        <v>0.4</v>
      </c>
      <c r="F5951">
        <f t="shared" si="184"/>
        <v>1026</v>
      </c>
      <c r="G5951">
        <f t="shared" si="185"/>
        <v>1539</v>
      </c>
      <c r="H5951">
        <v>6</v>
      </c>
      <c r="I5951" s="17">
        <v>45289</v>
      </c>
      <c r="J5951" s="17">
        <v>45293</v>
      </c>
      <c r="K5951" t="s">
        <v>21</v>
      </c>
      <c r="L5951" t="s">
        <v>27</v>
      </c>
      <c r="M5951">
        <v>202.72</v>
      </c>
      <c r="N5951" t="s">
        <v>48</v>
      </c>
    </row>
    <row r="5952" spans="1:14" ht="14.25" customHeight="1" x14ac:dyDescent="0.3">
      <c r="A5952" t="s">
        <v>32</v>
      </c>
      <c r="B5952" t="s">
        <v>19</v>
      </c>
      <c r="C5952" t="s">
        <v>33</v>
      </c>
      <c r="D5952">
        <v>2566.1799999999998</v>
      </c>
      <c r="E5952">
        <v>0.02</v>
      </c>
      <c r="F5952">
        <f t="shared" si="184"/>
        <v>51.323599999999999</v>
      </c>
      <c r="G5952">
        <f t="shared" si="185"/>
        <v>2514.8563999999997</v>
      </c>
      <c r="H5952">
        <v>6</v>
      </c>
      <c r="I5952" s="17">
        <v>45108</v>
      </c>
      <c r="J5952" s="17">
        <v>45111</v>
      </c>
      <c r="K5952" t="s">
        <v>15</v>
      </c>
      <c r="L5952" t="s">
        <v>16</v>
      </c>
      <c r="M5952">
        <v>578.94000000000005</v>
      </c>
      <c r="N5952" t="s">
        <v>34</v>
      </c>
    </row>
    <row r="5953" spans="1:14" ht="14.25" customHeight="1" x14ac:dyDescent="0.3">
      <c r="A5953" t="s">
        <v>3755</v>
      </c>
      <c r="B5953" t="s">
        <v>19</v>
      </c>
      <c r="C5953" t="s">
        <v>26</v>
      </c>
      <c r="D5953">
        <v>2566.91</v>
      </c>
      <c r="E5953">
        <v>0.37</v>
      </c>
      <c r="F5953">
        <f t="shared" si="184"/>
        <v>949.75669999999991</v>
      </c>
      <c r="G5953">
        <f t="shared" si="185"/>
        <v>1617.1532999999999</v>
      </c>
      <c r="H5953">
        <v>6</v>
      </c>
      <c r="I5953" s="17">
        <v>45348</v>
      </c>
      <c r="J5953" s="17">
        <v>45349</v>
      </c>
      <c r="K5953" t="s">
        <v>31</v>
      </c>
      <c r="L5953" t="s">
        <v>27</v>
      </c>
      <c r="M5953">
        <v>490.45</v>
      </c>
      <c r="N5953" t="s">
        <v>23</v>
      </c>
    </row>
    <row r="5954" spans="1:14" ht="14.25" customHeight="1" x14ac:dyDescent="0.3">
      <c r="A5954" t="s">
        <v>14662</v>
      </c>
      <c r="B5954" t="s">
        <v>19</v>
      </c>
      <c r="C5954" t="s">
        <v>20</v>
      </c>
      <c r="D5954">
        <v>2567.33</v>
      </c>
      <c r="E5954">
        <v>0.06</v>
      </c>
      <c r="F5954">
        <f t="shared" ref="F5954:F6017" si="186">D5954*E5954</f>
        <v>154.03979999999999</v>
      </c>
      <c r="G5954">
        <f t="shared" ref="G5954:G6017" si="187">D5954-F5954</f>
        <v>2413.2901999999999</v>
      </c>
      <c r="H5954">
        <v>6</v>
      </c>
      <c r="I5954" s="17">
        <v>45124</v>
      </c>
      <c r="J5954" s="17">
        <v>45127</v>
      </c>
      <c r="K5954" t="s">
        <v>15</v>
      </c>
      <c r="L5954" t="s">
        <v>27</v>
      </c>
      <c r="M5954">
        <v>737.15</v>
      </c>
      <c r="N5954" t="s">
        <v>23</v>
      </c>
    </row>
    <row r="5955" spans="1:14" ht="14.25" customHeight="1" x14ac:dyDescent="0.3">
      <c r="A5955" t="s">
        <v>4198</v>
      </c>
      <c r="B5955" t="s">
        <v>13</v>
      </c>
      <c r="C5955" t="s">
        <v>26</v>
      </c>
      <c r="D5955">
        <v>2567.6799999999998</v>
      </c>
      <c r="E5955">
        <v>0.21</v>
      </c>
      <c r="F5955">
        <f t="shared" si="186"/>
        <v>539.2127999999999</v>
      </c>
      <c r="G5955">
        <f t="shared" si="187"/>
        <v>2028.4672</v>
      </c>
      <c r="H5955">
        <v>6</v>
      </c>
      <c r="I5955" s="17">
        <v>45516</v>
      </c>
      <c r="J5955" s="17">
        <v>45521</v>
      </c>
      <c r="K5955" t="s">
        <v>15</v>
      </c>
      <c r="L5955" t="s">
        <v>22</v>
      </c>
      <c r="M5955">
        <v>654.73</v>
      </c>
      <c r="N5955" t="s">
        <v>17</v>
      </c>
    </row>
    <row r="5956" spans="1:14" ht="14.25" customHeight="1" x14ac:dyDescent="0.3">
      <c r="A5956" t="s">
        <v>13552</v>
      </c>
      <c r="B5956" t="s">
        <v>25</v>
      </c>
      <c r="C5956" t="s">
        <v>33</v>
      </c>
      <c r="D5956">
        <v>2568.17</v>
      </c>
      <c r="E5956">
        <v>0.06</v>
      </c>
      <c r="F5956">
        <f t="shared" si="186"/>
        <v>154.09020000000001</v>
      </c>
      <c r="G5956">
        <f t="shared" si="187"/>
        <v>2414.0798</v>
      </c>
      <c r="H5956">
        <v>6</v>
      </c>
      <c r="I5956" s="17">
        <v>45146</v>
      </c>
      <c r="J5956" s="17">
        <v>45149</v>
      </c>
      <c r="K5956" t="s">
        <v>31</v>
      </c>
      <c r="L5956" t="s">
        <v>27</v>
      </c>
      <c r="M5956">
        <v>633.16</v>
      </c>
      <c r="N5956" t="s">
        <v>48</v>
      </c>
    </row>
    <row r="5957" spans="1:14" ht="14.25" customHeight="1" x14ac:dyDescent="0.3">
      <c r="A5957" t="s">
        <v>7769</v>
      </c>
      <c r="B5957" t="s">
        <v>41</v>
      </c>
      <c r="C5957" t="s">
        <v>33</v>
      </c>
      <c r="D5957">
        <v>2570.89</v>
      </c>
      <c r="E5957">
        <v>0.47</v>
      </c>
      <c r="F5957">
        <f t="shared" si="186"/>
        <v>1208.3182999999999</v>
      </c>
      <c r="G5957">
        <f t="shared" si="187"/>
        <v>1362.5717</v>
      </c>
      <c r="H5957">
        <v>6</v>
      </c>
      <c r="I5957" s="17">
        <v>45066</v>
      </c>
      <c r="J5957" s="17">
        <v>45071</v>
      </c>
      <c r="K5957" t="s">
        <v>31</v>
      </c>
      <c r="L5957" t="s">
        <v>22</v>
      </c>
      <c r="M5957">
        <v>248.55</v>
      </c>
      <c r="N5957" t="s">
        <v>39</v>
      </c>
    </row>
    <row r="5958" spans="1:14" ht="14.25" customHeight="1" x14ac:dyDescent="0.3">
      <c r="A5958" t="s">
        <v>7917</v>
      </c>
      <c r="B5958" t="s">
        <v>25</v>
      </c>
      <c r="C5958" t="s">
        <v>14</v>
      </c>
      <c r="D5958">
        <v>2576.58</v>
      </c>
      <c r="E5958">
        <v>0.28000000000000003</v>
      </c>
      <c r="F5958">
        <f t="shared" si="186"/>
        <v>721.44240000000002</v>
      </c>
      <c r="G5958">
        <f t="shared" si="187"/>
        <v>1855.1376</v>
      </c>
      <c r="H5958">
        <v>6</v>
      </c>
      <c r="I5958" s="17">
        <v>45116</v>
      </c>
      <c r="J5958" s="17">
        <v>45120</v>
      </c>
      <c r="K5958" t="s">
        <v>15</v>
      </c>
      <c r="L5958" t="s">
        <v>27</v>
      </c>
      <c r="M5958">
        <v>714.62</v>
      </c>
      <c r="N5958" t="s">
        <v>23</v>
      </c>
    </row>
    <row r="5959" spans="1:14" ht="14.25" customHeight="1" x14ac:dyDescent="0.3">
      <c r="A5959" t="s">
        <v>14366</v>
      </c>
      <c r="B5959" t="s">
        <v>13</v>
      </c>
      <c r="C5959" t="s">
        <v>26</v>
      </c>
      <c r="D5959">
        <v>2579.4899999999998</v>
      </c>
      <c r="E5959">
        <v>0.13</v>
      </c>
      <c r="F5959">
        <f t="shared" si="186"/>
        <v>335.33369999999996</v>
      </c>
      <c r="G5959">
        <f t="shared" si="187"/>
        <v>2244.1562999999996</v>
      </c>
      <c r="H5959">
        <v>6</v>
      </c>
      <c r="I5959" s="17">
        <v>45139</v>
      </c>
      <c r="J5959" s="17">
        <v>45143</v>
      </c>
      <c r="K5959" t="s">
        <v>31</v>
      </c>
      <c r="L5959" t="s">
        <v>22</v>
      </c>
      <c r="M5959">
        <v>335.15</v>
      </c>
      <c r="N5959" t="s">
        <v>34</v>
      </c>
    </row>
    <row r="5960" spans="1:14" ht="14.25" customHeight="1" x14ac:dyDescent="0.3">
      <c r="A5960" t="s">
        <v>11368</v>
      </c>
      <c r="B5960" t="s">
        <v>41</v>
      </c>
      <c r="C5960" t="s">
        <v>14</v>
      </c>
      <c r="D5960">
        <v>2579.7800000000002</v>
      </c>
      <c r="E5960">
        <v>0.16</v>
      </c>
      <c r="F5960">
        <f t="shared" si="186"/>
        <v>412.76480000000004</v>
      </c>
      <c r="G5960">
        <f t="shared" si="187"/>
        <v>2167.0152000000003</v>
      </c>
      <c r="H5960">
        <v>6</v>
      </c>
      <c r="I5960" s="17">
        <v>45218</v>
      </c>
      <c r="J5960" s="17">
        <v>45224</v>
      </c>
      <c r="K5960" t="s">
        <v>15</v>
      </c>
      <c r="L5960" t="s">
        <v>16</v>
      </c>
      <c r="M5960">
        <v>609.07000000000005</v>
      </c>
      <c r="N5960" t="s">
        <v>34</v>
      </c>
    </row>
    <row r="5961" spans="1:14" ht="14.25" customHeight="1" x14ac:dyDescent="0.3">
      <c r="A5961" t="s">
        <v>4229</v>
      </c>
      <c r="B5961" t="s">
        <v>13</v>
      </c>
      <c r="C5961" t="s">
        <v>26</v>
      </c>
      <c r="D5961">
        <v>2580.39</v>
      </c>
      <c r="E5961">
        <v>0.36</v>
      </c>
      <c r="F5961">
        <f t="shared" si="186"/>
        <v>928.94039999999995</v>
      </c>
      <c r="G5961">
        <f t="shared" si="187"/>
        <v>1651.4495999999999</v>
      </c>
      <c r="H5961">
        <v>6</v>
      </c>
      <c r="I5961" s="17">
        <v>45210</v>
      </c>
      <c r="J5961" s="17">
        <v>45211</v>
      </c>
      <c r="K5961" t="s">
        <v>31</v>
      </c>
      <c r="L5961" t="s">
        <v>27</v>
      </c>
      <c r="M5961">
        <v>326.47000000000003</v>
      </c>
      <c r="N5961" t="s">
        <v>23</v>
      </c>
    </row>
    <row r="5962" spans="1:14" ht="14.25" customHeight="1" x14ac:dyDescent="0.3">
      <c r="A5962" t="s">
        <v>5567</v>
      </c>
      <c r="B5962" t="s">
        <v>13</v>
      </c>
      <c r="C5962" t="s">
        <v>14</v>
      </c>
      <c r="D5962">
        <v>2581.29</v>
      </c>
      <c r="E5962">
        <v>0.19</v>
      </c>
      <c r="F5962">
        <f t="shared" si="186"/>
        <v>490.44510000000002</v>
      </c>
      <c r="G5962">
        <f t="shared" si="187"/>
        <v>2090.8449000000001</v>
      </c>
      <c r="H5962">
        <v>6</v>
      </c>
      <c r="I5962" s="17">
        <v>45198</v>
      </c>
      <c r="J5962" s="17">
        <v>45204</v>
      </c>
      <c r="K5962" t="s">
        <v>15</v>
      </c>
      <c r="L5962" t="s">
        <v>27</v>
      </c>
      <c r="M5962">
        <v>250.49</v>
      </c>
      <c r="N5962" t="s">
        <v>34</v>
      </c>
    </row>
    <row r="5963" spans="1:14" ht="14.25" customHeight="1" x14ac:dyDescent="0.3">
      <c r="A5963" t="s">
        <v>42</v>
      </c>
      <c r="B5963" t="s">
        <v>13</v>
      </c>
      <c r="C5963" t="s">
        <v>14</v>
      </c>
      <c r="D5963">
        <v>2581.42</v>
      </c>
      <c r="E5963">
        <v>0.39</v>
      </c>
      <c r="F5963">
        <f t="shared" si="186"/>
        <v>1006.7538000000001</v>
      </c>
      <c r="G5963">
        <f t="shared" si="187"/>
        <v>1574.6662000000001</v>
      </c>
      <c r="H5963">
        <v>6</v>
      </c>
      <c r="I5963" s="17">
        <v>45419</v>
      </c>
      <c r="J5963" s="17">
        <v>45420</v>
      </c>
      <c r="K5963" t="s">
        <v>21</v>
      </c>
      <c r="L5963" t="s">
        <v>27</v>
      </c>
      <c r="M5963">
        <v>542.82000000000005</v>
      </c>
      <c r="N5963" t="s">
        <v>28</v>
      </c>
    </row>
    <row r="5964" spans="1:14" ht="14.25" customHeight="1" x14ac:dyDescent="0.3">
      <c r="A5964" t="s">
        <v>5553</v>
      </c>
      <c r="B5964" t="s">
        <v>25</v>
      </c>
      <c r="C5964" t="s">
        <v>20</v>
      </c>
      <c r="D5964">
        <v>2582.16</v>
      </c>
      <c r="E5964">
        <v>0.25</v>
      </c>
      <c r="F5964">
        <f t="shared" si="186"/>
        <v>645.54</v>
      </c>
      <c r="G5964">
        <f t="shared" si="187"/>
        <v>1936.62</v>
      </c>
      <c r="H5964">
        <v>6</v>
      </c>
      <c r="I5964" s="17">
        <v>45570</v>
      </c>
      <c r="J5964" s="17">
        <v>45574</v>
      </c>
      <c r="K5964" t="s">
        <v>31</v>
      </c>
      <c r="L5964" t="s">
        <v>16</v>
      </c>
      <c r="M5964">
        <v>230.84</v>
      </c>
      <c r="N5964" t="s">
        <v>34</v>
      </c>
    </row>
    <row r="5965" spans="1:14" ht="14.25" customHeight="1" x14ac:dyDescent="0.3">
      <c r="A5965" t="s">
        <v>932</v>
      </c>
      <c r="B5965" t="s">
        <v>13</v>
      </c>
      <c r="C5965" t="s">
        <v>20</v>
      </c>
      <c r="D5965">
        <v>2583.73</v>
      </c>
      <c r="E5965">
        <v>0.5</v>
      </c>
      <c r="F5965">
        <f t="shared" si="186"/>
        <v>1291.865</v>
      </c>
      <c r="G5965">
        <f t="shared" si="187"/>
        <v>1291.865</v>
      </c>
      <c r="H5965">
        <v>6</v>
      </c>
      <c r="I5965" s="17">
        <v>45265</v>
      </c>
      <c r="J5965" s="17">
        <v>45266</v>
      </c>
      <c r="K5965" t="s">
        <v>15</v>
      </c>
      <c r="L5965" t="s">
        <v>27</v>
      </c>
      <c r="M5965">
        <v>222.85</v>
      </c>
      <c r="N5965" t="s">
        <v>48</v>
      </c>
    </row>
    <row r="5966" spans="1:14" ht="14.25" customHeight="1" x14ac:dyDescent="0.3">
      <c r="A5966" t="s">
        <v>14990</v>
      </c>
      <c r="B5966" t="s">
        <v>25</v>
      </c>
      <c r="C5966" t="s">
        <v>33</v>
      </c>
      <c r="D5966">
        <v>2583.98</v>
      </c>
      <c r="E5966">
        <v>0.46</v>
      </c>
      <c r="F5966">
        <f t="shared" si="186"/>
        <v>1188.6308000000001</v>
      </c>
      <c r="G5966">
        <f t="shared" si="187"/>
        <v>1395.3491999999999</v>
      </c>
      <c r="H5966">
        <v>6</v>
      </c>
      <c r="I5966" s="17">
        <v>45418</v>
      </c>
      <c r="J5966" s="17">
        <v>45419</v>
      </c>
      <c r="K5966" t="s">
        <v>15</v>
      </c>
      <c r="L5966" t="s">
        <v>22</v>
      </c>
      <c r="M5966">
        <v>151.38</v>
      </c>
      <c r="N5966" t="s">
        <v>28</v>
      </c>
    </row>
    <row r="5967" spans="1:14" ht="14.25" customHeight="1" x14ac:dyDescent="0.3">
      <c r="A5967" t="s">
        <v>10347</v>
      </c>
      <c r="B5967" t="s">
        <v>25</v>
      </c>
      <c r="C5967" t="s">
        <v>36</v>
      </c>
      <c r="D5967">
        <v>2585.2600000000002</v>
      </c>
      <c r="E5967">
        <v>0.28000000000000003</v>
      </c>
      <c r="F5967">
        <f t="shared" si="186"/>
        <v>723.8728000000001</v>
      </c>
      <c r="G5967">
        <f t="shared" si="187"/>
        <v>1861.3872000000001</v>
      </c>
      <c r="H5967">
        <v>6</v>
      </c>
      <c r="I5967" s="17">
        <v>45154</v>
      </c>
      <c r="J5967" s="17">
        <v>45158</v>
      </c>
      <c r="K5967" t="s">
        <v>15</v>
      </c>
      <c r="L5967" t="s">
        <v>27</v>
      </c>
      <c r="M5967">
        <v>219.37</v>
      </c>
      <c r="N5967" t="s">
        <v>17</v>
      </c>
    </row>
    <row r="5968" spans="1:14" ht="14.25" customHeight="1" x14ac:dyDescent="0.3">
      <c r="A5968" t="s">
        <v>12127</v>
      </c>
      <c r="B5968" t="s">
        <v>25</v>
      </c>
      <c r="C5968" t="s">
        <v>33</v>
      </c>
      <c r="D5968">
        <v>2586.1</v>
      </c>
      <c r="E5968">
        <v>0.38</v>
      </c>
      <c r="F5968">
        <f t="shared" si="186"/>
        <v>982.71799999999996</v>
      </c>
      <c r="G5968">
        <f t="shared" si="187"/>
        <v>1603.3820000000001</v>
      </c>
      <c r="H5968">
        <v>6</v>
      </c>
      <c r="I5968" s="17">
        <v>44998</v>
      </c>
      <c r="J5968" s="17">
        <v>45005</v>
      </c>
      <c r="K5968" t="s">
        <v>31</v>
      </c>
      <c r="L5968" t="s">
        <v>27</v>
      </c>
      <c r="M5968">
        <v>298.8</v>
      </c>
      <c r="N5968" t="s">
        <v>17</v>
      </c>
    </row>
    <row r="5969" spans="1:14" ht="14.25" customHeight="1" x14ac:dyDescent="0.3">
      <c r="A5969" t="s">
        <v>4732</v>
      </c>
      <c r="B5969" t="s">
        <v>41</v>
      </c>
      <c r="C5969" t="s">
        <v>36</v>
      </c>
      <c r="D5969">
        <v>2586.23</v>
      </c>
      <c r="E5969">
        <v>0.2</v>
      </c>
      <c r="F5969">
        <f t="shared" si="186"/>
        <v>517.24599999999998</v>
      </c>
      <c r="G5969">
        <f t="shared" si="187"/>
        <v>2068.9839999999999</v>
      </c>
      <c r="H5969">
        <v>6</v>
      </c>
      <c r="I5969" s="17">
        <v>45123</v>
      </c>
      <c r="J5969" s="17">
        <v>45129</v>
      </c>
      <c r="K5969" t="s">
        <v>31</v>
      </c>
      <c r="L5969" t="s">
        <v>27</v>
      </c>
      <c r="M5969">
        <v>628.19000000000005</v>
      </c>
      <c r="N5969" t="s">
        <v>39</v>
      </c>
    </row>
    <row r="5970" spans="1:14" ht="14.25" customHeight="1" x14ac:dyDescent="0.3">
      <c r="A5970" t="s">
        <v>911</v>
      </c>
      <c r="B5970" t="s">
        <v>25</v>
      </c>
      <c r="C5970" t="s">
        <v>33</v>
      </c>
      <c r="D5970">
        <v>2586.9699999999998</v>
      </c>
      <c r="E5970">
        <v>0.15</v>
      </c>
      <c r="F5970">
        <f t="shared" si="186"/>
        <v>388.04549999999995</v>
      </c>
      <c r="G5970">
        <f t="shared" si="187"/>
        <v>2198.9245000000001</v>
      </c>
      <c r="H5970">
        <v>6</v>
      </c>
      <c r="I5970" s="17">
        <v>45437</v>
      </c>
      <c r="J5970" s="17">
        <v>45444</v>
      </c>
      <c r="K5970" t="s">
        <v>21</v>
      </c>
      <c r="L5970" t="s">
        <v>16</v>
      </c>
      <c r="M5970">
        <v>628.32000000000005</v>
      </c>
      <c r="N5970" t="s">
        <v>48</v>
      </c>
    </row>
    <row r="5971" spans="1:14" ht="14.25" customHeight="1" x14ac:dyDescent="0.3">
      <c r="A5971" t="s">
        <v>10887</v>
      </c>
      <c r="B5971" t="s">
        <v>19</v>
      </c>
      <c r="C5971" t="s">
        <v>36</v>
      </c>
      <c r="D5971">
        <v>2590.2199999999998</v>
      </c>
      <c r="E5971">
        <v>0.41</v>
      </c>
      <c r="F5971">
        <f t="shared" si="186"/>
        <v>1061.9902</v>
      </c>
      <c r="G5971">
        <f t="shared" si="187"/>
        <v>1528.2297999999998</v>
      </c>
      <c r="H5971">
        <v>6</v>
      </c>
      <c r="I5971" s="17">
        <v>45261</v>
      </c>
      <c r="J5971" s="17">
        <v>45262</v>
      </c>
      <c r="K5971" t="s">
        <v>15</v>
      </c>
      <c r="L5971" t="s">
        <v>16</v>
      </c>
      <c r="M5971">
        <v>730.54</v>
      </c>
      <c r="N5971" t="s">
        <v>23</v>
      </c>
    </row>
    <row r="5972" spans="1:14" ht="14.25" customHeight="1" x14ac:dyDescent="0.3">
      <c r="A5972" t="s">
        <v>2647</v>
      </c>
      <c r="B5972" t="s">
        <v>41</v>
      </c>
      <c r="C5972" t="s">
        <v>14</v>
      </c>
      <c r="D5972">
        <v>2590.56</v>
      </c>
      <c r="E5972">
        <v>0.32</v>
      </c>
      <c r="F5972">
        <f t="shared" si="186"/>
        <v>828.97919999999999</v>
      </c>
      <c r="G5972">
        <f t="shared" si="187"/>
        <v>1761.5808</v>
      </c>
      <c r="H5972">
        <v>6</v>
      </c>
      <c r="I5972" s="17">
        <v>44938</v>
      </c>
      <c r="J5972" s="17">
        <v>44939</v>
      </c>
      <c r="K5972" t="s">
        <v>15</v>
      </c>
      <c r="L5972" t="s">
        <v>16</v>
      </c>
      <c r="M5972">
        <v>525.9</v>
      </c>
      <c r="N5972" t="s">
        <v>34</v>
      </c>
    </row>
    <row r="5973" spans="1:14" ht="14.25" customHeight="1" x14ac:dyDescent="0.3">
      <c r="A5973" t="s">
        <v>5652</v>
      </c>
      <c r="B5973" t="s">
        <v>19</v>
      </c>
      <c r="C5973" t="s">
        <v>36</v>
      </c>
      <c r="D5973">
        <v>2592.96</v>
      </c>
      <c r="E5973">
        <v>0.3</v>
      </c>
      <c r="F5973">
        <f t="shared" si="186"/>
        <v>777.88800000000003</v>
      </c>
      <c r="G5973">
        <f t="shared" si="187"/>
        <v>1815.0720000000001</v>
      </c>
      <c r="H5973">
        <v>6</v>
      </c>
      <c r="I5973" s="17">
        <v>45088</v>
      </c>
      <c r="J5973" s="17">
        <v>45093</v>
      </c>
      <c r="K5973" t="s">
        <v>31</v>
      </c>
      <c r="L5973" t="s">
        <v>27</v>
      </c>
      <c r="M5973">
        <v>393.15</v>
      </c>
      <c r="N5973" t="s">
        <v>28</v>
      </c>
    </row>
    <row r="5974" spans="1:14" ht="14.25" customHeight="1" x14ac:dyDescent="0.3">
      <c r="A5974" t="s">
        <v>9189</v>
      </c>
      <c r="B5974" t="s">
        <v>19</v>
      </c>
      <c r="C5974" t="s">
        <v>26</v>
      </c>
      <c r="D5974">
        <v>2594.9299999999998</v>
      </c>
      <c r="E5974">
        <v>0.47</v>
      </c>
      <c r="F5974">
        <f t="shared" si="186"/>
        <v>1219.6170999999999</v>
      </c>
      <c r="G5974">
        <f t="shared" si="187"/>
        <v>1375.3128999999999</v>
      </c>
      <c r="H5974">
        <v>6</v>
      </c>
      <c r="I5974" s="17">
        <v>44966</v>
      </c>
      <c r="J5974" s="17">
        <v>44968</v>
      </c>
      <c r="K5974" t="s">
        <v>15</v>
      </c>
      <c r="L5974" t="s">
        <v>27</v>
      </c>
      <c r="M5974">
        <v>460.73</v>
      </c>
      <c r="N5974" t="s">
        <v>23</v>
      </c>
    </row>
    <row r="5975" spans="1:14" ht="14.25" customHeight="1" x14ac:dyDescent="0.3">
      <c r="A5975" t="s">
        <v>11461</v>
      </c>
      <c r="B5975" t="s">
        <v>19</v>
      </c>
      <c r="C5975" t="s">
        <v>36</v>
      </c>
      <c r="D5975">
        <v>2596.11</v>
      </c>
      <c r="E5975">
        <v>0.13</v>
      </c>
      <c r="F5975">
        <f t="shared" si="186"/>
        <v>337.49430000000001</v>
      </c>
      <c r="G5975">
        <f t="shared" si="187"/>
        <v>2258.6157000000003</v>
      </c>
      <c r="H5975">
        <v>6</v>
      </c>
      <c r="I5975" s="17">
        <v>45125</v>
      </c>
      <c r="J5975" s="17">
        <v>45132</v>
      </c>
      <c r="K5975" t="s">
        <v>21</v>
      </c>
      <c r="L5975" t="s">
        <v>22</v>
      </c>
      <c r="M5975">
        <v>139</v>
      </c>
      <c r="N5975" t="s">
        <v>39</v>
      </c>
    </row>
    <row r="5976" spans="1:14" ht="14.25" customHeight="1" x14ac:dyDescent="0.3">
      <c r="A5976" t="s">
        <v>7804</v>
      </c>
      <c r="B5976" t="s">
        <v>19</v>
      </c>
      <c r="C5976" t="s">
        <v>36</v>
      </c>
      <c r="D5976">
        <v>2596.73</v>
      </c>
      <c r="E5976">
        <v>0.16</v>
      </c>
      <c r="F5976">
        <f t="shared" si="186"/>
        <v>415.47680000000003</v>
      </c>
      <c r="G5976">
        <f t="shared" si="187"/>
        <v>2181.2532000000001</v>
      </c>
      <c r="H5976">
        <v>6</v>
      </c>
      <c r="I5976" s="17">
        <v>45524</v>
      </c>
      <c r="J5976" s="17">
        <v>45526</v>
      </c>
      <c r="K5976" t="s">
        <v>21</v>
      </c>
      <c r="L5976" t="s">
        <v>22</v>
      </c>
      <c r="M5976">
        <v>475.73</v>
      </c>
      <c r="N5976" t="s">
        <v>17</v>
      </c>
    </row>
    <row r="5977" spans="1:14" ht="14.25" customHeight="1" x14ac:dyDescent="0.3">
      <c r="A5977" t="s">
        <v>6040</v>
      </c>
      <c r="B5977" t="s">
        <v>13</v>
      </c>
      <c r="C5977" t="s">
        <v>20</v>
      </c>
      <c r="D5977">
        <v>2597.8200000000002</v>
      </c>
      <c r="E5977">
        <v>0.26</v>
      </c>
      <c r="F5977">
        <f t="shared" si="186"/>
        <v>675.43320000000006</v>
      </c>
      <c r="G5977">
        <f t="shared" si="187"/>
        <v>1922.3868000000002</v>
      </c>
      <c r="H5977">
        <v>6</v>
      </c>
      <c r="I5977" s="17">
        <v>45428</v>
      </c>
      <c r="J5977" s="17">
        <v>45429</v>
      </c>
      <c r="K5977" t="s">
        <v>15</v>
      </c>
      <c r="L5977" t="s">
        <v>16</v>
      </c>
      <c r="M5977">
        <v>459.89</v>
      </c>
      <c r="N5977" t="s">
        <v>28</v>
      </c>
    </row>
    <row r="5978" spans="1:14" ht="14.25" customHeight="1" x14ac:dyDescent="0.3">
      <c r="A5978" t="s">
        <v>2643</v>
      </c>
      <c r="B5978" t="s">
        <v>19</v>
      </c>
      <c r="C5978" t="s">
        <v>33</v>
      </c>
      <c r="D5978">
        <v>2601.0500000000002</v>
      </c>
      <c r="E5978">
        <v>0.27</v>
      </c>
      <c r="F5978">
        <f t="shared" si="186"/>
        <v>702.28350000000012</v>
      </c>
      <c r="G5978">
        <f t="shared" si="187"/>
        <v>1898.7665000000002</v>
      </c>
      <c r="H5978">
        <v>6</v>
      </c>
      <c r="I5978" s="17">
        <v>45453</v>
      </c>
      <c r="J5978" s="17">
        <v>45457</v>
      </c>
      <c r="K5978" t="s">
        <v>31</v>
      </c>
      <c r="L5978" t="s">
        <v>22</v>
      </c>
      <c r="M5978">
        <v>586.72</v>
      </c>
      <c r="N5978" t="s">
        <v>39</v>
      </c>
    </row>
    <row r="5979" spans="1:14" ht="14.25" customHeight="1" x14ac:dyDescent="0.3">
      <c r="A5979" t="s">
        <v>11932</v>
      </c>
      <c r="B5979" t="s">
        <v>19</v>
      </c>
      <c r="C5979" t="s">
        <v>14</v>
      </c>
      <c r="D5979">
        <v>2604.67</v>
      </c>
      <c r="E5979">
        <v>0.16</v>
      </c>
      <c r="F5979">
        <f t="shared" si="186"/>
        <v>416.74720000000002</v>
      </c>
      <c r="G5979">
        <f t="shared" si="187"/>
        <v>2187.9228000000003</v>
      </c>
      <c r="H5979">
        <v>6</v>
      </c>
      <c r="I5979" s="17">
        <v>45520</v>
      </c>
      <c r="J5979" s="17">
        <v>45527</v>
      </c>
      <c r="K5979" t="s">
        <v>21</v>
      </c>
      <c r="L5979" t="s">
        <v>22</v>
      </c>
      <c r="M5979">
        <v>135.47999999999999</v>
      </c>
      <c r="N5979" t="s">
        <v>34</v>
      </c>
    </row>
    <row r="5980" spans="1:14" ht="14.25" customHeight="1" x14ac:dyDescent="0.3">
      <c r="A5980" t="s">
        <v>8073</v>
      </c>
      <c r="B5980" t="s">
        <v>13</v>
      </c>
      <c r="C5980" t="s">
        <v>20</v>
      </c>
      <c r="D5980">
        <v>2604.9</v>
      </c>
      <c r="E5980">
        <v>0.1</v>
      </c>
      <c r="F5980">
        <f t="shared" si="186"/>
        <v>260.49</v>
      </c>
      <c r="G5980">
        <f t="shared" si="187"/>
        <v>2344.41</v>
      </c>
      <c r="H5980">
        <v>6</v>
      </c>
      <c r="I5980" s="17">
        <v>45647</v>
      </c>
      <c r="J5980" s="17">
        <v>45651</v>
      </c>
      <c r="K5980" t="s">
        <v>15</v>
      </c>
      <c r="L5980" t="s">
        <v>27</v>
      </c>
      <c r="M5980">
        <v>396.67</v>
      </c>
      <c r="N5980" t="s">
        <v>48</v>
      </c>
    </row>
    <row r="5981" spans="1:14" ht="14.25" customHeight="1" x14ac:dyDescent="0.3">
      <c r="A5981" t="s">
        <v>12845</v>
      </c>
      <c r="B5981" t="s">
        <v>19</v>
      </c>
      <c r="C5981" t="s">
        <v>36</v>
      </c>
      <c r="D5981">
        <v>2606.36</v>
      </c>
      <c r="E5981">
        <v>0.2</v>
      </c>
      <c r="F5981">
        <f t="shared" si="186"/>
        <v>521.27200000000005</v>
      </c>
      <c r="G5981">
        <f t="shared" si="187"/>
        <v>2085.0880000000002</v>
      </c>
      <c r="H5981">
        <v>6</v>
      </c>
      <c r="I5981" s="17">
        <v>45348</v>
      </c>
      <c r="J5981" s="17">
        <v>45355</v>
      </c>
      <c r="K5981" t="s">
        <v>31</v>
      </c>
      <c r="L5981" t="s">
        <v>22</v>
      </c>
      <c r="M5981">
        <v>300.66000000000003</v>
      </c>
      <c r="N5981" t="s">
        <v>23</v>
      </c>
    </row>
    <row r="5982" spans="1:14" ht="14.25" customHeight="1" x14ac:dyDescent="0.3">
      <c r="A5982" t="s">
        <v>12546</v>
      </c>
      <c r="B5982" t="s">
        <v>19</v>
      </c>
      <c r="C5982" t="s">
        <v>14</v>
      </c>
      <c r="D5982">
        <v>2606.77</v>
      </c>
      <c r="E5982">
        <v>0.05</v>
      </c>
      <c r="F5982">
        <f t="shared" si="186"/>
        <v>130.33850000000001</v>
      </c>
      <c r="G5982">
        <f t="shared" si="187"/>
        <v>2476.4315000000001</v>
      </c>
      <c r="H5982">
        <v>6</v>
      </c>
      <c r="I5982" s="17">
        <v>45614</v>
      </c>
      <c r="J5982" s="17">
        <v>45615</v>
      </c>
      <c r="K5982" t="s">
        <v>31</v>
      </c>
      <c r="L5982" t="s">
        <v>16</v>
      </c>
      <c r="M5982">
        <v>532.29</v>
      </c>
      <c r="N5982" t="s">
        <v>39</v>
      </c>
    </row>
    <row r="5983" spans="1:14" ht="14.25" customHeight="1" x14ac:dyDescent="0.3">
      <c r="A5983" t="s">
        <v>11761</v>
      </c>
      <c r="B5983" t="s">
        <v>25</v>
      </c>
      <c r="C5983" t="s">
        <v>36</v>
      </c>
      <c r="D5983">
        <v>2607.8000000000002</v>
      </c>
      <c r="E5983">
        <v>0.1</v>
      </c>
      <c r="F5983">
        <f t="shared" si="186"/>
        <v>260.78000000000003</v>
      </c>
      <c r="G5983">
        <f t="shared" si="187"/>
        <v>2347.02</v>
      </c>
      <c r="H5983">
        <v>6</v>
      </c>
      <c r="I5983" s="17">
        <v>45377</v>
      </c>
      <c r="J5983" s="17">
        <v>45384</v>
      </c>
      <c r="K5983" t="s">
        <v>21</v>
      </c>
      <c r="L5983" t="s">
        <v>27</v>
      </c>
      <c r="M5983">
        <v>233.65</v>
      </c>
      <c r="N5983" t="s">
        <v>39</v>
      </c>
    </row>
    <row r="5984" spans="1:14" ht="14.25" customHeight="1" x14ac:dyDescent="0.3">
      <c r="A5984" t="s">
        <v>11635</v>
      </c>
      <c r="B5984" t="s">
        <v>41</v>
      </c>
      <c r="C5984" t="s">
        <v>14</v>
      </c>
      <c r="D5984">
        <v>2609.69</v>
      </c>
      <c r="E5984">
        <v>0.22</v>
      </c>
      <c r="F5984">
        <f t="shared" si="186"/>
        <v>574.1318</v>
      </c>
      <c r="G5984">
        <f t="shared" si="187"/>
        <v>2035.5581999999999</v>
      </c>
      <c r="H5984">
        <v>6</v>
      </c>
      <c r="I5984" s="17">
        <v>45129</v>
      </c>
      <c r="J5984" s="17">
        <v>45134</v>
      </c>
      <c r="K5984" t="s">
        <v>31</v>
      </c>
      <c r="L5984" t="s">
        <v>27</v>
      </c>
      <c r="M5984">
        <v>599.89</v>
      </c>
      <c r="N5984" t="s">
        <v>48</v>
      </c>
    </row>
    <row r="5985" spans="1:14" ht="14.25" customHeight="1" x14ac:dyDescent="0.3">
      <c r="A5985" t="s">
        <v>9931</v>
      </c>
      <c r="B5985" t="s">
        <v>25</v>
      </c>
      <c r="C5985" t="s">
        <v>20</v>
      </c>
      <c r="D5985">
        <v>2611.0100000000002</v>
      </c>
      <c r="E5985">
        <v>0.49</v>
      </c>
      <c r="F5985">
        <f t="shared" si="186"/>
        <v>1279.3949</v>
      </c>
      <c r="G5985">
        <f t="shared" si="187"/>
        <v>1331.6151000000002</v>
      </c>
      <c r="H5985">
        <v>6</v>
      </c>
      <c r="I5985" s="17">
        <v>45588</v>
      </c>
      <c r="J5985" s="17">
        <v>45595</v>
      </c>
      <c r="K5985" t="s">
        <v>15</v>
      </c>
      <c r="L5985" t="s">
        <v>22</v>
      </c>
      <c r="M5985">
        <v>761.18</v>
      </c>
      <c r="N5985" t="s">
        <v>48</v>
      </c>
    </row>
    <row r="5986" spans="1:14" ht="14.25" customHeight="1" x14ac:dyDescent="0.3">
      <c r="A5986" t="s">
        <v>4710</v>
      </c>
      <c r="B5986" t="s">
        <v>13</v>
      </c>
      <c r="C5986" t="s">
        <v>14</v>
      </c>
      <c r="D5986">
        <v>2614.17</v>
      </c>
      <c r="E5986">
        <v>0.01</v>
      </c>
      <c r="F5986">
        <f t="shared" si="186"/>
        <v>26.1417</v>
      </c>
      <c r="G5986">
        <f t="shared" si="187"/>
        <v>2588.0282999999999</v>
      </c>
      <c r="H5986">
        <v>6</v>
      </c>
      <c r="I5986" s="17">
        <v>45077</v>
      </c>
      <c r="J5986" s="17">
        <v>45081</v>
      </c>
      <c r="K5986" t="s">
        <v>31</v>
      </c>
      <c r="L5986" t="s">
        <v>16</v>
      </c>
      <c r="M5986">
        <v>669.79</v>
      </c>
      <c r="N5986" t="s">
        <v>48</v>
      </c>
    </row>
    <row r="5987" spans="1:14" ht="14.25" customHeight="1" x14ac:dyDescent="0.3">
      <c r="A5987" t="s">
        <v>1984</v>
      </c>
      <c r="B5987" t="s">
        <v>13</v>
      </c>
      <c r="C5987" t="s">
        <v>33</v>
      </c>
      <c r="D5987">
        <v>2616.64</v>
      </c>
      <c r="E5987">
        <v>0.06</v>
      </c>
      <c r="F5987">
        <f t="shared" si="186"/>
        <v>156.99839999999998</v>
      </c>
      <c r="G5987">
        <f t="shared" si="187"/>
        <v>2459.6415999999999</v>
      </c>
      <c r="H5987">
        <v>6</v>
      </c>
      <c r="I5987" s="17">
        <v>45353</v>
      </c>
      <c r="J5987" s="17">
        <v>45355</v>
      </c>
      <c r="K5987" t="s">
        <v>31</v>
      </c>
      <c r="L5987" t="s">
        <v>16</v>
      </c>
      <c r="M5987">
        <v>550.03</v>
      </c>
      <c r="N5987" t="s">
        <v>28</v>
      </c>
    </row>
    <row r="5988" spans="1:14" ht="14.25" customHeight="1" x14ac:dyDescent="0.3">
      <c r="A5988" t="s">
        <v>11675</v>
      </c>
      <c r="B5988" t="s">
        <v>41</v>
      </c>
      <c r="C5988" t="s">
        <v>26</v>
      </c>
      <c r="D5988">
        <v>2622.15</v>
      </c>
      <c r="E5988">
        <v>0.16</v>
      </c>
      <c r="F5988">
        <f t="shared" si="186"/>
        <v>419.54400000000004</v>
      </c>
      <c r="G5988">
        <f t="shared" si="187"/>
        <v>2202.6060000000002</v>
      </c>
      <c r="H5988">
        <v>6</v>
      </c>
      <c r="I5988" s="17">
        <v>45120</v>
      </c>
      <c r="J5988" s="17">
        <v>45124</v>
      </c>
      <c r="K5988" t="s">
        <v>21</v>
      </c>
      <c r="L5988" t="s">
        <v>16</v>
      </c>
      <c r="M5988">
        <v>608.69000000000005</v>
      </c>
      <c r="N5988" t="s">
        <v>39</v>
      </c>
    </row>
    <row r="5989" spans="1:14" ht="14.25" customHeight="1" x14ac:dyDescent="0.3">
      <c r="A5989" t="s">
        <v>10753</v>
      </c>
      <c r="B5989" t="s">
        <v>19</v>
      </c>
      <c r="C5989" t="s">
        <v>26</v>
      </c>
      <c r="D5989">
        <v>2622.83</v>
      </c>
      <c r="E5989">
        <v>0.42</v>
      </c>
      <c r="F5989">
        <f t="shared" si="186"/>
        <v>1101.5886</v>
      </c>
      <c r="G5989">
        <f t="shared" si="187"/>
        <v>1521.2413999999999</v>
      </c>
      <c r="H5989">
        <v>6</v>
      </c>
      <c r="I5989" s="17">
        <v>45300</v>
      </c>
      <c r="J5989" s="17">
        <v>45302</v>
      </c>
      <c r="K5989" t="s">
        <v>31</v>
      </c>
      <c r="L5989" t="s">
        <v>27</v>
      </c>
      <c r="M5989">
        <v>733.06</v>
      </c>
      <c r="N5989" t="s">
        <v>39</v>
      </c>
    </row>
    <row r="5990" spans="1:14" ht="14.25" customHeight="1" x14ac:dyDescent="0.3">
      <c r="A5990" t="s">
        <v>1253</v>
      </c>
      <c r="B5990" t="s">
        <v>25</v>
      </c>
      <c r="C5990" t="s">
        <v>33</v>
      </c>
      <c r="D5990">
        <v>2623.44</v>
      </c>
      <c r="E5990">
        <v>0.1</v>
      </c>
      <c r="F5990">
        <f t="shared" si="186"/>
        <v>262.34399999999999</v>
      </c>
      <c r="G5990">
        <f t="shared" si="187"/>
        <v>2361.096</v>
      </c>
      <c r="H5990">
        <v>6</v>
      </c>
      <c r="I5990" s="17">
        <v>45643</v>
      </c>
      <c r="J5990" s="17">
        <v>45649</v>
      </c>
      <c r="K5990" t="s">
        <v>15</v>
      </c>
      <c r="L5990" t="s">
        <v>22</v>
      </c>
      <c r="M5990">
        <v>703.18</v>
      </c>
      <c r="N5990" t="s">
        <v>34</v>
      </c>
    </row>
    <row r="5991" spans="1:14" ht="14.25" customHeight="1" x14ac:dyDescent="0.3">
      <c r="A5991" t="s">
        <v>2277</v>
      </c>
      <c r="B5991" t="s">
        <v>19</v>
      </c>
      <c r="C5991" t="s">
        <v>26</v>
      </c>
      <c r="D5991">
        <v>2623.57</v>
      </c>
      <c r="E5991">
        <v>0.28999999999999998</v>
      </c>
      <c r="F5991">
        <f t="shared" si="186"/>
        <v>760.83529999999996</v>
      </c>
      <c r="G5991">
        <f t="shared" si="187"/>
        <v>1862.7347000000002</v>
      </c>
      <c r="H5991">
        <v>6</v>
      </c>
      <c r="I5991" s="17">
        <v>45236</v>
      </c>
      <c r="J5991" s="17">
        <v>45238</v>
      </c>
      <c r="K5991" t="s">
        <v>21</v>
      </c>
      <c r="L5991" t="s">
        <v>22</v>
      </c>
      <c r="M5991">
        <v>216.05</v>
      </c>
      <c r="N5991" t="s">
        <v>23</v>
      </c>
    </row>
    <row r="5992" spans="1:14" ht="14.25" customHeight="1" x14ac:dyDescent="0.3">
      <c r="A5992" t="s">
        <v>14861</v>
      </c>
      <c r="B5992" t="s">
        <v>25</v>
      </c>
      <c r="C5992" t="s">
        <v>14</v>
      </c>
      <c r="D5992">
        <v>2624.08</v>
      </c>
      <c r="E5992">
        <v>0.43</v>
      </c>
      <c r="F5992">
        <f t="shared" si="186"/>
        <v>1128.3543999999999</v>
      </c>
      <c r="G5992">
        <f t="shared" si="187"/>
        <v>1495.7256</v>
      </c>
      <c r="H5992">
        <v>6</v>
      </c>
      <c r="I5992" s="17">
        <v>45063</v>
      </c>
      <c r="J5992" s="17">
        <v>45069</v>
      </c>
      <c r="K5992" t="s">
        <v>15</v>
      </c>
      <c r="L5992" t="s">
        <v>16</v>
      </c>
      <c r="M5992">
        <v>746.41</v>
      </c>
      <c r="N5992" t="s">
        <v>39</v>
      </c>
    </row>
    <row r="5993" spans="1:14" ht="14.25" customHeight="1" x14ac:dyDescent="0.3">
      <c r="A5993" t="s">
        <v>1891</v>
      </c>
      <c r="B5993" t="s">
        <v>13</v>
      </c>
      <c r="C5993" t="s">
        <v>36</v>
      </c>
      <c r="D5993">
        <v>2628.34</v>
      </c>
      <c r="E5993">
        <v>0.43</v>
      </c>
      <c r="F5993">
        <f t="shared" si="186"/>
        <v>1130.1862000000001</v>
      </c>
      <c r="G5993">
        <f t="shared" si="187"/>
        <v>1498.1538</v>
      </c>
      <c r="H5993">
        <v>6</v>
      </c>
      <c r="I5993" s="17">
        <v>45650</v>
      </c>
      <c r="J5993" s="17">
        <v>45651</v>
      </c>
      <c r="K5993" t="s">
        <v>15</v>
      </c>
      <c r="L5993" t="s">
        <v>27</v>
      </c>
      <c r="M5993">
        <v>195.02</v>
      </c>
      <c r="N5993" t="s">
        <v>28</v>
      </c>
    </row>
    <row r="5994" spans="1:14" ht="14.25" customHeight="1" x14ac:dyDescent="0.3">
      <c r="A5994" t="s">
        <v>3337</v>
      </c>
      <c r="B5994" t="s">
        <v>41</v>
      </c>
      <c r="C5994" t="s">
        <v>33</v>
      </c>
      <c r="D5994">
        <v>2629</v>
      </c>
      <c r="E5994">
        <v>0.45</v>
      </c>
      <c r="F5994">
        <f t="shared" si="186"/>
        <v>1183.05</v>
      </c>
      <c r="G5994">
        <f t="shared" si="187"/>
        <v>1445.95</v>
      </c>
      <c r="H5994">
        <v>6</v>
      </c>
      <c r="I5994" s="17">
        <v>45291</v>
      </c>
      <c r="J5994" s="17">
        <v>45298</v>
      </c>
      <c r="K5994" t="s">
        <v>31</v>
      </c>
      <c r="L5994" t="s">
        <v>22</v>
      </c>
      <c r="M5994">
        <v>384.08</v>
      </c>
      <c r="N5994" t="s">
        <v>39</v>
      </c>
    </row>
    <row r="5995" spans="1:14" ht="14.25" customHeight="1" x14ac:dyDescent="0.3">
      <c r="A5995" t="s">
        <v>3967</v>
      </c>
      <c r="B5995" t="s">
        <v>25</v>
      </c>
      <c r="C5995" t="s">
        <v>36</v>
      </c>
      <c r="D5995">
        <v>2629.74</v>
      </c>
      <c r="E5995">
        <v>0.17</v>
      </c>
      <c r="F5995">
        <f t="shared" si="186"/>
        <v>447.05579999999998</v>
      </c>
      <c r="G5995">
        <f t="shared" si="187"/>
        <v>2182.6841999999997</v>
      </c>
      <c r="H5995">
        <v>6</v>
      </c>
      <c r="I5995" s="17">
        <v>45235</v>
      </c>
      <c r="J5995" s="17">
        <v>45237</v>
      </c>
      <c r="K5995" t="s">
        <v>15</v>
      </c>
      <c r="L5995" t="s">
        <v>27</v>
      </c>
      <c r="M5995">
        <v>720.82</v>
      </c>
      <c r="N5995" t="s">
        <v>48</v>
      </c>
    </row>
    <row r="5996" spans="1:14" ht="14.25" customHeight="1" x14ac:dyDescent="0.3">
      <c r="A5996" t="s">
        <v>12661</v>
      </c>
      <c r="B5996" t="s">
        <v>25</v>
      </c>
      <c r="C5996" t="s">
        <v>36</v>
      </c>
      <c r="D5996">
        <v>2631.24</v>
      </c>
      <c r="E5996">
        <v>0.24</v>
      </c>
      <c r="F5996">
        <f t="shared" si="186"/>
        <v>631.49759999999992</v>
      </c>
      <c r="G5996">
        <f t="shared" si="187"/>
        <v>1999.7423999999999</v>
      </c>
      <c r="H5996">
        <v>6</v>
      </c>
      <c r="I5996" s="17">
        <v>45292</v>
      </c>
      <c r="J5996" s="17">
        <v>45294</v>
      </c>
      <c r="K5996" t="s">
        <v>21</v>
      </c>
      <c r="L5996" t="s">
        <v>16</v>
      </c>
      <c r="M5996">
        <v>463.48</v>
      </c>
      <c r="N5996" t="s">
        <v>39</v>
      </c>
    </row>
    <row r="5997" spans="1:14" ht="14.25" customHeight="1" x14ac:dyDescent="0.3">
      <c r="A5997" t="s">
        <v>4067</v>
      </c>
      <c r="B5997" t="s">
        <v>13</v>
      </c>
      <c r="C5997" t="s">
        <v>20</v>
      </c>
      <c r="D5997">
        <v>2631.37</v>
      </c>
      <c r="E5997">
        <v>0.13</v>
      </c>
      <c r="F5997">
        <f t="shared" si="186"/>
        <v>342.07810000000001</v>
      </c>
      <c r="G5997">
        <f t="shared" si="187"/>
        <v>2289.2918999999997</v>
      </c>
      <c r="H5997">
        <v>6</v>
      </c>
      <c r="I5997" s="17">
        <v>45636</v>
      </c>
      <c r="J5997" s="17">
        <v>45638</v>
      </c>
      <c r="K5997" t="s">
        <v>31</v>
      </c>
      <c r="L5997" t="s">
        <v>27</v>
      </c>
      <c r="M5997">
        <v>585.37</v>
      </c>
      <c r="N5997" t="s">
        <v>23</v>
      </c>
    </row>
    <row r="5998" spans="1:14" ht="14.25" customHeight="1" x14ac:dyDescent="0.3">
      <c r="A5998" t="s">
        <v>9769</v>
      </c>
      <c r="B5998" t="s">
        <v>41</v>
      </c>
      <c r="C5998" t="s">
        <v>26</v>
      </c>
      <c r="D5998">
        <v>2634.17</v>
      </c>
      <c r="E5998">
        <v>0.32</v>
      </c>
      <c r="F5998">
        <f t="shared" si="186"/>
        <v>842.9344000000001</v>
      </c>
      <c r="G5998">
        <f t="shared" si="187"/>
        <v>1791.2356</v>
      </c>
      <c r="H5998">
        <v>6</v>
      </c>
      <c r="I5998" s="17">
        <v>45308</v>
      </c>
      <c r="J5998" s="17">
        <v>45315</v>
      </c>
      <c r="K5998" t="s">
        <v>15</v>
      </c>
      <c r="L5998" t="s">
        <v>16</v>
      </c>
      <c r="M5998">
        <v>783.82</v>
      </c>
      <c r="N5998" t="s">
        <v>28</v>
      </c>
    </row>
    <row r="5999" spans="1:14" ht="14.25" customHeight="1" x14ac:dyDescent="0.3">
      <c r="A5999" t="s">
        <v>6237</v>
      </c>
      <c r="B5999" t="s">
        <v>13</v>
      </c>
      <c r="C5999" t="s">
        <v>33</v>
      </c>
      <c r="D5999">
        <v>2635</v>
      </c>
      <c r="E5999">
        <v>0.1</v>
      </c>
      <c r="F5999">
        <f t="shared" si="186"/>
        <v>263.5</v>
      </c>
      <c r="G5999">
        <f t="shared" si="187"/>
        <v>2371.5</v>
      </c>
      <c r="H5999">
        <v>6</v>
      </c>
      <c r="I5999" s="17">
        <v>45231</v>
      </c>
      <c r="J5999" s="17">
        <v>45233</v>
      </c>
      <c r="K5999" t="s">
        <v>15</v>
      </c>
      <c r="L5999" t="s">
        <v>16</v>
      </c>
      <c r="M5999">
        <v>469.48</v>
      </c>
      <c r="N5999" t="s">
        <v>39</v>
      </c>
    </row>
    <row r="6000" spans="1:14" ht="14.25" customHeight="1" x14ac:dyDescent="0.3">
      <c r="A6000" t="s">
        <v>943</v>
      </c>
      <c r="B6000" t="s">
        <v>13</v>
      </c>
      <c r="C6000" t="s">
        <v>26</v>
      </c>
      <c r="D6000">
        <v>2635.16</v>
      </c>
      <c r="E6000">
        <v>0.15</v>
      </c>
      <c r="F6000">
        <f t="shared" si="186"/>
        <v>395.27399999999994</v>
      </c>
      <c r="G6000">
        <f t="shared" si="187"/>
        <v>2239.886</v>
      </c>
      <c r="H6000">
        <v>6</v>
      </c>
      <c r="I6000" s="17">
        <v>45172</v>
      </c>
      <c r="J6000" s="17">
        <v>45178</v>
      </c>
      <c r="K6000" t="s">
        <v>21</v>
      </c>
      <c r="L6000" t="s">
        <v>16</v>
      </c>
      <c r="M6000">
        <v>679.17</v>
      </c>
      <c r="N6000" t="s">
        <v>23</v>
      </c>
    </row>
    <row r="6001" spans="1:14" ht="14.25" customHeight="1" x14ac:dyDescent="0.3">
      <c r="A6001" t="s">
        <v>8065</v>
      </c>
      <c r="B6001" t="s">
        <v>41</v>
      </c>
      <c r="C6001" t="s">
        <v>14</v>
      </c>
      <c r="D6001">
        <v>2637</v>
      </c>
      <c r="E6001">
        <v>0.14000000000000001</v>
      </c>
      <c r="F6001">
        <f t="shared" si="186"/>
        <v>369.18</v>
      </c>
      <c r="G6001">
        <f t="shared" si="187"/>
        <v>2267.8200000000002</v>
      </c>
      <c r="H6001">
        <v>6</v>
      </c>
      <c r="I6001" s="17">
        <v>45479</v>
      </c>
      <c r="J6001" s="17">
        <v>45484</v>
      </c>
      <c r="K6001" t="s">
        <v>15</v>
      </c>
      <c r="L6001" t="s">
        <v>27</v>
      </c>
      <c r="M6001">
        <v>339.67</v>
      </c>
      <c r="N6001" t="s">
        <v>48</v>
      </c>
    </row>
    <row r="6002" spans="1:14" ht="14.25" customHeight="1" x14ac:dyDescent="0.3">
      <c r="A6002" t="s">
        <v>10943</v>
      </c>
      <c r="B6002" t="s">
        <v>13</v>
      </c>
      <c r="C6002" t="s">
        <v>20</v>
      </c>
      <c r="D6002">
        <v>2644.95</v>
      </c>
      <c r="E6002">
        <v>0.46</v>
      </c>
      <c r="F6002">
        <f t="shared" si="186"/>
        <v>1216.6769999999999</v>
      </c>
      <c r="G6002">
        <f t="shared" si="187"/>
        <v>1428.2729999999999</v>
      </c>
      <c r="H6002">
        <v>6</v>
      </c>
      <c r="I6002" s="17">
        <v>45023</v>
      </c>
      <c r="J6002" s="17">
        <v>45029</v>
      </c>
      <c r="K6002" t="s">
        <v>21</v>
      </c>
      <c r="L6002" t="s">
        <v>22</v>
      </c>
      <c r="M6002">
        <v>258.27999999999997</v>
      </c>
      <c r="N6002" t="s">
        <v>17</v>
      </c>
    </row>
    <row r="6003" spans="1:14" ht="14.25" customHeight="1" x14ac:dyDescent="0.3">
      <c r="A6003" t="s">
        <v>7600</v>
      </c>
      <c r="B6003" t="s">
        <v>13</v>
      </c>
      <c r="C6003" t="s">
        <v>14</v>
      </c>
      <c r="D6003">
        <v>2646.34</v>
      </c>
      <c r="E6003">
        <v>0.15</v>
      </c>
      <c r="F6003">
        <f t="shared" si="186"/>
        <v>396.95100000000002</v>
      </c>
      <c r="G6003">
        <f t="shared" si="187"/>
        <v>2249.3890000000001</v>
      </c>
      <c r="H6003">
        <v>6</v>
      </c>
      <c r="I6003" s="17">
        <v>44942</v>
      </c>
      <c r="J6003" s="17">
        <v>44948</v>
      </c>
      <c r="K6003" t="s">
        <v>31</v>
      </c>
      <c r="L6003" t="s">
        <v>22</v>
      </c>
      <c r="M6003">
        <v>225.43</v>
      </c>
      <c r="N6003" t="s">
        <v>48</v>
      </c>
    </row>
    <row r="6004" spans="1:14" ht="14.25" customHeight="1" x14ac:dyDescent="0.3">
      <c r="A6004" t="s">
        <v>10369</v>
      </c>
      <c r="B6004" t="s">
        <v>19</v>
      </c>
      <c r="C6004" t="s">
        <v>26</v>
      </c>
      <c r="D6004">
        <v>2649.57</v>
      </c>
      <c r="E6004">
        <v>0.28000000000000003</v>
      </c>
      <c r="F6004">
        <f t="shared" si="186"/>
        <v>741.8796000000001</v>
      </c>
      <c r="G6004">
        <f t="shared" si="187"/>
        <v>1907.6904</v>
      </c>
      <c r="H6004">
        <v>6</v>
      </c>
      <c r="I6004" s="17">
        <v>45053</v>
      </c>
      <c r="J6004" s="17">
        <v>45057</v>
      </c>
      <c r="K6004" t="s">
        <v>21</v>
      </c>
      <c r="L6004" t="s">
        <v>22</v>
      </c>
      <c r="M6004">
        <v>300.49</v>
      </c>
      <c r="N6004" t="s">
        <v>34</v>
      </c>
    </row>
    <row r="6005" spans="1:14" ht="14.25" customHeight="1" x14ac:dyDescent="0.3">
      <c r="A6005" t="s">
        <v>8686</v>
      </c>
      <c r="B6005" t="s">
        <v>13</v>
      </c>
      <c r="C6005" t="s">
        <v>20</v>
      </c>
      <c r="D6005">
        <v>2653.61</v>
      </c>
      <c r="E6005">
        <v>0.11</v>
      </c>
      <c r="F6005">
        <f t="shared" si="186"/>
        <v>291.89710000000002</v>
      </c>
      <c r="G6005">
        <f t="shared" si="187"/>
        <v>2361.7129</v>
      </c>
      <c r="H6005">
        <v>6</v>
      </c>
      <c r="I6005" s="17">
        <v>45183</v>
      </c>
      <c r="J6005" s="17">
        <v>45186</v>
      </c>
      <c r="K6005" t="s">
        <v>31</v>
      </c>
      <c r="L6005" t="s">
        <v>27</v>
      </c>
      <c r="M6005">
        <v>559.76</v>
      </c>
      <c r="N6005" t="s">
        <v>48</v>
      </c>
    </row>
    <row r="6006" spans="1:14" ht="14.25" customHeight="1" x14ac:dyDescent="0.3">
      <c r="A6006" t="s">
        <v>9399</v>
      </c>
      <c r="B6006" t="s">
        <v>25</v>
      </c>
      <c r="C6006" t="s">
        <v>14</v>
      </c>
      <c r="D6006">
        <v>2655.83</v>
      </c>
      <c r="E6006">
        <v>0.11</v>
      </c>
      <c r="F6006">
        <f t="shared" si="186"/>
        <v>292.1413</v>
      </c>
      <c r="G6006">
        <f t="shared" si="187"/>
        <v>2363.6886999999997</v>
      </c>
      <c r="H6006">
        <v>6</v>
      </c>
      <c r="I6006" s="17">
        <v>45657</v>
      </c>
      <c r="J6006" s="17">
        <v>45659</v>
      </c>
      <c r="K6006" t="s">
        <v>21</v>
      </c>
      <c r="L6006" t="s">
        <v>16</v>
      </c>
      <c r="M6006">
        <v>575.64</v>
      </c>
      <c r="N6006" t="s">
        <v>17</v>
      </c>
    </row>
    <row r="6007" spans="1:14" ht="14.25" customHeight="1" x14ac:dyDescent="0.3">
      <c r="A6007" t="s">
        <v>11752</v>
      </c>
      <c r="B6007" t="s">
        <v>13</v>
      </c>
      <c r="C6007" t="s">
        <v>26</v>
      </c>
      <c r="D6007">
        <v>2663.42</v>
      </c>
      <c r="E6007">
        <v>0.41</v>
      </c>
      <c r="F6007">
        <f t="shared" si="186"/>
        <v>1092.0021999999999</v>
      </c>
      <c r="G6007">
        <f t="shared" si="187"/>
        <v>1571.4178000000002</v>
      </c>
      <c r="H6007">
        <v>6</v>
      </c>
      <c r="I6007" s="17">
        <v>45006</v>
      </c>
      <c r="J6007" s="17">
        <v>45010</v>
      </c>
      <c r="K6007" t="s">
        <v>15</v>
      </c>
      <c r="L6007" t="s">
        <v>22</v>
      </c>
      <c r="M6007">
        <v>244.02</v>
      </c>
      <c r="N6007" t="s">
        <v>17</v>
      </c>
    </row>
    <row r="6008" spans="1:14" ht="14.25" customHeight="1" x14ac:dyDescent="0.3">
      <c r="A6008" t="s">
        <v>14304</v>
      </c>
      <c r="B6008" t="s">
        <v>13</v>
      </c>
      <c r="C6008" t="s">
        <v>14</v>
      </c>
      <c r="D6008">
        <v>2668.13</v>
      </c>
      <c r="E6008">
        <v>0.45</v>
      </c>
      <c r="F6008">
        <f t="shared" si="186"/>
        <v>1200.6585</v>
      </c>
      <c r="G6008">
        <f t="shared" si="187"/>
        <v>1467.4715000000001</v>
      </c>
      <c r="H6008">
        <v>6</v>
      </c>
      <c r="I6008" s="17">
        <v>45394</v>
      </c>
      <c r="J6008" s="17">
        <v>45401</v>
      </c>
      <c r="K6008" t="s">
        <v>21</v>
      </c>
      <c r="L6008" t="s">
        <v>22</v>
      </c>
      <c r="M6008">
        <v>670.28</v>
      </c>
      <c r="N6008" t="s">
        <v>39</v>
      </c>
    </row>
    <row r="6009" spans="1:14" ht="14.25" customHeight="1" x14ac:dyDescent="0.3">
      <c r="A6009" t="s">
        <v>8020</v>
      </c>
      <c r="B6009" t="s">
        <v>19</v>
      </c>
      <c r="C6009" t="s">
        <v>26</v>
      </c>
      <c r="D6009">
        <v>2669.06</v>
      </c>
      <c r="E6009">
        <v>0.23</v>
      </c>
      <c r="F6009">
        <f t="shared" si="186"/>
        <v>613.88380000000006</v>
      </c>
      <c r="G6009">
        <f t="shared" si="187"/>
        <v>2055.1761999999999</v>
      </c>
      <c r="H6009">
        <v>6</v>
      </c>
      <c r="I6009" s="17">
        <v>45045</v>
      </c>
      <c r="J6009" s="17">
        <v>45052</v>
      </c>
      <c r="K6009" t="s">
        <v>21</v>
      </c>
      <c r="L6009" t="s">
        <v>27</v>
      </c>
      <c r="M6009">
        <v>237.01</v>
      </c>
      <c r="N6009" t="s">
        <v>17</v>
      </c>
    </row>
    <row r="6010" spans="1:14" ht="14.25" customHeight="1" x14ac:dyDescent="0.3">
      <c r="A6010" t="s">
        <v>2556</v>
      </c>
      <c r="B6010" t="s">
        <v>19</v>
      </c>
      <c r="C6010" t="s">
        <v>36</v>
      </c>
      <c r="D6010">
        <v>2672.76</v>
      </c>
      <c r="E6010">
        <v>0.19</v>
      </c>
      <c r="F6010">
        <f t="shared" si="186"/>
        <v>507.82440000000003</v>
      </c>
      <c r="G6010">
        <f t="shared" si="187"/>
        <v>2164.9356000000002</v>
      </c>
      <c r="H6010">
        <v>6</v>
      </c>
      <c r="I6010" s="17">
        <v>45112</v>
      </c>
      <c r="J6010" s="17">
        <v>45116</v>
      </c>
      <c r="K6010" t="s">
        <v>21</v>
      </c>
      <c r="L6010" t="s">
        <v>16</v>
      </c>
      <c r="M6010">
        <v>545.54</v>
      </c>
      <c r="N6010" t="s">
        <v>34</v>
      </c>
    </row>
    <row r="6011" spans="1:14" ht="14.25" customHeight="1" x14ac:dyDescent="0.3">
      <c r="A6011" t="s">
        <v>164</v>
      </c>
      <c r="B6011" t="s">
        <v>25</v>
      </c>
      <c r="C6011" t="s">
        <v>36</v>
      </c>
      <c r="D6011">
        <v>2675.16</v>
      </c>
      <c r="E6011">
        <v>0.36</v>
      </c>
      <c r="F6011">
        <f t="shared" si="186"/>
        <v>963.05759999999987</v>
      </c>
      <c r="G6011">
        <f t="shared" si="187"/>
        <v>1712.1024</v>
      </c>
      <c r="H6011">
        <v>6</v>
      </c>
      <c r="I6011" s="17">
        <v>45410</v>
      </c>
      <c r="J6011" s="17">
        <v>45414</v>
      </c>
      <c r="K6011" t="s">
        <v>15</v>
      </c>
      <c r="L6011" t="s">
        <v>27</v>
      </c>
      <c r="M6011">
        <v>715.56</v>
      </c>
      <c r="N6011" t="s">
        <v>23</v>
      </c>
    </row>
    <row r="6012" spans="1:14" ht="14.25" customHeight="1" x14ac:dyDescent="0.3">
      <c r="A6012" t="s">
        <v>6499</v>
      </c>
      <c r="B6012" t="s">
        <v>13</v>
      </c>
      <c r="C6012" t="s">
        <v>20</v>
      </c>
      <c r="D6012">
        <v>2679.33</v>
      </c>
      <c r="E6012">
        <v>0.05</v>
      </c>
      <c r="F6012">
        <f t="shared" si="186"/>
        <v>133.9665</v>
      </c>
      <c r="G6012">
        <f t="shared" si="187"/>
        <v>2545.3634999999999</v>
      </c>
      <c r="H6012">
        <v>6</v>
      </c>
      <c r="I6012" s="17">
        <v>45538</v>
      </c>
      <c r="J6012" s="17">
        <v>45541</v>
      </c>
      <c r="K6012" t="s">
        <v>31</v>
      </c>
      <c r="L6012" t="s">
        <v>27</v>
      </c>
      <c r="M6012">
        <v>401.57</v>
      </c>
      <c r="N6012" t="s">
        <v>34</v>
      </c>
    </row>
    <row r="6013" spans="1:14" ht="14.25" customHeight="1" x14ac:dyDescent="0.3">
      <c r="A6013" t="s">
        <v>2759</v>
      </c>
      <c r="B6013" t="s">
        <v>19</v>
      </c>
      <c r="C6013" t="s">
        <v>33</v>
      </c>
      <c r="D6013">
        <v>2684.15</v>
      </c>
      <c r="E6013">
        <v>0.25</v>
      </c>
      <c r="F6013">
        <f t="shared" si="186"/>
        <v>671.03750000000002</v>
      </c>
      <c r="G6013">
        <f t="shared" si="187"/>
        <v>2013.1125000000002</v>
      </c>
      <c r="H6013">
        <v>6</v>
      </c>
      <c r="I6013" s="17">
        <v>45423</v>
      </c>
      <c r="J6013" s="17">
        <v>45427</v>
      </c>
      <c r="K6013" t="s">
        <v>21</v>
      </c>
      <c r="L6013" t="s">
        <v>16</v>
      </c>
      <c r="M6013">
        <v>290.86</v>
      </c>
      <c r="N6013" t="s">
        <v>17</v>
      </c>
    </row>
    <row r="6014" spans="1:14" ht="14.25" customHeight="1" x14ac:dyDescent="0.3">
      <c r="A6014" t="s">
        <v>7959</v>
      </c>
      <c r="B6014" t="s">
        <v>41</v>
      </c>
      <c r="C6014" t="s">
        <v>36</v>
      </c>
      <c r="D6014">
        <v>2686.5</v>
      </c>
      <c r="E6014">
        <v>0.3</v>
      </c>
      <c r="F6014">
        <f t="shared" si="186"/>
        <v>805.94999999999993</v>
      </c>
      <c r="G6014">
        <f t="shared" si="187"/>
        <v>1880.5500000000002</v>
      </c>
      <c r="H6014">
        <v>6</v>
      </c>
      <c r="I6014" s="17">
        <v>45492</v>
      </c>
      <c r="J6014" s="17">
        <v>45494</v>
      </c>
      <c r="K6014" t="s">
        <v>15</v>
      </c>
      <c r="L6014" t="s">
        <v>22</v>
      </c>
      <c r="M6014">
        <v>540.96</v>
      </c>
      <c r="N6014" t="s">
        <v>28</v>
      </c>
    </row>
    <row r="6015" spans="1:14" ht="14.25" customHeight="1" x14ac:dyDescent="0.3">
      <c r="A6015" t="s">
        <v>126</v>
      </c>
      <c r="B6015" t="s">
        <v>41</v>
      </c>
      <c r="C6015" t="s">
        <v>26</v>
      </c>
      <c r="D6015">
        <v>2688.63</v>
      </c>
      <c r="E6015">
        <v>0.45</v>
      </c>
      <c r="F6015">
        <f t="shared" si="186"/>
        <v>1209.8835000000001</v>
      </c>
      <c r="G6015">
        <f t="shared" si="187"/>
        <v>1478.7465</v>
      </c>
      <c r="H6015">
        <v>6</v>
      </c>
      <c r="I6015" s="17">
        <v>45504</v>
      </c>
      <c r="J6015" s="17">
        <v>45510</v>
      </c>
      <c r="K6015" t="s">
        <v>31</v>
      </c>
      <c r="L6015" t="s">
        <v>27</v>
      </c>
      <c r="M6015">
        <v>608.51</v>
      </c>
      <c r="N6015" t="s">
        <v>34</v>
      </c>
    </row>
    <row r="6016" spans="1:14" ht="14.25" customHeight="1" x14ac:dyDescent="0.3">
      <c r="A6016" t="s">
        <v>2706</v>
      </c>
      <c r="B6016" t="s">
        <v>13</v>
      </c>
      <c r="C6016" t="s">
        <v>14</v>
      </c>
      <c r="D6016">
        <v>2694.71</v>
      </c>
      <c r="E6016">
        <v>0.2</v>
      </c>
      <c r="F6016">
        <f t="shared" si="186"/>
        <v>538.94200000000001</v>
      </c>
      <c r="G6016">
        <f t="shared" si="187"/>
        <v>2155.768</v>
      </c>
      <c r="H6016">
        <v>6</v>
      </c>
      <c r="I6016" s="17">
        <v>45528</v>
      </c>
      <c r="J6016" s="17">
        <v>45532</v>
      </c>
      <c r="K6016" t="s">
        <v>15</v>
      </c>
      <c r="L6016" t="s">
        <v>27</v>
      </c>
      <c r="M6016">
        <v>335.41</v>
      </c>
      <c r="N6016" t="s">
        <v>34</v>
      </c>
    </row>
    <row r="6017" spans="1:14" ht="14.25" customHeight="1" x14ac:dyDescent="0.3">
      <c r="A6017" t="s">
        <v>14699</v>
      </c>
      <c r="B6017" t="s">
        <v>25</v>
      </c>
      <c r="C6017" t="s">
        <v>20</v>
      </c>
      <c r="D6017">
        <v>2699.68</v>
      </c>
      <c r="E6017">
        <v>0.25</v>
      </c>
      <c r="F6017">
        <f t="shared" si="186"/>
        <v>674.92</v>
      </c>
      <c r="G6017">
        <f t="shared" si="187"/>
        <v>2024.7599999999998</v>
      </c>
      <c r="H6017">
        <v>6</v>
      </c>
      <c r="I6017" s="17">
        <v>45311</v>
      </c>
      <c r="J6017" s="17">
        <v>45316</v>
      </c>
      <c r="K6017" t="s">
        <v>15</v>
      </c>
      <c r="L6017" t="s">
        <v>22</v>
      </c>
      <c r="M6017">
        <v>573.11</v>
      </c>
      <c r="N6017" t="s">
        <v>39</v>
      </c>
    </row>
    <row r="6018" spans="1:14" ht="14.25" customHeight="1" x14ac:dyDescent="0.3">
      <c r="A6018" t="s">
        <v>15372</v>
      </c>
      <c r="B6018" t="s">
        <v>25</v>
      </c>
      <c r="C6018" t="s">
        <v>33</v>
      </c>
      <c r="D6018">
        <v>2700.52</v>
      </c>
      <c r="E6018">
        <v>0.03</v>
      </c>
      <c r="F6018">
        <f t="shared" ref="F6018:F6081" si="188">D6018*E6018</f>
        <v>81.015599999999992</v>
      </c>
      <c r="G6018">
        <f t="shared" ref="G6018:G6081" si="189">D6018-F6018</f>
        <v>2619.5043999999998</v>
      </c>
      <c r="H6018">
        <v>6</v>
      </c>
      <c r="I6018" s="17">
        <v>45328</v>
      </c>
      <c r="J6018" s="17">
        <v>45329</v>
      </c>
      <c r="K6018" t="s">
        <v>15</v>
      </c>
      <c r="L6018" t="s">
        <v>22</v>
      </c>
      <c r="M6018">
        <v>739.55</v>
      </c>
      <c r="N6018" t="s">
        <v>34</v>
      </c>
    </row>
    <row r="6019" spans="1:14" ht="14.25" customHeight="1" x14ac:dyDescent="0.3">
      <c r="A6019" t="s">
        <v>4570</v>
      </c>
      <c r="B6019" t="s">
        <v>13</v>
      </c>
      <c r="C6019" t="s">
        <v>14</v>
      </c>
      <c r="D6019">
        <v>2702.99</v>
      </c>
      <c r="E6019">
        <v>0.47</v>
      </c>
      <c r="F6019">
        <f t="shared" si="188"/>
        <v>1270.4052999999999</v>
      </c>
      <c r="G6019">
        <f t="shared" si="189"/>
        <v>1432.5846999999999</v>
      </c>
      <c r="H6019">
        <v>6</v>
      </c>
      <c r="I6019" s="17">
        <v>45296</v>
      </c>
      <c r="J6019" s="17">
        <v>45298</v>
      </c>
      <c r="K6019" t="s">
        <v>21</v>
      </c>
      <c r="L6019" t="s">
        <v>27</v>
      </c>
      <c r="M6019">
        <v>242.18</v>
      </c>
      <c r="N6019" t="s">
        <v>28</v>
      </c>
    </row>
    <row r="6020" spans="1:14" ht="14.25" customHeight="1" x14ac:dyDescent="0.3">
      <c r="A6020" t="s">
        <v>12142</v>
      </c>
      <c r="B6020" t="s">
        <v>25</v>
      </c>
      <c r="C6020" t="s">
        <v>33</v>
      </c>
      <c r="D6020">
        <v>2703</v>
      </c>
      <c r="E6020">
        <v>0.5</v>
      </c>
      <c r="F6020">
        <f t="shared" si="188"/>
        <v>1351.5</v>
      </c>
      <c r="G6020">
        <f t="shared" si="189"/>
        <v>1351.5</v>
      </c>
      <c r="H6020">
        <v>6</v>
      </c>
      <c r="I6020" s="17">
        <v>45419</v>
      </c>
      <c r="J6020" s="17">
        <v>45423</v>
      </c>
      <c r="K6020" t="s">
        <v>15</v>
      </c>
      <c r="L6020" t="s">
        <v>27</v>
      </c>
      <c r="M6020">
        <v>514.16</v>
      </c>
      <c r="N6020" t="s">
        <v>23</v>
      </c>
    </row>
    <row r="6021" spans="1:14" ht="14.25" customHeight="1" x14ac:dyDescent="0.3">
      <c r="A6021" t="s">
        <v>2534</v>
      </c>
      <c r="B6021" t="s">
        <v>13</v>
      </c>
      <c r="C6021" t="s">
        <v>20</v>
      </c>
      <c r="D6021">
        <v>2706.04</v>
      </c>
      <c r="E6021">
        <v>0.02</v>
      </c>
      <c r="F6021">
        <f t="shared" si="188"/>
        <v>54.120800000000003</v>
      </c>
      <c r="G6021">
        <f t="shared" si="189"/>
        <v>2651.9191999999998</v>
      </c>
      <c r="H6021">
        <v>6</v>
      </c>
      <c r="I6021" s="17">
        <v>45254</v>
      </c>
      <c r="J6021" s="17">
        <v>45260</v>
      </c>
      <c r="K6021" t="s">
        <v>15</v>
      </c>
      <c r="L6021" t="s">
        <v>22</v>
      </c>
      <c r="M6021">
        <v>560.33000000000004</v>
      </c>
      <c r="N6021" t="s">
        <v>23</v>
      </c>
    </row>
    <row r="6022" spans="1:14" ht="14.25" customHeight="1" x14ac:dyDescent="0.3">
      <c r="A6022" t="s">
        <v>12628</v>
      </c>
      <c r="B6022" t="s">
        <v>41</v>
      </c>
      <c r="C6022" t="s">
        <v>36</v>
      </c>
      <c r="D6022">
        <v>2706.9</v>
      </c>
      <c r="E6022">
        <v>0.11</v>
      </c>
      <c r="F6022">
        <f t="shared" si="188"/>
        <v>297.75900000000001</v>
      </c>
      <c r="G6022">
        <f t="shared" si="189"/>
        <v>2409.1410000000001</v>
      </c>
      <c r="H6022">
        <v>6</v>
      </c>
      <c r="I6022" s="17">
        <v>44987</v>
      </c>
      <c r="J6022" s="17">
        <v>44992</v>
      </c>
      <c r="K6022" t="s">
        <v>31</v>
      </c>
      <c r="L6022" t="s">
        <v>22</v>
      </c>
      <c r="M6022">
        <v>744.13</v>
      </c>
      <c r="N6022" t="s">
        <v>34</v>
      </c>
    </row>
    <row r="6023" spans="1:14" ht="14.25" customHeight="1" x14ac:dyDescent="0.3">
      <c r="A6023" t="s">
        <v>4131</v>
      </c>
      <c r="B6023" t="s">
        <v>41</v>
      </c>
      <c r="C6023" t="s">
        <v>20</v>
      </c>
      <c r="D6023">
        <v>2707.71</v>
      </c>
      <c r="E6023">
        <v>0.41</v>
      </c>
      <c r="F6023">
        <f t="shared" si="188"/>
        <v>1110.1611</v>
      </c>
      <c r="G6023">
        <f t="shared" si="189"/>
        <v>1597.5489</v>
      </c>
      <c r="H6023">
        <v>6</v>
      </c>
      <c r="I6023" s="17">
        <v>44977</v>
      </c>
      <c r="J6023" s="17">
        <v>44984</v>
      </c>
      <c r="K6023" t="s">
        <v>31</v>
      </c>
      <c r="L6023" t="s">
        <v>27</v>
      </c>
      <c r="M6023">
        <v>212.56</v>
      </c>
      <c r="N6023" t="s">
        <v>17</v>
      </c>
    </row>
    <row r="6024" spans="1:14" ht="14.25" customHeight="1" x14ac:dyDescent="0.3">
      <c r="A6024" t="s">
        <v>7571</v>
      </c>
      <c r="B6024" t="s">
        <v>25</v>
      </c>
      <c r="C6024" t="s">
        <v>33</v>
      </c>
      <c r="D6024">
        <v>2709.41</v>
      </c>
      <c r="E6024">
        <v>0.12</v>
      </c>
      <c r="F6024">
        <f t="shared" si="188"/>
        <v>325.12919999999997</v>
      </c>
      <c r="G6024">
        <f t="shared" si="189"/>
        <v>2384.2808</v>
      </c>
      <c r="H6024">
        <v>6</v>
      </c>
      <c r="I6024" s="17">
        <v>45456</v>
      </c>
      <c r="J6024" s="17">
        <v>45462</v>
      </c>
      <c r="K6024" t="s">
        <v>21</v>
      </c>
      <c r="L6024" t="s">
        <v>22</v>
      </c>
      <c r="M6024">
        <v>301</v>
      </c>
      <c r="N6024" t="s">
        <v>17</v>
      </c>
    </row>
    <row r="6025" spans="1:14" ht="14.25" customHeight="1" x14ac:dyDescent="0.3">
      <c r="A6025" t="s">
        <v>3064</v>
      </c>
      <c r="B6025" t="s">
        <v>19</v>
      </c>
      <c r="C6025" t="s">
        <v>26</v>
      </c>
      <c r="D6025">
        <v>2710.52</v>
      </c>
      <c r="E6025">
        <v>0.38</v>
      </c>
      <c r="F6025">
        <f t="shared" si="188"/>
        <v>1029.9975999999999</v>
      </c>
      <c r="G6025">
        <f t="shared" si="189"/>
        <v>1680.5224000000001</v>
      </c>
      <c r="H6025">
        <v>6</v>
      </c>
      <c r="I6025" s="17">
        <v>45443</v>
      </c>
      <c r="J6025" s="17">
        <v>45444</v>
      </c>
      <c r="K6025" t="s">
        <v>21</v>
      </c>
      <c r="L6025" t="s">
        <v>16</v>
      </c>
      <c r="M6025">
        <v>505.49</v>
      </c>
      <c r="N6025" t="s">
        <v>39</v>
      </c>
    </row>
    <row r="6026" spans="1:14" ht="14.25" customHeight="1" x14ac:dyDescent="0.3">
      <c r="A6026" t="s">
        <v>838</v>
      </c>
      <c r="B6026" t="s">
        <v>19</v>
      </c>
      <c r="C6026" t="s">
        <v>36</v>
      </c>
      <c r="D6026">
        <v>2715.87</v>
      </c>
      <c r="E6026">
        <v>0.43</v>
      </c>
      <c r="F6026">
        <f t="shared" si="188"/>
        <v>1167.8241</v>
      </c>
      <c r="G6026">
        <f t="shared" si="189"/>
        <v>1548.0458999999998</v>
      </c>
      <c r="H6026">
        <v>6</v>
      </c>
      <c r="I6026" s="17">
        <v>45463</v>
      </c>
      <c r="J6026" s="17">
        <v>45470</v>
      </c>
      <c r="K6026" t="s">
        <v>15</v>
      </c>
      <c r="L6026" t="s">
        <v>27</v>
      </c>
      <c r="M6026">
        <v>687.86</v>
      </c>
      <c r="N6026" t="s">
        <v>28</v>
      </c>
    </row>
    <row r="6027" spans="1:14" ht="14.25" customHeight="1" x14ac:dyDescent="0.3">
      <c r="A6027" t="s">
        <v>3096</v>
      </c>
      <c r="B6027" t="s">
        <v>41</v>
      </c>
      <c r="C6027" t="s">
        <v>26</v>
      </c>
      <c r="D6027">
        <v>2718.46</v>
      </c>
      <c r="E6027">
        <v>0.18</v>
      </c>
      <c r="F6027">
        <f t="shared" si="188"/>
        <v>489.32279999999997</v>
      </c>
      <c r="G6027">
        <f t="shared" si="189"/>
        <v>2229.1372000000001</v>
      </c>
      <c r="H6027">
        <v>6</v>
      </c>
      <c r="I6027" s="17">
        <v>45555</v>
      </c>
      <c r="J6027" s="17">
        <v>45557</v>
      </c>
      <c r="K6027" t="s">
        <v>21</v>
      </c>
      <c r="L6027" t="s">
        <v>27</v>
      </c>
      <c r="M6027">
        <v>664.11</v>
      </c>
      <c r="N6027" t="s">
        <v>34</v>
      </c>
    </row>
    <row r="6028" spans="1:14" ht="14.25" customHeight="1" x14ac:dyDescent="0.3">
      <c r="A6028" t="s">
        <v>5997</v>
      </c>
      <c r="B6028" t="s">
        <v>13</v>
      </c>
      <c r="C6028" t="s">
        <v>33</v>
      </c>
      <c r="D6028">
        <v>2718.58</v>
      </c>
      <c r="E6028">
        <v>7.0000000000000007E-2</v>
      </c>
      <c r="F6028">
        <f t="shared" si="188"/>
        <v>190.3006</v>
      </c>
      <c r="G6028">
        <f t="shared" si="189"/>
        <v>2528.2793999999999</v>
      </c>
      <c r="H6028">
        <v>6</v>
      </c>
      <c r="I6028" s="17">
        <v>45364</v>
      </c>
      <c r="J6028" s="17">
        <v>45367</v>
      </c>
      <c r="K6028" t="s">
        <v>31</v>
      </c>
      <c r="L6028" t="s">
        <v>27</v>
      </c>
      <c r="M6028">
        <v>164.84</v>
      </c>
      <c r="N6028" t="s">
        <v>39</v>
      </c>
    </row>
    <row r="6029" spans="1:14" ht="14.25" customHeight="1" x14ac:dyDescent="0.3">
      <c r="A6029" t="s">
        <v>13709</v>
      </c>
      <c r="B6029" t="s">
        <v>25</v>
      </c>
      <c r="C6029" t="s">
        <v>14</v>
      </c>
      <c r="D6029">
        <v>2720.89</v>
      </c>
      <c r="E6029">
        <v>0.13</v>
      </c>
      <c r="F6029">
        <f t="shared" si="188"/>
        <v>353.71569999999997</v>
      </c>
      <c r="G6029">
        <f t="shared" si="189"/>
        <v>2367.1742999999997</v>
      </c>
      <c r="H6029">
        <v>6</v>
      </c>
      <c r="I6029" s="17">
        <v>45471</v>
      </c>
      <c r="J6029" s="17">
        <v>45474</v>
      </c>
      <c r="K6029" t="s">
        <v>21</v>
      </c>
      <c r="L6029" t="s">
        <v>22</v>
      </c>
      <c r="M6029">
        <v>753.77</v>
      </c>
      <c r="N6029" t="s">
        <v>34</v>
      </c>
    </row>
    <row r="6030" spans="1:14" ht="14.25" customHeight="1" x14ac:dyDescent="0.3">
      <c r="A6030" t="s">
        <v>9611</v>
      </c>
      <c r="B6030" t="s">
        <v>25</v>
      </c>
      <c r="C6030" t="s">
        <v>33</v>
      </c>
      <c r="D6030">
        <v>2724.87</v>
      </c>
      <c r="E6030">
        <v>0.04</v>
      </c>
      <c r="F6030">
        <f t="shared" si="188"/>
        <v>108.9948</v>
      </c>
      <c r="G6030">
        <f t="shared" si="189"/>
        <v>2615.8751999999999</v>
      </c>
      <c r="H6030">
        <v>6</v>
      </c>
      <c r="I6030" s="17">
        <v>45558</v>
      </c>
      <c r="J6030" s="17">
        <v>45559</v>
      </c>
      <c r="K6030" t="s">
        <v>21</v>
      </c>
      <c r="L6030" t="s">
        <v>27</v>
      </c>
      <c r="M6030">
        <v>289.86</v>
      </c>
      <c r="N6030" t="s">
        <v>17</v>
      </c>
    </row>
    <row r="6031" spans="1:14" ht="14.25" customHeight="1" x14ac:dyDescent="0.3">
      <c r="A6031" t="s">
        <v>7416</v>
      </c>
      <c r="B6031" t="s">
        <v>19</v>
      </c>
      <c r="C6031" t="s">
        <v>26</v>
      </c>
      <c r="D6031">
        <v>2728.38</v>
      </c>
      <c r="E6031">
        <v>0.5</v>
      </c>
      <c r="F6031">
        <f t="shared" si="188"/>
        <v>1364.19</v>
      </c>
      <c r="G6031">
        <f t="shared" si="189"/>
        <v>1364.19</v>
      </c>
      <c r="H6031">
        <v>6</v>
      </c>
      <c r="I6031" s="17">
        <v>44943</v>
      </c>
      <c r="J6031" s="17">
        <v>44949</v>
      </c>
      <c r="K6031" t="s">
        <v>21</v>
      </c>
      <c r="L6031" t="s">
        <v>22</v>
      </c>
      <c r="M6031">
        <v>413.18</v>
      </c>
      <c r="N6031" t="s">
        <v>39</v>
      </c>
    </row>
    <row r="6032" spans="1:14" ht="14.25" customHeight="1" x14ac:dyDescent="0.3">
      <c r="A6032" t="s">
        <v>11142</v>
      </c>
      <c r="B6032" t="s">
        <v>19</v>
      </c>
      <c r="C6032" t="s">
        <v>33</v>
      </c>
      <c r="D6032">
        <v>2731.72</v>
      </c>
      <c r="E6032">
        <v>0.13</v>
      </c>
      <c r="F6032">
        <f t="shared" si="188"/>
        <v>355.12360000000001</v>
      </c>
      <c r="G6032">
        <f t="shared" si="189"/>
        <v>2376.5963999999999</v>
      </c>
      <c r="H6032">
        <v>6</v>
      </c>
      <c r="I6032" s="17">
        <v>45487</v>
      </c>
      <c r="J6032" s="17">
        <v>45489</v>
      </c>
      <c r="K6032" t="s">
        <v>15</v>
      </c>
      <c r="L6032" t="s">
        <v>16</v>
      </c>
      <c r="M6032">
        <v>241.17</v>
      </c>
      <c r="N6032" t="s">
        <v>48</v>
      </c>
    </row>
    <row r="6033" spans="1:14" ht="14.25" customHeight="1" x14ac:dyDescent="0.3">
      <c r="A6033" t="s">
        <v>2263</v>
      </c>
      <c r="B6033" t="s">
        <v>41</v>
      </c>
      <c r="C6033" t="s">
        <v>26</v>
      </c>
      <c r="D6033">
        <v>2736.85</v>
      </c>
      <c r="E6033">
        <v>0.26</v>
      </c>
      <c r="F6033">
        <f t="shared" si="188"/>
        <v>711.58100000000002</v>
      </c>
      <c r="G6033">
        <f t="shared" si="189"/>
        <v>2025.2689999999998</v>
      </c>
      <c r="H6033">
        <v>6</v>
      </c>
      <c r="I6033" s="17">
        <v>45610</v>
      </c>
      <c r="J6033" s="17">
        <v>45613</v>
      </c>
      <c r="K6033" t="s">
        <v>31</v>
      </c>
      <c r="L6033" t="s">
        <v>16</v>
      </c>
      <c r="M6033">
        <v>798.45</v>
      </c>
      <c r="N6033" t="s">
        <v>28</v>
      </c>
    </row>
    <row r="6034" spans="1:14" ht="14.25" customHeight="1" x14ac:dyDescent="0.3">
      <c r="A6034" t="s">
        <v>5341</v>
      </c>
      <c r="B6034" t="s">
        <v>25</v>
      </c>
      <c r="C6034" t="s">
        <v>26</v>
      </c>
      <c r="D6034">
        <v>2737.13</v>
      </c>
      <c r="E6034">
        <v>0.05</v>
      </c>
      <c r="F6034">
        <f t="shared" si="188"/>
        <v>136.85650000000001</v>
      </c>
      <c r="G6034">
        <f t="shared" si="189"/>
        <v>2600.2735000000002</v>
      </c>
      <c r="H6034">
        <v>6</v>
      </c>
      <c r="I6034" s="17">
        <v>45483</v>
      </c>
      <c r="J6034" s="17">
        <v>45489</v>
      </c>
      <c r="K6034" t="s">
        <v>15</v>
      </c>
      <c r="L6034" t="s">
        <v>27</v>
      </c>
      <c r="M6034">
        <v>420.26</v>
      </c>
      <c r="N6034" t="s">
        <v>23</v>
      </c>
    </row>
    <row r="6035" spans="1:14" ht="14.25" customHeight="1" x14ac:dyDescent="0.3">
      <c r="A6035" t="s">
        <v>10276</v>
      </c>
      <c r="B6035" t="s">
        <v>41</v>
      </c>
      <c r="C6035" t="s">
        <v>20</v>
      </c>
      <c r="D6035">
        <v>2742.09</v>
      </c>
      <c r="E6035">
        <v>0.04</v>
      </c>
      <c r="F6035">
        <f t="shared" si="188"/>
        <v>109.68360000000001</v>
      </c>
      <c r="G6035">
        <f t="shared" si="189"/>
        <v>2632.4064000000003</v>
      </c>
      <c r="H6035">
        <v>6</v>
      </c>
      <c r="I6035" s="17">
        <v>45631</v>
      </c>
      <c r="J6035" s="17">
        <v>45638</v>
      </c>
      <c r="K6035" t="s">
        <v>15</v>
      </c>
      <c r="L6035" t="s">
        <v>27</v>
      </c>
      <c r="M6035">
        <v>194.18</v>
      </c>
      <c r="N6035" t="s">
        <v>28</v>
      </c>
    </row>
    <row r="6036" spans="1:14" ht="14.25" customHeight="1" x14ac:dyDescent="0.3">
      <c r="A6036" t="s">
        <v>6395</v>
      </c>
      <c r="B6036" t="s">
        <v>25</v>
      </c>
      <c r="C6036" t="s">
        <v>20</v>
      </c>
      <c r="D6036">
        <v>2742.22</v>
      </c>
      <c r="E6036">
        <v>0.09</v>
      </c>
      <c r="F6036">
        <f t="shared" si="188"/>
        <v>246.79979999999998</v>
      </c>
      <c r="G6036">
        <f t="shared" si="189"/>
        <v>2495.4202</v>
      </c>
      <c r="H6036">
        <v>6</v>
      </c>
      <c r="I6036" s="17">
        <v>45158</v>
      </c>
      <c r="J6036" s="17">
        <v>45164</v>
      </c>
      <c r="K6036" t="s">
        <v>21</v>
      </c>
      <c r="L6036" t="s">
        <v>16</v>
      </c>
      <c r="M6036">
        <v>751.4</v>
      </c>
      <c r="N6036" t="s">
        <v>28</v>
      </c>
    </row>
    <row r="6037" spans="1:14" ht="14.25" customHeight="1" x14ac:dyDescent="0.3">
      <c r="A6037" t="s">
        <v>2240</v>
      </c>
      <c r="B6037" t="s">
        <v>19</v>
      </c>
      <c r="C6037" t="s">
        <v>33</v>
      </c>
      <c r="D6037">
        <v>2748.57</v>
      </c>
      <c r="E6037">
        <v>0.01</v>
      </c>
      <c r="F6037">
        <f t="shared" si="188"/>
        <v>27.485700000000001</v>
      </c>
      <c r="G6037">
        <f t="shared" si="189"/>
        <v>2721.0843</v>
      </c>
      <c r="H6037">
        <v>6</v>
      </c>
      <c r="I6037" s="17">
        <v>45224</v>
      </c>
      <c r="J6037" s="17">
        <v>45229</v>
      </c>
      <c r="K6037" t="s">
        <v>31</v>
      </c>
      <c r="L6037" t="s">
        <v>22</v>
      </c>
      <c r="M6037">
        <v>804.81</v>
      </c>
      <c r="N6037" t="s">
        <v>23</v>
      </c>
    </row>
    <row r="6038" spans="1:14" ht="14.25" customHeight="1" x14ac:dyDescent="0.3">
      <c r="A6038" t="s">
        <v>3460</v>
      </c>
      <c r="B6038" t="s">
        <v>25</v>
      </c>
      <c r="C6038" t="s">
        <v>14</v>
      </c>
      <c r="D6038">
        <v>2750.01</v>
      </c>
      <c r="E6038">
        <v>0.48</v>
      </c>
      <c r="F6038">
        <f t="shared" si="188"/>
        <v>1320.0048000000002</v>
      </c>
      <c r="G6038">
        <f t="shared" si="189"/>
        <v>1430.0052000000001</v>
      </c>
      <c r="H6038">
        <v>6</v>
      </c>
      <c r="I6038" s="17">
        <v>45537</v>
      </c>
      <c r="J6038" s="17">
        <v>45538</v>
      </c>
      <c r="K6038" t="s">
        <v>15</v>
      </c>
      <c r="L6038" t="s">
        <v>22</v>
      </c>
      <c r="M6038">
        <v>221.93</v>
      </c>
      <c r="N6038" t="s">
        <v>34</v>
      </c>
    </row>
    <row r="6039" spans="1:14" ht="14.25" customHeight="1" x14ac:dyDescent="0.3">
      <c r="A6039" t="s">
        <v>6709</v>
      </c>
      <c r="B6039" t="s">
        <v>13</v>
      </c>
      <c r="C6039" t="s">
        <v>20</v>
      </c>
      <c r="D6039">
        <v>2750.62</v>
      </c>
      <c r="E6039">
        <v>0.32</v>
      </c>
      <c r="F6039">
        <f t="shared" si="188"/>
        <v>880.19839999999999</v>
      </c>
      <c r="G6039">
        <f t="shared" si="189"/>
        <v>1870.4215999999999</v>
      </c>
      <c r="H6039">
        <v>6</v>
      </c>
      <c r="I6039" s="17">
        <v>44975</v>
      </c>
      <c r="J6039" s="17">
        <v>44980</v>
      </c>
      <c r="K6039" t="s">
        <v>21</v>
      </c>
      <c r="L6039" t="s">
        <v>22</v>
      </c>
      <c r="M6039">
        <v>764.29</v>
      </c>
      <c r="N6039" t="s">
        <v>34</v>
      </c>
    </row>
    <row r="6040" spans="1:14" ht="14.25" customHeight="1" x14ac:dyDescent="0.3">
      <c r="A6040" t="s">
        <v>2552</v>
      </c>
      <c r="B6040" t="s">
        <v>25</v>
      </c>
      <c r="C6040" t="s">
        <v>20</v>
      </c>
      <c r="D6040">
        <v>2753.61</v>
      </c>
      <c r="E6040">
        <v>0.32</v>
      </c>
      <c r="F6040">
        <f t="shared" si="188"/>
        <v>881.15520000000004</v>
      </c>
      <c r="G6040">
        <f t="shared" si="189"/>
        <v>1872.4548</v>
      </c>
      <c r="H6040">
        <v>6</v>
      </c>
      <c r="I6040" s="17">
        <v>45542</v>
      </c>
      <c r="J6040" s="17">
        <v>45547</v>
      </c>
      <c r="K6040" t="s">
        <v>15</v>
      </c>
      <c r="L6040" t="s">
        <v>27</v>
      </c>
      <c r="M6040">
        <v>494.9</v>
      </c>
      <c r="N6040" t="s">
        <v>34</v>
      </c>
    </row>
    <row r="6041" spans="1:14" ht="14.25" customHeight="1" x14ac:dyDescent="0.3">
      <c r="A6041" t="s">
        <v>8740</v>
      </c>
      <c r="B6041" t="s">
        <v>13</v>
      </c>
      <c r="C6041" t="s">
        <v>20</v>
      </c>
      <c r="D6041">
        <v>2753.71</v>
      </c>
      <c r="E6041">
        <v>0.43</v>
      </c>
      <c r="F6041">
        <f t="shared" si="188"/>
        <v>1184.0953</v>
      </c>
      <c r="G6041">
        <f t="shared" si="189"/>
        <v>1569.6147000000001</v>
      </c>
      <c r="H6041">
        <v>6</v>
      </c>
      <c r="I6041" s="17">
        <v>45284</v>
      </c>
      <c r="J6041" s="17">
        <v>45291</v>
      </c>
      <c r="K6041" t="s">
        <v>21</v>
      </c>
      <c r="L6041" t="s">
        <v>16</v>
      </c>
      <c r="M6041">
        <v>328.5</v>
      </c>
      <c r="N6041" t="s">
        <v>23</v>
      </c>
    </row>
    <row r="6042" spans="1:14" ht="14.25" customHeight="1" x14ac:dyDescent="0.3">
      <c r="A6042" t="s">
        <v>6546</v>
      </c>
      <c r="B6042" t="s">
        <v>25</v>
      </c>
      <c r="C6042" t="s">
        <v>26</v>
      </c>
      <c r="D6042">
        <v>2754.34</v>
      </c>
      <c r="E6042">
        <v>0.41</v>
      </c>
      <c r="F6042">
        <f t="shared" si="188"/>
        <v>1129.2793999999999</v>
      </c>
      <c r="G6042">
        <f t="shared" si="189"/>
        <v>1625.0606000000002</v>
      </c>
      <c r="H6042">
        <v>6</v>
      </c>
      <c r="I6042" s="17">
        <v>45415</v>
      </c>
      <c r="J6042" s="17">
        <v>45422</v>
      </c>
      <c r="K6042" t="s">
        <v>15</v>
      </c>
      <c r="L6042" t="s">
        <v>22</v>
      </c>
      <c r="M6042">
        <v>231.88</v>
      </c>
      <c r="N6042" t="s">
        <v>48</v>
      </c>
    </row>
    <row r="6043" spans="1:14" ht="14.25" customHeight="1" x14ac:dyDescent="0.3">
      <c r="A6043" t="s">
        <v>13659</v>
      </c>
      <c r="B6043" t="s">
        <v>19</v>
      </c>
      <c r="C6043" t="s">
        <v>20</v>
      </c>
      <c r="D6043">
        <v>2757.23</v>
      </c>
      <c r="E6043">
        <v>0.19</v>
      </c>
      <c r="F6043">
        <f t="shared" si="188"/>
        <v>523.87369999999999</v>
      </c>
      <c r="G6043">
        <f t="shared" si="189"/>
        <v>2233.3562999999999</v>
      </c>
      <c r="H6043">
        <v>6</v>
      </c>
      <c r="I6043" s="17">
        <v>45470</v>
      </c>
      <c r="J6043" s="17">
        <v>45475</v>
      </c>
      <c r="K6043" t="s">
        <v>31</v>
      </c>
      <c r="L6043" t="s">
        <v>27</v>
      </c>
      <c r="M6043">
        <v>727.15</v>
      </c>
      <c r="N6043" t="s">
        <v>23</v>
      </c>
    </row>
    <row r="6044" spans="1:14" ht="14.25" customHeight="1" x14ac:dyDescent="0.3">
      <c r="A6044" t="s">
        <v>13178</v>
      </c>
      <c r="B6044" t="s">
        <v>19</v>
      </c>
      <c r="C6044" t="s">
        <v>36</v>
      </c>
      <c r="D6044">
        <v>2759.25</v>
      </c>
      <c r="E6044">
        <v>0.08</v>
      </c>
      <c r="F6044">
        <f t="shared" si="188"/>
        <v>220.74</v>
      </c>
      <c r="G6044">
        <f t="shared" si="189"/>
        <v>2538.5100000000002</v>
      </c>
      <c r="H6044">
        <v>6</v>
      </c>
      <c r="I6044" s="17">
        <v>45129</v>
      </c>
      <c r="J6044" s="17">
        <v>45136</v>
      </c>
      <c r="K6044" t="s">
        <v>31</v>
      </c>
      <c r="L6044" t="s">
        <v>27</v>
      </c>
      <c r="M6044">
        <v>748.23</v>
      </c>
      <c r="N6044" t="s">
        <v>39</v>
      </c>
    </row>
    <row r="6045" spans="1:14" ht="14.25" customHeight="1" x14ac:dyDescent="0.3">
      <c r="A6045" t="s">
        <v>3323</v>
      </c>
      <c r="B6045" t="s">
        <v>13</v>
      </c>
      <c r="C6045" t="s">
        <v>20</v>
      </c>
      <c r="D6045">
        <v>2759.45</v>
      </c>
      <c r="E6045">
        <v>0.14000000000000001</v>
      </c>
      <c r="F6045">
        <f t="shared" si="188"/>
        <v>386.32300000000004</v>
      </c>
      <c r="G6045">
        <f t="shared" si="189"/>
        <v>2373.127</v>
      </c>
      <c r="H6045">
        <v>6</v>
      </c>
      <c r="I6045" s="17">
        <v>45278</v>
      </c>
      <c r="J6045" s="17">
        <v>45282</v>
      </c>
      <c r="K6045" t="s">
        <v>31</v>
      </c>
      <c r="L6045" t="s">
        <v>22</v>
      </c>
      <c r="M6045">
        <v>586.44000000000005</v>
      </c>
      <c r="N6045" t="s">
        <v>28</v>
      </c>
    </row>
    <row r="6046" spans="1:14" ht="14.25" customHeight="1" x14ac:dyDescent="0.3">
      <c r="A6046" t="s">
        <v>11820</v>
      </c>
      <c r="B6046" t="s">
        <v>25</v>
      </c>
      <c r="C6046" t="s">
        <v>33</v>
      </c>
      <c r="D6046">
        <v>2759.77</v>
      </c>
      <c r="E6046">
        <v>0.4</v>
      </c>
      <c r="F6046">
        <f t="shared" si="188"/>
        <v>1103.9080000000001</v>
      </c>
      <c r="G6046">
        <f t="shared" si="189"/>
        <v>1655.8619999999999</v>
      </c>
      <c r="H6046">
        <v>6</v>
      </c>
      <c r="I6046" s="17">
        <v>45064</v>
      </c>
      <c r="J6046" s="17">
        <v>45070</v>
      </c>
      <c r="K6046" t="s">
        <v>31</v>
      </c>
      <c r="L6046" t="s">
        <v>27</v>
      </c>
      <c r="M6046">
        <v>491.85</v>
      </c>
      <c r="N6046" t="s">
        <v>39</v>
      </c>
    </row>
    <row r="6047" spans="1:14" ht="14.25" customHeight="1" x14ac:dyDescent="0.3">
      <c r="A6047" t="s">
        <v>2807</v>
      </c>
      <c r="B6047" t="s">
        <v>19</v>
      </c>
      <c r="C6047" t="s">
        <v>26</v>
      </c>
      <c r="D6047">
        <v>2760.82</v>
      </c>
      <c r="E6047">
        <v>0.3</v>
      </c>
      <c r="F6047">
        <f t="shared" si="188"/>
        <v>828.24599999999998</v>
      </c>
      <c r="G6047">
        <f t="shared" si="189"/>
        <v>1932.5740000000001</v>
      </c>
      <c r="H6047">
        <v>6</v>
      </c>
      <c r="I6047" s="17">
        <v>45145</v>
      </c>
      <c r="J6047" s="17">
        <v>45149</v>
      </c>
      <c r="K6047" t="s">
        <v>31</v>
      </c>
      <c r="L6047" t="s">
        <v>27</v>
      </c>
      <c r="M6047">
        <v>487.84</v>
      </c>
      <c r="N6047" t="s">
        <v>23</v>
      </c>
    </row>
    <row r="6048" spans="1:14" ht="14.25" customHeight="1" x14ac:dyDescent="0.3">
      <c r="A6048" t="s">
        <v>13877</v>
      </c>
      <c r="B6048" t="s">
        <v>25</v>
      </c>
      <c r="C6048" t="s">
        <v>33</v>
      </c>
      <c r="D6048">
        <v>2763.11</v>
      </c>
      <c r="E6048">
        <v>0.06</v>
      </c>
      <c r="F6048">
        <f t="shared" si="188"/>
        <v>165.78659999999999</v>
      </c>
      <c r="G6048">
        <f t="shared" si="189"/>
        <v>2597.3234000000002</v>
      </c>
      <c r="H6048">
        <v>6</v>
      </c>
      <c r="I6048" s="17">
        <v>45405</v>
      </c>
      <c r="J6048" s="17">
        <v>45411</v>
      </c>
      <c r="K6048" t="s">
        <v>31</v>
      </c>
      <c r="L6048" t="s">
        <v>27</v>
      </c>
      <c r="M6048">
        <v>392.91</v>
      </c>
      <c r="N6048" t="s">
        <v>34</v>
      </c>
    </row>
    <row r="6049" spans="1:14" ht="14.25" customHeight="1" x14ac:dyDescent="0.3">
      <c r="A6049" t="s">
        <v>13346</v>
      </c>
      <c r="B6049" t="s">
        <v>13</v>
      </c>
      <c r="C6049" t="s">
        <v>33</v>
      </c>
      <c r="D6049">
        <v>2763.74</v>
      </c>
      <c r="E6049">
        <v>0.44</v>
      </c>
      <c r="F6049">
        <f t="shared" si="188"/>
        <v>1216.0455999999999</v>
      </c>
      <c r="G6049">
        <f t="shared" si="189"/>
        <v>1547.6943999999999</v>
      </c>
      <c r="H6049">
        <v>6</v>
      </c>
      <c r="I6049" s="17">
        <v>45615</v>
      </c>
      <c r="J6049" s="17">
        <v>45622</v>
      </c>
      <c r="K6049" t="s">
        <v>15</v>
      </c>
      <c r="L6049" t="s">
        <v>27</v>
      </c>
      <c r="M6049">
        <v>401.99</v>
      </c>
      <c r="N6049" t="s">
        <v>28</v>
      </c>
    </row>
    <row r="6050" spans="1:14" ht="14.25" customHeight="1" x14ac:dyDescent="0.3">
      <c r="A6050" t="s">
        <v>727</v>
      </c>
      <c r="B6050" t="s">
        <v>41</v>
      </c>
      <c r="C6050" t="s">
        <v>20</v>
      </c>
      <c r="D6050">
        <v>2765.13</v>
      </c>
      <c r="E6050">
        <v>0</v>
      </c>
      <c r="F6050">
        <f t="shared" si="188"/>
        <v>0</v>
      </c>
      <c r="G6050">
        <f t="shared" si="189"/>
        <v>2765.13</v>
      </c>
      <c r="H6050">
        <v>6</v>
      </c>
      <c r="I6050" s="17">
        <v>45128</v>
      </c>
      <c r="J6050" s="17">
        <v>45131</v>
      </c>
      <c r="K6050" t="s">
        <v>21</v>
      </c>
      <c r="L6050" t="s">
        <v>16</v>
      </c>
      <c r="M6050">
        <v>561.05999999999995</v>
      </c>
      <c r="N6050" t="s">
        <v>17</v>
      </c>
    </row>
    <row r="6051" spans="1:14" ht="14.25" customHeight="1" x14ac:dyDescent="0.3">
      <c r="A6051" t="s">
        <v>14074</v>
      </c>
      <c r="B6051" t="s">
        <v>19</v>
      </c>
      <c r="C6051" t="s">
        <v>20</v>
      </c>
      <c r="D6051">
        <v>2767.22</v>
      </c>
      <c r="E6051">
        <v>0.45</v>
      </c>
      <c r="F6051">
        <f t="shared" si="188"/>
        <v>1245.249</v>
      </c>
      <c r="G6051">
        <f t="shared" si="189"/>
        <v>1521.9709999999998</v>
      </c>
      <c r="H6051">
        <v>6</v>
      </c>
      <c r="I6051" s="17">
        <v>45284</v>
      </c>
      <c r="J6051" s="17">
        <v>45287</v>
      </c>
      <c r="K6051" t="s">
        <v>21</v>
      </c>
      <c r="L6051" t="s">
        <v>16</v>
      </c>
      <c r="M6051">
        <v>686.71</v>
      </c>
      <c r="N6051" t="s">
        <v>34</v>
      </c>
    </row>
    <row r="6052" spans="1:14" ht="14.25" customHeight="1" x14ac:dyDescent="0.3">
      <c r="A6052" t="s">
        <v>10371</v>
      </c>
      <c r="B6052" t="s">
        <v>25</v>
      </c>
      <c r="C6052" t="s">
        <v>14</v>
      </c>
      <c r="D6052">
        <v>2769.06</v>
      </c>
      <c r="E6052">
        <v>0.16</v>
      </c>
      <c r="F6052">
        <f t="shared" si="188"/>
        <v>443.0496</v>
      </c>
      <c r="G6052">
        <f t="shared" si="189"/>
        <v>2326.0104000000001</v>
      </c>
      <c r="H6052">
        <v>6</v>
      </c>
      <c r="I6052" s="17">
        <v>45114</v>
      </c>
      <c r="J6052" s="17">
        <v>45117</v>
      </c>
      <c r="K6052" t="s">
        <v>31</v>
      </c>
      <c r="L6052" t="s">
        <v>16</v>
      </c>
      <c r="M6052">
        <v>601.91</v>
      </c>
      <c r="N6052" t="s">
        <v>39</v>
      </c>
    </row>
    <row r="6053" spans="1:14" ht="14.25" customHeight="1" x14ac:dyDescent="0.3">
      <c r="A6053" t="s">
        <v>6527</v>
      </c>
      <c r="B6053" t="s">
        <v>13</v>
      </c>
      <c r="C6053" t="s">
        <v>26</v>
      </c>
      <c r="D6053">
        <v>2770.51</v>
      </c>
      <c r="E6053">
        <v>0.04</v>
      </c>
      <c r="F6053">
        <f t="shared" si="188"/>
        <v>110.82040000000001</v>
      </c>
      <c r="G6053">
        <f t="shared" si="189"/>
        <v>2659.6896000000002</v>
      </c>
      <c r="H6053">
        <v>6</v>
      </c>
      <c r="I6053" s="17">
        <v>45489</v>
      </c>
      <c r="J6053" s="17">
        <v>45496</v>
      </c>
      <c r="K6053" t="s">
        <v>15</v>
      </c>
      <c r="L6053" t="s">
        <v>22</v>
      </c>
      <c r="M6053">
        <v>234.72</v>
      </c>
      <c r="N6053" t="s">
        <v>39</v>
      </c>
    </row>
    <row r="6054" spans="1:14" ht="14.25" customHeight="1" x14ac:dyDescent="0.3">
      <c r="A6054" t="s">
        <v>3595</v>
      </c>
      <c r="B6054" t="s">
        <v>19</v>
      </c>
      <c r="C6054" t="s">
        <v>26</v>
      </c>
      <c r="D6054">
        <v>2774.5</v>
      </c>
      <c r="E6054">
        <v>0.35</v>
      </c>
      <c r="F6054">
        <f t="shared" si="188"/>
        <v>971.07499999999993</v>
      </c>
      <c r="G6054">
        <f t="shared" si="189"/>
        <v>1803.4250000000002</v>
      </c>
      <c r="H6054">
        <v>6</v>
      </c>
      <c r="I6054" s="17">
        <v>44997</v>
      </c>
      <c r="J6054" s="17">
        <v>45001</v>
      </c>
      <c r="K6054" t="s">
        <v>21</v>
      </c>
      <c r="L6054" t="s">
        <v>16</v>
      </c>
      <c r="M6054">
        <v>811.66</v>
      </c>
      <c r="N6054" t="s">
        <v>34</v>
      </c>
    </row>
    <row r="6055" spans="1:14" ht="14.25" customHeight="1" x14ac:dyDescent="0.3">
      <c r="A6055" t="s">
        <v>9677</v>
      </c>
      <c r="B6055" t="s">
        <v>41</v>
      </c>
      <c r="C6055" t="s">
        <v>20</v>
      </c>
      <c r="D6055">
        <v>2776.56</v>
      </c>
      <c r="E6055">
        <v>0</v>
      </c>
      <c r="F6055">
        <f t="shared" si="188"/>
        <v>0</v>
      </c>
      <c r="G6055">
        <f t="shared" si="189"/>
        <v>2776.56</v>
      </c>
      <c r="H6055">
        <v>6</v>
      </c>
      <c r="I6055" s="17">
        <v>45531</v>
      </c>
      <c r="J6055" s="17">
        <v>45538</v>
      </c>
      <c r="K6055" t="s">
        <v>31</v>
      </c>
      <c r="L6055" t="s">
        <v>27</v>
      </c>
      <c r="M6055">
        <v>262.67</v>
      </c>
      <c r="N6055" t="s">
        <v>28</v>
      </c>
    </row>
    <row r="6056" spans="1:14" ht="14.25" customHeight="1" x14ac:dyDescent="0.3">
      <c r="A6056" t="s">
        <v>5869</v>
      </c>
      <c r="B6056" t="s">
        <v>13</v>
      </c>
      <c r="C6056" t="s">
        <v>26</v>
      </c>
      <c r="D6056">
        <v>2777.72</v>
      </c>
      <c r="E6056">
        <v>0.09</v>
      </c>
      <c r="F6056">
        <f t="shared" si="188"/>
        <v>249.99479999999997</v>
      </c>
      <c r="G6056">
        <f t="shared" si="189"/>
        <v>2527.7251999999999</v>
      </c>
      <c r="H6056">
        <v>6</v>
      </c>
      <c r="I6056" s="17">
        <v>45525</v>
      </c>
      <c r="J6056" s="17">
        <v>45527</v>
      </c>
      <c r="K6056" t="s">
        <v>15</v>
      </c>
      <c r="L6056" t="s">
        <v>22</v>
      </c>
      <c r="M6056">
        <v>683.95</v>
      </c>
      <c r="N6056" t="s">
        <v>39</v>
      </c>
    </row>
    <row r="6057" spans="1:14" ht="14.25" customHeight="1" x14ac:dyDescent="0.3">
      <c r="A6057" t="s">
        <v>13182</v>
      </c>
      <c r="B6057" t="s">
        <v>41</v>
      </c>
      <c r="C6057" t="s">
        <v>14</v>
      </c>
      <c r="D6057">
        <v>2780.72</v>
      </c>
      <c r="E6057">
        <v>0.11</v>
      </c>
      <c r="F6057">
        <f t="shared" si="188"/>
        <v>305.87919999999997</v>
      </c>
      <c r="G6057">
        <f t="shared" si="189"/>
        <v>2474.8407999999999</v>
      </c>
      <c r="H6057">
        <v>6</v>
      </c>
      <c r="I6057" s="17">
        <v>44957</v>
      </c>
      <c r="J6057" s="17">
        <v>44961</v>
      </c>
      <c r="K6057" t="s">
        <v>15</v>
      </c>
      <c r="L6057" t="s">
        <v>16</v>
      </c>
      <c r="M6057">
        <v>615.70000000000005</v>
      </c>
      <c r="N6057" t="s">
        <v>23</v>
      </c>
    </row>
    <row r="6058" spans="1:14" ht="14.25" customHeight="1" x14ac:dyDescent="0.3">
      <c r="A6058" t="s">
        <v>4239</v>
      </c>
      <c r="B6058" t="s">
        <v>19</v>
      </c>
      <c r="C6058" t="s">
        <v>20</v>
      </c>
      <c r="D6058">
        <v>2782.53</v>
      </c>
      <c r="E6058">
        <v>0.12</v>
      </c>
      <c r="F6058">
        <f t="shared" si="188"/>
        <v>333.90360000000004</v>
      </c>
      <c r="G6058">
        <f t="shared" si="189"/>
        <v>2448.6264000000001</v>
      </c>
      <c r="H6058">
        <v>6</v>
      </c>
      <c r="I6058" s="17">
        <v>45525</v>
      </c>
      <c r="J6058" s="17">
        <v>45527</v>
      </c>
      <c r="K6058" t="s">
        <v>21</v>
      </c>
      <c r="L6058" t="s">
        <v>27</v>
      </c>
      <c r="M6058">
        <v>379.2</v>
      </c>
      <c r="N6058" t="s">
        <v>28</v>
      </c>
    </row>
    <row r="6059" spans="1:14" ht="14.25" customHeight="1" x14ac:dyDescent="0.3">
      <c r="A6059" t="s">
        <v>2979</v>
      </c>
      <c r="B6059" t="s">
        <v>25</v>
      </c>
      <c r="C6059" t="s">
        <v>14</v>
      </c>
      <c r="D6059">
        <v>2782.97</v>
      </c>
      <c r="E6059">
        <v>0.48</v>
      </c>
      <c r="F6059">
        <f t="shared" si="188"/>
        <v>1335.8255999999999</v>
      </c>
      <c r="G6059">
        <f t="shared" si="189"/>
        <v>1447.1443999999999</v>
      </c>
      <c r="H6059">
        <v>6</v>
      </c>
      <c r="I6059" s="17">
        <v>45016</v>
      </c>
      <c r="J6059" s="17">
        <v>45022</v>
      </c>
      <c r="K6059" t="s">
        <v>31</v>
      </c>
      <c r="L6059" t="s">
        <v>16</v>
      </c>
      <c r="M6059">
        <v>246.85</v>
      </c>
      <c r="N6059" t="s">
        <v>34</v>
      </c>
    </row>
    <row r="6060" spans="1:14" ht="14.25" customHeight="1" x14ac:dyDescent="0.3">
      <c r="A6060" t="s">
        <v>9384</v>
      </c>
      <c r="B6060" t="s">
        <v>41</v>
      </c>
      <c r="C6060" t="s">
        <v>14</v>
      </c>
      <c r="D6060">
        <v>2789.8</v>
      </c>
      <c r="E6060">
        <v>0.37</v>
      </c>
      <c r="F6060">
        <f t="shared" si="188"/>
        <v>1032.2260000000001</v>
      </c>
      <c r="G6060">
        <f t="shared" si="189"/>
        <v>1757.5740000000001</v>
      </c>
      <c r="H6060">
        <v>6</v>
      </c>
      <c r="I6060" s="17">
        <v>45290</v>
      </c>
      <c r="J6060" s="17">
        <v>45292</v>
      </c>
      <c r="K6060" t="s">
        <v>21</v>
      </c>
      <c r="L6060" t="s">
        <v>22</v>
      </c>
      <c r="M6060">
        <v>178.21</v>
      </c>
      <c r="N6060" t="s">
        <v>39</v>
      </c>
    </row>
    <row r="6061" spans="1:14" ht="14.25" customHeight="1" x14ac:dyDescent="0.3">
      <c r="A6061" t="s">
        <v>14589</v>
      </c>
      <c r="B6061" t="s">
        <v>25</v>
      </c>
      <c r="C6061" t="s">
        <v>20</v>
      </c>
      <c r="D6061">
        <v>2789.87</v>
      </c>
      <c r="E6061">
        <v>0.28999999999999998</v>
      </c>
      <c r="F6061">
        <f t="shared" si="188"/>
        <v>809.06229999999994</v>
      </c>
      <c r="G6061">
        <f t="shared" si="189"/>
        <v>1980.8076999999998</v>
      </c>
      <c r="H6061">
        <v>6</v>
      </c>
      <c r="I6061" s="17">
        <v>45649</v>
      </c>
      <c r="J6061" s="17">
        <v>45654</v>
      </c>
      <c r="K6061" t="s">
        <v>21</v>
      </c>
      <c r="L6061" t="s">
        <v>16</v>
      </c>
      <c r="M6061">
        <v>142.63</v>
      </c>
      <c r="N6061" t="s">
        <v>23</v>
      </c>
    </row>
    <row r="6062" spans="1:14" ht="14.25" customHeight="1" x14ac:dyDescent="0.3">
      <c r="A6062" t="s">
        <v>3625</v>
      </c>
      <c r="B6062" t="s">
        <v>13</v>
      </c>
      <c r="C6062" t="s">
        <v>26</v>
      </c>
      <c r="D6062">
        <v>2790.25</v>
      </c>
      <c r="E6062">
        <v>0.28999999999999998</v>
      </c>
      <c r="F6062">
        <f t="shared" si="188"/>
        <v>809.1724999999999</v>
      </c>
      <c r="G6062">
        <f t="shared" si="189"/>
        <v>1981.0775000000001</v>
      </c>
      <c r="H6062">
        <v>6</v>
      </c>
      <c r="I6062" s="17">
        <v>45314</v>
      </c>
      <c r="J6062" s="17">
        <v>45320</v>
      </c>
      <c r="K6062" t="s">
        <v>15</v>
      </c>
      <c r="L6062" t="s">
        <v>22</v>
      </c>
      <c r="M6062">
        <v>300.44</v>
      </c>
      <c r="N6062" t="s">
        <v>23</v>
      </c>
    </row>
    <row r="6063" spans="1:14" ht="14.25" customHeight="1" x14ac:dyDescent="0.3">
      <c r="A6063" t="s">
        <v>4912</v>
      </c>
      <c r="B6063" t="s">
        <v>25</v>
      </c>
      <c r="C6063" t="s">
        <v>20</v>
      </c>
      <c r="D6063">
        <v>2790.5</v>
      </c>
      <c r="E6063">
        <v>0.28000000000000003</v>
      </c>
      <c r="F6063">
        <f t="shared" si="188"/>
        <v>781.34</v>
      </c>
      <c r="G6063">
        <f t="shared" si="189"/>
        <v>2009.1599999999999</v>
      </c>
      <c r="H6063">
        <v>6</v>
      </c>
      <c r="I6063" s="17">
        <v>44980</v>
      </c>
      <c r="J6063" s="17">
        <v>44987</v>
      </c>
      <c r="K6063" t="s">
        <v>21</v>
      </c>
      <c r="L6063" t="s">
        <v>16</v>
      </c>
      <c r="M6063">
        <v>373.88</v>
      </c>
      <c r="N6063" t="s">
        <v>39</v>
      </c>
    </row>
    <row r="6064" spans="1:14" ht="14.25" customHeight="1" x14ac:dyDescent="0.3">
      <c r="A6064" t="s">
        <v>899</v>
      </c>
      <c r="B6064" t="s">
        <v>25</v>
      </c>
      <c r="C6064" t="s">
        <v>14</v>
      </c>
      <c r="D6064">
        <v>2790.73</v>
      </c>
      <c r="E6064">
        <v>0.39</v>
      </c>
      <c r="F6064">
        <f t="shared" si="188"/>
        <v>1088.3847000000001</v>
      </c>
      <c r="G6064">
        <f t="shared" si="189"/>
        <v>1702.3453</v>
      </c>
      <c r="H6064">
        <v>6</v>
      </c>
      <c r="I6064" s="17">
        <v>44970</v>
      </c>
      <c r="J6064" s="17">
        <v>44974</v>
      </c>
      <c r="K6064" t="s">
        <v>31</v>
      </c>
      <c r="L6064" t="s">
        <v>27</v>
      </c>
      <c r="M6064">
        <v>447.8</v>
      </c>
      <c r="N6064" t="s">
        <v>34</v>
      </c>
    </row>
    <row r="6065" spans="1:14" ht="14.25" customHeight="1" x14ac:dyDescent="0.3">
      <c r="A6065" t="s">
        <v>14303</v>
      </c>
      <c r="B6065" t="s">
        <v>41</v>
      </c>
      <c r="C6065" t="s">
        <v>33</v>
      </c>
      <c r="D6065">
        <v>2797.15</v>
      </c>
      <c r="E6065">
        <v>0.24</v>
      </c>
      <c r="F6065">
        <f t="shared" si="188"/>
        <v>671.31600000000003</v>
      </c>
      <c r="G6065">
        <f t="shared" si="189"/>
        <v>2125.8339999999998</v>
      </c>
      <c r="H6065">
        <v>6</v>
      </c>
      <c r="I6065" s="17">
        <v>45524</v>
      </c>
      <c r="J6065" s="17">
        <v>45525</v>
      </c>
      <c r="K6065" t="s">
        <v>21</v>
      </c>
      <c r="L6065" t="s">
        <v>22</v>
      </c>
      <c r="M6065">
        <v>515.16999999999996</v>
      </c>
      <c r="N6065" t="s">
        <v>28</v>
      </c>
    </row>
    <row r="6066" spans="1:14" ht="14.25" customHeight="1" x14ac:dyDescent="0.3">
      <c r="A6066" t="s">
        <v>10816</v>
      </c>
      <c r="B6066" t="s">
        <v>41</v>
      </c>
      <c r="C6066" t="s">
        <v>14</v>
      </c>
      <c r="D6066">
        <v>2801.69</v>
      </c>
      <c r="E6066">
        <v>0.13</v>
      </c>
      <c r="F6066">
        <f t="shared" si="188"/>
        <v>364.21970000000005</v>
      </c>
      <c r="G6066">
        <f t="shared" si="189"/>
        <v>2437.4703</v>
      </c>
      <c r="H6066">
        <v>6</v>
      </c>
      <c r="I6066" s="17">
        <v>45003</v>
      </c>
      <c r="J6066" s="17">
        <v>45005</v>
      </c>
      <c r="K6066" t="s">
        <v>15</v>
      </c>
      <c r="L6066" t="s">
        <v>27</v>
      </c>
      <c r="M6066">
        <v>695.21</v>
      </c>
      <c r="N6066" t="s">
        <v>28</v>
      </c>
    </row>
    <row r="6067" spans="1:14" ht="14.25" customHeight="1" x14ac:dyDescent="0.3">
      <c r="A6067" t="s">
        <v>12486</v>
      </c>
      <c r="B6067" t="s">
        <v>41</v>
      </c>
      <c r="C6067" t="s">
        <v>36</v>
      </c>
      <c r="D6067">
        <v>2801.98</v>
      </c>
      <c r="E6067">
        <v>0.04</v>
      </c>
      <c r="F6067">
        <f t="shared" si="188"/>
        <v>112.0792</v>
      </c>
      <c r="G6067">
        <f t="shared" si="189"/>
        <v>2689.9007999999999</v>
      </c>
      <c r="H6067">
        <v>6</v>
      </c>
      <c r="I6067" s="17">
        <v>45641</v>
      </c>
      <c r="J6067" s="17">
        <v>45642</v>
      </c>
      <c r="K6067" t="s">
        <v>21</v>
      </c>
      <c r="L6067" t="s">
        <v>27</v>
      </c>
      <c r="M6067">
        <v>404.47</v>
      </c>
      <c r="N6067" t="s">
        <v>23</v>
      </c>
    </row>
    <row r="6068" spans="1:14" ht="14.25" customHeight="1" x14ac:dyDescent="0.3">
      <c r="A6068" t="s">
        <v>12596</v>
      </c>
      <c r="B6068" t="s">
        <v>19</v>
      </c>
      <c r="C6068" t="s">
        <v>36</v>
      </c>
      <c r="D6068">
        <v>2804.84</v>
      </c>
      <c r="E6068">
        <v>0.08</v>
      </c>
      <c r="F6068">
        <f t="shared" si="188"/>
        <v>224.38720000000001</v>
      </c>
      <c r="G6068">
        <f t="shared" si="189"/>
        <v>2580.4528</v>
      </c>
      <c r="H6068">
        <v>6</v>
      </c>
      <c r="I6068" s="17">
        <v>45464</v>
      </c>
      <c r="J6068" s="17">
        <v>45467</v>
      </c>
      <c r="K6068" t="s">
        <v>31</v>
      </c>
      <c r="L6068" t="s">
        <v>27</v>
      </c>
      <c r="M6068">
        <v>534.65</v>
      </c>
      <c r="N6068" t="s">
        <v>48</v>
      </c>
    </row>
    <row r="6069" spans="1:14" ht="14.25" customHeight="1" x14ac:dyDescent="0.3">
      <c r="A6069" t="s">
        <v>10452</v>
      </c>
      <c r="B6069" t="s">
        <v>13</v>
      </c>
      <c r="C6069" t="s">
        <v>14</v>
      </c>
      <c r="D6069">
        <v>2805.91</v>
      </c>
      <c r="E6069">
        <v>0.46</v>
      </c>
      <c r="F6069">
        <f t="shared" si="188"/>
        <v>1290.7185999999999</v>
      </c>
      <c r="G6069">
        <f t="shared" si="189"/>
        <v>1515.1913999999999</v>
      </c>
      <c r="H6069">
        <v>6</v>
      </c>
      <c r="I6069" s="17">
        <v>45173</v>
      </c>
      <c r="J6069" s="17">
        <v>45180</v>
      </c>
      <c r="K6069" t="s">
        <v>15</v>
      </c>
      <c r="L6069" t="s">
        <v>27</v>
      </c>
      <c r="M6069">
        <v>234.65</v>
      </c>
      <c r="N6069" t="s">
        <v>28</v>
      </c>
    </row>
    <row r="6070" spans="1:14" ht="14.25" customHeight="1" x14ac:dyDescent="0.3">
      <c r="A6070" t="s">
        <v>11216</v>
      </c>
      <c r="B6070" t="s">
        <v>25</v>
      </c>
      <c r="C6070" t="s">
        <v>14</v>
      </c>
      <c r="D6070">
        <v>2806.6</v>
      </c>
      <c r="E6070">
        <v>0.47</v>
      </c>
      <c r="F6070">
        <f t="shared" si="188"/>
        <v>1319.1019999999999</v>
      </c>
      <c r="G6070">
        <f t="shared" si="189"/>
        <v>1487.498</v>
      </c>
      <c r="H6070">
        <v>6</v>
      </c>
      <c r="I6070" s="17">
        <v>44981</v>
      </c>
      <c r="J6070" s="17">
        <v>44987</v>
      </c>
      <c r="K6070" t="s">
        <v>21</v>
      </c>
      <c r="L6070" t="s">
        <v>16</v>
      </c>
      <c r="M6070">
        <v>451.2</v>
      </c>
      <c r="N6070" t="s">
        <v>28</v>
      </c>
    </row>
    <row r="6071" spans="1:14" ht="14.25" customHeight="1" x14ac:dyDescent="0.3">
      <c r="A6071" t="s">
        <v>3971</v>
      </c>
      <c r="B6071" t="s">
        <v>25</v>
      </c>
      <c r="C6071" t="s">
        <v>20</v>
      </c>
      <c r="D6071">
        <v>2807.43</v>
      </c>
      <c r="E6071">
        <v>0.02</v>
      </c>
      <c r="F6071">
        <f t="shared" si="188"/>
        <v>56.148599999999995</v>
      </c>
      <c r="G6071">
        <f t="shared" si="189"/>
        <v>2751.2813999999998</v>
      </c>
      <c r="H6071">
        <v>6</v>
      </c>
      <c r="I6071" s="17">
        <v>45382</v>
      </c>
      <c r="J6071" s="17">
        <v>45385</v>
      </c>
      <c r="K6071" t="s">
        <v>15</v>
      </c>
      <c r="L6071" t="s">
        <v>27</v>
      </c>
      <c r="M6071">
        <v>567.04</v>
      </c>
      <c r="N6071" t="s">
        <v>48</v>
      </c>
    </row>
    <row r="6072" spans="1:14" ht="14.25" customHeight="1" x14ac:dyDescent="0.3">
      <c r="A6072" t="s">
        <v>9131</v>
      </c>
      <c r="B6072" t="s">
        <v>25</v>
      </c>
      <c r="C6072" t="s">
        <v>33</v>
      </c>
      <c r="D6072">
        <v>2807.82</v>
      </c>
      <c r="E6072">
        <v>0.36</v>
      </c>
      <c r="F6072">
        <f t="shared" si="188"/>
        <v>1010.8152</v>
      </c>
      <c r="G6072">
        <f t="shared" si="189"/>
        <v>1797.0048000000002</v>
      </c>
      <c r="H6072">
        <v>6</v>
      </c>
      <c r="I6072" s="17">
        <v>45455</v>
      </c>
      <c r="J6072" s="17">
        <v>45457</v>
      </c>
      <c r="K6072" t="s">
        <v>15</v>
      </c>
      <c r="L6072" t="s">
        <v>16</v>
      </c>
      <c r="M6072">
        <v>394.96</v>
      </c>
      <c r="N6072" t="s">
        <v>34</v>
      </c>
    </row>
    <row r="6073" spans="1:14" ht="14.25" customHeight="1" x14ac:dyDescent="0.3">
      <c r="A6073" t="s">
        <v>15122</v>
      </c>
      <c r="B6073" t="s">
        <v>25</v>
      </c>
      <c r="C6073" t="s">
        <v>20</v>
      </c>
      <c r="D6073">
        <v>2811.67</v>
      </c>
      <c r="E6073">
        <v>0.2</v>
      </c>
      <c r="F6073">
        <f t="shared" si="188"/>
        <v>562.33400000000006</v>
      </c>
      <c r="G6073">
        <f t="shared" si="189"/>
        <v>2249.3360000000002</v>
      </c>
      <c r="H6073">
        <v>6</v>
      </c>
      <c r="I6073" s="17">
        <v>45094</v>
      </c>
      <c r="J6073" s="17">
        <v>45098</v>
      </c>
      <c r="K6073" t="s">
        <v>21</v>
      </c>
      <c r="L6073" t="s">
        <v>16</v>
      </c>
      <c r="M6073">
        <v>373.01</v>
      </c>
      <c r="N6073" t="s">
        <v>23</v>
      </c>
    </row>
    <row r="6074" spans="1:14" ht="14.25" customHeight="1" x14ac:dyDescent="0.3">
      <c r="A6074" t="s">
        <v>2610</v>
      </c>
      <c r="B6074" t="s">
        <v>25</v>
      </c>
      <c r="C6074" t="s">
        <v>20</v>
      </c>
      <c r="D6074">
        <v>2814.61</v>
      </c>
      <c r="E6074">
        <v>0.38</v>
      </c>
      <c r="F6074">
        <f t="shared" si="188"/>
        <v>1069.5518</v>
      </c>
      <c r="G6074">
        <f t="shared" si="189"/>
        <v>1745.0582000000002</v>
      </c>
      <c r="H6074">
        <v>6</v>
      </c>
      <c r="I6074" s="17">
        <v>45168</v>
      </c>
      <c r="J6074" s="17">
        <v>45169</v>
      </c>
      <c r="K6074" t="s">
        <v>21</v>
      </c>
      <c r="L6074" t="s">
        <v>22</v>
      </c>
      <c r="M6074">
        <v>195.55</v>
      </c>
      <c r="N6074" t="s">
        <v>23</v>
      </c>
    </row>
    <row r="6075" spans="1:14" ht="14.25" customHeight="1" x14ac:dyDescent="0.3">
      <c r="A6075" t="s">
        <v>12806</v>
      </c>
      <c r="B6075" t="s">
        <v>41</v>
      </c>
      <c r="C6075" t="s">
        <v>33</v>
      </c>
      <c r="D6075">
        <v>2815.92</v>
      </c>
      <c r="E6075">
        <v>0.49</v>
      </c>
      <c r="F6075">
        <f t="shared" si="188"/>
        <v>1379.8008</v>
      </c>
      <c r="G6075">
        <f t="shared" si="189"/>
        <v>1436.1192000000001</v>
      </c>
      <c r="H6075">
        <v>6</v>
      </c>
      <c r="I6075" s="17">
        <v>45358</v>
      </c>
      <c r="J6075" s="17">
        <v>45364</v>
      </c>
      <c r="K6075" t="s">
        <v>21</v>
      </c>
      <c r="L6075" t="s">
        <v>27</v>
      </c>
      <c r="M6075">
        <v>718.45</v>
      </c>
      <c r="N6075" t="s">
        <v>34</v>
      </c>
    </row>
    <row r="6076" spans="1:14" ht="14.25" customHeight="1" x14ac:dyDescent="0.3">
      <c r="A6076" t="s">
        <v>13921</v>
      </c>
      <c r="B6076" t="s">
        <v>19</v>
      </c>
      <c r="C6076" t="s">
        <v>36</v>
      </c>
      <c r="D6076">
        <v>2818.94</v>
      </c>
      <c r="E6076">
        <v>0.43</v>
      </c>
      <c r="F6076">
        <f t="shared" si="188"/>
        <v>1212.1442</v>
      </c>
      <c r="G6076">
        <f t="shared" si="189"/>
        <v>1606.7958000000001</v>
      </c>
      <c r="H6076">
        <v>6</v>
      </c>
      <c r="I6076" s="17">
        <v>45504</v>
      </c>
      <c r="J6076" s="17">
        <v>45510</v>
      </c>
      <c r="K6076" t="s">
        <v>15</v>
      </c>
      <c r="L6076" t="s">
        <v>27</v>
      </c>
      <c r="M6076">
        <v>782.53</v>
      </c>
      <c r="N6076" t="s">
        <v>39</v>
      </c>
    </row>
    <row r="6077" spans="1:14" ht="14.25" customHeight="1" x14ac:dyDescent="0.3">
      <c r="A6077" t="s">
        <v>8694</v>
      </c>
      <c r="B6077" t="s">
        <v>13</v>
      </c>
      <c r="C6077" t="s">
        <v>20</v>
      </c>
      <c r="D6077">
        <v>2819.02</v>
      </c>
      <c r="E6077">
        <v>0.08</v>
      </c>
      <c r="F6077">
        <f t="shared" si="188"/>
        <v>225.52160000000001</v>
      </c>
      <c r="G6077">
        <f t="shared" si="189"/>
        <v>2593.4983999999999</v>
      </c>
      <c r="H6077">
        <v>6</v>
      </c>
      <c r="I6077" s="17">
        <v>45309</v>
      </c>
      <c r="J6077" s="17">
        <v>45315</v>
      </c>
      <c r="K6077" t="s">
        <v>15</v>
      </c>
      <c r="L6077" t="s">
        <v>27</v>
      </c>
      <c r="M6077">
        <v>656.42</v>
      </c>
      <c r="N6077" t="s">
        <v>23</v>
      </c>
    </row>
    <row r="6078" spans="1:14" ht="14.25" customHeight="1" x14ac:dyDescent="0.3">
      <c r="A6078" t="s">
        <v>12692</v>
      </c>
      <c r="B6078" t="s">
        <v>25</v>
      </c>
      <c r="C6078" t="s">
        <v>26</v>
      </c>
      <c r="D6078">
        <v>2819.24</v>
      </c>
      <c r="E6078">
        <v>0.26</v>
      </c>
      <c r="F6078">
        <f t="shared" si="188"/>
        <v>733.00239999999997</v>
      </c>
      <c r="G6078">
        <f t="shared" si="189"/>
        <v>2086.2375999999999</v>
      </c>
      <c r="H6078">
        <v>6</v>
      </c>
      <c r="I6078" s="17">
        <v>45025</v>
      </c>
      <c r="J6078" s="17">
        <v>45030</v>
      </c>
      <c r="K6078" t="s">
        <v>15</v>
      </c>
      <c r="L6078" t="s">
        <v>27</v>
      </c>
      <c r="M6078">
        <v>689.22</v>
      </c>
      <c r="N6078" t="s">
        <v>39</v>
      </c>
    </row>
    <row r="6079" spans="1:14" ht="14.25" customHeight="1" x14ac:dyDescent="0.3">
      <c r="A6079" t="s">
        <v>4372</v>
      </c>
      <c r="B6079" t="s">
        <v>13</v>
      </c>
      <c r="C6079" t="s">
        <v>36</v>
      </c>
      <c r="D6079">
        <v>2820.38</v>
      </c>
      <c r="E6079">
        <v>0.39</v>
      </c>
      <c r="F6079">
        <f t="shared" si="188"/>
        <v>1099.9482</v>
      </c>
      <c r="G6079">
        <f t="shared" si="189"/>
        <v>1720.4318000000001</v>
      </c>
      <c r="H6079">
        <v>6</v>
      </c>
      <c r="I6079" s="17">
        <v>45577</v>
      </c>
      <c r="J6079" s="17">
        <v>45580</v>
      </c>
      <c r="K6079" t="s">
        <v>21</v>
      </c>
      <c r="L6079" t="s">
        <v>16</v>
      </c>
      <c r="M6079">
        <v>327.3</v>
      </c>
      <c r="N6079" t="s">
        <v>17</v>
      </c>
    </row>
    <row r="6080" spans="1:14" ht="14.25" customHeight="1" x14ac:dyDescent="0.3">
      <c r="A6080" t="s">
        <v>12135</v>
      </c>
      <c r="B6080" t="s">
        <v>25</v>
      </c>
      <c r="C6080" t="s">
        <v>36</v>
      </c>
      <c r="D6080">
        <v>2827.8</v>
      </c>
      <c r="E6080">
        <v>0.08</v>
      </c>
      <c r="F6080">
        <f t="shared" si="188"/>
        <v>226.22400000000002</v>
      </c>
      <c r="G6080">
        <f t="shared" si="189"/>
        <v>2601.576</v>
      </c>
      <c r="H6080">
        <v>6</v>
      </c>
      <c r="I6080" s="17">
        <v>45423</v>
      </c>
      <c r="J6080" s="17">
        <v>45428</v>
      </c>
      <c r="K6080" t="s">
        <v>15</v>
      </c>
      <c r="L6080" t="s">
        <v>16</v>
      </c>
      <c r="M6080">
        <v>561.16</v>
      </c>
      <c r="N6080" t="s">
        <v>48</v>
      </c>
    </row>
    <row r="6081" spans="1:14" ht="14.25" customHeight="1" x14ac:dyDescent="0.3">
      <c r="A6081" t="s">
        <v>12175</v>
      </c>
      <c r="B6081" t="s">
        <v>13</v>
      </c>
      <c r="C6081" t="s">
        <v>33</v>
      </c>
      <c r="D6081">
        <v>2829.36</v>
      </c>
      <c r="E6081">
        <v>0.23</v>
      </c>
      <c r="F6081">
        <f t="shared" si="188"/>
        <v>650.75280000000009</v>
      </c>
      <c r="G6081">
        <f t="shared" si="189"/>
        <v>2178.6071999999999</v>
      </c>
      <c r="H6081">
        <v>6</v>
      </c>
      <c r="I6081" s="17">
        <v>45452</v>
      </c>
      <c r="J6081" s="17">
        <v>45454</v>
      </c>
      <c r="K6081" t="s">
        <v>21</v>
      </c>
      <c r="L6081" t="s">
        <v>27</v>
      </c>
      <c r="M6081">
        <v>743.13</v>
      </c>
      <c r="N6081" t="s">
        <v>39</v>
      </c>
    </row>
    <row r="6082" spans="1:14" ht="14.25" customHeight="1" x14ac:dyDescent="0.3">
      <c r="A6082" t="s">
        <v>4669</v>
      </c>
      <c r="B6082" t="s">
        <v>19</v>
      </c>
      <c r="C6082" t="s">
        <v>14</v>
      </c>
      <c r="D6082">
        <v>2829.81</v>
      </c>
      <c r="E6082">
        <v>0.22</v>
      </c>
      <c r="F6082">
        <f t="shared" ref="F6082:F6145" si="190">D6082*E6082</f>
        <v>622.55819999999994</v>
      </c>
      <c r="G6082">
        <f t="shared" ref="G6082:G6145" si="191">D6082-F6082</f>
        <v>2207.2518</v>
      </c>
      <c r="H6082">
        <v>6</v>
      </c>
      <c r="I6082" s="17">
        <v>44976</v>
      </c>
      <c r="J6082" s="17">
        <v>44977</v>
      </c>
      <c r="K6082" t="s">
        <v>15</v>
      </c>
      <c r="L6082" t="s">
        <v>22</v>
      </c>
      <c r="M6082">
        <v>696.5</v>
      </c>
      <c r="N6082" t="s">
        <v>28</v>
      </c>
    </row>
    <row r="6083" spans="1:14" ht="14.25" customHeight="1" x14ac:dyDescent="0.3">
      <c r="A6083" t="s">
        <v>3316</v>
      </c>
      <c r="B6083" t="s">
        <v>41</v>
      </c>
      <c r="C6083" t="s">
        <v>20</v>
      </c>
      <c r="D6083">
        <v>2830.7</v>
      </c>
      <c r="E6083">
        <v>0.42</v>
      </c>
      <c r="F6083">
        <f t="shared" si="190"/>
        <v>1188.8939999999998</v>
      </c>
      <c r="G6083">
        <f t="shared" si="191"/>
        <v>1641.806</v>
      </c>
      <c r="H6083">
        <v>6</v>
      </c>
      <c r="I6083" s="17">
        <v>45117</v>
      </c>
      <c r="J6083" s="17">
        <v>45121</v>
      </c>
      <c r="K6083" t="s">
        <v>21</v>
      </c>
      <c r="L6083" t="s">
        <v>22</v>
      </c>
      <c r="M6083">
        <v>734.99</v>
      </c>
      <c r="N6083" t="s">
        <v>34</v>
      </c>
    </row>
    <row r="6084" spans="1:14" ht="14.25" customHeight="1" x14ac:dyDescent="0.3">
      <c r="A6084" t="s">
        <v>3329</v>
      </c>
      <c r="B6084" t="s">
        <v>41</v>
      </c>
      <c r="C6084" t="s">
        <v>14</v>
      </c>
      <c r="D6084">
        <v>2833</v>
      </c>
      <c r="E6084">
        <v>0.11</v>
      </c>
      <c r="F6084">
        <f t="shared" si="190"/>
        <v>311.63</v>
      </c>
      <c r="G6084">
        <f t="shared" si="191"/>
        <v>2521.37</v>
      </c>
      <c r="H6084">
        <v>6</v>
      </c>
      <c r="I6084" s="17">
        <v>45203</v>
      </c>
      <c r="J6084" s="17">
        <v>45207</v>
      </c>
      <c r="K6084" t="s">
        <v>21</v>
      </c>
      <c r="L6084" t="s">
        <v>27</v>
      </c>
      <c r="M6084">
        <v>723.42</v>
      </c>
      <c r="N6084" t="s">
        <v>28</v>
      </c>
    </row>
    <row r="6085" spans="1:14" ht="14.25" customHeight="1" x14ac:dyDescent="0.3">
      <c r="A6085" t="s">
        <v>13458</v>
      </c>
      <c r="B6085" t="s">
        <v>41</v>
      </c>
      <c r="C6085" t="s">
        <v>26</v>
      </c>
      <c r="D6085">
        <v>2841.45</v>
      </c>
      <c r="E6085">
        <v>0.22</v>
      </c>
      <c r="F6085">
        <f t="shared" si="190"/>
        <v>625.11899999999991</v>
      </c>
      <c r="G6085">
        <f t="shared" si="191"/>
        <v>2216.3310000000001</v>
      </c>
      <c r="H6085">
        <v>6</v>
      </c>
      <c r="I6085" s="17">
        <v>45624</v>
      </c>
      <c r="J6085" s="17">
        <v>45627</v>
      </c>
      <c r="K6085" t="s">
        <v>31</v>
      </c>
      <c r="L6085" t="s">
        <v>16</v>
      </c>
      <c r="M6085">
        <v>768.93</v>
      </c>
      <c r="N6085" t="s">
        <v>23</v>
      </c>
    </row>
    <row r="6086" spans="1:14" ht="14.25" customHeight="1" x14ac:dyDescent="0.3">
      <c r="A6086" t="s">
        <v>13255</v>
      </c>
      <c r="B6086" t="s">
        <v>41</v>
      </c>
      <c r="C6086" t="s">
        <v>20</v>
      </c>
      <c r="D6086">
        <v>2846.91</v>
      </c>
      <c r="E6086">
        <v>0.18</v>
      </c>
      <c r="F6086">
        <f t="shared" si="190"/>
        <v>512.44380000000001</v>
      </c>
      <c r="G6086">
        <f t="shared" si="191"/>
        <v>2334.4661999999998</v>
      </c>
      <c r="H6086">
        <v>6</v>
      </c>
      <c r="I6086" s="17">
        <v>45129</v>
      </c>
      <c r="J6086" s="17">
        <v>45132</v>
      </c>
      <c r="K6086" t="s">
        <v>15</v>
      </c>
      <c r="L6086" t="s">
        <v>22</v>
      </c>
      <c r="M6086">
        <v>702.45</v>
      </c>
      <c r="N6086" t="s">
        <v>17</v>
      </c>
    </row>
    <row r="6087" spans="1:14" ht="14.25" customHeight="1" x14ac:dyDescent="0.3">
      <c r="A6087" t="s">
        <v>14731</v>
      </c>
      <c r="B6087" t="s">
        <v>13</v>
      </c>
      <c r="C6087" t="s">
        <v>26</v>
      </c>
      <c r="D6087">
        <v>2850.44</v>
      </c>
      <c r="E6087">
        <v>0.32</v>
      </c>
      <c r="F6087">
        <f t="shared" si="190"/>
        <v>912.14080000000001</v>
      </c>
      <c r="G6087">
        <f t="shared" si="191"/>
        <v>1938.2991999999999</v>
      </c>
      <c r="H6087">
        <v>6</v>
      </c>
      <c r="I6087" s="17">
        <v>45427</v>
      </c>
      <c r="J6087" s="17">
        <v>45430</v>
      </c>
      <c r="K6087" t="s">
        <v>15</v>
      </c>
      <c r="L6087" t="s">
        <v>27</v>
      </c>
      <c r="M6087">
        <v>665.1</v>
      </c>
      <c r="N6087" t="s">
        <v>48</v>
      </c>
    </row>
    <row r="6088" spans="1:14" ht="14.25" customHeight="1" x14ac:dyDescent="0.3">
      <c r="A6088" t="s">
        <v>13403</v>
      </c>
      <c r="B6088" t="s">
        <v>41</v>
      </c>
      <c r="C6088" t="s">
        <v>14</v>
      </c>
      <c r="D6088">
        <v>2857.04</v>
      </c>
      <c r="E6088">
        <v>0.36</v>
      </c>
      <c r="F6088">
        <f t="shared" si="190"/>
        <v>1028.5344</v>
      </c>
      <c r="G6088">
        <f t="shared" si="191"/>
        <v>1828.5056</v>
      </c>
      <c r="H6088">
        <v>6</v>
      </c>
      <c r="I6088" s="17">
        <v>45340</v>
      </c>
      <c r="J6088" s="17">
        <v>45345</v>
      </c>
      <c r="K6088" t="s">
        <v>31</v>
      </c>
      <c r="L6088" t="s">
        <v>22</v>
      </c>
      <c r="M6088">
        <v>390.05</v>
      </c>
      <c r="N6088" t="s">
        <v>39</v>
      </c>
    </row>
    <row r="6089" spans="1:14" ht="14.25" customHeight="1" x14ac:dyDescent="0.3">
      <c r="A6089" t="s">
        <v>7085</v>
      </c>
      <c r="B6089" t="s">
        <v>13</v>
      </c>
      <c r="C6089" t="s">
        <v>20</v>
      </c>
      <c r="D6089">
        <v>2857.8</v>
      </c>
      <c r="E6089">
        <v>0.23</v>
      </c>
      <c r="F6089">
        <f t="shared" si="190"/>
        <v>657.2940000000001</v>
      </c>
      <c r="G6089">
        <f t="shared" si="191"/>
        <v>2200.5060000000003</v>
      </c>
      <c r="H6089">
        <v>6</v>
      </c>
      <c r="I6089" s="17">
        <v>44939</v>
      </c>
      <c r="J6089" s="17">
        <v>44946</v>
      </c>
      <c r="K6089" t="s">
        <v>15</v>
      </c>
      <c r="L6089" t="s">
        <v>22</v>
      </c>
      <c r="M6089">
        <v>713.64</v>
      </c>
      <c r="N6089" t="s">
        <v>48</v>
      </c>
    </row>
    <row r="6090" spans="1:14" ht="14.25" customHeight="1" x14ac:dyDescent="0.3">
      <c r="A6090" t="s">
        <v>6984</v>
      </c>
      <c r="B6090" t="s">
        <v>19</v>
      </c>
      <c r="C6090" t="s">
        <v>20</v>
      </c>
      <c r="D6090">
        <v>2862.99</v>
      </c>
      <c r="E6090">
        <v>0.45</v>
      </c>
      <c r="F6090">
        <f t="shared" si="190"/>
        <v>1288.3454999999999</v>
      </c>
      <c r="G6090">
        <f t="shared" si="191"/>
        <v>1574.6444999999999</v>
      </c>
      <c r="H6090">
        <v>6</v>
      </c>
      <c r="I6090" s="17">
        <v>45186</v>
      </c>
      <c r="J6090" s="17">
        <v>45191</v>
      </c>
      <c r="K6090" t="s">
        <v>21</v>
      </c>
      <c r="L6090" t="s">
        <v>27</v>
      </c>
      <c r="M6090">
        <v>846.9</v>
      </c>
      <c r="N6090" t="s">
        <v>23</v>
      </c>
    </row>
    <row r="6091" spans="1:14" ht="14.25" customHeight="1" x14ac:dyDescent="0.3">
      <c r="A6091" t="s">
        <v>15250</v>
      </c>
      <c r="B6091" t="s">
        <v>25</v>
      </c>
      <c r="C6091" t="s">
        <v>26</v>
      </c>
      <c r="D6091">
        <v>2864.63</v>
      </c>
      <c r="E6091">
        <v>0.34</v>
      </c>
      <c r="F6091">
        <f t="shared" si="190"/>
        <v>973.97420000000011</v>
      </c>
      <c r="G6091">
        <f t="shared" si="191"/>
        <v>1890.6558</v>
      </c>
      <c r="H6091">
        <v>6</v>
      </c>
      <c r="I6091" s="17">
        <v>45150</v>
      </c>
      <c r="J6091" s="17">
        <v>45152</v>
      </c>
      <c r="K6091" t="s">
        <v>21</v>
      </c>
      <c r="L6091" t="s">
        <v>16</v>
      </c>
      <c r="M6091">
        <v>173.39</v>
      </c>
      <c r="N6091" t="s">
        <v>17</v>
      </c>
    </row>
    <row r="6092" spans="1:14" ht="14.25" customHeight="1" x14ac:dyDescent="0.3">
      <c r="A6092" t="s">
        <v>940</v>
      </c>
      <c r="B6092" t="s">
        <v>13</v>
      </c>
      <c r="C6092" t="s">
        <v>14</v>
      </c>
      <c r="D6092">
        <v>2865.45</v>
      </c>
      <c r="E6092">
        <v>0.04</v>
      </c>
      <c r="F6092">
        <f t="shared" si="190"/>
        <v>114.61799999999999</v>
      </c>
      <c r="G6092">
        <f t="shared" si="191"/>
        <v>2750.8319999999999</v>
      </c>
      <c r="H6092">
        <v>6</v>
      </c>
      <c r="I6092" s="17">
        <v>44934</v>
      </c>
      <c r="J6092" s="17">
        <v>44936</v>
      </c>
      <c r="K6092" t="s">
        <v>21</v>
      </c>
      <c r="L6092" t="s">
        <v>27</v>
      </c>
      <c r="M6092">
        <v>753.76</v>
      </c>
      <c r="N6092" t="s">
        <v>34</v>
      </c>
    </row>
    <row r="6093" spans="1:14" ht="14.25" customHeight="1" x14ac:dyDescent="0.3">
      <c r="A6093" t="s">
        <v>15220</v>
      </c>
      <c r="B6093" t="s">
        <v>25</v>
      </c>
      <c r="C6093" t="s">
        <v>33</v>
      </c>
      <c r="D6093">
        <v>2866.31</v>
      </c>
      <c r="E6093">
        <v>0.1</v>
      </c>
      <c r="F6093">
        <f t="shared" si="190"/>
        <v>286.63100000000003</v>
      </c>
      <c r="G6093">
        <f t="shared" si="191"/>
        <v>2579.6790000000001</v>
      </c>
      <c r="H6093">
        <v>6</v>
      </c>
      <c r="I6093" s="17">
        <v>45438</v>
      </c>
      <c r="J6093" s="17">
        <v>45439</v>
      </c>
      <c r="K6093" t="s">
        <v>21</v>
      </c>
      <c r="L6093" t="s">
        <v>22</v>
      </c>
      <c r="M6093">
        <v>389.7</v>
      </c>
      <c r="N6093" t="s">
        <v>17</v>
      </c>
    </row>
    <row r="6094" spans="1:14" ht="14.25" customHeight="1" x14ac:dyDescent="0.3">
      <c r="A6094" t="s">
        <v>3224</v>
      </c>
      <c r="B6094" t="s">
        <v>19</v>
      </c>
      <c r="C6094" t="s">
        <v>33</v>
      </c>
      <c r="D6094">
        <v>2870.14</v>
      </c>
      <c r="E6094">
        <v>0.39</v>
      </c>
      <c r="F6094">
        <f t="shared" si="190"/>
        <v>1119.3545999999999</v>
      </c>
      <c r="G6094">
        <f t="shared" si="191"/>
        <v>1750.7854</v>
      </c>
      <c r="H6094">
        <v>6</v>
      </c>
      <c r="I6094" s="17">
        <v>44931</v>
      </c>
      <c r="J6094" s="17">
        <v>44935</v>
      </c>
      <c r="K6094" t="s">
        <v>31</v>
      </c>
      <c r="L6094" t="s">
        <v>27</v>
      </c>
      <c r="M6094">
        <v>323.64999999999998</v>
      </c>
      <c r="N6094" t="s">
        <v>28</v>
      </c>
    </row>
    <row r="6095" spans="1:14" ht="14.25" customHeight="1" x14ac:dyDescent="0.3">
      <c r="A6095" t="s">
        <v>2613</v>
      </c>
      <c r="B6095" t="s">
        <v>41</v>
      </c>
      <c r="C6095" t="s">
        <v>33</v>
      </c>
      <c r="D6095">
        <v>2878.42</v>
      </c>
      <c r="E6095">
        <v>0.49</v>
      </c>
      <c r="F6095">
        <f t="shared" si="190"/>
        <v>1410.4258</v>
      </c>
      <c r="G6095">
        <f t="shared" si="191"/>
        <v>1467.9942000000001</v>
      </c>
      <c r="H6095">
        <v>6</v>
      </c>
      <c r="I6095" s="17">
        <v>45623</v>
      </c>
      <c r="J6095" s="17">
        <v>45627</v>
      </c>
      <c r="K6095" t="s">
        <v>21</v>
      </c>
      <c r="L6095" t="s">
        <v>27</v>
      </c>
      <c r="M6095">
        <v>516.23</v>
      </c>
      <c r="N6095" t="s">
        <v>34</v>
      </c>
    </row>
    <row r="6096" spans="1:14" ht="14.25" customHeight="1" x14ac:dyDescent="0.3">
      <c r="A6096" t="s">
        <v>12426</v>
      </c>
      <c r="B6096" t="s">
        <v>41</v>
      </c>
      <c r="C6096" t="s">
        <v>26</v>
      </c>
      <c r="D6096">
        <v>2891.94</v>
      </c>
      <c r="E6096">
        <v>0.39</v>
      </c>
      <c r="F6096">
        <f t="shared" si="190"/>
        <v>1127.8566000000001</v>
      </c>
      <c r="G6096">
        <f t="shared" si="191"/>
        <v>1764.0834</v>
      </c>
      <c r="H6096">
        <v>6</v>
      </c>
      <c r="I6096" s="17">
        <v>45583</v>
      </c>
      <c r="J6096" s="17">
        <v>45590</v>
      </c>
      <c r="K6096" t="s">
        <v>31</v>
      </c>
      <c r="L6096" t="s">
        <v>27</v>
      </c>
      <c r="M6096">
        <v>540.73</v>
      </c>
      <c r="N6096" t="s">
        <v>48</v>
      </c>
    </row>
    <row r="6097" spans="1:14" ht="14.25" customHeight="1" x14ac:dyDescent="0.3">
      <c r="A6097" t="s">
        <v>7578</v>
      </c>
      <c r="B6097" t="s">
        <v>19</v>
      </c>
      <c r="C6097" t="s">
        <v>36</v>
      </c>
      <c r="D6097">
        <v>2892.01</v>
      </c>
      <c r="E6097">
        <v>0.38</v>
      </c>
      <c r="F6097">
        <f t="shared" si="190"/>
        <v>1098.9638</v>
      </c>
      <c r="G6097">
        <f t="shared" si="191"/>
        <v>1793.0462000000002</v>
      </c>
      <c r="H6097">
        <v>6</v>
      </c>
      <c r="I6097" s="17">
        <v>45429</v>
      </c>
      <c r="J6097" s="17">
        <v>45435</v>
      </c>
      <c r="K6097" t="s">
        <v>31</v>
      </c>
      <c r="L6097" t="s">
        <v>22</v>
      </c>
      <c r="M6097">
        <v>287.32</v>
      </c>
      <c r="N6097" t="s">
        <v>23</v>
      </c>
    </row>
    <row r="6098" spans="1:14" ht="14.25" customHeight="1" x14ac:dyDescent="0.3">
      <c r="A6098" t="s">
        <v>434</v>
      </c>
      <c r="B6098" t="s">
        <v>19</v>
      </c>
      <c r="C6098" t="s">
        <v>20</v>
      </c>
      <c r="D6098">
        <v>2898</v>
      </c>
      <c r="E6098">
        <v>0.16</v>
      </c>
      <c r="F6098">
        <f t="shared" si="190"/>
        <v>463.68</v>
      </c>
      <c r="G6098">
        <f t="shared" si="191"/>
        <v>2434.3200000000002</v>
      </c>
      <c r="H6098">
        <v>6</v>
      </c>
      <c r="I6098" s="17">
        <v>45127</v>
      </c>
      <c r="J6098" s="17">
        <v>45131</v>
      </c>
      <c r="K6098" t="s">
        <v>31</v>
      </c>
      <c r="L6098" t="s">
        <v>16</v>
      </c>
      <c r="M6098">
        <v>339.95</v>
      </c>
      <c r="N6098" t="s">
        <v>28</v>
      </c>
    </row>
    <row r="6099" spans="1:14" ht="14.25" customHeight="1" x14ac:dyDescent="0.3">
      <c r="A6099" t="s">
        <v>10905</v>
      </c>
      <c r="B6099" t="s">
        <v>41</v>
      </c>
      <c r="C6099" t="s">
        <v>26</v>
      </c>
      <c r="D6099">
        <v>2898.3</v>
      </c>
      <c r="E6099">
        <v>0.13</v>
      </c>
      <c r="F6099">
        <f t="shared" si="190"/>
        <v>376.77900000000005</v>
      </c>
      <c r="G6099">
        <f t="shared" si="191"/>
        <v>2521.5210000000002</v>
      </c>
      <c r="H6099">
        <v>6</v>
      </c>
      <c r="I6099" s="17">
        <v>45272</v>
      </c>
      <c r="J6099" s="17">
        <v>45278</v>
      </c>
      <c r="K6099" t="s">
        <v>31</v>
      </c>
      <c r="L6099" t="s">
        <v>16</v>
      </c>
      <c r="M6099">
        <v>840.08</v>
      </c>
      <c r="N6099" t="s">
        <v>39</v>
      </c>
    </row>
    <row r="6100" spans="1:14" ht="14.25" customHeight="1" x14ac:dyDescent="0.3">
      <c r="A6100" t="s">
        <v>12915</v>
      </c>
      <c r="B6100" t="s">
        <v>19</v>
      </c>
      <c r="C6100" t="s">
        <v>36</v>
      </c>
      <c r="D6100">
        <v>2899.41</v>
      </c>
      <c r="E6100">
        <v>0.16</v>
      </c>
      <c r="F6100">
        <f t="shared" si="190"/>
        <v>463.90559999999999</v>
      </c>
      <c r="G6100">
        <f t="shared" si="191"/>
        <v>2435.5043999999998</v>
      </c>
      <c r="H6100">
        <v>6</v>
      </c>
      <c r="I6100" s="17">
        <v>45559</v>
      </c>
      <c r="J6100" s="17">
        <v>45566</v>
      </c>
      <c r="K6100" t="s">
        <v>31</v>
      </c>
      <c r="L6100" t="s">
        <v>27</v>
      </c>
      <c r="M6100">
        <v>253.75</v>
      </c>
      <c r="N6100" t="s">
        <v>17</v>
      </c>
    </row>
    <row r="6101" spans="1:14" ht="14.25" customHeight="1" x14ac:dyDescent="0.3">
      <c r="A6101" t="s">
        <v>10072</v>
      </c>
      <c r="B6101" t="s">
        <v>41</v>
      </c>
      <c r="C6101" t="s">
        <v>14</v>
      </c>
      <c r="D6101">
        <v>2901.15</v>
      </c>
      <c r="E6101">
        <v>0.23</v>
      </c>
      <c r="F6101">
        <f t="shared" si="190"/>
        <v>667.2645</v>
      </c>
      <c r="G6101">
        <f t="shared" si="191"/>
        <v>2233.8855000000003</v>
      </c>
      <c r="H6101">
        <v>6</v>
      </c>
      <c r="I6101" s="17">
        <v>45116</v>
      </c>
      <c r="J6101" s="17">
        <v>45117</v>
      </c>
      <c r="K6101" t="s">
        <v>15</v>
      </c>
      <c r="L6101" t="s">
        <v>16</v>
      </c>
      <c r="M6101">
        <v>852.03</v>
      </c>
      <c r="N6101" t="s">
        <v>34</v>
      </c>
    </row>
    <row r="6102" spans="1:14" ht="14.25" customHeight="1" x14ac:dyDescent="0.3">
      <c r="A6102" t="s">
        <v>9385</v>
      </c>
      <c r="B6102" t="s">
        <v>13</v>
      </c>
      <c r="C6102" t="s">
        <v>26</v>
      </c>
      <c r="D6102">
        <v>2908.58</v>
      </c>
      <c r="E6102">
        <v>0.21</v>
      </c>
      <c r="F6102">
        <f t="shared" si="190"/>
        <v>610.80179999999996</v>
      </c>
      <c r="G6102">
        <f t="shared" si="191"/>
        <v>2297.7781999999997</v>
      </c>
      <c r="H6102">
        <v>6</v>
      </c>
      <c r="I6102" s="17">
        <v>45369</v>
      </c>
      <c r="J6102" s="17">
        <v>45376</v>
      </c>
      <c r="K6102" t="s">
        <v>15</v>
      </c>
      <c r="L6102" t="s">
        <v>16</v>
      </c>
      <c r="M6102">
        <v>744.22</v>
      </c>
      <c r="N6102" t="s">
        <v>48</v>
      </c>
    </row>
    <row r="6103" spans="1:14" ht="14.25" customHeight="1" x14ac:dyDescent="0.3">
      <c r="A6103" t="s">
        <v>615</v>
      </c>
      <c r="B6103" t="s">
        <v>19</v>
      </c>
      <c r="C6103" t="s">
        <v>14</v>
      </c>
      <c r="D6103">
        <v>2911.28</v>
      </c>
      <c r="E6103">
        <v>0.5</v>
      </c>
      <c r="F6103">
        <f t="shared" si="190"/>
        <v>1455.64</v>
      </c>
      <c r="G6103">
        <f t="shared" si="191"/>
        <v>1455.64</v>
      </c>
      <c r="H6103">
        <v>6</v>
      </c>
      <c r="I6103" s="17">
        <v>45188</v>
      </c>
      <c r="J6103" s="17">
        <v>45192</v>
      </c>
      <c r="K6103" t="s">
        <v>15</v>
      </c>
      <c r="L6103" t="s">
        <v>22</v>
      </c>
      <c r="M6103">
        <v>305.36</v>
      </c>
      <c r="N6103" t="s">
        <v>23</v>
      </c>
    </row>
    <row r="6104" spans="1:14" ht="14.25" customHeight="1" x14ac:dyDescent="0.3">
      <c r="A6104" t="s">
        <v>10846</v>
      </c>
      <c r="B6104" t="s">
        <v>19</v>
      </c>
      <c r="C6104" t="s">
        <v>33</v>
      </c>
      <c r="D6104">
        <v>2916.62</v>
      </c>
      <c r="E6104">
        <v>0.24</v>
      </c>
      <c r="F6104">
        <f t="shared" si="190"/>
        <v>699.98879999999997</v>
      </c>
      <c r="G6104">
        <f t="shared" si="191"/>
        <v>2216.6311999999998</v>
      </c>
      <c r="H6104">
        <v>6</v>
      </c>
      <c r="I6104" s="17">
        <v>45343</v>
      </c>
      <c r="J6104" s="17">
        <v>45350</v>
      </c>
      <c r="K6104" t="s">
        <v>21</v>
      </c>
      <c r="L6104" t="s">
        <v>27</v>
      </c>
      <c r="M6104">
        <v>533.80999999999995</v>
      </c>
      <c r="N6104" t="s">
        <v>28</v>
      </c>
    </row>
    <row r="6105" spans="1:14" ht="14.25" customHeight="1" x14ac:dyDescent="0.3">
      <c r="A6105" t="s">
        <v>2040</v>
      </c>
      <c r="B6105" t="s">
        <v>13</v>
      </c>
      <c r="C6105" t="s">
        <v>33</v>
      </c>
      <c r="D6105">
        <v>2921.33</v>
      </c>
      <c r="E6105">
        <v>0.18</v>
      </c>
      <c r="F6105">
        <f t="shared" si="190"/>
        <v>525.83939999999996</v>
      </c>
      <c r="G6105">
        <f t="shared" si="191"/>
        <v>2395.4906000000001</v>
      </c>
      <c r="H6105">
        <v>6</v>
      </c>
      <c r="I6105" s="17">
        <v>45159</v>
      </c>
      <c r="J6105" s="17">
        <v>45164</v>
      </c>
      <c r="K6105" t="s">
        <v>21</v>
      </c>
      <c r="L6105" t="s">
        <v>16</v>
      </c>
      <c r="M6105">
        <v>161.52000000000001</v>
      </c>
      <c r="N6105" t="s">
        <v>23</v>
      </c>
    </row>
    <row r="6106" spans="1:14" ht="14.25" customHeight="1" x14ac:dyDescent="0.3">
      <c r="A6106" t="s">
        <v>10459</v>
      </c>
      <c r="B6106" t="s">
        <v>25</v>
      </c>
      <c r="C6106" t="s">
        <v>33</v>
      </c>
      <c r="D6106">
        <v>2922.17</v>
      </c>
      <c r="E6106">
        <v>0.39</v>
      </c>
      <c r="F6106">
        <f t="shared" si="190"/>
        <v>1139.6463000000001</v>
      </c>
      <c r="G6106">
        <f t="shared" si="191"/>
        <v>1782.5237</v>
      </c>
      <c r="H6106">
        <v>6</v>
      </c>
      <c r="I6106" s="17">
        <v>45109</v>
      </c>
      <c r="J6106" s="17">
        <v>45114</v>
      </c>
      <c r="K6106" t="s">
        <v>15</v>
      </c>
      <c r="L6106" t="s">
        <v>22</v>
      </c>
      <c r="M6106">
        <v>493.57</v>
      </c>
      <c r="N6106" t="s">
        <v>39</v>
      </c>
    </row>
    <row r="6107" spans="1:14" ht="14.25" customHeight="1" x14ac:dyDescent="0.3">
      <c r="A6107" t="s">
        <v>2413</v>
      </c>
      <c r="B6107" t="s">
        <v>41</v>
      </c>
      <c r="C6107" t="s">
        <v>33</v>
      </c>
      <c r="D6107">
        <v>2923.22</v>
      </c>
      <c r="E6107">
        <v>0.32</v>
      </c>
      <c r="F6107">
        <f t="shared" si="190"/>
        <v>935.43039999999996</v>
      </c>
      <c r="G6107">
        <f t="shared" si="191"/>
        <v>1987.7895999999998</v>
      </c>
      <c r="H6107">
        <v>6</v>
      </c>
      <c r="I6107" s="17">
        <v>45400</v>
      </c>
      <c r="J6107" s="17">
        <v>45404</v>
      </c>
      <c r="K6107" t="s">
        <v>31</v>
      </c>
      <c r="L6107" t="s">
        <v>16</v>
      </c>
      <c r="M6107">
        <v>269.63</v>
      </c>
      <c r="N6107" t="s">
        <v>23</v>
      </c>
    </row>
    <row r="6108" spans="1:14" ht="14.25" customHeight="1" x14ac:dyDescent="0.3">
      <c r="A6108" t="s">
        <v>3857</v>
      </c>
      <c r="B6108" t="s">
        <v>25</v>
      </c>
      <c r="C6108" t="s">
        <v>36</v>
      </c>
      <c r="D6108">
        <v>2933.77</v>
      </c>
      <c r="E6108">
        <v>0.46</v>
      </c>
      <c r="F6108">
        <f t="shared" si="190"/>
        <v>1349.5342000000001</v>
      </c>
      <c r="G6108">
        <f t="shared" si="191"/>
        <v>1584.2357999999999</v>
      </c>
      <c r="H6108">
        <v>6</v>
      </c>
      <c r="I6108" s="17">
        <v>45224</v>
      </c>
      <c r="J6108" s="17">
        <v>45230</v>
      </c>
      <c r="K6108" t="s">
        <v>21</v>
      </c>
      <c r="L6108" t="s">
        <v>22</v>
      </c>
      <c r="M6108">
        <v>795.1</v>
      </c>
      <c r="N6108" t="s">
        <v>48</v>
      </c>
    </row>
    <row r="6109" spans="1:14" ht="14.25" customHeight="1" x14ac:dyDescent="0.3">
      <c r="A6109" t="s">
        <v>12369</v>
      </c>
      <c r="B6109" t="s">
        <v>25</v>
      </c>
      <c r="C6109" t="s">
        <v>33</v>
      </c>
      <c r="D6109">
        <v>2938.99</v>
      </c>
      <c r="E6109">
        <v>0.2</v>
      </c>
      <c r="F6109">
        <f t="shared" si="190"/>
        <v>587.798</v>
      </c>
      <c r="G6109">
        <f t="shared" si="191"/>
        <v>2351.192</v>
      </c>
      <c r="H6109">
        <v>6</v>
      </c>
      <c r="I6109" s="17">
        <v>45349</v>
      </c>
      <c r="J6109" s="17">
        <v>45353</v>
      </c>
      <c r="K6109" t="s">
        <v>15</v>
      </c>
      <c r="L6109" t="s">
        <v>22</v>
      </c>
      <c r="M6109">
        <v>578.46</v>
      </c>
      <c r="N6109" t="s">
        <v>28</v>
      </c>
    </row>
    <row r="6110" spans="1:14" ht="14.25" customHeight="1" x14ac:dyDescent="0.3">
      <c r="A6110" t="s">
        <v>6990</v>
      </c>
      <c r="B6110" t="s">
        <v>41</v>
      </c>
      <c r="C6110" t="s">
        <v>20</v>
      </c>
      <c r="D6110">
        <v>2949.27</v>
      </c>
      <c r="E6110">
        <v>7.0000000000000007E-2</v>
      </c>
      <c r="F6110">
        <f t="shared" si="190"/>
        <v>206.44890000000001</v>
      </c>
      <c r="G6110">
        <f t="shared" si="191"/>
        <v>2742.8211000000001</v>
      </c>
      <c r="H6110">
        <v>6</v>
      </c>
      <c r="I6110" s="17">
        <v>44929</v>
      </c>
      <c r="J6110" s="17">
        <v>44936</v>
      </c>
      <c r="K6110" t="s">
        <v>21</v>
      </c>
      <c r="L6110" t="s">
        <v>16</v>
      </c>
      <c r="M6110">
        <v>700.11</v>
      </c>
      <c r="N6110" t="s">
        <v>28</v>
      </c>
    </row>
    <row r="6111" spans="1:14" ht="14.25" customHeight="1" x14ac:dyDescent="0.3">
      <c r="A6111" t="s">
        <v>1267</v>
      </c>
      <c r="B6111" t="s">
        <v>41</v>
      </c>
      <c r="C6111" t="s">
        <v>36</v>
      </c>
      <c r="D6111">
        <v>2950.75</v>
      </c>
      <c r="E6111">
        <v>0.34</v>
      </c>
      <c r="F6111">
        <f t="shared" si="190"/>
        <v>1003.2550000000001</v>
      </c>
      <c r="G6111">
        <f t="shared" si="191"/>
        <v>1947.4949999999999</v>
      </c>
      <c r="H6111">
        <v>6</v>
      </c>
      <c r="I6111" s="17">
        <v>45107</v>
      </c>
      <c r="J6111" s="17">
        <v>45108</v>
      </c>
      <c r="K6111" t="s">
        <v>21</v>
      </c>
      <c r="L6111" t="s">
        <v>16</v>
      </c>
      <c r="M6111">
        <v>523.99</v>
      </c>
      <c r="N6111" t="s">
        <v>17</v>
      </c>
    </row>
    <row r="6112" spans="1:14" ht="14.25" customHeight="1" x14ac:dyDescent="0.3">
      <c r="A6112" t="s">
        <v>1988</v>
      </c>
      <c r="B6112" t="s">
        <v>25</v>
      </c>
      <c r="C6112" t="s">
        <v>14</v>
      </c>
      <c r="D6112">
        <v>2951.97</v>
      </c>
      <c r="E6112">
        <v>0.26</v>
      </c>
      <c r="F6112">
        <f t="shared" si="190"/>
        <v>767.51220000000001</v>
      </c>
      <c r="G6112">
        <f t="shared" si="191"/>
        <v>2184.4577999999997</v>
      </c>
      <c r="H6112">
        <v>6</v>
      </c>
      <c r="I6112" s="17">
        <v>45347</v>
      </c>
      <c r="J6112" s="17">
        <v>45349</v>
      </c>
      <c r="K6112" t="s">
        <v>31</v>
      </c>
      <c r="L6112" t="s">
        <v>22</v>
      </c>
      <c r="M6112">
        <v>720.2</v>
      </c>
      <c r="N6112" t="s">
        <v>17</v>
      </c>
    </row>
    <row r="6113" spans="1:14" ht="14.25" customHeight="1" x14ac:dyDescent="0.3">
      <c r="A6113" t="s">
        <v>7631</v>
      </c>
      <c r="B6113" t="s">
        <v>13</v>
      </c>
      <c r="C6113" t="s">
        <v>33</v>
      </c>
      <c r="D6113">
        <v>2954.68</v>
      </c>
      <c r="E6113">
        <v>0.44</v>
      </c>
      <c r="F6113">
        <f t="shared" si="190"/>
        <v>1300.0591999999999</v>
      </c>
      <c r="G6113">
        <f t="shared" si="191"/>
        <v>1654.6207999999999</v>
      </c>
      <c r="H6113">
        <v>6</v>
      </c>
      <c r="I6113" s="17">
        <v>45319</v>
      </c>
      <c r="J6113" s="17">
        <v>45322</v>
      </c>
      <c r="K6113" t="s">
        <v>15</v>
      </c>
      <c r="L6113" t="s">
        <v>22</v>
      </c>
      <c r="M6113">
        <v>446.14</v>
      </c>
      <c r="N6113" t="s">
        <v>39</v>
      </c>
    </row>
    <row r="6114" spans="1:14" ht="14.25" customHeight="1" x14ac:dyDescent="0.3">
      <c r="A6114" t="s">
        <v>12810</v>
      </c>
      <c r="B6114" t="s">
        <v>13</v>
      </c>
      <c r="C6114" t="s">
        <v>20</v>
      </c>
      <c r="D6114">
        <v>2956.2</v>
      </c>
      <c r="E6114">
        <v>0.3</v>
      </c>
      <c r="F6114">
        <f t="shared" si="190"/>
        <v>886.8599999999999</v>
      </c>
      <c r="G6114">
        <f t="shared" si="191"/>
        <v>2069.34</v>
      </c>
      <c r="H6114">
        <v>6</v>
      </c>
      <c r="I6114" s="17">
        <v>44970</v>
      </c>
      <c r="J6114" s="17">
        <v>44972</v>
      </c>
      <c r="K6114" t="s">
        <v>31</v>
      </c>
      <c r="L6114" t="s">
        <v>16</v>
      </c>
      <c r="M6114">
        <v>872.99</v>
      </c>
      <c r="N6114" t="s">
        <v>23</v>
      </c>
    </row>
    <row r="6115" spans="1:14" ht="14.25" customHeight="1" x14ac:dyDescent="0.3">
      <c r="A6115" t="s">
        <v>12645</v>
      </c>
      <c r="B6115" t="s">
        <v>13</v>
      </c>
      <c r="C6115" t="s">
        <v>20</v>
      </c>
      <c r="D6115">
        <v>2957.24</v>
      </c>
      <c r="E6115">
        <v>0.01</v>
      </c>
      <c r="F6115">
        <f t="shared" si="190"/>
        <v>29.572399999999998</v>
      </c>
      <c r="G6115">
        <f t="shared" si="191"/>
        <v>2927.6675999999998</v>
      </c>
      <c r="H6115">
        <v>6</v>
      </c>
      <c r="I6115" s="17">
        <v>45380</v>
      </c>
      <c r="J6115" s="17">
        <v>45382</v>
      </c>
      <c r="K6115" t="s">
        <v>21</v>
      </c>
      <c r="L6115" t="s">
        <v>22</v>
      </c>
      <c r="M6115">
        <v>444.98</v>
      </c>
      <c r="N6115" t="s">
        <v>17</v>
      </c>
    </row>
    <row r="6116" spans="1:14" ht="14.25" customHeight="1" x14ac:dyDescent="0.3">
      <c r="A6116" t="s">
        <v>5085</v>
      </c>
      <c r="B6116" t="s">
        <v>19</v>
      </c>
      <c r="C6116" t="s">
        <v>26</v>
      </c>
      <c r="D6116">
        <v>2960.93</v>
      </c>
      <c r="E6116">
        <v>0.08</v>
      </c>
      <c r="F6116">
        <f t="shared" si="190"/>
        <v>236.87439999999998</v>
      </c>
      <c r="G6116">
        <f t="shared" si="191"/>
        <v>2724.0555999999997</v>
      </c>
      <c r="H6116">
        <v>6</v>
      </c>
      <c r="I6116" s="17">
        <v>45206</v>
      </c>
      <c r="J6116" s="17">
        <v>45212</v>
      </c>
      <c r="K6116" t="s">
        <v>15</v>
      </c>
      <c r="L6116" t="s">
        <v>27</v>
      </c>
      <c r="M6116">
        <v>348.02</v>
      </c>
      <c r="N6116" t="s">
        <v>34</v>
      </c>
    </row>
    <row r="6117" spans="1:14" ht="14.25" customHeight="1" x14ac:dyDescent="0.3">
      <c r="A6117" t="s">
        <v>13003</v>
      </c>
      <c r="B6117" t="s">
        <v>19</v>
      </c>
      <c r="C6117" t="s">
        <v>14</v>
      </c>
      <c r="D6117">
        <v>2963.7</v>
      </c>
      <c r="E6117">
        <v>0.15</v>
      </c>
      <c r="F6117">
        <f t="shared" si="190"/>
        <v>444.55499999999995</v>
      </c>
      <c r="G6117">
        <f t="shared" si="191"/>
        <v>2519.145</v>
      </c>
      <c r="H6117">
        <v>6</v>
      </c>
      <c r="I6117" s="17">
        <v>44927</v>
      </c>
      <c r="J6117" s="17">
        <v>44934</v>
      </c>
      <c r="K6117" t="s">
        <v>31</v>
      </c>
      <c r="L6117" t="s">
        <v>22</v>
      </c>
      <c r="M6117">
        <v>614.41999999999996</v>
      </c>
      <c r="N6117" t="s">
        <v>23</v>
      </c>
    </row>
    <row r="6118" spans="1:14" ht="14.25" customHeight="1" x14ac:dyDescent="0.3">
      <c r="A6118" t="s">
        <v>5392</v>
      </c>
      <c r="B6118" t="s">
        <v>25</v>
      </c>
      <c r="C6118" t="s">
        <v>36</v>
      </c>
      <c r="D6118">
        <v>2964.04</v>
      </c>
      <c r="E6118">
        <v>0.28999999999999998</v>
      </c>
      <c r="F6118">
        <f t="shared" si="190"/>
        <v>859.57159999999988</v>
      </c>
      <c r="G6118">
        <f t="shared" si="191"/>
        <v>2104.4684000000002</v>
      </c>
      <c r="H6118">
        <v>6</v>
      </c>
      <c r="I6118" s="17">
        <v>45579</v>
      </c>
      <c r="J6118" s="17">
        <v>45586</v>
      </c>
      <c r="K6118" t="s">
        <v>15</v>
      </c>
      <c r="L6118" t="s">
        <v>22</v>
      </c>
      <c r="M6118">
        <v>223.14</v>
      </c>
      <c r="N6118" t="s">
        <v>17</v>
      </c>
    </row>
    <row r="6119" spans="1:14" ht="14.25" customHeight="1" x14ac:dyDescent="0.3">
      <c r="A6119" t="s">
        <v>2119</v>
      </c>
      <c r="B6119" t="s">
        <v>41</v>
      </c>
      <c r="C6119" t="s">
        <v>14</v>
      </c>
      <c r="D6119">
        <v>2967.31</v>
      </c>
      <c r="E6119">
        <v>0.38</v>
      </c>
      <c r="F6119">
        <f t="shared" si="190"/>
        <v>1127.5778</v>
      </c>
      <c r="G6119">
        <f t="shared" si="191"/>
        <v>1839.7321999999999</v>
      </c>
      <c r="H6119">
        <v>6</v>
      </c>
      <c r="I6119" s="17">
        <v>45624</v>
      </c>
      <c r="J6119" s="17">
        <v>45629</v>
      </c>
      <c r="K6119" t="s">
        <v>31</v>
      </c>
      <c r="L6119" t="s">
        <v>22</v>
      </c>
      <c r="M6119">
        <v>319.98</v>
      </c>
      <c r="N6119" t="s">
        <v>28</v>
      </c>
    </row>
    <row r="6120" spans="1:14" ht="14.25" customHeight="1" x14ac:dyDescent="0.3">
      <c r="A6120" t="s">
        <v>2469</v>
      </c>
      <c r="B6120" t="s">
        <v>41</v>
      </c>
      <c r="C6120" t="s">
        <v>14</v>
      </c>
      <c r="D6120">
        <v>2971.64</v>
      </c>
      <c r="E6120">
        <v>0.13</v>
      </c>
      <c r="F6120">
        <f t="shared" si="190"/>
        <v>386.31319999999999</v>
      </c>
      <c r="G6120">
        <f t="shared" si="191"/>
        <v>2585.3267999999998</v>
      </c>
      <c r="H6120">
        <v>6</v>
      </c>
      <c r="I6120" s="17">
        <v>45104</v>
      </c>
      <c r="J6120" s="17">
        <v>45107</v>
      </c>
      <c r="K6120" t="s">
        <v>21</v>
      </c>
      <c r="L6120" t="s">
        <v>16</v>
      </c>
      <c r="M6120">
        <v>393.99</v>
      </c>
      <c r="N6120" t="s">
        <v>28</v>
      </c>
    </row>
    <row r="6121" spans="1:14" ht="14.25" customHeight="1" x14ac:dyDescent="0.3">
      <c r="A6121" t="s">
        <v>2705</v>
      </c>
      <c r="B6121" t="s">
        <v>41</v>
      </c>
      <c r="C6121" t="s">
        <v>20</v>
      </c>
      <c r="D6121">
        <v>2976.84</v>
      </c>
      <c r="E6121">
        <v>0.28999999999999998</v>
      </c>
      <c r="F6121">
        <f t="shared" si="190"/>
        <v>863.28359999999998</v>
      </c>
      <c r="G6121">
        <f t="shared" si="191"/>
        <v>2113.5564000000004</v>
      </c>
      <c r="H6121">
        <v>6</v>
      </c>
      <c r="I6121" s="17">
        <v>45204</v>
      </c>
      <c r="J6121" s="17">
        <v>45210</v>
      </c>
      <c r="K6121" t="s">
        <v>31</v>
      </c>
      <c r="L6121" t="s">
        <v>16</v>
      </c>
      <c r="M6121">
        <v>762.27</v>
      </c>
      <c r="N6121" t="s">
        <v>17</v>
      </c>
    </row>
    <row r="6122" spans="1:14" ht="14.25" customHeight="1" x14ac:dyDescent="0.3">
      <c r="A6122" t="s">
        <v>15079</v>
      </c>
      <c r="B6122" t="s">
        <v>19</v>
      </c>
      <c r="C6122" t="s">
        <v>14</v>
      </c>
      <c r="D6122">
        <v>2978.21</v>
      </c>
      <c r="E6122">
        <v>0.01</v>
      </c>
      <c r="F6122">
        <f t="shared" si="190"/>
        <v>29.7821</v>
      </c>
      <c r="G6122">
        <f t="shared" si="191"/>
        <v>2948.4279000000001</v>
      </c>
      <c r="H6122">
        <v>6</v>
      </c>
      <c r="I6122" s="17">
        <v>45651</v>
      </c>
      <c r="J6122" s="17">
        <v>45656</v>
      </c>
      <c r="K6122" t="s">
        <v>21</v>
      </c>
      <c r="L6122" t="s">
        <v>16</v>
      </c>
      <c r="M6122">
        <v>304.7</v>
      </c>
      <c r="N6122" t="s">
        <v>34</v>
      </c>
    </row>
    <row r="6123" spans="1:14" ht="14.25" customHeight="1" x14ac:dyDescent="0.3">
      <c r="A6123" t="s">
        <v>9150</v>
      </c>
      <c r="B6123" t="s">
        <v>19</v>
      </c>
      <c r="C6123" t="s">
        <v>14</v>
      </c>
      <c r="D6123">
        <v>2986.81</v>
      </c>
      <c r="E6123">
        <v>0.35</v>
      </c>
      <c r="F6123">
        <f t="shared" si="190"/>
        <v>1045.3834999999999</v>
      </c>
      <c r="G6123">
        <f t="shared" si="191"/>
        <v>1941.4265</v>
      </c>
      <c r="H6123">
        <v>6</v>
      </c>
      <c r="I6123" s="17">
        <v>45372</v>
      </c>
      <c r="J6123" s="17">
        <v>45376</v>
      </c>
      <c r="K6123" t="s">
        <v>31</v>
      </c>
      <c r="L6123" t="s">
        <v>22</v>
      </c>
      <c r="M6123">
        <v>351.08</v>
      </c>
      <c r="N6123" t="s">
        <v>28</v>
      </c>
    </row>
    <row r="6124" spans="1:14" ht="14.25" customHeight="1" x14ac:dyDescent="0.3">
      <c r="A6124" t="s">
        <v>792</v>
      </c>
      <c r="B6124" t="s">
        <v>13</v>
      </c>
      <c r="C6124" t="s">
        <v>33</v>
      </c>
      <c r="D6124">
        <v>2987.35</v>
      </c>
      <c r="E6124">
        <v>0</v>
      </c>
      <c r="F6124">
        <f t="shared" si="190"/>
        <v>0</v>
      </c>
      <c r="G6124">
        <f t="shared" si="191"/>
        <v>2987.35</v>
      </c>
      <c r="H6124">
        <v>6</v>
      </c>
      <c r="I6124" s="17">
        <v>45373</v>
      </c>
      <c r="J6124" s="17">
        <v>45378</v>
      </c>
      <c r="K6124" t="s">
        <v>31</v>
      </c>
      <c r="L6124" t="s">
        <v>22</v>
      </c>
      <c r="M6124">
        <v>368.83</v>
      </c>
      <c r="N6124" t="s">
        <v>23</v>
      </c>
    </row>
    <row r="6125" spans="1:14" ht="14.25" customHeight="1" x14ac:dyDescent="0.3">
      <c r="A6125" t="s">
        <v>14007</v>
      </c>
      <c r="B6125" t="s">
        <v>25</v>
      </c>
      <c r="C6125" t="s">
        <v>14</v>
      </c>
      <c r="D6125">
        <v>2994.11</v>
      </c>
      <c r="E6125">
        <v>0.35</v>
      </c>
      <c r="F6125">
        <f t="shared" si="190"/>
        <v>1047.9385</v>
      </c>
      <c r="G6125">
        <f t="shared" si="191"/>
        <v>1946.1715000000002</v>
      </c>
      <c r="H6125">
        <v>6</v>
      </c>
      <c r="I6125" s="17">
        <v>45241</v>
      </c>
      <c r="J6125" s="17">
        <v>45246</v>
      </c>
      <c r="K6125" t="s">
        <v>21</v>
      </c>
      <c r="L6125" t="s">
        <v>16</v>
      </c>
      <c r="M6125">
        <v>886.4</v>
      </c>
      <c r="N6125" t="s">
        <v>39</v>
      </c>
    </row>
    <row r="6126" spans="1:14" ht="14.25" customHeight="1" x14ac:dyDescent="0.3">
      <c r="A6126" t="s">
        <v>7849</v>
      </c>
      <c r="B6126" t="s">
        <v>19</v>
      </c>
      <c r="C6126" t="s">
        <v>20</v>
      </c>
      <c r="D6126">
        <v>2994.68</v>
      </c>
      <c r="E6126">
        <v>0.31</v>
      </c>
      <c r="F6126">
        <f t="shared" si="190"/>
        <v>928.35079999999994</v>
      </c>
      <c r="G6126">
        <f t="shared" si="191"/>
        <v>2066.3292000000001</v>
      </c>
      <c r="H6126">
        <v>6</v>
      </c>
      <c r="I6126" s="17">
        <v>45054</v>
      </c>
      <c r="J6126" s="17">
        <v>45058</v>
      </c>
      <c r="K6126" t="s">
        <v>15</v>
      </c>
      <c r="L6126" t="s">
        <v>27</v>
      </c>
      <c r="M6126">
        <v>249.93</v>
      </c>
      <c r="N6126" t="s">
        <v>28</v>
      </c>
    </row>
    <row r="6127" spans="1:14" ht="14.25" customHeight="1" x14ac:dyDescent="0.3">
      <c r="A6127" t="s">
        <v>6396</v>
      </c>
      <c r="B6127" t="s">
        <v>25</v>
      </c>
      <c r="C6127" t="s">
        <v>14</v>
      </c>
      <c r="D6127">
        <v>2999.08</v>
      </c>
      <c r="E6127">
        <v>0.01</v>
      </c>
      <c r="F6127">
        <f t="shared" si="190"/>
        <v>29.9908</v>
      </c>
      <c r="G6127">
        <f t="shared" si="191"/>
        <v>2969.0891999999999</v>
      </c>
      <c r="H6127">
        <v>6</v>
      </c>
      <c r="I6127" s="17">
        <v>45349</v>
      </c>
      <c r="J6127" s="17">
        <v>45355</v>
      </c>
      <c r="K6127" t="s">
        <v>21</v>
      </c>
      <c r="L6127" t="s">
        <v>16</v>
      </c>
      <c r="M6127">
        <v>650.80999999999995</v>
      </c>
      <c r="N6127" t="s">
        <v>28</v>
      </c>
    </row>
    <row r="6128" spans="1:14" ht="14.25" customHeight="1" x14ac:dyDescent="0.3">
      <c r="A6128" t="s">
        <v>6522</v>
      </c>
      <c r="B6128" t="s">
        <v>41</v>
      </c>
      <c r="C6128" t="s">
        <v>36</v>
      </c>
      <c r="D6128">
        <v>3001.09</v>
      </c>
      <c r="E6128">
        <v>0.45</v>
      </c>
      <c r="F6128">
        <f t="shared" si="190"/>
        <v>1350.4905000000001</v>
      </c>
      <c r="G6128">
        <f t="shared" si="191"/>
        <v>1650.5995</v>
      </c>
      <c r="H6128">
        <v>6</v>
      </c>
      <c r="I6128" s="17">
        <v>45285</v>
      </c>
      <c r="J6128" s="17">
        <v>45289</v>
      </c>
      <c r="K6128" t="s">
        <v>31</v>
      </c>
      <c r="L6128" t="s">
        <v>27</v>
      </c>
      <c r="M6128">
        <v>706.13</v>
      </c>
      <c r="N6128" t="s">
        <v>39</v>
      </c>
    </row>
    <row r="6129" spans="1:14" ht="14.25" customHeight="1" x14ac:dyDescent="0.3">
      <c r="A6129" t="s">
        <v>5900</v>
      </c>
      <c r="B6129" t="s">
        <v>41</v>
      </c>
      <c r="C6129" t="s">
        <v>36</v>
      </c>
      <c r="D6129">
        <v>3005.98</v>
      </c>
      <c r="E6129">
        <v>0.08</v>
      </c>
      <c r="F6129">
        <f t="shared" si="190"/>
        <v>240.47839999999999</v>
      </c>
      <c r="G6129">
        <f t="shared" si="191"/>
        <v>2765.5016000000001</v>
      </c>
      <c r="H6129">
        <v>6</v>
      </c>
      <c r="I6129" s="17">
        <v>45249</v>
      </c>
      <c r="J6129" s="17">
        <v>45254</v>
      </c>
      <c r="K6129" t="s">
        <v>31</v>
      </c>
      <c r="L6129" t="s">
        <v>27</v>
      </c>
      <c r="M6129">
        <v>639.37</v>
      </c>
      <c r="N6129" t="s">
        <v>48</v>
      </c>
    </row>
    <row r="6130" spans="1:14" ht="14.25" customHeight="1" x14ac:dyDescent="0.3">
      <c r="A6130" t="s">
        <v>14710</v>
      </c>
      <c r="B6130" t="s">
        <v>25</v>
      </c>
      <c r="C6130" t="s">
        <v>14</v>
      </c>
      <c r="D6130">
        <v>3006.48</v>
      </c>
      <c r="E6130">
        <v>0.48</v>
      </c>
      <c r="F6130">
        <f t="shared" si="190"/>
        <v>1443.1104</v>
      </c>
      <c r="G6130">
        <f t="shared" si="191"/>
        <v>1563.3696</v>
      </c>
      <c r="H6130">
        <v>6</v>
      </c>
      <c r="I6130" s="17">
        <v>45056</v>
      </c>
      <c r="J6130" s="17">
        <v>45061</v>
      </c>
      <c r="K6130" t="s">
        <v>21</v>
      </c>
      <c r="L6130" t="s">
        <v>22</v>
      </c>
      <c r="M6130">
        <v>615.24</v>
      </c>
      <c r="N6130" t="s">
        <v>39</v>
      </c>
    </row>
    <row r="6131" spans="1:14" ht="14.25" customHeight="1" x14ac:dyDescent="0.3">
      <c r="A6131" t="s">
        <v>13891</v>
      </c>
      <c r="B6131" t="s">
        <v>19</v>
      </c>
      <c r="C6131" t="s">
        <v>33</v>
      </c>
      <c r="D6131">
        <v>3013.77</v>
      </c>
      <c r="E6131">
        <v>0.08</v>
      </c>
      <c r="F6131">
        <f t="shared" si="190"/>
        <v>241.10159999999999</v>
      </c>
      <c r="G6131">
        <f t="shared" si="191"/>
        <v>2772.6684</v>
      </c>
      <c r="H6131">
        <v>6</v>
      </c>
      <c r="I6131" s="17">
        <v>45287</v>
      </c>
      <c r="J6131" s="17">
        <v>45290</v>
      </c>
      <c r="K6131" t="s">
        <v>31</v>
      </c>
      <c r="L6131" t="s">
        <v>16</v>
      </c>
      <c r="M6131">
        <v>266.58999999999997</v>
      </c>
      <c r="N6131" t="s">
        <v>28</v>
      </c>
    </row>
    <row r="6132" spans="1:14" ht="14.25" customHeight="1" x14ac:dyDescent="0.3">
      <c r="A6132" t="s">
        <v>9370</v>
      </c>
      <c r="B6132" t="s">
        <v>19</v>
      </c>
      <c r="C6132" t="s">
        <v>36</v>
      </c>
      <c r="D6132">
        <v>3026.2</v>
      </c>
      <c r="E6132">
        <v>0.42</v>
      </c>
      <c r="F6132">
        <f t="shared" si="190"/>
        <v>1271.0039999999999</v>
      </c>
      <c r="G6132">
        <f t="shared" si="191"/>
        <v>1755.1959999999999</v>
      </c>
      <c r="H6132">
        <v>6</v>
      </c>
      <c r="I6132" s="17">
        <v>45407</v>
      </c>
      <c r="J6132" s="17">
        <v>45409</v>
      </c>
      <c r="K6132" t="s">
        <v>31</v>
      </c>
      <c r="L6132" t="s">
        <v>16</v>
      </c>
      <c r="M6132">
        <v>697.24</v>
      </c>
      <c r="N6132" t="s">
        <v>48</v>
      </c>
    </row>
    <row r="6133" spans="1:14" ht="14.25" customHeight="1" x14ac:dyDescent="0.3">
      <c r="A6133" t="s">
        <v>4112</v>
      </c>
      <c r="B6133" t="s">
        <v>25</v>
      </c>
      <c r="C6133" t="s">
        <v>14</v>
      </c>
      <c r="D6133">
        <v>3027.27</v>
      </c>
      <c r="E6133">
        <v>0.32</v>
      </c>
      <c r="F6133">
        <f t="shared" si="190"/>
        <v>968.72640000000001</v>
      </c>
      <c r="G6133">
        <f t="shared" si="191"/>
        <v>2058.5436</v>
      </c>
      <c r="H6133">
        <v>6</v>
      </c>
      <c r="I6133" s="17">
        <v>45249</v>
      </c>
      <c r="J6133" s="17">
        <v>45250</v>
      </c>
      <c r="K6133" t="s">
        <v>15</v>
      </c>
      <c r="L6133" t="s">
        <v>27</v>
      </c>
      <c r="M6133">
        <v>501.43</v>
      </c>
      <c r="N6133" t="s">
        <v>34</v>
      </c>
    </row>
    <row r="6134" spans="1:14" ht="14.25" customHeight="1" x14ac:dyDescent="0.3">
      <c r="A6134" t="s">
        <v>7831</v>
      </c>
      <c r="B6134" t="s">
        <v>41</v>
      </c>
      <c r="C6134" t="s">
        <v>26</v>
      </c>
      <c r="D6134">
        <v>3043.68</v>
      </c>
      <c r="E6134">
        <v>0.09</v>
      </c>
      <c r="F6134">
        <f t="shared" si="190"/>
        <v>273.93119999999999</v>
      </c>
      <c r="G6134">
        <f t="shared" si="191"/>
        <v>2769.7487999999998</v>
      </c>
      <c r="H6134">
        <v>6</v>
      </c>
      <c r="I6134" s="17">
        <v>44930</v>
      </c>
      <c r="J6134" s="17">
        <v>44931</v>
      </c>
      <c r="K6134" t="s">
        <v>31</v>
      </c>
      <c r="L6134" t="s">
        <v>22</v>
      </c>
      <c r="M6134">
        <v>722.68</v>
      </c>
      <c r="N6134" t="s">
        <v>39</v>
      </c>
    </row>
    <row r="6135" spans="1:14" ht="14.25" customHeight="1" x14ac:dyDescent="0.3">
      <c r="A6135" t="s">
        <v>6979</v>
      </c>
      <c r="B6135" t="s">
        <v>13</v>
      </c>
      <c r="C6135" t="s">
        <v>20</v>
      </c>
      <c r="D6135">
        <v>3051.18</v>
      </c>
      <c r="E6135">
        <v>0.06</v>
      </c>
      <c r="F6135">
        <f t="shared" si="190"/>
        <v>183.07079999999999</v>
      </c>
      <c r="G6135">
        <f t="shared" si="191"/>
        <v>2868.1091999999999</v>
      </c>
      <c r="H6135">
        <v>6</v>
      </c>
      <c r="I6135" s="17">
        <v>45478</v>
      </c>
      <c r="J6135" s="17">
        <v>45485</v>
      </c>
      <c r="K6135" t="s">
        <v>15</v>
      </c>
      <c r="L6135" t="s">
        <v>22</v>
      </c>
      <c r="M6135">
        <v>335.75</v>
      </c>
      <c r="N6135" t="s">
        <v>23</v>
      </c>
    </row>
    <row r="6136" spans="1:14" ht="14.25" customHeight="1" x14ac:dyDescent="0.3">
      <c r="A6136" t="s">
        <v>7467</v>
      </c>
      <c r="B6136" t="s">
        <v>19</v>
      </c>
      <c r="C6136" t="s">
        <v>33</v>
      </c>
      <c r="D6136">
        <v>3067.83</v>
      </c>
      <c r="E6136">
        <v>0.25</v>
      </c>
      <c r="F6136">
        <f t="shared" si="190"/>
        <v>766.95749999999998</v>
      </c>
      <c r="G6136">
        <f t="shared" si="191"/>
        <v>2300.8724999999999</v>
      </c>
      <c r="H6136">
        <v>6</v>
      </c>
      <c r="I6136" s="17">
        <v>45491</v>
      </c>
      <c r="J6136" s="17">
        <v>45493</v>
      </c>
      <c r="K6136" t="s">
        <v>15</v>
      </c>
      <c r="L6136" t="s">
        <v>27</v>
      </c>
      <c r="M6136">
        <v>671.24</v>
      </c>
      <c r="N6136" t="s">
        <v>17</v>
      </c>
    </row>
    <row r="6137" spans="1:14" ht="14.25" customHeight="1" x14ac:dyDescent="0.3">
      <c r="A6137" t="s">
        <v>10242</v>
      </c>
      <c r="B6137" t="s">
        <v>19</v>
      </c>
      <c r="C6137" t="s">
        <v>14</v>
      </c>
      <c r="D6137">
        <v>3067.95</v>
      </c>
      <c r="E6137">
        <v>0.13</v>
      </c>
      <c r="F6137">
        <f t="shared" si="190"/>
        <v>398.83350000000002</v>
      </c>
      <c r="G6137">
        <f t="shared" si="191"/>
        <v>2669.1164999999996</v>
      </c>
      <c r="H6137">
        <v>6</v>
      </c>
      <c r="I6137" s="17">
        <v>45469</v>
      </c>
      <c r="J6137" s="17">
        <v>45472</v>
      </c>
      <c r="K6137" t="s">
        <v>31</v>
      </c>
      <c r="L6137" t="s">
        <v>16</v>
      </c>
      <c r="M6137">
        <v>179.96</v>
      </c>
      <c r="N6137" t="s">
        <v>28</v>
      </c>
    </row>
    <row r="6138" spans="1:14" ht="14.25" customHeight="1" x14ac:dyDescent="0.3">
      <c r="A6138" t="s">
        <v>11014</v>
      </c>
      <c r="B6138" t="s">
        <v>25</v>
      </c>
      <c r="C6138" t="s">
        <v>26</v>
      </c>
      <c r="D6138">
        <v>3069.31</v>
      </c>
      <c r="E6138">
        <v>0.01</v>
      </c>
      <c r="F6138">
        <f t="shared" si="190"/>
        <v>30.693100000000001</v>
      </c>
      <c r="G6138">
        <f t="shared" si="191"/>
        <v>3038.6169</v>
      </c>
      <c r="H6138">
        <v>6</v>
      </c>
      <c r="I6138" s="17">
        <v>45550</v>
      </c>
      <c r="J6138" s="17">
        <v>45556</v>
      </c>
      <c r="K6138" t="s">
        <v>21</v>
      </c>
      <c r="L6138" t="s">
        <v>16</v>
      </c>
      <c r="M6138">
        <v>718.05</v>
      </c>
      <c r="N6138" t="s">
        <v>17</v>
      </c>
    </row>
    <row r="6139" spans="1:14" ht="14.25" customHeight="1" x14ac:dyDescent="0.3">
      <c r="A6139" t="s">
        <v>1812</v>
      </c>
      <c r="B6139" t="s">
        <v>19</v>
      </c>
      <c r="C6139" t="s">
        <v>26</v>
      </c>
      <c r="D6139">
        <v>3070.62</v>
      </c>
      <c r="E6139">
        <v>0.38</v>
      </c>
      <c r="F6139">
        <f t="shared" si="190"/>
        <v>1166.8355999999999</v>
      </c>
      <c r="G6139">
        <f t="shared" si="191"/>
        <v>1903.7844</v>
      </c>
      <c r="H6139">
        <v>6</v>
      </c>
      <c r="I6139" s="17">
        <v>45598</v>
      </c>
      <c r="J6139" s="17">
        <v>45602</v>
      </c>
      <c r="K6139" t="s">
        <v>31</v>
      </c>
      <c r="L6139" t="s">
        <v>22</v>
      </c>
      <c r="M6139">
        <v>870.03</v>
      </c>
      <c r="N6139" t="s">
        <v>23</v>
      </c>
    </row>
    <row r="6140" spans="1:14" ht="14.25" customHeight="1" x14ac:dyDescent="0.3">
      <c r="A6140" t="s">
        <v>12261</v>
      </c>
      <c r="B6140" t="s">
        <v>41</v>
      </c>
      <c r="C6140" t="s">
        <v>36</v>
      </c>
      <c r="D6140">
        <v>3072.63</v>
      </c>
      <c r="E6140">
        <v>0.18</v>
      </c>
      <c r="F6140">
        <f t="shared" si="190"/>
        <v>553.07339999999999</v>
      </c>
      <c r="G6140">
        <f t="shared" si="191"/>
        <v>2519.5565999999999</v>
      </c>
      <c r="H6140">
        <v>6</v>
      </c>
      <c r="I6140" s="17">
        <v>45096</v>
      </c>
      <c r="J6140" s="17">
        <v>45102</v>
      </c>
      <c r="K6140" t="s">
        <v>15</v>
      </c>
      <c r="L6140" t="s">
        <v>27</v>
      </c>
      <c r="M6140">
        <v>838.26</v>
      </c>
      <c r="N6140" t="s">
        <v>39</v>
      </c>
    </row>
    <row r="6141" spans="1:14" ht="14.25" customHeight="1" x14ac:dyDescent="0.3">
      <c r="A6141" t="s">
        <v>571</v>
      </c>
      <c r="B6141" t="s">
        <v>25</v>
      </c>
      <c r="C6141" t="s">
        <v>26</v>
      </c>
      <c r="D6141">
        <v>3073.75</v>
      </c>
      <c r="E6141">
        <v>7.0000000000000007E-2</v>
      </c>
      <c r="F6141">
        <f t="shared" si="190"/>
        <v>215.16250000000002</v>
      </c>
      <c r="G6141">
        <f t="shared" si="191"/>
        <v>2858.5875000000001</v>
      </c>
      <c r="H6141">
        <v>6</v>
      </c>
      <c r="I6141" s="17">
        <v>45642</v>
      </c>
      <c r="J6141" s="17">
        <v>45647</v>
      </c>
      <c r="K6141" t="s">
        <v>15</v>
      </c>
      <c r="L6141" t="s">
        <v>16</v>
      </c>
      <c r="M6141">
        <v>489.45</v>
      </c>
      <c r="N6141" t="s">
        <v>48</v>
      </c>
    </row>
    <row r="6142" spans="1:14" ht="14.25" customHeight="1" x14ac:dyDescent="0.3">
      <c r="A6142" t="s">
        <v>14703</v>
      </c>
      <c r="B6142" t="s">
        <v>41</v>
      </c>
      <c r="C6142" t="s">
        <v>14</v>
      </c>
      <c r="D6142">
        <v>3080.13</v>
      </c>
      <c r="E6142">
        <v>0.26</v>
      </c>
      <c r="F6142">
        <f t="shared" si="190"/>
        <v>800.83380000000011</v>
      </c>
      <c r="G6142">
        <f t="shared" si="191"/>
        <v>2279.2961999999998</v>
      </c>
      <c r="H6142">
        <v>6</v>
      </c>
      <c r="I6142" s="17">
        <v>45614</v>
      </c>
      <c r="J6142" s="17">
        <v>45616</v>
      </c>
      <c r="K6142" t="s">
        <v>15</v>
      </c>
      <c r="L6142" t="s">
        <v>22</v>
      </c>
      <c r="M6142">
        <v>660.78</v>
      </c>
      <c r="N6142" t="s">
        <v>17</v>
      </c>
    </row>
    <row r="6143" spans="1:14" ht="14.25" customHeight="1" x14ac:dyDescent="0.3">
      <c r="A6143" t="s">
        <v>8801</v>
      </c>
      <c r="B6143" t="s">
        <v>19</v>
      </c>
      <c r="C6143" t="s">
        <v>26</v>
      </c>
      <c r="D6143">
        <v>3081.92</v>
      </c>
      <c r="E6143">
        <v>0.43</v>
      </c>
      <c r="F6143">
        <f t="shared" si="190"/>
        <v>1325.2256</v>
      </c>
      <c r="G6143">
        <f t="shared" si="191"/>
        <v>1756.6944000000001</v>
      </c>
      <c r="H6143">
        <v>6</v>
      </c>
      <c r="I6143" s="17">
        <v>45572</v>
      </c>
      <c r="J6143" s="17">
        <v>45574</v>
      </c>
      <c r="K6143" t="s">
        <v>31</v>
      </c>
      <c r="L6143" t="s">
        <v>27</v>
      </c>
      <c r="M6143">
        <v>409.89</v>
      </c>
      <c r="N6143" t="s">
        <v>34</v>
      </c>
    </row>
    <row r="6144" spans="1:14" ht="14.25" customHeight="1" x14ac:dyDescent="0.3">
      <c r="A6144" t="s">
        <v>11655</v>
      </c>
      <c r="B6144" t="s">
        <v>19</v>
      </c>
      <c r="C6144" t="s">
        <v>33</v>
      </c>
      <c r="D6144">
        <v>3081.98</v>
      </c>
      <c r="E6144">
        <v>0.03</v>
      </c>
      <c r="F6144">
        <f t="shared" si="190"/>
        <v>92.459400000000002</v>
      </c>
      <c r="G6144">
        <f t="shared" si="191"/>
        <v>2989.5205999999998</v>
      </c>
      <c r="H6144">
        <v>6</v>
      </c>
      <c r="I6144" s="17">
        <v>45330</v>
      </c>
      <c r="J6144" s="17">
        <v>45335</v>
      </c>
      <c r="K6144" t="s">
        <v>15</v>
      </c>
      <c r="L6144" t="s">
        <v>22</v>
      </c>
      <c r="M6144">
        <v>902.22</v>
      </c>
      <c r="N6144" t="s">
        <v>17</v>
      </c>
    </row>
    <row r="6145" spans="1:14" ht="14.25" customHeight="1" x14ac:dyDescent="0.3">
      <c r="A6145" t="s">
        <v>9061</v>
      </c>
      <c r="B6145" t="s">
        <v>25</v>
      </c>
      <c r="C6145" t="s">
        <v>33</v>
      </c>
      <c r="D6145">
        <v>3084.97</v>
      </c>
      <c r="E6145">
        <v>0.36</v>
      </c>
      <c r="F6145">
        <f t="shared" si="190"/>
        <v>1110.5891999999999</v>
      </c>
      <c r="G6145">
        <f t="shared" si="191"/>
        <v>1974.3807999999999</v>
      </c>
      <c r="H6145">
        <v>6</v>
      </c>
      <c r="I6145" s="17">
        <v>45076</v>
      </c>
      <c r="J6145" s="17">
        <v>45083</v>
      </c>
      <c r="K6145" t="s">
        <v>21</v>
      </c>
      <c r="L6145" t="s">
        <v>22</v>
      </c>
      <c r="M6145">
        <v>415.94</v>
      </c>
      <c r="N6145" t="s">
        <v>39</v>
      </c>
    </row>
    <row r="6146" spans="1:14" ht="14.25" customHeight="1" x14ac:dyDescent="0.3">
      <c r="A6146" t="s">
        <v>10353</v>
      </c>
      <c r="B6146" t="s">
        <v>41</v>
      </c>
      <c r="C6146" t="s">
        <v>20</v>
      </c>
      <c r="D6146">
        <v>3085.37</v>
      </c>
      <c r="E6146">
        <v>0.11</v>
      </c>
      <c r="F6146">
        <f t="shared" ref="F6146:F6209" si="192">D6146*E6146</f>
        <v>339.39069999999998</v>
      </c>
      <c r="G6146">
        <f t="shared" ref="G6146:G6209" si="193">D6146-F6146</f>
        <v>2745.9793</v>
      </c>
      <c r="H6146">
        <v>6</v>
      </c>
      <c r="I6146" s="17">
        <v>45554</v>
      </c>
      <c r="J6146" s="17">
        <v>45560</v>
      </c>
      <c r="K6146" t="s">
        <v>15</v>
      </c>
      <c r="L6146" t="s">
        <v>16</v>
      </c>
      <c r="M6146">
        <v>300.10000000000002</v>
      </c>
      <c r="N6146" t="s">
        <v>23</v>
      </c>
    </row>
    <row r="6147" spans="1:14" ht="14.25" customHeight="1" x14ac:dyDescent="0.3">
      <c r="A6147" t="s">
        <v>3986</v>
      </c>
      <c r="B6147" t="s">
        <v>13</v>
      </c>
      <c r="C6147" t="s">
        <v>26</v>
      </c>
      <c r="D6147">
        <v>3086.82</v>
      </c>
      <c r="E6147">
        <v>0.27</v>
      </c>
      <c r="F6147">
        <f t="shared" si="192"/>
        <v>833.44140000000004</v>
      </c>
      <c r="G6147">
        <f t="shared" si="193"/>
        <v>2253.3786</v>
      </c>
      <c r="H6147">
        <v>6</v>
      </c>
      <c r="I6147" s="17">
        <v>45027</v>
      </c>
      <c r="J6147" s="17">
        <v>45033</v>
      </c>
      <c r="K6147" t="s">
        <v>15</v>
      </c>
      <c r="L6147" t="s">
        <v>22</v>
      </c>
      <c r="M6147">
        <v>656.75</v>
      </c>
      <c r="N6147" t="s">
        <v>17</v>
      </c>
    </row>
    <row r="6148" spans="1:14" ht="14.25" customHeight="1" x14ac:dyDescent="0.3">
      <c r="A6148" t="s">
        <v>14423</v>
      </c>
      <c r="B6148" t="s">
        <v>13</v>
      </c>
      <c r="C6148" t="s">
        <v>33</v>
      </c>
      <c r="D6148">
        <v>3086.97</v>
      </c>
      <c r="E6148">
        <v>0.1</v>
      </c>
      <c r="F6148">
        <f t="shared" si="192"/>
        <v>308.697</v>
      </c>
      <c r="G6148">
        <f t="shared" si="193"/>
        <v>2778.2729999999997</v>
      </c>
      <c r="H6148">
        <v>6</v>
      </c>
      <c r="I6148" s="17">
        <v>45385</v>
      </c>
      <c r="J6148" s="17">
        <v>45391</v>
      </c>
      <c r="K6148" t="s">
        <v>15</v>
      </c>
      <c r="L6148" t="s">
        <v>22</v>
      </c>
      <c r="M6148">
        <v>281.27999999999997</v>
      </c>
      <c r="N6148" t="s">
        <v>48</v>
      </c>
    </row>
    <row r="6149" spans="1:14" ht="14.25" customHeight="1" x14ac:dyDescent="0.3">
      <c r="A6149" t="s">
        <v>11199</v>
      </c>
      <c r="B6149" t="s">
        <v>19</v>
      </c>
      <c r="C6149" t="s">
        <v>20</v>
      </c>
      <c r="D6149">
        <v>3093.28</v>
      </c>
      <c r="E6149">
        <v>0.42</v>
      </c>
      <c r="F6149">
        <f t="shared" si="192"/>
        <v>1299.1776</v>
      </c>
      <c r="G6149">
        <f t="shared" si="193"/>
        <v>1794.1024000000002</v>
      </c>
      <c r="H6149">
        <v>6</v>
      </c>
      <c r="I6149" s="17">
        <v>45390</v>
      </c>
      <c r="J6149" s="17">
        <v>45396</v>
      </c>
      <c r="K6149" t="s">
        <v>21</v>
      </c>
      <c r="L6149" t="s">
        <v>27</v>
      </c>
      <c r="M6149">
        <v>281.07</v>
      </c>
      <c r="N6149" t="s">
        <v>48</v>
      </c>
    </row>
    <row r="6150" spans="1:14" ht="14.25" customHeight="1" x14ac:dyDescent="0.3">
      <c r="A6150" t="s">
        <v>9757</v>
      </c>
      <c r="B6150" t="s">
        <v>13</v>
      </c>
      <c r="C6150" t="s">
        <v>20</v>
      </c>
      <c r="D6150">
        <v>3094.41</v>
      </c>
      <c r="E6150">
        <v>0.05</v>
      </c>
      <c r="F6150">
        <f t="shared" si="192"/>
        <v>154.72050000000002</v>
      </c>
      <c r="G6150">
        <f t="shared" si="193"/>
        <v>2939.6895</v>
      </c>
      <c r="H6150">
        <v>6</v>
      </c>
      <c r="I6150" s="17">
        <v>44937</v>
      </c>
      <c r="J6150" s="17">
        <v>44943</v>
      </c>
      <c r="K6150" t="s">
        <v>31</v>
      </c>
      <c r="L6150" t="s">
        <v>22</v>
      </c>
      <c r="M6150">
        <v>609.12</v>
      </c>
      <c r="N6150" t="s">
        <v>28</v>
      </c>
    </row>
    <row r="6151" spans="1:14" ht="14.25" customHeight="1" x14ac:dyDescent="0.3">
      <c r="A6151" t="s">
        <v>13151</v>
      </c>
      <c r="B6151" t="s">
        <v>25</v>
      </c>
      <c r="C6151" t="s">
        <v>14</v>
      </c>
      <c r="D6151">
        <v>3096.43</v>
      </c>
      <c r="E6151">
        <v>0.18</v>
      </c>
      <c r="F6151">
        <f t="shared" si="192"/>
        <v>557.35739999999998</v>
      </c>
      <c r="G6151">
        <f t="shared" si="193"/>
        <v>2539.0726</v>
      </c>
      <c r="H6151">
        <v>6</v>
      </c>
      <c r="I6151" s="17">
        <v>45357</v>
      </c>
      <c r="J6151" s="17">
        <v>45358</v>
      </c>
      <c r="K6151" t="s">
        <v>15</v>
      </c>
      <c r="L6151" t="s">
        <v>16</v>
      </c>
      <c r="M6151">
        <v>720.97</v>
      </c>
      <c r="N6151" t="s">
        <v>23</v>
      </c>
    </row>
    <row r="6152" spans="1:14" ht="14.25" customHeight="1" x14ac:dyDescent="0.3">
      <c r="A6152" t="s">
        <v>519</v>
      </c>
      <c r="B6152" t="s">
        <v>13</v>
      </c>
      <c r="C6152" t="s">
        <v>33</v>
      </c>
      <c r="D6152">
        <v>3098.38</v>
      </c>
      <c r="E6152">
        <v>0.09</v>
      </c>
      <c r="F6152">
        <f t="shared" si="192"/>
        <v>278.85419999999999</v>
      </c>
      <c r="G6152">
        <f t="shared" si="193"/>
        <v>2819.5258000000003</v>
      </c>
      <c r="H6152">
        <v>6</v>
      </c>
      <c r="I6152" s="17">
        <v>45580</v>
      </c>
      <c r="J6152" s="17">
        <v>45584</v>
      </c>
      <c r="K6152" t="s">
        <v>15</v>
      </c>
      <c r="L6152" t="s">
        <v>22</v>
      </c>
      <c r="M6152">
        <v>344.48</v>
      </c>
      <c r="N6152" t="s">
        <v>34</v>
      </c>
    </row>
    <row r="6153" spans="1:14" ht="14.25" customHeight="1" x14ac:dyDescent="0.3">
      <c r="A6153" t="s">
        <v>15030</v>
      </c>
      <c r="B6153" t="s">
        <v>25</v>
      </c>
      <c r="C6153" t="s">
        <v>20</v>
      </c>
      <c r="D6153">
        <v>3102.15</v>
      </c>
      <c r="E6153">
        <v>0.38</v>
      </c>
      <c r="F6153">
        <f t="shared" si="192"/>
        <v>1178.817</v>
      </c>
      <c r="G6153">
        <f t="shared" si="193"/>
        <v>1923.3330000000001</v>
      </c>
      <c r="H6153">
        <v>6</v>
      </c>
      <c r="I6153" s="17">
        <v>45238</v>
      </c>
      <c r="J6153" s="17">
        <v>45241</v>
      </c>
      <c r="K6153" t="s">
        <v>31</v>
      </c>
      <c r="L6153" t="s">
        <v>22</v>
      </c>
      <c r="M6153">
        <v>327.88</v>
      </c>
      <c r="N6153" t="s">
        <v>34</v>
      </c>
    </row>
    <row r="6154" spans="1:14" ht="14.25" customHeight="1" x14ac:dyDescent="0.3">
      <c r="A6154" t="s">
        <v>10750</v>
      </c>
      <c r="B6154" t="s">
        <v>41</v>
      </c>
      <c r="C6154" t="s">
        <v>20</v>
      </c>
      <c r="D6154">
        <v>3107.22</v>
      </c>
      <c r="E6154">
        <v>0.28999999999999998</v>
      </c>
      <c r="F6154">
        <f t="shared" si="192"/>
        <v>901.09379999999987</v>
      </c>
      <c r="G6154">
        <f t="shared" si="193"/>
        <v>2206.1261999999997</v>
      </c>
      <c r="H6154">
        <v>6</v>
      </c>
      <c r="I6154" s="17">
        <v>45573</v>
      </c>
      <c r="J6154" s="17">
        <v>45580</v>
      </c>
      <c r="K6154" t="s">
        <v>31</v>
      </c>
      <c r="L6154" t="s">
        <v>22</v>
      </c>
      <c r="M6154">
        <v>523.44000000000005</v>
      </c>
      <c r="N6154" t="s">
        <v>17</v>
      </c>
    </row>
    <row r="6155" spans="1:14" ht="14.25" customHeight="1" x14ac:dyDescent="0.3">
      <c r="A6155" t="s">
        <v>12802</v>
      </c>
      <c r="B6155" t="s">
        <v>13</v>
      </c>
      <c r="C6155" t="s">
        <v>33</v>
      </c>
      <c r="D6155">
        <v>3108.33</v>
      </c>
      <c r="E6155">
        <v>0.32</v>
      </c>
      <c r="F6155">
        <f t="shared" si="192"/>
        <v>994.66560000000004</v>
      </c>
      <c r="G6155">
        <f t="shared" si="193"/>
        <v>2113.6643999999997</v>
      </c>
      <c r="H6155">
        <v>6</v>
      </c>
      <c r="I6155" s="17">
        <v>45177</v>
      </c>
      <c r="J6155" s="17">
        <v>45181</v>
      </c>
      <c r="K6155" t="s">
        <v>31</v>
      </c>
      <c r="L6155" t="s">
        <v>16</v>
      </c>
      <c r="M6155">
        <v>274.93</v>
      </c>
      <c r="N6155" t="s">
        <v>39</v>
      </c>
    </row>
    <row r="6156" spans="1:14" ht="14.25" customHeight="1" x14ac:dyDescent="0.3">
      <c r="A6156" t="s">
        <v>12065</v>
      </c>
      <c r="B6156" t="s">
        <v>19</v>
      </c>
      <c r="C6156" t="s">
        <v>33</v>
      </c>
      <c r="D6156">
        <v>3111.62</v>
      </c>
      <c r="E6156">
        <v>0.35</v>
      </c>
      <c r="F6156">
        <f t="shared" si="192"/>
        <v>1089.0669999999998</v>
      </c>
      <c r="G6156">
        <f t="shared" si="193"/>
        <v>2022.5530000000001</v>
      </c>
      <c r="H6156">
        <v>6</v>
      </c>
      <c r="I6156" s="17">
        <v>45643</v>
      </c>
      <c r="J6156" s="17">
        <v>45647</v>
      </c>
      <c r="K6156" t="s">
        <v>21</v>
      </c>
      <c r="L6156" t="s">
        <v>22</v>
      </c>
      <c r="M6156">
        <v>728.08</v>
      </c>
      <c r="N6156" t="s">
        <v>23</v>
      </c>
    </row>
    <row r="6157" spans="1:14" ht="14.25" customHeight="1" x14ac:dyDescent="0.3">
      <c r="A6157" t="s">
        <v>8774</v>
      </c>
      <c r="B6157" t="s">
        <v>25</v>
      </c>
      <c r="C6157" t="s">
        <v>20</v>
      </c>
      <c r="D6157">
        <v>3116.5</v>
      </c>
      <c r="E6157">
        <v>0.16</v>
      </c>
      <c r="F6157">
        <f t="shared" si="192"/>
        <v>498.64</v>
      </c>
      <c r="G6157">
        <f t="shared" si="193"/>
        <v>2617.86</v>
      </c>
      <c r="H6157">
        <v>6</v>
      </c>
      <c r="I6157" s="17">
        <v>45616</v>
      </c>
      <c r="J6157" s="17">
        <v>45618</v>
      </c>
      <c r="K6157" t="s">
        <v>31</v>
      </c>
      <c r="L6157" t="s">
        <v>16</v>
      </c>
      <c r="M6157">
        <v>463.53</v>
      </c>
      <c r="N6157" t="s">
        <v>28</v>
      </c>
    </row>
    <row r="6158" spans="1:14" ht="14.25" customHeight="1" x14ac:dyDescent="0.3">
      <c r="A6158" t="s">
        <v>7972</v>
      </c>
      <c r="B6158" t="s">
        <v>19</v>
      </c>
      <c r="C6158" t="s">
        <v>26</v>
      </c>
      <c r="D6158">
        <v>3120.27</v>
      </c>
      <c r="E6158">
        <v>0</v>
      </c>
      <c r="F6158">
        <f t="shared" si="192"/>
        <v>0</v>
      </c>
      <c r="G6158">
        <f t="shared" si="193"/>
        <v>3120.27</v>
      </c>
      <c r="H6158">
        <v>6</v>
      </c>
      <c r="I6158" s="17">
        <v>45447</v>
      </c>
      <c r="J6158" s="17">
        <v>45452</v>
      </c>
      <c r="K6158" t="s">
        <v>21</v>
      </c>
      <c r="L6158" t="s">
        <v>22</v>
      </c>
      <c r="M6158">
        <v>226.19</v>
      </c>
      <c r="N6158" t="s">
        <v>23</v>
      </c>
    </row>
    <row r="6159" spans="1:14" ht="14.25" customHeight="1" x14ac:dyDescent="0.3">
      <c r="A6159" t="s">
        <v>7699</v>
      </c>
      <c r="B6159" t="s">
        <v>13</v>
      </c>
      <c r="C6159" t="s">
        <v>14</v>
      </c>
      <c r="D6159">
        <v>3127.79</v>
      </c>
      <c r="E6159">
        <v>0.05</v>
      </c>
      <c r="F6159">
        <f t="shared" si="192"/>
        <v>156.3895</v>
      </c>
      <c r="G6159">
        <f t="shared" si="193"/>
        <v>2971.4004999999997</v>
      </c>
      <c r="H6159">
        <v>6</v>
      </c>
      <c r="I6159" s="17">
        <v>45636</v>
      </c>
      <c r="J6159" s="17">
        <v>45642</v>
      </c>
      <c r="K6159" t="s">
        <v>31</v>
      </c>
      <c r="L6159" t="s">
        <v>27</v>
      </c>
      <c r="M6159">
        <v>646.54999999999995</v>
      </c>
      <c r="N6159" t="s">
        <v>34</v>
      </c>
    </row>
    <row r="6160" spans="1:14" ht="14.25" customHeight="1" x14ac:dyDescent="0.3">
      <c r="A6160" t="s">
        <v>12711</v>
      </c>
      <c r="B6160" t="s">
        <v>41</v>
      </c>
      <c r="C6160" t="s">
        <v>20</v>
      </c>
      <c r="D6160">
        <v>3128.29</v>
      </c>
      <c r="E6160">
        <v>0.02</v>
      </c>
      <c r="F6160">
        <f t="shared" si="192"/>
        <v>62.565800000000003</v>
      </c>
      <c r="G6160">
        <f t="shared" si="193"/>
        <v>3065.7242000000001</v>
      </c>
      <c r="H6160">
        <v>6</v>
      </c>
      <c r="I6160" s="17">
        <v>45595</v>
      </c>
      <c r="J6160" s="17">
        <v>45596</v>
      </c>
      <c r="K6160" t="s">
        <v>15</v>
      </c>
      <c r="L6160" t="s">
        <v>22</v>
      </c>
      <c r="M6160">
        <v>239.14</v>
      </c>
      <c r="N6160" t="s">
        <v>39</v>
      </c>
    </row>
    <row r="6161" spans="1:14" ht="14.25" customHeight="1" x14ac:dyDescent="0.3">
      <c r="A6161" t="s">
        <v>12376</v>
      </c>
      <c r="B6161" t="s">
        <v>25</v>
      </c>
      <c r="C6161" t="s">
        <v>20</v>
      </c>
      <c r="D6161">
        <v>3138.51</v>
      </c>
      <c r="E6161">
        <v>0.25</v>
      </c>
      <c r="F6161">
        <f t="shared" si="192"/>
        <v>784.62750000000005</v>
      </c>
      <c r="G6161">
        <f t="shared" si="193"/>
        <v>2353.8825000000002</v>
      </c>
      <c r="H6161">
        <v>6</v>
      </c>
      <c r="I6161" s="17">
        <v>44935</v>
      </c>
      <c r="J6161" s="17">
        <v>44940</v>
      </c>
      <c r="K6161" t="s">
        <v>31</v>
      </c>
      <c r="L6161" t="s">
        <v>27</v>
      </c>
      <c r="M6161">
        <v>748.74</v>
      </c>
      <c r="N6161" t="s">
        <v>34</v>
      </c>
    </row>
    <row r="6162" spans="1:14" ht="14.25" customHeight="1" x14ac:dyDescent="0.3">
      <c r="A6162" t="s">
        <v>12965</v>
      </c>
      <c r="B6162" t="s">
        <v>19</v>
      </c>
      <c r="C6162" t="s">
        <v>14</v>
      </c>
      <c r="D6162">
        <v>3140.72</v>
      </c>
      <c r="E6162">
        <v>0.02</v>
      </c>
      <c r="F6162">
        <f t="shared" si="192"/>
        <v>62.814399999999999</v>
      </c>
      <c r="G6162">
        <f t="shared" si="193"/>
        <v>3077.9055999999996</v>
      </c>
      <c r="H6162">
        <v>6</v>
      </c>
      <c r="I6162" s="17">
        <v>45399</v>
      </c>
      <c r="J6162" s="17">
        <v>45406</v>
      </c>
      <c r="K6162" t="s">
        <v>15</v>
      </c>
      <c r="L6162" t="s">
        <v>16</v>
      </c>
      <c r="M6162">
        <v>273.92</v>
      </c>
      <c r="N6162" t="s">
        <v>48</v>
      </c>
    </row>
    <row r="6163" spans="1:14" ht="14.25" customHeight="1" x14ac:dyDescent="0.3">
      <c r="A6163" t="s">
        <v>3000</v>
      </c>
      <c r="B6163" t="s">
        <v>25</v>
      </c>
      <c r="C6163" t="s">
        <v>26</v>
      </c>
      <c r="D6163">
        <v>3144.64</v>
      </c>
      <c r="E6163">
        <v>0.14000000000000001</v>
      </c>
      <c r="F6163">
        <f t="shared" si="192"/>
        <v>440.24960000000004</v>
      </c>
      <c r="G6163">
        <f t="shared" si="193"/>
        <v>2704.3903999999998</v>
      </c>
      <c r="H6163">
        <v>6</v>
      </c>
      <c r="I6163" s="17">
        <v>45023</v>
      </c>
      <c r="J6163" s="17">
        <v>45025</v>
      </c>
      <c r="K6163" t="s">
        <v>15</v>
      </c>
      <c r="L6163" t="s">
        <v>22</v>
      </c>
      <c r="M6163">
        <v>865.82</v>
      </c>
      <c r="N6163" t="s">
        <v>39</v>
      </c>
    </row>
    <row r="6164" spans="1:14" ht="14.25" customHeight="1" x14ac:dyDescent="0.3">
      <c r="A6164" t="s">
        <v>1533</v>
      </c>
      <c r="B6164" t="s">
        <v>13</v>
      </c>
      <c r="C6164" t="s">
        <v>33</v>
      </c>
      <c r="D6164">
        <v>3145.82</v>
      </c>
      <c r="E6164">
        <v>0.19</v>
      </c>
      <c r="F6164">
        <f t="shared" si="192"/>
        <v>597.70580000000007</v>
      </c>
      <c r="G6164">
        <f t="shared" si="193"/>
        <v>2548.1142</v>
      </c>
      <c r="H6164">
        <v>6</v>
      </c>
      <c r="I6164" s="17">
        <v>45084</v>
      </c>
      <c r="J6164" s="17">
        <v>45086</v>
      </c>
      <c r="K6164" t="s">
        <v>21</v>
      </c>
      <c r="L6164" t="s">
        <v>27</v>
      </c>
      <c r="M6164">
        <v>230.3</v>
      </c>
      <c r="N6164" t="s">
        <v>23</v>
      </c>
    </row>
    <row r="6165" spans="1:14" ht="14.25" customHeight="1" x14ac:dyDescent="0.3">
      <c r="A6165" t="s">
        <v>14606</v>
      </c>
      <c r="B6165" t="s">
        <v>19</v>
      </c>
      <c r="C6165" t="s">
        <v>26</v>
      </c>
      <c r="D6165">
        <v>3147.64</v>
      </c>
      <c r="E6165">
        <v>0.44</v>
      </c>
      <c r="F6165">
        <f t="shared" si="192"/>
        <v>1384.9615999999999</v>
      </c>
      <c r="G6165">
        <f t="shared" si="193"/>
        <v>1762.6784</v>
      </c>
      <c r="H6165">
        <v>6</v>
      </c>
      <c r="I6165" s="17">
        <v>45121</v>
      </c>
      <c r="J6165" s="17">
        <v>45128</v>
      </c>
      <c r="K6165" t="s">
        <v>21</v>
      </c>
      <c r="L6165" t="s">
        <v>16</v>
      </c>
      <c r="M6165">
        <v>869.78</v>
      </c>
      <c r="N6165" t="s">
        <v>34</v>
      </c>
    </row>
    <row r="6166" spans="1:14" ht="14.25" customHeight="1" x14ac:dyDescent="0.3">
      <c r="A6166" t="s">
        <v>9315</v>
      </c>
      <c r="B6166" t="s">
        <v>19</v>
      </c>
      <c r="C6166" t="s">
        <v>26</v>
      </c>
      <c r="D6166">
        <v>3148.47</v>
      </c>
      <c r="E6166">
        <v>0.35</v>
      </c>
      <c r="F6166">
        <f t="shared" si="192"/>
        <v>1101.9644999999998</v>
      </c>
      <c r="G6166">
        <f t="shared" si="193"/>
        <v>2046.5055</v>
      </c>
      <c r="H6166">
        <v>6</v>
      </c>
      <c r="I6166" s="17">
        <v>44995</v>
      </c>
      <c r="J6166" s="17">
        <v>44998</v>
      </c>
      <c r="K6166" t="s">
        <v>21</v>
      </c>
      <c r="L6166" t="s">
        <v>16</v>
      </c>
      <c r="M6166">
        <v>828.7</v>
      </c>
      <c r="N6166" t="s">
        <v>34</v>
      </c>
    </row>
    <row r="6167" spans="1:14" ht="14.25" customHeight="1" x14ac:dyDescent="0.3">
      <c r="A6167" t="s">
        <v>7360</v>
      </c>
      <c r="B6167" t="s">
        <v>41</v>
      </c>
      <c r="C6167" t="s">
        <v>26</v>
      </c>
      <c r="D6167">
        <v>3158.49</v>
      </c>
      <c r="E6167">
        <v>0.25</v>
      </c>
      <c r="F6167">
        <f t="shared" si="192"/>
        <v>789.62249999999995</v>
      </c>
      <c r="G6167">
        <f t="shared" si="193"/>
        <v>2368.8674999999998</v>
      </c>
      <c r="H6167">
        <v>6</v>
      </c>
      <c r="I6167" s="17">
        <v>45101</v>
      </c>
      <c r="J6167" s="17">
        <v>45102</v>
      </c>
      <c r="K6167" t="s">
        <v>21</v>
      </c>
      <c r="L6167" t="s">
        <v>27</v>
      </c>
      <c r="M6167">
        <v>662.37</v>
      </c>
      <c r="N6167" t="s">
        <v>23</v>
      </c>
    </row>
    <row r="6168" spans="1:14" ht="14.25" customHeight="1" x14ac:dyDescent="0.3">
      <c r="A6168" t="s">
        <v>1567</v>
      </c>
      <c r="B6168" t="s">
        <v>13</v>
      </c>
      <c r="C6168" t="s">
        <v>26</v>
      </c>
      <c r="D6168">
        <v>3158.56</v>
      </c>
      <c r="E6168">
        <v>0.39</v>
      </c>
      <c r="F6168">
        <f t="shared" si="192"/>
        <v>1231.8384000000001</v>
      </c>
      <c r="G6168">
        <f t="shared" si="193"/>
        <v>1926.7215999999999</v>
      </c>
      <c r="H6168">
        <v>6</v>
      </c>
      <c r="I6168" s="17">
        <v>45498</v>
      </c>
      <c r="J6168" s="17">
        <v>45500</v>
      </c>
      <c r="K6168" t="s">
        <v>31</v>
      </c>
      <c r="L6168" t="s">
        <v>16</v>
      </c>
      <c r="M6168">
        <v>536.42999999999995</v>
      </c>
      <c r="N6168" t="s">
        <v>17</v>
      </c>
    </row>
    <row r="6169" spans="1:14" ht="14.25" customHeight="1" x14ac:dyDescent="0.3">
      <c r="A6169" t="s">
        <v>5307</v>
      </c>
      <c r="B6169" t="s">
        <v>19</v>
      </c>
      <c r="C6169" t="s">
        <v>20</v>
      </c>
      <c r="D6169">
        <v>3159.22</v>
      </c>
      <c r="E6169">
        <v>0.15</v>
      </c>
      <c r="F6169">
        <f t="shared" si="192"/>
        <v>473.88299999999992</v>
      </c>
      <c r="G6169">
        <f t="shared" si="193"/>
        <v>2685.337</v>
      </c>
      <c r="H6169">
        <v>6</v>
      </c>
      <c r="I6169" s="17">
        <v>45424</v>
      </c>
      <c r="J6169" s="17">
        <v>45427</v>
      </c>
      <c r="K6169" t="s">
        <v>31</v>
      </c>
      <c r="L6169" t="s">
        <v>22</v>
      </c>
      <c r="M6169">
        <v>922.06</v>
      </c>
      <c r="N6169" t="s">
        <v>17</v>
      </c>
    </row>
    <row r="6170" spans="1:14" ht="14.25" customHeight="1" x14ac:dyDescent="0.3">
      <c r="A6170" t="s">
        <v>3692</v>
      </c>
      <c r="B6170" t="s">
        <v>13</v>
      </c>
      <c r="C6170" t="s">
        <v>14</v>
      </c>
      <c r="D6170">
        <v>3164.8</v>
      </c>
      <c r="E6170">
        <v>0.44</v>
      </c>
      <c r="F6170">
        <f t="shared" si="192"/>
        <v>1392.5120000000002</v>
      </c>
      <c r="G6170">
        <f t="shared" si="193"/>
        <v>1772.288</v>
      </c>
      <c r="H6170">
        <v>6</v>
      </c>
      <c r="I6170" s="17">
        <v>45438</v>
      </c>
      <c r="J6170" s="17">
        <v>45441</v>
      </c>
      <c r="K6170" t="s">
        <v>31</v>
      </c>
      <c r="L6170" t="s">
        <v>16</v>
      </c>
      <c r="M6170">
        <v>349.68</v>
      </c>
      <c r="N6170" t="s">
        <v>17</v>
      </c>
    </row>
    <row r="6171" spans="1:14" ht="14.25" customHeight="1" x14ac:dyDescent="0.3">
      <c r="A6171" t="s">
        <v>9595</v>
      </c>
      <c r="B6171" t="s">
        <v>13</v>
      </c>
      <c r="C6171" t="s">
        <v>20</v>
      </c>
      <c r="D6171">
        <v>3168.7</v>
      </c>
      <c r="E6171">
        <v>0.23</v>
      </c>
      <c r="F6171">
        <f t="shared" si="192"/>
        <v>728.80100000000004</v>
      </c>
      <c r="G6171">
        <f t="shared" si="193"/>
        <v>2439.8989999999999</v>
      </c>
      <c r="H6171">
        <v>6</v>
      </c>
      <c r="I6171" s="17">
        <v>45302</v>
      </c>
      <c r="J6171" s="17">
        <v>45306</v>
      </c>
      <c r="K6171" t="s">
        <v>15</v>
      </c>
      <c r="L6171" t="s">
        <v>16</v>
      </c>
      <c r="M6171">
        <v>542.74</v>
      </c>
      <c r="N6171" t="s">
        <v>48</v>
      </c>
    </row>
    <row r="6172" spans="1:14" ht="14.25" customHeight="1" x14ac:dyDescent="0.3">
      <c r="A6172" t="s">
        <v>9622</v>
      </c>
      <c r="B6172" t="s">
        <v>41</v>
      </c>
      <c r="C6172" t="s">
        <v>26</v>
      </c>
      <c r="D6172">
        <v>3170.98</v>
      </c>
      <c r="E6172">
        <v>0.45</v>
      </c>
      <c r="F6172">
        <f t="shared" si="192"/>
        <v>1426.941</v>
      </c>
      <c r="G6172">
        <f t="shared" si="193"/>
        <v>1744.039</v>
      </c>
      <c r="H6172">
        <v>6</v>
      </c>
      <c r="I6172" s="17">
        <v>45147</v>
      </c>
      <c r="J6172" s="17">
        <v>45149</v>
      </c>
      <c r="K6172" t="s">
        <v>31</v>
      </c>
      <c r="L6172" t="s">
        <v>22</v>
      </c>
      <c r="M6172">
        <v>555.49</v>
      </c>
      <c r="N6172" t="s">
        <v>48</v>
      </c>
    </row>
    <row r="6173" spans="1:14" ht="14.25" customHeight="1" x14ac:dyDescent="0.3">
      <c r="A6173" t="s">
        <v>6965</v>
      </c>
      <c r="B6173" t="s">
        <v>41</v>
      </c>
      <c r="C6173" t="s">
        <v>36</v>
      </c>
      <c r="D6173">
        <v>3173.39</v>
      </c>
      <c r="E6173">
        <v>0.41</v>
      </c>
      <c r="F6173">
        <f t="shared" si="192"/>
        <v>1301.0898999999999</v>
      </c>
      <c r="G6173">
        <f t="shared" si="193"/>
        <v>1872.3000999999999</v>
      </c>
      <c r="H6173">
        <v>6</v>
      </c>
      <c r="I6173" s="17">
        <v>45191</v>
      </c>
      <c r="J6173" s="17">
        <v>45198</v>
      </c>
      <c r="K6173" t="s">
        <v>15</v>
      </c>
      <c r="L6173" t="s">
        <v>16</v>
      </c>
      <c r="M6173">
        <v>555.80999999999995</v>
      </c>
      <c r="N6173" t="s">
        <v>48</v>
      </c>
    </row>
    <row r="6174" spans="1:14" ht="14.25" customHeight="1" x14ac:dyDescent="0.3">
      <c r="A6174" t="s">
        <v>1069</v>
      </c>
      <c r="B6174" t="s">
        <v>19</v>
      </c>
      <c r="C6174" t="s">
        <v>33</v>
      </c>
      <c r="D6174">
        <v>3174.43</v>
      </c>
      <c r="E6174">
        <v>0.21</v>
      </c>
      <c r="F6174">
        <f t="shared" si="192"/>
        <v>666.63029999999992</v>
      </c>
      <c r="G6174">
        <f t="shared" si="193"/>
        <v>2507.7997</v>
      </c>
      <c r="H6174">
        <v>6</v>
      </c>
      <c r="I6174" s="17">
        <v>45497</v>
      </c>
      <c r="J6174" s="17">
        <v>45498</v>
      </c>
      <c r="K6174" t="s">
        <v>21</v>
      </c>
      <c r="L6174" t="s">
        <v>16</v>
      </c>
      <c r="M6174">
        <v>792.21</v>
      </c>
      <c r="N6174" t="s">
        <v>48</v>
      </c>
    </row>
    <row r="6175" spans="1:14" ht="14.25" customHeight="1" x14ac:dyDescent="0.3">
      <c r="A6175" t="s">
        <v>3502</v>
      </c>
      <c r="B6175" t="s">
        <v>25</v>
      </c>
      <c r="C6175" t="s">
        <v>33</v>
      </c>
      <c r="D6175">
        <v>3180.87</v>
      </c>
      <c r="E6175">
        <v>0.03</v>
      </c>
      <c r="F6175">
        <f t="shared" si="192"/>
        <v>95.426099999999991</v>
      </c>
      <c r="G6175">
        <f t="shared" si="193"/>
        <v>3085.4438999999998</v>
      </c>
      <c r="H6175">
        <v>6</v>
      </c>
      <c r="I6175" s="17">
        <v>45123</v>
      </c>
      <c r="J6175" s="17">
        <v>45126</v>
      </c>
      <c r="K6175" t="s">
        <v>21</v>
      </c>
      <c r="L6175" t="s">
        <v>27</v>
      </c>
      <c r="M6175">
        <v>335.98</v>
      </c>
      <c r="N6175" t="s">
        <v>48</v>
      </c>
    </row>
    <row r="6176" spans="1:14" ht="14.25" customHeight="1" x14ac:dyDescent="0.3">
      <c r="A6176" t="s">
        <v>8106</v>
      </c>
      <c r="B6176" t="s">
        <v>41</v>
      </c>
      <c r="C6176" t="s">
        <v>20</v>
      </c>
      <c r="D6176">
        <v>3184.47</v>
      </c>
      <c r="E6176">
        <v>7.0000000000000007E-2</v>
      </c>
      <c r="F6176">
        <f t="shared" si="192"/>
        <v>222.91290000000001</v>
      </c>
      <c r="G6176">
        <f t="shared" si="193"/>
        <v>2961.5571</v>
      </c>
      <c r="H6176">
        <v>6</v>
      </c>
      <c r="I6176" s="17">
        <v>45201</v>
      </c>
      <c r="J6176" s="17">
        <v>45205</v>
      </c>
      <c r="K6176" t="s">
        <v>31</v>
      </c>
      <c r="L6176" t="s">
        <v>16</v>
      </c>
      <c r="M6176">
        <v>170.16</v>
      </c>
      <c r="N6176" t="s">
        <v>48</v>
      </c>
    </row>
    <row r="6177" spans="1:14" ht="14.25" customHeight="1" x14ac:dyDescent="0.3">
      <c r="A6177" t="s">
        <v>1956</v>
      </c>
      <c r="B6177" t="s">
        <v>13</v>
      </c>
      <c r="C6177" t="s">
        <v>14</v>
      </c>
      <c r="D6177">
        <v>3190.06</v>
      </c>
      <c r="E6177">
        <v>0.35</v>
      </c>
      <c r="F6177">
        <f t="shared" si="192"/>
        <v>1116.521</v>
      </c>
      <c r="G6177">
        <f t="shared" si="193"/>
        <v>2073.5389999999998</v>
      </c>
      <c r="H6177">
        <v>6</v>
      </c>
      <c r="I6177" s="17">
        <v>45615</v>
      </c>
      <c r="J6177" s="17">
        <v>45622</v>
      </c>
      <c r="K6177" t="s">
        <v>31</v>
      </c>
      <c r="L6177" t="s">
        <v>22</v>
      </c>
      <c r="M6177">
        <v>616.49</v>
      </c>
      <c r="N6177" t="s">
        <v>28</v>
      </c>
    </row>
    <row r="6178" spans="1:14" ht="14.25" customHeight="1" x14ac:dyDescent="0.3">
      <c r="A6178" t="s">
        <v>15159</v>
      </c>
      <c r="B6178" t="s">
        <v>25</v>
      </c>
      <c r="C6178" t="s">
        <v>33</v>
      </c>
      <c r="D6178">
        <v>3192.8</v>
      </c>
      <c r="E6178">
        <v>0.32</v>
      </c>
      <c r="F6178">
        <f t="shared" si="192"/>
        <v>1021.696</v>
      </c>
      <c r="G6178">
        <f t="shared" si="193"/>
        <v>2171.1040000000003</v>
      </c>
      <c r="H6178">
        <v>6</v>
      </c>
      <c r="I6178" s="17">
        <v>45207</v>
      </c>
      <c r="J6178" s="17">
        <v>45214</v>
      </c>
      <c r="K6178" t="s">
        <v>21</v>
      </c>
      <c r="L6178" t="s">
        <v>27</v>
      </c>
      <c r="M6178">
        <v>172.77</v>
      </c>
      <c r="N6178" t="s">
        <v>17</v>
      </c>
    </row>
    <row r="6179" spans="1:14" ht="14.25" customHeight="1" x14ac:dyDescent="0.3">
      <c r="A6179" t="s">
        <v>687</v>
      </c>
      <c r="B6179" t="s">
        <v>41</v>
      </c>
      <c r="C6179" t="s">
        <v>20</v>
      </c>
      <c r="D6179">
        <v>3197.16</v>
      </c>
      <c r="E6179">
        <v>0.13</v>
      </c>
      <c r="F6179">
        <f t="shared" si="192"/>
        <v>415.63080000000002</v>
      </c>
      <c r="G6179">
        <f t="shared" si="193"/>
        <v>2781.5291999999999</v>
      </c>
      <c r="H6179">
        <v>6</v>
      </c>
      <c r="I6179" s="17">
        <v>45128</v>
      </c>
      <c r="J6179" s="17">
        <v>45133</v>
      </c>
      <c r="K6179" t="s">
        <v>31</v>
      </c>
      <c r="L6179" t="s">
        <v>22</v>
      </c>
      <c r="M6179">
        <v>423.35</v>
      </c>
      <c r="N6179" t="s">
        <v>23</v>
      </c>
    </row>
    <row r="6180" spans="1:14" ht="14.25" customHeight="1" x14ac:dyDescent="0.3">
      <c r="A6180" t="s">
        <v>3084</v>
      </c>
      <c r="B6180" t="s">
        <v>25</v>
      </c>
      <c r="C6180" t="s">
        <v>33</v>
      </c>
      <c r="D6180">
        <v>3200.16</v>
      </c>
      <c r="E6180">
        <v>0.2</v>
      </c>
      <c r="F6180">
        <f t="shared" si="192"/>
        <v>640.03200000000004</v>
      </c>
      <c r="G6180">
        <f t="shared" si="193"/>
        <v>2560.1279999999997</v>
      </c>
      <c r="H6180">
        <v>6</v>
      </c>
      <c r="I6180" s="17">
        <v>45456</v>
      </c>
      <c r="J6180" s="17">
        <v>45461</v>
      </c>
      <c r="K6180" t="s">
        <v>31</v>
      </c>
      <c r="L6180" t="s">
        <v>22</v>
      </c>
      <c r="M6180">
        <v>168.85</v>
      </c>
      <c r="N6180" t="s">
        <v>39</v>
      </c>
    </row>
    <row r="6181" spans="1:14" ht="14.25" customHeight="1" x14ac:dyDescent="0.3">
      <c r="A6181" t="s">
        <v>7013</v>
      </c>
      <c r="B6181" t="s">
        <v>41</v>
      </c>
      <c r="C6181" t="s">
        <v>36</v>
      </c>
      <c r="D6181">
        <v>3200.74</v>
      </c>
      <c r="E6181">
        <v>0.26</v>
      </c>
      <c r="F6181">
        <f t="shared" si="192"/>
        <v>832.19240000000002</v>
      </c>
      <c r="G6181">
        <f t="shared" si="193"/>
        <v>2368.5475999999999</v>
      </c>
      <c r="H6181">
        <v>6</v>
      </c>
      <c r="I6181" s="17">
        <v>45166</v>
      </c>
      <c r="J6181" s="17">
        <v>45169</v>
      </c>
      <c r="K6181" t="s">
        <v>15</v>
      </c>
      <c r="L6181" t="s">
        <v>27</v>
      </c>
      <c r="M6181">
        <v>927.92</v>
      </c>
      <c r="N6181" t="s">
        <v>48</v>
      </c>
    </row>
    <row r="6182" spans="1:14" ht="14.25" customHeight="1" x14ac:dyDescent="0.3">
      <c r="A6182" t="s">
        <v>11325</v>
      </c>
      <c r="B6182" t="s">
        <v>41</v>
      </c>
      <c r="C6182" t="s">
        <v>14</v>
      </c>
      <c r="D6182">
        <v>3201.37</v>
      </c>
      <c r="E6182">
        <v>0.32</v>
      </c>
      <c r="F6182">
        <f t="shared" si="192"/>
        <v>1024.4384</v>
      </c>
      <c r="G6182">
        <f t="shared" si="193"/>
        <v>2176.9315999999999</v>
      </c>
      <c r="H6182">
        <v>6</v>
      </c>
      <c r="I6182" s="17">
        <v>45152</v>
      </c>
      <c r="J6182" s="17">
        <v>45155</v>
      </c>
      <c r="K6182" t="s">
        <v>15</v>
      </c>
      <c r="L6182" t="s">
        <v>16</v>
      </c>
      <c r="M6182">
        <v>186.66</v>
      </c>
      <c r="N6182" t="s">
        <v>17</v>
      </c>
    </row>
    <row r="6183" spans="1:14" ht="14.25" customHeight="1" x14ac:dyDescent="0.3">
      <c r="A6183" t="s">
        <v>15278</v>
      </c>
      <c r="B6183" t="s">
        <v>13</v>
      </c>
      <c r="C6183" t="s">
        <v>33</v>
      </c>
      <c r="D6183">
        <v>3201.72</v>
      </c>
      <c r="E6183">
        <v>0.47</v>
      </c>
      <c r="F6183">
        <f t="shared" si="192"/>
        <v>1504.8083999999999</v>
      </c>
      <c r="G6183">
        <f t="shared" si="193"/>
        <v>1696.9115999999999</v>
      </c>
      <c r="H6183">
        <v>6</v>
      </c>
      <c r="I6183" s="17">
        <v>45138</v>
      </c>
      <c r="J6183" s="17">
        <v>45145</v>
      </c>
      <c r="K6183" t="s">
        <v>31</v>
      </c>
      <c r="L6183" t="s">
        <v>16</v>
      </c>
      <c r="M6183">
        <v>470.93</v>
      </c>
      <c r="N6183" t="s">
        <v>39</v>
      </c>
    </row>
    <row r="6184" spans="1:14" ht="14.25" customHeight="1" x14ac:dyDescent="0.3">
      <c r="A6184" t="s">
        <v>13219</v>
      </c>
      <c r="B6184" t="s">
        <v>13</v>
      </c>
      <c r="C6184" t="s">
        <v>14</v>
      </c>
      <c r="D6184">
        <v>3202.15</v>
      </c>
      <c r="E6184">
        <v>0.16</v>
      </c>
      <c r="F6184">
        <f t="shared" si="192"/>
        <v>512.34400000000005</v>
      </c>
      <c r="G6184">
        <f t="shared" si="193"/>
        <v>2689.806</v>
      </c>
      <c r="H6184">
        <v>6</v>
      </c>
      <c r="I6184" s="17">
        <v>45105</v>
      </c>
      <c r="J6184" s="17">
        <v>45111</v>
      </c>
      <c r="K6184" t="s">
        <v>15</v>
      </c>
      <c r="L6184" t="s">
        <v>22</v>
      </c>
      <c r="M6184">
        <v>668.62</v>
      </c>
      <c r="N6184" t="s">
        <v>28</v>
      </c>
    </row>
    <row r="6185" spans="1:14" ht="14.25" customHeight="1" x14ac:dyDescent="0.3">
      <c r="A6185" t="s">
        <v>5171</v>
      </c>
      <c r="B6185" t="s">
        <v>41</v>
      </c>
      <c r="C6185" t="s">
        <v>26</v>
      </c>
      <c r="D6185">
        <v>3202.99</v>
      </c>
      <c r="E6185">
        <v>7.0000000000000007E-2</v>
      </c>
      <c r="F6185">
        <f t="shared" si="192"/>
        <v>224.20930000000001</v>
      </c>
      <c r="G6185">
        <f t="shared" si="193"/>
        <v>2978.7806999999998</v>
      </c>
      <c r="H6185">
        <v>6</v>
      </c>
      <c r="I6185" s="17">
        <v>45589</v>
      </c>
      <c r="J6185" s="17">
        <v>45592</v>
      </c>
      <c r="K6185" t="s">
        <v>15</v>
      </c>
      <c r="L6185" t="s">
        <v>22</v>
      </c>
      <c r="M6185">
        <v>554.53</v>
      </c>
      <c r="N6185" t="s">
        <v>28</v>
      </c>
    </row>
    <row r="6186" spans="1:14" ht="14.25" customHeight="1" x14ac:dyDescent="0.3">
      <c r="A6186" t="s">
        <v>9417</v>
      </c>
      <c r="B6186" t="s">
        <v>25</v>
      </c>
      <c r="C6186" t="s">
        <v>33</v>
      </c>
      <c r="D6186">
        <v>3203.58</v>
      </c>
      <c r="E6186">
        <v>0.02</v>
      </c>
      <c r="F6186">
        <f t="shared" si="192"/>
        <v>64.071600000000004</v>
      </c>
      <c r="G6186">
        <f t="shared" si="193"/>
        <v>3139.5083999999997</v>
      </c>
      <c r="H6186">
        <v>6</v>
      </c>
      <c r="I6186" s="17">
        <v>45576</v>
      </c>
      <c r="J6186" s="17">
        <v>45580</v>
      </c>
      <c r="K6186" t="s">
        <v>15</v>
      </c>
      <c r="L6186" t="s">
        <v>22</v>
      </c>
      <c r="M6186">
        <v>249.63</v>
      </c>
      <c r="N6186" t="s">
        <v>34</v>
      </c>
    </row>
    <row r="6187" spans="1:14" ht="14.25" customHeight="1" x14ac:dyDescent="0.3">
      <c r="A6187" t="s">
        <v>426</v>
      </c>
      <c r="B6187" t="s">
        <v>19</v>
      </c>
      <c r="C6187" t="s">
        <v>36</v>
      </c>
      <c r="D6187">
        <v>3204.29</v>
      </c>
      <c r="E6187">
        <v>0.22</v>
      </c>
      <c r="F6187">
        <f t="shared" si="192"/>
        <v>704.94380000000001</v>
      </c>
      <c r="G6187">
        <f t="shared" si="193"/>
        <v>2499.3462</v>
      </c>
      <c r="H6187">
        <v>6</v>
      </c>
      <c r="I6187" s="17">
        <v>45630</v>
      </c>
      <c r="J6187" s="17">
        <v>45635</v>
      </c>
      <c r="K6187" t="s">
        <v>15</v>
      </c>
      <c r="L6187" t="s">
        <v>27</v>
      </c>
      <c r="M6187">
        <v>431.14</v>
      </c>
      <c r="N6187" t="s">
        <v>28</v>
      </c>
    </row>
    <row r="6188" spans="1:14" ht="14.25" customHeight="1" x14ac:dyDescent="0.3">
      <c r="A6188" t="s">
        <v>15292</v>
      </c>
      <c r="B6188" t="s">
        <v>13</v>
      </c>
      <c r="C6188" t="s">
        <v>20</v>
      </c>
      <c r="D6188">
        <v>3205.29</v>
      </c>
      <c r="E6188">
        <v>0.04</v>
      </c>
      <c r="F6188">
        <f t="shared" si="192"/>
        <v>128.2116</v>
      </c>
      <c r="G6188">
        <f t="shared" si="193"/>
        <v>3077.0783999999999</v>
      </c>
      <c r="H6188">
        <v>6</v>
      </c>
      <c r="I6188" s="17">
        <v>44932</v>
      </c>
      <c r="J6188" s="17">
        <v>44935</v>
      </c>
      <c r="K6188" t="s">
        <v>31</v>
      </c>
      <c r="L6188" t="s">
        <v>16</v>
      </c>
      <c r="M6188">
        <v>335.06</v>
      </c>
      <c r="N6188" t="s">
        <v>17</v>
      </c>
    </row>
    <row r="6189" spans="1:14" ht="14.25" customHeight="1" x14ac:dyDescent="0.3">
      <c r="A6189" t="s">
        <v>10759</v>
      </c>
      <c r="B6189" t="s">
        <v>41</v>
      </c>
      <c r="C6189" t="s">
        <v>14</v>
      </c>
      <c r="D6189">
        <v>3215.13</v>
      </c>
      <c r="E6189">
        <v>0.01</v>
      </c>
      <c r="F6189">
        <f t="shared" si="192"/>
        <v>32.151299999999999</v>
      </c>
      <c r="G6189">
        <f t="shared" si="193"/>
        <v>3182.9787000000001</v>
      </c>
      <c r="H6189">
        <v>6</v>
      </c>
      <c r="I6189" s="17">
        <v>45010</v>
      </c>
      <c r="J6189" s="17">
        <v>45017</v>
      </c>
      <c r="K6189" t="s">
        <v>31</v>
      </c>
      <c r="L6189" t="s">
        <v>16</v>
      </c>
      <c r="M6189">
        <v>450.78</v>
      </c>
      <c r="N6189" t="s">
        <v>17</v>
      </c>
    </row>
    <row r="6190" spans="1:14" ht="14.25" customHeight="1" x14ac:dyDescent="0.3">
      <c r="A6190" t="s">
        <v>12257</v>
      </c>
      <c r="B6190" t="s">
        <v>19</v>
      </c>
      <c r="C6190" t="s">
        <v>36</v>
      </c>
      <c r="D6190">
        <v>3216.14</v>
      </c>
      <c r="E6190">
        <v>7.0000000000000007E-2</v>
      </c>
      <c r="F6190">
        <f t="shared" si="192"/>
        <v>225.12980000000002</v>
      </c>
      <c r="G6190">
        <f t="shared" si="193"/>
        <v>2991.0101999999997</v>
      </c>
      <c r="H6190">
        <v>6</v>
      </c>
      <c r="I6190" s="17">
        <v>45452</v>
      </c>
      <c r="J6190" s="17">
        <v>45455</v>
      </c>
      <c r="K6190" t="s">
        <v>31</v>
      </c>
      <c r="L6190" t="s">
        <v>22</v>
      </c>
      <c r="M6190">
        <v>927.74</v>
      </c>
      <c r="N6190" t="s">
        <v>23</v>
      </c>
    </row>
    <row r="6191" spans="1:14" ht="14.25" customHeight="1" x14ac:dyDescent="0.3">
      <c r="A6191" t="s">
        <v>1746</v>
      </c>
      <c r="B6191" t="s">
        <v>25</v>
      </c>
      <c r="C6191" t="s">
        <v>20</v>
      </c>
      <c r="D6191">
        <v>3217.91</v>
      </c>
      <c r="E6191">
        <v>0.19</v>
      </c>
      <c r="F6191">
        <f t="shared" si="192"/>
        <v>611.40289999999993</v>
      </c>
      <c r="G6191">
        <f t="shared" si="193"/>
        <v>2606.5070999999998</v>
      </c>
      <c r="H6191">
        <v>6</v>
      </c>
      <c r="I6191" s="17">
        <v>45148</v>
      </c>
      <c r="J6191" s="17">
        <v>45154</v>
      </c>
      <c r="K6191" t="s">
        <v>15</v>
      </c>
      <c r="L6191" t="s">
        <v>27</v>
      </c>
      <c r="M6191">
        <v>228.09</v>
      </c>
      <c r="N6191" t="s">
        <v>48</v>
      </c>
    </row>
    <row r="6192" spans="1:14" ht="14.25" customHeight="1" x14ac:dyDescent="0.3">
      <c r="A6192" t="s">
        <v>3059</v>
      </c>
      <c r="B6192" t="s">
        <v>25</v>
      </c>
      <c r="C6192" t="s">
        <v>20</v>
      </c>
      <c r="D6192">
        <v>3218.81</v>
      </c>
      <c r="E6192">
        <v>0.04</v>
      </c>
      <c r="F6192">
        <f t="shared" si="192"/>
        <v>128.75239999999999</v>
      </c>
      <c r="G6192">
        <f t="shared" si="193"/>
        <v>3090.0576000000001</v>
      </c>
      <c r="H6192">
        <v>6</v>
      </c>
      <c r="I6192" s="17">
        <v>45402</v>
      </c>
      <c r="J6192" s="17">
        <v>45408</v>
      </c>
      <c r="K6192" t="s">
        <v>31</v>
      </c>
      <c r="L6192" t="s">
        <v>22</v>
      </c>
      <c r="M6192">
        <v>855.39</v>
      </c>
      <c r="N6192" t="s">
        <v>48</v>
      </c>
    </row>
    <row r="6193" spans="1:14" ht="14.25" customHeight="1" x14ac:dyDescent="0.3">
      <c r="A6193" t="s">
        <v>1185</v>
      </c>
      <c r="B6193" t="s">
        <v>19</v>
      </c>
      <c r="C6193" t="s">
        <v>14</v>
      </c>
      <c r="D6193">
        <v>3220.2</v>
      </c>
      <c r="E6193">
        <v>0.41</v>
      </c>
      <c r="F6193">
        <f t="shared" si="192"/>
        <v>1320.2819999999999</v>
      </c>
      <c r="G6193">
        <f t="shared" si="193"/>
        <v>1899.9179999999999</v>
      </c>
      <c r="H6193">
        <v>6</v>
      </c>
      <c r="I6193" s="17">
        <v>45647</v>
      </c>
      <c r="J6193" s="17">
        <v>45651</v>
      </c>
      <c r="K6193" t="s">
        <v>31</v>
      </c>
      <c r="L6193" t="s">
        <v>16</v>
      </c>
      <c r="M6193">
        <v>649.1</v>
      </c>
      <c r="N6193" t="s">
        <v>34</v>
      </c>
    </row>
    <row r="6194" spans="1:14" ht="14.25" customHeight="1" x14ac:dyDescent="0.3">
      <c r="A6194" t="s">
        <v>6635</v>
      </c>
      <c r="B6194" t="s">
        <v>19</v>
      </c>
      <c r="C6194" t="s">
        <v>20</v>
      </c>
      <c r="D6194">
        <v>3225.39</v>
      </c>
      <c r="E6194">
        <v>0.03</v>
      </c>
      <c r="F6194">
        <f t="shared" si="192"/>
        <v>96.76169999999999</v>
      </c>
      <c r="G6194">
        <f t="shared" si="193"/>
        <v>3128.6282999999999</v>
      </c>
      <c r="H6194">
        <v>6</v>
      </c>
      <c r="I6194" s="17">
        <v>45610</v>
      </c>
      <c r="J6194" s="17">
        <v>45616</v>
      </c>
      <c r="K6194" t="s">
        <v>31</v>
      </c>
      <c r="L6194" t="s">
        <v>16</v>
      </c>
      <c r="M6194">
        <v>306.48</v>
      </c>
      <c r="N6194" t="s">
        <v>48</v>
      </c>
    </row>
    <row r="6195" spans="1:14" ht="14.25" customHeight="1" x14ac:dyDescent="0.3">
      <c r="A6195" t="s">
        <v>2893</v>
      </c>
      <c r="B6195" t="s">
        <v>13</v>
      </c>
      <c r="C6195" t="s">
        <v>20</v>
      </c>
      <c r="D6195">
        <v>3225.72</v>
      </c>
      <c r="E6195">
        <v>0.36</v>
      </c>
      <c r="F6195">
        <f t="shared" si="192"/>
        <v>1161.2592</v>
      </c>
      <c r="G6195">
        <f t="shared" si="193"/>
        <v>2064.4607999999998</v>
      </c>
      <c r="H6195">
        <v>6</v>
      </c>
      <c r="I6195" s="17">
        <v>45545</v>
      </c>
      <c r="J6195" s="17">
        <v>45551</v>
      </c>
      <c r="K6195" t="s">
        <v>21</v>
      </c>
      <c r="L6195" t="s">
        <v>16</v>
      </c>
      <c r="M6195">
        <v>965.77</v>
      </c>
      <c r="N6195" t="s">
        <v>17</v>
      </c>
    </row>
    <row r="6196" spans="1:14" ht="14.25" customHeight="1" x14ac:dyDescent="0.3">
      <c r="A6196" t="s">
        <v>13700</v>
      </c>
      <c r="B6196" t="s">
        <v>41</v>
      </c>
      <c r="C6196" t="s">
        <v>14</v>
      </c>
      <c r="D6196">
        <v>3225.92</v>
      </c>
      <c r="E6196">
        <v>0.22</v>
      </c>
      <c r="F6196">
        <f t="shared" si="192"/>
        <v>709.70240000000001</v>
      </c>
      <c r="G6196">
        <f t="shared" si="193"/>
        <v>2516.2175999999999</v>
      </c>
      <c r="H6196">
        <v>6</v>
      </c>
      <c r="I6196" s="17">
        <v>45532</v>
      </c>
      <c r="J6196" s="17">
        <v>45537</v>
      </c>
      <c r="K6196" t="s">
        <v>21</v>
      </c>
      <c r="L6196" t="s">
        <v>27</v>
      </c>
      <c r="M6196">
        <v>201.83</v>
      </c>
      <c r="N6196" t="s">
        <v>34</v>
      </c>
    </row>
    <row r="6197" spans="1:14" ht="14.25" customHeight="1" x14ac:dyDescent="0.3">
      <c r="A6197" t="s">
        <v>15040</v>
      </c>
      <c r="B6197" t="s">
        <v>41</v>
      </c>
      <c r="C6197" t="s">
        <v>20</v>
      </c>
      <c r="D6197">
        <v>3227.46</v>
      </c>
      <c r="E6197">
        <v>0.46</v>
      </c>
      <c r="F6197">
        <f t="shared" si="192"/>
        <v>1484.6316000000002</v>
      </c>
      <c r="G6197">
        <f t="shared" si="193"/>
        <v>1742.8283999999999</v>
      </c>
      <c r="H6197">
        <v>6</v>
      </c>
      <c r="I6197" s="17">
        <v>45571</v>
      </c>
      <c r="J6197" s="17">
        <v>45578</v>
      </c>
      <c r="K6197" t="s">
        <v>15</v>
      </c>
      <c r="L6197" t="s">
        <v>27</v>
      </c>
      <c r="M6197">
        <v>710.28</v>
      </c>
      <c r="N6197" t="s">
        <v>48</v>
      </c>
    </row>
    <row r="6198" spans="1:14" ht="14.25" customHeight="1" x14ac:dyDescent="0.3">
      <c r="A6198" t="s">
        <v>9633</v>
      </c>
      <c r="B6198" t="s">
        <v>13</v>
      </c>
      <c r="C6198" t="s">
        <v>20</v>
      </c>
      <c r="D6198">
        <v>3230.88</v>
      </c>
      <c r="E6198">
        <v>0.28999999999999998</v>
      </c>
      <c r="F6198">
        <f t="shared" si="192"/>
        <v>936.95519999999999</v>
      </c>
      <c r="G6198">
        <f t="shared" si="193"/>
        <v>2293.9248000000002</v>
      </c>
      <c r="H6198">
        <v>6</v>
      </c>
      <c r="I6198" s="17">
        <v>45054</v>
      </c>
      <c r="J6198" s="17">
        <v>45055</v>
      </c>
      <c r="K6198" t="s">
        <v>21</v>
      </c>
      <c r="L6198" t="s">
        <v>22</v>
      </c>
      <c r="M6198">
        <v>333.63</v>
      </c>
      <c r="N6198" t="s">
        <v>48</v>
      </c>
    </row>
    <row r="6199" spans="1:14" ht="14.25" customHeight="1" x14ac:dyDescent="0.3">
      <c r="A6199" t="s">
        <v>12279</v>
      </c>
      <c r="B6199" t="s">
        <v>13</v>
      </c>
      <c r="C6199" t="s">
        <v>33</v>
      </c>
      <c r="D6199">
        <v>3231.6</v>
      </c>
      <c r="E6199">
        <v>0.2</v>
      </c>
      <c r="F6199">
        <f t="shared" si="192"/>
        <v>646.32000000000005</v>
      </c>
      <c r="G6199">
        <f t="shared" si="193"/>
        <v>2585.2799999999997</v>
      </c>
      <c r="H6199">
        <v>6</v>
      </c>
      <c r="I6199" s="17">
        <v>45188</v>
      </c>
      <c r="J6199" s="17">
        <v>45190</v>
      </c>
      <c r="K6199" t="s">
        <v>21</v>
      </c>
      <c r="L6199" t="s">
        <v>27</v>
      </c>
      <c r="M6199">
        <v>838.83</v>
      </c>
      <c r="N6199" t="s">
        <v>23</v>
      </c>
    </row>
    <row r="6200" spans="1:14" ht="14.25" customHeight="1" x14ac:dyDescent="0.3">
      <c r="A6200" t="s">
        <v>3280</v>
      </c>
      <c r="B6200" t="s">
        <v>25</v>
      </c>
      <c r="C6200" t="s">
        <v>20</v>
      </c>
      <c r="D6200">
        <v>3231.86</v>
      </c>
      <c r="E6200">
        <v>0.42</v>
      </c>
      <c r="F6200">
        <f t="shared" si="192"/>
        <v>1357.3812</v>
      </c>
      <c r="G6200">
        <f t="shared" si="193"/>
        <v>1874.4788000000001</v>
      </c>
      <c r="H6200">
        <v>6</v>
      </c>
      <c r="I6200" s="17">
        <v>45152</v>
      </c>
      <c r="J6200" s="17">
        <v>45155</v>
      </c>
      <c r="K6200" t="s">
        <v>15</v>
      </c>
      <c r="L6200" t="s">
        <v>27</v>
      </c>
      <c r="M6200">
        <v>553.21</v>
      </c>
      <c r="N6200" t="s">
        <v>39</v>
      </c>
    </row>
    <row r="6201" spans="1:14" ht="14.25" customHeight="1" x14ac:dyDescent="0.3">
      <c r="A6201" t="s">
        <v>12644</v>
      </c>
      <c r="B6201" t="s">
        <v>25</v>
      </c>
      <c r="C6201" t="s">
        <v>20</v>
      </c>
      <c r="D6201">
        <v>3236.54</v>
      </c>
      <c r="E6201">
        <v>0.4</v>
      </c>
      <c r="F6201">
        <f t="shared" si="192"/>
        <v>1294.616</v>
      </c>
      <c r="G6201">
        <f t="shared" si="193"/>
        <v>1941.924</v>
      </c>
      <c r="H6201">
        <v>6</v>
      </c>
      <c r="I6201" s="17">
        <v>45530</v>
      </c>
      <c r="J6201" s="17">
        <v>45531</v>
      </c>
      <c r="K6201" t="s">
        <v>31</v>
      </c>
      <c r="L6201" t="s">
        <v>22</v>
      </c>
      <c r="M6201">
        <v>952.21</v>
      </c>
      <c r="N6201" t="s">
        <v>39</v>
      </c>
    </row>
    <row r="6202" spans="1:14" ht="14.25" customHeight="1" x14ac:dyDescent="0.3">
      <c r="A6202" t="s">
        <v>6604</v>
      </c>
      <c r="B6202" t="s">
        <v>41</v>
      </c>
      <c r="C6202" t="s">
        <v>36</v>
      </c>
      <c r="D6202">
        <v>3239.31</v>
      </c>
      <c r="E6202">
        <v>0.06</v>
      </c>
      <c r="F6202">
        <f t="shared" si="192"/>
        <v>194.3586</v>
      </c>
      <c r="G6202">
        <f t="shared" si="193"/>
        <v>3044.9513999999999</v>
      </c>
      <c r="H6202">
        <v>6</v>
      </c>
      <c r="I6202" s="17">
        <v>45399</v>
      </c>
      <c r="J6202" s="17">
        <v>45406</v>
      </c>
      <c r="K6202" t="s">
        <v>31</v>
      </c>
      <c r="L6202" t="s">
        <v>22</v>
      </c>
      <c r="M6202">
        <v>285.20999999999998</v>
      </c>
      <c r="N6202" t="s">
        <v>34</v>
      </c>
    </row>
    <row r="6203" spans="1:14" ht="14.25" customHeight="1" x14ac:dyDescent="0.3">
      <c r="A6203" t="s">
        <v>11370</v>
      </c>
      <c r="B6203" t="s">
        <v>41</v>
      </c>
      <c r="C6203" t="s">
        <v>36</v>
      </c>
      <c r="D6203">
        <v>3242.37</v>
      </c>
      <c r="E6203">
        <v>0.4</v>
      </c>
      <c r="F6203">
        <f t="shared" si="192"/>
        <v>1296.9480000000001</v>
      </c>
      <c r="G6203">
        <f t="shared" si="193"/>
        <v>1945.4219999999998</v>
      </c>
      <c r="H6203">
        <v>6</v>
      </c>
      <c r="I6203" s="17">
        <v>45483</v>
      </c>
      <c r="J6203" s="17">
        <v>45485</v>
      </c>
      <c r="K6203" t="s">
        <v>15</v>
      </c>
      <c r="L6203" t="s">
        <v>22</v>
      </c>
      <c r="M6203">
        <v>279.39999999999998</v>
      </c>
      <c r="N6203" t="s">
        <v>48</v>
      </c>
    </row>
    <row r="6204" spans="1:14" ht="14.25" customHeight="1" x14ac:dyDescent="0.3">
      <c r="A6204" t="s">
        <v>5570</v>
      </c>
      <c r="B6204" t="s">
        <v>41</v>
      </c>
      <c r="C6204" t="s">
        <v>20</v>
      </c>
      <c r="D6204">
        <v>3244.32</v>
      </c>
      <c r="E6204">
        <v>0.1</v>
      </c>
      <c r="F6204">
        <f t="shared" si="192"/>
        <v>324.43200000000002</v>
      </c>
      <c r="G6204">
        <f t="shared" si="193"/>
        <v>2919.8879999999999</v>
      </c>
      <c r="H6204">
        <v>6</v>
      </c>
      <c r="I6204" s="17">
        <v>45172</v>
      </c>
      <c r="J6204" s="17">
        <v>45177</v>
      </c>
      <c r="K6204" t="s">
        <v>21</v>
      </c>
      <c r="L6204" t="s">
        <v>22</v>
      </c>
      <c r="M6204">
        <v>456.76</v>
      </c>
      <c r="N6204" t="s">
        <v>28</v>
      </c>
    </row>
    <row r="6205" spans="1:14" ht="14.25" customHeight="1" x14ac:dyDescent="0.3">
      <c r="A6205" t="s">
        <v>3520</v>
      </c>
      <c r="B6205" t="s">
        <v>13</v>
      </c>
      <c r="C6205" t="s">
        <v>33</v>
      </c>
      <c r="D6205">
        <v>3245.72</v>
      </c>
      <c r="E6205">
        <v>0.09</v>
      </c>
      <c r="F6205">
        <f t="shared" si="192"/>
        <v>292.11479999999995</v>
      </c>
      <c r="G6205">
        <f t="shared" si="193"/>
        <v>2953.6052</v>
      </c>
      <c r="H6205">
        <v>6</v>
      </c>
      <c r="I6205" s="17">
        <v>44953</v>
      </c>
      <c r="J6205" s="17">
        <v>44960</v>
      </c>
      <c r="K6205" t="s">
        <v>31</v>
      </c>
      <c r="L6205" t="s">
        <v>22</v>
      </c>
      <c r="M6205">
        <v>403.43</v>
      </c>
      <c r="N6205" t="s">
        <v>39</v>
      </c>
    </row>
    <row r="6206" spans="1:14" ht="14.25" customHeight="1" x14ac:dyDescent="0.3">
      <c r="A6206" t="s">
        <v>14241</v>
      </c>
      <c r="B6206" t="s">
        <v>19</v>
      </c>
      <c r="C6206" t="s">
        <v>14</v>
      </c>
      <c r="D6206">
        <v>3248.31</v>
      </c>
      <c r="E6206">
        <v>0.43</v>
      </c>
      <c r="F6206">
        <f t="shared" si="192"/>
        <v>1396.7733000000001</v>
      </c>
      <c r="G6206">
        <f t="shared" si="193"/>
        <v>1851.5366999999999</v>
      </c>
      <c r="H6206">
        <v>6</v>
      </c>
      <c r="I6206" s="17">
        <v>45258</v>
      </c>
      <c r="J6206" s="17">
        <v>45265</v>
      </c>
      <c r="K6206" t="s">
        <v>15</v>
      </c>
      <c r="L6206" t="s">
        <v>27</v>
      </c>
      <c r="M6206">
        <v>273.61</v>
      </c>
      <c r="N6206" t="s">
        <v>34</v>
      </c>
    </row>
    <row r="6207" spans="1:14" ht="14.25" customHeight="1" x14ac:dyDescent="0.3">
      <c r="A6207" t="s">
        <v>6793</v>
      </c>
      <c r="B6207" t="s">
        <v>19</v>
      </c>
      <c r="C6207" t="s">
        <v>20</v>
      </c>
      <c r="D6207">
        <v>3248.36</v>
      </c>
      <c r="E6207">
        <v>0.28000000000000003</v>
      </c>
      <c r="F6207">
        <f t="shared" si="192"/>
        <v>909.5408000000001</v>
      </c>
      <c r="G6207">
        <f t="shared" si="193"/>
        <v>2338.8191999999999</v>
      </c>
      <c r="H6207">
        <v>6</v>
      </c>
      <c r="I6207" s="17">
        <v>45312</v>
      </c>
      <c r="J6207" s="17">
        <v>45317</v>
      </c>
      <c r="K6207" t="s">
        <v>31</v>
      </c>
      <c r="L6207" t="s">
        <v>22</v>
      </c>
      <c r="M6207">
        <v>920.91</v>
      </c>
      <c r="N6207" t="s">
        <v>48</v>
      </c>
    </row>
    <row r="6208" spans="1:14" ht="14.25" customHeight="1" x14ac:dyDescent="0.3">
      <c r="A6208" t="s">
        <v>9590</v>
      </c>
      <c r="B6208" t="s">
        <v>25</v>
      </c>
      <c r="C6208" t="s">
        <v>14</v>
      </c>
      <c r="D6208">
        <v>3250.03</v>
      </c>
      <c r="E6208">
        <v>0.25</v>
      </c>
      <c r="F6208">
        <f t="shared" si="192"/>
        <v>812.50750000000005</v>
      </c>
      <c r="G6208">
        <f t="shared" si="193"/>
        <v>2437.5225</v>
      </c>
      <c r="H6208">
        <v>6</v>
      </c>
      <c r="I6208" s="17">
        <v>45308</v>
      </c>
      <c r="J6208" s="17">
        <v>45310</v>
      </c>
      <c r="K6208" t="s">
        <v>31</v>
      </c>
      <c r="L6208" t="s">
        <v>16</v>
      </c>
      <c r="M6208">
        <v>438.79</v>
      </c>
      <c r="N6208" t="s">
        <v>28</v>
      </c>
    </row>
    <row r="6209" spans="1:14" ht="14.25" customHeight="1" x14ac:dyDescent="0.3">
      <c r="A6209" t="s">
        <v>6236</v>
      </c>
      <c r="B6209" t="s">
        <v>25</v>
      </c>
      <c r="C6209" t="s">
        <v>36</v>
      </c>
      <c r="D6209">
        <v>3251.74</v>
      </c>
      <c r="E6209">
        <v>0.42</v>
      </c>
      <c r="F6209">
        <f t="shared" si="192"/>
        <v>1365.7307999999998</v>
      </c>
      <c r="G6209">
        <f t="shared" si="193"/>
        <v>1886.0092</v>
      </c>
      <c r="H6209">
        <v>6</v>
      </c>
      <c r="I6209" s="17">
        <v>45145</v>
      </c>
      <c r="J6209" s="17">
        <v>45151</v>
      </c>
      <c r="K6209" t="s">
        <v>15</v>
      </c>
      <c r="L6209" t="s">
        <v>16</v>
      </c>
      <c r="M6209">
        <v>909.36</v>
      </c>
      <c r="N6209" t="s">
        <v>17</v>
      </c>
    </row>
    <row r="6210" spans="1:14" ht="14.25" customHeight="1" x14ac:dyDescent="0.3">
      <c r="A6210" t="s">
        <v>162</v>
      </c>
      <c r="B6210" t="s">
        <v>19</v>
      </c>
      <c r="C6210" t="s">
        <v>20</v>
      </c>
      <c r="D6210">
        <v>3253.32</v>
      </c>
      <c r="E6210">
        <v>0.27</v>
      </c>
      <c r="F6210">
        <f t="shared" ref="F6210:F6273" si="194">D6210*E6210</f>
        <v>878.39640000000009</v>
      </c>
      <c r="G6210">
        <f t="shared" ref="G6210:G6273" si="195">D6210-F6210</f>
        <v>2374.9236000000001</v>
      </c>
      <c r="H6210">
        <v>6</v>
      </c>
      <c r="I6210" s="17">
        <v>45404</v>
      </c>
      <c r="J6210" s="17">
        <v>45407</v>
      </c>
      <c r="K6210" t="s">
        <v>21</v>
      </c>
      <c r="L6210" t="s">
        <v>16</v>
      </c>
      <c r="M6210">
        <v>293.39999999999998</v>
      </c>
      <c r="N6210" t="s">
        <v>48</v>
      </c>
    </row>
    <row r="6211" spans="1:14" ht="14.25" customHeight="1" x14ac:dyDescent="0.3">
      <c r="A6211" t="s">
        <v>7485</v>
      </c>
      <c r="B6211" t="s">
        <v>19</v>
      </c>
      <c r="C6211" t="s">
        <v>33</v>
      </c>
      <c r="D6211">
        <v>3254.36</v>
      </c>
      <c r="E6211">
        <v>0.46</v>
      </c>
      <c r="F6211">
        <f t="shared" si="194"/>
        <v>1497.0056000000002</v>
      </c>
      <c r="G6211">
        <f t="shared" si="195"/>
        <v>1757.3543999999999</v>
      </c>
      <c r="H6211">
        <v>6</v>
      </c>
      <c r="I6211" s="17">
        <v>45533</v>
      </c>
      <c r="J6211" s="17">
        <v>45538</v>
      </c>
      <c r="K6211" t="s">
        <v>21</v>
      </c>
      <c r="L6211" t="s">
        <v>16</v>
      </c>
      <c r="M6211">
        <v>591.70000000000005</v>
      </c>
      <c r="N6211" t="s">
        <v>17</v>
      </c>
    </row>
    <row r="6212" spans="1:14" ht="14.25" customHeight="1" x14ac:dyDescent="0.3">
      <c r="A6212" t="s">
        <v>7270</v>
      </c>
      <c r="B6212" t="s">
        <v>25</v>
      </c>
      <c r="C6212" t="s">
        <v>33</v>
      </c>
      <c r="D6212">
        <v>3255.66</v>
      </c>
      <c r="E6212">
        <v>0.26</v>
      </c>
      <c r="F6212">
        <f t="shared" si="194"/>
        <v>846.47159999999997</v>
      </c>
      <c r="G6212">
        <f t="shared" si="195"/>
        <v>2409.1884</v>
      </c>
      <c r="H6212">
        <v>6</v>
      </c>
      <c r="I6212" s="17">
        <v>45312</v>
      </c>
      <c r="J6212" s="17">
        <v>45315</v>
      </c>
      <c r="K6212" t="s">
        <v>21</v>
      </c>
      <c r="L6212" t="s">
        <v>27</v>
      </c>
      <c r="M6212">
        <v>373.66</v>
      </c>
      <c r="N6212" t="s">
        <v>28</v>
      </c>
    </row>
    <row r="6213" spans="1:14" ht="14.25" customHeight="1" x14ac:dyDescent="0.3">
      <c r="A6213" t="s">
        <v>12091</v>
      </c>
      <c r="B6213" t="s">
        <v>19</v>
      </c>
      <c r="C6213" t="s">
        <v>20</v>
      </c>
      <c r="D6213">
        <v>3258.09</v>
      </c>
      <c r="E6213">
        <v>0.09</v>
      </c>
      <c r="F6213">
        <f t="shared" si="194"/>
        <v>293.22809999999998</v>
      </c>
      <c r="G6213">
        <f t="shared" si="195"/>
        <v>2964.8619000000003</v>
      </c>
      <c r="H6213">
        <v>6</v>
      </c>
      <c r="I6213" s="17">
        <v>45445</v>
      </c>
      <c r="J6213" s="17">
        <v>45446</v>
      </c>
      <c r="K6213" t="s">
        <v>21</v>
      </c>
      <c r="L6213" t="s">
        <v>22</v>
      </c>
      <c r="M6213">
        <v>837.85</v>
      </c>
      <c r="N6213" t="s">
        <v>23</v>
      </c>
    </row>
    <row r="6214" spans="1:14" ht="14.25" customHeight="1" x14ac:dyDescent="0.3">
      <c r="A6214" t="s">
        <v>7402</v>
      </c>
      <c r="B6214" t="s">
        <v>25</v>
      </c>
      <c r="C6214" t="s">
        <v>26</v>
      </c>
      <c r="D6214">
        <v>3264.72</v>
      </c>
      <c r="E6214">
        <v>0.45</v>
      </c>
      <c r="F6214">
        <f t="shared" si="194"/>
        <v>1469.124</v>
      </c>
      <c r="G6214">
        <f t="shared" si="195"/>
        <v>1795.5959999999998</v>
      </c>
      <c r="H6214">
        <v>6</v>
      </c>
      <c r="I6214" s="17">
        <v>45014</v>
      </c>
      <c r="J6214" s="17">
        <v>45018</v>
      </c>
      <c r="K6214" t="s">
        <v>31</v>
      </c>
      <c r="L6214" t="s">
        <v>16</v>
      </c>
      <c r="M6214">
        <v>172.5</v>
      </c>
      <c r="N6214" t="s">
        <v>39</v>
      </c>
    </row>
    <row r="6215" spans="1:14" ht="14.25" customHeight="1" x14ac:dyDescent="0.3">
      <c r="A6215" t="s">
        <v>14364</v>
      </c>
      <c r="B6215" t="s">
        <v>25</v>
      </c>
      <c r="C6215" t="s">
        <v>14</v>
      </c>
      <c r="D6215">
        <v>3264.91</v>
      </c>
      <c r="E6215">
        <v>0.11</v>
      </c>
      <c r="F6215">
        <f t="shared" si="194"/>
        <v>359.14009999999996</v>
      </c>
      <c r="G6215">
        <f t="shared" si="195"/>
        <v>2905.7698999999998</v>
      </c>
      <c r="H6215">
        <v>6</v>
      </c>
      <c r="I6215" s="17">
        <v>45299</v>
      </c>
      <c r="J6215" s="17">
        <v>45306</v>
      </c>
      <c r="K6215" t="s">
        <v>21</v>
      </c>
      <c r="L6215" t="s">
        <v>16</v>
      </c>
      <c r="M6215">
        <v>412.95</v>
      </c>
      <c r="N6215" t="s">
        <v>23</v>
      </c>
    </row>
    <row r="6216" spans="1:14" ht="14.25" customHeight="1" x14ac:dyDescent="0.3">
      <c r="A6216" t="s">
        <v>12677</v>
      </c>
      <c r="B6216" t="s">
        <v>25</v>
      </c>
      <c r="C6216" t="s">
        <v>33</v>
      </c>
      <c r="D6216">
        <v>3264.99</v>
      </c>
      <c r="E6216">
        <v>0.41</v>
      </c>
      <c r="F6216">
        <f t="shared" si="194"/>
        <v>1338.6458999999998</v>
      </c>
      <c r="G6216">
        <f t="shared" si="195"/>
        <v>1926.3441</v>
      </c>
      <c r="H6216">
        <v>6</v>
      </c>
      <c r="I6216" s="17">
        <v>45080</v>
      </c>
      <c r="J6216" s="17">
        <v>45081</v>
      </c>
      <c r="K6216" t="s">
        <v>31</v>
      </c>
      <c r="L6216" t="s">
        <v>27</v>
      </c>
      <c r="M6216">
        <v>673.15</v>
      </c>
      <c r="N6216" t="s">
        <v>17</v>
      </c>
    </row>
    <row r="6217" spans="1:14" ht="14.25" customHeight="1" x14ac:dyDescent="0.3">
      <c r="A6217" t="s">
        <v>2462</v>
      </c>
      <c r="B6217" t="s">
        <v>13</v>
      </c>
      <c r="C6217" t="s">
        <v>33</v>
      </c>
      <c r="D6217">
        <v>3269.87</v>
      </c>
      <c r="E6217">
        <v>0.11</v>
      </c>
      <c r="F6217">
        <f t="shared" si="194"/>
        <v>359.6857</v>
      </c>
      <c r="G6217">
        <f t="shared" si="195"/>
        <v>2910.1842999999999</v>
      </c>
      <c r="H6217">
        <v>6</v>
      </c>
      <c r="I6217" s="17">
        <v>45125</v>
      </c>
      <c r="J6217" s="17">
        <v>45127</v>
      </c>
      <c r="K6217" t="s">
        <v>21</v>
      </c>
      <c r="L6217" t="s">
        <v>16</v>
      </c>
      <c r="M6217">
        <v>791.94</v>
      </c>
      <c r="N6217" t="s">
        <v>17</v>
      </c>
    </row>
    <row r="6218" spans="1:14" ht="14.25" customHeight="1" x14ac:dyDescent="0.3">
      <c r="A6218" t="s">
        <v>9687</v>
      </c>
      <c r="B6218" t="s">
        <v>41</v>
      </c>
      <c r="C6218" t="s">
        <v>33</v>
      </c>
      <c r="D6218">
        <v>3272.44</v>
      </c>
      <c r="E6218">
        <v>0.22</v>
      </c>
      <c r="F6218">
        <f t="shared" si="194"/>
        <v>719.93680000000006</v>
      </c>
      <c r="G6218">
        <f t="shared" si="195"/>
        <v>2552.5032000000001</v>
      </c>
      <c r="H6218">
        <v>6</v>
      </c>
      <c r="I6218" s="17">
        <v>45107</v>
      </c>
      <c r="J6218" s="17">
        <v>45114</v>
      </c>
      <c r="K6218" t="s">
        <v>15</v>
      </c>
      <c r="L6218" t="s">
        <v>16</v>
      </c>
      <c r="M6218">
        <v>857</v>
      </c>
      <c r="N6218" t="s">
        <v>17</v>
      </c>
    </row>
    <row r="6219" spans="1:14" ht="14.25" customHeight="1" x14ac:dyDescent="0.3">
      <c r="A6219" t="s">
        <v>3086</v>
      </c>
      <c r="B6219" t="s">
        <v>41</v>
      </c>
      <c r="C6219" t="s">
        <v>36</v>
      </c>
      <c r="D6219">
        <v>3272.93</v>
      </c>
      <c r="E6219">
        <v>0.02</v>
      </c>
      <c r="F6219">
        <f t="shared" si="194"/>
        <v>65.458600000000004</v>
      </c>
      <c r="G6219">
        <f t="shared" si="195"/>
        <v>3207.4713999999999</v>
      </c>
      <c r="H6219">
        <v>6</v>
      </c>
      <c r="I6219" s="17">
        <v>45005</v>
      </c>
      <c r="J6219" s="17">
        <v>45011</v>
      </c>
      <c r="K6219" t="s">
        <v>31</v>
      </c>
      <c r="L6219" t="s">
        <v>16</v>
      </c>
      <c r="M6219">
        <v>700.56</v>
      </c>
      <c r="N6219" t="s">
        <v>48</v>
      </c>
    </row>
    <row r="6220" spans="1:14" ht="14.25" customHeight="1" x14ac:dyDescent="0.3">
      <c r="A6220" t="s">
        <v>3344</v>
      </c>
      <c r="B6220" t="s">
        <v>25</v>
      </c>
      <c r="C6220" t="s">
        <v>26</v>
      </c>
      <c r="D6220">
        <v>3280.01</v>
      </c>
      <c r="E6220">
        <v>0.14000000000000001</v>
      </c>
      <c r="F6220">
        <f t="shared" si="194"/>
        <v>459.20140000000009</v>
      </c>
      <c r="G6220">
        <f t="shared" si="195"/>
        <v>2820.8086000000003</v>
      </c>
      <c r="H6220">
        <v>6</v>
      </c>
      <c r="I6220" s="17">
        <v>45370</v>
      </c>
      <c r="J6220" s="17">
        <v>45373</v>
      </c>
      <c r="K6220" t="s">
        <v>31</v>
      </c>
      <c r="L6220" t="s">
        <v>16</v>
      </c>
      <c r="M6220">
        <v>609.29</v>
      </c>
      <c r="N6220" t="s">
        <v>34</v>
      </c>
    </row>
    <row r="6221" spans="1:14" ht="14.25" customHeight="1" x14ac:dyDescent="0.3">
      <c r="A6221" t="s">
        <v>12580</v>
      </c>
      <c r="B6221" t="s">
        <v>41</v>
      </c>
      <c r="C6221" t="s">
        <v>20</v>
      </c>
      <c r="D6221">
        <v>3290.47</v>
      </c>
      <c r="E6221">
        <v>0.42</v>
      </c>
      <c r="F6221">
        <f t="shared" si="194"/>
        <v>1381.9974</v>
      </c>
      <c r="G6221">
        <f t="shared" si="195"/>
        <v>1908.4725999999998</v>
      </c>
      <c r="H6221">
        <v>6</v>
      </c>
      <c r="I6221" s="17">
        <v>45451</v>
      </c>
      <c r="J6221" s="17">
        <v>45458</v>
      </c>
      <c r="K6221" t="s">
        <v>21</v>
      </c>
      <c r="L6221" t="s">
        <v>22</v>
      </c>
      <c r="M6221">
        <v>167.43</v>
      </c>
      <c r="N6221" t="s">
        <v>28</v>
      </c>
    </row>
    <row r="6222" spans="1:14" ht="14.25" customHeight="1" x14ac:dyDescent="0.3">
      <c r="A6222" t="s">
        <v>10638</v>
      </c>
      <c r="B6222" t="s">
        <v>19</v>
      </c>
      <c r="C6222" t="s">
        <v>33</v>
      </c>
      <c r="D6222">
        <v>3294.72</v>
      </c>
      <c r="E6222">
        <v>0.44</v>
      </c>
      <c r="F6222">
        <f t="shared" si="194"/>
        <v>1449.6768</v>
      </c>
      <c r="G6222">
        <f t="shared" si="195"/>
        <v>1845.0431999999998</v>
      </c>
      <c r="H6222">
        <v>6</v>
      </c>
      <c r="I6222" s="17">
        <v>45600</v>
      </c>
      <c r="J6222" s="17">
        <v>45605</v>
      </c>
      <c r="K6222" t="s">
        <v>21</v>
      </c>
      <c r="L6222" t="s">
        <v>27</v>
      </c>
      <c r="M6222">
        <v>982.5</v>
      </c>
      <c r="N6222" t="s">
        <v>23</v>
      </c>
    </row>
    <row r="6223" spans="1:14" ht="14.25" customHeight="1" x14ac:dyDescent="0.3">
      <c r="A6223" t="s">
        <v>11553</v>
      </c>
      <c r="B6223" t="s">
        <v>25</v>
      </c>
      <c r="C6223" t="s">
        <v>33</v>
      </c>
      <c r="D6223">
        <v>3294.86</v>
      </c>
      <c r="E6223">
        <v>0.44</v>
      </c>
      <c r="F6223">
        <f t="shared" si="194"/>
        <v>1449.7384</v>
      </c>
      <c r="G6223">
        <f t="shared" si="195"/>
        <v>1845.1216000000002</v>
      </c>
      <c r="H6223">
        <v>6</v>
      </c>
      <c r="I6223" s="17">
        <v>44945</v>
      </c>
      <c r="J6223" s="17">
        <v>44949</v>
      </c>
      <c r="K6223" t="s">
        <v>15</v>
      </c>
      <c r="L6223" t="s">
        <v>27</v>
      </c>
      <c r="M6223">
        <v>811.87</v>
      </c>
      <c r="N6223" t="s">
        <v>23</v>
      </c>
    </row>
    <row r="6224" spans="1:14" ht="14.25" customHeight="1" x14ac:dyDescent="0.3">
      <c r="A6224" t="s">
        <v>8940</v>
      </c>
      <c r="B6224" t="s">
        <v>19</v>
      </c>
      <c r="C6224" t="s">
        <v>26</v>
      </c>
      <c r="D6224">
        <v>3298.16</v>
      </c>
      <c r="E6224">
        <v>0.26</v>
      </c>
      <c r="F6224">
        <f t="shared" si="194"/>
        <v>857.52160000000003</v>
      </c>
      <c r="G6224">
        <f t="shared" si="195"/>
        <v>2440.6383999999998</v>
      </c>
      <c r="H6224">
        <v>6</v>
      </c>
      <c r="I6224" s="17">
        <v>45183</v>
      </c>
      <c r="J6224" s="17">
        <v>45184</v>
      </c>
      <c r="K6224" t="s">
        <v>31</v>
      </c>
      <c r="L6224" t="s">
        <v>16</v>
      </c>
      <c r="M6224">
        <v>329.6</v>
      </c>
      <c r="N6224" t="s">
        <v>23</v>
      </c>
    </row>
    <row r="6225" spans="1:14" ht="14.25" customHeight="1" x14ac:dyDescent="0.3">
      <c r="A6225" t="s">
        <v>6748</v>
      </c>
      <c r="B6225" t="s">
        <v>13</v>
      </c>
      <c r="C6225" t="s">
        <v>36</v>
      </c>
      <c r="D6225">
        <v>3300.95</v>
      </c>
      <c r="E6225">
        <v>0.03</v>
      </c>
      <c r="F6225">
        <f t="shared" si="194"/>
        <v>99.028499999999994</v>
      </c>
      <c r="G6225">
        <f t="shared" si="195"/>
        <v>3201.9214999999999</v>
      </c>
      <c r="H6225">
        <v>6</v>
      </c>
      <c r="I6225" s="17">
        <v>45546</v>
      </c>
      <c r="J6225" s="17">
        <v>45547</v>
      </c>
      <c r="K6225" t="s">
        <v>15</v>
      </c>
      <c r="L6225" t="s">
        <v>22</v>
      </c>
      <c r="M6225">
        <v>222.95</v>
      </c>
      <c r="N6225" t="s">
        <v>34</v>
      </c>
    </row>
    <row r="6226" spans="1:14" ht="14.25" customHeight="1" x14ac:dyDescent="0.3">
      <c r="A6226" t="s">
        <v>10850</v>
      </c>
      <c r="B6226" t="s">
        <v>41</v>
      </c>
      <c r="C6226" t="s">
        <v>20</v>
      </c>
      <c r="D6226">
        <v>3301.4</v>
      </c>
      <c r="E6226">
        <v>0.43</v>
      </c>
      <c r="F6226">
        <f t="shared" si="194"/>
        <v>1419.6020000000001</v>
      </c>
      <c r="G6226">
        <f t="shared" si="195"/>
        <v>1881.798</v>
      </c>
      <c r="H6226">
        <v>6</v>
      </c>
      <c r="I6226" s="17">
        <v>45321</v>
      </c>
      <c r="J6226" s="17">
        <v>45327</v>
      </c>
      <c r="K6226" t="s">
        <v>21</v>
      </c>
      <c r="L6226" t="s">
        <v>22</v>
      </c>
      <c r="M6226">
        <v>918.6</v>
      </c>
      <c r="N6226" t="s">
        <v>23</v>
      </c>
    </row>
    <row r="6227" spans="1:14" ht="14.25" customHeight="1" x14ac:dyDescent="0.3">
      <c r="A6227" t="s">
        <v>6777</v>
      </c>
      <c r="B6227" t="s">
        <v>41</v>
      </c>
      <c r="C6227" t="s">
        <v>33</v>
      </c>
      <c r="D6227">
        <v>3305.26</v>
      </c>
      <c r="E6227">
        <v>0</v>
      </c>
      <c r="F6227">
        <f t="shared" si="194"/>
        <v>0</v>
      </c>
      <c r="G6227">
        <f t="shared" si="195"/>
        <v>3305.26</v>
      </c>
      <c r="H6227">
        <v>6</v>
      </c>
      <c r="I6227" s="17">
        <v>45355</v>
      </c>
      <c r="J6227" s="17">
        <v>45356</v>
      </c>
      <c r="K6227" t="s">
        <v>15</v>
      </c>
      <c r="L6227" t="s">
        <v>22</v>
      </c>
      <c r="M6227">
        <v>484.38</v>
      </c>
      <c r="N6227" t="s">
        <v>28</v>
      </c>
    </row>
    <row r="6228" spans="1:14" ht="14.25" customHeight="1" x14ac:dyDescent="0.3">
      <c r="A6228" t="s">
        <v>5729</v>
      </c>
      <c r="B6228" t="s">
        <v>19</v>
      </c>
      <c r="C6228" t="s">
        <v>20</v>
      </c>
      <c r="D6228">
        <v>3311.16</v>
      </c>
      <c r="E6228">
        <v>0.22</v>
      </c>
      <c r="F6228">
        <f t="shared" si="194"/>
        <v>728.45519999999999</v>
      </c>
      <c r="G6228">
        <f t="shared" si="195"/>
        <v>2582.7048</v>
      </c>
      <c r="H6228">
        <v>6</v>
      </c>
      <c r="I6228" s="17">
        <v>45051</v>
      </c>
      <c r="J6228" s="17">
        <v>45055</v>
      </c>
      <c r="K6228" t="s">
        <v>31</v>
      </c>
      <c r="L6228" t="s">
        <v>22</v>
      </c>
      <c r="M6228">
        <v>976.62</v>
      </c>
      <c r="N6228" t="s">
        <v>39</v>
      </c>
    </row>
    <row r="6229" spans="1:14" ht="14.25" customHeight="1" x14ac:dyDescent="0.3">
      <c r="A6229" t="s">
        <v>8966</v>
      </c>
      <c r="B6229" t="s">
        <v>19</v>
      </c>
      <c r="C6229" t="s">
        <v>26</v>
      </c>
      <c r="D6229">
        <v>3312.13</v>
      </c>
      <c r="E6229">
        <v>0.15</v>
      </c>
      <c r="F6229">
        <f t="shared" si="194"/>
        <v>496.81950000000001</v>
      </c>
      <c r="G6229">
        <f t="shared" si="195"/>
        <v>2815.3105</v>
      </c>
      <c r="H6229">
        <v>6</v>
      </c>
      <c r="I6229" s="17">
        <v>45527</v>
      </c>
      <c r="J6229" s="17">
        <v>45534</v>
      </c>
      <c r="K6229" t="s">
        <v>31</v>
      </c>
      <c r="L6229" t="s">
        <v>22</v>
      </c>
      <c r="M6229">
        <v>367.73</v>
      </c>
      <c r="N6229" t="s">
        <v>17</v>
      </c>
    </row>
    <row r="6230" spans="1:14" ht="14.25" customHeight="1" x14ac:dyDescent="0.3">
      <c r="A6230" t="s">
        <v>9924</v>
      </c>
      <c r="B6230" t="s">
        <v>41</v>
      </c>
      <c r="C6230" t="s">
        <v>33</v>
      </c>
      <c r="D6230">
        <v>3316.36</v>
      </c>
      <c r="E6230">
        <v>0.43</v>
      </c>
      <c r="F6230">
        <f t="shared" si="194"/>
        <v>1426.0348000000001</v>
      </c>
      <c r="G6230">
        <f t="shared" si="195"/>
        <v>1890.3252</v>
      </c>
      <c r="H6230">
        <v>6</v>
      </c>
      <c r="I6230" s="17">
        <v>45143</v>
      </c>
      <c r="J6230" s="17">
        <v>45148</v>
      </c>
      <c r="K6230" t="s">
        <v>31</v>
      </c>
      <c r="L6230" t="s">
        <v>16</v>
      </c>
      <c r="M6230">
        <v>187.71</v>
      </c>
      <c r="N6230" t="s">
        <v>48</v>
      </c>
    </row>
    <row r="6231" spans="1:14" ht="14.25" customHeight="1" x14ac:dyDescent="0.3">
      <c r="A6231" t="s">
        <v>142</v>
      </c>
      <c r="B6231" t="s">
        <v>13</v>
      </c>
      <c r="C6231" t="s">
        <v>36</v>
      </c>
      <c r="D6231">
        <v>3318.86</v>
      </c>
      <c r="E6231">
        <v>0.33</v>
      </c>
      <c r="F6231">
        <f t="shared" si="194"/>
        <v>1095.2238</v>
      </c>
      <c r="G6231">
        <f t="shared" si="195"/>
        <v>2223.6361999999999</v>
      </c>
      <c r="H6231">
        <v>6</v>
      </c>
      <c r="I6231" s="17">
        <v>45547</v>
      </c>
      <c r="J6231" s="17">
        <v>45554</v>
      </c>
      <c r="K6231" t="s">
        <v>15</v>
      </c>
      <c r="L6231" t="s">
        <v>16</v>
      </c>
      <c r="M6231">
        <v>604.07000000000005</v>
      </c>
      <c r="N6231" t="s">
        <v>23</v>
      </c>
    </row>
    <row r="6232" spans="1:14" ht="14.25" customHeight="1" x14ac:dyDescent="0.3">
      <c r="A6232" t="s">
        <v>3742</v>
      </c>
      <c r="B6232" t="s">
        <v>13</v>
      </c>
      <c r="C6232" t="s">
        <v>20</v>
      </c>
      <c r="D6232">
        <v>3319.13</v>
      </c>
      <c r="E6232">
        <v>0.47</v>
      </c>
      <c r="F6232">
        <f t="shared" si="194"/>
        <v>1559.9911</v>
      </c>
      <c r="G6232">
        <f t="shared" si="195"/>
        <v>1759.1389000000001</v>
      </c>
      <c r="H6232">
        <v>6</v>
      </c>
      <c r="I6232" s="17">
        <v>44937</v>
      </c>
      <c r="J6232" s="17">
        <v>44939</v>
      </c>
      <c r="K6232" t="s">
        <v>15</v>
      </c>
      <c r="L6232" t="s">
        <v>16</v>
      </c>
      <c r="M6232">
        <v>227.64</v>
      </c>
      <c r="N6232" t="s">
        <v>39</v>
      </c>
    </row>
    <row r="6233" spans="1:14" ht="14.25" customHeight="1" x14ac:dyDescent="0.3">
      <c r="A6233" t="s">
        <v>13840</v>
      </c>
      <c r="B6233" t="s">
        <v>13</v>
      </c>
      <c r="C6233" t="s">
        <v>33</v>
      </c>
      <c r="D6233">
        <v>3319.82</v>
      </c>
      <c r="E6233">
        <v>0.43</v>
      </c>
      <c r="F6233">
        <f t="shared" si="194"/>
        <v>1427.5226</v>
      </c>
      <c r="G6233">
        <f t="shared" si="195"/>
        <v>1892.2974000000002</v>
      </c>
      <c r="H6233">
        <v>6</v>
      </c>
      <c r="I6233" s="17">
        <v>45302</v>
      </c>
      <c r="J6233" s="17">
        <v>45304</v>
      </c>
      <c r="K6233" t="s">
        <v>21</v>
      </c>
      <c r="L6233" t="s">
        <v>22</v>
      </c>
      <c r="M6233">
        <v>497.81</v>
      </c>
      <c r="N6233" t="s">
        <v>28</v>
      </c>
    </row>
    <row r="6234" spans="1:14" ht="14.25" customHeight="1" x14ac:dyDescent="0.3">
      <c r="A6234" t="s">
        <v>8635</v>
      </c>
      <c r="B6234" t="s">
        <v>19</v>
      </c>
      <c r="C6234" t="s">
        <v>14</v>
      </c>
      <c r="D6234">
        <v>3322.82</v>
      </c>
      <c r="E6234">
        <v>0.3</v>
      </c>
      <c r="F6234">
        <f t="shared" si="194"/>
        <v>996.846</v>
      </c>
      <c r="G6234">
        <f t="shared" si="195"/>
        <v>2325.9740000000002</v>
      </c>
      <c r="H6234">
        <v>6</v>
      </c>
      <c r="I6234" s="17">
        <v>45047</v>
      </c>
      <c r="J6234" s="17">
        <v>45049</v>
      </c>
      <c r="K6234" t="s">
        <v>21</v>
      </c>
      <c r="L6234" t="s">
        <v>16</v>
      </c>
      <c r="M6234">
        <v>655.04</v>
      </c>
      <c r="N6234" t="s">
        <v>28</v>
      </c>
    </row>
    <row r="6235" spans="1:14" ht="14.25" customHeight="1" x14ac:dyDescent="0.3">
      <c r="A6235" t="s">
        <v>1228</v>
      </c>
      <c r="B6235" t="s">
        <v>25</v>
      </c>
      <c r="C6235" t="s">
        <v>14</v>
      </c>
      <c r="D6235">
        <v>3330.21</v>
      </c>
      <c r="E6235">
        <v>0.2</v>
      </c>
      <c r="F6235">
        <f t="shared" si="194"/>
        <v>666.04200000000003</v>
      </c>
      <c r="G6235">
        <f t="shared" si="195"/>
        <v>2664.1680000000001</v>
      </c>
      <c r="H6235">
        <v>6</v>
      </c>
      <c r="I6235" s="17">
        <v>45445</v>
      </c>
      <c r="J6235" s="17">
        <v>45446</v>
      </c>
      <c r="K6235" t="s">
        <v>31</v>
      </c>
      <c r="L6235" t="s">
        <v>22</v>
      </c>
      <c r="M6235">
        <v>410.36</v>
      </c>
      <c r="N6235" t="s">
        <v>34</v>
      </c>
    </row>
    <row r="6236" spans="1:14" ht="14.25" customHeight="1" x14ac:dyDescent="0.3">
      <c r="A6236" t="s">
        <v>6669</v>
      </c>
      <c r="B6236" t="s">
        <v>19</v>
      </c>
      <c r="C6236" t="s">
        <v>33</v>
      </c>
      <c r="D6236">
        <v>3332.15</v>
      </c>
      <c r="E6236">
        <v>0.39</v>
      </c>
      <c r="F6236">
        <f t="shared" si="194"/>
        <v>1299.5385000000001</v>
      </c>
      <c r="G6236">
        <f t="shared" si="195"/>
        <v>2032.6115</v>
      </c>
      <c r="H6236">
        <v>6</v>
      </c>
      <c r="I6236" s="17">
        <v>45044</v>
      </c>
      <c r="J6236" s="17">
        <v>45046</v>
      </c>
      <c r="K6236" t="s">
        <v>15</v>
      </c>
      <c r="L6236" t="s">
        <v>16</v>
      </c>
      <c r="M6236">
        <v>562.67999999999995</v>
      </c>
      <c r="N6236" t="s">
        <v>28</v>
      </c>
    </row>
    <row r="6237" spans="1:14" ht="14.25" customHeight="1" x14ac:dyDescent="0.3">
      <c r="A6237" t="s">
        <v>3553</v>
      </c>
      <c r="B6237" t="s">
        <v>13</v>
      </c>
      <c r="C6237" t="s">
        <v>36</v>
      </c>
      <c r="D6237">
        <v>3332.19</v>
      </c>
      <c r="E6237">
        <v>0.01</v>
      </c>
      <c r="F6237">
        <f t="shared" si="194"/>
        <v>33.321899999999999</v>
      </c>
      <c r="G6237">
        <f t="shared" si="195"/>
        <v>3298.8681000000001</v>
      </c>
      <c r="H6237">
        <v>6</v>
      </c>
      <c r="I6237" s="17">
        <v>45599</v>
      </c>
      <c r="J6237" s="17">
        <v>45604</v>
      </c>
      <c r="K6237" t="s">
        <v>31</v>
      </c>
      <c r="L6237" t="s">
        <v>16</v>
      </c>
      <c r="M6237">
        <v>250.61</v>
      </c>
      <c r="N6237" t="s">
        <v>48</v>
      </c>
    </row>
    <row r="6238" spans="1:14" ht="14.25" customHeight="1" x14ac:dyDescent="0.3">
      <c r="A6238" t="s">
        <v>70</v>
      </c>
      <c r="B6238" t="s">
        <v>25</v>
      </c>
      <c r="C6238" t="s">
        <v>33</v>
      </c>
      <c r="D6238">
        <v>3339.02</v>
      </c>
      <c r="E6238">
        <v>0.18</v>
      </c>
      <c r="F6238">
        <f t="shared" si="194"/>
        <v>601.02359999999999</v>
      </c>
      <c r="G6238">
        <f t="shared" si="195"/>
        <v>2737.9964</v>
      </c>
      <c r="H6238">
        <v>6</v>
      </c>
      <c r="I6238" s="17">
        <v>45651</v>
      </c>
      <c r="J6238" s="17">
        <v>45652</v>
      </c>
      <c r="K6238" t="s">
        <v>15</v>
      </c>
      <c r="L6238" t="s">
        <v>27</v>
      </c>
      <c r="M6238">
        <v>586.69000000000005</v>
      </c>
      <c r="N6238" t="s">
        <v>23</v>
      </c>
    </row>
    <row r="6239" spans="1:14" ht="14.25" customHeight="1" x14ac:dyDescent="0.3">
      <c r="A6239" t="s">
        <v>7248</v>
      </c>
      <c r="B6239" t="s">
        <v>19</v>
      </c>
      <c r="C6239" t="s">
        <v>26</v>
      </c>
      <c r="D6239">
        <v>3343.48</v>
      </c>
      <c r="E6239">
        <v>0.32</v>
      </c>
      <c r="F6239">
        <f t="shared" si="194"/>
        <v>1069.9136000000001</v>
      </c>
      <c r="G6239">
        <f t="shared" si="195"/>
        <v>2273.5663999999997</v>
      </c>
      <c r="H6239">
        <v>6</v>
      </c>
      <c r="I6239" s="17">
        <v>45290</v>
      </c>
      <c r="J6239" s="17">
        <v>45293</v>
      </c>
      <c r="K6239" t="s">
        <v>21</v>
      </c>
      <c r="L6239" t="s">
        <v>27</v>
      </c>
      <c r="M6239">
        <v>303.62</v>
      </c>
      <c r="N6239" t="s">
        <v>48</v>
      </c>
    </row>
    <row r="6240" spans="1:14" ht="14.25" customHeight="1" x14ac:dyDescent="0.3">
      <c r="A6240" t="s">
        <v>13347</v>
      </c>
      <c r="B6240" t="s">
        <v>41</v>
      </c>
      <c r="C6240" t="s">
        <v>26</v>
      </c>
      <c r="D6240">
        <v>3344.94</v>
      </c>
      <c r="E6240">
        <v>0.22</v>
      </c>
      <c r="F6240">
        <f t="shared" si="194"/>
        <v>735.88679999999999</v>
      </c>
      <c r="G6240">
        <f t="shared" si="195"/>
        <v>2609.0532000000003</v>
      </c>
      <c r="H6240">
        <v>6</v>
      </c>
      <c r="I6240" s="17">
        <v>45363</v>
      </c>
      <c r="J6240" s="17">
        <v>45364</v>
      </c>
      <c r="K6240" t="s">
        <v>15</v>
      </c>
      <c r="L6240" t="s">
        <v>16</v>
      </c>
      <c r="M6240">
        <v>975.81</v>
      </c>
      <c r="N6240" t="s">
        <v>34</v>
      </c>
    </row>
    <row r="6241" spans="1:14" ht="14.25" customHeight="1" x14ac:dyDescent="0.3">
      <c r="A6241" t="s">
        <v>3287</v>
      </c>
      <c r="B6241" t="s">
        <v>19</v>
      </c>
      <c r="C6241" t="s">
        <v>26</v>
      </c>
      <c r="D6241">
        <v>3345.03</v>
      </c>
      <c r="E6241">
        <v>0.26</v>
      </c>
      <c r="F6241">
        <f t="shared" si="194"/>
        <v>869.70780000000013</v>
      </c>
      <c r="G6241">
        <f t="shared" si="195"/>
        <v>2475.3222000000001</v>
      </c>
      <c r="H6241">
        <v>6</v>
      </c>
      <c r="I6241" s="17">
        <v>45405</v>
      </c>
      <c r="J6241" s="17">
        <v>45409</v>
      </c>
      <c r="K6241" t="s">
        <v>15</v>
      </c>
      <c r="L6241" t="s">
        <v>27</v>
      </c>
      <c r="M6241">
        <v>772.94</v>
      </c>
      <c r="N6241" t="s">
        <v>28</v>
      </c>
    </row>
    <row r="6242" spans="1:14" ht="14.25" customHeight="1" x14ac:dyDescent="0.3">
      <c r="A6242" t="s">
        <v>7700</v>
      </c>
      <c r="B6242" t="s">
        <v>25</v>
      </c>
      <c r="C6242" t="s">
        <v>36</v>
      </c>
      <c r="D6242">
        <v>3347.1</v>
      </c>
      <c r="E6242">
        <v>0.45</v>
      </c>
      <c r="F6242">
        <f t="shared" si="194"/>
        <v>1506.1949999999999</v>
      </c>
      <c r="G6242">
        <f t="shared" si="195"/>
        <v>1840.905</v>
      </c>
      <c r="H6242">
        <v>6</v>
      </c>
      <c r="I6242" s="17">
        <v>45166</v>
      </c>
      <c r="J6242" s="17">
        <v>45172</v>
      </c>
      <c r="K6242" t="s">
        <v>21</v>
      </c>
      <c r="L6242" t="s">
        <v>27</v>
      </c>
      <c r="M6242">
        <v>471.98</v>
      </c>
      <c r="N6242" t="s">
        <v>28</v>
      </c>
    </row>
    <row r="6243" spans="1:14" ht="14.25" customHeight="1" x14ac:dyDescent="0.3">
      <c r="A6243" t="s">
        <v>12503</v>
      </c>
      <c r="B6243" t="s">
        <v>19</v>
      </c>
      <c r="C6243" t="s">
        <v>26</v>
      </c>
      <c r="D6243">
        <v>3347.82</v>
      </c>
      <c r="E6243">
        <v>0.08</v>
      </c>
      <c r="F6243">
        <f t="shared" si="194"/>
        <v>267.82560000000001</v>
      </c>
      <c r="G6243">
        <f t="shared" si="195"/>
        <v>3079.9944</v>
      </c>
      <c r="H6243">
        <v>6</v>
      </c>
      <c r="I6243" s="17">
        <v>45290</v>
      </c>
      <c r="J6243" s="17">
        <v>45292</v>
      </c>
      <c r="K6243" t="s">
        <v>31</v>
      </c>
      <c r="L6243" t="s">
        <v>22</v>
      </c>
      <c r="M6243">
        <v>747.08</v>
      </c>
      <c r="N6243" t="s">
        <v>48</v>
      </c>
    </row>
    <row r="6244" spans="1:14" ht="14.25" customHeight="1" x14ac:dyDescent="0.3">
      <c r="A6244" t="s">
        <v>9754</v>
      </c>
      <c r="B6244" t="s">
        <v>13</v>
      </c>
      <c r="C6244" t="s">
        <v>33</v>
      </c>
      <c r="D6244">
        <v>3354.92</v>
      </c>
      <c r="E6244">
        <v>0.37</v>
      </c>
      <c r="F6244">
        <f t="shared" si="194"/>
        <v>1241.3204000000001</v>
      </c>
      <c r="G6244">
        <f t="shared" si="195"/>
        <v>2113.5996</v>
      </c>
      <c r="H6244">
        <v>6</v>
      </c>
      <c r="I6244" s="17">
        <v>44927</v>
      </c>
      <c r="J6244" s="17">
        <v>44932</v>
      </c>
      <c r="K6244" t="s">
        <v>15</v>
      </c>
      <c r="L6244" t="s">
        <v>22</v>
      </c>
      <c r="M6244">
        <v>984.32</v>
      </c>
      <c r="N6244" t="s">
        <v>34</v>
      </c>
    </row>
    <row r="6245" spans="1:14" ht="14.25" customHeight="1" x14ac:dyDescent="0.3">
      <c r="A6245" t="s">
        <v>11929</v>
      </c>
      <c r="B6245" t="s">
        <v>41</v>
      </c>
      <c r="C6245" t="s">
        <v>26</v>
      </c>
      <c r="D6245">
        <v>3355.76</v>
      </c>
      <c r="E6245">
        <v>0.44</v>
      </c>
      <c r="F6245">
        <f t="shared" si="194"/>
        <v>1476.5344</v>
      </c>
      <c r="G6245">
        <f t="shared" si="195"/>
        <v>1879.2256000000002</v>
      </c>
      <c r="H6245">
        <v>6</v>
      </c>
      <c r="I6245" s="17">
        <v>45151</v>
      </c>
      <c r="J6245" s="17">
        <v>45158</v>
      </c>
      <c r="K6245" t="s">
        <v>15</v>
      </c>
      <c r="L6245" t="s">
        <v>16</v>
      </c>
      <c r="M6245">
        <v>985.18</v>
      </c>
      <c r="N6245" t="s">
        <v>48</v>
      </c>
    </row>
    <row r="6246" spans="1:14" ht="14.25" customHeight="1" x14ac:dyDescent="0.3">
      <c r="A6246" t="s">
        <v>6588</v>
      </c>
      <c r="B6246" t="s">
        <v>19</v>
      </c>
      <c r="C6246" t="s">
        <v>33</v>
      </c>
      <c r="D6246">
        <v>3356.55</v>
      </c>
      <c r="E6246">
        <v>0.39</v>
      </c>
      <c r="F6246">
        <f t="shared" si="194"/>
        <v>1309.0545000000002</v>
      </c>
      <c r="G6246">
        <f t="shared" si="195"/>
        <v>2047.4955</v>
      </c>
      <c r="H6246">
        <v>6</v>
      </c>
      <c r="I6246" s="17">
        <v>45345</v>
      </c>
      <c r="J6246" s="17">
        <v>45350</v>
      </c>
      <c r="K6246" t="s">
        <v>31</v>
      </c>
      <c r="L6246" t="s">
        <v>22</v>
      </c>
      <c r="M6246">
        <v>431.29</v>
      </c>
      <c r="N6246" t="s">
        <v>28</v>
      </c>
    </row>
    <row r="6247" spans="1:14" ht="14.25" customHeight="1" x14ac:dyDescent="0.3">
      <c r="A6247" t="s">
        <v>15055</v>
      </c>
      <c r="B6247" t="s">
        <v>25</v>
      </c>
      <c r="C6247" t="s">
        <v>26</v>
      </c>
      <c r="D6247">
        <v>3358.5</v>
      </c>
      <c r="E6247">
        <v>0.22</v>
      </c>
      <c r="F6247">
        <f t="shared" si="194"/>
        <v>738.87</v>
      </c>
      <c r="G6247">
        <f t="shared" si="195"/>
        <v>2619.63</v>
      </c>
      <c r="H6247">
        <v>6</v>
      </c>
      <c r="I6247" s="17">
        <v>45143</v>
      </c>
      <c r="J6247" s="17">
        <v>45145</v>
      </c>
      <c r="K6247" t="s">
        <v>31</v>
      </c>
      <c r="L6247" t="s">
        <v>16</v>
      </c>
      <c r="M6247">
        <v>253.4</v>
      </c>
      <c r="N6247" t="s">
        <v>48</v>
      </c>
    </row>
    <row r="6248" spans="1:14" ht="14.25" customHeight="1" x14ac:dyDescent="0.3">
      <c r="A6248" t="s">
        <v>9066</v>
      </c>
      <c r="B6248" t="s">
        <v>13</v>
      </c>
      <c r="C6248" t="s">
        <v>33</v>
      </c>
      <c r="D6248">
        <v>3359.47</v>
      </c>
      <c r="E6248">
        <v>0.12</v>
      </c>
      <c r="F6248">
        <f t="shared" si="194"/>
        <v>403.13639999999998</v>
      </c>
      <c r="G6248">
        <f t="shared" si="195"/>
        <v>2956.3335999999999</v>
      </c>
      <c r="H6248">
        <v>6</v>
      </c>
      <c r="I6248" s="17">
        <v>45575</v>
      </c>
      <c r="J6248" s="17">
        <v>45577</v>
      </c>
      <c r="K6248" t="s">
        <v>15</v>
      </c>
      <c r="L6248" t="s">
        <v>22</v>
      </c>
      <c r="M6248">
        <v>575.42999999999995</v>
      </c>
      <c r="N6248" t="s">
        <v>23</v>
      </c>
    </row>
    <row r="6249" spans="1:14" ht="14.25" customHeight="1" x14ac:dyDescent="0.3">
      <c r="A6249" t="s">
        <v>2579</v>
      </c>
      <c r="B6249" t="s">
        <v>19</v>
      </c>
      <c r="C6249" t="s">
        <v>33</v>
      </c>
      <c r="D6249">
        <v>3360.11</v>
      </c>
      <c r="E6249">
        <v>0.43</v>
      </c>
      <c r="F6249">
        <f t="shared" si="194"/>
        <v>1444.8473000000001</v>
      </c>
      <c r="G6249">
        <f t="shared" si="195"/>
        <v>1915.2627</v>
      </c>
      <c r="H6249">
        <v>6</v>
      </c>
      <c r="I6249" s="17">
        <v>45415</v>
      </c>
      <c r="J6249" s="17">
        <v>45418</v>
      </c>
      <c r="K6249" t="s">
        <v>15</v>
      </c>
      <c r="L6249" t="s">
        <v>16</v>
      </c>
      <c r="M6249">
        <v>378.56</v>
      </c>
      <c r="N6249" t="s">
        <v>39</v>
      </c>
    </row>
    <row r="6250" spans="1:14" ht="14.25" customHeight="1" x14ac:dyDescent="0.3">
      <c r="A6250" t="s">
        <v>6271</v>
      </c>
      <c r="B6250" t="s">
        <v>25</v>
      </c>
      <c r="C6250" t="s">
        <v>20</v>
      </c>
      <c r="D6250">
        <v>3361.67</v>
      </c>
      <c r="E6250">
        <v>0.47</v>
      </c>
      <c r="F6250">
        <f t="shared" si="194"/>
        <v>1579.9848999999999</v>
      </c>
      <c r="G6250">
        <f t="shared" si="195"/>
        <v>1781.6851000000001</v>
      </c>
      <c r="H6250">
        <v>6</v>
      </c>
      <c r="I6250" s="17">
        <v>45072</v>
      </c>
      <c r="J6250" s="17">
        <v>45075</v>
      </c>
      <c r="K6250" t="s">
        <v>21</v>
      </c>
      <c r="L6250" t="s">
        <v>27</v>
      </c>
      <c r="M6250">
        <v>924.11</v>
      </c>
      <c r="N6250" t="s">
        <v>17</v>
      </c>
    </row>
    <row r="6251" spans="1:14" ht="14.25" customHeight="1" x14ac:dyDescent="0.3">
      <c r="A6251" t="s">
        <v>6855</v>
      </c>
      <c r="B6251" t="s">
        <v>25</v>
      </c>
      <c r="C6251" t="s">
        <v>14</v>
      </c>
      <c r="D6251">
        <v>3364.45</v>
      </c>
      <c r="E6251">
        <v>0.41</v>
      </c>
      <c r="F6251">
        <f t="shared" si="194"/>
        <v>1379.4244999999999</v>
      </c>
      <c r="G6251">
        <f t="shared" si="195"/>
        <v>1985.0255</v>
      </c>
      <c r="H6251">
        <v>6</v>
      </c>
      <c r="I6251" s="17">
        <v>45491</v>
      </c>
      <c r="J6251" s="17">
        <v>45493</v>
      </c>
      <c r="K6251" t="s">
        <v>31</v>
      </c>
      <c r="L6251" t="s">
        <v>27</v>
      </c>
      <c r="M6251">
        <v>963.48</v>
      </c>
      <c r="N6251" t="s">
        <v>17</v>
      </c>
    </row>
    <row r="6252" spans="1:14" ht="14.25" customHeight="1" x14ac:dyDescent="0.3">
      <c r="A6252" t="s">
        <v>10002</v>
      </c>
      <c r="B6252" t="s">
        <v>41</v>
      </c>
      <c r="C6252" t="s">
        <v>26</v>
      </c>
      <c r="D6252">
        <v>3366.29</v>
      </c>
      <c r="E6252">
        <v>0.13</v>
      </c>
      <c r="F6252">
        <f t="shared" si="194"/>
        <v>437.61770000000001</v>
      </c>
      <c r="G6252">
        <f t="shared" si="195"/>
        <v>2928.6723000000002</v>
      </c>
      <c r="H6252">
        <v>6</v>
      </c>
      <c r="I6252" s="17">
        <v>44973</v>
      </c>
      <c r="J6252" s="17">
        <v>44980</v>
      </c>
      <c r="K6252" t="s">
        <v>31</v>
      </c>
      <c r="L6252" t="s">
        <v>22</v>
      </c>
      <c r="M6252">
        <v>477.4</v>
      </c>
      <c r="N6252" t="s">
        <v>17</v>
      </c>
    </row>
    <row r="6253" spans="1:14" ht="14.25" customHeight="1" x14ac:dyDescent="0.3">
      <c r="A6253" t="s">
        <v>8404</v>
      </c>
      <c r="B6253" t="s">
        <v>19</v>
      </c>
      <c r="C6253" t="s">
        <v>26</v>
      </c>
      <c r="D6253">
        <v>3371.01</v>
      </c>
      <c r="E6253">
        <v>0.32</v>
      </c>
      <c r="F6253">
        <f t="shared" si="194"/>
        <v>1078.7232000000001</v>
      </c>
      <c r="G6253">
        <f t="shared" si="195"/>
        <v>2292.2867999999999</v>
      </c>
      <c r="H6253">
        <v>6</v>
      </c>
      <c r="I6253" s="17">
        <v>45506</v>
      </c>
      <c r="J6253" s="17">
        <v>45510</v>
      </c>
      <c r="K6253" t="s">
        <v>31</v>
      </c>
      <c r="L6253" t="s">
        <v>16</v>
      </c>
      <c r="M6253">
        <v>498.87</v>
      </c>
      <c r="N6253" t="s">
        <v>28</v>
      </c>
    </row>
    <row r="6254" spans="1:14" ht="14.25" customHeight="1" x14ac:dyDescent="0.3">
      <c r="A6254" t="s">
        <v>8675</v>
      </c>
      <c r="B6254" t="s">
        <v>25</v>
      </c>
      <c r="C6254" t="s">
        <v>14</v>
      </c>
      <c r="D6254">
        <v>3371.89</v>
      </c>
      <c r="E6254">
        <v>0.48</v>
      </c>
      <c r="F6254">
        <f t="shared" si="194"/>
        <v>1618.5071999999998</v>
      </c>
      <c r="G6254">
        <f t="shared" si="195"/>
        <v>1753.3828000000001</v>
      </c>
      <c r="H6254">
        <v>6</v>
      </c>
      <c r="I6254" s="17">
        <v>45418</v>
      </c>
      <c r="J6254" s="17">
        <v>45420</v>
      </c>
      <c r="K6254" t="s">
        <v>21</v>
      </c>
      <c r="L6254" t="s">
        <v>27</v>
      </c>
      <c r="M6254">
        <v>409.91</v>
      </c>
      <c r="N6254" t="s">
        <v>34</v>
      </c>
    </row>
    <row r="6255" spans="1:14" ht="14.25" customHeight="1" x14ac:dyDescent="0.3">
      <c r="A6255" t="s">
        <v>5421</v>
      </c>
      <c r="B6255" t="s">
        <v>19</v>
      </c>
      <c r="C6255" t="s">
        <v>36</v>
      </c>
      <c r="D6255">
        <v>3378.94</v>
      </c>
      <c r="E6255">
        <v>0.12</v>
      </c>
      <c r="F6255">
        <f t="shared" si="194"/>
        <v>405.47280000000001</v>
      </c>
      <c r="G6255">
        <f t="shared" si="195"/>
        <v>2973.4672</v>
      </c>
      <c r="H6255">
        <v>6</v>
      </c>
      <c r="I6255" s="17">
        <v>45008</v>
      </c>
      <c r="J6255" s="17">
        <v>45013</v>
      </c>
      <c r="K6255" t="s">
        <v>21</v>
      </c>
      <c r="L6255" t="s">
        <v>22</v>
      </c>
      <c r="M6255">
        <v>251.47</v>
      </c>
      <c r="N6255" t="s">
        <v>23</v>
      </c>
    </row>
    <row r="6256" spans="1:14" ht="14.25" customHeight="1" x14ac:dyDescent="0.3">
      <c r="A6256" t="s">
        <v>2476</v>
      </c>
      <c r="B6256" t="s">
        <v>19</v>
      </c>
      <c r="C6256" t="s">
        <v>14</v>
      </c>
      <c r="D6256">
        <v>3380.86</v>
      </c>
      <c r="E6256">
        <v>0.27</v>
      </c>
      <c r="F6256">
        <f t="shared" si="194"/>
        <v>912.83220000000006</v>
      </c>
      <c r="G6256">
        <f t="shared" si="195"/>
        <v>2468.0277999999998</v>
      </c>
      <c r="H6256">
        <v>6</v>
      </c>
      <c r="I6256" s="17">
        <v>45306</v>
      </c>
      <c r="J6256" s="17">
        <v>45307</v>
      </c>
      <c r="K6256" t="s">
        <v>15</v>
      </c>
      <c r="L6256" t="s">
        <v>27</v>
      </c>
      <c r="M6256">
        <v>892.45</v>
      </c>
      <c r="N6256" t="s">
        <v>39</v>
      </c>
    </row>
    <row r="6257" spans="1:14" ht="14.25" customHeight="1" x14ac:dyDescent="0.3">
      <c r="A6257" t="s">
        <v>5338</v>
      </c>
      <c r="B6257" t="s">
        <v>25</v>
      </c>
      <c r="C6257" t="s">
        <v>36</v>
      </c>
      <c r="D6257">
        <v>3382.6</v>
      </c>
      <c r="E6257">
        <v>0.18</v>
      </c>
      <c r="F6257">
        <f t="shared" si="194"/>
        <v>608.86799999999994</v>
      </c>
      <c r="G6257">
        <f t="shared" si="195"/>
        <v>2773.732</v>
      </c>
      <c r="H6257">
        <v>6</v>
      </c>
      <c r="I6257" s="17">
        <v>45537</v>
      </c>
      <c r="J6257" s="17">
        <v>45540</v>
      </c>
      <c r="K6257" t="s">
        <v>15</v>
      </c>
      <c r="L6257" t="s">
        <v>27</v>
      </c>
      <c r="M6257">
        <v>324.14</v>
      </c>
      <c r="N6257" t="s">
        <v>28</v>
      </c>
    </row>
    <row r="6258" spans="1:14" ht="14.25" customHeight="1" x14ac:dyDescent="0.3">
      <c r="A6258" t="s">
        <v>5241</v>
      </c>
      <c r="B6258" t="s">
        <v>13</v>
      </c>
      <c r="C6258" t="s">
        <v>20</v>
      </c>
      <c r="D6258">
        <v>3383.01</v>
      </c>
      <c r="E6258">
        <v>0.02</v>
      </c>
      <c r="F6258">
        <f t="shared" si="194"/>
        <v>67.660200000000003</v>
      </c>
      <c r="G6258">
        <f t="shared" si="195"/>
        <v>3315.3498000000004</v>
      </c>
      <c r="H6258">
        <v>6</v>
      </c>
      <c r="I6258" s="17">
        <v>45297</v>
      </c>
      <c r="J6258" s="17">
        <v>45299</v>
      </c>
      <c r="K6258" t="s">
        <v>21</v>
      </c>
      <c r="L6258" t="s">
        <v>27</v>
      </c>
      <c r="M6258">
        <v>985.4</v>
      </c>
      <c r="N6258" t="s">
        <v>39</v>
      </c>
    </row>
    <row r="6259" spans="1:14" ht="14.25" customHeight="1" x14ac:dyDescent="0.3">
      <c r="A6259" t="s">
        <v>1365</v>
      </c>
      <c r="B6259" t="s">
        <v>13</v>
      </c>
      <c r="C6259" t="s">
        <v>14</v>
      </c>
      <c r="D6259">
        <v>3383.8</v>
      </c>
      <c r="E6259">
        <v>0.17</v>
      </c>
      <c r="F6259">
        <f t="shared" si="194"/>
        <v>575.24600000000009</v>
      </c>
      <c r="G6259">
        <f t="shared" si="195"/>
        <v>2808.5540000000001</v>
      </c>
      <c r="H6259">
        <v>6</v>
      </c>
      <c r="I6259" s="17">
        <v>44931</v>
      </c>
      <c r="J6259" s="17">
        <v>44932</v>
      </c>
      <c r="K6259" t="s">
        <v>31</v>
      </c>
      <c r="L6259" t="s">
        <v>22</v>
      </c>
      <c r="M6259">
        <v>823.73</v>
      </c>
      <c r="N6259" t="s">
        <v>17</v>
      </c>
    </row>
    <row r="6260" spans="1:14" ht="14.25" customHeight="1" x14ac:dyDescent="0.3">
      <c r="A6260" t="s">
        <v>3658</v>
      </c>
      <c r="B6260" t="s">
        <v>41</v>
      </c>
      <c r="C6260" t="s">
        <v>33</v>
      </c>
      <c r="D6260">
        <v>3386.11</v>
      </c>
      <c r="E6260">
        <v>0.21</v>
      </c>
      <c r="F6260">
        <f t="shared" si="194"/>
        <v>711.08309999999994</v>
      </c>
      <c r="G6260">
        <f t="shared" si="195"/>
        <v>2675.0269000000003</v>
      </c>
      <c r="H6260">
        <v>6</v>
      </c>
      <c r="I6260" s="17">
        <v>45458</v>
      </c>
      <c r="J6260" s="17">
        <v>45463</v>
      </c>
      <c r="K6260" t="s">
        <v>15</v>
      </c>
      <c r="L6260" t="s">
        <v>16</v>
      </c>
      <c r="M6260">
        <v>512.54999999999995</v>
      </c>
      <c r="N6260" t="s">
        <v>34</v>
      </c>
    </row>
    <row r="6261" spans="1:14" ht="14.25" customHeight="1" x14ac:dyDescent="0.3">
      <c r="A6261" t="s">
        <v>8299</v>
      </c>
      <c r="B6261" t="s">
        <v>19</v>
      </c>
      <c r="C6261" t="s">
        <v>14</v>
      </c>
      <c r="D6261">
        <v>3386.46</v>
      </c>
      <c r="E6261">
        <v>0.02</v>
      </c>
      <c r="F6261">
        <f t="shared" si="194"/>
        <v>67.729200000000006</v>
      </c>
      <c r="G6261">
        <f t="shared" si="195"/>
        <v>3318.7307999999998</v>
      </c>
      <c r="H6261">
        <v>6</v>
      </c>
      <c r="I6261" s="17">
        <v>45068</v>
      </c>
      <c r="J6261" s="17">
        <v>45071</v>
      </c>
      <c r="K6261" t="s">
        <v>31</v>
      </c>
      <c r="L6261" t="s">
        <v>22</v>
      </c>
      <c r="M6261">
        <v>625.46</v>
      </c>
      <c r="N6261" t="s">
        <v>34</v>
      </c>
    </row>
    <row r="6262" spans="1:14" ht="14.25" customHeight="1" x14ac:dyDescent="0.3">
      <c r="A6262" t="s">
        <v>1155</v>
      </c>
      <c r="B6262" t="s">
        <v>13</v>
      </c>
      <c r="C6262" t="s">
        <v>33</v>
      </c>
      <c r="D6262">
        <v>3388.36</v>
      </c>
      <c r="E6262">
        <v>0.25</v>
      </c>
      <c r="F6262">
        <f t="shared" si="194"/>
        <v>847.09</v>
      </c>
      <c r="G6262">
        <f t="shared" si="195"/>
        <v>2541.27</v>
      </c>
      <c r="H6262">
        <v>6</v>
      </c>
      <c r="I6262" s="17">
        <v>45350</v>
      </c>
      <c r="J6262" s="17">
        <v>45352</v>
      </c>
      <c r="K6262" t="s">
        <v>31</v>
      </c>
      <c r="L6262" t="s">
        <v>22</v>
      </c>
      <c r="M6262">
        <v>830.41</v>
      </c>
      <c r="N6262" t="s">
        <v>39</v>
      </c>
    </row>
    <row r="6263" spans="1:14" ht="14.25" customHeight="1" x14ac:dyDescent="0.3">
      <c r="A6263" t="s">
        <v>4819</v>
      </c>
      <c r="B6263" t="s">
        <v>19</v>
      </c>
      <c r="C6263" t="s">
        <v>36</v>
      </c>
      <c r="D6263">
        <v>3391.81</v>
      </c>
      <c r="E6263">
        <v>0.25</v>
      </c>
      <c r="F6263">
        <f t="shared" si="194"/>
        <v>847.95249999999999</v>
      </c>
      <c r="G6263">
        <f t="shared" si="195"/>
        <v>2543.8575000000001</v>
      </c>
      <c r="H6263">
        <v>6</v>
      </c>
      <c r="I6263" s="17">
        <v>45261</v>
      </c>
      <c r="J6263" s="17">
        <v>45265</v>
      </c>
      <c r="K6263" t="s">
        <v>15</v>
      </c>
      <c r="L6263" t="s">
        <v>27</v>
      </c>
      <c r="M6263">
        <v>822.4</v>
      </c>
      <c r="N6263" t="s">
        <v>48</v>
      </c>
    </row>
    <row r="6264" spans="1:14" ht="14.25" customHeight="1" x14ac:dyDescent="0.3">
      <c r="A6264" t="s">
        <v>15319</v>
      </c>
      <c r="B6264" t="s">
        <v>19</v>
      </c>
      <c r="C6264" t="s">
        <v>36</v>
      </c>
      <c r="D6264">
        <v>3392.1</v>
      </c>
      <c r="E6264">
        <v>0.01</v>
      </c>
      <c r="F6264">
        <f t="shared" si="194"/>
        <v>33.920999999999999</v>
      </c>
      <c r="G6264">
        <f t="shared" si="195"/>
        <v>3358.1790000000001</v>
      </c>
      <c r="H6264">
        <v>6</v>
      </c>
      <c r="I6264" s="17">
        <v>45343</v>
      </c>
      <c r="J6264" s="17">
        <v>45344</v>
      </c>
      <c r="K6264" t="s">
        <v>21</v>
      </c>
      <c r="L6264" t="s">
        <v>22</v>
      </c>
      <c r="M6264">
        <v>715.78</v>
      </c>
      <c r="N6264" t="s">
        <v>39</v>
      </c>
    </row>
    <row r="6265" spans="1:14" ht="14.25" customHeight="1" x14ac:dyDescent="0.3">
      <c r="A6265" t="s">
        <v>9079</v>
      </c>
      <c r="B6265" t="s">
        <v>41</v>
      </c>
      <c r="C6265" t="s">
        <v>20</v>
      </c>
      <c r="D6265">
        <v>3395.3</v>
      </c>
      <c r="E6265">
        <v>0.31</v>
      </c>
      <c r="F6265">
        <f t="shared" si="194"/>
        <v>1052.5430000000001</v>
      </c>
      <c r="G6265">
        <f t="shared" si="195"/>
        <v>2342.7570000000001</v>
      </c>
      <c r="H6265">
        <v>6</v>
      </c>
      <c r="I6265" s="17">
        <v>44979</v>
      </c>
      <c r="J6265" s="17">
        <v>44982</v>
      </c>
      <c r="K6265" t="s">
        <v>21</v>
      </c>
      <c r="L6265" t="s">
        <v>27</v>
      </c>
      <c r="M6265">
        <v>598.70000000000005</v>
      </c>
      <c r="N6265" t="s">
        <v>28</v>
      </c>
    </row>
    <row r="6266" spans="1:14" ht="14.25" customHeight="1" x14ac:dyDescent="0.3">
      <c r="A6266" t="s">
        <v>2701</v>
      </c>
      <c r="B6266" t="s">
        <v>25</v>
      </c>
      <c r="C6266" t="s">
        <v>20</v>
      </c>
      <c r="D6266">
        <v>3396.72</v>
      </c>
      <c r="E6266">
        <v>0.48</v>
      </c>
      <c r="F6266">
        <f t="shared" si="194"/>
        <v>1630.4255999999998</v>
      </c>
      <c r="G6266">
        <f t="shared" si="195"/>
        <v>1766.2944</v>
      </c>
      <c r="H6266">
        <v>6</v>
      </c>
      <c r="I6266" s="17">
        <v>45161</v>
      </c>
      <c r="J6266" s="17">
        <v>45163</v>
      </c>
      <c r="K6266" t="s">
        <v>21</v>
      </c>
      <c r="L6266" t="s">
        <v>16</v>
      </c>
      <c r="M6266">
        <v>199.78</v>
      </c>
      <c r="N6266" t="s">
        <v>28</v>
      </c>
    </row>
    <row r="6267" spans="1:14" ht="14.25" customHeight="1" x14ac:dyDescent="0.3">
      <c r="A6267" t="s">
        <v>10176</v>
      </c>
      <c r="B6267" t="s">
        <v>41</v>
      </c>
      <c r="C6267" t="s">
        <v>36</v>
      </c>
      <c r="D6267">
        <v>3401.78</v>
      </c>
      <c r="E6267">
        <v>0.21</v>
      </c>
      <c r="F6267">
        <f t="shared" si="194"/>
        <v>714.37379999999996</v>
      </c>
      <c r="G6267">
        <f t="shared" si="195"/>
        <v>2687.4062000000004</v>
      </c>
      <c r="H6267">
        <v>6</v>
      </c>
      <c r="I6267" s="17">
        <v>45529</v>
      </c>
      <c r="J6267" s="17">
        <v>45534</v>
      </c>
      <c r="K6267" t="s">
        <v>31</v>
      </c>
      <c r="L6267" t="s">
        <v>27</v>
      </c>
      <c r="M6267">
        <v>556.63</v>
      </c>
      <c r="N6267" t="s">
        <v>28</v>
      </c>
    </row>
    <row r="6268" spans="1:14" ht="14.25" customHeight="1" x14ac:dyDescent="0.3">
      <c r="A6268" t="s">
        <v>9617</v>
      </c>
      <c r="B6268" t="s">
        <v>19</v>
      </c>
      <c r="C6268" t="s">
        <v>33</v>
      </c>
      <c r="D6268">
        <v>3406.05</v>
      </c>
      <c r="E6268">
        <v>0.06</v>
      </c>
      <c r="F6268">
        <f t="shared" si="194"/>
        <v>204.363</v>
      </c>
      <c r="G6268">
        <f t="shared" si="195"/>
        <v>3201.6870000000004</v>
      </c>
      <c r="H6268">
        <v>6</v>
      </c>
      <c r="I6268" s="17">
        <v>45385</v>
      </c>
      <c r="J6268" s="17">
        <v>45386</v>
      </c>
      <c r="K6268" t="s">
        <v>21</v>
      </c>
      <c r="L6268" t="s">
        <v>27</v>
      </c>
      <c r="M6268">
        <v>647.24</v>
      </c>
      <c r="N6268" t="s">
        <v>17</v>
      </c>
    </row>
    <row r="6269" spans="1:14" ht="14.25" customHeight="1" x14ac:dyDescent="0.3">
      <c r="A6269" t="s">
        <v>3546</v>
      </c>
      <c r="B6269" t="s">
        <v>19</v>
      </c>
      <c r="C6269" t="s">
        <v>33</v>
      </c>
      <c r="D6269">
        <v>3412.08</v>
      </c>
      <c r="E6269">
        <v>0.31</v>
      </c>
      <c r="F6269">
        <f t="shared" si="194"/>
        <v>1057.7447999999999</v>
      </c>
      <c r="G6269">
        <f t="shared" si="195"/>
        <v>2354.3352</v>
      </c>
      <c r="H6269">
        <v>6</v>
      </c>
      <c r="I6269" s="17">
        <v>45537</v>
      </c>
      <c r="J6269" s="17">
        <v>45541</v>
      </c>
      <c r="K6269" t="s">
        <v>31</v>
      </c>
      <c r="L6269" t="s">
        <v>27</v>
      </c>
      <c r="M6269">
        <v>989.42</v>
      </c>
      <c r="N6269" t="s">
        <v>48</v>
      </c>
    </row>
    <row r="6270" spans="1:14" ht="14.25" customHeight="1" x14ac:dyDescent="0.3">
      <c r="A6270" t="s">
        <v>10429</v>
      </c>
      <c r="B6270" t="s">
        <v>13</v>
      </c>
      <c r="C6270" t="s">
        <v>33</v>
      </c>
      <c r="D6270">
        <v>3413.57</v>
      </c>
      <c r="E6270">
        <v>0.35</v>
      </c>
      <c r="F6270">
        <f t="shared" si="194"/>
        <v>1194.7494999999999</v>
      </c>
      <c r="G6270">
        <f t="shared" si="195"/>
        <v>2218.8205000000003</v>
      </c>
      <c r="H6270">
        <v>6</v>
      </c>
      <c r="I6270" s="17">
        <v>45007</v>
      </c>
      <c r="J6270" s="17">
        <v>45012</v>
      </c>
      <c r="K6270" t="s">
        <v>21</v>
      </c>
      <c r="L6270" t="s">
        <v>27</v>
      </c>
      <c r="M6270">
        <v>478.63</v>
      </c>
      <c r="N6270" t="s">
        <v>48</v>
      </c>
    </row>
    <row r="6271" spans="1:14" ht="14.25" customHeight="1" x14ac:dyDescent="0.3">
      <c r="A6271" t="s">
        <v>2765</v>
      </c>
      <c r="B6271" t="s">
        <v>19</v>
      </c>
      <c r="C6271" t="s">
        <v>26</v>
      </c>
      <c r="D6271">
        <v>3413.69</v>
      </c>
      <c r="E6271">
        <v>0.24</v>
      </c>
      <c r="F6271">
        <f t="shared" si="194"/>
        <v>819.28559999999993</v>
      </c>
      <c r="G6271">
        <f t="shared" si="195"/>
        <v>2594.4044000000004</v>
      </c>
      <c r="H6271">
        <v>6</v>
      </c>
      <c r="I6271" s="17">
        <v>45187</v>
      </c>
      <c r="J6271" s="17">
        <v>45191</v>
      </c>
      <c r="K6271" t="s">
        <v>31</v>
      </c>
      <c r="L6271" t="s">
        <v>22</v>
      </c>
      <c r="M6271">
        <v>312.38</v>
      </c>
      <c r="N6271" t="s">
        <v>48</v>
      </c>
    </row>
    <row r="6272" spans="1:14" ht="14.25" customHeight="1" x14ac:dyDescent="0.3">
      <c r="A6272" t="s">
        <v>14798</v>
      </c>
      <c r="B6272" t="s">
        <v>25</v>
      </c>
      <c r="C6272" t="s">
        <v>36</v>
      </c>
      <c r="D6272">
        <v>3422.53</v>
      </c>
      <c r="E6272">
        <v>0.43</v>
      </c>
      <c r="F6272">
        <f t="shared" si="194"/>
        <v>1471.6879000000001</v>
      </c>
      <c r="G6272">
        <f t="shared" si="195"/>
        <v>1950.8421000000001</v>
      </c>
      <c r="H6272">
        <v>6</v>
      </c>
      <c r="I6272" s="17">
        <v>45333</v>
      </c>
      <c r="J6272" s="17">
        <v>45338</v>
      </c>
      <c r="K6272" t="s">
        <v>21</v>
      </c>
      <c r="L6272" t="s">
        <v>16</v>
      </c>
      <c r="M6272">
        <v>289.79000000000002</v>
      </c>
      <c r="N6272" t="s">
        <v>34</v>
      </c>
    </row>
    <row r="6273" spans="1:14" ht="14.25" customHeight="1" x14ac:dyDescent="0.3">
      <c r="A6273" t="s">
        <v>6102</v>
      </c>
      <c r="B6273" t="s">
        <v>19</v>
      </c>
      <c r="C6273" t="s">
        <v>14</v>
      </c>
      <c r="D6273">
        <v>3423.09</v>
      </c>
      <c r="E6273">
        <v>0.22</v>
      </c>
      <c r="F6273">
        <f t="shared" si="194"/>
        <v>753.07980000000009</v>
      </c>
      <c r="G6273">
        <f t="shared" si="195"/>
        <v>2670.0102000000002</v>
      </c>
      <c r="H6273">
        <v>6</v>
      </c>
      <c r="I6273" s="17">
        <v>44937</v>
      </c>
      <c r="J6273" s="17">
        <v>44942</v>
      </c>
      <c r="K6273" t="s">
        <v>15</v>
      </c>
      <c r="L6273" t="s">
        <v>16</v>
      </c>
      <c r="M6273">
        <v>545.49</v>
      </c>
      <c r="N6273" t="s">
        <v>39</v>
      </c>
    </row>
    <row r="6274" spans="1:14" ht="14.25" customHeight="1" x14ac:dyDescent="0.3">
      <c r="A6274" t="s">
        <v>14454</v>
      </c>
      <c r="B6274" t="s">
        <v>41</v>
      </c>
      <c r="C6274" t="s">
        <v>33</v>
      </c>
      <c r="D6274">
        <v>3424.6</v>
      </c>
      <c r="E6274">
        <v>0.19</v>
      </c>
      <c r="F6274">
        <f t="shared" ref="F6274:F6337" si="196">D6274*E6274</f>
        <v>650.67399999999998</v>
      </c>
      <c r="G6274">
        <f t="shared" ref="G6274:G6337" si="197">D6274-F6274</f>
        <v>2773.9259999999999</v>
      </c>
      <c r="H6274">
        <v>6</v>
      </c>
      <c r="I6274" s="17">
        <v>45523</v>
      </c>
      <c r="J6274" s="17">
        <v>45530</v>
      </c>
      <c r="K6274" t="s">
        <v>15</v>
      </c>
      <c r="L6274" t="s">
        <v>22</v>
      </c>
      <c r="M6274">
        <v>637.36</v>
      </c>
      <c r="N6274" t="s">
        <v>34</v>
      </c>
    </row>
    <row r="6275" spans="1:14" ht="14.25" customHeight="1" x14ac:dyDescent="0.3">
      <c r="A6275" t="s">
        <v>5809</v>
      </c>
      <c r="B6275" t="s">
        <v>19</v>
      </c>
      <c r="C6275" t="s">
        <v>33</v>
      </c>
      <c r="D6275">
        <v>3427.49</v>
      </c>
      <c r="E6275">
        <v>0.46</v>
      </c>
      <c r="F6275">
        <f t="shared" si="196"/>
        <v>1576.6453999999999</v>
      </c>
      <c r="G6275">
        <f t="shared" si="197"/>
        <v>1850.8445999999999</v>
      </c>
      <c r="H6275">
        <v>6</v>
      </c>
      <c r="I6275" s="17">
        <v>45619</v>
      </c>
      <c r="J6275" s="17">
        <v>45623</v>
      </c>
      <c r="K6275" t="s">
        <v>31</v>
      </c>
      <c r="L6275" t="s">
        <v>27</v>
      </c>
      <c r="M6275">
        <v>517.13</v>
      </c>
      <c r="N6275" t="s">
        <v>17</v>
      </c>
    </row>
    <row r="6276" spans="1:14" ht="14.25" customHeight="1" x14ac:dyDescent="0.3">
      <c r="A6276" t="s">
        <v>7162</v>
      </c>
      <c r="B6276" t="s">
        <v>41</v>
      </c>
      <c r="C6276" t="s">
        <v>14</v>
      </c>
      <c r="D6276">
        <v>3428.98</v>
      </c>
      <c r="E6276">
        <v>0.14000000000000001</v>
      </c>
      <c r="F6276">
        <f t="shared" si="196"/>
        <v>480.05720000000002</v>
      </c>
      <c r="G6276">
        <f t="shared" si="197"/>
        <v>2948.9227999999998</v>
      </c>
      <c r="H6276">
        <v>6</v>
      </c>
      <c r="I6276" s="17">
        <v>45116</v>
      </c>
      <c r="J6276" s="17">
        <v>45123</v>
      </c>
      <c r="K6276" t="s">
        <v>15</v>
      </c>
      <c r="L6276" t="s">
        <v>27</v>
      </c>
      <c r="M6276">
        <v>523.54</v>
      </c>
      <c r="N6276" t="s">
        <v>28</v>
      </c>
    </row>
    <row r="6277" spans="1:14" ht="14.25" customHeight="1" x14ac:dyDescent="0.3">
      <c r="A6277" t="s">
        <v>8026</v>
      </c>
      <c r="B6277" t="s">
        <v>13</v>
      </c>
      <c r="C6277" t="s">
        <v>20</v>
      </c>
      <c r="D6277">
        <v>3430.8</v>
      </c>
      <c r="E6277">
        <v>0.28999999999999998</v>
      </c>
      <c r="F6277">
        <f t="shared" si="196"/>
        <v>994.93200000000002</v>
      </c>
      <c r="G6277">
        <f t="shared" si="197"/>
        <v>2435.8680000000004</v>
      </c>
      <c r="H6277">
        <v>6</v>
      </c>
      <c r="I6277" s="17">
        <v>45516</v>
      </c>
      <c r="J6277" s="17">
        <v>45519</v>
      </c>
      <c r="K6277" t="s">
        <v>31</v>
      </c>
      <c r="L6277" t="s">
        <v>27</v>
      </c>
      <c r="M6277">
        <v>280.13</v>
      </c>
      <c r="N6277" t="s">
        <v>39</v>
      </c>
    </row>
    <row r="6278" spans="1:14" ht="14.25" customHeight="1" x14ac:dyDescent="0.3">
      <c r="A6278" t="s">
        <v>12432</v>
      </c>
      <c r="B6278" t="s">
        <v>19</v>
      </c>
      <c r="C6278" t="s">
        <v>36</v>
      </c>
      <c r="D6278">
        <v>3437.63</v>
      </c>
      <c r="E6278">
        <v>0.43</v>
      </c>
      <c r="F6278">
        <f t="shared" si="196"/>
        <v>1478.1809000000001</v>
      </c>
      <c r="G6278">
        <f t="shared" si="197"/>
        <v>1959.4491</v>
      </c>
      <c r="H6278">
        <v>6</v>
      </c>
      <c r="I6278" s="17">
        <v>45657</v>
      </c>
      <c r="J6278" s="17">
        <v>45662</v>
      </c>
      <c r="K6278" t="s">
        <v>15</v>
      </c>
      <c r="L6278" t="s">
        <v>16</v>
      </c>
      <c r="M6278">
        <v>509.09</v>
      </c>
      <c r="N6278" t="s">
        <v>28</v>
      </c>
    </row>
    <row r="6279" spans="1:14" ht="14.25" customHeight="1" x14ac:dyDescent="0.3">
      <c r="A6279" t="s">
        <v>7659</v>
      </c>
      <c r="B6279" t="s">
        <v>13</v>
      </c>
      <c r="C6279" t="s">
        <v>26</v>
      </c>
      <c r="D6279">
        <v>3438.28</v>
      </c>
      <c r="E6279">
        <v>0.33</v>
      </c>
      <c r="F6279">
        <f t="shared" si="196"/>
        <v>1134.6324000000002</v>
      </c>
      <c r="G6279">
        <f t="shared" si="197"/>
        <v>2303.6476000000002</v>
      </c>
      <c r="H6279">
        <v>6</v>
      </c>
      <c r="I6279" s="17">
        <v>45347</v>
      </c>
      <c r="J6279" s="17">
        <v>45353</v>
      </c>
      <c r="K6279" t="s">
        <v>31</v>
      </c>
      <c r="L6279" t="s">
        <v>27</v>
      </c>
      <c r="M6279">
        <v>595.32000000000005</v>
      </c>
      <c r="N6279" t="s">
        <v>28</v>
      </c>
    </row>
    <row r="6280" spans="1:14" ht="14.25" customHeight="1" x14ac:dyDescent="0.3">
      <c r="A6280" t="s">
        <v>9245</v>
      </c>
      <c r="B6280" t="s">
        <v>13</v>
      </c>
      <c r="C6280" t="s">
        <v>14</v>
      </c>
      <c r="D6280">
        <v>3438.65</v>
      </c>
      <c r="E6280">
        <v>0.3</v>
      </c>
      <c r="F6280">
        <f t="shared" si="196"/>
        <v>1031.595</v>
      </c>
      <c r="G6280">
        <f t="shared" si="197"/>
        <v>2407.0550000000003</v>
      </c>
      <c r="H6280">
        <v>6</v>
      </c>
      <c r="I6280" s="17">
        <v>45514</v>
      </c>
      <c r="J6280" s="17">
        <v>45515</v>
      </c>
      <c r="K6280" t="s">
        <v>31</v>
      </c>
      <c r="L6280" t="s">
        <v>27</v>
      </c>
      <c r="M6280">
        <v>641.19000000000005</v>
      </c>
      <c r="N6280" t="s">
        <v>39</v>
      </c>
    </row>
    <row r="6281" spans="1:14" ht="14.25" customHeight="1" x14ac:dyDescent="0.3">
      <c r="A6281" t="s">
        <v>7120</v>
      </c>
      <c r="B6281" t="s">
        <v>41</v>
      </c>
      <c r="C6281" t="s">
        <v>33</v>
      </c>
      <c r="D6281">
        <v>3442.75</v>
      </c>
      <c r="E6281">
        <v>0.33</v>
      </c>
      <c r="F6281">
        <f t="shared" si="196"/>
        <v>1136.1075000000001</v>
      </c>
      <c r="G6281">
        <f t="shared" si="197"/>
        <v>2306.6424999999999</v>
      </c>
      <c r="H6281">
        <v>6</v>
      </c>
      <c r="I6281" s="17">
        <v>44948</v>
      </c>
      <c r="J6281" s="17">
        <v>44949</v>
      </c>
      <c r="K6281" t="s">
        <v>31</v>
      </c>
      <c r="L6281" t="s">
        <v>27</v>
      </c>
      <c r="M6281">
        <v>811.98</v>
      </c>
      <c r="N6281" t="s">
        <v>23</v>
      </c>
    </row>
    <row r="6282" spans="1:14" ht="14.25" customHeight="1" x14ac:dyDescent="0.3">
      <c r="A6282" t="s">
        <v>5041</v>
      </c>
      <c r="B6282" t="s">
        <v>19</v>
      </c>
      <c r="C6282" t="s">
        <v>33</v>
      </c>
      <c r="D6282">
        <v>3443.5</v>
      </c>
      <c r="E6282">
        <v>0.38</v>
      </c>
      <c r="F6282">
        <f t="shared" si="196"/>
        <v>1308.53</v>
      </c>
      <c r="G6282">
        <f t="shared" si="197"/>
        <v>2134.9700000000003</v>
      </c>
      <c r="H6282">
        <v>6</v>
      </c>
      <c r="I6282" s="17">
        <v>45097</v>
      </c>
      <c r="J6282" s="17">
        <v>45100</v>
      </c>
      <c r="K6282" t="s">
        <v>31</v>
      </c>
      <c r="L6282" t="s">
        <v>27</v>
      </c>
      <c r="M6282">
        <v>277.98</v>
      </c>
      <c r="N6282" t="s">
        <v>34</v>
      </c>
    </row>
    <row r="6283" spans="1:14" ht="14.25" customHeight="1" x14ac:dyDescent="0.3">
      <c r="A6283" t="s">
        <v>5343</v>
      </c>
      <c r="B6283" t="s">
        <v>41</v>
      </c>
      <c r="C6283" t="s">
        <v>20</v>
      </c>
      <c r="D6283">
        <v>3444.99</v>
      </c>
      <c r="E6283">
        <v>0.06</v>
      </c>
      <c r="F6283">
        <f t="shared" si="196"/>
        <v>206.69939999999997</v>
      </c>
      <c r="G6283">
        <f t="shared" si="197"/>
        <v>3238.2905999999998</v>
      </c>
      <c r="H6283">
        <v>6</v>
      </c>
      <c r="I6283" s="17">
        <v>45255</v>
      </c>
      <c r="J6283" s="17">
        <v>45261</v>
      </c>
      <c r="K6283" t="s">
        <v>31</v>
      </c>
      <c r="L6283" t="s">
        <v>16</v>
      </c>
      <c r="M6283">
        <v>443.8</v>
      </c>
      <c r="N6283" t="s">
        <v>39</v>
      </c>
    </row>
    <row r="6284" spans="1:14" ht="14.25" customHeight="1" x14ac:dyDescent="0.3">
      <c r="A6284" t="s">
        <v>11722</v>
      </c>
      <c r="B6284" t="s">
        <v>25</v>
      </c>
      <c r="C6284" t="s">
        <v>26</v>
      </c>
      <c r="D6284">
        <v>3447.19</v>
      </c>
      <c r="E6284">
        <v>0.17</v>
      </c>
      <c r="F6284">
        <f t="shared" si="196"/>
        <v>586.02230000000009</v>
      </c>
      <c r="G6284">
        <f t="shared" si="197"/>
        <v>2861.1677</v>
      </c>
      <c r="H6284">
        <v>6</v>
      </c>
      <c r="I6284" s="17">
        <v>45035</v>
      </c>
      <c r="J6284" s="17">
        <v>45036</v>
      </c>
      <c r="K6284" t="s">
        <v>15</v>
      </c>
      <c r="L6284" t="s">
        <v>27</v>
      </c>
      <c r="M6284">
        <v>641.66</v>
      </c>
      <c r="N6284" t="s">
        <v>17</v>
      </c>
    </row>
    <row r="6285" spans="1:14" ht="14.25" customHeight="1" x14ac:dyDescent="0.3">
      <c r="A6285" t="s">
        <v>549</v>
      </c>
      <c r="B6285" t="s">
        <v>19</v>
      </c>
      <c r="C6285" t="s">
        <v>14</v>
      </c>
      <c r="D6285">
        <v>3450.91</v>
      </c>
      <c r="E6285">
        <v>7.0000000000000007E-2</v>
      </c>
      <c r="F6285">
        <f t="shared" si="196"/>
        <v>241.56370000000001</v>
      </c>
      <c r="G6285">
        <f t="shared" si="197"/>
        <v>3209.3462999999997</v>
      </c>
      <c r="H6285">
        <v>6</v>
      </c>
      <c r="I6285" s="17">
        <v>45623</v>
      </c>
      <c r="J6285" s="17">
        <v>45629</v>
      </c>
      <c r="K6285" t="s">
        <v>15</v>
      </c>
      <c r="L6285" t="s">
        <v>27</v>
      </c>
      <c r="M6285">
        <v>648.61</v>
      </c>
      <c r="N6285" t="s">
        <v>34</v>
      </c>
    </row>
    <row r="6286" spans="1:14" ht="14.25" customHeight="1" x14ac:dyDescent="0.3">
      <c r="A6286" t="s">
        <v>9278</v>
      </c>
      <c r="B6286" t="s">
        <v>41</v>
      </c>
      <c r="C6286" t="s">
        <v>36</v>
      </c>
      <c r="D6286">
        <v>3455.39</v>
      </c>
      <c r="E6286">
        <v>0.16</v>
      </c>
      <c r="F6286">
        <f t="shared" si="196"/>
        <v>552.86239999999998</v>
      </c>
      <c r="G6286">
        <f t="shared" si="197"/>
        <v>2902.5275999999999</v>
      </c>
      <c r="H6286">
        <v>6</v>
      </c>
      <c r="I6286" s="17">
        <v>44940</v>
      </c>
      <c r="J6286" s="17">
        <v>44942</v>
      </c>
      <c r="K6286" t="s">
        <v>15</v>
      </c>
      <c r="L6286" t="s">
        <v>22</v>
      </c>
      <c r="M6286">
        <v>910.45</v>
      </c>
      <c r="N6286" t="s">
        <v>39</v>
      </c>
    </row>
    <row r="6287" spans="1:14" ht="14.25" customHeight="1" x14ac:dyDescent="0.3">
      <c r="A6287" t="s">
        <v>11439</v>
      </c>
      <c r="B6287" t="s">
        <v>13</v>
      </c>
      <c r="C6287" t="s">
        <v>36</v>
      </c>
      <c r="D6287">
        <v>3461.83</v>
      </c>
      <c r="E6287">
        <v>0.2</v>
      </c>
      <c r="F6287">
        <f t="shared" si="196"/>
        <v>692.36599999999999</v>
      </c>
      <c r="G6287">
        <f t="shared" si="197"/>
        <v>2769.4639999999999</v>
      </c>
      <c r="H6287">
        <v>6</v>
      </c>
      <c r="I6287" s="17">
        <v>45003</v>
      </c>
      <c r="J6287" s="17">
        <v>45004</v>
      </c>
      <c r="K6287" t="s">
        <v>31</v>
      </c>
      <c r="L6287" t="s">
        <v>16</v>
      </c>
      <c r="M6287">
        <v>387.13</v>
      </c>
      <c r="N6287" t="s">
        <v>17</v>
      </c>
    </row>
    <row r="6288" spans="1:14" ht="14.25" customHeight="1" x14ac:dyDescent="0.3">
      <c r="A6288" t="s">
        <v>11576</v>
      </c>
      <c r="B6288" t="s">
        <v>25</v>
      </c>
      <c r="C6288" t="s">
        <v>33</v>
      </c>
      <c r="D6288">
        <v>3466.25</v>
      </c>
      <c r="E6288">
        <v>0.36</v>
      </c>
      <c r="F6288">
        <f t="shared" si="196"/>
        <v>1247.8499999999999</v>
      </c>
      <c r="G6288">
        <f t="shared" si="197"/>
        <v>2218.4</v>
      </c>
      <c r="H6288">
        <v>6</v>
      </c>
      <c r="I6288" s="17">
        <v>45157</v>
      </c>
      <c r="J6288" s="17">
        <v>45161</v>
      </c>
      <c r="K6288" t="s">
        <v>31</v>
      </c>
      <c r="L6288" t="s">
        <v>22</v>
      </c>
      <c r="M6288">
        <v>608.78</v>
      </c>
      <c r="N6288" t="s">
        <v>48</v>
      </c>
    </row>
    <row r="6289" spans="1:14" ht="14.25" customHeight="1" x14ac:dyDescent="0.3">
      <c r="A6289" t="s">
        <v>10762</v>
      </c>
      <c r="B6289" t="s">
        <v>41</v>
      </c>
      <c r="C6289" t="s">
        <v>20</v>
      </c>
      <c r="D6289">
        <v>3467.93</v>
      </c>
      <c r="E6289">
        <v>0.32</v>
      </c>
      <c r="F6289">
        <f t="shared" si="196"/>
        <v>1109.7375999999999</v>
      </c>
      <c r="G6289">
        <f t="shared" si="197"/>
        <v>2358.1923999999999</v>
      </c>
      <c r="H6289">
        <v>6</v>
      </c>
      <c r="I6289" s="17">
        <v>45425</v>
      </c>
      <c r="J6289" s="17">
        <v>45426</v>
      </c>
      <c r="K6289" t="s">
        <v>21</v>
      </c>
      <c r="L6289" t="s">
        <v>27</v>
      </c>
      <c r="M6289">
        <v>739.08</v>
      </c>
      <c r="N6289" t="s">
        <v>34</v>
      </c>
    </row>
    <row r="6290" spans="1:14" ht="14.25" customHeight="1" x14ac:dyDescent="0.3">
      <c r="A6290" t="s">
        <v>5657</v>
      </c>
      <c r="B6290" t="s">
        <v>13</v>
      </c>
      <c r="C6290" t="s">
        <v>14</v>
      </c>
      <c r="D6290">
        <v>3477.45</v>
      </c>
      <c r="E6290">
        <v>0.2</v>
      </c>
      <c r="F6290">
        <f t="shared" si="196"/>
        <v>695.49</v>
      </c>
      <c r="G6290">
        <f t="shared" si="197"/>
        <v>2781.96</v>
      </c>
      <c r="H6290">
        <v>6</v>
      </c>
      <c r="I6290" s="17">
        <v>44955</v>
      </c>
      <c r="J6290" s="17">
        <v>44962</v>
      </c>
      <c r="K6290" t="s">
        <v>31</v>
      </c>
      <c r="L6290" t="s">
        <v>16</v>
      </c>
      <c r="M6290">
        <v>848.51</v>
      </c>
      <c r="N6290" t="s">
        <v>48</v>
      </c>
    </row>
    <row r="6291" spans="1:14" ht="14.25" customHeight="1" x14ac:dyDescent="0.3">
      <c r="A6291" t="s">
        <v>13644</v>
      </c>
      <c r="B6291" t="s">
        <v>25</v>
      </c>
      <c r="C6291" t="s">
        <v>20</v>
      </c>
      <c r="D6291">
        <v>3478.07</v>
      </c>
      <c r="E6291">
        <v>0.19</v>
      </c>
      <c r="F6291">
        <f t="shared" si="196"/>
        <v>660.83330000000001</v>
      </c>
      <c r="G6291">
        <f t="shared" si="197"/>
        <v>2817.2367000000004</v>
      </c>
      <c r="H6291">
        <v>6</v>
      </c>
      <c r="I6291" s="17">
        <v>45437</v>
      </c>
      <c r="J6291" s="17">
        <v>45442</v>
      </c>
      <c r="K6291" t="s">
        <v>21</v>
      </c>
      <c r="L6291" t="s">
        <v>16</v>
      </c>
      <c r="M6291">
        <v>781.1</v>
      </c>
      <c r="N6291" t="s">
        <v>23</v>
      </c>
    </row>
    <row r="6292" spans="1:14" ht="14.25" customHeight="1" x14ac:dyDescent="0.3">
      <c r="A6292" t="s">
        <v>9470</v>
      </c>
      <c r="B6292" t="s">
        <v>25</v>
      </c>
      <c r="C6292" t="s">
        <v>20</v>
      </c>
      <c r="D6292">
        <v>3487.58</v>
      </c>
      <c r="E6292">
        <v>0.4</v>
      </c>
      <c r="F6292">
        <f t="shared" si="196"/>
        <v>1395.0320000000002</v>
      </c>
      <c r="G6292">
        <f t="shared" si="197"/>
        <v>2092.5479999999998</v>
      </c>
      <c r="H6292">
        <v>6</v>
      </c>
      <c r="I6292" s="17">
        <v>45499</v>
      </c>
      <c r="J6292" s="17">
        <v>45500</v>
      </c>
      <c r="K6292" t="s">
        <v>15</v>
      </c>
      <c r="L6292" t="s">
        <v>16</v>
      </c>
      <c r="M6292">
        <v>711.8</v>
      </c>
      <c r="N6292" t="s">
        <v>28</v>
      </c>
    </row>
    <row r="6293" spans="1:14" ht="14.25" customHeight="1" x14ac:dyDescent="0.3">
      <c r="A6293" t="s">
        <v>2619</v>
      </c>
      <c r="B6293" t="s">
        <v>41</v>
      </c>
      <c r="C6293" t="s">
        <v>36</v>
      </c>
      <c r="D6293">
        <v>3491.36</v>
      </c>
      <c r="E6293">
        <v>7.0000000000000007E-2</v>
      </c>
      <c r="F6293">
        <f t="shared" si="196"/>
        <v>244.39520000000005</v>
      </c>
      <c r="G6293">
        <f t="shared" si="197"/>
        <v>3246.9648000000002</v>
      </c>
      <c r="H6293">
        <v>6</v>
      </c>
      <c r="I6293" s="17">
        <v>45335</v>
      </c>
      <c r="J6293" s="17">
        <v>45342</v>
      </c>
      <c r="K6293" t="s">
        <v>21</v>
      </c>
      <c r="L6293" t="s">
        <v>27</v>
      </c>
      <c r="M6293">
        <v>177.1</v>
      </c>
      <c r="N6293" t="s">
        <v>48</v>
      </c>
    </row>
    <row r="6294" spans="1:14" ht="14.25" customHeight="1" x14ac:dyDescent="0.3">
      <c r="A6294" t="s">
        <v>13847</v>
      </c>
      <c r="B6294" t="s">
        <v>25</v>
      </c>
      <c r="C6294" t="s">
        <v>14</v>
      </c>
      <c r="D6294">
        <v>3492.3</v>
      </c>
      <c r="E6294">
        <v>0.32</v>
      </c>
      <c r="F6294">
        <f t="shared" si="196"/>
        <v>1117.5360000000001</v>
      </c>
      <c r="G6294">
        <f t="shared" si="197"/>
        <v>2374.7640000000001</v>
      </c>
      <c r="H6294">
        <v>6</v>
      </c>
      <c r="I6294" s="17">
        <v>44952</v>
      </c>
      <c r="J6294" s="17">
        <v>44954</v>
      </c>
      <c r="K6294" t="s">
        <v>15</v>
      </c>
      <c r="L6294" t="s">
        <v>27</v>
      </c>
      <c r="M6294">
        <v>610.63</v>
      </c>
      <c r="N6294" t="s">
        <v>23</v>
      </c>
    </row>
    <row r="6295" spans="1:14" ht="14.25" customHeight="1" x14ac:dyDescent="0.3">
      <c r="A6295" t="s">
        <v>10350</v>
      </c>
      <c r="B6295" t="s">
        <v>19</v>
      </c>
      <c r="C6295" t="s">
        <v>36</v>
      </c>
      <c r="D6295">
        <v>3493.45</v>
      </c>
      <c r="E6295">
        <v>0.42</v>
      </c>
      <c r="F6295">
        <f t="shared" si="196"/>
        <v>1467.2489999999998</v>
      </c>
      <c r="G6295">
        <f t="shared" si="197"/>
        <v>2026.201</v>
      </c>
      <c r="H6295">
        <v>6</v>
      </c>
      <c r="I6295" s="17">
        <v>45321</v>
      </c>
      <c r="J6295" s="17">
        <v>45324</v>
      </c>
      <c r="K6295" t="s">
        <v>15</v>
      </c>
      <c r="L6295" t="s">
        <v>16</v>
      </c>
      <c r="M6295">
        <v>199.81</v>
      </c>
      <c r="N6295" t="s">
        <v>28</v>
      </c>
    </row>
    <row r="6296" spans="1:14" ht="14.25" customHeight="1" x14ac:dyDescent="0.3">
      <c r="A6296" t="s">
        <v>10081</v>
      </c>
      <c r="B6296" t="s">
        <v>19</v>
      </c>
      <c r="C6296" t="s">
        <v>36</v>
      </c>
      <c r="D6296">
        <v>3498.14</v>
      </c>
      <c r="E6296">
        <v>0.44</v>
      </c>
      <c r="F6296">
        <f t="shared" si="196"/>
        <v>1539.1815999999999</v>
      </c>
      <c r="G6296">
        <f t="shared" si="197"/>
        <v>1958.9584</v>
      </c>
      <c r="H6296">
        <v>6</v>
      </c>
      <c r="I6296" s="17">
        <v>45020</v>
      </c>
      <c r="J6296" s="17">
        <v>45021</v>
      </c>
      <c r="K6296" t="s">
        <v>21</v>
      </c>
      <c r="L6296" t="s">
        <v>27</v>
      </c>
      <c r="M6296">
        <v>759.24</v>
      </c>
      <c r="N6296" t="s">
        <v>28</v>
      </c>
    </row>
    <row r="6297" spans="1:14" ht="14.25" customHeight="1" x14ac:dyDescent="0.3">
      <c r="A6297" t="s">
        <v>10968</v>
      </c>
      <c r="B6297" t="s">
        <v>41</v>
      </c>
      <c r="C6297" t="s">
        <v>36</v>
      </c>
      <c r="D6297">
        <v>3504.46</v>
      </c>
      <c r="E6297">
        <v>0.12</v>
      </c>
      <c r="F6297">
        <f t="shared" si="196"/>
        <v>420.53519999999997</v>
      </c>
      <c r="G6297">
        <f t="shared" si="197"/>
        <v>3083.9248000000002</v>
      </c>
      <c r="H6297">
        <v>6</v>
      </c>
      <c r="I6297" s="17">
        <v>45336</v>
      </c>
      <c r="J6297" s="17">
        <v>45342</v>
      </c>
      <c r="K6297" t="s">
        <v>21</v>
      </c>
      <c r="L6297" t="s">
        <v>22</v>
      </c>
      <c r="M6297">
        <v>207.92</v>
      </c>
      <c r="N6297" t="s">
        <v>39</v>
      </c>
    </row>
    <row r="6298" spans="1:14" ht="14.25" customHeight="1" x14ac:dyDescent="0.3">
      <c r="A6298" t="s">
        <v>1601</v>
      </c>
      <c r="B6298" t="s">
        <v>13</v>
      </c>
      <c r="C6298" t="s">
        <v>26</v>
      </c>
      <c r="D6298">
        <v>3505.73</v>
      </c>
      <c r="E6298">
        <v>7.0000000000000007E-2</v>
      </c>
      <c r="F6298">
        <f t="shared" si="196"/>
        <v>245.40110000000001</v>
      </c>
      <c r="G6298">
        <f t="shared" si="197"/>
        <v>3260.3289</v>
      </c>
      <c r="H6298">
        <v>6</v>
      </c>
      <c r="I6298" s="17">
        <v>45078</v>
      </c>
      <c r="J6298" s="17">
        <v>45082</v>
      </c>
      <c r="K6298" t="s">
        <v>15</v>
      </c>
      <c r="L6298" t="s">
        <v>22</v>
      </c>
      <c r="M6298">
        <v>468.32</v>
      </c>
      <c r="N6298" t="s">
        <v>23</v>
      </c>
    </row>
    <row r="6299" spans="1:14" ht="14.25" customHeight="1" x14ac:dyDescent="0.3">
      <c r="A6299" t="s">
        <v>4363</v>
      </c>
      <c r="B6299" t="s">
        <v>13</v>
      </c>
      <c r="C6299" t="s">
        <v>20</v>
      </c>
      <c r="D6299">
        <v>3507.23</v>
      </c>
      <c r="E6299">
        <v>0.11</v>
      </c>
      <c r="F6299">
        <f t="shared" si="196"/>
        <v>385.7953</v>
      </c>
      <c r="G6299">
        <f t="shared" si="197"/>
        <v>3121.4346999999998</v>
      </c>
      <c r="H6299">
        <v>6</v>
      </c>
      <c r="I6299" s="17">
        <v>45096</v>
      </c>
      <c r="J6299" s="17">
        <v>45103</v>
      </c>
      <c r="K6299" t="s">
        <v>15</v>
      </c>
      <c r="L6299" t="s">
        <v>27</v>
      </c>
      <c r="M6299">
        <v>585.1</v>
      </c>
      <c r="N6299" t="s">
        <v>17</v>
      </c>
    </row>
    <row r="6300" spans="1:14" ht="14.25" customHeight="1" x14ac:dyDescent="0.3">
      <c r="A6300" t="s">
        <v>499</v>
      </c>
      <c r="B6300" t="s">
        <v>19</v>
      </c>
      <c r="C6300" t="s">
        <v>20</v>
      </c>
      <c r="D6300">
        <v>3507.5</v>
      </c>
      <c r="E6300">
        <v>0.22</v>
      </c>
      <c r="F6300">
        <f t="shared" si="196"/>
        <v>771.65</v>
      </c>
      <c r="G6300">
        <f t="shared" si="197"/>
        <v>2735.85</v>
      </c>
      <c r="H6300">
        <v>6</v>
      </c>
      <c r="I6300" s="17">
        <v>45175</v>
      </c>
      <c r="J6300" s="17">
        <v>45176</v>
      </c>
      <c r="K6300" t="s">
        <v>31</v>
      </c>
      <c r="L6300" t="s">
        <v>22</v>
      </c>
      <c r="M6300">
        <v>668.11</v>
      </c>
      <c r="N6300" t="s">
        <v>23</v>
      </c>
    </row>
    <row r="6301" spans="1:14" ht="14.25" customHeight="1" x14ac:dyDescent="0.3">
      <c r="A6301" t="s">
        <v>10474</v>
      </c>
      <c r="B6301" t="s">
        <v>41</v>
      </c>
      <c r="C6301" t="s">
        <v>26</v>
      </c>
      <c r="D6301">
        <v>3509.62</v>
      </c>
      <c r="E6301">
        <v>0.04</v>
      </c>
      <c r="F6301">
        <f t="shared" si="196"/>
        <v>140.38480000000001</v>
      </c>
      <c r="G6301">
        <f t="shared" si="197"/>
        <v>3369.2352000000001</v>
      </c>
      <c r="H6301">
        <v>6</v>
      </c>
      <c r="I6301" s="17">
        <v>45310</v>
      </c>
      <c r="J6301" s="17">
        <v>45313</v>
      </c>
      <c r="K6301" t="s">
        <v>31</v>
      </c>
      <c r="L6301" t="s">
        <v>16</v>
      </c>
      <c r="M6301">
        <v>562.64</v>
      </c>
      <c r="N6301" t="s">
        <v>39</v>
      </c>
    </row>
    <row r="6302" spans="1:14" ht="14.25" customHeight="1" x14ac:dyDescent="0.3">
      <c r="A6302" t="s">
        <v>10913</v>
      </c>
      <c r="B6302" t="s">
        <v>41</v>
      </c>
      <c r="C6302" t="s">
        <v>26</v>
      </c>
      <c r="D6302">
        <v>3511.08</v>
      </c>
      <c r="E6302">
        <v>0.32</v>
      </c>
      <c r="F6302">
        <f t="shared" si="196"/>
        <v>1123.5455999999999</v>
      </c>
      <c r="G6302">
        <f t="shared" si="197"/>
        <v>2387.5344</v>
      </c>
      <c r="H6302">
        <v>6</v>
      </c>
      <c r="I6302" s="17">
        <v>45203</v>
      </c>
      <c r="J6302" s="17">
        <v>45205</v>
      </c>
      <c r="K6302" t="s">
        <v>31</v>
      </c>
      <c r="L6302" t="s">
        <v>16</v>
      </c>
      <c r="M6302">
        <v>825.53</v>
      </c>
      <c r="N6302" t="s">
        <v>23</v>
      </c>
    </row>
    <row r="6303" spans="1:14" ht="14.25" customHeight="1" x14ac:dyDescent="0.3">
      <c r="A6303" t="s">
        <v>5450</v>
      </c>
      <c r="B6303" t="s">
        <v>19</v>
      </c>
      <c r="C6303" t="s">
        <v>14</v>
      </c>
      <c r="D6303">
        <v>3511.32</v>
      </c>
      <c r="E6303">
        <v>0.48</v>
      </c>
      <c r="F6303">
        <f t="shared" si="196"/>
        <v>1685.4336000000001</v>
      </c>
      <c r="G6303">
        <f t="shared" si="197"/>
        <v>1825.8864000000001</v>
      </c>
      <c r="H6303">
        <v>6</v>
      </c>
      <c r="I6303" s="17">
        <v>45522</v>
      </c>
      <c r="J6303" s="17">
        <v>45529</v>
      </c>
      <c r="K6303" t="s">
        <v>21</v>
      </c>
      <c r="L6303" t="s">
        <v>27</v>
      </c>
      <c r="M6303">
        <v>1015.75</v>
      </c>
      <c r="N6303" t="s">
        <v>23</v>
      </c>
    </row>
    <row r="6304" spans="1:14" ht="14.25" customHeight="1" x14ac:dyDescent="0.3">
      <c r="A6304" t="s">
        <v>6622</v>
      </c>
      <c r="B6304" t="s">
        <v>13</v>
      </c>
      <c r="C6304" t="s">
        <v>14</v>
      </c>
      <c r="D6304">
        <v>3516.64</v>
      </c>
      <c r="E6304">
        <v>0.19</v>
      </c>
      <c r="F6304">
        <f t="shared" si="196"/>
        <v>668.16160000000002</v>
      </c>
      <c r="G6304">
        <f t="shared" si="197"/>
        <v>2848.4784</v>
      </c>
      <c r="H6304">
        <v>6</v>
      </c>
      <c r="I6304" s="17">
        <v>45492</v>
      </c>
      <c r="J6304" s="17">
        <v>45493</v>
      </c>
      <c r="K6304" t="s">
        <v>15</v>
      </c>
      <c r="L6304" t="s">
        <v>16</v>
      </c>
      <c r="M6304">
        <v>990.4</v>
      </c>
      <c r="N6304" t="s">
        <v>39</v>
      </c>
    </row>
    <row r="6305" spans="1:14" ht="14.25" customHeight="1" x14ac:dyDescent="0.3">
      <c r="A6305" t="s">
        <v>252</v>
      </c>
      <c r="B6305" t="s">
        <v>13</v>
      </c>
      <c r="C6305" t="s">
        <v>20</v>
      </c>
      <c r="D6305">
        <v>3522.56</v>
      </c>
      <c r="E6305">
        <v>0.26</v>
      </c>
      <c r="F6305">
        <f t="shared" si="196"/>
        <v>915.86559999999997</v>
      </c>
      <c r="G6305">
        <f t="shared" si="197"/>
        <v>2606.6943999999999</v>
      </c>
      <c r="H6305">
        <v>6</v>
      </c>
      <c r="I6305" s="17">
        <v>45618</v>
      </c>
      <c r="J6305" s="17">
        <v>45625</v>
      </c>
      <c r="K6305" t="s">
        <v>31</v>
      </c>
      <c r="L6305" t="s">
        <v>22</v>
      </c>
      <c r="M6305">
        <v>700.49</v>
      </c>
      <c r="N6305" t="s">
        <v>48</v>
      </c>
    </row>
    <row r="6306" spans="1:14" ht="14.25" customHeight="1" x14ac:dyDescent="0.3">
      <c r="A6306" t="s">
        <v>1870</v>
      </c>
      <c r="B6306" t="s">
        <v>19</v>
      </c>
      <c r="C6306" t="s">
        <v>20</v>
      </c>
      <c r="D6306">
        <v>3523.16</v>
      </c>
      <c r="E6306">
        <v>0.45</v>
      </c>
      <c r="F6306">
        <f t="shared" si="196"/>
        <v>1585.422</v>
      </c>
      <c r="G6306">
        <f t="shared" si="197"/>
        <v>1937.7379999999998</v>
      </c>
      <c r="H6306">
        <v>6</v>
      </c>
      <c r="I6306" s="17">
        <v>45473</v>
      </c>
      <c r="J6306" s="17">
        <v>45480</v>
      </c>
      <c r="K6306" t="s">
        <v>15</v>
      </c>
      <c r="L6306" t="s">
        <v>22</v>
      </c>
      <c r="M6306">
        <v>392.91</v>
      </c>
      <c r="N6306" t="s">
        <v>39</v>
      </c>
    </row>
    <row r="6307" spans="1:14" ht="14.25" customHeight="1" x14ac:dyDescent="0.3">
      <c r="A6307" t="s">
        <v>14087</v>
      </c>
      <c r="B6307" t="s">
        <v>41</v>
      </c>
      <c r="C6307" t="s">
        <v>20</v>
      </c>
      <c r="D6307">
        <v>3527.75</v>
      </c>
      <c r="E6307">
        <v>0.08</v>
      </c>
      <c r="F6307">
        <f t="shared" si="196"/>
        <v>282.22000000000003</v>
      </c>
      <c r="G6307">
        <f t="shared" si="197"/>
        <v>3245.5299999999997</v>
      </c>
      <c r="H6307">
        <v>6</v>
      </c>
      <c r="I6307" s="17">
        <v>45313</v>
      </c>
      <c r="J6307" s="17">
        <v>45317</v>
      </c>
      <c r="K6307" t="s">
        <v>21</v>
      </c>
      <c r="L6307" t="s">
        <v>22</v>
      </c>
      <c r="M6307">
        <v>689.89</v>
      </c>
      <c r="N6307" t="s">
        <v>34</v>
      </c>
    </row>
    <row r="6308" spans="1:14" ht="14.25" customHeight="1" x14ac:dyDescent="0.3">
      <c r="A6308" t="s">
        <v>14165</v>
      </c>
      <c r="B6308" t="s">
        <v>13</v>
      </c>
      <c r="C6308" t="s">
        <v>20</v>
      </c>
      <c r="D6308">
        <v>3528.11</v>
      </c>
      <c r="E6308">
        <v>0.44</v>
      </c>
      <c r="F6308">
        <f t="shared" si="196"/>
        <v>1552.3684000000001</v>
      </c>
      <c r="G6308">
        <f t="shared" si="197"/>
        <v>1975.7416000000001</v>
      </c>
      <c r="H6308">
        <v>6</v>
      </c>
      <c r="I6308" s="17">
        <v>45383</v>
      </c>
      <c r="J6308" s="17">
        <v>45385</v>
      </c>
      <c r="K6308" t="s">
        <v>31</v>
      </c>
      <c r="L6308" t="s">
        <v>16</v>
      </c>
      <c r="M6308">
        <v>688.82</v>
      </c>
      <c r="N6308" t="s">
        <v>34</v>
      </c>
    </row>
    <row r="6309" spans="1:14" ht="14.25" customHeight="1" x14ac:dyDescent="0.3">
      <c r="A6309" t="s">
        <v>12725</v>
      </c>
      <c r="B6309" t="s">
        <v>41</v>
      </c>
      <c r="C6309" t="s">
        <v>26</v>
      </c>
      <c r="D6309">
        <v>3530.37</v>
      </c>
      <c r="E6309">
        <v>0.37</v>
      </c>
      <c r="F6309">
        <f t="shared" si="196"/>
        <v>1306.2368999999999</v>
      </c>
      <c r="G6309">
        <f t="shared" si="197"/>
        <v>2224.1331</v>
      </c>
      <c r="H6309">
        <v>6</v>
      </c>
      <c r="I6309" s="17">
        <v>45343</v>
      </c>
      <c r="J6309" s="17">
        <v>45347</v>
      </c>
      <c r="K6309" t="s">
        <v>15</v>
      </c>
      <c r="L6309" t="s">
        <v>27</v>
      </c>
      <c r="M6309">
        <v>899.86</v>
      </c>
      <c r="N6309" t="s">
        <v>28</v>
      </c>
    </row>
    <row r="6310" spans="1:14" ht="14.25" customHeight="1" x14ac:dyDescent="0.3">
      <c r="A6310" t="s">
        <v>6515</v>
      </c>
      <c r="B6310" t="s">
        <v>41</v>
      </c>
      <c r="C6310" t="s">
        <v>26</v>
      </c>
      <c r="D6310">
        <v>3531.19</v>
      </c>
      <c r="E6310">
        <v>0.35</v>
      </c>
      <c r="F6310">
        <f t="shared" si="196"/>
        <v>1235.9165</v>
      </c>
      <c r="G6310">
        <f t="shared" si="197"/>
        <v>2295.2735000000002</v>
      </c>
      <c r="H6310">
        <v>6</v>
      </c>
      <c r="I6310" s="17">
        <v>45330</v>
      </c>
      <c r="J6310" s="17">
        <v>45334</v>
      </c>
      <c r="K6310" t="s">
        <v>15</v>
      </c>
      <c r="L6310" t="s">
        <v>27</v>
      </c>
      <c r="M6310">
        <v>479.17</v>
      </c>
      <c r="N6310" t="s">
        <v>39</v>
      </c>
    </row>
    <row r="6311" spans="1:14" ht="14.25" customHeight="1" x14ac:dyDescent="0.3">
      <c r="A6311" t="s">
        <v>10425</v>
      </c>
      <c r="B6311" t="s">
        <v>41</v>
      </c>
      <c r="C6311" t="s">
        <v>14</v>
      </c>
      <c r="D6311">
        <v>3533.2</v>
      </c>
      <c r="E6311">
        <v>0.1</v>
      </c>
      <c r="F6311">
        <f t="shared" si="196"/>
        <v>353.32</v>
      </c>
      <c r="G6311">
        <f t="shared" si="197"/>
        <v>3179.8799999999997</v>
      </c>
      <c r="H6311">
        <v>6</v>
      </c>
      <c r="I6311" s="17">
        <v>45269</v>
      </c>
      <c r="J6311" s="17">
        <v>45276</v>
      </c>
      <c r="K6311" t="s">
        <v>21</v>
      </c>
      <c r="L6311" t="s">
        <v>22</v>
      </c>
      <c r="M6311">
        <v>557.41</v>
      </c>
      <c r="N6311" t="s">
        <v>23</v>
      </c>
    </row>
    <row r="6312" spans="1:14" ht="14.25" customHeight="1" x14ac:dyDescent="0.3">
      <c r="A6312" t="s">
        <v>14291</v>
      </c>
      <c r="B6312" t="s">
        <v>13</v>
      </c>
      <c r="C6312" t="s">
        <v>26</v>
      </c>
      <c r="D6312">
        <v>3536.14</v>
      </c>
      <c r="E6312">
        <v>0.19</v>
      </c>
      <c r="F6312">
        <f t="shared" si="196"/>
        <v>671.86659999999995</v>
      </c>
      <c r="G6312">
        <f t="shared" si="197"/>
        <v>2864.2734</v>
      </c>
      <c r="H6312">
        <v>6</v>
      </c>
      <c r="I6312" s="17">
        <v>45308</v>
      </c>
      <c r="J6312" s="17">
        <v>45310</v>
      </c>
      <c r="K6312" t="s">
        <v>15</v>
      </c>
      <c r="L6312" t="s">
        <v>16</v>
      </c>
      <c r="M6312">
        <v>828.97</v>
      </c>
      <c r="N6312" t="s">
        <v>34</v>
      </c>
    </row>
    <row r="6313" spans="1:14" ht="14.25" customHeight="1" x14ac:dyDescent="0.3">
      <c r="A6313" t="s">
        <v>7202</v>
      </c>
      <c r="B6313" t="s">
        <v>19</v>
      </c>
      <c r="C6313" t="s">
        <v>14</v>
      </c>
      <c r="D6313">
        <v>3536.72</v>
      </c>
      <c r="E6313">
        <v>0.27</v>
      </c>
      <c r="F6313">
        <f t="shared" si="196"/>
        <v>954.9144</v>
      </c>
      <c r="G6313">
        <f t="shared" si="197"/>
        <v>2581.8055999999997</v>
      </c>
      <c r="H6313">
        <v>6</v>
      </c>
      <c r="I6313" s="17">
        <v>45505</v>
      </c>
      <c r="J6313" s="17">
        <v>45510</v>
      </c>
      <c r="K6313" t="s">
        <v>21</v>
      </c>
      <c r="L6313" t="s">
        <v>27</v>
      </c>
      <c r="M6313">
        <v>594.5</v>
      </c>
      <c r="N6313" t="s">
        <v>28</v>
      </c>
    </row>
    <row r="6314" spans="1:14" ht="14.25" customHeight="1" x14ac:dyDescent="0.3">
      <c r="A6314" t="s">
        <v>10609</v>
      </c>
      <c r="B6314" t="s">
        <v>19</v>
      </c>
      <c r="C6314" t="s">
        <v>36</v>
      </c>
      <c r="D6314">
        <v>3537.28</v>
      </c>
      <c r="E6314">
        <v>0.46</v>
      </c>
      <c r="F6314">
        <f t="shared" si="196"/>
        <v>1627.1488000000002</v>
      </c>
      <c r="G6314">
        <f t="shared" si="197"/>
        <v>1910.1312</v>
      </c>
      <c r="H6314">
        <v>6</v>
      </c>
      <c r="I6314" s="17">
        <v>45200</v>
      </c>
      <c r="J6314" s="17">
        <v>45206</v>
      </c>
      <c r="K6314" t="s">
        <v>21</v>
      </c>
      <c r="L6314" t="s">
        <v>22</v>
      </c>
      <c r="M6314">
        <v>337.03</v>
      </c>
      <c r="N6314" t="s">
        <v>23</v>
      </c>
    </row>
    <row r="6315" spans="1:14" ht="14.25" customHeight="1" x14ac:dyDescent="0.3">
      <c r="A6315" t="s">
        <v>9376</v>
      </c>
      <c r="B6315" t="s">
        <v>19</v>
      </c>
      <c r="C6315" t="s">
        <v>20</v>
      </c>
      <c r="D6315">
        <v>3538.03</v>
      </c>
      <c r="E6315">
        <v>0</v>
      </c>
      <c r="F6315">
        <f t="shared" si="196"/>
        <v>0</v>
      </c>
      <c r="G6315">
        <f t="shared" si="197"/>
        <v>3538.03</v>
      </c>
      <c r="H6315">
        <v>6</v>
      </c>
      <c r="I6315" s="17">
        <v>45105</v>
      </c>
      <c r="J6315" s="17">
        <v>45110</v>
      </c>
      <c r="K6315" t="s">
        <v>21</v>
      </c>
      <c r="L6315" t="s">
        <v>27</v>
      </c>
      <c r="M6315">
        <v>509.4</v>
      </c>
      <c r="N6315" t="s">
        <v>39</v>
      </c>
    </row>
    <row r="6316" spans="1:14" ht="14.25" customHeight="1" x14ac:dyDescent="0.3">
      <c r="A6316" t="s">
        <v>14322</v>
      </c>
      <c r="B6316" t="s">
        <v>25</v>
      </c>
      <c r="C6316" t="s">
        <v>36</v>
      </c>
      <c r="D6316">
        <v>3542.48</v>
      </c>
      <c r="E6316">
        <v>0.17</v>
      </c>
      <c r="F6316">
        <f t="shared" si="196"/>
        <v>602.22160000000008</v>
      </c>
      <c r="G6316">
        <f t="shared" si="197"/>
        <v>2940.2583999999997</v>
      </c>
      <c r="H6316">
        <v>6</v>
      </c>
      <c r="I6316" s="17">
        <v>44953</v>
      </c>
      <c r="J6316" s="17">
        <v>44954</v>
      </c>
      <c r="K6316" t="s">
        <v>31</v>
      </c>
      <c r="L6316" t="s">
        <v>16</v>
      </c>
      <c r="M6316">
        <v>385.09</v>
      </c>
      <c r="N6316" t="s">
        <v>39</v>
      </c>
    </row>
    <row r="6317" spans="1:14" ht="14.25" customHeight="1" x14ac:dyDescent="0.3">
      <c r="A6317" t="s">
        <v>12185</v>
      </c>
      <c r="B6317" t="s">
        <v>19</v>
      </c>
      <c r="C6317" t="s">
        <v>26</v>
      </c>
      <c r="D6317">
        <v>3550.66</v>
      </c>
      <c r="E6317">
        <v>0.02</v>
      </c>
      <c r="F6317">
        <f t="shared" si="196"/>
        <v>71.013199999999998</v>
      </c>
      <c r="G6317">
        <f t="shared" si="197"/>
        <v>3479.6468</v>
      </c>
      <c r="H6317">
        <v>6</v>
      </c>
      <c r="I6317" s="17">
        <v>45162</v>
      </c>
      <c r="J6317" s="17">
        <v>45165</v>
      </c>
      <c r="K6317" t="s">
        <v>15</v>
      </c>
      <c r="L6317" t="s">
        <v>22</v>
      </c>
      <c r="M6317">
        <v>911.11</v>
      </c>
      <c r="N6317" t="s">
        <v>23</v>
      </c>
    </row>
    <row r="6318" spans="1:14" ht="14.25" customHeight="1" x14ac:dyDescent="0.3">
      <c r="A6318" t="s">
        <v>11151</v>
      </c>
      <c r="B6318" t="s">
        <v>25</v>
      </c>
      <c r="C6318" t="s">
        <v>14</v>
      </c>
      <c r="D6318">
        <v>3553.81</v>
      </c>
      <c r="E6318">
        <v>0.09</v>
      </c>
      <c r="F6318">
        <f t="shared" si="196"/>
        <v>319.84289999999999</v>
      </c>
      <c r="G6318">
        <f t="shared" si="197"/>
        <v>3233.9670999999998</v>
      </c>
      <c r="H6318">
        <v>6</v>
      </c>
      <c r="I6318" s="17">
        <v>45128</v>
      </c>
      <c r="J6318" s="17">
        <v>45129</v>
      </c>
      <c r="K6318" t="s">
        <v>21</v>
      </c>
      <c r="L6318" t="s">
        <v>22</v>
      </c>
      <c r="M6318">
        <v>315.89</v>
      </c>
      <c r="N6318" t="s">
        <v>23</v>
      </c>
    </row>
    <row r="6319" spans="1:14" ht="14.25" customHeight="1" x14ac:dyDescent="0.3">
      <c r="A6319" t="s">
        <v>5282</v>
      </c>
      <c r="B6319" t="s">
        <v>19</v>
      </c>
      <c r="C6319" t="s">
        <v>14</v>
      </c>
      <c r="D6319">
        <v>3555.93</v>
      </c>
      <c r="E6319">
        <v>0.46</v>
      </c>
      <c r="F6319">
        <f t="shared" si="196"/>
        <v>1635.7277999999999</v>
      </c>
      <c r="G6319">
        <f t="shared" si="197"/>
        <v>1920.2021999999999</v>
      </c>
      <c r="H6319">
        <v>6</v>
      </c>
      <c r="I6319" s="17">
        <v>45392</v>
      </c>
      <c r="J6319" s="17">
        <v>45398</v>
      </c>
      <c r="K6319" t="s">
        <v>31</v>
      </c>
      <c r="L6319" t="s">
        <v>27</v>
      </c>
      <c r="M6319">
        <v>309.26</v>
      </c>
      <c r="N6319" t="s">
        <v>23</v>
      </c>
    </row>
    <row r="6320" spans="1:14" ht="14.25" customHeight="1" x14ac:dyDescent="0.3">
      <c r="A6320" t="s">
        <v>5798</v>
      </c>
      <c r="B6320" t="s">
        <v>41</v>
      </c>
      <c r="C6320" t="s">
        <v>26</v>
      </c>
      <c r="D6320">
        <v>3562.7</v>
      </c>
      <c r="E6320">
        <v>0.45</v>
      </c>
      <c r="F6320">
        <f t="shared" si="196"/>
        <v>1603.2149999999999</v>
      </c>
      <c r="G6320">
        <f t="shared" si="197"/>
        <v>1959.4849999999999</v>
      </c>
      <c r="H6320">
        <v>6</v>
      </c>
      <c r="I6320" s="17">
        <v>45489</v>
      </c>
      <c r="J6320" s="17">
        <v>45490</v>
      </c>
      <c r="K6320" t="s">
        <v>31</v>
      </c>
      <c r="L6320" t="s">
        <v>22</v>
      </c>
      <c r="M6320">
        <v>813.44</v>
      </c>
      <c r="N6320" t="s">
        <v>48</v>
      </c>
    </row>
    <row r="6321" spans="1:14" ht="14.25" customHeight="1" x14ac:dyDescent="0.3">
      <c r="A6321" t="s">
        <v>12124</v>
      </c>
      <c r="B6321" t="s">
        <v>25</v>
      </c>
      <c r="C6321" t="s">
        <v>26</v>
      </c>
      <c r="D6321">
        <v>3563.03</v>
      </c>
      <c r="E6321">
        <v>0.38</v>
      </c>
      <c r="F6321">
        <f t="shared" si="196"/>
        <v>1353.9514000000001</v>
      </c>
      <c r="G6321">
        <f t="shared" si="197"/>
        <v>2209.0785999999998</v>
      </c>
      <c r="H6321">
        <v>6</v>
      </c>
      <c r="I6321" s="17">
        <v>45494</v>
      </c>
      <c r="J6321" s="17">
        <v>45496</v>
      </c>
      <c r="K6321" t="s">
        <v>31</v>
      </c>
      <c r="L6321" t="s">
        <v>16</v>
      </c>
      <c r="M6321">
        <v>370.56</v>
      </c>
      <c r="N6321" t="s">
        <v>28</v>
      </c>
    </row>
    <row r="6322" spans="1:14" ht="14.25" customHeight="1" x14ac:dyDescent="0.3">
      <c r="A6322" t="s">
        <v>9973</v>
      </c>
      <c r="B6322" t="s">
        <v>41</v>
      </c>
      <c r="C6322" t="s">
        <v>33</v>
      </c>
      <c r="D6322">
        <v>3563.17</v>
      </c>
      <c r="E6322">
        <v>0.36</v>
      </c>
      <c r="F6322">
        <f t="shared" si="196"/>
        <v>1282.7411999999999</v>
      </c>
      <c r="G6322">
        <f t="shared" si="197"/>
        <v>2280.4288000000001</v>
      </c>
      <c r="H6322">
        <v>6</v>
      </c>
      <c r="I6322" s="17">
        <v>45310</v>
      </c>
      <c r="J6322" s="17">
        <v>45314</v>
      </c>
      <c r="K6322" t="s">
        <v>21</v>
      </c>
      <c r="L6322" t="s">
        <v>27</v>
      </c>
      <c r="M6322">
        <v>243.9</v>
      </c>
      <c r="N6322" t="s">
        <v>39</v>
      </c>
    </row>
    <row r="6323" spans="1:14" ht="14.25" customHeight="1" x14ac:dyDescent="0.3">
      <c r="A6323" t="s">
        <v>6321</v>
      </c>
      <c r="B6323" t="s">
        <v>25</v>
      </c>
      <c r="C6323" t="s">
        <v>33</v>
      </c>
      <c r="D6323">
        <v>3564.22</v>
      </c>
      <c r="E6323">
        <v>0.33</v>
      </c>
      <c r="F6323">
        <f t="shared" si="196"/>
        <v>1176.1926000000001</v>
      </c>
      <c r="G6323">
        <f t="shared" si="197"/>
        <v>2388.0273999999999</v>
      </c>
      <c r="H6323">
        <v>6</v>
      </c>
      <c r="I6323" s="17">
        <v>45435</v>
      </c>
      <c r="J6323" s="17">
        <v>45441</v>
      </c>
      <c r="K6323" t="s">
        <v>31</v>
      </c>
      <c r="L6323" t="s">
        <v>16</v>
      </c>
      <c r="M6323">
        <v>831.22</v>
      </c>
      <c r="N6323" t="s">
        <v>28</v>
      </c>
    </row>
    <row r="6324" spans="1:14" ht="14.25" customHeight="1" x14ac:dyDescent="0.3">
      <c r="A6324" t="s">
        <v>538</v>
      </c>
      <c r="B6324" t="s">
        <v>25</v>
      </c>
      <c r="C6324" t="s">
        <v>20</v>
      </c>
      <c r="D6324">
        <v>3566.9</v>
      </c>
      <c r="E6324">
        <v>0.22</v>
      </c>
      <c r="F6324">
        <f t="shared" si="196"/>
        <v>784.71800000000007</v>
      </c>
      <c r="G6324">
        <f t="shared" si="197"/>
        <v>2782.1819999999998</v>
      </c>
      <c r="H6324">
        <v>6</v>
      </c>
      <c r="I6324" s="17">
        <v>45335</v>
      </c>
      <c r="J6324" s="17">
        <v>45336</v>
      </c>
      <c r="K6324" t="s">
        <v>21</v>
      </c>
      <c r="L6324" t="s">
        <v>22</v>
      </c>
      <c r="M6324">
        <v>853.11</v>
      </c>
      <c r="N6324" t="s">
        <v>48</v>
      </c>
    </row>
    <row r="6325" spans="1:14" ht="14.25" customHeight="1" x14ac:dyDescent="0.3">
      <c r="A6325" t="s">
        <v>4526</v>
      </c>
      <c r="B6325" t="s">
        <v>19</v>
      </c>
      <c r="C6325" t="s">
        <v>26</v>
      </c>
      <c r="D6325">
        <v>3568.46</v>
      </c>
      <c r="E6325">
        <v>0.42</v>
      </c>
      <c r="F6325">
        <f t="shared" si="196"/>
        <v>1498.7531999999999</v>
      </c>
      <c r="G6325">
        <f t="shared" si="197"/>
        <v>2069.7067999999999</v>
      </c>
      <c r="H6325">
        <v>6</v>
      </c>
      <c r="I6325" s="17">
        <v>45008</v>
      </c>
      <c r="J6325" s="17">
        <v>45009</v>
      </c>
      <c r="K6325" t="s">
        <v>31</v>
      </c>
      <c r="L6325" t="s">
        <v>27</v>
      </c>
      <c r="M6325">
        <v>276.07</v>
      </c>
      <c r="N6325" t="s">
        <v>34</v>
      </c>
    </row>
    <row r="6326" spans="1:14" ht="14.25" customHeight="1" x14ac:dyDescent="0.3">
      <c r="A6326" t="s">
        <v>10766</v>
      </c>
      <c r="B6326" t="s">
        <v>41</v>
      </c>
      <c r="C6326" t="s">
        <v>26</v>
      </c>
      <c r="D6326">
        <v>3571.05</v>
      </c>
      <c r="E6326">
        <v>0.08</v>
      </c>
      <c r="F6326">
        <f t="shared" si="196"/>
        <v>285.68400000000003</v>
      </c>
      <c r="G6326">
        <f t="shared" si="197"/>
        <v>3285.366</v>
      </c>
      <c r="H6326">
        <v>6</v>
      </c>
      <c r="I6326" s="17">
        <v>45198</v>
      </c>
      <c r="J6326" s="17">
        <v>45199</v>
      </c>
      <c r="K6326" t="s">
        <v>21</v>
      </c>
      <c r="L6326" t="s">
        <v>16</v>
      </c>
      <c r="M6326">
        <v>501.05</v>
      </c>
      <c r="N6326" t="s">
        <v>28</v>
      </c>
    </row>
    <row r="6327" spans="1:14" ht="14.25" customHeight="1" x14ac:dyDescent="0.3">
      <c r="A6327" t="s">
        <v>4626</v>
      </c>
      <c r="B6327" t="s">
        <v>19</v>
      </c>
      <c r="C6327" t="s">
        <v>20</v>
      </c>
      <c r="D6327">
        <v>3571.86</v>
      </c>
      <c r="E6327">
        <v>0.43</v>
      </c>
      <c r="F6327">
        <f t="shared" si="196"/>
        <v>1535.8998000000001</v>
      </c>
      <c r="G6327">
        <f t="shared" si="197"/>
        <v>2035.9602</v>
      </c>
      <c r="H6327">
        <v>6</v>
      </c>
      <c r="I6327" s="17">
        <v>45295</v>
      </c>
      <c r="J6327" s="17">
        <v>45299</v>
      </c>
      <c r="K6327" t="s">
        <v>31</v>
      </c>
      <c r="L6327" t="s">
        <v>27</v>
      </c>
      <c r="M6327">
        <v>497.79</v>
      </c>
      <c r="N6327" t="s">
        <v>34</v>
      </c>
    </row>
    <row r="6328" spans="1:14" ht="14.25" customHeight="1" x14ac:dyDescent="0.3">
      <c r="A6328" t="s">
        <v>2936</v>
      </c>
      <c r="B6328" t="s">
        <v>41</v>
      </c>
      <c r="C6328" t="s">
        <v>33</v>
      </c>
      <c r="D6328">
        <v>3574.95</v>
      </c>
      <c r="E6328">
        <v>0.15</v>
      </c>
      <c r="F6328">
        <f t="shared" si="196"/>
        <v>536.24249999999995</v>
      </c>
      <c r="G6328">
        <f t="shared" si="197"/>
        <v>3038.7075</v>
      </c>
      <c r="H6328">
        <v>6</v>
      </c>
      <c r="I6328" s="17">
        <v>45175</v>
      </c>
      <c r="J6328" s="17">
        <v>45180</v>
      </c>
      <c r="K6328" t="s">
        <v>21</v>
      </c>
      <c r="L6328" t="s">
        <v>27</v>
      </c>
      <c r="M6328">
        <v>246.75</v>
      </c>
      <c r="N6328" t="s">
        <v>28</v>
      </c>
    </row>
    <row r="6329" spans="1:14" ht="14.25" customHeight="1" x14ac:dyDescent="0.3">
      <c r="A6329" t="s">
        <v>4532</v>
      </c>
      <c r="B6329" t="s">
        <v>25</v>
      </c>
      <c r="C6329" t="s">
        <v>36</v>
      </c>
      <c r="D6329">
        <v>3580.36</v>
      </c>
      <c r="E6329">
        <v>0.28000000000000003</v>
      </c>
      <c r="F6329">
        <f t="shared" si="196"/>
        <v>1002.5008000000001</v>
      </c>
      <c r="G6329">
        <f t="shared" si="197"/>
        <v>2577.8591999999999</v>
      </c>
      <c r="H6329">
        <v>6</v>
      </c>
      <c r="I6329" s="17">
        <v>45001</v>
      </c>
      <c r="J6329" s="17">
        <v>45005</v>
      </c>
      <c r="K6329" t="s">
        <v>31</v>
      </c>
      <c r="L6329" t="s">
        <v>22</v>
      </c>
      <c r="M6329">
        <v>292.01</v>
      </c>
      <c r="N6329" t="s">
        <v>39</v>
      </c>
    </row>
    <row r="6330" spans="1:14" ht="14.25" customHeight="1" x14ac:dyDescent="0.3">
      <c r="A6330" t="s">
        <v>9276</v>
      </c>
      <c r="B6330" t="s">
        <v>19</v>
      </c>
      <c r="C6330" t="s">
        <v>36</v>
      </c>
      <c r="D6330">
        <v>3580.68</v>
      </c>
      <c r="E6330">
        <v>0.33</v>
      </c>
      <c r="F6330">
        <f t="shared" si="196"/>
        <v>1181.6243999999999</v>
      </c>
      <c r="G6330">
        <f t="shared" si="197"/>
        <v>2399.0555999999997</v>
      </c>
      <c r="H6330">
        <v>6</v>
      </c>
      <c r="I6330" s="17">
        <v>45495</v>
      </c>
      <c r="J6330" s="17">
        <v>45502</v>
      </c>
      <c r="K6330" t="s">
        <v>31</v>
      </c>
      <c r="L6330" t="s">
        <v>16</v>
      </c>
      <c r="M6330">
        <v>230.05</v>
      </c>
      <c r="N6330" t="s">
        <v>48</v>
      </c>
    </row>
    <row r="6331" spans="1:14" ht="14.25" customHeight="1" x14ac:dyDescent="0.3">
      <c r="A6331" t="s">
        <v>4768</v>
      </c>
      <c r="B6331" t="s">
        <v>13</v>
      </c>
      <c r="C6331" t="s">
        <v>33</v>
      </c>
      <c r="D6331">
        <v>3581.94</v>
      </c>
      <c r="E6331">
        <v>0.21</v>
      </c>
      <c r="F6331">
        <f t="shared" si="196"/>
        <v>752.20740000000001</v>
      </c>
      <c r="G6331">
        <f t="shared" si="197"/>
        <v>2829.7326000000003</v>
      </c>
      <c r="H6331">
        <v>6</v>
      </c>
      <c r="I6331" s="17">
        <v>45315</v>
      </c>
      <c r="J6331" s="17">
        <v>45318</v>
      </c>
      <c r="K6331" t="s">
        <v>31</v>
      </c>
      <c r="L6331" t="s">
        <v>22</v>
      </c>
      <c r="M6331">
        <v>985.26</v>
      </c>
      <c r="N6331" t="s">
        <v>34</v>
      </c>
    </row>
    <row r="6332" spans="1:14" ht="14.25" customHeight="1" x14ac:dyDescent="0.3">
      <c r="A6332" t="s">
        <v>3962</v>
      </c>
      <c r="B6332" t="s">
        <v>41</v>
      </c>
      <c r="C6332" t="s">
        <v>20</v>
      </c>
      <c r="D6332">
        <v>3584</v>
      </c>
      <c r="E6332">
        <v>0.35</v>
      </c>
      <c r="F6332">
        <f t="shared" si="196"/>
        <v>1254.3999999999999</v>
      </c>
      <c r="G6332">
        <f t="shared" si="197"/>
        <v>2329.6000000000004</v>
      </c>
      <c r="H6332">
        <v>6</v>
      </c>
      <c r="I6332" s="17">
        <v>45207</v>
      </c>
      <c r="J6332" s="17">
        <v>45209</v>
      </c>
      <c r="K6332" t="s">
        <v>15</v>
      </c>
      <c r="L6332" t="s">
        <v>27</v>
      </c>
      <c r="M6332">
        <v>478.11</v>
      </c>
      <c r="N6332" t="s">
        <v>28</v>
      </c>
    </row>
    <row r="6333" spans="1:14" ht="14.25" customHeight="1" x14ac:dyDescent="0.3">
      <c r="A6333" t="s">
        <v>9120</v>
      </c>
      <c r="B6333" t="s">
        <v>19</v>
      </c>
      <c r="C6333" t="s">
        <v>33</v>
      </c>
      <c r="D6333">
        <v>3584.47</v>
      </c>
      <c r="E6333">
        <v>0.28000000000000003</v>
      </c>
      <c r="F6333">
        <f t="shared" si="196"/>
        <v>1003.6516</v>
      </c>
      <c r="G6333">
        <f t="shared" si="197"/>
        <v>2580.8183999999997</v>
      </c>
      <c r="H6333">
        <v>6</v>
      </c>
      <c r="I6333" s="17">
        <v>45357</v>
      </c>
      <c r="J6333" s="17">
        <v>45361</v>
      </c>
      <c r="K6333" t="s">
        <v>15</v>
      </c>
      <c r="L6333" t="s">
        <v>22</v>
      </c>
      <c r="M6333">
        <v>447.55</v>
      </c>
      <c r="N6333" t="s">
        <v>39</v>
      </c>
    </row>
    <row r="6334" spans="1:14" ht="14.25" customHeight="1" x14ac:dyDescent="0.3">
      <c r="A6334" t="s">
        <v>5326</v>
      </c>
      <c r="B6334" t="s">
        <v>13</v>
      </c>
      <c r="C6334" t="s">
        <v>36</v>
      </c>
      <c r="D6334">
        <v>3590.91</v>
      </c>
      <c r="E6334">
        <v>0.27</v>
      </c>
      <c r="F6334">
        <f t="shared" si="196"/>
        <v>969.54570000000001</v>
      </c>
      <c r="G6334">
        <f t="shared" si="197"/>
        <v>2621.3642999999997</v>
      </c>
      <c r="H6334">
        <v>6</v>
      </c>
      <c r="I6334" s="17">
        <v>45340</v>
      </c>
      <c r="J6334" s="17">
        <v>45347</v>
      </c>
      <c r="K6334" t="s">
        <v>31</v>
      </c>
      <c r="L6334" t="s">
        <v>16</v>
      </c>
      <c r="M6334">
        <v>452.54</v>
      </c>
      <c r="N6334" t="s">
        <v>34</v>
      </c>
    </row>
    <row r="6335" spans="1:14" ht="14.25" customHeight="1" x14ac:dyDescent="0.3">
      <c r="A6335" t="s">
        <v>6305</v>
      </c>
      <c r="B6335" t="s">
        <v>25</v>
      </c>
      <c r="C6335" t="s">
        <v>26</v>
      </c>
      <c r="D6335">
        <v>3592.05</v>
      </c>
      <c r="E6335">
        <v>0.38</v>
      </c>
      <c r="F6335">
        <f t="shared" si="196"/>
        <v>1364.979</v>
      </c>
      <c r="G6335">
        <f t="shared" si="197"/>
        <v>2227.0709999999999</v>
      </c>
      <c r="H6335">
        <v>6</v>
      </c>
      <c r="I6335" s="17">
        <v>45397</v>
      </c>
      <c r="J6335" s="17">
        <v>45403</v>
      </c>
      <c r="K6335" t="s">
        <v>21</v>
      </c>
      <c r="L6335" t="s">
        <v>27</v>
      </c>
      <c r="M6335">
        <v>1040.05</v>
      </c>
      <c r="N6335" t="s">
        <v>28</v>
      </c>
    </row>
    <row r="6336" spans="1:14" ht="14.25" customHeight="1" x14ac:dyDescent="0.3">
      <c r="A6336" t="s">
        <v>12469</v>
      </c>
      <c r="B6336" t="s">
        <v>13</v>
      </c>
      <c r="C6336" t="s">
        <v>33</v>
      </c>
      <c r="D6336">
        <v>3598.86</v>
      </c>
      <c r="E6336">
        <v>0.44</v>
      </c>
      <c r="F6336">
        <f t="shared" si="196"/>
        <v>1583.4984000000002</v>
      </c>
      <c r="G6336">
        <f t="shared" si="197"/>
        <v>2015.3616</v>
      </c>
      <c r="H6336">
        <v>6</v>
      </c>
      <c r="I6336" s="17">
        <v>45298</v>
      </c>
      <c r="J6336" s="17">
        <v>45299</v>
      </c>
      <c r="K6336" t="s">
        <v>15</v>
      </c>
      <c r="L6336" t="s">
        <v>16</v>
      </c>
      <c r="M6336">
        <v>757.25</v>
      </c>
      <c r="N6336" t="s">
        <v>28</v>
      </c>
    </row>
    <row r="6337" spans="1:14" ht="14.25" customHeight="1" x14ac:dyDescent="0.3">
      <c r="A6337" t="s">
        <v>2140</v>
      </c>
      <c r="B6337" t="s">
        <v>13</v>
      </c>
      <c r="C6337" t="s">
        <v>33</v>
      </c>
      <c r="D6337">
        <v>3601.06</v>
      </c>
      <c r="E6337">
        <v>0.17</v>
      </c>
      <c r="F6337">
        <f t="shared" si="196"/>
        <v>612.18020000000001</v>
      </c>
      <c r="G6337">
        <f t="shared" si="197"/>
        <v>2988.8797999999997</v>
      </c>
      <c r="H6337">
        <v>6</v>
      </c>
      <c r="I6337" s="17">
        <v>45199</v>
      </c>
      <c r="J6337" s="17">
        <v>45205</v>
      </c>
      <c r="K6337" t="s">
        <v>21</v>
      </c>
      <c r="L6337" t="s">
        <v>27</v>
      </c>
      <c r="M6337">
        <v>667.76</v>
      </c>
      <c r="N6337" t="s">
        <v>48</v>
      </c>
    </row>
    <row r="6338" spans="1:14" ht="14.25" customHeight="1" x14ac:dyDescent="0.3">
      <c r="A6338" t="s">
        <v>6595</v>
      </c>
      <c r="B6338" t="s">
        <v>13</v>
      </c>
      <c r="C6338" t="s">
        <v>36</v>
      </c>
      <c r="D6338">
        <v>3607.83</v>
      </c>
      <c r="E6338">
        <v>0.01</v>
      </c>
      <c r="F6338">
        <f t="shared" ref="F6338:F6401" si="198">D6338*E6338</f>
        <v>36.078299999999999</v>
      </c>
      <c r="G6338">
        <f t="shared" ref="G6338:G6401" si="199">D6338-F6338</f>
        <v>3571.7516999999998</v>
      </c>
      <c r="H6338">
        <v>6</v>
      </c>
      <c r="I6338" s="17">
        <v>45059</v>
      </c>
      <c r="J6338" s="17">
        <v>45060</v>
      </c>
      <c r="K6338" t="s">
        <v>31</v>
      </c>
      <c r="L6338" t="s">
        <v>16</v>
      </c>
      <c r="M6338">
        <v>336.3</v>
      </c>
      <c r="N6338" t="s">
        <v>34</v>
      </c>
    </row>
    <row r="6339" spans="1:14" ht="14.25" customHeight="1" x14ac:dyDescent="0.3">
      <c r="A6339" t="s">
        <v>3786</v>
      </c>
      <c r="B6339" t="s">
        <v>25</v>
      </c>
      <c r="C6339" t="s">
        <v>20</v>
      </c>
      <c r="D6339">
        <v>3614.99</v>
      </c>
      <c r="E6339">
        <v>0.47</v>
      </c>
      <c r="F6339">
        <f t="shared" si="198"/>
        <v>1699.0452999999998</v>
      </c>
      <c r="G6339">
        <f t="shared" si="199"/>
        <v>1915.9447</v>
      </c>
      <c r="H6339">
        <v>6</v>
      </c>
      <c r="I6339" s="17">
        <v>45212</v>
      </c>
      <c r="J6339" s="17">
        <v>45219</v>
      </c>
      <c r="K6339" t="s">
        <v>15</v>
      </c>
      <c r="L6339" t="s">
        <v>16</v>
      </c>
      <c r="M6339">
        <v>262.98</v>
      </c>
      <c r="N6339" t="s">
        <v>23</v>
      </c>
    </row>
    <row r="6340" spans="1:14" ht="14.25" customHeight="1" x14ac:dyDescent="0.3">
      <c r="A6340" t="s">
        <v>15359</v>
      </c>
      <c r="B6340" t="s">
        <v>25</v>
      </c>
      <c r="C6340" t="s">
        <v>14</v>
      </c>
      <c r="D6340">
        <v>3615.27</v>
      </c>
      <c r="E6340">
        <v>0.45</v>
      </c>
      <c r="F6340">
        <f t="shared" si="198"/>
        <v>1626.8715</v>
      </c>
      <c r="G6340">
        <f t="shared" si="199"/>
        <v>1988.3985</v>
      </c>
      <c r="H6340">
        <v>6</v>
      </c>
      <c r="I6340" s="17">
        <v>44939</v>
      </c>
      <c r="J6340" s="17">
        <v>44942</v>
      </c>
      <c r="K6340" t="s">
        <v>31</v>
      </c>
      <c r="L6340" t="s">
        <v>27</v>
      </c>
      <c r="M6340">
        <v>633.21</v>
      </c>
      <c r="N6340" t="s">
        <v>39</v>
      </c>
    </row>
    <row r="6341" spans="1:14" ht="14.25" customHeight="1" x14ac:dyDescent="0.3">
      <c r="A6341" t="s">
        <v>4066</v>
      </c>
      <c r="B6341" t="s">
        <v>41</v>
      </c>
      <c r="C6341" t="s">
        <v>20</v>
      </c>
      <c r="D6341">
        <v>3615.64</v>
      </c>
      <c r="E6341">
        <v>0.1</v>
      </c>
      <c r="F6341">
        <f t="shared" si="198"/>
        <v>361.56400000000002</v>
      </c>
      <c r="G6341">
        <f t="shared" si="199"/>
        <v>3254.076</v>
      </c>
      <c r="H6341">
        <v>6</v>
      </c>
      <c r="I6341" s="17">
        <v>45295</v>
      </c>
      <c r="J6341" s="17">
        <v>45300</v>
      </c>
      <c r="K6341" t="s">
        <v>21</v>
      </c>
      <c r="L6341" t="s">
        <v>27</v>
      </c>
      <c r="M6341">
        <v>773.32</v>
      </c>
      <c r="N6341" t="s">
        <v>23</v>
      </c>
    </row>
    <row r="6342" spans="1:14" ht="14.25" customHeight="1" x14ac:dyDescent="0.3">
      <c r="A6342" t="s">
        <v>13271</v>
      </c>
      <c r="B6342" t="s">
        <v>13</v>
      </c>
      <c r="C6342" t="s">
        <v>36</v>
      </c>
      <c r="D6342">
        <v>3615.78</v>
      </c>
      <c r="E6342">
        <v>0.17</v>
      </c>
      <c r="F6342">
        <f t="shared" si="198"/>
        <v>614.68260000000009</v>
      </c>
      <c r="G6342">
        <f t="shared" si="199"/>
        <v>3001.0974000000001</v>
      </c>
      <c r="H6342">
        <v>6</v>
      </c>
      <c r="I6342" s="17">
        <v>45353</v>
      </c>
      <c r="J6342" s="17">
        <v>45354</v>
      </c>
      <c r="K6342" t="s">
        <v>31</v>
      </c>
      <c r="L6342" t="s">
        <v>22</v>
      </c>
      <c r="M6342">
        <v>204.01</v>
      </c>
      <c r="N6342" t="s">
        <v>34</v>
      </c>
    </row>
    <row r="6343" spans="1:14" ht="14.25" customHeight="1" x14ac:dyDescent="0.3">
      <c r="A6343" t="s">
        <v>9818</v>
      </c>
      <c r="B6343" t="s">
        <v>19</v>
      </c>
      <c r="C6343" t="s">
        <v>33</v>
      </c>
      <c r="D6343">
        <v>3619.67</v>
      </c>
      <c r="E6343">
        <v>0.24</v>
      </c>
      <c r="F6343">
        <f t="shared" si="198"/>
        <v>868.72079999999994</v>
      </c>
      <c r="G6343">
        <f t="shared" si="199"/>
        <v>2750.9492</v>
      </c>
      <c r="H6343">
        <v>6</v>
      </c>
      <c r="I6343" s="17">
        <v>45308</v>
      </c>
      <c r="J6343" s="17">
        <v>45309</v>
      </c>
      <c r="K6343" t="s">
        <v>21</v>
      </c>
      <c r="L6343" t="s">
        <v>22</v>
      </c>
      <c r="M6343">
        <v>610.29999999999995</v>
      </c>
      <c r="N6343" t="s">
        <v>39</v>
      </c>
    </row>
    <row r="6344" spans="1:14" ht="14.25" customHeight="1" x14ac:dyDescent="0.3">
      <c r="A6344" t="s">
        <v>6191</v>
      </c>
      <c r="B6344" t="s">
        <v>13</v>
      </c>
      <c r="C6344" t="s">
        <v>36</v>
      </c>
      <c r="D6344">
        <v>3633.11</v>
      </c>
      <c r="E6344">
        <v>0.43</v>
      </c>
      <c r="F6344">
        <f t="shared" si="198"/>
        <v>1562.2373</v>
      </c>
      <c r="G6344">
        <f t="shared" si="199"/>
        <v>2070.8726999999999</v>
      </c>
      <c r="H6344">
        <v>6</v>
      </c>
      <c r="I6344" s="17">
        <v>45464</v>
      </c>
      <c r="J6344" s="17">
        <v>45466</v>
      </c>
      <c r="K6344" t="s">
        <v>31</v>
      </c>
      <c r="L6344" t="s">
        <v>22</v>
      </c>
      <c r="M6344">
        <v>706.93</v>
      </c>
      <c r="N6344" t="s">
        <v>34</v>
      </c>
    </row>
    <row r="6345" spans="1:14" ht="14.25" customHeight="1" x14ac:dyDescent="0.3">
      <c r="A6345" t="s">
        <v>10589</v>
      </c>
      <c r="B6345" t="s">
        <v>41</v>
      </c>
      <c r="C6345" t="s">
        <v>26</v>
      </c>
      <c r="D6345">
        <v>3638.18</v>
      </c>
      <c r="E6345">
        <v>0.25</v>
      </c>
      <c r="F6345">
        <f t="shared" si="198"/>
        <v>909.54499999999996</v>
      </c>
      <c r="G6345">
        <f t="shared" si="199"/>
        <v>2728.6349999999998</v>
      </c>
      <c r="H6345">
        <v>6</v>
      </c>
      <c r="I6345" s="17">
        <v>45081</v>
      </c>
      <c r="J6345" s="17">
        <v>45082</v>
      </c>
      <c r="K6345" t="s">
        <v>21</v>
      </c>
      <c r="L6345" t="s">
        <v>27</v>
      </c>
      <c r="M6345">
        <v>643.57000000000005</v>
      </c>
      <c r="N6345" t="s">
        <v>48</v>
      </c>
    </row>
    <row r="6346" spans="1:14" ht="14.25" customHeight="1" x14ac:dyDescent="0.3">
      <c r="A6346" t="s">
        <v>14375</v>
      </c>
      <c r="B6346" t="s">
        <v>19</v>
      </c>
      <c r="C6346" t="s">
        <v>36</v>
      </c>
      <c r="D6346">
        <v>3638.8</v>
      </c>
      <c r="E6346">
        <v>0.03</v>
      </c>
      <c r="F6346">
        <f t="shared" si="198"/>
        <v>109.164</v>
      </c>
      <c r="G6346">
        <f t="shared" si="199"/>
        <v>3529.636</v>
      </c>
      <c r="H6346">
        <v>6</v>
      </c>
      <c r="I6346" s="17">
        <v>45076</v>
      </c>
      <c r="J6346" s="17">
        <v>45079</v>
      </c>
      <c r="K6346" t="s">
        <v>15</v>
      </c>
      <c r="L6346" t="s">
        <v>16</v>
      </c>
      <c r="M6346">
        <v>940.14</v>
      </c>
      <c r="N6346" t="s">
        <v>48</v>
      </c>
    </row>
    <row r="6347" spans="1:14" ht="14.25" customHeight="1" x14ac:dyDescent="0.3">
      <c r="A6347" t="s">
        <v>14537</v>
      </c>
      <c r="B6347" t="s">
        <v>41</v>
      </c>
      <c r="C6347" t="s">
        <v>26</v>
      </c>
      <c r="D6347">
        <v>3642.62</v>
      </c>
      <c r="E6347">
        <v>0.22</v>
      </c>
      <c r="F6347">
        <f t="shared" si="198"/>
        <v>801.37639999999999</v>
      </c>
      <c r="G6347">
        <f t="shared" si="199"/>
        <v>2841.2435999999998</v>
      </c>
      <c r="H6347">
        <v>6</v>
      </c>
      <c r="I6347" s="17">
        <v>45238</v>
      </c>
      <c r="J6347" s="17">
        <v>45240</v>
      </c>
      <c r="K6347" t="s">
        <v>15</v>
      </c>
      <c r="L6347" t="s">
        <v>16</v>
      </c>
      <c r="M6347">
        <v>657.83</v>
      </c>
      <c r="N6347" t="s">
        <v>28</v>
      </c>
    </row>
    <row r="6348" spans="1:14" ht="14.25" customHeight="1" x14ac:dyDescent="0.3">
      <c r="A6348" t="s">
        <v>13305</v>
      </c>
      <c r="B6348" t="s">
        <v>19</v>
      </c>
      <c r="C6348" t="s">
        <v>33</v>
      </c>
      <c r="D6348">
        <v>3643.89</v>
      </c>
      <c r="E6348">
        <v>0.39</v>
      </c>
      <c r="F6348">
        <f t="shared" si="198"/>
        <v>1421.1170999999999</v>
      </c>
      <c r="G6348">
        <f t="shared" si="199"/>
        <v>2222.7728999999999</v>
      </c>
      <c r="H6348">
        <v>6</v>
      </c>
      <c r="I6348" s="17">
        <v>45647</v>
      </c>
      <c r="J6348" s="17">
        <v>45651</v>
      </c>
      <c r="K6348" t="s">
        <v>21</v>
      </c>
      <c r="L6348" t="s">
        <v>22</v>
      </c>
      <c r="M6348">
        <v>810.4</v>
      </c>
      <c r="N6348" t="s">
        <v>23</v>
      </c>
    </row>
    <row r="6349" spans="1:14" ht="14.25" customHeight="1" x14ac:dyDescent="0.3">
      <c r="A6349" t="s">
        <v>1717</v>
      </c>
      <c r="B6349" t="s">
        <v>13</v>
      </c>
      <c r="C6349" t="s">
        <v>33</v>
      </c>
      <c r="D6349">
        <v>3644.05</v>
      </c>
      <c r="E6349">
        <v>0.02</v>
      </c>
      <c r="F6349">
        <f t="shared" si="198"/>
        <v>72.881</v>
      </c>
      <c r="G6349">
        <f t="shared" si="199"/>
        <v>3571.1690000000003</v>
      </c>
      <c r="H6349">
        <v>6</v>
      </c>
      <c r="I6349" s="17">
        <v>45351</v>
      </c>
      <c r="J6349" s="17">
        <v>45355</v>
      </c>
      <c r="K6349" t="s">
        <v>31</v>
      </c>
      <c r="L6349" t="s">
        <v>27</v>
      </c>
      <c r="M6349">
        <v>615.82000000000005</v>
      </c>
      <c r="N6349" t="s">
        <v>23</v>
      </c>
    </row>
    <row r="6350" spans="1:14" ht="14.25" customHeight="1" x14ac:dyDescent="0.3">
      <c r="A6350" t="s">
        <v>5201</v>
      </c>
      <c r="B6350" t="s">
        <v>41</v>
      </c>
      <c r="C6350" t="s">
        <v>33</v>
      </c>
      <c r="D6350">
        <v>3645.33</v>
      </c>
      <c r="E6350">
        <v>0.31</v>
      </c>
      <c r="F6350">
        <f t="shared" si="198"/>
        <v>1130.0523000000001</v>
      </c>
      <c r="G6350">
        <f t="shared" si="199"/>
        <v>2515.2776999999996</v>
      </c>
      <c r="H6350">
        <v>6</v>
      </c>
      <c r="I6350" s="17">
        <v>45510</v>
      </c>
      <c r="J6350" s="17">
        <v>45515</v>
      </c>
      <c r="K6350" t="s">
        <v>31</v>
      </c>
      <c r="L6350" t="s">
        <v>22</v>
      </c>
      <c r="M6350">
        <v>238.5</v>
      </c>
      <c r="N6350" t="s">
        <v>48</v>
      </c>
    </row>
    <row r="6351" spans="1:14" ht="14.25" customHeight="1" x14ac:dyDescent="0.3">
      <c r="A6351" t="s">
        <v>5962</v>
      </c>
      <c r="B6351" t="s">
        <v>25</v>
      </c>
      <c r="C6351" t="s">
        <v>26</v>
      </c>
      <c r="D6351">
        <v>3645.56</v>
      </c>
      <c r="E6351">
        <v>0.47</v>
      </c>
      <c r="F6351">
        <f t="shared" si="198"/>
        <v>1713.4132</v>
      </c>
      <c r="G6351">
        <f t="shared" si="199"/>
        <v>1932.1468</v>
      </c>
      <c r="H6351">
        <v>6</v>
      </c>
      <c r="I6351" s="17">
        <v>45514</v>
      </c>
      <c r="J6351" s="17">
        <v>45519</v>
      </c>
      <c r="K6351" t="s">
        <v>21</v>
      </c>
      <c r="L6351" t="s">
        <v>27</v>
      </c>
      <c r="M6351">
        <v>822.71</v>
      </c>
      <c r="N6351" t="s">
        <v>23</v>
      </c>
    </row>
    <row r="6352" spans="1:14" ht="14.25" customHeight="1" x14ac:dyDescent="0.3">
      <c r="A6352" t="s">
        <v>7239</v>
      </c>
      <c r="B6352" t="s">
        <v>41</v>
      </c>
      <c r="C6352" t="s">
        <v>33</v>
      </c>
      <c r="D6352">
        <v>3649.1</v>
      </c>
      <c r="E6352">
        <v>0.08</v>
      </c>
      <c r="F6352">
        <f t="shared" si="198"/>
        <v>291.928</v>
      </c>
      <c r="G6352">
        <f t="shared" si="199"/>
        <v>3357.172</v>
      </c>
      <c r="H6352">
        <v>6</v>
      </c>
      <c r="I6352" s="17">
        <v>45100</v>
      </c>
      <c r="J6352" s="17">
        <v>45104</v>
      </c>
      <c r="K6352" t="s">
        <v>15</v>
      </c>
      <c r="L6352" t="s">
        <v>27</v>
      </c>
      <c r="M6352">
        <v>290.2</v>
      </c>
      <c r="N6352" t="s">
        <v>39</v>
      </c>
    </row>
    <row r="6353" spans="1:14" ht="14.25" customHeight="1" x14ac:dyDescent="0.3">
      <c r="A6353" t="s">
        <v>5209</v>
      </c>
      <c r="B6353" t="s">
        <v>41</v>
      </c>
      <c r="C6353" t="s">
        <v>36</v>
      </c>
      <c r="D6353">
        <v>3655.55</v>
      </c>
      <c r="E6353">
        <v>0.19</v>
      </c>
      <c r="F6353">
        <f t="shared" si="198"/>
        <v>694.55450000000008</v>
      </c>
      <c r="G6353">
        <f t="shared" si="199"/>
        <v>2960.9955</v>
      </c>
      <c r="H6353">
        <v>6</v>
      </c>
      <c r="I6353" s="17">
        <v>45591</v>
      </c>
      <c r="J6353" s="17">
        <v>45593</v>
      </c>
      <c r="K6353" t="s">
        <v>15</v>
      </c>
      <c r="L6353" t="s">
        <v>27</v>
      </c>
      <c r="M6353">
        <v>638.25</v>
      </c>
      <c r="N6353" t="s">
        <v>39</v>
      </c>
    </row>
    <row r="6354" spans="1:14" ht="14.25" customHeight="1" x14ac:dyDescent="0.3">
      <c r="A6354" t="s">
        <v>6143</v>
      </c>
      <c r="B6354" t="s">
        <v>41</v>
      </c>
      <c r="C6354" t="s">
        <v>26</v>
      </c>
      <c r="D6354">
        <v>3661.91</v>
      </c>
      <c r="E6354">
        <v>0.22</v>
      </c>
      <c r="F6354">
        <f t="shared" si="198"/>
        <v>805.62019999999995</v>
      </c>
      <c r="G6354">
        <f t="shared" si="199"/>
        <v>2856.2898</v>
      </c>
      <c r="H6354">
        <v>6</v>
      </c>
      <c r="I6354" s="17">
        <v>45541</v>
      </c>
      <c r="J6354" s="17">
        <v>45542</v>
      </c>
      <c r="K6354" t="s">
        <v>31</v>
      </c>
      <c r="L6354" t="s">
        <v>16</v>
      </c>
      <c r="M6354">
        <v>385.51</v>
      </c>
      <c r="N6354" t="s">
        <v>23</v>
      </c>
    </row>
    <row r="6355" spans="1:14" ht="14.25" customHeight="1" x14ac:dyDescent="0.3">
      <c r="A6355" t="s">
        <v>3342</v>
      </c>
      <c r="B6355" t="s">
        <v>41</v>
      </c>
      <c r="C6355" t="s">
        <v>33</v>
      </c>
      <c r="D6355">
        <v>3662.94</v>
      </c>
      <c r="E6355">
        <v>0.35</v>
      </c>
      <c r="F6355">
        <f t="shared" si="198"/>
        <v>1282.029</v>
      </c>
      <c r="G6355">
        <f t="shared" si="199"/>
        <v>2380.9110000000001</v>
      </c>
      <c r="H6355">
        <v>6</v>
      </c>
      <c r="I6355" s="17">
        <v>45427</v>
      </c>
      <c r="J6355" s="17">
        <v>45429</v>
      </c>
      <c r="K6355" t="s">
        <v>21</v>
      </c>
      <c r="L6355" t="s">
        <v>27</v>
      </c>
      <c r="M6355">
        <v>244.38</v>
      </c>
      <c r="N6355" t="s">
        <v>17</v>
      </c>
    </row>
    <row r="6356" spans="1:14" ht="14.25" customHeight="1" x14ac:dyDescent="0.3">
      <c r="A6356" t="s">
        <v>986</v>
      </c>
      <c r="B6356" t="s">
        <v>19</v>
      </c>
      <c r="C6356" t="s">
        <v>36</v>
      </c>
      <c r="D6356">
        <v>3665.35</v>
      </c>
      <c r="E6356">
        <v>0.28999999999999998</v>
      </c>
      <c r="F6356">
        <f t="shared" si="198"/>
        <v>1062.9514999999999</v>
      </c>
      <c r="G6356">
        <f t="shared" si="199"/>
        <v>2602.3985000000002</v>
      </c>
      <c r="H6356">
        <v>6</v>
      </c>
      <c r="I6356" s="17">
        <v>45528</v>
      </c>
      <c r="J6356" s="17">
        <v>45534</v>
      </c>
      <c r="K6356" t="s">
        <v>21</v>
      </c>
      <c r="L6356" t="s">
        <v>16</v>
      </c>
      <c r="M6356">
        <v>225.69</v>
      </c>
      <c r="N6356" t="s">
        <v>23</v>
      </c>
    </row>
    <row r="6357" spans="1:14" ht="14.25" customHeight="1" x14ac:dyDescent="0.3">
      <c r="A6357" t="s">
        <v>1534</v>
      </c>
      <c r="B6357" t="s">
        <v>41</v>
      </c>
      <c r="C6357" t="s">
        <v>14</v>
      </c>
      <c r="D6357">
        <v>3673.12</v>
      </c>
      <c r="E6357">
        <v>0.27</v>
      </c>
      <c r="F6357">
        <f t="shared" si="198"/>
        <v>991.74240000000009</v>
      </c>
      <c r="G6357">
        <f t="shared" si="199"/>
        <v>2681.3775999999998</v>
      </c>
      <c r="H6357">
        <v>6</v>
      </c>
      <c r="I6357" s="17">
        <v>45091</v>
      </c>
      <c r="J6357" s="17">
        <v>45097</v>
      </c>
      <c r="K6357" t="s">
        <v>21</v>
      </c>
      <c r="L6357" t="s">
        <v>27</v>
      </c>
      <c r="M6357">
        <v>1019.89</v>
      </c>
      <c r="N6357" t="s">
        <v>39</v>
      </c>
    </row>
    <row r="6358" spans="1:14" ht="14.25" customHeight="1" x14ac:dyDescent="0.3">
      <c r="A6358" t="s">
        <v>9266</v>
      </c>
      <c r="B6358" t="s">
        <v>13</v>
      </c>
      <c r="C6358" t="s">
        <v>20</v>
      </c>
      <c r="D6358">
        <v>3673.27</v>
      </c>
      <c r="E6358">
        <v>0.39</v>
      </c>
      <c r="F6358">
        <f t="shared" si="198"/>
        <v>1432.5753</v>
      </c>
      <c r="G6358">
        <f t="shared" si="199"/>
        <v>2240.6947</v>
      </c>
      <c r="H6358">
        <v>6</v>
      </c>
      <c r="I6358" s="17">
        <v>45004</v>
      </c>
      <c r="J6358" s="17">
        <v>45006</v>
      </c>
      <c r="K6358" t="s">
        <v>31</v>
      </c>
      <c r="L6358" t="s">
        <v>16</v>
      </c>
      <c r="M6358">
        <v>715.02</v>
      </c>
      <c r="N6358" t="s">
        <v>48</v>
      </c>
    </row>
    <row r="6359" spans="1:14" ht="14.25" customHeight="1" x14ac:dyDescent="0.3">
      <c r="A6359" t="s">
        <v>14158</v>
      </c>
      <c r="B6359" t="s">
        <v>19</v>
      </c>
      <c r="C6359" t="s">
        <v>26</v>
      </c>
      <c r="D6359">
        <v>3674.93</v>
      </c>
      <c r="E6359">
        <v>0.37</v>
      </c>
      <c r="F6359">
        <f t="shared" si="198"/>
        <v>1359.7240999999999</v>
      </c>
      <c r="G6359">
        <f t="shared" si="199"/>
        <v>2315.2058999999999</v>
      </c>
      <c r="H6359">
        <v>6</v>
      </c>
      <c r="I6359" s="17">
        <v>45415</v>
      </c>
      <c r="J6359" s="17">
        <v>45422</v>
      </c>
      <c r="K6359" t="s">
        <v>31</v>
      </c>
      <c r="L6359" t="s">
        <v>16</v>
      </c>
      <c r="M6359">
        <v>222.26</v>
      </c>
      <c r="N6359" t="s">
        <v>23</v>
      </c>
    </row>
    <row r="6360" spans="1:14" ht="14.25" customHeight="1" x14ac:dyDescent="0.3">
      <c r="A6360" t="s">
        <v>8616</v>
      </c>
      <c r="B6360" t="s">
        <v>13</v>
      </c>
      <c r="C6360" t="s">
        <v>14</v>
      </c>
      <c r="D6360">
        <v>3681.25</v>
      </c>
      <c r="E6360">
        <v>0.3</v>
      </c>
      <c r="F6360">
        <f t="shared" si="198"/>
        <v>1104.375</v>
      </c>
      <c r="G6360">
        <f t="shared" si="199"/>
        <v>2576.875</v>
      </c>
      <c r="H6360">
        <v>6</v>
      </c>
      <c r="I6360" s="17">
        <v>45464</v>
      </c>
      <c r="J6360" s="17">
        <v>45466</v>
      </c>
      <c r="K6360" t="s">
        <v>15</v>
      </c>
      <c r="L6360" t="s">
        <v>16</v>
      </c>
      <c r="M6360">
        <v>588.04999999999995</v>
      </c>
      <c r="N6360" t="s">
        <v>28</v>
      </c>
    </row>
    <row r="6361" spans="1:14" ht="14.25" customHeight="1" x14ac:dyDescent="0.3">
      <c r="A6361" t="s">
        <v>12249</v>
      </c>
      <c r="B6361" t="s">
        <v>19</v>
      </c>
      <c r="C6361" t="s">
        <v>20</v>
      </c>
      <c r="D6361">
        <v>3681.49</v>
      </c>
      <c r="E6361">
        <v>0.46</v>
      </c>
      <c r="F6361">
        <f t="shared" si="198"/>
        <v>1693.4854</v>
      </c>
      <c r="G6361">
        <f t="shared" si="199"/>
        <v>1988.0045999999998</v>
      </c>
      <c r="H6361">
        <v>6</v>
      </c>
      <c r="I6361" s="17">
        <v>45048</v>
      </c>
      <c r="J6361" s="17">
        <v>45055</v>
      </c>
      <c r="K6361" t="s">
        <v>31</v>
      </c>
      <c r="L6361" t="s">
        <v>16</v>
      </c>
      <c r="M6361">
        <v>403.46</v>
      </c>
      <c r="N6361" t="s">
        <v>28</v>
      </c>
    </row>
    <row r="6362" spans="1:14" ht="14.25" customHeight="1" x14ac:dyDescent="0.3">
      <c r="A6362" t="s">
        <v>15260</v>
      </c>
      <c r="B6362" t="s">
        <v>41</v>
      </c>
      <c r="C6362" t="s">
        <v>14</v>
      </c>
      <c r="D6362">
        <v>3682.57</v>
      </c>
      <c r="E6362">
        <v>0.19</v>
      </c>
      <c r="F6362">
        <f t="shared" si="198"/>
        <v>699.68830000000003</v>
      </c>
      <c r="G6362">
        <f t="shared" si="199"/>
        <v>2982.8816999999999</v>
      </c>
      <c r="H6362">
        <v>6</v>
      </c>
      <c r="I6362" s="17">
        <v>45219</v>
      </c>
      <c r="J6362" s="17">
        <v>45221</v>
      </c>
      <c r="K6362" t="s">
        <v>31</v>
      </c>
      <c r="L6362" t="s">
        <v>16</v>
      </c>
      <c r="M6362">
        <v>758.84</v>
      </c>
      <c r="N6362" t="s">
        <v>23</v>
      </c>
    </row>
    <row r="6363" spans="1:14" ht="14.25" customHeight="1" x14ac:dyDescent="0.3">
      <c r="A6363" t="s">
        <v>10584</v>
      </c>
      <c r="B6363" t="s">
        <v>25</v>
      </c>
      <c r="C6363" t="s">
        <v>33</v>
      </c>
      <c r="D6363">
        <v>3687.74</v>
      </c>
      <c r="E6363">
        <v>0.11</v>
      </c>
      <c r="F6363">
        <f t="shared" si="198"/>
        <v>405.65139999999997</v>
      </c>
      <c r="G6363">
        <f t="shared" si="199"/>
        <v>3282.0886</v>
      </c>
      <c r="H6363">
        <v>6</v>
      </c>
      <c r="I6363" s="17">
        <v>45282</v>
      </c>
      <c r="J6363" s="17">
        <v>45287</v>
      </c>
      <c r="K6363" t="s">
        <v>15</v>
      </c>
      <c r="L6363" t="s">
        <v>16</v>
      </c>
      <c r="M6363">
        <v>557.88</v>
      </c>
      <c r="N6363" t="s">
        <v>17</v>
      </c>
    </row>
    <row r="6364" spans="1:14" ht="14.25" customHeight="1" x14ac:dyDescent="0.3">
      <c r="A6364" t="s">
        <v>11967</v>
      </c>
      <c r="B6364" t="s">
        <v>19</v>
      </c>
      <c r="C6364" t="s">
        <v>33</v>
      </c>
      <c r="D6364">
        <v>3688.36</v>
      </c>
      <c r="E6364">
        <v>0.28000000000000003</v>
      </c>
      <c r="F6364">
        <f t="shared" si="198"/>
        <v>1032.7408</v>
      </c>
      <c r="G6364">
        <f t="shared" si="199"/>
        <v>2655.6192000000001</v>
      </c>
      <c r="H6364">
        <v>6</v>
      </c>
      <c r="I6364" s="17">
        <v>45252</v>
      </c>
      <c r="J6364" s="17">
        <v>45253</v>
      </c>
      <c r="K6364" t="s">
        <v>21</v>
      </c>
      <c r="L6364" t="s">
        <v>22</v>
      </c>
      <c r="M6364">
        <v>790.63</v>
      </c>
      <c r="N6364" t="s">
        <v>23</v>
      </c>
    </row>
    <row r="6365" spans="1:14" ht="14.25" customHeight="1" x14ac:dyDescent="0.3">
      <c r="A6365" t="s">
        <v>465</v>
      </c>
      <c r="B6365" t="s">
        <v>25</v>
      </c>
      <c r="C6365" t="s">
        <v>26</v>
      </c>
      <c r="D6365">
        <v>3689.52</v>
      </c>
      <c r="E6365">
        <v>0.39</v>
      </c>
      <c r="F6365">
        <f t="shared" si="198"/>
        <v>1438.9128000000001</v>
      </c>
      <c r="G6365">
        <f t="shared" si="199"/>
        <v>2250.6071999999999</v>
      </c>
      <c r="H6365">
        <v>6</v>
      </c>
      <c r="I6365" s="17">
        <v>45543</v>
      </c>
      <c r="J6365" s="17">
        <v>45548</v>
      </c>
      <c r="K6365" t="s">
        <v>31</v>
      </c>
      <c r="L6365" t="s">
        <v>16</v>
      </c>
      <c r="M6365">
        <v>920.08</v>
      </c>
      <c r="N6365" t="s">
        <v>28</v>
      </c>
    </row>
    <row r="6366" spans="1:14" ht="14.25" customHeight="1" x14ac:dyDescent="0.3">
      <c r="A6366" t="s">
        <v>4801</v>
      </c>
      <c r="B6366" t="s">
        <v>19</v>
      </c>
      <c r="C6366" t="s">
        <v>36</v>
      </c>
      <c r="D6366">
        <v>3695.39</v>
      </c>
      <c r="E6366">
        <v>0.35</v>
      </c>
      <c r="F6366">
        <f t="shared" si="198"/>
        <v>1293.3864999999998</v>
      </c>
      <c r="G6366">
        <f t="shared" si="199"/>
        <v>2402.0034999999998</v>
      </c>
      <c r="H6366">
        <v>6</v>
      </c>
      <c r="I6366" s="17">
        <v>45158</v>
      </c>
      <c r="J6366" s="17">
        <v>45160</v>
      </c>
      <c r="K6366" t="s">
        <v>15</v>
      </c>
      <c r="L6366" t="s">
        <v>22</v>
      </c>
      <c r="M6366">
        <v>679.22</v>
      </c>
      <c r="N6366" t="s">
        <v>48</v>
      </c>
    </row>
    <row r="6367" spans="1:14" ht="14.25" customHeight="1" x14ac:dyDescent="0.3">
      <c r="A6367" t="s">
        <v>4234</v>
      </c>
      <c r="B6367" t="s">
        <v>41</v>
      </c>
      <c r="C6367" t="s">
        <v>36</v>
      </c>
      <c r="D6367">
        <v>3695.61</v>
      </c>
      <c r="E6367">
        <v>0.34</v>
      </c>
      <c r="F6367">
        <f t="shared" si="198"/>
        <v>1256.5074000000002</v>
      </c>
      <c r="G6367">
        <f t="shared" si="199"/>
        <v>2439.1026000000002</v>
      </c>
      <c r="H6367">
        <v>6</v>
      </c>
      <c r="I6367" s="17">
        <v>45076</v>
      </c>
      <c r="J6367" s="17">
        <v>45083</v>
      </c>
      <c r="K6367" t="s">
        <v>31</v>
      </c>
      <c r="L6367" t="s">
        <v>22</v>
      </c>
      <c r="M6367">
        <v>759.04</v>
      </c>
      <c r="N6367" t="s">
        <v>48</v>
      </c>
    </row>
    <row r="6368" spans="1:14" ht="14.25" customHeight="1" x14ac:dyDescent="0.3">
      <c r="A6368" t="s">
        <v>4471</v>
      </c>
      <c r="B6368" t="s">
        <v>41</v>
      </c>
      <c r="C6368" t="s">
        <v>36</v>
      </c>
      <c r="D6368">
        <v>3702.07</v>
      </c>
      <c r="E6368">
        <v>0.24</v>
      </c>
      <c r="F6368">
        <f t="shared" si="198"/>
        <v>888.49680000000001</v>
      </c>
      <c r="G6368">
        <f t="shared" si="199"/>
        <v>2813.5732000000003</v>
      </c>
      <c r="H6368">
        <v>6</v>
      </c>
      <c r="I6368" s="17">
        <v>45579</v>
      </c>
      <c r="J6368" s="17">
        <v>45583</v>
      </c>
      <c r="K6368" t="s">
        <v>31</v>
      </c>
      <c r="L6368" t="s">
        <v>22</v>
      </c>
      <c r="M6368">
        <v>759.26</v>
      </c>
      <c r="N6368" t="s">
        <v>17</v>
      </c>
    </row>
    <row r="6369" spans="1:14" ht="14.25" customHeight="1" x14ac:dyDescent="0.3">
      <c r="A6369" t="s">
        <v>6380</v>
      </c>
      <c r="B6369" t="s">
        <v>25</v>
      </c>
      <c r="C6369" t="s">
        <v>33</v>
      </c>
      <c r="D6369">
        <v>3705.69</v>
      </c>
      <c r="E6369">
        <v>0.46</v>
      </c>
      <c r="F6369">
        <f t="shared" si="198"/>
        <v>1704.6174000000001</v>
      </c>
      <c r="G6369">
        <f t="shared" si="199"/>
        <v>2001.0726</v>
      </c>
      <c r="H6369">
        <v>6</v>
      </c>
      <c r="I6369" s="17">
        <v>45570</v>
      </c>
      <c r="J6369" s="17">
        <v>45575</v>
      </c>
      <c r="K6369" t="s">
        <v>31</v>
      </c>
      <c r="L6369" t="s">
        <v>27</v>
      </c>
      <c r="M6369">
        <v>716.19</v>
      </c>
      <c r="N6369" t="s">
        <v>28</v>
      </c>
    </row>
    <row r="6370" spans="1:14" ht="14.25" customHeight="1" x14ac:dyDescent="0.3">
      <c r="A6370" t="s">
        <v>2294</v>
      </c>
      <c r="B6370" t="s">
        <v>19</v>
      </c>
      <c r="C6370" t="s">
        <v>36</v>
      </c>
      <c r="D6370">
        <v>3712.37</v>
      </c>
      <c r="E6370">
        <v>0.14000000000000001</v>
      </c>
      <c r="F6370">
        <f t="shared" si="198"/>
        <v>519.73180000000002</v>
      </c>
      <c r="G6370">
        <f t="shared" si="199"/>
        <v>3192.6381999999999</v>
      </c>
      <c r="H6370">
        <v>6</v>
      </c>
      <c r="I6370" s="17">
        <v>45146</v>
      </c>
      <c r="J6370" s="17">
        <v>45151</v>
      </c>
      <c r="K6370" t="s">
        <v>31</v>
      </c>
      <c r="L6370" t="s">
        <v>27</v>
      </c>
      <c r="M6370">
        <v>1018.32</v>
      </c>
      <c r="N6370" t="s">
        <v>39</v>
      </c>
    </row>
    <row r="6371" spans="1:14" ht="14.25" customHeight="1" x14ac:dyDescent="0.3">
      <c r="A6371" t="s">
        <v>11196</v>
      </c>
      <c r="B6371" t="s">
        <v>41</v>
      </c>
      <c r="C6371" t="s">
        <v>14</v>
      </c>
      <c r="D6371">
        <v>3712.51</v>
      </c>
      <c r="E6371">
        <v>0.18</v>
      </c>
      <c r="F6371">
        <f t="shared" si="198"/>
        <v>668.2518</v>
      </c>
      <c r="G6371">
        <f t="shared" si="199"/>
        <v>3044.2582000000002</v>
      </c>
      <c r="H6371">
        <v>6</v>
      </c>
      <c r="I6371" s="17">
        <v>45495</v>
      </c>
      <c r="J6371" s="17">
        <v>45501</v>
      </c>
      <c r="K6371" t="s">
        <v>21</v>
      </c>
      <c r="L6371" t="s">
        <v>22</v>
      </c>
      <c r="M6371">
        <v>325.63</v>
      </c>
      <c r="N6371" t="s">
        <v>23</v>
      </c>
    </row>
    <row r="6372" spans="1:14" ht="14.25" customHeight="1" x14ac:dyDescent="0.3">
      <c r="A6372" t="s">
        <v>7445</v>
      </c>
      <c r="B6372" t="s">
        <v>19</v>
      </c>
      <c r="C6372" t="s">
        <v>36</v>
      </c>
      <c r="D6372">
        <v>3712.64</v>
      </c>
      <c r="E6372">
        <v>0.28999999999999998</v>
      </c>
      <c r="F6372">
        <f t="shared" si="198"/>
        <v>1076.6655999999998</v>
      </c>
      <c r="G6372">
        <f t="shared" si="199"/>
        <v>2635.9744000000001</v>
      </c>
      <c r="H6372">
        <v>6</v>
      </c>
      <c r="I6372" s="17">
        <v>45488</v>
      </c>
      <c r="J6372" s="17">
        <v>45494</v>
      </c>
      <c r="K6372" t="s">
        <v>31</v>
      </c>
      <c r="L6372" t="s">
        <v>16</v>
      </c>
      <c r="M6372">
        <v>857.34</v>
      </c>
      <c r="N6372" t="s">
        <v>39</v>
      </c>
    </row>
    <row r="6373" spans="1:14" ht="14.25" customHeight="1" x14ac:dyDescent="0.3">
      <c r="A6373" t="s">
        <v>7367</v>
      </c>
      <c r="B6373" t="s">
        <v>25</v>
      </c>
      <c r="C6373" t="s">
        <v>33</v>
      </c>
      <c r="D6373">
        <v>3712.82</v>
      </c>
      <c r="E6373">
        <v>7.0000000000000007E-2</v>
      </c>
      <c r="F6373">
        <f t="shared" si="198"/>
        <v>259.89740000000006</v>
      </c>
      <c r="G6373">
        <f t="shared" si="199"/>
        <v>3452.9225999999999</v>
      </c>
      <c r="H6373">
        <v>6</v>
      </c>
      <c r="I6373" s="17">
        <v>45425</v>
      </c>
      <c r="J6373" s="17">
        <v>45431</v>
      </c>
      <c r="K6373" t="s">
        <v>15</v>
      </c>
      <c r="L6373" t="s">
        <v>16</v>
      </c>
      <c r="M6373">
        <v>188.59</v>
      </c>
      <c r="N6373" t="s">
        <v>34</v>
      </c>
    </row>
    <row r="6374" spans="1:14" ht="14.25" customHeight="1" x14ac:dyDescent="0.3">
      <c r="A6374" t="s">
        <v>6975</v>
      </c>
      <c r="B6374" t="s">
        <v>19</v>
      </c>
      <c r="C6374" t="s">
        <v>36</v>
      </c>
      <c r="D6374">
        <v>3713</v>
      </c>
      <c r="E6374">
        <v>0.2</v>
      </c>
      <c r="F6374">
        <f t="shared" si="198"/>
        <v>742.6</v>
      </c>
      <c r="G6374">
        <f t="shared" si="199"/>
        <v>2970.4</v>
      </c>
      <c r="H6374">
        <v>6</v>
      </c>
      <c r="I6374" s="17">
        <v>45421</v>
      </c>
      <c r="J6374" s="17">
        <v>45424</v>
      </c>
      <c r="K6374" t="s">
        <v>21</v>
      </c>
      <c r="L6374" t="s">
        <v>16</v>
      </c>
      <c r="M6374">
        <v>187.75</v>
      </c>
      <c r="N6374" t="s">
        <v>48</v>
      </c>
    </row>
    <row r="6375" spans="1:14" ht="14.25" customHeight="1" x14ac:dyDescent="0.3">
      <c r="A6375" t="s">
        <v>14972</v>
      </c>
      <c r="B6375" t="s">
        <v>25</v>
      </c>
      <c r="C6375" t="s">
        <v>20</v>
      </c>
      <c r="D6375">
        <v>3716.69</v>
      </c>
      <c r="E6375">
        <v>0.01</v>
      </c>
      <c r="F6375">
        <f t="shared" si="198"/>
        <v>37.166899999999998</v>
      </c>
      <c r="G6375">
        <f t="shared" si="199"/>
        <v>3679.5230999999999</v>
      </c>
      <c r="H6375">
        <v>6</v>
      </c>
      <c r="I6375" s="17">
        <v>45249</v>
      </c>
      <c r="J6375" s="17">
        <v>45251</v>
      </c>
      <c r="K6375" t="s">
        <v>31</v>
      </c>
      <c r="L6375" t="s">
        <v>22</v>
      </c>
      <c r="M6375">
        <v>812.66</v>
      </c>
      <c r="N6375" t="s">
        <v>28</v>
      </c>
    </row>
    <row r="6376" spans="1:14" ht="14.25" customHeight="1" x14ac:dyDescent="0.3">
      <c r="A6376" t="s">
        <v>1576</v>
      </c>
      <c r="B6376" t="s">
        <v>25</v>
      </c>
      <c r="C6376" t="s">
        <v>36</v>
      </c>
      <c r="D6376">
        <v>3717.2</v>
      </c>
      <c r="E6376">
        <v>0.03</v>
      </c>
      <c r="F6376">
        <f t="shared" si="198"/>
        <v>111.51599999999999</v>
      </c>
      <c r="G6376">
        <f t="shared" si="199"/>
        <v>3605.6839999999997</v>
      </c>
      <c r="H6376">
        <v>6</v>
      </c>
      <c r="I6376" s="17">
        <v>45309</v>
      </c>
      <c r="J6376" s="17">
        <v>45313</v>
      </c>
      <c r="K6376" t="s">
        <v>21</v>
      </c>
      <c r="L6376" t="s">
        <v>22</v>
      </c>
      <c r="M6376">
        <v>290.57</v>
      </c>
      <c r="N6376" t="s">
        <v>28</v>
      </c>
    </row>
    <row r="6377" spans="1:14" ht="14.25" customHeight="1" x14ac:dyDescent="0.3">
      <c r="A6377" t="s">
        <v>6270</v>
      </c>
      <c r="B6377" t="s">
        <v>25</v>
      </c>
      <c r="C6377" t="s">
        <v>26</v>
      </c>
      <c r="D6377">
        <v>3718.57</v>
      </c>
      <c r="E6377">
        <v>0.5</v>
      </c>
      <c r="F6377">
        <f t="shared" si="198"/>
        <v>1859.2850000000001</v>
      </c>
      <c r="G6377">
        <f t="shared" si="199"/>
        <v>1859.2850000000001</v>
      </c>
      <c r="H6377">
        <v>6</v>
      </c>
      <c r="I6377" s="17">
        <v>45569</v>
      </c>
      <c r="J6377" s="17">
        <v>45571</v>
      </c>
      <c r="K6377" t="s">
        <v>21</v>
      </c>
      <c r="L6377" t="s">
        <v>16</v>
      </c>
      <c r="M6377">
        <v>689.59</v>
      </c>
      <c r="N6377" t="s">
        <v>17</v>
      </c>
    </row>
    <row r="6378" spans="1:14" ht="14.25" customHeight="1" x14ac:dyDescent="0.3">
      <c r="A6378" t="s">
        <v>3405</v>
      </c>
      <c r="B6378" t="s">
        <v>19</v>
      </c>
      <c r="C6378" t="s">
        <v>14</v>
      </c>
      <c r="D6378">
        <v>3719.7</v>
      </c>
      <c r="E6378">
        <v>0.35</v>
      </c>
      <c r="F6378">
        <f t="shared" si="198"/>
        <v>1301.8949999999998</v>
      </c>
      <c r="G6378">
        <f t="shared" si="199"/>
        <v>2417.8050000000003</v>
      </c>
      <c r="H6378">
        <v>6</v>
      </c>
      <c r="I6378" s="17">
        <v>45556</v>
      </c>
      <c r="J6378" s="17">
        <v>45559</v>
      </c>
      <c r="K6378" t="s">
        <v>15</v>
      </c>
      <c r="L6378" t="s">
        <v>16</v>
      </c>
      <c r="M6378">
        <v>906.06</v>
      </c>
      <c r="N6378" t="s">
        <v>34</v>
      </c>
    </row>
    <row r="6379" spans="1:14" ht="14.25" customHeight="1" x14ac:dyDescent="0.3">
      <c r="A6379" t="s">
        <v>284</v>
      </c>
      <c r="B6379" t="s">
        <v>25</v>
      </c>
      <c r="C6379" t="s">
        <v>14</v>
      </c>
      <c r="D6379">
        <v>3720.16</v>
      </c>
      <c r="E6379">
        <v>0.01</v>
      </c>
      <c r="F6379">
        <f t="shared" si="198"/>
        <v>37.201599999999999</v>
      </c>
      <c r="G6379">
        <f t="shared" si="199"/>
        <v>3682.9584</v>
      </c>
      <c r="H6379">
        <v>6</v>
      </c>
      <c r="I6379" s="17">
        <v>45132</v>
      </c>
      <c r="J6379" s="17">
        <v>45138</v>
      </c>
      <c r="K6379" t="s">
        <v>31</v>
      </c>
      <c r="L6379" t="s">
        <v>22</v>
      </c>
      <c r="M6379">
        <v>974.82</v>
      </c>
      <c r="N6379" t="s">
        <v>17</v>
      </c>
    </row>
    <row r="6380" spans="1:14" ht="14.25" customHeight="1" x14ac:dyDescent="0.3">
      <c r="A6380" t="s">
        <v>8410</v>
      </c>
      <c r="B6380" t="s">
        <v>19</v>
      </c>
      <c r="C6380" t="s">
        <v>20</v>
      </c>
      <c r="D6380">
        <v>3724.39</v>
      </c>
      <c r="E6380">
        <v>0.28000000000000003</v>
      </c>
      <c r="F6380">
        <f t="shared" si="198"/>
        <v>1042.8292000000001</v>
      </c>
      <c r="G6380">
        <f t="shared" si="199"/>
        <v>2681.5607999999997</v>
      </c>
      <c r="H6380">
        <v>6</v>
      </c>
      <c r="I6380" s="17">
        <v>45432</v>
      </c>
      <c r="J6380" s="17">
        <v>45436</v>
      </c>
      <c r="K6380" t="s">
        <v>15</v>
      </c>
      <c r="L6380" t="s">
        <v>16</v>
      </c>
      <c r="M6380">
        <v>859</v>
      </c>
      <c r="N6380" t="s">
        <v>17</v>
      </c>
    </row>
    <row r="6381" spans="1:14" ht="14.25" customHeight="1" x14ac:dyDescent="0.3">
      <c r="A6381" t="s">
        <v>9987</v>
      </c>
      <c r="B6381" t="s">
        <v>19</v>
      </c>
      <c r="C6381" t="s">
        <v>14</v>
      </c>
      <c r="D6381">
        <v>3735.06</v>
      </c>
      <c r="E6381">
        <v>0.11</v>
      </c>
      <c r="F6381">
        <f t="shared" si="198"/>
        <v>410.85660000000001</v>
      </c>
      <c r="G6381">
        <f t="shared" si="199"/>
        <v>3324.2033999999999</v>
      </c>
      <c r="H6381">
        <v>6</v>
      </c>
      <c r="I6381" s="17">
        <v>45612</v>
      </c>
      <c r="J6381" s="17">
        <v>45616</v>
      </c>
      <c r="K6381" t="s">
        <v>31</v>
      </c>
      <c r="L6381" t="s">
        <v>27</v>
      </c>
      <c r="M6381">
        <v>330.88</v>
      </c>
      <c r="N6381" t="s">
        <v>48</v>
      </c>
    </row>
    <row r="6382" spans="1:14" ht="14.25" customHeight="1" x14ac:dyDescent="0.3">
      <c r="A6382" t="s">
        <v>15131</v>
      </c>
      <c r="B6382" t="s">
        <v>13</v>
      </c>
      <c r="C6382" t="s">
        <v>33</v>
      </c>
      <c r="D6382">
        <v>3736.03</v>
      </c>
      <c r="E6382">
        <v>0.4</v>
      </c>
      <c r="F6382">
        <f t="shared" si="198"/>
        <v>1494.4120000000003</v>
      </c>
      <c r="G6382">
        <f t="shared" si="199"/>
        <v>2241.6179999999999</v>
      </c>
      <c r="H6382">
        <v>6</v>
      </c>
      <c r="I6382" s="17">
        <v>45035</v>
      </c>
      <c r="J6382" s="17">
        <v>45037</v>
      </c>
      <c r="K6382" t="s">
        <v>31</v>
      </c>
      <c r="L6382" t="s">
        <v>22</v>
      </c>
      <c r="M6382">
        <v>832.51</v>
      </c>
      <c r="N6382" t="s">
        <v>48</v>
      </c>
    </row>
    <row r="6383" spans="1:14" ht="14.25" customHeight="1" x14ac:dyDescent="0.3">
      <c r="A6383" t="s">
        <v>11452</v>
      </c>
      <c r="B6383" t="s">
        <v>13</v>
      </c>
      <c r="C6383" t="s">
        <v>20</v>
      </c>
      <c r="D6383">
        <v>3736.2</v>
      </c>
      <c r="E6383">
        <v>0.3</v>
      </c>
      <c r="F6383">
        <f t="shared" si="198"/>
        <v>1120.8599999999999</v>
      </c>
      <c r="G6383">
        <f t="shared" si="199"/>
        <v>2615.34</v>
      </c>
      <c r="H6383">
        <v>6</v>
      </c>
      <c r="I6383" s="17">
        <v>45444</v>
      </c>
      <c r="J6383" s="17">
        <v>45448</v>
      </c>
      <c r="K6383" t="s">
        <v>31</v>
      </c>
      <c r="L6383" t="s">
        <v>22</v>
      </c>
      <c r="M6383">
        <v>459.32</v>
      </c>
      <c r="N6383" t="s">
        <v>17</v>
      </c>
    </row>
    <row r="6384" spans="1:14" ht="14.25" customHeight="1" x14ac:dyDescent="0.3">
      <c r="A6384" t="s">
        <v>11208</v>
      </c>
      <c r="B6384" t="s">
        <v>41</v>
      </c>
      <c r="C6384" t="s">
        <v>36</v>
      </c>
      <c r="D6384">
        <v>3741.67</v>
      </c>
      <c r="E6384">
        <v>0.2</v>
      </c>
      <c r="F6384">
        <f t="shared" si="198"/>
        <v>748.33400000000006</v>
      </c>
      <c r="G6384">
        <f t="shared" si="199"/>
        <v>2993.3360000000002</v>
      </c>
      <c r="H6384">
        <v>6</v>
      </c>
      <c r="I6384" s="17">
        <v>45273</v>
      </c>
      <c r="J6384" s="17">
        <v>45278</v>
      </c>
      <c r="K6384" t="s">
        <v>21</v>
      </c>
      <c r="L6384" t="s">
        <v>16</v>
      </c>
      <c r="M6384">
        <v>841.57</v>
      </c>
      <c r="N6384" t="s">
        <v>39</v>
      </c>
    </row>
    <row r="6385" spans="1:14" ht="14.25" customHeight="1" x14ac:dyDescent="0.3">
      <c r="A6385" t="s">
        <v>7603</v>
      </c>
      <c r="B6385" t="s">
        <v>25</v>
      </c>
      <c r="C6385" t="s">
        <v>20</v>
      </c>
      <c r="D6385">
        <v>3742.45</v>
      </c>
      <c r="E6385">
        <v>0.48</v>
      </c>
      <c r="F6385">
        <f t="shared" si="198"/>
        <v>1796.3759999999997</v>
      </c>
      <c r="G6385">
        <f t="shared" si="199"/>
        <v>1946.0740000000001</v>
      </c>
      <c r="H6385">
        <v>6</v>
      </c>
      <c r="I6385" s="17">
        <v>45237</v>
      </c>
      <c r="J6385" s="17">
        <v>45239</v>
      </c>
      <c r="K6385" t="s">
        <v>15</v>
      </c>
      <c r="L6385" t="s">
        <v>22</v>
      </c>
      <c r="M6385">
        <v>682.6</v>
      </c>
      <c r="N6385" t="s">
        <v>39</v>
      </c>
    </row>
    <row r="6386" spans="1:14" ht="14.25" customHeight="1" x14ac:dyDescent="0.3">
      <c r="A6386" t="s">
        <v>5531</v>
      </c>
      <c r="B6386" t="s">
        <v>19</v>
      </c>
      <c r="C6386" t="s">
        <v>26</v>
      </c>
      <c r="D6386">
        <v>3743.48</v>
      </c>
      <c r="E6386">
        <v>0.41</v>
      </c>
      <c r="F6386">
        <f t="shared" si="198"/>
        <v>1534.8267999999998</v>
      </c>
      <c r="G6386">
        <f t="shared" si="199"/>
        <v>2208.6532000000002</v>
      </c>
      <c r="H6386">
        <v>6</v>
      </c>
      <c r="I6386" s="17">
        <v>45622</v>
      </c>
      <c r="J6386" s="17">
        <v>45625</v>
      </c>
      <c r="K6386" t="s">
        <v>15</v>
      </c>
      <c r="L6386" t="s">
        <v>22</v>
      </c>
      <c r="M6386">
        <v>489.73</v>
      </c>
      <c r="N6386" t="s">
        <v>34</v>
      </c>
    </row>
    <row r="6387" spans="1:14" ht="14.25" customHeight="1" x14ac:dyDescent="0.3">
      <c r="A6387" t="s">
        <v>2788</v>
      </c>
      <c r="B6387" t="s">
        <v>13</v>
      </c>
      <c r="C6387" t="s">
        <v>26</v>
      </c>
      <c r="D6387">
        <v>3743.82</v>
      </c>
      <c r="E6387">
        <v>0.24</v>
      </c>
      <c r="F6387">
        <f t="shared" si="198"/>
        <v>898.51679999999999</v>
      </c>
      <c r="G6387">
        <f t="shared" si="199"/>
        <v>2845.3032000000003</v>
      </c>
      <c r="H6387">
        <v>6</v>
      </c>
      <c r="I6387" s="17">
        <v>44928</v>
      </c>
      <c r="J6387" s="17">
        <v>44932</v>
      </c>
      <c r="K6387" t="s">
        <v>31</v>
      </c>
      <c r="L6387" t="s">
        <v>27</v>
      </c>
      <c r="M6387">
        <v>528.72</v>
      </c>
      <c r="N6387" t="s">
        <v>17</v>
      </c>
    </row>
    <row r="6388" spans="1:14" ht="14.25" customHeight="1" x14ac:dyDescent="0.3">
      <c r="A6388" t="s">
        <v>8010</v>
      </c>
      <c r="B6388" t="s">
        <v>13</v>
      </c>
      <c r="C6388" t="s">
        <v>26</v>
      </c>
      <c r="D6388">
        <v>3744.72</v>
      </c>
      <c r="E6388">
        <v>0.06</v>
      </c>
      <c r="F6388">
        <f t="shared" si="198"/>
        <v>224.68319999999997</v>
      </c>
      <c r="G6388">
        <f t="shared" si="199"/>
        <v>3520.0367999999999</v>
      </c>
      <c r="H6388">
        <v>6</v>
      </c>
      <c r="I6388" s="17">
        <v>45429</v>
      </c>
      <c r="J6388" s="17">
        <v>45430</v>
      </c>
      <c r="K6388" t="s">
        <v>15</v>
      </c>
      <c r="L6388" t="s">
        <v>22</v>
      </c>
      <c r="M6388">
        <v>789.4</v>
      </c>
      <c r="N6388" t="s">
        <v>34</v>
      </c>
    </row>
    <row r="6389" spans="1:14" ht="14.25" customHeight="1" x14ac:dyDescent="0.3">
      <c r="A6389" t="s">
        <v>10580</v>
      </c>
      <c r="B6389" t="s">
        <v>13</v>
      </c>
      <c r="C6389" t="s">
        <v>36</v>
      </c>
      <c r="D6389">
        <v>3751.86</v>
      </c>
      <c r="E6389">
        <v>0.18</v>
      </c>
      <c r="F6389">
        <f t="shared" si="198"/>
        <v>675.33479999999997</v>
      </c>
      <c r="G6389">
        <f t="shared" si="199"/>
        <v>3076.5252</v>
      </c>
      <c r="H6389">
        <v>6</v>
      </c>
      <c r="I6389" s="17">
        <v>45577</v>
      </c>
      <c r="J6389" s="17">
        <v>45580</v>
      </c>
      <c r="K6389" t="s">
        <v>15</v>
      </c>
      <c r="L6389" t="s">
        <v>16</v>
      </c>
      <c r="M6389">
        <v>251.41</v>
      </c>
      <c r="N6389" t="s">
        <v>23</v>
      </c>
    </row>
    <row r="6390" spans="1:14" ht="14.25" customHeight="1" x14ac:dyDescent="0.3">
      <c r="A6390" t="s">
        <v>12288</v>
      </c>
      <c r="B6390" t="s">
        <v>13</v>
      </c>
      <c r="C6390" t="s">
        <v>33</v>
      </c>
      <c r="D6390">
        <v>3753.2</v>
      </c>
      <c r="E6390">
        <v>0.38</v>
      </c>
      <c r="F6390">
        <f t="shared" si="198"/>
        <v>1426.2159999999999</v>
      </c>
      <c r="G6390">
        <f t="shared" si="199"/>
        <v>2326.9839999999999</v>
      </c>
      <c r="H6390">
        <v>6</v>
      </c>
      <c r="I6390" s="17">
        <v>45506</v>
      </c>
      <c r="J6390" s="17">
        <v>45513</v>
      </c>
      <c r="K6390" t="s">
        <v>15</v>
      </c>
      <c r="L6390" t="s">
        <v>27</v>
      </c>
      <c r="M6390">
        <v>941.9</v>
      </c>
      <c r="N6390" t="s">
        <v>23</v>
      </c>
    </row>
    <row r="6391" spans="1:14" ht="14.25" customHeight="1" x14ac:dyDescent="0.3">
      <c r="A6391" t="s">
        <v>9351</v>
      </c>
      <c r="B6391" t="s">
        <v>19</v>
      </c>
      <c r="C6391" t="s">
        <v>36</v>
      </c>
      <c r="D6391">
        <v>3761.08</v>
      </c>
      <c r="E6391">
        <v>0.38</v>
      </c>
      <c r="F6391">
        <f t="shared" si="198"/>
        <v>1429.2103999999999</v>
      </c>
      <c r="G6391">
        <f t="shared" si="199"/>
        <v>2331.8696</v>
      </c>
      <c r="H6391">
        <v>6</v>
      </c>
      <c r="I6391" s="17">
        <v>45466</v>
      </c>
      <c r="J6391" s="17">
        <v>45468</v>
      </c>
      <c r="K6391" t="s">
        <v>31</v>
      </c>
      <c r="L6391" t="s">
        <v>16</v>
      </c>
      <c r="M6391">
        <v>333.83</v>
      </c>
      <c r="N6391" t="s">
        <v>48</v>
      </c>
    </row>
    <row r="6392" spans="1:14" ht="14.25" customHeight="1" x14ac:dyDescent="0.3">
      <c r="A6392" t="s">
        <v>14484</v>
      </c>
      <c r="B6392" t="s">
        <v>25</v>
      </c>
      <c r="C6392" t="s">
        <v>33</v>
      </c>
      <c r="D6392">
        <v>3761.97</v>
      </c>
      <c r="E6392">
        <v>0.32</v>
      </c>
      <c r="F6392">
        <f t="shared" si="198"/>
        <v>1203.8304000000001</v>
      </c>
      <c r="G6392">
        <f t="shared" si="199"/>
        <v>2558.1395999999995</v>
      </c>
      <c r="H6392">
        <v>6</v>
      </c>
      <c r="I6392" s="17">
        <v>45615</v>
      </c>
      <c r="J6392" s="17">
        <v>45619</v>
      </c>
      <c r="K6392" t="s">
        <v>31</v>
      </c>
      <c r="L6392" t="s">
        <v>16</v>
      </c>
      <c r="M6392">
        <v>435.69</v>
      </c>
      <c r="N6392" t="s">
        <v>17</v>
      </c>
    </row>
    <row r="6393" spans="1:14" ht="14.25" customHeight="1" x14ac:dyDescent="0.3">
      <c r="A6393" t="s">
        <v>10554</v>
      </c>
      <c r="B6393" t="s">
        <v>41</v>
      </c>
      <c r="C6393" t="s">
        <v>33</v>
      </c>
      <c r="D6393">
        <v>3762.94</v>
      </c>
      <c r="E6393">
        <v>0.12</v>
      </c>
      <c r="F6393">
        <f t="shared" si="198"/>
        <v>451.55279999999999</v>
      </c>
      <c r="G6393">
        <f t="shared" si="199"/>
        <v>3311.3872000000001</v>
      </c>
      <c r="H6393">
        <v>6</v>
      </c>
      <c r="I6393" s="17">
        <v>45253</v>
      </c>
      <c r="J6393" s="17">
        <v>45255</v>
      </c>
      <c r="K6393" t="s">
        <v>21</v>
      </c>
      <c r="L6393" t="s">
        <v>27</v>
      </c>
      <c r="M6393">
        <v>1011.69</v>
      </c>
      <c r="N6393" t="s">
        <v>39</v>
      </c>
    </row>
    <row r="6394" spans="1:14" ht="14.25" customHeight="1" x14ac:dyDescent="0.3">
      <c r="A6394" t="s">
        <v>3039</v>
      </c>
      <c r="B6394" t="s">
        <v>41</v>
      </c>
      <c r="C6394" t="s">
        <v>33</v>
      </c>
      <c r="D6394">
        <v>3763.26</v>
      </c>
      <c r="E6394">
        <v>0.21</v>
      </c>
      <c r="F6394">
        <f t="shared" si="198"/>
        <v>790.28460000000007</v>
      </c>
      <c r="G6394">
        <f t="shared" si="199"/>
        <v>2972.9754000000003</v>
      </c>
      <c r="H6394">
        <v>6</v>
      </c>
      <c r="I6394" s="17">
        <v>44940</v>
      </c>
      <c r="J6394" s="17">
        <v>44945</v>
      </c>
      <c r="K6394" t="s">
        <v>21</v>
      </c>
      <c r="L6394" t="s">
        <v>27</v>
      </c>
      <c r="M6394">
        <v>875.65</v>
      </c>
      <c r="N6394" t="s">
        <v>39</v>
      </c>
    </row>
    <row r="6395" spans="1:14" ht="14.25" customHeight="1" x14ac:dyDescent="0.3">
      <c r="A6395" t="s">
        <v>5415</v>
      </c>
      <c r="B6395" t="s">
        <v>41</v>
      </c>
      <c r="C6395" t="s">
        <v>20</v>
      </c>
      <c r="D6395">
        <v>3768.42</v>
      </c>
      <c r="E6395">
        <v>0.04</v>
      </c>
      <c r="F6395">
        <f t="shared" si="198"/>
        <v>150.73680000000002</v>
      </c>
      <c r="G6395">
        <f t="shared" si="199"/>
        <v>3617.6831999999999</v>
      </c>
      <c r="H6395">
        <v>6</v>
      </c>
      <c r="I6395" s="17">
        <v>45549</v>
      </c>
      <c r="J6395" s="17">
        <v>45553</v>
      </c>
      <c r="K6395" t="s">
        <v>15</v>
      </c>
      <c r="L6395" t="s">
        <v>27</v>
      </c>
      <c r="M6395">
        <v>213.59</v>
      </c>
      <c r="N6395" t="s">
        <v>39</v>
      </c>
    </row>
    <row r="6396" spans="1:14" ht="14.25" customHeight="1" x14ac:dyDescent="0.3">
      <c r="A6396" t="s">
        <v>205</v>
      </c>
      <c r="B6396" t="s">
        <v>13</v>
      </c>
      <c r="C6396" t="s">
        <v>26</v>
      </c>
      <c r="D6396">
        <v>3770.83</v>
      </c>
      <c r="E6396">
        <v>0.19</v>
      </c>
      <c r="F6396">
        <f t="shared" si="198"/>
        <v>716.45770000000005</v>
      </c>
      <c r="G6396">
        <f t="shared" si="199"/>
        <v>3054.3723</v>
      </c>
      <c r="H6396">
        <v>6</v>
      </c>
      <c r="I6396" s="17">
        <v>44953</v>
      </c>
      <c r="J6396" s="17">
        <v>44959</v>
      </c>
      <c r="K6396" t="s">
        <v>21</v>
      </c>
      <c r="L6396" t="s">
        <v>16</v>
      </c>
      <c r="M6396">
        <v>729.42</v>
      </c>
      <c r="N6396" t="s">
        <v>23</v>
      </c>
    </row>
    <row r="6397" spans="1:14" ht="14.25" customHeight="1" x14ac:dyDescent="0.3">
      <c r="A6397" t="s">
        <v>7372</v>
      </c>
      <c r="B6397" t="s">
        <v>19</v>
      </c>
      <c r="C6397" t="s">
        <v>14</v>
      </c>
      <c r="D6397">
        <v>3771.85</v>
      </c>
      <c r="E6397">
        <v>0.15</v>
      </c>
      <c r="F6397">
        <f t="shared" si="198"/>
        <v>565.77749999999992</v>
      </c>
      <c r="G6397">
        <f t="shared" si="199"/>
        <v>3206.0725000000002</v>
      </c>
      <c r="H6397">
        <v>6</v>
      </c>
      <c r="I6397" s="17">
        <v>45308</v>
      </c>
      <c r="J6397" s="17">
        <v>45310</v>
      </c>
      <c r="K6397" t="s">
        <v>15</v>
      </c>
      <c r="L6397" t="s">
        <v>27</v>
      </c>
      <c r="M6397">
        <v>1003.85</v>
      </c>
      <c r="N6397" t="s">
        <v>34</v>
      </c>
    </row>
    <row r="6398" spans="1:14" ht="14.25" customHeight="1" x14ac:dyDescent="0.3">
      <c r="A6398" t="s">
        <v>12058</v>
      </c>
      <c r="B6398" t="s">
        <v>19</v>
      </c>
      <c r="C6398" t="s">
        <v>14</v>
      </c>
      <c r="D6398">
        <v>3772.61</v>
      </c>
      <c r="E6398">
        <v>0.35</v>
      </c>
      <c r="F6398">
        <f t="shared" si="198"/>
        <v>1320.4134999999999</v>
      </c>
      <c r="G6398">
        <f t="shared" si="199"/>
        <v>2452.1965</v>
      </c>
      <c r="H6398">
        <v>6</v>
      </c>
      <c r="I6398" s="17">
        <v>45356</v>
      </c>
      <c r="J6398" s="17">
        <v>45359</v>
      </c>
      <c r="K6398" t="s">
        <v>21</v>
      </c>
      <c r="L6398" t="s">
        <v>16</v>
      </c>
      <c r="M6398">
        <v>317.14</v>
      </c>
      <c r="N6398" t="s">
        <v>48</v>
      </c>
    </row>
    <row r="6399" spans="1:14" ht="14.25" customHeight="1" x14ac:dyDescent="0.3">
      <c r="A6399" t="s">
        <v>285</v>
      </c>
      <c r="B6399" t="s">
        <v>19</v>
      </c>
      <c r="C6399" t="s">
        <v>33</v>
      </c>
      <c r="D6399">
        <v>3774.14</v>
      </c>
      <c r="E6399">
        <v>0.3</v>
      </c>
      <c r="F6399">
        <f t="shared" si="198"/>
        <v>1132.242</v>
      </c>
      <c r="G6399">
        <f t="shared" si="199"/>
        <v>2641.8980000000001</v>
      </c>
      <c r="H6399">
        <v>6</v>
      </c>
      <c r="I6399" s="17">
        <v>45297</v>
      </c>
      <c r="J6399" s="17">
        <v>45299</v>
      </c>
      <c r="K6399" t="s">
        <v>21</v>
      </c>
      <c r="L6399" t="s">
        <v>16</v>
      </c>
      <c r="M6399">
        <v>268.47000000000003</v>
      </c>
      <c r="N6399" t="s">
        <v>34</v>
      </c>
    </row>
    <row r="6400" spans="1:14" ht="14.25" customHeight="1" x14ac:dyDescent="0.3">
      <c r="A6400" t="s">
        <v>2266</v>
      </c>
      <c r="B6400" t="s">
        <v>13</v>
      </c>
      <c r="C6400" t="s">
        <v>26</v>
      </c>
      <c r="D6400">
        <v>3777.76</v>
      </c>
      <c r="E6400">
        <v>0.27</v>
      </c>
      <c r="F6400">
        <f t="shared" si="198"/>
        <v>1019.9952000000002</v>
      </c>
      <c r="G6400">
        <f t="shared" si="199"/>
        <v>2757.7647999999999</v>
      </c>
      <c r="H6400">
        <v>6</v>
      </c>
      <c r="I6400" s="17">
        <v>45224</v>
      </c>
      <c r="J6400" s="17">
        <v>45226</v>
      </c>
      <c r="K6400" t="s">
        <v>15</v>
      </c>
      <c r="L6400" t="s">
        <v>16</v>
      </c>
      <c r="M6400">
        <v>1001.18</v>
      </c>
      <c r="N6400" t="s">
        <v>48</v>
      </c>
    </row>
    <row r="6401" spans="1:14" ht="14.25" customHeight="1" x14ac:dyDescent="0.3">
      <c r="A6401" t="s">
        <v>1257</v>
      </c>
      <c r="B6401" t="s">
        <v>25</v>
      </c>
      <c r="C6401" t="s">
        <v>14</v>
      </c>
      <c r="D6401">
        <v>3782.39</v>
      </c>
      <c r="E6401">
        <v>0.36</v>
      </c>
      <c r="F6401">
        <f t="shared" si="198"/>
        <v>1361.6604</v>
      </c>
      <c r="G6401">
        <f t="shared" si="199"/>
        <v>2420.7295999999997</v>
      </c>
      <c r="H6401">
        <v>6</v>
      </c>
      <c r="I6401" s="17">
        <v>45145</v>
      </c>
      <c r="J6401" s="17">
        <v>45149</v>
      </c>
      <c r="K6401" t="s">
        <v>15</v>
      </c>
      <c r="L6401" t="s">
        <v>27</v>
      </c>
      <c r="M6401">
        <v>893.45</v>
      </c>
      <c r="N6401" t="s">
        <v>17</v>
      </c>
    </row>
    <row r="6402" spans="1:14" ht="14.25" customHeight="1" x14ac:dyDescent="0.3">
      <c r="A6402" t="s">
        <v>10187</v>
      </c>
      <c r="B6402" t="s">
        <v>41</v>
      </c>
      <c r="C6402" t="s">
        <v>36</v>
      </c>
      <c r="D6402">
        <v>3782.7</v>
      </c>
      <c r="E6402">
        <v>0.14000000000000001</v>
      </c>
      <c r="F6402">
        <f t="shared" ref="F6402:F6465" si="200">D6402*E6402</f>
        <v>529.57799999999997</v>
      </c>
      <c r="G6402">
        <f t="shared" ref="G6402:G6465" si="201">D6402-F6402</f>
        <v>3253.1219999999998</v>
      </c>
      <c r="H6402">
        <v>6</v>
      </c>
      <c r="I6402" s="17">
        <v>45509</v>
      </c>
      <c r="J6402" s="17">
        <v>45510</v>
      </c>
      <c r="K6402" t="s">
        <v>15</v>
      </c>
      <c r="L6402" t="s">
        <v>27</v>
      </c>
      <c r="M6402">
        <v>434.11</v>
      </c>
      <c r="N6402" t="s">
        <v>39</v>
      </c>
    </row>
    <row r="6403" spans="1:14" ht="14.25" customHeight="1" x14ac:dyDescent="0.3">
      <c r="A6403" t="s">
        <v>13304</v>
      </c>
      <c r="B6403" t="s">
        <v>25</v>
      </c>
      <c r="C6403" t="s">
        <v>36</v>
      </c>
      <c r="D6403">
        <v>3785.44</v>
      </c>
      <c r="E6403">
        <v>0.32</v>
      </c>
      <c r="F6403">
        <f t="shared" si="200"/>
        <v>1211.3407999999999</v>
      </c>
      <c r="G6403">
        <f t="shared" si="201"/>
        <v>2574.0992000000001</v>
      </c>
      <c r="H6403">
        <v>6</v>
      </c>
      <c r="I6403" s="17">
        <v>45076</v>
      </c>
      <c r="J6403" s="17">
        <v>45081</v>
      </c>
      <c r="K6403" t="s">
        <v>21</v>
      </c>
      <c r="L6403" t="s">
        <v>22</v>
      </c>
      <c r="M6403">
        <v>886.66</v>
      </c>
      <c r="N6403" t="s">
        <v>39</v>
      </c>
    </row>
    <row r="6404" spans="1:14" ht="14.25" customHeight="1" x14ac:dyDescent="0.3">
      <c r="A6404" t="s">
        <v>5170</v>
      </c>
      <c r="B6404" t="s">
        <v>13</v>
      </c>
      <c r="C6404" t="s">
        <v>36</v>
      </c>
      <c r="D6404">
        <v>3788.54</v>
      </c>
      <c r="E6404">
        <v>0.45</v>
      </c>
      <c r="F6404">
        <f t="shared" si="200"/>
        <v>1704.8430000000001</v>
      </c>
      <c r="G6404">
        <f t="shared" si="201"/>
        <v>2083.6970000000001</v>
      </c>
      <c r="H6404">
        <v>6</v>
      </c>
      <c r="I6404" s="17">
        <v>45017</v>
      </c>
      <c r="J6404" s="17">
        <v>45019</v>
      </c>
      <c r="K6404" t="s">
        <v>15</v>
      </c>
      <c r="L6404" t="s">
        <v>22</v>
      </c>
      <c r="M6404">
        <v>737.76</v>
      </c>
      <c r="N6404" t="s">
        <v>28</v>
      </c>
    </row>
    <row r="6405" spans="1:14" ht="14.25" customHeight="1" x14ac:dyDescent="0.3">
      <c r="A6405" t="s">
        <v>14070</v>
      </c>
      <c r="B6405" t="s">
        <v>19</v>
      </c>
      <c r="C6405" t="s">
        <v>26</v>
      </c>
      <c r="D6405">
        <v>3788.87</v>
      </c>
      <c r="E6405">
        <v>7.0000000000000007E-2</v>
      </c>
      <c r="F6405">
        <f t="shared" si="200"/>
        <v>265.22090000000003</v>
      </c>
      <c r="G6405">
        <f t="shared" si="201"/>
        <v>3523.6490999999996</v>
      </c>
      <c r="H6405">
        <v>6</v>
      </c>
      <c r="I6405" s="17">
        <v>45307</v>
      </c>
      <c r="J6405" s="17">
        <v>45314</v>
      </c>
      <c r="K6405" t="s">
        <v>31</v>
      </c>
      <c r="L6405" t="s">
        <v>22</v>
      </c>
      <c r="M6405">
        <v>498.49</v>
      </c>
      <c r="N6405" t="s">
        <v>34</v>
      </c>
    </row>
    <row r="6406" spans="1:14" ht="14.25" customHeight="1" x14ac:dyDescent="0.3">
      <c r="A6406" t="s">
        <v>10978</v>
      </c>
      <c r="B6406" t="s">
        <v>25</v>
      </c>
      <c r="C6406" t="s">
        <v>26</v>
      </c>
      <c r="D6406">
        <v>3790.07</v>
      </c>
      <c r="E6406">
        <v>0.3</v>
      </c>
      <c r="F6406">
        <f t="shared" si="200"/>
        <v>1137.021</v>
      </c>
      <c r="G6406">
        <f t="shared" si="201"/>
        <v>2653.049</v>
      </c>
      <c r="H6406">
        <v>6</v>
      </c>
      <c r="I6406" s="17">
        <v>45469</v>
      </c>
      <c r="J6406" s="17">
        <v>45470</v>
      </c>
      <c r="K6406" t="s">
        <v>31</v>
      </c>
      <c r="L6406" t="s">
        <v>16</v>
      </c>
      <c r="M6406">
        <v>700.02</v>
      </c>
      <c r="N6406" t="s">
        <v>48</v>
      </c>
    </row>
    <row r="6407" spans="1:14" ht="14.25" customHeight="1" x14ac:dyDescent="0.3">
      <c r="A6407" t="s">
        <v>9051</v>
      </c>
      <c r="B6407" t="s">
        <v>19</v>
      </c>
      <c r="C6407" t="s">
        <v>20</v>
      </c>
      <c r="D6407">
        <v>3792.71</v>
      </c>
      <c r="E6407">
        <v>0.49</v>
      </c>
      <c r="F6407">
        <f t="shared" si="200"/>
        <v>1858.4278999999999</v>
      </c>
      <c r="G6407">
        <f t="shared" si="201"/>
        <v>1934.2821000000001</v>
      </c>
      <c r="H6407">
        <v>6</v>
      </c>
      <c r="I6407" s="17">
        <v>45324</v>
      </c>
      <c r="J6407" s="17">
        <v>45331</v>
      </c>
      <c r="K6407" t="s">
        <v>15</v>
      </c>
      <c r="L6407" t="s">
        <v>22</v>
      </c>
      <c r="M6407">
        <v>564.58000000000004</v>
      </c>
      <c r="N6407" t="s">
        <v>28</v>
      </c>
    </row>
    <row r="6408" spans="1:14" ht="14.25" customHeight="1" x14ac:dyDescent="0.3">
      <c r="A6408" t="s">
        <v>6592</v>
      </c>
      <c r="B6408" t="s">
        <v>13</v>
      </c>
      <c r="C6408" t="s">
        <v>26</v>
      </c>
      <c r="D6408">
        <v>3796.41</v>
      </c>
      <c r="E6408">
        <v>0.09</v>
      </c>
      <c r="F6408">
        <f t="shared" si="200"/>
        <v>341.67689999999999</v>
      </c>
      <c r="G6408">
        <f t="shared" si="201"/>
        <v>3454.7330999999999</v>
      </c>
      <c r="H6408">
        <v>6</v>
      </c>
      <c r="I6408" s="17">
        <v>45655</v>
      </c>
      <c r="J6408" s="17">
        <v>45656</v>
      </c>
      <c r="K6408" t="s">
        <v>21</v>
      </c>
      <c r="L6408" t="s">
        <v>22</v>
      </c>
      <c r="M6408">
        <v>1036.0999999999999</v>
      </c>
      <c r="N6408" t="s">
        <v>28</v>
      </c>
    </row>
    <row r="6409" spans="1:14" ht="14.25" customHeight="1" x14ac:dyDescent="0.3">
      <c r="A6409" t="s">
        <v>12833</v>
      </c>
      <c r="B6409" t="s">
        <v>25</v>
      </c>
      <c r="C6409" t="s">
        <v>36</v>
      </c>
      <c r="D6409">
        <v>3798.4</v>
      </c>
      <c r="E6409">
        <v>0.18</v>
      </c>
      <c r="F6409">
        <f t="shared" si="200"/>
        <v>683.71199999999999</v>
      </c>
      <c r="G6409">
        <f t="shared" si="201"/>
        <v>3114.6880000000001</v>
      </c>
      <c r="H6409">
        <v>6</v>
      </c>
      <c r="I6409" s="17">
        <v>45334</v>
      </c>
      <c r="J6409" s="17">
        <v>45340</v>
      </c>
      <c r="K6409" t="s">
        <v>15</v>
      </c>
      <c r="L6409" t="s">
        <v>27</v>
      </c>
      <c r="M6409">
        <v>442.1</v>
      </c>
      <c r="N6409" t="s">
        <v>28</v>
      </c>
    </row>
    <row r="6410" spans="1:14" ht="14.25" customHeight="1" x14ac:dyDescent="0.3">
      <c r="A6410" t="s">
        <v>1697</v>
      </c>
      <c r="B6410" t="s">
        <v>13</v>
      </c>
      <c r="C6410" t="s">
        <v>26</v>
      </c>
      <c r="D6410">
        <v>3800.41</v>
      </c>
      <c r="E6410">
        <v>0.37</v>
      </c>
      <c r="F6410">
        <f t="shared" si="200"/>
        <v>1406.1516999999999</v>
      </c>
      <c r="G6410">
        <f t="shared" si="201"/>
        <v>2394.2583</v>
      </c>
      <c r="H6410">
        <v>6</v>
      </c>
      <c r="I6410" s="17">
        <v>44981</v>
      </c>
      <c r="J6410" s="17">
        <v>44988</v>
      </c>
      <c r="K6410" t="s">
        <v>31</v>
      </c>
      <c r="L6410" t="s">
        <v>27</v>
      </c>
      <c r="M6410">
        <v>841.21</v>
      </c>
      <c r="N6410" t="s">
        <v>28</v>
      </c>
    </row>
    <row r="6411" spans="1:14" ht="14.25" customHeight="1" x14ac:dyDescent="0.3">
      <c r="A6411" t="s">
        <v>9603</v>
      </c>
      <c r="B6411" t="s">
        <v>41</v>
      </c>
      <c r="C6411" t="s">
        <v>20</v>
      </c>
      <c r="D6411">
        <v>3803.09</v>
      </c>
      <c r="E6411">
        <v>0.01</v>
      </c>
      <c r="F6411">
        <f t="shared" si="200"/>
        <v>38.030900000000003</v>
      </c>
      <c r="G6411">
        <f t="shared" si="201"/>
        <v>3765.0590999999999</v>
      </c>
      <c r="H6411">
        <v>6</v>
      </c>
      <c r="I6411" s="17">
        <v>45144</v>
      </c>
      <c r="J6411" s="17">
        <v>45149</v>
      </c>
      <c r="K6411" t="s">
        <v>31</v>
      </c>
      <c r="L6411" t="s">
        <v>16</v>
      </c>
      <c r="M6411">
        <v>745.64</v>
      </c>
      <c r="N6411" t="s">
        <v>48</v>
      </c>
    </row>
    <row r="6412" spans="1:14" ht="14.25" customHeight="1" x14ac:dyDescent="0.3">
      <c r="A6412" t="s">
        <v>8875</v>
      </c>
      <c r="B6412" t="s">
        <v>13</v>
      </c>
      <c r="C6412" t="s">
        <v>20</v>
      </c>
      <c r="D6412">
        <v>3804.93</v>
      </c>
      <c r="E6412">
        <v>0.42</v>
      </c>
      <c r="F6412">
        <f t="shared" si="200"/>
        <v>1598.0705999999998</v>
      </c>
      <c r="G6412">
        <f t="shared" si="201"/>
        <v>2206.8594000000003</v>
      </c>
      <c r="H6412">
        <v>6</v>
      </c>
      <c r="I6412" s="17">
        <v>45578</v>
      </c>
      <c r="J6412" s="17">
        <v>45583</v>
      </c>
      <c r="K6412" t="s">
        <v>15</v>
      </c>
      <c r="L6412" t="s">
        <v>22</v>
      </c>
      <c r="M6412">
        <v>1011.84</v>
      </c>
      <c r="N6412" t="s">
        <v>39</v>
      </c>
    </row>
    <row r="6413" spans="1:14" ht="14.25" customHeight="1" x14ac:dyDescent="0.3">
      <c r="A6413" t="s">
        <v>7011</v>
      </c>
      <c r="B6413" t="s">
        <v>19</v>
      </c>
      <c r="C6413" t="s">
        <v>33</v>
      </c>
      <c r="D6413">
        <v>3815.1</v>
      </c>
      <c r="E6413">
        <v>0.4</v>
      </c>
      <c r="F6413">
        <f t="shared" si="200"/>
        <v>1526.04</v>
      </c>
      <c r="G6413">
        <f t="shared" si="201"/>
        <v>2289.06</v>
      </c>
      <c r="H6413">
        <v>6</v>
      </c>
      <c r="I6413" s="17">
        <v>45310</v>
      </c>
      <c r="J6413" s="17">
        <v>45314</v>
      </c>
      <c r="K6413" t="s">
        <v>21</v>
      </c>
      <c r="L6413" t="s">
        <v>16</v>
      </c>
      <c r="M6413">
        <v>1055.3800000000001</v>
      </c>
      <c r="N6413" t="s">
        <v>34</v>
      </c>
    </row>
    <row r="6414" spans="1:14" ht="14.25" customHeight="1" x14ac:dyDescent="0.3">
      <c r="A6414" t="s">
        <v>15323</v>
      </c>
      <c r="B6414" t="s">
        <v>19</v>
      </c>
      <c r="C6414" t="s">
        <v>14</v>
      </c>
      <c r="D6414">
        <v>3820.8</v>
      </c>
      <c r="E6414">
        <v>0.2</v>
      </c>
      <c r="F6414">
        <f t="shared" si="200"/>
        <v>764.16000000000008</v>
      </c>
      <c r="G6414">
        <f t="shared" si="201"/>
        <v>3056.6400000000003</v>
      </c>
      <c r="H6414">
        <v>6</v>
      </c>
      <c r="I6414" s="17">
        <v>45567</v>
      </c>
      <c r="J6414" s="17">
        <v>45572</v>
      </c>
      <c r="K6414" t="s">
        <v>15</v>
      </c>
      <c r="L6414" t="s">
        <v>22</v>
      </c>
      <c r="M6414">
        <v>1027.78</v>
      </c>
      <c r="N6414" t="s">
        <v>34</v>
      </c>
    </row>
    <row r="6415" spans="1:14" ht="14.25" customHeight="1" x14ac:dyDescent="0.3">
      <c r="A6415" t="s">
        <v>2581</v>
      </c>
      <c r="B6415" t="s">
        <v>41</v>
      </c>
      <c r="C6415" t="s">
        <v>20</v>
      </c>
      <c r="D6415">
        <v>3825.03</v>
      </c>
      <c r="E6415">
        <v>0.47</v>
      </c>
      <c r="F6415">
        <f t="shared" si="200"/>
        <v>1797.7641000000001</v>
      </c>
      <c r="G6415">
        <f t="shared" si="201"/>
        <v>2027.2659000000001</v>
      </c>
      <c r="H6415">
        <v>6</v>
      </c>
      <c r="I6415" s="17">
        <v>45538</v>
      </c>
      <c r="J6415" s="17">
        <v>45542</v>
      </c>
      <c r="K6415" t="s">
        <v>15</v>
      </c>
      <c r="L6415" t="s">
        <v>27</v>
      </c>
      <c r="M6415">
        <v>1116.31</v>
      </c>
      <c r="N6415" t="s">
        <v>39</v>
      </c>
    </row>
    <row r="6416" spans="1:14" ht="14.25" customHeight="1" x14ac:dyDescent="0.3">
      <c r="A6416" t="s">
        <v>10744</v>
      </c>
      <c r="B6416" t="s">
        <v>19</v>
      </c>
      <c r="C6416" t="s">
        <v>26</v>
      </c>
      <c r="D6416">
        <v>3829.37</v>
      </c>
      <c r="E6416">
        <v>0.28999999999999998</v>
      </c>
      <c r="F6416">
        <f t="shared" si="200"/>
        <v>1110.5173</v>
      </c>
      <c r="G6416">
        <f t="shared" si="201"/>
        <v>2718.8526999999999</v>
      </c>
      <c r="H6416">
        <v>6</v>
      </c>
      <c r="I6416" s="17">
        <v>45267</v>
      </c>
      <c r="J6416" s="17">
        <v>45270</v>
      </c>
      <c r="K6416" t="s">
        <v>21</v>
      </c>
      <c r="L6416" t="s">
        <v>16</v>
      </c>
      <c r="M6416">
        <v>609.99</v>
      </c>
      <c r="N6416" t="s">
        <v>23</v>
      </c>
    </row>
    <row r="6417" spans="1:14" ht="14.25" customHeight="1" x14ac:dyDescent="0.3">
      <c r="A6417" t="s">
        <v>3191</v>
      </c>
      <c r="B6417" t="s">
        <v>19</v>
      </c>
      <c r="C6417" t="s">
        <v>36</v>
      </c>
      <c r="D6417">
        <v>3831.2</v>
      </c>
      <c r="E6417">
        <v>0.03</v>
      </c>
      <c r="F6417">
        <f t="shared" si="200"/>
        <v>114.93599999999999</v>
      </c>
      <c r="G6417">
        <f t="shared" si="201"/>
        <v>3716.2639999999997</v>
      </c>
      <c r="H6417">
        <v>6</v>
      </c>
      <c r="I6417" s="17">
        <v>45464</v>
      </c>
      <c r="J6417" s="17">
        <v>45470</v>
      </c>
      <c r="K6417" t="s">
        <v>31</v>
      </c>
      <c r="L6417" t="s">
        <v>22</v>
      </c>
      <c r="M6417">
        <v>356.25</v>
      </c>
      <c r="N6417" t="s">
        <v>28</v>
      </c>
    </row>
    <row r="6418" spans="1:14" ht="14.25" customHeight="1" x14ac:dyDescent="0.3">
      <c r="A6418" t="s">
        <v>10794</v>
      </c>
      <c r="B6418" t="s">
        <v>25</v>
      </c>
      <c r="C6418" t="s">
        <v>26</v>
      </c>
      <c r="D6418">
        <v>3831.9</v>
      </c>
      <c r="E6418">
        <v>0.27</v>
      </c>
      <c r="F6418">
        <f t="shared" si="200"/>
        <v>1034.6130000000001</v>
      </c>
      <c r="G6418">
        <f t="shared" si="201"/>
        <v>2797.2870000000003</v>
      </c>
      <c r="H6418">
        <v>6</v>
      </c>
      <c r="I6418" s="17">
        <v>45590</v>
      </c>
      <c r="J6418" s="17">
        <v>45596</v>
      </c>
      <c r="K6418" t="s">
        <v>31</v>
      </c>
      <c r="L6418" t="s">
        <v>22</v>
      </c>
      <c r="M6418">
        <v>883.52</v>
      </c>
      <c r="N6418" t="s">
        <v>28</v>
      </c>
    </row>
    <row r="6419" spans="1:14" ht="14.25" customHeight="1" x14ac:dyDescent="0.3">
      <c r="A6419" t="s">
        <v>2021</v>
      </c>
      <c r="B6419" t="s">
        <v>13</v>
      </c>
      <c r="C6419" t="s">
        <v>33</v>
      </c>
      <c r="D6419">
        <v>3832.09</v>
      </c>
      <c r="E6419">
        <v>0.4</v>
      </c>
      <c r="F6419">
        <f t="shared" si="200"/>
        <v>1532.8360000000002</v>
      </c>
      <c r="G6419">
        <f t="shared" si="201"/>
        <v>2299.2539999999999</v>
      </c>
      <c r="H6419">
        <v>6</v>
      </c>
      <c r="I6419" s="17">
        <v>45411</v>
      </c>
      <c r="J6419" s="17">
        <v>45414</v>
      </c>
      <c r="K6419" t="s">
        <v>31</v>
      </c>
      <c r="L6419" t="s">
        <v>22</v>
      </c>
      <c r="M6419">
        <v>656.81</v>
      </c>
      <c r="N6419" t="s">
        <v>23</v>
      </c>
    </row>
    <row r="6420" spans="1:14" ht="14.25" customHeight="1" x14ac:dyDescent="0.3">
      <c r="A6420" t="s">
        <v>3927</v>
      </c>
      <c r="B6420" t="s">
        <v>19</v>
      </c>
      <c r="C6420" t="s">
        <v>33</v>
      </c>
      <c r="D6420">
        <v>3833.62</v>
      </c>
      <c r="E6420">
        <v>0.17</v>
      </c>
      <c r="F6420">
        <f t="shared" si="200"/>
        <v>651.71540000000005</v>
      </c>
      <c r="G6420">
        <f t="shared" si="201"/>
        <v>3181.9045999999998</v>
      </c>
      <c r="H6420">
        <v>6</v>
      </c>
      <c r="I6420" s="17">
        <v>45054</v>
      </c>
      <c r="J6420" s="17">
        <v>45060</v>
      </c>
      <c r="K6420" t="s">
        <v>21</v>
      </c>
      <c r="L6420" t="s">
        <v>16</v>
      </c>
      <c r="M6420">
        <v>943.82</v>
      </c>
      <c r="N6420" t="s">
        <v>39</v>
      </c>
    </row>
    <row r="6421" spans="1:14" ht="14.25" customHeight="1" x14ac:dyDescent="0.3">
      <c r="A6421" t="s">
        <v>3782</v>
      </c>
      <c r="B6421" t="s">
        <v>41</v>
      </c>
      <c r="C6421" t="s">
        <v>33</v>
      </c>
      <c r="D6421">
        <v>3838.79</v>
      </c>
      <c r="E6421">
        <v>0.44</v>
      </c>
      <c r="F6421">
        <f t="shared" si="200"/>
        <v>1689.0676000000001</v>
      </c>
      <c r="G6421">
        <f t="shared" si="201"/>
        <v>2149.7223999999997</v>
      </c>
      <c r="H6421">
        <v>6</v>
      </c>
      <c r="I6421" s="17">
        <v>45072</v>
      </c>
      <c r="J6421" s="17">
        <v>45077</v>
      </c>
      <c r="K6421" t="s">
        <v>21</v>
      </c>
      <c r="L6421" t="s">
        <v>27</v>
      </c>
      <c r="M6421">
        <v>507.71</v>
      </c>
      <c r="N6421" t="s">
        <v>39</v>
      </c>
    </row>
    <row r="6422" spans="1:14" ht="14.25" customHeight="1" x14ac:dyDescent="0.3">
      <c r="A6422" t="s">
        <v>12335</v>
      </c>
      <c r="B6422" t="s">
        <v>19</v>
      </c>
      <c r="C6422" t="s">
        <v>33</v>
      </c>
      <c r="D6422">
        <v>3842.38</v>
      </c>
      <c r="E6422">
        <v>0.32</v>
      </c>
      <c r="F6422">
        <f t="shared" si="200"/>
        <v>1229.5616</v>
      </c>
      <c r="G6422">
        <f t="shared" si="201"/>
        <v>2612.8184000000001</v>
      </c>
      <c r="H6422">
        <v>6</v>
      </c>
      <c r="I6422" s="17">
        <v>45124</v>
      </c>
      <c r="J6422" s="17">
        <v>45130</v>
      </c>
      <c r="K6422" t="s">
        <v>15</v>
      </c>
      <c r="L6422" t="s">
        <v>22</v>
      </c>
      <c r="M6422">
        <v>1025.1600000000001</v>
      </c>
      <c r="N6422" t="s">
        <v>23</v>
      </c>
    </row>
    <row r="6423" spans="1:14" ht="14.25" customHeight="1" x14ac:dyDescent="0.3">
      <c r="A6423" t="s">
        <v>6239</v>
      </c>
      <c r="B6423" t="s">
        <v>19</v>
      </c>
      <c r="C6423" t="s">
        <v>14</v>
      </c>
      <c r="D6423">
        <v>3845.68</v>
      </c>
      <c r="E6423">
        <v>0.37</v>
      </c>
      <c r="F6423">
        <f t="shared" si="200"/>
        <v>1422.9015999999999</v>
      </c>
      <c r="G6423">
        <f t="shared" si="201"/>
        <v>2422.7784000000001</v>
      </c>
      <c r="H6423">
        <v>6</v>
      </c>
      <c r="I6423" s="17">
        <v>45465</v>
      </c>
      <c r="J6423" s="17">
        <v>45469</v>
      </c>
      <c r="K6423" t="s">
        <v>15</v>
      </c>
      <c r="L6423" t="s">
        <v>27</v>
      </c>
      <c r="M6423">
        <v>399.4</v>
      </c>
      <c r="N6423" t="s">
        <v>28</v>
      </c>
    </row>
    <row r="6424" spans="1:14" ht="14.25" customHeight="1" x14ac:dyDescent="0.3">
      <c r="A6424" t="s">
        <v>5825</v>
      </c>
      <c r="B6424" t="s">
        <v>13</v>
      </c>
      <c r="C6424" t="s">
        <v>20</v>
      </c>
      <c r="D6424">
        <v>3851.39</v>
      </c>
      <c r="E6424">
        <v>0.15</v>
      </c>
      <c r="F6424">
        <f t="shared" si="200"/>
        <v>577.70849999999996</v>
      </c>
      <c r="G6424">
        <f t="shared" si="201"/>
        <v>3273.6814999999997</v>
      </c>
      <c r="H6424">
        <v>6</v>
      </c>
      <c r="I6424" s="17">
        <v>45200</v>
      </c>
      <c r="J6424" s="17">
        <v>45206</v>
      </c>
      <c r="K6424" t="s">
        <v>15</v>
      </c>
      <c r="L6424" t="s">
        <v>16</v>
      </c>
      <c r="M6424">
        <v>822.6</v>
      </c>
      <c r="N6424" t="s">
        <v>28</v>
      </c>
    </row>
    <row r="6425" spans="1:14" ht="14.25" customHeight="1" x14ac:dyDescent="0.3">
      <c r="A6425" t="s">
        <v>270</v>
      </c>
      <c r="B6425" t="s">
        <v>41</v>
      </c>
      <c r="C6425" t="s">
        <v>14</v>
      </c>
      <c r="D6425">
        <v>3854.54</v>
      </c>
      <c r="E6425">
        <v>0.04</v>
      </c>
      <c r="F6425">
        <f t="shared" si="200"/>
        <v>154.1816</v>
      </c>
      <c r="G6425">
        <f t="shared" si="201"/>
        <v>3700.3584000000001</v>
      </c>
      <c r="H6425">
        <v>6</v>
      </c>
      <c r="I6425" s="17">
        <v>45626</v>
      </c>
      <c r="J6425" s="17">
        <v>45627</v>
      </c>
      <c r="K6425" t="s">
        <v>15</v>
      </c>
      <c r="L6425" t="s">
        <v>22</v>
      </c>
      <c r="M6425">
        <v>600.08000000000004</v>
      </c>
      <c r="N6425" t="s">
        <v>34</v>
      </c>
    </row>
    <row r="6426" spans="1:14" ht="14.25" customHeight="1" x14ac:dyDescent="0.3">
      <c r="A6426" t="s">
        <v>3819</v>
      </c>
      <c r="B6426" t="s">
        <v>13</v>
      </c>
      <c r="C6426" t="s">
        <v>33</v>
      </c>
      <c r="D6426">
        <v>3863.5</v>
      </c>
      <c r="E6426">
        <v>0.14000000000000001</v>
      </c>
      <c r="F6426">
        <f t="shared" si="200"/>
        <v>540.8900000000001</v>
      </c>
      <c r="G6426">
        <f t="shared" si="201"/>
        <v>3322.6099999999997</v>
      </c>
      <c r="H6426">
        <v>6</v>
      </c>
      <c r="I6426" s="17">
        <v>45043</v>
      </c>
      <c r="J6426" s="17">
        <v>45045</v>
      </c>
      <c r="K6426" t="s">
        <v>21</v>
      </c>
      <c r="L6426" t="s">
        <v>16</v>
      </c>
      <c r="M6426">
        <v>757.88</v>
      </c>
      <c r="N6426" t="s">
        <v>28</v>
      </c>
    </row>
    <row r="6427" spans="1:14" ht="14.25" customHeight="1" x14ac:dyDescent="0.3">
      <c r="A6427" t="s">
        <v>3446</v>
      </c>
      <c r="B6427" t="s">
        <v>19</v>
      </c>
      <c r="C6427" t="s">
        <v>36</v>
      </c>
      <c r="D6427">
        <v>3866.28</v>
      </c>
      <c r="E6427">
        <v>0.33</v>
      </c>
      <c r="F6427">
        <f t="shared" si="200"/>
        <v>1275.8724000000002</v>
      </c>
      <c r="G6427">
        <f t="shared" si="201"/>
        <v>2590.4076</v>
      </c>
      <c r="H6427">
        <v>6</v>
      </c>
      <c r="I6427" s="17">
        <v>45420</v>
      </c>
      <c r="J6427" s="17">
        <v>45421</v>
      </c>
      <c r="K6427" t="s">
        <v>15</v>
      </c>
      <c r="L6427" t="s">
        <v>27</v>
      </c>
      <c r="M6427">
        <v>686.21</v>
      </c>
      <c r="N6427" t="s">
        <v>17</v>
      </c>
    </row>
    <row r="6428" spans="1:14" ht="14.25" customHeight="1" x14ac:dyDescent="0.3">
      <c r="A6428" t="s">
        <v>423</v>
      </c>
      <c r="B6428" t="s">
        <v>13</v>
      </c>
      <c r="C6428" t="s">
        <v>36</v>
      </c>
      <c r="D6428">
        <v>3866.45</v>
      </c>
      <c r="E6428">
        <v>0.04</v>
      </c>
      <c r="F6428">
        <f t="shared" si="200"/>
        <v>154.65799999999999</v>
      </c>
      <c r="G6428">
        <f t="shared" si="201"/>
        <v>3711.7919999999999</v>
      </c>
      <c r="H6428">
        <v>6</v>
      </c>
      <c r="I6428" s="17">
        <v>45399</v>
      </c>
      <c r="J6428" s="17">
        <v>45405</v>
      </c>
      <c r="K6428" t="s">
        <v>21</v>
      </c>
      <c r="L6428" t="s">
        <v>16</v>
      </c>
      <c r="M6428">
        <v>447.64</v>
      </c>
      <c r="N6428" t="s">
        <v>23</v>
      </c>
    </row>
    <row r="6429" spans="1:14" ht="14.25" customHeight="1" x14ac:dyDescent="0.3">
      <c r="A6429" t="s">
        <v>14122</v>
      </c>
      <c r="B6429" t="s">
        <v>13</v>
      </c>
      <c r="C6429" t="s">
        <v>36</v>
      </c>
      <c r="D6429">
        <v>3867.27</v>
      </c>
      <c r="E6429">
        <v>0.48</v>
      </c>
      <c r="F6429">
        <f t="shared" si="200"/>
        <v>1856.2895999999998</v>
      </c>
      <c r="G6429">
        <f t="shared" si="201"/>
        <v>2010.9804000000001</v>
      </c>
      <c r="H6429">
        <v>6</v>
      </c>
      <c r="I6429" s="17">
        <v>45400</v>
      </c>
      <c r="J6429" s="17">
        <v>45405</v>
      </c>
      <c r="K6429" t="s">
        <v>15</v>
      </c>
      <c r="L6429" t="s">
        <v>16</v>
      </c>
      <c r="M6429">
        <v>206.25</v>
      </c>
      <c r="N6429" t="s">
        <v>48</v>
      </c>
    </row>
    <row r="6430" spans="1:14" ht="14.25" customHeight="1" x14ac:dyDescent="0.3">
      <c r="A6430" t="s">
        <v>11873</v>
      </c>
      <c r="B6430" t="s">
        <v>13</v>
      </c>
      <c r="C6430" t="s">
        <v>14</v>
      </c>
      <c r="D6430">
        <v>3871.27</v>
      </c>
      <c r="E6430">
        <v>0.14000000000000001</v>
      </c>
      <c r="F6430">
        <f t="shared" si="200"/>
        <v>541.9778</v>
      </c>
      <c r="G6430">
        <f t="shared" si="201"/>
        <v>3329.2921999999999</v>
      </c>
      <c r="H6430">
        <v>6</v>
      </c>
      <c r="I6430" s="17">
        <v>45029</v>
      </c>
      <c r="J6430" s="17">
        <v>45032</v>
      </c>
      <c r="K6430" t="s">
        <v>15</v>
      </c>
      <c r="L6430" t="s">
        <v>22</v>
      </c>
      <c r="M6430">
        <v>883.57</v>
      </c>
      <c r="N6430" t="s">
        <v>17</v>
      </c>
    </row>
    <row r="6431" spans="1:14" ht="14.25" customHeight="1" x14ac:dyDescent="0.3">
      <c r="A6431" t="s">
        <v>11985</v>
      </c>
      <c r="B6431" t="s">
        <v>13</v>
      </c>
      <c r="C6431" t="s">
        <v>26</v>
      </c>
      <c r="D6431">
        <v>3872.18</v>
      </c>
      <c r="E6431">
        <v>0.16</v>
      </c>
      <c r="F6431">
        <f t="shared" si="200"/>
        <v>619.54880000000003</v>
      </c>
      <c r="G6431">
        <f t="shared" si="201"/>
        <v>3252.6311999999998</v>
      </c>
      <c r="H6431">
        <v>6</v>
      </c>
      <c r="I6431" s="17">
        <v>45548</v>
      </c>
      <c r="J6431" s="17">
        <v>45554</v>
      </c>
      <c r="K6431" t="s">
        <v>31</v>
      </c>
      <c r="L6431" t="s">
        <v>22</v>
      </c>
      <c r="M6431">
        <v>997.89</v>
      </c>
      <c r="N6431" t="s">
        <v>39</v>
      </c>
    </row>
    <row r="6432" spans="1:14" ht="14.25" customHeight="1" x14ac:dyDescent="0.3">
      <c r="A6432" t="s">
        <v>6833</v>
      </c>
      <c r="B6432" t="s">
        <v>19</v>
      </c>
      <c r="C6432" t="s">
        <v>14</v>
      </c>
      <c r="D6432">
        <v>3873.63</v>
      </c>
      <c r="E6432">
        <v>0.03</v>
      </c>
      <c r="F6432">
        <f t="shared" si="200"/>
        <v>116.2089</v>
      </c>
      <c r="G6432">
        <f t="shared" si="201"/>
        <v>3757.4211</v>
      </c>
      <c r="H6432">
        <v>6</v>
      </c>
      <c r="I6432" s="17">
        <v>45477</v>
      </c>
      <c r="J6432" s="17">
        <v>45478</v>
      </c>
      <c r="K6432" t="s">
        <v>21</v>
      </c>
      <c r="L6432" t="s">
        <v>27</v>
      </c>
      <c r="M6432">
        <v>1041.77</v>
      </c>
      <c r="N6432" t="s">
        <v>28</v>
      </c>
    </row>
    <row r="6433" spans="1:14" ht="14.25" customHeight="1" x14ac:dyDescent="0.3">
      <c r="A6433" t="s">
        <v>11719</v>
      </c>
      <c r="B6433" t="s">
        <v>41</v>
      </c>
      <c r="C6433" t="s">
        <v>26</v>
      </c>
      <c r="D6433">
        <v>3873.97</v>
      </c>
      <c r="E6433">
        <v>0.39</v>
      </c>
      <c r="F6433">
        <f t="shared" si="200"/>
        <v>1510.8482999999999</v>
      </c>
      <c r="G6433">
        <f t="shared" si="201"/>
        <v>2363.1216999999997</v>
      </c>
      <c r="H6433">
        <v>6</v>
      </c>
      <c r="I6433" s="17">
        <v>45226</v>
      </c>
      <c r="J6433" s="17">
        <v>45231</v>
      </c>
      <c r="K6433" t="s">
        <v>21</v>
      </c>
      <c r="L6433" t="s">
        <v>22</v>
      </c>
      <c r="M6433">
        <v>1075.6400000000001</v>
      </c>
      <c r="N6433" t="s">
        <v>17</v>
      </c>
    </row>
    <row r="6434" spans="1:14" ht="14.25" customHeight="1" x14ac:dyDescent="0.3">
      <c r="A6434" t="s">
        <v>15301</v>
      </c>
      <c r="B6434" t="s">
        <v>41</v>
      </c>
      <c r="C6434" t="s">
        <v>36</v>
      </c>
      <c r="D6434">
        <v>3875.24</v>
      </c>
      <c r="E6434">
        <v>0.04</v>
      </c>
      <c r="F6434">
        <f t="shared" si="200"/>
        <v>155.00960000000001</v>
      </c>
      <c r="G6434">
        <f t="shared" si="201"/>
        <v>3720.2303999999999</v>
      </c>
      <c r="H6434">
        <v>6</v>
      </c>
      <c r="I6434" s="17">
        <v>45024</v>
      </c>
      <c r="J6434" s="17">
        <v>45025</v>
      </c>
      <c r="K6434" t="s">
        <v>31</v>
      </c>
      <c r="L6434" t="s">
        <v>27</v>
      </c>
      <c r="M6434">
        <v>1019.51</v>
      </c>
      <c r="N6434" t="s">
        <v>23</v>
      </c>
    </row>
    <row r="6435" spans="1:14" ht="14.25" customHeight="1" x14ac:dyDescent="0.3">
      <c r="A6435" t="s">
        <v>13191</v>
      </c>
      <c r="B6435" t="s">
        <v>19</v>
      </c>
      <c r="C6435" t="s">
        <v>20</v>
      </c>
      <c r="D6435">
        <v>3875.87</v>
      </c>
      <c r="E6435">
        <v>0.26</v>
      </c>
      <c r="F6435">
        <f t="shared" si="200"/>
        <v>1007.7262000000001</v>
      </c>
      <c r="G6435">
        <f t="shared" si="201"/>
        <v>2868.1437999999998</v>
      </c>
      <c r="H6435">
        <v>6</v>
      </c>
      <c r="I6435" s="17">
        <v>45396</v>
      </c>
      <c r="J6435" s="17">
        <v>45403</v>
      </c>
      <c r="K6435" t="s">
        <v>15</v>
      </c>
      <c r="L6435" t="s">
        <v>22</v>
      </c>
      <c r="M6435">
        <v>705.81</v>
      </c>
      <c r="N6435" t="s">
        <v>28</v>
      </c>
    </row>
    <row r="6436" spans="1:14" ht="14.25" customHeight="1" x14ac:dyDescent="0.3">
      <c r="A6436" t="s">
        <v>11307</v>
      </c>
      <c r="B6436" t="s">
        <v>19</v>
      </c>
      <c r="C6436" t="s">
        <v>20</v>
      </c>
      <c r="D6436">
        <v>3875.92</v>
      </c>
      <c r="E6436">
        <v>0.14000000000000001</v>
      </c>
      <c r="F6436">
        <f t="shared" si="200"/>
        <v>542.62880000000007</v>
      </c>
      <c r="G6436">
        <f t="shared" si="201"/>
        <v>3333.2912000000001</v>
      </c>
      <c r="H6436">
        <v>6</v>
      </c>
      <c r="I6436" s="17">
        <v>45337</v>
      </c>
      <c r="J6436" s="17">
        <v>45339</v>
      </c>
      <c r="K6436" t="s">
        <v>21</v>
      </c>
      <c r="L6436" t="s">
        <v>27</v>
      </c>
      <c r="M6436">
        <v>487.21</v>
      </c>
      <c r="N6436" t="s">
        <v>17</v>
      </c>
    </row>
    <row r="6437" spans="1:14" ht="14.25" customHeight="1" x14ac:dyDescent="0.3">
      <c r="A6437" t="s">
        <v>2960</v>
      </c>
      <c r="B6437" t="s">
        <v>41</v>
      </c>
      <c r="C6437" t="s">
        <v>20</v>
      </c>
      <c r="D6437">
        <v>3880.63</v>
      </c>
      <c r="E6437">
        <v>0.45</v>
      </c>
      <c r="F6437">
        <f t="shared" si="200"/>
        <v>1746.2835</v>
      </c>
      <c r="G6437">
        <f t="shared" si="201"/>
        <v>2134.3465000000001</v>
      </c>
      <c r="H6437">
        <v>6</v>
      </c>
      <c r="I6437" s="17">
        <v>45156</v>
      </c>
      <c r="J6437" s="17">
        <v>45158</v>
      </c>
      <c r="K6437" t="s">
        <v>31</v>
      </c>
      <c r="L6437" t="s">
        <v>22</v>
      </c>
      <c r="M6437">
        <v>808.89</v>
      </c>
      <c r="N6437" t="s">
        <v>39</v>
      </c>
    </row>
    <row r="6438" spans="1:14" ht="14.25" customHeight="1" x14ac:dyDescent="0.3">
      <c r="A6438" t="s">
        <v>14029</v>
      </c>
      <c r="B6438" t="s">
        <v>25</v>
      </c>
      <c r="C6438" t="s">
        <v>33</v>
      </c>
      <c r="D6438">
        <v>3887.65</v>
      </c>
      <c r="E6438">
        <v>0.45</v>
      </c>
      <c r="F6438">
        <f t="shared" si="200"/>
        <v>1749.4425000000001</v>
      </c>
      <c r="G6438">
        <f t="shared" si="201"/>
        <v>2138.2075</v>
      </c>
      <c r="H6438">
        <v>6</v>
      </c>
      <c r="I6438" s="17">
        <v>45526</v>
      </c>
      <c r="J6438" s="17">
        <v>45530</v>
      </c>
      <c r="K6438" t="s">
        <v>15</v>
      </c>
      <c r="L6438" t="s">
        <v>22</v>
      </c>
      <c r="M6438">
        <v>638.88</v>
      </c>
      <c r="N6438" t="s">
        <v>48</v>
      </c>
    </row>
    <row r="6439" spans="1:14" ht="14.25" customHeight="1" x14ac:dyDescent="0.3">
      <c r="A6439" t="s">
        <v>12977</v>
      </c>
      <c r="B6439" t="s">
        <v>41</v>
      </c>
      <c r="C6439" t="s">
        <v>20</v>
      </c>
      <c r="D6439">
        <v>3888.41</v>
      </c>
      <c r="E6439">
        <v>0.26</v>
      </c>
      <c r="F6439">
        <f t="shared" si="200"/>
        <v>1010.9866</v>
      </c>
      <c r="G6439">
        <f t="shared" si="201"/>
        <v>2877.4233999999997</v>
      </c>
      <c r="H6439">
        <v>6</v>
      </c>
      <c r="I6439" s="17">
        <v>45307</v>
      </c>
      <c r="J6439" s="17">
        <v>45311</v>
      </c>
      <c r="K6439" t="s">
        <v>31</v>
      </c>
      <c r="L6439" t="s">
        <v>16</v>
      </c>
      <c r="M6439">
        <v>647.74</v>
      </c>
      <c r="N6439" t="s">
        <v>39</v>
      </c>
    </row>
    <row r="6440" spans="1:14" ht="14.25" customHeight="1" x14ac:dyDescent="0.3">
      <c r="A6440" t="s">
        <v>11481</v>
      </c>
      <c r="B6440" t="s">
        <v>41</v>
      </c>
      <c r="C6440" t="s">
        <v>14</v>
      </c>
      <c r="D6440">
        <v>3899.92</v>
      </c>
      <c r="E6440">
        <v>0.31</v>
      </c>
      <c r="F6440">
        <f t="shared" si="200"/>
        <v>1208.9752000000001</v>
      </c>
      <c r="G6440">
        <f t="shared" si="201"/>
        <v>2690.9448000000002</v>
      </c>
      <c r="H6440">
        <v>6</v>
      </c>
      <c r="I6440" s="17">
        <v>45616</v>
      </c>
      <c r="J6440" s="17">
        <v>45617</v>
      </c>
      <c r="K6440" t="s">
        <v>15</v>
      </c>
      <c r="L6440" t="s">
        <v>16</v>
      </c>
      <c r="M6440">
        <v>879.54</v>
      </c>
      <c r="N6440" t="s">
        <v>17</v>
      </c>
    </row>
    <row r="6441" spans="1:14" ht="14.25" customHeight="1" x14ac:dyDescent="0.3">
      <c r="A6441" t="s">
        <v>12054</v>
      </c>
      <c r="B6441" t="s">
        <v>41</v>
      </c>
      <c r="C6441" t="s">
        <v>20</v>
      </c>
      <c r="D6441">
        <v>3902.73</v>
      </c>
      <c r="E6441">
        <v>0.25</v>
      </c>
      <c r="F6441">
        <f t="shared" si="200"/>
        <v>975.6825</v>
      </c>
      <c r="G6441">
        <f t="shared" si="201"/>
        <v>2927.0475000000001</v>
      </c>
      <c r="H6441">
        <v>6</v>
      </c>
      <c r="I6441" s="17">
        <v>45002</v>
      </c>
      <c r="J6441" s="17">
        <v>45005</v>
      </c>
      <c r="K6441" t="s">
        <v>15</v>
      </c>
      <c r="L6441" t="s">
        <v>22</v>
      </c>
      <c r="M6441">
        <v>1032.95</v>
      </c>
      <c r="N6441" t="s">
        <v>23</v>
      </c>
    </row>
    <row r="6442" spans="1:14" ht="14.25" customHeight="1" x14ac:dyDescent="0.3">
      <c r="A6442" t="s">
        <v>58</v>
      </c>
      <c r="B6442" t="s">
        <v>41</v>
      </c>
      <c r="C6442" t="s">
        <v>33</v>
      </c>
      <c r="D6442">
        <v>3904.68</v>
      </c>
      <c r="E6442">
        <v>0.41</v>
      </c>
      <c r="F6442">
        <f t="shared" si="200"/>
        <v>1600.9187999999999</v>
      </c>
      <c r="G6442">
        <f t="shared" si="201"/>
        <v>2303.7611999999999</v>
      </c>
      <c r="H6442">
        <v>6</v>
      </c>
      <c r="I6442" s="17">
        <v>45066</v>
      </c>
      <c r="J6442" s="17">
        <v>45072</v>
      </c>
      <c r="K6442" t="s">
        <v>21</v>
      </c>
      <c r="L6442" t="s">
        <v>22</v>
      </c>
      <c r="M6442">
        <v>526.66</v>
      </c>
      <c r="N6442" t="s">
        <v>23</v>
      </c>
    </row>
    <row r="6443" spans="1:14" ht="14.25" customHeight="1" x14ac:dyDescent="0.3">
      <c r="A6443" t="s">
        <v>5184</v>
      </c>
      <c r="B6443" t="s">
        <v>41</v>
      </c>
      <c r="C6443" t="s">
        <v>26</v>
      </c>
      <c r="D6443">
        <v>3905.25</v>
      </c>
      <c r="E6443">
        <v>0.35</v>
      </c>
      <c r="F6443">
        <f t="shared" si="200"/>
        <v>1366.8374999999999</v>
      </c>
      <c r="G6443">
        <f t="shared" si="201"/>
        <v>2538.4125000000004</v>
      </c>
      <c r="H6443">
        <v>6</v>
      </c>
      <c r="I6443" s="17">
        <v>45137</v>
      </c>
      <c r="J6443" s="17">
        <v>45143</v>
      </c>
      <c r="K6443" t="s">
        <v>31</v>
      </c>
      <c r="L6443" t="s">
        <v>16</v>
      </c>
      <c r="M6443">
        <v>197.33</v>
      </c>
      <c r="N6443" t="s">
        <v>23</v>
      </c>
    </row>
    <row r="6444" spans="1:14" ht="14.25" customHeight="1" x14ac:dyDescent="0.3">
      <c r="A6444" t="s">
        <v>7250</v>
      </c>
      <c r="B6444" t="s">
        <v>41</v>
      </c>
      <c r="C6444" t="s">
        <v>36</v>
      </c>
      <c r="D6444">
        <v>3906.53</v>
      </c>
      <c r="E6444">
        <v>0.09</v>
      </c>
      <c r="F6444">
        <f t="shared" si="200"/>
        <v>351.58769999999998</v>
      </c>
      <c r="G6444">
        <f t="shared" si="201"/>
        <v>3554.9423000000002</v>
      </c>
      <c r="H6444">
        <v>6</v>
      </c>
      <c r="I6444" s="17">
        <v>45369</v>
      </c>
      <c r="J6444" s="17">
        <v>45376</v>
      </c>
      <c r="K6444" t="s">
        <v>21</v>
      </c>
      <c r="L6444" t="s">
        <v>22</v>
      </c>
      <c r="M6444">
        <v>579.78</v>
      </c>
      <c r="N6444" t="s">
        <v>23</v>
      </c>
    </row>
    <row r="6445" spans="1:14" ht="14.25" customHeight="1" x14ac:dyDescent="0.3">
      <c r="A6445" t="s">
        <v>10322</v>
      </c>
      <c r="B6445" t="s">
        <v>13</v>
      </c>
      <c r="C6445" t="s">
        <v>20</v>
      </c>
      <c r="D6445">
        <v>3910.94</v>
      </c>
      <c r="E6445">
        <v>0.14000000000000001</v>
      </c>
      <c r="F6445">
        <f t="shared" si="200"/>
        <v>547.53160000000003</v>
      </c>
      <c r="G6445">
        <f t="shared" si="201"/>
        <v>3363.4084000000003</v>
      </c>
      <c r="H6445">
        <v>6</v>
      </c>
      <c r="I6445" s="17">
        <v>45255</v>
      </c>
      <c r="J6445" s="17">
        <v>45261</v>
      </c>
      <c r="K6445" t="s">
        <v>21</v>
      </c>
      <c r="L6445" t="s">
        <v>27</v>
      </c>
      <c r="M6445">
        <v>356.18</v>
      </c>
      <c r="N6445" t="s">
        <v>23</v>
      </c>
    </row>
    <row r="6446" spans="1:14" ht="14.25" customHeight="1" x14ac:dyDescent="0.3">
      <c r="A6446" t="s">
        <v>1285</v>
      </c>
      <c r="B6446" t="s">
        <v>19</v>
      </c>
      <c r="C6446" t="s">
        <v>20</v>
      </c>
      <c r="D6446">
        <v>3919.93</v>
      </c>
      <c r="E6446">
        <v>0.28000000000000003</v>
      </c>
      <c r="F6446">
        <f t="shared" si="200"/>
        <v>1097.5804000000001</v>
      </c>
      <c r="G6446">
        <f t="shared" si="201"/>
        <v>2822.3495999999996</v>
      </c>
      <c r="H6446">
        <v>6</v>
      </c>
      <c r="I6446" s="17">
        <v>45199</v>
      </c>
      <c r="J6446" s="17">
        <v>45201</v>
      </c>
      <c r="K6446" t="s">
        <v>21</v>
      </c>
      <c r="L6446" t="s">
        <v>22</v>
      </c>
      <c r="M6446">
        <v>254.28</v>
      </c>
      <c r="N6446" t="s">
        <v>23</v>
      </c>
    </row>
    <row r="6447" spans="1:14" ht="14.25" customHeight="1" x14ac:dyDescent="0.3">
      <c r="A6447" t="s">
        <v>15028</v>
      </c>
      <c r="B6447" t="s">
        <v>25</v>
      </c>
      <c r="C6447" t="s">
        <v>36</v>
      </c>
      <c r="D6447">
        <v>3922.42</v>
      </c>
      <c r="E6447">
        <v>0.08</v>
      </c>
      <c r="F6447">
        <f t="shared" si="200"/>
        <v>313.79360000000003</v>
      </c>
      <c r="G6447">
        <f t="shared" si="201"/>
        <v>3608.6264000000001</v>
      </c>
      <c r="H6447">
        <v>6</v>
      </c>
      <c r="I6447" s="17">
        <v>45341</v>
      </c>
      <c r="J6447" s="17">
        <v>45347</v>
      </c>
      <c r="K6447" t="s">
        <v>31</v>
      </c>
      <c r="L6447" t="s">
        <v>22</v>
      </c>
      <c r="M6447">
        <v>537.82000000000005</v>
      </c>
      <c r="N6447" t="s">
        <v>48</v>
      </c>
    </row>
    <row r="6448" spans="1:14" ht="14.25" customHeight="1" x14ac:dyDescent="0.3">
      <c r="A6448" t="s">
        <v>6757</v>
      </c>
      <c r="B6448" t="s">
        <v>41</v>
      </c>
      <c r="C6448" t="s">
        <v>20</v>
      </c>
      <c r="D6448">
        <v>3924.92</v>
      </c>
      <c r="E6448">
        <v>0.28999999999999998</v>
      </c>
      <c r="F6448">
        <f t="shared" si="200"/>
        <v>1138.2267999999999</v>
      </c>
      <c r="G6448">
        <f t="shared" si="201"/>
        <v>2786.6932000000002</v>
      </c>
      <c r="H6448">
        <v>6</v>
      </c>
      <c r="I6448" s="17">
        <v>45483</v>
      </c>
      <c r="J6448" s="17">
        <v>45486</v>
      </c>
      <c r="K6448" t="s">
        <v>31</v>
      </c>
      <c r="L6448" t="s">
        <v>27</v>
      </c>
      <c r="M6448">
        <v>621.21</v>
      </c>
      <c r="N6448" t="s">
        <v>28</v>
      </c>
    </row>
    <row r="6449" spans="1:14" ht="14.25" customHeight="1" x14ac:dyDescent="0.3">
      <c r="A6449" t="s">
        <v>455</v>
      </c>
      <c r="B6449" t="s">
        <v>41</v>
      </c>
      <c r="C6449" t="s">
        <v>20</v>
      </c>
      <c r="D6449">
        <v>3929.03</v>
      </c>
      <c r="E6449">
        <v>0.5</v>
      </c>
      <c r="F6449">
        <f t="shared" si="200"/>
        <v>1964.5150000000001</v>
      </c>
      <c r="G6449">
        <f t="shared" si="201"/>
        <v>1964.5150000000001</v>
      </c>
      <c r="H6449">
        <v>6</v>
      </c>
      <c r="I6449" s="17">
        <v>45194</v>
      </c>
      <c r="J6449" s="17">
        <v>45196</v>
      </c>
      <c r="K6449" t="s">
        <v>21</v>
      </c>
      <c r="L6449" t="s">
        <v>22</v>
      </c>
      <c r="M6449">
        <v>689.37</v>
      </c>
      <c r="N6449" t="s">
        <v>28</v>
      </c>
    </row>
    <row r="6450" spans="1:14" ht="14.25" customHeight="1" x14ac:dyDescent="0.3">
      <c r="A6450" t="s">
        <v>5028</v>
      </c>
      <c r="B6450" t="s">
        <v>25</v>
      </c>
      <c r="C6450" t="s">
        <v>36</v>
      </c>
      <c r="D6450">
        <v>3930.13</v>
      </c>
      <c r="E6450">
        <v>0.15</v>
      </c>
      <c r="F6450">
        <f t="shared" si="200"/>
        <v>589.51949999999999</v>
      </c>
      <c r="G6450">
        <f t="shared" si="201"/>
        <v>3340.6105000000002</v>
      </c>
      <c r="H6450">
        <v>6</v>
      </c>
      <c r="I6450" s="17">
        <v>45032</v>
      </c>
      <c r="J6450" s="17">
        <v>45034</v>
      </c>
      <c r="K6450" t="s">
        <v>31</v>
      </c>
      <c r="L6450" t="s">
        <v>27</v>
      </c>
      <c r="M6450">
        <v>861.32</v>
      </c>
      <c r="N6450" t="s">
        <v>23</v>
      </c>
    </row>
    <row r="6451" spans="1:14" ht="14.25" customHeight="1" x14ac:dyDescent="0.3">
      <c r="A6451" t="s">
        <v>6640</v>
      </c>
      <c r="B6451" t="s">
        <v>13</v>
      </c>
      <c r="C6451" t="s">
        <v>20</v>
      </c>
      <c r="D6451">
        <v>3932.58</v>
      </c>
      <c r="E6451">
        <v>0.32</v>
      </c>
      <c r="F6451">
        <f t="shared" si="200"/>
        <v>1258.4256</v>
      </c>
      <c r="G6451">
        <f t="shared" si="201"/>
        <v>2674.1543999999999</v>
      </c>
      <c r="H6451">
        <v>6</v>
      </c>
      <c r="I6451" s="17">
        <v>44990</v>
      </c>
      <c r="J6451" s="17">
        <v>44997</v>
      </c>
      <c r="K6451" t="s">
        <v>15</v>
      </c>
      <c r="L6451" t="s">
        <v>22</v>
      </c>
      <c r="M6451">
        <v>654.82000000000005</v>
      </c>
      <c r="N6451" t="s">
        <v>34</v>
      </c>
    </row>
    <row r="6452" spans="1:14" ht="14.25" customHeight="1" x14ac:dyDescent="0.3">
      <c r="A6452" t="s">
        <v>10449</v>
      </c>
      <c r="B6452" t="s">
        <v>25</v>
      </c>
      <c r="C6452" t="s">
        <v>14</v>
      </c>
      <c r="D6452">
        <v>3940.42</v>
      </c>
      <c r="E6452">
        <v>0.26</v>
      </c>
      <c r="F6452">
        <f t="shared" si="200"/>
        <v>1024.5092</v>
      </c>
      <c r="G6452">
        <f t="shared" si="201"/>
        <v>2915.9108000000001</v>
      </c>
      <c r="H6452">
        <v>6</v>
      </c>
      <c r="I6452" s="17">
        <v>45423</v>
      </c>
      <c r="J6452" s="17">
        <v>45428</v>
      </c>
      <c r="K6452" t="s">
        <v>15</v>
      </c>
      <c r="L6452" t="s">
        <v>27</v>
      </c>
      <c r="M6452">
        <v>1122.5899999999999</v>
      </c>
      <c r="N6452" t="s">
        <v>23</v>
      </c>
    </row>
    <row r="6453" spans="1:14" ht="14.25" customHeight="1" x14ac:dyDescent="0.3">
      <c r="A6453" t="s">
        <v>9938</v>
      </c>
      <c r="B6453" t="s">
        <v>41</v>
      </c>
      <c r="C6453" t="s">
        <v>14</v>
      </c>
      <c r="D6453">
        <v>3940.71</v>
      </c>
      <c r="E6453">
        <v>0.38</v>
      </c>
      <c r="F6453">
        <f t="shared" si="200"/>
        <v>1497.4698000000001</v>
      </c>
      <c r="G6453">
        <f t="shared" si="201"/>
        <v>2443.2402000000002</v>
      </c>
      <c r="H6453">
        <v>6</v>
      </c>
      <c r="I6453" s="17">
        <v>45306</v>
      </c>
      <c r="J6453" s="17">
        <v>45312</v>
      </c>
      <c r="K6453" t="s">
        <v>31</v>
      </c>
      <c r="L6453" t="s">
        <v>16</v>
      </c>
      <c r="M6453">
        <v>725.71</v>
      </c>
      <c r="N6453" t="s">
        <v>28</v>
      </c>
    </row>
    <row r="6454" spans="1:14" ht="14.25" customHeight="1" x14ac:dyDescent="0.3">
      <c r="A6454" t="s">
        <v>9970</v>
      </c>
      <c r="B6454" t="s">
        <v>41</v>
      </c>
      <c r="C6454" t="s">
        <v>26</v>
      </c>
      <c r="D6454">
        <v>3943.28</v>
      </c>
      <c r="E6454">
        <v>0.11</v>
      </c>
      <c r="F6454">
        <f t="shared" si="200"/>
        <v>433.76080000000002</v>
      </c>
      <c r="G6454">
        <f t="shared" si="201"/>
        <v>3509.5192000000002</v>
      </c>
      <c r="H6454">
        <v>6</v>
      </c>
      <c r="I6454" s="17">
        <v>45424</v>
      </c>
      <c r="J6454" s="17">
        <v>45431</v>
      </c>
      <c r="K6454" t="s">
        <v>21</v>
      </c>
      <c r="L6454" t="s">
        <v>16</v>
      </c>
      <c r="M6454">
        <v>486.51</v>
      </c>
      <c r="N6454" t="s">
        <v>39</v>
      </c>
    </row>
    <row r="6455" spans="1:14" ht="14.25" customHeight="1" x14ac:dyDescent="0.3">
      <c r="A6455" t="s">
        <v>10192</v>
      </c>
      <c r="B6455" t="s">
        <v>41</v>
      </c>
      <c r="C6455" t="s">
        <v>26</v>
      </c>
      <c r="D6455">
        <v>3945.35</v>
      </c>
      <c r="E6455">
        <v>0.23</v>
      </c>
      <c r="F6455">
        <f t="shared" si="200"/>
        <v>907.43050000000005</v>
      </c>
      <c r="G6455">
        <f t="shared" si="201"/>
        <v>3037.9195</v>
      </c>
      <c r="H6455">
        <v>6</v>
      </c>
      <c r="I6455" s="17">
        <v>45422</v>
      </c>
      <c r="J6455" s="17">
        <v>45429</v>
      </c>
      <c r="K6455" t="s">
        <v>21</v>
      </c>
      <c r="L6455" t="s">
        <v>22</v>
      </c>
      <c r="M6455">
        <v>212.64</v>
      </c>
      <c r="N6455" t="s">
        <v>17</v>
      </c>
    </row>
    <row r="6456" spans="1:14" ht="14.25" customHeight="1" x14ac:dyDescent="0.3">
      <c r="A6456" t="s">
        <v>14506</v>
      </c>
      <c r="B6456" t="s">
        <v>41</v>
      </c>
      <c r="C6456" t="s">
        <v>36</v>
      </c>
      <c r="D6456">
        <v>3947.07</v>
      </c>
      <c r="E6456">
        <v>0.22</v>
      </c>
      <c r="F6456">
        <f t="shared" si="200"/>
        <v>868.35540000000003</v>
      </c>
      <c r="G6456">
        <f t="shared" si="201"/>
        <v>3078.7146000000002</v>
      </c>
      <c r="H6456">
        <v>6</v>
      </c>
      <c r="I6456" s="17">
        <v>45216</v>
      </c>
      <c r="J6456" s="17">
        <v>45218</v>
      </c>
      <c r="K6456" t="s">
        <v>15</v>
      </c>
      <c r="L6456" t="s">
        <v>22</v>
      </c>
      <c r="M6456">
        <v>252.91</v>
      </c>
      <c r="N6456" t="s">
        <v>17</v>
      </c>
    </row>
    <row r="6457" spans="1:14" ht="14.25" customHeight="1" x14ac:dyDescent="0.3">
      <c r="A6457" t="s">
        <v>10619</v>
      </c>
      <c r="B6457" t="s">
        <v>25</v>
      </c>
      <c r="C6457" t="s">
        <v>26</v>
      </c>
      <c r="D6457">
        <v>3951.27</v>
      </c>
      <c r="E6457">
        <v>0.32</v>
      </c>
      <c r="F6457">
        <f t="shared" si="200"/>
        <v>1264.4064000000001</v>
      </c>
      <c r="G6457">
        <f t="shared" si="201"/>
        <v>2686.8635999999997</v>
      </c>
      <c r="H6457">
        <v>6</v>
      </c>
      <c r="I6457" s="17">
        <v>45394</v>
      </c>
      <c r="J6457" s="17">
        <v>45396</v>
      </c>
      <c r="K6457" t="s">
        <v>31</v>
      </c>
      <c r="L6457" t="s">
        <v>16</v>
      </c>
      <c r="M6457">
        <v>969.33</v>
      </c>
      <c r="N6457" t="s">
        <v>17</v>
      </c>
    </row>
    <row r="6458" spans="1:14" ht="14.25" customHeight="1" x14ac:dyDescent="0.3">
      <c r="A6458" t="s">
        <v>13583</v>
      </c>
      <c r="B6458" t="s">
        <v>19</v>
      </c>
      <c r="C6458" t="s">
        <v>33</v>
      </c>
      <c r="D6458">
        <v>3951.68</v>
      </c>
      <c r="E6458">
        <v>0.08</v>
      </c>
      <c r="F6458">
        <f t="shared" si="200"/>
        <v>316.13439999999997</v>
      </c>
      <c r="G6458">
        <f t="shared" si="201"/>
        <v>3635.5455999999999</v>
      </c>
      <c r="H6458">
        <v>6</v>
      </c>
      <c r="I6458" s="17">
        <v>45049</v>
      </c>
      <c r="J6458" s="17">
        <v>45055</v>
      </c>
      <c r="K6458" t="s">
        <v>31</v>
      </c>
      <c r="L6458" t="s">
        <v>22</v>
      </c>
      <c r="M6458">
        <v>648.37</v>
      </c>
      <c r="N6458" t="s">
        <v>17</v>
      </c>
    </row>
    <row r="6459" spans="1:14" ht="14.25" customHeight="1" x14ac:dyDescent="0.3">
      <c r="A6459" t="s">
        <v>2725</v>
      </c>
      <c r="B6459" t="s">
        <v>19</v>
      </c>
      <c r="C6459" t="s">
        <v>36</v>
      </c>
      <c r="D6459">
        <v>3956.13</v>
      </c>
      <c r="E6459">
        <v>0.01</v>
      </c>
      <c r="F6459">
        <f t="shared" si="200"/>
        <v>39.561300000000003</v>
      </c>
      <c r="G6459">
        <f t="shared" si="201"/>
        <v>3916.5687000000003</v>
      </c>
      <c r="H6459">
        <v>6</v>
      </c>
      <c r="I6459" s="17">
        <v>45228</v>
      </c>
      <c r="J6459" s="17">
        <v>45232</v>
      </c>
      <c r="K6459" t="s">
        <v>15</v>
      </c>
      <c r="L6459" t="s">
        <v>22</v>
      </c>
      <c r="M6459">
        <v>525.87</v>
      </c>
      <c r="N6459" t="s">
        <v>34</v>
      </c>
    </row>
    <row r="6460" spans="1:14" ht="14.25" customHeight="1" x14ac:dyDescent="0.3">
      <c r="A6460" t="s">
        <v>13713</v>
      </c>
      <c r="B6460" t="s">
        <v>25</v>
      </c>
      <c r="C6460" t="s">
        <v>36</v>
      </c>
      <c r="D6460">
        <v>3966.77</v>
      </c>
      <c r="E6460">
        <v>0.41</v>
      </c>
      <c r="F6460">
        <f t="shared" si="200"/>
        <v>1626.3756999999998</v>
      </c>
      <c r="G6460">
        <f t="shared" si="201"/>
        <v>2340.3942999999999</v>
      </c>
      <c r="H6460">
        <v>6</v>
      </c>
      <c r="I6460" s="17">
        <v>45580</v>
      </c>
      <c r="J6460" s="17">
        <v>45582</v>
      </c>
      <c r="K6460" t="s">
        <v>31</v>
      </c>
      <c r="L6460" t="s">
        <v>22</v>
      </c>
      <c r="M6460">
        <v>629.5</v>
      </c>
      <c r="N6460" t="s">
        <v>23</v>
      </c>
    </row>
    <row r="6461" spans="1:14" ht="14.25" customHeight="1" x14ac:dyDescent="0.3">
      <c r="A6461" t="s">
        <v>826</v>
      </c>
      <c r="B6461" t="s">
        <v>19</v>
      </c>
      <c r="C6461" t="s">
        <v>26</v>
      </c>
      <c r="D6461">
        <v>3966.83</v>
      </c>
      <c r="E6461">
        <v>0.06</v>
      </c>
      <c r="F6461">
        <f t="shared" si="200"/>
        <v>238.00979999999998</v>
      </c>
      <c r="G6461">
        <f t="shared" si="201"/>
        <v>3728.8202000000001</v>
      </c>
      <c r="H6461">
        <v>6</v>
      </c>
      <c r="I6461" s="17">
        <v>45347</v>
      </c>
      <c r="J6461" s="17">
        <v>45353</v>
      </c>
      <c r="K6461" t="s">
        <v>21</v>
      </c>
      <c r="L6461" t="s">
        <v>16</v>
      </c>
      <c r="M6461">
        <v>648.84</v>
      </c>
      <c r="N6461" t="s">
        <v>17</v>
      </c>
    </row>
    <row r="6462" spans="1:14" ht="14.25" customHeight="1" x14ac:dyDescent="0.3">
      <c r="A6462" t="s">
        <v>808</v>
      </c>
      <c r="B6462" t="s">
        <v>25</v>
      </c>
      <c r="C6462" t="s">
        <v>36</v>
      </c>
      <c r="D6462">
        <v>3967.78</v>
      </c>
      <c r="E6462">
        <v>0.02</v>
      </c>
      <c r="F6462">
        <f t="shared" si="200"/>
        <v>79.35560000000001</v>
      </c>
      <c r="G6462">
        <f t="shared" si="201"/>
        <v>3888.4244000000003</v>
      </c>
      <c r="H6462">
        <v>6</v>
      </c>
      <c r="I6462" s="17">
        <v>45009</v>
      </c>
      <c r="J6462" s="17">
        <v>45016</v>
      </c>
      <c r="K6462" t="s">
        <v>31</v>
      </c>
      <c r="L6462" t="s">
        <v>22</v>
      </c>
      <c r="M6462">
        <v>211.2</v>
      </c>
      <c r="N6462" t="s">
        <v>48</v>
      </c>
    </row>
    <row r="6463" spans="1:14" ht="14.25" customHeight="1" x14ac:dyDescent="0.3">
      <c r="A6463" t="s">
        <v>6784</v>
      </c>
      <c r="B6463" t="s">
        <v>19</v>
      </c>
      <c r="C6463" t="s">
        <v>33</v>
      </c>
      <c r="D6463">
        <v>3968.86</v>
      </c>
      <c r="E6463">
        <v>0.34</v>
      </c>
      <c r="F6463">
        <f t="shared" si="200"/>
        <v>1349.4124000000002</v>
      </c>
      <c r="G6463">
        <f t="shared" si="201"/>
        <v>2619.4476</v>
      </c>
      <c r="H6463">
        <v>6</v>
      </c>
      <c r="I6463" s="17">
        <v>44990</v>
      </c>
      <c r="J6463" s="17">
        <v>44991</v>
      </c>
      <c r="K6463" t="s">
        <v>15</v>
      </c>
      <c r="L6463" t="s">
        <v>22</v>
      </c>
      <c r="M6463">
        <v>1039.81</v>
      </c>
      <c r="N6463" t="s">
        <v>48</v>
      </c>
    </row>
    <row r="6464" spans="1:14" ht="14.25" customHeight="1" x14ac:dyDescent="0.3">
      <c r="A6464" t="s">
        <v>8910</v>
      </c>
      <c r="B6464" t="s">
        <v>13</v>
      </c>
      <c r="C6464" t="s">
        <v>36</v>
      </c>
      <c r="D6464">
        <v>3970.56</v>
      </c>
      <c r="E6464">
        <v>0.26</v>
      </c>
      <c r="F6464">
        <f t="shared" si="200"/>
        <v>1032.3456000000001</v>
      </c>
      <c r="G6464">
        <f t="shared" si="201"/>
        <v>2938.2143999999998</v>
      </c>
      <c r="H6464">
        <v>6</v>
      </c>
      <c r="I6464" s="17">
        <v>44961</v>
      </c>
      <c r="J6464" s="17">
        <v>44968</v>
      </c>
      <c r="K6464" t="s">
        <v>21</v>
      </c>
      <c r="L6464" t="s">
        <v>22</v>
      </c>
      <c r="M6464">
        <v>1021.86</v>
      </c>
      <c r="N6464" t="s">
        <v>39</v>
      </c>
    </row>
    <row r="6465" spans="1:14" ht="14.25" customHeight="1" x14ac:dyDescent="0.3">
      <c r="A6465" t="s">
        <v>7613</v>
      </c>
      <c r="B6465" t="s">
        <v>25</v>
      </c>
      <c r="C6465" t="s">
        <v>20</v>
      </c>
      <c r="D6465">
        <v>3979.34</v>
      </c>
      <c r="E6465">
        <v>0.28000000000000003</v>
      </c>
      <c r="F6465">
        <f t="shared" si="200"/>
        <v>1114.2152000000001</v>
      </c>
      <c r="G6465">
        <f t="shared" si="201"/>
        <v>2865.1248000000001</v>
      </c>
      <c r="H6465">
        <v>6</v>
      </c>
      <c r="I6465" s="17">
        <v>45363</v>
      </c>
      <c r="J6465" s="17">
        <v>45366</v>
      </c>
      <c r="K6465" t="s">
        <v>21</v>
      </c>
      <c r="L6465" t="s">
        <v>22</v>
      </c>
      <c r="M6465">
        <v>823.87</v>
      </c>
      <c r="N6465" t="s">
        <v>17</v>
      </c>
    </row>
    <row r="6466" spans="1:14" ht="14.25" customHeight="1" x14ac:dyDescent="0.3">
      <c r="A6466" t="s">
        <v>2569</v>
      </c>
      <c r="B6466" t="s">
        <v>13</v>
      </c>
      <c r="C6466" t="s">
        <v>26</v>
      </c>
      <c r="D6466">
        <v>3984.87</v>
      </c>
      <c r="E6466">
        <v>0.22</v>
      </c>
      <c r="F6466">
        <f t="shared" ref="F6466:F6529" si="202">D6466*E6466</f>
        <v>876.67139999999995</v>
      </c>
      <c r="G6466">
        <f t="shared" ref="G6466:G6529" si="203">D6466-F6466</f>
        <v>3108.1985999999997</v>
      </c>
      <c r="H6466">
        <v>6</v>
      </c>
      <c r="I6466" s="17">
        <v>45431</v>
      </c>
      <c r="J6466" s="17">
        <v>45432</v>
      </c>
      <c r="K6466" t="s">
        <v>15</v>
      </c>
      <c r="L6466" t="s">
        <v>27</v>
      </c>
      <c r="M6466">
        <v>252.03</v>
      </c>
      <c r="N6466" t="s">
        <v>17</v>
      </c>
    </row>
    <row r="6467" spans="1:14" ht="14.25" customHeight="1" x14ac:dyDescent="0.3">
      <c r="A6467" t="s">
        <v>11831</v>
      </c>
      <c r="B6467" t="s">
        <v>13</v>
      </c>
      <c r="C6467" t="s">
        <v>20</v>
      </c>
      <c r="D6467">
        <v>3985.35</v>
      </c>
      <c r="E6467">
        <v>0.32</v>
      </c>
      <c r="F6467">
        <f t="shared" si="202"/>
        <v>1275.3119999999999</v>
      </c>
      <c r="G6467">
        <f t="shared" si="203"/>
        <v>2710.038</v>
      </c>
      <c r="H6467">
        <v>6</v>
      </c>
      <c r="I6467" s="17">
        <v>45072</v>
      </c>
      <c r="J6467" s="17">
        <v>45075</v>
      </c>
      <c r="K6467" t="s">
        <v>31</v>
      </c>
      <c r="L6467" t="s">
        <v>22</v>
      </c>
      <c r="M6467">
        <v>919.76</v>
      </c>
      <c r="N6467" t="s">
        <v>23</v>
      </c>
    </row>
    <row r="6468" spans="1:14" ht="14.25" customHeight="1" x14ac:dyDescent="0.3">
      <c r="A6468" t="s">
        <v>14133</v>
      </c>
      <c r="B6468" t="s">
        <v>19</v>
      </c>
      <c r="C6468" t="s">
        <v>14</v>
      </c>
      <c r="D6468">
        <v>3994.89</v>
      </c>
      <c r="E6468">
        <v>0.03</v>
      </c>
      <c r="F6468">
        <f t="shared" si="202"/>
        <v>119.8467</v>
      </c>
      <c r="G6468">
        <f t="shared" si="203"/>
        <v>3875.0432999999998</v>
      </c>
      <c r="H6468">
        <v>6</v>
      </c>
      <c r="I6468" s="17">
        <v>45589</v>
      </c>
      <c r="J6468" s="17">
        <v>45591</v>
      </c>
      <c r="K6468" t="s">
        <v>31</v>
      </c>
      <c r="L6468" t="s">
        <v>27</v>
      </c>
      <c r="M6468">
        <v>626.27</v>
      </c>
      <c r="N6468" t="s">
        <v>39</v>
      </c>
    </row>
    <row r="6469" spans="1:14" ht="14.25" customHeight="1" x14ac:dyDescent="0.3">
      <c r="A6469" t="s">
        <v>14629</v>
      </c>
      <c r="B6469" t="s">
        <v>25</v>
      </c>
      <c r="C6469" t="s">
        <v>26</v>
      </c>
      <c r="D6469">
        <v>3994.93</v>
      </c>
      <c r="E6469">
        <v>0.2</v>
      </c>
      <c r="F6469">
        <f t="shared" si="202"/>
        <v>798.98599999999999</v>
      </c>
      <c r="G6469">
        <f t="shared" si="203"/>
        <v>3195.944</v>
      </c>
      <c r="H6469">
        <v>6</v>
      </c>
      <c r="I6469" s="17">
        <v>45405</v>
      </c>
      <c r="J6469" s="17">
        <v>45410</v>
      </c>
      <c r="K6469" t="s">
        <v>31</v>
      </c>
      <c r="L6469" t="s">
        <v>22</v>
      </c>
      <c r="M6469">
        <v>979.18</v>
      </c>
      <c r="N6469" t="s">
        <v>48</v>
      </c>
    </row>
    <row r="6470" spans="1:14" ht="14.25" customHeight="1" x14ac:dyDescent="0.3">
      <c r="A6470" t="s">
        <v>5712</v>
      </c>
      <c r="B6470" t="s">
        <v>13</v>
      </c>
      <c r="C6470" t="s">
        <v>33</v>
      </c>
      <c r="D6470">
        <v>3995.43</v>
      </c>
      <c r="E6470">
        <v>0.43</v>
      </c>
      <c r="F6470">
        <f t="shared" si="202"/>
        <v>1718.0348999999999</v>
      </c>
      <c r="G6470">
        <f t="shared" si="203"/>
        <v>2277.3950999999997</v>
      </c>
      <c r="H6470">
        <v>6</v>
      </c>
      <c r="I6470" s="17">
        <v>45135</v>
      </c>
      <c r="J6470" s="17">
        <v>45141</v>
      </c>
      <c r="K6470" t="s">
        <v>15</v>
      </c>
      <c r="L6470" t="s">
        <v>27</v>
      </c>
      <c r="M6470">
        <v>345.92</v>
      </c>
      <c r="N6470" t="s">
        <v>23</v>
      </c>
    </row>
    <row r="6471" spans="1:14" ht="14.25" customHeight="1" x14ac:dyDescent="0.3">
      <c r="A6471" t="s">
        <v>14543</v>
      </c>
      <c r="B6471" t="s">
        <v>41</v>
      </c>
      <c r="C6471" t="s">
        <v>20</v>
      </c>
      <c r="D6471">
        <v>3995.68</v>
      </c>
      <c r="E6471">
        <v>0.42</v>
      </c>
      <c r="F6471">
        <f t="shared" si="202"/>
        <v>1678.1855999999998</v>
      </c>
      <c r="G6471">
        <f t="shared" si="203"/>
        <v>2317.4944</v>
      </c>
      <c r="H6471">
        <v>6</v>
      </c>
      <c r="I6471" s="17">
        <v>45556</v>
      </c>
      <c r="J6471" s="17">
        <v>45558</v>
      </c>
      <c r="K6471" t="s">
        <v>15</v>
      </c>
      <c r="L6471" t="s">
        <v>16</v>
      </c>
      <c r="M6471">
        <v>1096.01</v>
      </c>
      <c r="N6471" t="s">
        <v>34</v>
      </c>
    </row>
    <row r="6472" spans="1:14" ht="14.25" customHeight="1" x14ac:dyDescent="0.3">
      <c r="A6472" t="s">
        <v>11355</v>
      </c>
      <c r="B6472" t="s">
        <v>41</v>
      </c>
      <c r="C6472" t="s">
        <v>14</v>
      </c>
      <c r="D6472">
        <v>3995.69</v>
      </c>
      <c r="E6472">
        <v>0.49</v>
      </c>
      <c r="F6472">
        <f t="shared" si="202"/>
        <v>1957.8880999999999</v>
      </c>
      <c r="G6472">
        <f t="shared" si="203"/>
        <v>2037.8019000000002</v>
      </c>
      <c r="H6472">
        <v>6</v>
      </c>
      <c r="I6472" s="17">
        <v>45400</v>
      </c>
      <c r="J6472" s="17">
        <v>45407</v>
      </c>
      <c r="K6472" t="s">
        <v>21</v>
      </c>
      <c r="L6472" t="s">
        <v>22</v>
      </c>
      <c r="M6472">
        <v>734.39</v>
      </c>
      <c r="N6472" t="s">
        <v>48</v>
      </c>
    </row>
    <row r="6473" spans="1:14" ht="14.25" customHeight="1" x14ac:dyDescent="0.3">
      <c r="A6473" t="s">
        <v>9255</v>
      </c>
      <c r="B6473" t="s">
        <v>25</v>
      </c>
      <c r="C6473" t="s">
        <v>26</v>
      </c>
      <c r="D6473">
        <v>3997.94</v>
      </c>
      <c r="E6473">
        <v>0.01</v>
      </c>
      <c r="F6473">
        <f t="shared" si="202"/>
        <v>39.979399999999998</v>
      </c>
      <c r="G6473">
        <f t="shared" si="203"/>
        <v>3957.9605999999999</v>
      </c>
      <c r="H6473">
        <v>6</v>
      </c>
      <c r="I6473" s="17">
        <v>45521</v>
      </c>
      <c r="J6473" s="17">
        <v>45525</v>
      </c>
      <c r="K6473" t="s">
        <v>15</v>
      </c>
      <c r="L6473" t="s">
        <v>16</v>
      </c>
      <c r="M6473">
        <v>354.68</v>
      </c>
      <c r="N6473" t="s">
        <v>39</v>
      </c>
    </row>
    <row r="6474" spans="1:14" ht="14.25" customHeight="1" x14ac:dyDescent="0.3">
      <c r="A6474" t="s">
        <v>1924</v>
      </c>
      <c r="B6474" t="s">
        <v>41</v>
      </c>
      <c r="C6474" t="s">
        <v>33</v>
      </c>
      <c r="D6474">
        <v>3999.16</v>
      </c>
      <c r="E6474">
        <v>0.45</v>
      </c>
      <c r="F6474">
        <f t="shared" si="202"/>
        <v>1799.6220000000001</v>
      </c>
      <c r="G6474">
        <f t="shared" si="203"/>
        <v>2199.5379999999996</v>
      </c>
      <c r="H6474">
        <v>6</v>
      </c>
      <c r="I6474" s="17">
        <v>45614</v>
      </c>
      <c r="J6474" s="17">
        <v>45616</v>
      </c>
      <c r="K6474" t="s">
        <v>31</v>
      </c>
      <c r="L6474" t="s">
        <v>16</v>
      </c>
      <c r="M6474">
        <v>549.86</v>
      </c>
      <c r="N6474" t="s">
        <v>48</v>
      </c>
    </row>
    <row r="6475" spans="1:14" ht="14.25" customHeight="1" x14ac:dyDescent="0.3">
      <c r="A6475" t="s">
        <v>3334</v>
      </c>
      <c r="B6475" t="s">
        <v>19</v>
      </c>
      <c r="C6475" t="s">
        <v>36</v>
      </c>
      <c r="D6475">
        <v>4004.01</v>
      </c>
      <c r="E6475">
        <v>0.27</v>
      </c>
      <c r="F6475">
        <f t="shared" si="202"/>
        <v>1081.0827000000002</v>
      </c>
      <c r="G6475">
        <f t="shared" si="203"/>
        <v>2922.9273000000003</v>
      </c>
      <c r="H6475">
        <v>6</v>
      </c>
      <c r="I6475" s="17">
        <v>45387</v>
      </c>
      <c r="J6475" s="17">
        <v>45390</v>
      </c>
      <c r="K6475" t="s">
        <v>15</v>
      </c>
      <c r="L6475" t="s">
        <v>27</v>
      </c>
      <c r="M6475">
        <v>824.09</v>
      </c>
      <c r="N6475" t="s">
        <v>17</v>
      </c>
    </row>
    <row r="6476" spans="1:14" ht="14.25" customHeight="1" x14ac:dyDescent="0.3">
      <c r="A6476" t="s">
        <v>1032</v>
      </c>
      <c r="B6476" t="s">
        <v>13</v>
      </c>
      <c r="C6476" t="s">
        <v>36</v>
      </c>
      <c r="D6476">
        <v>4005.98</v>
      </c>
      <c r="E6476">
        <v>0.14000000000000001</v>
      </c>
      <c r="F6476">
        <f t="shared" si="202"/>
        <v>560.83720000000005</v>
      </c>
      <c r="G6476">
        <f t="shared" si="203"/>
        <v>3445.1428000000001</v>
      </c>
      <c r="H6476">
        <v>6</v>
      </c>
      <c r="I6476" s="17">
        <v>45617</v>
      </c>
      <c r="J6476" s="17">
        <v>45624</v>
      </c>
      <c r="K6476" t="s">
        <v>21</v>
      </c>
      <c r="L6476" t="s">
        <v>22</v>
      </c>
      <c r="M6476">
        <v>745.99</v>
      </c>
      <c r="N6476" t="s">
        <v>48</v>
      </c>
    </row>
    <row r="6477" spans="1:14" ht="14.25" customHeight="1" x14ac:dyDescent="0.3">
      <c r="A6477" t="s">
        <v>609</v>
      </c>
      <c r="B6477" t="s">
        <v>25</v>
      </c>
      <c r="C6477" t="s">
        <v>36</v>
      </c>
      <c r="D6477">
        <v>4009.29</v>
      </c>
      <c r="E6477">
        <v>0.3</v>
      </c>
      <c r="F6477">
        <f t="shared" si="202"/>
        <v>1202.787</v>
      </c>
      <c r="G6477">
        <f t="shared" si="203"/>
        <v>2806.5029999999997</v>
      </c>
      <c r="H6477">
        <v>6</v>
      </c>
      <c r="I6477" s="17">
        <v>45519</v>
      </c>
      <c r="J6477" s="17">
        <v>45524</v>
      </c>
      <c r="K6477" t="s">
        <v>15</v>
      </c>
      <c r="L6477" t="s">
        <v>16</v>
      </c>
      <c r="M6477">
        <v>211.92</v>
      </c>
      <c r="N6477" t="s">
        <v>34</v>
      </c>
    </row>
    <row r="6478" spans="1:14" ht="14.25" customHeight="1" x14ac:dyDescent="0.3">
      <c r="A6478" t="s">
        <v>4345</v>
      </c>
      <c r="B6478" t="s">
        <v>19</v>
      </c>
      <c r="C6478" t="s">
        <v>26</v>
      </c>
      <c r="D6478">
        <v>4009.86</v>
      </c>
      <c r="E6478">
        <v>0.25</v>
      </c>
      <c r="F6478">
        <f t="shared" si="202"/>
        <v>1002.465</v>
      </c>
      <c r="G6478">
        <f t="shared" si="203"/>
        <v>3007.395</v>
      </c>
      <c r="H6478">
        <v>6</v>
      </c>
      <c r="I6478" s="17">
        <v>45467</v>
      </c>
      <c r="J6478" s="17">
        <v>45471</v>
      </c>
      <c r="K6478" t="s">
        <v>31</v>
      </c>
      <c r="L6478" t="s">
        <v>22</v>
      </c>
      <c r="M6478">
        <v>783.59</v>
      </c>
      <c r="N6478" t="s">
        <v>28</v>
      </c>
    </row>
    <row r="6479" spans="1:14" ht="14.25" customHeight="1" x14ac:dyDescent="0.3">
      <c r="A6479" t="s">
        <v>1120</v>
      </c>
      <c r="B6479" t="s">
        <v>19</v>
      </c>
      <c r="C6479" t="s">
        <v>14</v>
      </c>
      <c r="D6479">
        <v>4012.55</v>
      </c>
      <c r="E6479">
        <v>0.08</v>
      </c>
      <c r="F6479">
        <f t="shared" si="202"/>
        <v>321.00400000000002</v>
      </c>
      <c r="G6479">
        <f t="shared" si="203"/>
        <v>3691.5460000000003</v>
      </c>
      <c r="H6479">
        <v>6</v>
      </c>
      <c r="I6479" s="17">
        <v>45179</v>
      </c>
      <c r="J6479" s="17">
        <v>45180</v>
      </c>
      <c r="K6479" t="s">
        <v>31</v>
      </c>
      <c r="L6479" t="s">
        <v>22</v>
      </c>
      <c r="M6479">
        <v>767.08</v>
      </c>
      <c r="N6479" t="s">
        <v>48</v>
      </c>
    </row>
    <row r="6480" spans="1:14" ht="14.25" customHeight="1" x14ac:dyDescent="0.3">
      <c r="A6480" t="s">
        <v>7993</v>
      </c>
      <c r="B6480" t="s">
        <v>41</v>
      </c>
      <c r="C6480" t="s">
        <v>33</v>
      </c>
      <c r="D6480">
        <v>4014.24</v>
      </c>
      <c r="E6480">
        <v>0.06</v>
      </c>
      <c r="F6480">
        <f t="shared" si="202"/>
        <v>240.85439999999997</v>
      </c>
      <c r="G6480">
        <f t="shared" si="203"/>
        <v>3773.3855999999996</v>
      </c>
      <c r="H6480">
        <v>6</v>
      </c>
      <c r="I6480" s="17">
        <v>45295</v>
      </c>
      <c r="J6480" s="17">
        <v>45299</v>
      </c>
      <c r="K6480" t="s">
        <v>15</v>
      </c>
      <c r="L6480" t="s">
        <v>22</v>
      </c>
      <c r="M6480">
        <v>1109.04</v>
      </c>
      <c r="N6480" t="s">
        <v>23</v>
      </c>
    </row>
    <row r="6481" spans="1:14" ht="14.25" customHeight="1" x14ac:dyDescent="0.3">
      <c r="A6481" t="s">
        <v>3055</v>
      </c>
      <c r="B6481" t="s">
        <v>41</v>
      </c>
      <c r="C6481" t="s">
        <v>33</v>
      </c>
      <c r="D6481">
        <v>4014.99</v>
      </c>
      <c r="E6481">
        <v>0.35</v>
      </c>
      <c r="F6481">
        <f t="shared" si="202"/>
        <v>1405.2464999999997</v>
      </c>
      <c r="G6481">
        <f t="shared" si="203"/>
        <v>2609.7435</v>
      </c>
      <c r="H6481">
        <v>6</v>
      </c>
      <c r="I6481" s="17">
        <v>44983</v>
      </c>
      <c r="J6481" s="17">
        <v>44987</v>
      </c>
      <c r="K6481" t="s">
        <v>31</v>
      </c>
      <c r="L6481" t="s">
        <v>27</v>
      </c>
      <c r="M6481">
        <v>735.02</v>
      </c>
      <c r="N6481" t="s">
        <v>34</v>
      </c>
    </row>
    <row r="6482" spans="1:14" ht="14.25" customHeight="1" x14ac:dyDescent="0.3">
      <c r="A6482" t="s">
        <v>13229</v>
      </c>
      <c r="B6482" t="s">
        <v>25</v>
      </c>
      <c r="C6482" t="s">
        <v>20</v>
      </c>
      <c r="D6482">
        <v>4016.57</v>
      </c>
      <c r="E6482">
        <v>0.17</v>
      </c>
      <c r="F6482">
        <f t="shared" si="202"/>
        <v>682.81690000000003</v>
      </c>
      <c r="G6482">
        <f t="shared" si="203"/>
        <v>3333.7530999999999</v>
      </c>
      <c r="H6482">
        <v>6</v>
      </c>
      <c r="I6482" s="17">
        <v>45126</v>
      </c>
      <c r="J6482" s="17">
        <v>45127</v>
      </c>
      <c r="K6482" t="s">
        <v>31</v>
      </c>
      <c r="L6482" t="s">
        <v>27</v>
      </c>
      <c r="M6482">
        <v>365.4</v>
      </c>
      <c r="N6482" t="s">
        <v>23</v>
      </c>
    </row>
    <row r="6483" spans="1:14" ht="14.25" customHeight="1" x14ac:dyDescent="0.3">
      <c r="A6483" t="s">
        <v>5367</v>
      </c>
      <c r="B6483" t="s">
        <v>13</v>
      </c>
      <c r="C6483" t="s">
        <v>14</v>
      </c>
      <c r="D6483">
        <v>4021.53</v>
      </c>
      <c r="E6483">
        <v>0.02</v>
      </c>
      <c r="F6483">
        <f t="shared" si="202"/>
        <v>80.430600000000013</v>
      </c>
      <c r="G6483">
        <f t="shared" si="203"/>
        <v>3941.0994000000001</v>
      </c>
      <c r="H6483">
        <v>6</v>
      </c>
      <c r="I6483" s="17">
        <v>44986</v>
      </c>
      <c r="J6483" s="17">
        <v>44993</v>
      </c>
      <c r="K6483" t="s">
        <v>15</v>
      </c>
      <c r="L6483" t="s">
        <v>27</v>
      </c>
      <c r="M6483">
        <v>770.78</v>
      </c>
      <c r="N6483" t="s">
        <v>48</v>
      </c>
    </row>
    <row r="6484" spans="1:14" ht="14.25" customHeight="1" x14ac:dyDescent="0.3">
      <c r="A6484" t="s">
        <v>6349</v>
      </c>
      <c r="B6484" t="s">
        <v>41</v>
      </c>
      <c r="C6484" t="s">
        <v>20</v>
      </c>
      <c r="D6484">
        <v>4026.55</v>
      </c>
      <c r="E6484">
        <v>0.22</v>
      </c>
      <c r="F6484">
        <f t="shared" si="202"/>
        <v>885.84100000000001</v>
      </c>
      <c r="G6484">
        <f t="shared" si="203"/>
        <v>3140.7090000000003</v>
      </c>
      <c r="H6484">
        <v>6</v>
      </c>
      <c r="I6484" s="17">
        <v>45020</v>
      </c>
      <c r="J6484" s="17">
        <v>45025</v>
      </c>
      <c r="K6484" t="s">
        <v>31</v>
      </c>
      <c r="L6484" t="s">
        <v>16</v>
      </c>
      <c r="M6484">
        <v>415.78</v>
      </c>
      <c r="N6484" t="s">
        <v>17</v>
      </c>
    </row>
    <row r="6485" spans="1:14" ht="14.25" customHeight="1" x14ac:dyDescent="0.3">
      <c r="A6485" t="s">
        <v>15215</v>
      </c>
      <c r="B6485" t="s">
        <v>13</v>
      </c>
      <c r="C6485" t="s">
        <v>36</v>
      </c>
      <c r="D6485">
        <v>4033.63</v>
      </c>
      <c r="E6485">
        <v>0.46</v>
      </c>
      <c r="F6485">
        <f t="shared" si="202"/>
        <v>1855.4698000000001</v>
      </c>
      <c r="G6485">
        <f t="shared" si="203"/>
        <v>2178.1602000000003</v>
      </c>
      <c r="H6485">
        <v>6</v>
      </c>
      <c r="I6485" s="17">
        <v>45072</v>
      </c>
      <c r="J6485" s="17">
        <v>45076</v>
      </c>
      <c r="K6485" t="s">
        <v>31</v>
      </c>
      <c r="L6485" t="s">
        <v>16</v>
      </c>
      <c r="M6485">
        <v>931.52</v>
      </c>
      <c r="N6485" t="s">
        <v>48</v>
      </c>
    </row>
    <row r="6486" spans="1:14" ht="14.25" customHeight="1" x14ac:dyDescent="0.3">
      <c r="A6486" t="s">
        <v>2306</v>
      </c>
      <c r="B6486" t="s">
        <v>41</v>
      </c>
      <c r="C6486" t="s">
        <v>36</v>
      </c>
      <c r="D6486">
        <v>4036.23</v>
      </c>
      <c r="E6486">
        <v>0.14000000000000001</v>
      </c>
      <c r="F6486">
        <f t="shared" si="202"/>
        <v>565.07220000000007</v>
      </c>
      <c r="G6486">
        <f t="shared" si="203"/>
        <v>3471.1578</v>
      </c>
      <c r="H6486">
        <v>6</v>
      </c>
      <c r="I6486" s="17">
        <v>45404</v>
      </c>
      <c r="J6486" s="17">
        <v>45405</v>
      </c>
      <c r="K6486" t="s">
        <v>21</v>
      </c>
      <c r="L6486" t="s">
        <v>16</v>
      </c>
      <c r="M6486">
        <v>523.67999999999995</v>
      </c>
      <c r="N6486" t="s">
        <v>28</v>
      </c>
    </row>
    <row r="6487" spans="1:14" ht="14.25" customHeight="1" x14ac:dyDescent="0.3">
      <c r="A6487" t="s">
        <v>9725</v>
      </c>
      <c r="B6487" t="s">
        <v>25</v>
      </c>
      <c r="C6487" t="s">
        <v>20</v>
      </c>
      <c r="D6487">
        <v>4037.22</v>
      </c>
      <c r="E6487">
        <v>0.4</v>
      </c>
      <c r="F6487">
        <f t="shared" si="202"/>
        <v>1614.8879999999999</v>
      </c>
      <c r="G6487">
        <f t="shared" si="203"/>
        <v>2422.3319999999999</v>
      </c>
      <c r="H6487">
        <v>6</v>
      </c>
      <c r="I6487" s="17">
        <v>45429</v>
      </c>
      <c r="J6487" s="17">
        <v>45431</v>
      </c>
      <c r="K6487" t="s">
        <v>31</v>
      </c>
      <c r="L6487" t="s">
        <v>22</v>
      </c>
      <c r="M6487">
        <v>866.81</v>
      </c>
      <c r="N6487" t="s">
        <v>48</v>
      </c>
    </row>
    <row r="6488" spans="1:14" ht="14.25" customHeight="1" x14ac:dyDescent="0.3">
      <c r="A6488" t="s">
        <v>9456</v>
      </c>
      <c r="B6488" t="s">
        <v>19</v>
      </c>
      <c r="C6488" t="s">
        <v>36</v>
      </c>
      <c r="D6488">
        <v>4038.99</v>
      </c>
      <c r="E6488">
        <v>0.09</v>
      </c>
      <c r="F6488">
        <f t="shared" si="202"/>
        <v>363.50909999999999</v>
      </c>
      <c r="G6488">
        <f t="shared" si="203"/>
        <v>3675.4808999999996</v>
      </c>
      <c r="H6488">
        <v>6</v>
      </c>
      <c r="I6488" s="17">
        <v>44959</v>
      </c>
      <c r="J6488" s="17">
        <v>44963</v>
      </c>
      <c r="K6488" t="s">
        <v>21</v>
      </c>
      <c r="L6488" t="s">
        <v>27</v>
      </c>
      <c r="M6488">
        <v>514.25</v>
      </c>
      <c r="N6488" t="s">
        <v>28</v>
      </c>
    </row>
    <row r="6489" spans="1:14" ht="14.25" customHeight="1" x14ac:dyDescent="0.3">
      <c r="A6489" t="s">
        <v>13942</v>
      </c>
      <c r="B6489" t="s">
        <v>19</v>
      </c>
      <c r="C6489" t="s">
        <v>33</v>
      </c>
      <c r="D6489">
        <v>4042.23</v>
      </c>
      <c r="E6489">
        <v>0.2</v>
      </c>
      <c r="F6489">
        <f t="shared" si="202"/>
        <v>808.44600000000003</v>
      </c>
      <c r="G6489">
        <f t="shared" si="203"/>
        <v>3233.7840000000001</v>
      </c>
      <c r="H6489">
        <v>6</v>
      </c>
      <c r="I6489" s="17">
        <v>45422</v>
      </c>
      <c r="J6489" s="17">
        <v>45423</v>
      </c>
      <c r="K6489" t="s">
        <v>15</v>
      </c>
      <c r="L6489" t="s">
        <v>16</v>
      </c>
      <c r="M6489">
        <v>647.34</v>
      </c>
      <c r="N6489" t="s">
        <v>34</v>
      </c>
    </row>
    <row r="6490" spans="1:14" ht="14.25" customHeight="1" x14ac:dyDescent="0.3">
      <c r="A6490" t="s">
        <v>12972</v>
      </c>
      <c r="B6490" t="s">
        <v>13</v>
      </c>
      <c r="C6490" t="s">
        <v>36</v>
      </c>
      <c r="D6490">
        <v>4045.47</v>
      </c>
      <c r="E6490">
        <v>0.02</v>
      </c>
      <c r="F6490">
        <f t="shared" si="202"/>
        <v>80.909399999999991</v>
      </c>
      <c r="G6490">
        <f t="shared" si="203"/>
        <v>3964.5605999999998</v>
      </c>
      <c r="H6490">
        <v>6</v>
      </c>
      <c r="I6490" s="17">
        <v>44958</v>
      </c>
      <c r="J6490" s="17">
        <v>44963</v>
      </c>
      <c r="K6490" t="s">
        <v>21</v>
      </c>
      <c r="L6490" t="s">
        <v>16</v>
      </c>
      <c r="M6490">
        <v>1035.92</v>
      </c>
      <c r="N6490" t="s">
        <v>48</v>
      </c>
    </row>
    <row r="6491" spans="1:14" ht="14.25" customHeight="1" x14ac:dyDescent="0.3">
      <c r="A6491" t="s">
        <v>13374</v>
      </c>
      <c r="B6491" t="s">
        <v>19</v>
      </c>
      <c r="C6491" t="s">
        <v>36</v>
      </c>
      <c r="D6491">
        <v>4047.49</v>
      </c>
      <c r="E6491">
        <v>0.41</v>
      </c>
      <c r="F6491">
        <f t="shared" si="202"/>
        <v>1659.4708999999998</v>
      </c>
      <c r="G6491">
        <f t="shared" si="203"/>
        <v>2388.0191</v>
      </c>
      <c r="H6491">
        <v>6</v>
      </c>
      <c r="I6491" s="17">
        <v>45657</v>
      </c>
      <c r="J6491" s="17">
        <v>45659</v>
      </c>
      <c r="K6491" t="s">
        <v>15</v>
      </c>
      <c r="L6491" t="s">
        <v>27</v>
      </c>
      <c r="M6491">
        <v>1171.5</v>
      </c>
      <c r="N6491" t="s">
        <v>23</v>
      </c>
    </row>
    <row r="6492" spans="1:14" ht="14.25" customHeight="1" x14ac:dyDescent="0.3">
      <c r="A6492" t="s">
        <v>10698</v>
      </c>
      <c r="B6492" t="s">
        <v>41</v>
      </c>
      <c r="C6492" t="s">
        <v>20</v>
      </c>
      <c r="D6492">
        <v>4052.08</v>
      </c>
      <c r="E6492">
        <v>0.3</v>
      </c>
      <c r="F6492">
        <f t="shared" si="202"/>
        <v>1215.624</v>
      </c>
      <c r="G6492">
        <f t="shared" si="203"/>
        <v>2836.4560000000001</v>
      </c>
      <c r="H6492">
        <v>6</v>
      </c>
      <c r="I6492" s="17">
        <v>45092</v>
      </c>
      <c r="J6492" s="17">
        <v>45093</v>
      </c>
      <c r="K6492" t="s">
        <v>21</v>
      </c>
      <c r="L6492" t="s">
        <v>22</v>
      </c>
      <c r="M6492">
        <v>390.67</v>
      </c>
      <c r="N6492" t="s">
        <v>28</v>
      </c>
    </row>
    <row r="6493" spans="1:14" ht="14.25" customHeight="1" x14ac:dyDescent="0.3">
      <c r="A6493" t="s">
        <v>3861</v>
      </c>
      <c r="B6493" t="s">
        <v>25</v>
      </c>
      <c r="C6493" t="s">
        <v>33</v>
      </c>
      <c r="D6493">
        <v>4054.37</v>
      </c>
      <c r="E6493">
        <v>0.28999999999999998</v>
      </c>
      <c r="F6493">
        <f t="shared" si="202"/>
        <v>1175.7673</v>
      </c>
      <c r="G6493">
        <f t="shared" si="203"/>
        <v>2878.6026999999999</v>
      </c>
      <c r="H6493">
        <v>6</v>
      </c>
      <c r="I6493" s="17">
        <v>45603</v>
      </c>
      <c r="J6493" s="17">
        <v>45605</v>
      </c>
      <c r="K6493" t="s">
        <v>21</v>
      </c>
      <c r="L6493" t="s">
        <v>22</v>
      </c>
      <c r="M6493">
        <v>1154.57</v>
      </c>
      <c r="N6493" t="s">
        <v>17</v>
      </c>
    </row>
    <row r="6494" spans="1:14" ht="14.25" customHeight="1" x14ac:dyDescent="0.3">
      <c r="A6494" t="s">
        <v>14027</v>
      </c>
      <c r="B6494" t="s">
        <v>13</v>
      </c>
      <c r="C6494" t="s">
        <v>20</v>
      </c>
      <c r="D6494">
        <v>4056.52</v>
      </c>
      <c r="E6494">
        <v>0.38</v>
      </c>
      <c r="F6494">
        <f t="shared" si="202"/>
        <v>1541.4775999999999</v>
      </c>
      <c r="G6494">
        <f t="shared" si="203"/>
        <v>2515.0424000000003</v>
      </c>
      <c r="H6494">
        <v>6</v>
      </c>
      <c r="I6494" s="17">
        <v>45322</v>
      </c>
      <c r="J6494" s="17">
        <v>45326</v>
      </c>
      <c r="K6494" t="s">
        <v>31</v>
      </c>
      <c r="L6494" t="s">
        <v>27</v>
      </c>
      <c r="M6494">
        <v>693.46</v>
      </c>
      <c r="N6494" t="s">
        <v>34</v>
      </c>
    </row>
    <row r="6495" spans="1:14" ht="14.25" customHeight="1" x14ac:dyDescent="0.3">
      <c r="A6495" t="s">
        <v>2553</v>
      </c>
      <c r="B6495" t="s">
        <v>25</v>
      </c>
      <c r="C6495" t="s">
        <v>33</v>
      </c>
      <c r="D6495">
        <v>4059.01</v>
      </c>
      <c r="E6495">
        <v>0.3</v>
      </c>
      <c r="F6495">
        <f t="shared" si="202"/>
        <v>1217.703</v>
      </c>
      <c r="G6495">
        <f t="shared" si="203"/>
        <v>2841.3070000000002</v>
      </c>
      <c r="H6495">
        <v>6</v>
      </c>
      <c r="I6495" s="17">
        <v>45541</v>
      </c>
      <c r="J6495" s="17">
        <v>45543</v>
      </c>
      <c r="K6495" t="s">
        <v>21</v>
      </c>
      <c r="L6495" t="s">
        <v>16</v>
      </c>
      <c r="M6495">
        <v>518.20000000000005</v>
      </c>
      <c r="N6495" t="s">
        <v>39</v>
      </c>
    </row>
    <row r="6496" spans="1:14" ht="14.25" customHeight="1" x14ac:dyDescent="0.3">
      <c r="A6496" t="s">
        <v>3330</v>
      </c>
      <c r="B6496" t="s">
        <v>19</v>
      </c>
      <c r="C6496" t="s">
        <v>20</v>
      </c>
      <c r="D6496">
        <v>4062.88</v>
      </c>
      <c r="E6496">
        <v>0.34</v>
      </c>
      <c r="F6496">
        <f t="shared" si="202"/>
        <v>1381.3792000000001</v>
      </c>
      <c r="G6496">
        <f t="shared" si="203"/>
        <v>2681.5007999999998</v>
      </c>
      <c r="H6496">
        <v>6</v>
      </c>
      <c r="I6496" s="17">
        <v>45336</v>
      </c>
      <c r="J6496" s="17">
        <v>45339</v>
      </c>
      <c r="K6496" t="s">
        <v>21</v>
      </c>
      <c r="L6496" t="s">
        <v>22</v>
      </c>
      <c r="M6496">
        <v>952.1</v>
      </c>
      <c r="N6496" t="s">
        <v>48</v>
      </c>
    </row>
    <row r="6497" spans="1:14" ht="14.25" customHeight="1" x14ac:dyDescent="0.3">
      <c r="A6497" t="s">
        <v>8531</v>
      </c>
      <c r="B6497" t="s">
        <v>13</v>
      </c>
      <c r="C6497" t="s">
        <v>36</v>
      </c>
      <c r="D6497">
        <v>4063.24</v>
      </c>
      <c r="E6497">
        <v>0.14000000000000001</v>
      </c>
      <c r="F6497">
        <f t="shared" si="202"/>
        <v>568.85360000000003</v>
      </c>
      <c r="G6497">
        <f t="shared" si="203"/>
        <v>3494.3863999999999</v>
      </c>
      <c r="H6497">
        <v>6</v>
      </c>
      <c r="I6497" s="17">
        <v>45573</v>
      </c>
      <c r="J6497" s="17">
        <v>45576</v>
      </c>
      <c r="K6497" t="s">
        <v>31</v>
      </c>
      <c r="L6497" t="s">
        <v>22</v>
      </c>
      <c r="M6497">
        <v>1207.8699999999999</v>
      </c>
      <c r="N6497" t="s">
        <v>34</v>
      </c>
    </row>
    <row r="6498" spans="1:14" ht="14.25" customHeight="1" x14ac:dyDescent="0.3">
      <c r="A6498" t="s">
        <v>11247</v>
      </c>
      <c r="B6498" t="s">
        <v>13</v>
      </c>
      <c r="C6498" t="s">
        <v>26</v>
      </c>
      <c r="D6498">
        <v>4063.78</v>
      </c>
      <c r="E6498">
        <v>0.16</v>
      </c>
      <c r="F6498">
        <f t="shared" si="202"/>
        <v>650.20480000000009</v>
      </c>
      <c r="G6498">
        <f t="shared" si="203"/>
        <v>3413.5752000000002</v>
      </c>
      <c r="H6498">
        <v>6</v>
      </c>
      <c r="I6498" s="17">
        <v>45132</v>
      </c>
      <c r="J6498" s="17">
        <v>45135</v>
      </c>
      <c r="K6498" t="s">
        <v>31</v>
      </c>
      <c r="L6498" t="s">
        <v>16</v>
      </c>
      <c r="M6498">
        <v>677.81</v>
      </c>
      <c r="N6498" t="s">
        <v>39</v>
      </c>
    </row>
    <row r="6499" spans="1:14" ht="14.25" customHeight="1" x14ac:dyDescent="0.3">
      <c r="A6499" t="s">
        <v>4649</v>
      </c>
      <c r="B6499" t="s">
        <v>19</v>
      </c>
      <c r="C6499" t="s">
        <v>33</v>
      </c>
      <c r="D6499">
        <v>4065.99</v>
      </c>
      <c r="E6499">
        <v>0.16</v>
      </c>
      <c r="F6499">
        <f t="shared" si="202"/>
        <v>650.55840000000001</v>
      </c>
      <c r="G6499">
        <f t="shared" si="203"/>
        <v>3415.4315999999999</v>
      </c>
      <c r="H6499">
        <v>6</v>
      </c>
      <c r="I6499" s="17">
        <v>44963</v>
      </c>
      <c r="J6499" s="17">
        <v>44965</v>
      </c>
      <c r="K6499" t="s">
        <v>21</v>
      </c>
      <c r="L6499" t="s">
        <v>16</v>
      </c>
      <c r="M6499">
        <v>1008.81</v>
      </c>
      <c r="N6499" t="s">
        <v>23</v>
      </c>
    </row>
    <row r="6500" spans="1:14" ht="14.25" customHeight="1" x14ac:dyDescent="0.3">
      <c r="A6500" t="s">
        <v>4465</v>
      </c>
      <c r="B6500" t="s">
        <v>13</v>
      </c>
      <c r="C6500" t="s">
        <v>14</v>
      </c>
      <c r="D6500">
        <v>4066.37</v>
      </c>
      <c r="E6500">
        <v>0.46</v>
      </c>
      <c r="F6500">
        <f t="shared" si="202"/>
        <v>1870.5301999999999</v>
      </c>
      <c r="G6500">
        <f t="shared" si="203"/>
        <v>2195.8397999999997</v>
      </c>
      <c r="H6500">
        <v>6</v>
      </c>
      <c r="I6500" s="17">
        <v>45453</v>
      </c>
      <c r="J6500" s="17">
        <v>45455</v>
      </c>
      <c r="K6500" t="s">
        <v>15</v>
      </c>
      <c r="L6500" t="s">
        <v>22</v>
      </c>
      <c r="M6500">
        <v>851.86</v>
      </c>
      <c r="N6500" t="s">
        <v>34</v>
      </c>
    </row>
    <row r="6501" spans="1:14" ht="14.25" customHeight="1" x14ac:dyDescent="0.3">
      <c r="A6501" t="s">
        <v>8069</v>
      </c>
      <c r="B6501" t="s">
        <v>19</v>
      </c>
      <c r="C6501" t="s">
        <v>20</v>
      </c>
      <c r="D6501">
        <v>4067.73</v>
      </c>
      <c r="E6501">
        <v>0.14000000000000001</v>
      </c>
      <c r="F6501">
        <f t="shared" si="202"/>
        <v>569.48220000000003</v>
      </c>
      <c r="G6501">
        <f t="shared" si="203"/>
        <v>3498.2478000000001</v>
      </c>
      <c r="H6501">
        <v>6</v>
      </c>
      <c r="I6501" s="17">
        <v>45197</v>
      </c>
      <c r="J6501" s="17">
        <v>45199</v>
      </c>
      <c r="K6501" t="s">
        <v>21</v>
      </c>
      <c r="L6501" t="s">
        <v>27</v>
      </c>
      <c r="M6501">
        <v>589.9</v>
      </c>
      <c r="N6501" t="s">
        <v>34</v>
      </c>
    </row>
    <row r="6502" spans="1:14" ht="14.25" customHeight="1" x14ac:dyDescent="0.3">
      <c r="A6502" t="s">
        <v>14930</v>
      </c>
      <c r="B6502" t="s">
        <v>25</v>
      </c>
      <c r="C6502" t="s">
        <v>20</v>
      </c>
      <c r="D6502">
        <v>4070.64</v>
      </c>
      <c r="E6502">
        <v>0.49</v>
      </c>
      <c r="F6502">
        <f t="shared" si="202"/>
        <v>1994.6135999999999</v>
      </c>
      <c r="G6502">
        <f t="shared" si="203"/>
        <v>2076.0263999999997</v>
      </c>
      <c r="H6502">
        <v>6</v>
      </c>
      <c r="I6502" s="17">
        <v>45158</v>
      </c>
      <c r="J6502" s="17">
        <v>45159</v>
      </c>
      <c r="K6502" t="s">
        <v>31</v>
      </c>
      <c r="L6502" t="s">
        <v>27</v>
      </c>
      <c r="M6502">
        <v>1173.5</v>
      </c>
      <c r="N6502" t="s">
        <v>39</v>
      </c>
    </row>
    <row r="6503" spans="1:14" ht="14.25" customHeight="1" x14ac:dyDescent="0.3">
      <c r="A6503" t="s">
        <v>7810</v>
      </c>
      <c r="B6503" t="s">
        <v>19</v>
      </c>
      <c r="C6503" t="s">
        <v>33</v>
      </c>
      <c r="D6503">
        <v>4073.1</v>
      </c>
      <c r="E6503">
        <v>0.04</v>
      </c>
      <c r="F6503">
        <f t="shared" si="202"/>
        <v>162.92400000000001</v>
      </c>
      <c r="G6503">
        <f t="shared" si="203"/>
        <v>3910.1759999999999</v>
      </c>
      <c r="H6503">
        <v>6</v>
      </c>
      <c r="I6503" s="17">
        <v>45121</v>
      </c>
      <c r="J6503" s="17">
        <v>45123</v>
      </c>
      <c r="K6503" t="s">
        <v>21</v>
      </c>
      <c r="L6503" t="s">
        <v>16</v>
      </c>
      <c r="M6503">
        <v>1060.44</v>
      </c>
      <c r="N6503" t="s">
        <v>17</v>
      </c>
    </row>
    <row r="6504" spans="1:14" ht="14.25" customHeight="1" x14ac:dyDescent="0.3">
      <c r="A6504" t="s">
        <v>8567</v>
      </c>
      <c r="B6504" t="s">
        <v>41</v>
      </c>
      <c r="C6504" t="s">
        <v>20</v>
      </c>
      <c r="D6504">
        <v>4076.16</v>
      </c>
      <c r="E6504">
        <v>0.28000000000000003</v>
      </c>
      <c r="F6504">
        <f t="shared" si="202"/>
        <v>1141.3248000000001</v>
      </c>
      <c r="G6504">
        <f t="shared" si="203"/>
        <v>2934.8351999999995</v>
      </c>
      <c r="H6504">
        <v>6</v>
      </c>
      <c r="I6504" s="17">
        <v>45486</v>
      </c>
      <c r="J6504" s="17">
        <v>45488</v>
      </c>
      <c r="K6504" t="s">
        <v>31</v>
      </c>
      <c r="L6504" t="s">
        <v>27</v>
      </c>
      <c r="M6504">
        <v>948.24</v>
      </c>
      <c r="N6504" t="s">
        <v>17</v>
      </c>
    </row>
    <row r="6505" spans="1:14" ht="14.25" customHeight="1" x14ac:dyDescent="0.3">
      <c r="A6505" t="s">
        <v>11304</v>
      </c>
      <c r="B6505" t="s">
        <v>13</v>
      </c>
      <c r="C6505" t="s">
        <v>14</v>
      </c>
      <c r="D6505">
        <v>4078.63</v>
      </c>
      <c r="E6505">
        <v>0.42</v>
      </c>
      <c r="F6505">
        <f t="shared" si="202"/>
        <v>1713.0246</v>
      </c>
      <c r="G6505">
        <f t="shared" si="203"/>
        <v>2365.6054000000004</v>
      </c>
      <c r="H6505">
        <v>6</v>
      </c>
      <c r="I6505" s="17">
        <v>45486</v>
      </c>
      <c r="J6505" s="17">
        <v>45493</v>
      </c>
      <c r="K6505" t="s">
        <v>21</v>
      </c>
      <c r="L6505" t="s">
        <v>27</v>
      </c>
      <c r="M6505">
        <v>414.74</v>
      </c>
      <c r="N6505" t="s">
        <v>23</v>
      </c>
    </row>
    <row r="6506" spans="1:14" ht="14.25" customHeight="1" x14ac:dyDescent="0.3">
      <c r="A6506" t="s">
        <v>5560</v>
      </c>
      <c r="B6506" t="s">
        <v>19</v>
      </c>
      <c r="C6506" t="s">
        <v>20</v>
      </c>
      <c r="D6506">
        <v>4082.59</v>
      </c>
      <c r="E6506">
        <v>0</v>
      </c>
      <c r="F6506">
        <f t="shared" si="202"/>
        <v>0</v>
      </c>
      <c r="G6506">
        <f t="shared" si="203"/>
        <v>4082.59</v>
      </c>
      <c r="H6506">
        <v>6</v>
      </c>
      <c r="I6506" s="17">
        <v>45577</v>
      </c>
      <c r="J6506" s="17">
        <v>45579</v>
      </c>
      <c r="K6506" t="s">
        <v>15</v>
      </c>
      <c r="L6506" t="s">
        <v>22</v>
      </c>
      <c r="M6506">
        <v>537.72</v>
      </c>
      <c r="N6506" t="s">
        <v>39</v>
      </c>
    </row>
    <row r="6507" spans="1:14" ht="14.25" customHeight="1" x14ac:dyDescent="0.3">
      <c r="A6507" t="s">
        <v>13131</v>
      </c>
      <c r="B6507" t="s">
        <v>19</v>
      </c>
      <c r="C6507" t="s">
        <v>14</v>
      </c>
      <c r="D6507">
        <v>4098.8599999999997</v>
      </c>
      <c r="E6507">
        <v>0.48</v>
      </c>
      <c r="F6507">
        <f t="shared" si="202"/>
        <v>1967.4527999999998</v>
      </c>
      <c r="G6507">
        <f t="shared" si="203"/>
        <v>2131.4071999999996</v>
      </c>
      <c r="H6507">
        <v>6</v>
      </c>
      <c r="I6507" s="17">
        <v>45550</v>
      </c>
      <c r="J6507" s="17">
        <v>45557</v>
      </c>
      <c r="K6507" t="s">
        <v>15</v>
      </c>
      <c r="L6507" t="s">
        <v>27</v>
      </c>
      <c r="M6507">
        <v>316.20999999999998</v>
      </c>
      <c r="N6507" t="s">
        <v>48</v>
      </c>
    </row>
    <row r="6508" spans="1:14" ht="14.25" customHeight="1" x14ac:dyDescent="0.3">
      <c r="A6508" t="s">
        <v>749</v>
      </c>
      <c r="B6508" t="s">
        <v>13</v>
      </c>
      <c r="C6508" t="s">
        <v>33</v>
      </c>
      <c r="D6508">
        <v>4100.43</v>
      </c>
      <c r="E6508">
        <v>0.33</v>
      </c>
      <c r="F6508">
        <f t="shared" si="202"/>
        <v>1353.1419000000001</v>
      </c>
      <c r="G6508">
        <f t="shared" si="203"/>
        <v>2747.2881000000002</v>
      </c>
      <c r="H6508">
        <v>6</v>
      </c>
      <c r="I6508" s="17">
        <v>44949</v>
      </c>
      <c r="J6508" s="17">
        <v>44955</v>
      </c>
      <c r="K6508" t="s">
        <v>15</v>
      </c>
      <c r="L6508" t="s">
        <v>16</v>
      </c>
      <c r="M6508">
        <v>462.37</v>
      </c>
      <c r="N6508" t="s">
        <v>39</v>
      </c>
    </row>
    <row r="6509" spans="1:14" ht="14.25" customHeight="1" x14ac:dyDescent="0.3">
      <c r="A6509" t="s">
        <v>4233</v>
      </c>
      <c r="B6509" t="s">
        <v>19</v>
      </c>
      <c r="C6509" t="s">
        <v>20</v>
      </c>
      <c r="D6509">
        <v>4101.72</v>
      </c>
      <c r="E6509">
        <v>0.18</v>
      </c>
      <c r="F6509">
        <f t="shared" si="202"/>
        <v>738.30960000000005</v>
      </c>
      <c r="G6509">
        <f t="shared" si="203"/>
        <v>3363.4104000000002</v>
      </c>
      <c r="H6509">
        <v>6</v>
      </c>
      <c r="I6509" s="17">
        <v>45032</v>
      </c>
      <c r="J6509" s="17">
        <v>45036</v>
      </c>
      <c r="K6509" t="s">
        <v>31</v>
      </c>
      <c r="L6509" t="s">
        <v>22</v>
      </c>
      <c r="M6509">
        <v>1180.52</v>
      </c>
      <c r="N6509" t="s">
        <v>17</v>
      </c>
    </row>
    <row r="6510" spans="1:14" ht="14.25" customHeight="1" x14ac:dyDescent="0.3">
      <c r="A6510" t="s">
        <v>12028</v>
      </c>
      <c r="B6510" t="s">
        <v>41</v>
      </c>
      <c r="C6510" t="s">
        <v>14</v>
      </c>
      <c r="D6510">
        <v>4102.1400000000003</v>
      </c>
      <c r="E6510">
        <v>0.32</v>
      </c>
      <c r="F6510">
        <f t="shared" si="202"/>
        <v>1312.6848000000002</v>
      </c>
      <c r="G6510">
        <f t="shared" si="203"/>
        <v>2789.4552000000003</v>
      </c>
      <c r="H6510">
        <v>6</v>
      </c>
      <c r="I6510" s="17">
        <v>45226</v>
      </c>
      <c r="J6510" s="17">
        <v>45228</v>
      </c>
      <c r="K6510" t="s">
        <v>31</v>
      </c>
      <c r="L6510" t="s">
        <v>27</v>
      </c>
      <c r="M6510">
        <v>1219.98</v>
      </c>
      <c r="N6510" t="s">
        <v>17</v>
      </c>
    </row>
    <row r="6511" spans="1:14" ht="14.25" customHeight="1" x14ac:dyDescent="0.3">
      <c r="A6511" t="s">
        <v>12400</v>
      </c>
      <c r="B6511" t="s">
        <v>41</v>
      </c>
      <c r="C6511" t="s">
        <v>33</v>
      </c>
      <c r="D6511">
        <v>4103.5600000000004</v>
      </c>
      <c r="E6511">
        <v>0.28999999999999998</v>
      </c>
      <c r="F6511">
        <f t="shared" si="202"/>
        <v>1190.0324000000001</v>
      </c>
      <c r="G6511">
        <f t="shared" si="203"/>
        <v>2913.5276000000003</v>
      </c>
      <c r="H6511">
        <v>6</v>
      </c>
      <c r="I6511" s="17">
        <v>45107</v>
      </c>
      <c r="J6511" s="17">
        <v>45113</v>
      </c>
      <c r="K6511" t="s">
        <v>15</v>
      </c>
      <c r="L6511" t="s">
        <v>27</v>
      </c>
      <c r="M6511">
        <v>253.48</v>
      </c>
      <c r="N6511" t="s">
        <v>23</v>
      </c>
    </row>
    <row r="6512" spans="1:14" ht="14.25" customHeight="1" x14ac:dyDescent="0.3">
      <c r="A6512" t="s">
        <v>7713</v>
      </c>
      <c r="B6512" t="s">
        <v>25</v>
      </c>
      <c r="C6512" t="s">
        <v>36</v>
      </c>
      <c r="D6512">
        <v>4105.16</v>
      </c>
      <c r="E6512">
        <v>0.48</v>
      </c>
      <c r="F6512">
        <f t="shared" si="202"/>
        <v>1970.4767999999999</v>
      </c>
      <c r="G6512">
        <f t="shared" si="203"/>
        <v>2134.6831999999999</v>
      </c>
      <c r="H6512">
        <v>6</v>
      </c>
      <c r="I6512" s="17">
        <v>45113</v>
      </c>
      <c r="J6512" s="17">
        <v>45118</v>
      </c>
      <c r="K6512" t="s">
        <v>21</v>
      </c>
      <c r="L6512" t="s">
        <v>16</v>
      </c>
      <c r="M6512">
        <v>917.92</v>
      </c>
      <c r="N6512" t="s">
        <v>23</v>
      </c>
    </row>
    <row r="6513" spans="1:14" ht="14.25" customHeight="1" x14ac:dyDescent="0.3">
      <c r="A6513" t="s">
        <v>11435</v>
      </c>
      <c r="B6513" t="s">
        <v>41</v>
      </c>
      <c r="C6513" t="s">
        <v>33</v>
      </c>
      <c r="D6513">
        <v>4105.47</v>
      </c>
      <c r="E6513">
        <v>0.4</v>
      </c>
      <c r="F6513">
        <f t="shared" si="202"/>
        <v>1642.1880000000001</v>
      </c>
      <c r="G6513">
        <f t="shared" si="203"/>
        <v>2463.2820000000002</v>
      </c>
      <c r="H6513">
        <v>6</v>
      </c>
      <c r="I6513" s="17">
        <v>45617</v>
      </c>
      <c r="J6513" s="17">
        <v>45622</v>
      </c>
      <c r="K6513" t="s">
        <v>31</v>
      </c>
      <c r="L6513" t="s">
        <v>27</v>
      </c>
      <c r="M6513">
        <v>958.83</v>
      </c>
      <c r="N6513" t="s">
        <v>17</v>
      </c>
    </row>
    <row r="6514" spans="1:14" ht="14.25" customHeight="1" x14ac:dyDescent="0.3">
      <c r="A6514" t="s">
        <v>12125</v>
      </c>
      <c r="B6514" t="s">
        <v>41</v>
      </c>
      <c r="C6514" t="s">
        <v>14</v>
      </c>
      <c r="D6514">
        <v>4108.58</v>
      </c>
      <c r="E6514">
        <v>0.25</v>
      </c>
      <c r="F6514">
        <f t="shared" si="202"/>
        <v>1027.145</v>
      </c>
      <c r="G6514">
        <f t="shared" si="203"/>
        <v>3081.4349999999999</v>
      </c>
      <c r="H6514">
        <v>6</v>
      </c>
      <c r="I6514" s="17">
        <v>45322</v>
      </c>
      <c r="J6514" s="17">
        <v>45329</v>
      </c>
      <c r="K6514" t="s">
        <v>31</v>
      </c>
      <c r="L6514" t="s">
        <v>22</v>
      </c>
      <c r="M6514">
        <v>903.68</v>
      </c>
      <c r="N6514" t="s">
        <v>39</v>
      </c>
    </row>
    <row r="6515" spans="1:14" ht="14.25" customHeight="1" x14ac:dyDescent="0.3">
      <c r="A6515" t="s">
        <v>13078</v>
      </c>
      <c r="B6515" t="s">
        <v>25</v>
      </c>
      <c r="C6515" t="s">
        <v>14</v>
      </c>
      <c r="D6515">
        <v>4108.8900000000003</v>
      </c>
      <c r="E6515">
        <v>0.43</v>
      </c>
      <c r="F6515">
        <f t="shared" si="202"/>
        <v>1766.8227000000002</v>
      </c>
      <c r="G6515">
        <f t="shared" si="203"/>
        <v>2342.0673000000002</v>
      </c>
      <c r="H6515">
        <v>6</v>
      </c>
      <c r="I6515" s="17">
        <v>45344</v>
      </c>
      <c r="J6515" s="17">
        <v>45346</v>
      </c>
      <c r="K6515" t="s">
        <v>15</v>
      </c>
      <c r="L6515" t="s">
        <v>22</v>
      </c>
      <c r="M6515">
        <v>432.05</v>
      </c>
      <c r="N6515" t="s">
        <v>34</v>
      </c>
    </row>
    <row r="6516" spans="1:14" ht="14.25" customHeight="1" x14ac:dyDescent="0.3">
      <c r="A6516" t="s">
        <v>1542</v>
      </c>
      <c r="B6516" t="s">
        <v>19</v>
      </c>
      <c r="C6516" t="s">
        <v>36</v>
      </c>
      <c r="D6516">
        <v>4115.55</v>
      </c>
      <c r="E6516">
        <v>0.23</v>
      </c>
      <c r="F6516">
        <f t="shared" si="202"/>
        <v>946.57650000000012</v>
      </c>
      <c r="G6516">
        <f t="shared" si="203"/>
        <v>3168.9735000000001</v>
      </c>
      <c r="H6516">
        <v>6</v>
      </c>
      <c r="I6516" s="17">
        <v>45370</v>
      </c>
      <c r="J6516" s="17">
        <v>45371</v>
      </c>
      <c r="K6516" t="s">
        <v>21</v>
      </c>
      <c r="L6516" t="s">
        <v>16</v>
      </c>
      <c r="M6516">
        <v>578.54</v>
      </c>
      <c r="N6516" t="s">
        <v>17</v>
      </c>
    </row>
    <row r="6517" spans="1:14" ht="14.25" customHeight="1" x14ac:dyDescent="0.3">
      <c r="A6517" t="s">
        <v>1234</v>
      </c>
      <c r="B6517" t="s">
        <v>41</v>
      </c>
      <c r="C6517" t="s">
        <v>36</v>
      </c>
      <c r="D6517">
        <v>4117.24</v>
      </c>
      <c r="E6517">
        <v>0.43</v>
      </c>
      <c r="F6517">
        <f t="shared" si="202"/>
        <v>1770.4132</v>
      </c>
      <c r="G6517">
        <f t="shared" si="203"/>
        <v>2346.8267999999998</v>
      </c>
      <c r="H6517">
        <v>6</v>
      </c>
      <c r="I6517" s="17">
        <v>45240</v>
      </c>
      <c r="J6517" s="17">
        <v>45242</v>
      </c>
      <c r="K6517" t="s">
        <v>31</v>
      </c>
      <c r="L6517" t="s">
        <v>22</v>
      </c>
      <c r="M6517">
        <v>364.12</v>
      </c>
      <c r="N6517" t="s">
        <v>48</v>
      </c>
    </row>
    <row r="6518" spans="1:14" ht="14.25" customHeight="1" x14ac:dyDescent="0.3">
      <c r="A6518" t="s">
        <v>13511</v>
      </c>
      <c r="B6518" t="s">
        <v>41</v>
      </c>
      <c r="C6518" t="s">
        <v>33</v>
      </c>
      <c r="D6518">
        <v>4120.74</v>
      </c>
      <c r="E6518">
        <v>0.2</v>
      </c>
      <c r="F6518">
        <f t="shared" si="202"/>
        <v>824.14800000000002</v>
      </c>
      <c r="G6518">
        <f t="shared" si="203"/>
        <v>3296.5919999999996</v>
      </c>
      <c r="H6518">
        <v>6</v>
      </c>
      <c r="I6518" s="17">
        <v>45327</v>
      </c>
      <c r="J6518" s="17">
        <v>45333</v>
      </c>
      <c r="K6518" t="s">
        <v>31</v>
      </c>
      <c r="L6518" t="s">
        <v>22</v>
      </c>
      <c r="M6518">
        <v>250.33</v>
      </c>
      <c r="N6518" t="s">
        <v>17</v>
      </c>
    </row>
    <row r="6519" spans="1:14" ht="14.25" customHeight="1" x14ac:dyDescent="0.3">
      <c r="A6519" t="s">
        <v>6017</v>
      </c>
      <c r="B6519" t="s">
        <v>13</v>
      </c>
      <c r="C6519" t="s">
        <v>20</v>
      </c>
      <c r="D6519">
        <v>4144.76</v>
      </c>
      <c r="E6519">
        <v>0.02</v>
      </c>
      <c r="F6519">
        <f t="shared" si="202"/>
        <v>82.895200000000003</v>
      </c>
      <c r="G6519">
        <f t="shared" si="203"/>
        <v>4061.8648000000003</v>
      </c>
      <c r="H6519">
        <v>6</v>
      </c>
      <c r="I6519" s="17">
        <v>44964</v>
      </c>
      <c r="J6519" s="17">
        <v>44966</v>
      </c>
      <c r="K6519" t="s">
        <v>15</v>
      </c>
      <c r="L6519" t="s">
        <v>16</v>
      </c>
      <c r="M6519">
        <v>590.24</v>
      </c>
      <c r="N6519" t="s">
        <v>48</v>
      </c>
    </row>
    <row r="6520" spans="1:14" ht="14.25" customHeight="1" x14ac:dyDescent="0.3">
      <c r="A6520" t="s">
        <v>10607</v>
      </c>
      <c r="B6520" t="s">
        <v>13</v>
      </c>
      <c r="C6520" t="s">
        <v>33</v>
      </c>
      <c r="D6520">
        <v>4149.3500000000004</v>
      </c>
      <c r="E6520">
        <v>0.1</v>
      </c>
      <c r="F6520">
        <f t="shared" si="202"/>
        <v>414.93500000000006</v>
      </c>
      <c r="G6520">
        <f t="shared" si="203"/>
        <v>3734.4150000000004</v>
      </c>
      <c r="H6520">
        <v>6</v>
      </c>
      <c r="I6520" s="17">
        <v>45498</v>
      </c>
      <c r="J6520" s="17">
        <v>45504</v>
      </c>
      <c r="K6520" t="s">
        <v>31</v>
      </c>
      <c r="L6520" t="s">
        <v>27</v>
      </c>
      <c r="M6520">
        <v>425.52</v>
      </c>
      <c r="N6520" t="s">
        <v>17</v>
      </c>
    </row>
    <row r="6521" spans="1:14" ht="14.25" customHeight="1" x14ac:dyDescent="0.3">
      <c r="A6521" t="s">
        <v>7858</v>
      </c>
      <c r="B6521" t="s">
        <v>13</v>
      </c>
      <c r="C6521" t="s">
        <v>33</v>
      </c>
      <c r="D6521">
        <v>4150.01</v>
      </c>
      <c r="E6521">
        <v>0.31</v>
      </c>
      <c r="F6521">
        <f t="shared" si="202"/>
        <v>1286.5031000000001</v>
      </c>
      <c r="G6521">
        <f t="shared" si="203"/>
        <v>2863.5069000000003</v>
      </c>
      <c r="H6521">
        <v>6</v>
      </c>
      <c r="I6521" s="17">
        <v>44949</v>
      </c>
      <c r="J6521" s="17">
        <v>44950</v>
      </c>
      <c r="K6521" t="s">
        <v>31</v>
      </c>
      <c r="L6521" t="s">
        <v>22</v>
      </c>
      <c r="M6521">
        <v>807.03</v>
      </c>
      <c r="N6521" t="s">
        <v>28</v>
      </c>
    </row>
    <row r="6522" spans="1:14" ht="14.25" customHeight="1" x14ac:dyDescent="0.3">
      <c r="A6522" t="s">
        <v>2927</v>
      </c>
      <c r="B6522" t="s">
        <v>13</v>
      </c>
      <c r="C6522" t="s">
        <v>14</v>
      </c>
      <c r="D6522">
        <v>4152.9399999999996</v>
      </c>
      <c r="E6522">
        <v>0.26</v>
      </c>
      <c r="F6522">
        <f t="shared" si="202"/>
        <v>1079.7644</v>
      </c>
      <c r="G6522">
        <f t="shared" si="203"/>
        <v>3073.1755999999996</v>
      </c>
      <c r="H6522">
        <v>6</v>
      </c>
      <c r="I6522" s="17">
        <v>45417</v>
      </c>
      <c r="J6522" s="17">
        <v>45420</v>
      </c>
      <c r="K6522" t="s">
        <v>15</v>
      </c>
      <c r="L6522" t="s">
        <v>27</v>
      </c>
      <c r="M6522">
        <v>981.94</v>
      </c>
      <c r="N6522" t="s">
        <v>39</v>
      </c>
    </row>
    <row r="6523" spans="1:14" ht="14.25" customHeight="1" x14ac:dyDescent="0.3">
      <c r="A6523" t="s">
        <v>9989</v>
      </c>
      <c r="B6523" t="s">
        <v>19</v>
      </c>
      <c r="C6523" t="s">
        <v>20</v>
      </c>
      <c r="D6523">
        <v>4156.7700000000004</v>
      </c>
      <c r="E6523">
        <v>0.08</v>
      </c>
      <c r="F6523">
        <f t="shared" si="202"/>
        <v>332.54160000000002</v>
      </c>
      <c r="G6523">
        <f t="shared" si="203"/>
        <v>3824.2284000000004</v>
      </c>
      <c r="H6523">
        <v>6</v>
      </c>
      <c r="I6523" s="17">
        <v>45060</v>
      </c>
      <c r="J6523" s="17">
        <v>45065</v>
      </c>
      <c r="K6523" t="s">
        <v>31</v>
      </c>
      <c r="L6523" t="s">
        <v>16</v>
      </c>
      <c r="M6523">
        <v>937.2</v>
      </c>
      <c r="N6523" t="s">
        <v>39</v>
      </c>
    </row>
    <row r="6524" spans="1:14" ht="14.25" customHeight="1" x14ac:dyDescent="0.3">
      <c r="A6524" t="s">
        <v>4697</v>
      </c>
      <c r="B6524" t="s">
        <v>13</v>
      </c>
      <c r="C6524" t="s">
        <v>33</v>
      </c>
      <c r="D6524">
        <v>4164.57</v>
      </c>
      <c r="E6524">
        <v>0.19</v>
      </c>
      <c r="F6524">
        <f t="shared" si="202"/>
        <v>791.26829999999995</v>
      </c>
      <c r="G6524">
        <f t="shared" si="203"/>
        <v>3373.3017</v>
      </c>
      <c r="H6524">
        <v>6</v>
      </c>
      <c r="I6524" s="17">
        <v>45392</v>
      </c>
      <c r="J6524" s="17">
        <v>45397</v>
      </c>
      <c r="K6524" t="s">
        <v>21</v>
      </c>
      <c r="L6524" t="s">
        <v>27</v>
      </c>
      <c r="M6524">
        <v>295.83999999999997</v>
      </c>
      <c r="N6524" t="s">
        <v>48</v>
      </c>
    </row>
    <row r="6525" spans="1:14" ht="14.25" customHeight="1" x14ac:dyDescent="0.3">
      <c r="A6525" t="s">
        <v>11656</v>
      </c>
      <c r="B6525" t="s">
        <v>13</v>
      </c>
      <c r="C6525" t="s">
        <v>33</v>
      </c>
      <c r="D6525">
        <v>4173.97</v>
      </c>
      <c r="E6525">
        <v>0.38</v>
      </c>
      <c r="F6525">
        <f t="shared" si="202"/>
        <v>1586.1086</v>
      </c>
      <c r="G6525">
        <f t="shared" si="203"/>
        <v>2587.8614000000002</v>
      </c>
      <c r="H6525">
        <v>6</v>
      </c>
      <c r="I6525" s="17">
        <v>44981</v>
      </c>
      <c r="J6525" s="17">
        <v>44986</v>
      </c>
      <c r="K6525" t="s">
        <v>31</v>
      </c>
      <c r="L6525" t="s">
        <v>16</v>
      </c>
      <c r="M6525">
        <v>725.52</v>
      </c>
      <c r="N6525" t="s">
        <v>39</v>
      </c>
    </row>
    <row r="6526" spans="1:14" ht="14.25" customHeight="1" x14ac:dyDescent="0.3">
      <c r="A6526" t="s">
        <v>5937</v>
      </c>
      <c r="B6526" t="s">
        <v>19</v>
      </c>
      <c r="C6526" t="s">
        <v>26</v>
      </c>
      <c r="D6526">
        <v>4173.99</v>
      </c>
      <c r="E6526">
        <v>0.31</v>
      </c>
      <c r="F6526">
        <f t="shared" si="202"/>
        <v>1293.9368999999999</v>
      </c>
      <c r="G6526">
        <f t="shared" si="203"/>
        <v>2880.0531000000001</v>
      </c>
      <c r="H6526">
        <v>6</v>
      </c>
      <c r="I6526" s="17">
        <v>45113</v>
      </c>
      <c r="J6526" s="17">
        <v>45115</v>
      </c>
      <c r="K6526" t="s">
        <v>21</v>
      </c>
      <c r="L6526" t="s">
        <v>16</v>
      </c>
      <c r="M6526">
        <v>233.38</v>
      </c>
      <c r="N6526" t="s">
        <v>34</v>
      </c>
    </row>
    <row r="6527" spans="1:14" ht="14.25" customHeight="1" x14ac:dyDescent="0.3">
      <c r="A6527" t="s">
        <v>11143</v>
      </c>
      <c r="B6527" t="s">
        <v>41</v>
      </c>
      <c r="C6527" t="s">
        <v>26</v>
      </c>
      <c r="D6527">
        <v>4175.1099999999997</v>
      </c>
      <c r="E6527">
        <v>0.28000000000000003</v>
      </c>
      <c r="F6527">
        <f t="shared" si="202"/>
        <v>1169.0308</v>
      </c>
      <c r="G6527">
        <f t="shared" si="203"/>
        <v>3006.0791999999997</v>
      </c>
      <c r="H6527">
        <v>6</v>
      </c>
      <c r="I6527" s="17">
        <v>45609</v>
      </c>
      <c r="J6527" s="17">
        <v>45616</v>
      </c>
      <c r="K6527" t="s">
        <v>31</v>
      </c>
      <c r="L6527" t="s">
        <v>16</v>
      </c>
      <c r="M6527">
        <v>1085.25</v>
      </c>
      <c r="N6527" t="s">
        <v>34</v>
      </c>
    </row>
    <row r="6528" spans="1:14" ht="14.25" customHeight="1" x14ac:dyDescent="0.3">
      <c r="A6528" t="s">
        <v>14616</v>
      </c>
      <c r="B6528" t="s">
        <v>41</v>
      </c>
      <c r="C6528" t="s">
        <v>14</v>
      </c>
      <c r="D6528">
        <v>4180.28</v>
      </c>
      <c r="E6528">
        <v>0.25</v>
      </c>
      <c r="F6528">
        <f t="shared" si="202"/>
        <v>1045.07</v>
      </c>
      <c r="G6528">
        <f t="shared" si="203"/>
        <v>3135.21</v>
      </c>
      <c r="H6528">
        <v>6</v>
      </c>
      <c r="I6528" s="17">
        <v>45158</v>
      </c>
      <c r="J6528" s="17">
        <v>45160</v>
      </c>
      <c r="K6528" t="s">
        <v>15</v>
      </c>
      <c r="L6528" t="s">
        <v>27</v>
      </c>
      <c r="M6528">
        <v>1186.8900000000001</v>
      </c>
      <c r="N6528" t="s">
        <v>28</v>
      </c>
    </row>
    <row r="6529" spans="1:14" ht="14.25" customHeight="1" x14ac:dyDescent="0.3">
      <c r="A6529" t="s">
        <v>10815</v>
      </c>
      <c r="B6529" t="s">
        <v>25</v>
      </c>
      <c r="C6529" t="s">
        <v>36</v>
      </c>
      <c r="D6529">
        <v>4186.6400000000003</v>
      </c>
      <c r="E6529">
        <v>0.45</v>
      </c>
      <c r="F6529">
        <f t="shared" si="202"/>
        <v>1883.9880000000003</v>
      </c>
      <c r="G6529">
        <f t="shared" si="203"/>
        <v>2302.652</v>
      </c>
      <c r="H6529">
        <v>6</v>
      </c>
      <c r="I6529" s="17">
        <v>45571</v>
      </c>
      <c r="J6529" s="17">
        <v>45574</v>
      </c>
      <c r="K6529" t="s">
        <v>15</v>
      </c>
      <c r="L6529" t="s">
        <v>16</v>
      </c>
      <c r="M6529">
        <v>502.09</v>
      </c>
      <c r="N6529" t="s">
        <v>17</v>
      </c>
    </row>
    <row r="6530" spans="1:14" ht="14.25" customHeight="1" x14ac:dyDescent="0.3">
      <c r="A6530" t="s">
        <v>10689</v>
      </c>
      <c r="B6530" t="s">
        <v>13</v>
      </c>
      <c r="C6530" t="s">
        <v>36</v>
      </c>
      <c r="D6530">
        <v>4191.3999999999996</v>
      </c>
      <c r="E6530">
        <v>0.09</v>
      </c>
      <c r="F6530">
        <f t="shared" ref="F6530:F6593" si="204">D6530*E6530</f>
        <v>377.22599999999994</v>
      </c>
      <c r="G6530">
        <f t="shared" ref="G6530:G6593" si="205">D6530-F6530</f>
        <v>3814.1739999999995</v>
      </c>
      <c r="H6530">
        <v>6</v>
      </c>
      <c r="I6530" s="17">
        <v>45132</v>
      </c>
      <c r="J6530" s="17">
        <v>45133</v>
      </c>
      <c r="K6530" t="s">
        <v>21</v>
      </c>
      <c r="L6530" t="s">
        <v>16</v>
      </c>
      <c r="M6530">
        <v>225.6</v>
      </c>
      <c r="N6530" t="s">
        <v>34</v>
      </c>
    </row>
    <row r="6531" spans="1:14" ht="14.25" customHeight="1" x14ac:dyDescent="0.3">
      <c r="A6531" t="s">
        <v>12386</v>
      </c>
      <c r="B6531" t="s">
        <v>19</v>
      </c>
      <c r="C6531" t="s">
        <v>20</v>
      </c>
      <c r="D6531">
        <v>4198.5</v>
      </c>
      <c r="E6531">
        <v>0.36</v>
      </c>
      <c r="F6531">
        <f t="shared" si="204"/>
        <v>1511.46</v>
      </c>
      <c r="G6531">
        <f t="shared" si="205"/>
        <v>2687.04</v>
      </c>
      <c r="H6531">
        <v>6</v>
      </c>
      <c r="I6531" s="17">
        <v>45183</v>
      </c>
      <c r="J6531" s="17">
        <v>45187</v>
      </c>
      <c r="K6531" t="s">
        <v>31</v>
      </c>
      <c r="L6531" t="s">
        <v>16</v>
      </c>
      <c r="M6531">
        <v>1257.49</v>
      </c>
      <c r="N6531" t="s">
        <v>23</v>
      </c>
    </row>
    <row r="6532" spans="1:14" ht="14.25" customHeight="1" x14ac:dyDescent="0.3">
      <c r="A6532" t="s">
        <v>11149</v>
      </c>
      <c r="B6532" t="s">
        <v>25</v>
      </c>
      <c r="C6532" t="s">
        <v>36</v>
      </c>
      <c r="D6532">
        <v>4201.33</v>
      </c>
      <c r="E6532">
        <v>0.28000000000000003</v>
      </c>
      <c r="F6532">
        <f t="shared" si="204"/>
        <v>1176.3724000000002</v>
      </c>
      <c r="G6532">
        <f t="shared" si="205"/>
        <v>3024.9575999999997</v>
      </c>
      <c r="H6532">
        <v>6</v>
      </c>
      <c r="I6532" s="17">
        <v>44933</v>
      </c>
      <c r="J6532" s="17">
        <v>44935</v>
      </c>
      <c r="K6532" t="s">
        <v>31</v>
      </c>
      <c r="L6532" t="s">
        <v>27</v>
      </c>
      <c r="M6532">
        <v>492.42</v>
      </c>
      <c r="N6532" t="s">
        <v>34</v>
      </c>
    </row>
    <row r="6533" spans="1:14" ht="14.25" customHeight="1" x14ac:dyDescent="0.3">
      <c r="A6533" t="s">
        <v>3693</v>
      </c>
      <c r="B6533" t="s">
        <v>19</v>
      </c>
      <c r="C6533" t="s">
        <v>26</v>
      </c>
      <c r="D6533">
        <v>4201.3599999999997</v>
      </c>
      <c r="E6533">
        <v>0.41</v>
      </c>
      <c r="F6533">
        <f t="shared" si="204"/>
        <v>1722.5575999999999</v>
      </c>
      <c r="G6533">
        <f t="shared" si="205"/>
        <v>2478.8023999999996</v>
      </c>
      <c r="H6533">
        <v>6</v>
      </c>
      <c r="I6533" s="17">
        <v>45039</v>
      </c>
      <c r="J6533" s="17">
        <v>45043</v>
      </c>
      <c r="K6533" t="s">
        <v>21</v>
      </c>
      <c r="L6533" t="s">
        <v>22</v>
      </c>
      <c r="M6533">
        <v>1209.18</v>
      </c>
      <c r="N6533" t="s">
        <v>28</v>
      </c>
    </row>
    <row r="6534" spans="1:14" ht="14.25" customHeight="1" x14ac:dyDescent="0.3">
      <c r="A6534" t="s">
        <v>289</v>
      </c>
      <c r="B6534" t="s">
        <v>13</v>
      </c>
      <c r="C6534" t="s">
        <v>36</v>
      </c>
      <c r="D6534">
        <v>4202.16</v>
      </c>
      <c r="E6534">
        <v>0.37</v>
      </c>
      <c r="F6534">
        <f t="shared" si="204"/>
        <v>1554.7991999999999</v>
      </c>
      <c r="G6534">
        <f t="shared" si="205"/>
        <v>2647.3607999999999</v>
      </c>
      <c r="H6534">
        <v>6</v>
      </c>
      <c r="I6534" s="17">
        <v>45435</v>
      </c>
      <c r="J6534" s="17">
        <v>45442</v>
      </c>
      <c r="K6534" t="s">
        <v>15</v>
      </c>
      <c r="L6534" t="s">
        <v>16</v>
      </c>
      <c r="M6534">
        <v>1096.27</v>
      </c>
      <c r="N6534" t="s">
        <v>39</v>
      </c>
    </row>
    <row r="6535" spans="1:14" ht="14.25" customHeight="1" x14ac:dyDescent="0.3">
      <c r="A6535" t="s">
        <v>5072</v>
      </c>
      <c r="B6535" t="s">
        <v>13</v>
      </c>
      <c r="C6535" t="s">
        <v>36</v>
      </c>
      <c r="D6535">
        <v>4206.1400000000003</v>
      </c>
      <c r="E6535">
        <v>0.46</v>
      </c>
      <c r="F6535">
        <f t="shared" si="204"/>
        <v>1934.8244000000002</v>
      </c>
      <c r="G6535">
        <f t="shared" si="205"/>
        <v>2271.3155999999999</v>
      </c>
      <c r="H6535">
        <v>6</v>
      </c>
      <c r="I6535" s="17">
        <v>45155</v>
      </c>
      <c r="J6535" s="17">
        <v>45161</v>
      </c>
      <c r="K6535" t="s">
        <v>21</v>
      </c>
      <c r="L6535" t="s">
        <v>22</v>
      </c>
      <c r="M6535">
        <v>901.92</v>
      </c>
      <c r="N6535" t="s">
        <v>17</v>
      </c>
    </row>
    <row r="6536" spans="1:14" ht="14.25" customHeight="1" x14ac:dyDescent="0.3">
      <c r="A6536" t="s">
        <v>4706</v>
      </c>
      <c r="B6536" t="s">
        <v>19</v>
      </c>
      <c r="C6536" t="s">
        <v>33</v>
      </c>
      <c r="D6536">
        <v>4206.34</v>
      </c>
      <c r="E6536">
        <v>0.11</v>
      </c>
      <c r="F6536">
        <f t="shared" si="204"/>
        <v>462.69740000000002</v>
      </c>
      <c r="G6536">
        <f t="shared" si="205"/>
        <v>3743.6426000000001</v>
      </c>
      <c r="H6536">
        <v>6</v>
      </c>
      <c r="I6536" s="17">
        <v>45221</v>
      </c>
      <c r="J6536" s="17">
        <v>45222</v>
      </c>
      <c r="K6536" t="s">
        <v>31</v>
      </c>
      <c r="L6536" t="s">
        <v>22</v>
      </c>
      <c r="M6536">
        <v>685.74</v>
      </c>
      <c r="N6536" t="s">
        <v>23</v>
      </c>
    </row>
    <row r="6537" spans="1:14" ht="14.25" customHeight="1" x14ac:dyDescent="0.3">
      <c r="A6537" t="s">
        <v>14921</v>
      </c>
      <c r="B6537" t="s">
        <v>41</v>
      </c>
      <c r="C6537" t="s">
        <v>26</v>
      </c>
      <c r="D6537">
        <v>4207.07</v>
      </c>
      <c r="E6537">
        <v>0.39</v>
      </c>
      <c r="F6537">
        <f t="shared" si="204"/>
        <v>1640.7573</v>
      </c>
      <c r="G6537">
        <f t="shared" si="205"/>
        <v>2566.3126999999995</v>
      </c>
      <c r="H6537">
        <v>6</v>
      </c>
      <c r="I6537" s="17">
        <v>45231</v>
      </c>
      <c r="J6537" s="17">
        <v>45236</v>
      </c>
      <c r="K6537" t="s">
        <v>21</v>
      </c>
      <c r="L6537" t="s">
        <v>16</v>
      </c>
      <c r="M6537">
        <v>926.76</v>
      </c>
      <c r="N6537" t="s">
        <v>28</v>
      </c>
    </row>
    <row r="6538" spans="1:14" ht="14.25" customHeight="1" x14ac:dyDescent="0.3">
      <c r="A6538" t="s">
        <v>12704</v>
      </c>
      <c r="B6538" t="s">
        <v>19</v>
      </c>
      <c r="C6538" t="s">
        <v>36</v>
      </c>
      <c r="D6538">
        <v>4208.13</v>
      </c>
      <c r="E6538">
        <v>0.24</v>
      </c>
      <c r="F6538">
        <f t="shared" si="204"/>
        <v>1009.9512</v>
      </c>
      <c r="G6538">
        <f t="shared" si="205"/>
        <v>3198.1788000000001</v>
      </c>
      <c r="H6538">
        <v>6</v>
      </c>
      <c r="I6538" s="17">
        <v>45546</v>
      </c>
      <c r="J6538" s="17">
        <v>45549</v>
      </c>
      <c r="K6538" t="s">
        <v>31</v>
      </c>
      <c r="L6538" t="s">
        <v>27</v>
      </c>
      <c r="M6538">
        <v>273.33</v>
      </c>
      <c r="N6538" t="s">
        <v>39</v>
      </c>
    </row>
    <row r="6539" spans="1:14" ht="14.25" customHeight="1" x14ac:dyDescent="0.3">
      <c r="A6539" t="s">
        <v>5907</v>
      </c>
      <c r="B6539" t="s">
        <v>25</v>
      </c>
      <c r="C6539" t="s">
        <v>20</v>
      </c>
      <c r="D6539">
        <v>4208.21</v>
      </c>
      <c r="E6539">
        <v>7.0000000000000007E-2</v>
      </c>
      <c r="F6539">
        <f t="shared" si="204"/>
        <v>294.57470000000001</v>
      </c>
      <c r="G6539">
        <f t="shared" si="205"/>
        <v>3913.6352999999999</v>
      </c>
      <c r="H6539">
        <v>6</v>
      </c>
      <c r="I6539" s="17">
        <v>45347</v>
      </c>
      <c r="J6539" s="17">
        <v>45354</v>
      </c>
      <c r="K6539" t="s">
        <v>15</v>
      </c>
      <c r="L6539" t="s">
        <v>16</v>
      </c>
      <c r="M6539">
        <v>700.03</v>
      </c>
      <c r="N6539" t="s">
        <v>17</v>
      </c>
    </row>
    <row r="6540" spans="1:14" ht="14.25" customHeight="1" x14ac:dyDescent="0.3">
      <c r="A6540" t="s">
        <v>7240</v>
      </c>
      <c r="B6540" t="s">
        <v>13</v>
      </c>
      <c r="C6540" t="s">
        <v>36</v>
      </c>
      <c r="D6540">
        <v>4214</v>
      </c>
      <c r="E6540">
        <v>0.39</v>
      </c>
      <c r="F6540">
        <f t="shared" si="204"/>
        <v>1643.46</v>
      </c>
      <c r="G6540">
        <f t="shared" si="205"/>
        <v>2570.54</v>
      </c>
      <c r="H6540">
        <v>6</v>
      </c>
      <c r="I6540" s="17">
        <v>44998</v>
      </c>
      <c r="J6540" s="17">
        <v>44999</v>
      </c>
      <c r="K6540" t="s">
        <v>15</v>
      </c>
      <c r="L6540" t="s">
        <v>16</v>
      </c>
      <c r="M6540">
        <v>353.64</v>
      </c>
      <c r="N6540" t="s">
        <v>39</v>
      </c>
    </row>
    <row r="6541" spans="1:14" ht="14.25" customHeight="1" x14ac:dyDescent="0.3">
      <c r="A6541" t="s">
        <v>4715</v>
      </c>
      <c r="B6541" t="s">
        <v>25</v>
      </c>
      <c r="C6541" t="s">
        <v>33</v>
      </c>
      <c r="D6541">
        <v>4217.62</v>
      </c>
      <c r="E6541">
        <v>0.19</v>
      </c>
      <c r="F6541">
        <f t="shared" si="204"/>
        <v>801.34780000000001</v>
      </c>
      <c r="G6541">
        <f t="shared" si="205"/>
        <v>3416.2721999999999</v>
      </c>
      <c r="H6541">
        <v>6</v>
      </c>
      <c r="I6541" s="17">
        <v>45206</v>
      </c>
      <c r="J6541" s="17">
        <v>45208</v>
      </c>
      <c r="K6541" t="s">
        <v>15</v>
      </c>
      <c r="L6541" t="s">
        <v>27</v>
      </c>
      <c r="M6541">
        <v>1065.33</v>
      </c>
      <c r="N6541" t="s">
        <v>23</v>
      </c>
    </row>
    <row r="6542" spans="1:14" ht="14.25" customHeight="1" x14ac:dyDescent="0.3">
      <c r="A6542" t="s">
        <v>4674</v>
      </c>
      <c r="B6542" t="s">
        <v>25</v>
      </c>
      <c r="C6542" t="s">
        <v>14</v>
      </c>
      <c r="D6542">
        <v>4227.57</v>
      </c>
      <c r="E6542">
        <v>0.21</v>
      </c>
      <c r="F6542">
        <f t="shared" si="204"/>
        <v>887.78969999999993</v>
      </c>
      <c r="G6542">
        <f t="shared" si="205"/>
        <v>3339.7802999999999</v>
      </c>
      <c r="H6542">
        <v>6</v>
      </c>
      <c r="I6542" s="17">
        <v>45103</v>
      </c>
      <c r="J6542" s="17">
        <v>45105</v>
      </c>
      <c r="K6542" t="s">
        <v>15</v>
      </c>
      <c r="L6542" t="s">
        <v>22</v>
      </c>
      <c r="M6542">
        <v>596.69000000000005</v>
      </c>
      <c r="N6542" t="s">
        <v>28</v>
      </c>
    </row>
    <row r="6543" spans="1:14" ht="14.25" customHeight="1" x14ac:dyDescent="0.3">
      <c r="A6543" t="s">
        <v>8834</v>
      </c>
      <c r="B6543" t="s">
        <v>41</v>
      </c>
      <c r="C6543" t="s">
        <v>26</v>
      </c>
      <c r="D6543">
        <v>4229.3100000000004</v>
      </c>
      <c r="E6543">
        <v>0.03</v>
      </c>
      <c r="F6543">
        <f t="shared" si="204"/>
        <v>126.8793</v>
      </c>
      <c r="G6543">
        <f t="shared" si="205"/>
        <v>4102.4307000000008</v>
      </c>
      <c r="H6543">
        <v>6</v>
      </c>
      <c r="I6543" s="17">
        <v>45134</v>
      </c>
      <c r="J6543" s="17">
        <v>45135</v>
      </c>
      <c r="K6543" t="s">
        <v>31</v>
      </c>
      <c r="L6543" t="s">
        <v>22</v>
      </c>
      <c r="M6543">
        <v>468.56</v>
      </c>
      <c r="N6543" t="s">
        <v>34</v>
      </c>
    </row>
    <row r="6544" spans="1:14" ht="14.25" customHeight="1" x14ac:dyDescent="0.3">
      <c r="A6544" t="s">
        <v>9977</v>
      </c>
      <c r="B6544" t="s">
        <v>19</v>
      </c>
      <c r="C6544" t="s">
        <v>20</v>
      </c>
      <c r="D6544">
        <v>4232.33</v>
      </c>
      <c r="E6544">
        <v>0.28000000000000003</v>
      </c>
      <c r="F6544">
        <f t="shared" si="204"/>
        <v>1185.0524</v>
      </c>
      <c r="G6544">
        <f t="shared" si="205"/>
        <v>3047.2775999999999</v>
      </c>
      <c r="H6544">
        <v>6</v>
      </c>
      <c r="I6544" s="17">
        <v>45644</v>
      </c>
      <c r="J6544" s="17">
        <v>45649</v>
      </c>
      <c r="K6544" t="s">
        <v>31</v>
      </c>
      <c r="L6544" t="s">
        <v>27</v>
      </c>
      <c r="M6544">
        <v>1224.2</v>
      </c>
      <c r="N6544" t="s">
        <v>48</v>
      </c>
    </row>
    <row r="6545" spans="1:14" ht="14.25" customHeight="1" x14ac:dyDescent="0.3">
      <c r="A6545" t="s">
        <v>12540</v>
      </c>
      <c r="B6545" t="s">
        <v>41</v>
      </c>
      <c r="C6545" t="s">
        <v>14</v>
      </c>
      <c r="D6545">
        <v>4232.4399999999996</v>
      </c>
      <c r="E6545">
        <v>0.38</v>
      </c>
      <c r="F6545">
        <f t="shared" si="204"/>
        <v>1608.3271999999999</v>
      </c>
      <c r="G6545">
        <f t="shared" si="205"/>
        <v>2624.1127999999999</v>
      </c>
      <c r="H6545">
        <v>6</v>
      </c>
      <c r="I6545" s="17">
        <v>45146</v>
      </c>
      <c r="J6545" s="17">
        <v>45150</v>
      </c>
      <c r="K6545" t="s">
        <v>21</v>
      </c>
      <c r="L6545" t="s">
        <v>22</v>
      </c>
      <c r="M6545">
        <v>311.19</v>
      </c>
      <c r="N6545" t="s">
        <v>17</v>
      </c>
    </row>
    <row r="6546" spans="1:14" ht="14.25" customHeight="1" x14ac:dyDescent="0.3">
      <c r="A6546" t="s">
        <v>6110</v>
      </c>
      <c r="B6546" t="s">
        <v>41</v>
      </c>
      <c r="C6546" t="s">
        <v>36</v>
      </c>
      <c r="D6546">
        <v>4233.8599999999997</v>
      </c>
      <c r="E6546">
        <v>0.08</v>
      </c>
      <c r="F6546">
        <f t="shared" si="204"/>
        <v>338.7088</v>
      </c>
      <c r="G6546">
        <f t="shared" si="205"/>
        <v>3895.1511999999998</v>
      </c>
      <c r="H6546">
        <v>6</v>
      </c>
      <c r="I6546" s="17">
        <v>44963</v>
      </c>
      <c r="J6546" s="17">
        <v>44965</v>
      </c>
      <c r="K6546" t="s">
        <v>21</v>
      </c>
      <c r="L6546" t="s">
        <v>22</v>
      </c>
      <c r="M6546">
        <v>1190.43</v>
      </c>
      <c r="N6546" t="s">
        <v>34</v>
      </c>
    </row>
    <row r="6547" spans="1:14" ht="14.25" customHeight="1" x14ac:dyDescent="0.3">
      <c r="A6547" t="s">
        <v>13263</v>
      </c>
      <c r="B6547" t="s">
        <v>41</v>
      </c>
      <c r="C6547" t="s">
        <v>33</v>
      </c>
      <c r="D6547">
        <v>4245.91</v>
      </c>
      <c r="E6547">
        <v>0.46</v>
      </c>
      <c r="F6547">
        <f t="shared" si="204"/>
        <v>1953.1186</v>
      </c>
      <c r="G6547">
        <f t="shared" si="205"/>
        <v>2292.7914000000001</v>
      </c>
      <c r="H6547">
        <v>6</v>
      </c>
      <c r="I6547" s="17">
        <v>45418</v>
      </c>
      <c r="J6547" s="17">
        <v>45425</v>
      </c>
      <c r="K6547" t="s">
        <v>21</v>
      </c>
      <c r="L6547" t="s">
        <v>16</v>
      </c>
      <c r="M6547">
        <v>555.70000000000005</v>
      </c>
      <c r="N6547" t="s">
        <v>28</v>
      </c>
    </row>
    <row r="6548" spans="1:14" ht="14.25" customHeight="1" x14ac:dyDescent="0.3">
      <c r="A6548" t="s">
        <v>5145</v>
      </c>
      <c r="B6548" t="s">
        <v>13</v>
      </c>
      <c r="C6548" t="s">
        <v>26</v>
      </c>
      <c r="D6548">
        <v>4247.8999999999996</v>
      </c>
      <c r="E6548">
        <v>0.18</v>
      </c>
      <c r="F6548">
        <f t="shared" si="204"/>
        <v>764.62199999999996</v>
      </c>
      <c r="G6548">
        <f t="shared" si="205"/>
        <v>3483.2779999999998</v>
      </c>
      <c r="H6548">
        <v>6</v>
      </c>
      <c r="I6548" s="17">
        <v>45487</v>
      </c>
      <c r="J6548" s="17">
        <v>45494</v>
      </c>
      <c r="K6548" t="s">
        <v>31</v>
      </c>
      <c r="L6548" t="s">
        <v>27</v>
      </c>
      <c r="M6548">
        <v>818.8</v>
      </c>
      <c r="N6548" t="s">
        <v>28</v>
      </c>
    </row>
    <row r="6549" spans="1:14" ht="14.25" customHeight="1" x14ac:dyDescent="0.3">
      <c r="A6549" t="s">
        <v>2870</v>
      </c>
      <c r="B6549" t="s">
        <v>25</v>
      </c>
      <c r="C6549" t="s">
        <v>36</v>
      </c>
      <c r="D6549">
        <v>4249.1099999999997</v>
      </c>
      <c r="E6549">
        <v>0.4</v>
      </c>
      <c r="F6549">
        <f t="shared" si="204"/>
        <v>1699.644</v>
      </c>
      <c r="G6549">
        <f t="shared" si="205"/>
        <v>2549.4659999999994</v>
      </c>
      <c r="H6549">
        <v>6</v>
      </c>
      <c r="I6549" s="17">
        <v>45405</v>
      </c>
      <c r="J6549" s="17">
        <v>45410</v>
      </c>
      <c r="K6549" t="s">
        <v>31</v>
      </c>
      <c r="L6549" t="s">
        <v>16</v>
      </c>
      <c r="M6549">
        <v>971.05</v>
      </c>
      <c r="N6549" t="s">
        <v>17</v>
      </c>
    </row>
    <row r="6550" spans="1:14" ht="14.25" customHeight="1" x14ac:dyDescent="0.3">
      <c r="A6550" t="s">
        <v>387</v>
      </c>
      <c r="B6550" t="s">
        <v>19</v>
      </c>
      <c r="C6550" t="s">
        <v>26</v>
      </c>
      <c r="D6550">
        <v>4250.1400000000003</v>
      </c>
      <c r="E6550">
        <v>0.24</v>
      </c>
      <c r="F6550">
        <f t="shared" si="204"/>
        <v>1020.0336000000001</v>
      </c>
      <c r="G6550">
        <f t="shared" si="205"/>
        <v>3230.1064000000001</v>
      </c>
      <c r="H6550">
        <v>6</v>
      </c>
      <c r="I6550" s="17">
        <v>45617</v>
      </c>
      <c r="J6550" s="17">
        <v>45619</v>
      </c>
      <c r="K6550" t="s">
        <v>15</v>
      </c>
      <c r="L6550" t="s">
        <v>16</v>
      </c>
      <c r="M6550">
        <v>990.91</v>
      </c>
      <c r="N6550" t="s">
        <v>34</v>
      </c>
    </row>
    <row r="6551" spans="1:14" ht="14.25" customHeight="1" x14ac:dyDescent="0.3">
      <c r="A6551" t="s">
        <v>6684</v>
      </c>
      <c r="B6551" t="s">
        <v>41</v>
      </c>
      <c r="C6551" t="s">
        <v>33</v>
      </c>
      <c r="D6551">
        <v>4259.55</v>
      </c>
      <c r="E6551">
        <v>0.28000000000000003</v>
      </c>
      <c r="F6551">
        <f t="shared" si="204"/>
        <v>1192.6740000000002</v>
      </c>
      <c r="G6551">
        <f t="shared" si="205"/>
        <v>3066.8760000000002</v>
      </c>
      <c r="H6551">
        <v>6</v>
      </c>
      <c r="I6551" s="17">
        <v>45165</v>
      </c>
      <c r="J6551" s="17">
        <v>45171</v>
      </c>
      <c r="K6551" t="s">
        <v>21</v>
      </c>
      <c r="L6551" t="s">
        <v>22</v>
      </c>
      <c r="M6551">
        <v>764.75</v>
      </c>
      <c r="N6551" t="s">
        <v>34</v>
      </c>
    </row>
    <row r="6552" spans="1:14" ht="14.25" customHeight="1" x14ac:dyDescent="0.3">
      <c r="A6552" t="s">
        <v>364</v>
      </c>
      <c r="B6552" t="s">
        <v>25</v>
      </c>
      <c r="C6552" t="s">
        <v>36</v>
      </c>
      <c r="D6552">
        <v>4262.21</v>
      </c>
      <c r="E6552">
        <v>0.36</v>
      </c>
      <c r="F6552">
        <f t="shared" si="204"/>
        <v>1534.3956000000001</v>
      </c>
      <c r="G6552">
        <f t="shared" si="205"/>
        <v>2727.8144000000002</v>
      </c>
      <c r="H6552">
        <v>6</v>
      </c>
      <c r="I6552" s="17">
        <v>45588</v>
      </c>
      <c r="J6552" s="17">
        <v>45591</v>
      </c>
      <c r="K6552" t="s">
        <v>31</v>
      </c>
      <c r="L6552" t="s">
        <v>16</v>
      </c>
      <c r="M6552">
        <v>217.76</v>
      </c>
      <c r="N6552" t="s">
        <v>34</v>
      </c>
    </row>
    <row r="6553" spans="1:14" ht="14.25" customHeight="1" x14ac:dyDescent="0.3">
      <c r="A6553" t="s">
        <v>1431</v>
      </c>
      <c r="B6553" t="s">
        <v>19</v>
      </c>
      <c r="C6553" t="s">
        <v>36</v>
      </c>
      <c r="D6553">
        <v>4263.5600000000004</v>
      </c>
      <c r="E6553">
        <v>0.34</v>
      </c>
      <c r="F6553">
        <f t="shared" si="204"/>
        <v>1449.6104000000003</v>
      </c>
      <c r="G6553">
        <f t="shared" si="205"/>
        <v>2813.9495999999999</v>
      </c>
      <c r="H6553">
        <v>6</v>
      </c>
      <c r="I6553" s="17">
        <v>45129</v>
      </c>
      <c r="J6553" s="17">
        <v>45133</v>
      </c>
      <c r="K6553" t="s">
        <v>31</v>
      </c>
      <c r="L6553" t="s">
        <v>27</v>
      </c>
      <c r="M6553">
        <v>1063.9000000000001</v>
      </c>
      <c r="N6553" t="s">
        <v>48</v>
      </c>
    </row>
    <row r="6554" spans="1:14" ht="14.25" customHeight="1" x14ac:dyDescent="0.3">
      <c r="A6554" t="s">
        <v>4799</v>
      </c>
      <c r="B6554" t="s">
        <v>13</v>
      </c>
      <c r="C6554" t="s">
        <v>26</v>
      </c>
      <c r="D6554">
        <v>4265.5600000000004</v>
      </c>
      <c r="E6554">
        <v>0.04</v>
      </c>
      <c r="F6554">
        <f t="shared" si="204"/>
        <v>170.62240000000003</v>
      </c>
      <c r="G6554">
        <f t="shared" si="205"/>
        <v>4094.9376000000002</v>
      </c>
      <c r="H6554">
        <v>6</v>
      </c>
      <c r="I6554" s="17">
        <v>45131</v>
      </c>
      <c r="J6554" s="17">
        <v>45133</v>
      </c>
      <c r="K6554" t="s">
        <v>21</v>
      </c>
      <c r="L6554" t="s">
        <v>22</v>
      </c>
      <c r="M6554">
        <v>406.66</v>
      </c>
      <c r="N6554" t="s">
        <v>34</v>
      </c>
    </row>
    <row r="6555" spans="1:14" ht="14.25" customHeight="1" x14ac:dyDescent="0.3">
      <c r="A6555" t="s">
        <v>9607</v>
      </c>
      <c r="B6555" t="s">
        <v>19</v>
      </c>
      <c r="C6555" t="s">
        <v>26</v>
      </c>
      <c r="D6555">
        <v>4271.7299999999996</v>
      </c>
      <c r="E6555">
        <v>0</v>
      </c>
      <c r="F6555">
        <f t="shared" si="204"/>
        <v>0</v>
      </c>
      <c r="G6555">
        <f t="shared" si="205"/>
        <v>4271.7299999999996</v>
      </c>
      <c r="H6555">
        <v>6</v>
      </c>
      <c r="I6555" s="17">
        <v>45595</v>
      </c>
      <c r="J6555" s="17">
        <v>45596</v>
      </c>
      <c r="K6555" t="s">
        <v>15</v>
      </c>
      <c r="L6555" t="s">
        <v>27</v>
      </c>
      <c r="M6555">
        <v>810.16</v>
      </c>
      <c r="N6555" t="s">
        <v>48</v>
      </c>
    </row>
    <row r="6556" spans="1:14" ht="14.25" customHeight="1" x14ac:dyDescent="0.3">
      <c r="A6556" t="s">
        <v>6828</v>
      </c>
      <c r="B6556" t="s">
        <v>19</v>
      </c>
      <c r="C6556" t="s">
        <v>20</v>
      </c>
      <c r="D6556">
        <v>4275.57</v>
      </c>
      <c r="E6556">
        <v>0.16</v>
      </c>
      <c r="F6556">
        <f t="shared" si="204"/>
        <v>684.09119999999996</v>
      </c>
      <c r="G6556">
        <f t="shared" si="205"/>
        <v>3591.4787999999999</v>
      </c>
      <c r="H6556">
        <v>6</v>
      </c>
      <c r="I6556" s="17">
        <v>45580</v>
      </c>
      <c r="J6556" s="17">
        <v>45581</v>
      </c>
      <c r="K6556" t="s">
        <v>31</v>
      </c>
      <c r="L6556" t="s">
        <v>16</v>
      </c>
      <c r="M6556">
        <v>538.44000000000005</v>
      </c>
      <c r="N6556" t="s">
        <v>28</v>
      </c>
    </row>
    <row r="6557" spans="1:14" ht="14.25" customHeight="1" x14ac:dyDescent="0.3">
      <c r="A6557" t="s">
        <v>7470</v>
      </c>
      <c r="B6557" t="s">
        <v>19</v>
      </c>
      <c r="C6557" t="s">
        <v>36</v>
      </c>
      <c r="D6557">
        <v>4277.3999999999996</v>
      </c>
      <c r="E6557">
        <v>0.18</v>
      </c>
      <c r="F6557">
        <f t="shared" si="204"/>
        <v>769.9319999999999</v>
      </c>
      <c r="G6557">
        <f t="shared" si="205"/>
        <v>3507.4679999999998</v>
      </c>
      <c r="H6557">
        <v>6</v>
      </c>
      <c r="I6557" s="17">
        <v>45312</v>
      </c>
      <c r="J6557" s="17">
        <v>45317</v>
      </c>
      <c r="K6557" t="s">
        <v>15</v>
      </c>
      <c r="L6557" t="s">
        <v>16</v>
      </c>
      <c r="M6557">
        <v>1261.03</v>
      </c>
      <c r="N6557" t="s">
        <v>48</v>
      </c>
    </row>
    <row r="6558" spans="1:14" ht="14.25" customHeight="1" x14ac:dyDescent="0.3">
      <c r="A6558" t="s">
        <v>7098</v>
      </c>
      <c r="B6558" t="s">
        <v>19</v>
      </c>
      <c r="C6558" t="s">
        <v>33</v>
      </c>
      <c r="D6558">
        <v>4278.5</v>
      </c>
      <c r="E6558">
        <v>0.41</v>
      </c>
      <c r="F6558">
        <f t="shared" si="204"/>
        <v>1754.1849999999999</v>
      </c>
      <c r="G6558">
        <f t="shared" si="205"/>
        <v>2524.3150000000001</v>
      </c>
      <c r="H6558">
        <v>6</v>
      </c>
      <c r="I6558" s="17">
        <v>45112</v>
      </c>
      <c r="J6558" s="17">
        <v>45114</v>
      </c>
      <c r="K6558" t="s">
        <v>21</v>
      </c>
      <c r="L6558" t="s">
        <v>16</v>
      </c>
      <c r="M6558">
        <v>1025.8800000000001</v>
      </c>
      <c r="N6558" t="s">
        <v>48</v>
      </c>
    </row>
    <row r="6559" spans="1:14" ht="14.25" customHeight="1" x14ac:dyDescent="0.3">
      <c r="A6559" t="s">
        <v>12473</v>
      </c>
      <c r="B6559" t="s">
        <v>41</v>
      </c>
      <c r="C6559" t="s">
        <v>26</v>
      </c>
      <c r="D6559">
        <v>4282.93</v>
      </c>
      <c r="E6559">
        <v>0.19</v>
      </c>
      <c r="F6559">
        <f t="shared" si="204"/>
        <v>813.75670000000002</v>
      </c>
      <c r="G6559">
        <f t="shared" si="205"/>
        <v>3469.1733000000004</v>
      </c>
      <c r="H6559">
        <v>6</v>
      </c>
      <c r="I6559" s="17">
        <v>45152</v>
      </c>
      <c r="J6559" s="17">
        <v>45158</v>
      </c>
      <c r="K6559" t="s">
        <v>15</v>
      </c>
      <c r="L6559" t="s">
        <v>22</v>
      </c>
      <c r="M6559">
        <v>445.89</v>
      </c>
      <c r="N6559" t="s">
        <v>39</v>
      </c>
    </row>
    <row r="6560" spans="1:14" ht="14.25" customHeight="1" x14ac:dyDescent="0.3">
      <c r="A6560" t="s">
        <v>13065</v>
      </c>
      <c r="B6560" t="s">
        <v>25</v>
      </c>
      <c r="C6560" t="s">
        <v>26</v>
      </c>
      <c r="D6560">
        <v>4288.8100000000004</v>
      </c>
      <c r="E6560">
        <v>0.38</v>
      </c>
      <c r="F6560">
        <f t="shared" si="204"/>
        <v>1629.7478000000001</v>
      </c>
      <c r="G6560">
        <f t="shared" si="205"/>
        <v>2659.0622000000003</v>
      </c>
      <c r="H6560">
        <v>6</v>
      </c>
      <c r="I6560" s="17">
        <v>45352</v>
      </c>
      <c r="J6560" s="17">
        <v>45354</v>
      </c>
      <c r="K6560" t="s">
        <v>21</v>
      </c>
      <c r="L6560" t="s">
        <v>16</v>
      </c>
      <c r="M6560">
        <v>1178.54</v>
      </c>
      <c r="N6560" t="s">
        <v>23</v>
      </c>
    </row>
    <row r="6561" spans="1:14" ht="14.25" customHeight="1" x14ac:dyDescent="0.3">
      <c r="A6561" t="s">
        <v>3932</v>
      </c>
      <c r="B6561" t="s">
        <v>25</v>
      </c>
      <c r="C6561" t="s">
        <v>14</v>
      </c>
      <c r="D6561">
        <v>4289.9799999999996</v>
      </c>
      <c r="E6561">
        <v>0.3</v>
      </c>
      <c r="F6561">
        <f t="shared" si="204"/>
        <v>1286.9939999999999</v>
      </c>
      <c r="G6561">
        <f t="shared" si="205"/>
        <v>3002.9859999999999</v>
      </c>
      <c r="H6561">
        <v>6</v>
      </c>
      <c r="I6561" s="17">
        <v>45457</v>
      </c>
      <c r="J6561" s="17">
        <v>45458</v>
      </c>
      <c r="K6561" t="s">
        <v>31</v>
      </c>
      <c r="L6561" t="s">
        <v>22</v>
      </c>
      <c r="M6561">
        <v>560.83000000000004</v>
      </c>
      <c r="N6561" t="s">
        <v>28</v>
      </c>
    </row>
    <row r="6562" spans="1:14" ht="14.25" customHeight="1" x14ac:dyDescent="0.3">
      <c r="A6562" t="s">
        <v>14467</v>
      </c>
      <c r="B6562" t="s">
        <v>25</v>
      </c>
      <c r="C6562" t="s">
        <v>14</v>
      </c>
      <c r="D6562">
        <v>4291.08</v>
      </c>
      <c r="E6562">
        <v>0.04</v>
      </c>
      <c r="F6562">
        <f t="shared" si="204"/>
        <v>171.64320000000001</v>
      </c>
      <c r="G6562">
        <f t="shared" si="205"/>
        <v>4119.4367999999995</v>
      </c>
      <c r="H6562">
        <v>6</v>
      </c>
      <c r="I6562" s="17">
        <v>45568</v>
      </c>
      <c r="J6562" s="17">
        <v>45574</v>
      </c>
      <c r="K6562" t="s">
        <v>15</v>
      </c>
      <c r="L6562" t="s">
        <v>22</v>
      </c>
      <c r="M6562">
        <v>697.79</v>
      </c>
      <c r="N6562" t="s">
        <v>39</v>
      </c>
    </row>
    <row r="6563" spans="1:14" ht="14.25" customHeight="1" x14ac:dyDescent="0.3">
      <c r="A6563" t="s">
        <v>6078</v>
      </c>
      <c r="B6563" t="s">
        <v>41</v>
      </c>
      <c r="C6563" t="s">
        <v>14</v>
      </c>
      <c r="D6563">
        <v>4293.21</v>
      </c>
      <c r="E6563">
        <v>0.06</v>
      </c>
      <c r="F6563">
        <f t="shared" si="204"/>
        <v>257.5926</v>
      </c>
      <c r="G6563">
        <f t="shared" si="205"/>
        <v>4035.6174000000001</v>
      </c>
      <c r="H6563">
        <v>6</v>
      </c>
      <c r="I6563" s="17">
        <v>45537</v>
      </c>
      <c r="J6563" s="17">
        <v>45544</v>
      </c>
      <c r="K6563" t="s">
        <v>31</v>
      </c>
      <c r="L6563" t="s">
        <v>27</v>
      </c>
      <c r="M6563">
        <v>416.77</v>
      </c>
      <c r="N6563" t="s">
        <v>23</v>
      </c>
    </row>
    <row r="6564" spans="1:14" ht="14.25" customHeight="1" x14ac:dyDescent="0.3">
      <c r="A6564" t="s">
        <v>998</v>
      </c>
      <c r="B6564" t="s">
        <v>25</v>
      </c>
      <c r="C6564" t="s">
        <v>36</v>
      </c>
      <c r="D6564">
        <v>4295.67</v>
      </c>
      <c r="E6564">
        <v>0.33</v>
      </c>
      <c r="F6564">
        <f t="shared" si="204"/>
        <v>1417.5711000000001</v>
      </c>
      <c r="G6564">
        <f t="shared" si="205"/>
        <v>2878.0989</v>
      </c>
      <c r="H6564">
        <v>6</v>
      </c>
      <c r="I6564" s="17">
        <v>45373</v>
      </c>
      <c r="J6564" s="17">
        <v>45379</v>
      </c>
      <c r="K6564" t="s">
        <v>21</v>
      </c>
      <c r="L6564" t="s">
        <v>22</v>
      </c>
      <c r="M6564">
        <v>836.04</v>
      </c>
      <c r="N6564" t="s">
        <v>23</v>
      </c>
    </row>
    <row r="6565" spans="1:14" ht="14.25" customHeight="1" x14ac:dyDescent="0.3">
      <c r="A6565" t="s">
        <v>2393</v>
      </c>
      <c r="B6565" t="s">
        <v>19</v>
      </c>
      <c r="C6565" t="s">
        <v>33</v>
      </c>
      <c r="D6565">
        <v>4296.76</v>
      </c>
      <c r="E6565">
        <v>0.17</v>
      </c>
      <c r="F6565">
        <f t="shared" si="204"/>
        <v>730.44920000000013</v>
      </c>
      <c r="G6565">
        <f t="shared" si="205"/>
        <v>3566.3108000000002</v>
      </c>
      <c r="H6565">
        <v>6</v>
      </c>
      <c r="I6565" s="17">
        <v>45192</v>
      </c>
      <c r="J6565" s="17">
        <v>45194</v>
      </c>
      <c r="K6565" t="s">
        <v>31</v>
      </c>
      <c r="L6565" t="s">
        <v>16</v>
      </c>
      <c r="M6565">
        <v>956.26</v>
      </c>
      <c r="N6565" t="s">
        <v>23</v>
      </c>
    </row>
    <row r="6566" spans="1:14" ht="14.25" customHeight="1" x14ac:dyDescent="0.3">
      <c r="A6566" t="s">
        <v>11729</v>
      </c>
      <c r="B6566" t="s">
        <v>19</v>
      </c>
      <c r="C6566" t="s">
        <v>20</v>
      </c>
      <c r="D6566">
        <v>4301.3100000000004</v>
      </c>
      <c r="E6566">
        <v>0.28999999999999998</v>
      </c>
      <c r="F6566">
        <f t="shared" si="204"/>
        <v>1247.3799000000001</v>
      </c>
      <c r="G6566">
        <f t="shared" si="205"/>
        <v>3053.9301000000005</v>
      </c>
      <c r="H6566">
        <v>6</v>
      </c>
      <c r="I6566" s="17">
        <v>45284</v>
      </c>
      <c r="J6566" s="17">
        <v>45290</v>
      </c>
      <c r="K6566" t="s">
        <v>21</v>
      </c>
      <c r="L6566" t="s">
        <v>27</v>
      </c>
      <c r="M6566">
        <v>727.7</v>
      </c>
      <c r="N6566" t="s">
        <v>28</v>
      </c>
    </row>
    <row r="6567" spans="1:14" ht="14.25" customHeight="1" x14ac:dyDescent="0.3">
      <c r="A6567" t="s">
        <v>13878</v>
      </c>
      <c r="B6567" t="s">
        <v>19</v>
      </c>
      <c r="C6567" t="s">
        <v>26</v>
      </c>
      <c r="D6567">
        <v>4303.22</v>
      </c>
      <c r="E6567">
        <v>0.36</v>
      </c>
      <c r="F6567">
        <f t="shared" si="204"/>
        <v>1549.1592000000001</v>
      </c>
      <c r="G6567">
        <f t="shared" si="205"/>
        <v>2754.0608000000002</v>
      </c>
      <c r="H6567">
        <v>6</v>
      </c>
      <c r="I6567" s="17">
        <v>45624</v>
      </c>
      <c r="J6567" s="17">
        <v>45630</v>
      </c>
      <c r="K6567" t="s">
        <v>15</v>
      </c>
      <c r="L6567" t="s">
        <v>16</v>
      </c>
      <c r="M6567">
        <v>308.11</v>
      </c>
      <c r="N6567" t="s">
        <v>28</v>
      </c>
    </row>
    <row r="6568" spans="1:14" ht="14.25" customHeight="1" x14ac:dyDescent="0.3">
      <c r="A6568" t="s">
        <v>4040</v>
      </c>
      <c r="B6568" t="s">
        <v>41</v>
      </c>
      <c r="C6568" t="s">
        <v>33</v>
      </c>
      <c r="D6568">
        <v>4304.3500000000004</v>
      </c>
      <c r="E6568">
        <v>0.28000000000000003</v>
      </c>
      <c r="F6568">
        <f t="shared" si="204"/>
        <v>1205.2180000000003</v>
      </c>
      <c r="G6568">
        <f t="shared" si="205"/>
        <v>3099.1320000000001</v>
      </c>
      <c r="H6568">
        <v>6</v>
      </c>
      <c r="I6568" s="17">
        <v>45446</v>
      </c>
      <c r="J6568" s="17">
        <v>45451</v>
      </c>
      <c r="K6568" t="s">
        <v>21</v>
      </c>
      <c r="L6568" t="s">
        <v>22</v>
      </c>
      <c r="M6568">
        <v>1255.8399999999999</v>
      </c>
      <c r="N6568" t="s">
        <v>48</v>
      </c>
    </row>
    <row r="6569" spans="1:14" ht="14.25" customHeight="1" x14ac:dyDescent="0.3">
      <c r="A6569" t="s">
        <v>3530</v>
      </c>
      <c r="B6569" t="s">
        <v>13</v>
      </c>
      <c r="C6569" t="s">
        <v>20</v>
      </c>
      <c r="D6569">
        <v>4306.21</v>
      </c>
      <c r="E6569">
        <v>0.04</v>
      </c>
      <c r="F6569">
        <f t="shared" si="204"/>
        <v>172.2484</v>
      </c>
      <c r="G6569">
        <f t="shared" si="205"/>
        <v>4133.9615999999996</v>
      </c>
      <c r="H6569">
        <v>6</v>
      </c>
      <c r="I6569" s="17">
        <v>45344</v>
      </c>
      <c r="J6569" s="17">
        <v>45347</v>
      </c>
      <c r="K6569" t="s">
        <v>31</v>
      </c>
      <c r="L6569" t="s">
        <v>22</v>
      </c>
      <c r="M6569">
        <v>1229.71</v>
      </c>
      <c r="N6569" t="s">
        <v>28</v>
      </c>
    </row>
    <row r="6570" spans="1:14" ht="14.25" customHeight="1" x14ac:dyDescent="0.3">
      <c r="A6570" t="s">
        <v>7336</v>
      </c>
      <c r="B6570" t="s">
        <v>41</v>
      </c>
      <c r="C6570" t="s">
        <v>36</v>
      </c>
      <c r="D6570">
        <v>4309.3500000000004</v>
      </c>
      <c r="E6570">
        <v>0.21</v>
      </c>
      <c r="F6570">
        <f t="shared" si="204"/>
        <v>904.96350000000007</v>
      </c>
      <c r="G6570">
        <f t="shared" si="205"/>
        <v>3404.3865000000005</v>
      </c>
      <c r="H6570">
        <v>6</v>
      </c>
      <c r="I6570" s="17">
        <v>45253</v>
      </c>
      <c r="J6570" s="17">
        <v>45256</v>
      </c>
      <c r="K6570" t="s">
        <v>21</v>
      </c>
      <c r="L6570" t="s">
        <v>27</v>
      </c>
      <c r="M6570">
        <v>587.86</v>
      </c>
      <c r="N6570" t="s">
        <v>23</v>
      </c>
    </row>
    <row r="6571" spans="1:14" ht="14.25" customHeight="1" x14ac:dyDescent="0.3">
      <c r="A6571" t="s">
        <v>3991</v>
      </c>
      <c r="B6571" t="s">
        <v>25</v>
      </c>
      <c r="C6571" t="s">
        <v>33</v>
      </c>
      <c r="D6571">
        <v>4311.7700000000004</v>
      </c>
      <c r="E6571">
        <v>0.26</v>
      </c>
      <c r="F6571">
        <f t="shared" si="204"/>
        <v>1121.0602000000001</v>
      </c>
      <c r="G6571">
        <f t="shared" si="205"/>
        <v>3190.7098000000005</v>
      </c>
      <c r="H6571">
        <v>6</v>
      </c>
      <c r="I6571" s="17">
        <v>45171</v>
      </c>
      <c r="J6571" s="17">
        <v>45177</v>
      </c>
      <c r="K6571" t="s">
        <v>21</v>
      </c>
      <c r="L6571" t="s">
        <v>22</v>
      </c>
      <c r="M6571">
        <v>905.27</v>
      </c>
      <c r="N6571" t="s">
        <v>48</v>
      </c>
    </row>
    <row r="6572" spans="1:14" ht="14.25" customHeight="1" x14ac:dyDescent="0.3">
      <c r="A6572" t="s">
        <v>7991</v>
      </c>
      <c r="B6572" t="s">
        <v>19</v>
      </c>
      <c r="C6572" t="s">
        <v>36</v>
      </c>
      <c r="D6572">
        <v>4312.76</v>
      </c>
      <c r="E6572">
        <v>0.17</v>
      </c>
      <c r="F6572">
        <f t="shared" si="204"/>
        <v>733.16920000000005</v>
      </c>
      <c r="G6572">
        <f t="shared" si="205"/>
        <v>3579.5907999999999</v>
      </c>
      <c r="H6572">
        <v>6</v>
      </c>
      <c r="I6572" s="17">
        <v>45378</v>
      </c>
      <c r="J6572" s="17">
        <v>45380</v>
      </c>
      <c r="K6572" t="s">
        <v>15</v>
      </c>
      <c r="L6572" t="s">
        <v>27</v>
      </c>
      <c r="M6572">
        <v>821.04</v>
      </c>
      <c r="N6572" t="s">
        <v>34</v>
      </c>
    </row>
    <row r="6573" spans="1:14" ht="14.25" customHeight="1" x14ac:dyDescent="0.3">
      <c r="A6573" t="s">
        <v>7939</v>
      </c>
      <c r="B6573" t="s">
        <v>13</v>
      </c>
      <c r="C6573" t="s">
        <v>36</v>
      </c>
      <c r="D6573">
        <v>4313.18</v>
      </c>
      <c r="E6573">
        <v>0.01</v>
      </c>
      <c r="F6573">
        <f t="shared" si="204"/>
        <v>43.131800000000005</v>
      </c>
      <c r="G6573">
        <f t="shared" si="205"/>
        <v>4270.0482000000002</v>
      </c>
      <c r="H6573">
        <v>6</v>
      </c>
      <c r="I6573" s="17">
        <v>45125</v>
      </c>
      <c r="J6573" s="17">
        <v>45129</v>
      </c>
      <c r="K6573" t="s">
        <v>21</v>
      </c>
      <c r="L6573" t="s">
        <v>16</v>
      </c>
      <c r="M6573">
        <v>334.87</v>
      </c>
      <c r="N6573" t="s">
        <v>34</v>
      </c>
    </row>
    <row r="6574" spans="1:14" ht="14.25" customHeight="1" x14ac:dyDescent="0.3">
      <c r="A6574" t="s">
        <v>10710</v>
      </c>
      <c r="B6574" t="s">
        <v>25</v>
      </c>
      <c r="C6574" t="s">
        <v>20</v>
      </c>
      <c r="D6574">
        <v>4315.34</v>
      </c>
      <c r="E6574">
        <v>0.37</v>
      </c>
      <c r="F6574">
        <f t="shared" si="204"/>
        <v>1596.6758</v>
      </c>
      <c r="G6574">
        <f t="shared" si="205"/>
        <v>2718.6642000000002</v>
      </c>
      <c r="H6574">
        <v>6</v>
      </c>
      <c r="I6574" s="17">
        <v>45642</v>
      </c>
      <c r="J6574" s="17">
        <v>45646</v>
      </c>
      <c r="K6574" t="s">
        <v>31</v>
      </c>
      <c r="L6574" t="s">
        <v>22</v>
      </c>
      <c r="M6574">
        <v>1039.24</v>
      </c>
      <c r="N6574" t="s">
        <v>28</v>
      </c>
    </row>
    <row r="6575" spans="1:14" ht="14.25" customHeight="1" x14ac:dyDescent="0.3">
      <c r="A6575" t="s">
        <v>3580</v>
      </c>
      <c r="B6575" t="s">
        <v>19</v>
      </c>
      <c r="C6575" t="s">
        <v>36</v>
      </c>
      <c r="D6575">
        <v>4316.2299999999996</v>
      </c>
      <c r="E6575">
        <v>0.08</v>
      </c>
      <c r="F6575">
        <f t="shared" si="204"/>
        <v>345.29839999999996</v>
      </c>
      <c r="G6575">
        <f t="shared" si="205"/>
        <v>3970.9315999999994</v>
      </c>
      <c r="H6575">
        <v>6</v>
      </c>
      <c r="I6575" s="17">
        <v>45651</v>
      </c>
      <c r="J6575" s="17">
        <v>45656</v>
      </c>
      <c r="K6575" t="s">
        <v>31</v>
      </c>
      <c r="L6575" t="s">
        <v>27</v>
      </c>
      <c r="M6575">
        <v>743.71</v>
      </c>
      <c r="N6575" t="s">
        <v>48</v>
      </c>
    </row>
    <row r="6576" spans="1:14" ht="14.25" customHeight="1" x14ac:dyDescent="0.3">
      <c r="A6576" t="s">
        <v>7976</v>
      </c>
      <c r="B6576" t="s">
        <v>41</v>
      </c>
      <c r="C6576" t="s">
        <v>14</v>
      </c>
      <c r="D6576">
        <v>4316.9399999999996</v>
      </c>
      <c r="E6576">
        <v>0.03</v>
      </c>
      <c r="F6576">
        <f t="shared" si="204"/>
        <v>129.50819999999999</v>
      </c>
      <c r="G6576">
        <f t="shared" si="205"/>
        <v>4187.4317999999994</v>
      </c>
      <c r="H6576">
        <v>6</v>
      </c>
      <c r="I6576" s="17">
        <v>45125</v>
      </c>
      <c r="J6576" s="17">
        <v>45129</v>
      </c>
      <c r="K6576" t="s">
        <v>21</v>
      </c>
      <c r="L6576" t="s">
        <v>16</v>
      </c>
      <c r="M6576">
        <v>453.08</v>
      </c>
      <c r="N6576" t="s">
        <v>17</v>
      </c>
    </row>
    <row r="6577" spans="1:14" ht="14.25" customHeight="1" x14ac:dyDescent="0.3">
      <c r="A6577" t="s">
        <v>1188</v>
      </c>
      <c r="B6577" t="s">
        <v>25</v>
      </c>
      <c r="C6577" t="s">
        <v>26</v>
      </c>
      <c r="D6577">
        <v>4323.87</v>
      </c>
      <c r="E6577">
        <v>0.47</v>
      </c>
      <c r="F6577">
        <f t="shared" si="204"/>
        <v>2032.2188999999998</v>
      </c>
      <c r="G6577">
        <f t="shared" si="205"/>
        <v>2291.6511</v>
      </c>
      <c r="H6577">
        <v>6</v>
      </c>
      <c r="I6577" s="17">
        <v>45009</v>
      </c>
      <c r="J6577" s="17">
        <v>45015</v>
      </c>
      <c r="K6577" t="s">
        <v>21</v>
      </c>
      <c r="L6577" t="s">
        <v>16</v>
      </c>
      <c r="M6577">
        <v>1221.25</v>
      </c>
      <c r="N6577" t="s">
        <v>39</v>
      </c>
    </row>
    <row r="6578" spans="1:14" ht="14.25" customHeight="1" x14ac:dyDescent="0.3">
      <c r="A6578" t="s">
        <v>4779</v>
      </c>
      <c r="B6578" t="s">
        <v>41</v>
      </c>
      <c r="C6578" t="s">
        <v>36</v>
      </c>
      <c r="D6578">
        <v>4332.1499999999996</v>
      </c>
      <c r="E6578">
        <v>0.12</v>
      </c>
      <c r="F6578">
        <f t="shared" si="204"/>
        <v>519.85799999999995</v>
      </c>
      <c r="G6578">
        <f t="shared" si="205"/>
        <v>3812.2919999999995</v>
      </c>
      <c r="H6578">
        <v>6</v>
      </c>
      <c r="I6578" s="17">
        <v>45182</v>
      </c>
      <c r="J6578" s="17">
        <v>45185</v>
      </c>
      <c r="K6578" t="s">
        <v>15</v>
      </c>
      <c r="L6578" t="s">
        <v>16</v>
      </c>
      <c r="M6578">
        <v>954.84</v>
      </c>
      <c r="N6578" t="s">
        <v>39</v>
      </c>
    </row>
    <row r="6579" spans="1:14" ht="14.25" customHeight="1" x14ac:dyDescent="0.3">
      <c r="A6579" t="s">
        <v>1243</v>
      </c>
      <c r="B6579" t="s">
        <v>25</v>
      </c>
      <c r="C6579" t="s">
        <v>26</v>
      </c>
      <c r="D6579">
        <v>4336.09</v>
      </c>
      <c r="E6579">
        <v>0.47</v>
      </c>
      <c r="F6579">
        <f t="shared" si="204"/>
        <v>2037.9622999999999</v>
      </c>
      <c r="G6579">
        <f t="shared" si="205"/>
        <v>2298.1277</v>
      </c>
      <c r="H6579">
        <v>6</v>
      </c>
      <c r="I6579" s="17">
        <v>45591</v>
      </c>
      <c r="J6579" s="17">
        <v>45598</v>
      </c>
      <c r="K6579" t="s">
        <v>15</v>
      </c>
      <c r="L6579" t="s">
        <v>27</v>
      </c>
      <c r="M6579">
        <v>438.84</v>
      </c>
      <c r="N6579" t="s">
        <v>48</v>
      </c>
    </row>
    <row r="6580" spans="1:14" ht="14.25" customHeight="1" x14ac:dyDescent="0.3">
      <c r="A6580" t="s">
        <v>11128</v>
      </c>
      <c r="B6580" t="s">
        <v>41</v>
      </c>
      <c r="C6580" t="s">
        <v>26</v>
      </c>
      <c r="D6580">
        <v>4336.13</v>
      </c>
      <c r="E6580">
        <v>0.02</v>
      </c>
      <c r="F6580">
        <f t="shared" si="204"/>
        <v>86.7226</v>
      </c>
      <c r="G6580">
        <f t="shared" si="205"/>
        <v>4249.4074000000001</v>
      </c>
      <c r="H6580">
        <v>6</v>
      </c>
      <c r="I6580" s="17">
        <v>45315</v>
      </c>
      <c r="J6580" s="17">
        <v>45319</v>
      </c>
      <c r="K6580" t="s">
        <v>15</v>
      </c>
      <c r="L6580" t="s">
        <v>27</v>
      </c>
      <c r="M6580">
        <v>534.23</v>
      </c>
      <c r="N6580" t="s">
        <v>39</v>
      </c>
    </row>
    <row r="6581" spans="1:14" ht="14.25" customHeight="1" x14ac:dyDescent="0.3">
      <c r="A6581" t="s">
        <v>12582</v>
      </c>
      <c r="B6581" t="s">
        <v>19</v>
      </c>
      <c r="C6581" t="s">
        <v>20</v>
      </c>
      <c r="D6581">
        <v>4338.2299999999996</v>
      </c>
      <c r="E6581">
        <v>7.0000000000000007E-2</v>
      </c>
      <c r="F6581">
        <f t="shared" si="204"/>
        <v>303.67610000000002</v>
      </c>
      <c r="G6581">
        <f t="shared" si="205"/>
        <v>4034.5538999999994</v>
      </c>
      <c r="H6581">
        <v>6</v>
      </c>
      <c r="I6581" s="17">
        <v>45238</v>
      </c>
      <c r="J6581" s="17">
        <v>45241</v>
      </c>
      <c r="K6581" t="s">
        <v>15</v>
      </c>
      <c r="L6581" t="s">
        <v>22</v>
      </c>
      <c r="M6581">
        <v>560.86</v>
      </c>
      <c r="N6581" t="s">
        <v>34</v>
      </c>
    </row>
    <row r="6582" spans="1:14" ht="14.25" customHeight="1" x14ac:dyDescent="0.3">
      <c r="A6582" t="s">
        <v>13469</v>
      </c>
      <c r="B6582" t="s">
        <v>13</v>
      </c>
      <c r="C6582" t="s">
        <v>20</v>
      </c>
      <c r="D6582">
        <v>4339.34</v>
      </c>
      <c r="E6582">
        <v>0.11</v>
      </c>
      <c r="F6582">
        <f t="shared" si="204"/>
        <v>477.32740000000001</v>
      </c>
      <c r="G6582">
        <f t="shared" si="205"/>
        <v>3862.0126</v>
      </c>
      <c r="H6582">
        <v>6</v>
      </c>
      <c r="I6582" s="17">
        <v>45022</v>
      </c>
      <c r="J6582" s="17">
        <v>45024</v>
      </c>
      <c r="K6582" t="s">
        <v>31</v>
      </c>
      <c r="L6582" t="s">
        <v>16</v>
      </c>
      <c r="M6582">
        <v>959.7</v>
      </c>
      <c r="N6582" t="s">
        <v>39</v>
      </c>
    </row>
    <row r="6583" spans="1:14" ht="14.25" customHeight="1" x14ac:dyDescent="0.3">
      <c r="A6583" t="s">
        <v>12454</v>
      </c>
      <c r="B6583" t="s">
        <v>41</v>
      </c>
      <c r="C6583" t="s">
        <v>14</v>
      </c>
      <c r="D6583">
        <v>4340.22</v>
      </c>
      <c r="E6583">
        <v>0.25</v>
      </c>
      <c r="F6583">
        <f t="shared" si="204"/>
        <v>1085.0550000000001</v>
      </c>
      <c r="G6583">
        <f t="shared" si="205"/>
        <v>3255.165</v>
      </c>
      <c r="H6583">
        <v>6</v>
      </c>
      <c r="I6583" s="17">
        <v>45216</v>
      </c>
      <c r="J6583" s="17">
        <v>45221</v>
      </c>
      <c r="K6583" t="s">
        <v>21</v>
      </c>
      <c r="L6583" t="s">
        <v>16</v>
      </c>
      <c r="M6583">
        <v>1103.6400000000001</v>
      </c>
      <c r="N6583" t="s">
        <v>28</v>
      </c>
    </row>
    <row r="6584" spans="1:14" ht="14.25" customHeight="1" x14ac:dyDescent="0.3">
      <c r="A6584" t="s">
        <v>6896</v>
      </c>
      <c r="B6584" t="s">
        <v>25</v>
      </c>
      <c r="C6584" t="s">
        <v>20</v>
      </c>
      <c r="D6584">
        <v>4347.46</v>
      </c>
      <c r="E6584">
        <v>0.22</v>
      </c>
      <c r="F6584">
        <f t="shared" si="204"/>
        <v>956.44119999999998</v>
      </c>
      <c r="G6584">
        <f t="shared" si="205"/>
        <v>3391.0187999999998</v>
      </c>
      <c r="H6584">
        <v>6</v>
      </c>
      <c r="I6584" s="17">
        <v>45571</v>
      </c>
      <c r="J6584" s="17">
        <v>45573</v>
      </c>
      <c r="K6584" t="s">
        <v>31</v>
      </c>
      <c r="L6584" t="s">
        <v>27</v>
      </c>
      <c r="M6584">
        <v>967.69</v>
      </c>
      <c r="N6584" t="s">
        <v>17</v>
      </c>
    </row>
    <row r="6585" spans="1:14" ht="14.25" customHeight="1" x14ac:dyDescent="0.3">
      <c r="A6585" t="s">
        <v>12592</v>
      </c>
      <c r="B6585" t="s">
        <v>13</v>
      </c>
      <c r="C6585" t="s">
        <v>33</v>
      </c>
      <c r="D6585">
        <v>4348.49</v>
      </c>
      <c r="E6585">
        <v>7.0000000000000007E-2</v>
      </c>
      <c r="F6585">
        <f t="shared" si="204"/>
        <v>304.39429999999999</v>
      </c>
      <c r="G6585">
        <f t="shared" si="205"/>
        <v>4044.0956999999999</v>
      </c>
      <c r="H6585">
        <v>6</v>
      </c>
      <c r="I6585" s="17">
        <v>45412</v>
      </c>
      <c r="J6585" s="17">
        <v>45416</v>
      </c>
      <c r="K6585" t="s">
        <v>31</v>
      </c>
      <c r="L6585" t="s">
        <v>22</v>
      </c>
      <c r="M6585">
        <v>355.12</v>
      </c>
      <c r="N6585" t="s">
        <v>48</v>
      </c>
    </row>
    <row r="6586" spans="1:14" ht="14.25" customHeight="1" x14ac:dyDescent="0.3">
      <c r="A6586" t="s">
        <v>599</v>
      </c>
      <c r="B6586" t="s">
        <v>41</v>
      </c>
      <c r="C6586" t="s">
        <v>26</v>
      </c>
      <c r="D6586">
        <v>4349.1000000000004</v>
      </c>
      <c r="E6586">
        <v>0.04</v>
      </c>
      <c r="F6586">
        <f t="shared" si="204"/>
        <v>173.96400000000003</v>
      </c>
      <c r="G6586">
        <f t="shared" si="205"/>
        <v>4175.1360000000004</v>
      </c>
      <c r="H6586">
        <v>6</v>
      </c>
      <c r="I6586" s="17">
        <v>44951</v>
      </c>
      <c r="J6586" s="17">
        <v>44958</v>
      </c>
      <c r="K6586" t="s">
        <v>31</v>
      </c>
      <c r="L6586" t="s">
        <v>22</v>
      </c>
      <c r="M6586">
        <v>997.25</v>
      </c>
      <c r="N6586" t="s">
        <v>34</v>
      </c>
    </row>
    <row r="6587" spans="1:14" ht="14.25" customHeight="1" x14ac:dyDescent="0.3">
      <c r="A6587" t="s">
        <v>10807</v>
      </c>
      <c r="B6587" t="s">
        <v>41</v>
      </c>
      <c r="C6587" t="s">
        <v>33</v>
      </c>
      <c r="D6587">
        <v>4356.5200000000004</v>
      </c>
      <c r="E6587">
        <v>0.34</v>
      </c>
      <c r="F6587">
        <f t="shared" si="204"/>
        <v>1481.2168000000001</v>
      </c>
      <c r="G6587">
        <f t="shared" si="205"/>
        <v>2875.3032000000003</v>
      </c>
      <c r="H6587">
        <v>6</v>
      </c>
      <c r="I6587" s="17">
        <v>45214</v>
      </c>
      <c r="J6587" s="17">
        <v>45220</v>
      </c>
      <c r="K6587" t="s">
        <v>15</v>
      </c>
      <c r="L6587" t="s">
        <v>16</v>
      </c>
      <c r="M6587">
        <v>802.84</v>
      </c>
      <c r="N6587" t="s">
        <v>17</v>
      </c>
    </row>
    <row r="6588" spans="1:14" ht="14.25" customHeight="1" x14ac:dyDescent="0.3">
      <c r="A6588" t="s">
        <v>8795</v>
      </c>
      <c r="B6588" t="s">
        <v>25</v>
      </c>
      <c r="C6588" t="s">
        <v>36</v>
      </c>
      <c r="D6588">
        <v>4366.13</v>
      </c>
      <c r="E6588">
        <v>0.09</v>
      </c>
      <c r="F6588">
        <f t="shared" si="204"/>
        <v>392.95170000000002</v>
      </c>
      <c r="G6588">
        <f t="shared" si="205"/>
        <v>3973.1783</v>
      </c>
      <c r="H6588">
        <v>6</v>
      </c>
      <c r="I6588" s="17">
        <v>45524</v>
      </c>
      <c r="J6588" s="17">
        <v>45526</v>
      </c>
      <c r="K6588" t="s">
        <v>21</v>
      </c>
      <c r="L6588" t="s">
        <v>27</v>
      </c>
      <c r="M6588">
        <v>247.07</v>
      </c>
      <c r="N6588" t="s">
        <v>34</v>
      </c>
    </row>
    <row r="6589" spans="1:14" ht="14.25" customHeight="1" x14ac:dyDescent="0.3">
      <c r="A6589" t="s">
        <v>2615</v>
      </c>
      <c r="B6589" t="s">
        <v>41</v>
      </c>
      <c r="C6589" t="s">
        <v>26</v>
      </c>
      <c r="D6589">
        <v>4366.3999999999996</v>
      </c>
      <c r="E6589">
        <v>0.08</v>
      </c>
      <c r="F6589">
        <f t="shared" si="204"/>
        <v>349.31199999999995</v>
      </c>
      <c r="G6589">
        <f t="shared" si="205"/>
        <v>4017.0879999999997</v>
      </c>
      <c r="H6589">
        <v>6</v>
      </c>
      <c r="I6589" s="17">
        <v>45099</v>
      </c>
      <c r="J6589" s="17">
        <v>45104</v>
      </c>
      <c r="K6589" t="s">
        <v>31</v>
      </c>
      <c r="L6589" t="s">
        <v>16</v>
      </c>
      <c r="M6589">
        <v>891.27</v>
      </c>
      <c r="N6589" t="s">
        <v>39</v>
      </c>
    </row>
    <row r="6590" spans="1:14" ht="14.25" customHeight="1" x14ac:dyDescent="0.3">
      <c r="A6590" t="s">
        <v>13321</v>
      </c>
      <c r="B6590" t="s">
        <v>13</v>
      </c>
      <c r="C6590" t="s">
        <v>20</v>
      </c>
      <c r="D6590">
        <v>4367.1099999999997</v>
      </c>
      <c r="E6590">
        <v>0.37</v>
      </c>
      <c r="F6590">
        <f t="shared" si="204"/>
        <v>1615.8306999999998</v>
      </c>
      <c r="G6590">
        <f t="shared" si="205"/>
        <v>2751.2793000000001</v>
      </c>
      <c r="H6590">
        <v>6</v>
      </c>
      <c r="I6590" s="17">
        <v>45585</v>
      </c>
      <c r="J6590" s="17">
        <v>45586</v>
      </c>
      <c r="K6590" t="s">
        <v>15</v>
      </c>
      <c r="L6590" t="s">
        <v>27</v>
      </c>
      <c r="M6590">
        <v>715.42</v>
      </c>
      <c r="N6590" t="s">
        <v>48</v>
      </c>
    </row>
    <row r="6591" spans="1:14" ht="14.25" customHeight="1" x14ac:dyDescent="0.3">
      <c r="A6591" t="s">
        <v>12720</v>
      </c>
      <c r="B6591" t="s">
        <v>13</v>
      </c>
      <c r="C6591" t="s">
        <v>36</v>
      </c>
      <c r="D6591">
        <v>4367.3999999999996</v>
      </c>
      <c r="E6591">
        <v>0.17</v>
      </c>
      <c r="F6591">
        <f t="shared" si="204"/>
        <v>742.45799999999997</v>
      </c>
      <c r="G6591">
        <f t="shared" si="205"/>
        <v>3624.9419999999996</v>
      </c>
      <c r="H6591">
        <v>6</v>
      </c>
      <c r="I6591" s="17">
        <v>45005</v>
      </c>
      <c r="J6591" s="17">
        <v>45010</v>
      </c>
      <c r="K6591" t="s">
        <v>21</v>
      </c>
      <c r="L6591" t="s">
        <v>22</v>
      </c>
      <c r="M6591">
        <v>604.19000000000005</v>
      </c>
      <c r="N6591" t="s">
        <v>34</v>
      </c>
    </row>
    <row r="6592" spans="1:14" ht="14.25" customHeight="1" x14ac:dyDescent="0.3">
      <c r="A6592" t="s">
        <v>1585</v>
      </c>
      <c r="B6592" t="s">
        <v>13</v>
      </c>
      <c r="C6592" t="s">
        <v>14</v>
      </c>
      <c r="D6592">
        <v>4367.42</v>
      </c>
      <c r="E6592">
        <v>0.46</v>
      </c>
      <c r="F6592">
        <f t="shared" si="204"/>
        <v>2009.0132000000001</v>
      </c>
      <c r="G6592">
        <f t="shared" si="205"/>
        <v>2358.4067999999997</v>
      </c>
      <c r="H6592">
        <v>6</v>
      </c>
      <c r="I6592" s="17">
        <v>45593</v>
      </c>
      <c r="J6592" s="17">
        <v>45598</v>
      </c>
      <c r="K6592" t="s">
        <v>31</v>
      </c>
      <c r="L6592" t="s">
        <v>16</v>
      </c>
      <c r="M6592">
        <v>892.54</v>
      </c>
      <c r="N6592" t="s">
        <v>39</v>
      </c>
    </row>
    <row r="6593" spans="1:14" ht="14.25" customHeight="1" x14ac:dyDescent="0.3">
      <c r="A6593" t="s">
        <v>9011</v>
      </c>
      <c r="B6593" t="s">
        <v>19</v>
      </c>
      <c r="C6593" t="s">
        <v>26</v>
      </c>
      <c r="D6593">
        <v>4372.1899999999996</v>
      </c>
      <c r="E6593">
        <v>0.06</v>
      </c>
      <c r="F6593">
        <f t="shared" si="204"/>
        <v>262.33139999999997</v>
      </c>
      <c r="G6593">
        <f t="shared" si="205"/>
        <v>4109.8585999999996</v>
      </c>
      <c r="H6593">
        <v>6</v>
      </c>
      <c r="I6593" s="17">
        <v>45430</v>
      </c>
      <c r="J6593" s="17">
        <v>45434</v>
      </c>
      <c r="K6593" t="s">
        <v>15</v>
      </c>
      <c r="L6593" t="s">
        <v>16</v>
      </c>
      <c r="M6593">
        <v>1280.47</v>
      </c>
      <c r="N6593" t="s">
        <v>28</v>
      </c>
    </row>
    <row r="6594" spans="1:14" ht="14.25" customHeight="1" x14ac:dyDescent="0.3">
      <c r="A6594" t="s">
        <v>5565</v>
      </c>
      <c r="B6594" t="s">
        <v>13</v>
      </c>
      <c r="C6594" t="s">
        <v>33</v>
      </c>
      <c r="D6594">
        <v>4372.71</v>
      </c>
      <c r="E6594">
        <v>0.21</v>
      </c>
      <c r="F6594">
        <f t="shared" ref="F6594:F6657" si="206">D6594*E6594</f>
        <v>918.26909999999998</v>
      </c>
      <c r="G6594">
        <f t="shared" ref="G6594:G6657" si="207">D6594-F6594</f>
        <v>3454.4409000000001</v>
      </c>
      <c r="H6594">
        <v>6</v>
      </c>
      <c r="I6594" s="17">
        <v>45129</v>
      </c>
      <c r="J6594" s="17">
        <v>45130</v>
      </c>
      <c r="K6594" t="s">
        <v>15</v>
      </c>
      <c r="L6594" t="s">
        <v>22</v>
      </c>
      <c r="M6594">
        <v>753.54</v>
      </c>
      <c r="N6594" t="s">
        <v>28</v>
      </c>
    </row>
    <row r="6595" spans="1:14" ht="14.25" customHeight="1" x14ac:dyDescent="0.3">
      <c r="A6595" t="s">
        <v>14524</v>
      </c>
      <c r="B6595" t="s">
        <v>41</v>
      </c>
      <c r="C6595" t="s">
        <v>20</v>
      </c>
      <c r="D6595">
        <v>4374.51</v>
      </c>
      <c r="E6595">
        <v>0.1</v>
      </c>
      <c r="F6595">
        <f t="shared" si="206"/>
        <v>437.45100000000002</v>
      </c>
      <c r="G6595">
        <f t="shared" si="207"/>
        <v>3937.0590000000002</v>
      </c>
      <c r="H6595">
        <v>6</v>
      </c>
      <c r="I6595" s="17">
        <v>45649</v>
      </c>
      <c r="J6595" s="17">
        <v>45651</v>
      </c>
      <c r="K6595" t="s">
        <v>15</v>
      </c>
      <c r="L6595" t="s">
        <v>16</v>
      </c>
      <c r="M6595">
        <v>1149.3699999999999</v>
      </c>
      <c r="N6595" t="s">
        <v>28</v>
      </c>
    </row>
    <row r="6596" spans="1:14" ht="14.25" customHeight="1" x14ac:dyDescent="0.3">
      <c r="A6596" t="s">
        <v>2555</v>
      </c>
      <c r="B6596" t="s">
        <v>19</v>
      </c>
      <c r="C6596" t="s">
        <v>14</v>
      </c>
      <c r="D6596">
        <v>4377.1499999999996</v>
      </c>
      <c r="E6596">
        <v>0.1</v>
      </c>
      <c r="F6596">
        <f t="shared" si="206"/>
        <v>437.71499999999997</v>
      </c>
      <c r="G6596">
        <f t="shared" si="207"/>
        <v>3939.4349999999995</v>
      </c>
      <c r="H6596">
        <v>6</v>
      </c>
      <c r="I6596" s="17">
        <v>45586</v>
      </c>
      <c r="J6596" s="17">
        <v>45593</v>
      </c>
      <c r="K6596" t="s">
        <v>15</v>
      </c>
      <c r="L6596" t="s">
        <v>16</v>
      </c>
      <c r="M6596">
        <v>1113.07</v>
      </c>
      <c r="N6596" t="s">
        <v>17</v>
      </c>
    </row>
    <row r="6597" spans="1:14" ht="14.25" customHeight="1" x14ac:dyDescent="0.3">
      <c r="A6597" t="s">
        <v>4062</v>
      </c>
      <c r="B6597" t="s">
        <v>41</v>
      </c>
      <c r="C6597" t="s">
        <v>20</v>
      </c>
      <c r="D6597">
        <v>4380.8</v>
      </c>
      <c r="E6597">
        <v>0.35</v>
      </c>
      <c r="F6597">
        <f t="shared" si="206"/>
        <v>1533.28</v>
      </c>
      <c r="G6597">
        <f t="shared" si="207"/>
        <v>2847.5200000000004</v>
      </c>
      <c r="H6597">
        <v>6</v>
      </c>
      <c r="I6597" s="17">
        <v>45402</v>
      </c>
      <c r="J6597" s="17">
        <v>45408</v>
      </c>
      <c r="K6597" t="s">
        <v>21</v>
      </c>
      <c r="L6597" t="s">
        <v>22</v>
      </c>
      <c r="M6597">
        <v>1122.27</v>
      </c>
      <c r="N6597" t="s">
        <v>23</v>
      </c>
    </row>
    <row r="6598" spans="1:14" ht="14.25" customHeight="1" x14ac:dyDescent="0.3">
      <c r="A6598" t="s">
        <v>1208</v>
      </c>
      <c r="B6598" t="s">
        <v>13</v>
      </c>
      <c r="C6598" t="s">
        <v>33</v>
      </c>
      <c r="D6598">
        <v>4383.58</v>
      </c>
      <c r="E6598">
        <v>0.48</v>
      </c>
      <c r="F6598">
        <f t="shared" si="206"/>
        <v>2104.1183999999998</v>
      </c>
      <c r="G6598">
        <f t="shared" si="207"/>
        <v>2279.4616000000001</v>
      </c>
      <c r="H6598">
        <v>6</v>
      </c>
      <c r="I6598" s="17">
        <v>45038</v>
      </c>
      <c r="J6598" s="17">
        <v>45043</v>
      </c>
      <c r="K6598" t="s">
        <v>31</v>
      </c>
      <c r="L6598" t="s">
        <v>22</v>
      </c>
      <c r="M6598">
        <v>1285.1099999999999</v>
      </c>
      <c r="N6598" t="s">
        <v>28</v>
      </c>
    </row>
    <row r="6599" spans="1:14" ht="14.25" customHeight="1" x14ac:dyDescent="0.3">
      <c r="A6599" t="s">
        <v>15077</v>
      </c>
      <c r="B6599" t="s">
        <v>13</v>
      </c>
      <c r="C6599" t="s">
        <v>33</v>
      </c>
      <c r="D6599">
        <v>4391.53</v>
      </c>
      <c r="E6599">
        <v>0.23</v>
      </c>
      <c r="F6599">
        <f t="shared" si="206"/>
        <v>1010.0518999999999</v>
      </c>
      <c r="G6599">
        <f t="shared" si="207"/>
        <v>3381.4780999999998</v>
      </c>
      <c r="H6599">
        <v>6</v>
      </c>
      <c r="I6599" s="17">
        <v>45071</v>
      </c>
      <c r="J6599" s="17">
        <v>45076</v>
      </c>
      <c r="K6599" t="s">
        <v>31</v>
      </c>
      <c r="L6599" t="s">
        <v>16</v>
      </c>
      <c r="M6599">
        <v>337.84</v>
      </c>
      <c r="N6599" t="s">
        <v>39</v>
      </c>
    </row>
    <row r="6600" spans="1:14" ht="14.25" customHeight="1" x14ac:dyDescent="0.3">
      <c r="A6600" t="s">
        <v>1530</v>
      </c>
      <c r="B6600" t="s">
        <v>19</v>
      </c>
      <c r="C6600" t="s">
        <v>36</v>
      </c>
      <c r="D6600">
        <v>4391.78</v>
      </c>
      <c r="E6600">
        <v>0.28000000000000003</v>
      </c>
      <c r="F6600">
        <f t="shared" si="206"/>
        <v>1229.6984</v>
      </c>
      <c r="G6600">
        <f t="shared" si="207"/>
        <v>3162.0815999999995</v>
      </c>
      <c r="H6600">
        <v>6</v>
      </c>
      <c r="I6600" s="17">
        <v>44976</v>
      </c>
      <c r="J6600" s="17">
        <v>44981</v>
      </c>
      <c r="K6600" t="s">
        <v>21</v>
      </c>
      <c r="L6600" t="s">
        <v>27</v>
      </c>
      <c r="M6600">
        <v>1299.7</v>
      </c>
      <c r="N6600" t="s">
        <v>17</v>
      </c>
    </row>
    <row r="6601" spans="1:14" ht="14.25" customHeight="1" x14ac:dyDescent="0.3">
      <c r="A6601" t="s">
        <v>5119</v>
      </c>
      <c r="B6601" t="s">
        <v>41</v>
      </c>
      <c r="C6601" t="s">
        <v>14</v>
      </c>
      <c r="D6601">
        <v>4394.8</v>
      </c>
      <c r="E6601">
        <v>0.45</v>
      </c>
      <c r="F6601">
        <f t="shared" si="206"/>
        <v>1977.66</v>
      </c>
      <c r="G6601">
        <f t="shared" si="207"/>
        <v>2417.1400000000003</v>
      </c>
      <c r="H6601">
        <v>6</v>
      </c>
      <c r="I6601" s="17">
        <v>45056</v>
      </c>
      <c r="J6601" s="17">
        <v>45063</v>
      </c>
      <c r="K6601" t="s">
        <v>15</v>
      </c>
      <c r="L6601" t="s">
        <v>27</v>
      </c>
      <c r="M6601">
        <v>736.95</v>
      </c>
      <c r="N6601" t="s">
        <v>48</v>
      </c>
    </row>
    <row r="6602" spans="1:14" ht="14.25" customHeight="1" x14ac:dyDescent="0.3">
      <c r="A6602" t="s">
        <v>970</v>
      </c>
      <c r="B6602" t="s">
        <v>25</v>
      </c>
      <c r="C6602" t="s">
        <v>20</v>
      </c>
      <c r="D6602">
        <v>4396.82</v>
      </c>
      <c r="E6602">
        <v>0.16</v>
      </c>
      <c r="F6602">
        <f t="shared" si="206"/>
        <v>703.49119999999994</v>
      </c>
      <c r="G6602">
        <f t="shared" si="207"/>
        <v>3693.3287999999998</v>
      </c>
      <c r="H6602">
        <v>6</v>
      </c>
      <c r="I6602" s="17">
        <v>45651</v>
      </c>
      <c r="J6602" s="17">
        <v>45655</v>
      </c>
      <c r="K6602" t="s">
        <v>15</v>
      </c>
      <c r="L6602" t="s">
        <v>22</v>
      </c>
      <c r="M6602">
        <v>650.92999999999995</v>
      </c>
      <c r="N6602" t="s">
        <v>39</v>
      </c>
    </row>
    <row r="6603" spans="1:14" ht="14.25" customHeight="1" x14ac:dyDescent="0.3">
      <c r="A6603" t="s">
        <v>6233</v>
      </c>
      <c r="B6603" t="s">
        <v>13</v>
      </c>
      <c r="C6603" t="s">
        <v>20</v>
      </c>
      <c r="D6603">
        <v>4402.88</v>
      </c>
      <c r="E6603">
        <v>0.18</v>
      </c>
      <c r="F6603">
        <f t="shared" si="206"/>
        <v>792.51840000000004</v>
      </c>
      <c r="G6603">
        <f t="shared" si="207"/>
        <v>3610.3616000000002</v>
      </c>
      <c r="H6603">
        <v>6</v>
      </c>
      <c r="I6603" s="17">
        <v>45155</v>
      </c>
      <c r="J6603" s="17">
        <v>45158</v>
      </c>
      <c r="K6603" t="s">
        <v>15</v>
      </c>
      <c r="L6603" t="s">
        <v>27</v>
      </c>
      <c r="M6603">
        <v>484.81</v>
      </c>
      <c r="N6603" t="s">
        <v>34</v>
      </c>
    </row>
    <row r="6604" spans="1:14" ht="14.25" customHeight="1" x14ac:dyDescent="0.3">
      <c r="A6604" t="s">
        <v>4082</v>
      </c>
      <c r="B6604" t="s">
        <v>19</v>
      </c>
      <c r="C6604" t="s">
        <v>14</v>
      </c>
      <c r="D6604">
        <v>4406.16</v>
      </c>
      <c r="E6604">
        <v>0.19</v>
      </c>
      <c r="F6604">
        <f t="shared" si="206"/>
        <v>837.17039999999997</v>
      </c>
      <c r="G6604">
        <f t="shared" si="207"/>
        <v>3568.9895999999999</v>
      </c>
      <c r="H6604">
        <v>6</v>
      </c>
      <c r="I6604" s="17">
        <v>45131</v>
      </c>
      <c r="J6604" s="17">
        <v>45136</v>
      </c>
      <c r="K6604" t="s">
        <v>21</v>
      </c>
      <c r="L6604" t="s">
        <v>27</v>
      </c>
      <c r="M6604">
        <v>432.43</v>
      </c>
      <c r="N6604" t="s">
        <v>34</v>
      </c>
    </row>
    <row r="6605" spans="1:14" ht="14.25" customHeight="1" x14ac:dyDescent="0.3">
      <c r="A6605" t="s">
        <v>6556</v>
      </c>
      <c r="B6605" t="s">
        <v>13</v>
      </c>
      <c r="C6605" t="s">
        <v>26</v>
      </c>
      <c r="D6605">
        <v>4409.42</v>
      </c>
      <c r="E6605">
        <v>0.04</v>
      </c>
      <c r="F6605">
        <f t="shared" si="206"/>
        <v>176.3768</v>
      </c>
      <c r="G6605">
        <f t="shared" si="207"/>
        <v>4233.0432000000001</v>
      </c>
      <c r="H6605">
        <v>6</v>
      </c>
      <c r="I6605" s="17">
        <v>45506</v>
      </c>
      <c r="J6605" s="17">
        <v>45513</v>
      </c>
      <c r="K6605" t="s">
        <v>21</v>
      </c>
      <c r="L6605" t="s">
        <v>22</v>
      </c>
      <c r="M6605">
        <v>702.93</v>
      </c>
      <c r="N6605" t="s">
        <v>48</v>
      </c>
    </row>
    <row r="6606" spans="1:14" ht="14.25" customHeight="1" x14ac:dyDescent="0.3">
      <c r="A6606" t="s">
        <v>7866</v>
      </c>
      <c r="B6606" t="s">
        <v>13</v>
      </c>
      <c r="C6606" t="s">
        <v>14</v>
      </c>
      <c r="D6606">
        <v>4412.82</v>
      </c>
      <c r="E6606">
        <v>0.17</v>
      </c>
      <c r="F6606">
        <f t="shared" si="206"/>
        <v>750.17939999999999</v>
      </c>
      <c r="G6606">
        <f t="shared" si="207"/>
        <v>3662.6405999999997</v>
      </c>
      <c r="H6606">
        <v>6</v>
      </c>
      <c r="I6606" s="17">
        <v>45216</v>
      </c>
      <c r="J6606" s="17">
        <v>45223</v>
      </c>
      <c r="K6606" t="s">
        <v>21</v>
      </c>
      <c r="L6606" t="s">
        <v>27</v>
      </c>
      <c r="M6606">
        <v>499.7</v>
      </c>
      <c r="N6606" t="s">
        <v>48</v>
      </c>
    </row>
    <row r="6607" spans="1:14" ht="14.25" customHeight="1" x14ac:dyDescent="0.3">
      <c r="A6607" t="s">
        <v>8419</v>
      </c>
      <c r="B6607" t="s">
        <v>41</v>
      </c>
      <c r="C6607" t="s">
        <v>14</v>
      </c>
      <c r="D6607">
        <v>4416.78</v>
      </c>
      <c r="E6607">
        <v>0.19</v>
      </c>
      <c r="F6607">
        <f t="shared" si="206"/>
        <v>839.18819999999994</v>
      </c>
      <c r="G6607">
        <f t="shared" si="207"/>
        <v>3577.5917999999997</v>
      </c>
      <c r="H6607">
        <v>6</v>
      </c>
      <c r="I6607" s="17">
        <v>45266</v>
      </c>
      <c r="J6607" s="17">
        <v>45272</v>
      </c>
      <c r="K6607" t="s">
        <v>31</v>
      </c>
      <c r="L6607" t="s">
        <v>22</v>
      </c>
      <c r="M6607">
        <v>973.57</v>
      </c>
      <c r="N6607" t="s">
        <v>17</v>
      </c>
    </row>
    <row r="6608" spans="1:14" ht="14.25" customHeight="1" x14ac:dyDescent="0.3">
      <c r="A6608" t="s">
        <v>71</v>
      </c>
      <c r="B6608" t="s">
        <v>25</v>
      </c>
      <c r="C6608" t="s">
        <v>26</v>
      </c>
      <c r="D6608">
        <v>4419.43</v>
      </c>
      <c r="E6608">
        <v>0.22</v>
      </c>
      <c r="F6608">
        <f t="shared" si="206"/>
        <v>972.27460000000008</v>
      </c>
      <c r="G6608">
        <f t="shared" si="207"/>
        <v>3447.1554000000001</v>
      </c>
      <c r="H6608">
        <v>6</v>
      </c>
      <c r="I6608" s="17">
        <v>45423</v>
      </c>
      <c r="J6608" s="17">
        <v>45426</v>
      </c>
      <c r="K6608" t="s">
        <v>31</v>
      </c>
      <c r="L6608" t="s">
        <v>16</v>
      </c>
      <c r="M6608">
        <v>742.22</v>
      </c>
      <c r="N6608" t="s">
        <v>17</v>
      </c>
    </row>
    <row r="6609" spans="1:14" ht="14.25" customHeight="1" x14ac:dyDescent="0.3">
      <c r="A6609" t="s">
        <v>10985</v>
      </c>
      <c r="B6609" t="s">
        <v>19</v>
      </c>
      <c r="C6609" t="s">
        <v>36</v>
      </c>
      <c r="D6609">
        <v>4423.47</v>
      </c>
      <c r="E6609">
        <v>0.48</v>
      </c>
      <c r="F6609">
        <f t="shared" si="206"/>
        <v>2123.2656000000002</v>
      </c>
      <c r="G6609">
        <f t="shared" si="207"/>
        <v>2300.2044000000001</v>
      </c>
      <c r="H6609">
        <v>6</v>
      </c>
      <c r="I6609" s="17">
        <v>45319</v>
      </c>
      <c r="J6609" s="17">
        <v>45321</v>
      </c>
      <c r="K6609" t="s">
        <v>31</v>
      </c>
      <c r="L6609" t="s">
        <v>27</v>
      </c>
      <c r="M6609">
        <v>1102.06</v>
      </c>
      <c r="N6609" t="s">
        <v>17</v>
      </c>
    </row>
    <row r="6610" spans="1:14" ht="14.25" customHeight="1" x14ac:dyDescent="0.3">
      <c r="A6610" t="s">
        <v>10934</v>
      </c>
      <c r="B6610" t="s">
        <v>19</v>
      </c>
      <c r="C6610" t="s">
        <v>14</v>
      </c>
      <c r="D6610">
        <v>4426.25</v>
      </c>
      <c r="E6610">
        <v>0.14000000000000001</v>
      </c>
      <c r="F6610">
        <f t="shared" si="206"/>
        <v>619.67500000000007</v>
      </c>
      <c r="G6610">
        <f t="shared" si="207"/>
        <v>3806.5749999999998</v>
      </c>
      <c r="H6610">
        <v>6</v>
      </c>
      <c r="I6610" s="17">
        <v>45494</v>
      </c>
      <c r="J6610" s="17">
        <v>45498</v>
      </c>
      <c r="K6610" t="s">
        <v>21</v>
      </c>
      <c r="L6610" t="s">
        <v>16</v>
      </c>
      <c r="M6610">
        <v>498.29</v>
      </c>
      <c r="N6610" t="s">
        <v>17</v>
      </c>
    </row>
    <row r="6611" spans="1:14" ht="14.25" customHeight="1" x14ac:dyDescent="0.3">
      <c r="A6611" t="s">
        <v>2271</v>
      </c>
      <c r="B6611" t="s">
        <v>19</v>
      </c>
      <c r="C6611" t="s">
        <v>26</v>
      </c>
      <c r="D6611">
        <v>4429.25</v>
      </c>
      <c r="E6611">
        <v>0.17</v>
      </c>
      <c r="F6611">
        <f t="shared" si="206"/>
        <v>752.97250000000008</v>
      </c>
      <c r="G6611">
        <f t="shared" si="207"/>
        <v>3676.2775000000001</v>
      </c>
      <c r="H6611">
        <v>6</v>
      </c>
      <c r="I6611" s="17">
        <v>45594</v>
      </c>
      <c r="J6611" s="17">
        <v>45596</v>
      </c>
      <c r="K6611" t="s">
        <v>31</v>
      </c>
      <c r="L6611" t="s">
        <v>22</v>
      </c>
      <c r="M6611">
        <v>1212.07</v>
      </c>
      <c r="N6611" t="s">
        <v>23</v>
      </c>
    </row>
    <row r="6612" spans="1:14" ht="14.25" customHeight="1" x14ac:dyDescent="0.3">
      <c r="A6612" t="s">
        <v>7575</v>
      </c>
      <c r="B6612" t="s">
        <v>25</v>
      </c>
      <c r="C6612" t="s">
        <v>33</v>
      </c>
      <c r="D6612">
        <v>4435.24</v>
      </c>
      <c r="E6612">
        <v>0.03</v>
      </c>
      <c r="F6612">
        <f t="shared" si="206"/>
        <v>133.05719999999999</v>
      </c>
      <c r="G6612">
        <f t="shared" si="207"/>
        <v>4302.1827999999996</v>
      </c>
      <c r="H6612">
        <v>6</v>
      </c>
      <c r="I6612" s="17">
        <v>45458</v>
      </c>
      <c r="J6612" s="17">
        <v>45462</v>
      </c>
      <c r="K6612" t="s">
        <v>15</v>
      </c>
      <c r="L6612" t="s">
        <v>27</v>
      </c>
      <c r="M6612">
        <v>1091.46</v>
      </c>
      <c r="N6612" t="s">
        <v>17</v>
      </c>
    </row>
    <row r="6613" spans="1:14" ht="14.25" customHeight="1" x14ac:dyDescent="0.3">
      <c r="A6613" t="s">
        <v>11262</v>
      </c>
      <c r="B6613" t="s">
        <v>41</v>
      </c>
      <c r="C6613" t="s">
        <v>20</v>
      </c>
      <c r="D6613">
        <v>4436.9399999999996</v>
      </c>
      <c r="E6613">
        <v>7.0000000000000007E-2</v>
      </c>
      <c r="F6613">
        <f t="shared" si="206"/>
        <v>310.58580000000001</v>
      </c>
      <c r="G6613">
        <f t="shared" si="207"/>
        <v>4126.3541999999998</v>
      </c>
      <c r="H6613">
        <v>6</v>
      </c>
      <c r="I6613" s="17">
        <v>45121</v>
      </c>
      <c r="J6613" s="17">
        <v>45125</v>
      </c>
      <c r="K6613" t="s">
        <v>31</v>
      </c>
      <c r="L6613" t="s">
        <v>16</v>
      </c>
      <c r="M6613">
        <v>589.23</v>
      </c>
      <c r="N6613" t="s">
        <v>34</v>
      </c>
    </row>
    <row r="6614" spans="1:14" ht="14.25" customHeight="1" x14ac:dyDescent="0.3">
      <c r="A6614" t="s">
        <v>905</v>
      </c>
      <c r="B6614" t="s">
        <v>41</v>
      </c>
      <c r="C6614" t="s">
        <v>14</v>
      </c>
      <c r="D6614">
        <v>4438.41</v>
      </c>
      <c r="E6614">
        <v>0.48</v>
      </c>
      <c r="F6614">
        <f t="shared" si="206"/>
        <v>2130.4367999999999</v>
      </c>
      <c r="G6614">
        <f t="shared" si="207"/>
        <v>2307.9731999999999</v>
      </c>
      <c r="H6614">
        <v>6</v>
      </c>
      <c r="I6614" s="17">
        <v>45615</v>
      </c>
      <c r="J6614" s="17">
        <v>45617</v>
      </c>
      <c r="K6614" t="s">
        <v>21</v>
      </c>
      <c r="L6614" t="s">
        <v>22</v>
      </c>
      <c r="M6614">
        <v>727.61</v>
      </c>
      <c r="N6614" t="s">
        <v>48</v>
      </c>
    </row>
    <row r="6615" spans="1:14" ht="14.25" customHeight="1" x14ac:dyDescent="0.3">
      <c r="A6615" t="s">
        <v>15326</v>
      </c>
      <c r="B6615" t="s">
        <v>41</v>
      </c>
      <c r="C6615" t="s">
        <v>33</v>
      </c>
      <c r="D6615">
        <v>4439.55</v>
      </c>
      <c r="E6615">
        <v>0.27</v>
      </c>
      <c r="F6615">
        <f t="shared" si="206"/>
        <v>1198.6785000000002</v>
      </c>
      <c r="G6615">
        <f t="shared" si="207"/>
        <v>3240.8715000000002</v>
      </c>
      <c r="H6615">
        <v>6</v>
      </c>
      <c r="I6615" s="17">
        <v>45149</v>
      </c>
      <c r="J6615" s="17">
        <v>45152</v>
      </c>
      <c r="K6615" t="s">
        <v>15</v>
      </c>
      <c r="L6615" t="s">
        <v>27</v>
      </c>
      <c r="M6615">
        <v>527.30999999999995</v>
      </c>
      <c r="N6615" t="s">
        <v>28</v>
      </c>
    </row>
    <row r="6616" spans="1:14" ht="14.25" customHeight="1" x14ac:dyDescent="0.3">
      <c r="A6616" t="s">
        <v>1178</v>
      </c>
      <c r="B6616" t="s">
        <v>41</v>
      </c>
      <c r="C6616" t="s">
        <v>26</v>
      </c>
      <c r="D6616">
        <v>4439.5600000000004</v>
      </c>
      <c r="E6616">
        <v>0.16</v>
      </c>
      <c r="F6616">
        <f t="shared" si="206"/>
        <v>710.32960000000003</v>
      </c>
      <c r="G6616">
        <f t="shared" si="207"/>
        <v>3729.2304000000004</v>
      </c>
      <c r="H6616">
        <v>6</v>
      </c>
      <c r="I6616" s="17">
        <v>44972</v>
      </c>
      <c r="J6616" s="17">
        <v>44979</v>
      </c>
      <c r="K6616" t="s">
        <v>15</v>
      </c>
      <c r="L6616" t="s">
        <v>27</v>
      </c>
      <c r="M6616">
        <v>431.46</v>
      </c>
      <c r="N6616" t="s">
        <v>34</v>
      </c>
    </row>
    <row r="6617" spans="1:14" ht="14.25" customHeight="1" x14ac:dyDescent="0.3">
      <c r="A6617" t="s">
        <v>10038</v>
      </c>
      <c r="B6617" t="s">
        <v>13</v>
      </c>
      <c r="C6617" t="s">
        <v>33</v>
      </c>
      <c r="D6617">
        <v>4440.8900000000003</v>
      </c>
      <c r="E6617">
        <v>0.46</v>
      </c>
      <c r="F6617">
        <f t="shared" si="206"/>
        <v>2042.8094000000003</v>
      </c>
      <c r="G6617">
        <f t="shared" si="207"/>
        <v>2398.0806000000002</v>
      </c>
      <c r="H6617">
        <v>6</v>
      </c>
      <c r="I6617" s="17">
        <v>45090</v>
      </c>
      <c r="J6617" s="17">
        <v>45093</v>
      </c>
      <c r="K6617" t="s">
        <v>15</v>
      </c>
      <c r="L6617" t="s">
        <v>22</v>
      </c>
      <c r="M6617">
        <v>955.21</v>
      </c>
      <c r="N6617" t="s">
        <v>23</v>
      </c>
    </row>
    <row r="6618" spans="1:14" ht="14.25" customHeight="1" x14ac:dyDescent="0.3">
      <c r="A6618" t="s">
        <v>13013</v>
      </c>
      <c r="B6618" t="s">
        <v>19</v>
      </c>
      <c r="C6618" t="s">
        <v>36</v>
      </c>
      <c r="D6618">
        <v>4446.68</v>
      </c>
      <c r="E6618">
        <v>0.14000000000000001</v>
      </c>
      <c r="F6618">
        <f t="shared" si="206"/>
        <v>622.53520000000015</v>
      </c>
      <c r="G6618">
        <f t="shared" si="207"/>
        <v>3824.1448</v>
      </c>
      <c r="H6618">
        <v>6</v>
      </c>
      <c r="I6618" s="17">
        <v>45429</v>
      </c>
      <c r="J6618" s="17">
        <v>45435</v>
      </c>
      <c r="K6618" t="s">
        <v>15</v>
      </c>
      <c r="L6618" t="s">
        <v>27</v>
      </c>
      <c r="M6618">
        <v>1300.75</v>
      </c>
      <c r="N6618" t="s">
        <v>48</v>
      </c>
    </row>
    <row r="6619" spans="1:14" ht="14.25" customHeight="1" x14ac:dyDescent="0.3">
      <c r="A6619" t="s">
        <v>6883</v>
      </c>
      <c r="B6619" t="s">
        <v>13</v>
      </c>
      <c r="C6619" t="s">
        <v>33</v>
      </c>
      <c r="D6619">
        <v>4455.68</v>
      </c>
      <c r="E6619">
        <v>0.33</v>
      </c>
      <c r="F6619">
        <f t="shared" si="206"/>
        <v>1470.3744000000002</v>
      </c>
      <c r="G6619">
        <f t="shared" si="207"/>
        <v>2985.3056000000001</v>
      </c>
      <c r="H6619">
        <v>6</v>
      </c>
      <c r="I6619" s="17">
        <v>45200</v>
      </c>
      <c r="J6619" s="17">
        <v>45204</v>
      </c>
      <c r="K6619" t="s">
        <v>15</v>
      </c>
      <c r="L6619" t="s">
        <v>16</v>
      </c>
      <c r="M6619">
        <v>1071.3699999999999</v>
      </c>
      <c r="N6619" t="s">
        <v>39</v>
      </c>
    </row>
    <row r="6620" spans="1:14" ht="14.25" customHeight="1" x14ac:dyDescent="0.3">
      <c r="A6620" t="s">
        <v>5475</v>
      </c>
      <c r="B6620" t="s">
        <v>25</v>
      </c>
      <c r="C6620" t="s">
        <v>14</v>
      </c>
      <c r="D6620">
        <v>4456.22</v>
      </c>
      <c r="E6620">
        <v>0.41</v>
      </c>
      <c r="F6620">
        <f t="shared" si="206"/>
        <v>1827.0501999999999</v>
      </c>
      <c r="G6620">
        <f t="shared" si="207"/>
        <v>2629.1698000000006</v>
      </c>
      <c r="H6620">
        <v>6</v>
      </c>
      <c r="I6620" s="17">
        <v>45034</v>
      </c>
      <c r="J6620" s="17">
        <v>45039</v>
      </c>
      <c r="K6620" t="s">
        <v>15</v>
      </c>
      <c r="L6620" t="s">
        <v>16</v>
      </c>
      <c r="M6620">
        <v>326.70999999999998</v>
      </c>
      <c r="N6620" t="s">
        <v>34</v>
      </c>
    </row>
    <row r="6621" spans="1:14" ht="14.25" customHeight="1" x14ac:dyDescent="0.3">
      <c r="A6621" t="s">
        <v>4853</v>
      </c>
      <c r="B6621" t="s">
        <v>19</v>
      </c>
      <c r="C6621" t="s">
        <v>36</v>
      </c>
      <c r="D6621">
        <v>4461.93</v>
      </c>
      <c r="E6621">
        <v>0.26</v>
      </c>
      <c r="F6621">
        <f t="shared" si="206"/>
        <v>1160.1018000000001</v>
      </c>
      <c r="G6621">
        <f t="shared" si="207"/>
        <v>3301.8281999999999</v>
      </c>
      <c r="H6621">
        <v>6</v>
      </c>
      <c r="I6621" s="17">
        <v>45213</v>
      </c>
      <c r="J6621" s="17">
        <v>45218</v>
      </c>
      <c r="K6621" t="s">
        <v>21</v>
      </c>
      <c r="L6621" t="s">
        <v>22</v>
      </c>
      <c r="M6621">
        <v>466.94</v>
      </c>
      <c r="N6621" t="s">
        <v>39</v>
      </c>
    </row>
    <row r="6622" spans="1:14" ht="14.25" customHeight="1" x14ac:dyDescent="0.3">
      <c r="A6622" t="s">
        <v>10528</v>
      </c>
      <c r="B6622" t="s">
        <v>13</v>
      </c>
      <c r="C6622" t="s">
        <v>33</v>
      </c>
      <c r="D6622">
        <v>4473.16</v>
      </c>
      <c r="E6622">
        <v>0.33</v>
      </c>
      <c r="F6622">
        <f t="shared" si="206"/>
        <v>1476.1428000000001</v>
      </c>
      <c r="G6622">
        <f t="shared" si="207"/>
        <v>2997.0171999999998</v>
      </c>
      <c r="H6622">
        <v>6</v>
      </c>
      <c r="I6622" s="17">
        <v>45203</v>
      </c>
      <c r="J6622" s="17">
        <v>45210</v>
      </c>
      <c r="K6622" t="s">
        <v>15</v>
      </c>
      <c r="L6622" t="s">
        <v>27</v>
      </c>
      <c r="M6622">
        <v>722.77</v>
      </c>
      <c r="N6622" t="s">
        <v>39</v>
      </c>
    </row>
    <row r="6623" spans="1:14" ht="14.25" customHeight="1" x14ac:dyDescent="0.3">
      <c r="A6623" t="s">
        <v>8193</v>
      </c>
      <c r="B6623" t="s">
        <v>19</v>
      </c>
      <c r="C6623" t="s">
        <v>20</v>
      </c>
      <c r="D6623">
        <v>4473.34</v>
      </c>
      <c r="E6623">
        <v>0.38</v>
      </c>
      <c r="F6623">
        <f t="shared" si="206"/>
        <v>1699.8692000000001</v>
      </c>
      <c r="G6623">
        <f t="shared" si="207"/>
        <v>2773.4708000000001</v>
      </c>
      <c r="H6623">
        <v>6</v>
      </c>
      <c r="I6623" s="17">
        <v>45562</v>
      </c>
      <c r="J6623" s="17">
        <v>45568</v>
      </c>
      <c r="K6623" t="s">
        <v>31</v>
      </c>
      <c r="L6623" t="s">
        <v>16</v>
      </c>
      <c r="M6623">
        <v>622.11</v>
      </c>
      <c r="N6623" t="s">
        <v>39</v>
      </c>
    </row>
    <row r="6624" spans="1:14" ht="14.25" customHeight="1" x14ac:dyDescent="0.3">
      <c r="A6624" t="s">
        <v>13751</v>
      </c>
      <c r="B6624" t="s">
        <v>19</v>
      </c>
      <c r="C6624" t="s">
        <v>26</v>
      </c>
      <c r="D6624">
        <v>4481.6400000000003</v>
      </c>
      <c r="E6624">
        <v>0.28000000000000003</v>
      </c>
      <c r="F6624">
        <f t="shared" si="206"/>
        <v>1254.8592000000001</v>
      </c>
      <c r="G6624">
        <f t="shared" si="207"/>
        <v>3226.7808000000005</v>
      </c>
      <c r="H6624">
        <v>6</v>
      </c>
      <c r="I6624" s="17">
        <v>45647</v>
      </c>
      <c r="J6624" s="17">
        <v>45654</v>
      </c>
      <c r="K6624" t="s">
        <v>21</v>
      </c>
      <c r="L6624" t="s">
        <v>27</v>
      </c>
      <c r="M6624">
        <v>1208.31</v>
      </c>
      <c r="N6624" t="s">
        <v>23</v>
      </c>
    </row>
    <row r="6625" spans="1:14" ht="14.25" customHeight="1" x14ac:dyDescent="0.3">
      <c r="A6625" t="s">
        <v>12617</v>
      </c>
      <c r="B6625" t="s">
        <v>13</v>
      </c>
      <c r="C6625" t="s">
        <v>33</v>
      </c>
      <c r="D6625">
        <v>4481.96</v>
      </c>
      <c r="E6625">
        <v>0.23</v>
      </c>
      <c r="F6625">
        <f t="shared" si="206"/>
        <v>1030.8508000000002</v>
      </c>
      <c r="G6625">
        <f t="shared" si="207"/>
        <v>3451.1091999999999</v>
      </c>
      <c r="H6625">
        <v>6</v>
      </c>
      <c r="I6625" s="17">
        <v>45443</v>
      </c>
      <c r="J6625" s="17">
        <v>45445</v>
      </c>
      <c r="K6625" t="s">
        <v>21</v>
      </c>
      <c r="L6625" t="s">
        <v>22</v>
      </c>
      <c r="M6625">
        <v>426.19</v>
      </c>
      <c r="N6625" t="s">
        <v>39</v>
      </c>
    </row>
    <row r="6626" spans="1:14" ht="14.25" customHeight="1" x14ac:dyDescent="0.3">
      <c r="A6626" t="s">
        <v>8167</v>
      </c>
      <c r="B6626" t="s">
        <v>19</v>
      </c>
      <c r="C6626" t="s">
        <v>36</v>
      </c>
      <c r="D6626">
        <v>4486.92</v>
      </c>
      <c r="E6626">
        <v>0.09</v>
      </c>
      <c r="F6626">
        <f t="shared" si="206"/>
        <v>403.82279999999997</v>
      </c>
      <c r="G6626">
        <f t="shared" si="207"/>
        <v>4083.0972000000002</v>
      </c>
      <c r="H6626">
        <v>6</v>
      </c>
      <c r="I6626" s="17">
        <v>45608</v>
      </c>
      <c r="J6626" s="17">
        <v>45610</v>
      </c>
      <c r="K6626" t="s">
        <v>31</v>
      </c>
      <c r="L6626" t="s">
        <v>16</v>
      </c>
      <c r="M6626">
        <v>1072.8499999999999</v>
      </c>
      <c r="N6626" t="s">
        <v>48</v>
      </c>
    </row>
    <row r="6627" spans="1:14" ht="14.25" customHeight="1" x14ac:dyDescent="0.3">
      <c r="A6627" t="s">
        <v>14139</v>
      </c>
      <c r="B6627" t="s">
        <v>13</v>
      </c>
      <c r="C6627" t="s">
        <v>26</v>
      </c>
      <c r="D6627">
        <v>4488.87</v>
      </c>
      <c r="E6627">
        <v>0.22</v>
      </c>
      <c r="F6627">
        <f t="shared" si="206"/>
        <v>987.55139999999994</v>
      </c>
      <c r="G6627">
        <f t="shared" si="207"/>
        <v>3501.3186000000001</v>
      </c>
      <c r="H6627">
        <v>6</v>
      </c>
      <c r="I6627" s="17">
        <v>45115</v>
      </c>
      <c r="J6627" s="17">
        <v>45117</v>
      </c>
      <c r="K6627" t="s">
        <v>31</v>
      </c>
      <c r="L6627" t="s">
        <v>16</v>
      </c>
      <c r="M6627">
        <v>1301.3</v>
      </c>
      <c r="N6627" t="s">
        <v>17</v>
      </c>
    </row>
    <row r="6628" spans="1:14" ht="14.25" customHeight="1" x14ac:dyDescent="0.3">
      <c r="A6628" t="s">
        <v>15002</v>
      </c>
      <c r="B6628" t="s">
        <v>25</v>
      </c>
      <c r="C6628" t="s">
        <v>33</v>
      </c>
      <c r="D6628">
        <v>4495.21</v>
      </c>
      <c r="E6628">
        <v>0.01</v>
      </c>
      <c r="F6628">
        <f t="shared" si="206"/>
        <v>44.952100000000002</v>
      </c>
      <c r="G6628">
        <f t="shared" si="207"/>
        <v>4450.2578999999996</v>
      </c>
      <c r="H6628">
        <v>6</v>
      </c>
      <c r="I6628" s="17">
        <v>45383</v>
      </c>
      <c r="J6628" s="17">
        <v>45386</v>
      </c>
      <c r="K6628" t="s">
        <v>15</v>
      </c>
      <c r="L6628" t="s">
        <v>16</v>
      </c>
      <c r="M6628">
        <v>511.17</v>
      </c>
      <c r="N6628" t="s">
        <v>48</v>
      </c>
    </row>
    <row r="6629" spans="1:14" ht="14.25" customHeight="1" x14ac:dyDescent="0.3">
      <c r="A6629" t="s">
        <v>303</v>
      </c>
      <c r="B6629" t="s">
        <v>41</v>
      </c>
      <c r="C6629" t="s">
        <v>14</v>
      </c>
      <c r="D6629">
        <v>4497.63</v>
      </c>
      <c r="E6629">
        <v>0.03</v>
      </c>
      <c r="F6629">
        <f t="shared" si="206"/>
        <v>134.9289</v>
      </c>
      <c r="G6629">
        <f t="shared" si="207"/>
        <v>4362.7011000000002</v>
      </c>
      <c r="H6629">
        <v>6</v>
      </c>
      <c r="I6629" s="17">
        <v>45525</v>
      </c>
      <c r="J6629" s="17">
        <v>45531</v>
      </c>
      <c r="K6629" t="s">
        <v>15</v>
      </c>
      <c r="L6629" t="s">
        <v>27</v>
      </c>
      <c r="M6629">
        <v>696.38</v>
      </c>
      <c r="N6629" t="s">
        <v>48</v>
      </c>
    </row>
    <row r="6630" spans="1:14" ht="14.25" customHeight="1" x14ac:dyDescent="0.3">
      <c r="A6630" t="s">
        <v>7374</v>
      </c>
      <c r="B6630" t="s">
        <v>19</v>
      </c>
      <c r="C6630" t="s">
        <v>33</v>
      </c>
      <c r="D6630">
        <v>4498.6499999999996</v>
      </c>
      <c r="E6630">
        <v>0.42</v>
      </c>
      <c r="F6630">
        <f t="shared" si="206"/>
        <v>1889.4329999999998</v>
      </c>
      <c r="G6630">
        <f t="shared" si="207"/>
        <v>2609.2169999999996</v>
      </c>
      <c r="H6630">
        <v>6</v>
      </c>
      <c r="I6630" s="17">
        <v>45578</v>
      </c>
      <c r="J6630" s="17">
        <v>45585</v>
      </c>
      <c r="K6630" t="s">
        <v>21</v>
      </c>
      <c r="L6630" t="s">
        <v>27</v>
      </c>
      <c r="M6630">
        <v>676.04</v>
      </c>
      <c r="N6630" t="s">
        <v>34</v>
      </c>
    </row>
    <row r="6631" spans="1:14" ht="14.25" customHeight="1" x14ac:dyDescent="0.3">
      <c r="A6631" t="s">
        <v>3943</v>
      </c>
      <c r="B6631" t="s">
        <v>19</v>
      </c>
      <c r="C6631" t="s">
        <v>20</v>
      </c>
      <c r="D6631">
        <v>4500.18</v>
      </c>
      <c r="E6631">
        <v>0.03</v>
      </c>
      <c r="F6631">
        <f t="shared" si="206"/>
        <v>135.00540000000001</v>
      </c>
      <c r="G6631">
        <f t="shared" si="207"/>
        <v>4365.1746000000003</v>
      </c>
      <c r="H6631">
        <v>6</v>
      </c>
      <c r="I6631" s="17">
        <v>44983</v>
      </c>
      <c r="J6631" s="17">
        <v>44989</v>
      </c>
      <c r="K6631" t="s">
        <v>31</v>
      </c>
      <c r="L6631" t="s">
        <v>16</v>
      </c>
      <c r="M6631">
        <v>564.33000000000004</v>
      </c>
      <c r="N6631" t="s">
        <v>39</v>
      </c>
    </row>
    <row r="6632" spans="1:14" ht="14.25" customHeight="1" x14ac:dyDescent="0.3">
      <c r="A6632" t="s">
        <v>4257</v>
      </c>
      <c r="B6632" t="s">
        <v>19</v>
      </c>
      <c r="C6632" t="s">
        <v>33</v>
      </c>
      <c r="D6632">
        <v>4501.28</v>
      </c>
      <c r="E6632">
        <v>0.14000000000000001</v>
      </c>
      <c r="F6632">
        <f t="shared" si="206"/>
        <v>630.17920000000004</v>
      </c>
      <c r="G6632">
        <f t="shared" si="207"/>
        <v>3871.1007999999997</v>
      </c>
      <c r="H6632">
        <v>6</v>
      </c>
      <c r="I6632" s="17">
        <v>45634</v>
      </c>
      <c r="J6632" s="17">
        <v>45635</v>
      </c>
      <c r="K6632" t="s">
        <v>21</v>
      </c>
      <c r="L6632" t="s">
        <v>22</v>
      </c>
      <c r="M6632">
        <v>1154.8</v>
      </c>
      <c r="N6632" t="s">
        <v>39</v>
      </c>
    </row>
    <row r="6633" spans="1:14" ht="14.25" customHeight="1" x14ac:dyDescent="0.3">
      <c r="A6633" t="s">
        <v>13103</v>
      </c>
      <c r="B6633" t="s">
        <v>13</v>
      </c>
      <c r="C6633" t="s">
        <v>20</v>
      </c>
      <c r="D6633">
        <v>4503.6000000000004</v>
      </c>
      <c r="E6633">
        <v>0.08</v>
      </c>
      <c r="F6633">
        <f t="shared" si="206"/>
        <v>360.28800000000001</v>
      </c>
      <c r="G6633">
        <f t="shared" si="207"/>
        <v>4143.3119999999999</v>
      </c>
      <c r="H6633">
        <v>6</v>
      </c>
      <c r="I6633" s="17">
        <v>45625</v>
      </c>
      <c r="J6633" s="17">
        <v>45631</v>
      </c>
      <c r="K6633" t="s">
        <v>15</v>
      </c>
      <c r="L6633" t="s">
        <v>22</v>
      </c>
      <c r="M6633">
        <v>652.02</v>
      </c>
      <c r="N6633" t="s">
        <v>17</v>
      </c>
    </row>
    <row r="6634" spans="1:14" ht="14.25" customHeight="1" x14ac:dyDescent="0.3">
      <c r="A6634" t="s">
        <v>8813</v>
      </c>
      <c r="B6634" t="s">
        <v>25</v>
      </c>
      <c r="C6634" t="s">
        <v>26</v>
      </c>
      <c r="D6634">
        <v>4511.46</v>
      </c>
      <c r="E6634">
        <v>0.28999999999999998</v>
      </c>
      <c r="F6634">
        <f t="shared" si="206"/>
        <v>1308.3234</v>
      </c>
      <c r="G6634">
        <f t="shared" si="207"/>
        <v>3203.1365999999998</v>
      </c>
      <c r="H6634">
        <v>6</v>
      </c>
      <c r="I6634" s="17">
        <v>45456</v>
      </c>
      <c r="J6634" s="17">
        <v>45459</v>
      </c>
      <c r="K6634" t="s">
        <v>15</v>
      </c>
      <c r="L6634" t="s">
        <v>27</v>
      </c>
      <c r="M6634">
        <v>580.03</v>
      </c>
      <c r="N6634" t="s">
        <v>34</v>
      </c>
    </row>
    <row r="6635" spans="1:14" ht="14.25" customHeight="1" x14ac:dyDescent="0.3">
      <c r="A6635" t="s">
        <v>4460</v>
      </c>
      <c r="B6635" t="s">
        <v>41</v>
      </c>
      <c r="C6635" t="s">
        <v>36</v>
      </c>
      <c r="D6635">
        <v>4512.5</v>
      </c>
      <c r="E6635">
        <v>0.16</v>
      </c>
      <c r="F6635">
        <f t="shared" si="206"/>
        <v>722</v>
      </c>
      <c r="G6635">
        <f t="shared" si="207"/>
        <v>3790.5</v>
      </c>
      <c r="H6635">
        <v>6</v>
      </c>
      <c r="I6635" s="17">
        <v>45543</v>
      </c>
      <c r="J6635" s="17">
        <v>45548</v>
      </c>
      <c r="K6635" t="s">
        <v>15</v>
      </c>
      <c r="L6635" t="s">
        <v>22</v>
      </c>
      <c r="M6635">
        <v>374.28</v>
      </c>
      <c r="N6635" t="s">
        <v>23</v>
      </c>
    </row>
    <row r="6636" spans="1:14" ht="14.25" customHeight="1" x14ac:dyDescent="0.3">
      <c r="A6636" t="s">
        <v>12295</v>
      </c>
      <c r="B6636" t="s">
        <v>13</v>
      </c>
      <c r="C6636" t="s">
        <v>20</v>
      </c>
      <c r="D6636">
        <v>4512.6899999999996</v>
      </c>
      <c r="E6636">
        <v>0.12</v>
      </c>
      <c r="F6636">
        <f t="shared" si="206"/>
        <v>541.52279999999996</v>
      </c>
      <c r="G6636">
        <f t="shared" si="207"/>
        <v>3971.1671999999999</v>
      </c>
      <c r="H6636">
        <v>6</v>
      </c>
      <c r="I6636" s="17">
        <v>45442</v>
      </c>
      <c r="J6636" s="17">
        <v>45448</v>
      </c>
      <c r="K6636" t="s">
        <v>15</v>
      </c>
      <c r="L6636" t="s">
        <v>27</v>
      </c>
      <c r="M6636">
        <v>603.54</v>
      </c>
      <c r="N6636" t="s">
        <v>28</v>
      </c>
    </row>
    <row r="6637" spans="1:14" ht="14.25" customHeight="1" x14ac:dyDescent="0.3">
      <c r="A6637" t="s">
        <v>12350</v>
      </c>
      <c r="B6637" t="s">
        <v>19</v>
      </c>
      <c r="C6637" t="s">
        <v>36</v>
      </c>
      <c r="D6637">
        <v>4513.04</v>
      </c>
      <c r="E6637">
        <v>0.35</v>
      </c>
      <c r="F6637">
        <f t="shared" si="206"/>
        <v>1579.5639999999999</v>
      </c>
      <c r="G6637">
        <f t="shared" si="207"/>
        <v>2933.4760000000001</v>
      </c>
      <c r="H6637">
        <v>6</v>
      </c>
      <c r="I6637" s="17">
        <v>45366</v>
      </c>
      <c r="J6637" s="17">
        <v>45370</v>
      </c>
      <c r="K6637" t="s">
        <v>15</v>
      </c>
      <c r="L6637" t="s">
        <v>22</v>
      </c>
      <c r="M6637">
        <v>369.23</v>
      </c>
      <c r="N6637" t="s">
        <v>48</v>
      </c>
    </row>
    <row r="6638" spans="1:14" ht="14.25" customHeight="1" x14ac:dyDescent="0.3">
      <c r="A6638" t="s">
        <v>4075</v>
      </c>
      <c r="B6638" t="s">
        <v>13</v>
      </c>
      <c r="C6638" t="s">
        <v>33</v>
      </c>
      <c r="D6638">
        <v>4516.74</v>
      </c>
      <c r="E6638">
        <v>0.1</v>
      </c>
      <c r="F6638">
        <f t="shared" si="206"/>
        <v>451.67399999999998</v>
      </c>
      <c r="G6638">
        <f t="shared" si="207"/>
        <v>4065.0659999999998</v>
      </c>
      <c r="H6638">
        <v>6</v>
      </c>
      <c r="I6638" s="17">
        <v>45030</v>
      </c>
      <c r="J6638" s="17">
        <v>45032</v>
      </c>
      <c r="K6638" t="s">
        <v>31</v>
      </c>
      <c r="L6638" t="s">
        <v>16</v>
      </c>
      <c r="M6638">
        <v>1123.1099999999999</v>
      </c>
      <c r="N6638" t="s">
        <v>39</v>
      </c>
    </row>
    <row r="6639" spans="1:14" ht="14.25" customHeight="1" x14ac:dyDescent="0.3">
      <c r="A6639" t="s">
        <v>12562</v>
      </c>
      <c r="B6639" t="s">
        <v>19</v>
      </c>
      <c r="C6639" t="s">
        <v>20</v>
      </c>
      <c r="D6639">
        <v>4516.97</v>
      </c>
      <c r="E6639">
        <v>0.08</v>
      </c>
      <c r="F6639">
        <f t="shared" si="206"/>
        <v>361.35760000000005</v>
      </c>
      <c r="G6639">
        <f t="shared" si="207"/>
        <v>4155.6124</v>
      </c>
      <c r="H6639">
        <v>6</v>
      </c>
      <c r="I6639" s="17">
        <v>45401</v>
      </c>
      <c r="J6639" s="17">
        <v>45403</v>
      </c>
      <c r="K6639" t="s">
        <v>31</v>
      </c>
      <c r="L6639" t="s">
        <v>16</v>
      </c>
      <c r="M6639">
        <v>298.16000000000003</v>
      </c>
      <c r="N6639" t="s">
        <v>48</v>
      </c>
    </row>
    <row r="6640" spans="1:14" ht="14.25" customHeight="1" x14ac:dyDescent="0.3">
      <c r="A6640" t="s">
        <v>5268</v>
      </c>
      <c r="B6640" t="s">
        <v>25</v>
      </c>
      <c r="C6640" t="s">
        <v>14</v>
      </c>
      <c r="D6640">
        <v>4522.33</v>
      </c>
      <c r="E6640">
        <v>0.16</v>
      </c>
      <c r="F6640">
        <f t="shared" si="206"/>
        <v>723.57280000000003</v>
      </c>
      <c r="G6640">
        <f t="shared" si="207"/>
        <v>3798.7572</v>
      </c>
      <c r="H6640">
        <v>6</v>
      </c>
      <c r="I6640" s="17">
        <v>45119</v>
      </c>
      <c r="J6640" s="17">
        <v>45121</v>
      </c>
      <c r="K6640" t="s">
        <v>15</v>
      </c>
      <c r="L6640" t="s">
        <v>16</v>
      </c>
      <c r="M6640">
        <v>842.46</v>
      </c>
      <c r="N6640" t="s">
        <v>23</v>
      </c>
    </row>
    <row r="6641" spans="1:14" ht="14.25" customHeight="1" x14ac:dyDescent="0.3">
      <c r="A6641" t="s">
        <v>9379</v>
      </c>
      <c r="B6641" t="s">
        <v>13</v>
      </c>
      <c r="C6641" t="s">
        <v>36</v>
      </c>
      <c r="D6641">
        <v>4522.8</v>
      </c>
      <c r="E6641">
        <v>0.37</v>
      </c>
      <c r="F6641">
        <f t="shared" si="206"/>
        <v>1673.4360000000001</v>
      </c>
      <c r="G6641">
        <f t="shared" si="207"/>
        <v>2849.364</v>
      </c>
      <c r="H6641">
        <v>6</v>
      </c>
      <c r="I6641" s="17">
        <v>45082</v>
      </c>
      <c r="J6641" s="17">
        <v>45087</v>
      </c>
      <c r="K6641" t="s">
        <v>21</v>
      </c>
      <c r="L6641" t="s">
        <v>16</v>
      </c>
      <c r="M6641">
        <v>854.87</v>
      </c>
      <c r="N6641" t="s">
        <v>28</v>
      </c>
    </row>
    <row r="6642" spans="1:14" ht="14.25" customHeight="1" x14ac:dyDescent="0.3">
      <c r="A6642" t="s">
        <v>12941</v>
      </c>
      <c r="B6642" t="s">
        <v>41</v>
      </c>
      <c r="C6642" t="s">
        <v>26</v>
      </c>
      <c r="D6642">
        <v>4531.8999999999996</v>
      </c>
      <c r="E6642">
        <v>0.42</v>
      </c>
      <c r="F6642">
        <f t="shared" si="206"/>
        <v>1903.3979999999997</v>
      </c>
      <c r="G6642">
        <f t="shared" si="207"/>
        <v>2628.502</v>
      </c>
      <c r="H6642">
        <v>6</v>
      </c>
      <c r="I6642" s="17">
        <v>44965</v>
      </c>
      <c r="J6642" s="17">
        <v>44966</v>
      </c>
      <c r="K6642" t="s">
        <v>15</v>
      </c>
      <c r="L6642" t="s">
        <v>16</v>
      </c>
      <c r="M6642">
        <v>1161.71</v>
      </c>
      <c r="N6642" t="s">
        <v>17</v>
      </c>
    </row>
    <row r="6643" spans="1:14" ht="14.25" customHeight="1" x14ac:dyDescent="0.3">
      <c r="A6643" t="s">
        <v>12333</v>
      </c>
      <c r="B6643" t="s">
        <v>13</v>
      </c>
      <c r="C6643" t="s">
        <v>26</v>
      </c>
      <c r="D6643">
        <v>4533.8599999999997</v>
      </c>
      <c r="E6643">
        <v>0.14000000000000001</v>
      </c>
      <c r="F6643">
        <f t="shared" si="206"/>
        <v>634.74040000000002</v>
      </c>
      <c r="G6643">
        <f t="shared" si="207"/>
        <v>3899.1195999999995</v>
      </c>
      <c r="H6643">
        <v>6</v>
      </c>
      <c r="I6643" s="17">
        <v>45657</v>
      </c>
      <c r="J6643" s="17">
        <v>45659</v>
      </c>
      <c r="K6643" t="s">
        <v>21</v>
      </c>
      <c r="L6643" t="s">
        <v>16</v>
      </c>
      <c r="M6643">
        <v>1354.27</v>
      </c>
      <c r="N6643" t="s">
        <v>23</v>
      </c>
    </row>
    <row r="6644" spans="1:14" ht="14.25" customHeight="1" x14ac:dyDescent="0.3">
      <c r="A6644" t="s">
        <v>4714</v>
      </c>
      <c r="B6644" t="s">
        <v>25</v>
      </c>
      <c r="C6644" t="s">
        <v>20</v>
      </c>
      <c r="D6644">
        <v>4534.22</v>
      </c>
      <c r="E6644">
        <v>0.46</v>
      </c>
      <c r="F6644">
        <f t="shared" si="206"/>
        <v>2085.7412000000004</v>
      </c>
      <c r="G6644">
        <f t="shared" si="207"/>
        <v>2448.4787999999999</v>
      </c>
      <c r="H6644">
        <v>6</v>
      </c>
      <c r="I6644" s="17">
        <v>45547</v>
      </c>
      <c r="J6644" s="17">
        <v>45551</v>
      </c>
      <c r="K6644" t="s">
        <v>15</v>
      </c>
      <c r="L6644" t="s">
        <v>27</v>
      </c>
      <c r="M6644">
        <v>1305.48</v>
      </c>
      <c r="N6644" t="s">
        <v>39</v>
      </c>
    </row>
    <row r="6645" spans="1:14" ht="14.25" customHeight="1" x14ac:dyDescent="0.3">
      <c r="A6645" t="s">
        <v>13495</v>
      </c>
      <c r="B6645" t="s">
        <v>41</v>
      </c>
      <c r="C6645" t="s">
        <v>33</v>
      </c>
      <c r="D6645">
        <v>4535.99</v>
      </c>
      <c r="E6645">
        <v>0.28000000000000003</v>
      </c>
      <c r="F6645">
        <f t="shared" si="206"/>
        <v>1270.0771999999999</v>
      </c>
      <c r="G6645">
        <f t="shared" si="207"/>
        <v>3265.9128000000001</v>
      </c>
      <c r="H6645">
        <v>6</v>
      </c>
      <c r="I6645" s="17">
        <v>45058</v>
      </c>
      <c r="J6645" s="17">
        <v>45065</v>
      </c>
      <c r="K6645" t="s">
        <v>21</v>
      </c>
      <c r="L6645" t="s">
        <v>16</v>
      </c>
      <c r="M6645">
        <v>630.64</v>
      </c>
      <c r="N6645" t="s">
        <v>48</v>
      </c>
    </row>
    <row r="6646" spans="1:14" ht="14.25" customHeight="1" x14ac:dyDescent="0.3">
      <c r="A6646" t="s">
        <v>12843</v>
      </c>
      <c r="B6646" t="s">
        <v>13</v>
      </c>
      <c r="C6646" t="s">
        <v>20</v>
      </c>
      <c r="D6646">
        <v>4536.53</v>
      </c>
      <c r="E6646">
        <v>0.06</v>
      </c>
      <c r="F6646">
        <f t="shared" si="206"/>
        <v>272.1918</v>
      </c>
      <c r="G6646">
        <f t="shared" si="207"/>
        <v>4264.3382000000001</v>
      </c>
      <c r="H6646">
        <v>6</v>
      </c>
      <c r="I6646" s="17">
        <v>45342</v>
      </c>
      <c r="J6646" s="17">
        <v>45344</v>
      </c>
      <c r="K6646" t="s">
        <v>15</v>
      </c>
      <c r="L6646" t="s">
        <v>22</v>
      </c>
      <c r="M6646">
        <v>681.2</v>
      </c>
      <c r="N6646" t="s">
        <v>48</v>
      </c>
    </row>
    <row r="6647" spans="1:14" ht="14.25" customHeight="1" x14ac:dyDescent="0.3">
      <c r="A6647" t="s">
        <v>7022</v>
      </c>
      <c r="B6647" t="s">
        <v>13</v>
      </c>
      <c r="C6647" t="s">
        <v>20</v>
      </c>
      <c r="D6647">
        <v>4540.3100000000004</v>
      </c>
      <c r="E6647">
        <v>0.09</v>
      </c>
      <c r="F6647">
        <f t="shared" si="206"/>
        <v>408.62790000000001</v>
      </c>
      <c r="G6647">
        <f t="shared" si="207"/>
        <v>4131.6821</v>
      </c>
      <c r="H6647">
        <v>6</v>
      </c>
      <c r="I6647" s="17">
        <v>45153</v>
      </c>
      <c r="J6647" s="17">
        <v>45160</v>
      </c>
      <c r="K6647" t="s">
        <v>15</v>
      </c>
      <c r="L6647" t="s">
        <v>27</v>
      </c>
      <c r="M6647">
        <v>882.14</v>
      </c>
      <c r="N6647" t="s">
        <v>28</v>
      </c>
    </row>
    <row r="6648" spans="1:14" ht="14.25" customHeight="1" x14ac:dyDescent="0.3">
      <c r="A6648" t="s">
        <v>13363</v>
      </c>
      <c r="B6648" t="s">
        <v>19</v>
      </c>
      <c r="C6648" t="s">
        <v>26</v>
      </c>
      <c r="D6648">
        <v>4543.07</v>
      </c>
      <c r="E6648">
        <v>0.48</v>
      </c>
      <c r="F6648">
        <f t="shared" si="206"/>
        <v>2180.6735999999996</v>
      </c>
      <c r="G6648">
        <f t="shared" si="207"/>
        <v>2362.3964000000001</v>
      </c>
      <c r="H6648">
        <v>6</v>
      </c>
      <c r="I6648" s="17">
        <v>45120</v>
      </c>
      <c r="J6648" s="17">
        <v>45121</v>
      </c>
      <c r="K6648" t="s">
        <v>15</v>
      </c>
      <c r="L6648" t="s">
        <v>16</v>
      </c>
      <c r="M6648">
        <v>1095.1099999999999</v>
      </c>
      <c r="N6648" t="s">
        <v>39</v>
      </c>
    </row>
    <row r="6649" spans="1:14" ht="14.25" customHeight="1" x14ac:dyDescent="0.3">
      <c r="A6649" t="s">
        <v>13320</v>
      </c>
      <c r="B6649" t="s">
        <v>19</v>
      </c>
      <c r="C6649" t="s">
        <v>26</v>
      </c>
      <c r="D6649">
        <v>4548.8500000000004</v>
      </c>
      <c r="E6649">
        <v>0.17</v>
      </c>
      <c r="F6649">
        <f t="shared" si="206"/>
        <v>773.30450000000008</v>
      </c>
      <c r="G6649">
        <f t="shared" si="207"/>
        <v>3775.5455000000002</v>
      </c>
      <c r="H6649">
        <v>6</v>
      </c>
      <c r="I6649" s="17">
        <v>45116</v>
      </c>
      <c r="J6649" s="17">
        <v>45121</v>
      </c>
      <c r="K6649" t="s">
        <v>15</v>
      </c>
      <c r="L6649" t="s">
        <v>22</v>
      </c>
      <c r="M6649">
        <v>589.70000000000005</v>
      </c>
      <c r="N6649" t="s">
        <v>34</v>
      </c>
    </row>
    <row r="6650" spans="1:14" ht="14.25" customHeight="1" x14ac:dyDescent="0.3">
      <c r="A6650" t="s">
        <v>12030</v>
      </c>
      <c r="B6650" t="s">
        <v>25</v>
      </c>
      <c r="C6650" t="s">
        <v>36</v>
      </c>
      <c r="D6650">
        <v>4549.41</v>
      </c>
      <c r="E6650">
        <v>0.37</v>
      </c>
      <c r="F6650">
        <f t="shared" si="206"/>
        <v>1683.2817</v>
      </c>
      <c r="G6650">
        <f t="shared" si="207"/>
        <v>2866.1282999999999</v>
      </c>
      <c r="H6650">
        <v>6</v>
      </c>
      <c r="I6650" s="17">
        <v>45192</v>
      </c>
      <c r="J6650" s="17">
        <v>45194</v>
      </c>
      <c r="K6650" t="s">
        <v>15</v>
      </c>
      <c r="L6650" t="s">
        <v>27</v>
      </c>
      <c r="M6650">
        <v>1029.46</v>
      </c>
      <c r="N6650" t="s">
        <v>34</v>
      </c>
    </row>
    <row r="6651" spans="1:14" ht="14.25" customHeight="1" x14ac:dyDescent="0.3">
      <c r="A6651" t="s">
        <v>14483</v>
      </c>
      <c r="B6651" t="s">
        <v>19</v>
      </c>
      <c r="C6651" t="s">
        <v>36</v>
      </c>
      <c r="D6651">
        <v>4550.05</v>
      </c>
      <c r="E6651">
        <v>0.44</v>
      </c>
      <c r="F6651">
        <f t="shared" si="206"/>
        <v>2002.0220000000002</v>
      </c>
      <c r="G6651">
        <f t="shared" si="207"/>
        <v>2548.0280000000002</v>
      </c>
      <c r="H6651">
        <v>6</v>
      </c>
      <c r="I6651" s="17">
        <v>44973</v>
      </c>
      <c r="J6651" s="17">
        <v>44980</v>
      </c>
      <c r="K6651" t="s">
        <v>31</v>
      </c>
      <c r="L6651" t="s">
        <v>16</v>
      </c>
      <c r="M6651">
        <v>1353.74</v>
      </c>
      <c r="N6651" t="s">
        <v>23</v>
      </c>
    </row>
    <row r="6652" spans="1:14" ht="14.25" customHeight="1" x14ac:dyDescent="0.3">
      <c r="A6652" t="s">
        <v>5015</v>
      </c>
      <c r="B6652" t="s">
        <v>25</v>
      </c>
      <c r="C6652" t="s">
        <v>26</v>
      </c>
      <c r="D6652">
        <v>4551.67</v>
      </c>
      <c r="E6652">
        <v>0.04</v>
      </c>
      <c r="F6652">
        <f t="shared" si="206"/>
        <v>182.0668</v>
      </c>
      <c r="G6652">
        <f t="shared" si="207"/>
        <v>4369.6032000000005</v>
      </c>
      <c r="H6652">
        <v>6</v>
      </c>
      <c r="I6652" s="17">
        <v>45135</v>
      </c>
      <c r="J6652" s="17">
        <v>45139</v>
      </c>
      <c r="K6652" t="s">
        <v>15</v>
      </c>
      <c r="L6652" t="s">
        <v>22</v>
      </c>
      <c r="M6652">
        <v>328.51</v>
      </c>
      <c r="N6652" t="s">
        <v>48</v>
      </c>
    </row>
    <row r="6653" spans="1:14" ht="14.25" customHeight="1" x14ac:dyDescent="0.3">
      <c r="A6653" t="s">
        <v>12530</v>
      </c>
      <c r="B6653" t="s">
        <v>41</v>
      </c>
      <c r="C6653" t="s">
        <v>20</v>
      </c>
      <c r="D6653">
        <v>4552.17</v>
      </c>
      <c r="E6653">
        <v>0.39</v>
      </c>
      <c r="F6653">
        <f t="shared" si="206"/>
        <v>1775.3463000000002</v>
      </c>
      <c r="G6653">
        <f t="shared" si="207"/>
        <v>2776.8236999999999</v>
      </c>
      <c r="H6653">
        <v>6</v>
      </c>
      <c r="I6653" s="17">
        <v>45306</v>
      </c>
      <c r="J6653" s="17">
        <v>45312</v>
      </c>
      <c r="K6653" t="s">
        <v>15</v>
      </c>
      <c r="L6653" t="s">
        <v>16</v>
      </c>
      <c r="M6653">
        <v>1124.22</v>
      </c>
      <c r="N6653" t="s">
        <v>48</v>
      </c>
    </row>
    <row r="6654" spans="1:14" ht="14.25" customHeight="1" x14ac:dyDescent="0.3">
      <c r="A6654" t="s">
        <v>9626</v>
      </c>
      <c r="B6654" t="s">
        <v>13</v>
      </c>
      <c r="C6654" t="s">
        <v>33</v>
      </c>
      <c r="D6654">
        <v>4553.08</v>
      </c>
      <c r="E6654">
        <v>0.08</v>
      </c>
      <c r="F6654">
        <f t="shared" si="206"/>
        <v>364.24639999999999</v>
      </c>
      <c r="G6654">
        <f t="shared" si="207"/>
        <v>4188.8335999999999</v>
      </c>
      <c r="H6654">
        <v>6</v>
      </c>
      <c r="I6654" s="17">
        <v>45005</v>
      </c>
      <c r="J6654" s="17">
        <v>45010</v>
      </c>
      <c r="K6654" t="s">
        <v>31</v>
      </c>
      <c r="L6654" t="s">
        <v>27</v>
      </c>
      <c r="M6654">
        <v>518.45000000000005</v>
      </c>
      <c r="N6654" t="s">
        <v>23</v>
      </c>
    </row>
    <row r="6655" spans="1:14" ht="14.25" customHeight="1" x14ac:dyDescent="0.3">
      <c r="A6655" t="s">
        <v>7909</v>
      </c>
      <c r="B6655" t="s">
        <v>25</v>
      </c>
      <c r="C6655" t="s">
        <v>33</v>
      </c>
      <c r="D6655">
        <v>4560.6499999999996</v>
      </c>
      <c r="E6655">
        <v>0.47</v>
      </c>
      <c r="F6655">
        <f t="shared" si="206"/>
        <v>2143.5054999999998</v>
      </c>
      <c r="G6655">
        <f t="shared" si="207"/>
        <v>2417.1444999999999</v>
      </c>
      <c r="H6655">
        <v>6</v>
      </c>
      <c r="I6655" s="17">
        <v>45057</v>
      </c>
      <c r="J6655" s="17">
        <v>45061</v>
      </c>
      <c r="K6655" t="s">
        <v>21</v>
      </c>
      <c r="L6655" t="s">
        <v>22</v>
      </c>
      <c r="M6655">
        <v>768.28</v>
      </c>
      <c r="N6655" t="s">
        <v>39</v>
      </c>
    </row>
    <row r="6656" spans="1:14" ht="14.25" customHeight="1" x14ac:dyDescent="0.3">
      <c r="A6656" t="s">
        <v>12534</v>
      </c>
      <c r="B6656" t="s">
        <v>13</v>
      </c>
      <c r="C6656" t="s">
        <v>26</v>
      </c>
      <c r="D6656">
        <v>4561.04</v>
      </c>
      <c r="E6656">
        <v>0.26</v>
      </c>
      <c r="F6656">
        <f t="shared" si="206"/>
        <v>1185.8704</v>
      </c>
      <c r="G6656">
        <f t="shared" si="207"/>
        <v>3375.1696000000002</v>
      </c>
      <c r="H6656">
        <v>6</v>
      </c>
      <c r="I6656" s="17">
        <v>45149</v>
      </c>
      <c r="J6656" s="17">
        <v>45150</v>
      </c>
      <c r="K6656" t="s">
        <v>21</v>
      </c>
      <c r="L6656" t="s">
        <v>27</v>
      </c>
      <c r="M6656">
        <v>692.01</v>
      </c>
      <c r="N6656" t="s">
        <v>39</v>
      </c>
    </row>
    <row r="6657" spans="1:14" ht="14.25" customHeight="1" x14ac:dyDescent="0.3">
      <c r="A6657" t="s">
        <v>11500</v>
      </c>
      <c r="B6657" t="s">
        <v>41</v>
      </c>
      <c r="C6657" t="s">
        <v>14</v>
      </c>
      <c r="D6657">
        <v>4562.43</v>
      </c>
      <c r="E6657">
        <v>0.25</v>
      </c>
      <c r="F6657">
        <f t="shared" si="206"/>
        <v>1140.6075000000001</v>
      </c>
      <c r="G6657">
        <f t="shared" si="207"/>
        <v>3421.8225000000002</v>
      </c>
      <c r="H6657">
        <v>6</v>
      </c>
      <c r="I6657" s="17">
        <v>45543</v>
      </c>
      <c r="J6657" s="17">
        <v>45544</v>
      </c>
      <c r="K6657" t="s">
        <v>15</v>
      </c>
      <c r="L6657" t="s">
        <v>27</v>
      </c>
      <c r="M6657">
        <v>777.1</v>
      </c>
      <c r="N6657" t="s">
        <v>17</v>
      </c>
    </row>
    <row r="6658" spans="1:14" ht="14.25" customHeight="1" x14ac:dyDescent="0.3">
      <c r="A6658" t="s">
        <v>6182</v>
      </c>
      <c r="B6658" t="s">
        <v>41</v>
      </c>
      <c r="C6658" t="s">
        <v>36</v>
      </c>
      <c r="D6658">
        <v>4563.88</v>
      </c>
      <c r="E6658">
        <v>0.26</v>
      </c>
      <c r="F6658">
        <f t="shared" ref="F6658:F6721" si="208">D6658*E6658</f>
        <v>1186.6088</v>
      </c>
      <c r="G6658">
        <f t="shared" ref="G6658:G6721" si="209">D6658-F6658</f>
        <v>3377.2712000000001</v>
      </c>
      <c r="H6658">
        <v>6</v>
      </c>
      <c r="I6658" s="17">
        <v>45243</v>
      </c>
      <c r="J6658" s="17">
        <v>45246</v>
      </c>
      <c r="K6658" t="s">
        <v>31</v>
      </c>
      <c r="L6658" t="s">
        <v>22</v>
      </c>
      <c r="M6658">
        <v>920.84</v>
      </c>
      <c r="N6658" t="s">
        <v>34</v>
      </c>
    </row>
    <row r="6659" spans="1:14" ht="14.25" customHeight="1" x14ac:dyDescent="0.3">
      <c r="A6659" t="s">
        <v>7525</v>
      </c>
      <c r="B6659" t="s">
        <v>25</v>
      </c>
      <c r="C6659" t="s">
        <v>20</v>
      </c>
      <c r="D6659">
        <v>4564.2299999999996</v>
      </c>
      <c r="E6659">
        <v>0.06</v>
      </c>
      <c r="F6659">
        <f t="shared" si="208"/>
        <v>273.85379999999998</v>
      </c>
      <c r="G6659">
        <f t="shared" si="209"/>
        <v>4290.3761999999997</v>
      </c>
      <c r="H6659">
        <v>6</v>
      </c>
      <c r="I6659" s="17">
        <v>45452</v>
      </c>
      <c r="J6659" s="17">
        <v>45454</v>
      </c>
      <c r="K6659" t="s">
        <v>31</v>
      </c>
      <c r="L6659" t="s">
        <v>22</v>
      </c>
      <c r="M6659">
        <v>617.55999999999995</v>
      </c>
      <c r="N6659" t="s">
        <v>17</v>
      </c>
    </row>
    <row r="6660" spans="1:14" ht="14.25" customHeight="1" x14ac:dyDescent="0.3">
      <c r="A6660" t="s">
        <v>2332</v>
      </c>
      <c r="B6660" t="s">
        <v>19</v>
      </c>
      <c r="C6660" t="s">
        <v>26</v>
      </c>
      <c r="D6660">
        <v>4564.55</v>
      </c>
      <c r="E6660">
        <v>0.36</v>
      </c>
      <c r="F6660">
        <f t="shared" si="208"/>
        <v>1643.2380000000001</v>
      </c>
      <c r="G6660">
        <f t="shared" si="209"/>
        <v>2921.3119999999999</v>
      </c>
      <c r="H6660">
        <v>6</v>
      </c>
      <c r="I6660" s="17">
        <v>45157</v>
      </c>
      <c r="J6660" s="17">
        <v>45160</v>
      </c>
      <c r="K6660" t="s">
        <v>15</v>
      </c>
      <c r="L6660" t="s">
        <v>16</v>
      </c>
      <c r="M6660">
        <v>443.99</v>
      </c>
      <c r="N6660" t="s">
        <v>48</v>
      </c>
    </row>
    <row r="6661" spans="1:14" ht="14.25" customHeight="1" x14ac:dyDescent="0.3">
      <c r="A6661" t="s">
        <v>15182</v>
      </c>
      <c r="B6661" t="s">
        <v>19</v>
      </c>
      <c r="C6661" t="s">
        <v>33</v>
      </c>
      <c r="D6661">
        <v>4569.37</v>
      </c>
      <c r="E6661">
        <v>0.14000000000000001</v>
      </c>
      <c r="F6661">
        <f t="shared" si="208"/>
        <v>639.71180000000004</v>
      </c>
      <c r="G6661">
        <f t="shared" si="209"/>
        <v>3929.6581999999999</v>
      </c>
      <c r="H6661">
        <v>6</v>
      </c>
      <c r="I6661" s="17">
        <v>45385</v>
      </c>
      <c r="J6661" s="17">
        <v>45388</v>
      </c>
      <c r="K6661" t="s">
        <v>15</v>
      </c>
      <c r="L6661" t="s">
        <v>27</v>
      </c>
      <c r="M6661">
        <v>894.19</v>
      </c>
      <c r="N6661" t="s">
        <v>39</v>
      </c>
    </row>
    <row r="6662" spans="1:14" ht="14.25" customHeight="1" x14ac:dyDescent="0.3">
      <c r="A6662" t="s">
        <v>526</v>
      </c>
      <c r="B6662" t="s">
        <v>41</v>
      </c>
      <c r="C6662" t="s">
        <v>36</v>
      </c>
      <c r="D6662">
        <v>4571.83</v>
      </c>
      <c r="E6662">
        <v>0.36</v>
      </c>
      <c r="F6662">
        <f t="shared" si="208"/>
        <v>1645.8588</v>
      </c>
      <c r="G6662">
        <f t="shared" si="209"/>
        <v>2925.9712</v>
      </c>
      <c r="H6662">
        <v>6</v>
      </c>
      <c r="I6662" s="17">
        <v>45036</v>
      </c>
      <c r="J6662" s="17">
        <v>45039</v>
      </c>
      <c r="K6662" t="s">
        <v>21</v>
      </c>
      <c r="L6662" t="s">
        <v>22</v>
      </c>
      <c r="M6662">
        <v>764.68</v>
      </c>
      <c r="N6662" t="s">
        <v>39</v>
      </c>
    </row>
    <row r="6663" spans="1:14" ht="14.25" customHeight="1" x14ac:dyDescent="0.3">
      <c r="A6663" t="s">
        <v>4098</v>
      </c>
      <c r="B6663" t="s">
        <v>13</v>
      </c>
      <c r="C6663" t="s">
        <v>14</v>
      </c>
      <c r="D6663">
        <v>4574.32</v>
      </c>
      <c r="E6663">
        <v>0.34</v>
      </c>
      <c r="F6663">
        <f t="shared" si="208"/>
        <v>1555.2688000000001</v>
      </c>
      <c r="G6663">
        <f t="shared" si="209"/>
        <v>3019.0511999999999</v>
      </c>
      <c r="H6663">
        <v>6</v>
      </c>
      <c r="I6663" s="17">
        <v>45157</v>
      </c>
      <c r="J6663" s="17">
        <v>45158</v>
      </c>
      <c r="K6663" t="s">
        <v>15</v>
      </c>
      <c r="L6663" t="s">
        <v>22</v>
      </c>
      <c r="M6663">
        <v>622.88</v>
      </c>
      <c r="N6663" t="s">
        <v>34</v>
      </c>
    </row>
    <row r="6664" spans="1:14" ht="14.25" customHeight="1" x14ac:dyDescent="0.3">
      <c r="A6664" t="s">
        <v>1394</v>
      </c>
      <c r="B6664" t="s">
        <v>41</v>
      </c>
      <c r="C6664" t="s">
        <v>33</v>
      </c>
      <c r="D6664">
        <v>4574.7700000000004</v>
      </c>
      <c r="E6664">
        <v>0.02</v>
      </c>
      <c r="F6664">
        <f t="shared" si="208"/>
        <v>91.495400000000004</v>
      </c>
      <c r="G6664">
        <f t="shared" si="209"/>
        <v>4483.2746000000006</v>
      </c>
      <c r="H6664">
        <v>6</v>
      </c>
      <c r="I6664" s="17">
        <v>45327</v>
      </c>
      <c r="J6664" s="17">
        <v>45329</v>
      </c>
      <c r="K6664" t="s">
        <v>31</v>
      </c>
      <c r="L6664" t="s">
        <v>16</v>
      </c>
      <c r="M6664">
        <v>953.36</v>
      </c>
      <c r="N6664" t="s">
        <v>17</v>
      </c>
    </row>
    <row r="6665" spans="1:14" ht="14.25" customHeight="1" x14ac:dyDescent="0.3">
      <c r="A6665" t="s">
        <v>930</v>
      </c>
      <c r="B6665" t="s">
        <v>19</v>
      </c>
      <c r="C6665" t="s">
        <v>20</v>
      </c>
      <c r="D6665">
        <v>4578.59</v>
      </c>
      <c r="E6665">
        <v>0.33</v>
      </c>
      <c r="F6665">
        <f t="shared" si="208"/>
        <v>1510.9347</v>
      </c>
      <c r="G6665">
        <f t="shared" si="209"/>
        <v>3067.6553000000004</v>
      </c>
      <c r="H6665">
        <v>6</v>
      </c>
      <c r="I6665" s="17">
        <v>45650</v>
      </c>
      <c r="J6665" s="17">
        <v>45657</v>
      </c>
      <c r="K6665" t="s">
        <v>21</v>
      </c>
      <c r="L6665" t="s">
        <v>27</v>
      </c>
      <c r="M6665">
        <v>1066.33</v>
      </c>
      <c r="N6665" t="s">
        <v>48</v>
      </c>
    </row>
    <row r="6666" spans="1:14" ht="14.25" customHeight="1" x14ac:dyDescent="0.3">
      <c r="A6666" t="s">
        <v>14236</v>
      </c>
      <c r="B6666" t="s">
        <v>41</v>
      </c>
      <c r="C6666" t="s">
        <v>26</v>
      </c>
      <c r="D6666">
        <v>4582.6499999999996</v>
      </c>
      <c r="E6666">
        <v>0.44</v>
      </c>
      <c r="F6666">
        <f t="shared" si="208"/>
        <v>2016.3659999999998</v>
      </c>
      <c r="G6666">
        <f t="shared" si="209"/>
        <v>2566.2839999999997</v>
      </c>
      <c r="H6666">
        <v>6</v>
      </c>
      <c r="I6666" s="17">
        <v>45244</v>
      </c>
      <c r="J6666" s="17">
        <v>45249</v>
      </c>
      <c r="K6666" t="s">
        <v>31</v>
      </c>
      <c r="L6666" t="s">
        <v>27</v>
      </c>
      <c r="M6666">
        <v>1111.98</v>
      </c>
      <c r="N6666" t="s">
        <v>34</v>
      </c>
    </row>
    <row r="6667" spans="1:14" ht="14.25" customHeight="1" x14ac:dyDescent="0.3">
      <c r="A6667" t="s">
        <v>308</v>
      </c>
      <c r="B6667" t="s">
        <v>19</v>
      </c>
      <c r="C6667" t="s">
        <v>14</v>
      </c>
      <c r="D6667">
        <v>4592.47</v>
      </c>
      <c r="E6667">
        <v>0.05</v>
      </c>
      <c r="F6667">
        <f t="shared" si="208"/>
        <v>229.62350000000004</v>
      </c>
      <c r="G6667">
        <f t="shared" si="209"/>
        <v>4362.8465000000006</v>
      </c>
      <c r="H6667">
        <v>6</v>
      </c>
      <c r="I6667" s="17">
        <v>45496</v>
      </c>
      <c r="J6667" s="17">
        <v>45501</v>
      </c>
      <c r="K6667" t="s">
        <v>21</v>
      </c>
      <c r="L6667" t="s">
        <v>16</v>
      </c>
      <c r="M6667">
        <v>1369.07</v>
      </c>
      <c r="N6667" t="s">
        <v>23</v>
      </c>
    </row>
    <row r="6668" spans="1:14" ht="14.25" customHeight="1" x14ac:dyDescent="0.3">
      <c r="A6668" t="s">
        <v>596</v>
      </c>
      <c r="B6668" t="s">
        <v>13</v>
      </c>
      <c r="C6668" t="s">
        <v>14</v>
      </c>
      <c r="D6668">
        <v>4595.29</v>
      </c>
      <c r="E6668">
        <v>0.04</v>
      </c>
      <c r="F6668">
        <f t="shared" si="208"/>
        <v>183.8116</v>
      </c>
      <c r="G6668">
        <f t="shared" si="209"/>
        <v>4411.4784</v>
      </c>
      <c r="H6668">
        <v>6</v>
      </c>
      <c r="I6668" s="17">
        <v>45588</v>
      </c>
      <c r="J6668" s="17">
        <v>45594</v>
      </c>
      <c r="K6668" t="s">
        <v>21</v>
      </c>
      <c r="L6668" t="s">
        <v>16</v>
      </c>
      <c r="M6668">
        <v>1066.82</v>
      </c>
      <c r="N6668" t="s">
        <v>39</v>
      </c>
    </row>
    <row r="6669" spans="1:14" ht="14.25" customHeight="1" x14ac:dyDescent="0.3">
      <c r="A6669" t="s">
        <v>221</v>
      </c>
      <c r="B6669" t="s">
        <v>13</v>
      </c>
      <c r="C6669" t="s">
        <v>36</v>
      </c>
      <c r="D6669">
        <v>4596.4799999999996</v>
      </c>
      <c r="E6669">
        <v>0.15</v>
      </c>
      <c r="F6669">
        <f t="shared" si="208"/>
        <v>689.47199999999987</v>
      </c>
      <c r="G6669">
        <f t="shared" si="209"/>
        <v>3907.0079999999998</v>
      </c>
      <c r="H6669">
        <v>6</v>
      </c>
      <c r="I6669" s="17">
        <v>45226</v>
      </c>
      <c r="J6669" s="17">
        <v>45233</v>
      </c>
      <c r="K6669" t="s">
        <v>15</v>
      </c>
      <c r="L6669" t="s">
        <v>16</v>
      </c>
      <c r="M6669">
        <v>838.45</v>
      </c>
      <c r="N6669" t="s">
        <v>17</v>
      </c>
    </row>
    <row r="6670" spans="1:14" ht="14.25" customHeight="1" x14ac:dyDescent="0.3">
      <c r="A6670" t="s">
        <v>1050</v>
      </c>
      <c r="B6670" t="s">
        <v>13</v>
      </c>
      <c r="C6670" t="s">
        <v>36</v>
      </c>
      <c r="D6670">
        <v>4599.87</v>
      </c>
      <c r="E6670">
        <v>0.25</v>
      </c>
      <c r="F6670">
        <f t="shared" si="208"/>
        <v>1149.9675</v>
      </c>
      <c r="G6670">
        <f t="shared" si="209"/>
        <v>3449.9025000000001</v>
      </c>
      <c r="H6670">
        <v>6</v>
      </c>
      <c r="I6670" s="17">
        <v>45088</v>
      </c>
      <c r="J6670" s="17">
        <v>45094</v>
      </c>
      <c r="K6670" t="s">
        <v>31</v>
      </c>
      <c r="L6670" t="s">
        <v>27</v>
      </c>
      <c r="M6670">
        <v>898.76</v>
      </c>
      <c r="N6670" t="s">
        <v>34</v>
      </c>
    </row>
    <row r="6671" spans="1:14" ht="14.25" customHeight="1" x14ac:dyDescent="0.3">
      <c r="A6671" t="s">
        <v>6127</v>
      </c>
      <c r="B6671" t="s">
        <v>13</v>
      </c>
      <c r="C6671" t="s">
        <v>20</v>
      </c>
      <c r="D6671">
        <v>4606.1400000000003</v>
      </c>
      <c r="E6671">
        <v>0.47</v>
      </c>
      <c r="F6671">
        <f t="shared" si="208"/>
        <v>2164.8858</v>
      </c>
      <c r="G6671">
        <f t="shared" si="209"/>
        <v>2441.2542000000003</v>
      </c>
      <c r="H6671">
        <v>6</v>
      </c>
      <c r="I6671" s="17">
        <v>45503</v>
      </c>
      <c r="J6671" s="17">
        <v>45507</v>
      </c>
      <c r="K6671" t="s">
        <v>21</v>
      </c>
      <c r="L6671" t="s">
        <v>27</v>
      </c>
      <c r="M6671">
        <v>898.4</v>
      </c>
      <c r="N6671" t="s">
        <v>23</v>
      </c>
    </row>
    <row r="6672" spans="1:14" ht="14.25" customHeight="1" x14ac:dyDescent="0.3">
      <c r="A6672" t="s">
        <v>8263</v>
      </c>
      <c r="B6672" t="s">
        <v>41</v>
      </c>
      <c r="C6672" t="s">
        <v>20</v>
      </c>
      <c r="D6672">
        <v>4607.7</v>
      </c>
      <c r="E6672">
        <v>0.05</v>
      </c>
      <c r="F6672">
        <f t="shared" si="208"/>
        <v>230.38499999999999</v>
      </c>
      <c r="G6672">
        <f t="shared" si="209"/>
        <v>4377.3149999999996</v>
      </c>
      <c r="H6672">
        <v>6</v>
      </c>
      <c r="I6672" s="17">
        <v>45563</v>
      </c>
      <c r="J6672" s="17">
        <v>45566</v>
      </c>
      <c r="K6672" t="s">
        <v>21</v>
      </c>
      <c r="L6672" t="s">
        <v>16</v>
      </c>
      <c r="M6672">
        <v>1316.99</v>
      </c>
      <c r="N6672" t="s">
        <v>48</v>
      </c>
    </row>
    <row r="6673" spans="1:14" ht="14.25" customHeight="1" x14ac:dyDescent="0.3">
      <c r="A6673" t="s">
        <v>6304</v>
      </c>
      <c r="B6673" t="s">
        <v>41</v>
      </c>
      <c r="C6673" t="s">
        <v>20</v>
      </c>
      <c r="D6673">
        <v>4608.6899999999996</v>
      </c>
      <c r="E6673">
        <v>0.09</v>
      </c>
      <c r="F6673">
        <f t="shared" si="208"/>
        <v>414.78209999999996</v>
      </c>
      <c r="G6673">
        <f t="shared" si="209"/>
        <v>4193.9078999999992</v>
      </c>
      <c r="H6673">
        <v>6</v>
      </c>
      <c r="I6673" s="17">
        <v>45467</v>
      </c>
      <c r="J6673" s="17">
        <v>45469</v>
      </c>
      <c r="K6673" t="s">
        <v>21</v>
      </c>
      <c r="L6673" t="s">
        <v>22</v>
      </c>
      <c r="M6673">
        <v>433.93</v>
      </c>
      <c r="N6673" t="s">
        <v>17</v>
      </c>
    </row>
    <row r="6674" spans="1:14" ht="14.25" customHeight="1" x14ac:dyDescent="0.3">
      <c r="A6674" t="s">
        <v>2069</v>
      </c>
      <c r="B6674" t="s">
        <v>41</v>
      </c>
      <c r="C6674" t="s">
        <v>36</v>
      </c>
      <c r="D6674">
        <v>4615.4399999999996</v>
      </c>
      <c r="E6674">
        <v>0.36</v>
      </c>
      <c r="F6674">
        <f t="shared" si="208"/>
        <v>1661.5583999999999</v>
      </c>
      <c r="G6674">
        <f t="shared" si="209"/>
        <v>2953.8815999999997</v>
      </c>
      <c r="H6674">
        <v>6</v>
      </c>
      <c r="I6674" s="17">
        <v>45179</v>
      </c>
      <c r="J6674" s="17">
        <v>45186</v>
      </c>
      <c r="K6674" t="s">
        <v>15</v>
      </c>
      <c r="L6674" t="s">
        <v>27</v>
      </c>
      <c r="M6674">
        <v>1140.32</v>
      </c>
      <c r="N6674" t="s">
        <v>39</v>
      </c>
    </row>
    <row r="6675" spans="1:14" ht="14.25" customHeight="1" x14ac:dyDescent="0.3">
      <c r="A6675" t="s">
        <v>5093</v>
      </c>
      <c r="B6675" t="s">
        <v>19</v>
      </c>
      <c r="C6675" t="s">
        <v>36</v>
      </c>
      <c r="D6675">
        <v>4617.8500000000004</v>
      </c>
      <c r="E6675">
        <v>0.44</v>
      </c>
      <c r="F6675">
        <f t="shared" si="208"/>
        <v>2031.8540000000003</v>
      </c>
      <c r="G6675">
        <f t="shared" si="209"/>
        <v>2585.9960000000001</v>
      </c>
      <c r="H6675">
        <v>6</v>
      </c>
      <c r="I6675" s="17">
        <v>45209</v>
      </c>
      <c r="J6675" s="17">
        <v>45215</v>
      </c>
      <c r="K6675" t="s">
        <v>21</v>
      </c>
      <c r="L6675" t="s">
        <v>27</v>
      </c>
      <c r="M6675">
        <v>802.36</v>
      </c>
      <c r="N6675" t="s">
        <v>23</v>
      </c>
    </row>
    <row r="6676" spans="1:14" ht="14.25" customHeight="1" x14ac:dyDescent="0.3">
      <c r="A6676" t="s">
        <v>9621</v>
      </c>
      <c r="B6676" t="s">
        <v>25</v>
      </c>
      <c r="C6676" t="s">
        <v>33</v>
      </c>
      <c r="D6676">
        <v>4618.5600000000004</v>
      </c>
      <c r="E6676">
        <v>0.13</v>
      </c>
      <c r="F6676">
        <f t="shared" si="208"/>
        <v>600.41280000000006</v>
      </c>
      <c r="G6676">
        <f t="shared" si="209"/>
        <v>4018.1472000000003</v>
      </c>
      <c r="H6676">
        <v>6</v>
      </c>
      <c r="I6676" s="17">
        <v>45645</v>
      </c>
      <c r="J6676" s="17">
        <v>45648</v>
      </c>
      <c r="K6676" t="s">
        <v>15</v>
      </c>
      <c r="L6676" t="s">
        <v>22</v>
      </c>
      <c r="M6676">
        <v>609.59</v>
      </c>
      <c r="N6676" t="s">
        <v>48</v>
      </c>
    </row>
    <row r="6677" spans="1:14" ht="14.25" customHeight="1" x14ac:dyDescent="0.3">
      <c r="A6677" t="s">
        <v>13383</v>
      </c>
      <c r="B6677" t="s">
        <v>25</v>
      </c>
      <c r="C6677" t="s">
        <v>36</v>
      </c>
      <c r="D6677">
        <v>4620.24</v>
      </c>
      <c r="E6677">
        <v>7.0000000000000007E-2</v>
      </c>
      <c r="F6677">
        <f t="shared" si="208"/>
        <v>323.41680000000002</v>
      </c>
      <c r="G6677">
        <f t="shared" si="209"/>
        <v>4296.8231999999998</v>
      </c>
      <c r="H6677">
        <v>6</v>
      </c>
      <c r="I6677" s="17">
        <v>45105</v>
      </c>
      <c r="J6677" s="17">
        <v>45107</v>
      </c>
      <c r="K6677" t="s">
        <v>31</v>
      </c>
      <c r="L6677" t="s">
        <v>22</v>
      </c>
      <c r="M6677">
        <v>1076.1400000000001</v>
      </c>
      <c r="N6677" t="s">
        <v>48</v>
      </c>
    </row>
    <row r="6678" spans="1:14" ht="14.25" customHeight="1" x14ac:dyDescent="0.3">
      <c r="A6678" t="s">
        <v>13918</v>
      </c>
      <c r="B6678" t="s">
        <v>19</v>
      </c>
      <c r="C6678" t="s">
        <v>14</v>
      </c>
      <c r="D6678">
        <v>4628.1899999999996</v>
      </c>
      <c r="E6678">
        <v>0.23</v>
      </c>
      <c r="F6678">
        <f t="shared" si="208"/>
        <v>1064.4837</v>
      </c>
      <c r="G6678">
        <f t="shared" si="209"/>
        <v>3563.7062999999998</v>
      </c>
      <c r="H6678">
        <v>6</v>
      </c>
      <c r="I6678" s="17">
        <v>45450</v>
      </c>
      <c r="J6678" s="17">
        <v>45451</v>
      </c>
      <c r="K6678" t="s">
        <v>31</v>
      </c>
      <c r="L6678" t="s">
        <v>16</v>
      </c>
      <c r="M6678">
        <v>1290.8399999999999</v>
      </c>
      <c r="N6678" t="s">
        <v>23</v>
      </c>
    </row>
    <row r="6679" spans="1:14" ht="14.25" customHeight="1" x14ac:dyDescent="0.3">
      <c r="A6679" t="s">
        <v>6163</v>
      </c>
      <c r="B6679" t="s">
        <v>41</v>
      </c>
      <c r="C6679" t="s">
        <v>20</v>
      </c>
      <c r="D6679">
        <v>4628.6499999999996</v>
      </c>
      <c r="E6679">
        <v>0.05</v>
      </c>
      <c r="F6679">
        <f t="shared" si="208"/>
        <v>231.4325</v>
      </c>
      <c r="G6679">
        <f t="shared" si="209"/>
        <v>4397.2174999999997</v>
      </c>
      <c r="H6679">
        <v>6</v>
      </c>
      <c r="I6679" s="17">
        <v>45184</v>
      </c>
      <c r="J6679" s="17">
        <v>45186</v>
      </c>
      <c r="K6679" t="s">
        <v>31</v>
      </c>
      <c r="L6679" t="s">
        <v>16</v>
      </c>
      <c r="M6679">
        <v>357.7</v>
      </c>
      <c r="N6679" t="s">
        <v>48</v>
      </c>
    </row>
    <row r="6680" spans="1:14" ht="14.25" customHeight="1" x14ac:dyDescent="0.3">
      <c r="A6680" t="s">
        <v>2973</v>
      </c>
      <c r="B6680" t="s">
        <v>25</v>
      </c>
      <c r="C6680" t="s">
        <v>14</v>
      </c>
      <c r="D6680">
        <v>4636.6499999999996</v>
      </c>
      <c r="E6680">
        <v>0.12</v>
      </c>
      <c r="F6680">
        <f t="shared" si="208"/>
        <v>556.39799999999991</v>
      </c>
      <c r="G6680">
        <f t="shared" si="209"/>
        <v>4080.2519999999995</v>
      </c>
      <c r="H6680">
        <v>6</v>
      </c>
      <c r="I6680" s="17">
        <v>45501</v>
      </c>
      <c r="J6680" s="17">
        <v>45504</v>
      </c>
      <c r="K6680" t="s">
        <v>31</v>
      </c>
      <c r="L6680" t="s">
        <v>22</v>
      </c>
      <c r="M6680">
        <v>1026.43</v>
      </c>
      <c r="N6680" t="s">
        <v>28</v>
      </c>
    </row>
    <row r="6681" spans="1:14" ht="14.25" customHeight="1" x14ac:dyDescent="0.3">
      <c r="A6681" t="s">
        <v>1018</v>
      </c>
      <c r="B6681" t="s">
        <v>41</v>
      </c>
      <c r="C6681" t="s">
        <v>33</v>
      </c>
      <c r="D6681">
        <v>4637.08</v>
      </c>
      <c r="E6681">
        <v>0.5</v>
      </c>
      <c r="F6681">
        <f t="shared" si="208"/>
        <v>2318.54</v>
      </c>
      <c r="G6681">
        <f t="shared" si="209"/>
        <v>2318.54</v>
      </c>
      <c r="H6681">
        <v>6</v>
      </c>
      <c r="I6681" s="17">
        <v>45083</v>
      </c>
      <c r="J6681" s="17">
        <v>45089</v>
      </c>
      <c r="K6681" t="s">
        <v>31</v>
      </c>
      <c r="L6681" t="s">
        <v>16</v>
      </c>
      <c r="M6681">
        <v>1325.26</v>
      </c>
      <c r="N6681" t="s">
        <v>17</v>
      </c>
    </row>
    <row r="6682" spans="1:14" ht="14.25" customHeight="1" x14ac:dyDescent="0.3">
      <c r="A6682" t="s">
        <v>8564</v>
      </c>
      <c r="B6682" t="s">
        <v>41</v>
      </c>
      <c r="C6682" t="s">
        <v>20</v>
      </c>
      <c r="D6682">
        <v>4637.2</v>
      </c>
      <c r="E6682">
        <v>0.2</v>
      </c>
      <c r="F6682">
        <f t="shared" si="208"/>
        <v>927.44</v>
      </c>
      <c r="G6682">
        <f t="shared" si="209"/>
        <v>3709.7599999999998</v>
      </c>
      <c r="H6682">
        <v>6</v>
      </c>
      <c r="I6682" s="17">
        <v>44981</v>
      </c>
      <c r="J6682" s="17">
        <v>44986</v>
      </c>
      <c r="K6682" t="s">
        <v>15</v>
      </c>
      <c r="L6682" t="s">
        <v>22</v>
      </c>
      <c r="M6682">
        <v>1203.45</v>
      </c>
      <c r="N6682" t="s">
        <v>28</v>
      </c>
    </row>
    <row r="6683" spans="1:14" ht="14.25" customHeight="1" x14ac:dyDescent="0.3">
      <c r="A6683" t="s">
        <v>3652</v>
      </c>
      <c r="B6683" t="s">
        <v>25</v>
      </c>
      <c r="C6683" t="s">
        <v>26</v>
      </c>
      <c r="D6683">
        <v>4638.25</v>
      </c>
      <c r="E6683">
        <v>0.26</v>
      </c>
      <c r="F6683">
        <f t="shared" si="208"/>
        <v>1205.9449999999999</v>
      </c>
      <c r="G6683">
        <f t="shared" si="209"/>
        <v>3432.3050000000003</v>
      </c>
      <c r="H6683">
        <v>6</v>
      </c>
      <c r="I6683" s="17">
        <v>45317</v>
      </c>
      <c r="J6683" s="17">
        <v>45323</v>
      </c>
      <c r="K6683" t="s">
        <v>21</v>
      </c>
      <c r="L6683" t="s">
        <v>16</v>
      </c>
      <c r="M6683">
        <v>1068.18</v>
      </c>
      <c r="N6683" t="s">
        <v>17</v>
      </c>
    </row>
    <row r="6684" spans="1:14" ht="14.25" customHeight="1" x14ac:dyDescent="0.3">
      <c r="A6684" t="s">
        <v>8245</v>
      </c>
      <c r="B6684" t="s">
        <v>41</v>
      </c>
      <c r="C6684" t="s">
        <v>33</v>
      </c>
      <c r="D6684">
        <v>4641.17</v>
      </c>
      <c r="E6684">
        <v>0.47</v>
      </c>
      <c r="F6684">
        <f t="shared" si="208"/>
        <v>2181.3498999999997</v>
      </c>
      <c r="G6684">
        <f t="shared" si="209"/>
        <v>2459.8201000000004</v>
      </c>
      <c r="H6684">
        <v>6</v>
      </c>
      <c r="I6684" s="17">
        <v>45077</v>
      </c>
      <c r="J6684" s="17">
        <v>45084</v>
      </c>
      <c r="K6684" t="s">
        <v>15</v>
      </c>
      <c r="L6684" t="s">
        <v>22</v>
      </c>
      <c r="M6684">
        <v>533.95000000000005</v>
      </c>
      <c r="N6684" t="s">
        <v>48</v>
      </c>
    </row>
    <row r="6685" spans="1:14" ht="14.25" customHeight="1" x14ac:dyDescent="0.3">
      <c r="A6685" t="s">
        <v>13215</v>
      </c>
      <c r="B6685" t="s">
        <v>19</v>
      </c>
      <c r="C6685" t="s">
        <v>33</v>
      </c>
      <c r="D6685">
        <v>4641.6400000000003</v>
      </c>
      <c r="E6685">
        <v>0.01</v>
      </c>
      <c r="F6685">
        <f t="shared" si="208"/>
        <v>46.416400000000003</v>
      </c>
      <c r="G6685">
        <f t="shared" si="209"/>
        <v>4595.2236000000003</v>
      </c>
      <c r="H6685">
        <v>6</v>
      </c>
      <c r="I6685" s="17">
        <v>45089</v>
      </c>
      <c r="J6685" s="17">
        <v>45090</v>
      </c>
      <c r="K6685" t="s">
        <v>21</v>
      </c>
      <c r="L6685" t="s">
        <v>22</v>
      </c>
      <c r="M6685">
        <v>635.1</v>
      </c>
      <c r="N6685" t="s">
        <v>23</v>
      </c>
    </row>
    <row r="6686" spans="1:14" ht="14.25" customHeight="1" x14ac:dyDescent="0.3">
      <c r="A6686" t="s">
        <v>489</v>
      </c>
      <c r="B6686" t="s">
        <v>41</v>
      </c>
      <c r="C6686" t="s">
        <v>36</v>
      </c>
      <c r="D6686">
        <v>4642.93</v>
      </c>
      <c r="E6686">
        <v>0.37</v>
      </c>
      <c r="F6686">
        <f t="shared" si="208"/>
        <v>1717.8841</v>
      </c>
      <c r="G6686">
        <f t="shared" si="209"/>
        <v>2925.0459000000001</v>
      </c>
      <c r="H6686">
        <v>6</v>
      </c>
      <c r="I6686" s="17">
        <v>45290</v>
      </c>
      <c r="J6686" s="17">
        <v>45293</v>
      </c>
      <c r="K6686" t="s">
        <v>21</v>
      </c>
      <c r="L6686" t="s">
        <v>22</v>
      </c>
      <c r="M6686">
        <v>1074.45</v>
      </c>
      <c r="N6686" t="s">
        <v>17</v>
      </c>
    </row>
    <row r="6687" spans="1:14" ht="14.25" customHeight="1" x14ac:dyDescent="0.3">
      <c r="A6687" t="s">
        <v>13502</v>
      </c>
      <c r="B6687" t="s">
        <v>25</v>
      </c>
      <c r="C6687" t="s">
        <v>14</v>
      </c>
      <c r="D6687">
        <v>4644.3100000000004</v>
      </c>
      <c r="E6687">
        <v>0.48</v>
      </c>
      <c r="F6687">
        <f t="shared" si="208"/>
        <v>2229.2688000000003</v>
      </c>
      <c r="G6687">
        <f t="shared" si="209"/>
        <v>2415.0412000000001</v>
      </c>
      <c r="H6687">
        <v>6</v>
      </c>
      <c r="I6687" s="17">
        <v>45627</v>
      </c>
      <c r="J6687" s="17">
        <v>45631</v>
      </c>
      <c r="K6687" t="s">
        <v>15</v>
      </c>
      <c r="L6687" t="s">
        <v>22</v>
      </c>
      <c r="M6687">
        <v>1082.03</v>
      </c>
      <c r="N6687" t="s">
        <v>48</v>
      </c>
    </row>
    <row r="6688" spans="1:14" ht="14.25" customHeight="1" x14ac:dyDescent="0.3">
      <c r="A6688" t="s">
        <v>9833</v>
      </c>
      <c r="B6688" t="s">
        <v>41</v>
      </c>
      <c r="C6688" t="s">
        <v>14</v>
      </c>
      <c r="D6688">
        <v>4647.5</v>
      </c>
      <c r="E6688">
        <v>0.23</v>
      </c>
      <c r="F6688">
        <f t="shared" si="208"/>
        <v>1068.925</v>
      </c>
      <c r="G6688">
        <f t="shared" si="209"/>
        <v>3578.5749999999998</v>
      </c>
      <c r="H6688">
        <v>6</v>
      </c>
      <c r="I6688" s="17">
        <v>44954</v>
      </c>
      <c r="J6688" s="17">
        <v>44957</v>
      </c>
      <c r="K6688" t="s">
        <v>21</v>
      </c>
      <c r="L6688" t="s">
        <v>27</v>
      </c>
      <c r="M6688">
        <v>538.99</v>
      </c>
      <c r="N6688" t="s">
        <v>39</v>
      </c>
    </row>
    <row r="6689" spans="1:14" ht="14.25" customHeight="1" x14ac:dyDescent="0.3">
      <c r="A6689" t="s">
        <v>14407</v>
      </c>
      <c r="B6689" t="s">
        <v>25</v>
      </c>
      <c r="C6689" t="s">
        <v>26</v>
      </c>
      <c r="D6689">
        <v>4648.75</v>
      </c>
      <c r="E6689">
        <v>0.27</v>
      </c>
      <c r="F6689">
        <f t="shared" si="208"/>
        <v>1255.1625000000001</v>
      </c>
      <c r="G6689">
        <f t="shared" si="209"/>
        <v>3393.5874999999996</v>
      </c>
      <c r="H6689">
        <v>6</v>
      </c>
      <c r="I6689" s="17">
        <v>45442</v>
      </c>
      <c r="J6689" s="17">
        <v>45445</v>
      </c>
      <c r="K6689" t="s">
        <v>21</v>
      </c>
      <c r="L6689" t="s">
        <v>22</v>
      </c>
      <c r="M6689">
        <v>518.66</v>
      </c>
      <c r="N6689" t="s">
        <v>17</v>
      </c>
    </row>
    <row r="6690" spans="1:14" ht="14.25" customHeight="1" x14ac:dyDescent="0.3">
      <c r="A6690" t="s">
        <v>3076</v>
      </c>
      <c r="B6690" t="s">
        <v>25</v>
      </c>
      <c r="C6690" t="s">
        <v>20</v>
      </c>
      <c r="D6690">
        <v>4650.75</v>
      </c>
      <c r="E6690">
        <v>0.49</v>
      </c>
      <c r="F6690">
        <f t="shared" si="208"/>
        <v>2278.8674999999998</v>
      </c>
      <c r="G6690">
        <f t="shared" si="209"/>
        <v>2371.8825000000002</v>
      </c>
      <c r="H6690">
        <v>6</v>
      </c>
      <c r="I6690" s="17">
        <v>45267</v>
      </c>
      <c r="J6690" s="17">
        <v>45270</v>
      </c>
      <c r="K6690" t="s">
        <v>15</v>
      </c>
      <c r="L6690" t="s">
        <v>27</v>
      </c>
      <c r="M6690">
        <v>1179.97</v>
      </c>
      <c r="N6690" t="s">
        <v>34</v>
      </c>
    </row>
    <row r="6691" spans="1:14" ht="14.25" customHeight="1" x14ac:dyDescent="0.3">
      <c r="A6691" t="s">
        <v>9975</v>
      </c>
      <c r="B6691" t="s">
        <v>19</v>
      </c>
      <c r="C6691" t="s">
        <v>26</v>
      </c>
      <c r="D6691">
        <v>4658.57</v>
      </c>
      <c r="E6691">
        <v>0.01</v>
      </c>
      <c r="F6691">
        <f t="shared" si="208"/>
        <v>46.585699999999996</v>
      </c>
      <c r="G6691">
        <f t="shared" si="209"/>
        <v>4611.9843000000001</v>
      </c>
      <c r="H6691">
        <v>6</v>
      </c>
      <c r="I6691" s="17">
        <v>45193</v>
      </c>
      <c r="J6691" s="17">
        <v>45194</v>
      </c>
      <c r="K6691" t="s">
        <v>15</v>
      </c>
      <c r="L6691" t="s">
        <v>27</v>
      </c>
      <c r="M6691">
        <v>1197.52</v>
      </c>
      <c r="N6691" t="s">
        <v>17</v>
      </c>
    </row>
    <row r="6692" spans="1:14" ht="14.25" customHeight="1" x14ac:dyDescent="0.3">
      <c r="A6692" t="s">
        <v>5023</v>
      </c>
      <c r="B6692" t="s">
        <v>25</v>
      </c>
      <c r="C6692" t="s">
        <v>26</v>
      </c>
      <c r="D6692">
        <v>4660.55</v>
      </c>
      <c r="E6692">
        <v>0.03</v>
      </c>
      <c r="F6692">
        <f t="shared" si="208"/>
        <v>139.81649999999999</v>
      </c>
      <c r="G6692">
        <f t="shared" si="209"/>
        <v>4520.7335000000003</v>
      </c>
      <c r="H6692">
        <v>6</v>
      </c>
      <c r="I6692" s="17">
        <v>45479</v>
      </c>
      <c r="J6692" s="17">
        <v>45480</v>
      </c>
      <c r="K6692" t="s">
        <v>21</v>
      </c>
      <c r="L6692" t="s">
        <v>27</v>
      </c>
      <c r="M6692">
        <v>427.1</v>
      </c>
      <c r="N6692" t="s">
        <v>23</v>
      </c>
    </row>
    <row r="6693" spans="1:14" ht="14.25" customHeight="1" x14ac:dyDescent="0.3">
      <c r="A6693" t="s">
        <v>7301</v>
      </c>
      <c r="B6693" t="s">
        <v>25</v>
      </c>
      <c r="C6693" t="s">
        <v>14</v>
      </c>
      <c r="D6693">
        <v>4664.1000000000004</v>
      </c>
      <c r="E6693">
        <v>0.18</v>
      </c>
      <c r="F6693">
        <f t="shared" si="208"/>
        <v>839.53800000000001</v>
      </c>
      <c r="G6693">
        <f t="shared" si="209"/>
        <v>3824.5620000000004</v>
      </c>
      <c r="H6693">
        <v>6</v>
      </c>
      <c r="I6693" s="17">
        <v>45186</v>
      </c>
      <c r="J6693" s="17">
        <v>45190</v>
      </c>
      <c r="K6693" t="s">
        <v>31</v>
      </c>
      <c r="L6693" t="s">
        <v>22</v>
      </c>
      <c r="M6693">
        <v>297.52</v>
      </c>
      <c r="N6693" t="s">
        <v>23</v>
      </c>
    </row>
    <row r="6694" spans="1:14" ht="14.25" customHeight="1" x14ac:dyDescent="0.3">
      <c r="A6694" t="s">
        <v>4340</v>
      </c>
      <c r="B6694" t="s">
        <v>41</v>
      </c>
      <c r="C6694" t="s">
        <v>20</v>
      </c>
      <c r="D6694">
        <v>4664.6499999999996</v>
      </c>
      <c r="E6694">
        <v>0.33</v>
      </c>
      <c r="F6694">
        <f t="shared" si="208"/>
        <v>1539.3344999999999</v>
      </c>
      <c r="G6694">
        <f t="shared" si="209"/>
        <v>3125.3154999999997</v>
      </c>
      <c r="H6694">
        <v>6</v>
      </c>
      <c r="I6694" s="17">
        <v>45341</v>
      </c>
      <c r="J6694" s="17">
        <v>45345</v>
      </c>
      <c r="K6694" t="s">
        <v>21</v>
      </c>
      <c r="L6694" t="s">
        <v>22</v>
      </c>
      <c r="M6694">
        <v>661.95</v>
      </c>
      <c r="N6694" t="s">
        <v>48</v>
      </c>
    </row>
    <row r="6695" spans="1:14" ht="14.25" customHeight="1" x14ac:dyDescent="0.3">
      <c r="A6695" t="s">
        <v>10814</v>
      </c>
      <c r="B6695" t="s">
        <v>25</v>
      </c>
      <c r="C6695" t="s">
        <v>26</v>
      </c>
      <c r="D6695">
        <v>4669.84</v>
      </c>
      <c r="E6695">
        <v>0.45</v>
      </c>
      <c r="F6695">
        <f t="shared" si="208"/>
        <v>2101.4280000000003</v>
      </c>
      <c r="G6695">
        <f t="shared" si="209"/>
        <v>2568.4119999999998</v>
      </c>
      <c r="H6695">
        <v>6</v>
      </c>
      <c r="I6695" s="17">
        <v>45013</v>
      </c>
      <c r="J6695" s="17">
        <v>45019</v>
      </c>
      <c r="K6695" t="s">
        <v>21</v>
      </c>
      <c r="L6695" t="s">
        <v>22</v>
      </c>
      <c r="M6695">
        <v>653.64</v>
      </c>
      <c r="N6695" t="s">
        <v>34</v>
      </c>
    </row>
    <row r="6696" spans="1:14" ht="14.25" customHeight="1" x14ac:dyDescent="0.3">
      <c r="A6696" t="s">
        <v>10456</v>
      </c>
      <c r="B6696" t="s">
        <v>25</v>
      </c>
      <c r="C6696" t="s">
        <v>26</v>
      </c>
      <c r="D6696">
        <v>4670.67</v>
      </c>
      <c r="E6696">
        <v>0.28999999999999998</v>
      </c>
      <c r="F6696">
        <f t="shared" si="208"/>
        <v>1354.4942999999998</v>
      </c>
      <c r="G6696">
        <f t="shared" si="209"/>
        <v>3316.1757000000002</v>
      </c>
      <c r="H6696">
        <v>6</v>
      </c>
      <c r="I6696" s="17">
        <v>45067</v>
      </c>
      <c r="J6696" s="17">
        <v>45072</v>
      </c>
      <c r="K6696" t="s">
        <v>21</v>
      </c>
      <c r="L6696" t="s">
        <v>22</v>
      </c>
      <c r="M6696">
        <v>607.48</v>
      </c>
      <c r="N6696" t="s">
        <v>28</v>
      </c>
    </row>
    <row r="6697" spans="1:14" ht="14.25" customHeight="1" x14ac:dyDescent="0.3">
      <c r="A6697" t="s">
        <v>13094</v>
      </c>
      <c r="B6697" t="s">
        <v>25</v>
      </c>
      <c r="C6697" t="s">
        <v>14</v>
      </c>
      <c r="D6697">
        <v>4673.58</v>
      </c>
      <c r="E6697">
        <v>0.38</v>
      </c>
      <c r="F6697">
        <f t="shared" si="208"/>
        <v>1775.9603999999999</v>
      </c>
      <c r="G6697">
        <f t="shared" si="209"/>
        <v>2897.6196</v>
      </c>
      <c r="H6697">
        <v>6</v>
      </c>
      <c r="I6697" s="17">
        <v>45082</v>
      </c>
      <c r="J6697" s="17">
        <v>45083</v>
      </c>
      <c r="K6697" t="s">
        <v>31</v>
      </c>
      <c r="L6697" t="s">
        <v>27</v>
      </c>
      <c r="M6697">
        <v>330.76</v>
      </c>
      <c r="N6697" t="s">
        <v>34</v>
      </c>
    </row>
    <row r="6698" spans="1:14" ht="14.25" customHeight="1" x14ac:dyDescent="0.3">
      <c r="A6698" t="s">
        <v>15331</v>
      </c>
      <c r="B6698" t="s">
        <v>41</v>
      </c>
      <c r="C6698" t="s">
        <v>14</v>
      </c>
      <c r="D6698">
        <v>4676.03</v>
      </c>
      <c r="E6698">
        <v>0.35</v>
      </c>
      <c r="F6698">
        <f t="shared" si="208"/>
        <v>1636.6104999999998</v>
      </c>
      <c r="G6698">
        <f t="shared" si="209"/>
        <v>3039.4195</v>
      </c>
      <c r="H6698">
        <v>6</v>
      </c>
      <c r="I6698" s="17">
        <v>45496</v>
      </c>
      <c r="J6698" s="17">
        <v>45503</v>
      </c>
      <c r="K6698" t="s">
        <v>15</v>
      </c>
      <c r="L6698" t="s">
        <v>22</v>
      </c>
      <c r="M6698">
        <v>382.02</v>
      </c>
      <c r="N6698" t="s">
        <v>28</v>
      </c>
    </row>
    <row r="6699" spans="1:14" ht="14.25" customHeight="1" x14ac:dyDescent="0.3">
      <c r="A6699" t="s">
        <v>11561</v>
      </c>
      <c r="B6699" t="s">
        <v>25</v>
      </c>
      <c r="C6699" t="s">
        <v>20</v>
      </c>
      <c r="D6699">
        <v>4685.51</v>
      </c>
      <c r="E6699">
        <v>0.09</v>
      </c>
      <c r="F6699">
        <f t="shared" si="208"/>
        <v>421.69589999999999</v>
      </c>
      <c r="G6699">
        <f t="shared" si="209"/>
        <v>4263.8141000000005</v>
      </c>
      <c r="H6699">
        <v>6</v>
      </c>
      <c r="I6699" s="17">
        <v>45437</v>
      </c>
      <c r="J6699" s="17">
        <v>45444</v>
      </c>
      <c r="K6699" t="s">
        <v>31</v>
      </c>
      <c r="L6699" t="s">
        <v>16</v>
      </c>
      <c r="M6699">
        <v>1323.75</v>
      </c>
      <c r="N6699" t="s">
        <v>28</v>
      </c>
    </row>
    <row r="6700" spans="1:14" ht="14.25" customHeight="1" x14ac:dyDescent="0.3">
      <c r="A6700" t="s">
        <v>12651</v>
      </c>
      <c r="B6700" t="s">
        <v>19</v>
      </c>
      <c r="C6700" t="s">
        <v>20</v>
      </c>
      <c r="D6700">
        <v>4685.67</v>
      </c>
      <c r="E6700">
        <v>0.01</v>
      </c>
      <c r="F6700">
        <f t="shared" si="208"/>
        <v>46.856700000000004</v>
      </c>
      <c r="G6700">
        <f t="shared" si="209"/>
        <v>4638.8132999999998</v>
      </c>
      <c r="H6700">
        <v>6</v>
      </c>
      <c r="I6700" s="17">
        <v>45455</v>
      </c>
      <c r="J6700" s="17">
        <v>45460</v>
      </c>
      <c r="K6700" t="s">
        <v>21</v>
      </c>
      <c r="L6700" t="s">
        <v>16</v>
      </c>
      <c r="M6700">
        <v>595.74</v>
      </c>
      <c r="N6700" t="s">
        <v>23</v>
      </c>
    </row>
    <row r="6701" spans="1:14" ht="14.25" customHeight="1" x14ac:dyDescent="0.3">
      <c r="A6701" t="s">
        <v>611</v>
      </c>
      <c r="B6701" t="s">
        <v>41</v>
      </c>
      <c r="C6701" t="s">
        <v>20</v>
      </c>
      <c r="D6701">
        <v>4686.83</v>
      </c>
      <c r="E6701">
        <v>0.37</v>
      </c>
      <c r="F6701">
        <f t="shared" si="208"/>
        <v>1734.1270999999999</v>
      </c>
      <c r="G6701">
        <f t="shared" si="209"/>
        <v>2952.7029000000002</v>
      </c>
      <c r="H6701">
        <v>6</v>
      </c>
      <c r="I6701" s="17">
        <v>45151</v>
      </c>
      <c r="J6701" s="17">
        <v>45155</v>
      </c>
      <c r="K6701" t="s">
        <v>31</v>
      </c>
      <c r="L6701" t="s">
        <v>22</v>
      </c>
      <c r="M6701">
        <v>1364.67</v>
      </c>
      <c r="N6701" t="s">
        <v>23</v>
      </c>
    </row>
    <row r="6702" spans="1:14" ht="14.25" customHeight="1" x14ac:dyDescent="0.3">
      <c r="A6702" t="s">
        <v>6144</v>
      </c>
      <c r="B6702" t="s">
        <v>41</v>
      </c>
      <c r="C6702" t="s">
        <v>14</v>
      </c>
      <c r="D6702">
        <v>4687.55</v>
      </c>
      <c r="E6702">
        <v>0.2</v>
      </c>
      <c r="F6702">
        <f t="shared" si="208"/>
        <v>937.5100000000001</v>
      </c>
      <c r="G6702">
        <f t="shared" si="209"/>
        <v>3750.04</v>
      </c>
      <c r="H6702">
        <v>6</v>
      </c>
      <c r="I6702" s="17">
        <v>45198</v>
      </c>
      <c r="J6702" s="17">
        <v>45199</v>
      </c>
      <c r="K6702" t="s">
        <v>21</v>
      </c>
      <c r="L6702" t="s">
        <v>16</v>
      </c>
      <c r="M6702">
        <v>744.18</v>
      </c>
      <c r="N6702" t="s">
        <v>28</v>
      </c>
    </row>
    <row r="6703" spans="1:14" ht="14.25" customHeight="1" x14ac:dyDescent="0.3">
      <c r="A6703" t="s">
        <v>5317</v>
      </c>
      <c r="B6703" t="s">
        <v>13</v>
      </c>
      <c r="C6703" t="s">
        <v>20</v>
      </c>
      <c r="D6703">
        <v>4689.22</v>
      </c>
      <c r="E6703">
        <v>0.24</v>
      </c>
      <c r="F6703">
        <f t="shared" si="208"/>
        <v>1125.4128000000001</v>
      </c>
      <c r="G6703">
        <f t="shared" si="209"/>
        <v>3563.8072000000002</v>
      </c>
      <c r="H6703">
        <v>6</v>
      </c>
      <c r="I6703" s="17">
        <v>45191</v>
      </c>
      <c r="J6703" s="17">
        <v>45195</v>
      </c>
      <c r="K6703" t="s">
        <v>21</v>
      </c>
      <c r="L6703" t="s">
        <v>16</v>
      </c>
      <c r="M6703">
        <v>1112.1099999999999</v>
      </c>
      <c r="N6703" t="s">
        <v>23</v>
      </c>
    </row>
    <row r="6704" spans="1:14" ht="14.25" customHeight="1" x14ac:dyDescent="0.3">
      <c r="A6704" t="s">
        <v>3749</v>
      </c>
      <c r="B6704" t="s">
        <v>19</v>
      </c>
      <c r="C6704" t="s">
        <v>20</v>
      </c>
      <c r="D6704">
        <v>4697.17</v>
      </c>
      <c r="E6704">
        <v>0.47</v>
      </c>
      <c r="F6704">
        <f t="shared" si="208"/>
        <v>2207.6698999999999</v>
      </c>
      <c r="G6704">
        <f t="shared" si="209"/>
        <v>2489.5001000000002</v>
      </c>
      <c r="H6704">
        <v>6</v>
      </c>
      <c r="I6704" s="17">
        <v>45144</v>
      </c>
      <c r="J6704" s="17">
        <v>45145</v>
      </c>
      <c r="K6704" t="s">
        <v>21</v>
      </c>
      <c r="L6704" t="s">
        <v>27</v>
      </c>
      <c r="M6704">
        <v>362.89</v>
      </c>
      <c r="N6704" t="s">
        <v>48</v>
      </c>
    </row>
    <row r="6705" spans="1:14" ht="14.25" customHeight="1" x14ac:dyDescent="0.3">
      <c r="A6705" t="s">
        <v>1081</v>
      </c>
      <c r="B6705" t="s">
        <v>25</v>
      </c>
      <c r="C6705" t="s">
        <v>36</v>
      </c>
      <c r="D6705">
        <v>4702.26</v>
      </c>
      <c r="E6705">
        <v>0.31</v>
      </c>
      <c r="F6705">
        <f t="shared" si="208"/>
        <v>1457.7006000000001</v>
      </c>
      <c r="G6705">
        <f t="shared" si="209"/>
        <v>3244.5594000000001</v>
      </c>
      <c r="H6705">
        <v>6</v>
      </c>
      <c r="I6705" s="17">
        <v>45317</v>
      </c>
      <c r="J6705" s="17">
        <v>45322</v>
      </c>
      <c r="K6705" t="s">
        <v>31</v>
      </c>
      <c r="L6705" t="s">
        <v>22</v>
      </c>
      <c r="M6705">
        <v>429.5</v>
      </c>
      <c r="N6705" t="s">
        <v>39</v>
      </c>
    </row>
    <row r="6706" spans="1:14" ht="14.25" customHeight="1" x14ac:dyDescent="0.3">
      <c r="A6706" t="s">
        <v>2505</v>
      </c>
      <c r="B6706" t="s">
        <v>13</v>
      </c>
      <c r="C6706" t="s">
        <v>36</v>
      </c>
      <c r="D6706">
        <v>4710.7299999999996</v>
      </c>
      <c r="E6706">
        <v>0.13</v>
      </c>
      <c r="F6706">
        <f t="shared" si="208"/>
        <v>612.39490000000001</v>
      </c>
      <c r="G6706">
        <f t="shared" si="209"/>
        <v>4098.3350999999993</v>
      </c>
      <c r="H6706">
        <v>6</v>
      </c>
      <c r="I6706" s="17">
        <v>45617</v>
      </c>
      <c r="J6706" s="17">
        <v>45620</v>
      </c>
      <c r="K6706" t="s">
        <v>15</v>
      </c>
      <c r="L6706" t="s">
        <v>16</v>
      </c>
      <c r="M6706">
        <v>576.05999999999995</v>
      </c>
      <c r="N6706" t="s">
        <v>48</v>
      </c>
    </row>
    <row r="6707" spans="1:14" ht="14.25" customHeight="1" x14ac:dyDescent="0.3">
      <c r="A6707" t="s">
        <v>9576</v>
      </c>
      <c r="B6707" t="s">
        <v>41</v>
      </c>
      <c r="C6707" t="s">
        <v>14</v>
      </c>
      <c r="D6707">
        <v>4712.45</v>
      </c>
      <c r="E6707">
        <v>0.2</v>
      </c>
      <c r="F6707">
        <f t="shared" si="208"/>
        <v>942.49</v>
      </c>
      <c r="G6707">
        <f t="shared" si="209"/>
        <v>3769.96</v>
      </c>
      <c r="H6707">
        <v>6</v>
      </c>
      <c r="I6707" s="17">
        <v>45525</v>
      </c>
      <c r="J6707" s="17">
        <v>45531</v>
      </c>
      <c r="K6707" t="s">
        <v>21</v>
      </c>
      <c r="L6707" t="s">
        <v>16</v>
      </c>
      <c r="M6707">
        <v>821.18</v>
      </c>
      <c r="N6707" t="s">
        <v>34</v>
      </c>
    </row>
    <row r="6708" spans="1:14" ht="14.25" customHeight="1" x14ac:dyDescent="0.3">
      <c r="A6708" t="s">
        <v>10492</v>
      </c>
      <c r="B6708" t="s">
        <v>41</v>
      </c>
      <c r="C6708" t="s">
        <v>14</v>
      </c>
      <c r="D6708">
        <v>4713.6499999999996</v>
      </c>
      <c r="E6708">
        <v>0.13</v>
      </c>
      <c r="F6708">
        <f t="shared" si="208"/>
        <v>612.77449999999999</v>
      </c>
      <c r="G6708">
        <f t="shared" si="209"/>
        <v>4100.8755000000001</v>
      </c>
      <c r="H6708">
        <v>6</v>
      </c>
      <c r="I6708" s="17">
        <v>45463</v>
      </c>
      <c r="J6708" s="17">
        <v>45465</v>
      </c>
      <c r="K6708" t="s">
        <v>31</v>
      </c>
      <c r="L6708" t="s">
        <v>27</v>
      </c>
      <c r="M6708">
        <v>1238.03</v>
      </c>
      <c r="N6708" t="s">
        <v>28</v>
      </c>
    </row>
    <row r="6709" spans="1:14" ht="14.25" customHeight="1" x14ac:dyDescent="0.3">
      <c r="A6709" t="s">
        <v>5878</v>
      </c>
      <c r="B6709" t="s">
        <v>13</v>
      </c>
      <c r="C6709" t="s">
        <v>26</v>
      </c>
      <c r="D6709">
        <v>4714.75</v>
      </c>
      <c r="E6709">
        <v>7.0000000000000007E-2</v>
      </c>
      <c r="F6709">
        <f t="shared" si="208"/>
        <v>330.03250000000003</v>
      </c>
      <c r="G6709">
        <f t="shared" si="209"/>
        <v>4384.7174999999997</v>
      </c>
      <c r="H6709">
        <v>6</v>
      </c>
      <c r="I6709" s="17">
        <v>45657</v>
      </c>
      <c r="J6709" s="17">
        <v>45660</v>
      </c>
      <c r="K6709" t="s">
        <v>21</v>
      </c>
      <c r="L6709" t="s">
        <v>27</v>
      </c>
      <c r="M6709">
        <v>609.22</v>
      </c>
      <c r="N6709" t="s">
        <v>39</v>
      </c>
    </row>
    <row r="6710" spans="1:14" ht="14.25" customHeight="1" x14ac:dyDescent="0.3">
      <c r="A6710" t="s">
        <v>9482</v>
      </c>
      <c r="B6710" t="s">
        <v>41</v>
      </c>
      <c r="C6710" t="s">
        <v>26</v>
      </c>
      <c r="D6710">
        <v>4716.34</v>
      </c>
      <c r="E6710">
        <v>0.11</v>
      </c>
      <c r="F6710">
        <f t="shared" si="208"/>
        <v>518.79740000000004</v>
      </c>
      <c r="G6710">
        <f t="shared" si="209"/>
        <v>4197.5425999999998</v>
      </c>
      <c r="H6710">
        <v>6</v>
      </c>
      <c r="I6710" s="17">
        <v>45086</v>
      </c>
      <c r="J6710" s="17">
        <v>45088</v>
      </c>
      <c r="K6710" t="s">
        <v>21</v>
      </c>
      <c r="L6710" t="s">
        <v>27</v>
      </c>
      <c r="M6710">
        <v>1365.97</v>
      </c>
      <c r="N6710" t="s">
        <v>28</v>
      </c>
    </row>
    <row r="6711" spans="1:14" ht="14.25" customHeight="1" x14ac:dyDescent="0.3">
      <c r="A6711" t="s">
        <v>128</v>
      </c>
      <c r="B6711" t="s">
        <v>41</v>
      </c>
      <c r="C6711" t="s">
        <v>20</v>
      </c>
      <c r="D6711">
        <v>4716.3999999999996</v>
      </c>
      <c r="E6711">
        <v>0.4</v>
      </c>
      <c r="F6711">
        <f t="shared" si="208"/>
        <v>1886.56</v>
      </c>
      <c r="G6711">
        <f t="shared" si="209"/>
        <v>2829.8399999999997</v>
      </c>
      <c r="H6711">
        <v>6</v>
      </c>
      <c r="I6711" s="17">
        <v>45195</v>
      </c>
      <c r="J6711" s="17">
        <v>45199</v>
      </c>
      <c r="K6711" t="s">
        <v>15</v>
      </c>
      <c r="L6711" t="s">
        <v>22</v>
      </c>
      <c r="M6711">
        <v>523.02</v>
      </c>
      <c r="N6711" t="s">
        <v>39</v>
      </c>
    </row>
    <row r="6712" spans="1:14" ht="14.25" customHeight="1" x14ac:dyDescent="0.3">
      <c r="A6712" t="s">
        <v>10097</v>
      </c>
      <c r="B6712" t="s">
        <v>19</v>
      </c>
      <c r="C6712" t="s">
        <v>26</v>
      </c>
      <c r="D6712">
        <v>4716.83</v>
      </c>
      <c r="E6712">
        <v>0.19</v>
      </c>
      <c r="F6712">
        <f t="shared" si="208"/>
        <v>896.19769999999994</v>
      </c>
      <c r="G6712">
        <f t="shared" si="209"/>
        <v>3820.6323000000002</v>
      </c>
      <c r="H6712">
        <v>6</v>
      </c>
      <c r="I6712" s="17">
        <v>45537</v>
      </c>
      <c r="J6712" s="17">
        <v>45544</v>
      </c>
      <c r="K6712" t="s">
        <v>15</v>
      </c>
      <c r="L6712" t="s">
        <v>27</v>
      </c>
      <c r="M6712">
        <v>1013.61</v>
      </c>
      <c r="N6712" t="s">
        <v>28</v>
      </c>
    </row>
    <row r="6713" spans="1:14" ht="14.25" customHeight="1" x14ac:dyDescent="0.3">
      <c r="A6713" t="s">
        <v>8380</v>
      </c>
      <c r="B6713" t="s">
        <v>41</v>
      </c>
      <c r="C6713" t="s">
        <v>26</v>
      </c>
      <c r="D6713">
        <v>4721.5</v>
      </c>
      <c r="E6713">
        <v>0.34</v>
      </c>
      <c r="F6713">
        <f t="shared" si="208"/>
        <v>1605.3100000000002</v>
      </c>
      <c r="G6713">
        <f t="shared" si="209"/>
        <v>3116.1899999999996</v>
      </c>
      <c r="H6713">
        <v>6</v>
      </c>
      <c r="I6713" s="17">
        <v>45370</v>
      </c>
      <c r="J6713" s="17">
        <v>45377</v>
      </c>
      <c r="K6713" t="s">
        <v>31</v>
      </c>
      <c r="L6713" t="s">
        <v>27</v>
      </c>
      <c r="M6713">
        <v>652.14</v>
      </c>
      <c r="N6713" t="s">
        <v>17</v>
      </c>
    </row>
    <row r="6714" spans="1:14" ht="14.25" customHeight="1" x14ac:dyDescent="0.3">
      <c r="A6714" t="s">
        <v>11938</v>
      </c>
      <c r="B6714" t="s">
        <v>19</v>
      </c>
      <c r="C6714" t="s">
        <v>26</v>
      </c>
      <c r="D6714">
        <v>4726.1000000000004</v>
      </c>
      <c r="E6714">
        <v>0.15</v>
      </c>
      <c r="F6714">
        <f t="shared" si="208"/>
        <v>708.91500000000008</v>
      </c>
      <c r="G6714">
        <f t="shared" si="209"/>
        <v>4017.1850000000004</v>
      </c>
      <c r="H6714">
        <v>6</v>
      </c>
      <c r="I6714" s="17">
        <v>45097</v>
      </c>
      <c r="J6714" s="17">
        <v>45102</v>
      </c>
      <c r="K6714" t="s">
        <v>31</v>
      </c>
      <c r="L6714" t="s">
        <v>22</v>
      </c>
      <c r="M6714">
        <v>703.51</v>
      </c>
      <c r="N6714" t="s">
        <v>23</v>
      </c>
    </row>
    <row r="6715" spans="1:14" ht="14.25" customHeight="1" x14ac:dyDescent="0.3">
      <c r="A6715" t="s">
        <v>5329</v>
      </c>
      <c r="B6715" t="s">
        <v>25</v>
      </c>
      <c r="C6715" t="s">
        <v>33</v>
      </c>
      <c r="D6715">
        <v>4726.5</v>
      </c>
      <c r="E6715">
        <v>0.28000000000000003</v>
      </c>
      <c r="F6715">
        <f t="shared" si="208"/>
        <v>1323.42</v>
      </c>
      <c r="G6715">
        <f t="shared" si="209"/>
        <v>3403.08</v>
      </c>
      <c r="H6715">
        <v>6</v>
      </c>
      <c r="I6715" s="17">
        <v>45109</v>
      </c>
      <c r="J6715" s="17">
        <v>45116</v>
      </c>
      <c r="K6715" t="s">
        <v>31</v>
      </c>
      <c r="L6715" t="s">
        <v>16</v>
      </c>
      <c r="M6715">
        <v>582.05999999999995</v>
      </c>
      <c r="N6715" t="s">
        <v>17</v>
      </c>
    </row>
    <row r="6716" spans="1:14" ht="14.25" customHeight="1" x14ac:dyDescent="0.3">
      <c r="A6716" t="s">
        <v>9805</v>
      </c>
      <c r="B6716" t="s">
        <v>13</v>
      </c>
      <c r="C6716" t="s">
        <v>33</v>
      </c>
      <c r="D6716">
        <v>4727.38</v>
      </c>
      <c r="E6716">
        <v>0.44</v>
      </c>
      <c r="F6716">
        <f t="shared" si="208"/>
        <v>2080.0472</v>
      </c>
      <c r="G6716">
        <f t="shared" si="209"/>
        <v>2647.3328000000001</v>
      </c>
      <c r="H6716">
        <v>6</v>
      </c>
      <c r="I6716" s="17">
        <v>45038</v>
      </c>
      <c r="J6716" s="17">
        <v>45039</v>
      </c>
      <c r="K6716" t="s">
        <v>15</v>
      </c>
      <c r="L6716" t="s">
        <v>16</v>
      </c>
      <c r="M6716">
        <v>735.04</v>
      </c>
      <c r="N6716" t="s">
        <v>23</v>
      </c>
    </row>
    <row r="6717" spans="1:14" ht="14.25" customHeight="1" x14ac:dyDescent="0.3">
      <c r="A6717" t="s">
        <v>7009</v>
      </c>
      <c r="B6717" t="s">
        <v>19</v>
      </c>
      <c r="C6717" t="s">
        <v>14</v>
      </c>
      <c r="D6717">
        <v>4728.91</v>
      </c>
      <c r="E6717">
        <v>0.21</v>
      </c>
      <c r="F6717">
        <f t="shared" si="208"/>
        <v>993.07109999999989</v>
      </c>
      <c r="G6717">
        <f t="shared" si="209"/>
        <v>3735.8388999999997</v>
      </c>
      <c r="H6717">
        <v>6</v>
      </c>
      <c r="I6717" s="17">
        <v>44980</v>
      </c>
      <c r="J6717" s="17">
        <v>44981</v>
      </c>
      <c r="K6717" t="s">
        <v>21</v>
      </c>
      <c r="L6717" t="s">
        <v>16</v>
      </c>
      <c r="M6717">
        <v>751.43</v>
      </c>
      <c r="N6717" t="s">
        <v>23</v>
      </c>
    </row>
    <row r="6718" spans="1:14" ht="14.25" customHeight="1" x14ac:dyDescent="0.3">
      <c r="A6718" t="s">
        <v>7977</v>
      </c>
      <c r="B6718" t="s">
        <v>13</v>
      </c>
      <c r="C6718" t="s">
        <v>20</v>
      </c>
      <c r="D6718">
        <v>4731.93</v>
      </c>
      <c r="E6718">
        <v>0.19</v>
      </c>
      <c r="F6718">
        <f t="shared" si="208"/>
        <v>899.06670000000008</v>
      </c>
      <c r="G6718">
        <f t="shared" si="209"/>
        <v>3832.8633</v>
      </c>
      <c r="H6718">
        <v>6</v>
      </c>
      <c r="I6718" s="17">
        <v>45239</v>
      </c>
      <c r="J6718" s="17">
        <v>45244</v>
      </c>
      <c r="K6718" t="s">
        <v>15</v>
      </c>
      <c r="L6718" t="s">
        <v>27</v>
      </c>
      <c r="M6718">
        <v>842.47</v>
      </c>
      <c r="N6718" t="s">
        <v>39</v>
      </c>
    </row>
    <row r="6719" spans="1:14" ht="14.25" customHeight="1" x14ac:dyDescent="0.3">
      <c r="A6719" t="s">
        <v>6489</v>
      </c>
      <c r="B6719" t="s">
        <v>19</v>
      </c>
      <c r="C6719" t="s">
        <v>26</v>
      </c>
      <c r="D6719">
        <v>4733.45</v>
      </c>
      <c r="E6719">
        <v>0.34</v>
      </c>
      <c r="F6719">
        <f t="shared" si="208"/>
        <v>1609.373</v>
      </c>
      <c r="G6719">
        <f t="shared" si="209"/>
        <v>3124.0769999999998</v>
      </c>
      <c r="H6719">
        <v>6</v>
      </c>
      <c r="I6719" s="17">
        <v>45348</v>
      </c>
      <c r="J6719" s="17">
        <v>45355</v>
      </c>
      <c r="K6719" t="s">
        <v>15</v>
      </c>
      <c r="L6719" t="s">
        <v>27</v>
      </c>
      <c r="M6719">
        <v>1330.84</v>
      </c>
      <c r="N6719" t="s">
        <v>34</v>
      </c>
    </row>
    <row r="6720" spans="1:14" ht="14.25" customHeight="1" x14ac:dyDescent="0.3">
      <c r="A6720" t="s">
        <v>14866</v>
      </c>
      <c r="B6720" t="s">
        <v>13</v>
      </c>
      <c r="C6720" t="s">
        <v>20</v>
      </c>
      <c r="D6720">
        <v>4734.38</v>
      </c>
      <c r="E6720">
        <v>0.3</v>
      </c>
      <c r="F6720">
        <f t="shared" si="208"/>
        <v>1420.3140000000001</v>
      </c>
      <c r="G6720">
        <f t="shared" si="209"/>
        <v>3314.0659999999998</v>
      </c>
      <c r="H6720">
        <v>6</v>
      </c>
      <c r="I6720" s="17">
        <v>45558</v>
      </c>
      <c r="J6720" s="17">
        <v>45561</v>
      </c>
      <c r="K6720" t="s">
        <v>31</v>
      </c>
      <c r="L6720" t="s">
        <v>16</v>
      </c>
      <c r="M6720">
        <v>1193.51</v>
      </c>
      <c r="N6720" t="s">
        <v>17</v>
      </c>
    </row>
    <row r="6721" spans="1:14" ht="14.25" customHeight="1" x14ac:dyDescent="0.3">
      <c r="A6721" t="s">
        <v>1561</v>
      </c>
      <c r="B6721" t="s">
        <v>41</v>
      </c>
      <c r="C6721" t="s">
        <v>33</v>
      </c>
      <c r="D6721">
        <v>4736.97</v>
      </c>
      <c r="E6721">
        <v>0.39</v>
      </c>
      <c r="F6721">
        <f t="shared" si="208"/>
        <v>1847.4183000000003</v>
      </c>
      <c r="G6721">
        <f t="shared" si="209"/>
        <v>2889.5517</v>
      </c>
      <c r="H6721">
        <v>6</v>
      </c>
      <c r="I6721" s="17">
        <v>45562</v>
      </c>
      <c r="J6721" s="17">
        <v>45566</v>
      </c>
      <c r="K6721" t="s">
        <v>15</v>
      </c>
      <c r="L6721" t="s">
        <v>22</v>
      </c>
      <c r="M6721">
        <v>723.67</v>
      </c>
      <c r="N6721" t="s">
        <v>28</v>
      </c>
    </row>
    <row r="6722" spans="1:14" ht="14.25" customHeight="1" x14ac:dyDescent="0.3">
      <c r="A6722" t="s">
        <v>8506</v>
      </c>
      <c r="B6722" t="s">
        <v>25</v>
      </c>
      <c r="C6722" t="s">
        <v>26</v>
      </c>
      <c r="D6722">
        <v>4739.54</v>
      </c>
      <c r="E6722">
        <v>0.27</v>
      </c>
      <c r="F6722">
        <f t="shared" ref="F6722:F6785" si="210">D6722*E6722</f>
        <v>1279.6758</v>
      </c>
      <c r="G6722">
        <f t="shared" ref="G6722:G6785" si="211">D6722-F6722</f>
        <v>3459.8642</v>
      </c>
      <c r="H6722">
        <v>6</v>
      </c>
      <c r="I6722" s="17">
        <v>45618</v>
      </c>
      <c r="J6722" s="17">
        <v>45619</v>
      </c>
      <c r="K6722" t="s">
        <v>21</v>
      </c>
      <c r="L6722" t="s">
        <v>16</v>
      </c>
      <c r="M6722">
        <v>1249.08</v>
      </c>
      <c r="N6722" t="s">
        <v>28</v>
      </c>
    </row>
    <row r="6723" spans="1:14" ht="14.25" customHeight="1" x14ac:dyDescent="0.3">
      <c r="A6723" t="s">
        <v>5633</v>
      </c>
      <c r="B6723" t="s">
        <v>13</v>
      </c>
      <c r="C6723" t="s">
        <v>33</v>
      </c>
      <c r="D6723">
        <v>4739.75</v>
      </c>
      <c r="E6723">
        <v>0.28999999999999998</v>
      </c>
      <c r="F6723">
        <f t="shared" si="210"/>
        <v>1374.5274999999999</v>
      </c>
      <c r="G6723">
        <f t="shared" si="211"/>
        <v>3365.2224999999999</v>
      </c>
      <c r="H6723">
        <v>6</v>
      </c>
      <c r="I6723" s="17">
        <v>45457</v>
      </c>
      <c r="J6723" s="17">
        <v>45464</v>
      </c>
      <c r="K6723" t="s">
        <v>15</v>
      </c>
      <c r="L6723" t="s">
        <v>16</v>
      </c>
      <c r="M6723">
        <v>496.73</v>
      </c>
      <c r="N6723" t="s">
        <v>39</v>
      </c>
    </row>
    <row r="6724" spans="1:14" ht="14.25" customHeight="1" x14ac:dyDescent="0.3">
      <c r="A6724" t="s">
        <v>13635</v>
      </c>
      <c r="B6724" t="s">
        <v>13</v>
      </c>
      <c r="C6724" t="s">
        <v>26</v>
      </c>
      <c r="D6724">
        <v>4747.03</v>
      </c>
      <c r="E6724">
        <v>0.43</v>
      </c>
      <c r="F6724">
        <f t="shared" si="210"/>
        <v>2041.2228999999998</v>
      </c>
      <c r="G6724">
        <f t="shared" si="211"/>
        <v>2705.8071</v>
      </c>
      <c r="H6724">
        <v>6</v>
      </c>
      <c r="I6724" s="17">
        <v>45558</v>
      </c>
      <c r="J6724" s="17">
        <v>45565</v>
      </c>
      <c r="K6724" t="s">
        <v>31</v>
      </c>
      <c r="L6724" t="s">
        <v>27</v>
      </c>
      <c r="M6724">
        <v>261.49</v>
      </c>
      <c r="N6724" t="s">
        <v>48</v>
      </c>
    </row>
    <row r="6725" spans="1:14" ht="14.25" customHeight="1" x14ac:dyDescent="0.3">
      <c r="A6725" t="s">
        <v>2750</v>
      </c>
      <c r="B6725" t="s">
        <v>13</v>
      </c>
      <c r="C6725" t="s">
        <v>20</v>
      </c>
      <c r="D6725">
        <v>4747.9399999999996</v>
      </c>
      <c r="E6725">
        <v>0.27</v>
      </c>
      <c r="F6725">
        <f t="shared" si="210"/>
        <v>1281.9438</v>
      </c>
      <c r="G6725">
        <f t="shared" si="211"/>
        <v>3465.9961999999996</v>
      </c>
      <c r="H6725">
        <v>6</v>
      </c>
      <c r="I6725" s="17">
        <v>45298</v>
      </c>
      <c r="J6725" s="17">
        <v>45300</v>
      </c>
      <c r="K6725" t="s">
        <v>31</v>
      </c>
      <c r="L6725" t="s">
        <v>27</v>
      </c>
      <c r="M6725">
        <v>750.4</v>
      </c>
      <c r="N6725" t="s">
        <v>23</v>
      </c>
    </row>
    <row r="6726" spans="1:14" ht="14.25" customHeight="1" x14ac:dyDescent="0.3">
      <c r="A6726" t="s">
        <v>9486</v>
      </c>
      <c r="B6726" t="s">
        <v>41</v>
      </c>
      <c r="C6726" t="s">
        <v>14</v>
      </c>
      <c r="D6726">
        <v>4748.87</v>
      </c>
      <c r="E6726">
        <v>0.3</v>
      </c>
      <c r="F6726">
        <f t="shared" si="210"/>
        <v>1424.6609999999998</v>
      </c>
      <c r="G6726">
        <f t="shared" si="211"/>
        <v>3324.2089999999998</v>
      </c>
      <c r="H6726">
        <v>6</v>
      </c>
      <c r="I6726" s="17">
        <v>45233</v>
      </c>
      <c r="J6726" s="17">
        <v>45235</v>
      </c>
      <c r="K6726" t="s">
        <v>15</v>
      </c>
      <c r="L6726" t="s">
        <v>16</v>
      </c>
      <c r="M6726">
        <v>640.72</v>
      </c>
      <c r="N6726" t="s">
        <v>23</v>
      </c>
    </row>
    <row r="6727" spans="1:14" ht="14.25" customHeight="1" x14ac:dyDescent="0.3">
      <c r="A6727" t="s">
        <v>10791</v>
      </c>
      <c r="B6727" t="s">
        <v>25</v>
      </c>
      <c r="C6727" t="s">
        <v>14</v>
      </c>
      <c r="D6727">
        <v>4751.9399999999996</v>
      </c>
      <c r="E6727">
        <v>0.15</v>
      </c>
      <c r="F6727">
        <f t="shared" si="210"/>
        <v>712.79099999999994</v>
      </c>
      <c r="G6727">
        <f t="shared" si="211"/>
        <v>4039.1489999999994</v>
      </c>
      <c r="H6727">
        <v>6</v>
      </c>
      <c r="I6727" s="17">
        <v>45627</v>
      </c>
      <c r="J6727" s="17">
        <v>45631</v>
      </c>
      <c r="K6727" t="s">
        <v>21</v>
      </c>
      <c r="L6727" t="s">
        <v>27</v>
      </c>
      <c r="M6727">
        <v>1336.42</v>
      </c>
      <c r="N6727" t="s">
        <v>28</v>
      </c>
    </row>
    <row r="6728" spans="1:14" ht="14.25" customHeight="1" x14ac:dyDescent="0.3">
      <c r="A6728" t="s">
        <v>11201</v>
      </c>
      <c r="B6728" t="s">
        <v>19</v>
      </c>
      <c r="C6728" t="s">
        <v>20</v>
      </c>
      <c r="D6728">
        <v>4753.2700000000004</v>
      </c>
      <c r="E6728">
        <v>0.5</v>
      </c>
      <c r="F6728">
        <f t="shared" si="210"/>
        <v>2376.6350000000002</v>
      </c>
      <c r="G6728">
        <f t="shared" si="211"/>
        <v>2376.6350000000002</v>
      </c>
      <c r="H6728">
        <v>6</v>
      </c>
      <c r="I6728" s="17">
        <v>45451</v>
      </c>
      <c r="J6728" s="17">
        <v>45457</v>
      </c>
      <c r="K6728" t="s">
        <v>31</v>
      </c>
      <c r="L6728" t="s">
        <v>22</v>
      </c>
      <c r="M6728">
        <v>1337.34</v>
      </c>
      <c r="N6728" t="s">
        <v>28</v>
      </c>
    </row>
    <row r="6729" spans="1:14" ht="14.25" customHeight="1" x14ac:dyDescent="0.3">
      <c r="A6729" t="s">
        <v>1904</v>
      </c>
      <c r="B6729" t="s">
        <v>25</v>
      </c>
      <c r="C6729" t="s">
        <v>20</v>
      </c>
      <c r="D6729">
        <v>4757.09</v>
      </c>
      <c r="E6729">
        <v>0.28000000000000003</v>
      </c>
      <c r="F6729">
        <f t="shared" si="210"/>
        <v>1331.9852000000001</v>
      </c>
      <c r="G6729">
        <f t="shared" si="211"/>
        <v>3425.1048000000001</v>
      </c>
      <c r="H6729">
        <v>6</v>
      </c>
      <c r="I6729" s="17">
        <v>45326</v>
      </c>
      <c r="J6729" s="17">
        <v>45329</v>
      </c>
      <c r="K6729" t="s">
        <v>15</v>
      </c>
      <c r="L6729" t="s">
        <v>22</v>
      </c>
      <c r="M6729">
        <v>806.05</v>
      </c>
      <c r="N6729" t="s">
        <v>28</v>
      </c>
    </row>
    <row r="6730" spans="1:14" ht="14.25" customHeight="1" x14ac:dyDescent="0.3">
      <c r="A6730" t="s">
        <v>3056</v>
      </c>
      <c r="B6730" t="s">
        <v>19</v>
      </c>
      <c r="C6730" t="s">
        <v>33</v>
      </c>
      <c r="D6730">
        <v>4760.79</v>
      </c>
      <c r="E6730">
        <v>0.2</v>
      </c>
      <c r="F6730">
        <f t="shared" si="210"/>
        <v>952.15800000000002</v>
      </c>
      <c r="G6730">
        <f t="shared" si="211"/>
        <v>3808.6320000000001</v>
      </c>
      <c r="H6730">
        <v>6</v>
      </c>
      <c r="I6730" s="17">
        <v>44937</v>
      </c>
      <c r="J6730" s="17">
        <v>44942</v>
      </c>
      <c r="K6730" t="s">
        <v>15</v>
      </c>
      <c r="L6730" t="s">
        <v>16</v>
      </c>
      <c r="M6730">
        <v>1301.0999999999999</v>
      </c>
      <c r="N6730" t="s">
        <v>48</v>
      </c>
    </row>
    <row r="6731" spans="1:14" ht="14.25" customHeight="1" x14ac:dyDescent="0.3">
      <c r="A6731" t="s">
        <v>5037</v>
      </c>
      <c r="B6731" t="s">
        <v>19</v>
      </c>
      <c r="C6731" t="s">
        <v>33</v>
      </c>
      <c r="D6731">
        <v>4767.5200000000004</v>
      </c>
      <c r="E6731">
        <v>0.3</v>
      </c>
      <c r="F6731">
        <f t="shared" si="210"/>
        <v>1430.2560000000001</v>
      </c>
      <c r="G6731">
        <f t="shared" si="211"/>
        <v>3337.2640000000001</v>
      </c>
      <c r="H6731">
        <v>6</v>
      </c>
      <c r="I6731" s="17">
        <v>45376</v>
      </c>
      <c r="J6731" s="17">
        <v>45380</v>
      </c>
      <c r="K6731" t="s">
        <v>21</v>
      </c>
      <c r="L6731" t="s">
        <v>27</v>
      </c>
      <c r="M6731">
        <v>606.01</v>
      </c>
      <c r="N6731" t="s">
        <v>34</v>
      </c>
    </row>
    <row r="6732" spans="1:14" ht="14.25" customHeight="1" x14ac:dyDescent="0.3">
      <c r="A6732" t="s">
        <v>2984</v>
      </c>
      <c r="B6732" t="s">
        <v>13</v>
      </c>
      <c r="C6732" t="s">
        <v>36</v>
      </c>
      <c r="D6732">
        <v>4776.93</v>
      </c>
      <c r="E6732">
        <v>0.34</v>
      </c>
      <c r="F6732">
        <f t="shared" si="210"/>
        <v>1624.1562000000001</v>
      </c>
      <c r="G6732">
        <f t="shared" si="211"/>
        <v>3152.7737999999999</v>
      </c>
      <c r="H6732">
        <v>6</v>
      </c>
      <c r="I6732" s="17">
        <v>45524</v>
      </c>
      <c r="J6732" s="17">
        <v>45528</v>
      </c>
      <c r="K6732" t="s">
        <v>21</v>
      </c>
      <c r="L6732" t="s">
        <v>22</v>
      </c>
      <c r="M6732">
        <v>287.26</v>
      </c>
      <c r="N6732" t="s">
        <v>48</v>
      </c>
    </row>
    <row r="6733" spans="1:14" ht="14.25" customHeight="1" x14ac:dyDescent="0.3">
      <c r="A6733" t="s">
        <v>2650</v>
      </c>
      <c r="B6733" t="s">
        <v>13</v>
      </c>
      <c r="C6733" t="s">
        <v>26</v>
      </c>
      <c r="D6733">
        <v>4781.6400000000003</v>
      </c>
      <c r="E6733">
        <v>0.39</v>
      </c>
      <c r="F6733">
        <f t="shared" si="210"/>
        <v>1864.8396000000002</v>
      </c>
      <c r="G6733">
        <f t="shared" si="211"/>
        <v>2916.8004000000001</v>
      </c>
      <c r="H6733">
        <v>6</v>
      </c>
      <c r="I6733" s="17">
        <v>45609</v>
      </c>
      <c r="J6733" s="17">
        <v>45616</v>
      </c>
      <c r="K6733" t="s">
        <v>15</v>
      </c>
      <c r="L6733" t="s">
        <v>22</v>
      </c>
      <c r="M6733">
        <v>315.11</v>
      </c>
      <c r="N6733" t="s">
        <v>34</v>
      </c>
    </row>
    <row r="6734" spans="1:14" ht="14.25" customHeight="1" x14ac:dyDescent="0.3">
      <c r="A6734" t="s">
        <v>10380</v>
      </c>
      <c r="B6734" t="s">
        <v>19</v>
      </c>
      <c r="C6734" t="s">
        <v>14</v>
      </c>
      <c r="D6734">
        <v>4782.34</v>
      </c>
      <c r="E6734">
        <v>0.01</v>
      </c>
      <c r="F6734">
        <f t="shared" si="210"/>
        <v>47.823399999999999</v>
      </c>
      <c r="G6734">
        <f t="shared" si="211"/>
        <v>4734.5165999999999</v>
      </c>
      <c r="H6734">
        <v>6</v>
      </c>
      <c r="I6734" s="17">
        <v>45459</v>
      </c>
      <c r="J6734" s="17">
        <v>45463</v>
      </c>
      <c r="K6734" t="s">
        <v>21</v>
      </c>
      <c r="L6734" t="s">
        <v>22</v>
      </c>
      <c r="M6734">
        <v>963.35</v>
      </c>
      <c r="N6734" t="s">
        <v>39</v>
      </c>
    </row>
    <row r="6735" spans="1:14" ht="14.25" customHeight="1" x14ac:dyDescent="0.3">
      <c r="A6735" t="s">
        <v>4514</v>
      </c>
      <c r="B6735" t="s">
        <v>19</v>
      </c>
      <c r="C6735" t="s">
        <v>36</v>
      </c>
      <c r="D6735">
        <v>4788.4799999999996</v>
      </c>
      <c r="E6735">
        <v>0.41</v>
      </c>
      <c r="F6735">
        <f t="shared" si="210"/>
        <v>1963.2767999999996</v>
      </c>
      <c r="G6735">
        <f t="shared" si="211"/>
        <v>2825.2031999999999</v>
      </c>
      <c r="H6735">
        <v>6</v>
      </c>
      <c r="I6735" s="17">
        <v>45067</v>
      </c>
      <c r="J6735" s="17">
        <v>45073</v>
      </c>
      <c r="K6735" t="s">
        <v>21</v>
      </c>
      <c r="L6735" t="s">
        <v>27</v>
      </c>
      <c r="M6735">
        <v>575.86</v>
      </c>
      <c r="N6735" t="s">
        <v>23</v>
      </c>
    </row>
    <row r="6736" spans="1:14" ht="14.25" customHeight="1" x14ac:dyDescent="0.3">
      <c r="A6736" t="s">
        <v>3632</v>
      </c>
      <c r="B6736" t="s">
        <v>25</v>
      </c>
      <c r="C6736" t="s">
        <v>26</v>
      </c>
      <c r="D6736">
        <v>4792.04</v>
      </c>
      <c r="E6736">
        <v>0.18</v>
      </c>
      <c r="F6736">
        <f t="shared" si="210"/>
        <v>862.56719999999996</v>
      </c>
      <c r="G6736">
        <f t="shared" si="211"/>
        <v>3929.4728</v>
      </c>
      <c r="H6736">
        <v>6</v>
      </c>
      <c r="I6736" s="17">
        <v>45188</v>
      </c>
      <c r="J6736" s="17">
        <v>45191</v>
      </c>
      <c r="K6736" t="s">
        <v>21</v>
      </c>
      <c r="L6736" t="s">
        <v>16</v>
      </c>
      <c r="M6736">
        <v>1134.72</v>
      </c>
      <c r="N6736" t="s">
        <v>48</v>
      </c>
    </row>
    <row r="6737" spans="1:14" ht="14.25" customHeight="1" x14ac:dyDescent="0.3">
      <c r="A6737" t="s">
        <v>8312</v>
      </c>
      <c r="B6737" t="s">
        <v>25</v>
      </c>
      <c r="C6737" t="s">
        <v>14</v>
      </c>
      <c r="D6737">
        <v>4792.8</v>
      </c>
      <c r="E6737">
        <v>0</v>
      </c>
      <c r="F6737">
        <f t="shared" si="210"/>
        <v>0</v>
      </c>
      <c r="G6737">
        <f t="shared" si="211"/>
        <v>4792.8</v>
      </c>
      <c r="H6737">
        <v>6</v>
      </c>
      <c r="I6737" s="17">
        <v>45091</v>
      </c>
      <c r="J6737" s="17">
        <v>45095</v>
      </c>
      <c r="K6737" t="s">
        <v>31</v>
      </c>
      <c r="L6737" t="s">
        <v>22</v>
      </c>
      <c r="M6737">
        <v>596.28</v>
      </c>
      <c r="N6737" t="s">
        <v>48</v>
      </c>
    </row>
    <row r="6738" spans="1:14" ht="14.25" customHeight="1" x14ac:dyDescent="0.3">
      <c r="A6738" t="s">
        <v>11328</v>
      </c>
      <c r="B6738" t="s">
        <v>25</v>
      </c>
      <c r="C6738" t="s">
        <v>26</v>
      </c>
      <c r="D6738">
        <v>4796.5600000000004</v>
      </c>
      <c r="E6738">
        <v>0.42</v>
      </c>
      <c r="F6738">
        <f t="shared" si="210"/>
        <v>2014.5552</v>
      </c>
      <c r="G6738">
        <f t="shared" si="211"/>
        <v>2782.0048000000006</v>
      </c>
      <c r="H6738">
        <v>6</v>
      </c>
      <c r="I6738" s="17">
        <v>45249</v>
      </c>
      <c r="J6738" s="17">
        <v>45253</v>
      </c>
      <c r="K6738" t="s">
        <v>15</v>
      </c>
      <c r="L6738" t="s">
        <v>16</v>
      </c>
      <c r="M6738">
        <v>822.93</v>
      </c>
      <c r="N6738" t="s">
        <v>28</v>
      </c>
    </row>
    <row r="6739" spans="1:14" ht="14.25" customHeight="1" x14ac:dyDescent="0.3">
      <c r="A6739" t="s">
        <v>13356</v>
      </c>
      <c r="B6739" t="s">
        <v>13</v>
      </c>
      <c r="C6739" t="s">
        <v>14</v>
      </c>
      <c r="D6739">
        <v>4798.76</v>
      </c>
      <c r="E6739">
        <v>0.35</v>
      </c>
      <c r="F6739">
        <f t="shared" si="210"/>
        <v>1679.566</v>
      </c>
      <c r="G6739">
        <f t="shared" si="211"/>
        <v>3119.1940000000004</v>
      </c>
      <c r="H6739">
        <v>6</v>
      </c>
      <c r="I6739" s="17">
        <v>45341</v>
      </c>
      <c r="J6739" s="17">
        <v>45342</v>
      </c>
      <c r="K6739" t="s">
        <v>21</v>
      </c>
      <c r="L6739" t="s">
        <v>27</v>
      </c>
      <c r="M6739">
        <v>759.06</v>
      </c>
      <c r="N6739" t="s">
        <v>23</v>
      </c>
    </row>
    <row r="6740" spans="1:14" ht="14.25" customHeight="1" x14ac:dyDescent="0.3">
      <c r="A6740" t="s">
        <v>5398</v>
      </c>
      <c r="B6740" t="s">
        <v>25</v>
      </c>
      <c r="C6740" t="s">
        <v>26</v>
      </c>
      <c r="D6740">
        <v>4801.05</v>
      </c>
      <c r="E6740">
        <v>0.26</v>
      </c>
      <c r="F6740">
        <f t="shared" si="210"/>
        <v>1248.2730000000001</v>
      </c>
      <c r="G6740">
        <f t="shared" si="211"/>
        <v>3552.777</v>
      </c>
      <c r="H6740">
        <v>6</v>
      </c>
      <c r="I6740" s="17">
        <v>45401</v>
      </c>
      <c r="J6740" s="17">
        <v>45408</v>
      </c>
      <c r="K6740" t="s">
        <v>15</v>
      </c>
      <c r="L6740" t="s">
        <v>16</v>
      </c>
      <c r="M6740">
        <v>1347.79</v>
      </c>
      <c r="N6740" t="s">
        <v>23</v>
      </c>
    </row>
    <row r="6741" spans="1:14" ht="14.25" customHeight="1" x14ac:dyDescent="0.3">
      <c r="A6741" t="s">
        <v>2361</v>
      </c>
      <c r="B6741" t="s">
        <v>13</v>
      </c>
      <c r="C6741" t="s">
        <v>26</v>
      </c>
      <c r="D6741">
        <v>4802.24</v>
      </c>
      <c r="E6741">
        <v>0.16</v>
      </c>
      <c r="F6741">
        <f t="shared" si="210"/>
        <v>768.35839999999996</v>
      </c>
      <c r="G6741">
        <f t="shared" si="211"/>
        <v>4033.8815999999997</v>
      </c>
      <c r="H6741">
        <v>6</v>
      </c>
      <c r="I6741" s="17">
        <v>44977</v>
      </c>
      <c r="J6741" s="17">
        <v>44984</v>
      </c>
      <c r="K6741" t="s">
        <v>21</v>
      </c>
      <c r="L6741" t="s">
        <v>22</v>
      </c>
      <c r="M6741">
        <v>877.8</v>
      </c>
      <c r="N6741" t="s">
        <v>28</v>
      </c>
    </row>
    <row r="6742" spans="1:14" ht="14.25" customHeight="1" x14ac:dyDescent="0.3">
      <c r="A6742" t="s">
        <v>1217</v>
      </c>
      <c r="B6742" t="s">
        <v>19</v>
      </c>
      <c r="C6742" t="s">
        <v>14</v>
      </c>
      <c r="D6742">
        <v>4804.09</v>
      </c>
      <c r="E6742">
        <v>0.46</v>
      </c>
      <c r="F6742">
        <f t="shared" si="210"/>
        <v>2209.8814000000002</v>
      </c>
      <c r="G6742">
        <f t="shared" si="211"/>
        <v>2594.2085999999999</v>
      </c>
      <c r="H6742">
        <v>6</v>
      </c>
      <c r="I6742" s="17">
        <v>45638</v>
      </c>
      <c r="J6742" s="17">
        <v>45641</v>
      </c>
      <c r="K6742" t="s">
        <v>21</v>
      </c>
      <c r="L6742" t="s">
        <v>22</v>
      </c>
      <c r="M6742">
        <v>381.83</v>
      </c>
      <c r="N6742" t="s">
        <v>39</v>
      </c>
    </row>
    <row r="6743" spans="1:14" ht="14.25" customHeight="1" x14ac:dyDescent="0.3">
      <c r="A6743" t="s">
        <v>1319</v>
      </c>
      <c r="B6743" t="s">
        <v>41</v>
      </c>
      <c r="C6743" t="s">
        <v>26</v>
      </c>
      <c r="D6743">
        <v>4806.03</v>
      </c>
      <c r="E6743">
        <v>0.4</v>
      </c>
      <c r="F6743">
        <f t="shared" si="210"/>
        <v>1922.412</v>
      </c>
      <c r="G6743">
        <f t="shared" si="211"/>
        <v>2883.6179999999995</v>
      </c>
      <c r="H6743">
        <v>6</v>
      </c>
      <c r="I6743" s="17">
        <v>45468</v>
      </c>
      <c r="J6743" s="17">
        <v>45469</v>
      </c>
      <c r="K6743" t="s">
        <v>31</v>
      </c>
      <c r="L6743" t="s">
        <v>22</v>
      </c>
      <c r="M6743">
        <v>1113.95</v>
      </c>
      <c r="N6743" t="s">
        <v>34</v>
      </c>
    </row>
    <row r="6744" spans="1:14" ht="14.25" customHeight="1" x14ac:dyDescent="0.3">
      <c r="A6744" t="s">
        <v>2007</v>
      </c>
      <c r="B6744" t="s">
        <v>41</v>
      </c>
      <c r="C6744" t="s">
        <v>36</v>
      </c>
      <c r="D6744">
        <v>4810.34</v>
      </c>
      <c r="E6744">
        <v>0.33</v>
      </c>
      <c r="F6744">
        <f t="shared" si="210"/>
        <v>1587.4122000000002</v>
      </c>
      <c r="G6744">
        <f t="shared" si="211"/>
        <v>3222.9277999999999</v>
      </c>
      <c r="H6744">
        <v>6</v>
      </c>
      <c r="I6744" s="17">
        <v>44943</v>
      </c>
      <c r="J6744" s="17">
        <v>44948</v>
      </c>
      <c r="K6744" t="s">
        <v>31</v>
      </c>
      <c r="L6744" t="s">
        <v>16</v>
      </c>
      <c r="M6744">
        <v>1245.7</v>
      </c>
      <c r="N6744" t="s">
        <v>28</v>
      </c>
    </row>
    <row r="6745" spans="1:14" ht="14.25" customHeight="1" x14ac:dyDescent="0.3">
      <c r="A6745" t="s">
        <v>3235</v>
      </c>
      <c r="B6745" t="s">
        <v>19</v>
      </c>
      <c r="C6745" t="s">
        <v>33</v>
      </c>
      <c r="D6745">
        <v>4810.38</v>
      </c>
      <c r="E6745">
        <v>0.48</v>
      </c>
      <c r="F6745">
        <f t="shared" si="210"/>
        <v>2308.9823999999999</v>
      </c>
      <c r="G6745">
        <f t="shared" si="211"/>
        <v>2501.3976000000002</v>
      </c>
      <c r="H6745">
        <v>6</v>
      </c>
      <c r="I6745" s="17">
        <v>44927</v>
      </c>
      <c r="J6745" s="17">
        <v>44928</v>
      </c>
      <c r="K6745" t="s">
        <v>21</v>
      </c>
      <c r="L6745" t="s">
        <v>16</v>
      </c>
      <c r="M6745">
        <v>247.24</v>
      </c>
      <c r="N6745" t="s">
        <v>34</v>
      </c>
    </row>
    <row r="6746" spans="1:14" ht="14.25" customHeight="1" x14ac:dyDescent="0.3">
      <c r="A6746" t="s">
        <v>11440</v>
      </c>
      <c r="B6746" t="s">
        <v>13</v>
      </c>
      <c r="C6746" t="s">
        <v>14</v>
      </c>
      <c r="D6746">
        <v>4810.9799999999996</v>
      </c>
      <c r="E6746">
        <v>0.12</v>
      </c>
      <c r="F6746">
        <f t="shared" si="210"/>
        <v>577.31759999999997</v>
      </c>
      <c r="G6746">
        <f t="shared" si="211"/>
        <v>4233.6623999999993</v>
      </c>
      <c r="H6746">
        <v>6</v>
      </c>
      <c r="I6746" s="17">
        <v>45456</v>
      </c>
      <c r="J6746" s="17">
        <v>45462</v>
      </c>
      <c r="K6746" t="s">
        <v>31</v>
      </c>
      <c r="L6746" t="s">
        <v>16</v>
      </c>
      <c r="M6746">
        <v>775.61</v>
      </c>
      <c r="N6746" t="s">
        <v>39</v>
      </c>
    </row>
    <row r="6747" spans="1:14" ht="14.25" customHeight="1" x14ac:dyDescent="0.3">
      <c r="A6747" t="s">
        <v>7457</v>
      </c>
      <c r="B6747" t="s">
        <v>25</v>
      </c>
      <c r="C6747" t="s">
        <v>33</v>
      </c>
      <c r="D6747">
        <v>4811.51</v>
      </c>
      <c r="E6747">
        <v>0.24</v>
      </c>
      <c r="F6747">
        <f t="shared" si="210"/>
        <v>1154.7624000000001</v>
      </c>
      <c r="G6747">
        <f t="shared" si="211"/>
        <v>3656.7476000000001</v>
      </c>
      <c r="H6747">
        <v>6</v>
      </c>
      <c r="I6747" s="17">
        <v>44993</v>
      </c>
      <c r="J6747" s="17">
        <v>44997</v>
      </c>
      <c r="K6747" t="s">
        <v>21</v>
      </c>
      <c r="L6747" t="s">
        <v>16</v>
      </c>
      <c r="M6747">
        <v>1112.83</v>
      </c>
      <c r="N6747" t="s">
        <v>48</v>
      </c>
    </row>
    <row r="6748" spans="1:14" ht="14.25" customHeight="1" x14ac:dyDescent="0.3">
      <c r="A6748" t="s">
        <v>885</v>
      </c>
      <c r="B6748" t="s">
        <v>25</v>
      </c>
      <c r="C6748" t="s">
        <v>36</v>
      </c>
      <c r="D6748">
        <v>4815.46</v>
      </c>
      <c r="E6748">
        <v>0.04</v>
      </c>
      <c r="F6748">
        <f t="shared" si="210"/>
        <v>192.61840000000001</v>
      </c>
      <c r="G6748">
        <f t="shared" si="211"/>
        <v>4622.8415999999997</v>
      </c>
      <c r="H6748">
        <v>6</v>
      </c>
      <c r="I6748" s="17">
        <v>45411</v>
      </c>
      <c r="J6748" s="17">
        <v>45417</v>
      </c>
      <c r="K6748" t="s">
        <v>21</v>
      </c>
      <c r="L6748" t="s">
        <v>22</v>
      </c>
      <c r="M6748">
        <v>1390.85</v>
      </c>
      <c r="N6748" t="s">
        <v>34</v>
      </c>
    </row>
    <row r="6749" spans="1:14" ht="14.25" customHeight="1" x14ac:dyDescent="0.3">
      <c r="A6749" t="s">
        <v>3705</v>
      </c>
      <c r="B6749" t="s">
        <v>13</v>
      </c>
      <c r="C6749" t="s">
        <v>33</v>
      </c>
      <c r="D6749">
        <v>4818.04</v>
      </c>
      <c r="E6749">
        <v>0.45</v>
      </c>
      <c r="F6749">
        <f t="shared" si="210"/>
        <v>2168.1179999999999</v>
      </c>
      <c r="G6749">
        <f t="shared" si="211"/>
        <v>2649.922</v>
      </c>
      <c r="H6749">
        <v>6</v>
      </c>
      <c r="I6749" s="17">
        <v>45210</v>
      </c>
      <c r="J6749" s="17">
        <v>45214</v>
      </c>
      <c r="K6749" t="s">
        <v>15</v>
      </c>
      <c r="L6749" t="s">
        <v>16</v>
      </c>
      <c r="M6749">
        <v>1039.1300000000001</v>
      </c>
      <c r="N6749" t="s">
        <v>17</v>
      </c>
    </row>
    <row r="6750" spans="1:14" ht="14.25" customHeight="1" x14ac:dyDescent="0.3">
      <c r="A6750" t="s">
        <v>13202</v>
      </c>
      <c r="B6750" t="s">
        <v>41</v>
      </c>
      <c r="C6750" t="s">
        <v>36</v>
      </c>
      <c r="D6750">
        <v>4819.62</v>
      </c>
      <c r="E6750">
        <v>0.42</v>
      </c>
      <c r="F6750">
        <f t="shared" si="210"/>
        <v>2024.2403999999999</v>
      </c>
      <c r="G6750">
        <f t="shared" si="211"/>
        <v>2795.3796000000002</v>
      </c>
      <c r="H6750">
        <v>6</v>
      </c>
      <c r="I6750" s="17">
        <v>45117</v>
      </c>
      <c r="J6750" s="17">
        <v>45124</v>
      </c>
      <c r="K6750" t="s">
        <v>21</v>
      </c>
      <c r="L6750" t="s">
        <v>16</v>
      </c>
      <c r="M6750">
        <v>872.62</v>
      </c>
      <c r="N6750" t="s">
        <v>39</v>
      </c>
    </row>
    <row r="6751" spans="1:14" ht="14.25" customHeight="1" x14ac:dyDescent="0.3">
      <c r="A6751" t="s">
        <v>13349</v>
      </c>
      <c r="B6751" t="s">
        <v>41</v>
      </c>
      <c r="C6751" t="s">
        <v>20</v>
      </c>
      <c r="D6751">
        <v>4820.8999999999996</v>
      </c>
      <c r="E6751">
        <v>0.13</v>
      </c>
      <c r="F6751">
        <f t="shared" si="210"/>
        <v>626.71699999999998</v>
      </c>
      <c r="G6751">
        <f t="shared" si="211"/>
        <v>4194.183</v>
      </c>
      <c r="H6751">
        <v>6</v>
      </c>
      <c r="I6751" s="17">
        <v>45072</v>
      </c>
      <c r="J6751" s="17">
        <v>45076</v>
      </c>
      <c r="K6751" t="s">
        <v>21</v>
      </c>
      <c r="L6751" t="s">
        <v>27</v>
      </c>
      <c r="M6751">
        <v>607.75</v>
      </c>
      <c r="N6751" t="s">
        <v>48</v>
      </c>
    </row>
    <row r="6752" spans="1:14" ht="14.25" customHeight="1" x14ac:dyDescent="0.3">
      <c r="A6752" t="s">
        <v>6410</v>
      </c>
      <c r="B6752" t="s">
        <v>19</v>
      </c>
      <c r="C6752" t="s">
        <v>26</v>
      </c>
      <c r="D6752">
        <v>4821.17</v>
      </c>
      <c r="E6752">
        <v>0.17</v>
      </c>
      <c r="F6752">
        <f t="shared" si="210"/>
        <v>819.59890000000007</v>
      </c>
      <c r="G6752">
        <f t="shared" si="211"/>
        <v>4001.5711000000001</v>
      </c>
      <c r="H6752">
        <v>6</v>
      </c>
      <c r="I6752" s="17">
        <v>45003</v>
      </c>
      <c r="J6752" s="17">
        <v>45007</v>
      </c>
      <c r="K6752" t="s">
        <v>31</v>
      </c>
      <c r="L6752" t="s">
        <v>16</v>
      </c>
      <c r="M6752">
        <v>831.53</v>
      </c>
      <c r="N6752" t="s">
        <v>17</v>
      </c>
    </row>
    <row r="6753" spans="1:14" ht="14.25" customHeight="1" x14ac:dyDescent="0.3">
      <c r="A6753" t="s">
        <v>7023</v>
      </c>
      <c r="B6753" t="s">
        <v>13</v>
      </c>
      <c r="C6753" t="s">
        <v>26</v>
      </c>
      <c r="D6753">
        <v>4821.24</v>
      </c>
      <c r="E6753">
        <v>0.27</v>
      </c>
      <c r="F6753">
        <f t="shared" si="210"/>
        <v>1301.7348</v>
      </c>
      <c r="G6753">
        <f t="shared" si="211"/>
        <v>3519.5051999999996</v>
      </c>
      <c r="H6753">
        <v>6</v>
      </c>
      <c r="I6753" s="17">
        <v>45500</v>
      </c>
      <c r="J6753" s="17">
        <v>45507</v>
      </c>
      <c r="K6753" t="s">
        <v>21</v>
      </c>
      <c r="L6753" t="s">
        <v>16</v>
      </c>
      <c r="M6753">
        <v>1240.4100000000001</v>
      </c>
      <c r="N6753" t="s">
        <v>48</v>
      </c>
    </row>
    <row r="6754" spans="1:14" ht="14.25" customHeight="1" x14ac:dyDescent="0.3">
      <c r="A6754" t="s">
        <v>14633</v>
      </c>
      <c r="B6754" t="s">
        <v>19</v>
      </c>
      <c r="C6754" t="s">
        <v>33</v>
      </c>
      <c r="D6754">
        <v>4824.25</v>
      </c>
      <c r="E6754">
        <v>0.28000000000000003</v>
      </c>
      <c r="F6754">
        <f t="shared" si="210"/>
        <v>1350.7900000000002</v>
      </c>
      <c r="G6754">
        <f t="shared" si="211"/>
        <v>3473.46</v>
      </c>
      <c r="H6754">
        <v>6</v>
      </c>
      <c r="I6754" s="17">
        <v>45492</v>
      </c>
      <c r="J6754" s="17">
        <v>45497</v>
      </c>
      <c r="K6754" t="s">
        <v>21</v>
      </c>
      <c r="L6754" t="s">
        <v>22</v>
      </c>
      <c r="M6754">
        <v>992.61</v>
      </c>
      <c r="N6754" t="s">
        <v>28</v>
      </c>
    </row>
    <row r="6755" spans="1:14" ht="14.25" customHeight="1" x14ac:dyDescent="0.3">
      <c r="A6755" t="s">
        <v>10972</v>
      </c>
      <c r="B6755" t="s">
        <v>41</v>
      </c>
      <c r="C6755" t="s">
        <v>26</v>
      </c>
      <c r="D6755">
        <v>4826.2299999999996</v>
      </c>
      <c r="E6755">
        <v>0.28999999999999998</v>
      </c>
      <c r="F6755">
        <f t="shared" si="210"/>
        <v>1399.6066999999998</v>
      </c>
      <c r="G6755">
        <f t="shared" si="211"/>
        <v>3426.6232999999997</v>
      </c>
      <c r="H6755">
        <v>6</v>
      </c>
      <c r="I6755" s="17">
        <v>45023</v>
      </c>
      <c r="J6755" s="17">
        <v>45024</v>
      </c>
      <c r="K6755" t="s">
        <v>21</v>
      </c>
      <c r="L6755" t="s">
        <v>27</v>
      </c>
      <c r="M6755">
        <v>757.27</v>
      </c>
      <c r="N6755" t="s">
        <v>23</v>
      </c>
    </row>
    <row r="6756" spans="1:14" ht="14.25" customHeight="1" x14ac:dyDescent="0.3">
      <c r="A6756" t="s">
        <v>12285</v>
      </c>
      <c r="B6756" t="s">
        <v>19</v>
      </c>
      <c r="C6756" t="s">
        <v>26</v>
      </c>
      <c r="D6756">
        <v>4828.3100000000004</v>
      </c>
      <c r="E6756">
        <v>0.22</v>
      </c>
      <c r="F6756">
        <f t="shared" si="210"/>
        <v>1062.2282</v>
      </c>
      <c r="G6756">
        <f t="shared" si="211"/>
        <v>3766.0818000000004</v>
      </c>
      <c r="H6756">
        <v>6</v>
      </c>
      <c r="I6756" s="17">
        <v>45652</v>
      </c>
      <c r="J6756" s="17">
        <v>45659</v>
      </c>
      <c r="K6756" t="s">
        <v>21</v>
      </c>
      <c r="L6756" t="s">
        <v>27</v>
      </c>
      <c r="M6756">
        <v>761.38</v>
      </c>
      <c r="N6756" t="s">
        <v>48</v>
      </c>
    </row>
    <row r="6757" spans="1:14" ht="14.25" customHeight="1" x14ac:dyDescent="0.3">
      <c r="A6757" t="s">
        <v>10773</v>
      </c>
      <c r="B6757" t="s">
        <v>25</v>
      </c>
      <c r="C6757" t="s">
        <v>36</v>
      </c>
      <c r="D6757">
        <v>4831.43</v>
      </c>
      <c r="E6757">
        <v>0.33</v>
      </c>
      <c r="F6757">
        <f t="shared" si="210"/>
        <v>1594.3719000000001</v>
      </c>
      <c r="G6757">
        <f t="shared" si="211"/>
        <v>3237.0581000000002</v>
      </c>
      <c r="H6757">
        <v>6</v>
      </c>
      <c r="I6757" s="17">
        <v>45599</v>
      </c>
      <c r="J6757" s="17">
        <v>45602</v>
      </c>
      <c r="K6757" t="s">
        <v>15</v>
      </c>
      <c r="L6757" t="s">
        <v>22</v>
      </c>
      <c r="M6757">
        <v>1354.77</v>
      </c>
      <c r="N6757" t="s">
        <v>17</v>
      </c>
    </row>
    <row r="6758" spans="1:14" ht="14.25" customHeight="1" x14ac:dyDescent="0.3">
      <c r="A6758" t="s">
        <v>9903</v>
      </c>
      <c r="B6758" t="s">
        <v>41</v>
      </c>
      <c r="C6758" t="s">
        <v>36</v>
      </c>
      <c r="D6758">
        <v>4833.9799999999996</v>
      </c>
      <c r="E6758">
        <v>0.34</v>
      </c>
      <c r="F6758">
        <f t="shared" si="210"/>
        <v>1643.5532000000001</v>
      </c>
      <c r="G6758">
        <f t="shared" si="211"/>
        <v>3190.4267999999993</v>
      </c>
      <c r="H6758">
        <v>6</v>
      </c>
      <c r="I6758" s="17">
        <v>45000</v>
      </c>
      <c r="J6758" s="17">
        <v>45001</v>
      </c>
      <c r="K6758" t="s">
        <v>15</v>
      </c>
      <c r="L6758" t="s">
        <v>27</v>
      </c>
      <c r="M6758">
        <v>1099.76</v>
      </c>
      <c r="N6758" t="s">
        <v>34</v>
      </c>
    </row>
    <row r="6759" spans="1:14" ht="14.25" customHeight="1" x14ac:dyDescent="0.3">
      <c r="A6759" t="s">
        <v>4136</v>
      </c>
      <c r="B6759" t="s">
        <v>41</v>
      </c>
      <c r="C6759" t="s">
        <v>14</v>
      </c>
      <c r="D6759">
        <v>4836.13</v>
      </c>
      <c r="E6759">
        <v>0.47</v>
      </c>
      <c r="F6759">
        <f t="shared" si="210"/>
        <v>2272.9811</v>
      </c>
      <c r="G6759">
        <f t="shared" si="211"/>
        <v>2563.1489000000001</v>
      </c>
      <c r="H6759">
        <v>6</v>
      </c>
      <c r="I6759" s="17">
        <v>45217</v>
      </c>
      <c r="J6759" s="17">
        <v>45222</v>
      </c>
      <c r="K6759" t="s">
        <v>15</v>
      </c>
      <c r="L6759" t="s">
        <v>27</v>
      </c>
      <c r="M6759">
        <v>437.34</v>
      </c>
      <c r="N6759" t="s">
        <v>23</v>
      </c>
    </row>
    <row r="6760" spans="1:14" ht="14.25" customHeight="1" x14ac:dyDescent="0.3">
      <c r="A6760" t="s">
        <v>4326</v>
      </c>
      <c r="B6760" t="s">
        <v>25</v>
      </c>
      <c r="C6760" t="s">
        <v>36</v>
      </c>
      <c r="D6760">
        <v>4836.49</v>
      </c>
      <c r="E6760">
        <v>0.44</v>
      </c>
      <c r="F6760">
        <f t="shared" si="210"/>
        <v>2128.0556000000001</v>
      </c>
      <c r="G6760">
        <f t="shared" si="211"/>
        <v>2708.4343999999996</v>
      </c>
      <c r="H6760">
        <v>6</v>
      </c>
      <c r="I6760" s="17">
        <v>45612</v>
      </c>
      <c r="J6760" s="17">
        <v>45613</v>
      </c>
      <c r="K6760" t="s">
        <v>15</v>
      </c>
      <c r="L6760" t="s">
        <v>16</v>
      </c>
      <c r="M6760">
        <v>412.77</v>
      </c>
      <c r="N6760" t="s">
        <v>28</v>
      </c>
    </row>
    <row r="6761" spans="1:14" ht="14.25" customHeight="1" x14ac:dyDescent="0.3">
      <c r="A6761" t="s">
        <v>4547</v>
      </c>
      <c r="B6761" t="s">
        <v>13</v>
      </c>
      <c r="C6761" t="s">
        <v>36</v>
      </c>
      <c r="D6761">
        <v>4843.45</v>
      </c>
      <c r="E6761">
        <v>0.41</v>
      </c>
      <c r="F6761">
        <f t="shared" si="210"/>
        <v>1985.8144999999997</v>
      </c>
      <c r="G6761">
        <f t="shared" si="211"/>
        <v>2857.6355000000003</v>
      </c>
      <c r="H6761">
        <v>6</v>
      </c>
      <c r="I6761" s="17">
        <v>45524</v>
      </c>
      <c r="J6761" s="17">
        <v>45531</v>
      </c>
      <c r="K6761" t="s">
        <v>31</v>
      </c>
      <c r="L6761" t="s">
        <v>16</v>
      </c>
      <c r="M6761">
        <v>793.28</v>
      </c>
      <c r="N6761" t="s">
        <v>48</v>
      </c>
    </row>
    <row r="6762" spans="1:14" ht="14.25" customHeight="1" x14ac:dyDescent="0.3">
      <c r="A6762" t="s">
        <v>2749</v>
      </c>
      <c r="B6762" t="s">
        <v>41</v>
      </c>
      <c r="C6762" t="s">
        <v>26</v>
      </c>
      <c r="D6762">
        <v>4845.78</v>
      </c>
      <c r="E6762">
        <v>0.1</v>
      </c>
      <c r="F6762">
        <f t="shared" si="210"/>
        <v>484.57799999999997</v>
      </c>
      <c r="G6762">
        <f t="shared" si="211"/>
        <v>4361.2019999999993</v>
      </c>
      <c r="H6762">
        <v>6</v>
      </c>
      <c r="I6762" s="17">
        <v>44989</v>
      </c>
      <c r="J6762" s="17">
        <v>44991</v>
      </c>
      <c r="K6762" t="s">
        <v>15</v>
      </c>
      <c r="L6762" t="s">
        <v>27</v>
      </c>
      <c r="M6762">
        <v>1265.73</v>
      </c>
      <c r="N6762" t="s">
        <v>39</v>
      </c>
    </row>
    <row r="6763" spans="1:14" ht="14.25" customHeight="1" x14ac:dyDescent="0.3">
      <c r="A6763" t="s">
        <v>5185</v>
      </c>
      <c r="B6763" t="s">
        <v>25</v>
      </c>
      <c r="C6763" t="s">
        <v>14</v>
      </c>
      <c r="D6763">
        <v>4847.87</v>
      </c>
      <c r="E6763">
        <v>0.19</v>
      </c>
      <c r="F6763">
        <f t="shared" si="210"/>
        <v>921.09529999999995</v>
      </c>
      <c r="G6763">
        <f t="shared" si="211"/>
        <v>3926.7746999999999</v>
      </c>
      <c r="H6763">
        <v>6</v>
      </c>
      <c r="I6763" s="17">
        <v>45242</v>
      </c>
      <c r="J6763" s="17">
        <v>45249</v>
      </c>
      <c r="K6763" t="s">
        <v>31</v>
      </c>
      <c r="L6763" t="s">
        <v>27</v>
      </c>
      <c r="M6763">
        <v>807.78</v>
      </c>
      <c r="N6763" t="s">
        <v>39</v>
      </c>
    </row>
    <row r="6764" spans="1:14" ht="14.25" customHeight="1" x14ac:dyDescent="0.3">
      <c r="A6764" t="s">
        <v>2437</v>
      </c>
      <c r="B6764" t="s">
        <v>13</v>
      </c>
      <c r="C6764" t="s">
        <v>20</v>
      </c>
      <c r="D6764">
        <v>4851.17</v>
      </c>
      <c r="E6764">
        <v>0.11</v>
      </c>
      <c r="F6764">
        <f t="shared" si="210"/>
        <v>533.62869999999998</v>
      </c>
      <c r="G6764">
        <f t="shared" si="211"/>
        <v>4317.5412999999999</v>
      </c>
      <c r="H6764">
        <v>6</v>
      </c>
      <c r="I6764" s="17">
        <v>45546</v>
      </c>
      <c r="J6764" s="17">
        <v>45552</v>
      </c>
      <c r="K6764" t="s">
        <v>15</v>
      </c>
      <c r="L6764" t="s">
        <v>27</v>
      </c>
      <c r="M6764">
        <v>1398.3</v>
      </c>
      <c r="N6764" t="s">
        <v>39</v>
      </c>
    </row>
    <row r="6765" spans="1:14" ht="14.25" customHeight="1" x14ac:dyDescent="0.3">
      <c r="A6765" t="s">
        <v>11920</v>
      </c>
      <c r="B6765" t="s">
        <v>25</v>
      </c>
      <c r="C6765" t="s">
        <v>26</v>
      </c>
      <c r="D6765">
        <v>4851.3500000000004</v>
      </c>
      <c r="E6765">
        <v>0.39</v>
      </c>
      <c r="F6765">
        <f t="shared" si="210"/>
        <v>1892.0265000000002</v>
      </c>
      <c r="G6765">
        <f t="shared" si="211"/>
        <v>2959.3235000000004</v>
      </c>
      <c r="H6765">
        <v>6</v>
      </c>
      <c r="I6765" s="17">
        <v>45250</v>
      </c>
      <c r="J6765" s="17">
        <v>45253</v>
      </c>
      <c r="K6765" t="s">
        <v>21</v>
      </c>
      <c r="L6765" t="s">
        <v>22</v>
      </c>
      <c r="M6765">
        <v>1076.7</v>
      </c>
      <c r="N6765" t="s">
        <v>39</v>
      </c>
    </row>
    <row r="6766" spans="1:14" ht="14.25" customHeight="1" x14ac:dyDescent="0.3">
      <c r="A6766" t="s">
        <v>13217</v>
      </c>
      <c r="B6766" t="s">
        <v>13</v>
      </c>
      <c r="C6766" t="s">
        <v>26</v>
      </c>
      <c r="D6766">
        <v>4852.08</v>
      </c>
      <c r="E6766">
        <v>0.43</v>
      </c>
      <c r="F6766">
        <f t="shared" si="210"/>
        <v>2086.3944000000001</v>
      </c>
      <c r="G6766">
        <f t="shared" si="211"/>
        <v>2765.6855999999998</v>
      </c>
      <c r="H6766">
        <v>6</v>
      </c>
      <c r="I6766" s="17">
        <v>45592</v>
      </c>
      <c r="J6766" s="17">
        <v>45598</v>
      </c>
      <c r="K6766" t="s">
        <v>21</v>
      </c>
      <c r="L6766" t="s">
        <v>27</v>
      </c>
      <c r="M6766">
        <v>1170.9000000000001</v>
      </c>
      <c r="N6766" t="s">
        <v>17</v>
      </c>
    </row>
    <row r="6767" spans="1:14" ht="14.25" customHeight="1" x14ac:dyDescent="0.3">
      <c r="A6767" t="s">
        <v>10388</v>
      </c>
      <c r="B6767" t="s">
        <v>25</v>
      </c>
      <c r="C6767" t="s">
        <v>33</v>
      </c>
      <c r="D6767">
        <v>4857.22</v>
      </c>
      <c r="E6767">
        <v>0.23</v>
      </c>
      <c r="F6767">
        <f t="shared" si="210"/>
        <v>1117.1606000000002</v>
      </c>
      <c r="G6767">
        <f t="shared" si="211"/>
        <v>3740.0594000000001</v>
      </c>
      <c r="H6767">
        <v>6</v>
      </c>
      <c r="I6767" s="17">
        <v>45014</v>
      </c>
      <c r="J6767" s="17">
        <v>45021</v>
      </c>
      <c r="K6767" t="s">
        <v>31</v>
      </c>
      <c r="L6767" t="s">
        <v>22</v>
      </c>
      <c r="M6767">
        <v>1090.6300000000001</v>
      </c>
      <c r="N6767" t="s">
        <v>23</v>
      </c>
    </row>
    <row r="6768" spans="1:14" ht="14.25" customHeight="1" x14ac:dyDescent="0.3">
      <c r="A6768" t="s">
        <v>3841</v>
      </c>
      <c r="B6768" t="s">
        <v>25</v>
      </c>
      <c r="C6768" t="s">
        <v>36</v>
      </c>
      <c r="D6768">
        <v>4861.8100000000004</v>
      </c>
      <c r="E6768">
        <v>0.32</v>
      </c>
      <c r="F6768">
        <f t="shared" si="210"/>
        <v>1555.7792000000002</v>
      </c>
      <c r="G6768">
        <f t="shared" si="211"/>
        <v>3306.0308000000005</v>
      </c>
      <c r="H6768">
        <v>6</v>
      </c>
      <c r="I6768" s="17">
        <v>45059</v>
      </c>
      <c r="J6768" s="17">
        <v>45063</v>
      </c>
      <c r="K6768" t="s">
        <v>31</v>
      </c>
      <c r="L6768" t="s">
        <v>16</v>
      </c>
      <c r="M6768">
        <v>1224.1500000000001</v>
      </c>
      <c r="N6768" t="s">
        <v>48</v>
      </c>
    </row>
    <row r="6769" spans="1:14" ht="14.25" customHeight="1" x14ac:dyDescent="0.3">
      <c r="A6769" t="s">
        <v>12673</v>
      </c>
      <c r="B6769" t="s">
        <v>19</v>
      </c>
      <c r="C6769" t="s">
        <v>14</v>
      </c>
      <c r="D6769">
        <v>4861.83</v>
      </c>
      <c r="E6769">
        <v>0.3</v>
      </c>
      <c r="F6769">
        <f t="shared" si="210"/>
        <v>1458.549</v>
      </c>
      <c r="G6769">
        <f t="shared" si="211"/>
        <v>3403.2809999999999</v>
      </c>
      <c r="H6769">
        <v>6</v>
      </c>
      <c r="I6769" s="17">
        <v>45454</v>
      </c>
      <c r="J6769" s="17">
        <v>45456</v>
      </c>
      <c r="K6769" t="s">
        <v>31</v>
      </c>
      <c r="L6769" t="s">
        <v>27</v>
      </c>
      <c r="M6769">
        <v>1193.52</v>
      </c>
      <c r="N6769" t="s">
        <v>17</v>
      </c>
    </row>
    <row r="6770" spans="1:14" ht="14.25" customHeight="1" x14ac:dyDescent="0.3">
      <c r="A6770" t="s">
        <v>12942</v>
      </c>
      <c r="B6770" t="s">
        <v>19</v>
      </c>
      <c r="C6770" t="s">
        <v>26</v>
      </c>
      <c r="D6770">
        <v>4863.55</v>
      </c>
      <c r="E6770">
        <v>0.38</v>
      </c>
      <c r="F6770">
        <f t="shared" si="210"/>
        <v>1848.1490000000001</v>
      </c>
      <c r="G6770">
        <f t="shared" si="211"/>
        <v>3015.4009999999998</v>
      </c>
      <c r="H6770">
        <v>6</v>
      </c>
      <c r="I6770" s="17">
        <v>45087</v>
      </c>
      <c r="J6770" s="17">
        <v>45090</v>
      </c>
      <c r="K6770" t="s">
        <v>15</v>
      </c>
      <c r="L6770" t="s">
        <v>27</v>
      </c>
      <c r="M6770">
        <v>525.16</v>
      </c>
      <c r="N6770" t="s">
        <v>17</v>
      </c>
    </row>
    <row r="6771" spans="1:14" ht="14.25" customHeight="1" x14ac:dyDescent="0.3">
      <c r="A6771" t="s">
        <v>152</v>
      </c>
      <c r="B6771" t="s">
        <v>25</v>
      </c>
      <c r="C6771" t="s">
        <v>20</v>
      </c>
      <c r="D6771">
        <v>4869.0600000000004</v>
      </c>
      <c r="E6771">
        <v>0.21</v>
      </c>
      <c r="F6771">
        <f t="shared" si="210"/>
        <v>1022.5026</v>
      </c>
      <c r="G6771">
        <f t="shared" si="211"/>
        <v>3846.5574000000006</v>
      </c>
      <c r="H6771">
        <v>6</v>
      </c>
      <c r="I6771" s="17">
        <v>45149</v>
      </c>
      <c r="J6771" s="17">
        <v>45155</v>
      </c>
      <c r="K6771" t="s">
        <v>21</v>
      </c>
      <c r="L6771" t="s">
        <v>22</v>
      </c>
      <c r="M6771">
        <v>1022.41</v>
      </c>
      <c r="N6771" t="s">
        <v>28</v>
      </c>
    </row>
    <row r="6772" spans="1:14" ht="14.25" customHeight="1" x14ac:dyDescent="0.3">
      <c r="A6772" t="s">
        <v>9040</v>
      </c>
      <c r="B6772" t="s">
        <v>25</v>
      </c>
      <c r="C6772" t="s">
        <v>36</v>
      </c>
      <c r="D6772">
        <v>4878.1000000000004</v>
      </c>
      <c r="E6772">
        <v>0.01</v>
      </c>
      <c r="F6772">
        <f t="shared" si="210"/>
        <v>48.781000000000006</v>
      </c>
      <c r="G6772">
        <f t="shared" si="211"/>
        <v>4829.3190000000004</v>
      </c>
      <c r="H6772">
        <v>6</v>
      </c>
      <c r="I6772" s="17">
        <v>44935</v>
      </c>
      <c r="J6772" s="17">
        <v>44936</v>
      </c>
      <c r="K6772" t="s">
        <v>15</v>
      </c>
      <c r="L6772" t="s">
        <v>22</v>
      </c>
      <c r="M6772">
        <v>819.2</v>
      </c>
      <c r="N6772" t="s">
        <v>23</v>
      </c>
    </row>
    <row r="6773" spans="1:14" ht="14.25" customHeight="1" x14ac:dyDescent="0.3">
      <c r="A6773" t="s">
        <v>1061</v>
      </c>
      <c r="B6773" t="s">
        <v>25</v>
      </c>
      <c r="C6773" t="s">
        <v>26</v>
      </c>
      <c r="D6773">
        <v>4879.05</v>
      </c>
      <c r="E6773">
        <v>0.24</v>
      </c>
      <c r="F6773">
        <f t="shared" si="210"/>
        <v>1170.972</v>
      </c>
      <c r="G6773">
        <f t="shared" si="211"/>
        <v>3708.0780000000004</v>
      </c>
      <c r="H6773">
        <v>6</v>
      </c>
      <c r="I6773" s="17">
        <v>45428</v>
      </c>
      <c r="J6773" s="17">
        <v>45429</v>
      </c>
      <c r="K6773" t="s">
        <v>15</v>
      </c>
      <c r="L6773" t="s">
        <v>16</v>
      </c>
      <c r="M6773">
        <v>473.75</v>
      </c>
      <c r="N6773" t="s">
        <v>48</v>
      </c>
    </row>
    <row r="6774" spans="1:14" ht="14.25" customHeight="1" x14ac:dyDescent="0.3">
      <c r="A6774" t="s">
        <v>6616</v>
      </c>
      <c r="B6774" t="s">
        <v>41</v>
      </c>
      <c r="C6774" t="s">
        <v>33</v>
      </c>
      <c r="D6774">
        <v>4895.2700000000004</v>
      </c>
      <c r="E6774">
        <v>0.48</v>
      </c>
      <c r="F6774">
        <f t="shared" si="210"/>
        <v>2349.7296000000001</v>
      </c>
      <c r="G6774">
        <f t="shared" si="211"/>
        <v>2545.5404000000003</v>
      </c>
      <c r="H6774">
        <v>6</v>
      </c>
      <c r="I6774" s="17">
        <v>45645</v>
      </c>
      <c r="J6774" s="17">
        <v>45648</v>
      </c>
      <c r="K6774" t="s">
        <v>21</v>
      </c>
      <c r="L6774" t="s">
        <v>16</v>
      </c>
      <c r="M6774">
        <v>1377.53</v>
      </c>
      <c r="N6774" t="s">
        <v>48</v>
      </c>
    </row>
    <row r="6775" spans="1:14" ht="14.25" customHeight="1" x14ac:dyDescent="0.3">
      <c r="A6775" t="s">
        <v>155</v>
      </c>
      <c r="B6775" t="s">
        <v>41</v>
      </c>
      <c r="C6775" t="s">
        <v>36</v>
      </c>
      <c r="D6775">
        <v>4901.0200000000004</v>
      </c>
      <c r="E6775">
        <v>0.47</v>
      </c>
      <c r="F6775">
        <f t="shared" si="210"/>
        <v>2303.4794000000002</v>
      </c>
      <c r="G6775">
        <f t="shared" si="211"/>
        <v>2597.5406000000003</v>
      </c>
      <c r="H6775">
        <v>6</v>
      </c>
      <c r="I6775" s="17">
        <v>45103</v>
      </c>
      <c r="J6775" s="17">
        <v>45106</v>
      </c>
      <c r="K6775" t="s">
        <v>15</v>
      </c>
      <c r="L6775" t="s">
        <v>27</v>
      </c>
      <c r="M6775">
        <v>1045.7</v>
      </c>
      <c r="N6775" t="s">
        <v>17</v>
      </c>
    </row>
    <row r="6776" spans="1:14" ht="14.25" customHeight="1" x14ac:dyDescent="0.3">
      <c r="A6776" t="s">
        <v>11841</v>
      </c>
      <c r="B6776" t="s">
        <v>41</v>
      </c>
      <c r="C6776" t="s">
        <v>36</v>
      </c>
      <c r="D6776">
        <v>4901.41</v>
      </c>
      <c r="E6776">
        <v>0.27</v>
      </c>
      <c r="F6776">
        <f t="shared" si="210"/>
        <v>1323.3807000000002</v>
      </c>
      <c r="G6776">
        <f t="shared" si="211"/>
        <v>3578.0292999999997</v>
      </c>
      <c r="H6776">
        <v>6</v>
      </c>
      <c r="I6776" s="17">
        <v>44931</v>
      </c>
      <c r="J6776" s="17">
        <v>44937</v>
      </c>
      <c r="K6776" t="s">
        <v>31</v>
      </c>
      <c r="L6776" t="s">
        <v>22</v>
      </c>
      <c r="M6776">
        <v>679.52</v>
      </c>
      <c r="N6776" t="s">
        <v>34</v>
      </c>
    </row>
    <row r="6777" spans="1:14" ht="14.25" customHeight="1" x14ac:dyDescent="0.3">
      <c r="A6777" t="s">
        <v>10679</v>
      </c>
      <c r="B6777" t="s">
        <v>25</v>
      </c>
      <c r="C6777" t="s">
        <v>20</v>
      </c>
      <c r="D6777">
        <v>4902.21</v>
      </c>
      <c r="E6777">
        <v>0.47</v>
      </c>
      <c r="F6777">
        <f t="shared" si="210"/>
        <v>2304.0387000000001</v>
      </c>
      <c r="G6777">
        <f t="shared" si="211"/>
        <v>2598.1713</v>
      </c>
      <c r="H6777">
        <v>6</v>
      </c>
      <c r="I6777" s="17">
        <v>45349</v>
      </c>
      <c r="J6777" s="17">
        <v>45355</v>
      </c>
      <c r="K6777" t="s">
        <v>21</v>
      </c>
      <c r="L6777" t="s">
        <v>27</v>
      </c>
      <c r="M6777">
        <v>1122.8699999999999</v>
      </c>
      <c r="N6777" t="s">
        <v>34</v>
      </c>
    </row>
    <row r="6778" spans="1:14" ht="14.25" customHeight="1" x14ac:dyDescent="0.3">
      <c r="A6778" t="s">
        <v>3798</v>
      </c>
      <c r="B6778" t="s">
        <v>25</v>
      </c>
      <c r="C6778" t="s">
        <v>20</v>
      </c>
      <c r="D6778">
        <v>4902.6899999999996</v>
      </c>
      <c r="E6778">
        <v>0.16</v>
      </c>
      <c r="F6778">
        <f t="shared" si="210"/>
        <v>784.43039999999996</v>
      </c>
      <c r="G6778">
        <f t="shared" si="211"/>
        <v>4118.2595999999994</v>
      </c>
      <c r="H6778">
        <v>6</v>
      </c>
      <c r="I6778" s="17">
        <v>45552</v>
      </c>
      <c r="J6778" s="17">
        <v>45558</v>
      </c>
      <c r="K6778" t="s">
        <v>21</v>
      </c>
      <c r="L6778" t="s">
        <v>22</v>
      </c>
      <c r="M6778">
        <v>425.71</v>
      </c>
      <c r="N6778" t="s">
        <v>39</v>
      </c>
    </row>
    <row r="6779" spans="1:14" ht="14.25" customHeight="1" x14ac:dyDescent="0.3">
      <c r="A6779" t="s">
        <v>6973</v>
      </c>
      <c r="B6779" t="s">
        <v>19</v>
      </c>
      <c r="C6779" t="s">
        <v>36</v>
      </c>
      <c r="D6779">
        <v>4902.7700000000004</v>
      </c>
      <c r="E6779">
        <v>0.23</v>
      </c>
      <c r="F6779">
        <f t="shared" si="210"/>
        <v>1127.6371000000001</v>
      </c>
      <c r="G6779">
        <f t="shared" si="211"/>
        <v>3775.1329000000005</v>
      </c>
      <c r="H6779">
        <v>6</v>
      </c>
      <c r="I6779" s="17">
        <v>45098</v>
      </c>
      <c r="J6779" s="17">
        <v>45099</v>
      </c>
      <c r="K6779" t="s">
        <v>21</v>
      </c>
      <c r="L6779" t="s">
        <v>22</v>
      </c>
      <c r="M6779">
        <v>320.47000000000003</v>
      </c>
      <c r="N6779" t="s">
        <v>28</v>
      </c>
    </row>
    <row r="6780" spans="1:14" ht="14.25" customHeight="1" x14ac:dyDescent="0.3">
      <c r="A6780" t="s">
        <v>13799</v>
      </c>
      <c r="B6780" t="s">
        <v>13</v>
      </c>
      <c r="C6780" t="s">
        <v>14</v>
      </c>
      <c r="D6780">
        <v>4906.33</v>
      </c>
      <c r="E6780">
        <v>0.35</v>
      </c>
      <c r="F6780">
        <f t="shared" si="210"/>
        <v>1717.2154999999998</v>
      </c>
      <c r="G6780">
        <f t="shared" si="211"/>
        <v>3189.1145000000001</v>
      </c>
      <c r="H6780">
        <v>6</v>
      </c>
      <c r="I6780" s="17">
        <v>45351</v>
      </c>
      <c r="J6780" s="17">
        <v>45356</v>
      </c>
      <c r="K6780" t="s">
        <v>21</v>
      </c>
      <c r="L6780" t="s">
        <v>22</v>
      </c>
      <c r="M6780">
        <v>618.65</v>
      </c>
      <c r="N6780" t="s">
        <v>17</v>
      </c>
    </row>
    <row r="6781" spans="1:14" ht="14.25" customHeight="1" x14ac:dyDescent="0.3">
      <c r="A6781" t="s">
        <v>11978</v>
      </c>
      <c r="B6781" t="s">
        <v>13</v>
      </c>
      <c r="C6781" t="s">
        <v>36</v>
      </c>
      <c r="D6781">
        <v>4906.58</v>
      </c>
      <c r="E6781">
        <v>0.42</v>
      </c>
      <c r="F6781">
        <f t="shared" si="210"/>
        <v>2060.7635999999998</v>
      </c>
      <c r="G6781">
        <f t="shared" si="211"/>
        <v>2845.8164000000002</v>
      </c>
      <c r="H6781">
        <v>6</v>
      </c>
      <c r="I6781" s="17">
        <v>45504</v>
      </c>
      <c r="J6781" s="17">
        <v>45508</v>
      </c>
      <c r="K6781" t="s">
        <v>15</v>
      </c>
      <c r="L6781" t="s">
        <v>27</v>
      </c>
      <c r="M6781">
        <v>274.12</v>
      </c>
      <c r="N6781" t="s">
        <v>23</v>
      </c>
    </row>
    <row r="6782" spans="1:14" ht="14.25" customHeight="1" x14ac:dyDescent="0.3">
      <c r="A6782" t="s">
        <v>5872</v>
      </c>
      <c r="B6782" t="s">
        <v>41</v>
      </c>
      <c r="C6782" t="s">
        <v>20</v>
      </c>
      <c r="D6782">
        <v>4906.87</v>
      </c>
      <c r="E6782">
        <v>0.49</v>
      </c>
      <c r="F6782">
        <f t="shared" si="210"/>
        <v>2404.3662999999997</v>
      </c>
      <c r="G6782">
        <f t="shared" si="211"/>
        <v>2502.5037000000002</v>
      </c>
      <c r="H6782">
        <v>6</v>
      </c>
      <c r="I6782" s="17">
        <v>45465</v>
      </c>
      <c r="J6782" s="17">
        <v>45471</v>
      </c>
      <c r="K6782" t="s">
        <v>21</v>
      </c>
      <c r="L6782" t="s">
        <v>16</v>
      </c>
      <c r="M6782">
        <v>983.08</v>
      </c>
      <c r="N6782" t="s">
        <v>39</v>
      </c>
    </row>
    <row r="6783" spans="1:14" ht="14.25" customHeight="1" x14ac:dyDescent="0.3">
      <c r="A6783" t="s">
        <v>1472</v>
      </c>
      <c r="B6783" t="s">
        <v>13</v>
      </c>
      <c r="C6783" t="s">
        <v>14</v>
      </c>
      <c r="D6783">
        <v>4910.03</v>
      </c>
      <c r="E6783">
        <v>0.1</v>
      </c>
      <c r="F6783">
        <f t="shared" si="210"/>
        <v>491.00299999999999</v>
      </c>
      <c r="G6783">
        <f t="shared" si="211"/>
        <v>4419.027</v>
      </c>
      <c r="H6783">
        <v>6</v>
      </c>
      <c r="I6783" s="17">
        <v>45183</v>
      </c>
      <c r="J6783" s="17">
        <v>45184</v>
      </c>
      <c r="K6783" t="s">
        <v>21</v>
      </c>
      <c r="L6783" t="s">
        <v>27</v>
      </c>
      <c r="M6783">
        <v>613.95000000000005</v>
      </c>
      <c r="N6783" t="s">
        <v>28</v>
      </c>
    </row>
    <row r="6784" spans="1:14" ht="14.25" customHeight="1" x14ac:dyDescent="0.3">
      <c r="A6784" t="s">
        <v>8496</v>
      </c>
      <c r="B6784" t="s">
        <v>19</v>
      </c>
      <c r="C6784" t="s">
        <v>36</v>
      </c>
      <c r="D6784">
        <v>4910.96</v>
      </c>
      <c r="E6784">
        <v>0.14000000000000001</v>
      </c>
      <c r="F6784">
        <f t="shared" si="210"/>
        <v>687.53440000000012</v>
      </c>
      <c r="G6784">
        <f t="shared" si="211"/>
        <v>4223.4255999999996</v>
      </c>
      <c r="H6784">
        <v>6</v>
      </c>
      <c r="I6784" s="17">
        <v>45063</v>
      </c>
      <c r="J6784" s="17">
        <v>45068</v>
      </c>
      <c r="K6784" t="s">
        <v>31</v>
      </c>
      <c r="L6784" t="s">
        <v>27</v>
      </c>
      <c r="M6784">
        <v>656.97</v>
      </c>
      <c r="N6784" t="s">
        <v>34</v>
      </c>
    </row>
    <row r="6785" spans="1:14" ht="14.25" customHeight="1" x14ac:dyDescent="0.3">
      <c r="A6785" t="s">
        <v>10244</v>
      </c>
      <c r="B6785" t="s">
        <v>41</v>
      </c>
      <c r="C6785" t="s">
        <v>33</v>
      </c>
      <c r="D6785">
        <v>4915.1899999999996</v>
      </c>
      <c r="E6785">
        <v>0.1</v>
      </c>
      <c r="F6785">
        <f t="shared" si="210"/>
        <v>491.51900000000001</v>
      </c>
      <c r="G6785">
        <f t="shared" si="211"/>
        <v>4423.6709999999994</v>
      </c>
      <c r="H6785">
        <v>6</v>
      </c>
      <c r="I6785" s="17">
        <v>45543</v>
      </c>
      <c r="J6785" s="17">
        <v>45550</v>
      </c>
      <c r="K6785" t="s">
        <v>15</v>
      </c>
      <c r="L6785" t="s">
        <v>27</v>
      </c>
      <c r="M6785">
        <v>780.2</v>
      </c>
      <c r="N6785" t="s">
        <v>23</v>
      </c>
    </row>
    <row r="6786" spans="1:14" ht="14.25" customHeight="1" x14ac:dyDescent="0.3">
      <c r="A6786" t="s">
        <v>7040</v>
      </c>
      <c r="B6786" t="s">
        <v>25</v>
      </c>
      <c r="C6786" t="s">
        <v>36</v>
      </c>
      <c r="D6786">
        <v>4916.18</v>
      </c>
      <c r="E6786">
        <v>0.28999999999999998</v>
      </c>
      <c r="F6786">
        <f t="shared" ref="F6786:F6849" si="212">D6786*E6786</f>
        <v>1425.6922</v>
      </c>
      <c r="G6786">
        <f t="shared" ref="G6786:G6849" si="213">D6786-F6786</f>
        <v>3490.4878000000003</v>
      </c>
      <c r="H6786">
        <v>6</v>
      </c>
      <c r="I6786" s="17">
        <v>44955</v>
      </c>
      <c r="J6786" s="17">
        <v>44958</v>
      </c>
      <c r="K6786" t="s">
        <v>31</v>
      </c>
      <c r="L6786" t="s">
        <v>22</v>
      </c>
      <c r="M6786">
        <v>1372.84</v>
      </c>
      <c r="N6786" t="s">
        <v>23</v>
      </c>
    </row>
    <row r="6787" spans="1:14" ht="14.25" customHeight="1" x14ac:dyDescent="0.3">
      <c r="A6787" t="s">
        <v>6838</v>
      </c>
      <c r="B6787" t="s">
        <v>19</v>
      </c>
      <c r="C6787" t="s">
        <v>36</v>
      </c>
      <c r="D6787">
        <v>4919.47</v>
      </c>
      <c r="E6787">
        <v>7.0000000000000007E-2</v>
      </c>
      <c r="F6787">
        <f t="shared" si="212"/>
        <v>344.36290000000002</v>
      </c>
      <c r="G6787">
        <f t="shared" si="213"/>
        <v>4575.1071000000002</v>
      </c>
      <c r="H6787">
        <v>6</v>
      </c>
      <c r="I6787" s="17">
        <v>45209</v>
      </c>
      <c r="J6787" s="17">
        <v>45215</v>
      </c>
      <c r="K6787" t="s">
        <v>21</v>
      </c>
      <c r="L6787" t="s">
        <v>27</v>
      </c>
      <c r="M6787">
        <v>1151.48</v>
      </c>
      <c r="N6787" t="s">
        <v>48</v>
      </c>
    </row>
    <row r="6788" spans="1:14" ht="14.25" customHeight="1" x14ac:dyDescent="0.3">
      <c r="A6788" t="s">
        <v>4081</v>
      </c>
      <c r="B6788" t="s">
        <v>19</v>
      </c>
      <c r="C6788" t="s">
        <v>14</v>
      </c>
      <c r="D6788">
        <v>4922.1899999999996</v>
      </c>
      <c r="E6788">
        <v>0.31</v>
      </c>
      <c r="F6788">
        <f t="shared" si="212"/>
        <v>1525.8788999999999</v>
      </c>
      <c r="G6788">
        <f t="shared" si="213"/>
        <v>3396.3110999999999</v>
      </c>
      <c r="H6788">
        <v>6</v>
      </c>
      <c r="I6788" s="17">
        <v>45530</v>
      </c>
      <c r="J6788" s="17">
        <v>45536</v>
      </c>
      <c r="K6788" t="s">
        <v>31</v>
      </c>
      <c r="L6788" t="s">
        <v>22</v>
      </c>
      <c r="M6788">
        <v>373.09</v>
      </c>
      <c r="N6788" t="s">
        <v>34</v>
      </c>
    </row>
    <row r="6789" spans="1:14" ht="14.25" customHeight="1" x14ac:dyDescent="0.3">
      <c r="A6789" t="s">
        <v>6329</v>
      </c>
      <c r="B6789" t="s">
        <v>19</v>
      </c>
      <c r="C6789" t="s">
        <v>36</v>
      </c>
      <c r="D6789">
        <v>4931.58</v>
      </c>
      <c r="E6789">
        <v>0.36</v>
      </c>
      <c r="F6789">
        <f t="shared" si="212"/>
        <v>1775.3688</v>
      </c>
      <c r="G6789">
        <f t="shared" si="213"/>
        <v>3156.2111999999997</v>
      </c>
      <c r="H6789">
        <v>6</v>
      </c>
      <c r="I6789" s="17">
        <v>45061</v>
      </c>
      <c r="J6789" s="17">
        <v>45068</v>
      </c>
      <c r="K6789" t="s">
        <v>15</v>
      </c>
      <c r="L6789" t="s">
        <v>22</v>
      </c>
      <c r="M6789">
        <v>1309.44</v>
      </c>
      <c r="N6789" t="s">
        <v>17</v>
      </c>
    </row>
    <row r="6790" spans="1:14" ht="14.25" customHeight="1" x14ac:dyDescent="0.3">
      <c r="A6790" t="s">
        <v>8744</v>
      </c>
      <c r="B6790" t="s">
        <v>19</v>
      </c>
      <c r="C6790" t="s">
        <v>14</v>
      </c>
      <c r="D6790">
        <v>4935.5</v>
      </c>
      <c r="E6790">
        <v>0.14000000000000001</v>
      </c>
      <c r="F6790">
        <f t="shared" si="212"/>
        <v>690.97</v>
      </c>
      <c r="G6790">
        <f t="shared" si="213"/>
        <v>4244.53</v>
      </c>
      <c r="H6790">
        <v>6</v>
      </c>
      <c r="I6790" s="17">
        <v>45597</v>
      </c>
      <c r="J6790" s="17">
        <v>45598</v>
      </c>
      <c r="K6790" t="s">
        <v>15</v>
      </c>
      <c r="L6790" t="s">
        <v>27</v>
      </c>
      <c r="M6790">
        <v>1346.67</v>
      </c>
      <c r="N6790" t="s">
        <v>34</v>
      </c>
    </row>
    <row r="6791" spans="1:14" ht="14.25" customHeight="1" x14ac:dyDescent="0.3">
      <c r="A6791" t="s">
        <v>109</v>
      </c>
      <c r="B6791" t="s">
        <v>19</v>
      </c>
      <c r="C6791" t="s">
        <v>20</v>
      </c>
      <c r="D6791">
        <v>4935.92</v>
      </c>
      <c r="E6791">
        <v>0.36</v>
      </c>
      <c r="F6791">
        <f t="shared" si="212"/>
        <v>1776.9312</v>
      </c>
      <c r="G6791">
        <f t="shared" si="213"/>
        <v>3158.9888000000001</v>
      </c>
      <c r="H6791">
        <v>6</v>
      </c>
      <c r="I6791" s="17">
        <v>45561</v>
      </c>
      <c r="J6791" s="17">
        <v>45566</v>
      </c>
      <c r="K6791" t="s">
        <v>21</v>
      </c>
      <c r="L6791" t="s">
        <v>16</v>
      </c>
      <c r="M6791">
        <v>1440.78</v>
      </c>
      <c r="N6791" t="s">
        <v>39</v>
      </c>
    </row>
    <row r="6792" spans="1:14" ht="14.25" customHeight="1" x14ac:dyDescent="0.3">
      <c r="A6792" t="s">
        <v>1538</v>
      </c>
      <c r="B6792" t="s">
        <v>13</v>
      </c>
      <c r="C6792" t="s">
        <v>14</v>
      </c>
      <c r="D6792">
        <v>4943.05</v>
      </c>
      <c r="E6792">
        <v>0.38</v>
      </c>
      <c r="F6792">
        <f t="shared" si="212"/>
        <v>1878.3590000000002</v>
      </c>
      <c r="G6792">
        <f t="shared" si="213"/>
        <v>3064.6909999999998</v>
      </c>
      <c r="H6792">
        <v>6</v>
      </c>
      <c r="I6792" s="17">
        <v>45239</v>
      </c>
      <c r="J6792" s="17">
        <v>45244</v>
      </c>
      <c r="K6792" t="s">
        <v>31</v>
      </c>
      <c r="L6792" t="s">
        <v>16</v>
      </c>
      <c r="M6792">
        <v>987.27</v>
      </c>
      <c r="N6792" t="s">
        <v>34</v>
      </c>
    </row>
    <row r="6793" spans="1:14" ht="14.25" customHeight="1" x14ac:dyDescent="0.3">
      <c r="A6793" t="s">
        <v>3376</v>
      </c>
      <c r="B6793" t="s">
        <v>41</v>
      </c>
      <c r="C6793" t="s">
        <v>26</v>
      </c>
      <c r="D6793">
        <v>4946.53</v>
      </c>
      <c r="E6793">
        <v>0.22</v>
      </c>
      <c r="F6793">
        <f t="shared" si="212"/>
        <v>1088.2366</v>
      </c>
      <c r="G6793">
        <f t="shared" si="213"/>
        <v>3858.2933999999996</v>
      </c>
      <c r="H6793">
        <v>6</v>
      </c>
      <c r="I6793" s="17">
        <v>45300</v>
      </c>
      <c r="J6793" s="17">
        <v>45307</v>
      </c>
      <c r="K6793" t="s">
        <v>31</v>
      </c>
      <c r="L6793" t="s">
        <v>27</v>
      </c>
      <c r="M6793">
        <v>1401.44</v>
      </c>
      <c r="N6793" t="s">
        <v>48</v>
      </c>
    </row>
    <row r="6794" spans="1:14" ht="14.25" customHeight="1" x14ac:dyDescent="0.3">
      <c r="A6794" t="s">
        <v>3893</v>
      </c>
      <c r="B6794" t="s">
        <v>19</v>
      </c>
      <c r="C6794" t="s">
        <v>20</v>
      </c>
      <c r="D6794">
        <v>4947.01</v>
      </c>
      <c r="E6794">
        <v>7.0000000000000007E-2</v>
      </c>
      <c r="F6794">
        <f t="shared" si="212"/>
        <v>346.29070000000007</v>
      </c>
      <c r="G6794">
        <f t="shared" si="213"/>
        <v>4600.7192999999997</v>
      </c>
      <c r="H6794">
        <v>6</v>
      </c>
      <c r="I6794" s="17">
        <v>45414</v>
      </c>
      <c r="J6794" s="17">
        <v>45418</v>
      </c>
      <c r="K6794" t="s">
        <v>31</v>
      </c>
      <c r="L6794" t="s">
        <v>16</v>
      </c>
      <c r="M6794">
        <v>612.83000000000004</v>
      </c>
      <c r="N6794" t="s">
        <v>23</v>
      </c>
    </row>
    <row r="6795" spans="1:14" ht="14.25" customHeight="1" x14ac:dyDescent="0.3">
      <c r="A6795" t="s">
        <v>14564</v>
      </c>
      <c r="B6795" t="s">
        <v>25</v>
      </c>
      <c r="C6795" t="s">
        <v>20</v>
      </c>
      <c r="D6795">
        <v>4947.03</v>
      </c>
      <c r="E6795">
        <v>0.22</v>
      </c>
      <c r="F6795">
        <f t="shared" si="212"/>
        <v>1088.3465999999999</v>
      </c>
      <c r="G6795">
        <f t="shared" si="213"/>
        <v>3858.6833999999999</v>
      </c>
      <c r="H6795">
        <v>6</v>
      </c>
      <c r="I6795" s="17">
        <v>45240</v>
      </c>
      <c r="J6795" s="17">
        <v>45241</v>
      </c>
      <c r="K6795" t="s">
        <v>31</v>
      </c>
      <c r="L6795" t="s">
        <v>22</v>
      </c>
      <c r="M6795">
        <v>1010.69</v>
      </c>
      <c r="N6795" t="s">
        <v>28</v>
      </c>
    </row>
    <row r="6796" spans="1:14" ht="14.25" customHeight="1" x14ac:dyDescent="0.3">
      <c r="A6796" t="s">
        <v>10695</v>
      </c>
      <c r="B6796" t="s">
        <v>19</v>
      </c>
      <c r="C6796" t="s">
        <v>14</v>
      </c>
      <c r="D6796">
        <v>4947.04</v>
      </c>
      <c r="E6796">
        <v>0.03</v>
      </c>
      <c r="F6796">
        <f t="shared" si="212"/>
        <v>148.41119999999998</v>
      </c>
      <c r="G6796">
        <f t="shared" si="213"/>
        <v>4798.6288000000004</v>
      </c>
      <c r="H6796">
        <v>6</v>
      </c>
      <c r="I6796" s="17">
        <v>45005</v>
      </c>
      <c r="J6796" s="17">
        <v>45010</v>
      </c>
      <c r="K6796" t="s">
        <v>21</v>
      </c>
      <c r="L6796" t="s">
        <v>16</v>
      </c>
      <c r="M6796">
        <v>779.86</v>
      </c>
      <c r="N6796" t="s">
        <v>28</v>
      </c>
    </row>
    <row r="6797" spans="1:14" ht="14.25" customHeight="1" x14ac:dyDescent="0.3">
      <c r="A6797" t="s">
        <v>5112</v>
      </c>
      <c r="B6797" t="s">
        <v>19</v>
      </c>
      <c r="C6797" t="s">
        <v>14</v>
      </c>
      <c r="D6797">
        <v>4947.49</v>
      </c>
      <c r="E6797">
        <v>0.01</v>
      </c>
      <c r="F6797">
        <f t="shared" si="212"/>
        <v>49.474899999999998</v>
      </c>
      <c r="G6797">
        <f t="shared" si="213"/>
        <v>4898.0150999999996</v>
      </c>
      <c r="H6797">
        <v>6</v>
      </c>
      <c r="I6797" s="17">
        <v>45227</v>
      </c>
      <c r="J6797" s="17">
        <v>45231</v>
      </c>
      <c r="K6797" t="s">
        <v>31</v>
      </c>
      <c r="L6797" t="s">
        <v>27</v>
      </c>
      <c r="M6797">
        <v>286.66000000000003</v>
      </c>
      <c r="N6797" t="s">
        <v>34</v>
      </c>
    </row>
    <row r="6798" spans="1:14" ht="14.25" customHeight="1" x14ac:dyDescent="0.3">
      <c r="A6798" t="s">
        <v>7877</v>
      </c>
      <c r="B6798" t="s">
        <v>19</v>
      </c>
      <c r="C6798" t="s">
        <v>20</v>
      </c>
      <c r="D6798">
        <v>4949.57</v>
      </c>
      <c r="E6798">
        <v>0.45</v>
      </c>
      <c r="F6798">
        <f t="shared" si="212"/>
        <v>2227.3065000000001</v>
      </c>
      <c r="G6798">
        <f t="shared" si="213"/>
        <v>2722.2634999999996</v>
      </c>
      <c r="H6798">
        <v>6</v>
      </c>
      <c r="I6798" s="17">
        <v>45039</v>
      </c>
      <c r="J6798" s="17">
        <v>45043</v>
      </c>
      <c r="K6798" t="s">
        <v>15</v>
      </c>
      <c r="L6798" t="s">
        <v>16</v>
      </c>
      <c r="M6798">
        <v>780.87</v>
      </c>
      <c r="N6798" t="s">
        <v>17</v>
      </c>
    </row>
    <row r="6799" spans="1:14" ht="14.25" customHeight="1" x14ac:dyDescent="0.3">
      <c r="A6799" t="s">
        <v>9142</v>
      </c>
      <c r="B6799" t="s">
        <v>25</v>
      </c>
      <c r="C6799" t="s">
        <v>14</v>
      </c>
      <c r="D6799">
        <v>4949.67</v>
      </c>
      <c r="E6799">
        <v>0.23</v>
      </c>
      <c r="F6799">
        <f t="shared" si="212"/>
        <v>1138.4241</v>
      </c>
      <c r="G6799">
        <f t="shared" si="213"/>
        <v>3811.2458999999999</v>
      </c>
      <c r="H6799">
        <v>6</v>
      </c>
      <c r="I6799" s="17">
        <v>45025</v>
      </c>
      <c r="J6799" s="17">
        <v>45029</v>
      </c>
      <c r="K6799" t="s">
        <v>15</v>
      </c>
      <c r="L6799" t="s">
        <v>22</v>
      </c>
      <c r="M6799">
        <v>391.27</v>
      </c>
      <c r="N6799" t="s">
        <v>17</v>
      </c>
    </row>
    <row r="6800" spans="1:14" ht="14.25" customHeight="1" x14ac:dyDescent="0.3">
      <c r="A6800" t="s">
        <v>13685</v>
      </c>
      <c r="B6800" t="s">
        <v>41</v>
      </c>
      <c r="C6800" t="s">
        <v>33</v>
      </c>
      <c r="D6800">
        <v>4952.8500000000004</v>
      </c>
      <c r="E6800">
        <v>0.44</v>
      </c>
      <c r="F6800">
        <f t="shared" si="212"/>
        <v>2179.2540000000004</v>
      </c>
      <c r="G6800">
        <f t="shared" si="213"/>
        <v>2773.596</v>
      </c>
      <c r="H6800">
        <v>6</v>
      </c>
      <c r="I6800" s="17">
        <v>45310</v>
      </c>
      <c r="J6800" s="17">
        <v>45311</v>
      </c>
      <c r="K6800" t="s">
        <v>15</v>
      </c>
      <c r="L6800" t="s">
        <v>16</v>
      </c>
      <c r="M6800">
        <v>1206.5899999999999</v>
      </c>
      <c r="N6800" t="s">
        <v>17</v>
      </c>
    </row>
    <row r="6801" spans="1:14" ht="14.25" customHeight="1" x14ac:dyDescent="0.3">
      <c r="A6801" t="s">
        <v>9341</v>
      </c>
      <c r="B6801" t="s">
        <v>19</v>
      </c>
      <c r="C6801" t="s">
        <v>14</v>
      </c>
      <c r="D6801">
        <v>4953.03</v>
      </c>
      <c r="E6801">
        <v>0.02</v>
      </c>
      <c r="F6801">
        <f t="shared" si="212"/>
        <v>99.060599999999994</v>
      </c>
      <c r="G6801">
        <f t="shared" si="213"/>
        <v>4853.9694</v>
      </c>
      <c r="H6801">
        <v>6</v>
      </c>
      <c r="I6801" s="17">
        <v>45315</v>
      </c>
      <c r="J6801" s="17">
        <v>45321</v>
      </c>
      <c r="K6801" t="s">
        <v>15</v>
      </c>
      <c r="L6801" t="s">
        <v>16</v>
      </c>
      <c r="M6801">
        <v>1090.23</v>
      </c>
      <c r="N6801" t="s">
        <v>39</v>
      </c>
    </row>
    <row r="6802" spans="1:14" ht="14.25" customHeight="1" x14ac:dyDescent="0.3">
      <c r="A6802" t="s">
        <v>6686</v>
      </c>
      <c r="B6802" t="s">
        <v>19</v>
      </c>
      <c r="C6802" t="s">
        <v>26</v>
      </c>
      <c r="D6802">
        <v>4965.17</v>
      </c>
      <c r="E6802">
        <v>0.35</v>
      </c>
      <c r="F6802">
        <f t="shared" si="212"/>
        <v>1737.8094999999998</v>
      </c>
      <c r="G6802">
        <f t="shared" si="213"/>
        <v>3227.3605000000002</v>
      </c>
      <c r="H6802">
        <v>6</v>
      </c>
      <c r="I6802" s="17">
        <v>45573</v>
      </c>
      <c r="J6802" s="17">
        <v>45578</v>
      </c>
      <c r="K6802" t="s">
        <v>21</v>
      </c>
      <c r="L6802" t="s">
        <v>27</v>
      </c>
      <c r="M6802">
        <v>461.27</v>
      </c>
      <c r="N6802" t="s">
        <v>39</v>
      </c>
    </row>
    <row r="6803" spans="1:14" ht="14.25" customHeight="1" x14ac:dyDescent="0.3">
      <c r="A6803" t="s">
        <v>5708</v>
      </c>
      <c r="B6803" t="s">
        <v>25</v>
      </c>
      <c r="C6803" t="s">
        <v>33</v>
      </c>
      <c r="D6803">
        <v>4965.3900000000003</v>
      </c>
      <c r="E6803">
        <v>0.02</v>
      </c>
      <c r="F6803">
        <f t="shared" si="212"/>
        <v>99.307800000000015</v>
      </c>
      <c r="G6803">
        <f t="shared" si="213"/>
        <v>4866.0822000000007</v>
      </c>
      <c r="H6803">
        <v>6</v>
      </c>
      <c r="I6803" s="17">
        <v>45439</v>
      </c>
      <c r="J6803" s="17">
        <v>45442</v>
      </c>
      <c r="K6803" t="s">
        <v>15</v>
      </c>
      <c r="L6803" t="s">
        <v>22</v>
      </c>
      <c r="M6803">
        <v>686.94</v>
      </c>
      <c r="N6803" t="s">
        <v>23</v>
      </c>
    </row>
    <row r="6804" spans="1:14" ht="14.25" customHeight="1" x14ac:dyDescent="0.3">
      <c r="A6804" t="s">
        <v>11344</v>
      </c>
      <c r="B6804" t="s">
        <v>41</v>
      </c>
      <c r="C6804" t="s">
        <v>26</v>
      </c>
      <c r="D6804">
        <v>4965.93</v>
      </c>
      <c r="E6804">
        <v>0.04</v>
      </c>
      <c r="F6804">
        <f t="shared" si="212"/>
        <v>198.63720000000001</v>
      </c>
      <c r="G6804">
        <f t="shared" si="213"/>
        <v>4767.2928000000002</v>
      </c>
      <c r="H6804">
        <v>6</v>
      </c>
      <c r="I6804" s="17">
        <v>45030</v>
      </c>
      <c r="J6804" s="17">
        <v>45033</v>
      </c>
      <c r="K6804" t="s">
        <v>21</v>
      </c>
      <c r="L6804" t="s">
        <v>22</v>
      </c>
      <c r="M6804">
        <v>763.94</v>
      </c>
      <c r="N6804" t="s">
        <v>23</v>
      </c>
    </row>
    <row r="6805" spans="1:14" ht="14.25" customHeight="1" x14ac:dyDescent="0.3">
      <c r="A6805" t="s">
        <v>7863</v>
      </c>
      <c r="B6805" t="s">
        <v>19</v>
      </c>
      <c r="C6805" t="s">
        <v>14</v>
      </c>
      <c r="D6805">
        <v>4967.9799999999996</v>
      </c>
      <c r="E6805">
        <v>0.25</v>
      </c>
      <c r="F6805">
        <f t="shared" si="212"/>
        <v>1241.9949999999999</v>
      </c>
      <c r="G6805">
        <f t="shared" si="213"/>
        <v>3725.9849999999997</v>
      </c>
      <c r="H6805">
        <v>6</v>
      </c>
      <c r="I6805" s="17">
        <v>45194</v>
      </c>
      <c r="J6805" s="17">
        <v>45197</v>
      </c>
      <c r="K6805" t="s">
        <v>21</v>
      </c>
      <c r="L6805" t="s">
        <v>27</v>
      </c>
      <c r="M6805">
        <v>307.18</v>
      </c>
      <c r="N6805" t="s">
        <v>39</v>
      </c>
    </row>
    <row r="6806" spans="1:14" ht="14.25" customHeight="1" x14ac:dyDescent="0.3">
      <c r="A6806" t="s">
        <v>4744</v>
      </c>
      <c r="B6806" t="s">
        <v>25</v>
      </c>
      <c r="C6806" t="s">
        <v>20</v>
      </c>
      <c r="D6806">
        <v>4968.99</v>
      </c>
      <c r="E6806">
        <v>0.35</v>
      </c>
      <c r="F6806">
        <f t="shared" si="212"/>
        <v>1739.1464999999998</v>
      </c>
      <c r="G6806">
        <f t="shared" si="213"/>
        <v>3229.8434999999999</v>
      </c>
      <c r="H6806">
        <v>6</v>
      </c>
      <c r="I6806" s="17">
        <v>45605</v>
      </c>
      <c r="J6806" s="17">
        <v>45606</v>
      </c>
      <c r="K6806" t="s">
        <v>15</v>
      </c>
      <c r="L6806" t="s">
        <v>16</v>
      </c>
      <c r="M6806">
        <v>949.8</v>
      </c>
      <c r="N6806" t="s">
        <v>17</v>
      </c>
    </row>
    <row r="6807" spans="1:14" ht="14.25" customHeight="1" x14ac:dyDescent="0.3">
      <c r="A6807" t="s">
        <v>13754</v>
      </c>
      <c r="B6807" t="s">
        <v>19</v>
      </c>
      <c r="C6807" t="s">
        <v>20</v>
      </c>
      <c r="D6807">
        <v>4981.1899999999996</v>
      </c>
      <c r="E6807">
        <v>0.33</v>
      </c>
      <c r="F6807">
        <f t="shared" si="212"/>
        <v>1643.7927</v>
      </c>
      <c r="G6807">
        <f t="shared" si="213"/>
        <v>3337.3972999999996</v>
      </c>
      <c r="H6807">
        <v>6</v>
      </c>
      <c r="I6807" s="17">
        <v>45646</v>
      </c>
      <c r="J6807" s="17">
        <v>45651</v>
      </c>
      <c r="K6807" t="s">
        <v>21</v>
      </c>
      <c r="L6807" t="s">
        <v>22</v>
      </c>
      <c r="M6807">
        <v>881.72</v>
      </c>
      <c r="N6807" t="s">
        <v>23</v>
      </c>
    </row>
    <row r="6808" spans="1:14" ht="14.25" customHeight="1" x14ac:dyDescent="0.3">
      <c r="A6808" t="s">
        <v>7439</v>
      </c>
      <c r="B6808" t="s">
        <v>41</v>
      </c>
      <c r="C6808" t="s">
        <v>20</v>
      </c>
      <c r="D6808">
        <v>4989.7</v>
      </c>
      <c r="E6808">
        <v>0.08</v>
      </c>
      <c r="F6808">
        <f t="shared" si="212"/>
        <v>399.17599999999999</v>
      </c>
      <c r="G6808">
        <f t="shared" si="213"/>
        <v>4590.5239999999994</v>
      </c>
      <c r="H6808">
        <v>6</v>
      </c>
      <c r="I6808" s="17">
        <v>45251</v>
      </c>
      <c r="J6808" s="17">
        <v>45257</v>
      </c>
      <c r="K6808" t="s">
        <v>21</v>
      </c>
      <c r="L6808" t="s">
        <v>22</v>
      </c>
      <c r="M6808">
        <v>883.57</v>
      </c>
      <c r="N6808" t="s">
        <v>39</v>
      </c>
    </row>
    <row r="6809" spans="1:14" ht="14.25" customHeight="1" x14ac:dyDescent="0.3">
      <c r="A6809" t="s">
        <v>5064</v>
      </c>
      <c r="B6809" t="s">
        <v>13</v>
      </c>
      <c r="C6809" t="s">
        <v>14</v>
      </c>
      <c r="D6809">
        <v>4992.63</v>
      </c>
      <c r="E6809">
        <v>0.24</v>
      </c>
      <c r="F6809">
        <f t="shared" si="212"/>
        <v>1198.2311999999999</v>
      </c>
      <c r="G6809">
        <f t="shared" si="213"/>
        <v>3794.3987999999999</v>
      </c>
      <c r="H6809">
        <v>6</v>
      </c>
      <c r="I6809" s="17">
        <v>45498</v>
      </c>
      <c r="J6809" s="17">
        <v>45500</v>
      </c>
      <c r="K6809" t="s">
        <v>21</v>
      </c>
      <c r="L6809" t="s">
        <v>22</v>
      </c>
      <c r="M6809">
        <v>1444.15</v>
      </c>
      <c r="N6809" t="s">
        <v>34</v>
      </c>
    </row>
    <row r="6810" spans="1:14" ht="14.25" customHeight="1" x14ac:dyDescent="0.3">
      <c r="A6810" t="s">
        <v>10228</v>
      </c>
      <c r="B6810" t="s">
        <v>13</v>
      </c>
      <c r="C6810" t="s">
        <v>36</v>
      </c>
      <c r="D6810">
        <v>4995.72</v>
      </c>
      <c r="E6810">
        <v>0.4</v>
      </c>
      <c r="F6810">
        <f t="shared" si="212"/>
        <v>1998.2880000000002</v>
      </c>
      <c r="G6810">
        <f t="shared" si="213"/>
        <v>2997.4319999999998</v>
      </c>
      <c r="H6810">
        <v>6</v>
      </c>
      <c r="I6810" s="17">
        <v>45077</v>
      </c>
      <c r="J6810" s="17">
        <v>45084</v>
      </c>
      <c r="K6810" t="s">
        <v>21</v>
      </c>
      <c r="L6810" t="s">
        <v>16</v>
      </c>
      <c r="M6810">
        <v>310.63</v>
      </c>
      <c r="N6810" t="s">
        <v>17</v>
      </c>
    </row>
    <row r="6811" spans="1:14" ht="14.25" customHeight="1" x14ac:dyDescent="0.3">
      <c r="A6811" t="s">
        <v>10304</v>
      </c>
      <c r="B6811" t="s">
        <v>25</v>
      </c>
      <c r="C6811" t="s">
        <v>36</v>
      </c>
      <c r="D6811">
        <v>4997.04</v>
      </c>
      <c r="E6811">
        <v>0.37</v>
      </c>
      <c r="F6811">
        <f t="shared" si="212"/>
        <v>1848.9048</v>
      </c>
      <c r="G6811">
        <f t="shared" si="213"/>
        <v>3148.1351999999997</v>
      </c>
      <c r="H6811">
        <v>6</v>
      </c>
      <c r="I6811" s="17">
        <v>45103</v>
      </c>
      <c r="J6811" s="17">
        <v>45105</v>
      </c>
      <c r="K6811" t="s">
        <v>21</v>
      </c>
      <c r="L6811" t="s">
        <v>22</v>
      </c>
      <c r="M6811">
        <v>720.21</v>
      </c>
      <c r="N6811" t="s">
        <v>48</v>
      </c>
    </row>
    <row r="6812" spans="1:14" ht="14.25" customHeight="1" x14ac:dyDescent="0.3">
      <c r="A6812" t="s">
        <v>38</v>
      </c>
      <c r="B6812" t="s">
        <v>13</v>
      </c>
      <c r="C6812" t="s">
        <v>36</v>
      </c>
      <c r="D6812">
        <v>4997.47</v>
      </c>
      <c r="E6812">
        <v>0.28999999999999998</v>
      </c>
      <c r="F6812">
        <f t="shared" si="212"/>
        <v>1449.2663</v>
      </c>
      <c r="G6812">
        <f t="shared" si="213"/>
        <v>3548.2037</v>
      </c>
      <c r="H6812">
        <v>6</v>
      </c>
      <c r="I6812" s="17">
        <v>45296</v>
      </c>
      <c r="J6812" s="17">
        <v>45299</v>
      </c>
      <c r="K6812" t="s">
        <v>21</v>
      </c>
      <c r="L6812" t="s">
        <v>22</v>
      </c>
      <c r="M6812">
        <v>995.78</v>
      </c>
      <c r="N6812" t="s">
        <v>39</v>
      </c>
    </row>
    <row r="6813" spans="1:14" ht="14.25" customHeight="1" x14ac:dyDescent="0.3">
      <c r="A6813" t="s">
        <v>4047</v>
      </c>
      <c r="B6813" t="s">
        <v>25</v>
      </c>
      <c r="C6813" t="s">
        <v>33</v>
      </c>
      <c r="D6813">
        <v>4999.13</v>
      </c>
      <c r="E6813">
        <v>0.28000000000000003</v>
      </c>
      <c r="F6813">
        <f t="shared" si="212"/>
        <v>1399.7564000000002</v>
      </c>
      <c r="G6813">
        <f t="shared" si="213"/>
        <v>3599.3735999999999</v>
      </c>
      <c r="H6813">
        <v>6</v>
      </c>
      <c r="I6813" s="17">
        <v>45383</v>
      </c>
      <c r="J6813" s="17">
        <v>45384</v>
      </c>
      <c r="K6813" t="s">
        <v>31</v>
      </c>
      <c r="L6813" t="s">
        <v>27</v>
      </c>
      <c r="M6813">
        <v>1344.04</v>
      </c>
      <c r="N6813" t="s">
        <v>23</v>
      </c>
    </row>
    <row r="6814" spans="1:14" ht="14.25" customHeight="1" x14ac:dyDescent="0.3">
      <c r="A6814" t="s">
        <v>6701</v>
      </c>
      <c r="B6814" t="s">
        <v>19</v>
      </c>
      <c r="C6814" t="s">
        <v>14</v>
      </c>
      <c r="D6814">
        <v>103.31</v>
      </c>
      <c r="E6814">
        <v>0.47</v>
      </c>
      <c r="F6814">
        <f t="shared" si="212"/>
        <v>48.555700000000002</v>
      </c>
      <c r="G6814">
        <f t="shared" si="213"/>
        <v>54.754300000000001</v>
      </c>
      <c r="H6814">
        <v>5</v>
      </c>
      <c r="I6814" s="17">
        <v>45246</v>
      </c>
      <c r="J6814" s="17">
        <v>45250</v>
      </c>
      <c r="K6814" t="s">
        <v>21</v>
      </c>
      <c r="L6814" t="s">
        <v>16</v>
      </c>
      <c r="M6814">
        <v>7.97</v>
      </c>
      <c r="N6814" t="s">
        <v>28</v>
      </c>
    </row>
    <row r="6815" spans="1:14" ht="14.25" customHeight="1" x14ac:dyDescent="0.3">
      <c r="A6815" t="s">
        <v>718</v>
      </c>
      <c r="B6815" t="s">
        <v>41</v>
      </c>
      <c r="C6815" t="s">
        <v>20</v>
      </c>
      <c r="D6815">
        <v>106.69</v>
      </c>
      <c r="E6815">
        <v>0.18</v>
      </c>
      <c r="F6815">
        <f t="shared" si="212"/>
        <v>19.2042</v>
      </c>
      <c r="G6815">
        <f t="shared" si="213"/>
        <v>87.485799999999998</v>
      </c>
      <c r="H6815">
        <v>5</v>
      </c>
      <c r="I6815" s="17">
        <v>44954</v>
      </c>
      <c r="J6815" s="17">
        <v>44959</v>
      </c>
      <c r="K6815" t="s">
        <v>15</v>
      </c>
      <c r="L6815" t="s">
        <v>22</v>
      </c>
      <c r="M6815">
        <v>18.77</v>
      </c>
      <c r="N6815" t="s">
        <v>34</v>
      </c>
    </row>
    <row r="6816" spans="1:14" ht="14.25" customHeight="1" x14ac:dyDescent="0.3">
      <c r="A6816" t="s">
        <v>4324</v>
      </c>
      <c r="B6816" t="s">
        <v>19</v>
      </c>
      <c r="C6816" t="s">
        <v>26</v>
      </c>
      <c r="D6816">
        <v>111</v>
      </c>
      <c r="E6816">
        <v>0.27</v>
      </c>
      <c r="F6816">
        <f t="shared" si="212"/>
        <v>29.970000000000002</v>
      </c>
      <c r="G6816">
        <f t="shared" si="213"/>
        <v>81.03</v>
      </c>
      <c r="H6816">
        <v>5</v>
      </c>
      <c r="I6816" s="17">
        <v>45625</v>
      </c>
      <c r="J6816" s="17">
        <v>45631</v>
      </c>
      <c r="K6816" t="s">
        <v>21</v>
      </c>
      <c r="L6816" t="s">
        <v>22</v>
      </c>
      <c r="M6816">
        <v>20</v>
      </c>
      <c r="N6816" t="s">
        <v>39</v>
      </c>
    </row>
    <row r="6817" spans="1:14" ht="14.25" customHeight="1" x14ac:dyDescent="0.3">
      <c r="A6817" t="s">
        <v>4873</v>
      </c>
      <c r="B6817" t="s">
        <v>41</v>
      </c>
      <c r="C6817" t="s">
        <v>26</v>
      </c>
      <c r="D6817">
        <v>111.14</v>
      </c>
      <c r="E6817">
        <v>0.04</v>
      </c>
      <c r="F6817">
        <f t="shared" si="212"/>
        <v>4.4455999999999998</v>
      </c>
      <c r="G6817">
        <f t="shared" si="213"/>
        <v>106.6944</v>
      </c>
      <c r="H6817">
        <v>5</v>
      </c>
      <c r="I6817" s="17">
        <v>45618</v>
      </c>
      <c r="J6817" s="17">
        <v>45621</v>
      </c>
      <c r="K6817" t="s">
        <v>31</v>
      </c>
      <c r="L6817" t="s">
        <v>16</v>
      </c>
      <c r="M6817">
        <v>8.0299999999999994</v>
      </c>
      <c r="N6817" t="s">
        <v>23</v>
      </c>
    </row>
    <row r="6818" spans="1:14" ht="14.25" customHeight="1" x14ac:dyDescent="0.3">
      <c r="A6818" t="s">
        <v>14806</v>
      </c>
      <c r="B6818" t="s">
        <v>41</v>
      </c>
      <c r="C6818" t="s">
        <v>33</v>
      </c>
      <c r="D6818">
        <v>112.19</v>
      </c>
      <c r="E6818">
        <v>0.06</v>
      </c>
      <c r="F6818">
        <f t="shared" si="212"/>
        <v>6.7313999999999998</v>
      </c>
      <c r="G6818">
        <f t="shared" si="213"/>
        <v>105.4586</v>
      </c>
      <c r="H6818">
        <v>5</v>
      </c>
      <c r="I6818" s="17">
        <v>45206</v>
      </c>
      <c r="J6818" s="17">
        <v>45212</v>
      </c>
      <c r="K6818" t="s">
        <v>31</v>
      </c>
      <c r="L6818" t="s">
        <v>27</v>
      </c>
      <c r="M6818">
        <v>22.16</v>
      </c>
      <c r="N6818" t="s">
        <v>34</v>
      </c>
    </row>
    <row r="6819" spans="1:14" ht="14.25" customHeight="1" x14ac:dyDescent="0.3">
      <c r="A6819" t="s">
        <v>15175</v>
      </c>
      <c r="B6819" t="s">
        <v>19</v>
      </c>
      <c r="C6819" t="s">
        <v>33</v>
      </c>
      <c r="D6819">
        <v>113.93</v>
      </c>
      <c r="E6819">
        <v>0.38</v>
      </c>
      <c r="F6819">
        <f t="shared" si="212"/>
        <v>43.293400000000005</v>
      </c>
      <c r="G6819">
        <f t="shared" si="213"/>
        <v>70.636600000000001</v>
      </c>
      <c r="H6819">
        <v>5</v>
      </c>
      <c r="I6819" s="17">
        <v>45137</v>
      </c>
      <c r="J6819" s="17">
        <v>45138</v>
      </c>
      <c r="K6819" t="s">
        <v>15</v>
      </c>
      <c r="L6819" t="s">
        <v>16</v>
      </c>
      <c r="M6819">
        <v>12.09</v>
      </c>
      <c r="N6819" t="s">
        <v>39</v>
      </c>
    </row>
    <row r="6820" spans="1:14" ht="14.25" customHeight="1" x14ac:dyDescent="0.3">
      <c r="A6820" t="s">
        <v>248</v>
      </c>
      <c r="B6820" t="s">
        <v>25</v>
      </c>
      <c r="C6820" t="s">
        <v>20</v>
      </c>
      <c r="D6820">
        <v>116.87</v>
      </c>
      <c r="E6820">
        <v>0.28000000000000003</v>
      </c>
      <c r="F6820">
        <f t="shared" si="212"/>
        <v>32.723600000000005</v>
      </c>
      <c r="G6820">
        <f t="shared" si="213"/>
        <v>84.1464</v>
      </c>
      <c r="H6820">
        <v>5</v>
      </c>
      <c r="I6820" s="17">
        <v>45016</v>
      </c>
      <c r="J6820" s="17">
        <v>45018</v>
      </c>
      <c r="K6820" t="s">
        <v>21</v>
      </c>
      <c r="L6820" t="s">
        <v>22</v>
      </c>
      <c r="M6820">
        <v>21.73</v>
      </c>
      <c r="N6820" t="s">
        <v>17</v>
      </c>
    </row>
    <row r="6821" spans="1:14" ht="14.25" customHeight="1" x14ac:dyDescent="0.3">
      <c r="A6821" t="s">
        <v>8314</v>
      </c>
      <c r="B6821" t="s">
        <v>41</v>
      </c>
      <c r="C6821" t="s">
        <v>14</v>
      </c>
      <c r="D6821">
        <v>121.24</v>
      </c>
      <c r="E6821">
        <v>0.33</v>
      </c>
      <c r="F6821">
        <f t="shared" si="212"/>
        <v>40.0092</v>
      </c>
      <c r="G6821">
        <f t="shared" si="213"/>
        <v>81.230799999999988</v>
      </c>
      <c r="H6821">
        <v>5</v>
      </c>
      <c r="I6821" s="17">
        <v>44994</v>
      </c>
      <c r="J6821" s="17">
        <v>45001</v>
      </c>
      <c r="K6821" t="s">
        <v>15</v>
      </c>
      <c r="L6821" t="s">
        <v>27</v>
      </c>
      <c r="M6821">
        <v>20.329999999999998</v>
      </c>
      <c r="N6821" t="s">
        <v>23</v>
      </c>
    </row>
    <row r="6822" spans="1:14" ht="14.25" customHeight="1" x14ac:dyDescent="0.3">
      <c r="A6822" t="s">
        <v>4565</v>
      </c>
      <c r="B6822" t="s">
        <v>19</v>
      </c>
      <c r="C6822" t="s">
        <v>20</v>
      </c>
      <c r="D6822">
        <v>122.39</v>
      </c>
      <c r="E6822">
        <v>0.19</v>
      </c>
      <c r="F6822">
        <f t="shared" si="212"/>
        <v>23.254100000000001</v>
      </c>
      <c r="G6822">
        <f t="shared" si="213"/>
        <v>99.135899999999992</v>
      </c>
      <c r="H6822">
        <v>5</v>
      </c>
      <c r="I6822" s="17">
        <v>45123</v>
      </c>
      <c r="J6822" s="17">
        <v>45130</v>
      </c>
      <c r="K6822" t="s">
        <v>31</v>
      </c>
      <c r="L6822" t="s">
        <v>16</v>
      </c>
      <c r="M6822">
        <v>23.86</v>
      </c>
      <c r="N6822" t="s">
        <v>23</v>
      </c>
    </row>
    <row r="6823" spans="1:14" ht="14.25" customHeight="1" x14ac:dyDescent="0.3">
      <c r="A6823" t="s">
        <v>12895</v>
      </c>
      <c r="B6823" t="s">
        <v>13</v>
      </c>
      <c r="C6823" t="s">
        <v>26</v>
      </c>
      <c r="D6823">
        <v>125.68</v>
      </c>
      <c r="E6823">
        <v>0.09</v>
      </c>
      <c r="F6823">
        <f t="shared" si="212"/>
        <v>11.311199999999999</v>
      </c>
      <c r="G6823">
        <f t="shared" si="213"/>
        <v>114.36880000000001</v>
      </c>
      <c r="H6823">
        <v>5</v>
      </c>
      <c r="I6823" s="17">
        <v>45242</v>
      </c>
      <c r="J6823" s="17">
        <v>45248</v>
      </c>
      <c r="K6823" t="s">
        <v>21</v>
      </c>
      <c r="L6823" t="s">
        <v>27</v>
      </c>
      <c r="M6823">
        <v>32.69</v>
      </c>
      <c r="N6823" t="s">
        <v>28</v>
      </c>
    </row>
    <row r="6824" spans="1:14" ht="14.25" customHeight="1" x14ac:dyDescent="0.3">
      <c r="A6824" t="s">
        <v>7179</v>
      </c>
      <c r="B6824" t="s">
        <v>25</v>
      </c>
      <c r="C6824" t="s">
        <v>33</v>
      </c>
      <c r="D6824">
        <v>128.69999999999999</v>
      </c>
      <c r="E6824">
        <v>0.26</v>
      </c>
      <c r="F6824">
        <f t="shared" si="212"/>
        <v>33.461999999999996</v>
      </c>
      <c r="G6824">
        <f t="shared" si="213"/>
        <v>95.238</v>
      </c>
      <c r="H6824">
        <v>5</v>
      </c>
      <c r="I6824" s="17">
        <v>45411</v>
      </c>
      <c r="J6824" s="17">
        <v>45412</v>
      </c>
      <c r="K6824" t="s">
        <v>31</v>
      </c>
      <c r="L6824" t="s">
        <v>27</v>
      </c>
      <c r="M6824">
        <v>14.2</v>
      </c>
      <c r="N6824" t="s">
        <v>23</v>
      </c>
    </row>
    <row r="6825" spans="1:14" ht="14.25" customHeight="1" x14ac:dyDescent="0.3">
      <c r="A6825" t="s">
        <v>5542</v>
      </c>
      <c r="B6825" t="s">
        <v>41</v>
      </c>
      <c r="C6825" t="s">
        <v>20</v>
      </c>
      <c r="D6825">
        <v>129.38999999999999</v>
      </c>
      <c r="E6825">
        <v>0.44</v>
      </c>
      <c r="F6825">
        <f t="shared" si="212"/>
        <v>56.931599999999996</v>
      </c>
      <c r="G6825">
        <f t="shared" si="213"/>
        <v>72.458399999999983</v>
      </c>
      <c r="H6825">
        <v>5</v>
      </c>
      <c r="I6825" s="17">
        <v>45250</v>
      </c>
      <c r="J6825" s="17">
        <v>45251</v>
      </c>
      <c r="K6825" t="s">
        <v>31</v>
      </c>
      <c r="L6825" t="s">
        <v>16</v>
      </c>
      <c r="M6825">
        <v>28.08</v>
      </c>
      <c r="N6825" t="s">
        <v>17</v>
      </c>
    </row>
    <row r="6826" spans="1:14" ht="14.25" customHeight="1" x14ac:dyDescent="0.3">
      <c r="A6826" t="s">
        <v>8465</v>
      </c>
      <c r="B6826" t="s">
        <v>41</v>
      </c>
      <c r="C6826" t="s">
        <v>36</v>
      </c>
      <c r="D6826">
        <v>130.24</v>
      </c>
      <c r="E6826">
        <v>0.27</v>
      </c>
      <c r="F6826">
        <f t="shared" si="212"/>
        <v>35.164800000000007</v>
      </c>
      <c r="G6826">
        <f t="shared" si="213"/>
        <v>95.075199999999995</v>
      </c>
      <c r="H6826">
        <v>5</v>
      </c>
      <c r="I6826" s="17">
        <v>45553</v>
      </c>
      <c r="J6826" s="17">
        <v>45559</v>
      </c>
      <c r="K6826" t="s">
        <v>31</v>
      </c>
      <c r="L6826" t="s">
        <v>27</v>
      </c>
      <c r="M6826">
        <v>26.13</v>
      </c>
      <c r="N6826" t="s">
        <v>48</v>
      </c>
    </row>
    <row r="6827" spans="1:14" ht="14.25" customHeight="1" x14ac:dyDescent="0.3">
      <c r="A6827" t="s">
        <v>2015</v>
      </c>
      <c r="B6827" t="s">
        <v>19</v>
      </c>
      <c r="C6827" t="s">
        <v>36</v>
      </c>
      <c r="D6827">
        <v>131.88999999999999</v>
      </c>
      <c r="E6827">
        <v>0.4</v>
      </c>
      <c r="F6827">
        <f t="shared" si="212"/>
        <v>52.756</v>
      </c>
      <c r="G6827">
        <f t="shared" si="213"/>
        <v>79.133999999999986</v>
      </c>
      <c r="H6827">
        <v>5</v>
      </c>
      <c r="I6827" s="17">
        <v>45356</v>
      </c>
      <c r="J6827" s="17">
        <v>45360</v>
      </c>
      <c r="K6827" t="s">
        <v>15</v>
      </c>
      <c r="L6827" t="s">
        <v>16</v>
      </c>
      <c r="M6827">
        <v>25.12</v>
      </c>
      <c r="N6827" t="s">
        <v>28</v>
      </c>
    </row>
    <row r="6828" spans="1:14" ht="14.25" customHeight="1" x14ac:dyDescent="0.3">
      <c r="A6828" t="s">
        <v>11617</v>
      </c>
      <c r="B6828" t="s">
        <v>19</v>
      </c>
      <c r="C6828" t="s">
        <v>20</v>
      </c>
      <c r="D6828">
        <v>133.5</v>
      </c>
      <c r="E6828">
        <v>0.12</v>
      </c>
      <c r="F6828">
        <f t="shared" si="212"/>
        <v>16.02</v>
      </c>
      <c r="G6828">
        <f t="shared" si="213"/>
        <v>117.48</v>
      </c>
      <c r="H6828">
        <v>5</v>
      </c>
      <c r="I6828" s="17">
        <v>45169</v>
      </c>
      <c r="J6828" s="17">
        <v>45175</v>
      </c>
      <c r="K6828" t="s">
        <v>15</v>
      </c>
      <c r="L6828" t="s">
        <v>27</v>
      </c>
      <c r="M6828">
        <v>32.26</v>
      </c>
      <c r="N6828" t="s">
        <v>28</v>
      </c>
    </row>
    <row r="6829" spans="1:14" ht="14.25" customHeight="1" x14ac:dyDescent="0.3">
      <c r="A6829" t="s">
        <v>13772</v>
      </c>
      <c r="B6829" t="s">
        <v>25</v>
      </c>
      <c r="C6829" t="s">
        <v>26</v>
      </c>
      <c r="D6829">
        <v>133.63999999999999</v>
      </c>
      <c r="E6829">
        <v>0.06</v>
      </c>
      <c r="F6829">
        <f t="shared" si="212"/>
        <v>8.0183999999999997</v>
      </c>
      <c r="G6829">
        <f t="shared" si="213"/>
        <v>125.62159999999999</v>
      </c>
      <c r="H6829">
        <v>5</v>
      </c>
      <c r="I6829" s="17">
        <v>45290</v>
      </c>
      <c r="J6829" s="17">
        <v>45291</v>
      </c>
      <c r="K6829" t="s">
        <v>21</v>
      </c>
      <c r="L6829" t="s">
        <v>27</v>
      </c>
      <c r="M6829">
        <v>36.22</v>
      </c>
      <c r="N6829" t="s">
        <v>48</v>
      </c>
    </row>
    <row r="6830" spans="1:14" ht="14.25" customHeight="1" x14ac:dyDescent="0.3">
      <c r="A6830" t="s">
        <v>5736</v>
      </c>
      <c r="B6830" t="s">
        <v>25</v>
      </c>
      <c r="C6830" t="s">
        <v>14</v>
      </c>
      <c r="D6830">
        <v>140.63999999999999</v>
      </c>
      <c r="E6830">
        <v>0.13</v>
      </c>
      <c r="F6830">
        <f t="shared" si="212"/>
        <v>18.283199999999997</v>
      </c>
      <c r="G6830">
        <f t="shared" si="213"/>
        <v>122.35679999999999</v>
      </c>
      <c r="H6830">
        <v>5</v>
      </c>
      <c r="I6830" s="17">
        <v>45424</v>
      </c>
      <c r="J6830" s="17">
        <v>45431</v>
      </c>
      <c r="K6830" t="s">
        <v>31</v>
      </c>
      <c r="L6830" t="s">
        <v>27</v>
      </c>
      <c r="M6830">
        <v>17.72</v>
      </c>
      <c r="N6830" t="s">
        <v>48</v>
      </c>
    </row>
    <row r="6831" spans="1:14" ht="14.25" customHeight="1" x14ac:dyDescent="0.3">
      <c r="A6831" t="s">
        <v>983</v>
      </c>
      <c r="B6831" t="s">
        <v>13</v>
      </c>
      <c r="C6831" t="s">
        <v>14</v>
      </c>
      <c r="D6831">
        <v>142.53</v>
      </c>
      <c r="E6831">
        <v>0.03</v>
      </c>
      <c r="F6831">
        <f t="shared" si="212"/>
        <v>4.2759</v>
      </c>
      <c r="G6831">
        <f t="shared" si="213"/>
        <v>138.25409999999999</v>
      </c>
      <c r="H6831">
        <v>5</v>
      </c>
      <c r="I6831" s="17">
        <v>44985</v>
      </c>
      <c r="J6831" s="17">
        <v>44991</v>
      </c>
      <c r="K6831" t="s">
        <v>15</v>
      </c>
      <c r="L6831" t="s">
        <v>27</v>
      </c>
      <c r="M6831">
        <v>31.52</v>
      </c>
      <c r="N6831" t="s">
        <v>17</v>
      </c>
    </row>
    <row r="6832" spans="1:14" ht="14.25" customHeight="1" x14ac:dyDescent="0.3">
      <c r="A6832" t="s">
        <v>10382</v>
      </c>
      <c r="B6832" t="s">
        <v>41</v>
      </c>
      <c r="C6832" t="s">
        <v>26</v>
      </c>
      <c r="D6832">
        <v>143.85</v>
      </c>
      <c r="E6832">
        <v>0.42</v>
      </c>
      <c r="F6832">
        <f t="shared" si="212"/>
        <v>60.416999999999994</v>
      </c>
      <c r="G6832">
        <f t="shared" si="213"/>
        <v>83.432999999999993</v>
      </c>
      <c r="H6832">
        <v>5</v>
      </c>
      <c r="I6832" s="17">
        <v>45263</v>
      </c>
      <c r="J6832" s="17">
        <v>45268</v>
      </c>
      <c r="K6832" t="s">
        <v>15</v>
      </c>
      <c r="L6832" t="s">
        <v>16</v>
      </c>
      <c r="M6832">
        <v>9.49</v>
      </c>
      <c r="N6832" t="s">
        <v>17</v>
      </c>
    </row>
    <row r="6833" spans="1:14" ht="14.25" customHeight="1" x14ac:dyDescent="0.3">
      <c r="A6833" t="s">
        <v>4970</v>
      </c>
      <c r="B6833" t="s">
        <v>25</v>
      </c>
      <c r="C6833" t="s">
        <v>36</v>
      </c>
      <c r="D6833">
        <v>150.04</v>
      </c>
      <c r="E6833">
        <v>0.03</v>
      </c>
      <c r="F6833">
        <f t="shared" si="212"/>
        <v>4.5011999999999999</v>
      </c>
      <c r="G6833">
        <f t="shared" si="213"/>
        <v>145.53879999999998</v>
      </c>
      <c r="H6833">
        <v>5</v>
      </c>
      <c r="I6833" s="17">
        <v>45121</v>
      </c>
      <c r="J6833" s="17">
        <v>45128</v>
      </c>
      <c r="K6833" t="s">
        <v>31</v>
      </c>
      <c r="L6833" t="s">
        <v>16</v>
      </c>
      <c r="M6833">
        <v>30.19</v>
      </c>
      <c r="N6833" t="s">
        <v>39</v>
      </c>
    </row>
    <row r="6834" spans="1:14" ht="14.25" customHeight="1" x14ac:dyDescent="0.3">
      <c r="A6834" t="s">
        <v>11857</v>
      </c>
      <c r="B6834" t="s">
        <v>13</v>
      </c>
      <c r="C6834" t="s">
        <v>26</v>
      </c>
      <c r="D6834">
        <v>151.9</v>
      </c>
      <c r="E6834">
        <v>0.23</v>
      </c>
      <c r="F6834">
        <f t="shared" si="212"/>
        <v>34.937000000000005</v>
      </c>
      <c r="G6834">
        <f t="shared" si="213"/>
        <v>116.96299999999999</v>
      </c>
      <c r="H6834">
        <v>5</v>
      </c>
      <c r="I6834" s="17">
        <v>45021</v>
      </c>
      <c r="J6834" s="17">
        <v>45026</v>
      </c>
      <c r="K6834" t="s">
        <v>15</v>
      </c>
      <c r="L6834" t="s">
        <v>27</v>
      </c>
      <c r="M6834">
        <v>27.33</v>
      </c>
      <c r="N6834" t="s">
        <v>34</v>
      </c>
    </row>
    <row r="6835" spans="1:14" ht="14.25" customHeight="1" x14ac:dyDescent="0.3">
      <c r="A6835" t="s">
        <v>12121</v>
      </c>
      <c r="B6835" t="s">
        <v>41</v>
      </c>
      <c r="C6835" t="s">
        <v>14</v>
      </c>
      <c r="D6835">
        <v>154.68</v>
      </c>
      <c r="E6835">
        <v>0.04</v>
      </c>
      <c r="F6835">
        <f t="shared" si="212"/>
        <v>6.1872000000000007</v>
      </c>
      <c r="G6835">
        <f t="shared" si="213"/>
        <v>148.49280000000002</v>
      </c>
      <c r="H6835">
        <v>5</v>
      </c>
      <c r="I6835" s="17">
        <v>45304</v>
      </c>
      <c r="J6835" s="17">
        <v>45309</v>
      </c>
      <c r="K6835" t="s">
        <v>31</v>
      </c>
      <c r="L6835" t="s">
        <v>27</v>
      </c>
      <c r="M6835">
        <v>46.3</v>
      </c>
      <c r="N6835" t="s">
        <v>23</v>
      </c>
    </row>
    <row r="6836" spans="1:14" ht="14.25" customHeight="1" x14ac:dyDescent="0.3">
      <c r="A6836" t="s">
        <v>15255</v>
      </c>
      <c r="B6836" t="s">
        <v>13</v>
      </c>
      <c r="C6836" t="s">
        <v>14</v>
      </c>
      <c r="D6836">
        <v>155.56</v>
      </c>
      <c r="E6836">
        <v>0.15</v>
      </c>
      <c r="F6836">
        <f t="shared" si="212"/>
        <v>23.334</v>
      </c>
      <c r="G6836">
        <f t="shared" si="213"/>
        <v>132.226</v>
      </c>
      <c r="H6836">
        <v>5</v>
      </c>
      <c r="I6836" s="17">
        <v>45222</v>
      </c>
      <c r="J6836" s="17">
        <v>45225</v>
      </c>
      <c r="K6836" t="s">
        <v>31</v>
      </c>
      <c r="L6836" t="s">
        <v>27</v>
      </c>
      <c r="M6836">
        <v>9.1</v>
      </c>
      <c r="N6836" t="s">
        <v>34</v>
      </c>
    </row>
    <row r="6837" spans="1:14" ht="14.25" customHeight="1" x14ac:dyDescent="0.3">
      <c r="A6837" t="s">
        <v>2290</v>
      </c>
      <c r="B6837" t="s">
        <v>41</v>
      </c>
      <c r="C6837" t="s">
        <v>36</v>
      </c>
      <c r="D6837">
        <v>166.49</v>
      </c>
      <c r="E6837">
        <v>0.33</v>
      </c>
      <c r="F6837">
        <f t="shared" si="212"/>
        <v>54.941700000000004</v>
      </c>
      <c r="G6837">
        <f t="shared" si="213"/>
        <v>111.54830000000001</v>
      </c>
      <c r="H6837">
        <v>5</v>
      </c>
      <c r="I6837" s="17">
        <v>45566</v>
      </c>
      <c r="J6837" s="17">
        <v>45568</v>
      </c>
      <c r="K6837" t="s">
        <v>21</v>
      </c>
      <c r="L6837" t="s">
        <v>27</v>
      </c>
      <c r="M6837">
        <v>19.93</v>
      </c>
      <c r="N6837" t="s">
        <v>34</v>
      </c>
    </row>
    <row r="6838" spans="1:14" ht="14.25" customHeight="1" x14ac:dyDescent="0.3">
      <c r="A6838" t="s">
        <v>9004</v>
      </c>
      <c r="B6838" t="s">
        <v>13</v>
      </c>
      <c r="C6838" t="s">
        <v>36</v>
      </c>
      <c r="D6838">
        <v>167.98</v>
      </c>
      <c r="E6838">
        <v>0.5</v>
      </c>
      <c r="F6838">
        <f t="shared" si="212"/>
        <v>83.99</v>
      </c>
      <c r="G6838">
        <f t="shared" si="213"/>
        <v>83.99</v>
      </c>
      <c r="H6838">
        <v>5</v>
      </c>
      <c r="I6838" s="17">
        <v>45504</v>
      </c>
      <c r="J6838" s="17">
        <v>45508</v>
      </c>
      <c r="K6838" t="s">
        <v>31</v>
      </c>
      <c r="L6838" t="s">
        <v>27</v>
      </c>
      <c r="M6838">
        <v>41.47</v>
      </c>
      <c r="N6838" t="s">
        <v>34</v>
      </c>
    </row>
    <row r="6839" spans="1:14" ht="14.25" customHeight="1" x14ac:dyDescent="0.3">
      <c r="A6839" t="s">
        <v>2381</v>
      </c>
      <c r="B6839" t="s">
        <v>19</v>
      </c>
      <c r="C6839" t="s">
        <v>20</v>
      </c>
      <c r="D6839">
        <v>170.23</v>
      </c>
      <c r="E6839">
        <v>0.44</v>
      </c>
      <c r="F6839">
        <f t="shared" si="212"/>
        <v>74.901200000000003</v>
      </c>
      <c r="G6839">
        <f t="shared" si="213"/>
        <v>95.328799999999987</v>
      </c>
      <c r="H6839">
        <v>5</v>
      </c>
      <c r="I6839" s="17">
        <v>45046</v>
      </c>
      <c r="J6839" s="17">
        <v>45052</v>
      </c>
      <c r="K6839" t="s">
        <v>21</v>
      </c>
      <c r="L6839" t="s">
        <v>22</v>
      </c>
      <c r="M6839">
        <v>40.96</v>
      </c>
      <c r="N6839" t="s">
        <v>34</v>
      </c>
    </row>
    <row r="6840" spans="1:14" ht="14.25" customHeight="1" x14ac:dyDescent="0.3">
      <c r="A6840" t="s">
        <v>2329</v>
      </c>
      <c r="B6840" t="s">
        <v>25</v>
      </c>
      <c r="C6840" t="s">
        <v>26</v>
      </c>
      <c r="D6840">
        <v>171.66</v>
      </c>
      <c r="E6840">
        <v>0.12</v>
      </c>
      <c r="F6840">
        <f t="shared" si="212"/>
        <v>20.5992</v>
      </c>
      <c r="G6840">
        <f t="shared" si="213"/>
        <v>151.0608</v>
      </c>
      <c r="H6840">
        <v>5</v>
      </c>
      <c r="I6840" s="17">
        <v>45266</v>
      </c>
      <c r="J6840" s="17">
        <v>45269</v>
      </c>
      <c r="K6840" t="s">
        <v>31</v>
      </c>
      <c r="L6840" t="s">
        <v>22</v>
      </c>
      <c r="M6840">
        <v>39.57</v>
      </c>
      <c r="N6840" t="s">
        <v>39</v>
      </c>
    </row>
    <row r="6841" spans="1:14" ht="14.25" customHeight="1" x14ac:dyDescent="0.3">
      <c r="A6841" t="s">
        <v>11835</v>
      </c>
      <c r="B6841" t="s">
        <v>41</v>
      </c>
      <c r="C6841" t="s">
        <v>33</v>
      </c>
      <c r="D6841">
        <v>185.09</v>
      </c>
      <c r="E6841">
        <v>0.4</v>
      </c>
      <c r="F6841">
        <f t="shared" si="212"/>
        <v>74.036000000000001</v>
      </c>
      <c r="G6841">
        <f t="shared" si="213"/>
        <v>111.054</v>
      </c>
      <c r="H6841">
        <v>5</v>
      </c>
      <c r="I6841" s="17">
        <v>45541</v>
      </c>
      <c r="J6841" s="17">
        <v>45545</v>
      </c>
      <c r="K6841" t="s">
        <v>15</v>
      </c>
      <c r="L6841" t="s">
        <v>27</v>
      </c>
      <c r="M6841">
        <v>46.16</v>
      </c>
      <c r="N6841" t="s">
        <v>34</v>
      </c>
    </row>
    <row r="6842" spans="1:14" ht="14.25" customHeight="1" x14ac:dyDescent="0.3">
      <c r="A6842" t="s">
        <v>5585</v>
      </c>
      <c r="B6842" t="s">
        <v>41</v>
      </c>
      <c r="C6842" t="s">
        <v>14</v>
      </c>
      <c r="D6842">
        <v>185.67</v>
      </c>
      <c r="E6842">
        <v>0.32</v>
      </c>
      <c r="F6842">
        <f t="shared" si="212"/>
        <v>59.414400000000001</v>
      </c>
      <c r="G6842">
        <f t="shared" si="213"/>
        <v>126.25559999999999</v>
      </c>
      <c r="H6842">
        <v>5</v>
      </c>
      <c r="I6842" s="17">
        <v>45609</v>
      </c>
      <c r="J6842" s="17">
        <v>45616</v>
      </c>
      <c r="K6842" t="s">
        <v>31</v>
      </c>
      <c r="L6842" t="s">
        <v>16</v>
      </c>
      <c r="M6842">
        <v>48.17</v>
      </c>
      <c r="N6842" t="s">
        <v>23</v>
      </c>
    </row>
    <row r="6843" spans="1:14" ht="14.25" customHeight="1" x14ac:dyDescent="0.3">
      <c r="A6843" t="s">
        <v>14301</v>
      </c>
      <c r="B6843" t="s">
        <v>19</v>
      </c>
      <c r="C6843" t="s">
        <v>36</v>
      </c>
      <c r="D6843">
        <v>188.46</v>
      </c>
      <c r="E6843">
        <v>0.19</v>
      </c>
      <c r="F6843">
        <f t="shared" si="212"/>
        <v>35.807400000000001</v>
      </c>
      <c r="G6843">
        <f t="shared" si="213"/>
        <v>152.65260000000001</v>
      </c>
      <c r="H6843">
        <v>5</v>
      </c>
      <c r="I6843" s="17">
        <v>45110</v>
      </c>
      <c r="J6843" s="17">
        <v>45116</v>
      </c>
      <c r="K6843" t="s">
        <v>21</v>
      </c>
      <c r="L6843" t="s">
        <v>27</v>
      </c>
      <c r="M6843">
        <v>37.99</v>
      </c>
      <c r="N6843" t="s">
        <v>23</v>
      </c>
    </row>
    <row r="6844" spans="1:14" ht="14.25" customHeight="1" x14ac:dyDescent="0.3">
      <c r="A6844" t="s">
        <v>12522</v>
      </c>
      <c r="B6844" t="s">
        <v>13</v>
      </c>
      <c r="C6844" t="s">
        <v>36</v>
      </c>
      <c r="D6844">
        <v>190.14</v>
      </c>
      <c r="E6844">
        <v>0.4</v>
      </c>
      <c r="F6844">
        <f t="shared" si="212"/>
        <v>76.055999999999997</v>
      </c>
      <c r="G6844">
        <f t="shared" si="213"/>
        <v>114.08399999999999</v>
      </c>
      <c r="H6844">
        <v>5</v>
      </c>
      <c r="I6844" s="17">
        <v>45149</v>
      </c>
      <c r="J6844" s="17">
        <v>45154</v>
      </c>
      <c r="K6844" t="s">
        <v>31</v>
      </c>
      <c r="L6844" t="s">
        <v>22</v>
      </c>
      <c r="M6844">
        <v>39.21</v>
      </c>
      <c r="N6844" t="s">
        <v>23</v>
      </c>
    </row>
    <row r="6845" spans="1:14" ht="14.25" customHeight="1" x14ac:dyDescent="0.3">
      <c r="A6845" t="s">
        <v>1360</v>
      </c>
      <c r="B6845" t="s">
        <v>25</v>
      </c>
      <c r="C6845" t="s">
        <v>26</v>
      </c>
      <c r="D6845">
        <v>191.19</v>
      </c>
      <c r="E6845">
        <v>0.28999999999999998</v>
      </c>
      <c r="F6845">
        <f t="shared" si="212"/>
        <v>55.445099999999996</v>
      </c>
      <c r="G6845">
        <f t="shared" si="213"/>
        <v>135.7449</v>
      </c>
      <c r="H6845">
        <v>5</v>
      </c>
      <c r="I6845" s="17">
        <v>45628</v>
      </c>
      <c r="J6845" s="17">
        <v>45632</v>
      </c>
      <c r="K6845" t="s">
        <v>31</v>
      </c>
      <c r="L6845" t="s">
        <v>22</v>
      </c>
      <c r="M6845">
        <v>48.82</v>
      </c>
      <c r="N6845" t="s">
        <v>23</v>
      </c>
    </row>
    <row r="6846" spans="1:14" ht="14.25" customHeight="1" x14ac:dyDescent="0.3">
      <c r="A6846" t="s">
        <v>12010</v>
      </c>
      <c r="B6846" t="s">
        <v>25</v>
      </c>
      <c r="C6846" t="s">
        <v>20</v>
      </c>
      <c r="D6846">
        <v>192.78</v>
      </c>
      <c r="E6846">
        <v>0.31</v>
      </c>
      <c r="F6846">
        <f t="shared" si="212"/>
        <v>59.761800000000001</v>
      </c>
      <c r="G6846">
        <f t="shared" si="213"/>
        <v>133.01820000000001</v>
      </c>
      <c r="H6846">
        <v>5</v>
      </c>
      <c r="I6846" s="17">
        <v>45265</v>
      </c>
      <c r="J6846" s="17">
        <v>45266</v>
      </c>
      <c r="K6846" t="s">
        <v>15</v>
      </c>
      <c r="L6846" t="s">
        <v>22</v>
      </c>
      <c r="M6846">
        <v>16.55</v>
      </c>
      <c r="N6846" t="s">
        <v>39</v>
      </c>
    </row>
    <row r="6847" spans="1:14" ht="14.25" customHeight="1" x14ac:dyDescent="0.3">
      <c r="A6847" t="s">
        <v>655</v>
      </c>
      <c r="B6847" t="s">
        <v>13</v>
      </c>
      <c r="C6847" t="s">
        <v>14</v>
      </c>
      <c r="D6847">
        <v>195.3</v>
      </c>
      <c r="E6847">
        <v>0.39</v>
      </c>
      <c r="F6847">
        <f t="shared" si="212"/>
        <v>76.167000000000002</v>
      </c>
      <c r="G6847">
        <f t="shared" si="213"/>
        <v>119.13300000000001</v>
      </c>
      <c r="H6847">
        <v>5</v>
      </c>
      <c r="I6847" s="17">
        <v>45233</v>
      </c>
      <c r="J6847" s="17">
        <v>45235</v>
      </c>
      <c r="K6847" t="s">
        <v>31</v>
      </c>
      <c r="L6847" t="s">
        <v>27</v>
      </c>
      <c r="M6847">
        <v>18</v>
      </c>
      <c r="N6847" t="s">
        <v>39</v>
      </c>
    </row>
    <row r="6848" spans="1:14" ht="14.25" customHeight="1" x14ac:dyDescent="0.3">
      <c r="A6848" t="s">
        <v>3882</v>
      </c>
      <c r="B6848" t="s">
        <v>25</v>
      </c>
      <c r="C6848" t="s">
        <v>26</v>
      </c>
      <c r="D6848">
        <v>195.44</v>
      </c>
      <c r="E6848">
        <v>0.49</v>
      </c>
      <c r="F6848">
        <f t="shared" si="212"/>
        <v>95.765599999999992</v>
      </c>
      <c r="G6848">
        <f t="shared" si="213"/>
        <v>99.674400000000006</v>
      </c>
      <c r="H6848">
        <v>5</v>
      </c>
      <c r="I6848" s="17">
        <v>45156</v>
      </c>
      <c r="J6848" s="17">
        <v>45157</v>
      </c>
      <c r="K6848" t="s">
        <v>31</v>
      </c>
      <c r="L6848" t="s">
        <v>22</v>
      </c>
      <c r="M6848">
        <v>53.89</v>
      </c>
      <c r="N6848" t="s">
        <v>17</v>
      </c>
    </row>
    <row r="6849" spans="1:14" ht="14.25" customHeight="1" x14ac:dyDescent="0.3">
      <c r="A6849" t="s">
        <v>12456</v>
      </c>
      <c r="B6849" t="s">
        <v>25</v>
      </c>
      <c r="C6849" t="s">
        <v>36</v>
      </c>
      <c r="D6849">
        <v>197.13</v>
      </c>
      <c r="E6849">
        <v>0.28999999999999998</v>
      </c>
      <c r="F6849">
        <f t="shared" si="212"/>
        <v>57.167699999999996</v>
      </c>
      <c r="G6849">
        <f t="shared" si="213"/>
        <v>139.9623</v>
      </c>
      <c r="H6849">
        <v>5</v>
      </c>
      <c r="I6849" s="17">
        <v>45442</v>
      </c>
      <c r="J6849" s="17">
        <v>45449</v>
      </c>
      <c r="K6849" t="s">
        <v>15</v>
      </c>
      <c r="L6849" t="s">
        <v>27</v>
      </c>
      <c r="M6849">
        <v>16.03</v>
      </c>
      <c r="N6849" t="s">
        <v>48</v>
      </c>
    </row>
    <row r="6850" spans="1:14" ht="14.25" customHeight="1" x14ac:dyDescent="0.3">
      <c r="A6850" t="s">
        <v>9368</v>
      </c>
      <c r="B6850" t="s">
        <v>41</v>
      </c>
      <c r="C6850" t="s">
        <v>14</v>
      </c>
      <c r="D6850">
        <v>197.45</v>
      </c>
      <c r="E6850">
        <v>0.43</v>
      </c>
      <c r="F6850">
        <f t="shared" ref="F6850:F6913" si="214">D6850*E6850</f>
        <v>84.903499999999994</v>
      </c>
      <c r="G6850">
        <f t="shared" ref="G6850:G6913" si="215">D6850-F6850</f>
        <v>112.54649999999999</v>
      </c>
      <c r="H6850">
        <v>5</v>
      </c>
      <c r="I6850" s="17">
        <v>45067</v>
      </c>
      <c r="J6850" s="17">
        <v>45073</v>
      </c>
      <c r="K6850" t="s">
        <v>21</v>
      </c>
      <c r="L6850" t="s">
        <v>22</v>
      </c>
      <c r="M6850">
        <v>42.66</v>
      </c>
      <c r="N6850" t="s">
        <v>39</v>
      </c>
    </row>
    <row r="6851" spans="1:14" ht="14.25" customHeight="1" x14ac:dyDescent="0.3">
      <c r="A6851" t="s">
        <v>4389</v>
      </c>
      <c r="B6851" t="s">
        <v>19</v>
      </c>
      <c r="C6851" t="s">
        <v>20</v>
      </c>
      <c r="D6851">
        <v>199.13</v>
      </c>
      <c r="E6851">
        <v>7.0000000000000007E-2</v>
      </c>
      <c r="F6851">
        <f t="shared" si="214"/>
        <v>13.939100000000002</v>
      </c>
      <c r="G6851">
        <f t="shared" si="215"/>
        <v>185.1909</v>
      </c>
      <c r="H6851">
        <v>5</v>
      </c>
      <c r="I6851" s="17">
        <v>45214</v>
      </c>
      <c r="J6851" s="17">
        <v>45220</v>
      </c>
      <c r="K6851" t="s">
        <v>21</v>
      </c>
      <c r="L6851" t="s">
        <v>27</v>
      </c>
      <c r="M6851">
        <v>30.08</v>
      </c>
      <c r="N6851" t="s">
        <v>17</v>
      </c>
    </row>
    <row r="6852" spans="1:14" ht="14.25" customHeight="1" x14ac:dyDescent="0.3">
      <c r="A6852" t="s">
        <v>3377</v>
      </c>
      <c r="B6852" t="s">
        <v>41</v>
      </c>
      <c r="C6852" t="s">
        <v>14</v>
      </c>
      <c r="D6852">
        <v>199.33</v>
      </c>
      <c r="E6852">
        <v>0.18</v>
      </c>
      <c r="F6852">
        <f t="shared" si="214"/>
        <v>35.879400000000004</v>
      </c>
      <c r="G6852">
        <f t="shared" si="215"/>
        <v>163.45060000000001</v>
      </c>
      <c r="H6852">
        <v>5</v>
      </c>
      <c r="I6852" s="17">
        <v>45330</v>
      </c>
      <c r="J6852" s="17">
        <v>45335</v>
      </c>
      <c r="K6852" t="s">
        <v>31</v>
      </c>
      <c r="L6852" t="s">
        <v>22</v>
      </c>
      <c r="M6852">
        <v>48.74</v>
      </c>
      <c r="N6852" t="s">
        <v>48</v>
      </c>
    </row>
    <row r="6853" spans="1:14" ht="14.25" customHeight="1" x14ac:dyDescent="0.3">
      <c r="A6853" t="s">
        <v>5147</v>
      </c>
      <c r="B6853" t="s">
        <v>19</v>
      </c>
      <c r="C6853" t="s">
        <v>36</v>
      </c>
      <c r="D6853">
        <v>200.87</v>
      </c>
      <c r="E6853">
        <v>0.36</v>
      </c>
      <c r="F6853">
        <f t="shared" si="214"/>
        <v>72.313199999999995</v>
      </c>
      <c r="G6853">
        <f t="shared" si="215"/>
        <v>128.55680000000001</v>
      </c>
      <c r="H6853">
        <v>5</v>
      </c>
      <c r="I6853" s="17">
        <v>44996</v>
      </c>
      <c r="J6853" s="17">
        <v>44999</v>
      </c>
      <c r="K6853" t="s">
        <v>15</v>
      </c>
      <c r="L6853" t="s">
        <v>22</v>
      </c>
      <c r="M6853">
        <v>18.649999999999999</v>
      </c>
      <c r="N6853" t="s">
        <v>39</v>
      </c>
    </row>
    <row r="6854" spans="1:14" ht="14.25" customHeight="1" x14ac:dyDescent="0.3">
      <c r="A6854" t="s">
        <v>14927</v>
      </c>
      <c r="B6854" t="s">
        <v>13</v>
      </c>
      <c r="C6854" t="s">
        <v>33</v>
      </c>
      <c r="D6854">
        <v>206.1</v>
      </c>
      <c r="E6854">
        <v>0.36</v>
      </c>
      <c r="F6854">
        <f t="shared" si="214"/>
        <v>74.195999999999998</v>
      </c>
      <c r="G6854">
        <f t="shared" si="215"/>
        <v>131.904</v>
      </c>
      <c r="H6854">
        <v>5</v>
      </c>
      <c r="I6854" s="17">
        <v>45168</v>
      </c>
      <c r="J6854" s="17">
        <v>45170</v>
      </c>
      <c r="K6854" t="s">
        <v>21</v>
      </c>
      <c r="L6854" t="s">
        <v>16</v>
      </c>
      <c r="M6854">
        <v>57.02</v>
      </c>
      <c r="N6854" t="s">
        <v>28</v>
      </c>
    </row>
    <row r="6855" spans="1:14" ht="14.25" customHeight="1" x14ac:dyDescent="0.3">
      <c r="A6855" t="s">
        <v>9654</v>
      </c>
      <c r="B6855" t="s">
        <v>13</v>
      </c>
      <c r="C6855" t="s">
        <v>33</v>
      </c>
      <c r="D6855">
        <v>206.47</v>
      </c>
      <c r="E6855">
        <v>0.17</v>
      </c>
      <c r="F6855">
        <f t="shared" si="214"/>
        <v>35.099900000000005</v>
      </c>
      <c r="G6855">
        <f t="shared" si="215"/>
        <v>171.37009999999998</v>
      </c>
      <c r="H6855">
        <v>5</v>
      </c>
      <c r="I6855" s="17">
        <v>44939</v>
      </c>
      <c r="J6855" s="17">
        <v>44942</v>
      </c>
      <c r="K6855" t="s">
        <v>21</v>
      </c>
      <c r="L6855" t="s">
        <v>16</v>
      </c>
      <c r="M6855">
        <v>54.47</v>
      </c>
      <c r="N6855" t="s">
        <v>23</v>
      </c>
    </row>
    <row r="6856" spans="1:14" ht="14.25" customHeight="1" x14ac:dyDescent="0.3">
      <c r="A6856" t="s">
        <v>6130</v>
      </c>
      <c r="B6856" t="s">
        <v>13</v>
      </c>
      <c r="C6856" t="s">
        <v>33</v>
      </c>
      <c r="D6856">
        <v>206.81</v>
      </c>
      <c r="E6856">
        <v>0.01</v>
      </c>
      <c r="F6856">
        <f t="shared" si="214"/>
        <v>2.0681000000000003</v>
      </c>
      <c r="G6856">
        <f t="shared" si="215"/>
        <v>204.74190000000002</v>
      </c>
      <c r="H6856">
        <v>5</v>
      </c>
      <c r="I6856" s="17">
        <v>45096</v>
      </c>
      <c r="J6856" s="17">
        <v>45098</v>
      </c>
      <c r="K6856" t="s">
        <v>31</v>
      </c>
      <c r="L6856" t="s">
        <v>27</v>
      </c>
      <c r="M6856">
        <v>44.51</v>
      </c>
      <c r="N6856" t="s">
        <v>17</v>
      </c>
    </row>
    <row r="6857" spans="1:14" ht="14.25" customHeight="1" x14ac:dyDescent="0.3">
      <c r="A6857" t="s">
        <v>8196</v>
      </c>
      <c r="B6857" t="s">
        <v>25</v>
      </c>
      <c r="C6857" t="s">
        <v>26</v>
      </c>
      <c r="D6857">
        <v>206.83</v>
      </c>
      <c r="E6857">
        <v>0.33</v>
      </c>
      <c r="F6857">
        <f t="shared" si="214"/>
        <v>68.253900000000002</v>
      </c>
      <c r="G6857">
        <f t="shared" si="215"/>
        <v>138.5761</v>
      </c>
      <c r="H6857">
        <v>5</v>
      </c>
      <c r="I6857" s="17">
        <v>45640</v>
      </c>
      <c r="J6857" s="17">
        <v>45641</v>
      </c>
      <c r="K6857" t="s">
        <v>15</v>
      </c>
      <c r="L6857" t="s">
        <v>16</v>
      </c>
      <c r="M6857">
        <v>59</v>
      </c>
      <c r="N6857" t="s">
        <v>39</v>
      </c>
    </row>
    <row r="6858" spans="1:14" ht="14.25" customHeight="1" x14ac:dyDescent="0.3">
      <c r="A6858" t="s">
        <v>10223</v>
      </c>
      <c r="B6858" t="s">
        <v>19</v>
      </c>
      <c r="C6858" t="s">
        <v>36</v>
      </c>
      <c r="D6858">
        <v>207.04</v>
      </c>
      <c r="E6858">
        <v>0.42</v>
      </c>
      <c r="F6858">
        <f t="shared" si="214"/>
        <v>86.956799999999987</v>
      </c>
      <c r="G6858">
        <f t="shared" si="215"/>
        <v>120.08320000000001</v>
      </c>
      <c r="H6858">
        <v>5</v>
      </c>
      <c r="I6858" s="17">
        <v>45160</v>
      </c>
      <c r="J6858" s="17">
        <v>45165</v>
      </c>
      <c r="K6858" t="s">
        <v>21</v>
      </c>
      <c r="L6858" t="s">
        <v>16</v>
      </c>
      <c r="M6858">
        <v>32.64</v>
      </c>
      <c r="N6858" t="s">
        <v>39</v>
      </c>
    </row>
    <row r="6859" spans="1:14" ht="14.25" customHeight="1" x14ac:dyDescent="0.3">
      <c r="A6859" t="s">
        <v>13459</v>
      </c>
      <c r="B6859" t="s">
        <v>19</v>
      </c>
      <c r="C6859" t="s">
        <v>14</v>
      </c>
      <c r="D6859">
        <v>208.26</v>
      </c>
      <c r="E6859">
        <v>0.4</v>
      </c>
      <c r="F6859">
        <f t="shared" si="214"/>
        <v>83.304000000000002</v>
      </c>
      <c r="G6859">
        <f t="shared" si="215"/>
        <v>124.95599999999999</v>
      </c>
      <c r="H6859">
        <v>5</v>
      </c>
      <c r="I6859" s="17">
        <v>45623</v>
      </c>
      <c r="J6859" s="17">
        <v>45629</v>
      </c>
      <c r="K6859" t="s">
        <v>21</v>
      </c>
      <c r="L6859" t="s">
        <v>27</v>
      </c>
      <c r="M6859">
        <v>41.05</v>
      </c>
      <c r="N6859" t="s">
        <v>39</v>
      </c>
    </row>
    <row r="6860" spans="1:14" ht="14.25" customHeight="1" x14ac:dyDescent="0.3">
      <c r="A6860" t="s">
        <v>99</v>
      </c>
      <c r="B6860" t="s">
        <v>19</v>
      </c>
      <c r="C6860" t="s">
        <v>36</v>
      </c>
      <c r="D6860">
        <v>209.41</v>
      </c>
      <c r="E6860">
        <v>7.0000000000000007E-2</v>
      </c>
      <c r="F6860">
        <f t="shared" si="214"/>
        <v>14.658700000000001</v>
      </c>
      <c r="G6860">
        <f t="shared" si="215"/>
        <v>194.75129999999999</v>
      </c>
      <c r="H6860">
        <v>5</v>
      </c>
      <c r="I6860" s="17">
        <v>45646</v>
      </c>
      <c r="J6860" s="17">
        <v>45651</v>
      </c>
      <c r="K6860" t="s">
        <v>21</v>
      </c>
      <c r="L6860" t="s">
        <v>27</v>
      </c>
      <c r="M6860">
        <v>17.88</v>
      </c>
      <c r="N6860" t="s">
        <v>17</v>
      </c>
    </row>
    <row r="6861" spans="1:14" ht="14.25" customHeight="1" x14ac:dyDescent="0.3">
      <c r="A6861" t="s">
        <v>5203</v>
      </c>
      <c r="B6861" t="s">
        <v>19</v>
      </c>
      <c r="C6861" t="s">
        <v>33</v>
      </c>
      <c r="D6861">
        <v>210.33</v>
      </c>
      <c r="E6861">
        <v>0.15</v>
      </c>
      <c r="F6861">
        <f t="shared" si="214"/>
        <v>31.549500000000002</v>
      </c>
      <c r="G6861">
        <f t="shared" si="215"/>
        <v>178.78050000000002</v>
      </c>
      <c r="H6861">
        <v>5</v>
      </c>
      <c r="I6861" s="17">
        <v>45535</v>
      </c>
      <c r="J6861" s="17">
        <v>45540</v>
      </c>
      <c r="K6861" t="s">
        <v>15</v>
      </c>
      <c r="L6861" t="s">
        <v>16</v>
      </c>
      <c r="M6861">
        <v>40.35</v>
      </c>
      <c r="N6861" t="s">
        <v>17</v>
      </c>
    </row>
    <row r="6862" spans="1:14" ht="14.25" customHeight="1" x14ac:dyDescent="0.3">
      <c r="A6862" t="s">
        <v>8936</v>
      </c>
      <c r="B6862" t="s">
        <v>25</v>
      </c>
      <c r="C6862" t="s">
        <v>36</v>
      </c>
      <c r="D6862">
        <v>222.25</v>
      </c>
      <c r="E6862">
        <v>0.16</v>
      </c>
      <c r="F6862">
        <f t="shared" si="214"/>
        <v>35.56</v>
      </c>
      <c r="G6862">
        <f t="shared" si="215"/>
        <v>186.69</v>
      </c>
      <c r="H6862">
        <v>5</v>
      </c>
      <c r="I6862" s="17">
        <v>45466</v>
      </c>
      <c r="J6862" s="17">
        <v>45469</v>
      </c>
      <c r="K6862" t="s">
        <v>15</v>
      </c>
      <c r="L6862" t="s">
        <v>27</v>
      </c>
      <c r="M6862">
        <v>66.33</v>
      </c>
      <c r="N6862" t="s">
        <v>34</v>
      </c>
    </row>
    <row r="6863" spans="1:14" ht="14.25" customHeight="1" x14ac:dyDescent="0.3">
      <c r="A6863" t="s">
        <v>7386</v>
      </c>
      <c r="B6863" t="s">
        <v>19</v>
      </c>
      <c r="C6863" t="s">
        <v>33</v>
      </c>
      <c r="D6863">
        <v>223.28</v>
      </c>
      <c r="E6863">
        <v>0.41</v>
      </c>
      <c r="F6863">
        <f t="shared" si="214"/>
        <v>91.544799999999995</v>
      </c>
      <c r="G6863">
        <f t="shared" si="215"/>
        <v>131.73520000000002</v>
      </c>
      <c r="H6863">
        <v>5</v>
      </c>
      <c r="I6863" s="17">
        <v>45456</v>
      </c>
      <c r="J6863" s="17">
        <v>45459</v>
      </c>
      <c r="K6863" t="s">
        <v>21</v>
      </c>
      <c r="L6863" t="s">
        <v>27</v>
      </c>
      <c r="M6863">
        <v>22.39</v>
      </c>
      <c r="N6863" t="s">
        <v>34</v>
      </c>
    </row>
    <row r="6864" spans="1:14" ht="14.25" customHeight="1" x14ac:dyDescent="0.3">
      <c r="A6864" t="s">
        <v>4033</v>
      </c>
      <c r="B6864" t="s">
        <v>19</v>
      </c>
      <c r="C6864" t="s">
        <v>33</v>
      </c>
      <c r="D6864">
        <v>224.97</v>
      </c>
      <c r="E6864">
        <v>0.33</v>
      </c>
      <c r="F6864">
        <f t="shared" si="214"/>
        <v>74.240099999999998</v>
      </c>
      <c r="G6864">
        <f t="shared" si="215"/>
        <v>150.72989999999999</v>
      </c>
      <c r="H6864">
        <v>5</v>
      </c>
      <c r="I6864" s="17">
        <v>45336</v>
      </c>
      <c r="J6864" s="17">
        <v>45341</v>
      </c>
      <c r="K6864" t="s">
        <v>21</v>
      </c>
      <c r="L6864" t="s">
        <v>27</v>
      </c>
      <c r="M6864">
        <v>14.4</v>
      </c>
      <c r="N6864" t="s">
        <v>28</v>
      </c>
    </row>
    <row r="6865" spans="1:14" ht="14.25" customHeight="1" x14ac:dyDescent="0.3">
      <c r="A6865" t="s">
        <v>7802</v>
      </c>
      <c r="B6865" t="s">
        <v>13</v>
      </c>
      <c r="C6865" t="s">
        <v>14</v>
      </c>
      <c r="D6865">
        <v>228.53</v>
      </c>
      <c r="E6865">
        <v>0.1</v>
      </c>
      <c r="F6865">
        <f t="shared" si="214"/>
        <v>22.853000000000002</v>
      </c>
      <c r="G6865">
        <f t="shared" si="215"/>
        <v>205.67699999999999</v>
      </c>
      <c r="H6865">
        <v>5</v>
      </c>
      <c r="I6865" s="17">
        <v>45468</v>
      </c>
      <c r="J6865" s="17">
        <v>45469</v>
      </c>
      <c r="K6865" t="s">
        <v>31</v>
      </c>
      <c r="L6865" t="s">
        <v>22</v>
      </c>
      <c r="M6865">
        <v>62.34</v>
      </c>
      <c r="N6865" t="s">
        <v>39</v>
      </c>
    </row>
    <row r="6866" spans="1:14" ht="14.25" customHeight="1" x14ac:dyDescent="0.3">
      <c r="A6866" t="s">
        <v>15254</v>
      </c>
      <c r="B6866" t="s">
        <v>25</v>
      </c>
      <c r="C6866" t="s">
        <v>20</v>
      </c>
      <c r="D6866">
        <v>231.22</v>
      </c>
      <c r="E6866">
        <v>0.11</v>
      </c>
      <c r="F6866">
        <f t="shared" si="214"/>
        <v>25.434200000000001</v>
      </c>
      <c r="G6866">
        <f t="shared" si="215"/>
        <v>205.78579999999999</v>
      </c>
      <c r="H6866">
        <v>5</v>
      </c>
      <c r="I6866" s="17">
        <v>45447</v>
      </c>
      <c r="J6866" s="17">
        <v>45453</v>
      </c>
      <c r="K6866" t="s">
        <v>31</v>
      </c>
      <c r="L6866" t="s">
        <v>27</v>
      </c>
      <c r="M6866">
        <v>62.6</v>
      </c>
      <c r="N6866" t="s">
        <v>48</v>
      </c>
    </row>
    <row r="6867" spans="1:14" ht="14.25" customHeight="1" x14ac:dyDescent="0.3">
      <c r="A6867" t="s">
        <v>13861</v>
      </c>
      <c r="B6867" t="s">
        <v>13</v>
      </c>
      <c r="C6867" t="s">
        <v>14</v>
      </c>
      <c r="D6867">
        <v>232.44</v>
      </c>
      <c r="E6867">
        <v>0.3</v>
      </c>
      <c r="F6867">
        <f t="shared" si="214"/>
        <v>69.731999999999999</v>
      </c>
      <c r="G6867">
        <f t="shared" si="215"/>
        <v>162.708</v>
      </c>
      <c r="H6867">
        <v>5</v>
      </c>
      <c r="I6867" s="17">
        <v>45545</v>
      </c>
      <c r="J6867" s="17">
        <v>45550</v>
      </c>
      <c r="K6867" t="s">
        <v>31</v>
      </c>
      <c r="L6867" t="s">
        <v>16</v>
      </c>
      <c r="M6867">
        <v>18.23</v>
      </c>
      <c r="N6867" t="s">
        <v>23</v>
      </c>
    </row>
    <row r="6868" spans="1:14" ht="14.25" customHeight="1" x14ac:dyDescent="0.3">
      <c r="A6868" t="s">
        <v>4384</v>
      </c>
      <c r="B6868" t="s">
        <v>13</v>
      </c>
      <c r="C6868" t="s">
        <v>33</v>
      </c>
      <c r="D6868">
        <v>235.26</v>
      </c>
      <c r="E6868">
        <v>0.11</v>
      </c>
      <c r="F6868">
        <f t="shared" si="214"/>
        <v>25.878599999999999</v>
      </c>
      <c r="G6868">
        <f t="shared" si="215"/>
        <v>209.38139999999999</v>
      </c>
      <c r="H6868">
        <v>5</v>
      </c>
      <c r="I6868" s="17">
        <v>45079</v>
      </c>
      <c r="J6868" s="17">
        <v>45085</v>
      </c>
      <c r="K6868" t="s">
        <v>31</v>
      </c>
      <c r="L6868" t="s">
        <v>22</v>
      </c>
      <c r="M6868">
        <v>55.66</v>
      </c>
      <c r="N6868" t="s">
        <v>28</v>
      </c>
    </row>
    <row r="6869" spans="1:14" ht="14.25" customHeight="1" x14ac:dyDescent="0.3">
      <c r="A6869" t="s">
        <v>11334</v>
      </c>
      <c r="B6869" t="s">
        <v>25</v>
      </c>
      <c r="C6869" t="s">
        <v>36</v>
      </c>
      <c r="D6869">
        <v>238.85</v>
      </c>
      <c r="E6869">
        <v>0.46</v>
      </c>
      <c r="F6869">
        <f t="shared" si="214"/>
        <v>109.871</v>
      </c>
      <c r="G6869">
        <f t="shared" si="215"/>
        <v>128.97899999999998</v>
      </c>
      <c r="H6869">
        <v>5</v>
      </c>
      <c r="I6869" s="17">
        <v>45655</v>
      </c>
      <c r="J6869" s="17">
        <v>45656</v>
      </c>
      <c r="K6869" t="s">
        <v>31</v>
      </c>
      <c r="L6869" t="s">
        <v>22</v>
      </c>
      <c r="M6869">
        <v>42.33</v>
      </c>
      <c r="N6869" t="s">
        <v>34</v>
      </c>
    </row>
    <row r="6870" spans="1:14" ht="14.25" customHeight="1" x14ac:dyDescent="0.3">
      <c r="A6870" t="s">
        <v>1223</v>
      </c>
      <c r="B6870" t="s">
        <v>13</v>
      </c>
      <c r="C6870" t="s">
        <v>36</v>
      </c>
      <c r="D6870">
        <v>239.51</v>
      </c>
      <c r="E6870">
        <v>0.3</v>
      </c>
      <c r="F6870">
        <f t="shared" si="214"/>
        <v>71.852999999999994</v>
      </c>
      <c r="G6870">
        <f t="shared" si="215"/>
        <v>167.65699999999998</v>
      </c>
      <c r="H6870">
        <v>5</v>
      </c>
      <c r="I6870" s="17">
        <v>45274</v>
      </c>
      <c r="J6870" s="17">
        <v>45280</v>
      </c>
      <c r="K6870" t="s">
        <v>21</v>
      </c>
      <c r="L6870" t="s">
        <v>16</v>
      </c>
      <c r="M6870">
        <v>31.59</v>
      </c>
      <c r="N6870" t="s">
        <v>48</v>
      </c>
    </row>
    <row r="6871" spans="1:14" ht="14.25" customHeight="1" x14ac:dyDescent="0.3">
      <c r="A6871" t="s">
        <v>9930</v>
      </c>
      <c r="B6871" t="s">
        <v>19</v>
      </c>
      <c r="C6871" t="s">
        <v>20</v>
      </c>
      <c r="D6871">
        <v>241.4</v>
      </c>
      <c r="E6871">
        <v>0.36</v>
      </c>
      <c r="F6871">
        <f t="shared" si="214"/>
        <v>86.903999999999996</v>
      </c>
      <c r="G6871">
        <f t="shared" si="215"/>
        <v>154.49600000000001</v>
      </c>
      <c r="H6871">
        <v>5</v>
      </c>
      <c r="I6871" s="17">
        <v>44941</v>
      </c>
      <c r="J6871" s="17">
        <v>44946</v>
      </c>
      <c r="K6871" t="s">
        <v>21</v>
      </c>
      <c r="L6871" t="s">
        <v>22</v>
      </c>
      <c r="M6871">
        <v>57.58</v>
      </c>
      <c r="N6871" t="s">
        <v>48</v>
      </c>
    </row>
    <row r="6872" spans="1:14" ht="14.25" customHeight="1" x14ac:dyDescent="0.3">
      <c r="A6872" t="s">
        <v>14939</v>
      </c>
      <c r="B6872" t="s">
        <v>19</v>
      </c>
      <c r="C6872" t="s">
        <v>33</v>
      </c>
      <c r="D6872">
        <v>241.58</v>
      </c>
      <c r="E6872">
        <v>0.26</v>
      </c>
      <c r="F6872">
        <f t="shared" si="214"/>
        <v>62.810800000000008</v>
      </c>
      <c r="G6872">
        <f t="shared" si="215"/>
        <v>178.76920000000001</v>
      </c>
      <c r="H6872">
        <v>5</v>
      </c>
      <c r="I6872" s="17">
        <v>45302</v>
      </c>
      <c r="J6872" s="17">
        <v>45309</v>
      </c>
      <c r="K6872" t="s">
        <v>15</v>
      </c>
      <c r="L6872" t="s">
        <v>16</v>
      </c>
      <c r="M6872">
        <v>51.34</v>
      </c>
      <c r="N6872" t="s">
        <v>28</v>
      </c>
    </row>
    <row r="6873" spans="1:14" ht="14.25" customHeight="1" x14ac:dyDescent="0.3">
      <c r="A6873" t="s">
        <v>7737</v>
      </c>
      <c r="B6873" t="s">
        <v>13</v>
      </c>
      <c r="C6873" t="s">
        <v>33</v>
      </c>
      <c r="D6873">
        <v>247</v>
      </c>
      <c r="E6873">
        <v>0.28000000000000003</v>
      </c>
      <c r="F6873">
        <f t="shared" si="214"/>
        <v>69.160000000000011</v>
      </c>
      <c r="G6873">
        <f t="shared" si="215"/>
        <v>177.83999999999997</v>
      </c>
      <c r="H6873">
        <v>5</v>
      </c>
      <c r="I6873" s="17">
        <v>44952</v>
      </c>
      <c r="J6873" s="17">
        <v>44954</v>
      </c>
      <c r="K6873" t="s">
        <v>15</v>
      </c>
      <c r="L6873" t="s">
        <v>16</v>
      </c>
      <c r="M6873">
        <v>42.95</v>
      </c>
      <c r="N6873" t="s">
        <v>28</v>
      </c>
    </row>
    <row r="6874" spans="1:14" ht="14.25" customHeight="1" x14ac:dyDescent="0.3">
      <c r="A6874" t="s">
        <v>14792</v>
      </c>
      <c r="B6874" t="s">
        <v>13</v>
      </c>
      <c r="C6874" t="s">
        <v>20</v>
      </c>
      <c r="D6874">
        <v>247.72</v>
      </c>
      <c r="E6874">
        <v>0.04</v>
      </c>
      <c r="F6874">
        <f t="shared" si="214"/>
        <v>9.9087999999999994</v>
      </c>
      <c r="G6874">
        <f t="shared" si="215"/>
        <v>237.81119999999999</v>
      </c>
      <c r="H6874">
        <v>5</v>
      </c>
      <c r="I6874" s="17">
        <v>45113</v>
      </c>
      <c r="J6874" s="17">
        <v>45119</v>
      </c>
      <c r="K6874" t="s">
        <v>21</v>
      </c>
      <c r="L6874" t="s">
        <v>27</v>
      </c>
      <c r="M6874">
        <v>71.349999999999994</v>
      </c>
      <c r="N6874" t="s">
        <v>48</v>
      </c>
    </row>
    <row r="6875" spans="1:14" ht="14.25" customHeight="1" x14ac:dyDescent="0.3">
      <c r="A6875" t="s">
        <v>8481</v>
      </c>
      <c r="B6875" t="s">
        <v>13</v>
      </c>
      <c r="C6875" t="s">
        <v>20</v>
      </c>
      <c r="D6875">
        <v>256.11</v>
      </c>
      <c r="E6875">
        <v>0.23</v>
      </c>
      <c r="F6875">
        <f t="shared" si="214"/>
        <v>58.905300000000004</v>
      </c>
      <c r="G6875">
        <f t="shared" si="215"/>
        <v>197.2047</v>
      </c>
      <c r="H6875">
        <v>5</v>
      </c>
      <c r="I6875" s="17">
        <v>45148</v>
      </c>
      <c r="J6875" s="17">
        <v>45150</v>
      </c>
      <c r="K6875" t="s">
        <v>21</v>
      </c>
      <c r="L6875" t="s">
        <v>27</v>
      </c>
      <c r="M6875">
        <v>28.93</v>
      </c>
      <c r="N6875" t="s">
        <v>23</v>
      </c>
    </row>
    <row r="6876" spans="1:14" ht="14.25" customHeight="1" x14ac:dyDescent="0.3">
      <c r="A6876" t="s">
        <v>8363</v>
      </c>
      <c r="B6876" t="s">
        <v>19</v>
      </c>
      <c r="C6876" t="s">
        <v>36</v>
      </c>
      <c r="D6876">
        <v>258.89999999999998</v>
      </c>
      <c r="E6876">
        <v>0.15</v>
      </c>
      <c r="F6876">
        <f t="shared" si="214"/>
        <v>38.834999999999994</v>
      </c>
      <c r="G6876">
        <f t="shared" si="215"/>
        <v>220.065</v>
      </c>
      <c r="H6876">
        <v>5</v>
      </c>
      <c r="I6876" s="17">
        <v>45370</v>
      </c>
      <c r="J6876" s="17">
        <v>45374</v>
      </c>
      <c r="K6876" t="s">
        <v>21</v>
      </c>
      <c r="L6876" t="s">
        <v>22</v>
      </c>
      <c r="M6876">
        <v>67.97</v>
      </c>
      <c r="N6876" t="s">
        <v>39</v>
      </c>
    </row>
    <row r="6877" spans="1:14" ht="14.25" customHeight="1" x14ac:dyDescent="0.3">
      <c r="A6877" t="s">
        <v>5407</v>
      </c>
      <c r="B6877" t="s">
        <v>41</v>
      </c>
      <c r="C6877" t="s">
        <v>20</v>
      </c>
      <c r="D6877">
        <v>265.38</v>
      </c>
      <c r="E6877">
        <v>0.38</v>
      </c>
      <c r="F6877">
        <f t="shared" si="214"/>
        <v>100.84439999999999</v>
      </c>
      <c r="G6877">
        <f t="shared" si="215"/>
        <v>164.53559999999999</v>
      </c>
      <c r="H6877">
        <v>5</v>
      </c>
      <c r="I6877" s="17">
        <v>45201</v>
      </c>
      <c r="J6877" s="17">
        <v>45206</v>
      </c>
      <c r="K6877" t="s">
        <v>15</v>
      </c>
      <c r="L6877" t="s">
        <v>27</v>
      </c>
      <c r="M6877">
        <v>14.33</v>
      </c>
      <c r="N6877" t="s">
        <v>28</v>
      </c>
    </row>
    <row r="6878" spans="1:14" ht="14.25" customHeight="1" x14ac:dyDescent="0.3">
      <c r="A6878" t="s">
        <v>10507</v>
      </c>
      <c r="B6878" t="s">
        <v>13</v>
      </c>
      <c r="C6878" t="s">
        <v>14</v>
      </c>
      <c r="D6878">
        <v>266.56</v>
      </c>
      <c r="E6878">
        <v>0.15</v>
      </c>
      <c r="F6878">
        <f t="shared" si="214"/>
        <v>39.984000000000002</v>
      </c>
      <c r="G6878">
        <f t="shared" si="215"/>
        <v>226.57599999999999</v>
      </c>
      <c r="H6878">
        <v>5</v>
      </c>
      <c r="I6878" s="17">
        <v>45027</v>
      </c>
      <c r="J6878" s="17">
        <v>45034</v>
      </c>
      <c r="K6878" t="s">
        <v>15</v>
      </c>
      <c r="L6878" t="s">
        <v>16</v>
      </c>
      <c r="M6878">
        <v>61.8</v>
      </c>
      <c r="N6878" t="s">
        <v>48</v>
      </c>
    </row>
    <row r="6879" spans="1:14" ht="14.25" customHeight="1" x14ac:dyDescent="0.3">
      <c r="A6879" t="s">
        <v>75</v>
      </c>
      <c r="B6879" t="s">
        <v>41</v>
      </c>
      <c r="C6879" t="s">
        <v>36</v>
      </c>
      <c r="D6879">
        <v>268.23</v>
      </c>
      <c r="E6879">
        <v>0.38</v>
      </c>
      <c r="F6879">
        <f t="shared" si="214"/>
        <v>101.92740000000001</v>
      </c>
      <c r="G6879">
        <f t="shared" si="215"/>
        <v>166.30260000000001</v>
      </c>
      <c r="H6879">
        <v>5</v>
      </c>
      <c r="I6879" s="17">
        <v>45186</v>
      </c>
      <c r="J6879" s="17">
        <v>45188</v>
      </c>
      <c r="K6879" t="s">
        <v>21</v>
      </c>
      <c r="L6879" t="s">
        <v>27</v>
      </c>
      <c r="M6879">
        <v>48.54</v>
      </c>
      <c r="N6879" t="s">
        <v>23</v>
      </c>
    </row>
    <row r="6880" spans="1:14" ht="14.25" customHeight="1" x14ac:dyDescent="0.3">
      <c r="A6880" t="s">
        <v>9298</v>
      </c>
      <c r="B6880" t="s">
        <v>13</v>
      </c>
      <c r="C6880" t="s">
        <v>14</v>
      </c>
      <c r="D6880">
        <v>278.81</v>
      </c>
      <c r="E6880">
        <v>0.03</v>
      </c>
      <c r="F6880">
        <f t="shared" si="214"/>
        <v>8.3643000000000001</v>
      </c>
      <c r="G6880">
        <f t="shared" si="215"/>
        <v>270.44569999999999</v>
      </c>
      <c r="H6880">
        <v>5</v>
      </c>
      <c r="I6880" s="17">
        <v>44993</v>
      </c>
      <c r="J6880" s="17">
        <v>44995</v>
      </c>
      <c r="K6880" t="s">
        <v>21</v>
      </c>
      <c r="L6880" t="s">
        <v>27</v>
      </c>
      <c r="M6880">
        <v>33.92</v>
      </c>
      <c r="N6880" t="s">
        <v>23</v>
      </c>
    </row>
    <row r="6881" spans="1:14" ht="14.25" customHeight="1" x14ac:dyDescent="0.3">
      <c r="A6881" t="s">
        <v>13693</v>
      </c>
      <c r="B6881" t="s">
        <v>19</v>
      </c>
      <c r="C6881" t="s">
        <v>14</v>
      </c>
      <c r="D6881">
        <v>279.08999999999997</v>
      </c>
      <c r="E6881">
        <v>0.42</v>
      </c>
      <c r="F6881">
        <f t="shared" si="214"/>
        <v>117.21779999999998</v>
      </c>
      <c r="G6881">
        <f t="shared" si="215"/>
        <v>161.87219999999999</v>
      </c>
      <c r="H6881">
        <v>5</v>
      </c>
      <c r="I6881" s="17">
        <v>45405</v>
      </c>
      <c r="J6881" s="17">
        <v>45412</v>
      </c>
      <c r="K6881" t="s">
        <v>21</v>
      </c>
      <c r="L6881" t="s">
        <v>27</v>
      </c>
      <c r="M6881">
        <v>30.98</v>
      </c>
      <c r="N6881" t="s">
        <v>34</v>
      </c>
    </row>
    <row r="6882" spans="1:14" ht="14.25" customHeight="1" x14ac:dyDescent="0.3">
      <c r="A6882" t="s">
        <v>14219</v>
      </c>
      <c r="B6882" t="s">
        <v>25</v>
      </c>
      <c r="C6882" t="s">
        <v>26</v>
      </c>
      <c r="D6882">
        <v>282.2</v>
      </c>
      <c r="E6882">
        <v>0.17</v>
      </c>
      <c r="F6882">
        <f t="shared" si="214"/>
        <v>47.974000000000004</v>
      </c>
      <c r="G6882">
        <f t="shared" si="215"/>
        <v>234.226</v>
      </c>
      <c r="H6882">
        <v>5</v>
      </c>
      <c r="I6882" s="17">
        <v>45552</v>
      </c>
      <c r="J6882" s="17">
        <v>45557</v>
      </c>
      <c r="K6882" t="s">
        <v>21</v>
      </c>
      <c r="L6882" t="s">
        <v>22</v>
      </c>
      <c r="M6882">
        <v>37.5</v>
      </c>
      <c r="N6882" t="s">
        <v>34</v>
      </c>
    </row>
    <row r="6883" spans="1:14" ht="14.25" customHeight="1" x14ac:dyDescent="0.3">
      <c r="A6883" t="s">
        <v>3818</v>
      </c>
      <c r="B6883" t="s">
        <v>41</v>
      </c>
      <c r="C6883" t="s">
        <v>33</v>
      </c>
      <c r="D6883">
        <v>284.33999999999997</v>
      </c>
      <c r="E6883">
        <v>0.18</v>
      </c>
      <c r="F6883">
        <f t="shared" si="214"/>
        <v>51.181199999999997</v>
      </c>
      <c r="G6883">
        <f t="shared" si="215"/>
        <v>233.15879999999999</v>
      </c>
      <c r="H6883">
        <v>5</v>
      </c>
      <c r="I6883" s="17">
        <v>45453</v>
      </c>
      <c r="J6883" s="17">
        <v>45457</v>
      </c>
      <c r="K6883" t="s">
        <v>15</v>
      </c>
      <c r="L6883" t="s">
        <v>16</v>
      </c>
      <c r="M6883">
        <v>63.62</v>
      </c>
      <c r="N6883" t="s">
        <v>23</v>
      </c>
    </row>
    <row r="6884" spans="1:14" ht="14.25" customHeight="1" x14ac:dyDescent="0.3">
      <c r="A6884" t="s">
        <v>14380</v>
      </c>
      <c r="B6884" t="s">
        <v>41</v>
      </c>
      <c r="C6884" t="s">
        <v>36</v>
      </c>
      <c r="D6884">
        <v>286.33</v>
      </c>
      <c r="E6884">
        <v>0.41</v>
      </c>
      <c r="F6884">
        <f t="shared" si="214"/>
        <v>117.39529999999999</v>
      </c>
      <c r="G6884">
        <f t="shared" si="215"/>
        <v>168.93469999999999</v>
      </c>
      <c r="H6884">
        <v>5</v>
      </c>
      <c r="I6884" s="17">
        <v>45650</v>
      </c>
      <c r="J6884" s="17">
        <v>45656</v>
      </c>
      <c r="K6884" t="s">
        <v>21</v>
      </c>
      <c r="L6884" t="s">
        <v>16</v>
      </c>
      <c r="M6884">
        <v>85.49</v>
      </c>
      <c r="N6884" t="s">
        <v>28</v>
      </c>
    </row>
    <row r="6885" spans="1:14" ht="14.25" customHeight="1" x14ac:dyDescent="0.3">
      <c r="A6885" t="s">
        <v>8280</v>
      </c>
      <c r="B6885" t="s">
        <v>19</v>
      </c>
      <c r="C6885" t="s">
        <v>36</v>
      </c>
      <c r="D6885">
        <v>292.33999999999997</v>
      </c>
      <c r="E6885">
        <v>0.31</v>
      </c>
      <c r="F6885">
        <f t="shared" si="214"/>
        <v>90.625399999999985</v>
      </c>
      <c r="G6885">
        <f t="shared" si="215"/>
        <v>201.71459999999999</v>
      </c>
      <c r="H6885">
        <v>5</v>
      </c>
      <c r="I6885" s="17">
        <v>45100</v>
      </c>
      <c r="J6885" s="17">
        <v>45103</v>
      </c>
      <c r="K6885" t="s">
        <v>31</v>
      </c>
      <c r="L6885" t="s">
        <v>16</v>
      </c>
      <c r="M6885">
        <v>86.22</v>
      </c>
      <c r="N6885" t="s">
        <v>17</v>
      </c>
    </row>
    <row r="6886" spans="1:14" ht="14.25" customHeight="1" x14ac:dyDescent="0.3">
      <c r="A6886" t="s">
        <v>13826</v>
      </c>
      <c r="B6886" t="s">
        <v>19</v>
      </c>
      <c r="C6886" t="s">
        <v>36</v>
      </c>
      <c r="D6886">
        <v>298.51</v>
      </c>
      <c r="E6886">
        <v>0.35</v>
      </c>
      <c r="F6886">
        <f t="shared" si="214"/>
        <v>104.4785</v>
      </c>
      <c r="G6886">
        <f t="shared" si="215"/>
        <v>194.03149999999999</v>
      </c>
      <c r="H6886">
        <v>5</v>
      </c>
      <c r="I6886" s="17">
        <v>45092</v>
      </c>
      <c r="J6886" s="17">
        <v>45095</v>
      </c>
      <c r="K6886" t="s">
        <v>21</v>
      </c>
      <c r="L6886" t="s">
        <v>16</v>
      </c>
      <c r="M6886">
        <v>64.87</v>
      </c>
      <c r="N6886" t="s">
        <v>34</v>
      </c>
    </row>
    <row r="6887" spans="1:14" ht="14.25" customHeight="1" x14ac:dyDescent="0.3">
      <c r="A6887" t="s">
        <v>6164</v>
      </c>
      <c r="B6887" t="s">
        <v>25</v>
      </c>
      <c r="C6887" t="s">
        <v>26</v>
      </c>
      <c r="D6887">
        <v>299.44</v>
      </c>
      <c r="E6887">
        <v>0.26</v>
      </c>
      <c r="F6887">
        <f t="shared" si="214"/>
        <v>77.854399999999998</v>
      </c>
      <c r="G6887">
        <f t="shared" si="215"/>
        <v>221.5856</v>
      </c>
      <c r="H6887">
        <v>5</v>
      </c>
      <c r="I6887" s="17">
        <v>45471</v>
      </c>
      <c r="J6887" s="17">
        <v>45472</v>
      </c>
      <c r="K6887" t="s">
        <v>15</v>
      </c>
      <c r="L6887" t="s">
        <v>22</v>
      </c>
      <c r="M6887">
        <v>67.12</v>
      </c>
      <c r="N6887" t="s">
        <v>28</v>
      </c>
    </row>
    <row r="6888" spans="1:14" ht="14.25" customHeight="1" x14ac:dyDescent="0.3">
      <c r="A6888" t="s">
        <v>7501</v>
      </c>
      <c r="B6888" t="s">
        <v>41</v>
      </c>
      <c r="C6888" t="s">
        <v>14</v>
      </c>
      <c r="D6888">
        <v>303.99</v>
      </c>
      <c r="E6888">
        <v>0.32</v>
      </c>
      <c r="F6888">
        <f t="shared" si="214"/>
        <v>97.276800000000009</v>
      </c>
      <c r="G6888">
        <f t="shared" si="215"/>
        <v>206.7132</v>
      </c>
      <c r="H6888">
        <v>5</v>
      </c>
      <c r="I6888" s="17">
        <v>45222</v>
      </c>
      <c r="J6888" s="17">
        <v>45223</v>
      </c>
      <c r="K6888" t="s">
        <v>31</v>
      </c>
      <c r="L6888" t="s">
        <v>27</v>
      </c>
      <c r="M6888">
        <v>45.93</v>
      </c>
      <c r="N6888" t="s">
        <v>28</v>
      </c>
    </row>
    <row r="6889" spans="1:14" ht="14.25" customHeight="1" x14ac:dyDescent="0.3">
      <c r="A6889" t="s">
        <v>13353</v>
      </c>
      <c r="B6889" t="s">
        <v>41</v>
      </c>
      <c r="C6889" t="s">
        <v>33</v>
      </c>
      <c r="D6889">
        <v>309.20999999999998</v>
      </c>
      <c r="E6889">
        <v>0.17</v>
      </c>
      <c r="F6889">
        <f t="shared" si="214"/>
        <v>52.5657</v>
      </c>
      <c r="G6889">
        <f t="shared" si="215"/>
        <v>256.64429999999999</v>
      </c>
      <c r="H6889">
        <v>5</v>
      </c>
      <c r="I6889" s="17">
        <v>45162</v>
      </c>
      <c r="J6889" s="17">
        <v>45163</v>
      </c>
      <c r="K6889" t="s">
        <v>15</v>
      </c>
      <c r="L6889" t="s">
        <v>22</v>
      </c>
      <c r="M6889">
        <v>75</v>
      </c>
      <c r="N6889" t="s">
        <v>39</v>
      </c>
    </row>
    <row r="6890" spans="1:14" ht="14.25" customHeight="1" x14ac:dyDescent="0.3">
      <c r="A6890" t="s">
        <v>1307</v>
      </c>
      <c r="B6890" t="s">
        <v>13</v>
      </c>
      <c r="C6890" t="s">
        <v>20</v>
      </c>
      <c r="D6890">
        <v>315.64</v>
      </c>
      <c r="E6890">
        <v>0.32</v>
      </c>
      <c r="F6890">
        <f t="shared" si="214"/>
        <v>101.0048</v>
      </c>
      <c r="G6890">
        <f t="shared" si="215"/>
        <v>214.6352</v>
      </c>
      <c r="H6890">
        <v>5</v>
      </c>
      <c r="I6890" s="17">
        <v>45431</v>
      </c>
      <c r="J6890" s="17">
        <v>45435</v>
      </c>
      <c r="K6890" t="s">
        <v>15</v>
      </c>
      <c r="L6890" t="s">
        <v>16</v>
      </c>
      <c r="M6890">
        <v>43.76</v>
      </c>
      <c r="N6890" t="s">
        <v>28</v>
      </c>
    </row>
    <row r="6891" spans="1:14" ht="14.25" customHeight="1" x14ac:dyDescent="0.3">
      <c r="A6891" t="s">
        <v>13296</v>
      </c>
      <c r="B6891" t="s">
        <v>13</v>
      </c>
      <c r="C6891" t="s">
        <v>33</v>
      </c>
      <c r="D6891">
        <v>319.01</v>
      </c>
      <c r="E6891">
        <v>0.21</v>
      </c>
      <c r="F6891">
        <f t="shared" si="214"/>
        <v>66.992099999999994</v>
      </c>
      <c r="G6891">
        <f t="shared" si="215"/>
        <v>252.0179</v>
      </c>
      <c r="H6891">
        <v>5</v>
      </c>
      <c r="I6891" s="17">
        <v>44932</v>
      </c>
      <c r="J6891" s="17">
        <v>44939</v>
      </c>
      <c r="K6891" t="s">
        <v>15</v>
      </c>
      <c r="L6891" t="s">
        <v>16</v>
      </c>
      <c r="M6891">
        <v>48.42</v>
      </c>
      <c r="N6891" t="s">
        <v>28</v>
      </c>
    </row>
    <row r="6892" spans="1:14" ht="14.25" customHeight="1" x14ac:dyDescent="0.3">
      <c r="A6892" t="s">
        <v>11960</v>
      </c>
      <c r="B6892" t="s">
        <v>19</v>
      </c>
      <c r="C6892" t="s">
        <v>33</v>
      </c>
      <c r="D6892">
        <v>326.72000000000003</v>
      </c>
      <c r="E6892">
        <v>0.27</v>
      </c>
      <c r="F6892">
        <f t="shared" si="214"/>
        <v>88.214400000000012</v>
      </c>
      <c r="G6892">
        <f t="shared" si="215"/>
        <v>238.50560000000002</v>
      </c>
      <c r="H6892">
        <v>5</v>
      </c>
      <c r="I6892" s="17">
        <v>45534</v>
      </c>
      <c r="J6892" s="17">
        <v>45538</v>
      </c>
      <c r="K6892" t="s">
        <v>15</v>
      </c>
      <c r="L6892" t="s">
        <v>22</v>
      </c>
      <c r="M6892">
        <v>60.5</v>
      </c>
      <c r="N6892" t="s">
        <v>28</v>
      </c>
    </row>
    <row r="6893" spans="1:14" ht="14.25" customHeight="1" x14ac:dyDescent="0.3">
      <c r="A6893" t="s">
        <v>11319</v>
      </c>
      <c r="B6893" t="s">
        <v>25</v>
      </c>
      <c r="C6893" t="s">
        <v>20</v>
      </c>
      <c r="D6893">
        <v>337.71</v>
      </c>
      <c r="E6893">
        <v>0.3</v>
      </c>
      <c r="F6893">
        <f t="shared" si="214"/>
        <v>101.31299999999999</v>
      </c>
      <c r="G6893">
        <f t="shared" si="215"/>
        <v>236.39699999999999</v>
      </c>
      <c r="H6893">
        <v>5</v>
      </c>
      <c r="I6893" s="17">
        <v>45296</v>
      </c>
      <c r="J6893" s="17">
        <v>45297</v>
      </c>
      <c r="K6893" t="s">
        <v>31</v>
      </c>
      <c r="L6893" t="s">
        <v>22</v>
      </c>
      <c r="M6893">
        <v>32.04</v>
      </c>
      <c r="N6893" t="s">
        <v>17</v>
      </c>
    </row>
    <row r="6894" spans="1:14" ht="14.25" customHeight="1" x14ac:dyDescent="0.3">
      <c r="A6894" t="s">
        <v>3111</v>
      </c>
      <c r="B6894" t="s">
        <v>25</v>
      </c>
      <c r="C6894" t="s">
        <v>26</v>
      </c>
      <c r="D6894">
        <v>351.91</v>
      </c>
      <c r="E6894">
        <v>0.44</v>
      </c>
      <c r="F6894">
        <f t="shared" si="214"/>
        <v>154.84040000000002</v>
      </c>
      <c r="G6894">
        <f t="shared" si="215"/>
        <v>197.06960000000001</v>
      </c>
      <c r="H6894">
        <v>5</v>
      </c>
      <c r="I6894" s="17">
        <v>45003</v>
      </c>
      <c r="J6894" s="17">
        <v>45004</v>
      </c>
      <c r="K6894" t="s">
        <v>31</v>
      </c>
      <c r="L6894" t="s">
        <v>27</v>
      </c>
      <c r="M6894">
        <v>105.36</v>
      </c>
      <c r="N6894" t="s">
        <v>23</v>
      </c>
    </row>
    <row r="6895" spans="1:14" ht="14.25" customHeight="1" x14ac:dyDescent="0.3">
      <c r="A6895" t="s">
        <v>4419</v>
      </c>
      <c r="B6895" t="s">
        <v>13</v>
      </c>
      <c r="C6895" t="s">
        <v>26</v>
      </c>
      <c r="D6895">
        <v>357.17</v>
      </c>
      <c r="E6895">
        <v>0.43</v>
      </c>
      <c r="F6895">
        <f t="shared" si="214"/>
        <v>153.5831</v>
      </c>
      <c r="G6895">
        <f t="shared" si="215"/>
        <v>203.58690000000001</v>
      </c>
      <c r="H6895">
        <v>5</v>
      </c>
      <c r="I6895" s="17">
        <v>45629</v>
      </c>
      <c r="J6895" s="17">
        <v>45630</v>
      </c>
      <c r="K6895" t="s">
        <v>31</v>
      </c>
      <c r="L6895" t="s">
        <v>22</v>
      </c>
      <c r="M6895">
        <v>72.7</v>
      </c>
      <c r="N6895" t="s">
        <v>28</v>
      </c>
    </row>
    <row r="6896" spans="1:14" ht="14.25" customHeight="1" x14ac:dyDescent="0.3">
      <c r="A6896" t="s">
        <v>5598</v>
      </c>
      <c r="B6896" t="s">
        <v>13</v>
      </c>
      <c r="C6896" t="s">
        <v>20</v>
      </c>
      <c r="D6896">
        <v>358.83</v>
      </c>
      <c r="E6896">
        <v>0.23</v>
      </c>
      <c r="F6896">
        <f t="shared" si="214"/>
        <v>82.530900000000003</v>
      </c>
      <c r="G6896">
        <f t="shared" si="215"/>
        <v>276.29909999999995</v>
      </c>
      <c r="H6896">
        <v>5</v>
      </c>
      <c r="I6896" s="17">
        <v>45555</v>
      </c>
      <c r="J6896" s="17">
        <v>45556</v>
      </c>
      <c r="K6896" t="s">
        <v>21</v>
      </c>
      <c r="L6896" t="s">
        <v>16</v>
      </c>
      <c r="M6896">
        <v>48.58</v>
      </c>
      <c r="N6896" t="s">
        <v>48</v>
      </c>
    </row>
    <row r="6897" spans="1:14" ht="14.25" customHeight="1" x14ac:dyDescent="0.3">
      <c r="A6897" t="s">
        <v>3199</v>
      </c>
      <c r="B6897" t="s">
        <v>41</v>
      </c>
      <c r="C6897" t="s">
        <v>36</v>
      </c>
      <c r="D6897">
        <v>358.91</v>
      </c>
      <c r="E6897">
        <v>0.22</v>
      </c>
      <c r="F6897">
        <f t="shared" si="214"/>
        <v>78.9602</v>
      </c>
      <c r="G6897">
        <f t="shared" si="215"/>
        <v>279.94980000000004</v>
      </c>
      <c r="H6897">
        <v>5</v>
      </c>
      <c r="I6897" s="17">
        <v>45225</v>
      </c>
      <c r="J6897" s="17">
        <v>45227</v>
      </c>
      <c r="K6897" t="s">
        <v>21</v>
      </c>
      <c r="L6897" t="s">
        <v>16</v>
      </c>
      <c r="M6897">
        <v>19.420000000000002</v>
      </c>
      <c r="N6897" t="s">
        <v>39</v>
      </c>
    </row>
    <row r="6898" spans="1:14" ht="14.25" customHeight="1" x14ac:dyDescent="0.3">
      <c r="A6898" t="s">
        <v>3499</v>
      </c>
      <c r="B6898" t="s">
        <v>13</v>
      </c>
      <c r="C6898" t="s">
        <v>36</v>
      </c>
      <c r="D6898">
        <v>360.54</v>
      </c>
      <c r="E6898">
        <v>0.48</v>
      </c>
      <c r="F6898">
        <f t="shared" si="214"/>
        <v>173.0592</v>
      </c>
      <c r="G6898">
        <f t="shared" si="215"/>
        <v>187.48080000000002</v>
      </c>
      <c r="H6898">
        <v>5</v>
      </c>
      <c r="I6898" s="17">
        <v>45008</v>
      </c>
      <c r="J6898" s="17">
        <v>45012</v>
      </c>
      <c r="K6898" t="s">
        <v>31</v>
      </c>
      <c r="L6898" t="s">
        <v>16</v>
      </c>
      <c r="M6898">
        <v>99.56</v>
      </c>
      <c r="N6898" t="s">
        <v>28</v>
      </c>
    </row>
    <row r="6899" spans="1:14" ht="14.25" customHeight="1" x14ac:dyDescent="0.3">
      <c r="A6899" t="s">
        <v>2216</v>
      </c>
      <c r="B6899" t="s">
        <v>41</v>
      </c>
      <c r="C6899" t="s">
        <v>36</v>
      </c>
      <c r="D6899">
        <v>361.92</v>
      </c>
      <c r="E6899">
        <v>0.27</v>
      </c>
      <c r="F6899">
        <f t="shared" si="214"/>
        <v>97.718400000000017</v>
      </c>
      <c r="G6899">
        <f t="shared" si="215"/>
        <v>264.20159999999998</v>
      </c>
      <c r="H6899">
        <v>5</v>
      </c>
      <c r="I6899" s="17">
        <v>45523</v>
      </c>
      <c r="J6899" s="17">
        <v>45529</v>
      </c>
      <c r="K6899" t="s">
        <v>21</v>
      </c>
      <c r="L6899" t="s">
        <v>16</v>
      </c>
      <c r="M6899">
        <v>85.78</v>
      </c>
      <c r="N6899" t="s">
        <v>23</v>
      </c>
    </row>
    <row r="6900" spans="1:14" ht="14.25" customHeight="1" x14ac:dyDescent="0.3">
      <c r="A6900" t="s">
        <v>8651</v>
      </c>
      <c r="B6900" t="s">
        <v>41</v>
      </c>
      <c r="C6900" t="s">
        <v>14</v>
      </c>
      <c r="D6900">
        <v>365.99</v>
      </c>
      <c r="E6900">
        <v>0.09</v>
      </c>
      <c r="F6900">
        <f t="shared" si="214"/>
        <v>32.939099999999996</v>
      </c>
      <c r="G6900">
        <f t="shared" si="215"/>
        <v>333.05090000000001</v>
      </c>
      <c r="H6900">
        <v>5</v>
      </c>
      <c r="I6900" s="17">
        <v>45044</v>
      </c>
      <c r="J6900" s="17">
        <v>45049</v>
      </c>
      <c r="K6900" t="s">
        <v>21</v>
      </c>
      <c r="L6900" t="s">
        <v>22</v>
      </c>
      <c r="M6900">
        <v>54.05</v>
      </c>
      <c r="N6900" t="s">
        <v>39</v>
      </c>
    </row>
    <row r="6901" spans="1:14" ht="14.25" customHeight="1" x14ac:dyDescent="0.3">
      <c r="A6901" t="s">
        <v>695</v>
      </c>
      <c r="B6901" t="s">
        <v>25</v>
      </c>
      <c r="C6901" t="s">
        <v>20</v>
      </c>
      <c r="D6901">
        <v>367.44</v>
      </c>
      <c r="E6901">
        <v>0.43</v>
      </c>
      <c r="F6901">
        <f t="shared" si="214"/>
        <v>157.9992</v>
      </c>
      <c r="G6901">
        <f t="shared" si="215"/>
        <v>209.4408</v>
      </c>
      <c r="H6901">
        <v>5</v>
      </c>
      <c r="I6901" s="17">
        <v>45137</v>
      </c>
      <c r="J6901" s="17">
        <v>45139</v>
      </c>
      <c r="K6901" t="s">
        <v>15</v>
      </c>
      <c r="L6901" t="s">
        <v>22</v>
      </c>
      <c r="M6901">
        <v>25.03</v>
      </c>
      <c r="N6901" t="s">
        <v>17</v>
      </c>
    </row>
    <row r="6902" spans="1:14" ht="14.25" customHeight="1" x14ac:dyDescent="0.3">
      <c r="A6902" t="s">
        <v>6068</v>
      </c>
      <c r="B6902" t="s">
        <v>25</v>
      </c>
      <c r="C6902" t="s">
        <v>36</v>
      </c>
      <c r="D6902">
        <v>369.53</v>
      </c>
      <c r="E6902">
        <v>0.03</v>
      </c>
      <c r="F6902">
        <f t="shared" si="214"/>
        <v>11.085899999999999</v>
      </c>
      <c r="G6902">
        <f t="shared" si="215"/>
        <v>358.44409999999999</v>
      </c>
      <c r="H6902">
        <v>5</v>
      </c>
      <c r="I6902" s="17">
        <v>44931</v>
      </c>
      <c r="J6902" s="17">
        <v>44934</v>
      </c>
      <c r="K6902" t="s">
        <v>21</v>
      </c>
      <c r="L6902" t="s">
        <v>27</v>
      </c>
      <c r="M6902">
        <v>66.31</v>
      </c>
      <c r="N6902" t="s">
        <v>34</v>
      </c>
    </row>
    <row r="6903" spans="1:14" ht="14.25" customHeight="1" x14ac:dyDescent="0.3">
      <c r="A6903" t="s">
        <v>10362</v>
      </c>
      <c r="B6903" t="s">
        <v>25</v>
      </c>
      <c r="C6903" t="s">
        <v>26</v>
      </c>
      <c r="D6903">
        <v>372.05</v>
      </c>
      <c r="E6903">
        <v>0.04</v>
      </c>
      <c r="F6903">
        <f t="shared" si="214"/>
        <v>14.882000000000001</v>
      </c>
      <c r="G6903">
        <f t="shared" si="215"/>
        <v>357.16800000000001</v>
      </c>
      <c r="H6903">
        <v>5</v>
      </c>
      <c r="I6903" s="17">
        <v>45058</v>
      </c>
      <c r="J6903" s="17">
        <v>45062</v>
      </c>
      <c r="K6903" t="s">
        <v>15</v>
      </c>
      <c r="L6903" t="s">
        <v>27</v>
      </c>
      <c r="M6903">
        <v>53.71</v>
      </c>
      <c r="N6903" t="s">
        <v>23</v>
      </c>
    </row>
    <row r="6904" spans="1:14" ht="14.25" customHeight="1" x14ac:dyDescent="0.3">
      <c r="A6904" t="s">
        <v>1049</v>
      </c>
      <c r="B6904" t="s">
        <v>41</v>
      </c>
      <c r="C6904" t="s">
        <v>36</v>
      </c>
      <c r="D6904">
        <v>373.05</v>
      </c>
      <c r="E6904">
        <v>0.08</v>
      </c>
      <c r="F6904">
        <f t="shared" si="214"/>
        <v>29.844000000000001</v>
      </c>
      <c r="G6904">
        <f t="shared" si="215"/>
        <v>343.20600000000002</v>
      </c>
      <c r="H6904">
        <v>5</v>
      </c>
      <c r="I6904" s="17">
        <v>45163</v>
      </c>
      <c r="J6904" s="17">
        <v>45164</v>
      </c>
      <c r="K6904" t="s">
        <v>21</v>
      </c>
      <c r="L6904" t="s">
        <v>16</v>
      </c>
      <c r="M6904">
        <v>31.72</v>
      </c>
      <c r="N6904" t="s">
        <v>28</v>
      </c>
    </row>
    <row r="6905" spans="1:14" ht="14.25" customHeight="1" x14ac:dyDescent="0.3">
      <c r="A6905" t="s">
        <v>13983</v>
      </c>
      <c r="B6905" t="s">
        <v>13</v>
      </c>
      <c r="C6905" t="s">
        <v>36</v>
      </c>
      <c r="D6905">
        <v>376.27</v>
      </c>
      <c r="E6905">
        <v>0.02</v>
      </c>
      <c r="F6905">
        <f t="shared" si="214"/>
        <v>7.5253999999999994</v>
      </c>
      <c r="G6905">
        <f t="shared" si="215"/>
        <v>368.74459999999999</v>
      </c>
      <c r="H6905">
        <v>5</v>
      </c>
      <c r="I6905" s="17">
        <v>44967</v>
      </c>
      <c r="J6905" s="17">
        <v>44969</v>
      </c>
      <c r="K6905" t="s">
        <v>31</v>
      </c>
      <c r="L6905" t="s">
        <v>22</v>
      </c>
      <c r="M6905">
        <v>98.27</v>
      </c>
      <c r="N6905" t="s">
        <v>28</v>
      </c>
    </row>
    <row r="6906" spans="1:14" ht="14.25" customHeight="1" x14ac:dyDescent="0.3">
      <c r="A6906" t="s">
        <v>10885</v>
      </c>
      <c r="B6906" t="s">
        <v>41</v>
      </c>
      <c r="C6906" t="s">
        <v>20</v>
      </c>
      <c r="D6906">
        <v>378.08</v>
      </c>
      <c r="E6906">
        <v>0.01</v>
      </c>
      <c r="F6906">
        <f t="shared" si="214"/>
        <v>3.7807999999999997</v>
      </c>
      <c r="G6906">
        <f t="shared" si="215"/>
        <v>374.29919999999998</v>
      </c>
      <c r="H6906">
        <v>5</v>
      </c>
      <c r="I6906" s="17">
        <v>45411</v>
      </c>
      <c r="J6906" s="17">
        <v>45415</v>
      </c>
      <c r="K6906" t="s">
        <v>15</v>
      </c>
      <c r="L6906" t="s">
        <v>16</v>
      </c>
      <c r="M6906">
        <v>104</v>
      </c>
      <c r="N6906" t="s">
        <v>23</v>
      </c>
    </row>
    <row r="6907" spans="1:14" ht="14.25" customHeight="1" x14ac:dyDescent="0.3">
      <c r="A6907" t="s">
        <v>11785</v>
      </c>
      <c r="B6907" t="s">
        <v>25</v>
      </c>
      <c r="C6907" t="s">
        <v>20</v>
      </c>
      <c r="D6907">
        <v>380.12</v>
      </c>
      <c r="E6907">
        <v>0.02</v>
      </c>
      <c r="F6907">
        <f t="shared" si="214"/>
        <v>7.6024000000000003</v>
      </c>
      <c r="G6907">
        <f t="shared" si="215"/>
        <v>372.51760000000002</v>
      </c>
      <c r="H6907">
        <v>5</v>
      </c>
      <c r="I6907" s="17">
        <v>45267</v>
      </c>
      <c r="J6907" s="17">
        <v>45272</v>
      </c>
      <c r="K6907" t="s">
        <v>31</v>
      </c>
      <c r="L6907" t="s">
        <v>22</v>
      </c>
      <c r="M6907">
        <v>71.48</v>
      </c>
      <c r="N6907" t="s">
        <v>28</v>
      </c>
    </row>
    <row r="6908" spans="1:14" ht="14.25" customHeight="1" x14ac:dyDescent="0.3">
      <c r="A6908" t="s">
        <v>640</v>
      </c>
      <c r="B6908" t="s">
        <v>19</v>
      </c>
      <c r="C6908" t="s">
        <v>14</v>
      </c>
      <c r="D6908">
        <v>383.93</v>
      </c>
      <c r="E6908">
        <v>0.41</v>
      </c>
      <c r="F6908">
        <f t="shared" si="214"/>
        <v>157.41129999999998</v>
      </c>
      <c r="G6908">
        <f t="shared" si="215"/>
        <v>226.51870000000002</v>
      </c>
      <c r="H6908">
        <v>5</v>
      </c>
      <c r="I6908" s="17">
        <v>45309</v>
      </c>
      <c r="J6908" s="17">
        <v>45310</v>
      </c>
      <c r="K6908" t="s">
        <v>21</v>
      </c>
      <c r="L6908" t="s">
        <v>16</v>
      </c>
      <c r="M6908">
        <v>48.91</v>
      </c>
      <c r="N6908" t="s">
        <v>28</v>
      </c>
    </row>
    <row r="6909" spans="1:14" ht="14.25" customHeight="1" x14ac:dyDescent="0.3">
      <c r="A6909" t="s">
        <v>7100</v>
      </c>
      <c r="B6909" t="s">
        <v>25</v>
      </c>
      <c r="C6909" t="s">
        <v>20</v>
      </c>
      <c r="D6909">
        <v>384.49</v>
      </c>
      <c r="E6909">
        <v>0.41</v>
      </c>
      <c r="F6909">
        <f t="shared" si="214"/>
        <v>157.64089999999999</v>
      </c>
      <c r="G6909">
        <f t="shared" si="215"/>
        <v>226.84910000000002</v>
      </c>
      <c r="H6909">
        <v>5</v>
      </c>
      <c r="I6909" s="17">
        <v>45413</v>
      </c>
      <c r="J6909" s="17">
        <v>45418</v>
      </c>
      <c r="K6909" t="s">
        <v>21</v>
      </c>
      <c r="L6909" t="s">
        <v>22</v>
      </c>
      <c r="M6909">
        <v>114.58</v>
      </c>
      <c r="N6909" t="s">
        <v>39</v>
      </c>
    </row>
    <row r="6910" spans="1:14" ht="14.25" customHeight="1" x14ac:dyDescent="0.3">
      <c r="A6910" t="s">
        <v>1123</v>
      </c>
      <c r="B6910" t="s">
        <v>19</v>
      </c>
      <c r="C6910" t="s">
        <v>33</v>
      </c>
      <c r="D6910">
        <v>386.61</v>
      </c>
      <c r="E6910">
        <v>0.03</v>
      </c>
      <c r="F6910">
        <f t="shared" si="214"/>
        <v>11.5983</v>
      </c>
      <c r="G6910">
        <f t="shared" si="215"/>
        <v>375.01170000000002</v>
      </c>
      <c r="H6910">
        <v>5</v>
      </c>
      <c r="I6910" s="17">
        <v>45539</v>
      </c>
      <c r="J6910" s="17">
        <v>45540</v>
      </c>
      <c r="K6910" t="s">
        <v>21</v>
      </c>
      <c r="L6910" t="s">
        <v>27</v>
      </c>
      <c r="M6910">
        <v>110.68</v>
      </c>
      <c r="N6910" t="s">
        <v>34</v>
      </c>
    </row>
    <row r="6911" spans="1:14" ht="14.25" customHeight="1" x14ac:dyDescent="0.3">
      <c r="A6911" t="s">
        <v>10939</v>
      </c>
      <c r="B6911" t="s">
        <v>25</v>
      </c>
      <c r="C6911" t="s">
        <v>14</v>
      </c>
      <c r="D6911">
        <v>395.72</v>
      </c>
      <c r="E6911">
        <v>0.32</v>
      </c>
      <c r="F6911">
        <f t="shared" si="214"/>
        <v>126.63040000000001</v>
      </c>
      <c r="G6911">
        <f t="shared" si="215"/>
        <v>269.08960000000002</v>
      </c>
      <c r="H6911">
        <v>5</v>
      </c>
      <c r="I6911" s="17">
        <v>45207</v>
      </c>
      <c r="J6911" s="17">
        <v>45212</v>
      </c>
      <c r="K6911" t="s">
        <v>15</v>
      </c>
      <c r="L6911" t="s">
        <v>22</v>
      </c>
      <c r="M6911">
        <v>46.74</v>
      </c>
      <c r="N6911" t="s">
        <v>17</v>
      </c>
    </row>
    <row r="6912" spans="1:14" ht="14.25" customHeight="1" x14ac:dyDescent="0.3">
      <c r="A6912" t="s">
        <v>4839</v>
      </c>
      <c r="B6912" t="s">
        <v>25</v>
      </c>
      <c r="C6912" t="s">
        <v>20</v>
      </c>
      <c r="D6912">
        <v>398.82</v>
      </c>
      <c r="E6912">
        <v>0.14000000000000001</v>
      </c>
      <c r="F6912">
        <f t="shared" si="214"/>
        <v>55.834800000000001</v>
      </c>
      <c r="G6912">
        <f t="shared" si="215"/>
        <v>342.98519999999996</v>
      </c>
      <c r="H6912">
        <v>5</v>
      </c>
      <c r="I6912" s="17">
        <v>45110</v>
      </c>
      <c r="J6912" s="17">
        <v>45115</v>
      </c>
      <c r="K6912" t="s">
        <v>31</v>
      </c>
      <c r="L6912" t="s">
        <v>16</v>
      </c>
      <c r="M6912">
        <v>28.44</v>
      </c>
      <c r="N6912" t="s">
        <v>39</v>
      </c>
    </row>
    <row r="6913" spans="1:14" ht="14.25" customHeight="1" x14ac:dyDescent="0.3">
      <c r="A6913" t="s">
        <v>7540</v>
      </c>
      <c r="B6913" t="s">
        <v>19</v>
      </c>
      <c r="C6913" t="s">
        <v>20</v>
      </c>
      <c r="D6913">
        <v>400.82</v>
      </c>
      <c r="E6913">
        <v>0.28000000000000003</v>
      </c>
      <c r="F6913">
        <f t="shared" si="214"/>
        <v>112.2296</v>
      </c>
      <c r="G6913">
        <f t="shared" si="215"/>
        <v>288.59039999999999</v>
      </c>
      <c r="H6913">
        <v>5</v>
      </c>
      <c r="I6913" s="17">
        <v>45335</v>
      </c>
      <c r="J6913" s="17">
        <v>45339</v>
      </c>
      <c r="K6913" t="s">
        <v>15</v>
      </c>
      <c r="L6913" t="s">
        <v>22</v>
      </c>
      <c r="M6913">
        <v>68.55</v>
      </c>
      <c r="N6913" t="s">
        <v>17</v>
      </c>
    </row>
    <row r="6914" spans="1:14" ht="14.25" customHeight="1" x14ac:dyDescent="0.3">
      <c r="A6914" t="s">
        <v>116</v>
      </c>
      <c r="B6914" t="s">
        <v>19</v>
      </c>
      <c r="C6914" t="s">
        <v>26</v>
      </c>
      <c r="D6914">
        <v>405.11</v>
      </c>
      <c r="E6914">
        <v>0.34</v>
      </c>
      <c r="F6914">
        <f t="shared" ref="F6914:F6977" si="216">D6914*E6914</f>
        <v>137.73740000000001</v>
      </c>
      <c r="G6914">
        <f t="shared" ref="G6914:G6977" si="217">D6914-F6914</f>
        <v>267.37260000000003</v>
      </c>
      <c r="H6914">
        <v>5</v>
      </c>
      <c r="I6914" s="17">
        <v>45275</v>
      </c>
      <c r="J6914" s="17">
        <v>45276</v>
      </c>
      <c r="K6914" t="s">
        <v>21</v>
      </c>
      <c r="L6914" t="s">
        <v>22</v>
      </c>
      <c r="M6914">
        <v>105.25</v>
      </c>
      <c r="N6914" t="s">
        <v>23</v>
      </c>
    </row>
    <row r="6915" spans="1:14" ht="14.25" customHeight="1" x14ac:dyDescent="0.3">
      <c r="A6915" t="s">
        <v>8765</v>
      </c>
      <c r="B6915" t="s">
        <v>13</v>
      </c>
      <c r="C6915" t="s">
        <v>33</v>
      </c>
      <c r="D6915">
        <v>413.73</v>
      </c>
      <c r="E6915">
        <v>0.33</v>
      </c>
      <c r="F6915">
        <f t="shared" si="216"/>
        <v>136.5309</v>
      </c>
      <c r="G6915">
        <f t="shared" si="217"/>
        <v>277.19910000000004</v>
      </c>
      <c r="H6915">
        <v>5</v>
      </c>
      <c r="I6915" s="17">
        <v>45484</v>
      </c>
      <c r="J6915" s="17">
        <v>45489</v>
      </c>
      <c r="K6915" t="s">
        <v>15</v>
      </c>
      <c r="L6915" t="s">
        <v>22</v>
      </c>
      <c r="M6915">
        <v>115.5</v>
      </c>
      <c r="N6915" t="s">
        <v>23</v>
      </c>
    </row>
    <row r="6916" spans="1:14" ht="14.25" customHeight="1" x14ac:dyDescent="0.3">
      <c r="A6916" t="s">
        <v>11373</v>
      </c>
      <c r="B6916" t="s">
        <v>13</v>
      </c>
      <c r="C6916" t="s">
        <v>20</v>
      </c>
      <c r="D6916">
        <v>414.54</v>
      </c>
      <c r="E6916">
        <v>0.48</v>
      </c>
      <c r="F6916">
        <f t="shared" si="216"/>
        <v>198.97919999999999</v>
      </c>
      <c r="G6916">
        <f t="shared" si="217"/>
        <v>215.56080000000003</v>
      </c>
      <c r="H6916">
        <v>5</v>
      </c>
      <c r="I6916" s="17">
        <v>45540</v>
      </c>
      <c r="J6916" s="17">
        <v>45541</v>
      </c>
      <c r="K6916" t="s">
        <v>15</v>
      </c>
      <c r="L6916" t="s">
        <v>27</v>
      </c>
      <c r="M6916">
        <v>37.979999999999997</v>
      </c>
      <c r="N6916" t="s">
        <v>48</v>
      </c>
    </row>
    <row r="6917" spans="1:14" ht="14.25" customHeight="1" x14ac:dyDescent="0.3">
      <c r="A6917" t="s">
        <v>12372</v>
      </c>
      <c r="B6917" t="s">
        <v>41</v>
      </c>
      <c r="C6917" t="s">
        <v>20</v>
      </c>
      <c r="D6917">
        <v>419.75</v>
      </c>
      <c r="E6917">
        <v>0.28999999999999998</v>
      </c>
      <c r="F6917">
        <f t="shared" si="216"/>
        <v>121.72749999999999</v>
      </c>
      <c r="G6917">
        <f t="shared" si="217"/>
        <v>298.02250000000004</v>
      </c>
      <c r="H6917">
        <v>5</v>
      </c>
      <c r="I6917" s="17">
        <v>45120</v>
      </c>
      <c r="J6917" s="17">
        <v>45126</v>
      </c>
      <c r="K6917" t="s">
        <v>31</v>
      </c>
      <c r="L6917" t="s">
        <v>27</v>
      </c>
      <c r="M6917">
        <v>118.09</v>
      </c>
      <c r="N6917" t="s">
        <v>23</v>
      </c>
    </row>
    <row r="6918" spans="1:14" ht="14.25" customHeight="1" x14ac:dyDescent="0.3">
      <c r="A6918" t="s">
        <v>6391</v>
      </c>
      <c r="B6918" t="s">
        <v>19</v>
      </c>
      <c r="C6918" t="s">
        <v>33</v>
      </c>
      <c r="D6918">
        <v>420.78</v>
      </c>
      <c r="E6918">
        <v>0.3</v>
      </c>
      <c r="F6918">
        <f t="shared" si="216"/>
        <v>126.23399999999998</v>
      </c>
      <c r="G6918">
        <f t="shared" si="217"/>
        <v>294.54599999999999</v>
      </c>
      <c r="H6918">
        <v>5</v>
      </c>
      <c r="I6918" s="17">
        <v>45031</v>
      </c>
      <c r="J6918" s="17">
        <v>45032</v>
      </c>
      <c r="K6918" t="s">
        <v>31</v>
      </c>
      <c r="L6918" t="s">
        <v>16</v>
      </c>
      <c r="M6918">
        <v>56.38</v>
      </c>
      <c r="N6918" t="s">
        <v>23</v>
      </c>
    </row>
    <row r="6919" spans="1:14" ht="14.25" customHeight="1" x14ac:dyDescent="0.3">
      <c r="A6919" t="s">
        <v>4079</v>
      </c>
      <c r="B6919" t="s">
        <v>41</v>
      </c>
      <c r="C6919" t="s">
        <v>36</v>
      </c>
      <c r="D6919">
        <v>422.56</v>
      </c>
      <c r="E6919">
        <v>0.11</v>
      </c>
      <c r="F6919">
        <f t="shared" si="216"/>
        <v>46.4816</v>
      </c>
      <c r="G6919">
        <f t="shared" si="217"/>
        <v>376.07839999999999</v>
      </c>
      <c r="H6919">
        <v>5</v>
      </c>
      <c r="I6919" s="17">
        <v>45395</v>
      </c>
      <c r="J6919" s="17">
        <v>45402</v>
      </c>
      <c r="K6919" t="s">
        <v>21</v>
      </c>
      <c r="L6919" t="s">
        <v>16</v>
      </c>
      <c r="M6919">
        <v>93.72</v>
      </c>
      <c r="N6919" t="s">
        <v>39</v>
      </c>
    </row>
    <row r="6920" spans="1:14" ht="14.25" customHeight="1" x14ac:dyDescent="0.3">
      <c r="A6920" t="s">
        <v>7579</v>
      </c>
      <c r="B6920" t="s">
        <v>13</v>
      </c>
      <c r="C6920" t="s">
        <v>36</v>
      </c>
      <c r="D6920">
        <v>428.17</v>
      </c>
      <c r="E6920">
        <v>0.44</v>
      </c>
      <c r="F6920">
        <f t="shared" si="216"/>
        <v>188.3948</v>
      </c>
      <c r="G6920">
        <f t="shared" si="217"/>
        <v>239.77520000000001</v>
      </c>
      <c r="H6920">
        <v>5</v>
      </c>
      <c r="I6920" s="17">
        <v>45280</v>
      </c>
      <c r="J6920" s="17">
        <v>45284</v>
      </c>
      <c r="K6920" t="s">
        <v>31</v>
      </c>
      <c r="L6920" t="s">
        <v>27</v>
      </c>
      <c r="M6920">
        <v>53.3</v>
      </c>
      <c r="N6920" t="s">
        <v>17</v>
      </c>
    </row>
    <row r="6921" spans="1:14" ht="14.25" customHeight="1" x14ac:dyDescent="0.3">
      <c r="A6921" t="s">
        <v>7649</v>
      </c>
      <c r="B6921" t="s">
        <v>13</v>
      </c>
      <c r="C6921" t="s">
        <v>26</v>
      </c>
      <c r="D6921">
        <v>429.74</v>
      </c>
      <c r="E6921">
        <v>0.49</v>
      </c>
      <c r="F6921">
        <f t="shared" si="216"/>
        <v>210.57259999999999</v>
      </c>
      <c r="G6921">
        <f t="shared" si="217"/>
        <v>219.16740000000001</v>
      </c>
      <c r="H6921">
        <v>5</v>
      </c>
      <c r="I6921" s="17">
        <v>45364</v>
      </c>
      <c r="J6921" s="17">
        <v>45369</v>
      </c>
      <c r="K6921" t="s">
        <v>15</v>
      </c>
      <c r="L6921" t="s">
        <v>27</v>
      </c>
      <c r="M6921">
        <v>88.54</v>
      </c>
      <c r="N6921" t="s">
        <v>28</v>
      </c>
    </row>
    <row r="6922" spans="1:14" ht="14.25" customHeight="1" x14ac:dyDescent="0.3">
      <c r="A6922" t="s">
        <v>11956</v>
      </c>
      <c r="B6922" t="s">
        <v>13</v>
      </c>
      <c r="C6922" t="s">
        <v>14</v>
      </c>
      <c r="D6922">
        <v>430.32</v>
      </c>
      <c r="E6922">
        <v>0.05</v>
      </c>
      <c r="F6922">
        <f t="shared" si="216"/>
        <v>21.516000000000002</v>
      </c>
      <c r="G6922">
        <f t="shared" si="217"/>
        <v>408.80399999999997</v>
      </c>
      <c r="H6922">
        <v>5</v>
      </c>
      <c r="I6922" s="17">
        <v>45224</v>
      </c>
      <c r="J6922" s="17">
        <v>45228</v>
      </c>
      <c r="K6922" t="s">
        <v>21</v>
      </c>
      <c r="L6922" t="s">
        <v>22</v>
      </c>
      <c r="M6922">
        <v>37.1</v>
      </c>
      <c r="N6922" t="s">
        <v>28</v>
      </c>
    </row>
    <row r="6923" spans="1:14" ht="14.25" customHeight="1" x14ac:dyDescent="0.3">
      <c r="A6923" t="s">
        <v>3871</v>
      </c>
      <c r="B6923" t="s">
        <v>25</v>
      </c>
      <c r="C6923" t="s">
        <v>36</v>
      </c>
      <c r="D6923">
        <v>432.64</v>
      </c>
      <c r="E6923">
        <v>7.0000000000000007E-2</v>
      </c>
      <c r="F6923">
        <f t="shared" si="216"/>
        <v>30.284800000000001</v>
      </c>
      <c r="G6923">
        <f t="shared" si="217"/>
        <v>402.35519999999997</v>
      </c>
      <c r="H6923">
        <v>5</v>
      </c>
      <c r="I6923" s="17">
        <v>45092</v>
      </c>
      <c r="J6923" s="17">
        <v>45097</v>
      </c>
      <c r="K6923" t="s">
        <v>21</v>
      </c>
      <c r="L6923" t="s">
        <v>16</v>
      </c>
      <c r="M6923">
        <v>28.9</v>
      </c>
      <c r="N6923" t="s">
        <v>48</v>
      </c>
    </row>
    <row r="6924" spans="1:14" ht="14.25" customHeight="1" x14ac:dyDescent="0.3">
      <c r="A6924" t="s">
        <v>10796</v>
      </c>
      <c r="B6924" t="s">
        <v>41</v>
      </c>
      <c r="C6924" t="s">
        <v>36</v>
      </c>
      <c r="D6924">
        <v>434.34</v>
      </c>
      <c r="E6924">
        <v>0.36</v>
      </c>
      <c r="F6924">
        <f t="shared" si="216"/>
        <v>156.36239999999998</v>
      </c>
      <c r="G6924">
        <f t="shared" si="217"/>
        <v>277.9776</v>
      </c>
      <c r="H6924">
        <v>5</v>
      </c>
      <c r="I6924" s="17">
        <v>45360</v>
      </c>
      <c r="J6924" s="17">
        <v>45363</v>
      </c>
      <c r="K6924" t="s">
        <v>31</v>
      </c>
      <c r="L6924" t="s">
        <v>27</v>
      </c>
      <c r="M6924">
        <v>77.489999999999995</v>
      </c>
      <c r="N6924" t="s">
        <v>48</v>
      </c>
    </row>
    <row r="6925" spans="1:14" ht="14.25" customHeight="1" x14ac:dyDescent="0.3">
      <c r="A6925" t="s">
        <v>8844</v>
      </c>
      <c r="B6925" t="s">
        <v>25</v>
      </c>
      <c r="C6925" t="s">
        <v>14</v>
      </c>
      <c r="D6925">
        <v>434.71</v>
      </c>
      <c r="E6925">
        <v>0.3</v>
      </c>
      <c r="F6925">
        <f t="shared" si="216"/>
        <v>130.41299999999998</v>
      </c>
      <c r="G6925">
        <f t="shared" si="217"/>
        <v>304.29700000000003</v>
      </c>
      <c r="H6925">
        <v>5</v>
      </c>
      <c r="I6925" s="17">
        <v>45353</v>
      </c>
      <c r="J6925" s="17">
        <v>45356</v>
      </c>
      <c r="K6925" t="s">
        <v>31</v>
      </c>
      <c r="L6925" t="s">
        <v>16</v>
      </c>
      <c r="M6925">
        <v>29.99</v>
      </c>
      <c r="N6925" t="s">
        <v>28</v>
      </c>
    </row>
    <row r="6926" spans="1:14" ht="14.25" customHeight="1" x14ac:dyDescent="0.3">
      <c r="A6926" t="s">
        <v>4215</v>
      </c>
      <c r="B6926" t="s">
        <v>13</v>
      </c>
      <c r="C6926" t="s">
        <v>36</v>
      </c>
      <c r="D6926">
        <v>435.97</v>
      </c>
      <c r="E6926">
        <v>0.21</v>
      </c>
      <c r="F6926">
        <f t="shared" si="216"/>
        <v>91.553700000000006</v>
      </c>
      <c r="G6926">
        <f t="shared" si="217"/>
        <v>344.41630000000004</v>
      </c>
      <c r="H6926">
        <v>5</v>
      </c>
      <c r="I6926" s="17">
        <v>45067</v>
      </c>
      <c r="J6926" s="17">
        <v>45073</v>
      </c>
      <c r="K6926" t="s">
        <v>15</v>
      </c>
      <c r="L6926" t="s">
        <v>22</v>
      </c>
      <c r="M6926">
        <v>116.8</v>
      </c>
      <c r="N6926" t="s">
        <v>34</v>
      </c>
    </row>
    <row r="6927" spans="1:14" ht="14.25" customHeight="1" x14ac:dyDescent="0.3">
      <c r="A6927" t="s">
        <v>2355</v>
      </c>
      <c r="B6927" t="s">
        <v>41</v>
      </c>
      <c r="C6927" t="s">
        <v>33</v>
      </c>
      <c r="D6927">
        <v>436.11</v>
      </c>
      <c r="E6927">
        <v>0.2</v>
      </c>
      <c r="F6927">
        <f t="shared" si="216"/>
        <v>87.222000000000008</v>
      </c>
      <c r="G6927">
        <f t="shared" si="217"/>
        <v>348.88800000000003</v>
      </c>
      <c r="H6927">
        <v>5</v>
      </c>
      <c r="I6927" s="17">
        <v>45574</v>
      </c>
      <c r="J6927" s="17">
        <v>45577</v>
      </c>
      <c r="K6927" t="s">
        <v>15</v>
      </c>
      <c r="L6927" t="s">
        <v>16</v>
      </c>
      <c r="M6927">
        <v>113.6</v>
      </c>
      <c r="N6927" t="s">
        <v>48</v>
      </c>
    </row>
    <row r="6928" spans="1:14" ht="14.25" customHeight="1" x14ac:dyDescent="0.3">
      <c r="A6928" t="s">
        <v>11467</v>
      </c>
      <c r="B6928" t="s">
        <v>19</v>
      </c>
      <c r="C6928" t="s">
        <v>20</v>
      </c>
      <c r="D6928">
        <v>436.24</v>
      </c>
      <c r="E6928">
        <v>0.5</v>
      </c>
      <c r="F6928">
        <f t="shared" si="216"/>
        <v>218.12</v>
      </c>
      <c r="G6928">
        <f t="shared" si="217"/>
        <v>218.12</v>
      </c>
      <c r="H6928">
        <v>5</v>
      </c>
      <c r="I6928" s="17">
        <v>45021</v>
      </c>
      <c r="J6928" s="17">
        <v>45026</v>
      </c>
      <c r="K6928" t="s">
        <v>21</v>
      </c>
      <c r="L6928" t="s">
        <v>16</v>
      </c>
      <c r="M6928">
        <v>39.5</v>
      </c>
      <c r="N6928" t="s">
        <v>39</v>
      </c>
    </row>
    <row r="6929" spans="1:14" ht="14.25" customHeight="1" x14ac:dyDescent="0.3">
      <c r="A6929" t="s">
        <v>11856</v>
      </c>
      <c r="B6929" t="s">
        <v>41</v>
      </c>
      <c r="C6929" t="s">
        <v>14</v>
      </c>
      <c r="D6929">
        <v>441.93</v>
      </c>
      <c r="E6929">
        <v>0.04</v>
      </c>
      <c r="F6929">
        <f t="shared" si="216"/>
        <v>17.677199999999999</v>
      </c>
      <c r="G6929">
        <f t="shared" si="217"/>
        <v>424.25279999999998</v>
      </c>
      <c r="H6929">
        <v>5</v>
      </c>
      <c r="I6929" s="17">
        <v>45165</v>
      </c>
      <c r="J6929" s="17">
        <v>45167</v>
      </c>
      <c r="K6929" t="s">
        <v>15</v>
      </c>
      <c r="L6929" t="s">
        <v>27</v>
      </c>
      <c r="M6929">
        <v>44.36</v>
      </c>
      <c r="N6929" t="s">
        <v>39</v>
      </c>
    </row>
    <row r="6930" spans="1:14" ht="14.25" customHeight="1" x14ac:dyDescent="0.3">
      <c r="A6930" t="s">
        <v>4498</v>
      </c>
      <c r="B6930" t="s">
        <v>19</v>
      </c>
      <c r="C6930" t="s">
        <v>14</v>
      </c>
      <c r="D6930">
        <v>448.8</v>
      </c>
      <c r="E6930">
        <v>0.24</v>
      </c>
      <c r="F6930">
        <f t="shared" si="216"/>
        <v>107.712</v>
      </c>
      <c r="G6930">
        <f t="shared" si="217"/>
        <v>341.08800000000002</v>
      </c>
      <c r="H6930">
        <v>5</v>
      </c>
      <c r="I6930" s="17">
        <v>45401</v>
      </c>
      <c r="J6930" s="17">
        <v>45406</v>
      </c>
      <c r="K6930" t="s">
        <v>31</v>
      </c>
      <c r="L6930" t="s">
        <v>27</v>
      </c>
      <c r="M6930">
        <v>44.18</v>
      </c>
      <c r="N6930" t="s">
        <v>28</v>
      </c>
    </row>
    <row r="6931" spans="1:14" ht="14.25" customHeight="1" x14ac:dyDescent="0.3">
      <c r="A6931" t="s">
        <v>1580</v>
      </c>
      <c r="B6931" t="s">
        <v>13</v>
      </c>
      <c r="C6931" t="s">
        <v>36</v>
      </c>
      <c r="D6931">
        <v>450.11</v>
      </c>
      <c r="E6931">
        <v>0.17</v>
      </c>
      <c r="F6931">
        <f t="shared" si="216"/>
        <v>76.51870000000001</v>
      </c>
      <c r="G6931">
        <f t="shared" si="217"/>
        <v>373.59129999999999</v>
      </c>
      <c r="H6931">
        <v>5</v>
      </c>
      <c r="I6931" s="17">
        <v>45007</v>
      </c>
      <c r="J6931" s="17">
        <v>45013</v>
      </c>
      <c r="K6931" t="s">
        <v>21</v>
      </c>
      <c r="L6931" t="s">
        <v>16</v>
      </c>
      <c r="M6931">
        <v>80</v>
      </c>
      <c r="N6931" t="s">
        <v>23</v>
      </c>
    </row>
    <row r="6932" spans="1:14" ht="14.25" customHeight="1" x14ac:dyDescent="0.3">
      <c r="A6932" t="s">
        <v>4125</v>
      </c>
      <c r="B6932" t="s">
        <v>25</v>
      </c>
      <c r="C6932" t="s">
        <v>14</v>
      </c>
      <c r="D6932">
        <v>454.35</v>
      </c>
      <c r="E6932">
        <v>0.2</v>
      </c>
      <c r="F6932">
        <f t="shared" si="216"/>
        <v>90.87</v>
      </c>
      <c r="G6932">
        <f t="shared" si="217"/>
        <v>363.48</v>
      </c>
      <c r="H6932">
        <v>5</v>
      </c>
      <c r="I6932" s="17">
        <v>44972</v>
      </c>
      <c r="J6932" s="17">
        <v>44975</v>
      </c>
      <c r="K6932" t="s">
        <v>31</v>
      </c>
      <c r="L6932" t="s">
        <v>22</v>
      </c>
      <c r="M6932">
        <v>88.37</v>
      </c>
      <c r="N6932" t="s">
        <v>39</v>
      </c>
    </row>
    <row r="6933" spans="1:14" ht="14.25" customHeight="1" x14ac:dyDescent="0.3">
      <c r="A6933" t="s">
        <v>11017</v>
      </c>
      <c r="B6933" t="s">
        <v>19</v>
      </c>
      <c r="C6933" t="s">
        <v>33</v>
      </c>
      <c r="D6933">
        <v>457.63</v>
      </c>
      <c r="E6933">
        <v>0.05</v>
      </c>
      <c r="F6933">
        <f t="shared" si="216"/>
        <v>22.881500000000003</v>
      </c>
      <c r="G6933">
        <f t="shared" si="217"/>
        <v>434.74849999999998</v>
      </c>
      <c r="H6933">
        <v>5</v>
      </c>
      <c r="I6933" s="17">
        <v>45525</v>
      </c>
      <c r="J6933" s="17">
        <v>45529</v>
      </c>
      <c r="K6933" t="s">
        <v>15</v>
      </c>
      <c r="L6933" t="s">
        <v>16</v>
      </c>
      <c r="M6933">
        <v>23.06</v>
      </c>
      <c r="N6933" t="s">
        <v>48</v>
      </c>
    </row>
    <row r="6934" spans="1:14" ht="14.25" customHeight="1" x14ac:dyDescent="0.3">
      <c r="A6934" t="s">
        <v>8389</v>
      </c>
      <c r="B6934" t="s">
        <v>41</v>
      </c>
      <c r="C6934" t="s">
        <v>20</v>
      </c>
      <c r="D6934">
        <v>462.44</v>
      </c>
      <c r="E6934">
        <v>0.09</v>
      </c>
      <c r="F6934">
        <f t="shared" si="216"/>
        <v>41.619599999999998</v>
      </c>
      <c r="G6934">
        <f t="shared" si="217"/>
        <v>420.82040000000001</v>
      </c>
      <c r="H6934">
        <v>5</v>
      </c>
      <c r="I6934" s="17">
        <v>45082</v>
      </c>
      <c r="J6934" s="17">
        <v>45089</v>
      </c>
      <c r="K6934" t="s">
        <v>21</v>
      </c>
      <c r="L6934" t="s">
        <v>22</v>
      </c>
      <c r="M6934">
        <v>67.319999999999993</v>
      </c>
      <c r="N6934" t="s">
        <v>48</v>
      </c>
    </row>
    <row r="6935" spans="1:14" ht="14.25" customHeight="1" x14ac:dyDescent="0.3">
      <c r="A6935" t="s">
        <v>14455</v>
      </c>
      <c r="B6935" t="s">
        <v>25</v>
      </c>
      <c r="C6935" t="s">
        <v>33</v>
      </c>
      <c r="D6935">
        <v>464.63</v>
      </c>
      <c r="E6935">
        <v>0.25</v>
      </c>
      <c r="F6935">
        <f t="shared" si="216"/>
        <v>116.1575</v>
      </c>
      <c r="G6935">
        <f t="shared" si="217"/>
        <v>348.47249999999997</v>
      </c>
      <c r="H6935">
        <v>5</v>
      </c>
      <c r="I6935" s="17">
        <v>45225</v>
      </c>
      <c r="J6935" s="17">
        <v>45226</v>
      </c>
      <c r="K6935" t="s">
        <v>21</v>
      </c>
      <c r="L6935" t="s">
        <v>27</v>
      </c>
      <c r="M6935">
        <v>91.82</v>
      </c>
      <c r="N6935" t="s">
        <v>34</v>
      </c>
    </row>
    <row r="6936" spans="1:14" ht="14.25" customHeight="1" x14ac:dyDescent="0.3">
      <c r="A6936" t="s">
        <v>11600</v>
      </c>
      <c r="B6936" t="s">
        <v>41</v>
      </c>
      <c r="C6936" t="s">
        <v>20</v>
      </c>
      <c r="D6936">
        <v>465.31</v>
      </c>
      <c r="E6936">
        <v>0.23</v>
      </c>
      <c r="F6936">
        <f t="shared" si="216"/>
        <v>107.02130000000001</v>
      </c>
      <c r="G6936">
        <f t="shared" si="217"/>
        <v>358.28870000000001</v>
      </c>
      <c r="H6936">
        <v>5</v>
      </c>
      <c r="I6936" s="17">
        <v>45186</v>
      </c>
      <c r="J6936" s="17">
        <v>45191</v>
      </c>
      <c r="K6936" t="s">
        <v>31</v>
      </c>
      <c r="L6936" t="s">
        <v>27</v>
      </c>
      <c r="M6936">
        <v>72.78</v>
      </c>
      <c r="N6936" t="s">
        <v>23</v>
      </c>
    </row>
    <row r="6937" spans="1:14" ht="14.25" customHeight="1" x14ac:dyDescent="0.3">
      <c r="A6937" t="s">
        <v>10661</v>
      </c>
      <c r="B6937" t="s">
        <v>13</v>
      </c>
      <c r="C6937" t="s">
        <v>33</v>
      </c>
      <c r="D6937">
        <v>468.73</v>
      </c>
      <c r="E6937">
        <v>0.18</v>
      </c>
      <c r="F6937">
        <f t="shared" si="216"/>
        <v>84.371399999999994</v>
      </c>
      <c r="G6937">
        <f t="shared" si="217"/>
        <v>384.35860000000002</v>
      </c>
      <c r="H6937">
        <v>5</v>
      </c>
      <c r="I6937" s="17">
        <v>45437</v>
      </c>
      <c r="J6937" s="17">
        <v>45438</v>
      </c>
      <c r="K6937" t="s">
        <v>31</v>
      </c>
      <c r="L6937" t="s">
        <v>16</v>
      </c>
      <c r="M6937">
        <v>121.31</v>
      </c>
      <c r="N6937" t="s">
        <v>34</v>
      </c>
    </row>
    <row r="6938" spans="1:14" ht="14.25" customHeight="1" x14ac:dyDescent="0.3">
      <c r="A6938" t="s">
        <v>3856</v>
      </c>
      <c r="B6938" t="s">
        <v>13</v>
      </c>
      <c r="C6938" t="s">
        <v>36</v>
      </c>
      <c r="D6938">
        <v>469.53</v>
      </c>
      <c r="E6938">
        <v>0.19</v>
      </c>
      <c r="F6938">
        <f t="shared" si="216"/>
        <v>89.210700000000003</v>
      </c>
      <c r="G6938">
        <f t="shared" si="217"/>
        <v>380.3193</v>
      </c>
      <c r="H6938">
        <v>5</v>
      </c>
      <c r="I6938" s="17">
        <v>45101</v>
      </c>
      <c r="J6938" s="17">
        <v>45104</v>
      </c>
      <c r="K6938" t="s">
        <v>21</v>
      </c>
      <c r="L6938" t="s">
        <v>16</v>
      </c>
      <c r="M6938">
        <v>140.81</v>
      </c>
      <c r="N6938" t="s">
        <v>48</v>
      </c>
    </row>
    <row r="6939" spans="1:14" ht="14.25" customHeight="1" x14ac:dyDescent="0.3">
      <c r="A6939" t="s">
        <v>2760</v>
      </c>
      <c r="B6939" t="s">
        <v>25</v>
      </c>
      <c r="C6939" t="s">
        <v>20</v>
      </c>
      <c r="D6939">
        <v>469.7</v>
      </c>
      <c r="E6939">
        <v>0.47</v>
      </c>
      <c r="F6939">
        <f t="shared" si="216"/>
        <v>220.75899999999999</v>
      </c>
      <c r="G6939">
        <f t="shared" si="217"/>
        <v>248.941</v>
      </c>
      <c r="H6939">
        <v>5</v>
      </c>
      <c r="I6939" s="17">
        <v>45055</v>
      </c>
      <c r="J6939" s="17">
        <v>45058</v>
      </c>
      <c r="K6939" t="s">
        <v>15</v>
      </c>
      <c r="L6939" t="s">
        <v>27</v>
      </c>
      <c r="M6939">
        <v>36.520000000000003</v>
      </c>
      <c r="N6939" t="s">
        <v>34</v>
      </c>
    </row>
    <row r="6940" spans="1:14" ht="14.25" customHeight="1" x14ac:dyDescent="0.3">
      <c r="A6940" t="s">
        <v>15304</v>
      </c>
      <c r="B6940" t="s">
        <v>13</v>
      </c>
      <c r="C6940" t="s">
        <v>14</v>
      </c>
      <c r="D6940">
        <v>471.06</v>
      </c>
      <c r="E6940">
        <v>0.37</v>
      </c>
      <c r="F6940">
        <f t="shared" si="216"/>
        <v>174.29220000000001</v>
      </c>
      <c r="G6940">
        <f t="shared" si="217"/>
        <v>296.76779999999997</v>
      </c>
      <c r="H6940">
        <v>5</v>
      </c>
      <c r="I6940" s="17">
        <v>45061</v>
      </c>
      <c r="J6940" s="17">
        <v>45066</v>
      </c>
      <c r="K6940" t="s">
        <v>15</v>
      </c>
      <c r="L6940" t="s">
        <v>22</v>
      </c>
      <c r="M6940">
        <v>82.07</v>
      </c>
      <c r="N6940" t="s">
        <v>23</v>
      </c>
    </row>
    <row r="6941" spans="1:14" ht="14.25" customHeight="1" x14ac:dyDescent="0.3">
      <c r="A6941" t="s">
        <v>12270</v>
      </c>
      <c r="B6941" t="s">
        <v>41</v>
      </c>
      <c r="C6941" t="s">
        <v>26</v>
      </c>
      <c r="D6941">
        <v>474.37</v>
      </c>
      <c r="E6941">
        <v>0.1</v>
      </c>
      <c r="F6941">
        <f t="shared" si="216"/>
        <v>47.437000000000005</v>
      </c>
      <c r="G6941">
        <f t="shared" si="217"/>
        <v>426.93299999999999</v>
      </c>
      <c r="H6941">
        <v>5</v>
      </c>
      <c r="I6941" s="17">
        <v>45416</v>
      </c>
      <c r="J6941" s="17">
        <v>45420</v>
      </c>
      <c r="K6941" t="s">
        <v>21</v>
      </c>
      <c r="L6941" t="s">
        <v>16</v>
      </c>
      <c r="M6941">
        <v>39.86</v>
      </c>
      <c r="N6941" t="s">
        <v>23</v>
      </c>
    </row>
    <row r="6942" spans="1:14" ht="14.25" customHeight="1" x14ac:dyDescent="0.3">
      <c r="A6942" t="s">
        <v>12710</v>
      </c>
      <c r="B6942" t="s">
        <v>25</v>
      </c>
      <c r="C6942" t="s">
        <v>33</v>
      </c>
      <c r="D6942">
        <v>476.62</v>
      </c>
      <c r="E6942">
        <v>0.02</v>
      </c>
      <c r="F6942">
        <f t="shared" si="216"/>
        <v>9.5324000000000009</v>
      </c>
      <c r="G6942">
        <f t="shared" si="217"/>
        <v>467.08760000000001</v>
      </c>
      <c r="H6942">
        <v>5</v>
      </c>
      <c r="I6942" s="17">
        <v>45275</v>
      </c>
      <c r="J6942" s="17">
        <v>45276</v>
      </c>
      <c r="K6942" t="s">
        <v>31</v>
      </c>
      <c r="L6942" t="s">
        <v>16</v>
      </c>
      <c r="M6942">
        <v>79.260000000000005</v>
      </c>
      <c r="N6942" t="s">
        <v>28</v>
      </c>
    </row>
    <row r="6943" spans="1:14" ht="14.25" customHeight="1" x14ac:dyDescent="0.3">
      <c r="A6943" t="s">
        <v>7758</v>
      </c>
      <c r="B6943" t="s">
        <v>13</v>
      </c>
      <c r="C6943" t="s">
        <v>20</v>
      </c>
      <c r="D6943">
        <v>477.23</v>
      </c>
      <c r="E6943">
        <v>0.44</v>
      </c>
      <c r="F6943">
        <f t="shared" si="216"/>
        <v>209.9812</v>
      </c>
      <c r="G6943">
        <f t="shared" si="217"/>
        <v>267.24880000000002</v>
      </c>
      <c r="H6943">
        <v>5</v>
      </c>
      <c r="I6943" s="17">
        <v>44967</v>
      </c>
      <c r="J6943" s="17">
        <v>44972</v>
      </c>
      <c r="K6943" t="s">
        <v>31</v>
      </c>
      <c r="L6943" t="s">
        <v>22</v>
      </c>
      <c r="M6943">
        <v>122.55</v>
      </c>
      <c r="N6943" t="s">
        <v>39</v>
      </c>
    </row>
    <row r="6944" spans="1:14" ht="14.25" customHeight="1" x14ac:dyDescent="0.3">
      <c r="A6944" t="s">
        <v>12910</v>
      </c>
      <c r="B6944" t="s">
        <v>25</v>
      </c>
      <c r="C6944" t="s">
        <v>33</v>
      </c>
      <c r="D6944">
        <v>477.96</v>
      </c>
      <c r="E6944">
        <v>0.21</v>
      </c>
      <c r="F6944">
        <f t="shared" si="216"/>
        <v>100.37159999999999</v>
      </c>
      <c r="G6944">
        <f t="shared" si="217"/>
        <v>377.58839999999998</v>
      </c>
      <c r="H6944">
        <v>5</v>
      </c>
      <c r="I6944" s="17">
        <v>45296</v>
      </c>
      <c r="J6944" s="17">
        <v>45300</v>
      </c>
      <c r="K6944" t="s">
        <v>15</v>
      </c>
      <c r="L6944" t="s">
        <v>27</v>
      </c>
      <c r="M6944">
        <v>139.86000000000001</v>
      </c>
      <c r="N6944" t="s">
        <v>34</v>
      </c>
    </row>
    <row r="6945" spans="1:14" ht="14.25" customHeight="1" x14ac:dyDescent="0.3">
      <c r="A6945" t="s">
        <v>10006</v>
      </c>
      <c r="B6945" t="s">
        <v>41</v>
      </c>
      <c r="C6945" t="s">
        <v>33</v>
      </c>
      <c r="D6945">
        <v>479.34</v>
      </c>
      <c r="E6945">
        <v>0.3</v>
      </c>
      <c r="F6945">
        <f t="shared" si="216"/>
        <v>143.80199999999999</v>
      </c>
      <c r="G6945">
        <f t="shared" si="217"/>
        <v>335.53800000000001</v>
      </c>
      <c r="H6945">
        <v>5</v>
      </c>
      <c r="I6945" s="17">
        <v>45014</v>
      </c>
      <c r="J6945" s="17">
        <v>45018</v>
      </c>
      <c r="K6945" t="s">
        <v>31</v>
      </c>
      <c r="L6945" t="s">
        <v>16</v>
      </c>
      <c r="M6945">
        <v>88.97</v>
      </c>
      <c r="N6945" t="s">
        <v>48</v>
      </c>
    </row>
    <row r="6946" spans="1:14" ht="14.25" customHeight="1" x14ac:dyDescent="0.3">
      <c r="A6946" t="s">
        <v>9269</v>
      </c>
      <c r="B6946" t="s">
        <v>13</v>
      </c>
      <c r="C6946" t="s">
        <v>20</v>
      </c>
      <c r="D6946">
        <v>481.34</v>
      </c>
      <c r="E6946">
        <v>0.46</v>
      </c>
      <c r="F6946">
        <f t="shared" si="216"/>
        <v>221.41640000000001</v>
      </c>
      <c r="G6946">
        <f t="shared" si="217"/>
        <v>259.92359999999996</v>
      </c>
      <c r="H6946">
        <v>5</v>
      </c>
      <c r="I6946" s="17">
        <v>45633</v>
      </c>
      <c r="J6946" s="17">
        <v>45639</v>
      </c>
      <c r="K6946" t="s">
        <v>31</v>
      </c>
      <c r="L6946" t="s">
        <v>16</v>
      </c>
      <c r="M6946">
        <v>143.69</v>
      </c>
      <c r="N6946" t="s">
        <v>28</v>
      </c>
    </row>
    <row r="6947" spans="1:14" ht="14.25" customHeight="1" x14ac:dyDescent="0.3">
      <c r="A6947" t="s">
        <v>8857</v>
      </c>
      <c r="B6947" t="s">
        <v>25</v>
      </c>
      <c r="C6947" t="s">
        <v>20</v>
      </c>
      <c r="D6947">
        <v>481.96</v>
      </c>
      <c r="E6947">
        <v>0.3</v>
      </c>
      <c r="F6947">
        <f t="shared" si="216"/>
        <v>144.58799999999999</v>
      </c>
      <c r="G6947">
        <f t="shared" si="217"/>
        <v>337.37199999999996</v>
      </c>
      <c r="H6947">
        <v>5</v>
      </c>
      <c r="I6947" s="17">
        <v>45608</v>
      </c>
      <c r="J6947" s="17">
        <v>45611</v>
      </c>
      <c r="K6947" t="s">
        <v>15</v>
      </c>
      <c r="L6947" t="s">
        <v>16</v>
      </c>
      <c r="M6947">
        <v>28.92</v>
      </c>
      <c r="N6947" t="s">
        <v>17</v>
      </c>
    </row>
    <row r="6948" spans="1:14" ht="14.25" customHeight="1" x14ac:dyDescent="0.3">
      <c r="A6948" t="s">
        <v>2146</v>
      </c>
      <c r="B6948" t="s">
        <v>25</v>
      </c>
      <c r="C6948" t="s">
        <v>26</v>
      </c>
      <c r="D6948">
        <v>483.38</v>
      </c>
      <c r="E6948">
        <v>0.25</v>
      </c>
      <c r="F6948">
        <f t="shared" si="216"/>
        <v>120.845</v>
      </c>
      <c r="G6948">
        <f t="shared" si="217"/>
        <v>362.53499999999997</v>
      </c>
      <c r="H6948">
        <v>5</v>
      </c>
      <c r="I6948" s="17">
        <v>45395</v>
      </c>
      <c r="J6948" s="17">
        <v>45399</v>
      </c>
      <c r="K6948" t="s">
        <v>31</v>
      </c>
      <c r="L6948" t="s">
        <v>27</v>
      </c>
      <c r="M6948">
        <v>31.41</v>
      </c>
      <c r="N6948" t="s">
        <v>39</v>
      </c>
    </row>
    <row r="6949" spans="1:14" ht="14.25" customHeight="1" x14ac:dyDescent="0.3">
      <c r="A6949" t="s">
        <v>8848</v>
      </c>
      <c r="B6949" t="s">
        <v>41</v>
      </c>
      <c r="C6949" t="s">
        <v>20</v>
      </c>
      <c r="D6949">
        <v>487.7</v>
      </c>
      <c r="E6949">
        <v>0.35</v>
      </c>
      <c r="F6949">
        <f t="shared" si="216"/>
        <v>170.69499999999999</v>
      </c>
      <c r="G6949">
        <f t="shared" si="217"/>
        <v>317.005</v>
      </c>
      <c r="H6949">
        <v>5</v>
      </c>
      <c r="I6949" s="17">
        <v>45646</v>
      </c>
      <c r="J6949" s="17">
        <v>45648</v>
      </c>
      <c r="K6949" t="s">
        <v>31</v>
      </c>
      <c r="L6949" t="s">
        <v>27</v>
      </c>
      <c r="M6949">
        <v>103.95</v>
      </c>
      <c r="N6949" t="s">
        <v>34</v>
      </c>
    </row>
    <row r="6950" spans="1:14" ht="14.25" customHeight="1" x14ac:dyDescent="0.3">
      <c r="A6950" t="s">
        <v>3753</v>
      </c>
      <c r="B6950" t="s">
        <v>13</v>
      </c>
      <c r="C6950" t="s">
        <v>36</v>
      </c>
      <c r="D6950">
        <v>492.7</v>
      </c>
      <c r="E6950">
        <v>0.46</v>
      </c>
      <c r="F6950">
        <f t="shared" si="216"/>
        <v>226.642</v>
      </c>
      <c r="G6950">
        <f t="shared" si="217"/>
        <v>266.05799999999999</v>
      </c>
      <c r="H6950">
        <v>5</v>
      </c>
      <c r="I6950" s="17">
        <v>45009</v>
      </c>
      <c r="J6950" s="17">
        <v>45012</v>
      </c>
      <c r="K6950" t="s">
        <v>21</v>
      </c>
      <c r="L6950" t="s">
        <v>16</v>
      </c>
      <c r="M6950">
        <v>96.44</v>
      </c>
      <c r="N6950" t="s">
        <v>39</v>
      </c>
    </row>
    <row r="6951" spans="1:14" ht="14.25" customHeight="1" x14ac:dyDescent="0.3">
      <c r="A6951" t="s">
        <v>3578</v>
      </c>
      <c r="B6951" t="s">
        <v>25</v>
      </c>
      <c r="C6951" t="s">
        <v>14</v>
      </c>
      <c r="D6951">
        <v>493.26</v>
      </c>
      <c r="E6951">
        <v>0.13</v>
      </c>
      <c r="F6951">
        <f t="shared" si="216"/>
        <v>64.123800000000003</v>
      </c>
      <c r="G6951">
        <f t="shared" si="217"/>
        <v>429.13619999999997</v>
      </c>
      <c r="H6951">
        <v>5</v>
      </c>
      <c r="I6951" s="17">
        <v>44965</v>
      </c>
      <c r="J6951" s="17">
        <v>44970</v>
      </c>
      <c r="K6951" t="s">
        <v>31</v>
      </c>
      <c r="L6951" t="s">
        <v>22</v>
      </c>
      <c r="M6951">
        <v>58.31</v>
      </c>
      <c r="N6951" t="s">
        <v>28</v>
      </c>
    </row>
    <row r="6952" spans="1:14" ht="14.25" customHeight="1" x14ac:dyDescent="0.3">
      <c r="A6952" t="s">
        <v>13377</v>
      </c>
      <c r="B6952" t="s">
        <v>25</v>
      </c>
      <c r="C6952" t="s">
        <v>33</v>
      </c>
      <c r="D6952">
        <v>494.61</v>
      </c>
      <c r="E6952">
        <v>0.03</v>
      </c>
      <c r="F6952">
        <f t="shared" si="216"/>
        <v>14.8383</v>
      </c>
      <c r="G6952">
        <f t="shared" si="217"/>
        <v>479.77170000000001</v>
      </c>
      <c r="H6952">
        <v>5</v>
      </c>
      <c r="I6952" s="17">
        <v>45127</v>
      </c>
      <c r="J6952" s="17">
        <v>45129</v>
      </c>
      <c r="K6952" t="s">
        <v>21</v>
      </c>
      <c r="L6952" t="s">
        <v>27</v>
      </c>
      <c r="M6952">
        <v>118.92</v>
      </c>
      <c r="N6952" t="s">
        <v>23</v>
      </c>
    </row>
    <row r="6953" spans="1:14" ht="14.25" customHeight="1" x14ac:dyDescent="0.3">
      <c r="A6953" t="s">
        <v>14874</v>
      </c>
      <c r="B6953" t="s">
        <v>13</v>
      </c>
      <c r="C6953" t="s">
        <v>26</v>
      </c>
      <c r="D6953">
        <v>495.6</v>
      </c>
      <c r="E6953">
        <v>0.28999999999999998</v>
      </c>
      <c r="F6953">
        <f t="shared" si="216"/>
        <v>143.72399999999999</v>
      </c>
      <c r="G6953">
        <f t="shared" si="217"/>
        <v>351.87600000000003</v>
      </c>
      <c r="H6953">
        <v>5</v>
      </c>
      <c r="I6953" s="17">
        <v>45265</v>
      </c>
      <c r="J6953" s="17">
        <v>45272</v>
      </c>
      <c r="K6953" t="s">
        <v>31</v>
      </c>
      <c r="L6953" t="s">
        <v>16</v>
      </c>
      <c r="M6953">
        <v>26.19</v>
      </c>
      <c r="N6953" t="s">
        <v>17</v>
      </c>
    </row>
    <row r="6954" spans="1:14" ht="14.25" customHeight="1" x14ac:dyDescent="0.3">
      <c r="A6954" t="s">
        <v>6908</v>
      </c>
      <c r="B6954" t="s">
        <v>13</v>
      </c>
      <c r="C6954" t="s">
        <v>20</v>
      </c>
      <c r="D6954">
        <v>496.27</v>
      </c>
      <c r="E6954">
        <v>0.34</v>
      </c>
      <c r="F6954">
        <f t="shared" si="216"/>
        <v>168.73179999999999</v>
      </c>
      <c r="G6954">
        <f t="shared" si="217"/>
        <v>327.53819999999996</v>
      </c>
      <c r="H6954">
        <v>5</v>
      </c>
      <c r="I6954" s="17">
        <v>45442</v>
      </c>
      <c r="J6954" s="17">
        <v>45444</v>
      </c>
      <c r="K6954" t="s">
        <v>21</v>
      </c>
      <c r="L6954" t="s">
        <v>27</v>
      </c>
      <c r="M6954">
        <v>50.55</v>
      </c>
      <c r="N6954" t="s">
        <v>34</v>
      </c>
    </row>
    <row r="6955" spans="1:14" ht="14.25" customHeight="1" x14ac:dyDescent="0.3">
      <c r="A6955" t="s">
        <v>12569</v>
      </c>
      <c r="B6955" t="s">
        <v>19</v>
      </c>
      <c r="C6955" t="s">
        <v>33</v>
      </c>
      <c r="D6955">
        <v>496.4</v>
      </c>
      <c r="E6955">
        <v>0.02</v>
      </c>
      <c r="F6955">
        <f t="shared" si="216"/>
        <v>9.927999999999999</v>
      </c>
      <c r="G6955">
        <f t="shared" si="217"/>
        <v>486.47199999999998</v>
      </c>
      <c r="H6955">
        <v>5</v>
      </c>
      <c r="I6955" s="17">
        <v>45486</v>
      </c>
      <c r="J6955" s="17">
        <v>45491</v>
      </c>
      <c r="K6955" t="s">
        <v>21</v>
      </c>
      <c r="L6955" t="s">
        <v>27</v>
      </c>
      <c r="M6955">
        <v>29.81</v>
      </c>
      <c r="N6955" t="s">
        <v>28</v>
      </c>
    </row>
    <row r="6956" spans="1:14" ht="14.25" customHeight="1" x14ac:dyDescent="0.3">
      <c r="A6956" t="s">
        <v>6002</v>
      </c>
      <c r="B6956" t="s">
        <v>25</v>
      </c>
      <c r="C6956" t="s">
        <v>26</v>
      </c>
      <c r="D6956">
        <v>497.4</v>
      </c>
      <c r="E6956">
        <v>0.47</v>
      </c>
      <c r="F6956">
        <f t="shared" si="216"/>
        <v>233.77799999999996</v>
      </c>
      <c r="G6956">
        <f t="shared" si="217"/>
        <v>263.62200000000001</v>
      </c>
      <c r="H6956">
        <v>5</v>
      </c>
      <c r="I6956" s="17">
        <v>44970</v>
      </c>
      <c r="J6956" s="17">
        <v>44972</v>
      </c>
      <c r="K6956" t="s">
        <v>21</v>
      </c>
      <c r="L6956" t="s">
        <v>27</v>
      </c>
      <c r="M6956">
        <v>25.3</v>
      </c>
      <c r="N6956" t="s">
        <v>23</v>
      </c>
    </row>
    <row r="6957" spans="1:14" ht="14.25" customHeight="1" x14ac:dyDescent="0.3">
      <c r="A6957" t="s">
        <v>7908</v>
      </c>
      <c r="B6957" t="s">
        <v>41</v>
      </c>
      <c r="C6957" t="s">
        <v>20</v>
      </c>
      <c r="D6957">
        <v>499.95</v>
      </c>
      <c r="E6957">
        <v>0.09</v>
      </c>
      <c r="F6957">
        <f t="shared" si="216"/>
        <v>44.9955</v>
      </c>
      <c r="G6957">
        <f t="shared" si="217"/>
        <v>454.9545</v>
      </c>
      <c r="H6957">
        <v>5</v>
      </c>
      <c r="I6957" s="17">
        <v>45090</v>
      </c>
      <c r="J6957" s="17">
        <v>45096</v>
      </c>
      <c r="K6957" t="s">
        <v>21</v>
      </c>
      <c r="L6957" t="s">
        <v>22</v>
      </c>
      <c r="M6957">
        <v>133.21</v>
      </c>
      <c r="N6957" t="s">
        <v>39</v>
      </c>
    </row>
    <row r="6958" spans="1:14" ht="14.25" customHeight="1" x14ac:dyDescent="0.3">
      <c r="A6958" t="s">
        <v>5328</v>
      </c>
      <c r="B6958" t="s">
        <v>19</v>
      </c>
      <c r="C6958" t="s">
        <v>26</v>
      </c>
      <c r="D6958">
        <v>507.9</v>
      </c>
      <c r="E6958">
        <v>0.37</v>
      </c>
      <c r="F6958">
        <f t="shared" si="216"/>
        <v>187.923</v>
      </c>
      <c r="G6958">
        <f t="shared" si="217"/>
        <v>319.97699999999998</v>
      </c>
      <c r="H6958">
        <v>5</v>
      </c>
      <c r="I6958" s="17">
        <v>45410</v>
      </c>
      <c r="J6958" s="17">
        <v>45416</v>
      </c>
      <c r="K6958" t="s">
        <v>21</v>
      </c>
      <c r="L6958" t="s">
        <v>27</v>
      </c>
      <c r="M6958">
        <v>105.2</v>
      </c>
      <c r="N6958" t="s">
        <v>39</v>
      </c>
    </row>
    <row r="6959" spans="1:14" ht="14.25" customHeight="1" x14ac:dyDescent="0.3">
      <c r="A6959" t="s">
        <v>9870</v>
      </c>
      <c r="B6959" t="s">
        <v>25</v>
      </c>
      <c r="C6959" t="s">
        <v>36</v>
      </c>
      <c r="D6959">
        <v>508.03</v>
      </c>
      <c r="E6959">
        <v>0.09</v>
      </c>
      <c r="F6959">
        <f t="shared" si="216"/>
        <v>45.722699999999996</v>
      </c>
      <c r="G6959">
        <f t="shared" si="217"/>
        <v>462.3073</v>
      </c>
      <c r="H6959">
        <v>5</v>
      </c>
      <c r="I6959" s="17">
        <v>45340</v>
      </c>
      <c r="J6959" s="17">
        <v>45346</v>
      </c>
      <c r="K6959" t="s">
        <v>15</v>
      </c>
      <c r="L6959" t="s">
        <v>16</v>
      </c>
      <c r="M6959">
        <v>51.2</v>
      </c>
      <c r="N6959" t="s">
        <v>39</v>
      </c>
    </row>
    <row r="6960" spans="1:14" ht="14.25" customHeight="1" x14ac:dyDescent="0.3">
      <c r="A6960" t="s">
        <v>6693</v>
      </c>
      <c r="B6960" t="s">
        <v>19</v>
      </c>
      <c r="C6960" t="s">
        <v>36</v>
      </c>
      <c r="D6960">
        <v>515.12</v>
      </c>
      <c r="E6960">
        <v>0.39</v>
      </c>
      <c r="F6960">
        <f t="shared" si="216"/>
        <v>200.89680000000001</v>
      </c>
      <c r="G6960">
        <f t="shared" si="217"/>
        <v>314.22320000000002</v>
      </c>
      <c r="H6960">
        <v>5</v>
      </c>
      <c r="I6960" s="17">
        <v>44932</v>
      </c>
      <c r="J6960" s="17">
        <v>44934</v>
      </c>
      <c r="K6960" t="s">
        <v>15</v>
      </c>
      <c r="L6960" t="s">
        <v>27</v>
      </c>
      <c r="M6960">
        <v>39.83</v>
      </c>
      <c r="N6960" t="s">
        <v>34</v>
      </c>
    </row>
    <row r="6961" spans="1:14" ht="14.25" customHeight="1" x14ac:dyDescent="0.3">
      <c r="A6961" t="s">
        <v>14408</v>
      </c>
      <c r="B6961" t="s">
        <v>25</v>
      </c>
      <c r="C6961" t="s">
        <v>26</v>
      </c>
      <c r="D6961">
        <v>516.45000000000005</v>
      </c>
      <c r="E6961">
        <v>0.26</v>
      </c>
      <c r="F6961">
        <f t="shared" si="216"/>
        <v>134.27700000000002</v>
      </c>
      <c r="G6961">
        <f t="shared" si="217"/>
        <v>382.173</v>
      </c>
      <c r="H6961">
        <v>5</v>
      </c>
      <c r="I6961" s="17">
        <v>45522</v>
      </c>
      <c r="J6961" s="17">
        <v>45526</v>
      </c>
      <c r="K6961" t="s">
        <v>15</v>
      </c>
      <c r="L6961" t="s">
        <v>16</v>
      </c>
      <c r="M6961">
        <v>97.57</v>
      </c>
      <c r="N6961" t="s">
        <v>28</v>
      </c>
    </row>
    <row r="6962" spans="1:14" ht="14.25" customHeight="1" x14ac:dyDescent="0.3">
      <c r="A6962" t="s">
        <v>10247</v>
      </c>
      <c r="B6962" t="s">
        <v>41</v>
      </c>
      <c r="C6962" t="s">
        <v>20</v>
      </c>
      <c r="D6962">
        <v>517.30999999999995</v>
      </c>
      <c r="E6962">
        <v>0.01</v>
      </c>
      <c r="F6962">
        <f t="shared" si="216"/>
        <v>5.1730999999999998</v>
      </c>
      <c r="G6962">
        <f t="shared" si="217"/>
        <v>512.13689999999997</v>
      </c>
      <c r="H6962">
        <v>5</v>
      </c>
      <c r="I6962" s="17">
        <v>45271</v>
      </c>
      <c r="J6962" s="17">
        <v>45276</v>
      </c>
      <c r="K6962" t="s">
        <v>15</v>
      </c>
      <c r="L6962" t="s">
        <v>16</v>
      </c>
      <c r="M6962">
        <v>92.7</v>
      </c>
      <c r="N6962" t="s">
        <v>34</v>
      </c>
    </row>
    <row r="6963" spans="1:14" ht="14.25" customHeight="1" x14ac:dyDescent="0.3">
      <c r="A6963" t="s">
        <v>7177</v>
      </c>
      <c r="B6963" t="s">
        <v>13</v>
      </c>
      <c r="C6963" t="s">
        <v>36</v>
      </c>
      <c r="D6963">
        <v>518.54999999999995</v>
      </c>
      <c r="E6963">
        <v>0.49</v>
      </c>
      <c r="F6963">
        <f t="shared" si="216"/>
        <v>254.08949999999999</v>
      </c>
      <c r="G6963">
        <f t="shared" si="217"/>
        <v>264.46049999999997</v>
      </c>
      <c r="H6963">
        <v>5</v>
      </c>
      <c r="I6963" s="17">
        <v>45594</v>
      </c>
      <c r="J6963" s="17">
        <v>45596</v>
      </c>
      <c r="K6963" t="s">
        <v>21</v>
      </c>
      <c r="L6963" t="s">
        <v>27</v>
      </c>
      <c r="M6963">
        <v>113.64</v>
      </c>
      <c r="N6963" t="s">
        <v>17</v>
      </c>
    </row>
    <row r="6964" spans="1:14" ht="14.25" customHeight="1" x14ac:dyDescent="0.3">
      <c r="A6964" t="s">
        <v>7037</v>
      </c>
      <c r="B6964" t="s">
        <v>13</v>
      </c>
      <c r="C6964" t="s">
        <v>36</v>
      </c>
      <c r="D6964">
        <v>518.72</v>
      </c>
      <c r="E6964">
        <v>0.4</v>
      </c>
      <c r="F6964">
        <f t="shared" si="216"/>
        <v>207.48800000000003</v>
      </c>
      <c r="G6964">
        <f t="shared" si="217"/>
        <v>311.23199999999997</v>
      </c>
      <c r="H6964">
        <v>5</v>
      </c>
      <c r="I6964" s="17">
        <v>45072</v>
      </c>
      <c r="J6964" s="17">
        <v>45076</v>
      </c>
      <c r="K6964" t="s">
        <v>31</v>
      </c>
      <c r="L6964" t="s">
        <v>22</v>
      </c>
      <c r="M6964">
        <v>120.81</v>
      </c>
      <c r="N6964" t="s">
        <v>17</v>
      </c>
    </row>
    <row r="6965" spans="1:14" ht="14.25" customHeight="1" x14ac:dyDescent="0.3">
      <c r="A6965" t="s">
        <v>2076</v>
      </c>
      <c r="B6965" t="s">
        <v>13</v>
      </c>
      <c r="C6965" t="s">
        <v>33</v>
      </c>
      <c r="D6965">
        <v>520.29</v>
      </c>
      <c r="E6965">
        <v>0.14000000000000001</v>
      </c>
      <c r="F6965">
        <f t="shared" si="216"/>
        <v>72.840599999999995</v>
      </c>
      <c r="G6965">
        <f t="shared" si="217"/>
        <v>447.44939999999997</v>
      </c>
      <c r="H6965">
        <v>5</v>
      </c>
      <c r="I6965" s="17">
        <v>45037</v>
      </c>
      <c r="J6965" s="17">
        <v>45039</v>
      </c>
      <c r="K6965" t="s">
        <v>21</v>
      </c>
      <c r="L6965" t="s">
        <v>22</v>
      </c>
      <c r="M6965">
        <v>147.36000000000001</v>
      </c>
      <c r="N6965" t="s">
        <v>17</v>
      </c>
    </row>
    <row r="6966" spans="1:14" ht="14.25" customHeight="1" x14ac:dyDescent="0.3">
      <c r="A6966" t="s">
        <v>14815</v>
      </c>
      <c r="B6966" t="s">
        <v>25</v>
      </c>
      <c r="C6966" t="s">
        <v>14</v>
      </c>
      <c r="D6966">
        <v>520.48</v>
      </c>
      <c r="E6966">
        <v>0.44</v>
      </c>
      <c r="F6966">
        <f t="shared" si="216"/>
        <v>229.0112</v>
      </c>
      <c r="G6966">
        <f t="shared" si="217"/>
        <v>291.46879999999999</v>
      </c>
      <c r="H6966">
        <v>5</v>
      </c>
      <c r="I6966" s="17">
        <v>45310</v>
      </c>
      <c r="J6966" s="17">
        <v>45315</v>
      </c>
      <c r="K6966" t="s">
        <v>15</v>
      </c>
      <c r="L6966" t="s">
        <v>22</v>
      </c>
      <c r="M6966">
        <v>137.94999999999999</v>
      </c>
      <c r="N6966" t="s">
        <v>39</v>
      </c>
    </row>
    <row r="6967" spans="1:14" ht="14.25" customHeight="1" x14ac:dyDescent="0.3">
      <c r="A6967" t="s">
        <v>6382</v>
      </c>
      <c r="B6967" t="s">
        <v>25</v>
      </c>
      <c r="C6967" t="s">
        <v>14</v>
      </c>
      <c r="D6967">
        <v>524</v>
      </c>
      <c r="E6967">
        <v>0.48</v>
      </c>
      <c r="F6967">
        <f t="shared" si="216"/>
        <v>251.51999999999998</v>
      </c>
      <c r="G6967">
        <f t="shared" si="217"/>
        <v>272.48</v>
      </c>
      <c r="H6967">
        <v>5</v>
      </c>
      <c r="I6967" s="17">
        <v>45115</v>
      </c>
      <c r="J6967" s="17">
        <v>45118</v>
      </c>
      <c r="K6967" t="s">
        <v>21</v>
      </c>
      <c r="L6967" t="s">
        <v>22</v>
      </c>
      <c r="M6967">
        <v>126.67</v>
      </c>
      <c r="N6967" t="s">
        <v>23</v>
      </c>
    </row>
    <row r="6968" spans="1:14" ht="14.25" customHeight="1" x14ac:dyDescent="0.3">
      <c r="A6968" t="s">
        <v>13807</v>
      </c>
      <c r="B6968" t="s">
        <v>25</v>
      </c>
      <c r="C6968" t="s">
        <v>33</v>
      </c>
      <c r="D6968">
        <v>530.5</v>
      </c>
      <c r="E6968">
        <v>0.19</v>
      </c>
      <c r="F6968">
        <f t="shared" si="216"/>
        <v>100.795</v>
      </c>
      <c r="G6968">
        <f t="shared" si="217"/>
        <v>429.70499999999998</v>
      </c>
      <c r="H6968">
        <v>5</v>
      </c>
      <c r="I6968" s="17">
        <v>45589</v>
      </c>
      <c r="J6968" s="17">
        <v>45592</v>
      </c>
      <c r="K6968" t="s">
        <v>21</v>
      </c>
      <c r="L6968" t="s">
        <v>22</v>
      </c>
      <c r="M6968">
        <v>110.43</v>
      </c>
      <c r="N6968" t="s">
        <v>23</v>
      </c>
    </row>
    <row r="6969" spans="1:14" ht="14.25" customHeight="1" x14ac:dyDescent="0.3">
      <c r="A6969" t="s">
        <v>7824</v>
      </c>
      <c r="B6969" t="s">
        <v>41</v>
      </c>
      <c r="C6969" t="s">
        <v>33</v>
      </c>
      <c r="D6969">
        <v>538.72</v>
      </c>
      <c r="E6969">
        <v>0.05</v>
      </c>
      <c r="F6969">
        <f t="shared" si="216"/>
        <v>26.936000000000003</v>
      </c>
      <c r="G6969">
        <f t="shared" si="217"/>
        <v>511.78400000000005</v>
      </c>
      <c r="H6969">
        <v>5</v>
      </c>
      <c r="I6969" s="17">
        <v>45562</v>
      </c>
      <c r="J6969" s="17">
        <v>45564</v>
      </c>
      <c r="K6969" t="s">
        <v>21</v>
      </c>
      <c r="L6969" t="s">
        <v>22</v>
      </c>
      <c r="M6969">
        <v>153.32</v>
      </c>
      <c r="N6969" t="s">
        <v>34</v>
      </c>
    </row>
    <row r="6970" spans="1:14" ht="14.25" customHeight="1" x14ac:dyDescent="0.3">
      <c r="A6970" t="s">
        <v>210</v>
      </c>
      <c r="B6970" t="s">
        <v>13</v>
      </c>
      <c r="C6970" t="s">
        <v>33</v>
      </c>
      <c r="D6970">
        <v>540.72</v>
      </c>
      <c r="E6970">
        <v>0.03</v>
      </c>
      <c r="F6970">
        <f t="shared" si="216"/>
        <v>16.221599999999999</v>
      </c>
      <c r="G6970">
        <f t="shared" si="217"/>
        <v>524.49840000000006</v>
      </c>
      <c r="H6970">
        <v>5</v>
      </c>
      <c r="I6970" s="17">
        <v>45641</v>
      </c>
      <c r="J6970" s="17">
        <v>45643</v>
      </c>
      <c r="K6970" t="s">
        <v>15</v>
      </c>
      <c r="L6970" t="s">
        <v>22</v>
      </c>
      <c r="M6970">
        <v>66.459999999999994</v>
      </c>
      <c r="N6970" t="s">
        <v>39</v>
      </c>
    </row>
    <row r="6971" spans="1:14" ht="14.25" customHeight="1" x14ac:dyDescent="0.3">
      <c r="A6971" t="s">
        <v>6621</v>
      </c>
      <c r="B6971" t="s">
        <v>19</v>
      </c>
      <c r="C6971" t="s">
        <v>20</v>
      </c>
      <c r="D6971">
        <v>542.51</v>
      </c>
      <c r="E6971">
        <v>0.22</v>
      </c>
      <c r="F6971">
        <f t="shared" si="216"/>
        <v>119.3522</v>
      </c>
      <c r="G6971">
        <f t="shared" si="217"/>
        <v>423.15780000000001</v>
      </c>
      <c r="H6971">
        <v>5</v>
      </c>
      <c r="I6971" s="17">
        <v>45591</v>
      </c>
      <c r="J6971" s="17">
        <v>45598</v>
      </c>
      <c r="K6971" t="s">
        <v>15</v>
      </c>
      <c r="L6971" t="s">
        <v>16</v>
      </c>
      <c r="M6971">
        <v>132.38999999999999</v>
      </c>
      <c r="N6971" t="s">
        <v>34</v>
      </c>
    </row>
    <row r="6972" spans="1:14" ht="14.25" customHeight="1" x14ac:dyDescent="0.3">
      <c r="A6972" t="s">
        <v>6849</v>
      </c>
      <c r="B6972" t="s">
        <v>13</v>
      </c>
      <c r="C6972" t="s">
        <v>36</v>
      </c>
      <c r="D6972">
        <v>546.04</v>
      </c>
      <c r="E6972">
        <v>0.35</v>
      </c>
      <c r="F6972">
        <f t="shared" si="216"/>
        <v>191.11399999999998</v>
      </c>
      <c r="G6972">
        <f t="shared" si="217"/>
        <v>354.92599999999999</v>
      </c>
      <c r="H6972">
        <v>5</v>
      </c>
      <c r="I6972" s="17">
        <v>45590</v>
      </c>
      <c r="J6972" s="17">
        <v>45592</v>
      </c>
      <c r="K6972" t="s">
        <v>15</v>
      </c>
      <c r="L6972" t="s">
        <v>27</v>
      </c>
      <c r="M6972">
        <v>89.67</v>
      </c>
      <c r="N6972" t="s">
        <v>39</v>
      </c>
    </row>
    <row r="6973" spans="1:14" ht="14.25" customHeight="1" x14ac:dyDescent="0.3">
      <c r="A6973" t="s">
        <v>7630</v>
      </c>
      <c r="B6973" t="s">
        <v>25</v>
      </c>
      <c r="C6973" t="s">
        <v>26</v>
      </c>
      <c r="D6973">
        <v>546.33000000000004</v>
      </c>
      <c r="E6973">
        <v>0.21</v>
      </c>
      <c r="F6973">
        <f t="shared" si="216"/>
        <v>114.72930000000001</v>
      </c>
      <c r="G6973">
        <f t="shared" si="217"/>
        <v>431.60070000000002</v>
      </c>
      <c r="H6973">
        <v>5</v>
      </c>
      <c r="I6973" s="17">
        <v>45120</v>
      </c>
      <c r="J6973" s="17">
        <v>45127</v>
      </c>
      <c r="K6973" t="s">
        <v>31</v>
      </c>
      <c r="L6973" t="s">
        <v>27</v>
      </c>
      <c r="M6973">
        <v>140.76</v>
      </c>
      <c r="N6973" t="s">
        <v>34</v>
      </c>
    </row>
    <row r="6974" spans="1:14" ht="14.25" customHeight="1" x14ac:dyDescent="0.3">
      <c r="A6974" t="s">
        <v>12344</v>
      </c>
      <c r="B6974" t="s">
        <v>25</v>
      </c>
      <c r="C6974" t="s">
        <v>33</v>
      </c>
      <c r="D6974">
        <v>546.38</v>
      </c>
      <c r="E6974">
        <v>0.17</v>
      </c>
      <c r="F6974">
        <f t="shared" si="216"/>
        <v>92.884600000000006</v>
      </c>
      <c r="G6974">
        <f t="shared" si="217"/>
        <v>453.49540000000002</v>
      </c>
      <c r="H6974">
        <v>5</v>
      </c>
      <c r="I6974" s="17">
        <v>45422</v>
      </c>
      <c r="J6974" s="17">
        <v>45426</v>
      </c>
      <c r="K6974" t="s">
        <v>15</v>
      </c>
      <c r="L6974" t="s">
        <v>22</v>
      </c>
      <c r="M6974">
        <v>126.5</v>
      </c>
      <c r="N6974" t="s">
        <v>23</v>
      </c>
    </row>
    <row r="6975" spans="1:14" ht="14.25" customHeight="1" x14ac:dyDescent="0.3">
      <c r="A6975" t="s">
        <v>2254</v>
      </c>
      <c r="B6975" t="s">
        <v>13</v>
      </c>
      <c r="C6975" t="s">
        <v>14</v>
      </c>
      <c r="D6975">
        <v>551.07000000000005</v>
      </c>
      <c r="E6975">
        <v>0.4</v>
      </c>
      <c r="F6975">
        <f t="shared" si="216"/>
        <v>220.42800000000003</v>
      </c>
      <c r="G6975">
        <f t="shared" si="217"/>
        <v>330.64200000000005</v>
      </c>
      <c r="H6975">
        <v>5</v>
      </c>
      <c r="I6975" s="17">
        <v>45530</v>
      </c>
      <c r="J6975" s="17">
        <v>45533</v>
      </c>
      <c r="K6975" t="s">
        <v>15</v>
      </c>
      <c r="L6975" t="s">
        <v>27</v>
      </c>
      <c r="M6975">
        <v>87.59</v>
      </c>
      <c r="N6975" t="s">
        <v>34</v>
      </c>
    </row>
    <row r="6976" spans="1:14" ht="14.25" customHeight="1" x14ac:dyDescent="0.3">
      <c r="A6976" t="s">
        <v>13977</v>
      </c>
      <c r="B6976" t="s">
        <v>41</v>
      </c>
      <c r="C6976" t="s">
        <v>14</v>
      </c>
      <c r="D6976">
        <v>553.94000000000005</v>
      </c>
      <c r="E6976">
        <v>0.08</v>
      </c>
      <c r="F6976">
        <f t="shared" si="216"/>
        <v>44.315200000000004</v>
      </c>
      <c r="G6976">
        <f t="shared" si="217"/>
        <v>509.62480000000005</v>
      </c>
      <c r="H6976">
        <v>5</v>
      </c>
      <c r="I6976" s="17">
        <v>45225</v>
      </c>
      <c r="J6976" s="17">
        <v>45227</v>
      </c>
      <c r="K6976" t="s">
        <v>31</v>
      </c>
      <c r="L6976" t="s">
        <v>16</v>
      </c>
      <c r="M6976">
        <v>58.44</v>
      </c>
      <c r="N6976" t="s">
        <v>34</v>
      </c>
    </row>
    <row r="6977" spans="1:14" ht="14.25" customHeight="1" x14ac:dyDescent="0.3">
      <c r="A6977" t="s">
        <v>8603</v>
      </c>
      <c r="B6977" t="s">
        <v>41</v>
      </c>
      <c r="C6977" t="s">
        <v>20</v>
      </c>
      <c r="D6977">
        <v>557.32000000000005</v>
      </c>
      <c r="E6977">
        <v>0.36</v>
      </c>
      <c r="F6977">
        <f t="shared" si="216"/>
        <v>200.6352</v>
      </c>
      <c r="G6977">
        <f t="shared" si="217"/>
        <v>356.68480000000005</v>
      </c>
      <c r="H6977">
        <v>5</v>
      </c>
      <c r="I6977" s="17">
        <v>45367</v>
      </c>
      <c r="J6977" s="17">
        <v>45368</v>
      </c>
      <c r="K6977" t="s">
        <v>21</v>
      </c>
      <c r="L6977" t="s">
        <v>22</v>
      </c>
      <c r="M6977">
        <v>133.33000000000001</v>
      </c>
      <c r="N6977" t="s">
        <v>28</v>
      </c>
    </row>
    <row r="6978" spans="1:14" ht="14.25" customHeight="1" x14ac:dyDescent="0.3">
      <c r="A6978" t="s">
        <v>8268</v>
      </c>
      <c r="B6978" t="s">
        <v>41</v>
      </c>
      <c r="C6978" t="s">
        <v>33</v>
      </c>
      <c r="D6978">
        <v>557.97</v>
      </c>
      <c r="E6978">
        <v>0.11</v>
      </c>
      <c r="F6978">
        <f t="shared" ref="F6978:F7041" si="218">D6978*E6978</f>
        <v>61.376700000000007</v>
      </c>
      <c r="G6978">
        <f t="shared" ref="G6978:G7041" si="219">D6978-F6978</f>
        <v>496.5933</v>
      </c>
      <c r="H6978">
        <v>5</v>
      </c>
      <c r="I6978" s="17">
        <v>45592</v>
      </c>
      <c r="J6978" s="17">
        <v>45593</v>
      </c>
      <c r="K6978" t="s">
        <v>31</v>
      </c>
      <c r="L6978" t="s">
        <v>16</v>
      </c>
      <c r="M6978">
        <v>118.42</v>
      </c>
      <c r="N6978" t="s">
        <v>23</v>
      </c>
    </row>
    <row r="6979" spans="1:14" ht="14.25" customHeight="1" x14ac:dyDescent="0.3">
      <c r="A6979" t="s">
        <v>11198</v>
      </c>
      <c r="B6979" t="s">
        <v>41</v>
      </c>
      <c r="C6979" t="s">
        <v>20</v>
      </c>
      <c r="D6979">
        <v>559.70000000000005</v>
      </c>
      <c r="E6979">
        <v>0.28999999999999998</v>
      </c>
      <c r="F6979">
        <f t="shared" si="218"/>
        <v>162.31299999999999</v>
      </c>
      <c r="G6979">
        <f t="shared" si="219"/>
        <v>397.38700000000006</v>
      </c>
      <c r="H6979">
        <v>5</v>
      </c>
      <c r="I6979" s="17">
        <v>45640</v>
      </c>
      <c r="J6979" s="17">
        <v>45644</v>
      </c>
      <c r="K6979" t="s">
        <v>15</v>
      </c>
      <c r="L6979" t="s">
        <v>16</v>
      </c>
      <c r="M6979">
        <v>41.14</v>
      </c>
      <c r="N6979" t="s">
        <v>39</v>
      </c>
    </row>
    <row r="6980" spans="1:14" ht="14.25" customHeight="1" x14ac:dyDescent="0.3">
      <c r="A6980" t="s">
        <v>969</v>
      </c>
      <c r="B6980" t="s">
        <v>41</v>
      </c>
      <c r="C6980" t="s">
        <v>36</v>
      </c>
      <c r="D6980">
        <v>564.67999999999995</v>
      </c>
      <c r="E6980">
        <v>0.36</v>
      </c>
      <c r="F6980">
        <f t="shared" si="218"/>
        <v>203.28479999999996</v>
      </c>
      <c r="G6980">
        <f t="shared" si="219"/>
        <v>361.39519999999999</v>
      </c>
      <c r="H6980">
        <v>5</v>
      </c>
      <c r="I6980" s="17">
        <v>45207</v>
      </c>
      <c r="J6980" s="17">
        <v>45214</v>
      </c>
      <c r="K6980" t="s">
        <v>21</v>
      </c>
      <c r="L6980" t="s">
        <v>22</v>
      </c>
      <c r="M6980">
        <v>50.44</v>
      </c>
      <c r="N6980" t="s">
        <v>23</v>
      </c>
    </row>
    <row r="6981" spans="1:14" ht="14.25" customHeight="1" x14ac:dyDescent="0.3">
      <c r="A6981" t="s">
        <v>12162</v>
      </c>
      <c r="B6981" t="s">
        <v>41</v>
      </c>
      <c r="C6981" t="s">
        <v>14</v>
      </c>
      <c r="D6981">
        <v>565.84</v>
      </c>
      <c r="E6981">
        <v>0.18</v>
      </c>
      <c r="F6981">
        <f t="shared" si="218"/>
        <v>101.85120000000001</v>
      </c>
      <c r="G6981">
        <f t="shared" si="219"/>
        <v>463.98880000000003</v>
      </c>
      <c r="H6981">
        <v>5</v>
      </c>
      <c r="I6981" s="17">
        <v>45303</v>
      </c>
      <c r="J6981" s="17">
        <v>45306</v>
      </c>
      <c r="K6981" t="s">
        <v>21</v>
      </c>
      <c r="L6981" t="s">
        <v>27</v>
      </c>
      <c r="M6981">
        <v>146.11000000000001</v>
      </c>
      <c r="N6981" t="s">
        <v>28</v>
      </c>
    </row>
    <row r="6982" spans="1:14" ht="14.25" customHeight="1" x14ac:dyDescent="0.3">
      <c r="A6982" t="s">
        <v>4892</v>
      </c>
      <c r="B6982" t="s">
        <v>41</v>
      </c>
      <c r="C6982" t="s">
        <v>14</v>
      </c>
      <c r="D6982">
        <v>566.53</v>
      </c>
      <c r="E6982">
        <v>0.35</v>
      </c>
      <c r="F6982">
        <f t="shared" si="218"/>
        <v>198.28549999999998</v>
      </c>
      <c r="G6982">
        <f t="shared" si="219"/>
        <v>368.24450000000002</v>
      </c>
      <c r="H6982">
        <v>5</v>
      </c>
      <c r="I6982" s="17">
        <v>45624</v>
      </c>
      <c r="J6982" s="17">
        <v>45631</v>
      </c>
      <c r="K6982" t="s">
        <v>15</v>
      </c>
      <c r="L6982" t="s">
        <v>22</v>
      </c>
      <c r="M6982">
        <v>153.16</v>
      </c>
      <c r="N6982" t="s">
        <v>39</v>
      </c>
    </row>
    <row r="6983" spans="1:14" ht="14.25" customHeight="1" x14ac:dyDescent="0.3">
      <c r="A6983" t="s">
        <v>15076</v>
      </c>
      <c r="B6983" t="s">
        <v>41</v>
      </c>
      <c r="C6983" t="s">
        <v>33</v>
      </c>
      <c r="D6983">
        <v>573.1</v>
      </c>
      <c r="E6983">
        <v>0.36</v>
      </c>
      <c r="F6983">
        <f t="shared" si="218"/>
        <v>206.316</v>
      </c>
      <c r="G6983">
        <f t="shared" si="219"/>
        <v>366.78399999999999</v>
      </c>
      <c r="H6983">
        <v>5</v>
      </c>
      <c r="I6983" s="17">
        <v>45343</v>
      </c>
      <c r="J6983" s="17">
        <v>45350</v>
      </c>
      <c r="K6983" t="s">
        <v>15</v>
      </c>
      <c r="L6983" t="s">
        <v>22</v>
      </c>
      <c r="M6983">
        <v>32.200000000000003</v>
      </c>
      <c r="N6983" t="s">
        <v>28</v>
      </c>
    </row>
    <row r="6984" spans="1:14" ht="14.25" customHeight="1" x14ac:dyDescent="0.3">
      <c r="A6984" t="s">
        <v>2842</v>
      </c>
      <c r="B6984" t="s">
        <v>19</v>
      </c>
      <c r="C6984" t="s">
        <v>36</v>
      </c>
      <c r="D6984">
        <v>573.99</v>
      </c>
      <c r="E6984">
        <v>0.18</v>
      </c>
      <c r="F6984">
        <f t="shared" si="218"/>
        <v>103.3182</v>
      </c>
      <c r="G6984">
        <f t="shared" si="219"/>
        <v>470.67180000000002</v>
      </c>
      <c r="H6984">
        <v>5</v>
      </c>
      <c r="I6984" s="17">
        <v>45340</v>
      </c>
      <c r="J6984" s="17">
        <v>45344</v>
      </c>
      <c r="K6984" t="s">
        <v>15</v>
      </c>
      <c r="L6984" t="s">
        <v>16</v>
      </c>
      <c r="M6984">
        <v>162.72999999999999</v>
      </c>
      <c r="N6984" t="s">
        <v>23</v>
      </c>
    </row>
    <row r="6985" spans="1:14" ht="14.25" customHeight="1" x14ac:dyDescent="0.3">
      <c r="A6985" t="s">
        <v>14804</v>
      </c>
      <c r="B6985" t="s">
        <v>13</v>
      </c>
      <c r="C6985" t="s">
        <v>26</v>
      </c>
      <c r="D6985">
        <v>574.78</v>
      </c>
      <c r="E6985">
        <v>0.24</v>
      </c>
      <c r="F6985">
        <f t="shared" si="218"/>
        <v>137.94719999999998</v>
      </c>
      <c r="G6985">
        <f t="shared" si="219"/>
        <v>436.83280000000002</v>
      </c>
      <c r="H6985">
        <v>5</v>
      </c>
      <c r="I6985" s="17">
        <v>45138</v>
      </c>
      <c r="J6985" s="17">
        <v>45140</v>
      </c>
      <c r="K6985" t="s">
        <v>21</v>
      </c>
      <c r="L6985" t="s">
        <v>16</v>
      </c>
      <c r="M6985">
        <v>40.96</v>
      </c>
      <c r="N6985" t="s">
        <v>23</v>
      </c>
    </row>
    <row r="6986" spans="1:14" ht="14.25" customHeight="1" x14ac:dyDescent="0.3">
      <c r="A6986" t="s">
        <v>5242</v>
      </c>
      <c r="B6986" t="s">
        <v>25</v>
      </c>
      <c r="C6986" t="s">
        <v>33</v>
      </c>
      <c r="D6986">
        <v>579.83000000000004</v>
      </c>
      <c r="E6986">
        <v>0.18</v>
      </c>
      <c r="F6986">
        <f t="shared" si="218"/>
        <v>104.3694</v>
      </c>
      <c r="G6986">
        <f t="shared" si="219"/>
        <v>475.46060000000006</v>
      </c>
      <c r="H6986">
        <v>5</v>
      </c>
      <c r="I6986" s="17">
        <v>45225</v>
      </c>
      <c r="J6986" s="17">
        <v>45232</v>
      </c>
      <c r="K6986" t="s">
        <v>15</v>
      </c>
      <c r="L6986" t="s">
        <v>22</v>
      </c>
      <c r="M6986">
        <v>47.44</v>
      </c>
      <c r="N6986" t="s">
        <v>48</v>
      </c>
    </row>
    <row r="6987" spans="1:14" ht="14.25" customHeight="1" x14ac:dyDescent="0.3">
      <c r="A6987" t="s">
        <v>11320</v>
      </c>
      <c r="B6987" t="s">
        <v>25</v>
      </c>
      <c r="C6987" t="s">
        <v>14</v>
      </c>
      <c r="D6987">
        <v>586.55999999999995</v>
      </c>
      <c r="E6987">
        <v>0.04</v>
      </c>
      <c r="F6987">
        <f t="shared" si="218"/>
        <v>23.462399999999999</v>
      </c>
      <c r="G6987">
        <f t="shared" si="219"/>
        <v>563.09759999999994</v>
      </c>
      <c r="H6987">
        <v>5</v>
      </c>
      <c r="I6987" s="17">
        <v>45182</v>
      </c>
      <c r="J6987" s="17">
        <v>45185</v>
      </c>
      <c r="K6987" t="s">
        <v>31</v>
      </c>
      <c r="L6987" t="s">
        <v>22</v>
      </c>
      <c r="M6987">
        <v>135.41</v>
      </c>
      <c r="N6987" t="s">
        <v>34</v>
      </c>
    </row>
    <row r="6988" spans="1:14" ht="14.25" customHeight="1" x14ac:dyDescent="0.3">
      <c r="A6988" t="s">
        <v>382</v>
      </c>
      <c r="B6988" t="s">
        <v>13</v>
      </c>
      <c r="C6988" t="s">
        <v>14</v>
      </c>
      <c r="D6988">
        <v>590.61</v>
      </c>
      <c r="E6988">
        <v>0</v>
      </c>
      <c r="F6988">
        <f t="shared" si="218"/>
        <v>0</v>
      </c>
      <c r="G6988">
        <f t="shared" si="219"/>
        <v>590.61</v>
      </c>
      <c r="H6988">
        <v>5</v>
      </c>
      <c r="I6988" s="17">
        <v>45233</v>
      </c>
      <c r="J6988" s="17">
        <v>45240</v>
      </c>
      <c r="K6988" t="s">
        <v>21</v>
      </c>
      <c r="L6988" t="s">
        <v>22</v>
      </c>
      <c r="M6988">
        <v>46.99</v>
      </c>
      <c r="N6988" t="s">
        <v>17</v>
      </c>
    </row>
    <row r="6989" spans="1:14" ht="14.25" customHeight="1" x14ac:dyDescent="0.3">
      <c r="A6989" t="s">
        <v>13029</v>
      </c>
      <c r="B6989" t="s">
        <v>13</v>
      </c>
      <c r="C6989" t="s">
        <v>20</v>
      </c>
      <c r="D6989">
        <v>591.25</v>
      </c>
      <c r="E6989">
        <v>0.37</v>
      </c>
      <c r="F6989">
        <f t="shared" si="218"/>
        <v>218.76249999999999</v>
      </c>
      <c r="G6989">
        <f t="shared" si="219"/>
        <v>372.48750000000001</v>
      </c>
      <c r="H6989">
        <v>5</v>
      </c>
      <c r="I6989" s="17">
        <v>45322</v>
      </c>
      <c r="J6989" s="17">
        <v>45324</v>
      </c>
      <c r="K6989" t="s">
        <v>31</v>
      </c>
      <c r="L6989" t="s">
        <v>16</v>
      </c>
      <c r="M6989">
        <v>120.73</v>
      </c>
      <c r="N6989" t="s">
        <v>48</v>
      </c>
    </row>
    <row r="6990" spans="1:14" ht="14.25" customHeight="1" x14ac:dyDescent="0.3">
      <c r="A6990" t="s">
        <v>1922</v>
      </c>
      <c r="B6990" t="s">
        <v>25</v>
      </c>
      <c r="C6990" t="s">
        <v>36</v>
      </c>
      <c r="D6990">
        <v>592.1</v>
      </c>
      <c r="E6990">
        <v>0.48</v>
      </c>
      <c r="F6990">
        <f t="shared" si="218"/>
        <v>284.20800000000003</v>
      </c>
      <c r="G6990">
        <f t="shared" si="219"/>
        <v>307.892</v>
      </c>
      <c r="H6990">
        <v>5</v>
      </c>
      <c r="I6990" s="17">
        <v>45327</v>
      </c>
      <c r="J6990" s="17">
        <v>45331</v>
      </c>
      <c r="K6990" t="s">
        <v>31</v>
      </c>
      <c r="L6990" t="s">
        <v>27</v>
      </c>
      <c r="M6990">
        <v>119.23</v>
      </c>
      <c r="N6990" t="s">
        <v>23</v>
      </c>
    </row>
    <row r="6991" spans="1:14" ht="14.25" customHeight="1" x14ac:dyDescent="0.3">
      <c r="A6991" t="s">
        <v>14104</v>
      </c>
      <c r="B6991" t="s">
        <v>41</v>
      </c>
      <c r="C6991" t="s">
        <v>26</v>
      </c>
      <c r="D6991">
        <v>601.14</v>
      </c>
      <c r="E6991">
        <v>0.13</v>
      </c>
      <c r="F6991">
        <f t="shared" si="218"/>
        <v>78.148200000000003</v>
      </c>
      <c r="G6991">
        <f t="shared" si="219"/>
        <v>522.99180000000001</v>
      </c>
      <c r="H6991">
        <v>5</v>
      </c>
      <c r="I6991" s="17">
        <v>45196</v>
      </c>
      <c r="J6991" s="17">
        <v>45199</v>
      </c>
      <c r="K6991" t="s">
        <v>21</v>
      </c>
      <c r="L6991" t="s">
        <v>27</v>
      </c>
      <c r="M6991">
        <v>102.93</v>
      </c>
      <c r="N6991" t="s">
        <v>48</v>
      </c>
    </row>
    <row r="6992" spans="1:14" ht="14.25" customHeight="1" x14ac:dyDescent="0.3">
      <c r="A6992" t="s">
        <v>10781</v>
      </c>
      <c r="B6992" t="s">
        <v>19</v>
      </c>
      <c r="C6992" t="s">
        <v>20</v>
      </c>
      <c r="D6992">
        <v>605.92999999999995</v>
      </c>
      <c r="E6992">
        <v>0.27</v>
      </c>
      <c r="F6992">
        <f t="shared" si="218"/>
        <v>163.6011</v>
      </c>
      <c r="G6992">
        <f t="shared" si="219"/>
        <v>442.32889999999998</v>
      </c>
      <c r="H6992">
        <v>5</v>
      </c>
      <c r="I6992" s="17">
        <v>45239</v>
      </c>
      <c r="J6992" s="17">
        <v>45245</v>
      </c>
      <c r="K6992" t="s">
        <v>21</v>
      </c>
      <c r="L6992" t="s">
        <v>22</v>
      </c>
      <c r="M6992">
        <v>36.51</v>
      </c>
      <c r="N6992" t="s">
        <v>23</v>
      </c>
    </row>
    <row r="6993" spans="1:14" ht="14.25" customHeight="1" x14ac:dyDescent="0.3">
      <c r="A6993" t="s">
        <v>788</v>
      </c>
      <c r="B6993" t="s">
        <v>41</v>
      </c>
      <c r="C6993" t="s">
        <v>20</v>
      </c>
      <c r="D6993">
        <v>607.58000000000004</v>
      </c>
      <c r="E6993">
        <v>0.14000000000000001</v>
      </c>
      <c r="F6993">
        <f t="shared" si="218"/>
        <v>85.061200000000014</v>
      </c>
      <c r="G6993">
        <f t="shared" si="219"/>
        <v>522.51880000000006</v>
      </c>
      <c r="H6993">
        <v>5</v>
      </c>
      <c r="I6993" s="17">
        <v>45419</v>
      </c>
      <c r="J6993" s="17">
        <v>45420</v>
      </c>
      <c r="K6993" t="s">
        <v>15</v>
      </c>
      <c r="L6993" t="s">
        <v>16</v>
      </c>
      <c r="M6993">
        <v>120.47</v>
      </c>
      <c r="N6993" t="s">
        <v>28</v>
      </c>
    </row>
    <row r="6994" spans="1:14" ht="14.25" customHeight="1" x14ac:dyDescent="0.3">
      <c r="A6994" t="s">
        <v>13073</v>
      </c>
      <c r="B6994" t="s">
        <v>13</v>
      </c>
      <c r="C6994" t="s">
        <v>36</v>
      </c>
      <c r="D6994">
        <v>609.37</v>
      </c>
      <c r="E6994">
        <v>0.08</v>
      </c>
      <c r="F6994">
        <f t="shared" si="218"/>
        <v>48.749600000000001</v>
      </c>
      <c r="G6994">
        <f t="shared" si="219"/>
        <v>560.62040000000002</v>
      </c>
      <c r="H6994">
        <v>5</v>
      </c>
      <c r="I6994" s="17">
        <v>45242</v>
      </c>
      <c r="J6994" s="17">
        <v>45249</v>
      </c>
      <c r="K6994" t="s">
        <v>15</v>
      </c>
      <c r="L6994" t="s">
        <v>27</v>
      </c>
      <c r="M6994">
        <v>152.72</v>
      </c>
      <c r="N6994" t="s">
        <v>34</v>
      </c>
    </row>
    <row r="6995" spans="1:14" ht="14.25" customHeight="1" x14ac:dyDescent="0.3">
      <c r="A6995" t="s">
        <v>4783</v>
      </c>
      <c r="B6995" t="s">
        <v>13</v>
      </c>
      <c r="C6995" t="s">
        <v>26</v>
      </c>
      <c r="D6995">
        <v>609.99</v>
      </c>
      <c r="E6995">
        <v>0.5</v>
      </c>
      <c r="F6995">
        <f t="shared" si="218"/>
        <v>304.995</v>
      </c>
      <c r="G6995">
        <f t="shared" si="219"/>
        <v>304.995</v>
      </c>
      <c r="H6995">
        <v>5</v>
      </c>
      <c r="I6995" s="17">
        <v>45028</v>
      </c>
      <c r="J6995" s="17">
        <v>45029</v>
      </c>
      <c r="K6995" t="s">
        <v>31</v>
      </c>
      <c r="L6995" t="s">
        <v>16</v>
      </c>
      <c r="M6995">
        <v>156.62</v>
      </c>
      <c r="N6995" t="s">
        <v>28</v>
      </c>
    </row>
    <row r="6996" spans="1:14" ht="14.25" customHeight="1" x14ac:dyDescent="0.3">
      <c r="A6996" t="s">
        <v>912</v>
      </c>
      <c r="B6996" t="s">
        <v>25</v>
      </c>
      <c r="C6996" t="s">
        <v>33</v>
      </c>
      <c r="D6996">
        <v>613.87</v>
      </c>
      <c r="E6996">
        <v>0.28000000000000003</v>
      </c>
      <c r="F6996">
        <f t="shared" si="218"/>
        <v>171.88360000000003</v>
      </c>
      <c r="G6996">
        <f t="shared" si="219"/>
        <v>441.9864</v>
      </c>
      <c r="H6996">
        <v>5</v>
      </c>
      <c r="I6996" s="17">
        <v>45467</v>
      </c>
      <c r="J6996" s="17">
        <v>45473</v>
      </c>
      <c r="K6996" t="s">
        <v>15</v>
      </c>
      <c r="L6996" t="s">
        <v>22</v>
      </c>
      <c r="M6996">
        <v>61.44</v>
      </c>
      <c r="N6996" t="s">
        <v>34</v>
      </c>
    </row>
    <row r="6997" spans="1:14" ht="14.25" customHeight="1" x14ac:dyDescent="0.3">
      <c r="A6997" t="s">
        <v>14997</v>
      </c>
      <c r="B6997" t="s">
        <v>19</v>
      </c>
      <c r="C6997" t="s">
        <v>36</v>
      </c>
      <c r="D6997">
        <v>621.91999999999996</v>
      </c>
      <c r="E6997">
        <v>0.18</v>
      </c>
      <c r="F6997">
        <f t="shared" si="218"/>
        <v>111.94559999999998</v>
      </c>
      <c r="G6997">
        <f t="shared" si="219"/>
        <v>509.97439999999995</v>
      </c>
      <c r="H6997">
        <v>5</v>
      </c>
      <c r="I6997" s="17">
        <v>45553</v>
      </c>
      <c r="J6997" s="17">
        <v>45560</v>
      </c>
      <c r="K6997" t="s">
        <v>31</v>
      </c>
      <c r="L6997" t="s">
        <v>16</v>
      </c>
      <c r="M6997">
        <v>69.77</v>
      </c>
      <c r="N6997" t="s">
        <v>39</v>
      </c>
    </row>
    <row r="6998" spans="1:14" ht="14.25" customHeight="1" x14ac:dyDescent="0.3">
      <c r="A6998" t="s">
        <v>3328</v>
      </c>
      <c r="B6998" t="s">
        <v>19</v>
      </c>
      <c r="C6998" t="s">
        <v>36</v>
      </c>
      <c r="D6998">
        <v>622.6</v>
      </c>
      <c r="E6998">
        <v>0.49</v>
      </c>
      <c r="F6998">
        <f t="shared" si="218"/>
        <v>305.07400000000001</v>
      </c>
      <c r="G6998">
        <f t="shared" si="219"/>
        <v>317.52600000000001</v>
      </c>
      <c r="H6998">
        <v>5</v>
      </c>
      <c r="I6998" s="17">
        <v>45462</v>
      </c>
      <c r="J6998" s="17">
        <v>45467</v>
      </c>
      <c r="K6998" t="s">
        <v>15</v>
      </c>
      <c r="L6998" t="s">
        <v>16</v>
      </c>
      <c r="M6998">
        <v>63.35</v>
      </c>
      <c r="N6998" t="s">
        <v>48</v>
      </c>
    </row>
    <row r="6999" spans="1:14" ht="14.25" customHeight="1" x14ac:dyDescent="0.3">
      <c r="A6999" t="s">
        <v>12134</v>
      </c>
      <c r="B6999" t="s">
        <v>13</v>
      </c>
      <c r="C6999" t="s">
        <v>36</v>
      </c>
      <c r="D6999">
        <v>628.11</v>
      </c>
      <c r="E6999">
        <v>0.12</v>
      </c>
      <c r="F6999">
        <f t="shared" si="218"/>
        <v>75.373199999999997</v>
      </c>
      <c r="G6999">
        <f t="shared" si="219"/>
        <v>552.73680000000002</v>
      </c>
      <c r="H6999">
        <v>5</v>
      </c>
      <c r="I6999" s="17">
        <v>44954</v>
      </c>
      <c r="J6999" s="17">
        <v>44957</v>
      </c>
      <c r="K6999" t="s">
        <v>15</v>
      </c>
      <c r="L6999" t="s">
        <v>27</v>
      </c>
      <c r="M6999">
        <v>109.58</v>
      </c>
      <c r="N6999" t="s">
        <v>23</v>
      </c>
    </row>
    <row r="7000" spans="1:14" ht="14.25" customHeight="1" x14ac:dyDescent="0.3">
      <c r="A7000" t="s">
        <v>13856</v>
      </c>
      <c r="B7000" t="s">
        <v>19</v>
      </c>
      <c r="C7000" t="s">
        <v>20</v>
      </c>
      <c r="D7000">
        <v>628.77</v>
      </c>
      <c r="E7000">
        <v>7.0000000000000007E-2</v>
      </c>
      <c r="F7000">
        <f t="shared" si="218"/>
        <v>44.0139</v>
      </c>
      <c r="G7000">
        <f t="shared" si="219"/>
        <v>584.75609999999995</v>
      </c>
      <c r="H7000">
        <v>5</v>
      </c>
      <c r="I7000" s="17">
        <v>45466</v>
      </c>
      <c r="J7000" s="17">
        <v>45471</v>
      </c>
      <c r="K7000" t="s">
        <v>21</v>
      </c>
      <c r="L7000" t="s">
        <v>27</v>
      </c>
      <c r="M7000">
        <v>100.45</v>
      </c>
      <c r="N7000" t="s">
        <v>34</v>
      </c>
    </row>
    <row r="7001" spans="1:14" ht="14.25" customHeight="1" x14ac:dyDescent="0.3">
      <c r="A7001" t="s">
        <v>6628</v>
      </c>
      <c r="B7001" t="s">
        <v>41</v>
      </c>
      <c r="C7001" t="s">
        <v>14</v>
      </c>
      <c r="D7001">
        <v>631.91999999999996</v>
      </c>
      <c r="E7001">
        <v>0.19</v>
      </c>
      <c r="F7001">
        <f t="shared" si="218"/>
        <v>120.06479999999999</v>
      </c>
      <c r="G7001">
        <f t="shared" si="219"/>
        <v>511.85519999999997</v>
      </c>
      <c r="H7001">
        <v>5</v>
      </c>
      <c r="I7001" s="17">
        <v>45409</v>
      </c>
      <c r="J7001" s="17">
        <v>45414</v>
      </c>
      <c r="K7001" t="s">
        <v>21</v>
      </c>
      <c r="L7001" t="s">
        <v>16</v>
      </c>
      <c r="M7001">
        <v>143.51</v>
      </c>
      <c r="N7001" t="s">
        <v>17</v>
      </c>
    </row>
    <row r="7002" spans="1:14" ht="14.25" customHeight="1" x14ac:dyDescent="0.3">
      <c r="A7002" t="s">
        <v>14793</v>
      </c>
      <c r="B7002" t="s">
        <v>25</v>
      </c>
      <c r="C7002" t="s">
        <v>14</v>
      </c>
      <c r="D7002">
        <v>638.04999999999995</v>
      </c>
      <c r="E7002">
        <v>0.28999999999999998</v>
      </c>
      <c r="F7002">
        <f t="shared" si="218"/>
        <v>185.03449999999998</v>
      </c>
      <c r="G7002">
        <f t="shared" si="219"/>
        <v>453.01549999999997</v>
      </c>
      <c r="H7002">
        <v>5</v>
      </c>
      <c r="I7002" s="17">
        <v>45465</v>
      </c>
      <c r="J7002" s="17">
        <v>45470</v>
      </c>
      <c r="K7002" t="s">
        <v>21</v>
      </c>
      <c r="L7002" t="s">
        <v>27</v>
      </c>
      <c r="M7002">
        <v>188.14</v>
      </c>
      <c r="N7002" t="s">
        <v>23</v>
      </c>
    </row>
    <row r="7003" spans="1:14" ht="14.25" customHeight="1" x14ac:dyDescent="0.3">
      <c r="A7003" t="s">
        <v>486</v>
      </c>
      <c r="B7003" t="s">
        <v>41</v>
      </c>
      <c r="C7003" t="s">
        <v>33</v>
      </c>
      <c r="D7003">
        <v>640.41</v>
      </c>
      <c r="E7003">
        <v>0.32</v>
      </c>
      <c r="F7003">
        <f t="shared" si="218"/>
        <v>204.93119999999999</v>
      </c>
      <c r="G7003">
        <f t="shared" si="219"/>
        <v>435.47879999999998</v>
      </c>
      <c r="H7003">
        <v>5</v>
      </c>
      <c r="I7003" s="17">
        <v>45492</v>
      </c>
      <c r="J7003" s="17">
        <v>45499</v>
      </c>
      <c r="K7003" t="s">
        <v>31</v>
      </c>
      <c r="L7003" t="s">
        <v>22</v>
      </c>
      <c r="M7003">
        <v>150.09</v>
      </c>
      <c r="N7003" t="s">
        <v>34</v>
      </c>
    </row>
    <row r="7004" spans="1:14" ht="14.25" customHeight="1" x14ac:dyDescent="0.3">
      <c r="A7004" t="s">
        <v>5464</v>
      </c>
      <c r="B7004" t="s">
        <v>25</v>
      </c>
      <c r="C7004" t="s">
        <v>33</v>
      </c>
      <c r="D7004">
        <v>643.58000000000004</v>
      </c>
      <c r="E7004">
        <v>0.43</v>
      </c>
      <c r="F7004">
        <f t="shared" si="218"/>
        <v>276.73939999999999</v>
      </c>
      <c r="G7004">
        <f t="shared" si="219"/>
        <v>366.84060000000005</v>
      </c>
      <c r="H7004">
        <v>5</v>
      </c>
      <c r="I7004" s="17">
        <v>45425</v>
      </c>
      <c r="J7004" s="17">
        <v>45428</v>
      </c>
      <c r="K7004" t="s">
        <v>21</v>
      </c>
      <c r="L7004" t="s">
        <v>22</v>
      </c>
      <c r="M7004">
        <v>118.26</v>
      </c>
      <c r="N7004" t="s">
        <v>48</v>
      </c>
    </row>
    <row r="7005" spans="1:14" ht="14.25" customHeight="1" x14ac:dyDescent="0.3">
      <c r="A7005" t="s">
        <v>8586</v>
      </c>
      <c r="B7005" t="s">
        <v>13</v>
      </c>
      <c r="C7005" t="s">
        <v>36</v>
      </c>
      <c r="D7005">
        <v>646.45000000000005</v>
      </c>
      <c r="E7005">
        <v>0.12</v>
      </c>
      <c r="F7005">
        <f t="shared" si="218"/>
        <v>77.573999999999998</v>
      </c>
      <c r="G7005">
        <f t="shared" si="219"/>
        <v>568.87600000000009</v>
      </c>
      <c r="H7005">
        <v>5</v>
      </c>
      <c r="I7005" s="17">
        <v>45355</v>
      </c>
      <c r="J7005" s="17">
        <v>45361</v>
      </c>
      <c r="K7005" t="s">
        <v>21</v>
      </c>
      <c r="L7005" t="s">
        <v>16</v>
      </c>
      <c r="M7005">
        <v>167.6</v>
      </c>
      <c r="N7005" t="s">
        <v>28</v>
      </c>
    </row>
    <row r="7006" spans="1:14" ht="14.25" customHeight="1" x14ac:dyDescent="0.3">
      <c r="A7006" t="s">
        <v>13996</v>
      </c>
      <c r="B7006" t="s">
        <v>25</v>
      </c>
      <c r="C7006" t="s">
        <v>36</v>
      </c>
      <c r="D7006">
        <v>649.37</v>
      </c>
      <c r="E7006">
        <v>0.14000000000000001</v>
      </c>
      <c r="F7006">
        <f t="shared" si="218"/>
        <v>90.911800000000014</v>
      </c>
      <c r="G7006">
        <f t="shared" si="219"/>
        <v>558.45820000000003</v>
      </c>
      <c r="H7006">
        <v>5</v>
      </c>
      <c r="I7006" s="17">
        <v>44930</v>
      </c>
      <c r="J7006" s="17">
        <v>44934</v>
      </c>
      <c r="K7006" t="s">
        <v>21</v>
      </c>
      <c r="L7006" t="s">
        <v>22</v>
      </c>
      <c r="M7006">
        <v>185.03</v>
      </c>
      <c r="N7006" t="s">
        <v>28</v>
      </c>
    </row>
    <row r="7007" spans="1:14" ht="14.25" customHeight="1" x14ac:dyDescent="0.3">
      <c r="A7007" t="s">
        <v>4302</v>
      </c>
      <c r="B7007" t="s">
        <v>19</v>
      </c>
      <c r="C7007" t="s">
        <v>20</v>
      </c>
      <c r="D7007">
        <v>652.67999999999995</v>
      </c>
      <c r="E7007">
        <v>0.02</v>
      </c>
      <c r="F7007">
        <f t="shared" si="218"/>
        <v>13.053599999999999</v>
      </c>
      <c r="G7007">
        <f t="shared" si="219"/>
        <v>639.62639999999999</v>
      </c>
      <c r="H7007">
        <v>5</v>
      </c>
      <c r="I7007" s="17">
        <v>45335</v>
      </c>
      <c r="J7007" s="17">
        <v>45336</v>
      </c>
      <c r="K7007" t="s">
        <v>21</v>
      </c>
      <c r="L7007" t="s">
        <v>16</v>
      </c>
      <c r="M7007">
        <v>77.55</v>
      </c>
      <c r="N7007" t="s">
        <v>48</v>
      </c>
    </row>
    <row r="7008" spans="1:14" ht="14.25" customHeight="1" x14ac:dyDescent="0.3">
      <c r="A7008" t="s">
        <v>406</v>
      </c>
      <c r="B7008" t="s">
        <v>19</v>
      </c>
      <c r="C7008" t="s">
        <v>14</v>
      </c>
      <c r="D7008">
        <v>654.17999999999995</v>
      </c>
      <c r="E7008">
        <v>0.09</v>
      </c>
      <c r="F7008">
        <f t="shared" si="218"/>
        <v>58.87619999999999</v>
      </c>
      <c r="G7008">
        <f t="shared" si="219"/>
        <v>595.30379999999991</v>
      </c>
      <c r="H7008">
        <v>5</v>
      </c>
      <c r="I7008" s="17">
        <v>45106</v>
      </c>
      <c r="J7008" s="17">
        <v>45109</v>
      </c>
      <c r="K7008" t="s">
        <v>31</v>
      </c>
      <c r="L7008" t="s">
        <v>16</v>
      </c>
      <c r="M7008">
        <v>116.53</v>
      </c>
      <c r="N7008" t="s">
        <v>17</v>
      </c>
    </row>
    <row r="7009" spans="1:14" ht="14.25" customHeight="1" x14ac:dyDescent="0.3">
      <c r="A7009" t="s">
        <v>7911</v>
      </c>
      <c r="B7009" t="s">
        <v>19</v>
      </c>
      <c r="C7009" t="s">
        <v>26</v>
      </c>
      <c r="D7009">
        <v>658.69</v>
      </c>
      <c r="E7009">
        <v>0.14000000000000001</v>
      </c>
      <c r="F7009">
        <f t="shared" si="218"/>
        <v>92.216600000000014</v>
      </c>
      <c r="G7009">
        <f t="shared" si="219"/>
        <v>566.47340000000008</v>
      </c>
      <c r="H7009">
        <v>5</v>
      </c>
      <c r="I7009" s="17">
        <v>45148</v>
      </c>
      <c r="J7009" s="17">
        <v>45149</v>
      </c>
      <c r="K7009" t="s">
        <v>15</v>
      </c>
      <c r="L7009" t="s">
        <v>22</v>
      </c>
      <c r="M7009">
        <v>156.24</v>
      </c>
      <c r="N7009" t="s">
        <v>39</v>
      </c>
    </row>
    <row r="7010" spans="1:14" ht="14.25" customHeight="1" x14ac:dyDescent="0.3">
      <c r="A7010" t="s">
        <v>9506</v>
      </c>
      <c r="B7010" t="s">
        <v>25</v>
      </c>
      <c r="C7010" t="s">
        <v>20</v>
      </c>
      <c r="D7010">
        <v>660.97</v>
      </c>
      <c r="E7010">
        <v>0.38</v>
      </c>
      <c r="F7010">
        <f t="shared" si="218"/>
        <v>251.16860000000003</v>
      </c>
      <c r="G7010">
        <f t="shared" si="219"/>
        <v>409.8014</v>
      </c>
      <c r="H7010">
        <v>5</v>
      </c>
      <c r="I7010" s="17">
        <v>45088</v>
      </c>
      <c r="J7010" s="17">
        <v>45089</v>
      </c>
      <c r="K7010" t="s">
        <v>21</v>
      </c>
      <c r="L7010" t="s">
        <v>22</v>
      </c>
      <c r="M7010">
        <v>69.45</v>
      </c>
      <c r="N7010" t="s">
        <v>28</v>
      </c>
    </row>
    <row r="7011" spans="1:14" ht="14.25" customHeight="1" x14ac:dyDescent="0.3">
      <c r="A7011" t="s">
        <v>2886</v>
      </c>
      <c r="B7011" t="s">
        <v>41</v>
      </c>
      <c r="C7011" t="s">
        <v>20</v>
      </c>
      <c r="D7011">
        <v>664.56</v>
      </c>
      <c r="E7011">
        <v>0.45</v>
      </c>
      <c r="F7011">
        <f t="shared" si="218"/>
        <v>299.05199999999996</v>
      </c>
      <c r="G7011">
        <f t="shared" si="219"/>
        <v>365.50799999999998</v>
      </c>
      <c r="H7011">
        <v>5</v>
      </c>
      <c r="I7011" s="17">
        <v>45532</v>
      </c>
      <c r="J7011" s="17">
        <v>45534</v>
      </c>
      <c r="K7011" t="s">
        <v>15</v>
      </c>
      <c r="L7011" t="s">
        <v>27</v>
      </c>
      <c r="M7011">
        <v>104.43</v>
      </c>
      <c r="N7011" t="s">
        <v>28</v>
      </c>
    </row>
    <row r="7012" spans="1:14" ht="14.25" customHeight="1" x14ac:dyDescent="0.3">
      <c r="A7012" t="s">
        <v>13282</v>
      </c>
      <c r="B7012" t="s">
        <v>41</v>
      </c>
      <c r="C7012" t="s">
        <v>26</v>
      </c>
      <c r="D7012">
        <v>664.74</v>
      </c>
      <c r="E7012">
        <v>0.28000000000000003</v>
      </c>
      <c r="F7012">
        <f t="shared" si="218"/>
        <v>186.12720000000002</v>
      </c>
      <c r="G7012">
        <f t="shared" si="219"/>
        <v>478.61279999999999</v>
      </c>
      <c r="H7012">
        <v>5</v>
      </c>
      <c r="I7012" s="17">
        <v>45322</v>
      </c>
      <c r="J7012" s="17">
        <v>45323</v>
      </c>
      <c r="K7012" t="s">
        <v>21</v>
      </c>
      <c r="L7012" t="s">
        <v>27</v>
      </c>
      <c r="M7012">
        <v>131.49</v>
      </c>
      <c r="N7012" t="s">
        <v>17</v>
      </c>
    </row>
    <row r="7013" spans="1:14" ht="14.25" customHeight="1" x14ac:dyDescent="0.3">
      <c r="A7013" t="s">
        <v>8152</v>
      </c>
      <c r="B7013" t="s">
        <v>19</v>
      </c>
      <c r="C7013" t="s">
        <v>33</v>
      </c>
      <c r="D7013">
        <v>664.77</v>
      </c>
      <c r="E7013">
        <v>0.19</v>
      </c>
      <c r="F7013">
        <f t="shared" si="218"/>
        <v>126.30629999999999</v>
      </c>
      <c r="G7013">
        <f t="shared" si="219"/>
        <v>538.46370000000002</v>
      </c>
      <c r="H7013">
        <v>5</v>
      </c>
      <c r="I7013" s="17">
        <v>45027</v>
      </c>
      <c r="J7013" s="17">
        <v>45029</v>
      </c>
      <c r="K7013" t="s">
        <v>31</v>
      </c>
      <c r="L7013" t="s">
        <v>16</v>
      </c>
      <c r="M7013">
        <v>38.26</v>
      </c>
      <c r="N7013" t="s">
        <v>17</v>
      </c>
    </row>
    <row r="7014" spans="1:14" ht="14.25" customHeight="1" x14ac:dyDescent="0.3">
      <c r="A7014" t="s">
        <v>12053</v>
      </c>
      <c r="B7014" t="s">
        <v>13</v>
      </c>
      <c r="C7014" t="s">
        <v>33</v>
      </c>
      <c r="D7014">
        <v>666.34</v>
      </c>
      <c r="E7014">
        <v>0.12</v>
      </c>
      <c r="F7014">
        <f t="shared" si="218"/>
        <v>79.960800000000006</v>
      </c>
      <c r="G7014">
        <f t="shared" si="219"/>
        <v>586.37920000000008</v>
      </c>
      <c r="H7014">
        <v>5</v>
      </c>
      <c r="I7014" s="17">
        <v>45521</v>
      </c>
      <c r="J7014" s="17">
        <v>45525</v>
      </c>
      <c r="K7014" t="s">
        <v>31</v>
      </c>
      <c r="L7014" t="s">
        <v>27</v>
      </c>
      <c r="M7014">
        <v>117.53</v>
      </c>
      <c r="N7014" t="s">
        <v>39</v>
      </c>
    </row>
    <row r="7015" spans="1:14" ht="14.25" customHeight="1" x14ac:dyDescent="0.3">
      <c r="A7015" t="s">
        <v>7623</v>
      </c>
      <c r="B7015" t="s">
        <v>41</v>
      </c>
      <c r="C7015" t="s">
        <v>26</v>
      </c>
      <c r="D7015">
        <v>669.77</v>
      </c>
      <c r="E7015">
        <v>0.43</v>
      </c>
      <c r="F7015">
        <f t="shared" si="218"/>
        <v>288.00110000000001</v>
      </c>
      <c r="G7015">
        <f t="shared" si="219"/>
        <v>381.76889999999997</v>
      </c>
      <c r="H7015">
        <v>5</v>
      </c>
      <c r="I7015" s="17">
        <v>45370</v>
      </c>
      <c r="J7015" s="17">
        <v>45375</v>
      </c>
      <c r="K7015" t="s">
        <v>31</v>
      </c>
      <c r="L7015" t="s">
        <v>27</v>
      </c>
      <c r="M7015">
        <v>100.64</v>
      </c>
      <c r="N7015" t="s">
        <v>48</v>
      </c>
    </row>
    <row r="7016" spans="1:14" ht="14.25" customHeight="1" x14ac:dyDescent="0.3">
      <c r="A7016" t="s">
        <v>14431</v>
      </c>
      <c r="B7016" t="s">
        <v>41</v>
      </c>
      <c r="C7016" t="s">
        <v>26</v>
      </c>
      <c r="D7016">
        <v>671.15</v>
      </c>
      <c r="E7016">
        <v>0.49</v>
      </c>
      <c r="F7016">
        <f t="shared" si="218"/>
        <v>328.86349999999999</v>
      </c>
      <c r="G7016">
        <f t="shared" si="219"/>
        <v>342.28649999999999</v>
      </c>
      <c r="H7016">
        <v>5</v>
      </c>
      <c r="I7016" s="17">
        <v>45306</v>
      </c>
      <c r="J7016" s="17">
        <v>45307</v>
      </c>
      <c r="K7016" t="s">
        <v>21</v>
      </c>
      <c r="L7016" t="s">
        <v>27</v>
      </c>
      <c r="M7016">
        <v>146.96</v>
      </c>
      <c r="N7016" t="s">
        <v>34</v>
      </c>
    </row>
    <row r="7017" spans="1:14" ht="14.25" customHeight="1" x14ac:dyDescent="0.3">
      <c r="A7017" t="s">
        <v>8653</v>
      </c>
      <c r="B7017" t="s">
        <v>25</v>
      </c>
      <c r="C7017" t="s">
        <v>33</v>
      </c>
      <c r="D7017">
        <v>671.82</v>
      </c>
      <c r="E7017">
        <v>0.18</v>
      </c>
      <c r="F7017">
        <f t="shared" si="218"/>
        <v>120.9276</v>
      </c>
      <c r="G7017">
        <f t="shared" si="219"/>
        <v>550.89240000000007</v>
      </c>
      <c r="H7017">
        <v>5</v>
      </c>
      <c r="I7017" s="17">
        <v>45163</v>
      </c>
      <c r="J7017" s="17">
        <v>45164</v>
      </c>
      <c r="K7017" t="s">
        <v>21</v>
      </c>
      <c r="L7017" t="s">
        <v>22</v>
      </c>
      <c r="M7017">
        <v>146.97</v>
      </c>
      <c r="N7017" t="s">
        <v>23</v>
      </c>
    </row>
    <row r="7018" spans="1:14" ht="14.25" customHeight="1" x14ac:dyDescent="0.3">
      <c r="A7018" t="s">
        <v>114</v>
      </c>
      <c r="B7018" t="s">
        <v>19</v>
      </c>
      <c r="C7018" t="s">
        <v>14</v>
      </c>
      <c r="D7018">
        <v>671.86</v>
      </c>
      <c r="E7018">
        <v>0.39</v>
      </c>
      <c r="F7018">
        <f t="shared" si="218"/>
        <v>262.02539999999999</v>
      </c>
      <c r="G7018">
        <f t="shared" si="219"/>
        <v>409.83460000000002</v>
      </c>
      <c r="H7018">
        <v>5</v>
      </c>
      <c r="I7018" s="17">
        <v>45609</v>
      </c>
      <c r="J7018" s="17">
        <v>45611</v>
      </c>
      <c r="K7018" t="s">
        <v>31</v>
      </c>
      <c r="L7018" t="s">
        <v>16</v>
      </c>
      <c r="M7018">
        <v>175.75</v>
      </c>
      <c r="N7018" t="s">
        <v>23</v>
      </c>
    </row>
    <row r="7019" spans="1:14" ht="14.25" customHeight="1" x14ac:dyDescent="0.3">
      <c r="A7019" t="s">
        <v>5036</v>
      </c>
      <c r="B7019" t="s">
        <v>13</v>
      </c>
      <c r="C7019" t="s">
        <v>14</v>
      </c>
      <c r="D7019">
        <v>674.98</v>
      </c>
      <c r="E7019">
        <v>0.28000000000000003</v>
      </c>
      <c r="F7019">
        <f t="shared" si="218"/>
        <v>188.99440000000001</v>
      </c>
      <c r="G7019">
        <f t="shared" si="219"/>
        <v>485.98559999999998</v>
      </c>
      <c r="H7019">
        <v>5</v>
      </c>
      <c r="I7019" s="17">
        <v>45060</v>
      </c>
      <c r="J7019" s="17">
        <v>45065</v>
      </c>
      <c r="K7019" t="s">
        <v>15</v>
      </c>
      <c r="L7019" t="s">
        <v>16</v>
      </c>
      <c r="M7019">
        <v>162.87</v>
      </c>
      <c r="N7019" t="s">
        <v>28</v>
      </c>
    </row>
    <row r="7020" spans="1:14" ht="14.25" customHeight="1" x14ac:dyDescent="0.3">
      <c r="A7020" t="s">
        <v>6846</v>
      </c>
      <c r="B7020" t="s">
        <v>13</v>
      </c>
      <c r="C7020" t="s">
        <v>33</v>
      </c>
      <c r="D7020">
        <v>676.47</v>
      </c>
      <c r="E7020">
        <v>0.1</v>
      </c>
      <c r="F7020">
        <f t="shared" si="218"/>
        <v>67.647000000000006</v>
      </c>
      <c r="G7020">
        <f t="shared" si="219"/>
        <v>608.82299999999998</v>
      </c>
      <c r="H7020">
        <v>5</v>
      </c>
      <c r="I7020" s="17">
        <v>45267</v>
      </c>
      <c r="J7020" s="17">
        <v>45274</v>
      </c>
      <c r="K7020" t="s">
        <v>21</v>
      </c>
      <c r="L7020" t="s">
        <v>27</v>
      </c>
      <c r="M7020">
        <v>114.44</v>
      </c>
      <c r="N7020" t="s">
        <v>39</v>
      </c>
    </row>
    <row r="7021" spans="1:14" ht="14.25" customHeight="1" x14ac:dyDescent="0.3">
      <c r="A7021" t="s">
        <v>4597</v>
      </c>
      <c r="B7021" t="s">
        <v>19</v>
      </c>
      <c r="C7021" t="s">
        <v>20</v>
      </c>
      <c r="D7021">
        <v>677.63</v>
      </c>
      <c r="E7021">
        <v>0.3</v>
      </c>
      <c r="F7021">
        <f t="shared" si="218"/>
        <v>203.28899999999999</v>
      </c>
      <c r="G7021">
        <f t="shared" si="219"/>
        <v>474.34100000000001</v>
      </c>
      <c r="H7021">
        <v>5</v>
      </c>
      <c r="I7021" s="17">
        <v>45191</v>
      </c>
      <c r="J7021" s="17">
        <v>45198</v>
      </c>
      <c r="K7021" t="s">
        <v>31</v>
      </c>
      <c r="L7021" t="s">
        <v>27</v>
      </c>
      <c r="M7021">
        <v>115.39</v>
      </c>
      <c r="N7021" t="s">
        <v>28</v>
      </c>
    </row>
    <row r="7022" spans="1:14" ht="14.25" customHeight="1" x14ac:dyDescent="0.3">
      <c r="A7022" t="s">
        <v>10415</v>
      </c>
      <c r="B7022" t="s">
        <v>19</v>
      </c>
      <c r="C7022" t="s">
        <v>14</v>
      </c>
      <c r="D7022">
        <v>679.35</v>
      </c>
      <c r="E7022">
        <v>0.41</v>
      </c>
      <c r="F7022">
        <f t="shared" si="218"/>
        <v>278.5335</v>
      </c>
      <c r="G7022">
        <f t="shared" si="219"/>
        <v>400.81650000000002</v>
      </c>
      <c r="H7022">
        <v>5</v>
      </c>
      <c r="I7022" s="17">
        <v>45291</v>
      </c>
      <c r="J7022" s="17">
        <v>45293</v>
      </c>
      <c r="K7022" t="s">
        <v>21</v>
      </c>
      <c r="L7022" t="s">
        <v>22</v>
      </c>
      <c r="M7022">
        <v>100.88</v>
      </c>
      <c r="N7022" t="s">
        <v>28</v>
      </c>
    </row>
    <row r="7023" spans="1:14" ht="14.25" customHeight="1" x14ac:dyDescent="0.3">
      <c r="A7023" t="s">
        <v>13671</v>
      </c>
      <c r="B7023" t="s">
        <v>25</v>
      </c>
      <c r="C7023" t="s">
        <v>36</v>
      </c>
      <c r="D7023">
        <v>680.74</v>
      </c>
      <c r="E7023">
        <v>0.15</v>
      </c>
      <c r="F7023">
        <f t="shared" si="218"/>
        <v>102.111</v>
      </c>
      <c r="G7023">
        <f t="shared" si="219"/>
        <v>578.62900000000002</v>
      </c>
      <c r="H7023">
        <v>5</v>
      </c>
      <c r="I7023" s="17">
        <v>45608</v>
      </c>
      <c r="J7023" s="17">
        <v>45614</v>
      </c>
      <c r="K7023" t="s">
        <v>31</v>
      </c>
      <c r="L7023" t="s">
        <v>22</v>
      </c>
      <c r="M7023">
        <v>134.86000000000001</v>
      </c>
      <c r="N7023" t="s">
        <v>28</v>
      </c>
    </row>
    <row r="7024" spans="1:14" ht="14.25" customHeight="1" x14ac:dyDescent="0.3">
      <c r="A7024" t="s">
        <v>15065</v>
      </c>
      <c r="B7024" t="s">
        <v>19</v>
      </c>
      <c r="C7024" t="s">
        <v>14</v>
      </c>
      <c r="D7024">
        <v>683.72</v>
      </c>
      <c r="E7024">
        <v>0.2</v>
      </c>
      <c r="F7024">
        <f t="shared" si="218"/>
        <v>136.744</v>
      </c>
      <c r="G7024">
        <f t="shared" si="219"/>
        <v>546.976</v>
      </c>
      <c r="H7024">
        <v>5</v>
      </c>
      <c r="I7024" s="17">
        <v>45572</v>
      </c>
      <c r="J7024" s="17">
        <v>45574</v>
      </c>
      <c r="K7024" t="s">
        <v>31</v>
      </c>
      <c r="L7024" t="s">
        <v>22</v>
      </c>
      <c r="M7024">
        <v>185.67</v>
      </c>
      <c r="N7024" t="s">
        <v>23</v>
      </c>
    </row>
    <row r="7025" spans="1:14" ht="14.25" customHeight="1" x14ac:dyDescent="0.3">
      <c r="A7025" t="s">
        <v>10784</v>
      </c>
      <c r="B7025" t="s">
        <v>13</v>
      </c>
      <c r="C7025" t="s">
        <v>26</v>
      </c>
      <c r="D7025">
        <v>683.98</v>
      </c>
      <c r="E7025">
        <v>0.49</v>
      </c>
      <c r="F7025">
        <f t="shared" si="218"/>
        <v>335.15019999999998</v>
      </c>
      <c r="G7025">
        <f t="shared" si="219"/>
        <v>348.82980000000003</v>
      </c>
      <c r="H7025">
        <v>5</v>
      </c>
      <c r="I7025" s="17">
        <v>45246</v>
      </c>
      <c r="J7025" s="17">
        <v>45247</v>
      </c>
      <c r="K7025" t="s">
        <v>15</v>
      </c>
      <c r="L7025" t="s">
        <v>27</v>
      </c>
      <c r="M7025">
        <v>99.27</v>
      </c>
      <c r="N7025" t="s">
        <v>23</v>
      </c>
    </row>
    <row r="7026" spans="1:14" ht="14.25" customHeight="1" x14ac:dyDescent="0.3">
      <c r="A7026" t="s">
        <v>7159</v>
      </c>
      <c r="B7026" t="s">
        <v>19</v>
      </c>
      <c r="C7026" t="s">
        <v>26</v>
      </c>
      <c r="D7026">
        <v>687.34</v>
      </c>
      <c r="E7026">
        <v>0.15</v>
      </c>
      <c r="F7026">
        <f t="shared" si="218"/>
        <v>103.101</v>
      </c>
      <c r="G7026">
        <f t="shared" si="219"/>
        <v>584.23900000000003</v>
      </c>
      <c r="H7026">
        <v>5</v>
      </c>
      <c r="I7026" s="17">
        <v>45478</v>
      </c>
      <c r="J7026" s="17">
        <v>45483</v>
      </c>
      <c r="K7026" t="s">
        <v>21</v>
      </c>
      <c r="L7026" t="s">
        <v>22</v>
      </c>
      <c r="M7026">
        <v>202.41</v>
      </c>
      <c r="N7026" t="s">
        <v>23</v>
      </c>
    </row>
    <row r="7027" spans="1:14" ht="14.25" customHeight="1" x14ac:dyDescent="0.3">
      <c r="A7027" t="s">
        <v>3215</v>
      </c>
      <c r="B7027" t="s">
        <v>13</v>
      </c>
      <c r="C7027" t="s">
        <v>14</v>
      </c>
      <c r="D7027">
        <v>688.34</v>
      </c>
      <c r="E7027">
        <v>0.48</v>
      </c>
      <c r="F7027">
        <f t="shared" si="218"/>
        <v>330.40320000000003</v>
      </c>
      <c r="G7027">
        <f t="shared" si="219"/>
        <v>357.93680000000001</v>
      </c>
      <c r="H7027">
        <v>5</v>
      </c>
      <c r="I7027" s="17">
        <v>44978</v>
      </c>
      <c r="J7027" s="17">
        <v>44984</v>
      </c>
      <c r="K7027" t="s">
        <v>31</v>
      </c>
      <c r="L7027" t="s">
        <v>16</v>
      </c>
      <c r="M7027">
        <v>162.93</v>
      </c>
      <c r="N7027" t="s">
        <v>23</v>
      </c>
    </row>
    <row r="7028" spans="1:14" ht="14.25" customHeight="1" x14ac:dyDescent="0.3">
      <c r="A7028" t="s">
        <v>12865</v>
      </c>
      <c r="B7028" t="s">
        <v>19</v>
      </c>
      <c r="C7028" t="s">
        <v>20</v>
      </c>
      <c r="D7028">
        <v>689.47</v>
      </c>
      <c r="E7028">
        <v>0.16</v>
      </c>
      <c r="F7028">
        <f t="shared" si="218"/>
        <v>110.3152</v>
      </c>
      <c r="G7028">
        <f t="shared" si="219"/>
        <v>579.15480000000002</v>
      </c>
      <c r="H7028">
        <v>5</v>
      </c>
      <c r="I7028" s="17">
        <v>45364</v>
      </c>
      <c r="J7028" s="17">
        <v>45370</v>
      </c>
      <c r="K7028" t="s">
        <v>15</v>
      </c>
      <c r="L7028" t="s">
        <v>27</v>
      </c>
      <c r="M7028">
        <v>78.88</v>
      </c>
      <c r="N7028" t="s">
        <v>39</v>
      </c>
    </row>
    <row r="7029" spans="1:14" ht="14.25" customHeight="1" x14ac:dyDescent="0.3">
      <c r="A7029" t="s">
        <v>11720</v>
      </c>
      <c r="B7029" t="s">
        <v>19</v>
      </c>
      <c r="C7029" t="s">
        <v>14</v>
      </c>
      <c r="D7029">
        <v>690.25</v>
      </c>
      <c r="E7029">
        <v>0.28999999999999998</v>
      </c>
      <c r="F7029">
        <f t="shared" si="218"/>
        <v>200.17249999999999</v>
      </c>
      <c r="G7029">
        <f t="shared" si="219"/>
        <v>490.07749999999999</v>
      </c>
      <c r="H7029">
        <v>5</v>
      </c>
      <c r="I7029" s="17">
        <v>44991</v>
      </c>
      <c r="J7029" s="17">
        <v>44998</v>
      </c>
      <c r="K7029" t="s">
        <v>21</v>
      </c>
      <c r="L7029" t="s">
        <v>27</v>
      </c>
      <c r="M7029">
        <v>87.42</v>
      </c>
      <c r="N7029" t="s">
        <v>48</v>
      </c>
    </row>
    <row r="7030" spans="1:14" ht="14.25" customHeight="1" x14ac:dyDescent="0.3">
      <c r="A7030" t="s">
        <v>247</v>
      </c>
      <c r="B7030" t="s">
        <v>13</v>
      </c>
      <c r="C7030" t="s">
        <v>14</v>
      </c>
      <c r="D7030">
        <v>695.08</v>
      </c>
      <c r="E7030">
        <v>0.16</v>
      </c>
      <c r="F7030">
        <f t="shared" si="218"/>
        <v>111.21280000000002</v>
      </c>
      <c r="G7030">
        <f t="shared" si="219"/>
        <v>583.86720000000003</v>
      </c>
      <c r="H7030">
        <v>5</v>
      </c>
      <c r="I7030" s="17">
        <v>45652</v>
      </c>
      <c r="J7030" s="17">
        <v>45654</v>
      </c>
      <c r="K7030" t="s">
        <v>15</v>
      </c>
      <c r="L7030" t="s">
        <v>16</v>
      </c>
      <c r="M7030">
        <v>77.209999999999994</v>
      </c>
      <c r="N7030" t="s">
        <v>39</v>
      </c>
    </row>
    <row r="7031" spans="1:14" ht="14.25" customHeight="1" x14ac:dyDescent="0.3">
      <c r="A7031" t="s">
        <v>13116</v>
      </c>
      <c r="B7031" t="s">
        <v>25</v>
      </c>
      <c r="C7031" t="s">
        <v>36</v>
      </c>
      <c r="D7031">
        <v>703.74</v>
      </c>
      <c r="E7031">
        <v>0.41</v>
      </c>
      <c r="F7031">
        <f t="shared" si="218"/>
        <v>288.53339999999997</v>
      </c>
      <c r="G7031">
        <f t="shared" si="219"/>
        <v>415.20660000000004</v>
      </c>
      <c r="H7031">
        <v>5</v>
      </c>
      <c r="I7031" s="17">
        <v>45290</v>
      </c>
      <c r="J7031" s="17">
        <v>45291</v>
      </c>
      <c r="K7031" t="s">
        <v>31</v>
      </c>
      <c r="L7031" t="s">
        <v>27</v>
      </c>
      <c r="M7031">
        <v>137.71</v>
      </c>
      <c r="N7031" t="s">
        <v>17</v>
      </c>
    </row>
    <row r="7032" spans="1:14" ht="14.25" customHeight="1" x14ac:dyDescent="0.3">
      <c r="A7032" t="s">
        <v>12862</v>
      </c>
      <c r="B7032" t="s">
        <v>13</v>
      </c>
      <c r="C7032" t="s">
        <v>20</v>
      </c>
      <c r="D7032">
        <v>707.76</v>
      </c>
      <c r="E7032">
        <v>0.41</v>
      </c>
      <c r="F7032">
        <f t="shared" si="218"/>
        <v>290.1816</v>
      </c>
      <c r="G7032">
        <f t="shared" si="219"/>
        <v>417.57839999999999</v>
      </c>
      <c r="H7032">
        <v>5</v>
      </c>
      <c r="I7032" s="17">
        <v>45428</v>
      </c>
      <c r="J7032" s="17">
        <v>45429</v>
      </c>
      <c r="K7032" t="s">
        <v>15</v>
      </c>
      <c r="L7032" t="s">
        <v>22</v>
      </c>
      <c r="M7032">
        <v>72.63</v>
      </c>
      <c r="N7032" t="s">
        <v>23</v>
      </c>
    </row>
    <row r="7033" spans="1:14" ht="14.25" customHeight="1" x14ac:dyDescent="0.3">
      <c r="A7033" t="s">
        <v>2137</v>
      </c>
      <c r="B7033" t="s">
        <v>19</v>
      </c>
      <c r="C7033" t="s">
        <v>14</v>
      </c>
      <c r="D7033">
        <v>707.81</v>
      </c>
      <c r="E7033">
        <v>0.22</v>
      </c>
      <c r="F7033">
        <f t="shared" si="218"/>
        <v>155.7182</v>
      </c>
      <c r="G7033">
        <f t="shared" si="219"/>
        <v>552.09179999999992</v>
      </c>
      <c r="H7033">
        <v>5</v>
      </c>
      <c r="I7033" s="17">
        <v>45372</v>
      </c>
      <c r="J7033" s="17">
        <v>45376</v>
      </c>
      <c r="K7033" t="s">
        <v>31</v>
      </c>
      <c r="L7033" t="s">
        <v>22</v>
      </c>
      <c r="M7033">
        <v>60.13</v>
      </c>
      <c r="N7033" t="s">
        <v>23</v>
      </c>
    </row>
    <row r="7034" spans="1:14" ht="14.25" customHeight="1" x14ac:dyDescent="0.3">
      <c r="A7034" t="s">
        <v>15158</v>
      </c>
      <c r="B7034" t="s">
        <v>13</v>
      </c>
      <c r="C7034" t="s">
        <v>20</v>
      </c>
      <c r="D7034">
        <v>707.85</v>
      </c>
      <c r="E7034">
        <v>0.14000000000000001</v>
      </c>
      <c r="F7034">
        <f t="shared" si="218"/>
        <v>99.099000000000018</v>
      </c>
      <c r="G7034">
        <f t="shared" si="219"/>
        <v>608.75099999999998</v>
      </c>
      <c r="H7034">
        <v>5</v>
      </c>
      <c r="I7034" s="17">
        <v>45428</v>
      </c>
      <c r="J7034" s="17">
        <v>45432</v>
      </c>
      <c r="K7034" t="s">
        <v>15</v>
      </c>
      <c r="L7034" t="s">
        <v>27</v>
      </c>
      <c r="M7034">
        <v>159.41999999999999</v>
      </c>
      <c r="N7034" t="s">
        <v>34</v>
      </c>
    </row>
    <row r="7035" spans="1:14" ht="14.25" customHeight="1" x14ac:dyDescent="0.3">
      <c r="A7035" t="s">
        <v>5189</v>
      </c>
      <c r="B7035" t="s">
        <v>25</v>
      </c>
      <c r="C7035" t="s">
        <v>36</v>
      </c>
      <c r="D7035">
        <v>708.77</v>
      </c>
      <c r="E7035">
        <v>0.32</v>
      </c>
      <c r="F7035">
        <f t="shared" si="218"/>
        <v>226.8064</v>
      </c>
      <c r="G7035">
        <f t="shared" si="219"/>
        <v>481.96359999999999</v>
      </c>
      <c r="H7035">
        <v>5</v>
      </c>
      <c r="I7035" s="17">
        <v>45044</v>
      </c>
      <c r="J7035" s="17">
        <v>45051</v>
      </c>
      <c r="K7035" t="s">
        <v>15</v>
      </c>
      <c r="L7035" t="s">
        <v>16</v>
      </c>
      <c r="M7035">
        <v>182.39</v>
      </c>
      <c r="N7035" t="s">
        <v>48</v>
      </c>
    </row>
    <row r="7036" spans="1:14" ht="14.25" customHeight="1" x14ac:dyDescent="0.3">
      <c r="A7036" t="s">
        <v>12139</v>
      </c>
      <c r="B7036" t="s">
        <v>19</v>
      </c>
      <c r="C7036" t="s">
        <v>20</v>
      </c>
      <c r="D7036">
        <v>709.18</v>
      </c>
      <c r="E7036">
        <v>0.01</v>
      </c>
      <c r="F7036">
        <f t="shared" si="218"/>
        <v>7.0917999999999992</v>
      </c>
      <c r="G7036">
        <f t="shared" si="219"/>
        <v>702.08819999999992</v>
      </c>
      <c r="H7036">
        <v>5</v>
      </c>
      <c r="I7036" s="17">
        <v>45323</v>
      </c>
      <c r="J7036" s="17">
        <v>45329</v>
      </c>
      <c r="K7036" t="s">
        <v>21</v>
      </c>
      <c r="L7036" t="s">
        <v>27</v>
      </c>
      <c r="M7036">
        <v>127.8</v>
      </c>
      <c r="N7036" t="s">
        <v>28</v>
      </c>
    </row>
    <row r="7037" spans="1:14" ht="14.25" customHeight="1" x14ac:dyDescent="0.3">
      <c r="A7037" t="s">
        <v>12178</v>
      </c>
      <c r="B7037" t="s">
        <v>25</v>
      </c>
      <c r="C7037" t="s">
        <v>20</v>
      </c>
      <c r="D7037">
        <v>717.13</v>
      </c>
      <c r="E7037">
        <v>0.46</v>
      </c>
      <c r="F7037">
        <f t="shared" si="218"/>
        <v>329.87979999999999</v>
      </c>
      <c r="G7037">
        <f t="shared" si="219"/>
        <v>387.25020000000001</v>
      </c>
      <c r="H7037">
        <v>5</v>
      </c>
      <c r="I7037" s="17">
        <v>45600</v>
      </c>
      <c r="J7037" s="17">
        <v>45607</v>
      </c>
      <c r="K7037" t="s">
        <v>15</v>
      </c>
      <c r="L7037" t="s">
        <v>27</v>
      </c>
      <c r="M7037">
        <v>40.590000000000003</v>
      </c>
      <c r="N7037" t="s">
        <v>23</v>
      </c>
    </row>
    <row r="7038" spans="1:14" ht="14.25" customHeight="1" x14ac:dyDescent="0.3">
      <c r="A7038" t="s">
        <v>9859</v>
      </c>
      <c r="B7038" t="s">
        <v>41</v>
      </c>
      <c r="C7038" t="s">
        <v>26</v>
      </c>
      <c r="D7038">
        <v>721.3</v>
      </c>
      <c r="E7038">
        <v>0.05</v>
      </c>
      <c r="F7038">
        <f t="shared" si="218"/>
        <v>36.064999999999998</v>
      </c>
      <c r="G7038">
        <f t="shared" si="219"/>
        <v>685.2349999999999</v>
      </c>
      <c r="H7038">
        <v>5</v>
      </c>
      <c r="I7038" s="17">
        <v>45493</v>
      </c>
      <c r="J7038" s="17">
        <v>45499</v>
      </c>
      <c r="K7038" t="s">
        <v>15</v>
      </c>
      <c r="L7038" t="s">
        <v>27</v>
      </c>
      <c r="M7038">
        <v>87.91</v>
      </c>
      <c r="N7038" t="s">
        <v>23</v>
      </c>
    </row>
    <row r="7039" spans="1:14" ht="14.25" customHeight="1" x14ac:dyDescent="0.3">
      <c r="A7039" t="s">
        <v>7833</v>
      </c>
      <c r="B7039" t="s">
        <v>41</v>
      </c>
      <c r="C7039" t="s">
        <v>33</v>
      </c>
      <c r="D7039">
        <v>721.78</v>
      </c>
      <c r="E7039">
        <v>0.18</v>
      </c>
      <c r="F7039">
        <f t="shared" si="218"/>
        <v>129.9204</v>
      </c>
      <c r="G7039">
        <f t="shared" si="219"/>
        <v>591.8596</v>
      </c>
      <c r="H7039">
        <v>5</v>
      </c>
      <c r="I7039" s="17">
        <v>45370</v>
      </c>
      <c r="J7039" s="17">
        <v>45377</v>
      </c>
      <c r="K7039" t="s">
        <v>15</v>
      </c>
      <c r="L7039" t="s">
        <v>27</v>
      </c>
      <c r="M7039">
        <v>174.69</v>
      </c>
      <c r="N7039" t="s">
        <v>39</v>
      </c>
    </row>
    <row r="7040" spans="1:14" ht="14.25" customHeight="1" x14ac:dyDescent="0.3">
      <c r="A7040" t="s">
        <v>1972</v>
      </c>
      <c r="B7040" t="s">
        <v>13</v>
      </c>
      <c r="C7040" t="s">
        <v>14</v>
      </c>
      <c r="D7040">
        <v>722.15</v>
      </c>
      <c r="E7040">
        <v>0.41</v>
      </c>
      <c r="F7040">
        <f t="shared" si="218"/>
        <v>296.08149999999995</v>
      </c>
      <c r="G7040">
        <f t="shared" si="219"/>
        <v>426.06850000000003</v>
      </c>
      <c r="H7040">
        <v>5</v>
      </c>
      <c r="I7040" s="17">
        <v>45609</v>
      </c>
      <c r="J7040" s="17">
        <v>45614</v>
      </c>
      <c r="K7040" t="s">
        <v>31</v>
      </c>
      <c r="L7040" t="s">
        <v>22</v>
      </c>
      <c r="M7040">
        <v>135.49</v>
      </c>
      <c r="N7040" t="s">
        <v>48</v>
      </c>
    </row>
    <row r="7041" spans="1:14" ht="14.25" customHeight="1" x14ac:dyDescent="0.3">
      <c r="A7041" t="s">
        <v>10231</v>
      </c>
      <c r="B7041" t="s">
        <v>41</v>
      </c>
      <c r="C7041" t="s">
        <v>33</v>
      </c>
      <c r="D7041">
        <v>726.62</v>
      </c>
      <c r="E7041">
        <v>0.48</v>
      </c>
      <c r="F7041">
        <f t="shared" si="218"/>
        <v>348.77760000000001</v>
      </c>
      <c r="G7041">
        <f t="shared" si="219"/>
        <v>377.8424</v>
      </c>
      <c r="H7041">
        <v>5</v>
      </c>
      <c r="I7041" s="17">
        <v>45445</v>
      </c>
      <c r="J7041" s="17">
        <v>45448</v>
      </c>
      <c r="K7041" t="s">
        <v>21</v>
      </c>
      <c r="L7041" t="s">
        <v>22</v>
      </c>
      <c r="M7041">
        <v>209.35</v>
      </c>
      <c r="N7041" t="s">
        <v>17</v>
      </c>
    </row>
    <row r="7042" spans="1:14" ht="14.25" customHeight="1" x14ac:dyDescent="0.3">
      <c r="A7042" t="s">
        <v>12784</v>
      </c>
      <c r="B7042" t="s">
        <v>13</v>
      </c>
      <c r="C7042" t="s">
        <v>20</v>
      </c>
      <c r="D7042">
        <v>727.01</v>
      </c>
      <c r="E7042">
        <v>0.49</v>
      </c>
      <c r="F7042">
        <f t="shared" ref="F7042:F7105" si="220">D7042*E7042</f>
        <v>356.23489999999998</v>
      </c>
      <c r="G7042">
        <f t="shared" ref="G7042:G7105" si="221">D7042-F7042</f>
        <v>370.77510000000001</v>
      </c>
      <c r="H7042">
        <v>5</v>
      </c>
      <c r="I7042" s="17">
        <v>45414</v>
      </c>
      <c r="J7042" s="17">
        <v>45419</v>
      </c>
      <c r="K7042" t="s">
        <v>31</v>
      </c>
      <c r="L7042" t="s">
        <v>16</v>
      </c>
      <c r="M7042">
        <v>135.97</v>
      </c>
      <c r="N7042" t="s">
        <v>28</v>
      </c>
    </row>
    <row r="7043" spans="1:14" ht="14.25" customHeight="1" x14ac:dyDescent="0.3">
      <c r="A7043" t="s">
        <v>13564</v>
      </c>
      <c r="B7043" t="s">
        <v>41</v>
      </c>
      <c r="C7043" t="s">
        <v>33</v>
      </c>
      <c r="D7043">
        <v>727.48</v>
      </c>
      <c r="E7043">
        <v>7.0000000000000007E-2</v>
      </c>
      <c r="F7043">
        <f t="shared" si="220"/>
        <v>50.923600000000008</v>
      </c>
      <c r="G7043">
        <f t="shared" si="221"/>
        <v>676.55640000000005</v>
      </c>
      <c r="H7043">
        <v>5</v>
      </c>
      <c r="I7043" s="17">
        <v>45152</v>
      </c>
      <c r="J7043" s="17">
        <v>45153</v>
      </c>
      <c r="K7043" t="s">
        <v>15</v>
      </c>
      <c r="L7043" t="s">
        <v>27</v>
      </c>
      <c r="M7043">
        <v>145.77000000000001</v>
      </c>
      <c r="N7043" t="s">
        <v>28</v>
      </c>
    </row>
    <row r="7044" spans="1:14" ht="14.25" customHeight="1" x14ac:dyDescent="0.3">
      <c r="A7044" t="s">
        <v>15198</v>
      </c>
      <c r="B7044" t="s">
        <v>25</v>
      </c>
      <c r="C7044" t="s">
        <v>36</v>
      </c>
      <c r="D7044">
        <v>727.71</v>
      </c>
      <c r="E7044">
        <v>0.4</v>
      </c>
      <c r="F7044">
        <f t="shared" si="220"/>
        <v>291.084</v>
      </c>
      <c r="G7044">
        <f t="shared" si="221"/>
        <v>436.62600000000003</v>
      </c>
      <c r="H7044">
        <v>5</v>
      </c>
      <c r="I7044" s="17">
        <v>45174</v>
      </c>
      <c r="J7044" s="17">
        <v>45176</v>
      </c>
      <c r="K7044" t="s">
        <v>21</v>
      </c>
      <c r="L7044" t="s">
        <v>16</v>
      </c>
      <c r="M7044">
        <v>159.88</v>
      </c>
      <c r="N7044" t="s">
        <v>48</v>
      </c>
    </row>
    <row r="7045" spans="1:14" ht="14.25" customHeight="1" x14ac:dyDescent="0.3">
      <c r="A7045" t="s">
        <v>6243</v>
      </c>
      <c r="B7045" t="s">
        <v>25</v>
      </c>
      <c r="C7045" t="s">
        <v>14</v>
      </c>
      <c r="D7045">
        <v>728.06</v>
      </c>
      <c r="E7045">
        <v>0.42</v>
      </c>
      <c r="F7045">
        <f t="shared" si="220"/>
        <v>305.78519999999997</v>
      </c>
      <c r="G7045">
        <f t="shared" si="221"/>
        <v>422.27479999999997</v>
      </c>
      <c r="H7045">
        <v>5</v>
      </c>
      <c r="I7045" s="17">
        <v>45556</v>
      </c>
      <c r="J7045" s="17">
        <v>45561</v>
      </c>
      <c r="K7045" t="s">
        <v>31</v>
      </c>
      <c r="L7045" t="s">
        <v>27</v>
      </c>
      <c r="M7045">
        <v>141.18</v>
      </c>
      <c r="N7045" t="s">
        <v>23</v>
      </c>
    </row>
    <row r="7046" spans="1:14" ht="14.25" customHeight="1" x14ac:dyDescent="0.3">
      <c r="A7046" t="s">
        <v>4968</v>
      </c>
      <c r="B7046" t="s">
        <v>25</v>
      </c>
      <c r="C7046" t="s">
        <v>20</v>
      </c>
      <c r="D7046">
        <v>728.3</v>
      </c>
      <c r="E7046">
        <v>0.4</v>
      </c>
      <c r="F7046">
        <f t="shared" si="220"/>
        <v>291.32</v>
      </c>
      <c r="G7046">
        <f t="shared" si="221"/>
        <v>436.97999999999996</v>
      </c>
      <c r="H7046">
        <v>5</v>
      </c>
      <c r="I7046" s="17">
        <v>45292</v>
      </c>
      <c r="J7046" s="17">
        <v>45295</v>
      </c>
      <c r="K7046" t="s">
        <v>31</v>
      </c>
      <c r="L7046" t="s">
        <v>27</v>
      </c>
      <c r="M7046">
        <v>91.25</v>
      </c>
      <c r="N7046" t="s">
        <v>48</v>
      </c>
    </row>
    <row r="7047" spans="1:14" ht="14.25" customHeight="1" x14ac:dyDescent="0.3">
      <c r="A7047" t="s">
        <v>9810</v>
      </c>
      <c r="B7047" t="s">
        <v>19</v>
      </c>
      <c r="C7047" t="s">
        <v>14</v>
      </c>
      <c r="D7047">
        <v>731.79</v>
      </c>
      <c r="E7047">
        <v>0.02</v>
      </c>
      <c r="F7047">
        <f t="shared" si="220"/>
        <v>14.6358</v>
      </c>
      <c r="G7047">
        <f t="shared" si="221"/>
        <v>717.15419999999995</v>
      </c>
      <c r="H7047">
        <v>5</v>
      </c>
      <c r="I7047" s="17">
        <v>45312</v>
      </c>
      <c r="J7047" s="17">
        <v>45319</v>
      </c>
      <c r="K7047" t="s">
        <v>21</v>
      </c>
      <c r="L7047" t="s">
        <v>16</v>
      </c>
      <c r="M7047">
        <v>78.33</v>
      </c>
      <c r="N7047" t="s">
        <v>48</v>
      </c>
    </row>
    <row r="7048" spans="1:14" ht="14.25" customHeight="1" x14ac:dyDescent="0.3">
      <c r="A7048" t="s">
        <v>12424</v>
      </c>
      <c r="B7048" t="s">
        <v>19</v>
      </c>
      <c r="C7048" t="s">
        <v>33</v>
      </c>
      <c r="D7048">
        <v>739.47</v>
      </c>
      <c r="E7048">
        <v>0.31</v>
      </c>
      <c r="F7048">
        <f t="shared" si="220"/>
        <v>229.23570000000001</v>
      </c>
      <c r="G7048">
        <f t="shared" si="221"/>
        <v>510.23430000000002</v>
      </c>
      <c r="H7048">
        <v>5</v>
      </c>
      <c r="I7048" s="17">
        <v>45595</v>
      </c>
      <c r="J7048" s="17">
        <v>45596</v>
      </c>
      <c r="K7048" t="s">
        <v>21</v>
      </c>
      <c r="L7048" t="s">
        <v>27</v>
      </c>
      <c r="M7048">
        <v>167.76</v>
      </c>
      <c r="N7048" t="s">
        <v>17</v>
      </c>
    </row>
    <row r="7049" spans="1:14" ht="14.25" customHeight="1" x14ac:dyDescent="0.3">
      <c r="A7049" t="s">
        <v>14482</v>
      </c>
      <c r="B7049" t="s">
        <v>19</v>
      </c>
      <c r="C7049" t="s">
        <v>36</v>
      </c>
      <c r="D7049">
        <v>746.54</v>
      </c>
      <c r="E7049">
        <v>0.15</v>
      </c>
      <c r="F7049">
        <f t="shared" si="220"/>
        <v>111.98099999999999</v>
      </c>
      <c r="G7049">
        <f t="shared" si="221"/>
        <v>634.55899999999997</v>
      </c>
      <c r="H7049">
        <v>5</v>
      </c>
      <c r="I7049" s="17">
        <v>45120</v>
      </c>
      <c r="J7049" s="17">
        <v>45125</v>
      </c>
      <c r="K7049" t="s">
        <v>15</v>
      </c>
      <c r="L7049" t="s">
        <v>27</v>
      </c>
      <c r="M7049">
        <v>48.01</v>
      </c>
      <c r="N7049" t="s">
        <v>39</v>
      </c>
    </row>
    <row r="7050" spans="1:14" ht="14.25" customHeight="1" x14ac:dyDescent="0.3">
      <c r="A7050" t="s">
        <v>7363</v>
      </c>
      <c r="B7050" t="s">
        <v>19</v>
      </c>
      <c r="C7050" t="s">
        <v>20</v>
      </c>
      <c r="D7050">
        <v>746.92</v>
      </c>
      <c r="E7050">
        <v>0.43</v>
      </c>
      <c r="F7050">
        <f t="shared" si="220"/>
        <v>321.17559999999997</v>
      </c>
      <c r="G7050">
        <f t="shared" si="221"/>
        <v>425.74439999999998</v>
      </c>
      <c r="H7050">
        <v>5</v>
      </c>
      <c r="I7050" s="17">
        <v>45098</v>
      </c>
      <c r="J7050" s="17">
        <v>45103</v>
      </c>
      <c r="K7050" t="s">
        <v>31</v>
      </c>
      <c r="L7050" t="s">
        <v>16</v>
      </c>
      <c r="M7050">
        <v>115.48</v>
      </c>
      <c r="N7050" t="s">
        <v>17</v>
      </c>
    </row>
    <row r="7051" spans="1:14" ht="14.25" customHeight="1" x14ac:dyDescent="0.3">
      <c r="A7051" t="s">
        <v>12608</v>
      </c>
      <c r="B7051" t="s">
        <v>19</v>
      </c>
      <c r="C7051" t="s">
        <v>36</v>
      </c>
      <c r="D7051">
        <v>747.4</v>
      </c>
      <c r="E7051">
        <v>0.02</v>
      </c>
      <c r="F7051">
        <f t="shared" si="220"/>
        <v>14.948</v>
      </c>
      <c r="G7051">
        <f t="shared" si="221"/>
        <v>732.452</v>
      </c>
      <c r="H7051">
        <v>5</v>
      </c>
      <c r="I7051" s="17">
        <v>45536</v>
      </c>
      <c r="J7051" s="17">
        <v>45539</v>
      </c>
      <c r="K7051" t="s">
        <v>15</v>
      </c>
      <c r="L7051" t="s">
        <v>16</v>
      </c>
      <c r="M7051">
        <v>181.87</v>
      </c>
      <c r="N7051" t="s">
        <v>17</v>
      </c>
    </row>
    <row r="7052" spans="1:14" ht="14.25" customHeight="1" x14ac:dyDescent="0.3">
      <c r="A7052" t="s">
        <v>7114</v>
      </c>
      <c r="B7052" t="s">
        <v>41</v>
      </c>
      <c r="C7052" t="s">
        <v>20</v>
      </c>
      <c r="D7052">
        <v>757.94</v>
      </c>
      <c r="E7052">
        <v>0.47</v>
      </c>
      <c r="F7052">
        <f t="shared" si="220"/>
        <v>356.23180000000002</v>
      </c>
      <c r="G7052">
        <f t="shared" si="221"/>
        <v>401.70820000000003</v>
      </c>
      <c r="H7052">
        <v>5</v>
      </c>
      <c r="I7052" s="17">
        <v>45064</v>
      </c>
      <c r="J7052" s="17">
        <v>45066</v>
      </c>
      <c r="K7052" t="s">
        <v>15</v>
      </c>
      <c r="L7052" t="s">
        <v>27</v>
      </c>
      <c r="M7052">
        <v>47.05</v>
      </c>
      <c r="N7052" t="s">
        <v>23</v>
      </c>
    </row>
    <row r="7053" spans="1:14" ht="14.25" customHeight="1" x14ac:dyDescent="0.3">
      <c r="A7053" t="s">
        <v>5948</v>
      </c>
      <c r="B7053" t="s">
        <v>25</v>
      </c>
      <c r="C7053" t="s">
        <v>20</v>
      </c>
      <c r="D7053">
        <v>758.81</v>
      </c>
      <c r="E7053">
        <v>0.4</v>
      </c>
      <c r="F7053">
        <f t="shared" si="220"/>
        <v>303.524</v>
      </c>
      <c r="G7053">
        <f t="shared" si="221"/>
        <v>455.28599999999994</v>
      </c>
      <c r="H7053">
        <v>5</v>
      </c>
      <c r="I7053" s="17">
        <v>45484</v>
      </c>
      <c r="J7053" s="17">
        <v>45491</v>
      </c>
      <c r="K7053" t="s">
        <v>21</v>
      </c>
      <c r="L7053" t="s">
        <v>16</v>
      </c>
      <c r="M7053">
        <v>87.92</v>
      </c>
      <c r="N7053" t="s">
        <v>23</v>
      </c>
    </row>
    <row r="7054" spans="1:14" ht="14.25" customHeight="1" x14ac:dyDescent="0.3">
      <c r="A7054" t="s">
        <v>2918</v>
      </c>
      <c r="B7054" t="s">
        <v>25</v>
      </c>
      <c r="C7054" t="s">
        <v>36</v>
      </c>
      <c r="D7054">
        <v>761.17</v>
      </c>
      <c r="E7054">
        <v>0.14000000000000001</v>
      </c>
      <c r="F7054">
        <f t="shared" si="220"/>
        <v>106.5638</v>
      </c>
      <c r="G7054">
        <f t="shared" si="221"/>
        <v>654.60619999999994</v>
      </c>
      <c r="H7054">
        <v>5</v>
      </c>
      <c r="I7054" s="17">
        <v>45515</v>
      </c>
      <c r="J7054" s="17">
        <v>45521</v>
      </c>
      <c r="K7054" t="s">
        <v>21</v>
      </c>
      <c r="L7054" t="s">
        <v>16</v>
      </c>
      <c r="M7054">
        <v>116.27</v>
      </c>
      <c r="N7054" t="s">
        <v>28</v>
      </c>
    </row>
    <row r="7055" spans="1:14" ht="14.25" customHeight="1" x14ac:dyDescent="0.3">
      <c r="A7055" t="s">
        <v>12930</v>
      </c>
      <c r="B7055" t="s">
        <v>13</v>
      </c>
      <c r="C7055" t="s">
        <v>14</v>
      </c>
      <c r="D7055">
        <v>766.64</v>
      </c>
      <c r="E7055">
        <v>0.05</v>
      </c>
      <c r="F7055">
        <f t="shared" si="220"/>
        <v>38.332000000000001</v>
      </c>
      <c r="G7055">
        <f t="shared" si="221"/>
        <v>728.30799999999999</v>
      </c>
      <c r="H7055">
        <v>5</v>
      </c>
      <c r="I7055" s="17">
        <v>45528</v>
      </c>
      <c r="J7055" s="17">
        <v>45529</v>
      </c>
      <c r="K7055" t="s">
        <v>15</v>
      </c>
      <c r="L7055" t="s">
        <v>22</v>
      </c>
      <c r="M7055">
        <v>160.94999999999999</v>
      </c>
      <c r="N7055" t="s">
        <v>39</v>
      </c>
    </row>
    <row r="7056" spans="1:14" ht="14.25" customHeight="1" x14ac:dyDescent="0.3">
      <c r="A7056" t="s">
        <v>568</v>
      </c>
      <c r="B7056" t="s">
        <v>41</v>
      </c>
      <c r="C7056" t="s">
        <v>26</v>
      </c>
      <c r="D7056">
        <v>771.18</v>
      </c>
      <c r="E7056">
        <v>0.19</v>
      </c>
      <c r="F7056">
        <f t="shared" si="220"/>
        <v>146.52419999999998</v>
      </c>
      <c r="G7056">
        <f t="shared" si="221"/>
        <v>624.6558</v>
      </c>
      <c r="H7056">
        <v>5</v>
      </c>
      <c r="I7056" s="17">
        <v>45145</v>
      </c>
      <c r="J7056" s="17">
        <v>45148</v>
      </c>
      <c r="K7056" t="s">
        <v>31</v>
      </c>
      <c r="L7056" t="s">
        <v>16</v>
      </c>
      <c r="M7056">
        <v>131.11000000000001</v>
      </c>
      <c r="N7056" t="s">
        <v>23</v>
      </c>
    </row>
    <row r="7057" spans="1:14" ht="14.25" customHeight="1" x14ac:dyDescent="0.3">
      <c r="A7057" t="s">
        <v>5410</v>
      </c>
      <c r="B7057" t="s">
        <v>13</v>
      </c>
      <c r="C7057" t="s">
        <v>14</v>
      </c>
      <c r="D7057">
        <v>779.59</v>
      </c>
      <c r="E7057">
        <v>0.1</v>
      </c>
      <c r="F7057">
        <f t="shared" si="220"/>
        <v>77.959000000000003</v>
      </c>
      <c r="G7057">
        <f t="shared" si="221"/>
        <v>701.63100000000009</v>
      </c>
      <c r="H7057">
        <v>5</v>
      </c>
      <c r="I7057" s="17">
        <v>45313</v>
      </c>
      <c r="J7057" s="17">
        <v>45314</v>
      </c>
      <c r="K7057" t="s">
        <v>15</v>
      </c>
      <c r="L7057" t="s">
        <v>16</v>
      </c>
      <c r="M7057">
        <v>51.77</v>
      </c>
      <c r="N7057" t="s">
        <v>48</v>
      </c>
    </row>
    <row r="7058" spans="1:14" ht="14.25" customHeight="1" x14ac:dyDescent="0.3">
      <c r="A7058" t="s">
        <v>11089</v>
      </c>
      <c r="B7058" t="s">
        <v>41</v>
      </c>
      <c r="C7058" t="s">
        <v>33</v>
      </c>
      <c r="D7058">
        <v>781.63</v>
      </c>
      <c r="E7058">
        <v>0.28000000000000003</v>
      </c>
      <c r="F7058">
        <f t="shared" si="220"/>
        <v>218.85640000000001</v>
      </c>
      <c r="G7058">
        <f t="shared" si="221"/>
        <v>562.77359999999999</v>
      </c>
      <c r="H7058">
        <v>5</v>
      </c>
      <c r="I7058" s="17">
        <v>44946</v>
      </c>
      <c r="J7058" s="17">
        <v>44950</v>
      </c>
      <c r="K7058" t="s">
        <v>21</v>
      </c>
      <c r="L7058" t="s">
        <v>22</v>
      </c>
      <c r="M7058">
        <v>148.46</v>
      </c>
      <c r="N7058" t="s">
        <v>34</v>
      </c>
    </row>
    <row r="7059" spans="1:14" ht="14.25" customHeight="1" x14ac:dyDescent="0.3">
      <c r="A7059" t="s">
        <v>1416</v>
      </c>
      <c r="B7059" t="s">
        <v>19</v>
      </c>
      <c r="C7059" t="s">
        <v>26</v>
      </c>
      <c r="D7059">
        <v>784.22</v>
      </c>
      <c r="E7059">
        <v>0</v>
      </c>
      <c r="F7059">
        <f t="shared" si="220"/>
        <v>0</v>
      </c>
      <c r="G7059">
        <f t="shared" si="221"/>
        <v>784.22</v>
      </c>
      <c r="H7059">
        <v>5</v>
      </c>
      <c r="I7059" s="17">
        <v>44979</v>
      </c>
      <c r="J7059" s="17">
        <v>44983</v>
      </c>
      <c r="K7059" t="s">
        <v>31</v>
      </c>
      <c r="L7059" t="s">
        <v>16</v>
      </c>
      <c r="M7059">
        <v>114.18</v>
      </c>
      <c r="N7059" t="s">
        <v>34</v>
      </c>
    </row>
    <row r="7060" spans="1:14" ht="14.25" customHeight="1" x14ac:dyDescent="0.3">
      <c r="A7060" t="s">
        <v>13629</v>
      </c>
      <c r="B7060" t="s">
        <v>13</v>
      </c>
      <c r="C7060" t="s">
        <v>36</v>
      </c>
      <c r="D7060">
        <v>786.19</v>
      </c>
      <c r="E7060">
        <v>0.45</v>
      </c>
      <c r="F7060">
        <f t="shared" si="220"/>
        <v>353.78550000000001</v>
      </c>
      <c r="G7060">
        <f t="shared" si="221"/>
        <v>432.40450000000004</v>
      </c>
      <c r="H7060">
        <v>5</v>
      </c>
      <c r="I7060" s="17">
        <v>45644</v>
      </c>
      <c r="J7060" s="17">
        <v>45645</v>
      </c>
      <c r="K7060" t="s">
        <v>15</v>
      </c>
      <c r="L7060" t="s">
        <v>16</v>
      </c>
      <c r="M7060">
        <v>132.69</v>
      </c>
      <c r="N7060" t="s">
        <v>34</v>
      </c>
    </row>
    <row r="7061" spans="1:14" ht="14.25" customHeight="1" x14ac:dyDescent="0.3">
      <c r="A7061" t="s">
        <v>4560</v>
      </c>
      <c r="B7061" t="s">
        <v>41</v>
      </c>
      <c r="C7061" t="s">
        <v>36</v>
      </c>
      <c r="D7061">
        <v>795.15</v>
      </c>
      <c r="E7061">
        <v>0.17</v>
      </c>
      <c r="F7061">
        <f t="shared" si="220"/>
        <v>135.1755</v>
      </c>
      <c r="G7061">
        <f t="shared" si="221"/>
        <v>659.97450000000003</v>
      </c>
      <c r="H7061">
        <v>5</v>
      </c>
      <c r="I7061" s="17">
        <v>45326</v>
      </c>
      <c r="J7061" s="17">
        <v>45327</v>
      </c>
      <c r="K7061" t="s">
        <v>15</v>
      </c>
      <c r="L7061" t="s">
        <v>27</v>
      </c>
      <c r="M7061">
        <v>105.87</v>
      </c>
      <c r="N7061" t="s">
        <v>48</v>
      </c>
    </row>
    <row r="7062" spans="1:14" ht="14.25" customHeight="1" x14ac:dyDescent="0.3">
      <c r="A7062" t="s">
        <v>3250</v>
      </c>
      <c r="B7062" t="s">
        <v>19</v>
      </c>
      <c r="C7062" t="s">
        <v>26</v>
      </c>
      <c r="D7062">
        <v>796.56</v>
      </c>
      <c r="E7062">
        <v>0.28000000000000003</v>
      </c>
      <c r="F7062">
        <f t="shared" si="220"/>
        <v>223.0368</v>
      </c>
      <c r="G7062">
        <f t="shared" si="221"/>
        <v>573.52319999999997</v>
      </c>
      <c r="H7062">
        <v>5</v>
      </c>
      <c r="I7062" s="17">
        <v>45264</v>
      </c>
      <c r="J7062" s="17">
        <v>45266</v>
      </c>
      <c r="K7062" t="s">
        <v>21</v>
      </c>
      <c r="L7062" t="s">
        <v>27</v>
      </c>
      <c r="M7062">
        <v>145.88999999999999</v>
      </c>
      <c r="N7062" t="s">
        <v>48</v>
      </c>
    </row>
    <row r="7063" spans="1:14" ht="14.25" customHeight="1" x14ac:dyDescent="0.3">
      <c r="A7063" t="s">
        <v>13951</v>
      </c>
      <c r="B7063" t="s">
        <v>13</v>
      </c>
      <c r="C7063" t="s">
        <v>14</v>
      </c>
      <c r="D7063">
        <v>805.83</v>
      </c>
      <c r="E7063">
        <v>0.45</v>
      </c>
      <c r="F7063">
        <f t="shared" si="220"/>
        <v>362.62350000000004</v>
      </c>
      <c r="G7063">
        <f t="shared" si="221"/>
        <v>443.20650000000001</v>
      </c>
      <c r="H7063">
        <v>5</v>
      </c>
      <c r="I7063" s="17">
        <v>45152</v>
      </c>
      <c r="J7063" s="17">
        <v>45159</v>
      </c>
      <c r="K7063" t="s">
        <v>31</v>
      </c>
      <c r="L7063" t="s">
        <v>27</v>
      </c>
      <c r="M7063">
        <v>124.85</v>
      </c>
      <c r="N7063" t="s">
        <v>39</v>
      </c>
    </row>
    <row r="7064" spans="1:14" ht="14.25" customHeight="1" x14ac:dyDescent="0.3">
      <c r="A7064" t="s">
        <v>1091</v>
      </c>
      <c r="B7064" t="s">
        <v>41</v>
      </c>
      <c r="C7064" t="s">
        <v>14</v>
      </c>
      <c r="D7064">
        <v>810.57</v>
      </c>
      <c r="E7064">
        <v>0.42</v>
      </c>
      <c r="F7064">
        <f t="shared" si="220"/>
        <v>340.43940000000003</v>
      </c>
      <c r="G7064">
        <f t="shared" si="221"/>
        <v>470.13060000000002</v>
      </c>
      <c r="H7064">
        <v>5</v>
      </c>
      <c r="I7064" s="17">
        <v>45596</v>
      </c>
      <c r="J7064" s="17">
        <v>45601</v>
      </c>
      <c r="K7064" t="s">
        <v>15</v>
      </c>
      <c r="L7064" t="s">
        <v>27</v>
      </c>
      <c r="M7064">
        <v>217.79</v>
      </c>
      <c r="N7064" t="s">
        <v>28</v>
      </c>
    </row>
    <row r="7065" spans="1:14" ht="14.25" customHeight="1" x14ac:dyDescent="0.3">
      <c r="A7065" t="s">
        <v>6676</v>
      </c>
      <c r="B7065" t="s">
        <v>19</v>
      </c>
      <c r="C7065" t="s">
        <v>14</v>
      </c>
      <c r="D7065">
        <v>811.23</v>
      </c>
      <c r="E7065">
        <v>0.02</v>
      </c>
      <c r="F7065">
        <f t="shared" si="220"/>
        <v>16.224600000000002</v>
      </c>
      <c r="G7065">
        <f t="shared" si="221"/>
        <v>795.00540000000001</v>
      </c>
      <c r="H7065">
        <v>5</v>
      </c>
      <c r="I7065" s="17">
        <v>45038</v>
      </c>
      <c r="J7065" s="17">
        <v>45044</v>
      </c>
      <c r="K7065" t="s">
        <v>21</v>
      </c>
      <c r="L7065" t="s">
        <v>27</v>
      </c>
      <c r="M7065">
        <v>81.739999999999995</v>
      </c>
      <c r="N7065" t="s">
        <v>28</v>
      </c>
    </row>
    <row r="7066" spans="1:14" ht="14.25" customHeight="1" x14ac:dyDescent="0.3">
      <c r="A7066" t="s">
        <v>6269</v>
      </c>
      <c r="B7066" t="s">
        <v>13</v>
      </c>
      <c r="C7066" t="s">
        <v>14</v>
      </c>
      <c r="D7066">
        <v>814.38</v>
      </c>
      <c r="E7066">
        <v>0.1</v>
      </c>
      <c r="F7066">
        <f t="shared" si="220"/>
        <v>81.438000000000002</v>
      </c>
      <c r="G7066">
        <f t="shared" si="221"/>
        <v>732.94200000000001</v>
      </c>
      <c r="H7066">
        <v>5</v>
      </c>
      <c r="I7066" s="17">
        <v>45380</v>
      </c>
      <c r="J7066" s="17">
        <v>45385</v>
      </c>
      <c r="K7066" t="s">
        <v>21</v>
      </c>
      <c r="L7066" t="s">
        <v>16</v>
      </c>
      <c r="M7066">
        <v>66.33</v>
      </c>
      <c r="N7066" t="s">
        <v>17</v>
      </c>
    </row>
    <row r="7067" spans="1:14" ht="14.25" customHeight="1" x14ac:dyDescent="0.3">
      <c r="A7067" t="s">
        <v>2722</v>
      </c>
      <c r="B7067" t="s">
        <v>19</v>
      </c>
      <c r="C7067" t="s">
        <v>26</v>
      </c>
      <c r="D7067">
        <v>816.83</v>
      </c>
      <c r="E7067">
        <v>0.14000000000000001</v>
      </c>
      <c r="F7067">
        <f t="shared" si="220"/>
        <v>114.35620000000002</v>
      </c>
      <c r="G7067">
        <f t="shared" si="221"/>
        <v>702.47379999999998</v>
      </c>
      <c r="H7067">
        <v>5</v>
      </c>
      <c r="I7067" s="17">
        <v>45424</v>
      </c>
      <c r="J7067" s="17">
        <v>45428</v>
      </c>
      <c r="K7067" t="s">
        <v>31</v>
      </c>
      <c r="L7067" t="s">
        <v>16</v>
      </c>
      <c r="M7067">
        <v>57.15</v>
      </c>
      <c r="N7067" t="s">
        <v>48</v>
      </c>
    </row>
    <row r="7068" spans="1:14" ht="14.25" customHeight="1" x14ac:dyDescent="0.3">
      <c r="A7068" t="s">
        <v>7499</v>
      </c>
      <c r="B7068" t="s">
        <v>41</v>
      </c>
      <c r="C7068" t="s">
        <v>20</v>
      </c>
      <c r="D7068">
        <v>816.87</v>
      </c>
      <c r="E7068">
        <v>0.23</v>
      </c>
      <c r="F7068">
        <f t="shared" si="220"/>
        <v>187.8801</v>
      </c>
      <c r="G7068">
        <f t="shared" si="221"/>
        <v>628.98990000000003</v>
      </c>
      <c r="H7068">
        <v>5</v>
      </c>
      <c r="I7068" s="17">
        <v>45640</v>
      </c>
      <c r="J7068" s="17">
        <v>45646</v>
      </c>
      <c r="K7068" t="s">
        <v>15</v>
      </c>
      <c r="L7068" t="s">
        <v>16</v>
      </c>
      <c r="M7068">
        <v>44.79</v>
      </c>
      <c r="N7068" t="s">
        <v>17</v>
      </c>
    </row>
    <row r="7069" spans="1:14" ht="14.25" customHeight="1" x14ac:dyDescent="0.3">
      <c r="A7069" t="s">
        <v>11609</v>
      </c>
      <c r="B7069" t="s">
        <v>25</v>
      </c>
      <c r="C7069" t="s">
        <v>33</v>
      </c>
      <c r="D7069">
        <v>818.5</v>
      </c>
      <c r="E7069">
        <v>0.35</v>
      </c>
      <c r="F7069">
        <f t="shared" si="220"/>
        <v>286.47499999999997</v>
      </c>
      <c r="G7069">
        <f t="shared" si="221"/>
        <v>532.02500000000009</v>
      </c>
      <c r="H7069">
        <v>5</v>
      </c>
      <c r="I7069" s="17">
        <v>45094</v>
      </c>
      <c r="J7069" s="17">
        <v>45100</v>
      </c>
      <c r="K7069" t="s">
        <v>15</v>
      </c>
      <c r="L7069" t="s">
        <v>16</v>
      </c>
      <c r="M7069">
        <v>96.76</v>
      </c>
      <c r="N7069" t="s">
        <v>34</v>
      </c>
    </row>
    <row r="7070" spans="1:14" ht="14.25" customHeight="1" x14ac:dyDescent="0.3">
      <c r="A7070" t="s">
        <v>11062</v>
      </c>
      <c r="B7070" t="s">
        <v>41</v>
      </c>
      <c r="C7070" t="s">
        <v>14</v>
      </c>
      <c r="D7070">
        <v>821.38</v>
      </c>
      <c r="E7070">
        <v>0.05</v>
      </c>
      <c r="F7070">
        <f t="shared" si="220"/>
        <v>41.069000000000003</v>
      </c>
      <c r="G7070">
        <f t="shared" si="221"/>
        <v>780.31100000000004</v>
      </c>
      <c r="H7070">
        <v>5</v>
      </c>
      <c r="I7070" s="17">
        <v>45209</v>
      </c>
      <c r="J7070" s="17">
        <v>45212</v>
      </c>
      <c r="K7070" t="s">
        <v>31</v>
      </c>
      <c r="L7070" t="s">
        <v>27</v>
      </c>
      <c r="M7070">
        <v>229.77</v>
      </c>
      <c r="N7070" t="s">
        <v>34</v>
      </c>
    </row>
    <row r="7071" spans="1:14" ht="14.25" customHeight="1" x14ac:dyDescent="0.3">
      <c r="A7071" t="s">
        <v>14729</v>
      </c>
      <c r="B7071" t="s">
        <v>13</v>
      </c>
      <c r="C7071" t="s">
        <v>36</v>
      </c>
      <c r="D7071">
        <v>821.38</v>
      </c>
      <c r="E7071">
        <v>0.1</v>
      </c>
      <c r="F7071">
        <f t="shared" si="220"/>
        <v>82.138000000000005</v>
      </c>
      <c r="G7071">
        <f t="shared" si="221"/>
        <v>739.24199999999996</v>
      </c>
      <c r="H7071">
        <v>5</v>
      </c>
      <c r="I7071" s="17">
        <v>45079</v>
      </c>
      <c r="J7071" s="17">
        <v>45080</v>
      </c>
      <c r="K7071" t="s">
        <v>15</v>
      </c>
      <c r="L7071" t="s">
        <v>16</v>
      </c>
      <c r="M7071">
        <v>166.26</v>
      </c>
      <c r="N7071" t="s">
        <v>23</v>
      </c>
    </row>
    <row r="7072" spans="1:14" ht="14.25" customHeight="1" x14ac:dyDescent="0.3">
      <c r="A7072" t="s">
        <v>7290</v>
      </c>
      <c r="B7072" t="s">
        <v>25</v>
      </c>
      <c r="C7072" t="s">
        <v>26</v>
      </c>
      <c r="D7072">
        <v>822.35</v>
      </c>
      <c r="E7072">
        <v>0.01</v>
      </c>
      <c r="F7072">
        <f t="shared" si="220"/>
        <v>8.2234999999999996</v>
      </c>
      <c r="G7072">
        <f t="shared" si="221"/>
        <v>814.12650000000008</v>
      </c>
      <c r="H7072">
        <v>5</v>
      </c>
      <c r="I7072" s="17">
        <v>45542</v>
      </c>
      <c r="J7072" s="17">
        <v>45545</v>
      </c>
      <c r="K7072" t="s">
        <v>31</v>
      </c>
      <c r="L7072" t="s">
        <v>16</v>
      </c>
      <c r="M7072">
        <v>42.76</v>
      </c>
      <c r="N7072" t="s">
        <v>39</v>
      </c>
    </row>
    <row r="7073" spans="1:14" ht="14.25" customHeight="1" x14ac:dyDescent="0.3">
      <c r="A7073" t="s">
        <v>14313</v>
      </c>
      <c r="B7073" t="s">
        <v>13</v>
      </c>
      <c r="C7073" t="s">
        <v>33</v>
      </c>
      <c r="D7073">
        <v>825.43</v>
      </c>
      <c r="E7073">
        <v>0.24</v>
      </c>
      <c r="F7073">
        <f t="shared" si="220"/>
        <v>198.10319999999999</v>
      </c>
      <c r="G7073">
        <f t="shared" si="221"/>
        <v>627.32679999999993</v>
      </c>
      <c r="H7073">
        <v>5</v>
      </c>
      <c r="I7073" s="17">
        <v>45566</v>
      </c>
      <c r="J7073" s="17">
        <v>45573</v>
      </c>
      <c r="K7073" t="s">
        <v>31</v>
      </c>
      <c r="L7073" t="s">
        <v>22</v>
      </c>
      <c r="M7073">
        <v>170.77</v>
      </c>
      <c r="N7073" t="s">
        <v>39</v>
      </c>
    </row>
    <row r="7074" spans="1:14" ht="14.25" customHeight="1" x14ac:dyDescent="0.3">
      <c r="A7074" t="s">
        <v>14030</v>
      </c>
      <c r="B7074" t="s">
        <v>13</v>
      </c>
      <c r="C7074" t="s">
        <v>26</v>
      </c>
      <c r="D7074">
        <v>828.16</v>
      </c>
      <c r="E7074">
        <v>0.36</v>
      </c>
      <c r="F7074">
        <f t="shared" si="220"/>
        <v>298.13759999999996</v>
      </c>
      <c r="G7074">
        <f t="shared" si="221"/>
        <v>530.02240000000006</v>
      </c>
      <c r="H7074">
        <v>5</v>
      </c>
      <c r="I7074" s="17">
        <v>45497</v>
      </c>
      <c r="J7074" s="17">
        <v>45501</v>
      </c>
      <c r="K7074" t="s">
        <v>31</v>
      </c>
      <c r="L7074" t="s">
        <v>22</v>
      </c>
      <c r="M7074">
        <v>57.82</v>
      </c>
      <c r="N7074" t="s">
        <v>23</v>
      </c>
    </row>
    <row r="7075" spans="1:14" ht="14.25" customHeight="1" x14ac:dyDescent="0.3">
      <c r="A7075" t="s">
        <v>5596</v>
      </c>
      <c r="B7075" t="s">
        <v>25</v>
      </c>
      <c r="C7075" t="s">
        <v>26</v>
      </c>
      <c r="D7075">
        <v>846.82</v>
      </c>
      <c r="E7075">
        <v>0.05</v>
      </c>
      <c r="F7075">
        <f t="shared" si="220"/>
        <v>42.341000000000008</v>
      </c>
      <c r="G7075">
        <f t="shared" si="221"/>
        <v>804.47900000000004</v>
      </c>
      <c r="H7075">
        <v>5</v>
      </c>
      <c r="I7075" s="17">
        <v>45261</v>
      </c>
      <c r="J7075" s="17">
        <v>45267</v>
      </c>
      <c r="K7075" t="s">
        <v>21</v>
      </c>
      <c r="L7075" t="s">
        <v>22</v>
      </c>
      <c r="M7075">
        <v>212.38</v>
      </c>
      <c r="N7075" t="s">
        <v>39</v>
      </c>
    </row>
    <row r="7076" spans="1:14" ht="14.25" customHeight="1" x14ac:dyDescent="0.3">
      <c r="A7076" t="s">
        <v>2656</v>
      </c>
      <c r="B7076" t="s">
        <v>19</v>
      </c>
      <c r="C7076" t="s">
        <v>33</v>
      </c>
      <c r="D7076">
        <v>848.04</v>
      </c>
      <c r="E7076">
        <v>0.12</v>
      </c>
      <c r="F7076">
        <f t="shared" si="220"/>
        <v>101.76479999999999</v>
      </c>
      <c r="G7076">
        <f t="shared" si="221"/>
        <v>746.27519999999993</v>
      </c>
      <c r="H7076">
        <v>5</v>
      </c>
      <c r="I7076" s="17">
        <v>45130</v>
      </c>
      <c r="J7076" s="17">
        <v>45135</v>
      </c>
      <c r="K7076" t="s">
        <v>21</v>
      </c>
      <c r="L7076" t="s">
        <v>27</v>
      </c>
      <c r="M7076">
        <v>101.64</v>
      </c>
      <c r="N7076" t="s">
        <v>48</v>
      </c>
    </row>
    <row r="7077" spans="1:14" ht="14.25" customHeight="1" x14ac:dyDescent="0.3">
      <c r="A7077" t="s">
        <v>1646</v>
      </c>
      <c r="B7077" t="s">
        <v>25</v>
      </c>
      <c r="C7077" t="s">
        <v>14</v>
      </c>
      <c r="D7077">
        <v>853.04</v>
      </c>
      <c r="E7077">
        <v>0.21</v>
      </c>
      <c r="F7077">
        <f t="shared" si="220"/>
        <v>179.13839999999999</v>
      </c>
      <c r="G7077">
        <f t="shared" si="221"/>
        <v>673.90159999999992</v>
      </c>
      <c r="H7077">
        <v>5</v>
      </c>
      <c r="I7077" s="17">
        <v>45306</v>
      </c>
      <c r="J7077" s="17">
        <v>45310</v>
      </c>
      <c r="K7077" t="s">
        <v>21</v>
      </c>
      <c r="L7077" t="s">
        <v>22</v>
      </c>
      <c r="M7077">
        <v>129.54</v>
      </c>
      <c r="N7077" t="s">
        <v>23</v>
      </c>
    </row>
    <row r="7078" spans="1:14" ht="14.25" customHeight="1" x14ac:dyDescent="0.3">
      <c r="A7078" t="s">
        <v>9530</v>
      </c>
      <c r="B7078" t="s">
        <v>19</v>
      </c>
      <c r="C7078" t="s">
        <v>33</v>
      </c>
      <c r="D7078">
        <v>856.13</v>
      </c>
      <c r="E7078">
        <v>0.22</v>
      </c>
      <c r="F7078">
        <f t="shared" si="220"/>
        <v>188.3486</v>
      </c>
      <c r="G7078">
        <f t="shared" si="221"/>
        <v>667.78139999999996</v>
      </c>
      <c r="H7078">
        <v>5</v>
      </c>
      <c r="I7078" s="17">
        <v>45037</v>
      </c>
      <c r="J7078" s="17">
        <v>45041</v>
      </c>
      <c r="K7078" t="s">
        <v>31</v>
      </c>
      <c r="L7078" t="s">
        <v>16</v>
      </c>
      <c r="M7078">
        <v>61</v>
      </c>
      <c r="N7078" t="s">
        <v>34</v>
      </c>
    </row>
    <row r="7079" spans="1:14" ht="14.25" customHeight="1" x14ac:dyDescent="0.3">
      <c r="A7079" t="s">
        <v>14205</v>
      </c>
      <c r="B7079" t="s">
        <v>19</v>
      </c>
      <c r="C7079" t="s">
        <v>20</v>
      </c>
      <c r="D7079">
        <v>858.19</v>
      </c>
      <c r="E7079">
        <v>0.46</v>
      </c>
      <c r="F7079">
        <f t="shared" si="220"/>
        <v>394.76740000000007</v>
      </c>
      <c r="G7079">
        <f t="shared" si="221"/>
        <v>463.42259999999999</v>
      </c>
      <c r="H7079">
        <v>5</v>
      </c>
      <c r="I7079" s="17">
        <v>45021</v>
      </c>
      <c r="J7079" s="17">
        <v>45023</v>
      </c>
      <c r="K7079" t="s">
        <v>21</v>
      </c>
      <c r="L7079" t="s">
        <v>27</v>
      </c>
      <c r="M7079">
        <v>106.93</v>
      </c>
      <c r="N7079" t="s">
        <v>23</v>
      </c>
    </row>
    <row r="7080" spans="1:14" ht="14.25" customHeight="1" x14ac:dyDescent="0.3">
      <c r="A7080" t="s">
        <v>10287</v>
      </c>
      <c r="B7080" t="s">
        <v>25</v>
      </c>
      <c r="C7080" t="s">
        <v>36</v>
      </c>
      <c r="D7080">
        <v>858.33</v>
      </c>
      <c r="E7080">
        <v>0.49</v>
      </c>
      <c r="F7080">
        <f t="shared" si="220"/>
        <v>420.58170000000001</v>
      </c>
      <c r="G7080">
        <f t="shared" si="221"/>
        <v>437.74830000000003</v>
      </c>
      <c r="H7080">
        <v>5</v>
      </c>
      <c r="I7080" s="17">
        <v>45066</v>
      </c>
      <c r="J7080" s="17">
        <v>45071</v>
      </c>
      <c r="K7080" t="s">
        <v>21</v>
      </c>
      <c r="L7080" t="s">
        <v>16</v>
      </c>
      <c r="M7080">
        <v>204.3</v>
      </c>
      <c r="N7080" t="s">
        <v>34</v>
      </c>
    </row>
    <row r="7081" spans="1:14" ht="14.25" customHeight="1" x14ac:dyDescent="0.3">
      <c r="A7081" t="s">
        <v>11619</v>
      </c>
      <c r="B7081" t="s">
        <v>25</v>
      </c>
      <c r="C7081" t="s">
        <v>33</v>
      </c>
      <c r="D7081">
        <v>858.83</v>
      </c>
      <c r="E7081">
        <v>0.22</v>
      </c>
      <c r="F7081">
        <f t="shared" si="220"/>
        <v>188.9426</v>
      </c>
      <c r="G7081">
        <f t="shared" si="221"/>
        <v>669.88740000000007</v>
      </c>
      <c r="H7081">
        <v>5</v>
      </c>
      <c r="I7081" s="17">
        <v>45334</v>
      </c>
      <c r="J7081" s="17">
        <v>45335</v>
      </c>
      <c r="K7081" t="s">
        <v>21</v>
      </c>
      <c r="L7081" t="s">
        <v>22</v>
      </c>
      <c r="M7081">
        <v>244.96</v>
      </c>
      <c r="N7081" t="s">
        <v>39</v>
      </c>
    </row>
    <row r="7082" spans="1:14" ht="14.25" customHeight="1" x14ac:dyDescent="0.3">
      <c r="A7082" t="s">
        <v>699</v>
      </c>
      <c r="B7082" t="s">
        <v>41</v>
      </c>
      <c r="C7082" t="s">
        <v>36</v>
      </c>
      <c r="D7082">
        <v>858.9</v>
      </c>
      <c r="E7082">
        <v>0.18</v>
      </c>
      <c r="F7082">
        <f t="shared" si="220"/>
        <v>154.602</v>
      </c>
      <c r="G7082">
        <f t="shared" si="221"/>
        <v>704.298</v>
      </c>
      <c r="H7082">
        <v>5</v>
      </c>
      <c r="I7082" s="17">
        <v>45320</v>
      </c>
      <c r="J7082" s="17">
        <v>45323</v>
      </c>
      <c r="K7082" t="s">
        <v>31</v>
      </c>
      <c r="L7082" t="s">
        <v>27</v>
      </c>
      <c r="M7082">
        <v>231.83</v>
      </c>
      <c r="N7082" t="s">
        <v>39</v>
      </c>
    </row>
    <row r="7083" spans="1:14" ht="14.25" customHeight="1" x14ac:dyDescent="0.3">
      <c r="A7083" t="s">
        <v>3677</v>
      </c>
      <c r="B7083" t="s">
        <v>41</v>
      </c>
      <c r="C7083" t="s">
        <v>36</v>
      </c>
      <c r="D7083">
        <v>861.31</v>
      </c>
      <c r="E7083">
        <v>0.06</v>
      </c>
      <c r="F7083">
        <f t="shared" si="220"/>
        <v>51.678599999999996</v>
      </c>
      <c r="G7083">
        <f t="shared" si="221"/>
        <v>809.63139999999999</v>
      </c>
      <c r="H7083">
        <v>5</v>
      </c>
      <c r="I7083" s="17">
        <v>45064</v>
      </c>
      <c r="J7083" s="17">
        <v>45067</v>
      </c>
      <c r="K7083" t="s">
        <v>15</v>
      </c>
      <c r="L7083" t="s">
        <v>22</v>
      </c>
      <c r="M7083">
        <v>69.709999999999994</v>
      </c>
      <c r="N7083" t="s">
        <v>17</v>
      </c>
    </row>
    <row r="7084" spans="1:14" ht="14.25" customHeight="1" x14ac:dyDescent="0.3">
      <c r="A7084" t="s">
        <v>3258</v>
      </c>
      <c r="B7084" t="s">
        <v>19</v>
      </c>
      <c r="C7084" t="s">
        <v>33</v>
      </c>
      <c r="D7084">
        <v>863.19</v>
      </c>
      <c r="E7084">
        <v>0.2</v>
      </c>
      <c r="F7084">
        <f t="shared" si="220"/>
        <v>172.63800000000003</v>
      </c>
      <c r="G7084">
        <f t="shared" si="221"/>
        <v>690.55200000000002</v>
      </c>
      <c r="H7084">
        <v>5</v>
      </c>
      <c r="I7084" s="17">
        <v>45189</v>
      </c>
      <c r="J7084" s="17">
        <v>45191</v>
      </c>
      <c r="K7084" t="s">
        <v>21</v>
      </c>
      <c r="L7084" t="s">
        <v>22</v>
      </c>
      <c r="M7084">
        <v>189.66</v>
      </c>
      <c r="N7084" t="s">
        <v>28</v>
      </c>
    </row>
    <row r="7085" spans="1:14" ht="14.25" customHeight="1" x14ac:dyDescent="0.3">
      <c r="A7085" t="s">
        <v>7648</v>
      </c>
      <c r="B7085" t="s">
        <v>41</v>
      </c>
      <c r="C7085" t="s">
        <v>20</v>
      </c>
      <c r="D7085">
        <v>870.33</v>
      </c>
      <c r="E7085">
        <v>0.37</v>
      </c>
      <c r="F7085">
        <f t="shared" si="220"/>
        <v>322.02210000000002</v>
      </c>
      <c r="G7085">
        <f t="shared" si="221"/>
        <v>548.30790000000002</v>
      </c>
      <c r="H7085">
        <v>5</v>
      </c>
      <c r="I7085" s="17">
        <v>45010</v>
      </c>
      <c r="J7085" s="17">
        <v>45013</v>
      </c>
      <c r="K7085" t="s">
        <v>15</v>
      </c>
      <c r="L7085" t="s">
        <v>22</v>
      </c>
      <c r="M7085">
        <v>187.7</v>
      </c>
      <c r="N7085" t="s">
        <v>39</v>
      </c>
    </row>
    <row r="7086" spans="1:14" ht="14.25" customHeight="1" x14ac:dyDescent="0.3">
      <c r="A7086" t="s">
        <v>10738</v>
      </c>
      <c r="B7086" t="s">
        <v>41</v>
      </c>
      <c r="C7086" t="s">
        <v>26</v>
      </c>
      <c r="D7086">
        <v>886.59</v>
      </c>
      <c r="E7086">
        <v>0.34</v>
      </c>
      <c r="F7086">
        <f t="shared" si="220"/>
        <v>301.44060000000002</v>
      </c>
      <c r="G7086">
        <f t="shared" si="221"/>
        <v>585.14940000000001</v>
      </c>
      <c r="H7086">
        <v>5</v>
      </c>
      <c r="I7086" s="17">
        <v>45501</v>
      </c>
      <c r="J7086" s="17">
        <v>45503</v>
      </c>
      <c r="K7086" t="s">
        <v>21</v>
      </c>
      <c r="L7086" t="s">
        <v>16</v>
      </c>
      <c r="M7086">
        <v>80.290000000000006</v>
      </c>
      <c r="N7086" t="s">
        <v>48</v>
      </c>
    </row>
    <row r="7087" spans="1:14" ht="14.25" customHeight="1" x14ac:dyDescent="0.3">
      <c r="A7087" t="s">
        <v>10666</v>
      </c>
      <c r="B7087" t="s">
        <v>25</v>
      </c>
      <c r="C7087" t="s">
        <v>33</v>
      </c>
      <c r="D7087">
        <v>887.94</v>
      </c>
      <c r="E7087">
        <v>0.06</v>
      </c>
      <c r="F7087">
        <f t="shared" si="220"/>
        <v>53.276400000000002</v>
      </c>
      <c r="G7087">
        <f t="shared" si="221"/>
        <v>834.66360000000009</v>
      </c>
      <c r="H7087">
        <v>5</v>
      </c>
      <c r="I7087" s="17">
        <v>45625</v>
      </c>
      <c r="J7087" s="17">
        <v>45626</v>
      </c>
      <c r="K7087" t="s">
        <v>15</v>
      </c>
      <c r="L7087" t="s">
        <v>22</v>
      </c>
      <c r="M7087">
        <v>233.7</v>
      </c>
      <c r="N7087" t="s">
        <v>17</v>
      </c>
    </row>
    <row r="7088" spans="1:14" ht="14.25" customHeight="1" x14ac:dyDescent="0.3">
      <c r="A7088" t="s">
        <v>13554</v>
      </c>
      <c r="B7088" t="s">
        <v>25</v>
      </c>
      <c r="C7088" t="s">
        <v>26</v>
      </c>
      <c r="D7088">
        <v>889.66</v>
      </c>
      <c r="E7088">
        <v>0.41</v>
      </c>
      <c r="F7088">
        <f t="shared" si="220"/>
        <v>364.76059999999995</v>
      </c>
      <c r="G7088">
        <f t="shared" si="221"/>
        <v>524.89940000000001</v>
      </c>
      <c r="H7088">
        <v>5</v>
      </c>
      <c r="I7088" s="17">
        <v>45357</v>
      </c>
      <c r="J7088" s="17">
        <v>45359</v>
      </c>
      <c r="K7088" t="s">
        <v>15</v>
      </c>
      <c r="L7088" t="s">
        <v>16</v>
      </c>
      <c r="M7088">
        <v>173.22</v>
      </c>
      <c r="N7088" t="s">
        <v>34</v>
      </c>
    </row>
    <row r="7089" spans="1:14" ht="14.25" customHeight="1" x14ac:dyDescent="0.3">
      <c r="A7089" t="s">
        <v>7539</v>
      </c>
      <c r="B7089" t="s">
        <v>13</v>
      </c>
      <c r="C7089" t="s">
        <v>33</v>
      </c>
      <c r="D7089">
        <v>891.54</v>
      </c>
      <c r="E7089">
        <v>0.45</v>
      </c>
      <c r="F7089">
        <f t="shared" si="220"/>
        <v>401.19299999999998</v>
      </c>
      <c r="G7089">
        <f t="shared" si="221"/>
        <v>490.34699999999998</v>
      </c>
      <c r="H7089">
        <v>5</v>
      </c>
      <c r="I7089" s="17">
        <v>45345</v>
      </c>
      <c r="J7089" s="17">
        <v>45350</v>
      </c>
      <c r="K7089" t="s">
        <v>31</v>
      </c>
      <c r="L7089" t="s">
        <v>27</v>
      </c>
      <c r="M7089">
        <v>77.7</v>
      </c>
      <c r="N7089" t="s">
        <v>34</v>
      </c>
    </row>
    <row r="7090" spans="1:14" ht="14.25" customHeight="1" x14ac:dyDescent="0.3">
      <c r="A7090" t="s">
        <v>3647</v>
      </c>
      <c r="B7090" t="s">
        <v>19</v>
      </c>
      <c r="C7090" t="s">
        <v>26</v>
      </c>
      <c r="D7090">
        <v>893.59</v>
      </c>
      <c r="E7090">
        <v>0.4</v>
      </c>
      <c r="F7090">
        <f t="shared" si="220"/>
        <v>357.43600000000004</v>
      </c>
      <c r="G7090">
        <f t="shared" si="221"/>
        <v>536.154</v>
      </c>
      <c r="H7090">
        <v>5</v>
      </c>
      <c r="I7090" s="17">
        <v>45153</v>
      </c>
      <c r="J7090" s="17">
        <v>45156</v>
      </c>
      <c r="K7090" t="s">
        <v>15</v>
      </c>
      <c r="L7090" t="s">
        <v>22</v>
      </c>
      <c r="M7090">
        <v>256.49</v>
      </c>
      <c r="N7090" t="s">
        <v>48</v>
      </c>
    </row>
    <row r="7091" spans="1:14" ht="14.25" customHeight="1" x14ac:dyDescent="0.3">
      <c r="A7091" t="s">
        <v>8029</v>
      </c>
      <c r="B7091" t="s">
        <v>41</v>
      </c>
      <c r="C7091" t="s">
        <v>36</v>
      </c>
      <c r="D7091">
        <v>894.32</v>
      </c>
      <c r="E7091">
        <v>0.09</v>
      </c>
      <c r="F7091">
        <f t="shared" si="220"/>
        <v>80.488799999999998</v>
      </c>
      <c r="G7091">
        <f t="shared" si="221"/>
        <v>813.83120000000008</v>
      </c>
      <c r="H7091">
        <v>5</v>
      </c>
      <c r="I7091" s="17">
        <v>45657</v>
      </c>
      <c r="J7091" s="17">
        <v>45662</v>
      </c>
      <c r="K7091" t="s">
        <v>21</v>
      </c>
      <c r="L7091" t="s">
        <v>16</v>
      </c>
      <c r="M7091">
        <v>122.62</v>
      </c>
      <c r="N7091" t="s">
        <v>17</v>
      </c>
    </row>
    <row r="7092" spans="1:14" ht="14.25" customHeight="1" x14ac:dyDescent="0.3">
      <c r="A7092" t="s">
        <v>9129</v>
      </c>
      <c r="B7092" t="s">
        <v>25</v>
      </c>
      <c r="C7092" t="s">
        <v>14</v>
      </c>
      <c r="D7092">
        <v>897.32</v>
      </c>
      <c r="E7092">
        <v>0.13</v>
      </c>
      <c r="F7092">
        <f t="shared" si="220"/>
        <v>116.65160000000002</v>
      </c>
      <c r="G7092">
        <f t="shared" si="221"/>
        <v>780.66840000000002</v>
      </c>
      <c r="H7092">
        <v>5</v>
      </c>
      <c r="I7092" s="17">
        <v>45529</v>
      </c>
      <c r="J7092" s="17">
        <v>45532</v>
      </c>
      <c r="K7092" t="s">
        <v>15</v>
      </c>
      <c r="L7092" t="s">
        <v>22</v>
      </c>
      <c r="M7092">
        <v>199.11</v>
      </c>
      <c r="N7092" t="s">
        <v>48</v>
      </c>
    </row>
    <row r="7093" spans="1:14" ht="14.25" customHeight="1" x14ac:dyDescent="0.3">
      <c r="A7093" t="s">
        <v>2903</v>
      </c>
      <c r="B7093" t="s">
        <v>19</v>
      </c>
      <c r="C7093" t="s">
        <v>20</v>
      </c>
      <c r="D7093">
        <v>898.95</v>
      </c>
      <c r="E7093">
        <v>0.08</v>
      </c>
      <c r="F7093">
        <f t="shared" si="220"/>
        <v>71.916000000000011</v>
      </c>
      <c r="G7093">
        <f t="shared" si="221"/>
        <v>827.03399999999999</v>
      </c>
      <c r="H7093">
        <v>5</v>
      </c>
      <c r="I7093" s="17">
        <v>45390</v>
      </c>
      <c r="J7093" s="17">
        <v>45396</v>
      </c>
      <c r="K7093" t="s">
        <v>15</v>
      </c>
      <c r="L7093" t="s">
        <v>16</v>
      </c>
      <c r="M7093">
        <v>186.3</v>
      </c>
      <c r="N7093" t="s">
        <v>23</v>
      </c>
    </row>
    <row r="7094" spans="1:14" ht="14.25" customHeight="1" x14ac:dyDescent="0.3">
      <c r="A7094" t="s">
        <v>6766</v>
      </c>
      <c r="B7094" t="s">
        <v>41</v>
      </c>
      <c r="C7094" t="s">
        <v>36</v>
      </c>
      <c r="D7094">
        <v>905.3</v>
      </c>
      <c r="E7094">
        <v>0.04</v>
      </c>
      <c r="F7094">
        <f t="shared" si="220"/>
        <v>36.211999999999996</v>
      </c>
      <c r="G7094">
        <f t="shared" si="221"/>
        <v>869.08799999999997</v>
      </c>
      <c r="H7094">
        <v>5</v>
      </c>
      <c r="I7094" s="17">
        <v>45476</v>
      </c>
      <c r="J7094" s="17">
        <v>45482</v>
      </c>
      <c r="K7094" t="s">
        <v>15</v>
      </c>
      <c r="L7094" t="s">
        <v>16</v>
      </c>
      <c r="M7094">
        <v>101.93</v>
      </c>
      <c r="N7094" t="s">
        <v>17</v>
      </c>
    </row>
    <row r="7095" spans="1:14" ht="14.25" customHeight="1" x14ac:dyDescent="0.3">
      <c r="A7095" t="s">
        <v>9373</v>
      </c>
      <c r="B7095" t="s">
        <v>13</v>
      </c>
      <c r="C7095" t="s">
        <v>36</v>
      </c>
      <c r="D7095">
        <v>908.38</v>
      </c>
      <c r="E7095">
        <v>7.0000000000000007E-2</v>
      </c>
      <c r="F7095">
        <f t="shared" si="220"/>
        <v>63.586600000000004</v>
      </c>
      <c r="G7095">
        <f t="shared" si="221"/>
        <v>844.79340000000002</v>
      </c>
      <c r="H7095">
        <v>5</v>
      </c>
      <c r="I7095" s="17">
        <v>45268</v>
      </c>
      <c r="J7095" s="17">
        <v>45273</v>
      </c>
      <c r="K7095" t="s">
        <v>31</v>
      </c>
      <c r="L7095" t="s">
        <v>16</v>
      </c>
      <c r="M7095">
        <v>98.18</v>
      </c>
      <c r="N7095" t="s">
        <v>34</v>
      </c>
    </row>
    <row r="7096" spans="1:14" ht="14.25" customHeight="1" x14ac:dyDescent="0.3">
      <c r="A7096" t="s">
        <v>7530</v>
      </c>
      <c r="B7096" t="s">
        <v>13</v>
      </c>
      <c r="C7096" t="s">
        <v>26</v>
      </c>
      <c r="D7096">
        <v>913.18</v>
      </c>
      <c r="E7096">
        <v>0.2</v>
      </c>
      <c r="F7096">
        <f t="shared" si="220"/>
        <v>182.636</v>
      </c>
      <c r="G7096">
        <f t="shared" si="221"/>
        <v>730.54399999999998</v>
      </c>
      <c r="H7096">
        <v>5</v>
      </c>
      <c r="I7096" s="17">
        <v>45121</v>
      </c>
      <c r="J7096" s="17">
        <v>45127</v>
      </c>
      <c r="K7096" t="s">
        <v>15</v>
      </c>
      <c r="L7096" t="s">
        <v>16</v>
      </c>
      <c r="M7096">
        <v>71.86</v>
      </c>
      <c r="N7096" t="s">
        <v>17</v>
      </c>
    </row>
    <row r="7097" spans="1:14" ht="14.25" customHeight="1" x14ac:dyDescent="0.3">
      <c r="A7097" t="s">
        <v>12445</v>
      </c>
      <c r="B7097" t="s">
        <v>19</v>
      </c>
      <c r="C7097" t="s">
        <v>36</v>
      </c>
      <c r="D7097">
        <v>921.28</v>
      </c>
      <c r="E7097">
        <v>0</v>
      </c>
      <c r="F7097">
        <f t="shared" si="220"/>
        <v>0</v>
      </c>
      <c r="G7097">
        <f t="shared" si="221"/>
        <v>921.28</v>
      </c>
      <c r="H7097">
        <v>5</v>
      </c>
      <c r="I7097" s="17">
        <v>45169</v>
      </c>
      <c r="J7097" s="17">
        <v>45173</v>
      </c>
      <c r="K7097" t="s">
        <v>21</v>
      </c>
      <c r="L7097" t="s">
        <v>16</v>
      </c>
      <c r="M7097">
        <v>195.81</v>
      </c>
      <c r="N7097" t="s">
        <v>48</v>
      </c>
    </row>
    <row r="7098" spans="1:14" ht="14.25" customHeight="1" x14ac:dyDescent="0.3">
      <c r="A7098" t="s">
        <v>8876</v>
      </c>
      <c r="B7098" t="s">
        <v>41</v>
      </c>
      <c r="C7098" t="s">
        <v>33</v>
      </c>
      <c r="D7098">
        <v>923.54</v>
      </c>
      <c r="E7098">
        <v>0.15</v>
      </c>
      <c r="F7098">
        <f t="shared" si="220"/>
        <v>138.53099999999998</v>
      </c>
      <c r="G7098">
        <f t="shared" si="221"/>
        <v>785.00900000000001</v>
      </c>
      <c r="H7098">
        <v>5</v>
      </c>
      <c r="I7098" s="17">
        <v>45264</v>
      </c>
      <c r="J7098" s="17">
        <v>45265</v>
      </c>
      <c r="K7098" t="s">
        <v>15</v>
      </c>
      <c r="L7098" t="s">
        <v>27</v>
      </c>
      <c r="M7098">
        <v>85.29</v>
      </c>
      <c r="N7098" t="s">
        <v>28</v>
      </c>
    </row>
    <row r="7099" spans="1:14" ht="14.25" customHeight="1" x14ac:dyDescent="0.3">
      <c r="A7099" t="s">
        <v>5142</v>
      </c>
      <c r="B7099" t="s">
        <v>25</v>
      </c>
      <c r="C7099" t="s">
        <v>33</v>
      </c>
      <c r="D7099">
        <v>924.41</v>
      </c>
      <c r="E7099">
        <v>0.4</v>
      </c>
      <c r="F7099">
        <f t="shared" si="220"/>
        <v>369.76400000000001</v>
      </c>
      <c r="G7099">
        <f t="shared" si="221"/>
        <v>554.64599999999996</v>
      </c>
      <c r="H7099">
        <v>5</v>
      </c>
      <c r="I7099" s="17">
        <v>45238</v>
      </c>
      <c r="J7099" s="17">
        <v>45242</v>
      </c>
      <c r="K7099" t="s">
        <v>15</v>
      </c>
      <c r="L7099" t="s">
        <v>22</v>
      </c>
      <c r="M7099">
        <v>106.87</v>
      </c>
      <c r="N7099" t="s">
        <v>34</v>
      </c>
    </row>
    <row r="7100" spans="1:14" ht="14.25" customHeight="1" x14ac:dyDescent="0.3">
      <c r="A7100" t="s">
        <v>3099</v>
      </c>
      <c r="B7100" t="s">
        <v>25</v>
      </c>
      <c r="C7100" t="s">
        <v>20</v>
      </c>
      <c r="D7100">
        <v>926.89</v>
      </c>
      <c r="E7100">
        <v>0.25</v>
      </c>
      <c r="F7100">
        <f t="shared" si="220"/>
        <v>231.7225</v>
      </c>
      <c r="G7100">
        <f t="shared" si="221"/>
        <v>695.16750000000002</v>
      </c>
      <c r="H7100">
        <v>5</v>
      </c>
      <c r="I7100" s="17">
        <v>45521</v>
      </c>
      <c r="J7100" s="17">
        <v>45528</v>
      </c>
      <c r="K7100" t="s">
        <v>31</v>
      </c>
      <c r="L7100" t="s">
        <v>27</v>
      </c>
      <c r="M7100">
        <v>93.61</v>
      </c>
      <c r="N7100" t="s">
        <v>48</v>
      </c>
    </row>
    <row r="7101" spans="1:14" ht="14.25" customHeight="1" x14ac:dyDescent="0.3">
      <c r="A7101" t="s">
        <v>11194</v>
      </c>
      <c r="B7101" t="s">
        <v>13</v>
      </c>
      <c r="C7101" t="s">
        <v>14</v>
      </c>
      <c r="D7101">
        <v>929.04</v>
      </c>
      <c r="E7101">
        <v>0.21</v>
      </c>
      <c r="F7101">
        <f t="shared" si="220"/>
        <v>195.0984</v>
      </c>
      <c r="G7101">
        <f t="shared" si="221"/>
        <v>733.94159999999999</v>
      </c>
      <c r="H7101">
        <v>5</v>
      </c>
      <c r="I7101" s="17">
        <v>45182</v>
      </c>
      <c r="J7101" s="17">
        <v>45188</v>
      </c>
      <c r="K7101" t="s">
        <v>15</v>
      </c>
      <c r="L7101" t="s">
        <v>27</v>
      </c>
      <c r="M7101">
        <v>196.87</v>
      </c>
      <c r="N7101" t="s">
        <v>17</v>
      </c>
    </row>
    <row r="7102" spans="1:14" ht="14.25" customHeight="1" x14ac:dyDescent="0.3">
      <c r="A7102" t="s">
        <v>10725</v>
      </c>
      <c r="B7102" t="s">
        <v>25</v>
      </c>
      <c r="C7102" t="s">
        <v>33</v>
      </c>
      <c r="D7102">
        <v>930.01</v>
      </c>
      <c r="E7102">
        <v>0.28000000000000003</v>
      </c>
      <c r="F7102">
        <f t="shared" si="220"/>
        <v>260.40280000000001</v>
      </c>
      <c r="G7102">
        <f t="shared" si="221"/>
        <v>669.60719999999992</v>
      </c>
      <c r="H7102">
        <v>5</v>
      </c>
      <c r="I7102" s="17">
        <v>45405</v>
      </c>
      <c r="J7102" s="17">
        <v>45411</v>
      </c>
      <c r="K7102" t="s">
        <v>15</v>
      </c>
      <c r="L7102" t="s">
        <v>27</v>
      </c>
      <c r="M7102">
        <v>245.73</v>
      </c>
      <c r="N7102" t="s">
        <v>28</v>
      </c>
    </row>
    <row r="7103" spans="1:14" ht="14.25" customHeight="1" x14ac:dyDescent="0.3">
      <c r="A7103" t="s">
        <v>9928</v>
      </c>
      <c r="B7103" t="s">
        <v>19</v>
      </c>
      <c r="C7103" t="s">
        <v>14</v>
      </c>
      <c r="D7103">
        <v>933.75</v>
      </c>
      <c r="E7103">
        <v>0.26</v>
      </c>
      <c r="F7103">
        <f t="shared" si="220"/>
        <v>242.77500000000001</v>
      </c>
      <c r="G7103">
        <f t="shared" si="221"/>
        <v>690.97500000000002</v>
      </c>
      <c r="H7103">
        <v>5</v>
      </c>
      <c r="I7103" s="17">
        <v>45196</v>
      </c>
      <c r="J7103" s="17">
        <v>45200</v>
      </c>
      <c r="K7103" t="s">
        <v>31</v>
      </c>
      <c r="L7103" t="s">
        <v>27</v>
      </c>
      <c r="M7103">
        <v>268.45</v>
      </c>
      <c r="N7103" t="s">
        <v>17</v>
      </c>
    </row>
    <row r="7104" spans="1:14" ht="14.25" customHeight="1" x14ac:dyDescent="0.3">
      <c r="A7104" t="s">
        <v>672</v>
      </c>
      <c r="B7104" t="s">
        <v>19</v>
      </c>
      <c r="C7104" t="s">
        <v>20</v>
      </c>
      <c r="D7104">
        <v>938.84</v>
      </c>
      <c r="E7104">
        <v>0.39</v>
      </c>
      <c r="F7104">
        <f t="shared" si="220"/>
        <v>366.14760000000001</v>
      </c>
      <c r="G7104">
        <f t="shared" si="221"/>
        <v>572.69240000000002</v>
      </c>
      <c r="H7104">
        <v>5</v>
      </c>
      <c r="I7104" s="17">
        <v>45358</v>
      </c>
      <c r="J7104" s="17">
        <v>45360</v>
      </c>
      <c r="K7104" t="s">
        <v>21</v>
      </c>
      <c r="L7104" t="s">
        <v>16</v>
      </c>
      <c r="M7104">
        <v>64.760000000000005</v>
      </c>
      <c r="N7104" t="s">
        <v>17</v>
      </c>
    </row>
    <row r="7105" spans="1:14" ht="14.25" customHeight="1" x14ac:dyDescent="0.3">
      <c r="A7105" t="s">
        <v>14016</v>
      </c>
      <c r="B7105" t="s">
        <v>25</v>
      </c>
      <c r="C7105" t="s">
        <v>36</v>
      </c>
      <c r="D7105">
        <v>947.23</v>
      </c>
      <c r="E7105">
        <v>0.13</v>
      </c>
      <c r="F7105">
        <f t="shared" si="220"/>
        <v>123.13990000000001</v>
      </c>
      <c r="G7105">
        <f t="shared" si="221"/>
        <v>824.09010000000001</v>
      </c>
      <c r="H7105">
        <v>5</v>
      </c>
      <c r="I7105" s="17">
        <v>45097</v>
      </c>
      <c r="J7105" s="17">
        <v>45098</v>
      </c>
      <c r="K7105" t="s">
        <v>21</v>
      </c>
      <c r="L7105" t="s">
        <v>22</v>
      </c>
      <c r="M7105">
        <v>265.08</v>
      </c>
      <c r="N7105" t="s">
        <v>23</v>
      </c>
    </row>
    <row r="7106" spans="1:14" ht="14.25" customHeight="1" x14ac:dyDescent="0.3">
      <c r="A7106" t="s">
        <v>3908</v>
      </c>
      <c r="B7106" t="s">
        <v>13</v>
      </c>
      <c r="C7106" t="s">
        <v>33</v>
      </c>
      <c r="D7106">
        <v>947.43</v>
      </c>
      <c r="E7106">
        <v>0.36</v>
      </c>
      <c r="F7106">
        <f t="shared" ref="F7106:F7169" si="222">D7106*E7106</f>
        <v>341.07479999999998</v>
      </c>
      <c r="G7106">
        <f t="shared" ref="G7106:G7169" si="223">D7106-F7106</f>
        <v>606.35519999999997</v>
      </c>
      <c r="H7106">
        <v>5</v>
      </c>
      <c r="I7106" s="17">
        <v>45379</v>
      </c>
      <c r="J7106" s="17">
        <v>45382</v>
      </c>
      <c r="K7106" t="s">
        <v>31</v>
      </c>
      <c r="L7106" t="s">
        <v>27</v>
      </c>
      <c r="M7106">
        <v>124.6</v>
      </c>
      <c r="N7106" t="s">
        <v>48</v>
      </c>
    </row>
    <row r="7107" spans="1:14" ht="14.25" customHeight="1" x14ac:dyDescent="0.3">
      <c r="A7107" t="s">
        <v>9442</v>
      </c>
      <c r="B7107" t="s">
        <v>19</v>
      </c>
      <c r="C7107" t="s">
        <v>14</v>
      </c>
      <c r="D7107">
        <v>950.96</v>
      </c>
      <c r="E7107">
        <v>0.23</v>
      </c>
      <c r="F7107">
        <f t="shared" si="222"/>
        <v>218.72080000000003</v>
      </c>
      <c r="G7107">
        <f t="shared" si="223"/>
        <v>732.23919999999998</v>
      </c>
      <c r="H7107">
        <v>5</v>
      </c>
      <c r="I7107" s="17">
        <v>45489</v>
      </c>
      <c r="J7107" s="17">
        <v>45492</v>
      </c>
      <c r="K7107" t="s">
        <v>15</v>
      </c>
      <c r="L7107" t="s">
        <v>27</v>
      </c>
      <c r="M7107">
        <v>71.39</v>
      </c>
      <c r="N7107" t="s">
        <v>23</v>
      </c>
    </row>
    <row r="7108" spans="1:14" ht="14.25" customHeight="1" x14ac:dyDescent="0.3">
      <c r="A7108" t="s">
        <v>5117</v>
      </c>
      <c r="B7108" t="s">
        <v>19</v>
      </c>
      <c r="C7108" t="s">
        <v>20</v>
      </c>
      <c r="D7108">
        <v>951.62</v>
      </c>
      <c r="E7108">
        <v>0.19</v>
      </c>
      <c r="F7108">
        <f t="shared" si="222"/>
        <v>180.80780000000001</v>
      </c>
      <c r="G7108">
        <f t="shared" si="223"/>
        <v>770.81219999999996</v>
      </c>
      <c r="H7108">
        <v>5</v>
      </c>
      <c r="I7108" s="17">
        <v>45147</v>
      </c>
      <c r="J7108" s="17">
        <v>45153</v>
      </c>
      <c r="K7108" t="s">
        <v>31</v>
      </c>
      <c r="L7108" t="s">
        <v>16</v>
      </c>
      <c r="M7108">
        <v>225.78</v>
      </c>
      <c r="N7108" t="s">
        <v>28</v>
      </c>
    </row>
    <row r="7109" spans="1:14" ht="14.25" customHeight="1" x14ac:dyDescent="0.3">
      <c r="A7109" t="s">
        <v>13044</v>
      </c>
      <c r="B7109" t="s">
        <v>19</v>
      </c>
      <c r="C7109" t="s">
        <v>14</v>
      </c>
      <c r="D7109">
        <v>957.68</v>
      </c>
      <c r="E7109">
        <v>0.37</v>
      </c>
      <c r="F7109">
        <f t="shared" si="222"/>
        <v>354.34159999999997</v>
      </c>
      <c r="G7109">
        <f t="shared" si="223"/>
        <v>603.33839999999998</v>
      </c>
      <c r="H7109">
        <v>5</v>
      </c>
      <c r="I7109" s="17">
        <v>45099</v>
      </c>
      <c r="J7109" s="17">
        <v>45104</v>
      </c>
      <c r="K7109" t="s">
        <v>31</v>
      </c>
      <c r="L7109" t="s">
        <v>16</v>
      </c>
      <c r="M7109">
        <v>138.47</v>
      </c>
      <c r="N7109" t="s">
        <v>34</v>
      </c>
    </row>
    <row r="7110" spans="1:14" ht="14.25" customHeight="1" x14ac:dyDescent="0.3">
      <c r="A7110" t="s">
        <v>9007</v>
      </c>
      <c r="B7110" t="s">
        <v>41</v>
      </c>
      <c r="C7110" t="s">
        <v>26</v>
      </c>
      <c r="D7110">
        <v>961.48</v>
      </c>
      <c r="E7110">
        <v>0.19</v>
      </c>
      <c r="F7110">
        <f t="shared" si="222"/>
        <v>182.68120000000002</v>
      </c>
      <c r="G7110">
        <f t="shared" si="223"/>
        <v>778.79880000000003</v>
      </c>
      <c r="H7110">
        <v>5</v>
      </c>
      <c r="I7110" s="17">
        <v>45047</v>
      </c>
      <c r="J7110" s="17">
        <v>45051</v>
      </c>
      <c r="K7110" t="s">
        <v>31</v>
      </c>
      <c r="L7110" t="s">
        <v>16</v>
      </c>
      <c r="M7110">
        <v>181.09</v>
      </c>
      <c r="N7110" t="s">
        <v>17</v>
      </c>
    </row>
    <row r="7111" spans="1:14" ht="14.25" customHeight="1" x14ac:dyDescent="0.3">
      <c r="A7111" t="s">
        <v>7642</v>
      </c>
      <c r="B7111" t="s">
        <v>13</v>
      </c>
      <c r="C7111" t="s">
        <v>20</v>
      </c>
      <c r="D7111">
        <v>961.66</v>
      </c>
      <c r="E7111">
        <v>0.3</v>
      </c>
      <c r="F7111">
        <f t="shared" si="222"/>
        <v>288.49799999999999</v>
      </c>
      <c r="G7111">
        <f t="shared" si="223"/>
        <v>673.16200000000003</v>
      </c>
      <c r="H7111">
        <v>5</v>
      </c>
      <c r="I7111" s="17">
        <v>45239</v>
      </c>
      <c r="J7111" s="17">
        <v>45242</v>
      </c>
      <c r="K7111" t="s">
        <v>31</v>
      </c>
      <c r="L7111" t="s">
        <v>16</v>
      </c>
      <c r="M7111">
        <v>162.41999999999999</v>
      </c>
      <c r="N7111" t="s">
        <v>28</v>
      </c>
    </row>
    <row r="7112" spans="1:14" ht="14.25" customHeight="1" x14ac:dyDescent="0.3">
      <c r="A7112" t="s">
        <v>1356</v>
      </c>
      <c r="B7112" t="s">
        <v>41</v>
      </c>
      <c r="C7112" t="s">
        <v>14</v>
      </c>
      <c r="D7112">
        <v>962.21</v>
      </c>
      <c r="E7112">
        <v>7.0000000000000007E-2</v>
      </c>
      <c r="F7112">
        <f t="shared" si="222"/>
        <v>67.354700000000008</v>
      </c>
      <c r="G7112">
        <f t="shared" si="223"/>
        <v>894.85530000000006</v>
      </c>
      <c r="H7112">
        <v>5</v>
      </c>
      <c r="I7112" s="17">
        <v>45582</v>
      </c>
      <c r="J7112" s="17">
        <v>45587</v>
      </c>
      <c r="K7112" t="s">
        <v>31</v>
      </c>
      <c r="L7112" t="s">
        <v>16</v>
      </c>
      <c r="M7112">
        <v>112.04</v>
      </c>
      <c r="N7112" t="s">
        <v>34</v>
      </c>
    </row>
    <row r="7113" spans="1:14" ht="14.25" customHeight="1" x14ac:dyDescent="0.3">
      <c r="A7113" t="s">
        <v>7197</v>
      </c>
      <c r="B7113" t="s">
        <v>13</v>
      </c>
      <c r="C7113" t="s">
        <v>26</v>
      </c>
      <c r="D7113">
        <v>968.6</v>
      </c>
      <c r="E7113">
        <v>7.0000000000000007E-2</v>
      </c>
      <c r="F7113">
        <f t="shared" si="222"/>
        <v>67.802000000000007</v>
      </c>
      <c r="G7113">
        <f t="shared" si="223"/>
        <v>900.798</v>
      </c>
      <c r="H7113">
        <v>5</v>
      </c>
      <c r="I7113" s="17">
        <v>45183</v>
      </c>
      <c r="J7113" s="17">
        <v>45184</v>
      </c>
      <c r="K7113" t="s">
        <v>21</v>
      </c>
      <c r="L7113" t="s">
        <v>27</v>
      </c>
      <c r="M7113">
        <v>134.09</v>
      </c>
      <c r="N7113" t="s">
        <v>23</v>
      </c>
    </row>
    <row r="7114" spans="1:14" ht="14.25" customHeight="1" x14ac:dyDescent="0.3">
      <c r="A7114" t="s">
        <v>15128</v>
      </c>
      <c r="B7114" t="s">
        <v>19</v>
      </c>
      <c r="C7114" t="s">
        <v>36</v>
      </c>
      <c r="D7114">
        <v>969.72</v>
      </c>
      <c r="E7114">
        <v>0.44</v>
      </c>
      <c r="F7114">
        <f t="shared" si="222"/>
        <v>426.67680000000001</v>
      </c>
      <c r="G7114">
        <f t="shared" si="223"/>
        <v>543.04320000000007</v>
      </c>
      <c r="H7114">
        <v>5</v>
      </c>
      <c r="I7114" s="17">
        <v>45276</v>
      </c>
      <c r="J7114" s="17">
        <v>45277</v>
      </c>
      <c r="K7114" t="s">
        <v>21</v>
      </c>
      <c r="L7114" t="s">
        <v>22</v>
      </c>
      <c r="M7114">
        <v>55.27</v>
      </c>
      <c r="N7114" t="s">
        <v>23</v>
      </c>
    </row>
    <row r="7115" spans="1:14" ht="14.25" customHeight="1" x14ac:dyDescent="0.3">
      <c r="A7115" t="s">
        <v>13107</v>
      </c>
      <c r="B7115" t="s">
        <v>25</v>
      </c>
      <c r="C7115" t="s">
        <v>33</v>
      </c>
      <c r="D7115">
        <v>971.98</v>
      </c>
      <c r="E7115">
        <v>0.04</v>
      </c>
      <c r="F7115">
        <f t="shared" si="222"/>
        <v>38.879200000000004</v>
      </c>
      <c r="G7115">
        <f t="shared" si="223"/>
        <v>933.10080000000005</v>
      </c>
      <c r="H7115">
        <v>5</v>
      </c>
      <c r="I7115" s="17">
        <v>45265</v>
      </c>
      <c r="J7115" s="17">
        <v>45267</v>
      </c>
      <c r="K7115" t="s">
        <v>15</v>
      </c>
      <c r="L7115" t="s">
        <v>27</v>
      </c>
      <c r="M7115">
        <v>208.77</v>
      </c>
      <c r="N7115" t="s">
        <v>48</v>
      </c>
    </row>
    <row r="7116" spans="1:14" ht="14.25" customHeight="1" x14ac:dyDescent="0.3">
      <c r="A7116" t="s">
        <v>13211</v>
      </c>
      <c r="B7116" t="s">
        <v>13</v>
      </c>
      <c r="C7116" t="s">
        <v>33</v>
      </c>
      <c r="D7116">
        <v>974.84</v>
      </c>
      <c r="E7116">
        <v>0.27</v>
      </c>
      <c r="F7116">
        <f t="shared" si="222"/>
        <v>263.20680000000004</v>
      </c>
      <c r="G7116">
        <f t="shared" si="223"/>
        <v>711.63319999999999</v>
      </c>
      <c r="H7116">
        <v>5</v>
      </c>
      <c r="I7116" s="17">
        <v>45009</v>
      </c>
      <c r="J7116" s="17">
        <v>45010</v>
      </c>
      <c r="K7116" t="s">
        <v>31</v>
      </c>
      <c r="L7116" t="s">
        <v>16</v>
      </c>
      <c r="M7116">
        <v>164.22</v>
      </c>
      <c r="N7116" t="s">
        <v>48</v>
      </c>
    </row>
    <row r="7117" spans="1:14" ht="14.25" customHeight="1" x14ac:dyDescent="0.3">
      <c r="A7117" t="s">
        <v>533</v>
      </c>
      <c r="B7117" t="s">
        <v>13</v>
      </c>
      <c r="C7117" t="s">
        <v>20</v>
      </c>
      <c r="D7117">
        <v>975.24</v>
      </c>
      <c r="E7117">
        <v>0.22</v>
      </c>
      <c r="F7117">
        <f t="shared" si="222"/>
        <v>214.55279999999999</v>
      </c>
      <c r="G7117">
        <f t="shared" si="223"/>
        <v>760.68720000000008</v>
      </c>
      <c r="H7117">
        <v>5</v>
      </c>
      <c r="I7117" s="17">
        <v>45042</v>
      </c>
      <c r="J7117" s="17">
        <v>45046</v>
      </c>
      <c r="K7117" t="s">
        <v>31</v>
      </c>
      <c r="L7117" t="s">
        <v>27</v>
      </c>
      <c r="M7117">
        <v>127.17</v>
      </c>
      <c r="N7117" t="s">
        <v>48</v>
      </c>
    </row>
    <row r="7118" spans="1:14" ht="14.25" customHeight="1" x14ac:dyDescent="0.3">
      <c r="A7118" t="s">
        <v>346</v>
      </c>
      <c r="B7118" t="s">
        <v>13</v>
      </c>
      <c r="C7118" t="s">
        <v>26</v>
      </c>
      <c r="D7118">
        <v>975.4</v>
      </c>
      <c r="E7118">
        <v>0.4</v>
      </c>
      <c r="F7118">
        <f t="shared" si="222"/>
        <v>390.16</v>
      </c>
      <c r="G7118">
        <f t="shared" si="223"/>
        <v>585.24</v>
      </c>
      <c r="H7118">
        <v>5</v>
      </c>
      <c r="I7118" s="17">
        <v>45483</v>
      </c>
      <c r="J7118" s="17">
        <v>45486</v>
      </c>
      <c r="K7118" t="s">
        <v>31</v>
      </c>
      <c r="L7118" t="s">
        <v>16</v>
      </c>
      <c r="M7118">
        <v>237.24</v>
      </c>
      <c r="N7118" t="s">
        <v>17</v>
      </c>
    </row>
    <row r="7119" spans="1:14" ht="14.25" customHeight="1" x14ac:dyDescent="0.3">
      <c r="A7119" t="s">
        <v>1754</v>
      </c>
      <c r="B7119" t="s">
        <v>13</v>
      </c>
      <c r="C7119" t="s">
        <v>36</v>
      </c>
      <c r="D7119">
        <v>982.11</v>
      </c>
      <c r="E7119">
        <v>0.43</v>
      </c>
      <c r="F7119">
        <f t="shared" si="222"/>
        <v>422.3073</v>
      </c>
      <c r="G7119">
        <f t="shared" si="223"/>
        <v>559.80269999999996</v>
      </c>
      <c r="H7119">
        <v>5</v>
      </c>
      <c r="I7119" s="17">
        <v>45169</v>
      </c>
      <c r="J7119" s="17">
        <v>45176</v>
      </c>
      <c r="K7119" t="s">
        <v>31</v>
      </c>
      <c r="L7119" t="s">
        <v>27</v>
      </c>
      <c r="M7119">
        <v>84.23</v>
      </c>
      <c r="N7119" t="s">
        <v>34</v>
      </c>
    </row>
    <row r="7120" spans="1:14" ht="14.25" customHeight="1" x14ac:dyDescent="0.3">
      <c r="A7120" t="s">
        <v>228</v>
      </c>
      <c r="B7120" t="s">
        <v>41</v>
      </c>
      <c r="C7120" t="s">
        <v>36</v>
      </c>
      <c r="D7120">
        <v>982.95</v>
      </c>
      <c r="E7120">
        <v>0.2</v>
      </c>
      <c r="F7120">
        <f t="shared" si="222"/>
        <v>196.59000000000003</v>
      </c>
      <c r="G7120">
        <f t="shared" si="223"/>
        <v>786.36</v>
      </c>
      <c r="H7120">
        <v>5</v>
      </c>
      <c r="I7120" s="17">
        <v>44969</v>
      </c>
      <c r="J7120" s="17">
        <v>44973</v>
      </c>
      <c r="K7120" t="s">
        <v>21</v>
      </c>
      <c r="L7120" t="s">
        <v>27</v>
      </c>
      <c r="M7120">
        <v>242.2</v>
      </c>
      <c r="N7120" t="s">
        <v>48</v>
      </c>
    </row>
    <row r="7121" spans="1:14" ht="14.25" customHeight="1" x14ac:dyDescent="0.3">
      <c r="A7121" t="s">
        <v>14520</v>
      </c>
      <c r="B7121" t="s">
        <v>19</v>
      </c>
      <c r="C7121" t="s">
        <v>36</v>
      </c>
      <c r="D7121">
        <v>984.99</v>
      </c>
      <c r="E7121">
        <v>0.3</v>
      </c>
      <c r="F7121">
        <f t="shared" si="222"/>
        <v>295.49700000000001</v>
      </c>
      <c r="G7121">
        <f t="shared" si="223"/>
        <v>689.49299999999994</v>
      </c>
      <c r="H7121">
        <v>5</v>
      </c>
      <c r="I7121" s="17">
        <v>45183</v>
      </c>
      <c r="J7121" s="17">
        <v>45188</v>
      </c>
      <c r="K7121" t="s">
        <v>21</v>
      </c>
      <c r="L7121" t="s">
        <v>27</v>
      </c>
      <c r="M7121">
        <v>277.33</v>
      </c>
      <c r="N7121" t="s">
        <v>34</v>
      </c>
    </row>
    <row r="7122" spans="1:14" ht="14.25" customHeight="1" x14ac:dyDescent="0.3">
      <c r="A7122" t="s">
        <v>909</v>
      </c>
      <c r="B7122" t="s">
        <v>41</v>
      </c>
      <c r="C7122" t="s">
        <v>36</v>
      </c>
      <c r="D7122">
        <v>986.41</v>
      </c>
      <c r="E7122">
        <v>0.44</v>
      </c>
      <c r="F7122">
        <f t="shared" si="222"/>
        <v>434.0204</v>
      </c>
      <c r="G7122">
        <f t="shared" si="223"/>
        <v>552.38959999999997</v>
      </c>
      <c r="H7122">
        <v>5</v>
      </c>
      <c r="I7122" s="17">
        <v>45596</v>
      </c>
      <c r="J7122" s="17">
        <v>45599</v>
      </c>
      <c r="K7122" t="s">
        <v>15</v>
      </c>
      <c r="L7122" t="s">
        <v>27</v>
      </c>
      <c r="M7122">
        <v>82.47</v>
      </c>
      <c r="N7122" t="s">
        <v>28</v>
      </c>
    </row>
    <row r="7123" spans="1:14" ht="14.25" customHeight="1" x14ac:dyDescent="0.3">
      <c r="A7123" t="s">
        <v>13165</v>
      </c>
      <c r="B7123" t="s">
        <v>19</v>
      </c>
      <c r="C7123" t="s">
        <v>36</v>
      </c>
      <c r="D7123">
        <v>988.79</v>
      </c>
      <c r="E7123">
        <v>0.05</v>
      </c>
      <c r="F7123">
        <f t="shared" si="222"/>
        <v>49.439500000000002</v>
      </c>
      <c r="G7123">
        <f t="shared" si="223"/>
        <v>939.35050000000001</v>
      </c>
      <c r="H7123">
        <v>5</v>
      </c>
      <c r="I7123" s="17">
        <v>45114</v>
      </c>
      <c r="J7123" s="17">
        <v>45116</v>
      </c>
      <c r="K7123" t="s">
        <v>15</v>
      </c>
      <c r="L7123" t="s">
        <v>27</v>
      </c>
      <c r="M7123">
        <v>242.71</v>
      </c>
      <c r="N7123" t="s">
        <v>34</v>
      </c>
    </row>
    <row r="7124" spans="1:14" ht="14.25" customHeight="1" x14ac:dyDescent="0.3">
      <c r="A7124" t="s">
        <v>14448</v>
      </c>
      <c r="B7124" t="s">
        <v>13</v>
      </c>
      <c r="C7124" t="s">
        <v>26</v>
      </c>
      <c r="D7124">
        <v>990.9</v>
      </c>
      <c r="E7124">
        <v>0.25</v>
      </c>
      <c r="F7124">
        <f t="shared" si="222"/>
        <v>247.72499999999999</v>
      </c>
      <c r="G7124">
        <f t="shared" si="223"/>
        <v>743.17499999999995</v>
      </c>
      <c r="H7124">
        <v>5</v>
      </c>
      <c r="I7124" s="17">
        <v>45395</v>
      </c>
      <c r="J7124" s="17">
        <v>45400</v>
      </c>
      <c r="K7124" t="s">
        <v>15</v>
      </c>
      <c r="L7124" t="s">
        <v>27</v>
      </c>
      <c r="M7124">
        <v>87.33</v>
      </c>
      <c r="N7124" t="s">
        <v>34</v>
      </c>
    </row>
    <row r="7125" spans="1:14" ht="14.25" customHeight="1" x14ac:dyDescent="0.3">
      <c r="A7125" t="s">
        <v>13535</v>
      </c>
      <c r="B7125" t="s">
        <v>41</v>
      </c>
      <c r="C7125" t="s">
        <v>20</v>
      </c>
      <c r="D7125">
        <v>992.75</v>
      </c>
      <c r="E7125">
        <v>0.04</v>
      </c>
      <c r="F7125">
        <f t="shared" si="222"/>
        <v>39.71</v>
      </c>
      <c r="G7125">
        <f t="shared" si="223"/>
        <v>953.04</v>
      </c>
      <c r="H7125">
        <v>5</v>
      </c>
      <c r="I7125" s="17">
        <v>45451</v>
      </c>
      <c r="J7125" s="17">
        <v>45456</v>
      </c>
      <c r="K7125" t="s">
        <v>15</v>
      </c>
      <c r="L7125" t="s">
        <v>27</v>
      </c>
      <c r="M7125">
        <v>52.57</v>
      </c>
      <c r="N7125" t="s">
        <v>28</v>
      </c>
    </row>
    <row r="7126" spans="1:14" ht="14.25" customHeight="1" x14ac:dyDescent="0.3">
      <c r="A7126" t="s">
        <v>5543</v>
      </c>
      <c r="B7126" t="s">
        <v>19</v>
      </c>
      <c r="C7126" t="s">
        <v>36</v>
      </c>
      <c r="D7126">
        <v>993.56</v>
      </c>
      <c r="E7126">
        <v>0.49</v>
      </c>
      <c r="F7126">
        <f t="shared" si="222"/>
        <v>486.84439999999995</v>
      </c>
      <c r="G7126">
        <f t="shared" si="223"/>
        <v>506.71559999999999</v>
      </c>
      <c r="H7126">
        <v>5</v>
      </c>
      <c r="I7126" s="17">
        <v>45405</v>
      </c>
      <c r="J7126" s="17">
        <v>45408</v>
      </c>
      <c r="K7126" t="s">
        <v>31</v>
      </c>
      <c r="L7126" t="s">
        <v>16</v>
      </c>
      <c r="M7126">
        <v>85.9</v>
      </c>
      <c r="N7126" t="s">
        <v>39</v>
      </c>
    </row>
    <row r="7127" spans="1:14" ht="14.25" customHeight="1" x14ac:dyDescent="0.3">
      <c r="A7127" t="s">
        <v>5588</v>
      </c>
      <c r="B7127" t="s">
        <v>41</v>
      </c>
      <c r="C7127" t="s">
        <v>20</v>
      </c>
      <c r="D7127">
        <v>997.63</v>
      </c>
      <c r="E7127">
        <v>0.12</v>
      </c>
      <c r="F7127">
        <f t="shared" si="222"/>
        <v>119.71559999999999</v>
      </c>
      <c r="G7127">
        <f t="shared" si="223"/>
        <v>877.9144</v>
      </c>
      <c r="H7127">
        <v>5</v>
      </c>
      <c r="I7127" s="17">
        <v>45348</v>
      </c>
      <c r="J7127" s="17">
        <v>45349</v>
      </c>
      <c r="K7127" t="s">
        <v>15</v>
      </c>
      <c r="L7127" t="s">
        <v>27</v>
      </c>
      <c r="M7127">
        <v>289.47000000000003</v>
      </c>
      <c r="N7127" t="s">
        <v>48</v>
      </c>
    </row>
    <row r="7128" spans="1:14" ht="14.25" customHeight="1" x14ac:dyDescent="0.3">
      <c r="A7128" t="s">
        <v>11706</v>
      </c>
      <c r="B7128" t="s">
        <v>19</v>
      </c>
      <c r="C7128" t="s">
        <v>20</v>
      </c>
      <c r="D7128">
        <v>999.3</v>
      </c>
      <c r="E7128">
        <v>0.14000000000000001</v>
      </c>
      <c r="F7128">
        <f t="shared" si="222"/>
        <v>139.90200000000002</v>
      </c>
      <c r="G7128">
        <f t="shared" si="223"/>
        <v>859.39799999999991</v>
      </c>
      <c r="H7128">
        <v>5</v>
      </c>
      <c r="I7128" s="17">
        <v>45519</v>
      </c>
      <c r="J7128" s="17">
        <v>45523</v>
      </c>
      <c r="K7128" t="s">
        <v>21</v>
      </c>
      <c r="L7128" t="s">
        <v>22</v>
      </c>
      <c r="M7128">
        <v>100.56</v>
      </c>
      <c r="N7128" t="s">
        <v>23</v>
      </c>
    </row>
    <row r="7129" spans="1:14" ht="14.25" customHeight="1" x14ac:dyDescent="0.3">
      <c r="A7129" t="s">
        <v>3682</v>
      </c>
      <c r="B7129" t="s">
        <v>25</v>
      </c>
      <c r="C7129" t="s">
        <v>36</v>
      </c>
      <c r="D7129">
        <v>1001.09</v>
      </c>
      <c r="E7129">
        <v>0.21</v>
      </c>
      <c r="F7129">
        <f t="shared" si="222"/>
        <v>210.22890000000001</v>
      </c>
      <c r="G7129">
        <f t="shared" si="223"/>
        <v>790.86110000000008</v>
      </c>
      <c r="H7129">
        <v>5</v>
      </c>
      <c r="I7129" s="17">
        <v>45394</v>
      </c>
      <c r="J7129" s="17">
        <v>45401</v>
      </c>
      <c r="K7129" t="s">
        <v>31</v>
      </c>
      <c r="L7129" t="s">
        <v>16</v>
      </c>
      <c r="M7129">
        <v>285.64999999999998</v>
      </c>
      <c r="N7129" t="s">
        <v>28</v>
      </c>
    </row>
    <row r="7130" spans="1:14" ht="14.25" customHeight="1" x14ac:dyDescent="0.3">
      <c r="A7130" t="s">
        <v>13937</v>
      </c>
      <c r="B7130" t="s">
        <v>19</v>
      </c>
      <c r="C7130" t="s">
        <v>36</v>
      </c>
      <c r="D7130">
        <v>1001.59</v>
      </c>
      <c r="E7130">
        <v>0.14000000000000001</v>
      </c>
      <c r="F7130">
        <f t="shared" si="222"/>
        <v>140.22260000000003</v>
      </c>
      <c r="G7130">
        <f t="shared" si="223"/>
        <v>861.36739999999998</v>
      </c>
      <c r="H7130">
        <v>5</v>
      </c>
      <c r="I7130" s="17">
        <v>45400</v>
      </c>
      <c r="J7130" s="17">
        <v>45402</v>
      </c>
      <c r="K7130" t="s">
        <v>31</v>
      </c>
      <c r="L7130" t="s">
        <v>27</v>
      </c>
      <c r="M7130">
        <v>223.14</v>
      </c>
      <c r="N7130" t="s">
        <v>28</v>
      </c>
    </row>
    <row r="7131" spans="1:14" ht="14.25" customHeight="1" x14ac:dyDescent="0.3">
      <c r="A7131" t="s">
        <v>3822</v>
      </c>
      <c r="B7131" t="s">
        <v>25</v>
      </c>
      <c r="C7131" t="s">
        <v>36</v>
      </c>
      <c r="D7131">
        <v>1004</v>
      </c>
      <c r="E7131">
        <v>7.0000000000000007E-2</v>
      </c>
      <c r="F7131">
        <f t="shared" si="222"/>
        <v>70.28</v>
      </c>
      <c r="G7131">
        <f t="shared" si="223"/>
        <v>933.72</v>
      </c>
      <c r="H7131">
        <v>5</v>
      </c>
      <c r="I7131" s="17">
        <v>45377</v>
      </c>
      <c r="J7131" s="17">
        <v>45383</v>
      </c>
      <c r="K7131" t="s">
        <v>31</v>
      </c>
      <c r="L7131" t="s">
        <v>22</v>
      </c>
      <c r="M7131">
        <v>165.55</v>
      </c>
      <c r="N7131" t="s">
        <v>17</v>
      </c>
    </row>
    <row r="7132" spans="1:14" ht="14.25" customHeight="1" x14ac:dyDescent="0.3">
      <c r="A7132" t="s">
        <v>8195</v>
      </c>
      <c r="B7132" t="s">
        <v>19</v>
      </c>
      <c r="C7132" t="s">
        <v>36</v>
      </c>
      <c r="D7132">
        <v>1004.2</v>
      </c>
      <c r="E7132">
        <v>0.3</v>
      </c>
      <c r="F7132">
        <f t="shared" si="222"/>
        <v>301.26</v>
      </c>
      <c r="G7132">
        <f t="shared" si="223"/>
        <v>702.94</v>
      </c>
      <c r="H7132">
        <v>5</v>
      </c>
      <c r="I7132" s="17">
        <v>45465</v>
      </c>
      <c r="J7132" s="17">
        <v>45471</v>
      </c>
      <c r="K7132" t="s">
        <v>31</v>
      </c>
      <c r="L7132" t="s">
        <v>27</v>
      </c>
      <c r="M7132">
        <v>120.92</v>
      </c>
      <c r="N7132" t="s">
        <v>34</v>
      </c>
    </row>
    <row r="7133" spans="1:14" ht="14.25" customHeight="1" x14ac:dyDescent="0.3">
      <c r="A7133" t="s">
        <v>3610</v>
      </c>
      <c r="B7133" t="s">
        <v>13</v>
      </c>
      <c r="C7133" t="s">
        <v>14</v>
      </c>
      <c r="D7133">
        <v>1006.13</v>
      </c>
      <c r="E7133">
        <v>0.08</v>
      </c>
      <c r="F7133">
        <f t="shared" si="222"/>
        <v>80.490400000000008</v>
      </c>
      <c r="G7133">
        <f t="shared" si="223"/>
        <v>925.63959999999997</v>
      </c>
      <c r="H7133">
        <v>5</v>
      </c>
      <c r="I7133" s="17">
        <v>45025</v>
      </c>
      <c r="J7133" s="17">
        <v>45028</v>
      </c>
      <c r="K7133" t="s">
        <v>31</v>
      </c>
      <c r="L7133" t="s">
        <v>16</v>
      </c>
      <c r="M7133">
        <v>98.91</v>
      </c>
      <c r="N7133" t="s">
        <v>17</v>
      </c>
    </row>
    <row r="7134" spans="1:14" ht="14.25" customHeight="1" x14ac:dyDescent="0.3">
      <c r="A7134" t="s">
        <v>8976</v>
      </c>
      <c r="B7134" t="s">
        <v>25</v>
      </c>
      <c r="C7134" t="s">
        <v>26</v>
      </c>
      <c r="D7134">
        <v>1006.3</v>
      </c>
      <c r="E7134">
        <v>0.1</v>
      </c>
      <c r="F7134">
        <f t="shared" si="222"/>
        <v>100.63</v>
      </c>
      <c r="G7134">
        <f t="shared" si="223"/>
        <v>905.67</v>
      </c>
      <c r="H7134">
        <v>5</v>
      </c>
      <c r="I7134" s="17">
        <v>45109</v>
      </c>
      <c r="J7134" s="17">
        <v>45115</v>
      </c>
      <c r="K7134" t="s">
        <v>21</v>
      </c>
      <c r="L7134" t="s">
        <v>16</v>
      </c>
      <c r="M7134">
        <v>122.2</v>
      </c>
      <c r="N7134" t="s">
        <v>17</v>
      </c>
    </row>
    <row r="7135" spans="1:14" ht="14.25" customHeight="1" x14ac:dyDescent="0.3">
      <c r="A7135" t="s">
        <v>8125</v>
      </c>
      <c r="B7135" t="s">
        <v>19</v>
      </c>
      <c r="C7135" t="s">
        <v>33</v>
      </c>
      <c r="D7135">
        <v>1010.99</v>
      </c>
      <c r="E7135">
        <v>0</v>
      </c>
      <c r="F7135">
        <f t="shared" si="222"/>
        <v>0</v>
      </c>
      <c r="G7135">
        <f t="shared" si="223"/>
        <v>1010.99</v>
      </c>
      <c r="H7135">
        <v>5</v>
      </c>
      <c r="I7135" s="17">
        <v>45494</v>
      </c>
      <c r="J7135" s="17">
        <v>45497</v>
      </c>
      <c r="K7135" t="s">
        <v>31</v>
      </c>
      <c r="L7135" t="s">
        <v>22</v>
      </c>
      <c r="M7135">
        <v>88.99</v>
      </c>
      <c r="N7135" t="s">
        <v>48</v>
      </c>
    </row>
    <row r="7136" spans="1:14" ht="14.25" customHeight="1" x14ac:dyDescent="0.3">
      <c r="A7136" t="s">
        <v>7784</v>
      </c>
      <c r="B7136" t="s">
        <v>41</v>
      </c>
      <c r="C7136" t="s">
        <v>26</v>
      </c>
      <c r="D7136">
        <v>1012.32</v>
      </c>
      <c r="E7136">
        <v>0.49</v>
      </c>
      <c r="F7136">
        <f t="shared" si="222"/>
        <v>496.03680000000003</v>
      </c>
      <c r="G7136">
        <f t="shared" si="223"/>
        <v>516.28320000000008</v>
      </c>
      <c r="H7136">
        <v>5</v>
      </c>
      <c r="I7136" s="17">
        <v>45456</v>
      </c>
      <c r="J7136" s="17">
        <v>45457</v>
      </c>
      <c r="K7136" t="s">
        <v>31</v>
      </c>
      <c r="L7136" t="s">
        <v>16</v>
      </c>
      <c r="M7136">
        <v>287.99</v>
      </c>
      <c r="N7136" t="s">
        <v>34</v>
      </c>
    </row>
    <row r="7137" spans="1:14" ht="14.25" customHeight="1" x14ac:dyDescent="0.3">
      <c r="A7137" t="s">
        <v>11591</v>
      </c>
      <c r="B7137" t="s">
        <v>19</v>
      </c>
      <c r="C7137" t="s">
        <v>33</v>
      </c>
      <c r="D7137">
        <v>1016.74</v>
      </c>
      <c r="E7137">
        <v>0.37</v>
      </c>
      <c r="F7137">
        <f t="shared" si="222"/>
        <v>376.19380000000001</v>
      </c>
      <c r="G7137">
        <f t="shared" si="223"/>
        <v>640.5462</v>
      </c>
      <c r="H7137">
        <v>5</v>
      </c>
      <c r="I7137" s="17">
        <v>45298</v>
      </c>
      <c r="J7137" s="17">
        <v>45303</v>
      </c>
      <c r="K7137" t="s">
        <v>31</v>
      </c>
      <c r="L7137" t="s">
        <v>16</v>
      </c>
      <c r="M7137">
        <v>69.349999999999994</v>
      </c>
      <c r="N7137" t="s">
        <v>48</v>
      </c>
    </row>
    <row r="7138" spans="1:14" ht="14.25" customHeight="1" x14ac:dyDescent="0.3">
      <c r="A7138" t="s">
        <v>9290</v>
      </c>
      <c r="B7138" t="s">
        <v>13</v>
      </c>
      <c r="C7138" t="s">
        <v>20</v>
      </c>
      <c r="D7138">
        <v>1023.46</v>
      </c>
      <c r="E7138">
        <v>0.39</v>
      </c>
      <c r="F7138">
        <f t="shared" si="222"/>
        <v>399.14940000000001</v>
      </c>
      <c r="G7138">
        <f t="shared" si="223"/>
        <v>624.31060000000002</v>
      </c>
      <c r="H7138">
        <v>5</v>
      </c>
      <c r="I7138" s="17">
        <v>45600</v>
      </c>
      <c r="J7138" s="17">
        <v>45606</v>
      </c>
      <c r="K7138" t="s">
        <v>21</v>
      </c>
      <c r="L7138" t="s">
        <v>22</v>
      </c>
      <c r="M7138">
        <v>86.35</v>
      </c>
      <c r="N7138" t="s">
        <v>39</v>
      </c>
    </row>
    <row r="7139" spans="1:14" ht="14.25" customHeight="1" x14ac:dyDescent="0.3">
      <c r="A7139" t="s">
        <v>5226</v>
      </c>
      <c r="B7139" t="s">
        <v>19</v>
      </c>
      <c r="C7139" t="s">
        <v>20</v>
      </c>
      <c r="D7139">
        <v>1024.1099999999999</v>
      </c>
      <c r="E7139">
        <v>0.15</v>
      </c>
      <c r="F7139">
        <f t="shared" si="222"/>
        <v>153.61649999999997</v>
      </c>
      <c r="G7139">
        <f t="shared" si="223"/>
        <v>870.49349999999993</v>
      </c>
      <c r="H7139">
        <v>5</v>
      </c>
      <c r="I7139" s="17">
        <v>45389</v>
      </c>
      <c r="J7139" s="17">
        <v>45390</v>
      </c>
      <c r="K7139" t="s">
        <v>15</v>
      </c>
      <c r="L7139" t="s">
        <v>27</v>
      </c>
      <c r="M7139">
        <v>91.12</v>
      </c>
      <c r="N7139" t="s">
        <v>28</v>
      </c>
    </row>
    <row r="7140" spans="1:14" ht="14.25" customHeight="1" x14ac:dyDescent="0.3">
      <c r="A7140" t="s">
        <v>14560</v>
      </c>
      <c r="B7140" t="s">
        <v>41</v>
      </c>
      <c r="C7140" t="s">
        <v>14</v>
      </c>
      <c r="D7140">
        <v>1028.54</v>
      </c>
      <c r="E7140">
        <v>0.16</v>
      </c>
      <c r="F7140">
        <f t="shared" si="222"/>
        <v>164.56639999999999</v>
      </c>
      <c r="G7140">
        <f t="shared" si="223"/>
        <v>863.97360000000003</v>
      </c>
      <c r="H7140">
        <v>5</v>
      </c>
      <c r="I7140" s="17">
        <v>45031</v>
      </c>
      <c r="J7140" s="17">
        <v>45036</v>
      </c>
      <c r="K7140" t="s">
        <v>31</v>
      </c>
      <c r="L7140" t="s">
        <v>22</v>
      </c>
      <c r="M7140">
        <v>285.2</v>
      </c>
      <c r="N7140" t="s">
        <v>39</v>
      </c>
    </row>
    <row r="7141" spans="1:14" ht="14.25" customHeight="1" x14ac:dyDescent="0.3">
      <c r="A7141" t="s">
        <v>10163</v>
      </c>
      <c r="B7141" t="s">
        <v>41</v>
      </c>
      <c r="C7141" t="s">
        <v>26</v>
      </c>
      <c r="D7141">
        <v>1028.8499999999999</v>
      </c>
      <c r="E7141">
        <v>0.26</v>
      </c>
      <c r="F7141">
        <f t="shared" si="222"/>
        <v>267.50099999999998</v>
      </c>
      <c r="G7141">
        <f t="shared" si="223"/>
        <v>761.34899999999993</v>
      </c>
      <c r="H7141">
        <v>5</v>
      </c>
      <c r="I7141" s="17">
        <v>45324</v>
      </c>
      <c r="J7141" s="17">
        <v>45328</v>
      </c>
      <c r="K7141" t="s">
        <v>21</v>
      </c>
      <c r="L7141" t="s">
        <v>27</v>
      </c>
      <c r="M7141">
        <v>273.73</v>
      </c>
      <c r="N7141" t="s">
        <v>17</v>
      </c>
    </row>
    <row r="7142" spans="1:14" ht="14.25" customHeight="1" x14ac:dyDescent="0.3">
      <c r="A7142" t="s">
        <v>2526</v>
      </c>
      <c r="B7142" t="s">
        <v>19</v>
      </c>
      <c r="C7142" t="s">
        <v>14</v>
      </c>
      <c r="D7142">
        <v>1033.75</v>
      </c>
      <c r="E7142">
        <v>0.11</v>
      </c>
      <c r="F7142">
        <f t="shared" si="222"/>
        <v>113.71250000000001</v>
      </c>
      <c r="G7142">
        <f t="shared" si="223"/>
        <v>920.03750000000002</v>
      </c>
      <c r="H7142">
        <v>5</v>
      </c>
      <c r="I7142" s="17">
        <v>45116</v>
      </c>
      <c r="J7142" s="17">
        <v>45123</v>
      </c>
      <c r="K7142" t="s">
        <v>31</v>
      </c>
      <c r="L7142" t="s">
        <v>16</v>
      </c>
      <c r="M7142">
        <v>213.27</v>
      </c>
      <c r="N7142" t="s">
        <v>39</v>
      </c>
    </row>
    <row r="7143" spans="1:14" ht="14.25" customHeight="1" x14ac:dyDescent="0.3">
      <c r="A7143" t="s">
        <v>1426</v>
      </c>
      <c r="B7143" t="s">
        <v>41</v>
      </c>
      <c r="C7143" t="s">
        <v>26</v>
      </c>
      <c r="D7143">
        <v>1038.48</v>
      </c>
      <c r="E7143">
        <v>0.14000000000000001</v>
      </c>
      <c r="F7143">
        <f t="shared" si="222"/>
        <v>145.38720000000001</v>
      </c>
      <c r="G7143">
        <f t="shared" si="223"/>
        <v>893.09280000000001</v>
      </c>
      <c r="H7143">
        <v>5</v>
      </c>
      <c r="I7143" s="17">
        <v>45522</v>
      </c>
      <c r="J7143" s="17">
        <v>45527</v>
      </c>
      <c r="K7143" t="s">
        <v>15</v>
      </c>
      <c r="L7143" t="s">
        <v>16</v>
      </c>
      <c r="M7143">
        <v>289.31</v>
      </c>
      <c r="N7143" t="s">
        <v>17</v>
      </c>
    </row>
    <row r="7144" spans="1:14" ht="14.25" customHeight="1" x14ac:dyDescent="0.3">
      <c r="A7144" t="s">
        <v>4235</v>
      </c>
      <c r="B7144" t="s">
        <v>19</v>
      </c>
      <c r="C7144" t="s">
        <v>36</v>
      </c>
      <c r="D7144">
        <v>1047.21</v>
      </c>
      <c r="E7144">
        <v>0.06</v>
      </c>
      <c r="F7144">
        <f t="shared" si="222"/>
        <v>62.832599999999999</v>
      </c>
      <c r="G7144">
        <f t="shared" si="223"/>
        <v>984.37740000000008</v>
      </c>
      <c r="H7144">
        <v>5</v>
      </c>
      <c r="I7144" s="17">
        <v>45192</v>
      </c>
      <c r="J7144" s="17">
        <v>45198</v>
      </c>
      <c r="K7144" t="s">
        <v>21</v>
      </c>
      <c r="L7144" t="s">
        <v>16</v>
      </c>
      <c r="M7144">
        <v>81.72</v>
      </c>
      <c r="N7144" t="s">
        <v>39</v>
      </c>
    </row>
    <row r="7145" spans="1:14" ht="14.25" customHeight="1" x14ac:dyDescent="0.3">
      <c r="A7145" t="s">
        <v>2751</v>
      </c>
      <c r="B7145" t="s">
        <v>13</v>
      </c>
      <c r="C7145" t="s">
        <v>36</v>
      </c>
      <c r="D7145">
        <v>1047.44</v>
      </c>
      <c r="E7145">
        <v>0.21</v>
      </c>
      <c r="F7145">
        <f t="shared" si="222"/>
        <v>219.9624</v>
      </c>
      <c r="G7145">
        <f t="shared" si="223"/>
        <v>827.47760000000005</v>
      </c>
      <c r="H7145">
        <v>5</v>
      </c>
      <c r="I7145" s="17">
        <v>45130</v>
      </c>
      <c r="J7145" s="17">
        <v>45134</v>
      </c>
      <c r="K7145" t="s">
        <v>31</v>
      </c>
      <c r="L7145" t="s">
        <v>22</v>
      </c>
      <c r="M7145">
        <v>299.13</v>
      </c>
      <c r="N7145" t="s">
        <v>17</v>
      </c>
    </row>
    <row r="7146" spans="1:14" ht="14.25" customHeight="1" x14ac:dyDescent="0.3">
      <c r="A7146" t="s">
        <v>15369</v>
      </c>
      <c r="B7146" t="s">
        <v>19</v>
      </c>
      <c r="C7146" t="s">
        <v>26</v>
      </c>
      <c r="D7146">
        <v>1047.54</v>
      </c>
      <c r="E7146">
        <v>0.09</v>
      </c>
      <c r="F7146">
        <f t="shared" si="222"/>
        <v>94.278599999999997</v>
      </c>
      <c r="G7146">
        <f t="shared" si="223"/>
        <v>953.26139999999998</v>
      </c>
      <c r="H7146">
        <v>5</v>
      </c>
      <c r="I7146" s="17">
        <v>45538</v>
      </c>
      <c r="J7146" s="17">
        <v>45542</v>
      </c>
      <c r="K7146" t="s">
        <v>15</v>
      </c>
      <c r="L7146" t="s">
        <v>22</v>
      </c>
      <c r="M7146">
        <v>238.46</v>
      </c>
      <c r="N7146" t="s">
        <v>23</v>
      </c>
    </row>
    <row r="7147" spans="1:14" ht="14.25" customHeight="1" x14ac:dyDescent="0.3">
      <c r="A7147" t="s">
        <v>7121</v>
      </c>
      <c r="B7147" t="s">
        <v>13</v>
      </c>
      <c r="C7147" t="s">
        <v>20</v>
      </c>
      <c r="D7147">
        <v>1048.9100000000001</v>
      </c>
      <c r="E7147">
        <v>0.35</v>
      </c>
      <c r="F7147">
        <f t="shared" si="222"/>
        <v>367.11849999999998</v>
      </c>
      <c r="G7147">
        <f t="shared" si="223"/>
        <v>681.79150000000004</v>
      </c>
      <c r="H7147">
        <v>5</v>
      </c>
      <c r="I7147" s="17">
        <v>45236</v>
      </c>
      <c r="J7147" s="17">
        <v>45237</v>
      </c>
      <c r="K7147" t="s">
        <v>21</v>
      </c>
      <c r="L7147" t="s">
        <v>27</v>
      </c>
      <c r="M7147">
        <v>78.239999999999995</v>
      </c>
      <c r="N7147" t="s">
        <v>39</v>
      </c>
    </row>
    <row r="7148" spans="1:14" ht="14.25" customHeight="1" x14ac:dyDescent="0.3">
      <c r="A7148" t="s">
        <v>8056</v>
      </c>
      <c r="B7148" t="s">
        <v>13</v>
      </c>
      <c r="C7148" t="s">
        <v>33</v>
      </c>
      <c r="D7148">
        <v>1049.28</v>
      </c>
      <c r="E7148">
        <v>0.33</v>
      </c>
      <c r="F7148">
        <f t="shared" si="222"/>
        <v>346.26240000000001</v>
      </c>
      <c r="G7148">
        <f t="shared" si="223"/>
        <v>703.0175999999999</v>
      </c>
      <c r="H7148">
        <v>5</v>
      </c>
      <c r="I7148" s="17">
        <v>45471</v>
      </c>
      <c r="J7148" s="17">
        <v>45474</v>
      </c>
      <c r="K7148" t="s">
        <v>31</v>
      </c>
      <c r="L7148" t="s">
        <v>27</v>
      </c>
      <c r="M7148">
        <v>191.75</v>
      </c>
      <c r="N7148" t="s">
        <v>48</v>
      </c>
    </row>
    <row r="7149" spans="1:14" ht="14.25" customHeight="1" x14ac:dyDescent="0.3">
      <c r="A7149" t="s">
        <v>3022</v>
      </c>
      <c r="B7149" t="s">
        <v>19</v>
      </c>
      <c r="C7149" t="s">
        <v>36</v>
      </c>
      <c r="D7149">
        <v>1053.96</v>
      </c>
      <c r="E7149">
        <v>0.37</v>
      </c>
      <c r="F7149">
        <f t="shared" si="222"/>
        <v>389.96519999999998</v>
      </c>
      <c r="G7149">
        <f t="shared" si="223"/>
        <v>663.99480000000005</v>
      </c>
      <c r="H7149">
        <v>5</v>
      </c>
      <c r="I7149" s="17">
        <v>45271</v>
      </c>
      <c r="J7149" s="17">
        <v>45277</v>
      </c>
      <c r="K7149" t="s">
        <v>15</v>
      </c>
      <c r="L7149" t="s">
        <v>27</v>
      </c>
      <c r="M7149">
        <v>61.35</v>
      </c>
      <c r="N7149" t="s">
        <v>17</v>
      </c>
    </row>
    <row r="7150" spans="1:14" ht="14.25" customHeight="1" x14ac:dyDescent="0.3">
      <c r="A7150" t="s">
        <v>13513</v>
      </c>
      <c r="B7150" t="s">
        <v>25</v>
      </c>
      <c r="C7150" t="s">
        <v>33</v>
      </c>
      <c r="D7150">
        <v>1056.54</v>
      </c>
      <c r="E7150">
        <v>0.12</v>
      </c>
      <c r="F7150">
        <f t="shared" si="222"/>
        <v>126.78479999999999</v>
      </c>
      <c r="G7150">
        <f t="shared" si="223"/>
        <v>929.75519999999995</v>
      </c>
      <c r="H7150">
        <v>5</v>
      </c>
      <c r="I7150" s="17">
        <v>45365</v>
      </c>
      <c r="J7150" s="17">
        <v>45367</v>
      </c>
      <c r="K7150" t="s">
        <v>31</v>
      </c>
      <c r="L7150" t="s">
        <v>22</v>
      </c>
      <c r="M7150">
        <v>70.39</v>
      </c>
      <c r="N7150" t="s">
        <v>48</v>
      </c>
    </row>
    <row r="7151" spans="1:14" ht="14.25" customHeight="1" x14ac:dyDescent="0.3">
      <c r="A7151" t="s">
        <v>4918</v>
      </c>
      <c r="B7151" t="s">
        <v>25</v>
      </c>
      <c r="C7151" t="s">
        <v>33</v>
      </c>
      <c r="D7151">
        <v>1067.98</v>
      </c>
      <c r="E7151">
        <v>0.33</v>
      </c>
      <c r="F7151">
        <f t="shared" si="222"/>
        <v>352.43340000000001</v>
      </c>
      <c r="G7151">
        <f t="shared" si="223"/>
        <v>715.54660000000001</v>
      </c>
      <c r="H7151">
        <v>5</v>
      </c>
      <c r="I7151" s="17">
        <v>45436</v>
      </c>
      <c r="J7151" s="17">
        <v>45439</v>
      </c>
      <c r="K7151" t="s">
        <v>31</v>
      </c>
      <c r="L7151" t="s">
        <v>22</v>
      </c>
      <c r="M7151">
        <v>170.06</v>
      </c>
      <c r="N7151" t="s">
        <v>39</v>
      </c>
    </row>
    <row r="7152" spans="1:14" ht="14.25" customHeight="1" x14ac:dyDescent="0.3">
      <c r="A7152" t="s">
        <v>4901</v>
      </c>
      <c r="B7152" t="s">
        <v>13</v>
      </c>
      <c r="C7152" t="s">
        <v>14</v>
      </c>
      <c r="D7152">
        <v>1069.3499999999999</v>
      </c>
      <c r="E7152">
        <v>0.23</v>
      </c>
      <c r="F7152">
        <f t="shared" si="222"/>
        <v>245.95049999999998</v>
      </c>
      <c r="G7152">
        <f t="shared" si="223"/>
        <v>823.39949999999999</v>
      </c>
      <c r="H7152">
        <v>5</v>
      </c>
      <c r="I7152" s="17">
        <v>45643</v>
      </c>
      <c r="J7152" s="17">
        <v>45647</v>
      </c>
      <c r="K7152" t="s">
        <v>31</v>
      </c>
      <c r="L7152" t="s">
        <v>22</v>
      </c>
      <c r="M7152">
        <v>310.76</v>
      </c>
      <c r="N7152" t="s">
        <v>48</v>
      </c>
    </row>
    <row r="7153" spans="1:14" ht="14.25" customHeight="1" x14ac:dyDescent="0.3">
      <c r="A7153" t="s">
        <v>1500</v>
      </c>
      <c r="B7153" t="s">
        <v>41</v>
      </c>
      <c r="C7153" t="s">
        <v>14</v>
      </c>
      <c r="D7153">
        <v>1073.0899999999999</v>
      </c>
      <c r="E7153">
        <v>0.48</v>
      </c>
      <c r="F7153">
        <f t="shared" si="222"/>
        <v>515.08319999999992</v>
      </c>
      <c r="G7153">
        <f t="shared" si="223"/>
        <v>558.0068</v>
      </c>
      <c r="H7153">
        <v>5</v>
      </c>
      <c r="I7153" s="17">
        <v>44960</v>
      </c>
      <c r="J7153" s="17">
        <v>44965</v>
      </c>
      <c r="K7153" t="s">
        <v>31</v>
      </c>
      <c r="L7153" t="s">
        <v>16</v>
      </c>
      <c r="M7153">
        <v>124</v>
      </c>
      <c r="N7153" t="s">
        <v>28</v>
      </c>
    </row>
    <row r="7154" spans="1:14" ht="14.25" customHeight="1" x14ac:dyDescent="0.3">
      <c r="A7154" t="s">
        <v>14097</v>
      </c>
      <c r="B7154" t="s">
        <v>19</v>
      </c>
      <c r="C7154" t="s">
        <v>20</v>
      </c>
      <c r="D7154">
        <v>1078.21</v>
      </c>
      <c r="E7154">
        <v>0.28000000000000003</v>
      </c>
      <c r="F7154">
        <f t="shared" si="222"/>
        <v>301.89880000000005</v>
      </c>
      <c r="G7154">
        <f t="shared" si="223"/>
        <v>776.31119999999999</v>
      </c>
      <c r="H7154">
        <v>5</v>
      </c>
      <c r="I7154" s="17">
        <v>45275</v>
      </c>
      <c r="J7154" s="17">
        <v>45282</v>
      </c>
      <c r="K7154" t="s">
        <v>31</v>
      </c>
      <c r="L7154" t="s">
        <v>16</v>
      </c>
      <c r="M7154">
        <v>139.72</v>
      </c>
      <c r="N7154" t="s">
        <v>34</v>
      </c>
    </row>
    <row r="7155" spans="1:14" ht="14.25" customHeight="1" x14ac:dyDescent="0.3">
      <c r="A7155" t="s">
        <v>11616</v>
      </c>
      <c r="B7155" t="s">
        <v>25</v>
      </c>
      <c r="C7155" t="s">
        <v>20</v>
      </c>
      <c r="D7155">
        <v>1078.5999999999999</v>
      </c>
      <c r="E7155">
        <v>0.5</v>
      </c>
      <c r="F7155">
        <f t="shared" si="222"/>
        <v>539.29999999999995</v>
      </c>
      <c r="G7155">
        <f t="shared" si="223"/>
        <v>539.29999999999995</v>
      </c>
      <c r="H7155">
        <v>5</v>
      </c>
      <c r="I7155" s="17">
        <v>45344</v>
      </c>
      <c r="J7155" s="17">
        <v>45347</v>
      </c>
      <c r="K7155" t="s">
        <v>31</v>
      </c>
      <c r="L7155" t="s">
        <v>16</v>
      </c>
      <c r="M7155">
        <v>65.59</v>
      </c>
      <c r="N7155" t="s">
        <v>39</v>
      </c>
    </row>
    <row r="7156" spans="1:14" ht="14.25" customHeight="1" x14ac:dyDescent="0.3">
      <c r="A7156" t="s">
        <v>4680</v>
      </c>
      <c r="B7156" t="s">
        <v>25</v>
      </c>
      <c r="C7156" t="s">
        <v>20</v>
      </c>
      <c r="D7156">
        <v>1087.9100000000001</v>
      </c>
      <c r="E7156">
        <v>0.32</v>
      </c>
      <c r="F7156">
        <f t="shared" si="222"/>
        <v>348.13120000000004</v>
      </c>
      <c r="G7156">
        <f t="shared" si="223"/>
        <v>739.77880000000005</v>
      </c>
      <c r="H7156">
        <v>5</v>
      </c>
      <c r="I7156" s="17">
        <v>45276</v>
      </c>
      <c r="J7156" s="17">
        <v>45283</v>
      </c>
      <c r="K7156" t="s">
        <v>21</v>
      </c>
      <c r="L7156" t="s">
        <v>16</v>
      </c>
      <c r="M7156">
        <v>229.84</v>
      </c>
      <c r="N7156" t="s">
        <v>28</v>
      </c>
    </row>
    <row r="7157" spans="1:14" ht="14.25" customHeight="1" x14ac:dyDescent="0.3">
      <c r="A7157" t="s">
        <v>2790</v>
      </c>
      <c r="B7157" t="s">
        <v>19</v>
      </c>
      <c r="C7157" t="s">
        <v>33</v>
      </c>
      <c r="D7157">
        <v>1089.48</v>
      </c>
      <c r="E7157">
        <v>0.05</v>
      </c>
      <c r="F7157">
        <f t="shared" si="222"/>
        <v>54.474000000000004</v>
      </c>
      <c r="G7157">
        <f t="shared" si="223"/>
        <v>1035.0060000000001</v>
      </c>
      <c r="H7157">
        <v>5</v>
      </c>
      <c r="I7157" s="17">
        <v>45097</v>
      </c>
      <c r="J7157" s="17">
        <v>45098</v>
      </c>
      <c r="K7157" t="s">
        <v>15</v>
      </c>
      <c r="L7157" t="s">
        <v>22</v>
      </c>
      <c r="M7157">
        <v>65.930000000000007</v>
      </c>
      <c r="N7157" t="s">
        <v>39</v>
      </c>
    </row>
    <row r="7158" spans="1:14" ht="14.25" customHeight="1" x14ac:dyDescent="0.3">
      <c r="A7158" t="s">
        <v>13313</v>
      </c>
      <c r="B7158" t="s">
        <v>41</v>
      </c>
      <c r="C7158" t="s">
        <v>26</v>
      </c>
      <c r="D7158">
        <v>1091.58</v>
      </c>
      <c r="E7158">
        <v>0.28999999999999998</v>
      </c>
      <c r="F7158">
        <f t="shared" si="222"/>
        <v>316.55819999999994</v>
      </c>
      <c r="G7158">
        <f t="shared" si="223"/>
        <v>775.02179999999998</v>
      </c>
      <c r="H7158">
        <v>5</v>
      </c>
      <c r="I7158" s="17">
        <v>45321</v>
      </c>
      <c r="J7158" s="17">
        <v>45323</v>
      </c>
      <c r="K7158" t="s">
        <v>31</v>
      </c>
      <c r="L7158" t="s">
        <v>27</v>
      </c>
      <c r="M7158">
        <v>193.3</v>
      </c>
      <c r="N7158" t="s">
        <v>48</v>
      </c>
    </row>
    <row r="7159" spans="1:14" ht="14.25" customHeight="1" x14ac:dyDescent="0.3">
      <c r="A7159" t="s">
        <v>11318</v>
      </c>
      <c r="B7159" t="s">
        <v>25</v>
      </c>
      <c r="C7159" t="s">
        <v>33</v>
      </c>
      <c r="D7159">
        <v>1093.26</v>
      </c>
      <c r="E7159">
        <v>0.26</v>
      </c>
      <c r="F7159">
        <f t="shared" si="222"/>
        <v>284.24760000000003</v>
      </c>
      <c r="G7159">
        <f t="shared" si="223"/>
        <v>809.01239999999996</v>
      </c>
      <c r="H7159">
        <v>5</v>
      </c>
      <c r="I7159" s="17">
        <v>45631</v>
      </c>
      <c r="J7159" s="17">
        <v>45632</v>
      </c>
      <c r="K7159" t="s">
        <v>15</v>
      </c>
      <c r="L7159" t="s">
        <v>27</v>
      </c>
      <c r="M7159">
        <v>134.34</v>
      </c>
      <c r="N7159" t="s">
        <v>23</v>
      </c>
    </row>
    <row r="7160" spans="1:14" ht="14.25" customHeight="1" x14ac:dyDescent="0.3">
      <c r="A7160" t="s">
        <v>10761</v>
      </c>
      <c r="B7160" t="s">
        <v>41</v>
      </c>
      <c r="C7160" t="s">
        <v>26</v>
      </c>
      <c r="D7160">
        <v>1096.5899999999999</v>
      </c>
      <c r="E7160">
        <v>0.28000000000000003</v>
      </c>
      <c r="F7160">
        <f t="shared" si="222"/>
        <v>307.04520000000002</v>
      </c>
      <c r="G7160">
        <f t="shared" si="223"/>
        <v>789.5447999999999</v>
      </c>
      <c r="H7160">
        <v>5</v>
      </c>
      <c r="I7160" s="17">
        <v>45084</v>
      </c>
      <c r="J7160" s="17">
        <v>45087</v>
      </c>
      <c r="K7160" t="s">
        <v>15</v>
      </c>
      <c r="L7160" t="s">
        <v>16</v>
      </c>
      <c r="M7160">
        <v>222.11</v>
      </c>
      <c r="N7160" t="s">
        <v>23</v>
      </c>
    </row>
    <row r="7161" spans="1:14" ht="14.25" customHeight="1" x14ac:dyDescent="0.3">
      <c r="A7161" t="s">
        <v>3913</v>
      </c>
      <c r="B7161" t="s">
        <v>41</v>
      </c>
      <c r="C7161" t="s">
        <v>20</v>
      </c>
      <c r="D7161">
        <v>1098.1099999999999</v>
      </c>
      <c r="E7161">
        <v>0.16</v>
      </c>
      <c r="F7161">
        <f t="shared" si="222"/>
        <v>175.69759999999999</v>
      </c>
      <c r="G7161">
        <f t="shared" si="223"/>
        <v>922.41239999999993</v>
      </c>
      <c r="H7161">
        <v>5</v>
      </c>
      <c r="I7161" s="17">
        <v>44953</v>
      </c>
      <c r="J7161" s="17">
        <v>44955</v>
      </c>
      <c r="K7161" t="s">
        <v>31</v>
      </c>
      <c r="L7161" t="s">
        <v>27</v>
      </c>
      <c r="M7161">
        <v>314.66000000000003</v>
      </c>
      <c r="N7161" t="s">
        <v>39</v>
      </c>
    </row>
    <row r="7162" spans="1:14" ht="14.25" customHeight="1" x14ac:dyDescent="0.3">
      <c r="A7162" t="s">
        <v>10348</v>
      </c>
      <c r="B7162" t="s">
        <v>41</v>
      </c>
      <c r="C7162" t="s">
        <v>33</v>
      </c>
      <c r="D7162">
        <v>1110.31</v>
      </c>
      <c r="E7162">
        <v>0.21</v>
      </c>
      <c r="F7162">
        <f t="shared" si="222"/>
        <v>233.16509999999997</v>
      </c>
      <c r="G7162">
        <f t="shared" si="223"/>
        <v>877.14490000000001</v>
      </c>
      <c r="H7162">
        <v>5</v>
      </c>
      <c r="I7162" s="17">
        <v>45158</v>
      </c>
      <c r="J7162" s="17">
        <v>45159</v>
      </c>
      <c r="K7162" t="s">
        <v>21</v>
      </c>
      <c r="L7162" t="s">
        <v>27</v>
      </c>
      <c r="M7162">
        <v>98.3</v>
      </c>
      <c r="N7162" t="s">
        <v>39</v>
      </c>
    </row>
    <row r="7163" spans="1:14" ht="14.25" customHeight="1" x14ac:dyDescent="0.3">
      <c r="A7163" t="s">
        <v>3792</v>
      </c>
      <c r="B7163" t="s">
        <v>13</v>
      </c>
      <c r="C7163" t="s">
        <v>20</v>
      </c>
      <c r="D7163">
        <v>1115.51</v>
      </c>
      <c r="E7163">
        <v>0.13</v>
      </c>
      <c r="F7163">
        <f t="shared" si="222"/>
        <v>145.0163</v>
      </c>
      <c r="G7163">
        <f t="shared" si="223"/>
        <v>970.49369999999999</v>
      </c>
      <c r="H7163">
        <v>5</v>
      </c>
      <c r="I7163" s="17">
        <v>45314</v>
      </c>
      <c r="J7163" s="17">
        <v>45315</v>
      </c>
      <c r="K7163" t="s">
        <v>21</v>
      </c>
      <c r="L7163" t="s">
        <v>22</v>
      </c>
      <c r="M7163">
        <v>216.43</v>
      </c>
      <c r="N7163" t="s">
        <v>34</v>
      </c>
    </row>
    <row r="7164" spans="1:14" ht="14.25" customHeight="1" x14ac:dyDescent="0.3">
      <c r="A7164" t="s">
        <v>4039</v>
      </c>
      <c r="B7164" t="s">
        <v>19</v>
      </c>
      <c r="C7164" t="s">
        <v>14</v>
      </c>
      <c r="D7164">
        <v>1116.56</v>
      </c>
      <c r="E7164">
        <v>0.45</v>
      </c>
      <c r="F7164">
        <f t="shared" si="222"/>
        <v>502.452</v>
      </c>
      <c r="G7164">
        <f t="shared" si="223"/>
        <v>614.10799999999995</v>
      </c>
      <c r="H7164">
        <v>5</v>
      </c>
      <c r="I7164" s="17">
        <v>45647</v>
      </c>
      <c r="J7164" s="17">
        <v>45648</v>
      </c>
      <c r="K7164" t="s">
        <v>21</v>
      </c>
      <c r="L7164" t="s">
        <v>27</v>
      </c>
      <c r="M7164">
        <v>294.95</v>
      </c>
      <c r="N7164" t="s">
        <v>39</v>
      </c>
    </row>
    <row r="7165" spans="1:14" ht="14.25" customHeight="1" x14ac:dyDescent="0.3">
      <c r="A7165" t="s">
        <v>10513</v>
      </c>
      <c r="B7165" t="s">
        <v>19</v>
      </c>
      <c r="C7165" t="s">
        <v>20</v>
      </c>
      <c r="D7165">
        <v>1120.7</v>
      </c>
      <c r="E7165">
        <v>0.09</v>
      </c>
      <c r="F7165">
        <f t="shared" si="222"/>
        <v>100.863</v>
      </c>
      <c r="G7165">
        <f t="shared" si="223"/>
        <v>1019.837</v>
      </c>
      <c r="H7165">
        <v>5</v>
      </c>
      <c r="I7165" s="17">
        <v>44944</v>
      </c>
      <c r="J7165" s="17">
        <v>44949</v>
      </c>
      <c r="K7165" t="s">
        <v>31</v>
      </c>
      <c r="L7165" t="s">
        <v>16</v>
      </c>
      <c r="M7165">
        <v>67.400000000000006</v>
      </c>
      <c r="N7165" t="s">
        <v>39</v>
      </c>
    </row>
    <row r="7166" spans="1:14" ht="14.25" customHeight="1" x14ac:dyDescent="0.3">
      <c r="A7166" t="s">
        <v>4054</v>
      </c>
      <c r="B7166" t="s">
        <v>13</v>
      </c>
      <c r="C7166" t="s">
        <v>36</v>
      </c>
      <c r="D7166">
        <v>1129.52</v>
      </c>
      <c r="E7166">
        <v>0.21</v>
      </c>
      <c r="F7166">
        <f t="shared" si="222"/>
        <v>237.19919999999999</v>
      </c>
      <c r="G7166">
        <f t="shared" si="223"/>
        <v>892.32079999999996</v>
      </c>
      <c r="H7166">
        <v>5</v>
      </c>
      <c r="I7166" s="17">
        <v>45410</v>
      </c>
      <c r="J7166" s="17">
        <v>45411</v>
      </c>
      <c r="K7166" t="s">
        <v>15</v>
      </c>
      <c r="L7166" t="s">
        <v>27</v>
      </c>
      <c r="M7166">
        <v>331.11</v>
      </c>
      <c r="N7166" t="s">
        <v>23</v>
      </c>
    </row>
    <row r="7167" spans="1:14" ht="14.25" customHeight="1" x14ac:dyDescent="0.3">
      <c r="A7167" t="s">
        <v>8334</v>
      </c>
      <c r="B7167" t="s">
        <v>13</v>
      </c>
      <c r="C7167" t="s">
        <v>14</v>
      </c>
      <c r="D7167">
        <v>1130.04</v>
      </c>
      <c r="E7167">
        <v>7.0000000000000007E-2</v>
      </c>
      <c r="F7167">
        <f t="shared" si="222"/>
        <v>79.102800000000002</v>
      </c>
      <c r="G7167">
        <f t="shared" si="223"/>
        <v>1050.9371999999998</v>
      </c>
      <c r="H7167">
        <v>5</v>
      </c>
      <c r="I7167" s="17">
        <v>45655</v>
      </c>
      <c r="J7167" s="17">
        <v>45657</v>
      </c>
      <c r="K7167" t="s">
        <v>21</v>
      </c>
      <c r="L7167" t="s">
        <v>22</v>
      </c>
      <c r="M7167">
        <v>211.43</v>
      </c>
      <c r="N7167" t="s">
        <v>17</v>
      </c>
    </row>
    <row r="7168" spans="1:14" ht="14.25" customHeight="1" x14ac:dyDescent="0.3">
      <c r="A7168" t="s">
        <v>12727</v>
      </c>
      <c r="B7168" t="s">
        <v>13</v>
      </c>
      <c r="C7168" t="s">
        <v>26</v>
      </c>
      <c r="D7168">
        <v>1131.1199999999999</v>
      </c>
      <c r="E7168">
        <v>0.25</v>
      </c>
      <c r="F7168">
        <f t="shared" si="222"/>
        <v>282.77999999999997</v>
      </c>
      <c r="G7168">
        <f t="shared" si="223"/>
        <v>848.33999999999992</v>
      </c>
      <c r="H7168">
        <v>5</v>
      </c>
      <c r="I7168" s="17">
        <v>45492</v>
      </c>
      <c r="J7168" s="17">
        <v>45498</v>
      </c>
      <c r="K7168" t="s">
        <v>21</v>
      </c>
      <c r="L7168" t="s">
        <v>22</v>
      </c>
      <c r="M7168">
        <v>273.55</v>
      </c>
      <c r="N7168" t="s">
        <v>23</v>
      </c>
    </row>
    <row r="7169" spans="1:14" ht="14.25" customHeight="1" x14ac:dyDescent="0.3">
      <c r="A7169" t="s">
        <v>11914</v>
      </c>
      <c r="B7169" t="s">
        <v>13</v>
      </c>
      <c r="C7169" t="s">
        <v>14</v>
      </c>
      <c r="D7169">
        <v>1131.3699999999999</v>
      </c>
      <c r="E7169">
        <v>0</v>
      </c>
      <c r="F7169">
        <f t="shared" si="222"/>
        <v>0</v>
      </c>
      <c r="G7169">
        <f t="shared" si="223"/>
        <v>1131.3699999999999</v>
      </c>
      <c r="H7169">
        <v>5</v>
      </c>
      <c r="I7169" s="17">
        <v>45284</v>
      </c>
      <c r="J7169" s="17">
        <v>45289</v>
      </c>
      <c r="K7169" t="s">
        <v>31</v>
      </c>
      <c r="L7169" t="s">
        <v>22</v>
      </c>
      <c r="M7169">
        <v>256.57</v>
      </c>
      <c r="N7169" t="s">
        <v>23</v>
      </c>
    </row>
    <row r="7170" spans="1:14" ht="14.25" customHeight="1" x14ac:dyDescent="0.3">
      <c r="A7170" t="s">
        <v>11911</v>
      </c>
      <c r="B7170" t="s">
        <v>41</v>
      </c>
      <c r="C7170" t="s">
        <v>33</v>
      </c>
      <c r="D7170">
        <v>1132.06</v>
      </c>
      <c r="E7170">
        <v>7.0000000000000007E-2</v>
      </c>
      <c r="F7170">
        <f t="shared" ref="F7170:F7233" si="224">D7170*E7170</f>
        <v>79.244200000000006</v>
      </c>
      <c r="G7170">
        <f t="shared" ref="G7170:G7233" si="225">D7170-F7170</f>
        <v>1052.8157999999999</v>
      </c>
      <c r="H7170">
        <v>5</v>
      </c>
      <c r="I7170" s="17">
        <v>45309</v>
      </c>
      <c r="J7170" s="17">
        <v>45315</v>
      </c>
      <c r="K7170" t="s">
        <v>15</v>
      </c>
      <c r="L7170" t="s">
        <v>22</v>
      </c>
      <c r="M7170">
        <v>190.66</v>
      </c>
      <c r="N7170" t="s">
        <v>17</v>
      </c>
    </row>
    <row r="7171" spans="1:14" ht="14.25" customHeight="1" x14ac:dyDescent="0.3">
      <c r="A7171" t="s">
        <v>14238</v>
      </c>
      <c r="B7171" t="s">
        <v>13</v>
      </c>
      <c r="C7171" t="s">
        <v>14</v>
      </c>
      <c r="D7171">
        <v>1134.97</v>
      </c>
      <c r="E7171">
        <v>0.35</v>
      </c>
      <c r="F7171">
        <f t="shared" si="224"/>
        <v>397.23949999999996</v>
      </c>
      <c r="G7171">
        <f t="shared" si="225"/>
        <v>737.73050000000012</v>
      </c>
      <c r="H7171">
        <v>5</v>
      </c>
      <c r="I7171" s="17">
        <v>45121</v>
      </c>
      <c r="J7171" s="17">
        <v>45128</v>
      </c>
      <c r="K7171" t="s">
        <v>15</v>
      </c>
      <c r="L7171" t="s">
        <v>22</v>
      </c>
      <c r="M7171">
        <v>80</v>
      </c>
      <c r="N7171" t="s">
        <v>39</v>
      </c>
    </row>
    <row r="7172" spans="1:14" ht="14.25" customHeight="1" x14ac:dyDescent="0.3">
      <c r="A7172" t="s">
        <v>9084</v>
      </c>
      <c r="B7172" t="s">
        <v>25</v>
      </c>
      <c r="C7172" t="s">
        <v>26</v>
      </c>
      <c r="D7172">
        <v>1136.46</v>
      </c>
      <c r="E7172">
        <v>0.34</v>
      </c>
      <c r="F7172">
        <f t="shared" si="224"/>
        <v>386.39640000000003</v>
      </c>
      <c r="G7172">
        <f t="shared" si="225"/>
        <v>750.06359999999995</v>
      </c>
      <c r="H7172">
        <v>5</v>
      </c>
      <c r="I7172" s="17">
        <v>45350</v>
      </c>
      <c r="J7172" s="17">
        <v>45355</v>
      </c>
      <c r="K7172" t="s">
        <v>31</v>
      </c>
      <c r="L7172" t="s">
        <v>16</v>
      </c>
      <c r="M7172">
        <v>293.91000000000003</v>
      </c>
      <c r="N7172" t="s">
        <v>17</v>
      </c>
    </row>
    <row r="7173" spans="1:14" ht="14.25" customHeight="1" x14ac:dyDescent="0.3">
      <c r="A7173" t="s">
        <v>12988</v>
      </c>
      <c r="B7173" t="s">
        <v>19</v>
      </c>
      <c r="C7173" t="s">
        <v>33</v>
      </c>
      <c r="D7173">
        <v>1138.07</v>
      </c>
      <c r="E7173">
        <v>0.18</v>
      </c>
      <c r="F7173">
        <f t="shared" si="224"/>
        <v>204.85259999999997</v>
      </c>
      <c r="G7173">
        <f t="shared" si="225"/>
        <v>933.2174</v>
      </c>
      <c r="H7173">
        <v>5</v>
      </c>
      <c r="I7173" s="17">
        <v>45653</v>
      </c>
      <c r="J7173" s="17">
        <v>45660</v>
      </c>
      <c r="K7173" t="s">
        <v>21</v>
      </c>
      <c r="L7173" t="s">
        <v>22</v>
      </c>
      <c r="M7173">
        <v>315.24</v>
      </c>
      <c r="N7173" t="s">
        <v>34</v>
      </c>
    </row>
    <row r="7174" spans="1:14" ht="14.25" customHeight="1" x14ac:dyDescent="0.3">
      <c r="A7174" t="s">
        <v>13203</v>
      </c>
      <c r="B7174" t="s">
        <v>41</v>
      </c>
      <c r="C7174" t="s">
        <v>14</v>
      </c>
      <c r="D7174">
        <v>1149.03</v>
      </c>
      <c r="E7174">
        <v>0.46</v>
      </c>
      <c r="F7174">
        <f t="shared" si="224"/>
        <v>528.55380000000002</v>
      </c>
      <c r="G7174">
        <f t="shared" si="225"/>
        <v>620.47619999999995</v>
      </c>
      <c r="H7174">
        <v>5</v>
      </c>
      <c r="I7174" s="17">
        <v>45099</v>
      </c>
      <c r="J7174" s="17">
        <v>45104</v>
      </c>
      <c r="K7174" t="s">
        <v>15</v>
      </c>
      <c r="L7174" t="s">
        <v>22</v>
      </c>
      <c r="M7174">
        <v>246.67</v>
      </c>
      <c r="N7174" t="s">
        <v>28</v>
      </c>
    </row>
    <row r="7175" spans="1:14" ht="14.25" customHeight="1" x14ac:dyDescent="0.3">
      <c r="A7175" t="s">
        <v>13618</v>
      </c>
      <c r="B7175" t="s">
        <v>25</v>
      </c>
      <c r="C7175" t="s">
        <v>36</v>
      </c>
      <c r="D7175">
        <v>1157.78</v>
      </c>
      <c r="E7175">
        <v>0.23</v>
      </c>
      <c r="F7175">
        <f t="shared" si="224"/>
        <v>266.2894</v>
      </c>
      <c r="G7175">
        <f t="shared" si="225"/>
        <v>891.49059999999997</v>
      </c>
      <c r="H7175">
        <v>5</v>
      </c>
      <c r="I7175" s="17">
        <v>45109</v>
      </c>
      <c r="J7175" s="17">
        <v>45112</v>
      </c>
      <c r="K7175" t="s">
        <v>21</v>
      </c>
      <c r="L7175" t="s">
        <v>16</v>
      </c>
      <c r="M7175">
        <v>244.1</v>
      </c>
      <c r="N7175" t="s">
        <v>23</v>
      </c>
    </row>
    <row r="7176" spans="1:14" ht="14.25" customHeight="1" x14ac:dyDescent="0.3">
      <c r="A7176" t="s">
        <v>8932</v>
      </c>
      <c r="B7176" t="s">
        <v>19</v>
      </c>
      <c r="C7176" t="s">
        <v>26</v>
      </c>
      <c r="D7176">
        <v>1157.8699999999999</v>
      </c>
      <c r="E7176">
        <v>7.0000000000000007E-2</v>
      </c>
      <c r="F7176">
        <f t="shared" si="224"/>
        <v>81.050899999999999</v>
      </c>
      <c r="G7176">
        <f t="shared" si="225"/>
        <v>1076.8190999999999</v>
      </c>
      <c r="H7176">
        <v>5</v>
      </c>
      <c r="I7176" s="17">
        <v>45394</v>
      </c>
      <c r="J7176" s="17">
        <v>45398</v>
      </c>
      <c r="K7176" t="s">
        <v>15</v>
      </c>
      <c r="L7176" t="s">
        <v>27</v>
      </c>
      <c r="M7176">
        <v>322.07</v>
      </c>
      <c r="N7176" t="s">
        <v>28</v>
      </c>
    </row>
    <row r="7177" spans="1:14" ht="14.25" customHeight="1" x14ac:dyDescent="0.3">
      <c r="A7177" t="s">
        <v>29</v>
      </c>
      <c r="B7177" t="s">
        <v>13</v>
      </c>
      <c r="C7177" t="s">
        <v>20</v>
      </c>
      <c r="D7177">
        <v>1160.8599999999999</v>
      </c>
      <c r="E7177">
        <v>0.27</v>
      </c>
      <c r="F7177">
        <f t="shared" si="224"/>
        <v>313.43219999999997</v>
      </c>
      <c r="G7177">
        <f t="shared" si="225"/>
        <v>847.42779999999993</v>
      </c>
      <c r="H7177">
        <v>5</v>
      </c>
      <c r="I7177" s="17">
        <v>45578</v>
      </c>
      <c r="J7177" s="17">
        <v>45584</v>
      </c>
      <c r="K7177" t="s">
        <v>15</v>
      </c>
      <c r="L7177" t="s">
        <v>16</v>
      </c>
      <c r="M7177">
        <v>71.61</v>
      </c>
      <c r="N7177" t="s">
        <v>17</v>
      </c>
    </row>
    <row r="7178" spans="1:14" ht="14.25" customHeight="1" x14ac:dyDescent="0.3">
      <c r="A7178" t="s">
        <v>8805</v>
      </c>
      <c r="B7178" t="s">
        <v>25</v>
      </c>
      <c r="C7178" t="s">
        <v>26</v>
      </c>
      <c r="D7178">
        <v>1164.03</v>
      </c>
      <c r="E7178">
        <v>0.21</v>
      </c>
      <c r="F7178">
        <f t="shared" si="224"/>
        <v>244.44629999999998</v>
      </c>
      <c r="G7178">
        <f t="shared" si="225"/>
        <v>919.58370000000002</v>
      </c>
      <c r="H7178">
        <v>5</v>
      </c>
      <c r="I7178" s="17">
        <v>45638</v>
      </c>
      <c r="J7178" s="17">
        <v>45639</v>
      </c>
      <c r="K7178" t="s">
        <v>15</v>
      </c>
      <c r="L7178" t="s">
        <v>22</v>
      </c>
      <c r="M7178">
        <v>345.92</v>
      </c>
      <c r="N7178" t="s">
        <v>23</v>
      </c>
    </row>
    <row r="7179" spans="1:14" ht="14.25" customHeight="1" x14ac:dyDescent="0.3">
      <c r="A7179" t="s">
        <v>2448</v>
      </c>
      <c r="B7179" t="s">
        <v>41</v>
      </c>
      <c r="C7179" t="s">
        <v>36</v>
      </c>
      <c r="D7179">
        <v>1168.17</v>
      </c>
      <c r="E7179">
        <v>0.02</v>
      </c>
      <c r="F7179">
        <f t="shared" si="224"/>
        <v>23.363400000000002</v>
      </c>
      <c r="G7179">
        <f t="shared" si="225"/>
        <v>1144.8066000000001</v>
      </c>
      <c r="H7179">
        <v>5</v>
      </c>
      <c r="I7179" s="17">
        <v>45172</v>
      </c>
      <c r="J7179" s="17">
        <v>45174</v>
      </c>
      <c r="K7179" t="s">
        <v>31</v>
      </c>
      <c r="L7179" t="s">
        <v>22</v>
      </c>
      <c r="M7179">
        <v>225.91</v>
      </c>
      <c r="N7179" t="s">
        <v>34</v>
      </c>
    </row>
    <row r="7180" spans="1:14" ht="14.25" customHeight="1" x14ac:dyDescent="0.3">
      <c r="A7180" t="s">
        <v>14424</v>
      </c>
      <c r="B7180" t="s">
        <v>19</v>
      </c>
      <c r="C7180" t="s">
        <v>14</v>
      </c>
      <c r="D7180">
        <v>1168.5899999999999</v>
      </c>
      <c r="E7180">
        <v>0.24</v>
      </c>
      <c r="F7180">
        <f t="shared" si="224"/>
        <v>280.46159999999998</v>
      </c>
      <c r="G7180">
        <f t="shared" si="225"/>
        <v>888.12839999999994</v>
      </c>
      <c r="H7180">
        <v>5</v>
      </c>
      <c r="I7180" s="17">
        <v>45043</v>
      </c>
      <c r="J7180" s="17">
        <v>45049</v>
      </c>
      <c r="K7180" t="s">
        <v>31</v>
      </c>
      <c r="L7180" t="s">
        <v>16</v>
      </c>
      <c r="M7180">
        <v>157.4</v>
      </c>
      <c r="N7180" t="s">
        <v>48</v>
      </c>
    </row>
    <row r="7181" spans="1:14" ht="14.25" customHeight="1" x14ac:dyDescent="0.3">
      <c r="A7181" t="s">
        <v>6026</v>
      </c>
      <c r="B7181" t="s">
        <v>13</v>
      </c>
      <c r="C7181" t="s">
        <v>14</v>
      </c>
      <c r="D7181">
        <v>1170.44</v>
      </c>
      <c r="E7181">
        <v>0.08</v>
      </c>
      <c r="F7181">
        <f t="shared" si="224"/>
        <v>93.635200000000012</v>
      </c>
      <c r="G7181">
        <f t="shared" si="225"/>
        <v>1076.8048000000001</v>
      </c>
      <c r="H7181">
        <v>5</v>
      </c>
      <c r="I7181" s="17">
        <v>45509</v>
      </c>
      <c r="J7181" s="17">
        <v>45514</v>
      </c>
      <c r="K7181" t="s">
        <v>31</v>
      </c>
      <c r="L7181" t="s">
        <v>27</v>
      </c>
      <c r="M7181">
        <v>293.27</v>
      </c>
      <c r="N7181" t="s">
        <v>23</v>
      </c>
    </row>
    <row r="7182" spans="1:14" ht="14.25" customHeight="1" x14ac:dyDescent="0.3">
      <c r="A7182" t="s">
        <v>3752</v>
      </c>
      <c r="B7182" t="s">
        <v>41</v>
      </c>
      <c r="C7182" t="s">
        <v>14</v>
      </c>
      <c r="D7182">
        <v>1173.27</v>
      </c>
      <c r="E7182">
        <v>0.31</v>
      </c>
      <c r="F7182">
        <f t="shared" si="224"/>
        <v>363.71370000000002</v>
      </c>
      <c r="G7182">
        <f t="shared" si="225"/>
        <v>809.55629999999996</v>
      </c>
      <c r="H7182">
        <v>5</v>
      </c>
      <c r="I7182" s="17">
        <v>45167</v>
      </c>
      <c r="J7182" s="17">
        <v>45168</v>
      </c>
      <c r="K7182" t="s">
        <v>31</v>
      </c>
      <c r="L7182" t="s">
        <v>22</v>
      </c>
      <c r="M7182">
        <v>147.12</v>
      </c>
      <c r="N7182" t="s">
        <v>17</v>
      </c>
    </row>
    <row r="7183" spans="1:14" ht="14.25" customHeight="1" x14ac:dyDescent="0.3">
      <c r="A7183" t="s">
        <v>1559</v>
      </c>
      <c r="B7183" t="s">
        <v>13</v>
      </c>
      <c r="C7183" t="s">
        <v>20</v>
      </c>
      <c r="D7183">
        <v>1178.49</v>
      </c>
      <c r="E7183">
        <v>0.04</v>
      </c>
      <c r="F7183">
        <f t="shared" si="224"/>
        <v>47.139600000000002</v>
      </c>
      <c r="G7183">
        <f t="shared" si="225"/>
        <v>1131.3504</v>
      </c>
      <c r="H7183">
        <v>5</v>
      </c>
      <c r="I7183" s="17">
        <v>45251</v>
      </c>
      <c r="J7183" s="17">
        <v>45258</v>
      </c>
      <c r="K7183" t="s">
        <v>31</v>
      </c>
      <c r="L7183" t="s">
        <v>22</v>
      </c>
      <c r="M7183">
        <v>161.6</v>
      </c>
      <c r="N7183" t="s">
        <v>48</v>
      </c>
    </row>
    <row r="7184" spans="1:14" ht="14.25" customHeight="1" x14ac:dyDescent="0.3">
      <c r="A7184" t="s">
        <v>14118</v>
      </c>
      <c r="B7184" t="s">
        <v>25</v>
      </c>
      <c r="C7184" t="s">
        <v>36</v>
      </c>
      <c r="D7184">
        <v>1181.45</v>
      </c>
      <c r="E7184">
        <v>0.17</v>
      </c>
      <c r="F7184">
        <f t="shared" si="224"/>
        <v>200.84650000000002</v>
      </c>
      <c r="G7184">
        <f t="shared" si="225"/>
        <v>980.60350000000005</v>
      </c>
      <c r="H7184">
        <v>5</v>
      </c>
      <c r="I7184" s="17">
        <v>44967</v>
      </c>
      <c r="J7184" s="17">
        <v>44971</v>
      </c>
      <c r="K7184" t="s">
        <v>21</v>
      </c>
      <c r="L7184" t="s">
        <v>22</v>
      </c>
      <c r="M7184">
        <v>275.5</v>
      </c>
      <c r="N7184" t="s">
        <v>39</v>
      </c>
    </row>
    <row r="7185" spans="1:14" ht="14.25" customHeight="1" x14ac:dyDescent="0.3">
      <c r="A7185" t="s">
        <v>1586</v>
      </c>
      <c r="B7185" t="s">
        <v>19</v>
      </c>
      <c r="C7185" t="s">
        <v>14</v>
      </c>
      <c r="D7185">
        <v>1182.08</v>
      </c>
      <c r="E7185">
        <v>0.45</v>
      </c>
      <c r="F7185">
        <f t="shared" si="224"/>
        <v>531.93600000000004</v>
      </c>
      <c r="G7185">
        <f t="shared" si="225"/>
        <v>650.14399999999989</v>
      </c>
      <c r="H7185">
        <v>5</v>
      </c>
      <c r="I7185" s="17">
        <v>45244</v>
      </c>
      <c r="J7185" s="17">
        <v>45247</v>
      </c>
      <c r="K7185" t="s">
        <v>31</v>
      </c>
      <c r="L7185" t="s">
        <v>27</v>
      </c>
      <c r="M7185">
        <v>249.83</v>
      </c>
      <c r="N7185" t="s">
        <v>34</v>
      </c>
    </row>
    <row r="7186" spans="1:14" ht="14.25" customHeight="1" x14ac:dyDescent="0.3">
      <c r="A7186" t="s">
        <v>3769</v>
      </c>
      <c r="B7186" t="s">
        <v>25</v>
      </c>
      <c r="C7186" t="s">
        <v>36</v>
      </c>
      <c r="D7186">
        <v>1188.25</v>
      </c>
      <c r="E7186">
        <v>0.37</v>
      </c>
      <c r="F7186">
        <f t="shared" si="224"/>
        <v>439.65249999999997</v>
      </c>
      <c r="G7186">
        <f t="shared" si="225"/>
        <v>748.59750000000008</v>
      </c>
      <c r="H7186">
        <v>5</v>
      </c>
      <c r="I7186" s="17">
        <v>45213</v>
      </c>
      <c r="J7186" s="17">
        <v>45220</v>
      </c>
      <c r="K7186" t="s">
        <v>21</v>
      </c>
      <c r="L7186" t="s">
        <v>27</v>
      </c>
      <c r="M7186">
        <v>91.4</v>
      </c>
      <c r="N7186" t="s">
        <v>17</v>
      </c>
    </row>
    <row r="7187" spans="1:14" ht="14.25" customHeight="1" x14ac:dyDescent="0.3">
      <c r="A7187" t="s">
        <v>9891</v>
      </c>
      <c r="B7187" t="s">
        <v>19</v>
      </c>
      <c r="C7187" t="s">
        <v>14</v>
      </c>
      <c r="D7187">
        <v>1189.8800000000001</v>
      </c>
      <c r="E7187">
        <v>0.35</v>
      </c>
      <c r="F7187">
        <f t="shared" si="224"/>
        <v>416.45800000000003</v>
      </c>
      <c r="G7187">
        <f t="shared" si="225"/>
        <v>773.42200000000003</v>
      </c>
      <c r="H7187">
        <v>5</v>
      </c>
      <c r="I7187" s="17">
        <v>45213</v>
      </c>
      <c r="J7187" s="17">
        <v>45214</v>
      </c>
      <c r="K7187" t="s">
        <v>15</v>
      </c>
      <c r="L7187" t="s">
        <v>22</v>
      </c>
      <c r="M7187">
        <v>268.88</v>
      </c>
      <c r="N7187" t="s">
        <v>28</v>
      </c>
    </row>
    <row r="7188" spans="1:14" ht="14.25" customHeight="1" x14ac:dyDescent="0.3">
      <c r="A7188" t="s">
        <v>2470</v>
      </c>
      <c r="B7188" t="s">
        <v>13</v>
      </c>
      <c r="C7188" t="s">
        <v>26</v>
      </c>
      <c r="D7188">
        <v>1192.04</v>
      </c>
      <c r="E7188">
        <v>0.24</v>
      </c>
      <c r="F7188">
        <f t="shared" si="224"/>
        <v>286.08959999999996</v>
      </c>
      <c r="G7188">
        <f t="shared" si="225"/>
        <v>905.95039999999995</v>
      </c>
      <c r="H7188">
        <v>5</v>
      </c>
      <c r="I7188" s="17">
        <v>45375</v>
      </c>
      <c r="J7188" s="17">
        <v>45382</v>
      </c>
      <c r="K7188" t="s">
        <v>15</v>
      </c>
      <c r="L7188" t="s">
        <v>27</v>
      </c>
      <c r="M7188">
        <v>117.75</v>
      </c>
      <c r="N7188" t="s">
        <v>39</v>
      </c>
    </row>
    <row r="7189" spans="1:14" ht="14.25" customHeight="1" x14ac:dyDescent="0.3">
      <c r="A7189" t="s">
        <v>1420</v>
      </c>
      <c r="B7189" t="s">
        <v>19</v>
      </c>
      <c r="C7189" t="s">
        <v>14</v>
      </c>
      <c r="D7189">
        <v>1192.44</v>
      </c>
      <c r="E7189">
        <v>0.42</v>
      </c>
      <c r="F7189">
        <f t="shared" si="224"/>
        <v>500.82479999999998</v>
      </c>
      <c r="G7189">
        <f t="shared" si="225"/>
        <v>691.61520000000007</v>
      </c>
      <c r="H7189">
        <v>5</v>
      </c>
      <c r="I7189" s="17">
        <v>45550</v>
      </c>
      <c r="J7189" s="17">
        <v>45554</v>
      </c>
      <c r="K7189" t="s">
        <v>31</v>
      </c>
      <c r="L7189" t="s">
        <v>22</v>
      </c>
      <c r="M7189">
        <v>258.16000000000003</v>
      </c>
      <c r="N7189" t="s">
        <v>39</v>
      </c>
    </row>
    <row r="7190" spans="1:14" ht="14.25" customHeight="1" x14ac:dyDescent="0.3">
      <c r="A7190" t="s">
        <v>14755</v>
      </c>
      <c r="B7190" t="s">
        <v>25</v>
      </c>
      <c r="C7190" t="s">
        <v>14</v>
      </c>
      <c r="D7190">
        <v>1193.25</v>
      </c>
      <c r="E7190">
        <v>0.45</v>
      </c>
      <c r="F7190">
        <f t="shared" si="224"/>
        <v>536.96249999999998</v>
      </c>
      <c r="G7190">
        <f t="shared" si="225"/>
        <v>656.28750000000002</v>
      </c>
      <c r="H7190">
        <v>5</v>
      </c>
      <c r="I7190" s="17">
        <v>44931</v>
      </c>
      <c r="J7190" s="17">
        <v>44936</v>
      </c>
      <c r="K7190" t="s">
        <v>15</v>
      </c>
      <c r="L7190" t="s">
        <v>22</v>
      </c>
      <c r="M7190">
        <v>196.28</v>
      </c>
      <c r="N7190" t="s">
        <v>17</v>
      </c>
    </row>
    <row r="7191" spans="1:14" ht="14.25" customHeight="1" x14ac:dyDescent="0.3">
      <c r="A7191" t="s">
        <v>5485</v>
      </c>
      <c r="B7191" t="s">
        <v>13</v>
      </c>
      <c r="C7191" t="s">
        <v>14</v>
      </c>
      <c r="D7191">
        <v>1198.2</v>
      </c>
      <c r="E7191">
        <v>0.45</v>
      </c>
      <c r="F7191">
        <f t="shared" si="224"/>
        <v>539.19000000000005</v>
      </c>
      <c r="G7191">
        <f t="shared" si="225"/>
        <v>659.01</v>
      </c>
      <c r="H7191">
        <v>5</v>
      </c>
      <c r="I7191" s="17">
        <v>45259</v>
      </c>
      <c r="J7191" s="17">
        <v>45266</v>
      </c>
      <c r="K7191" t="s">
        <v>15</v>
      </c>
      <c r="L7191" t="s">
        <v>27</v>
      </c>
      <c r="M7191">
        <v>153.94</v>
      </c>
      <c r="N7191" t="s">
        <v>17</v>
      </c>
    </row>
    <row r="7192" spans="1:14" ht="14.25" customHeight="1" x14ac:dyDescent="0.3">
      <c r="A7192" t="s">
        <v>5806</v>
      </c>
      <c r="B7192" t="s">
        <v>25</v>
      </c>
      <c r="C7192" t="s">
        <v>33</v>
      </c>
      <c r="D7192">
        <v>1200.94</v>
      </c>
      <c r="E7192">
        <v>0.38</v>
      </c>
      <c r="F7192">
        <f t="shared" si="224"/>
        <v>456.35720000000003</v>
      </c>
      <c r="G7192">
        <f t="shared" si="225"/>
        <v>744.58280000000002</v>
      </c>
      <c r="H7192">
        <v>5</v>
      </c>
      <c r="I7192" s="17">
        <v>45159</v>
      </c>
      <c r="J7192" s="17">
        <v>45166</v>
      </c>
      <c r="K7192" t="s">
        <v>15</v>
      </c>
      <c r="L7192" t="s">
        <v>22</v>
      </c>
      <c r="M7192">
        <v>181.68</v>
      </c>
      <c r="N7192" t="s">
        <v>23</v>
      </c>
    </row>
    <row r="7193" spans="1:14" ht="14.25" customHeight="1" x14ac:dyDescent="0.3">
      <c r="A7193" t="s">
        <v>14124</v>
      </c>
      <c r="B7193" t="s">
        <v>13</v>
      </c>
      <c r="C7193" t="s">
        <v>33</v>
      </c>
      <c r="D7193">
        <v>1204.47</v>
      </c>
      <c r="E7193">
        <v>0.14000000000000001</v>
      </c>
      <c r="F7193">
        <f t="shared" si="224"/>
        <v>168.62580000000003</v>
      </c>
      <c r="G7193">
        <f t="shared" si="225"/>
        <v>1035.8442</v>
      </c>
      <c r="H7193">
        <v>5</v>
      </c>
      <c r="I7193" s="17">
        <v>45106</v>
      </c>
      <c r="J7193" s="17">
        <v>45107</v>
      </c>
      <c r="K7193" t="s">
        <v>31</v>
      </c>
      <c r="L7193" t="s">
        <v>16</v>
      </c>
      <c r="M7193">
        <v>77.66</v>
      </c>
      <c r="N7193" t="s">
        <v>34</v>
      </c>
    </row>
    <row r="7194" spans="1:14" ht="14.25" customHeight="1" x14ac:dyDescent="0.3">
      <c r="A7194" t="s">
        <v>7317</v>
      </c>
      <c r="B7194" t="s">
        <v>13</v>
      </c>
      <c r="C7194" t="s">
        <v>14</v>
      </c>
      <c r="D7194">
        <v>1206.55</v>
      </c>
      <c r="E7194">
        <v>0.25</v>
      </c>
      <c r="F7194">
        <f t="shared" si="224"/>
        <v>301.63749999999999</v>
      </c>
      <c r="G7194">
        <f t="shared" si="225"/>
        <v>904.91249999999991</v>
      </c>
      <c r="H7194">
        <v>5</v>
      </c>
      <c r="I7194" s="17">
        <v>45081</v>
      </c>
      <c r="J7194" s="17">
        <v>45086</v>
      </c>
      <c r="K7194" t="s">
        <v>15</v>
      </c>
      <c r="L7194" t="s">
        <v>22</v>
      </c>
      <c r="M7194">
        <v>319.35000000000002</v>
      </c>
      <c r="N7194" t="s">
        <v>48</v>
      </c>
    </row>
    <row r="7195" spans="1:14" ht="14.25" customHeight="1" x14ac:dyDescent="0.3">
      <c r="A7195" t="s">
        <v>2916</v>
      </c>
      <c r="B7195" t="s">
        <v>13</v>
      </c>
      <c r="C7195" t="s">
        <v>14</v>
      </c>
      <c r="D7195">
        <v>1207.96</v>
      </c>
      <c r="E7195">
        <v>0.18</v>
      </c>
      <c r="F7195">
        <f t="shared" si="224"/>
        <v>217.43279999999999</v>
      </c>
      <c r="G7195">
        <f t="shared" si="225"/>
        <v>990.52719999999999</v>
      </c>
      <c r="H7195">
        <v>5</v>
      </c>
      <c r="I7195" s="17">
        <v>45580</v>
      </c>
      <c r="J7195" s="17">
        <v>45581</v>
      </c>
      <c r="K7195" t="s">
        <v>15</v>
      </c>
      <c r="L7195" t="s">
        <v>27</v>
      </c>
      <c r="M7195">
        <v>273.67</v>
      </c>
      <c r="N7195" t="s">
        <v>17</v>
      </c>
    </row>
    <row r="7196" spans="1:14" ht="14.25" customHeight="1" x14ac:dyDescent="0.3">
      <c r="A7196" t="s">
        <v>6301</v>
      </c>
      <c r="B7196" t="s">
        <v>41</v>
      </c>
      <c r="C7196" t="s">
        <v>20</v>
      </c>
      <c r="D7196">
        <v>1210.67</v>
      </c>
      <c r="E7196">
        <v>0.12</v>
      </c>
      <c r="F7196">
        <f t="shared" si="224"/>
        <v>145.28040000000001</v>
      </c>
      <c r="G7196">
        <f t="shared" si="225"/>
        <v>1065.3896</v>
      </c>
      <c r="H7196">
        <v>5</v>
      </c>
      <c r="I7196" s="17">
        <v>44936</v>
      </c>
      <c r="J7196" s="17">
        <v>44938</v>
      </c>
      <c r="K7196" t="s">
        <v>31</v>
      </c>
      <c r="L7196" t="s">
        <v>27</v>
      </c>
      <c r="M7196">
        <v>336.39</v>
      </c>
      <c r="N7196" t="s">
        <v>48</v>
      </c>
    </row>
    <row r="7197" spans="1:14" ht="14.25" customHeight="1" x14ac:dyDescent="0.3">
      <c r="A7197" t="s">
        <v>13568</v>
      </c>
      <c r="B7197" t="s">
        <v>25</v>
      </c>
      <c r="C7197" t="s">
        <v>36</v>
      </c>
      <c r="D7197">
        <v>1212.9100000000001</v>
      </c>
      <c r="E7197">
        <v>0.17</v>
      </c>
      <c r="F7197">
        <f t="shared" si="224"/>
        <v>206.19470000000004</v>
      </c>
      <c r="G7197">
        <f t="shared" si="225"/>
        <v>1006.7153000000001</v>
      </c>
      <c r="H7197">
        <v>5</v>
      </c>
      <c r="I7197" s="17">
        <v>45287</v>
      </c>
      <c r="J7197" s="17">
        <v>45293</v>
      </c>
      <c r="K7197" t="s">
        <v>21</v>
      </c>
      <c r="L7197" t="s">
        <v>22</v>
      </c>
      <c r="M7197">
        <v>172.61</v>
      </c>
      <c r="N7197" t="s">
        <v>17</v>
      </c>
    </row>
    <row r="7198" spans="1:14" ht="14.25" customHeight="1" x14ac:dyDescent="0.3">
      <c r="A7198" t="s">
        <v>11964</v>
      </c>
      <c r="B7198" t="s">
        <v>25</v>
      </c>
      <c r="C7198" t="s">
        <v>20</v>
      </c>
      <c r="D7198">
        <v>1218.93</v>
      </c>
      <c r="E7198">
        <v>0.05</v>
      </c>
      <c r="F7198">
        <f t="shared" si="224"/>
        <v>60.946500000000007</v>
      </c>
      <c r="G7198">
        <f t="shared" si="225"/>
        <v>1157.9835</v>
      </c>
      <c r="H7198">
        <v>5</v>
      </c>
      <c r="I7198" s="17">
        <v>45438</v>
      </c>
      <c r="J7198" s="17">
        <v>45444</v>
      </c>
      <c r="K7198" t="s">
        <v>15</v>
      </c>
      <c r="L7198" t="s">
        <v>22</v>
      </c>
      <c r="M7198">
        <v>168.51</v>
      </c>
      <c r="N7198" t="s">
        <v>48</v>
      </c>
    </row>
    <row r="7199" spans="1:14" ht="14.25" customHeight="1" x14ac:dyDescent="0.3">
      <c r="A7199" t="s">
        <v>6823</v>
      </c>
      <c r="B7199" t="s">
        <v>19</v>
      </c>
      <c r="C7199" t="s">
        <v>33</v>
      </c>
      <c r="D7199">
        <v>1224.73</v>
      </c>
      <c r="E7199">
        <v>0.49</v>
      </c>
      <c r="F7199">
        <f t="shared" si="224"/>
        <v>600.11770000000001</v>
      </c>
      <c r="G7199">
        <f t="shared" si="225"/>
        <v>624.6123</v>
      </c>
      <c r="H7199">
        <v>5</v>
      </c>
      <c r="I7199" s="17">
        <v>45225</v>
      </c>
      <c r="J7199" s="17">
        <v>45228</v>
      </c>
      <c r="K7199" t="s">
        <v>31</v>
      </c>
      <c r="L7199" t="s">
        <v>22</v>
      </c>
      <c r="M7199">
        <v>366.37</v>
      </c>
      <c r="N7199" t="s">
        <v>17</v>
      </c>
    </row>
    <row r="7200" spans="1:14" ht="14.25" customHeight="1" x14ac:dyDescent="0.3">
      <c r="A7200" t="s">
        <v>2228</v>
      </c>
      <c r="B7200" t="s">
        <v>41</v>
      </c>
      <c r="C7200" t="s">
        <v>33</v>
      </c>
      <c r="D7200">
        <v>1229.44</v>
      </c>
      <c r="E7200">
        <v>0.41</v>
      </c>
      <c r="F7200">
        <f t="shared" si="224"/>
        <v>504.07040000000001</v>
      </c>
      <c r="G7200">
        <f t="shared" si="225"/>
        <v>725.36959999999999</v>
      </c>
      <c r="H7200">
        <v>5</v>
      </c>
      <c r="I7200" s="17">
        <v>45307</v>
      </c>
      <c r="J7200" s="17">
        <v>45310</v>
      </c>
      <c r="K7200" t="s">
        <v>21</v>
      </c>
      <c r="L7200" t="s">
        <v>16</v>
      </c>
      <c r="M7200">
        <v>240.08</v>
      </c>
      <c r="N7200" t="s">
        <v>34</v>
      </c>
    </row>
    <row r="7201" spans="1:14" ht="14.25" customHeight="1" x14ac:dyDescent="0.3">
      <c r="A7201" t="s">
        <v>12228</v>
      </c>
      <c r="B7201" t="s">
        <v>25</v>
      </c>
      <c r="C7201" t="s">
        <v>36</v>
      </c>
      <c r="D7201">
        <v>1230.07</v>
      </c>
      <c r="E7201">
        <v>0.36</v>
      </c>
      <c r="F7201">
        <f t="shared" si="224"/>
        <v>442.82519999999994</v>
      </c>
      <c r="G7201">
        <f t="shared" si="225"/>
        <v>787.24479999999994</v>
      </c>
      <c r="H7201">
        <v>5</v>
      </c>
      <c r="I7201" s="17">
        <v>45169</v>
      </c>
      <c r="J7201" s="17">
        <v>45175</v>
      </c>
      <c r="K7201" t="s">
        <v>31</v>
      </c>
      <c r="L7201" t="s">
        <v>27</v>
      </c>
      <c r="M7201">
        <v>166.67</v>
      </c>
      <c r="N7201" t="s">
        <v>17</v>
      </c>
    </row>
    <row r="7202" spans="1:14" ht="14.25" customHeight="1" x14ac:dyDescent="0.3">
      <c r="A7202" t="s">
        <v>3060</v>
      </c>
      <c r="B7202" t="s">
        <v>25</v>
      </c>
      <c r="C7202" t="s">
        <v>26</v>
      </c>
      <c r="D7202">
        <v>1230.4100000000001</v>
      </c>
      <c r="E7202">
        <v>0.2</v>
      </c>
      <c r="F7202">
        <f t="shared" si="224"/>
        <v>246.08200000000002</v>
      </c>
      <c r="G7202">
        <f t="shared" si="225"/>
        <v>984.32800000000009</v>
      </c>
      <c r="H7202">
        <v>5</v>
      </c>
      <c r="I7202" s="17">
        <v>45287</v>
      </c>
      <c r="J7202" s="17">
        <v>45293</v>
      </c>
      <c r="K7202" t="s">
        <v>31</v>
      </c>
      <c r="L7202" t="s">
        <v>22</v>
      </c>
      <c r="M7202">
        <v>138.52000000000001</v>
      </c>
      <c r="N7202" t="s">
        <v>17</v>
      </c>
    </row>
    <row r="7203" spans="1:14" ht="14.25" customHeight="1" x14ac:dyDescent="0.3">
      <c r="A7203" t="s">
        <v>14210</v>
      </c>
      <c r="B7203" t="s">
        <v>41</v>
      </c>
      <c r="C7203" t="s">
        <v>14</v>
      </c>
      <c r="D7203">
        <v>1230.98</v>
      </c>
      <c r="E7203">
        <v>0.26</v>
      </c>
      <c r="F7203">
        <f t="shared" si="224"/>
        <v>320.0548</v>
      </c>
      <c r="G7203">
        <f t="shared" si="225"/>
        <v>910.92520000000002</v>
      </c>
      <c r="H7203">
        <v>5</v>
      </c>
      <c r="I7203" s="17">
        <v>45176</v>
      </c>
      <c r="J7203" s="17">
        <v>45183</v>
      </c>
      <c r="K7203" t="s">
        <v>21</v>
      </c>
      <c r="L7203" t="s">
        <v>22</v>
      </c>
      <c r="M7203">
        <v>303.95999999999998</v>
      </c>
      <c r="N7203" t="s">
        <v>17</v>
      </c>
    </row>
    <row r="7204" spans="1:14" ht="14.25" customHeight="1" x14ac:dyDescent="0.3">
      <c r="A7204" t="s">
        <v>14162</v>
      </c>
      <c r="B7204" t="s">
        <v>13</v>
      </c>
      <c r="C7204" t="s">
        <v>36</v>
      </c>
      <c r="D7204">
        <v>1232.26</v>
      </c>
      <c r="E7204">
        <v>0.33</v>
      </c>
      <c r="F7204">
        <f t="shared" si="224"/>
        <v>406.64580000000001</v>
      </c>
      <c r="G7204">
        <f t="shared" si="225"/>
        <v>825.61419999999998</v>
      </c>
      <c r="H7204">
        <v>5</v>
      </c>
      <c r="I7204" s="17">
        <v>45643</v>
      </c>
      <c r="J7204" s="17">
        <v>45649</v>
      </c>
      <c r="K7204" t="s">
        <v>15</v>
      </c>
      <c r="L7204" t="s">
        <v>16</v>
      </c>
      <c r="M7204">
        <v>94.95</v>
      </c>
      <c r="N7204" t="s">
        <v>34</v>
      </c>
    </row>
    <row r="7205" spans="1:14" ht="14.25" customHeight="1" x14ac:dyDescent="0.3">
      <c r="A7205" t="s">
        <v>7105</v>
      </c>
      <c r="B7205" t="s">
        <v>13</v>
      </c>
      <c r="C7205" t="s">
        <v>33</v>
      </c>
      <c r="D7205">
        <v>1235.9000000000001</v>
      </c>
      <c r="E7205">
        <v>0.31</v>
      </c>
      <c r="F7205">
        <f t="shared" si="224"/>
        <v>383.12900000000002</v>
      </c>
      <c r="G7205">
        <f t="shared" si="225"/>
        <v>852.77100000000007</v>
      </c>
      <c r="H7205">
        <v>5</v>
      </c>
      <c r="I7205" s="17">
        <v>44966</v>
      </c>
      <c r="J7205" s="17">
        <v>44973</v>
      </c>
      <c r="K7205" t="s">
        <v>31</v>
      </c>
      <c r="L7205" t="s">
        <v>16</v>
      </c>
      <c r="M7205">
        <v>97.92</v>
      </c>
      <c r="N7205" t="s">
        <v>23</v>
      </c>
    </row>
    <row r="7206" spans="1:14" ht="14.25" customHeight="1" x14ac:dyDescent="0.3">
      <c r="A7206" t="s">
        <v>5755</v>
      </c>
      <c r="B7206" t="s">
        <v>25</v>
      </c>
      <c r="C7206" t="s">
        <v>36</v>
      </c>
      <c r="D7206">
        <v>1239.4100000000001</v>
      </c>
      <c r="E7206">
        <v>0.02</v>
      </c>
      <c r="F7206">
        <f t="shared" si="224"/>
        <v>24.788200000000003</v>
      </c>
      <c r="G7206">
        <f t="shared" si="225"/>
        <v>1214.6218000000001</v>
      </c>
      <c r="H7206">
        <v>5</v>
      </c>
      <c r="I7206" s="17">
        <v>45464</v>
      </c>
      <c r="J7206" s="17">
        <v>45469</v>
      </c>
      <c r="K7206" t="s">
        <v>21</v>
      </c>
      <c r="L7206" t="s">
        <v>27</v>
      </c>
      <c r="M7206">
        <v>186.37</v>
      </c>
      <c r="N7206" t="s">
        <v>39</v>
      </c>
    </row>
    <row r="7207" spans="1:14" ht="14.25" customHeight="1" x14ac:dyDescent="0.3">
      <c r="A7207" t="s">
        <v>6421</v>
      </c>
      <c r="B7207" t="s">
        <v>41</v>
      </c>
      <c r="C7207" t="s">
        <v>26</v>
      </c>
      <c r="D7207">
        <v>1240.57</v>
      </c>
      <c r="E7207">
        <v>0.04</v>
      </c>
      <c r="F7207">
        <f t="shared" si="224"/>
        <v>49.622799999999998</v>
      </c>
      <c r="G7207">
        <f t="shared" si="225"/>
        <v>1190.9471999999998</v>
      </c>
      <c r="H7207">
        <v>5</v>
      </c>
      <c r="I7207" s="17">
        <v>44965</v>
      </c>
      <c r="J7207" s="17">
        <v>44971</v>
      </c>
      <c r="K7207" t="s">
        <v>15</v>
      </c>
      <c r="L7207" t="s">
        <v>16</v>
      </c>
      <c r="M7207">
        <v>66.28</v>
      </c>
      <c r="N7207" t="s">
        <v>17</v>
      </c>
    </row>
    <row r="7208" spans="1:14" ht="14.25" customHeight="1" x14ac:dyDescent="0.3">
      <c r="A7208" t="s">
        <v>7772</v>
      </c>
      <c r="B7208" t="s">
        <v>13</v>
      </c>
      <c r="C7208" t="s">
        <v>33</v>
      </c>
      <c r="D7208">
        <v>1242.19</v>
      </c>
      <c r="E7208">
        <v>0.34</v>
      </c>
      <c r="F7208">
        <f t="shared" si="224"/>
        <v>422.34460000000007</v>
      </c>
      <c r="G7208">
        <f t="shared" si="225"/>
        <v>819.84539999999993</v>
      </c>
      <c r="H7208">
        <v>5</v>
      </c>
      <c r="I7208" s="17">
        <v>44935</v>
      </c>
      <c r="J7208" s="17">
        <v>44940</v>
      </c>
      <c r="K7208" t="s">
        <v>31</v>
      </c>
      <c r="L7208" t="s">
        <v>16</v>
      </c>
      <c r="M7208">
        <v>176.94</v>
      </c>
      <c r="N7208" t="s">
        <v>39</v>
      </c>
    </row>
    <row r="7209" spans="1:14" ht="14.25" customHeight="1" x14ac:dyDescent="0.3">
      <c r="A7209" t="s">
        <v>7696</v>
      </c>
      <c r="B7209" t="s">
        <v>13</v>
      </c>
      <c r="C7209" t="s">
        <v>26</v>
      </c>
      <c r="D7209">
        <v>1247.32</v>
      </c>
      <c r="E7209">
        <v>0.32</v>
      </c>
      <c r="F7209">
        <f t="shared" si="224"/>
        <v>399.14240000000001</v>
      </c>
      <c r="G7209">
        <f t="shared" si="225"/>
        <v>848.17759999999998</v>
      </c>
      <c r="H7209">
        <v>5</v>
      </c>
      <c r="I7209" s="17">
        <v>45326</v>
      </c>
      <c r="J7209" s="17">
        <v>45330</v>
      </c>
      <c r="K7209" t="s">
        <v>21</v>
      </c>
      <c r="L7209" t="s">
        <v>27</v>
      </c>
      <c r="M7209">
        <v>75.92</v>
      </c>
      <c r="N7209" t="s">
        <v>39</v>
      </c>
    </row>
    <row r="7210" spans="1:14" ht="14.25" customHeight="1" x14ac:dyDescent="0.3">
      <c r="A7210" t="s">
        <v>9724</v>
      </c>
      <c r="B7210" t="s">
        <v>13</v>
      </c>
      <c r="C7210" t="s">
        <v>36</v>
      </c>
      <c r="D7210">
        <v>1255.43</v>
      </c>
      <c r="E7210">
        <v>0.27</v>
      </c>
      <c r="F7210">
        <f t="shared" si="224"/>
        <v>338.96610000000004</v>
      </c>
      <c r="G7210">
        <f t="shared" si="225"/>
        <v>916.46389999999997</v>
      </c>
      <c r="H7210">
        <v>5</v>
      </c>
      <c r="I7210" s="17">
        <v>45555</v>
      </c>
      <c r="J7210" s="17">
        <v>45558</v>
      </c>
      <c r="K7210" t="s">
        <v>21</v>
      </c>
      <c r="L7210" t="s">
        <v>16</v>
      </c>
      <c r="M7210">
        <v>212.91</v>
      </c>
      <c r="N7210" t="s">
        <v>39</v>
      </c>
    </row>
    <row r="7211" spans="1:14" ht="14.25" customHeight="1" x14ac:dyDescent="0.3">
      <c r="A7211" t="s">
        <v>11684</v>
      </c>
      <c r="B7211" t="s">
        <v>41</v>
      </c>
      <c r="C7211" t="s">
        <v>33</v>
      </c>
      <c r="D7211">
        <v>1256.26</v>
      </c>
      <c r="E7211">
        <v>0.3</v>
      </c>
      <c r="F7211">
        <f t="shared" si="224"/>
        <v>376.87799999999999</v>
      </c>
      <c r="G7211">
        <f t="shared" si="225"/>
        <v>879.38200000000006</v>
      </c>
      <c r="H7211">
        <v>5</v>
      </c>
      <c r="I7211" s="17">
        <v>44977</v>
      </c>
      <c r="J7211" s="17">
        <v>44979</v>
      </c>
      <c r="K7211" t="s">
        <v>31</v>
      </c>
      <c r="L7211" t="s">
        <v>27</v>
      </c>
      <c r="M7211">
        <v>246.61</v>
      </c>
      <c r="N7211" t="s">
        <v>17</v>
      </c>
    </row>
    <row r="7212" spans="1:14" ht="14.25" customHeight="1" x14ac:dyDescent="0.3">
      <c r="A7212" t="s">
        <v>4748</v>
      </c>
      <c r="B7212" t="s">
        <v>13</v>
      </c>
      <c r="C7212" t="s">
        <v>26</v>
      </c>
      <c r="D7212">
        <v>1257.8399999999999</v>
      </c>
      <c r="E7212">
        <v>0.27</v>
      </c>
      <c r="F7212">
        <f t="shared" si="224"/>
        <v>339.61680000000001</v>
      </c>
      <c r="G7212">
        <f t="shared" si="225"/>
        <v>918.22319999999991</v>
      </c>
      <c r="H7212">
        <v>5</v>
      </c>
      <c r="I7212" s="17">
        <v>45626</v>
      </c>
      <c r="J7212" s="17">
        <v>45627</v>
      </c>
      <c r="K7212" t="s">
        <v>31</v>
      </c>
      <c r="L7212" t="s">
        <v>27</v>
      </c>
      <c r="M7212">
        <v>375.65</v>
      </c>
      <c r="N7212" t="s">
        <v>28</v>
      </c>
    </row>
    <row r="7213" spans="1:14" ht="14.25" customHeight="1" x14ac:dyDescent="0.3">
      <c r="A7213" t="s">
        <v>2841</v>
      </c>
      <c r="B7213" t="s">
        <v>25</v>
      </c>
      <c r="C7213" t="s">
        <v>36</v>
      </c>
      <c r="D7213">
        <v>1265.1600000000001</v>
      </c>
      <c r="E7213">
        <v>0.43</v>
      </c>
      <c r="F7213">
        <f t="shared" si="224"/>
        <v>544.01880000000006</v>
      </c>
      <c r="G7213">
        <f t="shared" si="225"/>
        <v>721.14120000000003</v>
      </c>
      <c r="H7213">
        <v>5</v>
      </c>
      <c r="I7213" s="17">
        <v>45362</v>
      </c>
      <c r="J7213" s="17">
        <v>45368</v>
      </c>
      <c r="K7213" t="s">
        <v>31</v>
      </c>
      <c r="L7213" t="s">
        <v>27</v>
      </c>
      <c r="M7213">
        <v>122.78</v>
      </c>
      <c r="N7213" t="s">
        <v>17</v>
      </c>
    </row>
    <row r="7214" spans="1:14" ht="14.25" customHeight="1" x14ac:dyDescent="0.3">
      <c r="A7214" t="s">
        <v>2978</v>
      </c>
      <c r="B7214" t="s">
        <v>41</v>
      </c>
      <c r="C7214" t="s">
        <v>26</v>
      </c>
      <c r="D7214">
        <v>1268.22</v>
      </c>
      <c r="E7214">
        <v>0.03</v>
      </c>
      <c r="F7214">
        <f t="shared" si="224"/>
        <v>38.046599999999998</v>
      </c>
      <c r="G7214">
        <f t="shared" si="225"/>
        <v>1230.1734000000001</v>
      </c>
      <c r="H7214">
        <v>5</v>
      </c>
      <c r="I7214" s="17">
        <v>45351</v>
      </c>
      <c r="J7214" s="17">
        <v>45357</v>
      </c>
      <c r="K7214" t="s">
        <v>15</v>
      </c>
      <c r="L7214" t="s">
        <v>16</v>
      </c>
      <c r="M7214">
        <v>209.53</v>
      </c>
      <c r="N7214" t="s">
        <v>28</v>
      </c>
    </row>
    <row r="7215" spans="1:14" ht="14.25" customHeight="1" x14ac:dyDescent="0.3">
      <c r="A7215" t="s">
        <v>8443</v>
      </c>
      <c r="B7215" t="s">
        <v>41</v>
      </c>
      <c r="C7215" t="s">
        <v>36</v>
      </c>
      <c r="D7215">
        <v>1268.25</v>
      </c>
      <c r="E7215">
        <v>0.24</v>
      </c>
      <c r="F7215">
        <f t="shared" si="224"/>
        <v>304.38</v>
      </c>
      <c r="G7215">
        <f t="shared" si="225"/>
        <v>963.87</v>
      </c>
      <c r="H7215">
        <v>5</v>
      </c>
      <c r="I7215" s="17">
        <v>45502</v>
      </c>
      <c r="J7215" s="17">
        <v>45504</v>
      </c>
      <c r="K7215" t="s">
        <v>31</v>
      </c>
      <c r="L7215" t="s">
        <v>27</v>
      </c>
      <c r="M7215">
        <v>123.29</v>
      </c>
      <c r="N7215" t="s">
        <v>34</v>
      </c>
    </row>
    <row r="7216" spans="1:14" ht="14.25" customHeight="1" x14ac:dyDescent="0.3">
      <c r="A7216" t="s">
        <v>14758</v>
      </c>
      <c r="B7216" t="s">
        <v>13</v>
      </c>
      <c r="C7216" t="s">
        <v>14</v>
      </c>
      <c r="D7216">
        <v>1269.31</v>
      </c>
      <c r="E7216">
        <v>0.33</v>
      </c>
      <c r="F7216">
        <f t="shared" si="224"/>
        <v>418.8723</v>
      </c>
      <c r="G7216">
        <f t="shared" si="225"/>
        <v>850.43769999999995</v>
      </c>
      <c r="H7216">
        <v>5</v>
      </c>
      <c r="I7216" s="17">
        <v>45450</v>
      </c>
      <c r="J7216" s="17">
        <v>45453</v>
      </c>
      <c r="K7216" t="s">
        <v>31</v>
      </c>
      <c r="L7216" t="s">
        <v>16</v>
      </c>
      <c r="M7216">
        <v>327.98</v>
      </c>
      <c r="N7216" t="s">
        <v>23</v>
      </c>
    </row>
    <row r="7217" spans="1:14" ht="14.25" customHeight="1" x14ac:dyDescent="0.3">
      <c r="A7217" t="s">
        <v>14712</v>
      </c>
      <c r="B7217" t="s">
        <v>13</v>
      </c>
      <c r="C7217" t="s">
        <v>36</v>
      </c>
      <c r="D7217">
        <v>1269.44</v>
      </c>
      <c r="E7217">
        <v>0.35</v>
      </c>
      <c r="F7217">
        <f t="shared" si="224"/>
        <v>444.30399999999997</v>
      </c>
      <c r="G7217">
        <f t="shared" si="225"/>
        <v>825.13600000000008</v>
      </c>
      <c r="H7217">
        <v>5</v>
      </c>
      <c r="I7217" s="17">
        <v>45037</v>
      </c>
      <c r="J7217" s="17">
        <v>45038</v>
      </c>
      <c r="K7217" t="s">
        <v>31</v>
      </c>
      <c r="L7217" t="s">
        <v>16</v>
      </c>
      <c r="M7217">
        <v>149.03</v>
      </c>
      <c r="N7217" t="s">
        <v>23</v>
      </c>
    </row>
    <row r="7218" spans="1:14" ht="14.25" customHeight="1" x14ac:dyDescent="0.3">
      <c r="A7218" t="s">
        <v>4161</v>
      </c>
      <c r="B7218" t="s">
        <v>19</v>
      </c>
      <c r="C7218" t="s">
        <v>33</v>
      </c>
      <c r="D7218">
        <v>1270</v>
      </c>
      <c r="E7218">
        <v>0.42</v>
      </c>
      <c r="F7218">
        <f t="shared" si="224"/>
        <v>533.4</v>
      </c>
      <c r="G7218">
        <f t="shared" si="225"/>
        <v>736.6</v>
      </c>
      <c r="H7218">
        <v>5</v>
      </c>
      <c r="I7218" s="17">
        <v>45117</v>
      </c>
      <c r="J7218" s="17">
        <v>45121</v>
      </c>
      <c r="K7218" t="s">
        <v>15</v>
      </c>
      <c r="L7218" t="s">
        <v>27</v>
      </c>
      <c r="M7218">
        <v>222.98</v>
      </c>
      <c r="N7218" t="s">
        <v>28</v>
      </c>
    </row>
    <row r="7219" spans="1:14" ht="14.25" customHeight="1" x14ac:dyDescent="0.3">
      <c r="A7219" t="s">
        <v>2881</v>
      </c>
      <c r="B7219" t="s">
        <v>25</v>
      </c>
      <c r="C7219" t="s">
        <v>20</v>
      </c>
      <c r="D7219">
        <v>1271.6600000000001</v>
      </c>
      <c r="E7219">
        <v>0.11</v>
      </c>
      <c r="F7219">
        <f t="shared" si="224"/>
        <v>139.8826</v>
      </c>
      <c r="G7219">
        <f t="shared" si="225"/>
        <v>1131.7774000000002</v>
      </c>
      <c r="H7219">
        <v>5</v>
      </c>
      <c r="I7219" s="17">
        <v>45597</v>
      </c>
      <c r="J7219" s="17">
        <v>45602</v>
      </c>
      <c r="K7219" t="s">
        <v>31</v>
      </c>
      <c r="L7219" t="s">
        <v>16</v>
      </c>
      <c r="M7219">
        <v>136.53</v>
      </c>
      <c r="N7219" t="s">
        <v>17</v>
      </c>
    </row>
    <row r="7220" spans="1:14" ht="14.25" customHeight="1" x14ac:dyDescent="0.3">
      <c r="A7220" t="s">
        <v>14865</v>
      </c>
      <c r="B7220" t="s">
        <v>19</v>
      </c>
      <c r="C7220" t="s">
        <v>36</v>
      </c>
      <c r="D7220">
        <v>1274.47</v>
      </c>
      <c r="E7220">
        <v>0.5</v>
      </c>
      <c r="F7220">
        <f t="shared" si="224"/>
        <v>637.23500000000001</v>
      </c>
      <c r="G7220">
        <f t="shared" si="225"/>
        <v>637.23500000000001</v>
      </c>
      <c r="H7220">
        <v>5</v>
      </c>
      <c r="I7220" s="17">
        <v>45482</v>
      </c>
      <c r="J7220" s="17">
        <v>45483</v>
      </c>
      <c r="K7220" t="s">
        <v>21</v>
      </c>
      <c r="L7220" t="s">
        <v>16</v>
      </c>
      <c r="M7220">
        <v>319.37</v>
      </c>
      <c r="N7220" t="s">
        <v>23</v>
      </c>
    </row>
    <row r="7221" spans="1:14" ht="14.25" customHeight="1" x14ac:dyDescent="0.3">
      <c r="A7221" t="s">
        <v>8926</v>
      </c>
      <c r="B7221" t="s">
        <v>19</v>
      </c>
      <c r="C7221" t="s">
        <v>14</v>
      </c>
      <c r="D7221">
        <v>1279.3699999999999</v>
      </c>
      <c r="E7221">
        <v>0.17</v>
      </c>
      <c r="F7221">
        <f t="shared" si="224"/>
        <v>217.49289999999999</v>
      </c>
      <c r="G7221">
        <f t="shared" si="225"/>
        <v>1061.8770999999999</v>
      </c>
      <c r="H7221">
        <v>5</v>
      </c>
      <c r="I7221" s="17">
        <v>45504</v>
      </c>
      <c r="J7221" s="17">
        <v>45511</v>
      </c>
      <c r="K7221" t="s">
        <v>15</v>
      </c>
      <c r="L7221" t="s">
        <v>27</v>
      </c>
      <c r="M7221">
        <v>381.81</v>
      </c>
      <c r="N7221" t="s">
        <v>28</v>
      </c>
    </row>
    <row r="7222" spans="1:14" ht="14.25" customHeight="1" x14ac:dyDescent="0.3">
      <c r="A7222" t="s">
        <v>4895</v>
      </c>
      <c r="B7222" t="s">
        <v>19</v>
      </c>
      <c r="C7222" t="s">
        <v>33</v>
      </c>
      <c r="D7222">
        <v>1284.3699999999999</v>
      </c>
      <c r="E7222">
        <v>0.26</v>
      </c>
      <c r="F7222">
        <f t="shared" si="224"/>
        <v>333.93619999999999</v>
      </c>
      <c r="G7222">
        <f t="shared" si="225"/>
        <v>950.43379999999991</v>
      </c>
      <c r="H7222">
        <v>5</v>
      </c>
      <c r="I7222" s="17">
        <v>45369</v>
      </c>
      <c r="J7222" s="17">
        <v>45370</v>
      </c>
      <c r="K7222" t="s">
        <v>31</v>
      </c>
      <c r="L7222" t="s">
        <v>27</v>
      </c>
      <c r="M7222">
        <v>142.35</v>
      </c>
      <c r="N7222" t="s">
        <v>48</v>
      </c>
    </row>
    <row r="7223" spans="1:14" ht="14.25" customHeight="1" x14ac:dyDescent="0.3">
      <c r="A7223" t="s">
        <v>9822</v>
      </c>
      <c r="B7223" t="s">
        <v>25</v>
      </c>
      <c r="C7223" t="s">
        <v>20</v>
      </c>
      <c r="D7223">
        <v>1284.6199999999999</v>
      </c>
      <c r="E7223">
        <v>0.24</v>
      </c>
      <c r="F7223">
        <f t="shared" si="224"/>
        <v>308.30879999999996</v>
      </c>
      <c r="G7223">
        <f t="shared" si="225"/>
        <v>976.31119999999987</v>
      </c>
      <c r="H7223">
        <v>5</v>
      </c>
      <c r="I7223" s="17">
        <v>45521</v>
      </c>
      <c r="J7223" s="17">
        <v>45524</v>
      </c>
      <c r="K7223" t="s">
        <v>31</v>
      </c>
      <c r="L7223" t="s">
        <v>16</v>
      </c>
      <c r="M7223">
        <v>330.37</v>
      </c>
      <c r="N7223" t="s">
        <v>34</v>
      </c>
    </row>
    <row r="7224" spans="1:14" ht="14.25" customHeight="1" x14ac:dyDescent="0.3">
      <c r="A7224" t="s">
        <v>4738</v>
      </c>
      <c r="B7224" t="s">
        <v>13</v>
      </c>
      <c r="C7224" t="s">
        <v>14</v>
      </c>
      <c r="D7224">
        <v>1288</v>
      </c>
      <c r="E7224">
        <v>0.24</v>
      </c>
      <c r="F7224">
        <f t="shared" si="224"/>
        <v>309.12</v>
      </c>
      <c r="G7224">
        <f t="shared" si="225"/>
        <v>978.88</v>
      </c>
      <c r="H7224">
        <v>5</v>
      </c>
      <c r="I7224" s="17">
        <v>45525</v>
      </c>
      <c r="J7224" s="17">
        <v>45528</v>
      </c>
      <c r="K7224" t="s">
        <v>15</v>
      </c>
      <c r="L7224" t="s">
        <v>16</v>
      </c>
      <c r="M7224">
        <v>75.91</v>
      </c>
      <c r="N7224" t="s">
        <v>28</v>
      </c>
    </row>
    <row r="7225" spans="1:14" ht="14.25" customHeight="1" x14ac:dyDescent="0.3">
      <c r="A7225" t="s">
        <v>9814</v>
      </c>
      <c r="B7225" t="s">
        <v>13</v>
      </c>
      <c r="C7225" t="s">
        <v>20</v>
      </c>
      <c r="D7225">
        <v>1290.8599999999999</v>
      </c>
      <c r="E7225">
        <v>0.43</v>
      </c>
      <c r="F7225">
        <f t="shared" si="224"/>
        <v>555.06979999999999</v>
      </c>
      <c r="G7225">
        <f t="shared" si="225"/>
        <v>735.79019999999991</v>
      </c>
      <c r="H7225">
        <v>5</v>
      </c>
      <c r="I7225" s="17">
        <v>44985</v>
      </c>
      <c r="J7225" s="17">
        <v>44991</v>
      </c>
      <c r="K7225" t="s">
        <v>31</v>
      </c>
      <c r="L7225" t="s">
        <v>27</v>
      </c>
      <c r="M7225">
        <v>307.79000000000002</v>
      </c>
      <c r="N7225" t="s">
        <v>23</v>
      </c>
    </row>
    <row r="7226" spans="1:14" ht="14.25" customHeight="1" x14ac:dyDescent="0.3">
      <c r="A7226" t="s">
        <v>11650</v>
      </c>
      <c r="B7226" t="s">
        <v>19</v>
      </c>
      <c r="C7226" t="s">
        <v>36</v>
      </c>
      <c r="D7226">
        <v>1291.83</v>
      </c>
      <c r="E7226">
        <v>0.2</v>
      </c>
      <c r="F7226">
        <f t="shared" si="224"/>
        <v>258.36599999999999</v>
      </c>
      <c r="G7226">
        <f t="shared" si="225"/>
        <v>1033.4639999999999</v>
      </c>
      <c r="H7226">
        <v>5</v>
      </c>
      <c r="I7226" s="17">
        <v>45454</v>
      </c>
      <c r="J7226" s="17">
        <v>45456</v>
      </c>
      <c r="K7226" t="s">
        <v>21</v>
      </c>
      <c r="L7226" t="s">
        <v>27</v>
      </c>
      <c r="M7226">
        <v>114.29</v>
      </c>
      <c r="N7226" t="s">
        <v>17</v>
      </c>
    </row>
    <row r="7227" spans="1:14" ht="14.25" customHeight="1" x14ac:dyDescent="0.3">
      <c r="A7227" t="s">
        <v>1911</v>
      </c>
      <c r="B7227" t="s">
        <v>19</v>
      </c>
      <c r="C7227" t="s">
        <v>26</v>
      </c>
      <c r="D7227">
        <v>1293.06</v>
      </c>
      <c r="E7227">
        <v>0.02</v>
      </c>
      <c r="F7227">
        <f t="shared" si="224"/>
        <v>25.8612</v>
      </c>
      <c r="G7227">
        <f t="shared" si="225"/>
        <v>1267.1987999999999</v>
      </c>
      <c r="H7227">
        <v>5</v>
      </c>
      <c r="I7227" s="17">
        <v>45605</v>
      </c>
      <c r="J7227" s="17">
        <v>45609</v>
      </c>
      <c r="K7227" t="s">
        <v>31</v>
      </c>
      <c r="L7227" t="s">
        <v>22</v>
      </c>
      <c r="M7227">
        <v>259.63</v>
      </c>
      <c r="N7227" t="s">
        <v>34</v>
      </c>
    </row>
    <row r="7228" spans="1:14" ht="14.25" customHeight="1" x14ac:dyDescent="0.3">
      <c r="A7228" t="s">
        <v>411</v>
      </c>
      <c r="B7228" t="s">
        <v>41</v>
      </c>
      <c r="C7228" t="s">
        <v>36</v>
      </c>
      <c r="D7228">
        <v>1299.42</v>
      </c>
      <c r="E7228">
        <v>0.18</v>
      </c>
      <c r="F7228">
        <f t="shared" si="224"/>
        <v>233.8956</v>
      </c>
      <c r="G7228">
        <f t="shared" si="225"/>
        <v>1065.5244</v>
      </c>
      <c r="H7228">
        <v>5</v>
      </c>
      <c r="I7228" s="17">
        <v>45309</v>
      </c>
      <c r="J7228" s="17">
        <v>45316</v>
      </c>
      <c r="K7228" t="s">
        <v>15</v>
      </c>
      <c r="L7228" t="s">
        <v>16</v>
      </c>
      <c r="M7228">
        <v>200.91</v>
      </c>
      <c r="N7228" t="s">
        <v>28</v>
      </c>
    </row>
    <row r="7229" spans="1:14" ht="14.25" customHeight="1" x14ac:dyDescent="0.3">
      <c r="A7229" t="s">
        <v>1486</v>
      </c>
      <c r="B7229" t="s">
        <v>13</v>
      </c>
      <c r="C7229" t="s">
        <v>26</v>
      </c>
      <c r="D7229">
        <v>1304.2</v>
      </c>
      <c r="E7229">
        <v>0.19</v>
      </c>
      <c r="F7229">
        <f t="shared" si="224"/>
        <v>247.798</v>
      </c>
      <c r="G7229">
        <f t="shared" si="225"/>
        <v>1056.402</v>
      </c>
      <c r="H7229">
        <v>5</v>
      </c>
      <c r="I7229" s="17">
        <v>45452</v>
      </c>
      <c r="J7229" s="17">
        <v>45458</v>
      </c>
      <c r="K7229" t="s">
        <v>31</v>
      </c>
      <c r="L7229" t="s">
        <v>16</v>
      </c>
      <c r="M7229">
        <v>356.72</v>
      </c>
      <c r="N7229" t="s">
        <v>17</v>
      </c>
    </row>
    <row r="7230" spans="1:14" ht="14.25" customHeight="1" x14ac:dyDescent="0.3">
      <c r="A7230" t="s">
        <v>11770</v>
      </c>
      <c r="B7230" t="s">
        <v>13</v>
      </c>
      <c r="C7230" t="s">
        <v>14</v>
      </c>
      <c r="D7230">
        <v>1307.99</v>
      </c>
      <c r="E7230">
        <v>0.18</v>
      </c>
      <c r="F7230">
        <f t="shared" si="224"/>
        <v>235.43819999999999</v>
      </c>
      <c r="G7230">
        <f t="shared" si="225"/>
        <v>1072.5518</v>
      </c>
      <c r="H7230">
        <v>5</v>
      </c>
      <c r="I7230" s="17">
        <v>45163</v>
      </c>
      <c r="J7230" s="17">
        <v>45165</v>
      </c>
      <c r="K7230" t="s">
        <v>31</v>
      </c>
      <c r="L7230" t="s">
        <v>22</v>
      </c>
      <c r="M7230">
        <v>290.10000000000002</v>
      </c>
      <c r="N7230" t="s">
        <v>48</v>
      </c>
    </row>
    <row r="7231" spans="1:14" ht="14.25" customHeight="1" x14ac:dyDescent="0.3">
      <c r="A7231" t="s">
        <v>7811</v>
      </c>
      <c r="B7231" t="s">
        <v>13</v>
      </c>
      <c r="C7231" t="s">
        <v>14</v>
      </c>
      <c r="D7231">
        <v>1312.38</v>
      </c>
      <c r="E7231">
        <v>0.1</v>
      </c>
      <c r="F7231">
        <f t="shared" si="224"/>
        <v>131.23800000000003</v>
      </c>
      <c r="G7231">
        <f t="shared" si="225"/>
        <v>1181.1420000000001</v>
      </c>
      <c r="H7231">
        <v>5</v>
      </c>
      <c r="I7231" s="17">
        <v>44984</v>
      </c>
      <c r="J7231" s="17">
        <v>44986</v>
      </c>
      <c r="K7231" t="s">
        <v>21</v>
      </c>
      <c r="L7231" t="s">
        <v>16</v>
      </c>
      <c r="M7231">
        <v>228.32</v>
      </c>
      <c r="N7231" t="s">
        <v>34</v>
      </c>
    </row>
    <row r="7232" spans="1:14" ht="14.25" customHeight="1" x14ac:dyDescent="0.3">
      <c r="A7232" t="s">
        <v>6432</v>
      </c>
      <c r="B7232" t="s">
        <v>41</v>
      </c>
      <c r="C7232" t="s">
        <v>14</v>
      </c>
      <c r="D7232">
        <v>1316.46</v>
      </c>
      <c r="E7232">
        <v>0.15</v>
      </c>
      <c r="F7232">
        <f t="shared" si="224"/>
        <v>197.46899999999999</v>
      </c>
      <c r="G7232">
        <f t="shared" si="225"/>
        <v>1118.991</v>
      </c>
      <c r="H7232">
        <v>5</v>
      </c>
      <c r="I7232" s="17">
        <v>45130</v>
      </c>
      <c r="J7232" s="17">
        <v>45131</v>
      </c>
      <c r="K7232" t="s">
        <v>21</v>
      </c>
      <c r="L7232" t="s">
        <v>16</v>
      </c>
      <c r="M7232">
        <v>181.73</v>
      </c>
      <c r="N7232" t="s">
        <v>17</v>
      </c>
    </row>
    <row r="7233" spans="1:14" ht="14.25" customHeight="1" x14ac:dyDescent="0.3">
      <c r="A7233" t="s">
        <v>9216</v>
      </c>
      <c r="B7233" t="s">
        <v>13</v>
      </c>
      <c r="C7233" t="s">
        <v>33</v>
      </c>
      <c r="D7233">
        <v>1322.74</v>
      </c>
      <c r="E7233">
        <v>0.21</v>
      </c>
      <c r="F7233">
        <f t="shared" si="224"/>
        <v>277.77539999999999</v>
      </c>
      <c r="G7233">
        <f t="shared" si="225"/>
        <v>1044.9646</v>
      </c>
      <c r="H7233">
        <v>5</v>
      </c>
      <c r="I7233" s="17">
        <v>44954</v>
      </c>
      <c r="J7233" s="17">
        <v>44956</v>
      </c>
      <c r="K7233" t="s">
        <v>31</v>
      </c>
      <c r="L7233" t="s">
        <v>16</v>
      </c>
      <c r="M7233">
        <v>306.39999999999998</v>
      </c>
      <c r="N7233" t="s">
        <v>17</v>
      </c>
    </row>
    <row r="7234" spans="1:14" ht="14.25" customHeight="1" x14ac:dyDescent="0.3">
      <c r="A7234" t="s">
        <v>7570</v>
      </c>
      <c r="B7234" t="s">
        <v>19</v>
      </c>
      <c r="C7234" t="s">
        <v>36</v>
      </c>
      <c r="D7234">
        <v>1327.18</v>
      </c>
      <c r="E7234">
        <v>0.31</v>
      </c>
      <c r="F7234">
        <f t="shared" ref="F7234:F7297" si="226">D7234*E7234</f>
        <v>411.42580000000004</v>
      </c>
      <c r="G7234">
        <f t="shared" ref="G7234:G7297" si="227">D7234-F7234</f>
        <v>915.75420000000008</v>
      </c>
      <c r="H7234">
        <v>5</v>
      </c>
      <c r="I7234" s="17">
        <v>45226</v>
      </c>
      <c r="J7234" s="17">
        <v>45232</v>
      </c>
      <c r="K7234" t="s">
        <v>31</v>
      </c>
      <c r="L7234" t="s">
        <v>27</v>
      </c>
      <c r="M7234">
        <v>314.49</v>
      </c>
      <c r="N7234" t="s">
        <v>48</v>
      </c>
    </row>
    <row r="7235" spans="1:14" ht="14.25" customHeight="1" x14ac:dyDescent="0.3">
      <c r="A7235" t="s">
        <v>9562</v>
      </c>
      <c r="B7235" t="s">
        <v>19</v>
      </c>
      <c r="C7235" t="s">
        <v>33</v>
      </c>
      <c r="D7235">
        <v>1327.93</v>
      </c>
      <c r="E7235">
        <v>0.06</v>
      </c>
      <c r="F7235">
        <f t="shared" si="226"/>
        <v>79.675799999999995</v>
      </c>
      <c r="G7235">
        <f t="shared" si="227"/>
        <v>1248.2542000000001</v>
      </c>
      <c r="H7235">
        <v>5</v>
      </c>
      <c r="I7235" s="17">
        <v>45278</v>
      </c>
      <c r="J7235" s="17">
        <v>45279</v>
      </c>
      <c r="K7235" t="s">
        <v>31</v>
      </c>
      <c r="L7235" t="s">
        <v>22</v>
      </c>
      <c r="M7235">
        <v>264.26</v>
      </c>
      <c r="N7235" t="s">
        <v>17</v>
      </c>
    </row>
    <row r="7236" spans="1:14" ht="14.25" customHeight="1" x14ac:dyDescent="0.3">
      <c r="A7236" t="s">
        <v>10525</v>
      </c>
      <c r="B7236" t="s">
        <v>13</v>
      </c>
      <c r="C7236" t="s">
        <v>36</v>
      </c>
      <c r="D7236">
        <v>1329.85</v>
      </c>
      <c r="E7236">
        <v>0.33</v>
      </c>
      <c r="F7236">
        <f t="shared" si="226"/>
        <v>438.85050000000001</v>
      </c>
      <c r="G7236">
        <f t="shared" si="227"/>
        <v>890.9994999999999</v>
      </c>
      <c r="H7236">
        <v>5</v>
      </c>
      <c r="I7236" s="17">
        <v>44949</v>
      </c>
      <c r="J7236" s="17">
        <v>44955</v>
      </c>
      <c r="K7236" t="s">
        <v>21</v>
      </c>
      <c r="L7236" t="s">
        <v>22</v>
      </c>
      <c r="M7236">
        <v>179.95</v>
      </c>
      <c r="N7236" t="s">
        <v>28</v>
      </c>
    </row>
    <row r="7237" spans="1:14" ht="14.25" customHeight="1" x14ac:dyDescent="0.3">
      <c r="A7237" t="s">
        <v>1784</v>
      </c>
      <c r="B7237" t="s">
        <v>19</v>
      </c>
      <c r="C7237" t="s">
        <v>36</v>
      </c>
      <c r="D7237">
        <v>1336.57</v>
      </c>
      <c r="E7237">
        <v>0.28999999999999998</v>
      </c>
      <c r="F7237">
        <f t="shared" si="226"/>
        <v>387.60529999999994</v>
      </c>
      <c r="G7237">
        <f t="shared" si="227"/>
        <v>948.96469999999999</v>
      </c>
      <c r="H7237">
        <v>5</v>
      </c>
      <c r="I7237" s="17">
        <v>45406</v>
      </c>
      <c r="J7237" s="17">
        <v>45408</v>
      </c>
      <c r="K7237" t="s">
        <v>15</v>
      </c>
      <c r="L7237" t="s">
        <v>22</v>
      </c>
      <c r="M7237">
        <v>284.27999999999997</v>
      </c>
      <c r="N7237" t="s">
        <v>39</v>
      </c>
    </row>
    <row r="7238" spans="1:14" ht="14.25" customHeight="1" x14ac:dyDescent="0.3">
      <c r="A7238" t="s">
        <v>6249</v>
      </c>
      <c r="B7238" t="s">
        <v>19</v>
      </c>
      <c r="C7238" t="s">
        <v>20</v>
      </c>
      <c r="D7238">
        <v>1338.9</v>
      </c>
      <c r="E7238">
        <v>0.09</v>
      </c>
      <c r="F7238">
        <f t="shared" si="226"/>
        <v>120.501</v>
      </c>
      <c r="G7238">
        <f t="shared" si="227"/>
        <v>1218.3990000000001</v>
      </c>
      <c r="H7238">
        <v>5</v>
      </c>
      <c r="I7238" s="17">
        <v>45510</v>
      </c>
      <c r="J7238" s="17">
        <v>45516</v>
      </c>
      <c r="K7238" t="s">
        <v>21</v>
      </c>
      <c r="L7238" t="s">
        <v>27</v>
      </c>
      <c r="M7238">
        <v>352.98</v>
      </c>
      <c r="N7238" t="s">
        <v>39</v>
      </c>
    </row>
    <row r="7239" spans="1:14" ht="14.25" customHeight="1" x14ac:dyDescent="0.3">
      <c r="A7239" t="s">
        <v>12410</v>
      </c>
      <c r="B7239" t="s">
        <v>13</v>
      </c>
      <c r="C7239" t="s">
        <v>33</v>
      </c>
      <c r="D7239">
        <v>1339.06</v>
      </c>
      <c r="E7239">
        <v>0.38</v>
      </c>
      <c r="F7239">
        <f t="shared" si="226"/>
        <v>508.84280000000001</v>
      </c>
      <c r="G7239">
        <f t="shared" si="227"/>
        <v>830.21719999999993</v>
      </c>
      <c r="H7239">
        <v>5</v>
      </c>
      <c r="I7239" s="17">
        <v>45387</v>
      </c>
      <c r="J7239" s="17">
        <v>45393</v>
      </c>
      <c r="K7239" t="s">
        <v>15</v>
      </c>
      <c r="L7239" t="s">
        <v>16</v>
      </c>
      <c r="M7239">
        <v>234.77</v>
      </c>
      <c r="N7239" t="s">
        <v>23</v>
      </c>
    </row>
    <row r="7240" spans="1:14" ht="14.25" customHeight="1" x14ac:dyDescent="0.3">
      <c r="A7240" t="s">
        <v>1221</v>
      </c>
      <c r="B7240" t="s">
        <v>13</v>
      </c>
      <c r="C7240" t="s">
        <v>26</v>
      </c>
      <c r="D7240">
        <v>1339.3</v>
      </c>
      <c r="E7240">
        <v>0.49</v>
      </c>
      <c r="F7240">
        <f t="shared" si="226"/>
        <v>656.25699999999995</v>
      </c>
      <c r="G7240">
        <f t="shared" si="227"/>
        <v>683.04300000000001</v>
      </c>
      <c r="H7240">
        <v>5</v>
      </c>
      <c r="I7240" s="17">
        <v>44933</v>
      </c>
      <c r="J7240" s="17">
        <v>44934</v>
      </c>
      <c r="K7240" t="s">
        <v>31</v>
      </c>
      <c r="L7240" t="s">
        <v>22</v>
      </c>
      <c r="M7240">
        <v>84.75</v>
      </c>
      <c r="N7240" t="s">
        <v>17</v>
      </c>
    </row>
    <row r="7241" spans="1:14" ht="14.25" customHeight="1" x14ac:dyDescent="0.3">
      <c r="A7241" t="s">
        <v>10530</v>
      </c>
      <c r="B7241" t="s">
        <v>19</v>
      </c>
      <c r="C7241" t="s">
        <v>26</v>
      </c>
      <c r="D7241">
        <v>1339.4</v>
      </c>
      <c r="E7241">
        <v>0.06</v>
      </c>
      <c r="F7241">
        <f t="shared" si="226"/>
        <v>80.364000000000004</v>
      </c>
      <c r="G7241">
        <f t="shared" si="227"/>
        <v>1259.0360000000001</v>
      </c>
      <c r="H7241">
        <v>5</v>
      </c>
      <c r="I7241" s="17">
        <v>45076</v>
      </c>
      <c r="J7241" s="17">
        <v>45082</v>
      </c>
      <c r="K7241" t="s">
        <v>21</v>
      </c>
      <c r="L7241" t="s">
        <v>16</v>
      </c>
      <c r="M7241">
        <v>142.44</v>
      </c>
      <c r="N7241" t="s">
        <v>28</v>
      </c>
    </row>
    <row r="7242" spans="1:14" ht="14.25" customHeight="1" x14ac:dyDescent="0.3">
      <c r="A7242" t="s">
        <v>15244</v>
      </c>
      <c r="B7242" t="s">
        <v>13</v>
      </c>
      <c r="C7242" t="s">
        <v>33</v>
      </c>
      <c r="D7242">
        <v>1340.84</v>
      </c>
      <c r="E7242">
        <v>0.27</v>
      </c>
      <c r="F7242">
        <f t="shared" si="226"/>
        <v>362.02679999999998</v>
      </c>
      <c r="G7242">
        <f t="shared" si="227"/>
        <v>978.81319999999994</v>
      </c>
      <c r="H7242">
        <v>5</v>
      </c>
      <c r="I7242" s="17">
        <v>45036</v>
      </c>
      <c r="J7242" s="17">
        <v>45041</v>
      </c>
      <c r="K7242" t="s">
        <v>31</v>
      </c>
      <c r="L7242" t="s">
        <v>22</v>
      </c>
      <c r="M7242">
        <v>330.39</v>
      </c>
      <c r="N7242" t="s">
        <v>48</v>
      </c>
    </row>
    <row r="7243" spans="1:14" ht="14.25" customHeight="1" x14ac:dyDescent="0.3">
      <c r="A7243" t="s">
        <v>13534</v>
      </c>
      <c r="B7243" t="s">
        <v>41</v>
      </c>
      <c r="C7243" t="s">
        <v>14</v>
      </c>
      <c r="D7243">
        <v>1341.83</v>
      </c>
      <c r="E7243">
        <v>0.43</v>
      </c>
      <c r="F7243">
        <f t="shared" si="226"/>
        <v>576.98689999999999</v>
      </c>
      <c r="G7243">
        <f t="shared" si="227"/>
        <v>764.84309999999994</v>
      </c>
      <c r="H7243">
        <v>5</v>
      </c>
      <c r="I7243" s="17">
        <v>45441</v>
      </c>
      <c r="J7243" s="17">
        <v>45444</v>
      </c>
      <c r="K7243" t="s">
        <v>15</v>
      </c>
      <c r="L7243" t="s">
        <v>27</v>
      </c>
      <c r="M7243">
        <v>378.89</v>
      </c>
      <c r="N7243" t="s">
        <v>23</v>
      </c>
    </row>
    <row r="7244" spans="1:14" ht="14.25" customHeight="1" x14ac:dyDescent="0.3">
      <c r="A7244" t="s">
        <v>12399</v>
      </c>
      <c r="B7244" t="s">
        <v>19</v>
      </c>
      <c r="C7244" t="s">
        <v>20</v>
      </c>
      <c r="D7244">
        <v>1342.99</v>
      </c>
      <c r="E7244">
        <v>0.11</v>
      </c>
      <c r="F7244">
        <f t="shared" si="226"/>
        <v>147.72890000000001</v>
      </c>
      <c r="G7244">
        <f t="shared" si="227"/>
        <v>1195.2610999999999</v>
      </c>
      <c r="H7244">
        <v>5</v>
      </c>
      <c r="I7244" s="17">
        <v>45165</v>
      </c>
      <c r="J7244" s="17">
        <v>45167</v>
      </c>
      <c r="K7244" t="s">
        <v>15</v>
      </c>
      <c r="L7244" t="s">
        <v>22</v>
      </c>
      <c r="M7244">
        <v>247.59</v>
      </c>
      <c r="N7244" t="s">
        <v>39</v>
      </c>
    </row>
    <row r="7245" spans="1:14" ht="14.25" customHeight="1" x14ac:dyDescent="0.3">
      <c r="A7245" t="s">
        <v>10320</v>
      </c>
      <c r="B7245" t="s">
        <v>25</v>
      </c>
      <c r="C7245" t="s">
        <v>26</v>
      </c>
      <c r="D7245">
        <v>1345.11</v>
      </c>
      <c r="E7245">
        <v>0.25</v>
      </c>
      <c r="F7245">
        <f t="shared" si="226"/>
        <v>336.27749999999997</v>
      </c>
      <c r="G7245">
        <f t="shared" si="227"/>
        <v>1008.8325</v>
      </c>
      <c r="H7245">
        <v>5</v>
      </c>
      <c r="I7245" s="17">
        <v>45290</v>
      </c>
      <c r="J7245" s="17">
        <v>45297</v>
      </c>
      <c r="K7245" t="s">
        <v>15</v>
      </c>
      <c r="L7245" t="s">
        <v>22</v>
      </c>
      <c r="M7245">
        <v>219.3</v>
      </c>
      <c r="N7245" t="s">
        <v>23</v>
      </c>
    </row>
    <row r="7246" spans="1:14" ht="14.25" customHeight="1" x14ac:dyDescent="0.3">
      <c r="A7246" t="s">
        <v>13599</v>
      </c>
      <c r="B7246" t="s">
        <v>19</v>
      </c>
      <c r="C7246" t="s">
        <v>36</v>
      </c>
      <c r="D7246">
        <v>1348.3</v>
      </c>
      <c r="E7246">
        <v>0.33</v>
      </c>
      <c r="F7246">
        <f t="shared" si="226"/>
        <v>444.93900000000002</v>
      </c>
      <c r="G7246">
        <f t="shared" si="227"/>
        <v>903.36099999999988</v>
      </c>
      <c r="H7246">
        <v>5</v>
      </c>
      <c r="I7246" s="17">
        <v>45280</v>
      </c>
      <c r="J7246" s="17">
        <v>45283</v>
      </c>
      <c r="K7246" t="s">
        <v>15</v>
      </c>
      <c r="L7246" t="s">
        <v>16</v>
      </c>
      <c r="M7246">
        <v>180.31</v>
      </c>
      <c r="N7246" t="s">
        <v>39</v>
      </c>
    </row>
    <row r="7247" spans="1:14" ht="14.25" customHeight="1" x14ac:dyDescent="0.3">
      <c r="A7247" t="s">
        <v>11056</v>
      </c>
      <c r="B7247" t="s">
        <v>25</v>
      </c>
      <c r="C7247" t="s">
        <v>36</v>
      </c>
      <c r="D7247">
        <v>1348.56</v>
      </c>
      <c r="E7247">
        <v>0.15</v>
      </c>
      <c r="F7247">
        <f t="shared" si="226"/>
        <v>202.28399999999999</v>
      </c>
      <c r="G7247">
        <f t="shared" si="227"/>
        <v>1146.2759999999998</v>
      </c>
      <c r="H7247">
        <v>5</v>
      </c>
      <c r="I7247" s="17">
        <v>45170</v>
      </c>
      <c r="J7247" s="17">
        <v>45177</v>
      </c>
      <c r="K7247" t="s">
        <v>31</v>
      </c>
      <c r="L7247" t="s">
        <v>16</v>
      </c>
      <c r="M7247">
        <v>109.41</v>
      </c>
      <c r="N7247" t="s">
        <v>17</v>
      </c>
    </row>
    <row r="7248" spans="1:14" ht="14.25" customHeight="1" x14ac:dyDescent="0.3">
      <c r="A7248" t="s">
        <v>9889</v>
      </c>
      <c r="B7248" t="s">
        <v>13</v>
      </c>
      <c r="C7248" t="s">
        <v>33</v>
      </c>
      <c r="D7248">
        <v>1348.82</v>
      </c>
      <c r="E7248">
        <v>0.23</v>
      </c>
      <c r="F7248">
        <f t="shared" si="226"/>
        <v>310.22859999999997</v>
      </c>
      <c r="G7248">
        <f t="shared" si="227"/>
        <v>1038.5914</v>
      </c>
      <c r="H7248">
        <v>5</v>
      </c>
      <c r="I7248" s="17">
        <v>45143</v>
      </c>
      <c r="J7248" s="17">
        <v>45149</v>
      </c>
      <c r="K7248" t="s">
        <v>15</v>
      </c>
      <c r="L7248" t="s">
        <v>27</v>
      </c>
      <c r="M7248">
        <v>315.77999999999997</v>
      </c>
      <c r="N7248" t="s">
        <v>17</v>
      </c>
    </row>
    <row r="7249" spans="1:14" ht="14.25" customHeight="1" x14ac:dyDescent="0.3">
      <c r="A7249" t="s">
        <v>10018</v>
      </c>
      <c r="B7249" t="s">
        <v>19</v>
      </c>
      <c r="C7249" t="s">
        <v>14</v>
      </c>
      <c r="D7249">
        <v>1350.34</v>
      </c>
      <c r="E7249">
        <v>0.27</v>
      </c>
      <c r="F7249">
        <f t="shared" si="226"/>
        <v>364.59179999999998</v>
      </c>
      <c r="G7249">
        <f t="shared" si="227"/>
        <v>985.7482</v>
      </c>
      <c r="H7249">
        <v>5</v>
      </c>
      <c r="I7249" s="17">
        <v>45013</v>
      </c>
      <c r="J7249" s="17">
        <v>45018</v>
      </c>
      <c r="K7249" t="s">
        <v>21</v>
      </c>
      <c r="L7249" t="s">
        <v>22</v>
      </c>
      <c r="M7249">
        <v>310.08</v>
      </c>
      <c r="N7249" t="s">
        <v>17</v>
      </c>
    </row>
    <row r="7250" spans="1:14" ht="14.25" customHeight="1" x14ac:dyDescent="0.3">
      <c r="A7250" t="s">
        <v>7582</v>
      </c>
      <c r="B7250" t="s">
        <v>13</v>
      </c>
      <c r="C7250" t="s">
        <v>36</v>
      </c>
      <c r="D7250">
        <v>1354.25</v>
      </c>
      <c r="E7250">
        <v>0.32</v>
      </c>
      <c r="F7250">
        <f t="shared" si="226"/>
        <v>433.36</v>
      </c>
      <c r="G7250">
        <f t="shared" si="227"/>
        <v>920.89</v>
      </c>
      <c r="H7250">
        <v>5</v>
      </c>
      <c r="I7250" s="17">
        <v>45302</v>
      </c>
      <c r="J7250" s="17">
        <v>45308</v>
      </c>
      <c r="K7250" t="s">
        <v>21</v>
      </c>
      <c r="L7250" t="s">
        <v>22</v>
      </c>
      <c r="M7250">
        <v>404.47</v>
      </c>
      <c r="N7250" t="s">
        <v>48</v>
      </c>
    </row>
    <row r="7251" spans="1:14" ht="14.25" customHeight="1" x14ac:dyDescent="0.3">
      <c r="A7251" t="s">
        <v>3584</v>
      </c>
      <c r="B7251" t="s">
        <v>25</v>
      </c>
      <c r="C7251" t="s">
        <v>26</v>
      </c>
      <c r="D7251">
        <v>1360.6</v>
      </c>
      <c r="E7251">
        <v>0.38</v>
      </c>
      <c r="F7251">
        <f t="shared" si="226"/>
        <v>517.02800000000002</v>
      </c>
      <c r="G7251">
        <f t="shared" si="227"/>
        <v>843.57199999999989</v>
      </c>
      <c r="H7251">
        <v>5</v>
      </c>
      <c r="I7251" s="17">
        <v>45045</v>
      </c>
      <c r="J7251" s="17">
        <v>45047</v>
      </c>
      <c r="K7251" t="s">
        <v>15</v>
      </c>
      <c r="L7251" t="s">
        <v>16</v>
      </c>
      <c r="M7251">
        <v>342.23</v>
      </c>
      <c r="N7251" t="s">
        <v>17</v>
      </c>
    </row>
    <row r="7252" spans="1:14" ht="14.25" customHeight="1" x14ac:dyDescent="0.3">
      <c r="A7252" t="s">
        <v>1083</v>
      </c>
      <c r="B7252" t="s">
        <v>41</v>
      </c>
      <c r="C7252" t="s">
        <v>14</v>
      </c>
      <c r="D7252">
        <v>1369.37</v>
      </c>
      <c r="E7252">
        <v>0.39</v>
      </c>
      <c r="F7252">
        <f t="shared" si="226"/>
        <v>534.05430000000001</v>
      </c>
      <c r="G7252">
        <f t="shared" si="227"/>
        <v>835.31569999999988</v>
      </c>
      <c r="H7252">
        <v>5</v>
      </c>
      <c r="I7252" s="17">
        <v>45063</v>
      </c>
      <c r="J7252" s="17">
        <v>45070</v>
      </c>
      <c r="K7252" t="s">
        <v>21</v>
      </c>
      <c r="L7252" t="s">
        <v>16</v>
      </c>
      <c r="M7252">
        <v>381.68</v>
      </c>
      <c r="N7252" t="s">
        <v>48</v>
      </c>
    </row>
    <row r="7253" spans="1:14" ht="14.25" customHeight="1" x14ac:dyDescent="0.3">
      <c r="A7253" t="s">
        <v>3884</v>
      </c>
      <c r="B7253" t="s">
        <v>25</v>
      </c>
      <c r="C7253" t="s">
        <v>26</v>
      </c>
      <c r="D7253">
        <v>1369.64</v>
      </c>
      <c r="E7253">
        <v>0.31</v>
      </c>
      <c r="F7253">
        <f t="shared" si="226"/>
        <v>424.58840000000004</v>
      </c>
      <c r="G7253">
        <f t="shared" si="227"/>
        <v>945.05160000000001</v>
      </c>
      <c r="H7253">
        <v>5</v>
      </c>
      <c r="I7253" s="17">
        <v>45067</v>
      </c>
      <c r="J7253" s="17">
        <v>45073</v>
      </c>
      <c r="K7253" t="s">
        <v>21</v>
      </c>
      <c r="L7253" t="s">
        <v>16</v>
      </c>
      <c r="M7253">
        <v>323.88</v>
      </c>
      <c r="N7253" t="s">
        <v>48</v>
      </c>
    </row>
    <row r="7254" spans="1:14" ht="14.25" customHeight="1" x14ac:dyDescent="0.3">
      <c r="A7254" t="s">
        <v>10921</v>
      </c>
      <c r="B7254" t="s">
        <v>13</v>
      </c>
      <c r="C7254" t="s">
        <v>26</v>
      </c>
      <c r="D7254">
        <v>1376.38</v>
      </c>
      <c r="E7254">
        <v>0.4</v>
      </c>
      <c r="F7254">
        <f t="shared" si="226"/>
        <v>550.55200000000002</v>
      </c>
      <c r="G7254">
        <f t="shared" si="227"/>
        <v>825.82800000000009</v>
      </c>
      <c r="H7254">
        <v>5</v>
      </c>
      <c r="I7254" s="17">
        <v>45405</v>
      </c>
      <c r="J7254" s="17">
        <v>45407</v>
      </c>
      <c r="K7254" t="s">
        <v>15</v>
      </c>
      <c r="L7254" t="s">
        <v>22</v>
      </c>
      <c r="M7254">
        <v>200.57</v>
      </c>
      <c r="N7254" t="s">
        <v>39</v>
      </c>
    </row>
    <row r="7255" spans="1:14" ht="14.25" customHeight="1" x14ac:dyDescent="0.3">
      <c r="A7255" t="s">
        <v>14753</v>
      </c>
      <c r="B7255" t="s">
        <v>19</v>
      </c>
      <c r="C7255" t="s">
        <v>36</v>
      </c>
      <c r="D7255">
        <v>1376.64</v>
      </c>
      <c r="E7255">
        <v>0.11</v>
      </c>
      <c r="F7255">
        <f t="shared" si="226"/>
        <v>151.43040000000002</v>
      </c>
      <c r="G7255">
        <f t="shared" si="227"/>
        <v>1225.2096000000001</v>
      </c>
      <c r="H7255">
        <v>5</v>
      </c>
      <c r="I7255" s="17">
        <v>45499</v>
      </c>
      <c r="J7255" s="17">
        <v>45506</v>
      </c>
      <c r="K7255" t="s">
        <v>21</v>
      </c>
      <c r="L7255" t="s">
        <v>27</v>
      </c>
      <c r="M7255">
        <v>325.26</v>
      </c>
      <c r="N7255" t="s">
        <v>17</v>
      </c>
    </row>
    <row r="7256" spans="1:14" ht="14.25" customHeight="1" x14ac:dyDescent="0.3">
      <c r="A7256" t="s">
        <v>13855</v>
      </c>
      <c r="B7256" t="s">
        <v>25</v>
      </c>
      <c r="C7256" t="s">
        <v>20</v>
      </c>
      <c r="D7256">
        <v>1381.19</v>
      </c>
      <c r="E7256">
        <v>0.45</v>
      </c>
      <c r="F7256">
        <f t="shared" si="226"/>
        <v>621.53550000000007</v>
      </c>
      <c r="G7256">
        <f t="shared" si="227"/>
        <v>759.65449999999998</v>
      </c>
      <c r="H7256">
        <v>5</v>
      </c>
      <c r="I7256" s="17">
        <v>45544</v>
      </c>
      <c r="J7256" s="17">
        <v>45551</v>
      </c>
      <c r="K7256" t="s">
        <v>31</v>
      </c>
      <c r="L7256" t="s">
        <v>22</v>
      </c>
      <c r="M7256">
        <v>256.61</v>
      </c>
      <c r="N7256" t="s">
        <v>48</v>
      </c>
    </row>
    <row r="7257" spans="1:14" ht="14.25" customHeight="1" x14ac:dyDescent="0.3">
      <c r="A7257" t="s">
        <v>8920</v>
      </c>
      <c r="B7257" t="s">
        <v>25</v>
      </c>
      <c r="C7257" t="s">
        <v>20</v>
      </c>
      <c r="D7257">
        <v>1389.01</v>
      </c>
      <c r="E7257">
        <v>0.14000000000000001</v>
      </c>
      <c r="F7257">
        <f t="shared" si="226"/>
        <v>194.46140000000003</v>
      </c>
      <c r="G7257">
        <f t="shared" si="227"/>
        <v>1194.5486000000001</v>
      </c>
      <c r="H7257">
        <v>5</v>
      </c>
      <c r="I7257" s="17">
        <v>45444</v>
      </c>
      <c r="J7257" s="17">
        <v>45450</v>
      </c>
      <c r="K7257" t="s">
        <v>31</v>
      </c>
      <c r="L7257" t="s">
        <v>27</v>
      </c>
      <c r="M7257">
        <v>127.75</v>
      </c>
      <c r="N7257" t="s">
        <v>28</v>
      </c>
    </row>
    <row r="7258" spans="1:14" ht="14.25" customHeight="1" x14ac:dyDescent="0.3">
      <c r="A7258" t="s">
        <v>5918</v>
      </c>
      <c r="B7258" t="s">
        <v>13</v>
      </c>
      <c r="C7258" t="s">
        <v>36</v>
      </c>
      <c r="D7258">
        <v>1394.78</v>
      </c>
      <c r="E7258">
        <v>0.4</v>
      </c>
      <c r="F7258">
        <f t="shared" si="226"/>
        <v>557.91200000000003</v>
      </c>
      <c r="G7258">
        <f t="shared" si="227"/>
        <v>836.86799999999994</v>
      </c>
      <c r="H7258">
        <v>5</v>
      </c>
      <c r="I7258" s="17">
        <v>45414</v>
      </c>
      <c r="J7258" s="17">
        <v>45418</v>
      </c>
      <c r="K7258" t="s">
        <v>31</v>
      </c>
      <c r="L7258" t="s">
        <v>16</v>
      </c>
      <c r="M7258">
        <v>302.88</v>
      </c>
      <c r="N7258" t="s">
        <v>17</v>
      </c>
    </row>
    <row r="7259" spans="1:14" ht="14.25" customHeight="1" x14ac:dyDescent="0.3">
      <c r="A7259" t="s">
        <v>15329</v>
      </c>
      <c r="B7259" t="s">
        <v>25</v>
      </c>
      <c r="C7259" t="s">
        <v>33</v>
      </c>
      <c r="D7259">
        <v>1404.3</v>
      </c>
      <c r="E7259">
        <v>0.37</v>
      </c>
      <c r="F7259">
        <f t="shared" si="226"/>
        <v>519.59100000000001</v>
      </c>
      <c r="G7259">
        <f t="shared" si="227"/>
        <v>884.70899999999995</v>
      </c>
      <c r="H7259">
        <v>5</v>
      </c>
      <c r="I7259" s="17">
        <v>45125</v>
      </c>
      <c r="J7259" s="17">
        <v>45132</v>
      </c>
      <c r="K7259" t="s">
        <v>21</v>
      </c>
      <c r="L7259" t="s">
        <v>27</v>
      </c>
      <c r="M7259">
        <v>82.33</v>
      </c>
      <c r="N7259" t="s">
        <v>39</v>
      </c>
    </row>
    <row r="7260" spans="1:14" ht="14.25" customHeight="1" x14ac:dyDescent="0.3">
      <c r="A7260" t="s">
        <v>10289</v>
      </c>
      <c r="B7260" t="s">
        <v>25</v>
      </c>
      <c r="C7260" t="s">
        <v>26</v>
      </c>
      <c r="D7260">
        <v>1405.97</v>
      </c>
      <c r="E7260">
        <v>0.21</v>
      </c>
      <c r="F7260">
        <f t="shared" si="226"/>
        <v>295.25369999999998</v>
      </c>
      <c r="G7260">
        <f t="shared" si="227"/>
        <v>1110.7163</v>
      </c>
      <c r="H7260">
        <v>5</v>
      </c>
      <c r="I7260" s="17">
        <v>45039</v>
      </c>
      <c r="J7260" s="17">
        <v>45040</v>
      </c>
      <c r="K7260" t="s">
        <v>21</v>
      </c>
      <c r="L7260" t="s">
        <v>22</v>
      </c>
      <c r="M7260">
        <v>407.44</v>
      </c>
      <c r="N7260" t="s">
        <v>23</v>
      </c>
    </row>
    <row r="7261" spans="1:14" ht="14.25" customHeight="1" x14ac:dyDescent="0.3">
      <c r="A7261" t="s">
        <v>9491</v>
      </c>
      <c r="B7261" t="s">
        <v>13</v>
      </c>
      <c r="C7261" t="s">
        <v>26</v>
      </c>
      <c r="D7261">
        <v>1407.35</v>
      </c>
      <c r="E7261">
        <v>0.17</v>
      </c>
      <c r="F7261">
        <f t="shared" si="226"/>
        <v>239.24950000000001</v>
      </c>
      <c r="G7261">
        <f t="shared" si="227"/>
        <v>1168.1005</v>
      </c>
      <c r="H7261">
        <v>5</v>
      </c>
      <c r="I7261" s="17">
        <v>45559</v>
      </c>
      <c r="J7261" s="17">
        <v>45566</v>
      </c>
      <c r="K7261" t="s">
        <v>31</v>
      </c>
      <c r="L7261" t="s">
        <v>22</v>
      </c>
      <c r="M7261">
        <v>233.7</v>
      </c>
      <c r="N7261" t="s">
        <v>39</v>
      </c>
    </row>
    <row r="7262" spans="1:14" ht="14.25" customHeight="1" x14ac:dyDescent="0.3">
      <c r="A7262" t="s">
        <v>12834</v>
      </c>
      <c r="B7262" t="s">
        <v>19</v>
      </c>
      <c r="C7262" t="s">
        <v>36</v>
      </c>
      <c r="D7262">
        <v>1407.55</v>
      </c>
      <c r="E7262">
        <v>0.36</v>
      </c>
      <c r="F7262">
        <f t="shared" si="226"/>
        <v>506.71799999999996</v>
      </c>
      <c r="G7262">
        <f t="shared" si="227"/>
        <v>900.83199999999999</v>
      </c>
      <c r="H7262">
        <v>5</v>
      </c>
      <c r="I7262" s="17">
        <v>45264</v>
      </c>
      <c r="J7262" s="17">
        <v>45269</v>
      </c>
      <c r="K7262" t="s">
        <v>21</v>
      </c>
      <c r="L7262" t="s">
        <v>22</v>
      </c>
      <c r="M7262">
        <v>172.8</v>
      </c>
      <c r="N7262" t="s">
        <v>48</v>
      </c>
    </row>
    <row r="7263" spans="1:14" ht="14.25" customHeight="1" x14ac:dyDescent="0.3">
      <c r="A7263" t="s">
        <v>8220</v>
      </c>
      <c r="B7263" t="s">
        <v>19</v>
      </c>
      <c r="C7263" t="s">
        <v>36</v>
      </c>
      <c r="D7263">
        <v>1410.81</v>
      </c>
      <c r="E7263">
        <v>0.48</v>
      </c>
      <c r="F7263">
        <f t="shared" si="226"/>
        <v>677.1887999999999</v>
      </c>
      <c r="G7263">
        <f t="shared" si="227"/>
        <v>733.62120000000004</v>
      </c>
      <c r="H7263">
        <v>5</v>
      </c>
      <c r="I7263" s="17">
        <v>45298</v>
      </c>
      <c r="J7263" s="17">
        <v>45305</v>
      </c>
      <c r="K7263" t="s">
        <v>31</v>
      </c>
      <c r="L7263" t="s">
        <v>22</v>
      </c>
      <c r="M7263">
        <v>280.99</v>
      </c>
      <c r="N7263" t="s">
        <v>39</v>
      </c>
    </row>
    <row r="7264" spans="1:14" ht="14.25" customHeight="1" x14ac:dyDescent="0.3">
      <c r="A7264" t="s">
        <v>3707</v>
      </c>
      <c r="B7264" t="s">
        <v>13</v>
      </c>
      <c r="C7264" t="s">
        <v>14</v>
      </c>
      <c r="D7264">
        <v>1412.2</v>
      </c>
      <c r="E7264">
        <v>0.23</v>
      </c>
      <c r="F7264">
        <f t="shared" si="226"/>
        <v>324.80600000000004</v>
      </c>
      <c r="G7264">
        <f t="shared" si="227"/>
        <v>1087.394</v>
      </c>
      <c r="H7264">
        <v>5</v>
      </c>
      <c r="I7264" s="17">
        <v>45496</v>
      </c>
      <c r="J7264" s="17">
        <v>45502</v>
      </c>
      <c r="K7264" t="s">
        <v>21</v>
      </c>
      <c r="L7264" t="s">
        <v>22</v>
      </c>
      <c r="M7264">
        <v>364.76</v>
      </c>
      <c r="N7264" t="s">
        <v>17</v>
      </c>
    </row>
    <row r="7265" spans="1:14" ht="14.25" customHeight="1" x14ac:dyDescent="0.3">
      <c r="A7265" t="s">
        <v>14625</v>
      </c>
      <c r="B7265" t="s">
        <v>25</v>
      </c>
      <c r="C7265" t="s">
        <v>14</v>
      </c>
      <c r="D7265">
        <v>1413.89</v>
      </c>
      <c r="E7265">
        <v>0.24</v>
      </c>
      <c r="F7265">
        <f t="shared" si="226"/>
        <v>339.33359999999999</v>
      </c>
      <c r="G7265">
        <f t="shared" si="227"/>
        <v>1074.5564000000002</v>
      </c>
      <c r="H7265">
        <v>5</v>
      </c>
      <c r="I7265" s="17">
        <v>45167</v>
      </c>
      <c r="J7265" s="17">
        <v>45171</v>
      </c>
      <c r="K7265" t="s">
        <v>15</v>
      </c>
      <c r="L7265" t="s">
        <v>27</v>
      </c>
      <c r="M7265">
        <v>392.46</v>
      </c>
      <c r="N7265" t="s">
        <v>34</v>
      </c>
    </row>
    <row r="7266" spans="1:14" ht="14.25" customHeight="1" x14ac:dyDescent="0.3">
      <c r="A7266" t="s">
        <v>14650</v>
      </c>
      <c r="B7266" t="s">
        <v>25</v>
      </c>
      <c r="C7266" t="s">
        <v>26</v>
      </c>
      <c r="D7266">
        <v>1415.47</v>
      </c>
      <c r="E7266">
        <v>0.34</v>
      </c>
      <c r="F7266">
        <f t="shared" si="226"/>
        <v>481.25980000000004</v>
      </c>
      <c r="G7266">
        <f t="shared" si="227"/>
        <v>934.21019999999999</v>
      </c>
      <c r="H7266">
        <v>5</v>
      </c>
      <c r="I7266" s="17">
        <v>45125</v>
      </c>
      <c r="J7266" s="17">
        <v>45126</v>
      </c>
      <c r="K7266" t="s">
        <v>31</v>
      </c>
      <c r="L7266" t="s">
        <v>22</v>
      </c>
      <c r="M7266">
        <v>234.34</v>
      </c>
      <c r="N7266" t="s">
        <v>39</v>
      </c>
    </row>
    <row r="7267" spans="1:14" ht="14.25" customHeight="1" x14ac:dyDescent="0.3">
      <c r="A7267" t="s">
        <v>2972</v>
      </c>
      <c r="B7267" t="s">
        <v>25</v>
      </c>
      <c r="C7267" t="s">
        <v>33</v>
      </c>
      <c r="D7267">
        <v>1419.03</v>
      </c>
      <c r="E7267">
        <v>0.46</v>
      </c>
      <c r="F7267">
        <f t="shared" si="226"/>
        <v>652.75380000000007</v>
      </c>
      <c r="G7267">
        <f t="shared" si="227"/>
        <v>766.2761999999999</v>
      </c>
      <c r="H7267">
        <v>5</v>
      </c>
      <c r="I7267" s="17">
        <v>44939</v>
      </c>
      <c r="J7267" s="17">
        <v>44943</v>
      </c>
      <c r="K7267" t="s">
        <v>31</v>
      </c>
      <c r="L7267" t="s">
        <v>22</v>
      </c>
      <c r="M7267">
        <v>111.07</v>
      </c>
      <c r="N7267" t="s">
        <v>34</v>
      </c>
    </row>
    <row r="7268" spans="1:14" ht="14.25" customHeight="1" x14ac:dyDescent="0.3">
      <c r="A7268" t="s">
        <v>14976</v>
      </c>
      <c r="B7268" t="s">
        <v>13</v>
      </c>
      <c r="C7268" t="s">
        <v>26</v>
      </c>
      <c r="D7268">
        <v>1422.61</v>
      </c>
      <c r="E7268">
        <v>0.38</v>
      </c>
      <c r="F7268">
        <f t="shared" si="226"/>
        <v>540.59179999999992</v>
      </c>
      <c r="G7268">
        <f t="shared" si="227"/>
        <v>882.01819999999998</v>
      </c>
      <c r="H7268">
        <v>5</v>
      </c>
      <c r="I7268" s="17">
        <v>45142</v>
      </c>
      <c r="J7268" s="17">
        <v>45147</v>
      </c>
      <c r="K7268" t="s">
        <v>15</v>
      </c>
      <c r="L7268" t="s">
        <v>27</v>
      </c>
      <c r="M7268">
        <v>273.39999999999998</v>
      </c>
      <c r="N7268" t="s">
        <v>48</v>
      </c>
    </row>
    <row r="7269" spans="1:14" ht="14.25" customHeight="1" x14ac:dyDescent="0.3">
      <c r="A7269" t="s">
        <v>298</v>
      </c>
      <c r="B7269" t="s">
        <v>41</v>
      </c>
      <c r="C7269" t="s">
        <v>33</v>
      </c>
      <c r="D7269">
        <v>1426.63</v>
      </c>
      <c r="E7269">
        <v>0.24</v>
      </c>
      <c r="F7269">
        <f t="shared" si="226"/>
        <v>342.39120000000003</v>
      </c>
      <c r="G7269">
        <f t="shared" si="227"/>
        <v>1084.2388000000001</v>
      </c>
      <c r="H7269">
        <v>5</v>
      </c>
      <c r="I7269" s="17">
        <v>45304</v>
      </c>
      <c r="J7269" s="17">
        <v>45311</v>
      </c>
      <c r="K7269" t="s">
        <v>21</v>
      </c>
      <c r="L7269" t="s">
        <v>27</v>
      </c>
      <c r="M7269">
        <v>72.98</v>
      </c>
      <c r="N7269" t="s">
        <v>39</v>
      </c>
    </row>
    <row r="7270" spans="1:14" ht="14.25" customHeight="1" x14ac:dyDescent="0.3">
      <c r="A7270" t="s">
        <v>6472</v>
      </c>
      <c r="B7270" t="s">
        <v>19</v>
      </c>
      <c r="C7270" t="s">
        <v>14</v>
      </c>
      <c r="D7270">
        <v>1426.66</v>
      </c>
      <c r="E7270">
        <v>0.26</v>
      </c>
      <c r="F7270">
        <f t="shared" si="226"/>
        <v>370.93160000000006</v>
      </c>
      <c r="G7270">
        <f t="shared" si="227"/>
        <v>1055.7284</v>
      </c>
      <c r="H7270">
        <v>5</v>
      </c>
      <c r="I7270" s="17">
        <v>44974</v>
      </c>
      <c r="J7270" s="17">
        <v>44979</v>
      </c>
      <c r="K7270" t="s">
        <v>31</v>
      </c>
      <c r="L7270" t="s">
        <v>16</v>
      </c>
      <c r="M7270">
        <v>80.77</v>
      </c>
      <c r="N7270" t="s">
        <v>39</v>
      </c>
    </row>
    <row r="7271" spans="1:14" ht="14.25" customHeight="1" x14ac:dyDescent="0.3">
      <c r="A7271" t="s">
        <v>2676</v>
      </c>
      <c r="B7271" t="s">
        <v>25</v>
      </c>
      <c r="C7271" t="s">
        <v>26</v>
      </c>
      <c r="D7271">
        <v>1427.28</v>
      </c>
      <c r="E7271">
        <v>0.21</v>
      </c>
      <c r="F7271">
        <f t="shared" si="226"/>
        <v>299.72879999999998</v>
      </c>
      <c r="G7271">
        <f t="shared" si="227"/>
        <v>1127.5511999999999</v>
      </c>
      <c r="H7271">
        <v>5</v>
      </c>
      <c r="I7271" s="17">
        <v>45135</v>
      </c>
      <c r="J7271" s="17">
        <v>45141</v>
      </c>
      <c r="K7271" t="s">
        <v>21</v>
      </c>
      <c r="L7271" t="s">
        <v>27</v>
      </c>
      <c r="M7271">
        <v>279.91000000000003</v>
      </c>
      <c r="N7271" t="s">
        <v>28</v>
      </c>
    </row>
    <row r="7272" spans="1:14" ht="14.25" customHeight="1" x14ac:dyDescent="0.3">
      <c r="A7272" t="s">
        <v>371</v>
      </c>
      <c r="B7272" t="s">
        <v>19</v>
      </c>
      <c r="C7272" t="s">
        <v>33</v>
      </c>
      <c r="D7272">
        <v>1433.56</v>
      </c>
      <c r="E7272">
        <v>0.31</v>
      </c>
      <c r="F7272">
        <f t="shared" si="226"/>
        <v>444.40359999999998</v>
      </c>
      <c r="G7272">
        <f t="shared" si="227"/>
        <v>989.15639999999996</v>
      </c>
      <c r="H7272">
        <v>5</v>
      </c>
      <c r="I7272" s="17">
        <v>45563</v>
      </c>
      <c r="J7272" s="17">
        <v>45569</v>
      </c>
      <c r="K7272" t="s">
        <v>21</v>
      </c>
      <c r="L7272" t="s">
        <v>22</v>
      </c>
      <c r="M7272">
        <v>310.11</v>
      </c>
      <c r="N7272" t="s">
        <v>23</v>
      </c>
    </row>
    <row r="7273" spans="1:14" ht="14.25" customHeight="1" x14ac:dyDescent="0.3">
      <c r="A7273" t="s">
        <v>11038</v>
      </c>
      <c r="B7273" t="s">
        <v>25</v>
      </c>
      <c r="C7273" t="s">
        <v>14</v>
      </c>
      <c r="D7273">
        <v>1434.59</v>
      </c>
      <c r="E7273">
        <v>0.21</v>
      </c>
      <c r="F7273">
        <f t="shared" si="226"/>
        <v>301.26389999999998</v>
      </c>
      <c r="G7273">
        <f t="shared" si="227"/>
        <v>1133.3261</v>
      </c>
      <c r="H7273">
        <v>5</v>
      </c>
      <c r="I7273" s="17">
        <v>45423</v>
      </c>
      <c r="J7273" s="17">
        <v>45425</v>
      </c>
      <c r="K7273" t="s">
        <v>15</v>
      </c>
      <c r="L7273" t="s">
        <v>22</v>
      </c>
      <c r="M7273">
        <v>429.21</v>
      </c>
      <c r="N7273" t="s">
        <v>34</v>
      </c>
    </row>
    <row r="7274" spans="1:14" ht="14.25" customHeight="1" x14ac:dyDescent="0.3">
      <c r="A7274" t="s">
        <v>2584</v>
      </c>
      <c r="B7274" t="s">
        <v>25</v>
      </c>
      <c r="C7274" t="s">
        <v>36</v>
      </c>
      <c r="D7274">
        <v>1444.32</v>
      </c>
      <c r="E7274">
        <v>0.17</v>
      </c>
      <c r="F7274">
        <f t="shared" si="226"/>
        <v>245.53440000000001</v>
      </c>
      <c r="G7274">
        <f t="shared" si="227"/>
        <v>1198.7855999999999</v>
      </c>
      <c r="H7274">
        <v>5</v>
      </c>
      <c r="I7274" s="17">
        <v>44992</v>
      </c>
      <c r="J7274" s="17">
        <v>44995</v>
      </c>
      <c r="K7274" t="s">
        <v>15</v>
      </c>
      <c r="L7274" t="s">
        <v>27</v>
      </c>
      <c r="M7274">
        <v>230.08</v>
      </c>
      <c r="N7274" t="s">
        <v>48</v>
      </c>
    </row>
    <row r="7275" spans="1:14" ht="14.25" customHeight="1" x14ac:dyDescent="0.3">
      <c r="A7275" t="s">
        <v>2129</v>
      </c>
      <c r="B7275" t="s">
        <v>41</v>
      </c>
      <c r="C7275" t="s">
        <v>20</v>
      </c>
      <c r="D7275">
        <v>1444.5</v>
      </c>
      <c r="E7275">
        <v>0.08</v>
      </c>
      <c r="F7275">
        <f t="shared" si="226"/>
        <v>115.56</v>
      </c>
      <c r="G7275">
        <f t="shared" si="227"/>
        <v>1328.94</v>
      </c>
      <c r="H7275">
        <v>5</v>
      </c>
      <c r="I7275" s="17">
        <v>44941</v>
      </c>
      <c r="J7275" s="17">
        <v>44946</v>
      </c>
      <c r="K7275" t="s">
        <v>31</v>
      </c>
      <c r="L7275" t="s">
        <v>22</v>
      </c>
      <c r="M7275">
        <v>427.18</v>
      </c>
      <c r="N7275" t="s">
        <v>23</v>
      </c>
    </row>
    <row r="7276" spans="1:14" ht="14.25" customHeight="1" x14ac:dyDescent="0.3">
      <c r="A7276" t="s">
        <v>13214</v>
      </c>
      <c r="B7276" t="s">
        <v>41</v>
      </c>
      <c r="C7276" t="s">
        <v>14</v>
      </c>
      <c r="D7276">
        <v>1444.81</v>
      </c>
      <c r="E7276">
        <v>0.25</v>
      </c>
      <c r="F7276">
        <f t="shared" si="226"/>
        <v>361.20249999999999</v>
      </c>
      <c r="G7276">
        <f t="shared" si="227"/>
        <v>1083.6075000000001</v>
      </c>
      <c r="H7276">
        <v>5</v>
      </c>
      <c r="I7276" s="17">
        <v>45428</v>
      </c>
      <c r="J7276" s="17">
        <v>45432</v>
      </c>
      <c r="K7276" t="s">
        <v>31</v>
      </c>
      <c r="L7276" t="s">
        <v>16</v>
      </c>
      <c r="M7276">
        <v>355.38</v>
      </c>
      <c r="N7276" t="s">
        <v>17</v>
      </c>
    </row>
    <row r="7277" spans="1:14" ht="14.25" customHeight="1" x14ac:dyDescent="0.3">
      <c r="A7277" t="s">
        <v>7007</v>
      </c>
      <c r="B7277" t="s">
        <v>41</v>
      </c>
      <c r="C7277" t="s">
        <v>33</v>
      </c>
      <c r="D7277">
        <v>1446.3</v>
      </c>
      <c r="E7277">
        <v>0.21</v>
      </c>
      <c r="F7277">
        <f t="shared" si="226"/>
        <v>303.72299999999996</v>
      </c>
      <c r="G7277">
        <f t="shared" si="227"/>
        <v>1142.577</v>
      </c>
      <c r="H7277">
        <v>5</v>
      </c>
      <c r="I7277" s="17">
        <v>45045</v>
      </c>
      <c r="J7277" s="17">
        <v>45048</v>
      </c>
      <c r="K7277" t="s">
        <v>15</v>
      </c>
      <c r="L7277" t="s">
        <v>27</v>
      </c>
      <c r="M7277">
        <v>326.04000000000002</v>
      </c>
      <c r="N7277" t="s">
        <v>23</v>
      </c>
    </row>
    <row r="7278" spans="1:14" ht="14.25" customHeight="1" x14ac:dyDescent="0.3">
      <c r="A7278" t="s">
        <v>14321</v>
      </c>
      <c r="B7278" t="s">
        <v>19</v>
      </c>
      <c r="C7278" t="s">
        <v>14</v>
      </c>
      <c r="D7278">
        <v>1448.69</v>
      </c>
      <c r="E7278">
        <v>0.08</v>
      </c>
      <c r="F7278">
        <f t="shared" si="226"/>
        <v>115.8952</v>
      </c>
      <c r="G7278">
        <f t="shared" si="227"/>
        <v>1332.7948000000001</v>
      </c>
      <c r="H7278">
        <v>5</v>
      </c>
      <c r="I7278" s="17">
        <v>45031</v>
      </c>
      <c r="J7278" s="17">
        <v>45036</v>
      </c>
      <c r="K7278" t="s">
        <v>15</v>
      </c>
      <c r="L7278" t="s">
        <v>27</v>
      </c>
      <c r="M7278">
        <v>144.47999999999999</v>
      </c>
      <c r="N7278" t="s">
        <v>34</v>
      </c>
    </row>
    <row r="7279" spans="1:14" ht="14.25" customHeight="1" x14ac:dyDescent="0.3">
      <c r="A7279" t="s">
        <v>4468</v>
      </c>
      <c r="B7279" t="s">
        <v>13</v>
      </c>
      <c r="C7279" t="s">
        <v>33</v>
      </c>
      <c r="D7279">
        <v>1450.39</v>
      </c>
      <c r="E7279">
        <v>0.16</v>
      </c>
      <c r="F7279">
        <f t="shared" si="226"/>
        <v>232.06240000000003</v>
      </c>
      <c r="G7279">
        <f t="shared" si="227"/>
        <v>1218.3276000000001</v>
      </c>
      <c r="H7279">
        <v>5</v>
      </c>
      <c r="I7279" s="17">
        <v>45426</v>
      </c>
      <c r="J7279" s="17">
        <v>45429</v>
      </c>
      <c r="K7279" t="s">
        <v>15</v>
      </c>
      <c r="L7279" t="s">
        <v>27</v>
      </c>
      <c r="M7279">
        <v>106.76</v>
      </c>
      <c r="N7279" t="s">
        <v>28</v>
      </c>
    </row>
    <row r="7280" spans="1:14" ht="14.25" customHeight="1" x14ac:dyDescent="0.3">
      <c r="A7280" t="s">
        <v>13338</v>
      </c>
      <c r="B7280" t="s">
        <v>25</v>
      </c>
      <c r="C7280" t="s">
        <v>14</v>
      </c>
      <c r="D7280">
        <v>1451.5</v>
      </c>
      <c r="E7280">
        <v>0.37</v>
      </c>
      <c r="F7280">
        <f t="shared" si="226"/>
        <v>537.05499999999995</v>
      </c>
      <c r="G7280">
        <f t="shared" si="227"/>
        <v>914.44500000000005</v>
      </c>
      <c r="H7280">
        <v>5</v>
      </c>
      <c r="I7280" s="17">
        <v>45059</v>
      </c>
      <c r="J7280" s="17">
        <v>45063</v>
      </c>
      <c r="K7280" t="s">
        <v>31</v>
      </c>
      <c r="L7280" t="s">
        <v>16</v>
      </c>
      <c r="M7280">
        <v>94.28</v>
      </c>
      <c r="N7280" t="s">
        <v>48</v>
      </c>
    </row>
    <row r="7281" spans="1:14" ht="14.25" customHeight="1" x14ac:dyDescent="0.3">
      <c r="A7281" t="s">
        <v>6121</v>
      </c>
      <c r="B7281" t="s">
        <v>25</v>
      </c>
      <c r="C7281" t="s">
        <v>14</v>
      </c>
      <c r="D7281">
        <v>1454.99</v>
      </c>
      <c r="E7281">
        <v>0.43</v>
      </c>
      <c r="F7281">
        <f t="shared" si="226"/>
        <v>625.64570000000003</v>
      </c>
      <c r="G7281">
        <f t="shared" si="227"/>
        <v>829.34429999999998</v>
      </c>
      <c r="H7281">
        <v>5</v>
      </c>
      <c r="I7281" s="17">
        <v>45350</v>
      </c>
      <c r="J7281" s="17">
        <v>45357</v>
      </c>
      <c r="K7281" t="s">
        <v>21</v>
      </c>
      <c r="L7281" t="s">
        <v>27</v>
      </c>
      <c r="M7281">
        <v>324.51</v>
      </c>
      <c r="N7281" t="s">
        <v>28</v>
      </c>
    </row>
    <row r="7282" spans="1:14" ht="14.25" customHeight="1" x14ac:dyDescent="0.3">
      <c r="A7282" t="s">
        <v>1067</v>
      </c>
      <c r="B7282" t="s">
        <v>25</v>
      </c>
      <c r="C7282" t="s">
        <v>36</v>
      </c>
      <c r="D7282">
        <v>1459.2</v>
      </c>
      <c r="E7282">
        <v>0.22</v>
      </c>
      <c r="F7282">
        <f t="shared" si="226"/>
        <v>321.024</v>
      </c>
      <c r="G7282">
        <f t="shared" si="227"/>
        <v>1138.1759999999999</v>
      </c>
      <c r="H7282">
        <v>5</v>
      </c>
      <c r="I7282" s="17">
        <v>45630</v>
      </c>
      <c r="J7282" s="17">
        <v>45634</v>
      </c>
      <c r="K7282" t="s">
        <v>15</v>
      </c>
      <c r="L7282" t="s">
        <v>22</v>
      </c>
      <c r="M7282">
        <v>222.05</v>
      </c>
      <c r="N7282" t="s">
        <v>17</v>
      </c>
    </row>
    <row r="7283" spans="1:14" ht="14.25" customHeight="1" x14ac:dyDescent="0.3">
      <c r="A7283" t="s">
        <v>9821</v>
      </c>
      <c r="B7283" t="s">
        <v>41</v>
      </c>
      <c r="C7283" t="s">
        <v>14</v>
      </c>
      <c r="D7283">
        <v>1464.64</v>
      </c>
      <c r="E7283">
        <v>0.15</v>
      </c>
      <c r="F7283">
        <f t="shared" si="226"/>
        <v>219.696</v>
      </c>
      <c r="G7283">
        <f t="shared" si="227"/>
        <v>1244.9440000000002</v>
      </c>
      <c r="H7283">
        <v>5</v>
      </c>
      <c r="I7283" s="17">
        <v>45583</v>
      </c>
      <c r="J7283" s="17">
        <v>45587</v>
      </c>
      <c r="K7283" t="s">
        <v>31</v>
      </c>
      <c r="L7283" t="s">
        <v>22</v>
      </c>
      <c r="M7283">
        <v>226.99</v>
      </c>
      <c r="N7283" t="s">
        <v>48</v>
      </c>
    </row>
    <row r="7284" spans="1:14" ht="14.25" customHeight="1" x14ac:dyDescent="0.3">
      <c r="A7284" t="s">
        <v>4106</v>
      </c>
      <c r="B7284" t="s">
        <v>25</v>
      </c>
      <c r="C7284" t="s">
        <v>26</v>
      </c>
      <c r="D7284">
        <v>1468.06</v>
      </c>
      <c r="E7284">
        <v>0.35</v>
      </c>
      <c r="F7284">
        <f t="shared" si="226"/>
        <v>513.82099999999991</v>
      </c>
      <c r="G7284">
        <f t="shared" si="227"/>
        <v>954.23900000000003</v>
      </c>
      <c r="H7284">
        <v>5</v>
      </c>
      <c r="I7284" s="17">
        <v>45372</v>
      </c>
      <c r="J7284" s="17">
        <v>45377</v>
      </c>
      <c r="K7284" t="s">
        <v>21</v>
      </c>
      <c r="L7284" t="s">
        <v>22</v>
      </c>
      <c r="M7284">
        <v>113.1</v>
      </c>
      <c r="N7284" t="s">
        <v>34</v>
      </c>
    </row>
    <row r="7285" spans="1:14" ht="14.25" customHeight="1" x14ac:dyDescent="0.3">
      <c r="A7285" t="s">
        <v>6731</v>
      </c>
      <c r="B7285" t="s">
        <v>19</v>
      </c>
      <c r="C7285" t="s">
        <v>14</v>
      </c>
      <c r="D7285">
        <v>1470.99</v>
      </c>
      <c r="E7285">
        <v>0.23</v>
      </c>
      <c r="F7285">
        <f t="shared" si="226"/>
        <v>338.32769999999999</v>
      </c>
      <c r="G7285">
        <f t="shared" si="227"/>
        <v>1132.6623</v>
      </c>
      <c r="H7285">
        <v>5</v>
      </c>
      <c r="I7285" s="17">
        <v>45049</v>
      </c>
      <c r="J7285" s="17">
        <v>45052</v>
      </c>
      <c r="K7285" t="s">
        <v>15</v>
      </c>
      <c r="L7285" t="s">
        <v>22</v>
      </c>
      <c r="M7285">
        <v>156.72999999999999</v>
      </c>
      <c r="N7285" t="s">
        <v>28</v>
      </c>
    </row>
    <row r="7286" spans="1:14" ht="14.25" customHeight="1" x14ac:dyDescent="0.3">
      <c r="A7286" t="s">
        <v>5236</v>
      </c>
      <c r="B7286" t="s">
        <v>25</v>
      </c>
      <c r="C7286" t="s">
        <v>26</v>
      </c>
      <c r="D7286">
        <v>1474.09</v>
      </c>
      <c r="E7286">
        <v>0.27</v>
      </c>
      <c r="F7286">
        <f t="shared" si="226"/>
        <v>398.0043</v>
      </c>
      <c r="G7286">
        <f t="shared" si="227"/>
        <v>1076.0856999999999</v>
      </c>
      <c r="H7286">
        <v>5</v>
      </c>
      <c r="I7286" s="17">
        <v>45358</v>
      </c>
      <c r="J7286" s="17">
        <v>45360</v>
      </c>
      <c r="K7286" t="s">
        <v>15</v>
      </c>
      <c r="L7286" t="s">
        <v>22</v>
      </c>
      <c r="M7286">
        <v>300.25</v>
      </c>
      <c r="N7286" t="s">
        <v>48</v>
      </c>
    </row>
    <row r="7287" spans="1:14" ht="14.25" customHeight="1" x14ac:dyDescent="0.3">
      <c r="A7287" t="s">
        <v>2558</v>
      </c>
      <c r="B7287" t="s">
        <v>19</v>
      </c>
      <c r="C7287" t="s">
        <v>36</v>
      </c>
      <c r="D7287">
        <v>1476.35</v>
      </c>
      <c r="E7287">
        <v>0.02</v>
      </c>
      <c r="F7287">
        <f t="shared" si="226"/>
        <v>29.526999999999997</v>
      </c>
      <c r="G7287">
        <f t="shared" si="227"/>
        <v>1446.8229999999999</v>
      </c>
      <c r="H7287">
        <v>5</v>
      </c>
      <c r="I7287" s="17">
        <v>45344</v>
      </c>
      <c r="J7287" s="17">
        <v>45348</v>
      </c>
      <c r="K7287" t="s">
        <v>21</v>
      </c>
      <c r="L7287" t="s">
        <v>27</v>
      </c>
      <c r="M7287">
        <v>144.85</v>
      </c>
      <c r="N7287" t="s">
        <v>34</v>
      </c>
    </row>
    <row r="7288" spans="1:14" ht="14.25" customHeight="1" x14ac:dyDescent="0.3">
      <c r="A7288" t="s">
        <v>7732</v>
      </c>
      <c r="B7288" t="s">
        <v>13</v>
      </c>
      <c r="C7288" t="s">
        <v>33</v>
      </c>
      <c r="D7288">
        <v>1480.15</v>
      </c>
      <c r="E7288">
        <v>0.31</v>
      </c>
      <c r="F7288">
        <f t="shared" si="226"/>
        <v>458.84650000000005</v>
      </c>
      <c r="G7288">
        <f t="shared" si="227"/>
        <v>1021.3035</v>
      </c>
      <c r="H7288">
        <v>5</v>
      </c>
      <c r="I7288" s="17">
        <v>45408</v>
      </c>
      <c r="J7288" s="17">
        <v>45411</v>
      </c>
      <c r="K7288" t="s">
        <v>15</v>
      </c>
      <c r="L7288" t="s">
        <v>27</v>
      </c>
      <c r="M7288">
        <v>188.73</v>
      </c>
      <c r="N7288" t="s">
        <v>17</v>
      </c>
    </row>
    <row r="7289" spans="1:14" ht="14.25" customHeight="1" x14ac:dyDescent="0.3">
      <c r="A7289" t="s">
        <v>959</v>
      </c>
      <c r="B7289" t="s">
        <v>25</v>
      </c>
      <c r="C7289" t="s">
        <v>36</v>
      </c>
      <c r="D7289">
        <v>1482.26</v>
      </c>
      <c r="E7289">
        <v>0.33</v>
      </c>
      <c r="F7289">
        <f t="shared" si="226"/>
        <v>489.14580000000001</v>
      </c>
      <c r="G7289">
        <f t="shared" si="227"/>
        <v>993.11419999999998</v>
      </c>
      <c r="H7289">
        <v>5</v>
      </c>
      <c r="I7289" s="17">
        <v>45290</v>
      </c>
      <c r="J7289" s="17">
        <v>45295</v>
      </c>
      <c r="K7289" t="s">
        <v>15</v>
      </c>
      <c r="L7289" t="s">
        <v>27</v>
      </c>
      <c r="M7289">
        <v>289.98</v>
      </c>
      <c r="N7289" t="s">
        <v>48</v>
      </c>
    </row>
    <row r="7290" spans="1:14" ht="14.25" customHeight="1" x14ac:dyDescent="0.3">
      <c r="A7290" t="s">
        <v>10299</v>
      </c>
      <c r="B7290" t="s">
        <v>13</v>
      </c>
      <c r="C7290" t="s">
        <v>20</v>
      </c>
      <c r="D7290">
        <v>1482.41</v>
      </c>
      <c r="E7290">
        <v>0.25</v>
      </c>
      <c r="F7290">
        <f t="shared" si="226"/>
        <v>370.60250000000002</v>
      </c>
      <c r="G7290">
        <f t="shared" si="227"/>
        <v>1111.8075000000001</v>
      </c>
      <c r="H7290">
        <v>5</v>
      </c>
      <c r="I7290" s="17">
        <v>45258</v>
      </c>
      <c r="J7290" s="17">
        <v>45260</v>
      </c>
      <c r="K7290" t="s">
        <v>31</v>
      </c>
      <c r="L7290" t="s">
        <v>16</v>
      </c>
      <c r="M7290">
        <v>107.14</v>
      </c>
      <c r="N7290" t="s">
        <v>23</v>
      </c>
    </row>
    <row r="7291" spans="1:14" ht="14.25" customHeight="1" x14ac:dyDescent="0.3">
      <c r="A7291" t="s">
        <v>2417</v>
      </c>
      <c r="B7291" t="s">
        <v>25</v>
      </c>
      <c r="C7291" t="s">
        <v>20</v>
      </c>
      <c r="D7291">
        <v>1484.24</v>
      </c>
      <c r="E7291">
        <v>0.04</v>
      </c>
      <c r="F7291">
        <f t="shared" si="226"/>
        <v>59.369599999999998</v>
      </c>
      <c r="G7291">
        <f t="shared" si="227"/>
        <v>1424.8704</v>
      </c>
      <c r="H7291">
        <v>5</v>
      </c>
      <c r="I7291" s="17">
        <v>45369</v>
      </c>
      <c r="J7291" s="17">
        <v>45370</v>
      </c>
      <c r="K7291" t="s">
        <v>15</v>
      </c>
      <c r="L7291" t="s">
        <v>27</v>
      </c>
      <c r="M7291">
        <v>130.37</v>
      </c>
      <c r="N7291" t="s">
        <v>39</v>
      </c>
    </row>
    <row r="7292" spans="1:14" ht="14.25" customHeight="1" x14ac:dyDescent="0.3">
      <c r="A7292" t="s">
        <v>11858</v>
      </c>
      <c r="B7292" t="s">
        <v>41</v>
      </c>
      <c r="C7292" t="s">
        <v>26</v>
      </c>
      <c r="D7292">
        <v>1484.58</v>
      </c>
      <c r="E7292">
        <v>0.49</v>
      </c>
      <c r="F7292">
        <f t="shared" si="226"/>
        <v>727.44419999999991</v>
      </c>
      <c r="G7292">
        <f t="shared" si="227"/>
        <v>757.13580000000002</v>
      </c>
      <c r="H7292">
        <v>5</v>
      </c>
      <c r="I7292" s="17">
        <v>45615</v>
      </c>
      <c r="J7292" s="17">
        <v>45617</v>
      </c>
      <c r="K7292" t="s">
        <v>15</v>
      </c>
      <c r="L7292" t="s">
        <v>27</v>
      </c>
      <c r="M7292">
        <v>321.08999999999997</v>
      </c>
      <c r="N7292" t="s">
        <v>17</v>
      </c>
    </row>
    <row r="7293" spans="1:14" ht="14.25" customHeight="1" x14ac:dyDescent="0.3">
      <c r="A7293" t="s">
        <v>7127</v>
      </c>
      <c r="B7293" t="s">
        <v>41</v>
      </c>
      <c r="C7293" t="s">
        <v>26</v>
      </c>
      <c r="D7293">
        <v>1490.41</v>
      </c>
      <c r="E7293">
        <v>0.32</v>
      </c>
      <c r="F7293">
        <f t="shared" si="226"/>
        <v>476.93120000000005</v>
      </c>
      <c r="G7293">
        <f t="shared" si="227"/>
        <v>1013.4788000000001</v>
      </c>
      <c r="H7293">
        <v>5</v>
      </c>
      <c r="I7293" s="17">
        <v>45509</v>
      </c>
      <c r="J7293" s="17">
        <v>45516</v>
      </c>
      <c r="K7293" t="s">
        <v>15</v>
      </c>
      <c r="L7293" t="s">
        <v>16</v>
      </c>
      <c r="M7293">
        <v>185.06</v>
      </c>
      <c r="N7293" t="s">
        <v>17</v>
      </c>
    </row>
    <row r="7294" spans="1:14" ht="14.25" customHeight="1" x14ac:dyDescent="0.3">
      <c r="A7294" t="s">
        <v>10384</v>
      </c>
      <c r="B7294" t="s">
        <v>19</v>
      </c>
      <c r="C7294" t="s">
        <v>20</v>
      </c>
      <c r="D7294">
        <v>1493.19</v>
      </c>
      <c r="E7294">
        <v>0.42</v>
      </c>
      <c r="F7294">
        <f t="shared" si="226"/>
        <v>627.13980000000004</v>
      </c>
      <c r="G7294">
        <f t="shared" si="227"/>
        <v>866.05020000000002</v>
      </c>
      <c r="H7294">
        <v>5</v>
      </c>
      <c r="I7294" s="17">
        <v>44982</v>
      </c>
      <c r="J7294" s="17">
        <v>44987</v>
      </c>
      <c r="K7294" t="s">
        <v>15</v>
      </c>
      <c r="L7294" t="s">
        <v>22</v>
      </c>
      <c r="M7294">
        <v>88.71</v>
      </c>
      <c r="N7294" t="s">
        <v>28</v>
      </c>
    </row>
    <row r="7295" spans="1:14" ht="14.25" customHeight="1" x14ac:dyDescent="0.3">
      <c r="A7295" t="s">
        <v>10548</v>
      </c>
      <c r="B7295" t="s">
        <v>25</v>
      </c>
      <c r="C7295" t="s">
        <v>33</v>
      </c>
      <c r="D7295">
        <v>1497.67</v>
      </c>
      <c r="E7295">
        <v>0.42</v>
      </c>
      <c r="F7295">
        <f t="shared" si="226"/>
        <v>629.02139999999997</v>
      </c>
      <c r="G7295">
        <f t="shared" si="227"/>
        <v>868.6486000000001</v>
      </c>
      <c r="H7295">
        <v>5</v>
      </c>
      <c r="I7295" s="17">
        <v>45464</v>
      </c>
      <c r="J7295" s="17">
        <v>45469</v>
      </c>
      <c r="K7295" t="s">
        <v>15</v>
      </c>
      <c r="L7295" t="s">
        <v>16</v>
      </c>
      <c r="M7295">
        <v>360.78</v>
      </c>
      <c r="N7295" t="s">
        <v>28</v>
      </c>
    </row>
    <row r="7296" spans="1:14" ht="14.25" customHeight="1" x14ac:dyDescent="0.3">
      <c r="A7296" t="s">
        <v>5520</v>
      </c>
      <c r="B7296" t="s">
        <v>25</v>
      </c>
      <c r="C7296" t="s">
        <v>20</v>
      </c>
      <c r="D7296">
        <v>1501.49</v>
      </c>
      <c r="E7296">
        <v>0.33</v>
      </c>
      <c r="F7296">
        <f t="shared" si="226"/>
        <v>495.49170000000004</v>
      </c>
      <c r="G7296">
        <f t="shared" si="227"/>
        <v>1005.9983</v>
      </c>
      <c r="H7296">
        <v>5</v>
      </c>
      <c r="I7296" s="17">
        <v>45111</v>
      </c>
      <c r="J7296" s="17">
        <v>45118</v>
      </c>
      <c r="K7296" t="s">
        <v>31</v>
      </c>
      <c r="L7296" t="s">
        <v>27</v>
      </c>
      <c r="M7296">
        <v>258.16000000000003</v>
      </c>
      <c r="N7296" t="s">
        <v>34</v>
      </c>
    </row>
    <row r="7297" spans="1:14" ht="14.25" customHeight="1" x14ac:dyDescent="0.3">
      <c r="A7297" t="s">
        <v>5422</v>
      </c>
      <c r="B7297" t="s">
        <v>41</v>
      </c>
      <c r="C7297" t="s">
        <v>20</v>
      </c>
      <c r="D7297">
        <v>1501.89</v>
      </c>
      <c r="E7297">
        <v>0.18</v>
      </c>
      <c r="F7297">
        <f t="shared" si="226"/>
        <v>270.34019999999998</v>
      </c>
      <c r="G7297">
        <f t="shared" si="227"/>
        <v>1231.5498000000002</v>
      </c>
      <c r="H7297">
        <v>5</v>
      </c>
      <c r="I7297" s="17">
        <v>45599</v>
      </c>
      <c r="J7297" s="17">
        <v>45604</v>
      </c>
      <c r="K7297" t="s">
        <v>31</v>
      </c>
      <c r="L7297" t="s">
        <v>16</v>
      </c>
      <c r="M7297">
        <v>393.41</v>
      </c>
      <c r="N7297" t="s">
        <v>28</v>
      </c>
    </row>
    <row r="7298" spans="1:14" ht="14.25" customHeight="1" x14ac:dyDescent="0.3">
      <c r="A7298" t="s">
        <v>11995</v>
      </c>
      <c r="B7298" t="s">
        <v>25</v>
      </c>
      <c r="C7298" t="s">
        <v>36</v>
      </c>
      <c r="D7298">
        <v>1503.38</v>
      </c>
      <c r="E7298">
        <v>0.27</v>
      </c>
      <c r="F7298">
        <f t="shared" ref="F7298:F7361" si="228">D7298*E7298</f>
        <v>405.91260000000005</v>
      </c>
      <c r="G7298">
        <f t="shared" ref="G7298:G7361" si="229">D7298-F7298</f>
        <v>1097.4674</v>
      </c>
      <c r="H7298">
        <v>5</v>
      </c>
      <c r="I7298" s="17">
        <v>45299</v>
      </c>
      <c r="J7298" s="17">
        <v>45302</v>
      </c>
      <c r="K7298" t="s">
        <v>21</v>
      </c>
      <c r="L7298" t="s">
        <v>16</v>
      </c>
      <c r="M7298">
        <v>349.26</v>
      </c>
      <c r="N7298" t="s">
        <v>23</v>
      </c>
    </row>
    <row r="7299" spans="1:14" ht="14.25" customHeight="1" x14ac:dyDescent="0.3">
      <c r="A7299" t="s">
        <v>11688</v>
      </c>
      <c r="B7299" t="s">
        <v>13</v>
      </c>
      <c r="C7299" t="s">
        <v>20</v>
      </c>
      <c r="D7299">
        <v>1505.27</v>
      </c>
      <c r="E7299">
        <v>0.3</v>
      </c>
      <c r="F7299">
        <f t="shared" si="228"/>
        <v>451.58099999999996</v>
      </c>
      <c r="G7299">
        <f t="shared" si="229"/>
        <v>1053.6890000000001</v>
      </c>
      <c r="H7299">
        <v>5</v>
      </c>
      <c r="I7299" s="17">
        <v>45636</v>
      </c>
      <c r="J7299" s="17">
        <v>45639</v>
      </c>
      <c r="K7299" t="s">
        <v>31</v>
      </c>
      <c r="L7299" t="s">
        <v>27</v>
      </c>
      <c r="M7299">
        <v>404.06</v>
      </c>
      <c r="N7299" t="s">
        <v>39</v>
      </c>
    </row>
    <row r="7300" spans="1:14" ht="14.25" customHeight="1" x14ac:dyDescent="0.3">
      <c r="A7300" t="s">
        <v>9169</v>
      </c>
      <c r="B7300" t="s">
        <v>25</v>
      </c>
      <c r="C7300" t="s">
        <v>20</v>
      </c>
      <c r="D7300">
        <v>1508.06</v>
      </c>
      <c r="E7300">
        <v>0.49</v>
      </c>
      <c r="F7300">
        <f t="shared" si="228"/>
        <v>738.94939999999997</v>
      </c>
      <c r="G7300">
        <f t="shared" si="229"/>
        <v>769.11059999999998</v>
      </c>
      <c r="H7300">
        <v>5</v>
      </c>
      <c r="I7300" s="17">
        <v>45460</v>
      </c>
      <c r="J7300" s="17">
        <v>45462</v>
      </c>
      <c r="K7300" t="s">
        <v>21</v>
      </c>
      <c r="L7300" t="s">
        <v>16</v>
      </c>
      <c r="M7300">
        <v>402.87</v>
      </c>
      <c r="N7300" t="s">
        <v>23</v>
      </c>
    </row>
    <row r="7301" spans="1:14" ht="14.25" customHeight="1" x14ac:dyDescent="0.3">
      <c r="A7301" t="s">
        <v>7129</v>
      </c>
      <c r="B7301" t="s">
        <v>13</v>
      </c>
      <c r="C7301" t="s">
        <v>26</v>
      </c>
      <c r="D7301">
        <v>1510.55</v>
      </c>
      <c r="E7301">
        <v>0.16</v>
      </c>
      <c r="F7301">
        <f t="shared" si="228"/>
        <v>241.68799999999999</v>
      </c>
      <c r="G7301">
        <f t="shared" si="229"/>
        <v>1268.8620000000001</v>
      </c>
      <c r="H7301">
        <v>5</v>
      </c>
      <c r="I7301" s="17">
        <v>45202</v>
      </c>
      <c r="J7301" s="17">
        <v>45207</v>
      </c>
      <c r="K7301" t="s">
        <v>15</v>
      </c>
      <c r="L7301" t="s">
        <v>22</v>
      </c>
      <c r="M7301">
        <v>403.6</v>
      </c>
      <c r="N7301" t="s">
        <v>28</v>
      </c>
    </row>
    <row r="7302" spans="1:14" ht="14.25" customHeight="1" x14ac:dyDescent="0.3">
      <c r="A7302" t="s">
        <v>7017</v>
      </c>
      <c r="B7302" t="s">
        <v>19</v>
      </c>
      <c r="C7302" t="s">
        <v>33</v>
      </c>
      <c r="D7302">
        <v>1514.66</v>
      </c>
      <c r="E7302">
        <v>0.09</v>
      </c>
      <c r="F7302">
        <f t="shared" si="228"/>
        <v>136.3194</v>
      </c>
      <c r="G7302">
        <f t="shared" si="229"/>
        <v>1378.3406</v>
      </c>
      <c r="H7302">
        <v>5</v>
      </c>
      <c r="I7302" s="17">
        <v>45180</v>
      </c>
      <c r="J7302" s="17">
        <v>45186</v>
      </c>
      <c r="K7302" t="s">
        <v>31</v>
      </c>
      <c r="L7302" t="s">
        <v>22</v>
      </c>
      <c r="M7302">
        <v>176.55</v>
      </c>
      <c r="N7302" t="s">
        <v>23</v>
      </c>
    </row>
    <row r="7303" spans="1:14" ht="14.25" customHeight="1" x14ac:dyDescent="0.3">
      <c r="A7303" t="s">
        <v>14164</v>
      </c>
      <c r="B7303" t="s">
        <v>13</v>
      </c>
      <c r="C7303" t="s">
        <v>14</v>
      </c>
      <c r="D7303">
        <v>1516.97</v>
      </c>
      <c r="E7303">
        <v>0.32</v>
      </c>
      <c r="F7303">
        <f t="shared" si="228"/>
        <v>485.43040000000002</v>
      </c>
      <c r="G7303">
        <f t="shared" si="229"/>
        <v>1031.5396000000001</v>
      </c>
      <c r="H7303">
        <v>5</v>
      </c>
      <c r="I7303" s="17">
        <v>45261</v>
      </c>
      <c r="J7303" s="17">
        <v>45264</v>
      </c>
      <c r="K7303" t="s">
        <v>15</v>
      </c>
      <c r="L7303" t="s">
        <v>22</v>
      </c>
      <c r="M7303">
        <v>236.45</v>
      </c>
      <c r="N7303" t="s">
        <v>48</v>
      </c>
    </row>
    <row r="7304" spans="1:14" ht="14.25" customHeight="1" x14ac:dyDescent="0.3">
      <c r="A7304" t="s">
        <v>7059</v>
      </c>
      <c r="B7304" t="s">
        <v>25</v>
      </c>
      <c r="C7304" t="s">
        <v>36</v>
      </c>
      <c r="D7304">
        <v>1520.3</v>
      </c>
      <c r="E7304">
        <v>0.44</v>
      </c>
      <c r="F7304">
        <f t="shared" si="228"/>
        <v>668.93200000000002</v>
      </c>
      <c r="G7304">
        <f t="shared" si="229"/>
        <v>851.36799999999994</v>
      </c>
      <c r="H7304">
        <v>5</v>
      </c>
      <c r="I7304" s="17">
        <v>45414</v>
      </c>
      <c r="J7304" s="17">
        <v>45417</v>
      </c>
      <c r="K7304" t="s">
        <v>31</v>
      </c>
      <c r="L7304" t="s">
        <v>16</v>
      </c>
      <c r="M7304">
        <v>315.08</v>
      </c>
      <c r="N7304" t="s">
        <v>39</v>
      </c>
    </row>
    <row r="7305" spans="1:14" ht="14.25" customHeight="1" x14ac:dyDescent="0.3">
      <c r="A7305" t="s">
        <v>4891</v>
      </c>
      <c r="B7305" t="s">
        <v>13</v>
      </c>
      <c r="C7305" t="s">
        <v>26</v>
      </c>
      <c r="D7305">
        <v>1520.98</v>
      </c>
      <c r="E7305">
        <v>0.14000000000000001</v>
      </c>
      <c r="F7305">
        <f t="shared" si="228"/>
        <v>212.93720000000002</v>
      </c>
      <c r="G7305">
        <f t="shared" si="229"/>
        <v>1308.0427999999999</v>
      </c>
      <c r="H7305">
        <v>5</v>
      </c>
      <c r="I7305" s="17">
        <v>45354</v>
      </c>
      <c r="J7305" s="17">
        <v>45361</v>
      </c>
      <c r="K7305" t="s">
        <v>31</v>
      </c>
      <c r="L7305" t="s">
        <v>27</v>
      </c>
      <c r="M7305">
        <v>205.78</v>
      </c>
      <c r="N7305" t="s">
        <v>23</v>
      </c>
    </row>
    <row r="7306" spans="1:14" ht="14.25" customHeight="1" x14ac:dyDescent="0.3">
      <c r="A7306" t="s">
        <v>7484</v>
      </c>
      <c r="B7306" t="s">
        <v>41</v>
      </c>
      <c r="C7306" t="s">
        <v>14</v>
      </c>
      <c r="D7306">
        <v>1521.45</v>
      </c>
      <c r="E7306">
        <v>0.15</v>
      </c>
      <c r="F7306">
        <f t="shared" si="228"/>
        <v>228.2175</v>
      </c>
      <c r="G7306">
        <f t="shared" si="229"/>
        <v>1293.2325000000001</v>
      </c>
      <c r="H7306">
        <v>5</v>
      </c>
      <c r="I7306" s="17">
        <v>45149</v>
      </c>
      <c r="J7306" s="17">
        <v>45151</v>
      </c>
      <c r="K7306" t="s">
        <v>15</v>
      </c>
      <c r="L7306" t="s">
        <v>27</v>
      </c>
      <c r="M7306">
        <v>330.35</v>
      </c>
      <c r="N7306" t="s">
        <v>48</v>
      </c>
    </row>
    <row r="7307" spans="1:14" ht="14.25" customHeight="1" x14ac:dyDescent="0.3">
      <c r="A7307" t="s">
        <v>12943</v>
      </c>
      <c r="B7307" t="s">
        <v>13</v>
      </c>
      <c r="C7307" t="s">
        <v>14</v>
      </c>
      <c r="D7307">
        <v>1522.1</v>
      </c>
      <c r="E7307">
        <v>0.44</v>
      </c>
      <c r="F7307">
        <f t="shared" si="228"/>
        <v>669.72399999999993</v>
      </c>
      <c r="G7307">
        <f t="shared" si="229"/>
        <v>852.37599999999998</v>
      </c>
      <c r="H7307">
        <v>5</v>
      </c>
      <c r="I7307" s="17">
        <v>45600</v>
      </c>
      <c r="J7307" s="17">
        <v>45606</v>
      </c>
      <c r="K7307" t="s">
        <v>31</v>
      </c>
      <c r="L7307" t="s">
        <v>16</v>
      </c>
      <c r="M7307">
        <v>161.81</v>
      </c>
      <c r="N7307" t="s">
        <v>48</v>
      </c>
    </row>
    <row r="7308" spans="1:14" ht="14.25" customHeight="1" x14ac:dyDescent="0.3">
      <c r="A7308" t="s">
        <v>2641</v>
      </c>
      <c r="B7308" t="s">
        <v>41</v>
      </c>
      <c r="C7308" t="s">
        <v>33</v>
      </c>
      <c r="D7308">
        <v>1533.17</v>
      </c>
      <c r="E7308">
        <v>0.48</v>
      </c>
      <c r="F7308">
        <f t="shared" si="228"/>
        <v>735.92160000000001</v>
      </c>
      <c r="G7308">
        <f t="shared" si="229"/>
        <v>797.24840000000006</v>
      </c>
      <c r="H7308">
        <v>5</v>
      </c>
      <c r="I7308" s="17">
        <v>45089</v>
      </c>
      <c r="J7308" s="17">
        <v>45094</v>
      </c>
      <c r="K7308" t="s">
        <v>21</v>
      </c>
      <c r="L7308" t="s">
        <v>27</v>
      </c>
      <c r="M7308">
        <v>299.39999999999998</v>
      </c>
      <c r="N7308" t="s">
        <v>48</v>
      </c>
    </row>
    <row r="7309" spans="1:14" ht="14.25" customHeight="1" x14ac:dyDescent="0.3">
      <c r="A7309" t="s">
        <v>7486</v>
      </c>
      <c r="B7309" t="s">
        <v>13</v>
      </c>
      <c r="C7309" t="s">
        <v>20</v>
      </c>
      <c r="D7309">
        <v>1544.05</v>
      </c>
      <c r="E7309">
        <v>0.44</v>
      </c>
      <c r="F7309">
        <f t="shared" si="228"/>
        <v>679.38199999999995</v>
      </c>
      <c r="G7309">
        <f t="shared" si="229"/>
        <v>864.66800000000001</v>
      </c>
      <c r="H7309">
        <v>5</v>
      </c>
      <c r="I7309" s="17">
        <v>45591</v>
      </c>
      <c r="J7309" s="17">
        <v>45596</v>
      </c>
      <c r="K7309" t="s">
        <v>31</v>
      </c>
      <c r="L7309" t="s">
        <v>22</v>
      </c>
      <c r="M7309">
        <v>429.29</v>
      </c>
      <c r="N7309" t="s">
        <v>28</v>
      </c>
    </row>
    <row r="7310" spans="1:14" ht="14.25" customHeight="1" x14ac:dyDescent="0.3">
      <c r="A7310" t="s">
        <v>12332</v>
      </c>
      <c r="B7310" t="s">
        <v>13</v>
      </c>
      <c r="C7310" t="s">
        <v>33</v>
      </c>
      <c r="D7310">
        <v>1544.87</v>
      </c>
      <c r="E7310">
        <v>0.09</v>
      </c>
      <c r="F7310">
        <f t="shared" si="228"/>
        <v>139.03829999999999</v>
      </c>
      <c r="G7310">
        <f t="shared" si="229"/>
        <v>1405.8317</v>
      </c>
      <c r="H7310">
        <v>5</v>
      </c>
      <c r="I7310" s="17">
        <v>45321</v>
      </c>
      <c r="J7310" s="17">
        <v>45327</v>
      </c>
      <c r="K7310" t="s">
        <v>15</v>
      </c>
      <c r="L7310" t="s">
        <v>16</v>
      </c>
      <c r="M7310">
        <v>285.02999999999997</v>
      </c>
      <c r="N7310" t="s">
        <v>28</v>
      </c>
    </row>
    <row r="7311" spans="1:14" ht="14.25" customHeight="1" x14ac:dyDescent="0.3">
      <c r="A7311" t="s">
        <v>8168</v>
      </c>
      <c r="B7311" t="s">
        <v>41</v>
      </c>
      <c r="C7311" t="s">
        <v>33</v>
      </c>
      <c r="D7311">
        <v>1548</v>
      </c>
      <c r="E7311">
        <v>0.41</v>
      </c>
      <c r="F7311">
        <f t="shared" si="228"/>
        <v>634.67999999999995</v>
      </c>
      <c r="G7311">
        <f t="shared" si="229"/>
        <v>913.32</v>
      </c>
      <c r="H7311">
        <v>5</v>
      </c>
      <c r="I7311" s="17">
        <v>45249</v>
      </c>
      <c r="J7311" s="17">
        <v>45251</v>
      </c>
      <c r="K7311" t="s">
        <v>21</v>
      </c>
      <c r="L7311" t="s">
        <v>22</v>
      </c>
      <c r="M7311">
        <v>212.24</v>
      </c>
      <c r="N7311" t="s">
        <v>39</v>
      </c>
    </row>
    <row r="7312" spans="1:14" ht="14.25" customHeight="1" x14ac:dyDescent="0.3">
      <c r="A7312" t="s">
        <v>3873</v>
      </c>
      <c r="B7312" t="s">
        <v>19</v>
      </c>
      <c r="C7312" t="s">
        <v>20</v>
      </c>
      <c r="D7312">
        <v>1548.98</v>
      </c>
      <c r="E7312">
        <v>0.36</v>
      </c>
      <c r="F7312">
        <f t="shared" si="228"/>
        <v>557.63279999999997</v>
      </c>
      <c r="G7312">
        <f t="shared" si="229"/>
        <v>991.34720000000004</v>
      </c>
      <c r="H7312">
        <v>5</v>
      </c>
      <c r="I7312" s="17">
        <v>45477</v>
      </c>
      <c r="J7312" s="17">
        <v>45484</v>
      </c>
      <c r="K7312" t="s">
        <v>15</v>
      </c>
      <c r="L7312" t="s">
        <v>22</v>
      </c>
      <c r="M7312">
        <v>96.52</v>
      </c>
      <c r="N7312" t="s">
        <v>34</v>
      </c>
    </row>
    <row r="7313" spans="1:14" ht="14.25" customHeight="1" x14ac:dyDescent="0.3">
      <c r="A7313" t="s">
        <v>6836</v>
      </c>
      <c r="B7313" t="s">
        <v>13</v>
      </c>
      <c r="C7313" t="s">
        <v>36</v>
      </c>
      <c r="D7313">
        <v>1549.85</v>
      </c>
      <c r="E7313">
        <v>0.2</v>
      </c>
      <c r="F7313">
        <f t="shared" si="228"/>
        <v>309.97000000000003</v>
      </c>
      <c r="G7313">
        <f t="shared" si="229"/>
        <v>1239.8799999999999</v>
      </c>
      <c r="H7313">
        <v>5</v>
      </c>
      <c r="I7313" s="17">
        <v>45329</v>
      </c>
      <c r="J7313" s="17">
        <v>45330</v>
      </c>
      <c r="K7313" t="s">
        <v>21</v>
      </c>
      <c r="L7313" t="s">
        <v>16</v>
      </c>
      <c r="M7313">
        <v>88.07</v>
      </c>
      <c r="N7313" t="s">
        <v>39</v>
      </c>
    </row>
    <row r="7314" spans="1:14" ht="14.25" customHeight="1" x14ac:dyDescent="0.3">
      <c r="A7314" t="s">
        <v>3052</v>
      </c>
      <c r="B7314" t="s">
        <v>13</v>
      </c>
      <c r="C7314" t="s">
        <v>33</v>
      </c>
      <c r="D7314">
        <v>1551.1</v>
      </c>
      <c r="E7314">
        <v>0.26</v>
      </c>
      <c r="F7314">
        <f t="shared" si="228"/>
        <v>403.286</v>
      </c>
      <c r="G7314">
        <f t="shared" si="229"/>
        <v>1147.8139999999999</v>
      </c>
      <c r="H7314">
        <v>5</v>
      </c>
      <c r="I7314" s="17">
        <v>45480</v>
      </c>
      <c r="J7314" s="17">
        <v>45481</v>
      </c>
      <c r="K7314" t="s">
        <v>15</v>
      </c>
      <c r="L7314" t="s">
        <v>22</v>
      </c>
      <c r="M7314">
        <v>319.87</v>
      </c>
      <c r="N7314" t="s">
        <v>23</v>
      </c>
    </row>
    <row r="7315" spans="1:14" ht="14.25" customHeight="1" x14ac:dyDescent="0.3">
      <c r="A7315" t="s">
        <v>8171</v>
      </c>
      <c r="B7315" t="s">
        <v>25</v>
      </c>
      <c r="C7315" t="s">
        <v>20</v>
      </c>
      <c r="D7315">
        <v>1555.57</v>
      </c>
      <c r="E7315">
        <v>0.22</v>
      </c>
      <c r="F7315">
        <f t="shared" si="228"/>
        <v>342.22539999999998</v>
      </c>
      <c r="G7315">
        <f t="shared" si="229"/>
        <v>1213.3445999999999</v>
      </c>
      <c r="H7315">
        <v>5</v>
      </c>
      <c r="I7315" s="17">
        <v>45594</v>
      </c>
      <c r="J7315" s="17">
        <v>45598</v>
      </c>
      <c r="K7315" t="s">
        <v>31</v>
      </c>
      <c r="L7315" t="s">
        <v>27</v>
      </c>
      <c r="M7315">
        <v>128.75</v>
      </c>
      <c r="N7315" t="s">
        <v>48</v>
      </c>
    </row>
    <row r="7316" spans="1:14" ht="14.25" customHeight="1" x14ac:dyDescent="0.3">
      <c r="A7316" t="s">
        <v>15192</v>
      </c>
      <c r="B7316" t="s">
        <v>25</v>
      </c>
      <c r="C7316" t="s">
        <v>36</v>
      </c>
      <c r="D7316">
        <v>1555.69</v>
      </c>
      <c r="E7316">
        <v>0.38</v>
      </c>
      <c r="F7316">
        <f t="shared" si="228"/>
        <v>591.16219999999998</v>
      </c>
      <c r="G7316">
        <f t="shared" si="229"/>
        <v>964.52780000000007</v>
      </c>
      <c r="H7316">
        <v>5</v>
      </c>
      <c r="I7316" s="17">
        <v>44999</v>
      </c>
      <c r="J7316" s="17">
        <v>45001</v>
      </c>
      <c r="K7316" t="s">
        <v>21</v>
      </c>
      <c r="L7316" t="s">
        <v>22</v>
      </c>
      <c r="M7316">
        <v>196.22</v>
      </c>
      <c r="N7316" t="s">
        <v>17</v>
      </c>
    </row>
    <row r="7317" spans="1:14" ht="14.25" customHeight="1" x14ac:dyDescent="0.3">
      <c r="A7317" t="s">
        <v>9554</v>
      </c>
      <c r="B7317" t="s">
        <v>41</v>
      </c>
      <c r="C7317" t="s">
        <v>14</v>
      </c>
      <c r="D7317">
        <v>1556.59</v>
      </c>
      <c r="E7317">
        <v>0.47</v>
      </c>
      <c r="F7317">
        <f t="shared" si="228"/>
        <v>731.5972999999999</v>
      </c>
      <c r="G7317">
        <f t="shared" si="229"/>
        <v>824.99270000000001</v>
      </c>
      <c r="H7317">
        <v>5</v>
      </c>
      <c r="I7317" s="17">
        <v>45453</v>
      </c>
      <c r="J7317" s="17">
        <v>45456</v>
      </c>
      <c r="K7317" t="s">
        <v>31</v>
      </c>
      <c r="L7317" t="s">
        <v>27</v>
      </c>
      <c r="M7317">
        <v>172.01</v>
      </c>
      <c r="N7317" t="s">
        <v>17</v>
      </c>
    </row>
    <row r="7318" spans="1:14" ht="14.25" customHeight="1" x14ac:dyDescent="0.3">
      <c r="A7318" t="s">
        <v>15016</v>
      </c>
      <c r="B7318" t="s">
        <v>25</v>
      </c>
      <c r="C7318" t="s">
        <v>33</v>
      </c>
      <c r="D7318">
        <v>1557.82</v>
      </c>
      <c r="E7318">
        <v>0.2</v>
      </c>
      <c r="F7318">
        <f t="shared" si="228"/>
        <v>311.56400000000002</v>
      </c>
      <c r="G7318">
        <f t="shared" si="229"/>
        <v>1246.2559999999999</v>
      </c>
      <c r="H7318">
        <v>5</v>
      </c>
      <c r="I7318" s="17">
        <v>45040</v>
      </c>
      <c r="J7318" s="17">
        <v>45046</v>
      </c>
      <c r="K7318" t="s">
        <v>15</v>
      </c>
      <c r="L7318" t="s">
        <v>16</v>
      </c>
      <c r="M7318">
        <v>439.84</v>
      </c>
      <c r="N7318" t="s">
        <v>34</v>
      </c>
    </row>
    <row r="7319" spans="1:14" ht="14.25" customHeight="1" x14ac:dyDescent="0.3">
      <c r="A7319" t="s">
        <v>10262</v>
      </c>
      <c r="B7319" t="s">
        <v>41</v>
      </c>
      <c r="C7319" t="s">
        <v>20</v>
      </c>
      <c r="D7319">
        <v>1561.11</v>
      </c>
      <c r="E7319">
        <v>0.35</v>
      </c>
      <c r="F7319">
        <f t="shared" si="228"/>
        <v>546.38849999999991</v>
      </c>
      <c r="G7319">
        <f t="shared" si="229"/>
        <v>1014.7215</v>
      </c>
      <c r="H7319">
        <v>5</v>
      </c>
      <c r="I7319" s="17">
        <v>45395</v>
      </c>
      <c r="J7319" s="17">
        <v>45398</v>
      </c>
      <c r="K7319" t="s">
        <v>21</v>
      </c>
      <c r="L7319" t="s">
        <v>22</v>
      </c>
      <c r="M7319">
        <v>416.27</v>
      </c>
      <c r="N7319" t="s">
        <v>39</v>
      </c>
    </row>
    <row r="7320" spans="1:14" ht="14.25" customHeight="1" x14ac:dyDescent="0.3">
      <c r="A7320" t="s">
        <v>3497</v>
      </c>
      <c r="B7320" t="s">
        <v>19</v>
      </c>
      <c r="C7320" t="s">
        <v>36</v>
      </c>
      <c r="D7320">
        <v>1569.03</v>
      </c>
      <c r="E7320">
        <v>0.23</v>
      </c>
      <c r="F7320">
        <f t="shared" si="228"/>
        <v>360.87690000000003</v>
      </c>
      <c r="G7320">
        <f t="shared" si="229"/>
        <v>1208.1531</v>
      </c>
      <c r="H7320">
        <v>5</v>
      </c>
      <c r="I7320" s="17">
        <v>45344</v>
      </c>
      <c r="J7320" s="17">
        <v>45345</v>
      </c>
      <c r="K7320" t="s">
        <v>31</v>
      </c>
      <c r="L7320" t="s">
        <v>16</v>
      </c>
      <c r="M7320">
        <v>339.61</v>
      </c>
      <c r="N7320" t="s">
        <v>17</v>
      </c>
    </row>
    <row r="7321" spans="1:14" ht="14.25" customHeight="1" x14ac:dyDescent="0.3">
      <c r="A7321" t="s">
        <v>11037</v>
      </c>
      <c r="B7321" t="s">
        <v>13</v>
      </c>
      <c r="C7321" t="s">
        <v>20</v>
      </c>
      <c r="D7321">
        <v>1569.13</v>
      </c>
      <c r="E7321">
        <v>0.47</v>
      </c>
      <c r="F7321">
        <f t="shared" si="228"/>
        <v>737.49109999999996</v>
      </c>
      <c r="G7321">
        <f t="shared" si="229"/>
        <v>831.63890000000015</v>
      </c>
      <c r="H7321">
        <v>5</v>
      </c>
      <c r="I7321" s="17">
        <v>45612</v>
      </c>
      <c r="J7321" s="17">
        <v>45614</v>
      </c>
      <c r="K7321" t="s">
        <v>21</v>
      </c>
      <c r="L7321" t="s">
        <v>27</v>
      </c>
      <c r="M7321">
        <v>394.73</v>
      </c>
      <c r="N7321" t="s">
        <v>39</v>
      </c>
    </row>
    <row r="7322" spans="1:14" ht="14.25" customHeight="1" x14ac:dyDescent="0.3">
      <c r="A7322" t="s">
        <v>2070</v>
      </c>
      <c r="B7322" t="s">
        <v>13</v>
      </c>
      <c r="C7322" t="s">
        <v>14</v>
      </c>
      <c r="D7322">
        <v>1569.82</v>
      </c>
      <c r="E7322">
        <v>0.12</v>
      </c>
      <c r="F7322">
        <f t="shared" si="228"/>
        <v>188.3784</v>
      </c>
      <c r="G7322">
        <f t="shared" si="229"/>
        <v>1381.4415999999999</v>
      </c>
      <c r="H7322">
        <v>5</v>
      </c>
      <c r="I7322" s="17">
        <v>45640</v>
      </c>
      <c r="J7322" s="17">
        <v>45643</v>
      </c>
      <c r="K7322" t="s">
        <v>15</v>
      </c>
      <c r="L7322" t="s">
        <v>16</v>
      </c>
      <c r="M7322">
        <v>265.02</v>
      </c>
      <c r="N7322" t="s">
        <v>17</v>
      </c>
    </row>
    <row r="7323" spans="1:14" ht="14.25" customHeight="1" x14ac:dyDescent="0.3">
      <c r="A7323" t="s">
        <v>14752</v>
      </c>
      <c r="B7323" t="s">
        <v>13</v>
      </c>
      <c r="C7323" t="s">
        <v>26</v>
      </c>
      <c r="D7323">
        <v>1573.1</v>
      </c>
      <c r="E7323">
        <v>0.14000000000000001</v>
      </c>
      <c r="F7323">
        <f t="shared" si="228"/>
        <v>220.23400000000001</v>
      </c>
      <c r="G7323">
        <f t="shared" si="229"/>
        <v>1352.866</v>
      </c>
      <c r="H7323">
        <v>5</v>
      </c>
      <c r="I7323" s="17">
        <v>45370</v>
      </c>
      <c r="J7323" s="17">
        <v>45371</v>
      </c>
      <c r="K7323" t="s">
        <v>15</v>
      </c>
      <c r="L7323" t="s">
        <v>16</v>
      </c>
      <c r="M7323">
        <v>226.66</v>
      </c>
      <c r="N7323" t="s">
        <v>39</v>
      </c>
    </row>
    <row r="7324" spans="1:14" ht="14.25" customHeight="1" x14ac:dyDescent="0.3">
      <c r="A7324" t="s">
        <v>11824</v>
      </c>
      <c r="B7324" t="s">
        <v>41</v>
      </c>
      <c r="C7324" t="s">
        <v>20</v>
      </c>
      <c r="D7324">
        <v>1574.65</v>
      </c>
      <c r="E7324">
        <v>0.12</v>
      </c>
      <c r="F7324">
        <f t="shared" si="228"/>
        <v>188.958</v>
      </c>
      <c r="G7324">
        <f t="shared" si="229"/>
        <v>1385.692</v>
      </c>
      <c r="H7324">
        <v>5</v>
      </c>
      <c r="I7324" s="17">
        <v>45342</v>
      </c>
      <c r="J7324" s="17">
        <v>45346</v>
      </c>
      <c r="K7324" t="s">
        <v>21</v>
      </c>
      <c r="L7324" t="s">
        <v>16</v>
      </c>
      <c r="M7324">
        <v>96.42</v>
      </c>
      <c r="N7324" t="s">
        <v>23</v>
      </c>
    </row>
    <row r="7325" spans="1:14" ht="14.25" customHeight="1" x14ac:dyDescent="0.3">
      <c r="A7325" t="s">
        <v>1832</v>
      </c>
      <c r="B7325" t="s">
        <v>25</v>
      </c>
      <c r="C7325" t="s">
        <v>33</v>
      </c>
      <c r="D7325">
        <v>1575</v>
      </c>
      <c r="E7325">
        <v>0.26</v>
      </c>
      <c r="F7325">
        <f t="shared" si="228"/>
        <v>409.5</v>
      </c>
      <c r="G7325">
        <f t="shared" si="229"/>
        <v>1165.5</v>
      </c>
      <c r="H7325">
        <v>5</v>
      </c>
      <c r="I7325" s="17">
        <v>45078</v>
      </c>
      <c r="J7325" s="17">
        <v>45083</v>
      </c>
      <c r="K7325" t="s">
        <v>21</v>
      </c>
      <c r="L7325" t="s">
        <v>27</v>
      </c>
      <c r="M7325">
        <v>330.22</v>
      </c>
      <c r="N7325" t="s">
        <v>17</v>
      </c>
    </row>
    <row r="7326" spans="1:14" ht="14.25" customHeight="1" x14ac:dyDescent="0.3">
      <c r="A7326" t="s">
        <v>7892</v>
      </c>
      <c r="B7326" t="s">
        <v>13</v>
      </c>
      <c r="C7326" t="s">
        <v>33</v>
      </c>
      <c r="D7326">
        <v>1579.48</v>
      </c>
      <c r="E7326">
        <v>0.45</v>
      </c>
      <c r="F7326">
        <f t="shared" si="228"/>
        <v>710.76600000000008</v>
      </c>
      <c r="G7326">
        <f t="shared" si="229"/>
        <v>868.71399999999994</v>
      </c>
      <c r="H7326">
        <v>5</v>
      </c>
      <c r="I7326" s="17">
        <v>45648</v>
      </c>
      <c r="J7326" s="17">
        <v>45653</v>
      </c>
      <c r="K7326" t="s">
        <v>21</v>
      </c>
      <c r="L7326" t="s">
        <v>27</v>
      </c>
      <c r="M7326">
        <v>184.86</v>
      </c>
      <c r="N7326" t="s">
        <v>48</v>
      </c>
    </row>
    <row r="7327" spans="1:14" ht="14.25" customHeight="1" x14ac:dyDescent="0.3">
      <c r="A7327" t="s">
        <v>6320</v>
      </c>
      <c r="B7327" t="s">
        <v>13</v>
      </c>
      <c r="C7327" t="s">
        <v>33</v>
      </c>
      <c r="D7327">
        <v>1582.76</v>
      </c>
      <c r="E7327">
        <v>0.2</v>
      </c>
      <c r="F7327">
        <f t="shared" si="228"/>
        <v>316.55200000000002</v>
      </c>
      <c r="G7327">
        <f t="shared" si="229"/>
        <v>1266.2080000000001</v>
      </c>
      <c r="H7327">
        <v>5</v>
      </c>
      <c r="I7327" s="17">
        <v>45141</v>
      </c>
      <c r="J7327" s="17">
        <v>45147</v>
      </c>
      <c r="K7327" t="s">
        <v>31</v>
      </c>
      <c r="L7327" t="s">
        <v>27</v>
      </c>
      <c r="M7327">
        <v>91.24</v>
      </c>
      <c r="N7327" t="s">
        <v>48</v>
      </c>
    </row>
    <row r="7328" spans="1:14" ht="14.25" customHeight="1" x14ac:dyDescent="0.3">
      <c r="A7328" t="s">
        <v>3480</v>
      </c>
      <c r="B7328" t="s">
        <v>13</v>
      </c>
      <c r="C7328" t="s">
        <v>20</v>
      </c>
      <c r="D7328">
        <v>1589.15</v>
      </c>
      <c r="E7328">
        <v>0.03</v>
      </c>
      <c r="F7328">
        <f t="shared" si="228"/>
        <v>47.674500000000002</v>
      </c>
      <c r="G7328">
        <f t="shared" si="229"/>
        <v>1541.4755</v>
      </c>
      <c r="H7328">
        <v>5</v>
      </c>
      <c r="I7328" s="17">
        <v>45302</v>
      </c>
      <c r="J7328" s="17">
        <v>45304</v>
      </c>
      <c r="K7328" t="s">
        <v>21</v>
      </c>
      <c r="L7328" t="s">
        <v>27</v>
      </c>
      <c r="M7328">
        <v>390.99</v>
      </c>
      <c r="N7328" t="s">
        <v>39</v>
      </c>
    </row>
    <row r="7329" spans="1:14" ht="14.25" customHeight="1" x14ac:dyDescent="0.3">
      <c r="A7329" t="s">
        <v>11478</v>
      </c>
      <c r="B7329" t="s">
        <v>25</v>
      </c>
      <c r="C7329" t="s">
        <v>14</v>
      </c>
      <c r="D7329">
        <v>1590.47</v>
      </c>
      <c r="E7329">
        <v>0.11</v>
      </c>
      <c r="F7329">
        <f t="shared" si="228"/>
        <v>174.95170000000002</v>
      </c>
      <c r="G7329">
        <f t="shared" si="229"/>
        <v>1415.5183</v>
      </c>
      <c r="H7329">
        <v>5</v>
      </c>
      <c r="I7329" s="17">
        <v>45161</v>
      </c>
      <c r="J7329" s="17">
        <v>45168</v>
      </c>
      <c r="K7329" t="s">
        <v>21</v>
      </c>
      <c r="L7329" t="s">
        <v>22</v>
      </c>
      <c r="M7329">
        <v>82.49</v>
      </c>
      <c r="N7329" t="s">
        <v>48</v>
      </c>
    </row>
    <row r="7330" spans="1:14" ht="14.25" customHeight="1" x14ac:dyDescent="0.3">
      <c r="A7330" t="s">
        <v>3309</v>
      </c>
      <c r="B7330" t="s">
        <v>25</v>
      </c>
      <c r="C7330" t="s">
        <v>26</v>
      </c>
      <c r="D7330">
        <v>1593.47</v>
      </c>
      <c r="E7330">
        <v>0.39</v>
      </c>
      <c r="F7330">
        <f t="shared" si="228"/>
        <v>621.45330000000001</v>
      </c>
      <c r="G7330">
        <f t="shared" si="229"/>
        <v>972.01670000000001</v>
      </c>
      <c r="H7330">
        <v>5</v>
      </c>
      <c r="I7330" s="17">
        <v>45265</v>
      </c>
      <c r="J7330" s="17">
        <v>45270</v>
      </c>
      <c r="K7330" t="s">
        <v>31</v>
      </c>
      <c r="L7330" t="s">
        <v>22</v>
      </c>
      <c r="M7330">
        <v>140.18</v>
      </c>
      <c r="N7330" t="s">
        <v>48</v>
      </c>
    </row>
    <row r="7331" spans="1:14" ht="14.25" customHeight="1" x14ac:dyDescent="0.3">
      <c r="A7331" t="s">
        <v>5813</v>
      </c>
      <c r="B7331" t="s">
        <v>25</v>
      </c>
      <c r="C7331" t="s">
        <v>33</v>
      </c>
      <c r="D7331">
        <v>1597.48</v>
      </c>
      <c r="E7331">
        <v>0.23</v>
      </c>
      <c r="F7331">
        <f t="shared" si="228"/>
        <v>367.42040000000003</v>
      </c>
      <c r="G7331">
        <f t="shared" si="229"/>
        <v>1230.0596</v>
      </c>
      <c r="H7331">
        <v>5</v>
      </c>
      <c r="I7331" s="17">
        <v>44991</v>
      </c>
      <c r="J7331" s="17">
        <v>44997</v>
      </c>
      <c r="K7331" t="s">
        <v>31</v>
      </c>
      <c r="L7331" t="s">
        <v>16</v>
      </c>
      <c r="M7331">
        <v>418.59</v>
      </c>
      <c r="N7331" t="s">
        <v>39</v>
      </c>
    </row>
    <row r="7332" spans="1:14" ht="14.25" customHeight="1" x14ac:dyDescent="0.3">
      <c r="A7332" t="s">
        <v>14479</v>
      </c>
      <c r="B7332" t="s">
        <v>25</v>
      </c>
      <c r="C7332" t="s">
        <v>36</v>
      </c>
      <c r="D7332">
        <v>1599.02</v>
      </c>
      <c r="E7332">
        <v>0.45</v>
      </c>
      <c r="F7332">
        <f t="shared" si="228"/>
        <v>719.55899999999997</v>
      </c>
      <c r="G7332">
        <f t="shared" si="229"/>
        <v>879.46100000000001</v>
      </c>
      <c r="H7332">
        <v>5</v>
      </c>
      <c r="I7332" s="17">
        <v>45320</v>
      </c>
      <c r="J7332" s="17">
        <v>45323</v>
      </c>
      <c r="K7332" t="s">
        <v>31</v>
      </c>
      <c r="L7332" t="s">
        <v>27</v>
      </c>
      <c r="M7332">
        <v>182.06</v>
      </c>
      <c r="N7332" t="s">
        <v>28</v>
      </c>
    </row>
    <row r="7333" spans="1:14" ht="14.25" customHeight="1" x14ac:dyDescent="0.3">
      <c r="A7333" t="s">
        <v>3766</v>
      </c>
      <c r="B7333" t="s">
        <v>25</v>
      </c>
      <c r="C7333" t="s">
        <v>33</v>
      </c>
      <c r="D7333">
        <v>1600.81</v>
      </c>
      <c r="E7333">
        <v>0.3</v>
      </c>
      <c r="F7333">
        <f t="shared" si="228"/>
        <v>480.24299999999994</v>
      </c>
      <c r="G7333">
        <f t="shared" si="229"/>
        <v>1120.567</v>
      </c>
      <c r="H7333">
        <v>5</v>
      </c>
      <c r="I7333" s="17">
        <v>45491</v>
      </c>
      <c r="J7333" s="17">
        <v>45496</v>
      </c>
      <c r="K7333" t="s">
        <v>21</v>
      </c>
      <c r="L7333" t="s">
        <v>27</v>
      </c>
      <c r="M7333">
        <v>240.17</v>
      </c>
      <c r="N7333" t="s">
        <v>39</v>
      </c>
    </row>
    <row r="7334" spans="1:14" ht="14.25" customHeight="1" x14ac:dyDescent="0.3">
      <c r="A7334" t="s">
        <v>13339</v>
      </c>
      <c r="B7334" t="s">
        <v>19</v>
      </c>
      <c r="C7334" t="s">
        <v>20</v>
      </c>
      <c r="D7334">
        <v>1608.62</v>
      </c>
      <c r="E7334">
        <v>0.06</v>
      </c>
      <c r="F7334">
        <f t="shared" si="228"/>
        <v>96.517199999999988</v>
      </c>
      <c r="G7334">
        <f t="shared" si="229"/>
        <v>1512.1027999999999</v>
      </c>
      <c r="H7334">
        <v>5</v>
      </c>
      <c r="I7334" s="17">
        <v>45197</v>
      </c>
      <c r="J7334" s="17">
        <v>45200</v>
      </c>
      <c r="K7334" t="s">
        <v>21</v>
      </c>
      <c r="L7334" t="s">
        <v>27</v>
      </c>
      <c r="M7334">
        <v>252.53</v>
      </c>
      <c r="N7334" t="s">
        <v>28</v>
      </c>
    </row>
    <row r="7335" spans="1:14" ht="14.25" customHeight="1" x14ac:dyDescent="0.3">
      <c r="A7335" t="s">
        <v>2947</v>
      </c>
      <c r="B7335" t="s">
        <v>25</v>
      </c>
      <c r="C7335" t="s">
        <v>14</v>
      </c>
      <c r="D7335">
        <v>1612.89</v>
      </c>
      <c r="E7335">
        <v>0.24</v>
      </c>
      <c r="F7335">
        <f t="shared" si="228"/>
        <v>387.09360000000004</v>
      </c>
      <c r="G7335">
        <f t="shared" si="229"/>
        <v>1225.7964000000002</v>
      </c>
      <c r="H7335">
        <v>5</v>
      </c>
      <c r="I7335" s="17">
        <v>45057</v>
      </c>
      <c r="J7335" s="17">
        <v>45063</v>
      </c>
      <c r="K7335" t="s">
        <v>21</v>
      </c>
      <c r="L7335" t="s">
        <v>16</v>
      </c>
      <c r="M7335">
        <v>459.92</v>
      </c>
      <c r="N7335" t="s">
        <v>48</v>
      </c>
    </row>
    <row r="7336" spans="1:14" ht="14.25" customHeight="1" x14ac:dyDescent="0.3">
      <c r="A7336" t="s">
        <v>4632</v>
      </c>
      <c r="B7336" t="s">
        <v>13</v>
      </c>
      <c r="C7336" t="s">
        <v>36</v>
      </c>
      <c r="D7336">
        <v>1614.61</v>
      </c>
      <c r="E7336">
        <v>0.28999999999999998</v>
      </c>
      <c r="F7336">
        <f t="shared" si="228"/>
        <v>468.23689999999993</v>
      </c>
      <c r="G7336">
        <f t="shared" si="229"/>
        <v>1146.3731</v>
      </c>
      <c r="H7336">
        <v>5</v>
      </c>
      <c r="I7336" s="17">
        <v>45113</v>
      </c>
      <c r="J7336" s="17">
        <v>45116</v>
      </c>
      <c r="K7336" t="s">
        <v>15</v>
      </c>
      <c r="L7336" t="s">
        <v>22</v>
      </c>
      <c r="M7336">
        <v>213.19</v>
      </c>
      <c r="N7336" t="s">
        <v>28</v>
      </c>
    </row>
    <row r="7337" spans="1:14" ht="14.25" customHeight="1" x14ac:dyDescent="0.3">
      <c r="A7337" t="s">
        <v>3791</v>
      </c>
      <c r="B7337" t="s">
        <v>13</v>
      </c>
      <c r="C7337" t="s">
        <v>14</v>
      </c>
      <c r="D7337">
        <v>1617.68</v>
      </c>
      <c r="E7337">
        <v>0.4</v>
      </c>
      <c r="F7337">
        <f t="shared" si="228"/>
        <v>647.07200000000012</v>
      </c>
      <c r="G7337">
        <f t="shared" si="229"/>
        <v>970.60799999999995</v>
      </c>
      <c r="H7337">
        <v>5</v>
      </c>
      <c r="I7337" s="17">
        <v>45230</v>
      </c>
      <c r="J7337" s="17">
        <v>45237</v>
      </c>
      <c r="K7337" t="s">
        <v>31</v>
      </c>
      <c r="L7337" t="s">
        <v>27</v>
      </c>
      <c r="M7337">
        <v>221.37</v>
      </c>
      <c r="N7337" t="s">
        <v>39</v>
      </c>
    </row>
    <row r="7338" spans="1:14" ht="14.25" customHeight="1" x14ac:dyDescent="0.3">
      <c r="A7338" t="s">
        <v>9523</v>
      </c>
      <c r="B7338" t="s">
        <v>13</v>
      </c>
      <c r="C7338" t="s">
        <v>20</v>
      </c>
      <c r="D7338">
        <v>1620.28</v>
      </c>
      <c r="E7338">
        <v>0.17</v>
      </c>
      <c r="F7338">
        <f t="shared" si="228"/>
        <v>275.44760000000002</v>
      </c>
      <c r="G7338">
        <f t="shared" si="229"/>
        <v>1344.8324</v>
      </c>
      <c r="H7338">
        <v>5</v>
      </c>
      <c r="I7338" s="17">
        <v>44999</v>
      </c>
      <c r="J7338" s="17">
        <v>45003</v>
      </c>
      <c r="K7338" t="s">
        <v>15</v>
      </c>
      <c r="L7338" t="s">
        <v>22</v>
      </c>
      <c r="M7338">
        <v>360.3</v>
      </c>
      <c r="N7338" t="s">
        <v>28</v>
      </c>
    </row>
    <row r="7339" spans="1:14" ht="14.25" customHeight="1" x14ac:dyDescent="0.3">
      <c r="A7339" t="s">
        <v>14574</v>
      </c>
      <c r="B7339" t="s">
        <v>41</v>
      </c>
      <c r="C7339" t="s">
        <v>33</v>
      </c>
      <c r="D7339">
        <v>1622.93</v>
      </c>
      <c r="E7339">
        <v>0.15</v>
      </c>
      <c r="F7339">
        <f t="shared" si="228"/>
        <v>243.43950000000001</v>
      </c>
      <c r="G7339">
        <f t="shared" si="229"/>
        <v>1379.4905000000001</v>
      </c>
      <c r="H7339">
        <v>5</v>
      </c>
      <c r="I7339" s="17">
        <v>45317</v>
      </c>
      <c r="J7339" s="17">
        <v>45323</v>
      </c>
      <c r="K7339" t="s">
        <v>21</v>
      </c>
      <c r="L7339" t="s">
        <v>16</v>
      </c>
      <c r="M7339">
        <v>374.45</v>
      </c>
      <c r="N7339" t="s">
        <v>34</v>
      </c>
    </row>
    <row r="7340" spans="1:14" ht="14.25" customHeight="1" x14ac:dyDescent="0.3">
      <c r="A7340" t="s">
        <v>4651</v>
      </c>
      <c r="B7340" t="s">
        <v>13</v>
      </c>
      <c r="C7340" t="s">
        <v>33</v>
      </c>
      <c r="D7340">
        <v>1623.34</v>
      </c>
      <c r="E7340">
        <v>0.15</v>
      </c>
      <c r="F7340">
        <f t="shared" si="228"/>
        <v>243.50099999999998</v>
      </c>
      <c r="G7340">
        <f t="shared" si="229"/>
        <v>1379.8389999999999</v>
      </c>
      <c r="H7340">
        <v>5</v>
      </c>
      <c r="I7340" s="17">
        <v>45623</v>
      </c>
      <c r="J7340" s="17">
        <v>45630</v>
      </c>
      <c r="K7340" t="s">
        <v>21</v>
      </c>
      <c r="L7340" t="s">
        <v>27</v>
      </c>
      <c r="M7340">
        <v>254.38</v>
      </c>
      <c r="N7340" t="s">
        <v>17</v>
      </c>
    </row>
    <row r="7341" spans="1:14" ht="14.25" customHeight="1" x14ac:dyDescent="0.3">
      <c r="A7341" t="s">
        <v>12184</v>
      </c>
      <c r="B7341" t="s">
        <v>13</v>
      </c>
      <c r="C7341" t="s">
        <v>20</v>
      </c>
      <c r="D7341">
        <v>1625.21</v>
      </c>
      <c r="E7341">
        <v>0.09</v>
      </c>
      <c r="F7341">
        <f t="shared" si="228"/>
        <v>146.2689</v>
      </c>
      <c r="G7341">
        <f t="shared" si="229"/>
        <v>1478.9411</v>
      </c>
      <c r="H7341">
        <v>5</v>
      </c>
      <c r="I7341" s="17">
        <v>45567</v>
      </c>
      <c r="J7341" s="17">
        <v>45574</v>
      </c>
      <c r="K7341" t="s">
        <v>31</v>
      </c>
      <c r="L7341" t="s">
        <v>22</v>
      </c>
      <c r="M7341">
        <v>344.08</v>
      </c>
      <c r="N7341" t="s">
        <v>39</v>
      </c>
    </row>
    <row r="7342" spans="1:14" ht="14.25" customHeight="1" x14ac:dyDescent="0.3">
      <c r="A7342" t="s">
        <v>6057</v>
      </c>
      <c r="B7342" t="s">
        <v>13</v>
      </c>
      <c r="C7342" t="s">
        <v>26</v>
      </c>
      <c r="D7342">
        <v>1626.79</v>
      </c>
      <c r="E7342">
        <v>0.04</v>
      </c>
      <c r="F7342">
        <f t="shared" si="228"/>
        <v>65.071600000000004</v>
      </c>
      <c r="G7342">
        <f t="shared" si="229"/>
        <v>1561.7184</v>
      </c>
      <c r="H7342">
        <v>5</v>
      </c>
      <c r="I7342" s="17">
        <v>45385</v>
      </c>
      <c r="J7342" s="17">
        <v>45389</v>
      </c>
      <c r="K7342" t="s">
        <v>21</v>
      </c>
      <c r="L7342" t="s">
        <v>16</v>
      </c>
      <c r="M7342">
        <v>242.92</v>
      </c>
      <c r="N7342" t="s">
        <v>17</v>
      </c>
    </row>
    <row r="7343" spans="1:14" ht="14.25" customHeight="1" x14ac:dyDescent="0.3">
      <c r="A7343" t="s">
        <v>9816</v>
      </c>
      <c r="B7343" t="s">
        <v>25</v>
      </c>
      <c r="C7343" t="s">
        <v>14</v>
      </c>
      <c r="D7343">
        <v>1628.52</v>
      </c>
      <c r="E7343">
        <v>0.01</v>
      </c>
      <c r="F7343">
        <f t="shared" si="228"/>
        <v>16.2852</v>
      </c>
      <c r="G7343">
        <f t="shared" si="229"/>
        <v>1612.2348</v>
      </c>
      <c r="H7343">
        <v>5</v>
      </c>
      <c r="I7343" s="17">
        <v>45189</v>
      </c>
      <c r="J7343" s="17">
        <v>45195</v>
      </c>
      <c r="K7343" t="s">
        <v>21</v>
      </c>
      <c r="L7343" t="s">
        <v>22</v>
      </c>
      <c r="M7343">
        <v>298.06</v>
      </c>
      <c r="N7343" t="s">
        <v>34</v>
      </c>
    </row>
    <row r="7344" spans="1:14" ht="14.25" customHeight="1" x14ac:dyDescent="0.3">
      <c r="A7344" t="s">
        <v>9708</v>
      </c>
      <c r="B7344" t="s">
        <v>25</v>
      </c>
      <c r="C7344" t="s">
        <v>33</v>
      </c>
      <c r="D7344">
        <v>1629.85</v>
      </c>
      <c r="E7344">
        <v>0.1</v>
      </c>
      <c r="F7344">
        <f t="shared" si="228"/>
        <v>162.98500000000001</v>
      </c>
      <c r="G7344">
        <f t="shared" si="229"/>
        <v>1466.8649999999998</v>
      </c>
      <c r="H7344">
        <v>5</v>
      </c>
      <c r="I7344" s="17">
        <v>45394</v>
      </c>
      <c r="J7344" s="17">
        <v>45396</v>
      </c>
      <c r="K7344" t="s">
        <v>15</v>
      </c>
      <c r="L7344" t="s">
        <v>22</v>
      </c>
      <c r="M7344">
        <v>248.58</v>
      </c>
      <c r="N7344" t="s">
        <v>34</v>
      </c>
    </row>
    <row r="7345" spans="1:14" ht="14.25" customHeight="1" x14ac:dyDescent="0.3">
      <c r="A7345" t="s">
        <v>11990</v>
      </c>
      <c r="B7345" t="s">
        <v>13</v>
      </c>
      <c r="C7345" t="s">
        <v>33</v>
      </c>
      <c r="D7345">
        <v>1631.67</v>
      </c>
      <c r="E7345">
        <v>0.48</v>
      </c>
      <c r="F7345">
        <f t="shared" si="228"/>
        <v>783.20159999999998</v>
      </c>
      <c r="G7345">
        <f t="shared" si="229"/>
        <v>848.46840000000009</v>
      </c>
      <c r="H7345">
        <v>5</v>
      </c>
      <c r="I7345" s="17">
        <v>45285</v>
      </c>
      <c r="J7345" s="17">
        <v>45286</v>
      </c>
      <c r="K7345" t="s">
        <v>31</v>
      </c>
      <c r="L7345" t="s">
        <v>27</v>
      </c>
      <c r="M7345">
        <v>242.54</v>
      </c>
      <c r="N7345" t="s">
        <v>23</v>
      </c>
    </row>
    <row r="7346" spans="1:14" ht="14.25" customHeight="1" x14ac:dyDescent="0.3">
      <c r="A7346" t="s">
        <v>14176</v>
      </c>
      <c r="B7346" t="s">
        <v>13</v>
      </c>
      <c r="C7346" t="s">
        <v>26</v>
      </c>
      <c r="D7346">
        <v>1635.99</v>
      </c>
      <c r="E7346">
        <v>0.49</v>
      </c>
      <c r="F7346">
        <f t="shared" si="228"/>
        <v>801.63509999999997</v>
      </c>
      <c r="G7346">
        <f t="shared" si="229"/>
        <v>834.35490000000004</v>
      </c>
      <c r="H7346">
        <v>5</v>
      </c>
      <c r="I7346" s="17">
        <v>45589</v>
      </c>
      <c r="J7346" s="17">
        <v>45592</v>
      </c>
      <c r="K7346" t="s">
        <v>31</v>
      </c>
      <c r="L7346" t="s">
        <v>27</v>
      </c>
      <c r="M7346">
        <v>374.88</v>
      </c>
      <c r="N7346" t="s">
        <v>39</v>
      </c>
    </row>
    <row r="7347" spans="1:14" ht="14.25" customHeight="1" x14ac:dyDescent="0.3">
      <c r="A7347" t="s">
        <v>479</v>
      </c>
      <c r="B7347" t="s">
        <v>13</v>
      </c>
      <c r="C7347" t="s">
        <v>36</v>
      </c>
      <c r="D7347">
        <v>1641.15</v>
      </c>
      <c r="E7347">
        <v>0.48</v>
      </c>
      <c r="F7347">
        <f t="shared" si="228"/>
        <v>787.75200000000007</v>
      </c>
      <c r="G7347">
        <f t="shared" si="229"/>
        <v>853.39800000000002</v>
      </c>
      <c r="H7347">
        <v>5</v>
      </c>
      <c r="I7347" s="17">
        <v>45495</v>
      </c>
      <c r="J7347" s="17">
        <v>45502</v>
      </c>
      <c r="K7347" t="s">
        <v>21</v>
      </c>
      <c r="L7347" t="s">
        <v>16</v>
      </c>
      <c r="M7347">
        <v>426.36</v>
      </c>
      <c r="N7347" t="s">
        <v>28</v>
      </c>
    </row>
    <row r="7348" spans="1:14" ht="14.25" customHeight="1" x14ac:dyDescent="0.3">
      <c r="A7348" t="s">
        <v>4223</v>
      </c>
      <c r="B7348" t="s">
        <v>19</v>
      </c>
      <c r="C7348" t="s">
        <v>26</v>
      </c>
      <c r="D7348">
        <v>1643.01</v>
      </c>
      <c r="E7348">
        <v>0.38</v>
      </c>
      <c r="F7348">
        <f t="shared" si="228"/>
        <v>624.34379999999999</v>
      </c>
      <c r="G7348">
        <f t="shared" si="229"/>
        <v>1018.6662</v>
      </c>
      <c r="H7348">
        <v>5</v>
      </c>
      <c r="I7348" s="17">
        <v>45449</v>
      </c>
      <c r="J7348" s="17">
        <v>45454</v>
      </c>
      <c r="K7348" t="s">
        <v>21</v>
      </c>
      <c r="L7348" t="s">
        <v>22</v>
      </c>
      <c r="M7348">
        <v>86.55</v>
      </c>
      <c r="N7348" t="s">
        <v>28</v>
      </c>
    </row>
    <row r="7349" spans="1:14" ht="14.25" customHeight="1" x14ac:dyDescent="0.3">
      <c r="A7349" t="s">
        <v>7047</v>
      </c>
      <c r="B7349" t="s">
        <v>19</v>
      </c>
      <c r="C7349" t="s">
        <v>33</v>
      </c>
      <c r="D7349">
        <v>1645.05</v>
      </c>
      <c r="E7349">
        <v>0.38</v>
      </c>
      <c r="F7349">
        <f t="shared" si="228"/>
        <v>625.11900000000003</v>
      </c>
      <c r="G7349">
        <f t="shared" si="229"/>
        <v>1019.9309999999999</v>
      </c>
      <c r="H7349">
        <v>5</v>
      </c>
      <c r="I7349" s="17">
        <v>45006</v>
      </c>
      <c r="J7349" s="17">
        <v>45008</v>
      </c>
      <c r="K7349" t="s">
        <v>15</v>
      </c>
      <c r="L7349" t="s">
        <v>22</v>
      </c>
      <c r="M7349">
        <v>324.33</v>
      </c>
      <c r="N7349" t="s">
        <v>28</v>
      </c>
    </row>
    <row r="7350" spans="1:14" ht="14.25" customHeight="1" x14ac:dyDescent="0.3">
      <c r="A7350" t="s">
        <v>8369</v>
      </c>
      <c r="B7350" t="s">
        <v>19</v>
      </c>
      <c r="C7350" t="s">
        <v>33</v>
      </c>
      <c r="D7350">
        <v>1646.69</v>
      </c>
      <c r="E7350">
        <v>0.04</v>
      </c>
      <c r="F7350">
        <f t="shared" si="228"/>
        <v>65.86760000000001</v>
      </c>
      <c r="G7350">
        <f t="shared" si="229"/>
        <v>1580.8224</v>
      </c>
      <c r="H7350">
        <v>5</v>
      </c>
      <c r="I7350" s="17">
        <v>45548</v>
      </c>
      <c r="J7350" s="17">
        <v>45551</v>
      </c>
      <c r="K7350" t="s">
        <v>31</v>
      </c>
      <c r="L7350" t="s">
        <v>22</v>
      </c>
      <c r="M7350">
        <v>88.53</v>
      </c>
      <c r="N7350" t="s">
        <v>23</v>
      </c>
    </row>
    <row r="7351" spans="1:14" ht="14.25" customHeight="1" x14ac:dyDescent="0.3">
      <c r="A7351" t="s">
        <v>13661</v>
      </c>
      <c r="B7351" t="s">
        <v>25</v>
      </c>
      <c r="C7351" t="s">
        <v>26</v>
      </c>
      <c r="D7351">
        <v>1648.45</v>
      </c>
      <c r="E7351">
        <v>0.16</v>
      </c>
      <c r="F7351">
        <f t="shared" si="228"/>
        <v>263.75200000000001</v>
      </c>
      <c r="G7351">
        <f t="shared" si="229"/>
        <v>1384.6980000000001</v>
      </c>
      <c r="H7351">
        <v>5</v>
      </c>
      <c r="I7351" s="17">
        <v>44934</v>
      </c>
      <c r="J7351" s="17">
        <v>44935</v>
      </c>
      <c r="K7351" t="s">
        <v>15</v>
      </c>
      <c r="L7351" t="s">
        <v>16</v>
      </c>
      <c r="M7351">
        <v>336.88</v>
      </c>
      <c r="N7351" t="s">
        <v>17</v>
      </c>
    </row>
    <row r="7352" spans="1:14" ht="14.25" customHeight="1" x14ac:dyDescent="0.3">
      <c r="A7352" t="s">
        <v>2275</v>
      </c>
      <c r="B7352" t="s">
        <v>25</v>
      </c>
      <c r="C7352" t="s">
        <v>36</v>
      </c>
      <c r="D7352">
        <v>1648.93</v>
      </c>
      <c r="E7352">
        <v>0.26</v>
      </c>
      <c r="F7352">
        <f t="shared" si="228"/>
        <v>428.72180000000003</v>
      </c>
      <c r="G7352">
        <f t="shared" si="229"/>
        <v>1220.2082</v>
      </c>
      <c r="H7352">
        <v>5</v>
      </c>
      <c r="I7352" s="17">
        <v>45454</v>
      </c>
      <c r="J7352" s="17">
        <v>45456</v>
      </c>
      <c r="K7352" t="s">
        <v>31</v>
      </c>
      <c r="L7352" t="s">
        <v>22</v>
      </c>
      <c r="M7352">
        <v>327.66000000000003</v>
      </c>
      <c r="N7352" t="s">
        <v>23</v>
      </c>
    </row>
    <row r="7353" spans="1:14" ht="14.25" customHeight="1" x14ac:dyDescent="0.3">
      <c r="A7353" t="s">
        <v>8486</v>
      </c>
      <c r="B7353" t="s">
        <v>13</v>
      </c>
      <c r="C7353" t="s">
        <v>36</v>
      </c>
      <c r="D7353">
        <v>1650.43</v>
      </c>
      <c r="E7353">
        <v>7.0000000000000007E-2</v>
      </c>
      <c r="F7353">
        <f t="shared" si="228"/>
        <v>115.53010000000002</v>
      </c>
      <c r="G7353">
        <f t="shared" si="229"/>
        <v>1534.8999000000001</v>
      </c>
      <c r="H7353">
        <v>5</v>
      </c>
      <c r="I7353" s="17">
        <v>45158</v>
      </c>
      <c r="J7353" s="17">
        <v>45165</v>
      </c>
      <c r="K7353" t="s">
        <v>15</v>
      </c>
      <c r="L7353" t="s">
        <v>22</v>
      </c>
      <c r="M7353">
        <v>293.72000000000003</v>
      </c>
      <c r="N7353" t="s">
        <v>28</v>
      </c>
    </row>
    <row r="7354" spans="1:14" ht="14.25" customHeight="1" x14ac:dyDescent="0.3">
      <c r="A7354" t="s">
        <v>2941</v>
      </c>
      <c r="B7354" t="s">
        <v>19</v>
      </c>
      <c r="C7354" t="s">
        <v>36</v>
      </c>
      <c r="D7354">
        <v>1650.67</v>
      </c>
      <c r="E7354">
        <v>0.43</v>
      </c>
      <c r="F7354">
        <f t="shared" si="228"/>
        <v>709.78809999999999</v>
      </c>
      <c r="G7354">
        <f t="shared" si="229"/>
        <v>940.88190000000009</v>
      </c>
      <c r="H7354">
        <v>5</v>
      </c>
      <c r="I7354" s="17">
        <v>45212</v>
      </c>
      <c r="J7354" s="17">
        <v>45214</v>
      </c>
      <c r="K7354" t="s">
        <v>15</v>
      </c>
      <c r="L7354" t="s">
        <v>22</v>
      </c>
      <c r="M7354">
        <v>105.42</v>
      </c>
      <c r="N7354" t="s">
        <v>34</v>
      </c>
    </row>
    <row r="7355" spans="1:14" ht="14.25" customHeight="1" x14ac:dyDescent="0.3">
      <c r="A7355" t="s">
        <v>11748</v>
      </c>
      <c r="B7355" t="s">
        <v>13</v>
      </c>
      <c r="C7355" t="s">
        <v>14</v>
      </c>
      <c r="D7355">
        <v>1652.14</v>
      </c>
      <c r="E7355">
        <v>0.3</v>
      </c>
      <c r="F7355">
        <f t="shared" si="228"/>
        <v>495.642</v>
      </c>
      <c r="G7355">
        <f t="shared" si="229"/>
        <v>1156.498</v>
      </c>
      <c r="H7355">
        <v>5</v>
      </c>
      <c r="I7355" s="17">
        <v>45047</v>
      </c>
      <c r="J7355" s="17">
        <v>45049</v>
      </c>
      <c r="K7355" t="s">
        <v>31</v>
      </c>
      <c r="L7355" t="s">
        <v>22</v>
      </c>
      <c r="M7355">
        <v>163.30000000000001</v>
      </c>
      <c r="N7355" t="s">
        <v>23</v>
      </c>
    </row>
    <row r="7356" spans="1:14" ht="14.25" customHeight="1" x14ac:dyDescent="0.3">
      <c r="A7356" t="s">
        <v>62</v>
      </c>
      <c r="B7356" t="s">
        <v>19</v>
      </c>
      <c r="C7356" t="s">
        <v>14</v>
      </c>
      <c r="D7356">
        <v>1658.02</v>
      </c>
      <c r="E7356">
        <v>0.02</v>
      </c>
      <c r="F7356">
        <f t="shared" si="228"/>
        <v>33.160400000000003</v>
      </c>
      <c r="G7356">
        <f t="shared" si="229"/>
        <v>1624.8596</v>
      </c>
      <c r="H7356">
        <v>5</v>
      </c>
      <c r="I7356" s="17">
        <v>45356</v>
      </c>
      <c r="J7356" s="17">
        <v>45357</v>
      </c>
      <c r="K7356" t="s">
        <v>31</v>
      </c>
      <c r="L7356" t="s">
        <v>27</v>
      </c>
      <c r="M7356">
        <v>422.33</v>
      </c>
      <c r="N7356" t="s">
        <v>39</v>
      </c>
    </row>
    <row r="7357" spans="1:14" ht="14.25" customHeight="1" x14ac:dyDescent="0.3">
      <c r="A7357" t="s">
        <v>6906</v>
      </c>
      <c r="B7357" t="s">
        <v>19</v>
      </c>
      <c r="C7357" t="s">
        <v>20</v>
      </c>
      <c r="D7357">
        <v>1659.86</v>
      </c>
      <c r="E7357">
        <v>0.22</v>
      </c>
      <c r="F7357">
        <f t="shared" si="228"/>
        <v>365.16919999999999</v>
      </c>
      <c r="G7357">
        <f t="shared" si="229"/>
        <v>1294.6907999999999</v>
      </c>
      <c r="H7357">
        <v>5</v>
      </c>
      <c r="I7357" s="17">
        <v>45370</v>
      </c>
      <c r="J7357" s="17">
        <v>45374</v>
      </c>
      <c r="K7357" t="s">
        <v>21</v>
      </c>
      <c r="L7357" t="s">
        <v>27</v>
      </c>
      <c r="M7357">
        <v>145.30000000000001</v>
      </c>
      <c r="N7357" t="s">
        <v>28</v>
      </c>
    </row>
    <row r="7358" spans="1:14" ht="14.25" customHeight="1" x14ac:dyDescent="0.3">
      <c r="A7358" t="s">
        <v>7081</v>
      </c>
      <c r="B7358" t="s">
        <v>19</v>
      </c>
      <c r="C7358" t="s">
        <v>36</v>
      </c>
      <c r="D7358">
        <v>1661.61</v>
      </c>
      <c r="E7358">
        <v>0.4</v>
      </c>
      <c r="F7358">
        <f t="shared" si="228"/>
        <v>664.64400000000001</v>
      </c>
      <c r="G7358">
        <f t="shared" si="229"/>
        <v>996.96599999999989</v>
      </c>
      <c r="H7358">
        <v>5</v>
      </c>
      <c r="I7358" s="17">
        <v>45015</v>
      </c>
      <c r="J7358" s="17">
        <v>45017</v>
      </c>
      <c r="K7358" t="s">
        <v>21</v>
      </c>
      <c r="L7358" t="s">
        <v>16</v>
      </c>
      <c r="M7358">
        <v>167.85</v>
      </c>
      <c r="N7358" t="s">
        <v>23</v>
      </c>
    </row>
    <row r="7359" spans="1:14" ht="14.25" customHeight="1" x14ac:dyDescent="0.3">
      <c r="A7359" t="s">
        <v>12939</v>
      </c>
      <c r="B7359" t="s">
        <v>41</v>
      </c>
      <c r="C7359" t="s">
        <v>26</v>
      </c>
      <c r="D7359">
        <v>1661.82</v>
      </c>
      <c r="E7359">
        <v>0.06</v>
      </c>
      <c r="F7359">
        <f t="shared" si="228"/>
        <v>99.709199999999996</v>
      </c>
      <c r="G7359">
        <f t="shared" si="229"/>
        <v>1562.1107999999999</v>
      </c>
      <c r="H7359">
        <v>5</v>
      </c>
      <c r="I7359" s="17">
        <v>44988</v>
      </c>
      <c r="J7359" s="17">
        <v>44990</v>
      </c>
      <c r="K7359" t="s">
        <v>15</v>
      </c>
      <c r="L7359" t="s">
        <v>27</v>
      </c>
      <c r="M7359">
        <v>202.45</v>
      </c>
      <c r="N7359" t="s">
        <v>48</v>
      </c>
    </row>
    <row r="7360" spans="1:14" ht="14.25" customHeight="1" x14ac:dyDescent="0.3">
      <c r="A7360" t="s">
        <v>6633</v>
      </c>
      <c r="B7360" t="s">
        <v>13</v>
      </c>
      <c r="C7360" t="s">
        <v>20</v>
      </c>
      <c r="D7360">
        <v>1663.51</v>
      </c>
      <c r="E7360">
        <v>0.24</v>
      </c>
      <c r="F7360">
        <f t="shared" si="228"/>
        <v>399.24239999999998</v>
      </c>
      <c r="G7360">
        <f t="shared" si="229"/>
        <v>1264.2676000000001</v>
      </c>
      <c r="H7360">
        <v>5</v>
      </c>
      <c r="I7360" s="17">
        <v>45559</v>
      </c>
      <c r="J7360" s="17">
        <v>45562</v>
      </c>
      <c r="K7360" t="s">
        <v>31</v>
      </c>
      <c r="L7360" t="s">
        <v>27</v>
      </c>
      <c r="M7360">
        <v>121.09</v>
      </c>
      <c r="N7360" t="s">
        <v>23</v>
      </c>
    </row>
    <row r="7361" spans="1:14" ht="14.25" customHeight="1" x14ac:dyDescent="0.3">
      <c r="A7361" t="s">
        <v>8791</v>
      </c>
      <c r="B7361" t="s">
        <v>19</v>
      </c>
      <c r="C7361" t="s">
        <v>33</v>
      </c>
      <c r="D7361">
        <v>1663.92</v>
      </c>
      <c r="E7361">
        <v>0.47</v>
      </c>
      <c r="F7361">
        <f t="shared" si="228"/>
        <v>782.04240000000004</v>
      </c>
      <c r="G7361">
        <f t="shared" si="229"/>
        <v>881.87760000000003</v>
      </c>
      <c r="H7361">
        <v>5</v>
      </c>
      <c r="I7361" s="17">
        <v>45286</v>
      </c>
      <c r="J7361" s="17">
        <v>45291</v>
      </c>
      <c r="K7361" t="s">
        <v>15</v>
      </c>
      <c r="L7361" t="s">
        <v>27</v>
      </c>
      <c r="M7361">
        <v>166.55</v>
      </c>
      <c r="N7361" t="s">
        <v>23</v>
      </c>
    </row>
    <row r="7362" spans="1:14" ht="14.25" customHeight="1" x14ac:dyDescent="0.3">
      <c r="A7362" t="s">
        <v>9394</v>
      </c>
      <c r="B7362" t="s">
        <v>13</v>
      </c>
      <c r="C7362" t="s">
        <v>14</v>
      </c>
      <c r="D7362">
        <v>1669.08</v>
      </c>
      <c r="E7362">
        <v>0.33</v>
      </c>
      <c r="F7362">
        <f t="shared" ref="F7362:F7425" si="230">D7362*E7362</f>
        <v>550.79639999999995</v>
      </c>
      <c r="G7362">
        <f t="shared" ref="G7362:G7425" si="231">D7362-F7362</f>
        <v>1118.2836</v>
      </c>
      <c r="H7362">
        <v>5</v>
      </c>
      <c r="I7362" s="17">
        <v>45039</v>
      </c>
      <c r="J7362" s="17">
        <v>45044</v>
      </c>
      <c r="K7362" t="s">
        <v>21</v>
      </c>
      <c r="L7362" t="s">
        <v>22</v>
      </c>
      <c r="M7362">
        <v>130.29</v>
      </c>
      <c r="N7362" t="s">
        <v>48</v>
      </c>
    </row>
    <row r="7363" spans="1:14" ht="14.25" customHeight="1" x14ac:dyDescent="0.3">
      <c r="A7363" t="s">
        <v>7426</v>
      </c>
      <c r="B7363" t="s">
        <v>41</v>
      </c>
      <c r="C7363" t="s">
        <v>20</v>
      </c>
      <c r="D7363">
        <v>1669.6</v>
      </c>
      <c r="E7363">
        <v>0.32</v>
      </c>
      <c r="F7363">
        <f t="shared" si="230"/>
        <v>534.27199999999993</v>
      </c>
      <c r="G7363">
        <f t="shared" si="231"/>
        <v>1135.328</v>
      </c>
      <c r="H7363">
        <v>5</v>
      </c>
      <c r="I7363" s="17">
        <v>45264</v>
      </c>
      <c r="J7363" s="17">
        <v>45268</v>
      </c>
      <c r="K7363" t="s">
        <v>31</v>
      </c>
      <c r="L7363" t="s">
        <v>22</v>
      </c>
      <c r="M7363">
        <v>339.86</v>
      </c>
      <c r="N7363" t="s">
        <v>48</v>
      </c>
    </row>
    <row r="7364" spans="1:14" ht="14.25" customHeight="1" x14ac:dyDescent="0.3">
      <c r="A7364" t="s">
        <v>10705</v>
      </c>
      <c r="B7364" t="s">
        <v>13</v>
      </c>
      <c r="C7364" t="s">
        <v>20</v>
      </c>
      <c r="D7364">
        <v>1679.18</v>
      </c>
      <c r="E7364">
        <v>0.47</v>
      </c>
      <c r="F7364">
        <f t="shared" si="230"/>
        <v>789.21460000000002</v>
      </c>
      <c r="G7364">
        <f t="shared" si="231"/>
        <v>889.96540000000005</v>
      </c>
      <c r="H7364">
        <v>5</v>
      </c>
      <c r="I7364" s="17">
        <v>45092</v>
      </c>
      <c r="J7364" s="17">
        <v>45096</v>
      </c>
      <c r="K7364" t="s">
        <v>15</v>
      </c>
      <c r="L7364" t="s">
        <v>27</v>
      </c>
      <c r="M7364">
        <v>454.61</v>
      </c>
      <c r="N7364" t="s">
        <v>39</v>
      </c>
    </row>
    <row r="7365" spans="1:14" ht="14.25" customHeight="1" x14ac:dyDescent="0.3">
      <c r="A7365" t="s">
        <v>11006</v>
      </c>
      <c r="B7365" t="s">
        <v>25</v>
      </c>
      <c r="C7365" t="s">
        <v>26</v>
      </c>
      <c r="D7365">
        <v>1680.63</v>
      </c>
      <c r="E7365">
        <v>0.2</v>
      </c>
      <c r="F7365">
        <f t="shared" si="230"/>
        <v>336.12600000000003</v>
      </c>
      <c r="G7365">
        <f t="shared" si="231"/>
        <v>1344.5040000000001</v>
      </c>
      <c r="H7365">
        <v>5</v>
      </c>
      <c r="I7365" s="17">
        <v>45503</v>
      </c>
      <c r="J7365" s="17">
        <v>45506</v>
      </c>
      <c r="K7365" t="s">
        <v>15</v>
      </c>
      <c r="L7365" t="s">
        <v>16</v>
      </c>
      <c r="M7365">
        <v>397.84</v>
      </c>
      <c r="N7365" t="s">
        <v>17</v>
      </c>
    </row>
    <row r="7366" spans="1:14" ht="14.25" customHeight="1" x14ac:dyDescent="0.3">
      <c r="A7366" t="s">
        <v>3746</v>
      </c>
      <c r="B7366" t="s">
        <v>41</v>
      </c>
      <c r="C7366" t="s">
        <v>36</v>
      </c>
      <c r="D7366">
        <v>1688.93</v>
      </c>
      <c r="E7366">
        <v>0.43</v>
      </c>
      <c r="F7366">
        <f t="shared" si="230"/>
        <v>726.23990000000003</v>
      </c>
      <c r="G7366">
        <f t="shared" si="231"/>
        <v>962.69010000000003</v>
      </c>
      <c r="H7366">
        <v>5</v>
      </c>
      <c r="I7366" s="17">
        <v>45640</v>
      </c>
      <c r="J7366" s="17">
        <v>45643</v>
      </c>
      <c r="K7366" t="s">
        <v>31</v>
      </c>
      <c r="L7366" t="s">
        <v>22</v>
      </c>
      <c r="M7366">
        <v>263.76</v>
      </c>
      <c r="N7366" t="s">
        <v>34</v>
      </c>
    </row>
    <row r="7367" spans="1:14" ht="14.25" customHeight="1" x14ac:dyDescent="0.3">
      <c r="A7367" t="s">
        <v>9063</v>
      </c>
      <c r="B7367" t="s">
        <v>25</v>
      </c>
      <c r="C7367" t="s">
        <v>33</v>
      </c>
      <c r="D7367">
        <v>1691.19</v>
      </c>
      <c r="E7367">
        <v>0.1</v>
      </c>
      <c r="F7367">
        <f t="shared" si="230"/>
        <v>169.11900000000003</v>
      </c>
      <c r="G7367">
        <f t="shared" si="231"/>
        <v>1522.0709999999999</v>
      </c>
      <c r="H7367">
        <v>5</v>
      </c>
      <c r="I7367" s="17">
        <v>45374</v>
      </c>
      <c r="J7367" s="17">
        <v>45375</v>
      </c>
      <c r="K7367" t="s">
        <v>21</v>
      </c>
      <c r="L7367" t="s">
        <v>27</v>
      </c>
      <c r="M7367">
        <v>380.57</v>
      </c>
      <c r="N7367" t="s">
        <v>48</v>
      </c>
    </row>
    <row r="7368" spans="1:14" ht="14.25" customHeight="1" x14ac:dyDescent="0.3">
      <c r="A7368" t="s">
        <v>6916</v>
      </c>
      <c r="B7368" t="s">
        <v>13</v>
      </c>
      <c r="C7368" t="s">
        <v>20</v>
      </c>
      <c r="D7368">
        <v>1696.41</v>
      </c>
      <c r="E7368">
        <v>0.21</v>
      </c>
      <c r="F7368">
        <f t="shared" si="230"/>
        <v>356.24610000000001</v>
      </c>
      <c r="G7368">
        <f t="shared" si="231"/>
        <v>1340.1639</v>
      </c>
      <c r="H7368">
        <v>5</v>
      </c>
      <c r="I7368" s="17">
        <v>45403</v>
      </c>
      <c r="J7368" s="17">
        <v>45404</v>
      </c>
      <c r="K7368" t="s">
        <v>15</v>
      </c>
      <c r="L7368" t="s">
        <v>27</v>
      </c>
      <c r="M7368">
        <v>103.88</v>
      </c>
      <c r="N7368" t="s">
        <v>28</v>
      </c>
    </row>
    <row r="7369" spans="1:14" ht="14.25" customHeight="1" x14ac:dyDescent="0.3">
      <c r="A7369" t="s">
        <v>6394</v>
      </c>
      <c r="B7369" t="s">
        <v>19</v>
      </c>
      <c r="C7369" t="s">
        <v>36</v>
      </c>
      <c r="D7369">
        <v>1698.85</v>
      </c>
      <c r="E7369">
        <v>0.14000000000000001</v>
      </c>
      <c r="F7369">
        <f t="shared" si="230"/>
        <v>237.839</v>
      </c>
      <c r="G7369">
        <f t="shared" si="231"/>
        <v>1461.011</v>
      </c>
      <c r="H7369">
        <v>5</v>
      </c>
      <c r="I7369" s="17">
        <v>45527</v>
      </c>
      <c r="J7369" s="17">
        <v>45534</v>
      </c>
      <c r="K7369" t="s">
        <v>21</v>
      </c>
      <c r="L7369" t="s">
        <v>27</v>
      </c>
      <c r="M7369">
        <v>279.92</v>
      </c>
      <c r="N7369" t="s">
        <v>48</v>
      </c>
    </row>
    <row r="7370" spans="1:14" ht="14.25" customHeight="1" x14ac:dyDescent="0.3">
      <c r="A7370" t="s">
        <v>8067</v>
      </c>
      <c r="B7370" t="s">
        <v>19</v>
      </c>
      <c r="C7370" t="s">
        <v>33</v>
      </c>
      <c r="D7370">
        <v>1700.43</v>
      </c>
      <c r="E7370">
        <v>0.17</v>
      </c>
      <c r="F7370">
        <f t="shared" si="230"/>
        <v>289.07310000000001</v>
      </c>
      <c r="G7370">
        <f t="shared" si="231"/>
        <v>1411.3569</v>
      </c>
      <c r="H7370">
        <v>5</v>
      </c>
      <c r="I7370" s="17">
        <v>45454</v>
      </c>
      <c r="J7370" s="17">
        <v>45459</v>
      </c>
      <c r="K7370" t="s">
        <v>31</v>
      </c>
      <c r="L7370" t="s">
        <v>22</v>
      </c>
      <c r="M7370">
        <v>465.96</v>
      </c>
      <c r="N7370" t="s">
        <v>23</v>
      </c>
    </row>
    <row r="7371" spans="1:14" ht="14.25" customHeight="1" x14ac:dyDescent="0.3">
      <c r="A7371" t="s">
        <v>14901</v>
      </c>
      <c r="B7371" t="s">
        <v>19</v>
      </c>
      <c r="C7371" t="s">
        <v>36</v>
      </c>
      <c r="D7371">
        <v>1701.67</v>
      </c>
      <c r="E7371">
        <v>0.28000000000000003</v>
      </c>
      <c r="F7371">
        <f t="shared" si="230"/>
        <v>476.46760000000006</v>
      </c>
      <c r="G7371">
        <f t="shared" si="231"/>
        <v>1225.2024000000001</v>
      </c>
      <c r="H7371">
        <v>5</v>
      </c>
      <c r="I7371" s="17">
        <v>45643</v>
      </c>
      <c r="J7371" s="17">
        <v>45649</v>
      </c>
      <c r="K7371" t="s">
        <v>21</v>
      </c>
      <c r="L7371" t="s">
        <v>27</v>
      </c>
      <c r="M7371">
        <v>418.81</v>
      </c>
      <c r="N7371" t="s">
        <v>28</v>
      </c>
    </row>
    <row r="7372" spans="1:14" ht="14.25" customHeight="1" x14ac:dyDescent="0.3">
      <c r="A7372" t="s">
        <v>3220</v>
      </c>
      <c r="B7372" t="s">
        <v>19</v>
      </c>
      <c r="C7372" t="s">
        <v>26</v>
      </c>
      <c r="D7372">
        <v>1702.78</v>
      </c>
      <c r="E7372">
        <v>0.27</v>
      </c>
      <c r="F7372">
        <f t="shared" si="230"/>
        <v>459.75060000000002</v>
      </c>
      <c r="G7372">
        <f t="shared" si="231"/>
        <v>1243.0293999999999</v>
      </c>
      <c r="H7372">
        <v>5</v>
      </c>
      <c r="I7372" s="17">
        <v>45334</v>
      </c>
      <c r="J7372" s="17">
        <v>45335</v>
      </c>
      <c r="K7372" t="s">
        <v>31</v>
      </c>
      <c r="L7372" t="s">
        <v>27</v>
      </c>
      <c r="M7372">
        <v>327.33999999999997</v>
      </c>
      <c r="N7372" t="s">
        <v>23</v>
      </c>
    </row>
    <row r="7373" spans="1:14" ht="14.25" customHeight="1" x14ac:dyDescent="0.3">
      <c r="A7373" t="s">
        <v>12408</v>
      </c>
      <c r="B7373" t="s">
        <v>19</v>
      </c>
      <c r="C7373" t="s">
        <v>33</v>
      </c>
      <c r="D7373">
        <v>1703.34</v>
      </c>
      <c r="E7373">
        <v>0.2</v>
      </c>
      <c r="F7373">
        <f t="shared" si="230"/>
        <v>340.66800000000001</v>
      </c>
      <c r="G7373">
        <f t="shared" si="231"/>
        <v>1362.672</v>
      </c>
      <c r="H7373">
        <v>5</v>
      </c>
      <c r="I7373" s="17">
        <v>45482</v>
      </c>
      <c r="J7373" s="17">
        <v>45487</v>
      </c>
      <c r="K7373" t="s">
        <v>31</v>
      </c>
      <c r="L7373" t="s">
        <v>16</v>
      </c>
      <c r="M7373">
        <v>121.41</v>
      </c>
      <c r="N7373" t="s">
        <v>34</v>
      </c>
    </row>
    <row r="7374" spans="1:14" ht="14.25" customHeight="1" x14ac:dyDescent="0.3">
      <c r="A7374" t="s">
        <v>6212</v>
      </c>
      <c r="B7374" t="s">
        <v>25</v>
      </c>
      <c r="C7374" t="s">
        <v>14</v>
      </c>
      <c r="D7374">
        <v>1704.07</v>
      </c>
      <c r="E7374">
        <v>0.21</v>
      </c>
      <c r="F7374">
        <f t="shared" si="230"/>
        <v>357.85469999999998</v>
      </c>
      <c r="G7374">
        <f t="shared" si="231"/>
        <v>1346.2152999999998</v>
      </c>
      <c r="H7374">
        <v>5</v>
      </c>
      <c r="I7374" s="17">
        <v>45601</v>
      </c>
      <c r="J7374" s="17">
        <v>45603</v>
      </c>
      <c r="K7374" t="s">
        <v>15</v>
      </c>
      <c r="L7374" t="s">
        <v>22</v>
      </c>
      <c r="M7374">
        <v>201.14</v>
      </c>
      <c r="N7374" t="s">
        <v>39</v>
      </c>
    </row>
    <row r="7375" spans="1:14" ht="14.25" customHeight="1" x14ac:dyDescent="0.3">
      <c r="A7375" t="s">
        <v>12929</v>
      </c>
      <c r="B7375" t="s">
        <v>13</v>
      </c>
      <c r="C7375" t="s">
        <v>33</v>
      </c>
      <c r="D7375">
        <v>1707.94</v>
      </c>
      <c r="E7375">
        <v>0.48</v>
      </c>
      <c r="F7375">
        <f t="shared" si="230"/>
        <v>819.81119999999999</v>
      </c>
      <c r="G7375">
        <f t="shared" si="231"/>
        <v>888.12880000000007</v>
      </c>
      <c r="H7375">
        <v>5</v>
      </c>
      <c r="I7375" s="17">
        <v>44945</v>
      </c>
      <c r="J7375" s="17">
        <v>44948</v>
      </c>
      <c r="K7375" t="s">
        <v>21</v>
      </c>
      <c r="L7375" t="s">
        <v>22</v>
      </c>
      <c r="M7375">
        <v>418.97</v>
      </c>
      <c r="N7375" t="s">
        <v>17</v>
      </c>
    </row>
    <row r="7376" spans="1:14" ht="14.25" customHeight="1" x14ac:dyDescent="0.3">
      <c r="A7376" t="s">
        <v>7319</v>
      </c>
      <c r="B7376" t="s">
        <v>25</v>
      </c>
      <c r="C7376" t="s">
        <v>36</v>
      </c>
      <c r="D7376">
        <v>1709.45</v>
      </c>
      <c r="E7376">
        <v>0.41</v>
      </c>
      <c r="F7376">
        <f t="shared" si="230"/>
        <v>700.87450000000001</v>
      </c>
      <c r="G7376">
        <f t="shared" si="231"/>
        <v>1008.5755</v>
      </c>
      <c r="H7376">
        <v>5</v>
      </c>
      <c r="I7376" s="17">
        <v>45156</v>
      </c>
      <c r="J7376" s="17">
        <v>45160</v>
      </c>
      <c r="K7376" t="s">
        <v>15</v>
      </c>
      <c r="L7376" t="s">
        <v>16</v>
      </c>
      <c r="M7376">
        <v>143</v>
      </c>
      <c r="N7376" t="s">
        <v>34</v>
      </c>
    </row>
    <row r="7377" spans="1:14" ht="14.25" customHeight="1" x14ac:dyDescent="0.3">
      <c r="A7377" t="s">
        <v>2178</v>
      </c>
      <c r="B7377" t="s">
        <v>19</v>
      </c>
      <c r="C7377" t="s">
        <v>36</v>
      </c>
      <c r="D7377">
        <v>1710.46</v>
      </c>
      <c r="E7377">
        <v>0.5</v>
      </c>
      <c r="F7377">
        <f t="shared" si="230"/>
        <v>855.23</v>
      </c>
      <c r="G7377">
        <f t="shared" si="231"/>
        <v>855.23</v>
      </c>
      <c r="H7377">
        <v>5</v>
      </c>
      <c r="I7377" s="17">
        <v>45379</v>
      </c>
      <c r="J7377" s="17">
        <v>45380</v>
      </c>
      <c r="K7377" t="s">
        <v>31</v>
      </c>
      <c r="L7377" t="s">
        <v>22</v>
      </c>
      <c r="M7377">
        <v>102.54</v>
      </c>
      <c r="N7377" t="s">
        <v>34</v>
      </c>
    </row>
    <row r="7378" spans="1:14" ht="14.25" customHeight="1" x14ac:dyDescent="0.3">
      <c r="A7378" t="s">
        <v>2085</v>
      </c>
      <c r="B7378" t="s">
        <v>41</v>
      </c>
      <c r="C7378" t="s">
        <v>36</v>
      </c>
      <c r="D7378">
        <v>1711.09</v>
      </c>
      <c r="E7378">
        <v>0.26</v>
      </c>
      <c r="F7378">
        <f t="shared" si="230"/>
        <v>444.88339999999999</v>
      </c>
      <c r="G7378">
        <f t="shared" si="231"/>
        <v>1266.2066</v>
      </c>
      <c r="H7378">
        <v>5</v>
      </c>
      <c r="I7378" s="17">
        <v>45472</v>
      </c>
      <c r="J7378" s="17">
        <v>45474</v>
      </c>
      <c r="K7378" t="s">
        <v>15</v>
      </c>
      <c r="L7378" t="s">
        <v>16</v>
      </c>
      <c r="M7378">
        <v>467.29</v>
      </c>
      <c r="N7378" t="s">
        <v>23</v>
      </c>
    </row>
    <row r="7379" spans="1:14" ht="14.25" customHeight="1" x14ac:dyDescent="0.3">
      <c r="A7379" t="s">
        <v>1133</v>
      </c>
      <c r="B7379" t="s">
        <v>13</v>
      </c>
      <c r="C7379" t="s">
        <v>26</v>
      </c>
      <c r="D7379">
        <v>1713.29</v>
      </c>
      <c r="E7379">
        <v>0.12</v>
      </c>
      <c r="F7379">
        <f t="shared" si="230"/>
        <v>205.59479999999999</v>
      </c>
      <c r="G7379">
        <f t="shared" si="231"/>
        <v>1507.6951999999999</v>
      </c>
      <c r="H7379">
        <v>5</v>
      </c>
      <c r="I7379" s="17">
        <v>45161</v>
      </c>
      <c r="J7379" s="17">
        <v>45165</v>
      </c>
      <c r="K7379" t="s">
        <v>21</v>
      </c>
      <c r="L7379" t="s">
        <v>16</v>
      </c>
      <c r="M7379">
        <v>287.7</v>
      </c>
      <c r="N7379" t="s">
        <v>23</v>
      </c>
    </row>
    <row r="7380" spans="1:14" ht="14.25" customHeight="1" x14ac:dyDescent="0.3">
      <c r="A7380" t="s">
        <v>10279</v>
      </c>
      <c r="B7380" t="s">
        <v>19</v>
      </c>
      <c r="C7380" t="s">
        <v>26</v>
      </c>
      <c r="D7380">
        <v>1715.86</v>
      </c>
      <c r="E7380">
        <v>0.47</v>
      </c>
      <c r="F7380">
        <f t="shared" si="230"/>
        <v>806.4541999999999</v>
      </c>
      <c r="G7380">
        <f t="shared" si="231"/>
        <v>909.4058</v>
      </c>
      <c r="H7380">
        <v>5</v>
      </c>
      <c r="I7380" s="17">
        <v>45391</v>
      </c>
      <c r="J7380" s="17">
        <v>45393</v>
      </c>
      <c r="K7380" t="s">
        <v>31</v>
      </c>
      <c r="L7380" t="s">
        <v>22</v>
      </c>
      <c r="M7380">
        <v>323.48</v>
      </c>
      <c r="N7380" t="s">
        <v>48</v>
      </c>
    </row>
    <row r="7381" spans="1:14" ht="14.25" customHeight="1" x14ac:dyDescent="0.3">
      <c r="A7381" t="s">
        <v>5552</v>
      </c>
      <c r="B7381" t="s">
        <v>41</v>
      </c>
      <c r="C7381" t="s">
        <v>14</v>
      </c>
      <c r="D7381">
        <v>1717.35</v>
      </c>
      <c r="E7381">
        <v>0.06</v>
      </c>
      <c r="F7381">
        <f t="shared" si="230"/>
        <v>103.041</v>
      </c>
      <c r="G7381">
        <f t="shared" si="231"/>
        <v>1614.309</v>
      </c>
      <c r="H7381">
        <v>5</v>
      </c>
      <c r="I7381" s="17">
        <v>45643</v>
      </c>
      <c r="J7381" s="17">
        <v>45648</v>
      </c>
      <c r="K7381" t="s">
        <v>31</v>
      </c>
      <c r="L7381" t="s">
        <v>27</v>
      </c>
      <c r="M7381">
        <v>287.82</v>
      </c>
      <c r="N7381" t="s">
        <v>28</v>
      </c>
    </row>
    <row r="7382" spans="1:14" ht="14.25" customHeight="1" x14ac:dyDescent="0.3">
      <c r="A7382" t="s">
        <v>5027</v>
      </c>
      <c r="B7382" t="s">
        <v>13</v>
      </c>
      <c r="C7382" t="s">
        <v>20</v>
      </c>
      <c r="D7382">
        <v>1719.75</v>
      </c>
      <c r="E7382">
        <v>0.38</v>
      </c>
      <c r="F7382">
        <f t="shared" si="230"/>
        <v>653.505</v>
      </c>
      <c r="G7382">
        <f t="shared" si="231"/>
        <v>1066.2449999999999</v>
      </c>
      <c r="H7382">
        <v>5</v>
      </c>
      <c r="I7382" s="17">
        <v>45533</v>
      </c>
      <c r="J7382" s="17">
        <v>45534</v>
      </c>
      <c r="K7382" t="s">
        <v>15</v>
      </c>
      <c r="L7382" t="s">
        <v>16</v>
      </c>
      <c r="M7382">
        <v>143.9</v>
      </c>
      <c r="N7382" t="s">
        <v>17</v>
      </c>
    </row>
    <row r="7383" spans="1:14" ht="14.25" customHeight="1" x14ac:dyDescent="0.3">
      <c r="A7383" t="s">
        <v>8485</v>
      </c>
      <c r="B7383" t="s">
        <v>19</v>
      </c>
      <c r="C7383" t="s">
        <v>36</v>
      </c>
      <c r="D7383">
        <v>1720.28</v>
      </c>
      <c r="E7383">
        <v>0.26</v>
      </c>
      <c r="F7383">
        <f t="shared" si="230"/>
        <v>447.27280000000002</v>
      </c>
      <c r="G7383">
        <f t="shared" si="231"/>
        <v>1273.0072</v>
      </c>
      <c r="H7383">
        <v>5</v>
      </c>
      <c r="I7383" s="17">
        <v>45146</v>
      </c>
      <c r="J7383" s="17">
        <v>45150</v>
      </c>
      <c r="K7383" t="s">
        <v>21</v>
      </c>
      <c r="L7383" t="s">
        <v>22</v>
      </c>
      <c r="M7383">
        <v>262.33</v>
      </c>
      <c r="N7383" t="s">
        <v>23</v>
      </c>
    </row>
    <row r="7384" spans="1:14" ht="14.25" customHeight="1" x14ac:dyDescent="0.3">
      <c r="A7384" t="s">
        <v>6095</v>
      </c>
      <c r="B7384" t="s">
        <v>13</v>
      </c>
      <c r="C7384" t="s">
        <v>33</v>
      </c>
      <c r="D7384">
        <v>1724.88</v>
      </c>
      <c r="E7384">
        <v>0.43</v>
      </c>
      <c r="F7384">
        <f t="shared" si="230"/>
        <v>741.69839999999999</v>
      </c>
      <c r="G7384">
        <f t="shared" si="231"/>
        <v>983.18160000000012</v>
      </c>
      <c r="H7384">
        <v>5</v>
      </c>
      <c r="I7384" s="17">
        <v>45051</v>
      </c>
      <c r="J7384" s="17">
        <v>45057</v>
      </c>
      <c r="K7384" t="s">
        <v>15</v>
      </c>
      <c r="L7384" t="s">
        <v>16</v>
      </c>
      <c r="M7384">
        <v>223.76</v>
      </c>
      <c r="N7384" t="s">
        <v>17</v>
      </c>
    </row>
    <row r="7385" spans="1:14" ht="14.25" customHeight="1" x14ac:dyDescent="0.3">
      <c r="A7385" t="s">
        <v>11010</v>
      </c>
      <c r="B7385" t="s">
        <v>25</v>
      </c>
      <c r="C7385" t="s">
        <v>36</v>
      </c>
      <c r="D7385">
        <v>1725.67</v>
      </c>
      <c r="E7385">
        <v>0.25</v>
      </c>
      <c r="F7385">
        <f t="shared" si="230"/>
        <v>431.41750000000002</v>
      </c>
      <c r="G7385">
        <f t="shared" si="231"/>
        <v>1294.2525000000001</v>
      </c>
      <c r="H7385">
        <v>5</v>
      </c>
      <c r="I7385" s="17">
        <v>45013</v>
      </c>
      <c r="J7385" s="17">
        <v>45019</v>
      </c>
      <c r="K7385" t="s">
        <v>31</v>
      </c>
      <c r="L7385" t="s">
        <v>16</v>
      </c>
      <c r="M7385">
        <v>201.58</v>
      </c>
      <c r="N7385" t="s">
        <v>23</v>
      </c>
    </row>
    <row r="7386" spans="1:14" ht="14.25" customHeight="1" x14ac:dyDescent="0.3">
      <c r="A7386" t="s">
        <v>6504</v>
      </c>
      <c r="B7386" t="s">
        <v>41</v>
      </c>
      <c r="C7386" t="s">
        <v>20</v>
      </c>
      <c r="D7386">
        <v>1726.79</v>
      </c>
      <c r="E7386">
        <v>0.14000000000000001</v>
      </c>
      <c r="F7386">
        <f t="shared" si="230"/>
        <v>241.75060000000002</v>
      </c>
      <c r="G7386">
        <f t="shared" si="231"/>
        <v>1485.0393999999999</v>
      </c>
      <c r="H7386">
        <v>5</v>
      </c>
      <c r="I7386" s="17">
        <v>45216</v>
      </c>
      <c r="J7386" s="17">
        <v>45218</v>
      </c>
      <c r="K7386" t="s">
        <v>15</v>
      </c>
      <c r="L7386" t="s">
        <v>27</v>
      </c>
      <c r="M7386">
        <v>193.89</v>
      </c>
      <c r="N7386" t="s">
        <v>34</v>
      </c>
    </row>
    <row r="7387" spans="1:14" ht="14.25" customHeight="1" x14ac:dyDescent="0.3">
      <c r="A7387" t="s">
        <v>6475</v>
      </c>
      <c r="B7387" t="s">
        <v>41</v>
      </c>
      <c r="C7387" t="s">
        <v>33</v>
      </c>
      <c r="D7387">
        <v>1728.24</v>
      </c>
      <c r="E7387">
        <v>0.19</v>
      </c>
      <c r="F7387">
        <f t="shared" si="230"/>
        <v>328.36560000000003</v>
      </c>
      <c r="G7387">
        <f t="shared" si="231"/>
        <v>1399.8743999999999</v>
      </c>
      <c r="H7387">
        <v>5</v>
      </c>
      <c r="I7387" s="17">
        <v>45444</v>
      </c>
      <c r="J7387" s="17">
        <v>45445</v>
      </c>
      <c r="K7387" t="s">
        <v>15</v>
      </c>
      <c r="L7387" t="s">
        <v>22</v>
      </c>
      <c r="M7387">
        <v>461.74</v>
      </c>
      <c r="N7387" t="s">
        <v>34</v>
      </c>
    </row>
    <row r="7388" spans="1:14" ht="14.25" customHeight="1" x14ac:dyDescent="0.3">
      <c r="A7388" t="s">
        <v>11257</v>
      </c>
      <c r="B7388" t="s">
        <v>41</v>
      </c>
      <c r="C7388" t="s">
        <v>36</v>
      </c>
      <c r="D7388">
        <v>1730.55</v>
      </c>
      <c r="E7388">
        <v>0.24</v>
      </c>
      <c r="F7388">
        <f t="shared" si="230"/>
        <v>415.33199999999999</v>
      </c>
      <c r="G7388">
        <f t="shared" si="231"/>
        <v>1315.2179999999998</v>
      </c>
      <c r="H7388">
        <v>5</v>
      </c>
      <c r="I7388" s="17">
        <v>45001</v>
      </c>
      <c r="J7388" s="17">
        <v>45006</v>
      </c>
      <c r="K7388" t="s">
        <v>21</v>
      </c>
      <c r="L7388" t="s">
        <v>16</v>
      </c>
      <c r="M7388">
        <v>273.44</v>
      </c>
      <c r="N7388" t="s">
        <v>23</v>
      </c>
    </row>
    <row r="7389" spans="1:14" ht="14.25" customHeight="1" x14ac:dyDescent="0.3">
      <c r="A7389" t="s">
        <v>12177</v>
      </c>
      <c r="B7389" t="s">
        <v>41</v>
      </c>
      <c r="C7389" t="s">
        <v>14</v>
      </c>
      <c r="D7389">
        <v>1731.27</v>
      </c>
      <c r="E7389">
        <v>0.34</v>
      </c>
      <c r="F7389">
        <f t="shared" si="230"/>
        <v>588.6318</v>
      </c>
      <c r="G7389">
        <f t="shared" si="231"/>
        <v>1142.6381999999999</v>
      </c>
      <c r="H7389">
        <v>5</v>
      </c>
      <c r="I7389" s="17">
        <v>45648</v>
      </c>
      <c r="J7389" s="17">
        <v>45651</v>
      </c>
      <c r="K7389" t="s">
        <v>21</v>
      </c>
      <c r="L7389" t="s">
        <v>16</v>
      </c>
      <c r="M7389">
        <v>452.48</v>
      </c>
      <c r="N7389" t="s">
        <v>39</v>
      </c>
    </row>
    <row r="7390" spans="1:14" ht="14.25" customHeight="1" x14ac:dyDescent="0.3">
      <c r="A7390" t="s">
        <v>9199</v>
      </c>
      <c r="B7390" t="s">
        <v>13</v>
      </c>
      <c r="C7390" t="s">
        <v>36</v>
      </c>
      <c r="D7390">
        <v>1733.15</v>
      </c>
      <c r="E7390">
        <v>0.2</v>
      </c>
      <c r="F7390">
        <f t="shared" si="230"/>
        <v>346.63000000000005</v>
      </c>
      <c r="G7390">
        <f t="shared" si="231"/>
        <v>1386.52</v>
      </c>
      <c r="H7390">
        <v>5</v>
      </c>
      <c r="I7390" s="17">
        <v>45354</v>
      </c>
      <c r="J7390" s="17">
        <v>45359</v>
      </c>
      <c r="K7390" t="s">
        <v>31</v>
      </c>
      <c r="L7390" t="s">
        <v>22</v>
      </c>
      <c r="M7390">
        <v>106.46</v>
      </c>
      <c r="N7390" t="s">
        <v>17</v>
      </c>
    </row>
    <row r="7391" spans="1:14" ht="14.25" customHeight="1" x14ac:dyDescent="0.3">
      <c r="A7391" t="s">
        <v>15165</v>
      </c>
      <c r="B7391" t="s">
        <v>19</v>
      </c>
      <c r="C7391" t="s">
        <v>36</v>
      </c>
      <c r="D7391">
        <v>1738.72</v>
      </c>
      <c r="E7391">
        <v>0.23</v>
      </c>
      <c r="F7391">
        <f t="shared" si="230"/>
        <v>399.90560000000005</v>
      </c>
      <c r="G7391">
        <f t="shared" si="231"/>
        <v>1338.8144</v>
      </c>
      <c r="H7391">
        <v>5</v>
      </c>
      <c r="I7391" s="17">
        <v>45252</v>
      </c>
      <c r="J7391" s="17">
        <v>45258</v>
      </c>
      <c r="K7391" t="s">
        <v>21</v>
      </c>
      <c r="L7391" t="s">
        <v>22</v>
      </c>
      <c r="M7391">
        <v>329.96</v>
      </c>
      <c r="N7391" t="s">
        <v>39</v>
      </c>
    </row>
    <row r="7392" spans="1:14" ht="14.25" customHeight="1" x14ac:dyDescent="0.3">
      <c r="A7392" t="s">
        <v>13625</v>
      </c>
      <c r="B7392" t="s">
        <v>13</v>
      </c>
      <c r="C7392" t="s">
        <v>20</v>
      </c>
      <c r="D7392">
        <v>1740.31</v>
      </c>
      <c r="E7392">
        <v>0.04</v>
      </c>
      <c r="F7392">
        <f t="shared" si="230"/>
        <v>69.612399999999994</v>
      </c>
      <c r="G7392">
        <f t="shared" si="231"/>
        <v>1670.6976</v>
      </c>
      <c r="H7392">
        <v>5</v>
      </c>
      <c r="I7392" s="17">
        <v>45111</v>
      </c>
      <c r="J7392" s="17">
        <v>45115</v>
      </c>
      <c r="K7392" t="s">
        <v>31</v>
      </c>
      <c r="L7392" t="s">
        <v>27</v>
      </c>
      <c r="M7392">
        <v>249.6</v>
      </c>
      <c r="N7392" t="s">
        <v>48</v>
      </c>
    </row>
    <row r="7393" spans="1:14" ht="14.25" customHeight="1" x14ac:dyDescent="0.3">
      <c r="A7393" t="s">
        <v>859</v>
      </c>
      <c r="B7393" t="s">
        <v>13</v>
      </c>
      <c r="C7393" t="s">
        <v>14</v>
      </c>
      <c r="D7393">
        <v>1744.86</v>
      </c>
      <c r="E7393">
        <v>0.4</v>
      </c>
      <c r="F7393">
        <f t="shared" si="230"/>
        <v>697.94399999999996</v>
      </c>
      <c r="G7393">
        <f t="shared" si="231"/>
        <v>1046.9159999999999</v>
      </c>
      <c r="H7393">
        <v>5</v>
      </c>
      <c r="I7393" s="17">
        <v>45465</v>
      </c>
      <c r="J7393" s="17">
        <v>45472</v>
      </c>
      <c r="K7393" t="s">
        <v>15</v>
      </c>
      <c r="L7393" t="s">
        <v>27</v>
      </c>
      <c r="M7393">
        <v>260.76</v>
      </c>
      <c r="N7393" t="s">
        <v>23</v>
      </c>
    </row>
    <row r="7394" spans="1:14" ht="14.25" customHeight="1" x14ac:dyDescent="0.3">
      <c r="A7394" t="s">
        <v>13121</v>
      </c>
      <c r="B7394" t="s">
        <v>13</v>
      </c>
      <c r="C7394" t="s">
        <v>20</v>
      </c>
      <c r="D7394">
        <v>1747.28</v>
      </c>
      <c r="E7394">
        <v>0.18</v>
      </c>
      <c r="F7394">
        <f t="shared" si="230"/>
        <v>314.5104</v>
      </c>
      <c r="G7394">
        <f t="shared" si="231"/>
        <v>1432.7696000000001</v>
      </c>
      <c r="H7394">
        <v>5</v>
      </c>
      <c r="I7394" s="17">
        <v>44952</v>
      </c>
      <c r="J7394" s="17">
        <v>44953</v>
      </c>
      <c r="K7394" t="s">
        <v>31</v>
      </c>
      <c r="L7394" t="s">
        <v>22</v>
      </c>
      <c r="M7394">
        <v>403.05</v>
      </c>
      <c r="N7394" t="s">
        <v>28</v>
      </c>
    </row>
    <row r="7395" spans="1:14" ht="14.25" customHeight="1" x14ac:dyDescent="0.3">
      <c r="A7395" t="s">
        <v>6926</v>
      </c>
      <c r="B7395" t="s">
        <v>41</v>
      </c>
      <c r="C7395" t="s">
        <v>36</v>
      </c>
      <c r="D7395">
        <v>1752.33</v>
      </c>
      <c r="E7395">
        <v>0.25</v>
      </c>
      <c r="F7395">
        <f t="shared" si="230"/>
        <v>438.08249999999998</v>
      </c>
      <c r="G7395">
        <f t="shared" si="231"/>
        <v>1314.2474999999999</v>
      </c>
      <c r="H7395">
        <v>5</v>
      </c>
      <c r="I7395" s="17">
        <v>45426</v>
      </c>
      <c r="J7395" s="17">
        <v>45429</v>
      </c>
      <c r="K7395" t="s">
        <v>15</v>
      </c>
      <c r="L7395" t="s">
        <v>27</v>
      </c>
      <c r="M7395">
        <v>464.15</v>
      </c>
      <c r="N7395" t="s">
        <v>34</v>
      </c>
    </row>
    <row r="7396" spans="1:14" ht="14.25" customHeight="1" x14ac:dyDescent="0.3">
      <c r="A7396" t="s">
        <v>14242</v>
      </c>
      <c r="B7396" t="s">
        <v>13</v>
      </c>
      <c r="C7396" t="s">
        <v>14</v>
      </c>
      <c r="D7396">
        <v>1752.67</v>
      </c>
      <c r="E7396">
        <v>0.17</v>
      </c>
      <c r="F7396">
        <f t="shared" si="230"/>
        <v>297.95390000000003</v>
      </c>
      <c r="G7396">
        <f t="shared" si="231"/>
        <v>1454.7161000000001</v>
      </c>
      <c r="H7396">
        <v>5</v>
      </c>
      <c r="I7396" s="17">
        <v>45655</v>
      </c>
      <c r="J7396" s="17">
        <v>45659</v>
      </c>
      <c r="K7396" t="s">
        <v>15</v>
      </c>
      <c r="L7396" t="s">
        <v>27</v>
      </c>
      <c r="M7396">
        <v>105.49</v>
      </c>
      <c r="N7396" t="s">
        <v>28</v>
      </c>
    </row>
    <row r="7397" spans="1:14" ht="14.25" customHeight="1" x14ac:dyDescent="0.3">
      <c r="A7397" t="s">
        <v>2743</v>
      </c>
      <c r="B7397" t="s">
        <v>41</v>
      </c>
      <c r="C7397" t="s">
        <v>26</v>
      </c>
      <c r="D7397">
        <v>1752.77</v>
      </c>
      <c r="E7397">
        <v>0.4</v>
      </c>
      <c r="F7397">
        <f t="shared" si="230"/>
        <v>701.10800000000006</v>
      </c>
      <c r="G7397">
        <f t="shared" si="231"/>
        <v>1051.6619999999998</v>
      </c>
      <c r="H7397">
        <v>5</v>
      </c>
      <c r="I7397" s="17">
        <v>45329</v>
      </c>
      <c r="J7397" s="17">
        <v>45336</v>
      </c>
      <c r="K7397" t="s">
        <v>15</v>
      </c>
      <c r="L7397" t="s">
        <v>27</v>
      </c>
      <c r="M7397">
        <v>388.64</v>
      </c>
      <c r="N7397" t="s">
        <v>34</v>
      </c>
    </row>
    <row r="7398" spans="1:14" ht="14.25" customHeight="1" x14ac:dyDescent="0.3">
      <c r="A7398" t="s">
        <v>14810</v>
      </c>
      <c r="B7398" t="s">
        <v>41</v>
      </c>
      <c r="C7398" t="s">
        <v>33</v>
      </c>
      <c r="D7398">
        <v>1758.71</v>
      </c>
      <c r="E7398">
        <v>0.37</v>
      </c>
      <c r="F7398">
        <f t="shared" si="230"/>
        <v>650.72270000000003</v>
      </c>
      <c r="G7398">
        <f t="shared" si="231"/>
        <v>1107.9873</v>
      </c>
      <c r="H7398">
        <v>5</v>
      </c>
      <c r="I7398" s="17">
        <v>45129</v>
      </c>
      <c r="J7398" s="17">
        <v>45130</v>
      </c>
      <c r="K7398" t="s">
        <v>31</v>
      </c>
      <c r="L7398" t="s">
        <v>16</v>
      </c>
      <c r="M7398">
        <v>526.79</v>
      </c>
      <c r="N7398" t="s">
        <v>34</v>
      </c>
    </row>
    <row r="7399" spans="1:14" ht="14.25" customHeight="1" x14ac:dyDescent="0.3">
      <c r="A7399" t="s">
        <v>4500</v>
      </c>
      <c r="B7399" t="s">
        <v>41</v>
      </c>
      <c r="C7399" t="s">
        <v>36</v>
      </c>
      <c r="D7399">
        <v>1762.71</v>
      </c>
      <c r="E7399">
        <v>0.09</v>
      </c>
      <c r="F7399">
        <f t="shared" si="230"/>
        <v>158.6439</v>
      </c>
      <c r="G7399">
        <f t="shared" si="231"/>
        <v>1604.0661</v>
      </c>
      <c r="H7399">
        <v>5</v>
      </c>
      <c r="I7399" s="17">
        <v>45569</v>
      </c>
      <c r="J7399" s="17">
        <v>45572</v>
      </c>
      <c r="K7399" t="s">
        <v>21</v>
      </c>
      <c r="L7399" t="s">
        <v>16</v>
      </c>
      <c r="M7399">
        <v>312.52</v>
      </c>
      <c r="N7399" t="s">
        <v>28</v>
      </c>
    </row>
    <row r="7400" spans="1:14" ht="14.25" customHeight="1" x14ac:dyDescent="0.3">
      <c r="A7400" t="s">
        <v>12272</v>
      </c>
      <c r="B7400" t="s">
        <v>41</v>
      </c>
      <c r="C7400" t="s">
        <v>33</v>
      </c>
      <c r="D7400">
        <v>1763.55</v>
      </c>
      <c r="E7400">
        <v>0.39</v>
      </c>
      <c r="F7400">
        <f t="shared" si="230"/>
        <v>687.78449999999998</v>
      </c>
      <c r="G7400">
        <f t="shared" si="231"/>
        <v>1075.7655</v>
      </c>
      <c r="H7400">
        <v>5</v>
      </c>
      <c r="I7400" s="17">
        <v>45483</v>
      </c>
      <c r="J7400" s="17">
        <v>45489</v>
      </c>
      <c r="K7400" t="s">
        <v>21</v>
      </c>
      <c r="L7400" t="s">
        <v>22</v>
      </c>
      <c r="M7400">
        <v>379.83</v>
      </c>
      <c r="N7400" t="s">
        <v>48</v>
      </c>
    </row>
    <row r="7401" spans="1:14" ht="14.25" customHeight="1" x14ac:dyDescent="0.3">
      <c r="A7401" t="s">
        <v>1775</v>
      </c>
      <c r="B7401" t="s">
        <v>41</v>
      </c>
      <c r="C7401" t="s">
        <v>20</v>
      </c>
      <c r="D7401">
        <v>1771.79</v>
      </c>
      <c r="E7401">
        <v>0.34</v>
      </c>
      <c r="F7401">
        <f t="shared" si="230"/>
        <v>602.40859999999998</v>
      </c>
      <c r="G7401">
        <f t="shared" si="231"/>
        <v>1169.3814</v>
      </c>
      <c r="H7401">
        <v>5</v>
      </c>
      <c r="I7401" s="17">
        <v>45078</v>
      </c>
      <c r="J7401" s="17">
        <v>45084</v>
      </c>
      <c r="K7401" t="s">
        <v>21</v>
      </c>
      <c r="L7401" t="s">
        <v>22</v>
      </c>
      <c r="M7401">
        <v>370.38</v>
      </c>
      <c r="N7401" t="s">
        <v>17</v>
      </c>
    </row>
    <row r="7402" spans="1:14" ht="14.25" customHeight="1" x14ac:dyDescent="0.3">
      <c r="A7402" t="s">
        <v>5186</v>
      </c>
      <c r="B7402" t="s">
        <v>25</v>
      </c>
      <c r="C7402" t="s">
        <v>26</v>
      </c>
      <c r="D7402">
        <v>1777.52</v>
      </c>
      <c r="E7402">
        <v>0.45</v>
      </c>
      <c r="F7402">
        <f t="shared" si="230"/>
        <v>799.88400000000001</v>
      </c>
      <c r="G7402">
        <f t="shared" si="231"/>
        <v>977.63599999999997</v>
      </c>
      <c r="H7402">
        <v>5</v>
      </c>
      <c r="I7402" s="17">
        <v>45401</v>
      </c>
      <c r="J7402" s="17">
        <v>45404</v>
      </c>
      <c r="K7402" t="s">
        <v>21</v>
      </c>
      <c r="L7402" t="s">
        <v>27</v>
      </c>
      <c r="M7402">
        <v>403.53</v>
      </c>
      <c r="N7402" t="s">
        <v>39</v>
      </c>
    </row>
    <row r="7403" spans="1:14" ht="14.25" customHeight="1" x14ac:dyDescent="0.3">
      <c r="A7403" t="s">
        <v>7673</v>
      </c>
      <c r="B7403" t="s">
        <v>25</v>
      </c>
      <c r="C7403" t="s">
        <v>26</v>
      </c>
      <c r="D7403">
        <v>1781.42</v>
      </c>
      <c r="E7403">
        <v>0.24</v>
      </c>
      <c r="F7403">
        <f t="shared" si="230"/>
        <v>427.54079999999999</v>
      </c>
      <c r="G7403">
        <f t="shared" si="231"/>
        <v>1353.8792000000001</v>
      </c>
      <c r="H7403">
        <v>5</v>
      </c>
      <c r="I7403" s="17">
        <v>45360</v>
      </c>
      <c r="J7403" s="17">
        <v>45365</v>
      </c>
      <c r="K7403" t="s">
        <v>15</v>
      </c>
      <c r="L7403" t="s">
        <v>16</v>
      </c>
      <c r="M7403">
        <v>495.59</v>
      </c>
      <c r="N7403" t="s">
        <v>34</v>
      </c>
    </row>
    <row r="7404" spans="1:14" ht="14.25" customHeight="1" x14ac:dyDescent="0.3">
      <c r="A7404" t="s">
        <v>10878</v>
      </c>
      <c r="B7404" t="s">
        <v>13</v>
      </c>
      <c r="C7404" t="s">
        <v>33</v>
      </c>
      <c r="D7404">
        <v>1781.88</v>
      </c>
      <c r="E7404">
        <v>0.12</v>
      </c>
      <c r="F7404">
        <f t="shared" si="230"/>
        <v>213.82560000000001</v>
      </c>
      <c r="G7404">
        <f t="shared" si="231"/>
        <v>1568.0544</v>
      </c>
      <c r="H7404">
        <v>5</v>
      </c>
      <c r="I7404" s="17">
        <v>45131</v>
      </c>
      <c r="J7404" s="17">
        <v>45133</v>
      </c>
      <c r="K7404" t="s">
        <v>15</v>
      </c>
      <c r="L7404" t="s">
        <v>22</v>
      </c>
      <c r="M7404">
        <v>108.13</v>
      </c>
      <c r="N7404" t="s">
        <v>48</v>
      </c>
    </row>
    <row r="7405" spans="1:14" ht="14.25" customHeight="1" x14ac:dyDescent="0.3">
      <c r="A7405" t="s">
        <v>1320</v>
      </c>
      <c r="B7405" t="s">
        <v>41</v>
      </c>
      <c r="C7405" t="s">
        <v>36</v>
      </c>
      <c r="D7405">
        <v>1783.31</v>
      </c>
      <c r="E7405">
        <v>0.4</v>
      </c>
      <c r="F7405">
        <f t="shared" si="230"/>
        <v>713.32400000000007</v>
      </c>
      <c r="G7405">
        <f t="shared" si="231"/>
        <v>1069.9859999999999</v>
      </c>
      <c r="H7405">
        <v>5</v>
      </c>
      <c r="I7405" s="17">
        <v>45495</v>
      </c>
      <c r="J7405" s="17">
        <v>45497</v>
      </c>
      <c r="K7405" t="s">
        <v>15</v>
      </c>
      <c r="L7405" t="s">
        <v>22</v>
      </c>
      <c r="M7405">
        <v>312.08</v>
      </c>
      <c r="N7405" t="s">
        <v>34</v>
      </c>
    </row>
    <row r="7406" spans="1:14" ht="14.25" customHeight="1" x14ac:dyDescent="0.3">
      <c r="A7406" t="s">
        <v>12881</v>
      </c>
      <c r="B7406" t="s">
        <v>41</v>
      </c>
      <c r="C7406" t="s">
        <v>14</v>
      </c>
      <c r="D7406">
        <v>1784.24</v>
      </c>
      <c r="E7406">
        <v>7.0000000000000007E-2</v>
      </c>
      <c r="F7406">
        <f t="shared" si="230"/>
        <v>124.89680000000001</v>
      </c>
      <c r="G7406">
        <f t="shared" si="231"/>
        <v>1659.3432</v>
      </c>
      <c r="H7406">
        <v>5</v>
      </c>
      <c r="I7406" s="17">
        <v>44935</v>
      </c>
      <c r="J7406" s="17">
        <v>44938</v>
      </c>
      <c r="K7406" t="s">
        <v>15</v>
      </c>
      <c r="L7406" t="s">
        <v>22</v>
      </c>
      <c r="M7406">
        <v>427.22</v>
      </c>
      <c r="N7406" t="s">
        <v>48</v>
      </c>
    </row>
    <row r="7407" spans="1:14" ht="14.25" customHeight="1" x14ac:dyDescent="0.3">
      <c r="A7407" t="s">
        <v>7135</v>
      </c>
      <c r="B7407" t="s">
        <v>25</v>
      </c>
      <c r="C7407" t="s">
        <v>33</v>
      </c>
      <c r="D7407">
        <v>1791.21</v>
      </c>
      <c r="E7407">
        <v>0.27</v>
      </c>
      <c r="F7407">
        <f t="shared" si="230"/>
        <v>483.62670000000003</v>
      </c>
      <c r="G7407">
        <f t="shared" si="231"/>
        <v>1307.5833</v>
      </c>
      <c r="H7407">
        <v>5</v>
      </c>
      <c r="I7407" s="17">
        <v>45408</v>
      </c>
      <c r="J7407" s="17">
        <v>45414</v>
      </c>
      <c r="K7407" t="s">
        <v>15</v>
      </c>
      <c r="L7407" t="s">
        <v>16</v>
      </c>
      <c r="M7407">
        <v>460.21</v>
      </c>
      <c r="N7407" t="s">
        <v>28</v>
      </c>
    </row>
    <row r="7408" spans="1:14" ht="14.25" customHeight="1" x14ac:dyDescent="0.3">
      <c r="A7408" t="s">
        <v>2852</v>
      </c>
      <c r="B7408" t="s">
        <v>41</v>
      </c>
      <c r="C7408" t="s">
        <v>33</v>
      </c>
      <c r="D7408">
        <v>1793.94</v>
      </c>
      <c r="E7408">
        <v>0</v>
      </c>
      <c r="F7408">
        <f t="shared" si="230"/>
        <v>0</v>
      </c>
      <c r="G7408">
        <f t="shared" si="231"/>
        <v>1793.94</v>
      </c>
      <c r="H7408">
        <v>5</v>
      </c>
      <c r="I7408" s="17">
        <v>44980</v>
      </c>
      <c r="J7408" s="17">
        <v>44981</v>
      </c>
      <c r="K7408" t="s">
        <v>31</v>
      </c>
      <c r="L7408" t="s">
        <v>16</v>
      </c>
      <c r="M7408">
        <v>115.96</v>
      </c>
      <c r="N7408" t="s">
        <v>23</v>
      </c>
    </row>
    <row r="7409" spans="1:14" ht="14.25" customHeight="1" x14ac:dyDescent="0.3">
      <c r="A7409" t="s">
        <v>1172</v>
      </c>
      <c r="B7409" t="s">
        <v>25</v>
      </c>
      <c r="C7409" t="s">
        <v>14</v>
      </c>
      <c r="D7409">
        <v>1803.62</v>
      </c>
      <c r="E7409">
        <v>0.25</v>
      </c>
      <c r="F7409">
        <f t="shared" si="230"/>
        <v>450.90499999999997</v>
      </c>
      <c r="G7409">
        <f t="shared" si="231"/>
        <v>1352.7149999999999</v>
      </c>
      <c r="H7409">
        <v>5</v>
      </c>
      <c r="I7409" s="17">
        <v>45622</v>
      </c>
      <c r="J7409" s="17">
        <v>45626</v>
      </c>
      <c r="K7409" t="s">
        <v>21</v>
      </c>
      <c r="L7409" t="s">
        <v>27</v>
      </c>
      <c r="M7409">
        <v>92.31</v>
      </c>
      <c r="N7409" t="s">
        <v>39</v>
      </c>
    </row>
    <row r="7410" spans="1:14" ht="14.25" customHeight="1" x14ac:dyDescent="0.3">
      <c r="A7410" t="s">
        <v>12322</v>
      </c>
      <c r="B7410" t="s">
        <v>41</v>
      </c>
      <c r="C7410" t="s">
        <v>36</v>
      </c>
      <c r="D7410">
        <v>1811.71</v>
      </c>
      <c r="E7410">
        <v>0.03</v>
      </c>
      <c r="F7410">
        <f t="shared" si="230"/>
        <v>54.351300000000002</v>
      </c>
      <c r="G7410">
        <f t="shared" si="231"/>
        <v>1757.3587</v>
      </c>
      <c r="H7410">
        <v>5</v>
      </c>
      <c r="I7410" s="17">
        <v>45221</v>
      </c>
      <c r="J7410" s="17">
        <v>45222</v>
      </c>
      <c r="K7410" t="s">
        <v>31</v>
      </c>
      <c r="L7410" t="s">
        <v>16</v>
      </c>
      <c r="M7410">
        <v>143.52000000000001</v>
      </c>
      <c r="N7410" t="s">
        <v>39</v>
      </c>
    </row>
    <row r="7411" spans="1:14" ht="14.25" customHeight="1" x14ac:dyDescent="0.3">
      <c r="A7411" t="s">
        <v>14137</v>
      </c>
      <c r="B7411" t="s">
        <v>13</v>
      </c>
      <c r="C7411" t="s">
        <v>14</v>
      </c>
      <c r="D7411">
        <v>1814.78</v>
      </c>
      <c r="E7411">
        <v>0.15</v>
      </c>
      <c r="F7411">
        <f t="shared" si="230"/>
        <v>272.21699999999998</v>
      </c>
      <c r="G7411">
        <f t="shared" si="231"/>
        <v>1542.5630000000001</v>
      </c>
      <c r="H7411">
        <v>5</v>
      </c>
      <c r="I7411" s="17">
        <v>45582</v>
      </c>
      <c r="J7411" s="17">
        <v>45583</v>
      </c>
      <c r="K7411" t="s">
        <v>15</v>
      </c>
      <c r="L7411" t="s">
        <v>16</v>
      </c>
      <c r="M7411">
        <v>458.57</v>
      </c>
      <c r="N7411" t="s">
        <v>28</v>
      </c>
    </row>
    <row r="7412" spans="1:14" ht="14.25" customHeight="1" x14ac:dyDescent="0.3">
      <c r="A7412" t="s">
        <v>2083</v>
      </c>
      <c r="B7412" t="s">
        <v>41</v>
      </c>
      <c r="C7412" t="s">
        <v>20</v>
      </c>
      <c r="D7412">
        <v>1817.39</v>
      </c>
      <c r="E7412">
        <v>0.16</v>
      </c>
      <c r="F7412">
        <f t="shared" si="230"/>
        <v>290.7824</v>
      </c>
      <c r="G7412">
        <f t="shared" si="231"/>
        <v>1526.6076</v>
      </c>
      <c r="H7412">
        <v>5</v>
      </c>
      <c r="I7412" s="17">
        <v>45529</v>
      </c>
      <c r="J7412" s="17">
        <v>45532</v>
      </c>
      <c r="K7412" t="s">
        <v>15</v>
      </c>
      <c r="L7412" t="s">
        <v>16</v>
      </c>
      <c r="M7412">
        <v>488.92</v>
      </c>
      <c r="N7412" t="s">
        <v>48</v>
      </c>
    </row>
    <row r="7413" spans="1:14" ht="14.25" customHeight="1" x14ac:dyDescent="0.3">
      <c r="A7413" t="s">
        <v>9244</v>
      </c>
      <c r="B7413" t="s">
        <v>13</v>
      </c>
      <c r="C7413" t="s">
        <v>20</v>
      </c>
      <c r="D7413">
        <v>1817.62</v>
      </c>
      <c r="E7413">
        <v>0.19</v>
      </c>
      <c r="F7413">
        <f t="shared" si="230"/>
        <v>345.34780000000001</v>
      </c>
      <c r="G7413">
        <f t="shared" si="231"/>
        <v>1472.2721999999999</v>
      </c>
      <c r="H7413">
        <v>5</v>
      </c>
      <c r="I7413" s="17">
        <v>45447</v>
      </c>
      <c r="J7413" s="17">
        <v>45451</v>
      </c>
      <c r="K7413" t="s">
        <v>31</v>
      </c>
      <c r="L7413" t="s">
        <v>16</v>
      </c>
      <c r="M7413">
        <v>349.54</v>
      </c>
      <c r="N7413" t="s">
        <v>48</v>
      </c>
    </row>
    <row r="7414" spans="1:14" ht="14.25" customHeight="1" x14ac:dyDescent="0.3">
      <c r="A7414" t="s">
        <v>4115</v>
      </c>
      <c r="B7414" t="s">
        <v>13</v>
      </c>
      <c r="C7414" t="s">
        <v>33</v>
      </c>
      <c r="D7414">
        <v>1818.12</v>
      </c>
      <c r="E7414">
        <v>7.0000000000000007E-2</v>
      </c>
      <c r="F7414">
        <f t="shared" si="230"/>
        <v>127.2684</v>
      </c>
      <c r="G7414">
        <f t="shared" si="231"/>
        <v>1690.8516</v>
      </c>
      <c r="H7414">
        <v>5</v>
      </c>
      <c r="I7414" s="17">
        <v>45294</v>
      </c>
      <c r="J7414" s="17">
        <v>45299</v>
      </c>
      <c r="K7414" t="s">
        <v>31</v>
      </c>
      <c r="L7414" t="s">
        <v>22</v>
      </c>
      <c r="M7414">
        <v>457.7</v>
      </c>
      <c r="N7414" t="s">
        <v>23</v>
      </c>
    </row>
    <row r="7415" spans="1:14" ht="14.25" customHeight="1" x14ac:dyDescent="0.3">
      <c r="A7415" t="s">
        <v>2133</v>
      </c>
      <c r="B7415" t="s">
        <v>13</v>
      </c>
      <c r="C7415" t="s">
        <v>36</v>
      </c>
      <c r="D7415">
        <v>1818.79</v>
      </c>
      <c r="E7415">
        <v>0.12</v>
      </c>
      <c r="F7415">
        <f t="shared" si="230"/>
        <v>218.25479999999999</v>
      </c>
      <c r="G7415">
        <f t="shared" si="231"/>
        <v>1600.5352</v>
      </c>
      <c r="H7415">
        <v>5</v>
      </c>
      <c r="I7415" s="17">
        <v>45165</v>
      </c>
      <c r="J7415" s="17">
        <v>45166</v>
      </c>
      <c r="K7415" t="s">
        <v>15</v>
      </c>
      <c r="L7415" t="s">
        <v>27</v>
      </c>
      <c r="M7415">
        <v>386.08</v>
      </c>
      <c r="N7415" t="s">
        <v>34</v>
      </c>
    </row>
    <row r="7416" spans="1:14" ht="14.25" customHeight="1" x14ac:dyDescent="0.3">
      <c r="A7416" t="s">
        <v>4806</v>
      </c>
      <c r="B7416" t="s">
        <v>13</v>
      </c>
      <c r="C7416" t="s">
        <v>20</v>
      </c>
      <c r="D7416">
        <v>1822.16</v>
      </c>
      <c r="E7416">
        <v>0.06</v>
      </c>
      <c r="F7416">
        <f t="shared" si="230"/>
        <v>109.3296</v>
      </c>
      <c r="G7416">
        <f t="shared" si="231"/>
        <v>1712.8304000000001</v>
      </c>
      <c r="H7416">
        <v>5</v>
      </c>
      <c r="I7416" s="17">
        <v>45316</v>
      </c>
      <c r="J7416" s="17">
        <v>45320</v>
      </c>
      <c r="K7416" t="s">
        <v>15</v>
      </c>
      <c r="L7416" t="s">
        <v>16</v>
      </c>
      <c r="M7416">
        <v>187</v>
      </c>
      <c r="N7416" t="s">
        <v>39</v>
      </c>
    </row>
    <row r="7417" spans="1:14" ht="14.25" customHeight="1" x14ac:dyDescent="0.3">
      <c r="A7417" t="s">
        <v>8986</v>
      </c>
      <c r="B7417" t="s">
        <v>19</v>
      </c>
      <c r="C7417" t="s">
        <v>36</v>
      </c>
      <c r="D7417">
        <v>1829.85</v>
      </c>
      <c r="E7417">
        <v>0.06</v>
      </c>
      <c r="F7417">
        <f t="shared" si="230"/>
        <v>109.791</v>
      </c>
      <c r="G7417">
        <f t="shared" si="231"/>
        <v>1720.059</v>
      </c>
      <c r="H7417">
        <v>5</v>
      </c>
      <c r="I7417" s="17">
        <v>45559</v>
      </c>
      <c r="J7417" s="17">
        <v>45560</v>
      </c>
      <c r="K7417" t="s">
        <v>21</v>
      </c>
      <c r="L7417" t="s">
        <v>16</v>
      </c>
      <c r="M7417">
        <v>544.6</v>
      </c>
      <c r="N7417" t="s">
        <v>39</v>
      </c>
    </row>
    <row r="7418" spans="1:14" ht="14.25" customHeight="1" x14ac:dyDescent="0.3">
      <c r="A7418" t="s">
        <v>10828</v>
      </c>
      <c r="B7418" t="s">
        <v>13</v>
      </c>
      <c r="C7418" t="s">
        <v>20</v>
      </c>
      <c r="D7418">
        <v>1831.89</v>
      </c>
      <c r="E7418">
        <v>0.13</v>
      </c>
      <c r="F7418">
        <f t="shared" si="230"/>
        <v>238.14570000000003</v>
      </c>
      <c r="G7418">
        <f t="shared" si="231"/>
        <v>1593.7443000000001</v>
      </c>
      <c r="H7418">
        <v>5</v>
      </c>
      <c r="I7418" s="17">
        <v>45610</v>
      </c>
      <c r="J7418" s="17">
        <v>45611</v>
      </c>
      <c r="K7418" t="s">
        <v>21</v>
      </c>
      <c r="L7418" t="s">
        <v>16</v>
      </c>
      <c r="M7418">
        <v>261.83</v>
      </c>
      <c r="N7418" t="s">
        <v>17</v>
      </c>
    </row>
    <row r="7419" spans="1:14" ht="14.25" customHeight="1" x14ac:dyDescent="0.3">
      <c r="A7419" t="s">
        <v>2678</v>
      </c>
      <c r="B7419" t="s">
        <v>13</v>
      </c>
      <c r="C7419" t="s">
        <v>26</v>
      </c>
      <c r="D7419">
        <v>1834.24</v>
      </c>
      <c r="E7419">
        <v>0.49</v>
      </c>
      <c r="F7419">
        <f t="shared" si="230"/>
        <v>898.77760000000001</v>
      </c>
      <c r="G7419">
        <f t="shared" si="231"/>
        <v>935.4624</v>
      </c>
      <c r="H7419">
        <v>5</v>
      </c>
      <c r="I7419" s="17">
        <v>45307</v>
      </c>
      <c r="J7419" s="17">
        <v>45309</v>
      </c>
      <c r="K7419" t="s">
        <v>31</v>
      </c>
      <c r="L7419" t="s">
        <v>16</v>
      </c>
      <c r="M7419">
        <v>233.69</v>
      </c>
      <c r="N7419" t="s">
        <v>34</v>
      </c>
    </row>
    <row r="7420" spans="1:14" ht="14.25" customHeight="1" x14ac:dyDescent="0.3">
      <c r="A7420" t="s">
        <v>13001</v>
      </c>
      <c r="B7420" t="s">
        <v>41</v>
      </c>
      <c r="C7420" t="s">
        <v>20</v>
      </c>
      <c r="D7420">
        <v>1843.11</v>
      </c>
      <c r="E7420">
        <v>0.28000000000000003</v>
      </c>
      <c r="F7420">
        <f t="shared" si="230"/>
        <v>516.07080000000008</v>
      </c>
      <c r="G7420">
        <f t="shared" si="231"/>
        <v>1327.0391999999997</v>
      </c>
      <c r="H7420">
        <v>5</v>
      </c>
      <c r="I7420" s="17">
        <v>45260</v>
      </c>
      <c r="J7420" s="17">
        <v>45263</v>
      </c>
      <c r="K7420" t="s">
        <v>21</v>
      </c>
      <c r="L7420" t="s">
        <v>16</v>
      </c>
      <c r="M7420">
        <v>382.32</v>
      </c>
      <c r="N7420" t="s">
        <v>39</v>
      </c>
    </row>
    <row r="7421" spans="1:14" ht="14.25" customHeight="1" x14ac:dyDescent="0.3">
      <c r="A7421" t="s">
        <v>14605</v>
      </c>
      <c r="B7421" t="s">
        <v>25</v>
      </c>
      <c r="C7421" t="s">
        <v>20</v>
      </c>
      <c r="D7421">
        <v>1849.57</v>
      </c>
      <c r="E7421">
        <v>0.25</v>
      </c>
      <c r="F7421">
        <f t="shared" si="230"/>
        <v>462.39249999999998</v>
      </c>
      <c r="G7421">
        <f t="shared" si="231"/>
        <v>1387.1775</v>
      </c>
      <c r="H7421">
        <v>5</v>
      </c>
      <c r="I7421" s="17">
        <v>44949</v>
      </c>
      <c r="J7421" s="17">
        <v>44954</v>
      </c>
      <c r="K7421" t="s">
        <v>31</v>
      </c>
      <c r="L7421" t="s">
        <v>27</v>
      </c>
      <c r="M7421">
        <v>349.81</v>
      </c>
      <c r="N7421" t="s">
        <v>17</v>
      </c>
    </row>
    <row r="7422" spans="1:14" ht="14.25" customHeight="1" x14ac:dyDescent="0.3">
      <c r="A7422" t="s">
        <v>10517</v>
      </c>
      <c r="B7422" t="s">
        <v>41</v>
      </c>
      <c r="C7422" t="s">
        <v>20</v>
      </c>
      <c r="D7422">
        <v>1851</v>
      </c>
      <c r="E7422">
        <v>0.02</v>
      </c>
      <c r="F7422">
        <f t="shared" si="230"/>
        <v>37.020000000000003</v>
      </c>
      <c r="G7422">
        <f t="shared" si="231"/>
        <v>1813.98</v>
      </c>
      <c r="H7422">
        <v>5</v>
      </c>
      <c r="I7422" s="17">
        <v>45241</v>
      </c>
      <c r="J7422" s="17">
        <v>45245</v>
      </c>
      <c r="K7422" t="s">
        <v>21</v>
      </c>
      <c r="L7422" t="s">
        <v>27</v>
      </c>
      <c r="M7422">
        <v>492.65</v>
      </c>
      <c r="N7422" t="s">
        <v>48</v>
      </c>
    </row>
    <row r="7423" spans="1:14" ht="14.25" customHeight="1" x14ac:dyDescent="0.3">
      <c r="A7423" t="s">
        <v>2809</v>
      </c>
      <c r="B7423" t="s">
        <v>25</v>
      </c>
      <c r="C7423" t="s">
        <v>26</v>
      </c>
      <c r="D7423">
        <v>1858.73</v>
      </c>
      <c r="E7423">
        <v>7.0000000000000007E-2</v>
      </c>
      <c r="F7423">
        <f t="shared" si="230"/>
        <v>130.11110000000002</v>
      </c>
      <c r="G7423">
        <f t="shared" si="231"/>
        <v>1728.6188999999999</v>
      </c>
      <c r="H7423">
        <v>5</v>
      </c>
      <c r="I7423" s="17">
        <v>45110</v>
      </c>
      <c r="J7423" s="17">
        <v>45112</v>
      </c>
      <c r="K7423" t="s">
        <v>21</v>
      </c>
      <c r="L7423" t="s">
        <v>16</v>
      </c>
      <c r="M7423">
        <v>124.59</v>
      </c>
      <c r="N7423" t="s">
        <v>34</v>
      </c>
    </row>
    <row r="7424" spans="1:14" ht="14.25" customHeight="1" x14ac:dyDescent="0.3">
      <c r="A7424" t="s">
        <v>13143</v>
      </c>
      <c r="B7424" t="s">
        <v>41</v>
      </c>
      <c r="C7424" t="s">
        <v>20</v>
      </c>
      <c r="D7424">
        <v>1862.53</v>
      </c>
      <c r="E7424">
        <v>0.19</v>
      </c>
      <c r="F7424">
        <f t="shared" si="230"/>
        <v>353.88069999999999</v>
      </c>
      <c r="G7424">
        <f t="shared" si="231"/>
        <v>1508.6493</v>
      </c>
      <c r="H7424">
        <v>5</v>
      </c>
      <c r="I7424" s="17">
        <v>45630</v>
      </c>
      <c r="J7424" s="17">
        <v>45635</v>
      </c>
      <c r="K7424" t="s">
        <v>21</v>
      </c>
      <c r="L7424" t="s">
        <v>16</v>
      </c>
      <c r="M7424">
        <v>209.06</v>
      </c>
      <c r="N7424" t="s">
        <v>23</v>
      </c>
    </row>
    <row r="7425" spans="1:14" ht="14.25" customHeight="1" x14ac:dyDescent="0.3">
      <c r="A7425" t="s">
        <v>9984</v>
      </c>
      <c r="B7425" t="s">
        <v>19</v>
      </c>
      <c r="C7425" t="s">
        <v>33</v>
      </c>
      <c r="D7425">
        <v>1863.62</v>
      </c>
      <c r="E7425">
        <v>0.2</v>
      </c>
      <c r="F7425">
        <f t="shared" si="230"/>
        <v>372.72399999999999</v>
      </c>
      <c r="G7425">
        <f t="shared" si="231"/>
        <v>1490.896</v>
      </c>
      <c r="H7425">
        <v>5</v>
      </c>
      <c r="I7425" s="17">
        <v>45206</v>
      </c>
      <c r="J7425" s="17">
        <v>45212</v>
      </c>
      <c r="K7425" t="s">
        <v>15</v>
      </c>
      <c r="L7425" t="s">
        <v>16</v>
      </c>
      <c r="M7425">
        <v>129.5</v>
      </c>
      <c r="N7425" t="s">
        <v>34</v>
      </c>
    </row>
    <row r="7426" spans="1:14" ht="14.25" customHeight="1" x14ac:dyDescent="0.3">
      <c r="A7426" t="s">
        <v>14683</v>
      </c>
      <c r="B7426" t="s">
        <v>13</v>
      </c>
      <c r="C7426" t="s">
        <v>36</v>
      </c>
      <c r="D7426">
        <v>1864.08</v>
      </c>
      <c r="E7426">
        <v>0.3</v>
      </c>
      <c r="F7426">
        <f t="shared" ref="F7426:F7489" si="232">D7426*E7426</f>
        <v>559.22399999999993</v>
      </c>
      <c r="G7426">
        <f t="shared" ref="G7426:G7489" si="233">D7426-F7426</f>
        <v>1304.856</v>
      </c>
      <c r="H7426">
        <v>5</v>
      </c>
      <c r="I7426" s="17">
        <v>45159</v>
      </c>
      <c r="J7426" s="17">
        <v>45166</v>
      </c>
      <c r="K7426" t="s">
        <v>31</v>
      </c>
      <c r="L7426" t="s">
        <v>16</v>
      </c>
      <c r="M7426">
        <v>280.74</v>
      </c>
      <c r="N7426" t="s">
        <v>28</v>
      </c>
    </row>
    <row r="7427" spans="1:14" ht="14.25" customHeight="1" x14ac:dyDescent="0.3">
      <c r="A7427" t="s">
        <v>2431</v>
      </c>
      <c r="B7427" t="s">
        <v>13</v>
      </c>
      <c r="C7427" t="s">
        <v>14</v>
      </c>
      <c r="D7427">
        <v>1865.34</v>
      </c>
      <c r="E7427">
        <v>0.39</v>
      </c>
      <c r="F7427">
        <f t="shared" si="232"/>
        <v>727.48260000000005</v>
      </c>
      <c r="G7427">
        <f t="shared" si="233"/>
        <v>1137.8573999999999</v>
      </c>
      <c r="H7427">
        <v>5</v>
      </c>
      <c r="I7427" s="17">
        <v>44950</v>
      </c>
      <c r="J7427" s="17">
        <v>44956</v>
      </c>
      <c r="K7427" t="s">
        <v>31</v>
      </c>
      <c r="L7427" t="s">
        <v>16</v>
      </c>
      <c r="M7427">
        <v>556.52</v>
      </c>
      <c r="N7427" t="s">
        <v>39</v>
      </c>
    </row>
    <row r="7428" spans="1:14" ht="14.25" customHeight="1" x14ac:dyDescent="0.3">
      <c r="A7428" t="s">
        <v>2929</v>
      </c>
      <c r="B7428" t="s">
        <v>41</v>
      </c>
      <c r="C7428" t="s">
        <v>20</v>
      </c>
      <c r="D7428">
        <v>1867.24</v>
      </c>
      <c r="E7428">
        <v>0.26</v>
      </c>
      <c r="F7428">
        <f t="shared" si="232"/>
        <v>485.48240000000004</v>
      </c>
      <c r="G7428">
        <f t="shared" si="233"/>
        <v>1381.7575999999999</v>
      </c>
      <c r="H7428">
        <v>5</v>
      </c>
      <c r="I7428" s="17">
        <v>45053</v>
      </c>
      <c r="J7428" s="17">
        <v>45059</v>
      </c>
      <c r="K7428" t="s">
        <v>31</v>
      </c>
      <c r="L7428" t="s">
        <v>22</v>
      </c>
      <c r="M7428">
        <v>301.94</v>
      </c>
      <c r="N7428" t="s">
        <v>48</v>
      </c>
    </row>
    <row r="7429" spans="1:14" ht="14.25" customHeight="1" x14ac:dyDescent="0.3">
      <c r="A7429" t="s">
        <v>13376</v>
      </c>
      <c r="B7429" t="s">
        <v>19</v>
      </c>
      <c r="C7429" t="s">
        <v>33</v>
      </c>
      <c r="D7429">
        <v>1870.01</v>
      </c>
      <c r="E7429">
        <v>0.17</v>
      </c>
      <c r="F7429">
        <f t="shared" si="232"/>
        <v>317.90170000000001</v>
      </c>
      <c r="G7429">
        <f t="shared" si="233"/>
        <v>1552.1082999999999</v>
      </c>
      <c r="H7429">
        <v>5</v>
      </c>
      <c r="I7429" s="17">
        <v>45128</v>
      </c>
      <c r="J7429" s="17">
        <v>45134</v>
      </c>
      <c r="K7429" t="s">
        <v>15</v>
      </c>
      <c r="L7429" t="s">
        <v>16</v>
      </c>
      <c r="M7429">
        <v>357.29</v>
      </c>
      <c r="N7429" t="s">
        <v>34</v>
      </c>
    </row>
    <row r="7430" spans="1:14" ht="14.25" customHeight="1" x14ac:dyDescent="0.3">
      <c r="A7430" t="s">
        <v>6566</v>
      </c>
      <c r="B7430" t="s">
        <v>13</v>
      </c>
      <c r="C7430" t="s">
        <v>33</v>
      </c>
      <c r="D7430">
        <v>1879.26</v>
      </c>
      <c r="E7430">
        <v>0.23</v>
      </c>
      <c r="F7430">
        <f t="shared" si="232"/>
        <v>432.22980000000001</v>
      </c>
      <c r="G7430">
        <f t="shared" si="233"/>
        <v>1447.0301999999999</v>
      </c>
      <c r="H7430">
        <v>5</v>
      </c>
      <c r="I7430" s="17">
        <v>45112</v>
      </c>
      <c r="J7430" s="17">
        <v>45117</v>
      </c>
      <c r="K7430" t="s">
        <v>21</v>
      </c>
      <c r="L7430" t="s">
        <v>27</v>
      </c>
      <c r="M7430">
        <v>460.53</v>
      </c>
      <c r="N7430" t="s">
        <v>28</v>
      </c>
    </row>
    <row r="7431" spans="1:14" ht="14.25" customHeight="1" x14ac:dyDescent="0.3">
      <c r="A7431" t="s">
        <v>10652</v>
      </c>
      <c r="B7431" t="s">
        <v>13</v>
      </c>
      <c r="C7431" t="s">
        <v>20</v>
      </c>
      <c r="D7431">
        <v>1880.35</v>
      </c>
      <c r="E7431">
        <v>0.28000000000000003</v>
      </c>
      <c r="F7431">
        <f t="shared" si="232"/>
        <v>526.49800000000005</v>
      </c>
      <c r="G7431">
        <f t="shared" si="233"/>
        <v>1353.8519999999999</v>
      </c>
      <c r="H7431">
        <v>5</v>
      </c>
      <c r="I7431" s="17">
        <v>45404</v>
      </c>
      <c r="J7431" s="17">
        <v>45408</v>
      </c>
      <c r="K7431" t="s">
        <v>15</v>
      </c>
      <c r="L7431" t="s">
        <v>16</v>
      </c>
      <c r="M7431">
        <v>453.4</v>
      </c>
      <c r="N7431" t="s">
        <v>39</v>
      </c>
    </row>
    <row r="7432" spans="1:14" ht="14.25" customHeight="1" x14ac:dyDescent="0.3">
      <c r="A7432" t="s">
        <v>9585</v>
      </c>
      <c r="B7432" t="s">
        <v>41</v>
      </c>
      <c r="C7432" t="s">
        <v>14</v>
      </c>
      <c r="D7432">
        <v>1893.71</v>
      </c>
      <c r="E7432">
        <v>0.45</v>
      </c>
      <c r="F7432">
        <f t="shared" si="232"/>
        <v>852.16950000000008</v>
      </c>
      <c r="G7432">
        <f t="shared" si="233"/>
        <v>1041.5405000000001</v>
      </c>
      <c r="H7432">
        <v>5</v>
      </c>
      <c r="I7432" s="17">
        <v>45495</v>
      </c>
      <c r="J7432" s="17">
        <v>45502</v>
      </c>
      <c r="K7432" t="s">
        <v>31</v>
      </c>
      <c r="L7432" t="s">
        <v>27</v>
      </c>
      <c r="M7432">
        <v>382.52</v>
      </c>
      <c r="N7432" t="s">
        <v>39</v>
      </c>
    </row>
    <row r="7433" spans="1:14" ht="14.25" customHeight="1" x14ac:dyDescent="0.3">
      <c r="A7433" t="s">
        <v>13498</v>
      </c>
      <c r="B7433" t="s">
        <v>41</v>
      </c>
      <c r="C7433" t="s">
        <v>36</v>
      </c>
      <c r="D7433">
        <v>1894.56</v>
      </c>
      <c r="E7433">
        <v>0.34</v>
      </c>
      <c r="F7433">
        <f t="shared" si="232"/>
        <v>644.15039999999999</v>
      </c>
      <c r="G7433">
        <f t="shared" si="233"/>
        <v>1250.4096</v>
      </c>
      <c r="H7433">
        <v>5</v>
      </c>
      <c r="I7433" s="17">
        <v>45557</v>
      </c>
      <c r="J7433" s="17">
        <v>45563</v>
      </c>
      <c r="K7433" t="s">
        <v>15</v>
      </c>
      <c r="L7433" t="s">
        <v>22</v>
      </c>
      <c r="M7433">
        <v>306.13</v>
      </c>
      <c r="N7433" t="s">
        <v>28</v>
      </c>
    </row>
    <row r="7434" spans="1:14" ht="14.25" customHeight="1" x14ac:dyDescent="0.3">
      <c r="A7434" t="s">
        <v>15267</v>
      </c>
      <c r="B7434" t="s">
        <v>25</v>
      </c>
      <c r="C7434" t="s">
        <v>36</v>
      </c>
      <c r="D7434">
        <v>1895.42</v>
      </c>
      <c r="E7434">
        <v>0.09</v>
      </c>
      <c r="F7434">
        <f t="shared" si="232"/>
        <v>170.58779999999999</v>
      </c>
      <c r="G7434">
        <f t="shared" si="233"/>
        <v>1724.8322000000001</v>
      </c>
      <c r="H7434">
        <v>5</v>
      </c>
      <c r="I7434" s="17">
        <v>45003</v>
      </c>
      <c r="J7434" s="17">
        <v>45005</v>
      </c>
      <c r="K7434" t="s">
        <v>31</v>
      </c>
      <c r="L7434" t="s">
        <v>16</v>
      </c>
      <c r="M7434">
        <v>345.08</v>
      </c>
      <c r="N7434" t="s">
        <v>34</v>
      </c>
    </row>
    <row r="7435" spans="1:14" ht="14.25" customHeight="1" x14ac:dyDescent="0.3">
      <c r="A7435" t="s">
        <v>3129</v>
      </c>
      <c r="B7435" t="s">
        <v>19</v>
      </c>
      <c r="C7435" t="s">
        <v>14</v>
      </c>
      <c r="D7435">
        <v>1896.93</v>
      </c>
      <c r="E7435">
        <v>0.33</v>
      </c>
      <c r="F7435">
        <f t="shared" si="232"/>
        <v>625.98690000000011</v>
      </c>
      <c r="G7435">
        <f t="shared" si="233"/>
        <v>1270.9431</v>
      </c>
      <c r="H7435">
        <v>5</v>
      </c>
      <c r="I7435" s="17">
        <v>45276</v>
      </c>
      <c r="J7435" s="17">
        <v>45281</v>
      </c>
      <c r="K7435" t="s">
        <v>21</v>
      </c>
      <c r="L7435" t="s">
        <v>16</v>
      </c>
      <c r="M7435">
        <v>492.56</v>
      </c>
      <c r="N7435" t="s">
        <v>48</v>
      </c>
    </row>
    <row r="7436" spans="1:14" ht="14.25" customHeight="1" x14ac:dyDescent="0.3">
      <c r="A7436" t="s">
        <v>8561</v>
      </c>
      <c r="B7436" t="s">
        <v>13</v>
      </c>
      <c r="C7436" t="s">
        <v>26</v>
      </c>
      <c r="D7436">
        <v>1898.59</v>
      </c>
      <c r="E7436">
        <v>0</v>
      </c>
      <c r="F7436">
        <f t="shared" si="232"/>
        <v>0</v>
      </c>
      <c r="G7436">
        <f t="shared" si="233"/>
        <v>1898.59</v>
      </c>
      <c r="H7436">
        <v>5</v>
      </c>
      <c r="I7436" s="17">
        <v>45311</v>
      </c>
      <c r="J7436" s="17">
        <v>45316</v>
      </c>
      <c r="K7436" t="s">
        <v>31</v>
      </c>
      <c r="L7436" t="s">
        <v>22</v>
      </c>
      <c r="M7436">
        <v>274.25</v>
      </c>
      <c r="N7436" t="s">
        <v>17</v>
      </c>
    </row>
    <row r="7437" spans="1:14" ht="14.25" customHeight="1" x14ac:dyDescent="0.3">
      <c r="A7437" t="s">
        <v>6065</v>
      </c>
      <c r="B7437" t="s">
        <v>25</v>
      </c>
      <c r="C7437" t="s">
        <v>36</v>
      </c>
      <c r="D7437">
        <v>1899.73</v>
      </c>
      <c r="E7437">
        <v>0.44</v>
      </c>
      <c r="F7437">
        <f t="shared" si="232"/>
        <v>835.88120000000004</v>
      </c>
      <c r="G7437">
        <f t="shared" si="233"/>
        <v>1063.8488</v>
      </c>
      <c r="H7437">
        <v>5</v>
      </c>
      <c r="I7437" s="17">
        <v>45035</v>
      </c>
      <c r="J7437" s="17">
        <v>45039</v>
      </c>
      <c r="K7437" t="s">
        <v>31</v>
      </c>
      <c r="L7437" t="s">
        <v>16</v>
      </c>
      <c r="M7437">
        <v>488.18</v>
      </c>
      <c r="N7437" t="s">
        <v>39</v>
      </c>
    </row>
    <row r="7438" spans="1:14" ht="14.25" customHeight="1" x14ac:dyDescent="0.3">
      <c r="A7438" t="s">
        <v>8661</v>
      </c>
      <c r="B7438" t="s">
        <v>13</v>
      </c>
      <c r="C7438" t="s">
        <v>20</v>
      </c>
      <c r="D7438">
        <v>1900.34</v>
      </c>
      <c r="E7438">
        <v>0.48</v>
      </c>
      <c r="F7438">
        <f t="shared" si="232"/>
        <v>912.16319999999996</v>
      </c>
      <c r="G7438">
        <f t="shared" si="233"/>
        <v>988.17679999999996</v>
      </c>
      <c r="H7438">
        <v>5</v>
      </c>
      <c r="I7438" s="17">
        <v>45383</v>
      </c>
      <c r="J7438" s="17">
        <v>45389</v>
      </c>
      <c r="K7438" t="s">
        <v>15</v>
      </c>
      <c r="L7438" t="s">
        <v>22</v>
      </c>
      <c r="M7438">
        <v>328.55</v>
      </c>
      <c r="N7438" t="s">
        <v>23</v>
      </c>
    </row>
    <row r="7439" spans="1:14" ht="14.25" customHeight="1" x14ac:dyDescent="0.3">
      <c r="A7439" t="s">
        <v>156</v>
      </c>
      <c r="B7439" t="s">
        <v>13</v>
      </c>
      <c r="C7439" t="s">
        <v>36</v>
      </c>
      <c r="D7439">
        <v>1905.79</v>
      </c>
      <c r="E7439">
        <v>0.38</v>
      </c>
      <c r="F7439">
        <f t="shared" si="232"/>
        <v>724.2002</v>
      </c>
      <c r="G7439">
        <f t="shared" si="233"/>
        <v>1181.5898</v>
      </c>
      <c r="H7439">
        <v>5</v>
      </c>
      <c r="I7439" s="17">
        <v>45470</v>
      </c>
      <c r="J7439" s="17">
        <v>45477</v>
      </c>
      <c r="K7439" t="s">
        <v>15</v>
      </c>
      <c r="L7439" t="s">
        <v>27</v>
      </c>
      <c r="M7439">
        <v>179.78</v>
      </c>
      <c r="N7439" t="s">
        <v>34</v>
      </c>
    </row>
    <row r="7440" spans="1:14" ht="14.25" customHeight="1" x14ac:dyDescent="0.3">
      <c r="A7440" t="s">
        <v>6259</v>
      </c>
      <c r="B7440" t="s">
        <v>19</v>
      </c>
      <c r="C7440" t="s">
        <v>14</v>
      </c>
      <c r="D7440">
        <v>1914.03</v>
      </c>
      <c r="E7440">
        <v>0.02</v>
      </c>
      <c r="F7440">
        <f t="shared" si="232"/>
        <v>38.2806</v>
      </c>
      <c r="G7440">
        <f t="shared" si="233"/>
        <v>1875.7493999999999</v>
      </c>
      <c r="H7440">
        <v>5</v>
      </c>
      <c r="I7440" s="17">
        <v>44963</v>
      </c>
      <c r="J7440" s="17">
        <v>44967</v>
      </c>
      <c r="K7440" t="s">
        <v>21</v>
      </c>
      <c r="L7440" t="s">
        <v>27</v>
      </c>
      <c r="M7440">
        <v>370.32</v>
      </c>
      <c r="N7440" t="s">
        <v>28</v>
      </c>
    </row>
    <row r="7441" spans="1:14" ht="14.25" customHeight="1" x14ac:dyDescent="0.3">
      <c r="A7441" t="s">
        <v>10930</v>
      </c>
      <c r="B7441" t="s">
        <v>41</v>
      </c>
      <c r="C7441" t="s">
        <v>26</v>
      </c>
      <c r="D7441">
        <v>1917.51</v>
      </c>
      <c r="E7441">
        <v>0.19</v>
      </c>
      <c r="F7441">
        <f t="shared" si="232"/>
        <v>364.32690000000002</v>
      </c>
      <c r="G7441">
        <f t="shared" si="233"/>
        <v>1553.1831</v>
      </c>
      <c r="H7441">
        <v>5</v>
      </c>
      <c r="I7441" s="17">
        <v>45229</v>
      </c>
      <c r="J7441" s="17">
        <v>45231</v>
      </c>
      <c r="K7441" t="s">
        <v>15</v>
      </c>
      <c r="L7441" t="s">
        <v>27</v>
      </c>
      <c r="M7441">
        <v>354.88</v>
      </c>
      <c r="N7441" t="s">
        <v>28</v>
      </c>
    </row>
    <row r="7442" spans="1:14" ht="14.25" customHeight="1" x14ac:dyDescent="0.3">
      <c r="A7442" t="s">
        <v>3990</v>
      </c>
      <c r="B7442" t="s">
        <v>25</v>
      </c>
      <c r="C7442" t="s">
        <v>26</v>
      </c>
      <c r="D7442">
        <v>1919.83</v>
      </c>
      <c r="E7442">
        <v>0.24</v>
      </c>
      <c r="F7442">
        <f t="shared" si="232"/>
        <v>460.75919999999996</v>
      </c>
      <c r="G7442">
        <f t="shared" si="233"/>
        <v>1459.0708</v>
      </c>
      <c r="H7442">
        <v>5</v>
      </c>
      <c r="I7442" s="17">
        <v>45288</v>
      </c>
      <c r="J7442" s="17">
        <v>45290</v>
      </c>
      <c r="K7442" t="s">
        <v>15</v>
      </c>
      <c r="L7442" t="s">
        <v>22</v>
      </c>
      <c r="M7442">
        <v>480.4</v>
      </c>
      <c r="N7442" t="s">
        <v>28</v>
      </c>
    </row>
    <row r="7443" spans="1:14" ht="14.25" customHeight="1" x14ac:dyDescent="0.3">
      <c r="A7443" t="s">
        <v>2143</v>
      </c>
      <c r="B7443" t="s">
        <v>19</v>
      </c>
      <c r="C7443" t="s">
        <v>14</v>
      </c>
      <c r="D7443">
        <v>1921.01</v>
      </c>
      <c r="E7443">
        <v>0.38</v>
      </c>
      <c r="F7443">
        <f t="shared" si="232"/>
        <v>729.98379999999997</v>
      </c>
      <c r="G7443">
        <f t="shared" si="233"/>
        <v>1191.0262</v>
      </c>
      <c r="H7443">
        <v>5</v>
      </c>
      <c r="I7443" s="17">
        <v>45475</v>
      </c>
      <c r="J7443" s="17">
        <v>45482</v>
      </c>
      <c r="K7443" t="s">
        <v>15</v>
      </c>
      <c r="L7443" t="s">
        <v>22</v>
      </c>
      <c r="M7443">
        <v>555.17999999999995</v>
      </c>
      <c r="N7443" t="s">
        <v>34</v>
      </c>
    </row>
    <row r="7444" spans="1:14" ht="14.25" customHeight="1" x14ac:dyDescent="0.3">
      <c r="A7444" t="s">
        <v>13293</v>
      </c>
      <c r="B7444" t="s">
        <v>13</v>
      </c>
      <c r="C7444" t="s">
        <v>14</v>
      </c>
      <c r="D7444">
        <v>1921.83</v>
      </c>
      <c r="E7444">
        <v>0.38</v>
      </c>
      <c r="F7444">
        <f t="shared" si="232"/>
        <v>730.29539999999997</v>
      </c>
      <c r="G7444">
        <f t="shared" si="233"/>
        <v>1191.5346</v>
      </c>
      <c r="H7444">
        <v>5</v>
      </c>
      <c r="I7444" s="17">
        <v>45422</v>
      </c>
      <c r="J7444" s="17">
        <v>45429</v>
      </c>
      <c r="K7444" t="s">
        <v>15</v>
      </c>
      <c r="L7444" t="s">
        <v>22</v>
      </c>
      <c r="M7444">
        <v>472.57</v>
      </c>
      <c r="N7444" t="s">
        <v>23</v>
      </c>
    </row>
    <row r="7445" spans="1:14" ht="14.25" customHeight="1" x14ac:dyDescent="0.3">
      <c r="A7445" t="s">
        <v>10803</v>
      </c>
      <c r="B7445" t="s">
        <v>19</v>
      </c>
      <c r="C7445" t="s">
        <v>36</v>
      </c>
      <c r="D7445">
        <v>1925.12</v>
      </c>
      <c r="E7445">
        <v>0.39</v>
      </c>
      <c r="F7445">
        <f t="shared" si="232"/>
        <v>750.79679999999996</v>
      </c>
      <c r="G7445">
        <f t="shared" si="233"/>
        <v>1174.3231999999998</v>
      </c>
      <c r="H7445">
        <v>5</v>
      </c>
      <c r="I7445" s="17">
        <v>45168</v>
      </c>
      <c r="J7445" s="17">
        <v>45169</v>
      </c>
      <c r="K7445" t="s">
        <v>21</v>
      </c>
      <c r="L7445" t="s">
        <v>22</v>
      </c>
      <c r="M7445">
        <v>474.52</v>
      </c>
      <c r="N7445" t="s">
        <v>39</v>
      </c>
    </row>
    <row r="7446" spans="1:14" ht="14.25" customHeight="1" x14ac:dyDescent="0.3">
      <c r="A7446" t="s">
        <v>12981</v>
      </c>
      <c r="B7446" t="s">
        <v>41</v>
      </c>
      <c r="C7446" t="s">
        <v>20</v>
      </c>
      <c r="D7446">
        <v>1928.35</v>
      </c>
      <c r="E7446">
        <v>0.04</v>
      </c>
      <c r="F7446">
        <f t="shared" si="232"/>
        <v>77.134</v>
      </c>
      <c r="G7446">
        <f t="shared" si="233"/>
        <v>1851.2159999999999</v>
      </c>
      <c r="H7446">
        <v>5</v>
      </c>
      <c r="I7446" s="17">
        <v>45243</v>
      </c>
      <c r="J7446" s="17">
        <v>45245</v>
      </c>
      <c r="K7446" t="s">
        <v>31</v>
      </c>
      <c r="L7446" t="s">
        <v>16</v>
      </c>
      <c r="M7446">
        <v>177.42</v>
      </c>
      <c r="N7446" t="s">
        <v>23</v>
      </c>
    </row>
    <row r="7447" spans="1:14" ht="14.25" customHeight="1" x14ac:dyDescent="0.3">
      <c r="A7447" t="s">
        <v>1415</v>
      </c>
      <c r="B7447" t="s">
        <v>13</v>
      </c>
      <c r="C7447" t="s">
        <v>20</v>
      </c>
      <c r="D7447">
        <v>1938.8</v>
      </c>
      <c r="E7447">
        <v>0.27</v>
      </c>
      <c r="F7447">
        <f t="shared" si="232"/>
        <v>523.476</v>
      </c>
      <c r="G7447">
        <f t="shared" si="233"/>
        <v>1415.3240000000001</v>
      </c>
      <c r="H7447">
        <v>5</v>
      </c>
      <c r="I7447" s="17">
        <v>45318</v>
      </c>
      <c r="J7447" s="17">
        <v>45324</v>
      </c>
      <c r="K7447" t="s">
        <v>15</v>
      </c>
      <c r="L7447" t="s">
        <v>27</v>
      </c>
      <c r="M7447">
        <v>400.99</v>
      </c>
      <c r="N7447" t="s">
        <v>34</v>
      </c>
    </row>
    <row r="7448" spans="1:14" ht="14.25" customHeight="1" x14ac:dyDescent="0.3">
      <c r="A7448" t="s">
        <v>10345</v>
      </c>
      <c r="B7448" t="s">
        <v>19</v>
      </c>
      <c r="C7448" t="s">
        <v>33</v>
      </c>
      <c r="D7448">
        <v>1940.37</v>
      </c>
      <c r="E7448">
        <v>7.0000000000000007E-2</v>
      </c>
      <c r="F7448">
        <f t="shared" si="232"/>
        <v>135.82590000000002</v>
      </c>
      <c r="G7448">
        <f t="shared" si="233"/>
        <v>1804.5440999999998</v>
      </c>
      <c r="H7448">
        <v>5</v>
      </c>
      <c r="I7448" s="17">
        <v>45060</v>
      </c>
      <c r="J7448" s="17">
        <v>45062</v>
      </c>
      <c r="K7448" t="s">
        <v>31</v>
      </c>
      <c r="L7448" t="s">
        <v>27</v>
      </c>
      <c r="M7448">
        <v>202.49</v>
      </c>
      <c r="N7448" t="s">
        <v>48</v>
      </c>
    </row>
    <row r="7449" spans="1:14" ht="14.25" customHeight="1" x14ac:dyDescent="0.3">
      <c r="A7449" t="s">
        <v>13206</v>
      </c>
      <c r="B7449" t="s">
        <v>25</v>
      </c>
      <c r="C7449" t="s">
        <v>36</v>
      </c>
      <c r="D7449">
        <v>1943.56</v>
      </c>
      <c r="E7449">
        <v>0.03</v>
      </c>
      <c r="F7449">
        <f t="shared" si="232"/>
        <v>58.306799999999996</v>
      </c>
      <c r="G7449">
        <f t="shared" si="233"/>
        <v>1885.2531999999999</v>
      </c>
      <c r="H7449">
        <v>5</v>
      </c>
      <c r="I7449" s="17">
        <v>45392</v>
      </c>
      <c r="J7449" s="17">
        <v>45398</v>
      </c>
      <c r="K7449" t="s">
        <v>31</v>
      </c>
      <c r="L7449" t="s">
        <v>22</v>
      </c>
      <c r="M7449">
        <v>127.92</v>
      </c>
      <c r="N7449" t="s">
        <v>48</v>
      </c>
    </row>
    <row r="7450" spans="1:14" ht="14.25" customHeight="1" x14ac:dyDescent="0.3">
      <c r="A7450" t="s">
        <v>12074</v>
      </c>
      <c r="B7450" t="s">
        <v>25</v>
      </c>
      <c r="C7450" t="s">
        <v>20</v>
      </c>
      <c r="D7450">
        <v>1953.42</v>
      </c>
      <c r="E7450">
        <v>0.1</v>
      </c>
      <c r="F7450">
        <f t="shared" si="232"/>
        <v>195.34200000000001</v>
      </c>
      <c r="G7450">
        <f t="shared" si="233"/>
        <v>1758.078</v>
      </c>
      <c r="H7450">
        <v>5</v>
      </c>
      <c r="I7450" s="17">
        <v>45453</v>
      </c>
      <c r="J7450" s="17">
        <v>45454</v>
      </c>
      <c r="K7450" t="s">
        <v>21</v>
      </c>
      <c r="L7450" t="s">
        <v>22</v>
      </c>
      <c r="M7450">
        <v>416.56</v>
      </c>
      <c r="N7450" t="s">
        <v>39</v>
      </c>
    </row>
    <row r="7451" spans="1:14" ht="14.25" customHeight="1" x14ac:dyDescent="0.3">
      <c r="A7451" t="s">
        <v>8885</v>
      </c>
      <c r="B7451" t="s">
        <v>25</v>
      </c>
      <c r="C7451" t="s">
        <v>26</v>
      </c>
      <c r="D7451">
        <v>1953.69</v>
      </c>
      <c r="E7451">
        <v>0.39</v>
      </c>
      <c r="F7451">
        <f t="shared" si="232"/>
        <v>761.93910000000005</v>
      </c>
      <c r="G7451">
        <f t="shared" si="233"/>
        <v>1191.7509</v>
      </c>
      <c r="H7451">
        <v>5</v>
      </c>
      <c r="I7451" s="17">
        <v>45131</v>
      </c>
      <c r="J7451" s="17">
        <v>45137</v>
      </c>
      <c r="K7451" t="s">
        <v>15</v>
      </c>
      <c r="L7451" t="s">
        <v>22</v>
      </c>
      <c r="M7451">
        <v>184.71</v>
      </c>
      <c r="N7451" t="s">
        <v>28</v>
      </c>
    </row>
    <row r="7452" spans="1:14" ht="14.25" customHeight="1" x14ac:dyDescent="0.3">
      <c r="A7452" t="s">
        <v>7406</v>
      </c>
      <c r="B7452" t="s">
        <v>19</v>
      </c>
      <c r="C7452" t="s">
        <v>33</v>
      </c>
      <c r="D7452">
        <v>1953.91</v>
      </c>
      <c r="E7452">
        <v>0.12</v>
      </c>
      <c r="F7452">
        <f t="shared" si="232"/>
        <v>234.4692</v>
      </c>
      <c r="G7452">
        <f t="shared" si="233"/>
        <v>1719.4408000000001</v>
      </c>
      <c r="H7452">
        <v>5</v>
      </c>
      <c r="I7452" s="17">
        <v>45520</v>
      </c>
      <c r="J7452" s="17">
        <v>45522</v>
      </c>
      <c r="K7452" t="s">
        <v>31</v>
      </c>
      <c r="L7452" t="s">
        <v>27</v>
      </c>
      <c r="M7452">
        <v>223.01</v>
      </c>
      <c r="N7452" t="s">
        <v>17</v>
      </c>
    </row>
    <row r="7453" spans="1:14" ht="14.25" customHeight="1" x14ac:dyDescent="0.3">
      <c r="A7453" t="s">
        <v>6010</v>
      </c>
      <c r="B7453" t="s">
        <v>19</v>
      </c>
      <c r="C7453" t="s">
        <v>36</v>
      </c>
      <c r="D7453">
        <v>1954.85</v>
      </c>
      <c r="E7453">
        <v>0.05</v>
      </c>
      <c r="F7453">
        <f t="shared" si="232"/>
        <v>97.742500000000007</v>
      </c>
      <c r="G7453">
        <f t="shared" si="233"/>
        <v>1857.1074999999998</v>
      </c>
      <c r="H7453">
        <v>5</v>
      </c>
      <c r="I7453" s="17">
        <v>45164</v>
      </c>
      <c r="J7453" s="17">
        <v>45169</v>
      </c>
      <c r="K7453" t="s">
        <v>15</v>
      </c>
      <c r="L7453" t="s">
        <v>22</v>
      </c>
      <c r="M7453">
        <v>238.2</v>
      </c>
      <c r="N7453" t="s">
        <v>48</v>
      </c>
    </row>
    <row r="7454" spans="1:14" ht="14.25" customHeight="1" x14ac:dyDescent="0.3">
      <c r="A7454" t="s">
        <v>2075</v>
      </c>
      <c r="B7454" t="s">
        <v>25</v>
      </c>
      <c r="C7454" t="s">
        <v>26</v>
      </c>
      <c r="D7454">
        <v>1955.81</v>
      </c>
      <c r="E7454">
        <v>7.0000000000000007E-2</v>
      </c>
      <c r="F7454">
        <f t="shared" si="232"/>
        <v>136.9067</v>
      </c>
      <c r="G7454">
        <f t="shared" si="233"/>
        <v>1818.9032999999999</v>
      </c>
      <c r="H7454">
        <v>5</v>
      </c>
      <c r="I7454" s="17">
        <v>45094</v>
      </c>
      <c r="J7454" s="17">
        <v>45097</v>
      </c>
      <c r="K7454" t="s">
        <v>31</v>
      </c>
      <c r="L7454" t="s">
        <v>16</v>
      </c>
      <c r="M7454">
        <v>498.6</v>
      </c>
      <c r="N7454" t="s">
        <v>23</v>
      </c>
    </row>
    <row r="7455" spans="1:14" ht="14.25" customHeight="1" x14ac:dyDescent="0.3">
      <c r="A7455" t="s">
        <v>11411</v>
      </c>
      <c r="B7455" t="s">
        <v>25</v>
      </c>
      <c r="C7455" t="s">
        <v>14</v>
      </c>
      <c r="D7455">
        <v>1961.4</v>
      </c>
      <c r="E7455">
        <v>0.27</v>
      </c>
      <c r="F7455">
        <f t="shared" si="232"/>
        <v>529.57800000000009</v>
      </c>
      <c r="G7455">
        <f t="shared" si="233"/>
        <v>1431.8220000000001</v>
      </c>
      <c r="H7455">
        <v>5</v>
      </c>
      <c r="I7455" s="17">
        <v>45142</v>
      </c>
      <c r="J7455" s="17">
        <v>45145</v>
      </c>
      <c r="K7455" t="s">
        <v>15</v>
      </c>
      <c r="L7455" t="s">
        <v>16</v>
      </c>
      <c r="M7455">
        <v>420.94</v>
      </c>
      <c r="N7455" t="s">
        <v>17</v>
      </c>
    </row>
    <row r="7456" spans="1:14" ht="14.25" customHeight="1" x14ac:dyDescent="0.3">
      <c r="A7456" t="s">
        <v>2356</v>
      </c>
      <c r="B7456" t="s">
        <v>19</v>
      </c>
      <c r="C7456" t="s">
        <v>33</v>
      </c>
      <c r="D7456">
        <v>1965.24</v>
      </c>
      <c r="E7456">
        <v>0.11</v>
      </c>
      <c r="F7456">
        <f t="shared" si="232"/>
        <v>216.1764</v>
      </c>
      <c r="G7456">
        <f t="shared" si="233"/>
        <v>1749.0636</v>
      </c>
      <c r="H7456">
        <v>5</v>
      </c>
      <c r="I7456" s="17">
        <v>45573</v>
      </c>
      <c r="J7456" s="17">
        <v>45575</v>
      </c>
      <c r="K7456" t="s">
        <v>21</v>
      </c>
      <c r="L7456" t="s">
        <v>22</v>
      </c>
      <c r="M7456">
        <v>563.04</v>
      </c>
      <c r="N7456" t="s">
        <v>39</v>
      </c>
    </row>
    <row r="7457" spans="1:14" ht="14.25" customHeight="1" x14ac:dyDescent="0.3">
      <c r="A7457" t="s">
        <v>13895</v>
      </c>
      <c r="B7457" t="s">
        <v>25</v>
      </c>
      <c r="C7457" t="s">
        <v>20</v>
      </c>
      <c r="D7457">
        <v>1969.53</v>
      </c>
      <c r="E7457">
        <v>0.34</v>
      </c>
      <c r="F7457">
        <f t="shared" si="232"/>
        <v>669.64020000000005</v>
      </c>
      <c r="G7457">
        <f t="shared" si="233"/>
        <v>1299.8897999999999</v>
      </c>
      <c r="H7457">
        <v>5</v>
      </c>
      <c r="I7457" s="17">
        <v>45027</v>
      </c>
      <c r="J7457" s="17">
        <v>45028</v>
      </c>
      <c r="K7457" t="s">
        <v>21</v>
      </c>
      <c r="L7457" t="s">
        <v>16</v>
      </c>
      <c r="M7457">
        <v>474.38</v>
      </c>
      <c r="N7457" t="s">
        <v>39</v>
      </c>
    </row>
    <row r="7458" spans="1:14" ht="14.25" customHeight="1" x14ac:dyDescent="0.3">
      <c r="A7458" t="s">
        <v>5368</v>
      </c>
      <c r="B7458" t="s">
        <v>19</v>
      </c>
      <c r="C7458" t="s">
        <v>14</v>
      </c>
      <c r="D7458">
        <v>1972.5</v>
      </c>
      <c r="E7458">
        <v>0.32</v>
      </c>
      <c r="F7458">
        <f t="shared" si="232"/>
        <v>631.20000000000005</v>
      </c>
      <c r="G7458">
        <f t="shared" si="233"/>
        <v>1341.3</v>
      </c>
      <c r="H7458">
        <v>5</v>
      </c>
      <c r="I7458" s="17">
        <v>45522</v>
      </c>
      <c r="J7458" s="17">
        <v>45529</v>
      </c>
      <c r="K7458" t="s">
        <v>31</v>
      </c>
      <c r="L7458" t="s">
        <v>16</v>
      </c>
      <c r="M7458">
        <v>137.65</v>
      </c>
      <c r="N7458" t="s">
        <v>17</v>
      </c>
    </row>
    <row r="7459" spans="1:14" ht="14.25" customHeight="1" x14ac:dyDescent="0.3">
      <c r="A7459" t="s">
        <v>12558</v>
      </c>
      <c r="B7459" t="s">
        <v>25</v>
      </c>
      <c r="C7459" t="s">
        <v>33</v>
      </c>
      <c r="D7459">
        <v>1976.55</v>
      </c>
      <c r="E7459">
        <v>0.28999999999999998</v>
      </c>
      <c r="F7459">
        <f t="shared" si="232"/>
        <v>573.19949999999994</v>
      </c>
      <c r="G7459">
        <f t="shared" si="233"/>
        <v>1403.3505</v>
      </c>
      <c r="H7459">
        <v>5</v>
      </c>
      <c r="I7459" s="17">
        <v>45372</v>
      </c>
      <c r="J7459" s="17">
        <v>45378</v>
      </c>
      <c r="K7459" t="s">
        <v>31</v>
      </c>
      <c r="L7459" t="s">
        <v>22</v>
      </c>
      <c r="M7459">
        <v>535.29999999999995</v>
      </c>
      <c r="N7459" t="s">
        <v>34</v>
      </c>
    </row>
    <row r="7460" spans="1:14" ht="14.25" customHeight="1" x14ac:dyDescent="0.3">
      <c r="A7460" t="s">
        <v>239</v>
      </c>
      <c r="B7460" t="s">
        <v>19</v>
      </c>
      <c r="C7460" t="s">
        <v>20</v>
      </c>
      <c r="D7460">
        <v>1976.91</v>
      </c>
      <c r="E7460">
        <v>0.31</v>
      </c>
      <c r="F7460">
        <f t="shared" si="232"/>
        <v>612.84210000000007</v>
      </c>
      <c r="G7460">
        <f t="shared" si="233"/>
        <v>1364.0679</v>
      </c>
      <c r="H7460">
        <v>5</v>
      </c>
      <c r="I7460" s="17">
        <v>45046</v>
      </c>
      <c r="J7460" s="17">
        <v>45051</v>
      </c>
      <c r="K7460" t="s">
        <v>21</v>
      </c>
      <c r="L7460" t="s">
        <v>27</v>
      </c>
      <c r="M7460">
        <v>121.08</v>
      </c>
      <c r="N7460" t="s">
        <v>34</v>
      </c>
    </row>
    <row r="7461" spans="1:14" ht="14.25" customHeight="1" x14ac:dyDescent="0.3">
      <c r="A7461" t="s">
        <v>3807</v>
      </c>
      <c r="B7461" t="s">
        <v>25</v>
      </c>
      <c r="C7461" t="s">
        <v>33</v>
      </c>
      <c r="D7461">
        <v>1978.31</v>
      </c>
      <c r="E7461">
        <v>0.26</v>
      </c>
      <c r="F7461">
        <f t="shared" si="232"/>
        <v>514.36059999999998</v>
      </c>
      <c r="G7461">
        <f t="shared" si="233"/>
        <v>1463.9494</v>
      </c>
      <c r="H7461">
        <v>5</v>
      </c>
      <c r="I7461" s="17">
        <v>45225</v>
      </c>
      <c r="J7461" s="17">
        <v>45227</v>
      </c>
      <c r="K7461" t="s">
        <v>21</v>
      </c>
      <c r="L7461" t="s">
        <v>22</v>
      </c>
      <c r="M7461">
        <v>471.8</v>
      </c>
      <c r="N7461" t="s">
        <v>28</v>
      </c>
    </row>
    <row r="7462" spans="1:14" ht="14.25" customHeight="1" x14ac:dyDescent="0.3">
      <c r="A7462" t="s">
        <v>13555</v>
      </c>
      <c r="B7462" t="s">
        <v>13</v>
      </c>
      <c r="C7462" t="s">
        <v>20</v>
      </c>
      <c r="D7462">
        <v>1983.39</v>
      </c>
      <c r="E7462">
        <v>0.43</v>
      </c>
      <c r="F7462">
        <f t="shared" si="232"/>
        <v>852.85770000000002</v>
      </c>
      <c r="G7462">
        <f t="shared" si="233"/>
        <v>1130.5323000000001</v>
      </c>
      <c r="H7462">
        <v>5</v>
      </c>
      <c r="I7462" s="17">
        <v>45341</v>
      </c>
      <c r="J7462" s="17">
        <v>45342</v>
      </c>
      <c r="K7462" t="s">
        <v>21</v>
      </c>
      <c r="L7462" t="s">
        <v>27</v>
      </c>
      <c r="M7462">
        <v>472.7</v>
      </c>
      <c r="N7462" t="s">
        <v>34</v>
      </c>
    </row>
    <row r="7463" spans="1:14" ht="14.25" customHeight="1" x14ac:dyDescent="0.3">
      <c r="A7463" t="s">
        <v>2680</v>
      </c>
      <c r="B7463" t="s">
        <v>13</v>
      </c>
      <c r="C7463" t="s">
        <v>14</v>
      </c>
      <c r="D7463">
        <v>1984.37</v>
      </c>
      <c r="E7463">
        <v>0.21</v>
      </c>
      <c r="F7463">
        <f t="shared" si="232"/>
        <v>416.71769999999998</v>
      </c>
      <c r="G7463">
        <f t="shared" si="233"/>
        <v>1567.6523</v>
      </c>
      <c r="H7463">
        <v>5</v>
      </c>
      <c r="I7463" s="17">
        <v>45212</v>
      </c>
      <c r="J7463" s="17">
        <v>45213</v>
      </c>
      <c r="K7463" t="s">
        <v>31</v>
      </c>
      <c r="L7463" t="s">
        <v>27</v>
      </c>
      <c r="M7463">
        <v>573.91</v>
      </c>
      <c r="N7463" t="s">
        <v>28</v>
      </c>
    </row>
    <row r="7464" spans="1:14" ht="14.25" customHeight="1" x14ac:dyDescent="0.3">
      <c r="A7464" t="s">
        <v>3457</v>
      </c>
      <c r="B7464" t="s">
        <v>13</v>
      </c>
      <c r="C7464" t="s">
        <v>33</v>
      </c>
      <c r="D7464">
        <v>1986.65</v>
      </c>
      <c r="E7464">
        <v>0.44</v>
      </c>
      <c r="F7464">
        <f t="shared" si="232"/>
        <v>874.12600000000009</v>
      </c>
      <c r="G7464">
        <f t="shared" si="233"/>
        <v>1112.5239999999999</v>
      </c>
      <c r="H7464">
        <v>5</v>
      </c>
      <c r="I7464" s="17">
        <v>44937</v>
      </c>
      <c r="J7464" s="17">
        <v>44941</v>
      </c>
      <c r="K7464" t="s">
        <v>21</v>
      </c>
      <c r="L7464" t="s">
        <v>16</v>
      </c>
      <c r="M7464">
        <v>412.05</v>
      </c>
      <c r="N7464" t="s">
        <v>28</v>
      </c>
    </row>
    <row r="7465" spans="1:14" ht="14.25" customHeight="1" x14ac:dyDescent="0.3">
      <c r="A7465" t="s">
        <v>151</v>
      </c>
      <c r="B7465" t="s">
        <v>19</v>
      </c>
      <c r="C7465" t="s">
        <v>33</v>
      </c>
      <c r="D7465">
        <v>1995.23</v>
      </c>
      <c r="E7465">
        <v>0.37</v>
      </c>
      <c r="F7465">
        <f t="shared" si="232"/>
        <v>738.23509999999999</v>
      </c>
      <c r="G7465">
        <f t="shared" si="233"/>
        <v>1256.9949000000001</v>
      </c>
      <c r="H7465">
        <v>5</v>
      </c>
      <c r="I7465" s="17">
        <v>45336</v>
      </c>
      <c r="J7465" s="17">
        <v>45339</v>
      </c>
      <c r="K7465" t="s">
        <v>21</v>
      </c>
      <c r="L7465" t="s">
        <v>22</v>
      </c>
      <c r="M7465">
        <v>274.36</v>
      </c>
      <c r="N7465" t="s">
        <v>17</v>
      </c>
    </row>
    <row r="7466" spans="1:14" ht="14.25" customHeight="1" x14ac:dyDescent="0.3">
      <c r="A7466" t="s">
        <v>2385</v>
      </c>
      <c r="B7466" t="s">
        <v>13</v>
      </c>
      <c r="C7466" t="s">
        <v>20</v>
      </c>
      <c r="D7466">
        <v>1997.21</v>
      </c>
      <c r="E7466">
        <v>0.44</v>
      </c>
      <c r="F7466">
        <f t="shared" si="232"/>
        <v>878.77240000000006</v>
      </c>
      <c r="G7466">
        <f t="shared" si="233"/>
        <v>1118.4376</v>
      </c>
      <c r="H7466">
        <v>5</v>
      </c>
      <c r="I7466" s="17">
        <v>45466</v>
      </c>
      <c r="J7466" s="17">
        <v>45467</v>
      </c>
      <c r="K7466" t="s">
        <v>15</v>
      </c>
      <c r="L7466" t="s">
        <v>27</v>
      </c>
      <c r="M7466">
        <v>416.16</v>
      </c>
      <c r="N7466" t="s">
        <v>48</v>
      </c>
    </row>
    <row r="7467" spans="1:14" ht="14.25" customHeight="1" x14ac:dyDescent="0.3">
      <c r="A7467" t="s">
        <v>2193</v>
      </c>
      <c r="B7467" t="s">
        <v>25</v>
      </c>
      <c r="C7467" t="s">
        <v>33</v>
      </c>
      <c r="D7467">
        <v>2007.69</v>
      </c>
      <c r="E7467">
        <v>0.45</v>
      </c>
      <c r="F7467">
        <f t="shared" si="232"/>
        <v>903.46050000000002</v>
      </c>
      <c r="G7467">
        <f t="shared" si="233"/>
        <v>1104.2294999999999</v>
      </c>
      <c r="H7467">
        <v>5</v>
      </c>
      <c r="I7467" s="17">
        <v>45239</v>
      </c>
      <c r="J7467" s="17">
        <v>45245</v>
      </c>
      <c r="K7467" t="s">
        <v>21</v>
      </c>
      <c r="L7467" t="s">
        <v>22</v>
      </c>
      <c r="M7467">
        <v>159.74</v>
      </c>
      <c r="N7467" t="s">
        <v>34</v>
      </c>
    </row>
    <row r="7468" spans="1:14" ht="14.25" customHeight="1" x14ac:dyDescent="0.3">
      <c r="A7468" t="s">
        <v>944</v>
      </c>
      <c r="B7468" t="s">
        <v>25</v>
      </c>
      <c r="C7468" t="s">
        <v>26</v>
      </c>
      <c r="D7468">
        <v>2007.72</v>
      </c>
      <c r="E7468">
        <v>0.35</v>
      </c>
      <c r="F7468">
        <f t="shared" si="232"/>
        <v>702.702</v>
      </c>
      <c r="G7468">
        <f t="shared" si="233"/>
        <v>1305.018</v>
      </c>
      <c r="H7468">
        <v>5</v>
      </c>
      <c r="I7468" s="17">
        <v>45060</v>
      </c>
      <c r="J7468" s="17">
        <v>45067</v>
      </c>
      <c r="K7468" t="s">
        <v>31</v>
      </c>
      <c r="L7468" t="s">
        <v>22</v>
      </c>
      <c r="M7468">
        <v>474.64</v>
      </c>
      <c r="N7468" t="s">
        <v>17</v>
      </c>
    </row>
    <row r="7469" spans="1:14" ht="14.25" customHeight="1" x14ac:dyDescent="0.3">
      <c r="A7469" t="s">
        <v>13876</v>
      </c>
      <c r="B7469" t="s">
        <v>13</v>
      </c>
      <c r="C7469" t="s">
        <v>14</v>
      </c>
      <c r="D7469">
        <v>2011.47</v>
      </c>
      <c r="E7469">
        <v>0.49</v>
      </c>
      <c r="F7469">
        <f t="shared" si="232"/>
        <v>985.62030000000004</v>
      </c>
      <c r="G7469">
        <f t="shared" si="233"/>
        <v>1025.8497</v>
      </c>
      <c r="H7469">
        <v>5</v>
      </c>
      <c r="I7469" s="17">
        <v>45499</v>
      </c>
      <c r="J7469" s="17">
        <v>45501</v>
      </c>
      <c r="K7469" t="s">
        <v>21</v>
      </c>
      <c r="L7469" t="s">
        <v>22</v>
      </c>
      <c r="M7469">
        <v>573.21</v>
      </c>
      <c r="N7469" t="s">
        <v>23</v>
      </c>
    </row>
    <row r="7470" spans="1:14" ht="14.25" customHeight="1" x14ac:dyDescent="0.3">
      <c r="A7470" t="s">
        <v>6296</v>
      </c>
      <c r="B7470" t="s">
        <v>19</v>
      </c>
      <c r="C7470" t="s">
        <v>26</v>
      </c>
      <c r="D7470">
        <v>2013.22</v>
      </c>
      <c r="E7470">
        <v>0.24</v>
      </c>
      <c r="F7470">
        <f t="shared" si="232"/>
        <v>483.1728</v>
      </c>
      <c r="G7470">
        <f t="shared" si="233"/>
        <v>1530.0472</v>
      </c>
      <c r="H7470">
        <v>5</v>
      </c>
      <c r="I7470" s="17">
        <v>45354</v>
      </c>
      <c r="J7470" s="17">
        <v>45358</v>
      </c>
      <c r="K7470" t="s">
        <v>21</v>
      </c>
      <c r="L7470" t="s">
        <v>27</v>
      </c>
      <c r="M7470">
        <v>258.14999999999998</v>
      </c>
      <c r="N7470" t="s">
        <v>39</v>
      </c>
    </row>
    <row r="7471" spans="1:14" ht="14.25" customHeight="1" x14ac:dyDescent="0.3">
      <c r="A7471" t="s">
        <v>5381</v>
      </c>
      <c r="B7471" t="s">
        <v>19</v>
      </c>
      <c r="C7471" t="s">
        <v>14</v>
      </c>
      <c r="D7471">
        <v>2013.52</v>
      </c>
      <c r="E7471">
        <v>0.49</v>
      </c>
      <c r="F7471">
        <f t="shared" si="232"/>
        <v>986.62479999999994</v>
      </c>
      <c r="G7471">
        <f t="shared" si="233"/>
        <v>1026.8951999999999</v>
      </c>
      <c r="H7471">
        <v>5</v>
      </c>
      <c r="I7471" s="17">
        <v>45247</v>
      </c>
      <c r="J7471" s="17">
        <v>45254</v>
      </c>
      <c r="K7471" t="s">
        <v>31</v>
      </c>
      <c r="L7471" t="s">
        <v>27</v>
      </c>
      <c r="M7471">
        <v>169.83</v>
      </c>
      <c r="N7471" t="s">
        <v>28</v>
      </c>
    </row>
    <row r="7472" spans="1:14" ht="14.25" customHeight="1" x14ac:dyDescent="0.3">
      <c r="A7472" t="s">
        <v>3763</v>
      </c>
      <c r="B7472" t="s">
        <v>41</v>
      </c>
      <c r="C7472" t="s">
        <v>14</v>
      </c>
      <c r="D7472">
        <v>2013.53</v>
      </c>
      <c r="E7472">
        <v>0.48</v>
      </c>
      <c r="F7472">
        <f t="shared" si="232"/>
        <v>966.49439999999993</v>
      </c>
      <c r="G7472">
        <f t="shared" si="233"/>
        <v>1047.0356000000002</v>
      </c>
      <c r="H7472">
        <v>5</v>
      </c>
      <c r="I7472" s="17">
        <v>45002</v>
      </c>
      <c r="J7472" s="17">
        <v>45003</v>
      </c>
      <c r="K7472" t="s">
        <v>31</v>
      </c>
      <c r="L7472" t="s">
        <v>16</v>
      </c>
      <c r="M7472">
        <v>340.16</v>
      </c>
      <c r="N7472" t="s">
        <v>34</v>
      </c>
    </row>
    <row r="7473" spans="1:14" ht="14.25" customHeight="1" x14ac:dyDescent="0.3">
      <c r="A7473" t="s">
        <v>2289</v>
      </c>
      <c r="B7473" t="s">
        <v>13</v>
      </c>
      <c r="C7473" t="s">
        <v>33</v>
      </c>
      <c r="D7473">
        <v>2017.81</v>
      </c>
      <c r="E7473">
        <v>0.43</v>
      </c>
      <c r="F7473">
        <f t="shared" si="232"/>
        <v>867.65829999999994</v>
      </c>
      <c r="G7473">
        <f t="shared" si="233"/>
        <v>1150.1516999999999</v>
      </c>
      <c r="H7473">
        <v>5</v>
      </c>
      <c r="I7473" s="17">
        <v>45279</v>
      </c>
      <c r="J7473" s="17">
        <v>45284</v>
      </c>
      <c r="K7473" t="s">
        <v>31</v>
      </c>
      <c r="L7473" t="s">
        <v>22</v>
      </c>
      <c r="M7473">
        <v>419.34</v>
      </c>
      <c r="N7473" t="s">
        <v>28</v>
      </c>
    </row>
    <row r="7474" spans="1:14" ht="14.25" customHeight="1" x14ac:dyDescent="0.3">
      <c r="A7474" t="s">
        <v>124</v>
      </c>
      <c r="B7474" t="s">
        <v>19</v>
      </c>
      <c r="C7474" t="s">
        <v>33</v>
      </c>
      <c r="D7474">
        <v>2021.42</v>
      </c>
      <c r="E7474">
        <v>0.21</v>
      </c>
      <c r="F7474">
        <f t="shared" si="232"/>
        <v>424.4982</v>
      </c>
      <c r="G7474">
        <f t="shared" si="233"/>
        <v>1596.9218000000001</v>
      </c>
      <c r="H7474">
        <v>5</v>
      </c>
      <c r="I7474" s="17">
        <v>45624</v>
      </c>
      <c r="J7474" s="17">
        <v>45627</v>
      </c>
      <c r="K7474" t="s">
        <v>15</v>
      </c>
      <c r="L7474" t="s">
        <v>22</v>
      </c>
      <c r="M7474">
        <v>311.67</v>
      </c>
      <c r="N7474" t="s">
        <v>23</v>
      </c>
    </row>
    <row r="7475" spans="1:14" ht="14.25" customHeight="1" x14ac:dyDescent="0.3">
      <c r="A7475" t="s">
        <v>925</v>
      </c>
      <c r="B7475" t="s">
        <v>25</v>
      </c>
      <c r="C7475" t="s">
        <v>36</v>
      </c>
      <c r="D7475">
        <v>2028.22</v>
      </c>
      <c r="E7475">
        <v>0.5</v>
      </c>
      <c r="F7475">
        <f t="shared" si="232"/>
        <v>1014.11</v>
      </c>
      <c r="G7475">
        <f t="shared" si="233"/>
        <v>1014.11</v>
      </c>
      <c r="H7475">
        <v>5</v>
      </c>
      <c r="I7475" s="17">
        <v>45534</v>
      </c>
      <c r="J7475" s="17">
        <v>45535</v>
      </c>
      <c r="K7475" t="s">
        <v>15</v>
      </c>
      <c r="L7475" t="s">
        <v>27</v>
      </c>
      <c r="M7475">
        <v>507.59</v>
      </c>
      <c r="N7475" t="s">
        <v>28</v>
      </c>
    </row>
    <row r="7476" spans="1:14" ht="14.25" customHeight="1" x14ac:dyDescent="0.3">
      <c r="A7476" t="s">
        <v>163</v>
      </c>
      <c r="B7476" t="s">
        <v>19</v>
      </c>
      <c r="C7476" t="s">
        <v>14</v>
      </c>
      <c r="D7476">
        <v>2029.16</v>
      </c>
      <c r="E7476">
        <v>0.14000000000000001</v>
      </c>
      <c r="F7476">
        <f t="shared" si="232"/>
        <v>284.08240000000006</v>
      </c>
      <c r="G7476">
        <f t="shared" si="233"/>
        <v>1745.0776000000001</v>
      </c>
      <c r="H7476">
        <v>5</v>
      </c>
      <c r="I7476" s="17">
        <v>45322</v>
      </c>
      <c r="J7476" s="17">
        <v>45327</v>
      </c>
      <c r="K7476" t="s">
        <v>15</v>
      </c>
      <c r="L7476" t="s">
        <v>22</v>
      </c>
      <c r="M7476">
        <v>602.37</v>
      </c>
      <c r="N7476" t="s">
        <v>23</v>
      </c>
    </row>
    <row r="7477" spans="1:14" ht="14.25" customHeight="1" x14ac:dyDescent="0.3">
      <c r="A7477" t="s">
        <v>6076</v>
      </c>
      <c r="B7477" t="s">
        <v>25</v>
      </c>
      <c r="C7477" t="s">
        <v>20</v>
      </c>
      <c r="D7477">
        <v>2029.35</v>
      </c>
      <c r="E7477">
        <v>0.11</v>
      </c>
      <c r="F7477">
        <f t="shared" si="232"/>
        <v>223.2285</v>
      </c>
      <c r="G7477">
        <f t="shared" si="233"/>
        <v>1806.1215</v>
      </c>
      <c r="H7477">
        <v>5</v>
      </c>
      <c r="I7477" s="17">
        <v>45517</v>
      </c>
      <c r="J7477" s="17">
        <v>45521</v>
      </c>
      <c r="K7477" t="s">
        <v>21</v>
      </c>
      <c r="L7477" t="s">
        <v>22</v>
      </c>
      <c r="M7477">
        <v>186.02</v>
      </c>
      <c r="N7477" t="s">
        <v>39</v>
      </c>
    </row>
    <row r="7478" spans="1:14" ht="14.25" customHeight="1" x14ac:dyDescent="0.3">
      <c r="A7478" t="s">
        <v>13924</v>
      </c>
      <c r="B7478" t="s">
        <v>19</v>
      </c>
      <c r="C7478" t="s">
        <v>26</v>
      </c>
      <c r="D7478">
        <v>2030.5</v>
      </c>
      <c r="E7478">
        <v>7.0000000000000007E-2</v>
      </c>
      <c r="F7478">
        <f t="shared" si="232"/>
        <v>142.13500000000002</v>
      </c>
      <c r="G7478">
        <f t="shared" si="233"/>
        <v>1888.365</v>
      </c>
      <c r="H7478">
        <v>5</v>
      </c>
      <c r="I7478" s="17">
        <v>45022</v>
      </c>
      <c r="J7478" s="17">
        <v>45029</v>
      </c>
      <c r="K7478" t="s">
        <v>31</v>
      </c>
      <c r="L7478" t="s">
        <v>27</v>
      </c>
      <c r="M7478">
        <v>340.58</v>
      </c>
      <c r="N7478" t="s">
        <v>39</v>
      </c>
    </row>
    <row r="7479" spans="1:14" ht="14.25" customHeight="1" x14ac:dyDescent="0.3">
      <c r="A7479" t="s">
        <v>2307</v>
      </c>
      <c r="B7479" t="s">
        <v>19</v>
      </c>
      <c r="C7479" t="s">
        <v>14</v>
      </c>
      <c r="D7479">
        <v>2031.37</v>
      </c>
      <c r="E7479">
        <v>0.37</v>
      </c>
      <c r="F7479">
        <f t="shared" si="232"/>
        <v>751.6069</v>
      </c>
      <c r="G7479">
        <f t="shared" si="233"/>
        <v>1279.7630999999999</v>
      </c>
      <c r="H7479">
        <v>5</v>
      </c>
      <c r="I7479" s="17">
        <v>45474</v>
      </c>
      <c r="J7479" s="17">
        <v>45479</v>
      </c>
      <c r="K7479" t="s">
        <v>31</v>
      </c>
      <c r="L7479" t="s">
        <v>22</v>
      </c>
      <c r="M7479">
        <v>124.98</v>
      </c>
      <c r="N7479" t="s">
        <v>17</v>
      </c>
    </row>
    <row r="7480" spans="1:14" ht="14.25" customHeight="1" x14ac:dyDescent="0.3">
      <c r="A7480" t="s">
        <v>3148</v>
      </c>
      <c r="B7480" t="s">
        <v>25</v>
      </c>
      <c r="C7480" t="s">
        <v>26</v>
      </c>
      <c r="D7480">
        <v>2035.66</v>
      </c>
      <c r="E7480">
        <v>0.37</v>
      </c>
      <c r="F7480">
        <f t="shared" si="232"/>
        <v>753.19420000000002</v>
      </c>
      <c r="G7480">
        <f t="shared" si="233"/>
        <v>1282.4657999999999</v>
      </c>
      <c r="H7480">
        <v>5</v>
      </c>
      <c r="I7480" s="17">
        <v>45612</v>
      </c>
      <c r="J7480" s="17">
        <v>45617</v>
      </c>
      <c r="K7480" t="s">
        <v>15</v>
      </c>
      <c r="L7480" t="s">
        <v>22</v>
      </c>
      <c r="M7480">
        <v>135.88999999999999</v>
      </c>
      <c r="N7480" t="s">
        <v>17</v>
      </c>
    </row>
    <row r="7481" spans="1:14" ht="14.25" customHeight="1" x14ac:dyDescent="0.3">
      <c r="A7481" t="s">
        <v>11154</v>
      </c>
      <c r="B7481" t="s">
        <v>13</v>
      </c>
      <c r="C7481" t="s">
        <v>20</v>
      </c>
      <c r="D7481">
        <v>2036.6</v>
      </c>
      <c r="E7481">
        <v>0.37</v>
      </c>
      <c r="F7481">
        <f t="shared" si="232"/>
        <v>753.54199999999992</v>
      </c>
      <c r="G7481">
        <f t="shared" si="233"/>
        <v>1283.058</v>
      </c>
      <c r="H7481">
        <v>5</v>
      </c>
      <c r="I7481" s="17">
        <v>45380</v>
      </c>
      <c r="J7481" s="17">
        <v>45381</v>
      </c>
      <c r="K7481" t="s">
        <v>21</v>
      </c>
      <c r="L7481" t="s">
        <v>16</v>
      </c>
      <c r="M7481">
        <v>286.58</v>
      </c>
      <c r="N7481" t="s">
        <v>28</v>
      </c>
    </row>
    <row r="7482" spans="1:14" ht="14.25" customHeight="1" x14ac:dyDescent="0.3">
      <c r="A7482" t="s">
        <v>4730</v>
      </c>
      <c r="B7482" t="s">
        <v>25</v>
      </c>
      <c r="C7482" t="s">
        <v>20</v>
      </c>
      <c r="D7482">
        <v>2037.42</v>
      </c>
      <c r="E7482">
        <v>0.35</v>
      </c>
      <c r="F7482">
        <f t="shared" si="232"/>
        <v>713.09699999999998</v>
      </c>
      <c r="G7482">
        <f t="shared" si="233"/>
        <v>1324.3230000000001</v>
      </c>
      <c r="H7482">
        <v>5</v>
      </c>
      <c r="I7482" s="17">
        <v>45229</v>
      </c>
      <c r="J7482" s="17">
        <v>45236</v>
      </c>
      <c r="K7482" t="s">
        <v>21</v>
      </c>
      <c r="L7482" t="s">
        <v>22</v>
      </c>
      <c r="M7482">
        <v>475.83</v>
      </c>
      <c r="N7482" t="s">
        <v>23</v>
      </c>
    </row>
    <row r="7483" spans="1:14" ht="14.25" customHeight="1" x14ac:dyDescent="0.3">
      <c r="A7483" t="s">
        <v>3687</v>
      </c>
      <c r="B7483" t="s">
        <v>41</v>
      </c>
      <c r="C7483" t="s">
        <v>26</v>
      </c>
      <c r="D7483">
        <v>2038.14</v>
      </c>
      <c r="E7483">
        <v>0.06</v>
      </c>
      <c r="F7483">
        <f t="shared" si="232"/>
        <v>122.2884</v>
      </c>
      <c r="G7483">
        <f t="shared" si="233"/>
        <v>1915.8516000000002</v>
      </c>
      <c r="H7483">
        <v>5</v>
      </c>
      <c r="I7483" s="17">
        <v>45095</v>
      </c>
      <c r="J7483" s="17">
        <v>45101</v>
      </c>
      <c r="K7483" t="s">
        <v>15</v>
      </c>
      <c r="L7483" t="s">
        <v>22</v>
      </c>
      <c r="M7483">
        <v>337.59</v>
      </c>
      <c r="N7483" t="s">
        <v>23</v>
      </c>
    </row>
    <row r="7484" spans="1:14" ht="14.25" customHeight="1" x14ac:dyDescent="0.3">
      <c r="A7484" t="s">
        <v>14893</v>
      </c>
      <c r="B7484" t="s">
        <v>41</v>
      </c>
      <c r="C7484" t="s">
        <v>33</v>
      </c>
      <c r="D7484">
        <v>2040.8</v>
      </c>
      <c r="E7484">
        <v>0.28999999999999998</v>
      </c>
      <c r="F7484">
        <f t="shared" si="232"/>
        <v>591.83199999999999</v>
      </c>
      <c r="G7484">
        <f t="shared" si="233"/>
        <v>1448.9679999999998</v>
      </c>
      <c r="H7484">
        <v>5</v>
      </c>
      <c r="I7484" s="17">
        <v>45205</v>
      </c>
      <c r="J7484" s="17">
        <v>45211</v>
      </c>
      <c r="K7484" t="s">
        <v>31</v>
      </c>
      <c r="L7484" t="s">
        <v>22</v>
      </c>
      <c r="M7484">
        <v>241.3</v>
      </c>
      <c r="N7484" t="s">
        <v>17</v>
      </c>
    </row>
    <row r="7485" spans="1:14" ht="14.25" customHeight="1" x14ac:dyDescent="0.3">
      <c r="A7485" t="s">
        <v>4028</v>
      </c>
      <c r="B7485" t="s">
        <v>19</v>
      </c>
      <c r="C7485" t="s">
        <v>36</v>
      </c>
      <c r="D7485">
        <v>2041.49</v>
      </c>
      <c r="E7485">
        <v>0.32</v>
      </c>
      <c r="F7485">
        <f t="shared" si="232"/>
        <v>653.27679999999998</v>
      </c>
      <c r="G7485">
        <f t="shared" si="233"/>
        <v>1388.2132000000001</v>
      </c>
      <c r="H7485">
        <v>5</v>
      </c>
      <c r="I7485" s="17">
        <v>45017</v>
      </c>
      <c r="J7485" s="17">
        <v>45018</v>
      </c>
      <c r="K7485" t="s">
        <v>21</v>
      </c>
      <c r="L7485" t="s">
        <v>27</v>
      </c>
      <c r="M7485">
        <v>386.32</v>
      </c>
      <c r="N7485" t="s">
        <v>17</v>
      </c>
    </row>
    <row r="7486" spans="1:14" ht="14.25" customHeight="1" x14ac:dyDescent="0.3">
      <c r="A7486" t="s">
        <v>5225</v>
      </c>
      <c r="B7486" t="s">
        <v>41</v>
      </c>
      <c r="C7486" t="s">
        <v>36</v>
      </c>
      <c r="D7486">
        <v>2043.92</v>
      </c>
      <c r="E7486">
        <v>0.28000000000000003</v>
      </c>
      <c r="F7486">
        <f t="shared" si="232"/>
        <v>572.2976000000001</v>
      </c>
      <c r="G7486">
        <f t="shared" si="233"/>
        <v>1471.6224</v>
      </c>
      <c r="H7486">
        <v>5</v>
      </c>
      <c r="I7486" s="17">
        <v>45087</v>
      </c>
      <c r="J7486" s="17">
        <v>45089</v>
      </c>
      <c r="K7486" t="s">
        <v>15</v>
      </c>
      <c r="L7486" t="s">
        <v>27</v>
      </c>
      <c r="M7486">
        <v>162.25</v>
      </c>
      <c r="N7486" t="s">
        <v>39</v>
      </c>
    </row>
    <row r="7487" spans="1:14" ht="14.25" customHeight="1" x14ac:dyDescent="0.3">
      <c r="A7487" t="s">
        <v>1574</v>
      </c>
      <c r="B7487" t="s">
        <v>13</v>
      </c>
      <c r="C7487" t="s">
        <v>33</v>
      </c>
      <c r="D7487">
        <v>2045.16</v>
      </c>
      <c r="E7487">
        <v>0.26</v>
      </c>
      <c r="F7487">
        <f t="shared" si="232"/>
        <v>531.74160000000006</v>
      </c>
      <c r="G7487">
        <f t="shared" si="233"/>
        <v>1513.4184</v>
      </c>
      <c r="H7487">
        <v>5</v>
      </c>
      <c r="I7487" s="17">
        <v>45400</v>
      </c>
      <c r="J7487" s="17">
        <v>45404</v>
      </c>
      <c r="K7487" t="s">
        <v>31</v>
      </c>
      <c r="L7487" t="s">
        <v>27</v>
      </c>
      <c r="M7487">
        <v>226.42</v>
      </c>
      <c r="N7487" t="s">
        <v>39</v>
      </c>
    </row>
    <row r="7488" spans="1:14" ht="14.25" customHeight="1" x14ac:dyDescent="0.3">
      <c r="A7488" t="s">
        <v>12364</v>
      </c>
      <c r="B7488" t="s">
        <v>19</v>
      </c>
      <c r="C7488" t="s">
        <v>26</v>
      </c>
      <c r="D7488">
        <v>2045.75</v>
      </c>
      <c r="E7488">
        <v>0.31</v>
      </c>
      <c r="F7488">
        <f t="shared" si="232"/>
        <v>634.1825</v>
      </c>
      <c r="G7488">
        <f t="shared" si="233"/>
        <v>1411.5675000000001</v>
      </c>
      <c r="H7488">
        <v>5</v>
      </c>
      <c r="I7488" s="17">
        <v>45486</v>
      </c>
      <c r="J7488" s="17">
        <v>45490</v>
      </c>
      <c r="K7488" t="s">
        <v>21</v>
      </c>
      <c r="L7488" t="s">
        <v>27</v>
      </c>
      <c r="M7488">
        <v>273.14</v>
      </c>
      <c r="N7488" t="s">
        <v>17</v>
      </c>
    </row>
    <row r="7489" spans="1:14" ht="14.25" customHeight="1" x14ac:dyDescent="0.3">
      <c r="A7489" t="s">
        <v>6929</v>
      </c>
      <c r="B7489" t="s">
        <v>25</v>
      </c>
      <c r="C7489" t="s">
        <v>20</v>
      </c>
      <c r="D7489">
        <v>2048.86</v>
      </c>
      <c r="E7489">
        <v>0.04</v>
      </c>
      <c r="F7489">
        <f t="shared" si="232"/>
        <v>81.954400000000007</v>
      </c>
      <c r="G7489">
        <f t="shared" si="233"/>
        <v>1966.9056</v>
      </c>
      <c r="H7489">
        <v>5</v>
      </c>
      <c r="I7489" s="17">
        <v>45171</v>
      </c>
      <c r="J7489" s="17">
        <v>45174</v>
      </c>
      <c r="K7489" t="s">
        <v>31</v>
      </c>
      <c r="L7489" t="s">
        <v>27</v>
      </c>
      <c r="M7489">
        <v>306.19</v>
      </c>
      <c r="N7489" t="s">
        <v>48</v>
      </c>
    </row>
    <row r="7490" spans="1:14" ht="14.25" customHeight="1" x14ac:dyDescent="0.3">
      <c r="A7490" t="s">
        <v>13256</v>
      </c>
      <c r="B7490" t="s">
        <v>25</v>
      </c>
      <c r="C7490" t="s">
        <v>26</v>
      </c>
      <c r="D7490">
        <v>2054</v>
      </c>
      <c r="E7490">
        <v>0.48</v>
      </c>
      <c r="F7490">
        <f t="shared" ref="F7490:F7553" si="234">D7490*E7490</f>
        <v>985.92</v>
      </c>
      <c r="G7490">
        <f t="shared" ref="G7490:G7553" si="235">D7490-F7490</f>
        <v>1068.08</v>
      </c>
      <c r="H7490">
        <v>5</v>
      </c>
      <c r="I7490" s="17">
        <v>45434</v>
      </c>
      <c r="J7490" s="17">
        <v>45436</v>
      </c>
      <c r="K7490" t="s">
        <v>31</v>
      </c>
      <c r="L7490" t="s">
        <v>22</v>
      </c>
      <c r="M7490">
        <v>582.54</v>
      </c>
      <c r="N7490" t="s">
        <v>28</v>
      </c>
    </row>
    <row r="7491" spans="1:14" ht="14.25" customHeight="1" x14ac:dyDescent="0.3">
      <c r="A7491" t="s">
        <v>10015</v>
      </c>
      <c r="B7491" t="s">
        <v>19</v>
      </c>
      <c r="C7491" t="s">
        <v>14</v>
      </c>
      <c r="D7491">
        <v>2055.59</v>
      </c>
      <c r="E7491">
        <v>0.39</v>
      </c>
      <c r="F7491">
        <f t="shared" si="234"/>
        <v>801.68010000000004</v>
      </c>
      <c r="G7491">
        <f t="shared" si="235"/>
        <v>1253.9099000000001</v>
      </c>
      <c r="H7491">
        <v>5</v>
      </c>
      <c r="I7491" s="17">
        <v>44958</v>
      </c>
      <c r="J7491" s="17">
        <v>44965</v>
      </c>
      <c r="K7491" t="s">
        <v>15</v>
      </c>
      <c r="L7491" t="s">
        <v>27</v>
      </c>
      <c r="M7491">
        <v>492.33</v>
      </c>
      <c r="N7491" t="s">
        <v>17</v>
      </c>
    </row>
    <row r="7492" spans="1:14" ht="14.25" customHeight="1" x14ac:dyDescent="0.3">
      <c r="A7492" t="s">
        <v>12604</v>
      </c>
      <c r="B7492" t="s">
        <v>19</v>
      </c>
      <c r="C7492" t="s">
        <v>33</v>
      </c>
      <c r="D7492">
        <v>2063.23</v>
      </c>
      <c r="E7492">
        <v>0.06</v>
      </c>
      <c r="F7492">
        <f t="shared" si="234"/>
        <v>123.79379999999999</v>
      </c>
      <c r="G7492">
        <f t="shared" si="235"/>
        <v>1939.4362000000001</v>
      </c>
      <c r="H7492">
        <v>5</v>
      </c>
      <c r="I7492" s="17">
        <v>45504</v>
      </c>
      <c r="J7492" s="17">
        <v>45507</v>
      </c>
      <c r="K7492" t="s">
        <v>31</v>
      </c>
      <c r="L7492" t="s">
        <v>27</v>
      </c>
      <c r="M7492">
        <v>241.45</v>
      </c>
      <c r="N7492" t="s">
        <v>34</v>
      </c>
    </row>
    <row r="7493" spans="1:14" ht="14.25" customHeight="1" x14ac:dyDescent="0.3">
      <c r="A7493" t="s">
        <v>13250</v>
      </c>
      <c r="B7493" t="s">
        <v>19</v>
      </c>
      <c r="C7493" t="s">
        <v>36</v>
      </c>
      <c r="D7493">
        <v>2069.7600000000002</v>
      </c>
      <c r="E7493">
        <v>0.23</v>
      </c>
      <c r="F7493">
        <f t="shared" si="234"/>
        <v>476.04480000000007</v>
      </c>
      <c r="G7493">
        <f t="shared" si="235"/>
        <v>1593.7152000000001</v>
      </c>
      <c r="H7493">
        <v>5</v>
      </c>
      <c r="I7493" s="17">
        <v>45628</v>
      </c>
      <c r="J7493" s="17">
        <v>45634</v>
      </c>
      <c r="K7493" t="s">
        <v>15</v>
      </c>
      <c r="L7493" t="s">
        <v>22</v>
      </c>
      <c r="M7493">
        <v>293.01</v>
      </c>
      <c r="N7493" t="s">
        <v>28</v>
      </c>
    </row>
    <row r="7494" spans="1:14" ht="14.25" customHeight="1" x14ac:dyDescent="0.3">
      <c r="A7494" t="s">
        <v>1136</v>
      </c>
      <c r="B7494" t="s">
        <v>25</v>
      </c>
      <c r="C7494" t="s">
        <v>26</v>
      </c>
      <c r="D7494">
        <v>2070.4</v>
      </c>
      <c r="E7494">
        <v>0.26</v>
      </c>
      <c r="F7494">
        <f t="shared" si="234"/>
        <v>538.30400000000009</v>
      </c>
      <c r="G7494">
        <f t="shared" si="235"/>
        <v>1532.096</v>
      </c>
      <c r="H7494">
        <v>5</v>
      </c>
      <c r="I7494" s="17">
        <v>45494</v>
      </c>
      <c r="J7494" s="17">
        <v>45499</v>
      </c>
      <c r="K7494" t="s">
        <v>15</v>
      </c>
      <c r="L7494" t="s">
        <v>27</v>
      </c>
      <c r="M7494">
        <v>578.35</v>
      </c>
      <c r="N7494" t="s">
        <v>48</v>
      </c>
    </row>
    <row r="7495" spans="1:14" ht="14.25" customHeight="1" x14ac:dyDescent="0.3">
      <c r="A7495" t="s">
        <v>12548</v>
      </c>
      <c r="B7495" t="s">
        <v>13</v>
      </c>
      <c r="C7495" t="s">
        <v>26</v>
      </c>
      <c r="D7495">
        <v>2076.11</v>
      </c>
      <c r="E7495">
        <v>0.49</v>
      </c>
      <c r="F7495">
        <f t="shared" si="234"/>
        <v>1017.2939</v>
      </c>
      <c r="G7495">
        <f t="shared" si="235"/>
        <v>1058.8161</v>
      </c>
      <c r="H7495">
        <v>5</v>
      </c>
      <c r="I7495" s="17">
        <v>45377</v>
      </c>
      <c r="J7495" s="17">
        <v>45382</v>
      </c>
      <c r="K7495" t="s">
        <v>15</v>
      </c>
      <c r="L7495" t="s">
        <v>16</v>
      </c>
      <c r="M7495">
        <v>448.16</v>
      </c>
      <c r="N7495" t="s">
        <v>39</v>
      </c>
    </row>
    <row r="7496" spans="1:14" ht="14.25" customHeight="1" x14ac:dyDescent="0.3">
      <c r="A7496" t="s">
        <v>12237</v>
      </c>
      <c r="B7496" t="s">
        <v>19</v>
      </c>
      <c r="C7496" t="s">
        <v>33</v>
      </c>
      <c r="D7496">
        <v>2077.8200000000002</v>
      </c>
      <c r="E7496">
        <v>0.04</v>
      </c>
      <c r="F7496">
        <f t="shared" si="234"/>
        <v>83.112800000000007</v>
      </c>
      <c r="G7496">
        <f t="shared" si="235"/>
        <v>1994.7072000000001</v>
      </c>
      <c r="H7496">
        <v>5</v>
      </c>
      <c r="I7496" s="17">
        <v>45222</v>
      </c>
      <c r="J7496" s="17">
        <v>45226</v>
      </c>
      <c r="K7496" t="s">
        <v>31</v>
      </c>
      <c r="L7496" t="s">
        <v>27</v>
      </c>
      <c r="M7496">
        <v>467.79</v>
      </c>
      <c r="N7496" t="s">
        <v>48</v>
      </c>
    </row>
    <row r="7497" spans="1:14" ht="14.25" customHeight="1" x14ac:dyDescent="0.3">
      <c r="A7497" t="s">
        <v>3839</v>
      </c>
      <c r="B7497" t="s">
        <v>41</v>
      </c>
      <c r="C7497" t="s">
        <v>33</v>
      </c>
      <c r="D7497">
        <v>2084.91</v>
      </c>
      <c r="E7497">
        <v>0.16</v>
      </c>
      <c r="F7497">
        <f t="shared" si="234"/>
        <v>333.5856</v>
      </c>
      <c r="G7497">
        <f t="shared" si="235"/>
        <v>1751.3244</v>
      </c>
      <c r="H7497">
        <v>5</v>
      </c>
      <c r="I7497" s="17">
        <v>45300</v>
      </c>
      <c r="J7497" s="17">
        <v>45301</v>
      </c>
      <c r="K7497" t="s">
        <v>15</v>
      </c>
      <c r="L7497" t="s">
        <v>16</v>
      </c>
      <c r="M7497">
        <v>412.36</v>
      </c>
      <c r="N7497" t="s">
        <v>39</v>
      </c>
    </row>
    <row r="7498" spans="1:14" ht="14.25" customHeight="1" x14ac:dyDescent="0.3">
      <c r="A7498" t="s">
        <v>8503</v>
      </c>
      <c r="B7498" t="s">
        <v>19</v>
      </c>
      <c r="C7498" t="s">
        <v>14</v>
      </c>
      <c r="D7498">
        <v>2088.65</v>
      </c>
      <c r="E7498">
        <v>0.5</v>
      </c>
      <c r="F7498">
        <f t="shared" si="234"/>
        <v>1044.325</v>
      </c>
      <c r="G7498">
        <f t="shared" si="235"/>
        <v>1044.325</v>
      </c>
      <c r="H7498">
        <v>5</v>
      </c>
      <c r="I7498" s="17">
        <v>45104</v>
      </c>
      <c r="J7498" s="17">
        <v>45106</v>
      </c>
      <c r="K7498" t="s">
        <v>21</v>
      </c>
      <c r="L7498" t="s">
        <v>16</v>
      </c>
      <c r="M7498">
        <v>120.27</v>
      </c>
      <c r="N7498" t="s">
        <v>34</v>
      </c>
    </row>
    <row r="7499" spans="1:14" ht="14.25" customHeight="1" x14ac:dyDescent="0.3">
      <c r="A7499" t="s">
        <v>5437</v>
      </c>
      <c r="B7499" t="s">
        <v>13</v>
      </c>
      <c r="C7499" t="s">
        <v>26</v>
      </c>
      <c r="D7499">
        <v>2089.62</v>
      </c>
      <c r="E7499">
        <v>0.2</v>
      </c>
      <c r="F7499">
        <f t="shared" si="234"/>
        <v>417.92399999999998</v>
      </c>
      <c r="G7499">
        <f t="shared" si="235"/>
        <v>1671.6959999999999</v>
      </c>
      <c r="H7499">
        <v>5</v>
      </c>
      <c r="I7499" s="17">
        <v>45432</v>
      </c>
      <c r="J7499" s="17">
        <v>45433</v>
      </c>
      <c r="K7499" t="s">
        <v>21</v>
      </c>
      <c r="L7499" t="s">
        <v>27</v>
      </c>
      <c r="M7499">
        <v>176.2</v>
      </c>
      <c r="N7499" t="s">
        <v>48</v>
      </c>
    </row>
    <row r="7500" spans="1:14" ht="14.25" customHeight="1" x14ac:dyDescent="0.3">
      <c r="A7500" t="s">
        <v>13199</v>
      </c>
      <c r="B7500" t="s">
        <v>19</v>
      </c>
      <c r="C7500" t="s">
        <v>26</v>
      </c>
      <c r="D7500">
        <v>2089.98</v>
      </c>
      <c r="E7500">
        <v>0.36</v>
      </c>
      <c r="F7500">
        <f t="shared" si="234"/>
        <v>752.39279999999997</v>
      </c>
      <c r="G7500">
        <f t="shared" si="235"/>
        <v>1337.5871999999999</v>
      </c>
      <c r="H7500">
        <v>5</v>
      </c>
      <c r="I7500" s="17">
        <v>45248</v>
      </c>
      <c r="J7500" s="17">
        <v>45253</v>
      </c>
      <c r="K7500" t="s">
        <v>15</v>
      </c>
      <c r="L7500" t="s">
        <v>16</v>
      </c>
      <c r="M7500">
        <v>317.16000000000003</v>
      </c>
      <c r="N7500" t="s">
        <v>17</v>
      </c>
    </row>
    <row r="7501" spans="1:14" ht="14.25" customHeight="1" x14ac:dyDescent="0.3">
      <c r="A7501" t="s">
        <v>781</v>
      </c>
      <c r="B7501" t="s">
        <v>25</v>
      </c>
      <c r="C7501" t="s">
        <v>33</v>
      </c>
      <c r="D7501">
        <v>2090.23</v>
      </c>
      <c r="E7501">
        <v>0.48</v>
      </c>
      <c r="F7501">
        <f t="shared" si="234"/>
        <v>1003.3104</v>
      </c>
      <c r="G7501">
        <f t="shared" si="235"/>
        <v>1086.9196000000002</v>
      </c>
      <c r="H7501">
        <v>5</v>
      </c>
      <c r="I7501" s="17">
        <v>45426</v>
      </c>
      <c r="J7501" s="17">
        <v>45431</v>
      </c>
      <c r="K7501" t="s">
        <v>31</v>
      </c>
      <c r="L7501" t="s">
        <v>16</v>
      </c>
      <c r="M7501">
        <v>311.38</v>
      </c>
      <c r="N7501" t="s">
        <v>34</v>
      </c>
    </row>
    <row r="7502" spans="1:14" ht="14.25" customHeight="1" x14ac:dyDescent="0.3">
      <c r="A7502" t="s">
        <v>14109</v>
      </c>
      <c r="B7502" t="s">
        <v>25</v>
      </c>
      <c r="C7502" t="s">
        <v>36</v>
      </c>
      <c r="D7502">
        <v>2094.12</v>
      </c>
      <c r="E7502">
        <v>7.0000000000000007E-2</v>
      </c>
      <c r="F7502">
        <f t="shared" si="234"/>
        <v>146.58840000000001</v>
      </c>
      <c r="G7502">
        <f t="shared" si="235"/>
        <v>1947.5315999999998</v>
      </c>
      <c r="H7502">
        <v>5</v>
      </c>
      <c r="I7502" s="17">
        <v>45567</v>
      </c>
      <c r="J7502" s="17">
        <v>45568</v>
      </c>
      <c r="K7502" t="s">
        <v>21</v>
      </c>
      <c r="L7502" t="s">
        <v>22</v>
      </c>
      <c r="M7502">
        <v>353.45</v>
      </c>
      <c r="N7502" t="s">
        <v>39</v>
      </c>
    </row>
    <row r="7503" spans="1:14" ht="14.25" customHeight="1" x14ac:dyDescent="0.3">
      <c r="A7503" t="s">
        <v>11698</v>
      </c>
      <c r="B7503" t="s">
        <v>19</v>
      </c>
      <c r="C7503" t="s">
        <v>33</v>
      </c>
      <c r="D7503">
        <v>2095.66</v>
      </c>
      <c r="E7503">
        <v>0.26</v>
      </c>
      <c r="F7503">
        <f t="shared" si="234"/>
        <v>544.87159999999994</v>
      </c>
      <c r="G7503">
        <f t="shared" si="235"/>
        <v>1550.7883999999999</v>
      </c>
      <c r="H7503">
        <v>5</v>
      </c>
      <c r="I7503" s="17">
        <v>45015</v>
      </c>
      <c r="J7503" s="17">
        <v>45019</v>
      </c>
      <c r="K7503" t="s">
        <v>31</v>
      </c>
      <c r="L7503" t="s">
        <v>27</v>
      </c>
      <c r="M7503">
        <v>451.63</v>
      </c>
      <c r="N7503" t="s">
        <v>34</v>
      </c>
    </row>
    <row r="7504" spans="1:14" ht="14.25" customHeight="1" x14ac:dyDescent="0.3">
      <c r="A7504" t="s">
        <v>13956</v>
      </c>
      <c r="B7504" t="s">
        <v>41</v>
      </c>
      <c r="C7504" t="s">
        <v>20</v>
      </c>
      <c r="D7504">
        <v>2095.7600000000002</v>
      </c>
      <c r="E7504">
        <v>0.4</v>
      </c>
      <c r="F7504">
        <f t="shared" si="234"/>
        <v>838.30400000000009</v>
      </c>
      <c r="G7504">
        <f t="shared" si="235"/>
        <v>1257.4560000000001</v>
      </c>
      <c r="H7504">
        <v>5</v>
      </c>
      <c r="I7504" s="17">
        <v>45495</v>
      </c>
      <c r="J7504" s="17">
        <v>45496</v>
      </c>
      <c r="K7504" t="s">
        <v>21</v>
      </c>
      <c r="L7504" t="s">
        <v>16</v>
      </c>
      <c r="M7504">
        <v>419.8</v>
      </c>
      <c r="N7504" t="s">
        <v>28</v>
      </c>
    </row>
    <row r="7505" spans="1:14" ht="14.25" customHeight="1" x14ac:dyDescent="0.3">
      <c r="A7505" t="s">
        <v>3623</v>
      </c>
      <c r="B7505" t="s">
        <v>25</v>
      </c>
      <c r="C7505" t="s">
        <v>33</v>
      </c>
      <c r="D7505">
        <v>2099.65</v>
      </c>
      <c r="E7505">
        <v>0.06</v>
      </c>
      <c r="F7505">
        <f t="shared" si="234"/>
        <v>125.979</v>
      </c>
      <c r="G7505">
        <f t="shared" si="235"/>
        <v>1973.671</v>
      </c>
      <c r="H7505">
        <v>5</v>
      </c>
      <c r="I7505" s="17">
        <v>45301</v>
      </c>
      <c r="J7505" s="17">
        <v>45305</v>
      </c>
      <c r="K7505" t="s">
        <v>15</v>
      </c>
      <c r="L7505" t="s">
        <v>16</v>
      </c>
      <c r="M7505">
        <v>387.63</v>
      </c>
      <c r="N7505" t="s">
        <v>17</v>
      </c>
    </row>
    <row r="7506" spans="1:14" ht="14.25" customHeight="1" x14ac:dyDescent="0.3">
      <c r="A7506" t="s">
        <v>14756</v>
      </c>
      <c r="B7506" t="s">
        <v>19</v>
      </c>
      <c r="C7506" t="s">
        <v>33</v>
      </c>
      <c r="D7506">
        <v>2101.2199999999998</v>
      </c>
      <c r="E7506">
        <v>0.09</v>
      </c>
      <c r="F7506">
        <f t="shared" si="234"/>
        <v>189.10979999999998</v>
      </c>
      <c r="G7506">
        <f t="shared" si="235"/>
        <v>1912.1101999999998</v>
      </c>
      <c r="H7506">
        <v>5</v>
      </c>
      <c r="I7506" s="17">
        <v>45598</v>
      </c>
      <c r="J7506" s="17">
        <v>45605</v>
      </c>
      <c r="K7506" t="s">
        <v>31</v>
      </c>
      <c r="L7506" t="s">
        <v>16</v>
      </c>
      <c r="M7506">
        <v>293.39999999999998</v>
      </c>
      <c r="N7506" t="s">
        <v>23</v>
      </c>
    </row>
    <row r="7507" spans="1:14" ht="14.25" customHeight="1" x14ac:dyDescent="0.3">
      <c r="A7507" t="s">
        <v>8782</v>
      </c>
      <c r="B7507" t="s">
        <v>25</v>
      </c>
      <c r="C7507" t="s">
        <v>33</v>
      </c>
      <c r="D7507">
        <v>2105.63</v>
      </c>
      <c r="E7507">
        <v>0.27</v>
      </c>
      <c r="F7507">
        <f t="shared" si="234"/>
        <v>568.52010000000007</v>
      </c>
      <c r="G7507">
        <f t="shared" si="235"/>
        <v>1537.1098999999999</v>
      </c>
      <c r="H7507">
        <v>5</v>
      </c>
      <c r="I7507" s="17">
        <v>45647</v>
      </c>
      <c r="J7507" s="17">
        <v>45649</v>
      </c>
      <c r="K7507" t="s">
        <v>31</v>
      </c>
      <c r="L7507" t="s">
        <v>22</v>
      </c>
      <c r="M7507">
        <v>171.24</v>
      </c>
      <c r="N7507" t="s">
        <v>17</v>
      </c>
    </row>
    <row r="7508" spans="1:14" ht="14.25" customHeight="1" x14ac:dyDescent="0.3">
      <c r="A7508" t="s">
        <v>2697</v>
      </c>
      <c r="B7508" t="s">
        <v>41</v>
      </c>
      <c r="C7508" t="s">
        <v>26</v>
      </c>
      <c r="D7508">
        <v>2112.5500000000002</v>
      </c>
      <c r="E7508">
        <v>0.39</v>
      </c>
      <c r="F7508">
        <f t="shared" si="234"/>
        <v>823.89450000000011</v>
      </c>
      <c r="G7508">
        <f t="shared" si="235"/>
        <v>1288.6555000000001</v>
      </c>
      <c r="H7508">
        <v>5</v>
      </c>
      <c r="I7508" s="17">
        <v>45034</v>
      </c>
      <c r="J7508" s="17">
        <v>45038</v>
      </c>
      <c r="K7508" t="s">
        <v>15</v>
      </c>
      <c r="L7508" t="s">
        <v>27</v>
      </c>
      <c r="M7508">
        <v>466.75</v>
      </c>
      <c r="N7508" t="s">
        <v>39</v>
      </c>
    </row>
    <row r="7509" spans="1:14" ht="14.25" customHeight="1" x14ac:dyDescent="0.3">
      <c r="A7509" t="s">
        <v>10566</v>
      </c>
      <c r="B7509" t="s">
        <v>25</v>
      </c>
      <c r="C7509" t="s">
        <v>20</v>
      </c>
      <c r="D7509">
        <v>2113.4499999999998</v>
      </c>
      <c r="E7509">
        <v>0.1</v>
      </c>
      <c r="F7509">
        <f t="shared" si="234"/>
        <v>211.345</v>
      </c>
      <c r="G7509">
        <f t="shared" si="235"/>
        <v>1902.1049999999998</v>
      </c>
      <c r="H7509">
        <v>5</v>
      </c>
      <c r="I7509" s="17">
        <v>45607</v>
      </c>
      <c r="J7509" s="17">
        <v>45613</v>
      </c>
      <c r="K7509" t="s">
        <v>31</v>
      </c>
      <c r="L7509" t="s">
        <v>27</v>
      </c>
      <c r="M7509">
        <v>472.53</v>
      </c>
      <c r="N7509" t="s">
        <v>17</v>
      </c>
    </row>
    <row r="7510" spans="1:14" ht="14.25" customHeight="1" x14ac:dyDescent="0.3">
      <c r="A7510" t="s">
        <v>14946</v>
      </c>
      <c r="B7510" t="s">
        <v>13</v>
      </c>
      <c r="C7510" t="s">
        <v>14</v>
      </c>
      <c r="D7510">
        <v>2116.89</v>
      </c>
      <c r="E7510">
        <v>0.17</v>
      </c>
      <c r="F7510">
        <f t="shared" si="234"/>
        <v>359.87130000000002</v>
      </c>
      <c r="G7510">
        <f t="shared" si="235"/>
        <v>1757.0186999999999</v>
      </c>
      <c r="H7510">
        <v>5</v>
      </c>
      <c r="I7510" s="17">
        <v>45449</v>
      </c>
      <c r="J7510" s="17">
        <v>45452</v>
      </c>
      <c r="K7510" t="s">
        <v>31</v>
      </c>
      <c r="L7510" t="s">
        <v>22</v>
      </c>
      <c r="M7510">
        <v>468.82</v>
      </c>
      <c r="N7510" t="s">
        <v>48</v>
      </c>
    </row>
    <row r="7511" spans="1:14" ht="14.25" customHeight="1" x14ac:dyDescent="0.3">
      <c r="A7511" t="s">
        <v>10915</v>
      </c>
      <c r="B7511" t="s">
        <v>13</v>
      </c>
      <c r="C7511" t="s">
        <v>14</v>
      </c>
      <c r="D7511">
        <v>2117.19</v>
      </c>
      <c r="E7511">
        <v>0</v>
      </c>
      <c r="F7511">
        <f t="shared" si="234"/>
        <v>0</v>
      </c>
      <c r="G7511">
        <f t="shared" si="235"/>
        <v>2117.19</v>
      </c>
      <c r="H7511">
        <v>5</v>
      </c>
      <c r="I7511" s="17">
        <v>45046</v>
      </c>
      <c r="J7511" s="17">
        <v>45052</v>
      </c>
      <c r="K7511" t="s">
        <v>21</v>
      </c>
      <c r="L7511" t="s">
        <v>16</v>
      </c>
      <c r="M7511">
        <v>128.44999999999999</v>
      </c>
      <c r="N7511" t="s">
        <v>34</v>
      </c>
    </row>
    <row r="7512" spans="1:14" ht="14.25" customHeight="1" x14ac:dyDescent="0.3">
      <c r="A7512" t="s">
        <v>8530</v>
      </c>
      <c r="B7512" t="s">
        <v>13</v>
      </c>
      <c r="C7512" t="s">
        <v>14</v>
      </c>
      <c r="D7512">
        <v>2117.9699999999998</v>
      </c>
      <c r="E7512">
        <v>0.37</v>
      </c>
      <c r="F7512">
        <f t="shared" si="234"/>
        <v>783.64889999999991</v>
      </c>
      <c r="G7512">
        <f t="shared" si="235"/>
        <v>1334.3210999999999</v>
      </c>
      <c r="H7512">
        <v>5</v>
      </c>
      <c r="I7512" s="17">
        <v>45650</v>
      </c>
      <c r="J7512" s="17">
        <v>45652</v>
      </c>
      <c r="K7512" t="s">
        <v>31</v>
      </c>
      <c r="L7512" t="s">
        <v>27</v>
      </c>
      <c r="M7512">
        <v>154.88999999999999</v>
      </c>
      <c r="N7512" t="s">
        <v>28</v>
      </c>
    </row>
    <row r="7513" spans="1:14" ht="14.25" customHeight="1" x14ac:dyDescent="0.3">
      <c r="A7513" t="s">
        <v>1173</v>
      </c>
      <c r="B7513" t="s">
        <v>41</v>
      </c>
      <c r="C7513" t="s">
        <v>20</v>
      </c>
      <c r="D7513">
        <v>2119.66</v>
      </c>
      <c r="E7513">
        <v>0.21</v>
      </c>
      <c r="F7513">
        <f t="shared" si="234"/>
        <v>445.12859999999995</v>
      </c>
      <c r="G7513">
        <f t="shared" si="235"/>
        <v>1674.5313999999998</v>
      </c>
      <c r="H7513">
        <v>5</v>
      </c>
      <c r="I7513" s="17">
        <v>45018</v>
      </c>
      <c r="J7513" s="17">
        <v>45020</v>
      </c>
      <c r="K7513" t="s">
        <v>21</v>
      </c>
      <c r="L7513" t="s">
        <v>16</v>
      </c>
      <c r="M7513">
        <v>165.42</v>
      </c>
      <c r="N7513" t="s">
        <v>34</v>
      </c>
    </row>
    <row r="7514" spans="1:14" ht="14.25" customHeight="1" x14ac:dyDescent="0.3">
      <c r="A7514" t="s">
        <v>11330</v>
      </c>
      <c r="B7514" t="s">
        <v>19</v>
      </c>
      <c r="C7514" t="s">
        <v>26</v>
      </c>
      <c r="D7514">
        <v>2121.88</v>
      </c>
      <c r="E7514">
        <v>0.09</v>
      </c>
      <c r="F7514">
        <f t="shared" si="234"/>
        <v>190.9692</v>
      </c>
      <c r="G7514">
        <f t="shared" si="235"/>
        <v>1930.9108000000001</v>
      </c>
      <c r="H7514">
        <v>5</v>
      </c>
      <c r="I7514" s="17">
        <v>45506</v>
      </c>
      <c r="J7514" s="17">
        <v>45508</v>
      </c>
      <c r="K7514" t="s">
        <v>21</v>
      </c>
      <c r="L7514" t="s">
        <v>27</v>
      </c>
      <c r="M7514">
        <v>350.64</v>
      </c>
      <c r="N7514" t="s">
        <v>28</v>
      </c>
    </row>
    <row r="7515" spans="1:14" ht="14.25" customHeight="1" x14ac:dyDescent="0.3">
      <c r="A7515" t="s">
        <v>7533</v>
      </c>
      <c r="B7515" t="s">
        <v>19</v>
      </c>
      <c r="C7515" t="s">
        <v>36</v>
      </c>
      <c r="D7515">
        <v>2124.85</v>
      </c>
      <c r="E7515">
        <v>0.38</v>
      </c>
      <c r="F7515">
        <f t="shared" si="234"/>
        <v>807.44299999999998</v>
      </c>
      <c r="G7515">
        <f t="shared" si="235"/>
        <v>1317.4069999999999</v>
      </c>
      <c r="H7515">
        <v>5</v>
      </c>
      <c r="I7515" s="17">
        <v>45058</v>
      </c>
      <c r="J7515" s="17">
        <v>45060</v>
      </c>
      <c r="K7515" t="s">
        <v>15</v>
      </c>
      <c r="L7515" t="s">
        <v>22</v>
      </c>
      <c r="M7515">
        <v>589.94000000000005</v>
      </c>
      <c r="N7515" t="s">
        <v>17</v>
      </c>
    </row>
    <row r="7516" spans="1:14" ht="14.25" customHeight="1" x14ac:dyDescent="0.3">
      <c r="A7516" t="s">
        <v>2094</v>
      </c>
      <c r="B7516" t="s">
        <v>41</v>
      </c>
      <c r="C7516" t="s">
        <v>20</v>
      </c>
      <c r="D7516">
        <v>2126.29</v>
      </c>
      <c r="E7516">
        <v>0.08</v>
      </c>
      <c r="F7516">
        <f t="shared" si="234"/>
        <v>170.10319999999999</v>
      </c>
      <c r="G7516">
        <f t="shared" si="235"/>
        <v>1956.1867999999999</v>
      </c>
      <c r="H7516">
        <v>5</v>
      </c>
      <c r="I7516" s="17">
        <v>45567</v>
      </c>
      <c r="J7516" s="17">
        <v>45572</v>
      </c>
      <c r="K7516" t="s">
        <v>31</v>
      </c>
      <c r="L7516" t="s">
        <v>27</v>
      </c>
      <c r="M7516">
        <v>117.62</v>
      </c>
      <c r="N7516" t="s">
        <v>28</v>
      </c>
    </row>
    <row r="7517" spans="1:14" ht="14.25" customHeight="1" x14ac:dyDescent="0.3">
      <c r="A7517" t="s">
        <v>6656</v>
      </c>
      <c r="B7517" t="s">
        <v>13</v>
      </c>
      <c r="C7517" t="s">
        <v>26</v>
      </c>
      <c r="D7517">
        <v>2126.6999999999998</v>
      </c>
      <c r="E7517">
        <v>0.49</v>
      </c>
      <c r="F7517">
        <f t="shared" si="234"/>
        <v>1042.0829999999999</v>
      </c>
      <c r="G7517">
        <f t="shared" si="235"/>
        <v>1084.617</v>
      </c>
      <c r="H7517">
        <v>5</v>
      </c>
      <c r="I7517" s="17">
        <v>45294</v>
      </c>
      <c r="J7517" s="17">
        <v>45298</v>
      </c>
      <c r="K7517" t="s">
        <v>15</v>
      </c>
      <c r="L7517" t="s">
        <v>27</v>
      </c>
      <c r="M7517">
        <v>529.88</v>
      </c>
      <c r="N7517" t="s">
        <v>48</v>
      </c>
    </row>
    <row r="7518" spans="1:14" ht="14.25" customHeight="1" x14ac:dyDescent="0.3">
      <c r="A7518" t="s">
        <v>11076</v>
      </c>
      <c r="B7518" t="s">
        <v>25</v>
      </c>
      <c r="C7518" t="s">
        <v>14</v>
      </c>
      <c r="D7518">
        <v>2126.96</v>
      </c>
      <c r="E7518">
        <v>0.26</v>
      </c>
      <c r="F7518">
        <f t="shared" si="234"/>
        <v>553.00959999999998</v>
      </c>
      <c r="G7518">
        <f t="shared" si="235"/>
        <v>1573.9504000000002</v>
      </c>
      <c r="H7518">
        <v>5</v>
      </c>
      <c r="I7518" s="17">
        <v>45526</v>
      </c>
      <c r="J7518" s="17">
        <v>45527</v>
      </c>
      <c r="K7518" t="s">
        <v>21</v>
      </c>
      <c r="L7518" t="s">
        <v>27</v>
      </c>
      <c r="M7518">
        <v>591.32000000000005</v>
      </c>
      <c r="N7518" t="s">
        <v>34</v>
      </c>
    </row>
    <row r="7519" spans="1:14" ht="14.25" customHeight="1" x14ac:dyDescent="0.3">
      <c r="A7519" t="s">
        <v>6161</v>
      </c>
      <c r="B7519" t="s">
        <v>13</v>
      </c>
      <c r="C7519" t="s">
        <v>14</v>
      </c>
      <c r="D7519">
        <v>2128.25</v>
      </c>
      <c r="E7519">
        <v>0.31</v>
      </c>
      <c r="F7519">
        <f t="shared" si="234"/>
        <v>659.75750000000005</v>
      </c>
      <c r="G7519">
        <f t="shared" si="235"/>
        <v>1468.4924999999998</v>
      </c>
      <c r="H7519">
        <v>5</v>
      </c>
      <c r="I7519" s="17">
        <v>45177</v>
      </c>
      <c r="J7519" s="17">
        <v>45180</v>
      </c>
      <c r="K7519" t="s">
        <v>15</v>
      </c>
      <c r="L7519" t="s">
        <v>22</v>
      </c>
      <c r="M7519">
        <v>301.23</v>
      </c>
      <c r="N7519" t="s">
        <v>34</v>
      </c>
    </row>
    <row r="7520" spans="1:14" ht="14.25" customHeight="1" x14ac:dyDescent="0.3">
      <c r="A7520" t="s">
        <v>14942</v>
      </c>
      <c r="B7520" t="s">
        <v>25</v>
      </c>
      <c r="C7520" t="s">
        <v>33</v>
      </c>
      <c r="D7520">
        <v>2129.83</v>
      </c>
      <c r="E7520">
        <v>0.11</v>
      </c>
      <c r="F7520">
        <f t="shared" si="234"/>
        <v>234.28129999999999</v>
      </c>
      <c r="G7520">
        <f t="shared" si="235"/>
        <v>1895.5486999999998</v>
      </c>
      <c r="H7520">
        <v>5</v>
      </c>
      <c r="I7520" s="17">
        <v>45061</v>
      </c>
      <c r="J7520" s="17">
        <v>45068</v>
      </c>
      <c r="K7520" t="s">
        <v>15</v>
      </c>
      <c r="L7520" t="s">
        <v>22</v>
      </c>
      <c r="M7520">
        <v>121.51</v>
      </c>
      <c r="N7520" t="s">
        <v>48</v>
      </c>
    </row>
    <row r="7521" spans="1:14" ht="14.25" customHeight="1" x14ac:dyDescent="0.3">
      <c r="A7521" t="s">
        <v>14718</v>
      </c>
      <c r="B7521" t="s">
        <v>13</v>
      </c>
      <c r="C7521" t="s">
        <v>14</v>
      </c>
      <c r="D7521">
        <v>2131.85</v>
      </c>
      <c r="E7521">
        <v>0.4</v>
      </c>
      <c r="F7521">
        <f t="shared" si="234"/>
        <v>852.74</v>
      </c>
      <c r="G7521">
        <f t="shared" si="235"/>
        <v>1279.1099999999999</v>
      </c>
      <c r="H7521">
        <v>5</v>
      </c>
      <c r="I7521" s="17">
        <v>45031</v>
      </c>
      <c r="J7521" s="17">
        <v>45035</v>
      </c>
      <c r="K7521" t="s">
        <v>21</v>
      </c>
      <c r="L7521" t="s">
        <v>22</v>
      </c>
      <c r="M7521">
        <v>304.75</v>
      </c>
      <c r="N7521" t="s">
        <v>17</v>
      </c>
    </row>
    <row r="7522" spans="1:14" ht="14.25" customHeight="1" x14ac:dyDescent="0.3">
      <c r="A7522" t="s">
        <v>4548</v>
      </c>
      <c r="B7522" t="s">
        <v>19</v>
      </c>
      <c r="C7522" t="s">
        <v>33</v>
      </c>
      <c r="D7522">
        <v>2132.6</v>
      </c>
      <c r="E7522">
        <v>0.41</v>
      </c>
      <c r="F7522">
        <f t="shared" si="234"/>
        <v>874.36599999999987</v>
      </c>
      <c r="G7522">
        <f t="shared" si="235"/>
        <v>1258.2339999999999</v>
      </c>
      <c r="H7522">
        <v>5</v>
      </c>
      <c r="I7522" s="17">
        <v>45405</v>
      </c>
      <c r="J7522" s="17">
        <v>45406</v>
      </c>
      <c r="K7522" t="s">
        <v>15</v>
      </c>
      <c r="L7522" t="s">
        <v>16</v>
      </c>
      <c r="M7522">
        <v>404.54</v>
      </c>
      <c r="N7522" t="s">
        <v>39</v>
      </c>
    </row>
    <row r="7523" spans="1:14" ht="14.25" customHeight="1" x14ac:dyDescent="0.3">
      <c r="A7523" t="s">
        <v>10729</v>
      </c>
      <c r="B7523" t="s">
        <v>13</v>
      </c>
      <c r="C7523" t="s">
        <v>14</v>
      </c>
      <c r="D7523">
        <v>2138.5300000000002</v>
      </c>
      <c r="E7523">
        <v>0.44</v>
      </c>
      <c r="F7523">
        <f t="shared" si="234"/>
        <v>940.95320000000004</v>
      </c>
      <c r="G7523">
        <f t="shared" si="235"/>
        <v>1197.5768000000003</v>
      </c>
      <c r="H7523">
        <v>5</v>
      </c>
      <c r="I7523" s="17">
        <v>45504</v>
      </c>
      <c r="J7523" s="17">
        <v>45507</v>
      </c>
      <c r="K7523" t="s">
        <v>21</v>
      </c>
      <c r="L7523" t="s">
        <v>16</v>
      </c>
      <c r="M7523">
        <v>356.03</v>
      </c>
      <c r="N7523" t="s">
        <v>48</v>
      </c>
    </row>
    <row r="7524" spans="1:14" ht="14.25" customHeight="1" x14ac:dyDescent="0.3">
      <c r="A7524" t="s">
        <v>14336</v>
      </c>
      <c r="B7524" t="s">
        <v>19</v>
      </c>
      <c r="C7524" t="s">
        <v>36</v>
      </c>
      <c r="D7524">
        <v>2141.58</v>
      </c>
      <c r="E7524">
        <v>0.22</v>
      </c>
      <c r="F7524">
        <f t="shared" si="234"/>
        <v>471.14760000000001</v>
      </c>
      <c r="G7524">
        <f t="shared" si="235"/>
        <v>1670.4323999999999</v>
      </c>
      <c r="H7524">
        <v>5</v>
      </c>
      <c r="I7524" s="17">
        <v>45409</v>
      </c>
      <c r="J7524" s="17">
        <v>45416</v>
      </c>
      <c r="K7524" t="s">
        <v>31</v>
      </c>
      <c r="L7524" t="s">
        <v>16</v>
      </c>
      <c r="M7524">
        <v>332.56</v>
      </c>
      <c r="N7524" t="s">
        <v>48</v>
      </c>
    </row>
    <row r="7525" spans="1:14" ht="14.25" customHeight="1" x14ac:dyDescent="0.3">
      <c r="A7525" t="s">
        <v>3433</v>
      </c>
      <c r="B7525" t="s">
        <v>19</v>
      </c>
      <c r="C7525" t="s">
        <v>20</v>
      </c>
      <c r="D7525">
        <v>2143.59</v>
      </c>
      <c r="E7525">
        <v>0</v>
      </c>
      <c r="F7525">
        <f t="shared" si="234"/>
        <v>0</v>
      </c>
      <c r="G7525">
        <f t="shared" si="235"/>
        <v>2143.59</v>
      </c>
      <c r="H7525">
        <v>5</v>
      </c>
      <c r="I7525" s="17">
        <v>45330</v>
      </c>
      <c r="J7525" s="17">
        <v>45334</v>
      </c>
      <c r="K7525" t="s">
        <v>21</v>
      </c>
      <c r="L7525" t="s">
        <v>22</v>
      </c>
      <c r="M7525">
        <v>111.78</v>
      </c>
      <c r="N7525" t="s">
        <v>39</v>
      </c>
    </row>
    <row r="7526" spans="1:14" ht="14.25" customHeight="1" x14ac:dyDescent="0.3">
      <c r="A7526" t="s">
        <v>14911</v>
      </c>
      <c r="B7526" t="s">
        <v>25</v>
      </c>
      <c r="C7526" t="s">
        <v>33</v>
      </c>
      <c r="D7526">
        <v>2152.91</v>
      </c>
      <c r="E7526">
        <v>0.25</v>
      </c>
      <c r="F7526">
        <f t="shared" si="234"/>
        <v>538.22749999999996</v>
      </c>
      <c r="G7526">
        <f t="shared" si="235"/>
        <v>1614.6824999999999</v>
      </c>
      <c r="H7526">
        <v>5</v>
      </c>
      <c r="I7526" s="17">
        <v>45017</v>
      </c>
      <c r="J7526" s="17">
        <v>45020</v>
      </c>
      <c r="K7526" t="s">
        <v>31</v>
      </c>
      <c r="L7526" t="s">
        <v>22</v>
      </c>
      <c r="M7526">
        <v>569.75</v>
      </c>
      <c r="N7526" t="s">
        <v>28</v>
      </c>
    </row>
    <row r="7527" spans="1:14" ht="14.25" customHeight="1" x14ac:dyDescent="0.3">
      <c r="A7527" t="s">
        <v>5067</v>
      </c>
      <c r="B7527" t="s">
        <v>19</v>
      </c>
      <c r="C7527" t="s">
        <v>33</v>
      </c>
      <c r="D7527">
        <v>2155.65</v>
      </c>
      <c r="E7527">
        <v>0.4</v>
      </c>
      <c r="F7527">
        <f t="shared" si="234"/>
        <v>862.2600000000001</v>
      </c>
      <c r="G7527">
        <f t="shared" si="235"/>
        <v>1293.3899999999999</v>
      </c>
      <c r="H7527">
        <v>5</v>
      </c>
      <c r="I7527" s="17">
        <v>45304</v>
      </c>
      <c r="J7527" s="17">
        <v>45310</v>
      </c>
      <c r="K7527" t="s">
        <v>21</v>
      </c>
      <c r="L7527" t="s">
        <v>27</v>
      </c>
      <c r="M7527">
        <v>269.51</v>
      </c>
      <c r="N7527" t="s">
        <v>23</v>
      </c>
    </row>
    <row r="7528" spans="1:14" ht="14.25" customHeight="1" x14ac:dyDescent="0.3">
      <c r="A7528" t="s">
        <v>5678</v>
      </c>
      <c r="B7528" t="s">
        <v>25</v>
      </c>
      <c r="C7528" t="s">
        <v>33</v>
      </c>
      <c r="D7528">
        <v>2158.37</v>
      </c>
      <c r="E7528">
        <v>0.26</v>
      </c>
      <c r="F7528">
        <f t="shared" si="234"/>
        <v>561.17619999999999</v>
      </c>
      <c r="G7528">
        <f t="shared" si="235"/>
        <v>1597.1938</v>
      </c>
      <c r="H7528">
        <v>5</v>
      </c>
      <c r="I7528" s="17">
        <v>45473</v>
      </c>
      <c r="J7528" s="17">
        <v>45476</v>
      </c>
      <c r="K7528" t="s">
        <v>15</v>
      </c>
      <c r="L7528" t="s">
        <v>16</v>
      </c>
      <c r="M7528">
        <v>613.08000000000004</v>
      </c>
      <c r="N7528" t="s">
        <v>34</v>
      </c>
    </row>
    <row r="7529" spans="1:14" ht="14.25" customHeight="1" x14ac:dyDescent="0.3">
      <c r="A7529" t="s">
        <v>3004</v>
      </c>
      <c r="B7529" t="s">
        <v>41</v>
      </c>
      <c r="C7529" t="s">
        <v>26</v>
      </c>
      <c r="D7529">
        <v>2159.15</v>
      </c>
      <c r="E7529">
        <v>0.4</v>
      </c>
      <c r="F7529">
        <f t="shared" si="234"/>
        <v>863.66000000000008</v>
      </c>
      <c r="G7529">
        <f t="shared" si="235"/>
        <v>1295.49</v>
      </c>
      <c r="H7529">
        <v>5</v>
      </c>
      <c r="I7529" s="17">
        <v>45458</v>
      </c>
      <c r="J7529" s="17">
        <v>45464</v>
      </c>
      <c r="K7529" t="s">
        <v>21</v>
      </c>
      <c r="L7529" t="s">
        <v>27</v>
      </c>
      <c r="M7529">
        <v>608.39</v>
      </c>
      <c r="N7529" t="s">
        <v>39</v>
      </c>
    </row>
    <row r="7530" spans="1:14" ht="14.25" customHeight="1" x14ac:dyDescent="0.3">
      <c r="A7530" t="s">
        <v>9211</v>
      </c>
      <c r="B7530" t="s">
        <v>25</v>
      </c>
      <c r="C7530" t="s">
        <v>14</v>
      </c>
      <c r="D7530">
        <v>2161.13</v>
      </c>
      <c r="E7530">
        <v>0.19</v>
      </c>
      <c r="F7530">
        <f t="shared" si="234"/>
        <v>410.61470000000003</v>
      </c>
      <c r="G7530">
        <f t="shared" si="235"/>
        <v>1750.5153</v>
      </c>
      <c r="H7530">
        <v>5</v>
      </c>
      <c r="I7530" s="17">
        <v>45588</v>
      </c>
      <c r="J7530" s="17">
        <v>45590</v>
      </c>
      <c r="K7530" t="s">
        <v>21</v>
      </c>
      <c r="L7530" t="s">
        <v>22</v>
      </c>
      <c r="M7530">
        <v>213.94</v>
      </c>
      <c r="N7530" t="s">
        <v>39</v>
      </c>
    </row>
    <row r="7531" spans="1:14" ht="14.25" customHeight="1" x14ac:dyDescent="0.3">
      <c r="A7531" t="s">
        <v>1962</v>
      </c>
      <c r="B7531" t="s">
        <v>13</v>
      </c>
      <c r="C7531" t="s">
        <v>33</v>
      </c>
      <c r="D7531">
        <v>2167.46</v>
      </c>
      <c r="E7531">
        <v>0.01</v>
      </c>
      <c r="F7531">
        <f t="shared" si="234"/>
        <v>21.674600000000002</v>
      </c>
      <c r="G7531">
        <f t="shared" si="235"/>
        <v>2145.7854000000002</v>
      </c>
      <c r="H7531">
        <v>5</v>
      </c>
      <c r="I7531" s="17">
        <v>45240</v>
      </c>
      <c r="J7531" s="17">
        <v>45247</v>
      </c>
      <c r="K7531" t="s">
        <v>15</v>
      </c>
      <c r="L7531" t="s">
        <v>27</v>
      </c>
      <c r="M7531">
        <v>339.98</v>
      </c>
      <c r="N7531" t="s">
        <v>23</v>
      </c>
    </row>
    <row r="7532" spans="1:14" ht="14.25" customHeight="1" x14ac:dyDescent="0.3">
      <c r="A7532" t="s">
        <v>13904</v>
      </c>
      <c r="B7532" t="s">
        <v>25</v>
      </c>
      <c r="C7532" t="s">
        <v>36</v>
      </c>
      <c r="D7532">
        <v>2169.25</v>
      </c>
      <c r="E7532">
        <v>0.4</v>
      </c>
      <c r="F7532">
        <f t="shared" si="234"/>
        <v>867.7</v>
      </c>
      <c r="G7532">
        <f t="shared" si="235"/>
        <v>1301.55</v>
      </c>
      <c r="H7532">
        <v>5</v>
      </c>
      <c r="I7532" s="17">
        <v>45076</v>
      </c>
      <c r="J7532" s="17">
        <v>45080</v>
      </c>
      <c r="K7532" t="s">
        <v>15</v>
      </c>
      <c r="L7532" t="s">
        <v>16</v>
      </c>
      <c r="M7532">
        <v>309.20999999999998</v>
      </c>
      <c r="N7532" t="s">
        <v>48</v>
      </c>
    </row>
    <row r="7533" spans="1:14" ht="14.25" customHeight="1" x14ac:dyDescent="0.3">
      <c r="A7533" t="s">
        <v>14936</v>
      </c>
      <c r="B7533" t="s">
        <v>41</v>
      </c>
      <c r="C7533" t="s">
        <v>36</v>
      </c>
      <c r="D7533">
        <v>2170.46</v>
      </c>
      <c r="E7533">
        <v>0.37</v>
      </c>
      <c r="F7533">
        <f t="shared" si="234"/>
        <v>803.0702</v>
      </c>
      <c r="G7533">
        <f t="shared" si="235"/>
        <v>1367.3897999999999</v>
      </c>
      <c r="H7533">
        <v>5</v>
      </c>
      <c r="I7533" s="17">
        <v>45071</v>
      </c>
      <c r="J7533" s="17">
        <v>45076</v>
      </c>
      <c r="K7533" t="s">
        <v>21</v>
      </c>
      <c r="L7533" t="s">
        <v>27</v>
      </c>
      <c r="M7533">
        <v>229.46</v>
      </c>
      <c r="N7533" t="s">
        <v>28</v>
      </c>
    </row>
    <row r="7534" spans="1:14" ht="14.25" customHeight="1" x14ac:dyDescent="0.3">
      <c r="A7534" t="s">
        <v>6193</v>
      </c>
      <c r="B7534" t="s">
        <v>41</v>
      </c>
      <c r="C7534" t="s">
        <v>20</v>
      </c>
      <c r="D7534">
        <v>2175.46</v>
      </c>
      <c r="E7534">
        <v>0.23</v>
      </c>
      <c r="F7534">
        <f t="shared" si="234"/>
        <v>500.35580000000004</v>
      </c>
      <c r="G7534">
        <f t="shared" si="235"/>
        <v>1675.1042</v>
      </c>
      <c r="H7534">
        <v>5</v>
      </c>
      <c r="I7534" s="17">
        <v>45468</v>
      </c>
      <c r="J7534" s="17">
        <v>45473</v>
      </c>
      <c r="K7534" t="s">
        <v>15</v>
      </c>
      <c r="L7534" t="s">
        <v>27</v>
      </c>
      <c r="M7534">
        <v>231.03</v>
      </c>
      <c r="N7534" t="s">
        <v>48</v>
      </c>
    </row>
    <row r="7535" spans="1:14" ht="14.25" customHeight="1" x14ac:dyDescent="0.3">
      <c r="A7535" t="s">
        <v>13825</v>
      </c>
      <c r="B7535" t="s">
        <v>41</v>
      </c>
      <c r="C7535" t="s">
        <v>36</v>
      </c>
      <c r="D7535">
        <v>2175.46</v>
      </c>
      <c r="E7535">
        <v>0.19</v>
      </c>
      <c r="F7535">
        <f t="shared" si="234"/>
        <v>413.3374</v>
      </c>
      <c r="G7535">
        <f t="shared" si="235"/>
        <v>1762.1226000000001</v>
      </c>
      <c r="H7535">
        <v>5</v>
      </c>
      <c r="I7535" s="17">
        <v>45177</v>
      </c>
      <c r="J7535" s="17">
        <v>45181</v>
      </c>
      <c r="K7535" t="s">
        <v>15</v>
      </c>
      <c r="L7535" t="s">
        <v>22</v>
      </c>
      <c r="M7535">
        <v>339.9</v>
      </c>
      <c r="N7535" t="s">
        <v>28</v>
      </c>
    </row>
    <row r="7536" spans="1:14" ht="14.25" customHeight="1" x14ac:dyDescent="0.3">
      <c r="A7536" t="s">
        <v>2250</v>
      </c>
      <c r="B7536" t="s">
        <v>25</v>
      </c>
      <c r="C7536" t="s">
        <v>26</v>
      </c>
      <c r="D7536">
        <v>2176.48</v>
      </c>
      <c r="E7536">
        <v>0.13</v>
      </c>
      <c r="F7536">
        <f t="shared" si="234"/>
        <v>282.94240000000002</v>
      </c>
      <c r="G7536">
        <f t="shared" si="235"/>
        <v>1893.5376000000001</v>
      </c>
      <c r="H7536">
        <v>5</v>
      </c>
      <c r="I7536" s="17">
        <v>44961</v>
      </c>
      <c r="J7536" s="17">
        <v>44962</v>
      </c>
      <c r="K7536" t="s">
        <v>15</v>
      </c>
      <c r="L7536" t="s">
        <v>16</v>
      </c>
      <c r="M7536">
        <v>583.20000000000005</v>
      </c>
      <c r="N7536" t="s">
        <v>23</v>
      </c>
    </row>
    <row r="7537" spans="1:14" ht="14.25" customHeight="1" x14ac:dyDescent="0.3">
      <c r="A7537" t="s">
        <v>418</v>
      </c>
      <c r="B7537" t="s">
        <v>19</v>
      </c>
      <c r="C7537" t="s">
        <v>14</v>
      </c>
      <c r="D7537">
        <v>2176.84</v>
      </c>
      <c r="E7537">
        <v>0.21</v>
      </c>
      <c r="F7537">
        <f t="shared" si="234"/>
        <v>457.13640000000004</v>
      </c>
      <c r="G7537">
        <f t="shared" si="235"/>
        <v>1719.7036000000001</v>
      </c>
      <c r="H7537">
        <v>5</v>
      </c>
      <c r="I7537" s="17">
        <v>45042</v>
      </c>
      <c r="J7537" s="17">
        <v>45046</v>
      </c>
      <c r="K7537" t="s">
        <v>21</v>
      </c>
      <c r="L7537" t="s">
        <v>27</v>
      </c>
      <c r="M7537">
        <v>223.02</v>
      </c>
      <c r="N7537" t="s">
        <v>48</v>
      </c>
    </row>
    <row r="7538" spans="1:14" ht="14.25" customHeight="1" x14ac:dyDescent="0.3">
      <c r="A7538" t="s">
        <v>879</v>
      </c>
      <c r="B7538" t="s">
        <v>41</v>
      </c>
      <c r="C7538" t="s">
        <v>20</v>
      </c>
      <c r="D7538">
        <v>2178.6799999999998</v>
      </c>
      <c r="E7538">
        <v>0.3</v>
      </c>
      <c r="F7538">
        <f t="shared" si="234"/>
        <v>653.60399999999993</v>
      </c>
      <c r="G7538">
        <f t="shared" si="235"/>
        <v>1525.076</v>
      </c>
      <c r="H7538">
        <v>5</v>
      </c>
      <c r="I7538" s="17">
        <v>45647</v>
      </c>
      <c r="J7538" s="17">
        <v>45653</v>
      </c>
      <c r="K7538" t="s">
        <v>21</v>
      </c>
      <c r="L7538" t="s">
        <v>22</v>
      </c>
      <c r="M7538">
        <v>300.92</v>
      </c>
      <c r="N7538" t="s">
        <v>17</v>
      </c>
    </row>
    <row r="7539" spans="1:14" ht="14.25" customHeight="1" x14ac:dyDescent="0.3">
      <c r="A7539" t="s">
        <v>14685</v>
      </c>
      <c r="B7539" t="s">
        <v>41</v>
      </c>
      <c r="C7539" t="s">
        <v>14</v>
      </c>
      <c r="D7539">
        <v>2180.4</v>
      </c>
      <c r="E7539">
        <v>0.42</v>
      </c>
      <c r="F7539">
        <f t="shared" si="234"/>
        <v>915.76800000000003</v>
      </c>
      <c r="G7539">
        <f t="shared" si="235"/>
        <v>1264.6320000000001</v>
      </c>
      <c r="H7539">
        <v>5</v>
      </c>
      <c r="I7539" s="17">
        <v>44965</v>
      </c>
      <c r="J7539" s="17">
        <v>44972</v>
      </c>
      <c r="K7539" t="s">
        <v>21</v>
      </c>
      <c r="L7539" t="s">
        <v>27</v>
      </c>
      <c r="M7539">
        <v>546.11</v>
      </c>
      <c r="N7539" t="s">
        <v>28</v>
      </c>
    </row>
    <row r="7540" spans="1:14" ht="14.25" customHeight="1" x14ac:dyDescent="0.3">
      <c r="A7540" t="s">
        <v>9443</v>
      </c>
      <c r="B7540" t="s">
        <v>25</v>
      </c>
      <c r="C7540" t="s">
        <v>20</v>
      </c>
      <c r="D7540">
        <v>2183.64</v>
      </c>
      <c r="E7540">
        <v>0.03</v>
      </c>
      <c r="F7540">
        <f t="shared" si="234"/>
        <v>65.509199999999993</v>
      </c>
      <c r="G7540">
        <f t="shared" si="235"/>
        <v>2118.1307999999999</v>
      </c>
      <c r="H7540">
        <v>5</v>
      </c>
      <c r="I7540" s="17">
        <v>45233</v>
      </c>
      <c r="J7540" s="17">
        <v>45234</v>
      </c>
      <c r="K7540" t="s">
        <v>15</v>
      </c>
      <c r="L7540" t="s">
        <v>27</v>
      </c>
      <c r="M7540">
        <v>386.76</v>
      </c>
      <c r="N7540" t="s">
        <v>28</v>
      </c>
    </row>
    <row r="7541" spans="1:14" ht="14.25" customHeight="1" x14ac:dyDescent="0.3">
      <c r="A7541" t="s">
        <v>5614</v>
      </c>
      <c r="B7541" t="s">
        <v>13</v>
      </c>
      <c r="C7541" t="s">
        <v>14</v>
      </c>
      <c r="D7541">
        <v>2184.9</v>
      </c>
      <c r="E7541">
        <v>0.3</v>
      </c>
      <c r="F7541">
        <f t="shared" si="234"/>
        <v>655.47</v>
      </c>
      <c r="G7541">
        <f t="shared" si="235"/>
        <v>1529.43</v>
      </c>
      <c r="H7541">
        <v>5</v>
      </c>
      <c r="I7541" s="17">
        <v>45482</v>
      </c>
      <c r="J7541" s="17">
        <v>45488</v>
      </c>
      <c r="K7541" t="s">
        <v>21</v>
      </c>
      <c r="L7541" t="s">
        <v>16</v>
      </c>
      <c r="M7541">
        <v>463.02</v>
      </c>
      <c r="N7541" t="s">
        <v>39</v>
      </c>
    </row>
    <row r="7542" spans="1:14" ht="14.25" customHeight="1" x14ac:dyDescent="0.3">
      <c r="A7542" t="s">
        <v>6881</v>
      </c>
      <c r="B7542" t="s">
        <v>13</v>
      </c>
      <c r="C7542" t="s">
        <v>33</v>
      </c>
      <c r="D7542">
        <v>2186.06</v>
      </c>
      <c r="E7542">
        <v>0.48</v>
      </c>
      <c r="F7542">
        <f t="shared" si="234"/>
        <v>1049.3088</v>
      </c>
      <c r="G7542">
        <f t="shared" si="235"/>
        <v>1136.7511999999999</v>
      </c>
      <c r="H7542">
        <v>5</v>
      </c>
      <c r="I7542" s="17">
        <v>45314</v>
      </c>
      <c r="J7542" s="17">
        <v>45321</v>
      </c>
      <c r="K7542" t="s">
        <v>15</v>
      </c>
      <c r="L7542" t="s">
        <v>22</v>
      </c>
      <c r="M7542">
        <v>264.79000000000002</v>
      </c>
      <c r="N7542" t="s">
        <v>48</v>
      </c>
    </row>
    <row r="7543" spans="1:14" ht="14.25" customHeight="1" x14ac:dyDescent="0.3">
      <c r="A7543" t="s">
        <v>13989</v>
      </c>
      <c r="B7543" t="s">
        <v>41</v>
      </c>
      <c r="C7543" t="s">
        <v>33</v>
      </c>
      <c r="D7543">
        <v>2186.59</v>
      </c>
      <c r="E7543">
        <v>0.33</v>
      </c>
      <c r="F7543">
        <f t="shared" si="234"/>
        <v>721.57470000000012</v>
      </c>
      <c r="G7543">
        <f t="shared" si="235"/>
        <v>1465.0153</v>
      </c>
      <c r="H7543">
        <v>5</v>
      </c>
      <c r="I7543" s="17">
        <v>45644</v>
      </c>
      <c r="J7543" s="17">
        <v>45646</v>
      </c>
      <c r="K7543" t="s">
        <v>31</v>
      </c>
      <c r="L7543" t="s">
        <v>16</v>
      </c>
      <c r="M7543">
        <v>418.67</v>
      </c>
      <c r="N7543" t="s">
        <v>28</v>
      </c>
    </row>
    <row r="7544" spans="1:14" ht="14.25" customHeight="1" x14ac:dyDescent="0.3">
      <c r="A7544" t="s">
        <v>8836</v>
      </c>
      <c r="B7544" t="s">
        <v>41</v>
      </c>
      <c r="C7544" t="s">
        <v>14</v>
      </c>
      <c r="D7544">
        <v>2187.23</v>
      </c>
      <c r="E7544">
        <v>0.11</v>
      </c>
      <c r="F7544">
        <f t="shared" si="234"/>
        <v>240.59530000000001</v>
      </c>
      <c r="G7544">
        <f t="shared" si="235"/>
        <v>1946.6347000000001</v>
      </c>
      <c r="H7544">
        <v>5</v>
      </c>
      <c r="I7544" s="17">
        <v>45511</v>
      </c>
      <c r="J7544" s="17">
        <v>45518</v>
      </c>
      <c r="K7544" t="s">
        <v>21</v>
      </c>
      <c r="L7544" t="s">
        <v>27</v>
      </c>
      <c r="M7544">
        <v>558.28</v>
      </c>
      <c r="N7544" t="s">
        <v>28</v>
      </c>
    </row>
    <row r="7545" spans="1:14" ht="14.25" customHeight="1" x14ac:dyDescent="0.3">
      <c r="A7545" t="s">
        <v>8861</v>
      </c>
      <c r="B7545" t="s">
        <v>13</v>
      </c>
      <c r="C7545" t="s">
        <v>26</v>
      </c>
      <c r="D7545">
        <v>2188</v>
      </c>
      <c r="E7545">
        <v>0.16</v>
      </c>
      <c r="F7545">
        <f t="shared" si="234"/>
        <v>350.08</v>
      </c>
      <c r="G7545">
        <f t="shared" si="235"/>
        <v>1837.92</v>
      </c>
      <c r="H7545">
        <v>5</v>
      </c>
      <c r="I7545" s="17">
        <v>45403</v>
      </c>
      <c r="J7545" s="17">
        <v>45409</v>
      </c>
      <c r="K7545" t="s">
        <v>21</v>
      </c>
      <c r="L7545" t="s">
        <v>22</v>
      </c>
      <c r="M7545">
        <v>557.23</v>
      </c>
      <c r="N7545" t="s">
        <v>48</v>
      </c>
    </row>
    <row r="7546" spans="1:14" ht="14.25" customHeight="1" x14ac:dyDescent="0.3">
      <c r="A7546" t="s">
        <v>5902</v>
      </c>
      <c r="B7546" t="s">
        <v>19</v>
      </c>
      <c r="C7546" t="s">
        <v>26</v>
      </c>
      <c r="D7546">
        <v>2189.09</v>
      </c>
      <c r="E7546">
        <v>0.28999999999999998</v>
      </c>
      <c r="F7546">
        <f t="shared" si="234"/>
        <v>634.83609999999999</v>
      </c>
      <c r="G7546">
        <f t="shared" si="235"/>
        <v>1554.2539000000002</v>
      </c>
      <c r="H7546">
        <v>5</v>
      </c>
      <c r="I7546" s="17">
        <v>45591</v>
      </c>
      <c r="J7546" s="17">
        <v>45597</v>
      </c>
      <c r="K7546" t="s">
        <v>31</v>
      </c>
      <c r="L7546" t="s">
        <v>27</v>
      </c>
      <c r="M7546">
        <v>632.52</v>
      </c>
      <c r="N7546" t="s">
        <v>34</v>
      </c>
    </row>
    <row r="7547" spans="1:14" ht="14.25" customHeight="1" x14ac:dyDescent="0.3">
      <c r="A7547" t="s">
        <v>3963</v>
      </c>
      <c r="B7547" t="s">
        <v>19</v>
      </c>
      <c r="C7547" t="s">
        <v>33</v>
      </c>
      <c r="D7547">
        <v>2190.62</v>
      </c>
      <c r="E7547">
        <v>0.19</v>
      </c>
      <c r="F7547">
        <f t="shared" si="234"/>
        <v>416.21780000000001</v>
      </c>
      <c r="G7547">
        <f t="shared" si="235"/>
        <v>1774.4022</v>
      </c>
      <c r="H7547">
        <v>5</v>
      </c>
      <c r="I7547" s="17">
        <v>45275</v>
      </c>
      <c r="J7547" s="17">
        <v>45277</v>
      </c>
      <c r="K7547" t="s">
        <v>15</v>
      </c>
      <c r="L7547" t="s">
        <v>22</v>
      </c>
      <c r="M7547">
        <v>629.78</v>
      </c>
      <c r="N7547" t="s">
        <v>23</v>
      </c>
    </row>
    <row r="7548" spans="1:14" ht="14.25" customHeight="1" x14ac:dyDescent="0.3">
      <c r="A7548" t="s">
        <v>2548</v>
      </c>
      <c r="B7548" t="s">
        <v>19</v>
      </c>
      <c r="C7548" t="s">
        <v>20</v>
      </c>
      <c r="D7548">
        <v>2192.9499999999998</v>
      </c>
      <c r="E7548">
        <v>0.38</v>
      </c>
      <c r="F7548">
        <f t="shared" si="234"/>
        <v>833.32099999999991</v>
      </c>
      <c r="G7548">
        <f t="shared" si="235"/>
        <v>1359.6289999999999</v>
      </c>
      <c r="H7548">
        <v>5</v>
      </c>
      <c r="I7548" s="17">
        <v>45364</v>
      </c>
      <c r="J7548" s="17">
        <v>45370</v>
      </c>
      <c r="K7548" t="s">
        <v>15</v>
      </c>
      <c r="L7548" t="s">
        <v>27</v>
      </c>
      <c r="M7548">
        <v>647.71</v>
      </c>
      <c r="N7548" t="s">
        <v>28</v>
      </c>
    </row>
    <row r="7549" spans="1:14" ht="14.25" customHeight="1" x14ac:dyDescent="0.3">
      <c r="A7549" t="s">
        <v>10397</v>
      </c>
      <c r="B7549" t="s">
        <v>25</v>
      </c>
      <c r="C7549" t="s">
        <v>20</v>
      </c>
      <c r="D7549">
        <v>2204.63</v>
      </c>
      <c r="E7549">
        <v>0.15</v>
      </c>
      <c r="F7549">
        <f t="shared" si="234"/>
        <v>330.69450000000001</v>
      </c>
      <c r="G7549">
        <f t="shared" si="235"/>
        <v>1873.9355</v>
      </c>
      <c r="H7549">
        <v>5</v>
      </c>
      <c r="I7549" s="17">
        <v>45342</v>
      </c>
      <c r="J7549" s="17">
        <v>45344</v>
      </c>
      <c r="K7549" t="s">
        <v>21</v>
      </c>
      <c r="L7549" t="s">
        <v>16</v>
      </c>
      <c r="M7549">
        <v>533.6</v>
      </c>
      <c r="N7549" t="s">
        <v>39</v>
      </c>
    </row>
    <row r="7550" spans="1:14" ht="14.25" customHeight="1" x14ac:dyDescent="0.3">
      <c r="A7550" t="s">
        <v>5058</v>
      </c>
      <c r="B7550" t="s">
        <v>25</v>
      </c>
      <c r="C7550" t="s">
        <v>20</v>
      </c>
      <c r="D7550">
        <v>2208.9299999999998</v>
      </c>
      <c r="E7550">
        <v>0.38</v>
      </c>
      <c r="F7550">
        <f t="shared" si="234"/>
        <v>839.39339999999993</v>
      </c>
      <c r="G7550">
        <f t="shared" si="235"/>
        <v>1369.5365999999999</v>
      </c>
      <c r="H7550">
        <v>5</v>
      </c>
      <c r="I7550" s="17">
        <v>45283</v>
      </c>
      <c r="J7550" s="17">
        <v>45284</v>
      </c>
      <c r="K7550" t="s">
        <v>31</v>
      </c>
      <c r="L7550" t="s">
        <v>22</v>
      </c>
      <c r="M7550">
        <v>480.62</v>
      </c>
      <c r="N7550" t="s">
        <v>48</v>
      </c>
    </row>
    <row r="7551" spans="1:14" ht="14.25" customHeight="1" x14ac:dyDescent="0.3">
      <c r="A7551" t="s">
        <v>14910</v>
      </c>
      <c r="B7551" t="s">
        <v>19</v>
      </c>
      <c r="C7551" t="s">
        <v>20</v>
      </c>
      <c r="D7551">
        <v>2211.9</v>
      </c>
      <c r="E7551">
        <v>0.42</v>
      </c>
      <c r="F7551">
        <f t="shared" si="234"/>
        <v>928.99800000000005</v>
      </c>
      <c r="G7551">
        <f t="shared" si="235"/>
        <v>1282.902</v>
      </c>
      <c r="H7551">
        <v>5</v>
      </c>
      <c r="I7551" s="17">
        <v>45501</v>
      </c>
      <c r="J7551" s="17">
        <v>45506</v>
      </c>
      <c r="K7551" t="s">
        <v>31</v>
      </c>
      <c r="L7551" t="s">
        <v>27</v>
      </c>
      <c r="M7551">
        <v>328.43</v>
      </c>
      <c r="N7551" t="s">
        <v>23</v>
      </c>
    </row>
    <row r="7552" spans="1:14" ht="14.25" customHeight="1" x14ac:dyDescent="0.3">
      <c r="A7552" t="s">
        <v>12148</v>
      </c>
      <c r="B7552" t="s">
        <v>41</v>
      </c>
      <c r="C7552" t="s">
        <v>33</v>
      </c>
      <c r="D7552">
        <v>2217.4</v>
      </c>
      <c r="E7552">
        <v>0.12</v>
      </c>
      <c r="F7552">
        <f t="shared" si="234"/>
        <v>266.08800000000002</v>
      </c>
      <c r="G7552">
        <f t="shared" si="235"/>
        <v>1951.3120000000001</v>
      </c>
      <c r="H7552">
        <v>5</v>
      </c>
      <c r="I7552" s="17">
        <v>45276</v>
      </c>
      <c r="J7552" s="17">
        <v>45282</v>
      </c>
      <c r="K7552" t="s">
        <v>21</v>
      </c>
      <c r="L7552" t="s">
        <v>22</v>
      </c>
      <c r="M7552">
        <v>413.11</v>
      </c>
      <c r="N7552" t="s">
        <v>28</v>
      </c>
    </row>
    <row r="7553" spans="1:14" ht="14.25" customHeight="1" x14ac:dyDescent="0.3">
      <c r="A7553" t="s">
        <v>6663</v>
      </c>
      <c r="B7553" t="s">
        <v>41</v>
      </c>
      <c r="C7553" t="s">
        <v>14</v>
      </c>
      <c r="D7553">
        <v>2220.65</v>
      </c>
      <c r="E7553">
        <v>0.03</v>
      </c>
      <c r="F7553">
        <f t="shared" si="234"/>
        <v>66.619500000000002</v>
      </c>
      <c r="G7553">
        <f t="shared" si="235"/>
        <v>2154.0305000000003</v>
      </c>
      <c r="H7553">
        <v>5</v>
      </c>
      <c r="I7553" s="17">
        <v>45059</v>
      </c>
      <c r="J7553" s="17">
        <v>45064</v>
      </c>
      <c r="K7553" t="s">
        <v>31</v>
      </c>
      <c r="L7553" t="s">
        <v>27</v>
      </c>
      <c r="M7553">
        <v>642.96</v>
      </c>
      <c r="N7553" t="s">
        <v>23</v>
      </c>
    </row>
    <row r="7554" spans="1:14" ht="14.25" customHeight="1" x14ac:dyDescent="0.3">
      <c r="A7554" t="s">
        <v>3452</v>
      </c>
      <c r="B7554" t="s">
        <v>13</v>
      </c>
      <c r="C7554" t="s">
        <v>14</v>
      </c>
      <c r="D7554">
        <v>2226.4699999999998</v>
      </c>
      <c r="E7554">
        <v>0.43</v>
      </c>
      <c r="F7554">
        <f t="shared" ref="F7554:F7617" si="236">D7554*E7554</f>
        <v>957.38209999999992</v>
      </c>
      <c r="G7554">
        <f t="shared" ref="G7554:G7617" si="237">D7554-F7554</f>
        <v>1269.0879</v>
      </c>
      <c r="H7554">
        <v>5</v>
      </c>
      <c r="I7554" s="17">
        <v>45357</v>
      </c>
      <c r="J7554" s="17">
        <v>45359</v>
      </c>
      <c r="K7554" t="s">
        <v>21</v>
      </c>
      <c r="L7554" t="s">
        <v>27</v>
      </c>
      <c r="M7554">
        <v>483.76</v>
      </c>
      <c r="N7554" t="s">
        <v>23</v>
      </c>
    </row>
    <row r="7555" spans="1:14" ht="14.25" customHeight="1" x14ac:dyDescent="0.3">
      <c r="A7555" t="s">
        <v>8452</v>
      </c>
      <c r="B7555" t="s">
        <v>19</v>
      </c>
      <c r="C7555" t="s">
        <v>14</v>
      </c>
      <c r="D7555">
        <v>2228.61</v>
      </c>
      <c r="E7555">
        <v>0.45</v>
      </c>
      <c r="F7555">
        <f t="shared" si="236"/>
        <v>1002.8745000000001</v>
      </c>
      <c r="G7555">
        <f t="shared" si="237"/>
        <v>1225.7355</v>
      </c>
      <c r="H7555">
        <v>5</v>
      </c>
      <c r="I7555" s="17">
        <v>45043</v>
      </c>
      <c r="J7555" s="17">
        <v>45045</v>
      </c>
      <c r="K7555" t="s">
        <v>21</v>
      </c>
      <c r="L7555" t="s">
        <v>22</v>
      </c>
      <c r="M7555">
        <v>549.4</v>
      </c>
      <c r="N7555" t="s">
        <v>39</v>
      </c>
    </row>
    <row r="7556" spans="1:14" ht="14.25" customHeight="1" x14ac:dyDescent="0.3">
      <c r="A7556" t="s">
        <v>7783</v>
      </c>
      <c r="B7556" t="s">
        <v>25</v>
      </c>
      <c r="C7556" t="s">
        <v>36</v>
      </c>
      <c r="D7556">
        <v>2230.71</v>
      </c>
      <c r="E7556">
        <v>0.38</v>
      </c>
      <c r="F7556">
        <f t="shared" si="236"/>
        <v>847.66980000000001</v>
      </c>
      <c r="G7556">
        <f t="shared" si="237"/>
        <v>1383.0401999999999</v>
      </c>
      <c r="H7556">
        <v>5</v>
      </c>
      <c r="I7556" s="17">
        <v>45006</v>
      </c>
      <c r="J7556" s="17">
        <v>45011</v>
      </c>
      <c r="K7556" t="s">
        <v>15</v>
      </c>
      <c r="L7556" t="s">
        <v>27</v>
      </c>
      <c r="M7556">
        <v>314.14999999999998</v>
      </c>
      <c r="N7556" t="s">
        <v>17</v>
      </c>
    </row>
    <row r="7557" spans="1:14" ht="14.25" customHeight="1" x14ac:dyDescent="0.3">
      <c r="A7557" t="s">
        <v>2189</v>
      </c>
      <c r="B7557" t="s">
        <v>19</v>
      </c>
      <c r="C7557" t="s">
        <v>14</v>
      </c>
      <c r="D7557">
        <v>2234.7600000000002</v>
      </c>
      <c r="E7557">
        <v>0.48</v>
      </c>
      <c r="F7557">
        <f t="shared" si="236"/>
        <v>1072.6848</v>
      </c>
      <c r="G7557">
        <f t="shared" si="237"/>
        <v>1162.0752000000002</v>
      </c>
      <c r="H7557">
        <v>5</v>
      </c>
      <c r="I7557" s="17">
        <v>45229</v>
      </c>
      <c r="J7557" s="17">
        <v>45231</v>
      </c>
      <c r="K7557" t="s">
        <v>15</v>
      </c>
      <c r="L7557" t="s">
        <v>27</v>
      </c>
      <c r="M7557">
        <v>485.3</v>
      </c>
      <c r="N7557" t="s">
        <v>28</v>
      </c>
    </row>
    <row r="7558" spans="1:14" ht="14.25" customHeight="1" x14ac:dyDescent="0.3">
      <c r="A7558" t="s">
        <v>3541</v>
      </c>
      <c r="B7558" t="s">
        <v>25</v>
      </c>
      <c r="C7558" t="s">
        <v>14</v>
      </c>
      <c r="D7558">
        <v>2243.5500000000002</v>
      </c>
      <c r="E7558">
        <v>0.06</v>
      </c>
      <c r="F7558">
        <f t="shared" si="236"/>
        <v>134.613</v>
      </c>
      <c r="G7558">
        <f t="shared" si="237"/>
        <v>2108.9370000000004</v>
      </c>
      <c r="H7558">
        <v>5</v>
      </c>
      <c r="I7558" s="17">
        <v>45200</v>
      </c>
      <c r="J7558" s="17">
        <v>45205</v>
      </c>
      <c r="K7558" t="s">
        <v>21</v>
      </c>
      <c r="L7558" t="s">
        <v>27</v>
      </c>
      <c r="M7558">
        <v>167.53</v>
      </c>
      <c r="N7558" t="s">
        <v>48</v>
      </c>
    </row>
    <row r="7559" spans="1:14" ht="14.25" customHeight="1" x14ac:dyDescent="0.3">
      <c r="A7559" t="s">
        <v>3960</v>
      </c>
      <c r="B7559" t="s">
        <v>13</v>
      </c>
      <c r="C7559" t="s">
        <v>36</v>
      </c>
      <c r="D7559">
        <v>2244.85</v>
      </c>
      <c r="E7559">
        <v>0.27</v>
      </c>
      <c r="F7559">
        <f t="shared" si="236"/>
        <v>606.10950000000003</v>
      </c>
      <c r="G7559">
        <f t="shared" si="237"/>
        <v>1638.7404999999999</v>
      </c>
      <c r="H7559">
        <v>5</v>
      </c>
      <c r="I7559" s="17">
        <v>45309</v>
      </c>
      <c r="J7559" s="17">
        <v>45316</v>
      </c>
      <c r="K7559" t="s">
        <v>31</v>
      </c>
      <c r="L7559" t="s">
        <v>22</v>
      </c>
      <c r="M7559">
        <v>553.1</v>
      </c>
      <c r="N7559" t="s">
        <v>17</v>
      </c>
    </row>
    <row r="7560" spans="1:14" ht="14.25" customHeight="1" x14ac:dyDescent="0.3">
      <c r="A7560" t="s">
        <v>8573</v>
      </c>
      <c r="B7560" t="s">
        <v>41</v>
      </c>
      <c r="C7560" t="s">
        <v>33</v>
      </c>
      <c r="D7560">
        <v>2251.4899999999998</v>
      </c>
      <c r="E7560">
        <v>0.25</v>
      </c>
      <c r="F7560">
        <f t="shared" si="236"/>
        <v>562.87249999999995</v>
      </c>
      <c r="G7560">
        <f t="shared" si="237"/>
        <v>1688.6174999999998</v>
      </c>
      <c r="H7560">
        <v>5</v>
      </c>
      <c r="I7560" s="17">
        <v>45311</v>
      </c>
      <c r="J7560" s="17">
        <v>45313</v>
      </c>
      <c r="K7560" t="s">
        <v>21</v>
      </c>
      <c r="L7560" t="s">
        <v>22</v>
      </c>
      <c r="M7560">
        <v>654.51</v>
      </c>
      <c r="N7560" t="s">
        <v>17</v>
      </c>
    </row>
    <row r="7561" spans="1:14" ht="14.25" customHeight="1" x14ac:dyDescent="0.3">
      <c r="A7561" t="s">
        <v>7635</v>
      </c>
      <c r="B7561" t="s">
        <v>25</v>
      </c>
      <c r="C7561" t="s">
        <v>14</v>
      </c>
      <c r="D7561">
        <v>2251.88</v>
      </c>
      <c r="E7561">
        <v>0.46</v>
      </c>
      <c r="F7561">
        <f t="shared" si="236"/>
        <v>1035.8648000000001</v>
      </c>
      <c r="G7561">
        <f t="shared" si="237"/>
        <v>1216.0152</v>
      </c>
      <c r="H7561">
        <v>5</v>
      </c>
      <c r="I7561" s="17">
        <v>45493</v>
      </c>
      <c r="J7561" s="17">
        <v>45497</v>
      </c>
      <c r="K7561" t="s">
        <v>15</v>
      </c>
      <c r="L7561" t="s">
        <v>22</v>
      </c>
      <c r="M7561">
        <v>576.82000000000005</v>
      </c>
      <c r="N7561" t="s">
        <v>48</v>
      </c>
    </row>
    <row r="7562" spans="1:14" ht="14.25" customHeight="1" x14ac:dyDescent="0.3">
      <c r="A7562" t="s">
        <v>3490</v>
      </c>
      <c r="B7562" t="s">
        <v>25</v>
      </c>
      <c r="C7562" t="s">
        <v>33</v>
      </c>
      <c r="D7562">
        <v>2251.9899999999998</v>
      </c>
      <c r="E7562">
        <v>0.47</v>
      </c>
      <c r="F7562">
        <f t="shared" si="236"/>
        <v>1058.4352999999999</v>
      </c>
      <c r="G7562">
        <f t="shared" si="237"/>
        <v>1193.5546999999999</v>
      </c>
      <c r="H7562">
        <v>5</v>
      </c>
      <c r="I7562" s="17">
        <v>45126</v>
      </c>
      <c r="J7562" s="17">
        <v>45127</v>
      </c>
      <c r="K7562" t="s">
        <v>31</v>
      </c>
      <c r="L7562" t="s">
        <v>22</v>
      </c>
      <c r="M7562">
        <v>197.33</v>
      </c>
      <c r="N7562" t="s">
        <v>39</v>
      </c>
    </row>
    <row r="7563" spans="1:14" ht="14.25" customHeight="1" x14ac:dyDescent="0.3">
      <c r="A7563" t="s">
        <v>4959</v>
      </c>
      <c r="B7563" t="s">
        <v>25</v>
      </c>
      <c r="C7563" t="s">
        <v>20</v>
      </c>
      <c r="D7563">
        <v>2254.64</v>
      </c>
      <c r="E7563">
        <v>0.37</v>
      </c>
      <c r="F7563">
        <f t="shared" si="236"/>
        <v>834.21679999999992</v>
      </c>
      <c r="G7563">
        <f t="shared" si="237"/>
        <v>1420.4232</v>
      </c>
      <c r="H7563">
        <v>5</v>
      </c>
      <c r="I7563" s="17">
        <v>45325</v>
      </c>
      <c r="J7563" s="17">
        <v>45326</v>
      </c>
      <c r="K7563" t="s">
        <v>21</v>
      </c>
      <c r="L7563" t="s">
        <v>16</v>
      </c>
      <c r="M7563">
        <v>124.62</v>
      </c>
      <c r="N7563" t="s">
        <v>34</v>
      </c>
    </row>
    <row r="7564" spans="1:14" ht="14.25" customHeight="1" x14ac:dyDescent="0.3">
      <c r="A7564" t="s">
        <v>14775</v>
      </c>
      <c r="B7564" t="s">
        <v>19</v>
      </c>
      <c r="C7564" t="s">
        <v>33</v>
      </c>
      <c r="D7564">
        <v>2256.44</v>
      </c>
      <c r="E7564">
        <v>0.38</v>
      </c>
      <c r="F7564">
        <f t="shared" si="236"/>
        <v>857.44720000000007</v>
      </c>
      <c r="G7564">
        <f t="shared" si="237"/>
        <v>1398.9928</v>
      </c>
      <c r="H7564">
        <v>5</v>
      </c>
      <c r="I7564" s="17">
        <v>44950</v>
      </c>
      <c r="J7564" s="17">
        <v>44957</v>
      </c>
      <c r="K7564" t="s">
        <v>21</v>
      </c>
      <c r="L7564" t="s">
        <v>27</v>
      </c>
      <c r="M7564">
        <v>645.24</v>
      </c>
      <c r="N7564" t="s">
        <v>17</v>
      </c>
    </row>
    <row r="7565" spans="1:14" ht="14.25" customHeight="1" x14ac:dyDescent="0.3">
      <c r="A7565" t="s">
        <v>6491</v>
      </c>
      <c r="B7565" t="s">
        <v>19</v>
      </c>
      <c r="C7565" t="s">
        <v>33</v>
      </c>
      <c r="D7565">
        <v>2256.85</v>
      </c>
      <c r="E7565">
        <v>0</v>
      </c>
      <c r="F7565">
        <f t="shared" si="236"/>
        <v>0</v>
      </c>
      <c r="G7565">
        <f t="shared" si="237"/>
        <v>2256.85</v>
      </c>
      <c r="H7565">
        <v>5</v>
      </c>
      <c r="I7565" s="17">
        <v>45519</v>
      </c>
      <c r="J7565" s="17">
        <v>45522</v>
      </c>
      <c r="K7565" t="s">
        <v>21</v>
      </c>
      <c r="L7565" t="s">
        <v>27</v>
      </c>
      <c r="M7565">
        <v>566.16</v>
      </c>
      <c r="N7565" t="s">
        <v>23</v>
      </c>
    </row>
    <row r="7566" spans="1:14" ht="14.25" customHeight="1" x14ac:dyDescent="0.3">
      <c r="A7566" t="s">
        <v>9184</v>
      </c>
      <c r="B7566" t="s">
        <v>41</v>
      </c>
      <c r="C7566" t="s">
        <v>20</v>
      </c>
      <c r="D7566">
        <v>2265.06</v>
      </c>
      <c r="E7566">
        <v>0.46</v>
      </c>
      <c r="F7566">
        <f t="shared" si="236"/>
        <v>1041.9276</v>
      </c>
      <c r="G7566">
        <f t="shared" si="237"/>
        <v>1223.1324</v>
      </c>
      <c r="H7566">
        <v>5</v>
      </c>
      <c r="I7566" s="17">
        <v>45595</v>
      </c>
      <c r="J7566" s="17">
        <v>45598</v>
      </c>
      <c r="K7566" t="s">
        <v>21</v>
      </c>
      <c r="L7566" t="s">
        <v>16</v>
      </c>
      <c r="M7566">
        <v>207.11</v>
      </c>
      <c r="N7566" t="s">
        <v>23</v>
      </c>
    </row>
    <row r="7567" spans="1:14" ht="14.25" customHeight="1" x14ac:dyDescent="0.3">
      <c r="A7567" t="s">
        <v>5999</v>
      </c>
      <c r="B7567" t="s">
        <v>13</v>
      </c>
      <c r="C7567" t="s">
        <v>36</v>
      </c>
      <c r="D7567">
        <v>2266.7800000000002</v>
      </c>
      <c r="E7567">
        <v>0.24</v>
      </c>
      <c r="F7567">
        <f t="shared" si="236"/>
        <v>544.02719999999999</v>
      </c>
      <c r="G7567">
        <f t="shared" si="237"/>
        <v>1722.7528000000002</v>
      </c>
      <c r="H7567">
        <v>5</v>
      </c>
      <c r="I7567" s="17">
        <v>45012</v>
      </c>
      <c r="J7567" s="17">
        <v>45013</v>
      </c>
      <c r="K7567" t="s">
        <v>21</v>
      </c>
      <c r="L7567" t="s">
        <v>16</v>
      </c>
      <c r="M7567">
        <v>398.5</v>
      </c>
      <c r="N7567" t="s">
        <v>48</v>
      </c>
    </row>
    <row r="7568" spans="1:14" ht="14.25" customHeight="1" x14ac:dyDescent="0.3">
      <c r="A7568" t="s">
        <v>9745</v>
      </c>
      <c r="B7568" t="s">
        <v>41</v>
      </c>
      <c r="C7568" t="s">
        <v>26</v>
      </c>
      <c r="D7568">
        <v>2267.06</v>
      </c>
      <c r="E7568">
        <v>0.12</v>
      </c>
      <c r="F7568">
        <f t="shared" si="236"/>
        <v>272.04719999999998</v>
      </c>
      <c r="G7568">
        <f t="shared" si="237"/>
        <v>1995.0128</v>
      </c>
      <c r="H7568">
        <v>5</v>
      </c>
      <c r="I7568" s="17">
        <v>45213</v>
      </c>
      <c r="J7568" s="17">
        <v>45215</v>
      </c>
      <c r="K7568" t="s">
        <v>31</v>
      </c>
      <c r="L7568" t="s">
        <v>27</v>
      </c>
      <c r="M7568">
        <v>669.63</v>
      </c>
      <c r="N7568" t="s">
        <v>34</v>
      </c>
    </row>
    <row r="7569" spans="1:14" ht="14.25" customHeight="1" x14ac:dyDescent="0.3">
      <c r="A7569" t="s">
        <v>9284</v>
      </c>
      <c r="B7569" t="s">
        <v>41</v>
      </c>
      <c r="C7569" t="s">
        <v>36</v>
      </c>
      <c r="D7569">
        <v>2269.56</v>
      </c>
      <c r="E7569">
        <v>0.35</v>
      </c>
      <c r="F7569">
        <f t="shared" si="236"/>
        <v>794.34599999999989</v>
      </c>
      <c r="G7569">
        <f t="shared" si="237"/>
        <v>1475.2139999999999</v>
      </c>
      <c r="H7569">
        <v>5</v>
      </c>
      <c r="I7569" s="17">
        <v>45390</v>
      </c>
      <c r="J7569" s="17">
        <v>45394</v>
      </c>
      <c r="K7569" t="s">
        <v>15</v>
      </c>
      <c r="L7569" t="s">
        <v>22</v>
      </c>
      <c r="M7569">
        <v>667.1</v>
      </c>
      <c r="N7569" t="s">
        <v>23</v>
      </c>
    </row>
    <row r="7570" spans="1:14" ht="14.25" customHeight="1" x14ac:dyDescent="0.3">
      <c r="A7570" t="s">
        <v>3976</v>
      </c>
      <c r="B7570" t="s">
        <v>41</v>
      </c>
      <c r="C7570" t="s">
        <v>14</v>
      </c>
      <c r="D7570">
        <v>2273.19</v>
      </c>
      <c r="E7570">
        <v>0.33</v>
      </c>
      <c r="F7570">
        <f t="shared" si="236"/>
        <v>750.1527000000001</v>
      </c>
      <c r="G7570">
        <f t="shared" si="237"/>
        <v>1523.0373</v>
      </c>
      <c r="H7570">
        <v>5</v>
      </c>
      <c r="I7570" s="17">
        <v>45423</v>
      </c>
      <c r="J7570" s="17">
        <v>45427</v>
      </c>
      <c r="K7570" t="s">
        <v>15</v>
      </c>
      <c r="L7570" t="s">
        <v>27</v>
      </c>
      <c r="M7570">
        <v>384.02</v>
      </c>
      <c r="N7570" t="s">
        <v>34</v>
      </c>
    </row>
    <row r="7571" spans="1:14" ht="14.25" customHeight="1" x14ac:dyDescent="0.3">
      <c r="A7571" t="s">
        <v>11514</v>
      </c>
      <c r="B7571" t="s">
        <v>19</v>
      </c>
      <c r="C7571" t="s">
        <v>26</v>
      </c>
      <c r="D7571">
        <v>2276.11</v>
      </c>
      <c r="E7571">
        <v>0.37</v>
      </c>
      <c r="F7571">
        <f t="shared" si="236"/>
        <v>842.16070000000002</v>
      </c>
      <c r="G7571">
        <f t="shared" si="237"/>
        <v>1433.9493000000002</v>
      </c>
      <c r="H7571">
        <v>5</v>
      </c>
      <c r="I7571" s="17">
        <v>45605</v>
      </c>
      <c r="J7571" s="17">
        <v>45607</v>
      </c>
      <c r="K7571" t="s">
        <v>31</v>
      </c>
      <c r="L7571" t="s">
        <v>27</v>
      </c>
      <c r="M7571">
        <v>673.15</v>
      </c>
      <c r="N7571" t="s">
        <v>34</v>
      </c>
    </row>
    <row r="7572" spans="1:14" ht="14.25" customHeight="1" x14ac:dyDescent="0.3">
      <c r="A7572" t="s">
        <v>5710</v>
      </c>
      <c r="B7572" t="s">
        <v>13</v>
      </c>
      <c r="C7572" t="s">
        <v>36</v>
      </c>
      <c r="D7572">
        <v>2277.34</v>
      </c>
      <c r="E7572">
        <v>0.28999999999999998</v>
      </c>
      <c r="F7572">
        <f t="shared" si="236"/>
        <v>660.42859999999996</v>
      </c>
      <c r="G7572">
        <f t="shared" si="237"/>
        <v>1616.9114000000002</v>
      </c>
      <c r="H7572">
        <v>5</v>
      </c>
      <c r="I7572" s="17">
        <v>45471</v>
      </c>
      <c r="J7572" s="17">
        <v>45474</v>
      </c>
      <c r="K7572" t="s">
        <v>21</v>
      </c>
      <c r="L7572" t="s">
        <v>22</v>
      </c>
      <c r="M7572">
        <v>442.89</v>
      </c>
      <c r="N7572" t="s">
        <v>17</v>
      </c>
    </row>
    <row r="7573" spans="1:14" ht="14.25" customHeight="1" x14ac:dyDescent="0.3">
      <c r="A7573" t="s">
        <v>420</v>
      </c>
      <c r="B7573" t="s">
        <v>13</v>
      </c>
      <c r="C7573" t="s">
        <v>26</v>
      </c>
      <c r="D7573">
        <v>2279.54</v>
      </c>
      <c r="E7573">
        <v>0.01</v>
      </c>
      <c r="F7573">
        <f t="shared" si="236"/>
        <v>22.795400000000001</v>
      </c>
      <c r="G7573">
        <f t="shared" si="237"/>
        <v>2256.7446</v>
      </c>
      <c r="H7573">
        <v>5</v>
      </c>
      <c r="I7573" s="17">
        <v>45358</v>
      </c>
      <c r="J7573" s="17">
        <v>45359</v>
      </c>
      <c r="K7573" t="s">
        <v>31</v>
      </c>
      <c r="L7573" t="s">
        <v>27</v>
      </c>
      <c r="M7573">
        <v>190.23</v>
      </c>
      <c r="N7573" t="s">
        <v>34</v>
      </c>
    </row>
    <row r="7574" spans="1:14" ht="14.25" customHeight="1" x14ac:dyDescent="0.3">
      <c r="A7574" t="s">
        <v>5490</v>
      </c>
      <c r="B7574" t="s">
        <v>41</v>
      </c>
      <c r="C7574" t="s">
        <v>26</v>
      </c>
      <c r="D7574">
        <v>2280.12</v>
      </c>
      <c r="E7574">
        <v>0.33</v>
      </c>
      <c r="F7574">
        <f t="shared" si="236"/>
        <v>752.43960000000004</v>
      </c>
      <c r="G7574">
        <f t="shared" si="237"/>
        <v>1527.6803999999997</v>
      </c>
      <c r="H7574">
        <v>5</v>
      </c>
      <c r="I7574" s="17">
        <v>45140</v>
      </c>
      <c r="J7574" s="17">
        <v>45141</v>
      </c>
      <c r="K7574" t="s">
        <v>31</v>
      </c>
      <c r="L7574" t="s">
        <v>16</v>
      </c>
      <c r="M7574">
        <v>182.7</v>
      </c>
      <c r="N7574" t="s">
        <v>28</v>
      </c>
    </row>
    <row r="7575" spans="1:14" ht="14.25" customHeight="1" x14ac:dyDescent="0.3">
      <c r="A7575" t="s">
        <v>2258</v>
      </c>
      <c r="B7575" t="s">
        <v>25</v>
      </c>
      <c r="C7575" t="s">
        <v>20</v>
      </c>
      <c r="D7575">
        <v>2285.21</v>
      </c>
      <c r="E7575">
        <v>0.33</v>
      </c>
      <c r="F7575">
        <f t="shared" si="236"/>
        <v>754.11930000000007</v>
      </c>
      <c r="G7575">
        <f t="shared" si="237"/>
        <v>1531.0907</v>
      </c>
      <c r="H7575">
        <v>5</v>
      </c>
      <c r="I7575" s="17">
        <v>45270</v>
      </c>
      <c r="J7575" s="17">
        <v>45275</v>
      </c>
      <c r="K7575" t="s">
        <v>21</v>
      </c>
      <c r="L7575" t="s">
        <v>22</v>
      </c>
      <c r="M7575">
        <v>476.95</v>
      </c>
      <c r="N7575" t="s">
        <v>17</v>
      </c>
    </row>
    <row r="7576" spans="1:14" ht="14.25" customHeight="1" x14ac:dyDescent="0.3">
      <c r="A7576" t="s">
        <v>6056</v>
      </c>
      <c r="B7576" t="s">
        <v>25</v>
      </c>
      <c r="C7576" t="s">
        <v>26</v>
      </c>
      <c r="D7576">
        <v>2295.4499999999998</v>
      </c>
      <c r="E7576">
        <v>0.11</v>
      </c>
      <c r="F7576">
        <f t="shared" si="236"/>
        <v>252.49949999999998</v>
      </c>
      <c r="G7576">
        <f t="shared" si="237"/>
        <v>2042.9504999999999</v>
      </c>
      <c r="H7576">
        <v>5</v>
      </c>
      <c r="I7576" s="17">
        <v>44934</v>
      </c>
      <c r="J7576" s="17">
        <v>44940</v>
      </c>
      <c r="K7576" t="s">
        <v>15</v>
      </c>
      <c r="L7576" t="s">
        <v>22</v>
      </c>
      <c r="M7576">
        <v>603.69000000000005</v>
      </c>
      <c r="N7576" t="s">
        <v>48</v>
      </c>
    </row>
    <row r="7577" spans="1:14" ht="14.25" customHeight="1" x14ac:dyDescent="0.3">
      <c r="A7577" t="s">
        <v>9058</v>
      </c>
      <c r="B7577" t="s">
        <v>13</v>
      </c>
      <c r="C7577" t="s">
        <v>36</v>
      </c>
      <c r="D7577">
        <v>2296.71</v>
      </c>
      <c r="E7577">
        <v>0.42</v>
      </c>
      <c r="F7577">
        <f t="shared" si="236"/>
        <v>964.6182</v>
      </c>
      <c r="G7577">
        <f t="shared" si="237"/>
        <v>1332.0918000000001</v>
      </c>
      <c r="H7577">
        <v>5</v>
      </c>
      <c r="I7577" s="17">
        <v>44954</v>
      </c>
      <c r="J7577" s="17">
        <v>44961</v>
      </c>
      <c r="K7577" t="s">
        <v>31</v>
      </c>
      <c r="L7577" t="s">
        <v>16</v>
      </c>
      <c r="M7577">
        <v>472.44</v>
      </c>
      <c r="N7577" t="s">
        <v>48</v>
      </c>
    </row>
    <row r="7578" spans="1:14" ht="14.25" customHeight="1" x14ac:dyDescent="0.3">
      <c r="A7578" t="s">
        <v>3335</v>
      </c>
      <c r="B7578" t="s">
        <v>25</v>
      </c>
      <c r="C7578" t="s">
        <v>36</v>
      </c>
      <c r="D7578">
        <v>2298.6</v>
      </c>
      <c r="E7578">
        <v>0.15</v>
      </c>
      <c r="F7578">
        <f t="shared" si="236"/>
        <v>344.78999999999996</v>
      </c>
      <c r="G7578">
        <f t="shared" si="237"/>
        <v>1953.81</v>
      </c>
      <c r="H7578">
        <v>5</v>
      </c>
      <c r="I7578" s="17">
        <v>45504</v>
      </c>
      <c r="J7578" s="17">
        <v>45507</v>
      </c>
      <c r="K7578" t="s">
        <v>15</v>
      </c>
      <c r="L7578" t="s">
        <v>22</v>
      </c>
      <c r="M7578">
        <v>145.94999999999999</v>
      </c>
      <c r="N7578" t="s">
        <v>48</v>
      </c>
    </row>
    <row r="7579" spans="1:14" ht="14.25" customHeight="1" x14ac:dyDescent="0.3">
      <c r="A7579" t="s">
        <v>7759</v>
      </c>
      <c r="B7579" t="s">
        <v>13</v>
      </c>
      <c r="C7579" t="s">
        <v>33</v>
      </c>
      <c r="D7579">
        <v>2300.39</v>
      </c>
      <c r="E7579">
        <v>0.17</v>
      </c>
      <c r="F7579">
        <f t="shared" si="236"/>
        <v>391.06630000000001</v>
      </c>
      <c r="G7579">
        <f t="shared" si="237"/>
        <v>1909.3236999999999</v>
      </c>
      <c r="H7579">
        <v>5</v>
      </c>
      <c r="I7579" s="17">
        <v>44986</v>
      </c>
      <c r="J7579" s="17">
        <v>44989</v>
      </c>
      <c r="K7579" t="s">
        <v>15</v>
      </c>
      <c r="L7579" t="s">
        <v>22</v>
      </c>
      <c r="M7579">
        <v>432.29</v>
      </c>
      <c r="N7579" t="s">
        <v>48</v>
      </c>
    </row>
    <row r="7580" spans="1:14" ht="14.25" customHeight="1" x14ac:dyDescent="0.3">
      <c r="A7580" t="s">
        <v>13744</v>
      </c>
      <c r="B7580" t="s">
        <v>25</v>
      </c>
      <c r="C7580" t="s">
        <v>20</v>
      </c>
      <c r="D7580">
        <v>2301.5100000000002</v>
      </c>
      <c r="E7580">
        <v>0.44</v>
      </c>
      <c r="F7580">
        <f t="shared" si="236"/>
        <v>1012.6644000000001</v>
      </c>
      <c r="G7580">
        <f t="shared" si="237"/>
        <v>1288.8456000000001</v>
      </c>
      <c r="H7580">
        <v>5</v>
      </c>
      <c r="I7580" s="17">
        <v>45294</v>
      </c>
      <c r="J7580" s="17">
        <v>45296</v>
      </c>
      <c r="K7580" t="s">
        <v>15</v>
      </c>
      <c r="L7580" t="s">
        <v>16</v>
      </c>
      <c r="M7580">
        <v>331.78</v>
      </c>
      <c r="N7580" t="s">
        <v>23</v>
      </c>
    </row>
    <row r="7581" spans="1:14" ht="14.25" customHeight="1" x14ac:dyDescent="0.3">
      <c r="A7581" t="s">
        <v>8873</v>
      </c>
      <c r="B7581" t="s">
        <v>41</v>
      </c>
      <c r="C7581" t="s">
        <v>26</v>
      </c>
      <c r="D7581">
        <v>2303</v>
      </c>
      <c r="E7581">
        <v>0.38</v>
      </c>
      <c r="F7581">
        <f t="shared" si="236"/>
        <v>875.14</v>
      </c>
      <c r="G7581">
        <f t="shared" si="237"/>
        <v>1427.8600000000001</v>
      </c>
      <c r="H7581">
        <v>5</v>
      </c>
      <c r="I7581" s="17">
        <v>45175</v>
      </c>
      <c r="J7581" s="17">
        <v>45179</v>
      </c>
      <c r="K7581" t="s">
        <v>15</v>
      </c>
      <c r="L7581" t="s">
        <v>16</v>
      </c>
      <c r="M7581">
        <v>352.61</v>
      </c>
      <c r="N7581" t="s">
        <v>23</v>
      </c>
    </row>
    <row r="7582" spans="1:14" ht="14.25" customHeight="1" x14ac:dyDescent="0.3">
      <c r="A7582" t="s">
        <v>4382</v>
      </c>
      <c r="B7582" t="s">
        <v>25</v>
      </c>
      <c r="C7582" t="s">
        <v>14</v>
      </c>
      <c r="D7582">
        <v>2307.13</v>
      </c>
      <c r="E7582">
        <v>0.25</v>
      </c>
      <c r="F7582">
        <f t="shared" si="236"/>
        <v>576.78250000000003</v>
      </c>
      <c r="G7582">
        <f t="shared" si="237"/>
        <v>1730.3475000000001</v>
      </c>
      <c r="H7582">
        <v>5</v>
      </c>
      <c r="I7582" s="17">
        <v>45539</v>
      </c>
      <c r="J7582" s="17">
        <v>45546</v>
      </c>
      <c r="K7582" t="s">
        <v>31</v>
      </c>
      <c r="L7582" t="s">
        <v>16</v>
      </c>
      <c r="M7582">
        <v>659.33</v>
      </c>
      <c r="N7582" t="s">
        <v>34</v>
      </c>
    </row>
    <row r="7583" spans="1:14" ht="14.25" customHeight="1" x14ac:dyDescent="0.3">
      <c r="A7583" t="s">
        <v>2357</v>
      </c>
      <c r="B7583" t="s">
        <v>13</v>
      </c>
      <c r="C7583" t="s">
        <v>14</v>
      </c>
      <c r="D7583">
        <v>2308.5500000000002</v>
      </c>
      <c r="E7583">
        <v>0.41</v>
      </c>
      <c r="F7583">
        <f t="shared" si="236"/>
        <v>946.50549999999998</v>
      </c>
      <c r="G7583">
        <f t="shared" si="237"/>
        <v>1362.0445000000002</v>
      </c>
      <c r="H7583">
        <v>5</v>
      </c>
      <c r="I7583" s="17">
        <v>45320</v>
      </c>
      <c r="J7583" s="17">
        <v>45323</v>
      </c>
      <c r="K7583" t="s">
        <v>21</v>
      </c>
      <c r="L7583" t="s">
        <v>22</v>
      </c>
      <c r="M7583">
        <v>146.02000000000001</v>
      </c>
      <c r="N7583" t="s">
        <v>39</v>
      </c>
    </row>
    <row r="7584" spans="1:14" ht="14.25" customHeight="1" x14ac:dyDescent="0.3">
      <c r="A7584" t="s">
        <v>11751</v>
      </c>
      <c r="B7584" t="s">
        <v>41</v>
      </c>
      <c r="C7584" t="s">
        <v>14</v>
      </c>
      <c r="D7584">
        <v>2308.6</v>
      </c>
      <c r="E7584">
        <v>0.24</v>
      </c>
      <c r="F7584">
        <f t="shared" si="236"/>
        <v>554.06399999999996</v>
      </c>
      <c r="G7584">
        <f t="shared" si="237"/>
        <v>1754.5360000000001</v>
      </c>
      <c r="H7584">
        <v>5</v>
      </c>
      <c r="I7584" s="17">
        <v>45494</v>
      </c>
      <c r="J7584" s="17">
        <v>45499</v>
      </c>
      <c r="K7584" t="s">
        <v>15</v>
      </c>
      <c r="L7584" t="s">
        <v>16</v>
      </c>
      <c r="M7584">
        <v>130.43</v>
      </c>
      <c r="N7584" t="s">
        <v>48</v>
      </c>
    </row>
    <row r="7585" spans="1:14" ht="14.25" customHeight="1" x14ac:dyDescent="0.3">
      <c r="A7585" t="s">
        <v>481</v>
      </c>
      <c r="B7585" t="s">
        <v>13</v>
      </c>
      <c r="C7585" t="s">
        <v>14</v>
      </c>
      <c r="D7585">
        <v>2310.16</v>
      </c>
      <c r="E7585">
        <v>0.31</v>
      </c>
      <c r="F7585">
        <f t="shared" si="236"/>
        <v>716.14959999999996</v>
      </c>
      <c r="G7585">
        <f t="shared" si="237"/>
        <v>1594.0103999999999</v>
      </c>
      <c r="H7585">
        <v>5</v>
      </c>
      <c r="I7585" s="17">
        <v>45246</v>
      </c>
      <c r="J7585" s="17">
        <v>45250</v>
      </c>
      <c r="K7585" t="s">
        <v>15</v>
      </c>
      <c r="L7585" t="s">
        <v>22</v>
      </c>
      <c r="M7585">
        <v>387.87</v>
      </c>
      <c r="N7585" t="s">
        <v>28</v>
      </c>
    </row>
    <row r="7586" spans="1:14" ht="14.25" customHeight="1" x14ac:dyDescent="0.3">
      <c r="A7586" t="s">
        <v>7262</v>
      </c>
      <c r="B7586" t="s">
        <v>19</v>
      </c>
      <c r="C7586" t="s">
        <v>26</v>
      </c>
      <c r="D7586">
        <v>2311.85</v>
      </c>
      <c r="E7586">
        <v>0.17</v>
      </c>
      <c r="F7586">
        <f t="shared" si="236"/>
        <v>393.0145</v>
      </c>
      <c r="G7586">
        <f t="shared" si="237"/>
        <v>1918.8354999999999</v>
      </c>
      <c r="H7586">
        <v>5</v>
      </c>
      <c r="I7586" s="17">
        <v>45574</v>
      </c>
      <c r="J7586" s="17">
        <v>45579</v>
      </c>
      <c r="K7586" t="s">
        <v>31</v>
      </c>
      <c r="L7586" t="s">
        <v>16</v>
      </c>
      <c r="M7586">
        <v>648.91</v>
      </c>
      <c r="N7586" t="s">
        <v>28</v>
      </c>
    </row>
    <row r="7587" spans="1:14" ht="14.25" customHeight="1" x14ac:dyDescent="0.3">
      <c r="A7587" t="s">
        <v>9027</v>
      </c>
      <c r="B7587" t="s">
        <v>13</v>
      </c>
      <c r="C7587" t="s">
        <v>36</v>
      </c>
      <c r="D7587">
        <v>2313.0100000000002</v>
      </c>
      <c r="E7587">
        <v>0.13</v>
      </c>
      <c r="F7587">
        <f t="shared" si="236"/>
        <v>300.69130000000001</v>
      </c>
      <c r="G7587">
        <f t="shared" si="237"/>
        <v>2012.3187000000003</v>
      </c>
      <c r="H7587">
        <v>5</v>
      </c>
      <c r="I7587" s="17">
        <v>45473</v>
      </c>
      <c r="J7587" s="17">
        <v>45475</v>
      </c>
      <c r="K7587" t="s">
        <v>15</v>
      </c>
      <c r="L7587" t="s">
        <v>27</v>
      </c>
      <c r="M7587">
        <v>488.18</v>
      </c>
      <c r="N7587" t="s">
        <v>48</v>
      </c>
    </row>
    <row r="7588" spans="1:14" ht="14.25" customHeight="1" x14ac:dyDescent="0.3">
      <c r="A7588" t="s">
        <v>2005</v>
      </c>
      <c r="B7588" t="s">
        <v>13</v>
      </c>
      <c r="C7588" t="s">
        <v>20</v>
      </c>
      <c r="D7588">
        <v>2317.7399999999998</v>
      </c>
      <c r="E7588">
        <v>0.5</v>
      </c>
      <c r="F7588">
        <f t="shared" si="236"/>
        <v>1158.8699999999999</v>
      </c>
      <c r="G7588">
        <f t="shared" si="237"/>
        <v>1158.8699999999999</v>
      </c>
      <c r="H7588">
        <v>5</v>
      </c>
      <c r="I7588" s="17">
        <v>45078</v>
      </c>
      <c r="J7588" s="17">
        <v>45081</v>
      </c>
      <c r="K7588" t="s">
        <v>15</v>
      </c>
      <c r="L7588" t="s">
        <v>16</v>
      </c>
      <c r="M7588">
        <v>550.13</v>
      </c>
      <c r="N7588" t="s">
        <v>28</v>
      </c>
    </row>
    <row r="7589" spans="1:14" ht="14.25" customHeight="1" x14ac:dyDescent="0.3">
      <c r="A7589" t="s">
        <v>15041</v>
      </c>
      <c r="B7589" t="s">
        <v>41</v>
      </c>
      <c r="C7589" t="s">
        <v>20</v>
      </c>
      <c r="D7589">
        <v>2322.17</v>
      </c>
      <c r="E7589">
        <v>0.43</v>
      </c>
      <c r="F7589">
        <f t="shared" si="236"/>
        <v>998.53309999999999</v>
      </c>
      <c r="G7589">
        <f t="shared" si="237"/>
        <v>1323.6369</v>
      </c>
      <c r="H7589">
        <v>5</v>
      </c>
      <c r="I7589" s="17">
        <v>44982</v>
      </c>
      <c r="J7589" s="17">
        <v>44987</v>
      </c>
      <c r="K7589" t="s">
        <v>31</v>
      </c>
      <c r="L7589" t="s">
        <v>16</v>
      </c>
      <c r="M7589">
        <v>626.15</v>
      </c>
      <c r="N7589" t="s">
        <v>39</v>
      </c>
    </row>
    <row r="7590" spans="1:14" ht="14.25" customHeight="1" x14ac:dyDescent="0.3">
      <c r="A7590" t="s">
        <v>7045</v>
      </c>
      <c r="B7590" t="s">
        <v>13</v>
      </c>
      <c r="C7590" t="s">
        <v>14</v>
      </c>
      <c r="D7590">
        <v>2322.5100000000002</v>
      </c>
      <c r="E7590">
        <v>0.01</v>
      </c>
      <c r="F7590">
        <f t="shared" si="236"/>
        <v>23.225100000000001</v>
      </c>
      <c r="G7590">
        <f t="shared" si="237"/>
        <v>2299.2849000000001</v>
      </c>
      <c r="H7590">
        <v>5</v>
      </c>
      <c r="I7590" s="17">
        <v>45120</v>
      </c>
      <c r="J7590" s="17">
        <v>45126</v>
      </c>
      <c r="K7590" t="s">
        <v>31</v>
      </c>
      <c r="L7590" t="s">
        <v>16</v>
      </c>
      <c r="M7590">
        <v>388.89</v>
      </c>
      <c r="N7590" t="s">
        <v>39</v>
      </c>
    </row>
    <row r="7591" spans="1:14" ht="14.25" customHeight="1" x14ac:dyDescent="0.3">
      <c r="A7591" t="s">
        <v>3304</v>
      </c>
      <c r="B7591" t="s">
        <v>13</v>
      </c>
      <c r="C7591" t="s">
        <v>36</v>
      </c>
      <c r="D7591">
        <v>2325.91</v>
      </c>
      <c r="E7591">
        <v>0.08</v>
      </c>
      <c r="F7591">
        <f t="shared" si="236"/>
        <v>186.0728</v>
      </c>
      <c r="G7591">
        <f t="shared" si="237"/>
        <v>2139.8371999999999</v>
      </c>
      <c r="H7591">
        <v>5</v>
      </c>
      <c r="I7591" s="17">
        <v>45033</v>
      </c>
      <c r="J7591" s="17">
        <v>45037</v>
      </c>
      <c r="K7591" t="s">
        <v>31</v>
      </c>
      <c r="L7591" t="s">
        <v>22</v>
      </c>
      <c r="M7591">
        <v>333.84</v>
      </c>
      <c r="N7591" t="s">
        <v>28</v>
      </c>
    </row>
    <row r="7592" spans="1:14" ht="14.25" customHeight="1" x14ac:dyDescent="0.3">
      <c r="A7592" t="s">
        <v>12375</v>
      </c>
      <c r="B7592" t="s">
        <v>13</v>
      </c>
      <c r="C7592" t="s">
        <v>20</v>
      </c>
      <c r="D7592">
        <v>2326.02</v>
      </c>
      <c r="E7592">
        <v>0.36</v>
      </c>
      <c r="F7592">
        <f t="shared" si="236"/>
        <v>837.36719999999991</v>
      </c>
      <c r="G7592">
        <f t="shared" si="237"/>
        <v>1488.6528000000001</v>
      </c>
      <c r="H7592">
        <v>5</v>
      </c>
      <c r="I7592" s="17">
        <v>45126</v>
      </c>
      <c r="J7592" s="17">
        <v>45133</v>
      </c>
      <c r="K7592" t="s">
        <v>15</v>
      </c>
      <c r="L7592" t="s">
        <v>22</v>
      </c>
      <c r="M7592">
        <v>454.68</v>
      </c>
      <c r="N7592" t="s">
        <v>48</v>
      </c>
    </row>
    <row r="7593" spans="1:14" ht="14.25" customHeight="1" x14ac:dyDescent="0.3">
      <c r="A7593" t="s">
        <v>12156</v>
      </c>
      <c r="B7593" t="s">
        <v>19</v>
      </c>
      <c r="C7593" t="s">
        <v>14</v>
      </c>
      <c r="D7593">
        <v>2328.31</v>
      </c>
      <c r="E7593">
        <v>0.24</v>
      </c>
      <c r="F7593">
        <f t="shared" si="236"/>
        <v>558.7944</v>
      </c>
      <c r="G7593">
        <f t="shared" si="237"/>
        <v>1769.5155999999999</v>
      </c>
      <c r="H7593">
        <v>5</v>
      </c>
      <c r="I7593" s="17">
        <v>45136</v>
      </c>
      <c r="J7593" s="17">
        <v>45140</v>
      </c>
      <c r="K7593" t="s">
        <v>31</v>
      </c>
      <c r="L7593" t="s">
        <v>16</v>
      </c>
      <c r="M7593">
        <v>161.02000000000001</v>
      </c>
      <c r="N7593" t="s">
        <v>17</v>
      </c>
    </row>
    <row r="7594" spans="1:14" ht="14.25" customHeight="1" x14ac:dyDescent="0.3">
      <c r="A7594" t="s">
        <v>8379</v>
      </c>
      <c r="B7594" t="s">
        <v>25</v>
      </c>
      <c r="C7594" t="s">
        <v>26</v>
      </c>
      <c r="D7594">
        <v>2328.71</v>
      </c>
      <c r="E7594">
        <v>0.3</v>
      </c>
      <c r="F7594">
        <f t="shared" si="236"/>
        <v>698.61299999999994</v>
      </c>
      <c r="G7594">
        <f t="shared" si="237"/>
        <v>1630.0970000000002</v>
      </c>
      <c r="H7594">
        <v>5</v>
      </c>
      <c r="I7594" s="17">
        <v>44970</v>
      </c>
      <c r="J7594" s="17">
        <v>44975</v>
      </c>
      <c r="K7594" t="s">
        <v>21</v>
      </c>
      <c r="L7594" t="s">
        <v>16</v>
      </c>
      <c r="M7594">
        <v>497.32</v>
      </c>
      <c r="N7594" t="s">
        <v>23</v>
      </c>
    </row>
    <row r="7595" spans="1:14" ht="14.25" customHeight="1" x14ac:dyDescent="0.3">
      <c r="A7595" t="s">
        <v>966</v>
      </c>
      <c r="B7595" t="s">
        <v>25</v>
      </c>
      <c r="C7595" t="s">
        <v>36</v>
      </c>
      <c r="D7595">
        <v>2329.3000000000002</v>
      </c>
      <c r="E7595">
        <v>0.1</v>
      </c>
      <c r="F7595">
        <f t="shared" si="236"/>
        <v>232.93000000000004</v>
      </c>
      <c r="G7595">
        <f t="shared" si="237"/>
        <v>2096.3700000000003</v>
      </c>
      <c r="H7595">
        <v>5</v>
      </c>
      <c r="I7595" s="17">
        <v>45441</v>
      </c>
      <c r="J7595" s="17">
        <v>45444</v>
      </c>
      <c r="K7595" t="s">
        <v>21</v>
      </c>
      <c r="L7595" t="s">
        <v>16</v>
      </c>
      <c r="M7595">
        <v>458.26</v>
      </c>
      <c r="N7595" t="s">
        <v>34</v>
      </c>
    </row>
    <row r="7596" spans="1:14" ht="14.25" customHeight="1" x14ac:dyDescent="0.3">
      <c r="A7596" t="s">
        <v>9933</v>
      </c>
      <c r="B7596" t="s">
        <v>41</v>
      </c>
      <c r="C7596" t="s">
        <v>14</v>
      </c>
      <c r="D7596">
        <v>2338.86</v>
      </c>
      <c r="E7596">
        <v>0.26</v>
      </c>
      <c r="F7596">
        <f t="shared" si="236"/>
        <v>608.10360000000003</v>
      </c>
      <c r="G7596">
        <f t="shared" si="237"/>
        <v>1730.7564000000002</v>
      </c>
      <c r="H7596">
        <v>5</v>
      </c>
      <c r="I7596" s="17">
        <v>45607</v>
      </c>
      <c r="J7596" s="17">
        <v>45611</v>
      </c>
      <c r="K7596" t="s">
        <v>21</v>
      </c>
      <c r="L7596" t="s">
        <v>22</v>
      </c>
      <c r="M7596">
        <v>412.91</v>
      </c>
      <c r="N7596" t="s">
        <v>23</v>
      </c>
    </row>
    <row r="7597" spans="1:14" ht="14.25" customHeight="1" x14ac:dyDescent="0.3">
      <c r="A7597" t="s">
        <v>3408</v>
      </c>
      <c r="B7597" t="s">
        <v>25</v>
      </c>
      <c r="C7597" t="s">
        <v>36</v>
      </c>
      <c r="D7597">
        <v>2338.9</v>
      </c>
      <c r="E7597">
        <v>0.18</v>
      </c>
      <c r="F7597">
        <f t="shared" si="236"/>
        <v>421.00200000000001</v>
      </c>
      <c r="G7597">
        <f t="shared" si="237"/>
        <v>1917.8980000000001</v>
      </c>
      <c r="H7597">
        <v>5</v>
      </c>
      <c r="I7597" s="17">
        <v>45525</v>
      </c>
      <c r="J7597" s="17">
        <v>45530</v>
      </c>
      <c r="K7597" t="s">
        <v>15</v>
      </c>
      <c r="L7597" t="s">
        <v>22</v>
      </c>
      <c r="M7597">
        <v>308.79000000000002</v>
      </c>
      <c r="N7597" t="s">
        <v>23</v>
      </c>
    </row>
    <row r="7598" spans="1:14" ht="14.25" customHeight="1" x14ac:dyDescent="0.3">
      <c r="A7598" t="s">
        <v>14358</v>
      </c>
      <c r="B7598" t="s">
        <v>25</v>
      </c>
      <c r="C7598" t="s">
        <v>26</v>
      </c>
      <c r="D7598">
        <v>2339.85</v>
      </c>
      <c r="E7598">
        <v>0.33</v>
      </c>
      <c r="F7598">
        <f t="shared" si="236"/>
        <v>772.15049999999997</v>
      </c>
      <c r="G7598">
        <f t="shared" si="237"/>
        <v>1567.6994999999999</v>
      </c>
      <c r="H7598">
        <v>5</v>
      </c>
      <c r="I7598" s="17">
        <v>45104</v>
      </c>
      <c r="J7598" s="17">
        <v>45105</v>
      </c>
      <c r="K7598" t="s">
        <v>15</v>
      </c>
      <c r="L7598" t="s">
        <v>16</v>
      </c>
      <c r="M7598">
        <v>330.38</v>
      </c>
      <c r="N7598" t="s">
        <v>23</v>
      </c>
    </row>
    <row r="7599" spans="1:14" ht="14.25" customHeight="1" x14ac:dyDescent="0.3">
      <c r="A7599" t="s">
        <v>9788</v>
      </c>
      <c r="B7599" t="s">
        <v>19</v>
      </c>
      <c r="C7599" t="s">
        <v>33</v>
      </c>
      <c r="D7599">
        <v>2343.71</v>
      </c>
      <c r="E7599">
        <v>0.4</v>
      </c>
      <c r="F7599">
        <f t="shared" si="236"/>
        <v>937.48400000000004</v>
      </c>
      <c r="G7599">
        <f t="shared" si="237"/>
        <v>1406.2260000000001</v>
      </c>
      <c r="H7599">
        <v>5</v>
      </c>
      <c r="I7599" s="17">
        <v>45195</v>
      </c>
      <c r="J7599" s="17">
        <v>45197</v>
      </c>
      <c r="K7599" t="s">
        <v>31</v>
      </c>
      <c r="L7599" t="s">
        <v>27</v>
      </c>
      <c r="M7599">
        <v>197.02</v>
      </c>
      <c r="N7599" t="s">
        <v>23</v>
      </c>
    </row>
    <row r="7600" spans="1:14" ht="14.25" customHeight="1" x14ac:dyDescent="0.3">
      <c r="A7600" t="s">
        <v>2008</v>
      </c>
      <c r="B7600" t="s">
        <v>25</v>
      </c>
      <c r="C7600" t="s">
        <v>36</v>
      </c>
      <c r="D7600">
        <v>2346.41</v>
      </c>
      <c r="E7600">
        <v>0.48</v>
      </c>
      <c r="F7600">
        <f t="shared" si="236"/>
        <v>1126.2767999999999</v>
      </c>
      <c r="G7600">
        <f t="shared" si="237"/>
        <v>1220.1332</v>
      </c>
      <c r="H7600">
        <v>5</v>
      </c>
      <c r="I7600" s="17">
        <v>45539</v>
      </c>
      <c r="J7600" s="17">
        <v>45543</v>
      </c>
      <c r="K7600" t="s">
        <v>31</v>
      </c>
      <c r="L7600" t="s">
        <v>27</v>
      </c>
      <c r="M7600">
        <v>165.35</v>
      </c>
      <c r="N7600" t="s">
        <v>28</v>
      </c>
    </row>
    <row r="7601" spans="1:14" ht="14.25" customHeight="1" x14ac:dyDescent="0.3">
      <c r="A7601" t="s">
        <v>15102</v>
      </c>
      <c r="B7601" t="s">
        <v>19</v>
      </c>
      <c r="C7601" t="s">
        <v>33</v>
      </c>
      <c r="D7601">
        <v>2350.94</v>
      </c>
      <c r="E7601">
        <v>0.09</v>
      </c>
      <c r="F7601">
        <f t="shared" si="236"/>
        <v>211.58459999999999</v>
      </c>
      <c r="G7601">
        <f t="shared" si="237"/>
        <v>2139.3553999999999</v>
      </c>
      <c r="H7601">
        <v>5</v>
      </c>
      <c r="I7601" s="17">
        <v>45269</v>
      </c>
      <c r="J7601" s="17">
        <v>45275</v>
      </c>
      <c r="K7601" t="s">
        <v>21</v>
      </c>
      <c r="L7601" t="s">
        <v>16</v>
      </c>
      <c r="M7601">
        <v>218.07</v>
      </c>
      <c r="N7601" t="s">
        <v>23</v>
      </c>
    </row>
    <row r="7602" spans="1:14" ht="14.25" customHeight="1" x14ac:dyDescent="0.3">
      <c r="A7602" t="s">
        <v>4820</v>
      </c>
      <c r="B7602" t="s">
        <v>25</v>
      </c>
      <c r="C7602" t="s">
        <v>14</v>
      </c>
      <c r="D7602">
        <v>2351.04</v>
      </c>
      <c r="E7602">
        <v>0.15</v>
      </c>
      <c r="F7602">
        <f t="shared" si="236"/>
        <v>352.65600000000001</v>
      </c>
      <c r="G7602">
        <f t="shared" si="237"/>
        <v>1998.384</v>
      </c>
      <c r="H7602">
        <v>5</v>
      </c>
      <c r="I7602" s="17">
        <v>45473</v>
      </c>
      <c r="J7602" s="17">
        <v>45478</v>
      </c>
      <c r="K7602" t="s">
        <v>21</v>
      </c>
      <c r="L7602" t="s">
        <v>22</v>
      </c>
      <c r="M7602">
        <v>393.45</v>
      </c>
      <c r="N7602" t="s">
        <v>17</v>
      </c>
    </row>
    <row r="7603" spans="1:14" ht="14.25" customHeight="1" x14ac:dyDescent="0.3">
      <c r="A7603" t="s">
        <v>13201</v>
      </c>
      <c r="B7603" t="s">
        <v>41</v>
      </c>
      <c r="C7603" t="s">
        <v>14</v>
      </c>
      <c r="D7603">
        <v>2351.14</v>
      </c>
      <c r="E7603">
        <v>0.17</v>
      </c>
      <c r="F7603">
        <f t="shared" si="236"/>
        <v>399.69380000000001</v>
      </c>
      <c r="G7603">
        <f t="shared" si="237"/>
        <v>1951.4461999999999</v>
      </c>
      <c r="H7603">
        <v>5</v>
      </c>
      <c r="I7603" s="17">
        <v>45286</v>
      </c>
      <c r="J7603" s="17">
        <v>45291</v>
      </c>
      <c r="K7603" t="s">
        <v>21</v>
      </c>
      <c r="L7603" t="s">
        <v>22</v>
      </c>
      <c r="M7603">
        <v>326.11</v>
      </c>
      <c r="N7603" t="s">
        <v>28</v>
      </c>
    </row>
    <row r="7604" spans="1:14" ht="14.25" customHeight="1" x14ac:dyDescent="0.3">
      <c r="A7604" t="s">
        <v>3368</v>
      </c>
      <c r="B7604" t="s">
        <v>25</v>
      </c>
      <c r="C7604" t="s">
        <v>26</v>
      </c>
      <c r="D7604">
        <v>2354.62</v>
      </c>
      <c r="E7604">
        <v>0.3</v>
      </c>
      <c r="F7604">
        <f t="shared" si="236"/>
        <v>706.38599999999997</v>
      </c>
      <c r="G7604">
        <f t="shared" si="237"/>
        <v>1648.2339999999999</v>
      </c>
      <c r="H7604">
        <v>5</v>
      </c>
      <c r="I7604" s="17">
        <v>45113</v>
      </c>
      <c r="J7604" s="17">
        <v>45114</v>
      </c>
      <c r="K7604" t="s">
        <v>15</v>
      </c>
      <c r="L7604" t="s">
        <v>27</v>
      </c>
      <c r="M7604">
        <v>230.73</v>
      </c>
      <c r="N7604" t="s">
        <v>23</v>
      </c>
    </row>
    <row r="7605" spans="1:14" ht="14.25" customHeight="1" x14ac:dyDescent="0.3">
      <c r="A7605" t="s">
        <v>10665</v>
      </c>
      <c r="B7605" t="s">
        <v>41</v>
      </c>
      <c r="C7605" t="s">
        <v>26</v>
      </c>
      <c r="D7605">
        <v>2357.13</v>
      </c>
      <c r="E7605">
        <v>0.19</v>
      </c>
      <c r="F7605">
        <f t="shared" si="236"/>
        <v>447.85470000000004</v>
      </c>
      <c r="G7605">
        <f t="shared" si="237"/>
        <v>1909.2753</v>
      </c>
      <c r="H7605">
        <v>5</v>
      </c>
      <c r="I7605" s="17">
        <v>45641</v>
      </c>
      <c r="J7605" s="17">
        <v>45644</v>
      </c>
      <c r="K7605" t="s">
        <v>21</v>
      </c>
      <c r="L7605" t="s">
        <v>16</v>
      </c>
      <c r="M7605">
        <v>533.77</v>
      </c>
      <c r="N7605" t="s">
        <v>48</v>
      </c>
    </row>
    <row r="7606" spans="1:14" ht="14.25" customHeight="1" x14ac:dyDescent="0.3">
      <c r="A7606" t="s">
        <v>13739</v>
      </c>
      <c r="B7606" t="s">
        <v>25</v>
      </c>
      <c r="C7606" t="s">
        <v>36</v>
      </c>
      <c r="D7606">
        <v>2358.04</v>
      </c>
      <c r="E7606">
        <v>0.42</v>
      </c>
      <c r="F7606">
        <f t="shared" si="236"/>
        <v>990.3768</v>
      </c>
      <c r="G7606">
        <f t="shared" si="237"/>
        <v>1367.6632</v>
      </c>
      <c r="H7606">
        <v>5</v>
      </c>
      <c r="I7606" s="17">
        <v>45592</v>
      </c>
      <c r="J7606" s="17">
        <v>45594</v>
      </c>
      <c r="K7606" t="s">
        <v>21</v>
      </c>
      <c r="L7606" t="s">
        <v>22</v>
      </c>
      <c r="M7606">
        <v>569.72</v>
      </c>
      <c r="N7606" t="s">
        <v>28</v>
      </c>
    </row>
    <row r="7607" spans="1:14" ht="14.25" customHeight="1" x14ac:dyDescent="0.3">
      <c r="A7607" t="s">
        <v>8575</v>
      </c>
      <c r="B7607" t="s">
        <v>41</v>
      </c>
      <c r="C7607" t="s">
        <v>26</v>
      </c>
      <c r="D7607">
        <v>2360.4699999999998</v>
      </c>
      <c r="E7607">
        <v>0.08</v>
      </c>
      <c r="F7607">
        <f t="shared" si="236"/>
        <v>188.83759999999998</v>
      </c>
      <c r="G7607">
        <f t="shared" si="237"/>
        <v>2171.6324</v>
      </c>
      <c r="H7607">
        <v>5</v>
      </c>
      <c r="I7607" s="17">
        <v>45217</v>
      </c>
      <c r="J7607" s="17">
        <v>45222</v>
      </c>
      <c r="K7607" t="s">
        <v>15</v>
      </c>
      <c r="L7607" t="s">
        <v>16</v>
      </c>
      <c r="M7607">
        <v>394.99</v>
      </c>
      <c r="N7607" t="s">
        <v>34</v>
      </c>
    </row>
    <row r="7608" spans="1:14" ht="14.25" customHeight="1" x14ac:dyDescent="0.3">
      <c r="A7608" t="s">
        <v>10903</v>
      </c>
      <c r="B7608" t="s">
        <v>41</v>
      </c>
      <c r="C7608" t="s">
        <v>33</v>
      </c>
      <c r="D7608">
        <v>2362.69</v>
      </c>
      <c r="E7608">
        <v>0.21</v>
      </c>
      <c r="F7608">
        <f t="shared" si="236"/>
        <v>496.16489999999999</v>
      </c>
      <c r="G7608">
        <f t="shared" si="237"/>
        <v>1866.5251000000001</v>
      </c>
      <c r="H7608">
        <v>5</v>
      </c>
      <c r="I7608" s="17">
        <v>45226</v>
      </c>
      <c r="J7608" s="17">
        <v>45231</v>
      </c>
      <c r="K7608" t="s">
        <v>21</v>
      </c>
      <c r="L7608" t="s">
        <v>22</v>
      </c>
      <c r="M7608">
        <v>453.92</v>
      </c>
      <c r="N7608" t="s">
        <v>48</v>
      </c>
    </row>
    <row r="7609" spans="1:14" ht="14.25" customHeight="1" x14ac:dyDescent="0.3">
      <c r="A7609" t="s">
        <v>3422</v>
      </c>
      <c r="B7609" t="s">
        <v>41</v>
      </c>
      <c r="C7609" t="s">
        <v>14</v>
      </c>
      <c r="D7609">
        <v>2366.6999999999998</v>
      </c>
      <c r="E7609">
        <v>0.02</v>
      </c>
      <c r="F7609">
        <f t="shared" si="236"/>
        <v>47.333999999999996</v>
      </c>
      <c r="G7609">
        <f t="shared" si="237"/>
        <v>2319.366</v>
      </c>
      <c r="H7609">
        <v>5</v>
      </c>
      <c r="I7609" s="17">
        <v>45100</v>
      </c>
      <c r="J7609" s="17">
        <v>45102</v>
      </c>
      <c r="K7609" t="s">
        <v>31</v>
      </c>
      <c r="L7609" t="s">
        <v>16</v>
      </c>
      <c r="M7609">
        <v>601.86</v>
      </c>
      <c r="N7609" t="s">
        <v>34</v>
      </c>
    </row>
    <row r="7610" spans="1:14" ht="14.25" customHeight="1" x14ac:dyDescent="0.3">
      <c r="A7610" t="s">
        <v>417</v>
      </c>
      <c r="B7610" t="s">
        <v>25</v>
      </c>
      <c r="C7610" t="s">
        <v>14</v>
      </c>
      <c r="D7610">
        <v>2373.27</v>
      </c>
      <c r="E7610">
        <v>0.16</v>
      </c>
      <c r="F7610">
        <f t="shared" si="236"/>
        <v>379.72320000000002</v>
      </c>
      <c r="G7610">
        <f t="shared" si="237"/>
        <v>1993.5468000000001</v>
      </c>
      <c r="H7610">
        <v>5</v>
      </c>
      <c r="I7610" s="17">
        <v>45230</v>
      </c>
      <c r="J7610" s="17">
        <v>45236</v>
      </c>
      <c r="K7610" t="s">
        <v>21</v>
      </c>
      <c r="L7610" t="s">
        <v>22</v>
      </c>
      <c r="M7610">
        <v>268.52999999999997</v>
      </c>
      <c r="N7610" t="s">
        <v>48</v>
      </c>
    </row>
    <row r="7611" spans="1:14" ht="14.25" customHeight="1" x14ac:dyDescent="0.3">
      <c r="A7611" t="s">
        <v>14905</v>
      </c>
      <c r="B7611" t="s">
        <v>25</v>
      </c>
      <c r="C7611" t="s">
        <v>33</v>
      </c>
      <c r="D7611">
        <v>2374.36</v>
      </c>
      <c r="E7611">
        <v>0.4</v>
      </c>
      <c r="F7611">
        <f t="shared" si="236"/>
        <v>949.74400000000014</v>
      </c>
      <c r="G7611">
        <f t="shared" si="237"/>
        <v>1424.616</v>
      </c>
      <c r="H7611">
        <v>5</v>
      </c>
      <c r="I7611" s="17">
        <v>45368</v>
      </c>
      <c r="J7611" s="17">
        <v>45371</v>
      </c>
      <c r="K7611" t="s">
        <v>21</v>
      </c>
      <c r="L7611" t="s">
        <v>27</v>
      </c>
      <c r="M7611">
        <v>201.05</v>
      </c>
      <c r="N7611" t="s">
        <v>28</v>
      </c>
    </row>
    <row r="7612" spans="1:14" ht="14.25" customHeight="1" x14ac:dyDescent="0.3">
      <c r="A7612" t="s">
        <v>13479</v>
      </c>
      <c r="B7612" t="s">
        <v>25</v>
      </c>
      <c r="C7612" t="s">
        <v>20</v>
      </c>
      <c r="D7612">
        <v>2375.92</v>
      </c>
      <c r="E7612">
        <v>0.25</v>
      </c>
      <c r="F7612">
        <f t="shared" si="236"/>
        <v>593.98</v>
      </c>
      <c r="G7612">
        <f t="shared" si="237"/>
        <v>1781.94</v>
      </c>
      <c r="H7612">
        <v>5</v>
      </c>
      <c r="I7612" s="17">
        <v>45308</v>
      </c>
      <c r="J7612" s="17">
        <v>45310</v>
      </c>
      <c r="K7612" t="s">
        <v>21</v>
      </c>
      <c r="L7612" t="s">
        <v>22</v>
      </c>
      <c r="M7612">
        <v>538.41999999999996</v>
      </c>
      <c r="N7612" t="s">
        <v>28</v>
      </c>
    </row>
    <row r="7613" spans="1:14" ht="14.25" customHeight="1" x14ac:dyDescent="0.3">
      <c r="A7613" t="s">
        <v>8235</v>
      </c>
      <c r="B7613" t="s">
        <v>25</v>
      </c>
      <c r="C7613" t="s">
        <v>36</v>
      </c>
      <c r="D7613">
        <v>2384.11</v>
      </c>
      <c r="E7613">
        <v>0.08</v>
      </c>
      <c r="F7613">
        <f t="shared" si="236"/>
        <v>190.72880000000001</v>
      </c>
      <c r="G7613">
        <f t="shared" si="237"/>
        <v>2193.3812000000003</v>
      </c>
      <c r="H7613">
        <v>5</v>
      </c>
      <c r="I7613" s="17">
        <v>45217</v>
      </c>
      <c r="J7613" s="17">
        <v>45220</v>
      </c>
      <c r="K7613" t="s">
        <v>15</v>
      </c>
      <c r="L7613" t="s">
        <v>22</v>
      </c>
      <c r="M7613">
        <v>257.92</v>
      </c>
      <c r="N7613" t="s">
        <v>34</v>
      </c>
    </row>
    <row r="7614" spans="1:14" ht="14.25" customHeight="1" x14ac:dyDescent="0.3">
      <c r="A7614" t="s">
        <v>5109</v>
      </c>
      <c r="B7614" t="s">
        <v>19</v>
      </c>
      <c r="C7614" t="s">
        <v>36</v>
      </c>
      <c r="D7614">
        <v>2385.44</v>
      </c>
      <c r="E7614">
        <v>0.23</v>
      </c>
      <c r="F7614">
        <f t="shared" si="236"/>
        <v>548.65120000000002</v>
      </c>
      <c r="G7614">
        <f t="shared" si="237"/>
        <v>1836.7888</v>
      </c>
      <c r="H7614">
        <v>5</v>
      </c>
      <c r="I7614" s="17">
        <v>44996</v>
      </c>
      <c r="J7614" s="17">
        <v>45001</v>
      </c>
      <c r="K7614" t="s">
        <v>31</v>
      </c>
      <c r="L7614" t="s">
        <v>16</v>
      </c>
      <c r="M7614">
        <v>555.6</v>
      </c>
      <c r="N7614" t="s">
        <v>28</v>
      </c>
    </row>
    <row r="7615" spans="1:14" ht="14.25" customHeight="1" x14ac:dyDescent="0.3">
      <c r="A7615" t="s">
        <v>2166</v>
      </c>
      <c r="B7615" t="s">
        <v>25</v>
      </c>
      <c r="C7615" t="s">
        <v>14</v>
      </c>
      <c r="D7615">
        <v>2394.16</v>
      </c>
      <c r="E7615">
        <v>0.03</v>
      </c>
      <c r="F7615">
        <f t="shared" si="236"/>
        <v>71.824799999999996</v>
      </c>
      <c r="G7615">
        <f t="shared" si="237"/>
        <v>2322.3352</v>
      </c>
      <c r="H7615">
        <v>5</v>
      </c>
      <c r="I7615" s="17">
        <v>44958</v>
      </c>
      <c r="J7615" s="17">
        <v>44960</v>
      </c>
      <c r="K7615" t="s">
        <v>15</v>
      </c>
      <c r="L7615" t="s">
        <v>22</v>
      </c>
      <c r="M7615">
        <v>629.59</v>
      </c>
      <c r="N7615" t="s">
        <v>34</v>
      </c>
    </row>
    <row r="7616" spans="1:14" ht="14.25" customHeight="1" x14ac:dyDescent="0.3">
      <c r="A7616" t="s">
        <v>2818</v>
      </c>
      <c r="B7616" t="s">
        <v>19</v>
      </c>
      <c r="C7616" t="s">
        <v>36</v>
      </c>
      <c r="D7616">
        <v>2400.56</v>
      </c>
      <c r="E7616">
        <v>0.04</v>
      </c>
      <c r="F7616">
        <f t="shared" si="236"/>
        <v>96.022400000000005</v>
      </c>
      <c r="G7616">
        <f t="shared" si="237"/>
        <v>2304.5376000000001</v>
      </c>
      <c r="H7616">
        <v>5</v>
      </c>
      <c r="I7616" s="17">
        <v>45488</v>
      </c>
      <c r="J7616" s="17">
        <v>45494</v>
      </c>
      <c r="K7616" t="s">
        <v>31</v>
      </c>
      <c r="L7616" t="s">
        <v>27</v>
      </c>
      <c r="M7616">
        <v>570.66999999999996</v>
      </c>
      <c r="N7616" t="s">
        <v>28</v>
      </c>
    </row>
    <row r="7617" spans="1:14" ht="14.25" customHeight="1" x14ac:dyDescent="0.3">
      <c r="A7617" t="s">
        <v>6726</v>
      </c>
      <c r="B7617" t="s">
        <v>19</v>
      </c>
      <c r="C7617" t="s">
        <v>20</v>
      </c>
      <c r="D7617">
        <v>2403.8200000000002</v>
      </c>
      <c r="E7617">
        <v>0.23</v>
      </c>
      <c r="F7617">
        <f t="shared" si="236"/>
        <v>552.87860000000001</v>
      </c>
      <c r="G7617">
        <f t="shared" si="237"/>
        <v>1850.9414000000002</v>
      </c>
      <c r="H7617">
        <v>5</v>
      </c>
      <c r="I7617" s="17">
        <v>45441</v>
      </c>
      <c r="J7617" s="17">
        <v>45446</v>
      </c>
      <c r="K7617" t="s">
        <v>31</v>
      </c>
      <c r="L7617" t="s">
        <v>16</v>
      </c>
      <c r="M7617">
        <v>216.3</v>
      </c>
      <c r="N7617" t="s">
        <v>39</v>
      </c>
    </row>
    <row r="7618" spans="1:14" ht="14.25" customHeight="1" x14ac:dyDescent="0.3">
      <c r="A7618" t="s">
        <v>333</v>
      </c>
      <c r="B7618" t="s">
        <v>25</v>
      </c>
      <c r="C7618" t="s">
        <v>14</v>
      </c>
      <c r="D7618">
        <v>2409.1799999999998</v>
      </c>
      <c r="E7618">
        <v>0.36</v>
      </c>
      <c r="F7618">
        <f t="shared" ref="F7618:F7681" si="238">D7618*E7618</f>
        <v>867.30479999999989</v>
      </c>
      <c r="G7618">
        <f t="shared" ref="G7618:G7681" si="239">D7618-F7618</f>
        <v>1541.8751999999999</v>
      </c>
      <c r="H7618">
        <v>5</v>
      </c>
      <c r="I7618" s="17">
        <v>45338</v>
      </c>
      <c r="J7618" s="17">
        <v>45340</v>
      </c>
      <c r="K7618" t="s">
        <v>31</v>
      </c>
      <c r="L7618" t="s">
        <v>27</v>
      </c>
      <c r="M7618">
        <v>424.14</v>
      </c>
      <c r="N7618" t="s">
        <v>28</v>
      </c>
    </row>
    <row r="7619" spans="1:14" ht="14.25" customHeight="1" x14ac:dyDescent="0.3">
      <c r="A7619" t="s">
        <v>14702</v>
      </c>
      <c r="B7619" t="s">
        <v>25</v>
      </c>
      <c r="C7619" t="s">
        <v>14</v>
      </c>
      <c r="D7619">
        <v>2411.77</v>
      </c>
      <c r="E7619">
        <v>0.31</v>
      </c>
      <c r="F7619">
        <f t="shared" si="238"/>
        <v>747.64869999999996</v>
      </c>
      <c r="G7619">
        <f t="shared" si="239"/>
        <v>1664.1213</v>
      </c>
      <c r="H7619">
        <v>5</v>
      </c>
      <c r="I7619" s="17">
        <v>45442</v>
      </c>
      <c r="J7619" s="17">
        <v>45446</v>
      </c>
      <c r="K7619" t="s">
        <v>31</v>
      </c>
      <c r="L7619" t="s">
        <v>16</v>
      </c>
      <c r="M7619">
        <v>348.03</v>
      </c>
      <c r="N7619" t="s">
        <v>48</v>
      </c>
    </row>
    <row r="7620" spans="1:14" ht="14.25" customHeight="1" x14ac:dyDescent="0.3">
      <c r="A7620" t="s">
        <v>13108</v>
      </c>
      <c r="B7620" t="s">
        <v>13</v>
      </c>
      <c r="C7620" t="s">
        <v>26</v>
      </c>
      <c r="D7620">
        <v>2415.59</v>
      </c>
      <c r="E7620">
        <v>0.31</v>
      </c>
      <c r="F7620">
        <f t="shared" si="238"/>
        <v>748.8329</v>
      </c>
      <c r="G7620">
        <f t="shared" si="239"/>
        <v>1666.7571000000003</v>
      </c>
      <c r="H7620">
        <v>5</v>
      </c>
      <c r="I7620" s="17">
        <v>45397</v>
      </c>
      <c r="J7620" s="17">
        <v>45401</v>
      </c>
      <c r="K7620" t="s">
        <v>31</v>
      </c>
      <c r="L7620" t="s">
        <v>16</v>
      </c>
      <c r="M7620">
        <v>161.4</v>
      </c>
      <c r="N7620" t="s">
        <v>34</v>
      </c>
    </row>
    <row r="7621" spans="1:14" ht="14.25" customHeight="1" x14ac:dyDescent="0.3">
      <c r="A7621" t="s">
        <v>6789</v>
      </c>
      <c r="B7621" t="s">
        <v>19</v>
      </c>
      <c r="C7621" t="s">
        <v>26</v>
      </c>
      <c r="D7621">
        <v>2416.63</v>
      </c>
      <c r="E7621">
        <v>0.43</v>
      </c>
      <c r="F7621">
        <f t="shared" si="238"/>
        <v>1039.1509000000001</v>
      </c>
      <c r="G7621">
        <f t="shared" si="239"/>
        <v>1377.4791</v>
      </c>
      <c r="H7621">
        <v>5</v>
      </c>
      <c r="I7621" s="17">
        <v>45551</v>
      </c>
      <c r="J7621" s="17">
        <v>45554</v>
      </c>
      <c r="K7621" t="s">
        <v>31</v>
      </c>
      <c r="L7621" t="s">
        <v>27</v>
      </c>
      <c r="M7621">
        <v>329.06</v>
      </c>
      <c r="N7621" t="s">
        <v>48</v>
      </c>
    </row>
    <row r="7622" spans="1:14" ht="14.25" customHeight="1" x14ac:dyDescent="0.3">
      <c r="A7622" t="s">
        <v>11057</v>
      </c>
      <c r="B7622" t="s">
        <v>13</v>
      </c>
      <c r="C7622" t="s">
        <v>33</v>
      </c>
      <c r="D7622">
        <v>2419.27</v>
      </c>
      <c r="E7622">
        <v>0.26</v>
      </c>
      <c r="F7622">
        <f t="shared" si="238"/>
        <v>629.01020000000005</v>
      </c>
      <c r="G7622">
        <f t="shared" si="239"/>
        <v>1790.2597999999998</v>
      </c>
      <c r="H7622">
        <v>5</v>
      </c>
      <c r="I7622" s="17">
        <v>44990</v>
      </c>
      <c r="J7622" s="17">
        <v>44992</v>
      </c>
      <c r="K7622" t="s">
        <v>21</v>
      </c>
      <c r="L7622" t="s">
        <v>22</v>
      </c>
      <c r="M7622">
        <v>542.59</v>
      </c>
      <c r="N7622" t="s">
        <v>39</v>
      </c>
    </row>
    <row r="7623" spans="1:14" ht="14.25" customHeight="1" x14ac:dyDescent="0.3">
      <c r="A7623" t="s">
        <v>9207</v>
      </c>
      <c r="B7623" t="s">
        <v>25</v>
      </c>
      <c r="C7623" t="s">
        <v>14</v>
      </c>
      <c r="D7623">
        <v>2424.5300000000002</v>
      </c>
      <c r="E7623">
        <v>0.17</v>
      </c>
      <c r="F7623">
        <f t="shared" si="238"/>
        <v>412.17010000000005</v>
      </c>
      <c r="G7623">
        <f t="shared" si="239"/>
        <v>2012.3599000000002</v>
      </c>
      <c r="H7623">
        <v>5</v>
      </c>
      <c r="I7623" s="17">
        <v>45107</v>
      </c>
      <c r="J7623" s="17">
        <v>45114</v>
      </c>
      <c r="K7623" t="s">
        <v>31</v>
      </c>
      <c r="L7623" t="s">
        <v>27</v>
      </c>
      <c r="M7623">
        <v>389.75</v>
      </c>
      <c r="N7623" t="s">
        <v>28</v>
      </c>
    </row>
    <row r="7624" spans="1:14" ht="14.25" customHeight="1" x14ac:dyDescent="0.3">
      <c r="A7624" t="s">
        <v>9896</v>
      </c>
      <c r="B7624" t="s">
        <v>41</v>
      </c>
      <c r="C7624" t="s">
        <v>33</v>
      </c>
      <c r="D7624">
        <v>2433.64</v>
      </c>
      <c r="E7624">
        <v>0.09</v>
      </c>
      <c r="F7624">
        <f t="shared" si="238"/>
        <v>219.02759999999998</v>
      </c>
      <c r="G7624">
        <f t="shared" si="239"/>
        <v>2214.6124</v>
      </c>
      <c r="H7624">
        <v>5</v>
      </c>
      <c r="I7624" s="17">
        <v>45108</v>
      </c>
      <c r="J7624" s="17">
        <v>45115</v>
      </c>
      <c r="K7624" t="s">
        <v>15</v>
      </c>
      <c r="L7624" t="s">
        <v>22</v>
      </c>
      <c r="M7624">
        <v>135.31</v>
      </c>
      <c r="N7624" t="s">
        <v>48</v>
      </c>
    </row>
    <row r="7625" spans="1:14" ht="14.25" customHeight="1" x14ac:dyDescent="0.3">
      <c r="A7625" t="s">
        <v>8122</v>
      </c>
      <c r="B7625" t="s">
        <v>41</v>
      </c>
      <c r="C7625" t="s">
        <v>26</v>
      </c>
      <c r="D7625">
        <v>2438.3000000000002</v>
      </c>
      <c r="E7625">
        <v>0.19</v>
      </c>
      <c r="F7625">
        <f t="shared" si="238"/>
        <v>463.27700000000004</v>
      </c>
      <c r="G7625">
        <f t="shared" si="239"/>
        <v>1975.0230000000001</v>
      </c>
      <c r="H7625">
        <v>5</v>
      </c>
      <c r="I7625" s="17">
        <v>45575</v>
      </c>
      <c r="J7625" s="17">
        <v>45580</v>
      </c>
      <c r="K7625" t="s">
        <v>31</v>
      </c>
      <c r="L7625" t="s">
        <v>16</v>
      </c>
      <c r="M7625">
        <v>434.25</v>
      </c>
      <c r="N7625" t="s">
        <v>17</v>
      </c>
    </row>
    <row r="7626" spans="1:14" ht="14.25" customHeight="1" x14ac:dyDescent="0.3">
      <c r="A7626" t="s">
        <v>8550</v>
      </c>
      <c r="B7626" t="s">
        <v>19</v>
      </c>
      <c r="C7626" t="s">
        <v>14</v>
      </c>
      <c r="D7626">
        <v>2440.83</v>
      </c>
      <c r="E7626">
        <v>0.14000000000000001</v>
      </c>
      <c r="F7626">
        <f t="shared" si="238"/>
        <v>341.71620000000001</v>
      </c>
      <c r="G7626">
        <f t="shared" si="239"/>
        <v>2099.1138000000001</v>
      </c>
      <c r="H7626">
        <v>5</v>
      </c>
      <c r="I7626" s="17">
        <v>45173</v>
      </c>
      <c r="J7626" s="17">
        <v>45177</v>
      </c>
      <c r="K7626" t="s">
        <v>31</v>
      </c>
      <c r="L7626" t="s">
        <v>22</v>
      </c>
      <c r="M7626">
        <v>629.46</v>
      </c>
      <c r="N7626" t="s">
        <v>34</v>
      </c>
    </row>
    <row r="7627" spans="1:14" ht="14.25" customHeight="1" x14ac:dyDescent="0.3">
      <c r="A7627" t="s">
        <v>6677</v>
      </c>
      <c r="B7627" t="s">
        <v>19</v>
      </c>
      <c r="C7627" t="s">
        <v>36</v>
      </c>
      <c r="D7627">
        <v>2446.98</v>
      </c>
      <c r="E7627">
        <v>0.42</v>
      </c>
      <c r="F7627">
        <f t="shared" si="238"/>
        <v>1027.7316000000001</v>
      </c>
      <c r="G7627">
        <f t="shared" si="239"/>
        <v>1419.2483999999999</v>
      </c>
      <c r="H7627">
        <v>5</v>
      </c>
      <c r="I7627" s="17">
        <v>44940</v>
      </c>
      <c r="J7627" s="17">
        <v>44941</v>
      </c>
      <c r="K7627" t="s">
        <v>21</v>
      </c>
      <c r="L7627" t="s">
        <v>16</v>
      </c>
      <c r="M7627">
        <v>282.89999999999998</v>
      </c>
      <c r="N7627" t="s">
        <v>48</v>
      </c>
    </row>
    <row r="7628" spans="1:14" ht="14.25" customHeight="1" x14ac:dyDescent="0.3">
      <c r="A7628" t="s">
        <v>11197</v>
      </c>
      <c r="B7628" t="s">
        <v>41</v>
      </c>
      <c r="C7628" t="s">
        <v>33</v>
      </c>
      <c r="D7628">
        <v>2448.7399999999998</v>
      </c>
      <c r="E7628">
        <v>0.13</v>
      </c>
      <c r="F7628">
        <f t="shared" si="238"/>
        <v>318.33619999999996</v>
      </c>
      <c r="G7628">
        <f t="shared" si="239"/>
        <v>2130.4038</v>
      </c>
      <c r="H7628">
        <v>5</v>
      </c>
      <c r="I7628" s="17">
        <v>45099</v>
      </c>
      <c r="J7628" s="17">
        <v>45106</v>
      </c>
      <c r="K7628" t="s">
        <v>15</v>
      </c>
      <c r="L7628" t="s">
        <v>16</v>
      </c>
      <c r="M7628">
        <v>361.91</v>
      </c>
      <c r="N7628" t="s">
        <v>23</v>
      </c>
    </row>
    <row r="7629" spans="1:14" ht="14.25" customHeight="1" x14ac:dyDescent="0.3">
      <c r="A7629" t="s">
        <v>10532</v>
      </c>
      <c r="B7629" t="s">
        <v>41</v>
      </c>
      <c r="C7629" t="s">
        <v>20</v>
      </c>
      <c r="D7629">
        <v>2450.61</v>
      </c>
      <c r="E7629">
        <v>0.35</v>
      </c>
      <c r="F7629">
        <f t="shared" si="238"/>
        <v>857.71349999999995</v>
      </c>
      <c r="G7629">
        <f t="shared" si="239"/>
        <v>1592.8965000000003</v>
      </c>
      <c r="H7629">
        <v>5</v>
      </c>
      <c r="I7629" s="17">
        <v>45035</v>
      </c>
      <c r="J7629" s="17">
        <v>45039</v>
      </c>
      <c r="K7629" t="s">
        <v>31</v>
      </c>
      <c r="L7629" t="s">
        <v>27</v>
      </c>
      <c r="M7629">
        <v>311.23</v>
      </c>
      <c r="N7629" t="s">
        <v>17</v>
      </c>
    </row>
    <row r="7630" spans="1:14" ht="14.25" customHeight="1" x14ac:dyDescent="0.3">
      <c r="A7630" t="s">
        <v>435</v>
      </c>
      <c r="B7630" t="s">
        <v>13</v>
      </c>
      <c r="C7630" t="s">
        <v>20</v>
      </c>
      <c r="D7630">
        <v>2451.59</v>
      </c>
      <c r="E7630">
        <v>0.13</v>
      </c>
      <c r="F7630">
        <f t="shared" si="238"/>
        <v>318.70670000000001</v>
      </c>
      <c r="G7630">
        <f t="shared" si="239"/>
        <v>2132.8833</v>
      </c>
      <c r="H7630">
        <v>5</v>
      </c>
      <c r="I7630" s="17">
        <v>45288</v>
      </c>
      <c r="J7630" s="17">
        <v>45289</v>
      </c>
      <c r="K7630" t="s">
        <v>15</v>
      </c>
      <c r="L7630" t="s">
        <v>16</v>
      </c>
      <c r="M7630">
        <v>620.73</v>
      </c>
      <c r="N7630" t="s">
        <v>17</v>
      </c>
    </row>
    <row r="7631" spans="1:14" ht="14.25" customHeight="1" x14ac:dyDescent="0.3">
      <c r="A7631" t="s">
        <v>11917</v>
      </c>
      <c r="B7631" t="s">
        <v>13</v>
      </c>
      <c r="C7631" t="s">
        <v>20</v>
      </c>
      <c r="D7631">
        <v>2451.6</v>
      </c>
      <c r="E7631">
        <v>0.26</v>
      </c>
      <c r="F7631">
        <f t="shared" si="238"/>
        <v>637.41600000000005</v>
      </c>
      <c r="G7631">
        <f t="shared" si="239"/>
        <v>1814.1839999999997</v>
      </c>
      <c r="H7631">
        <v>5</v>
      </c>
      <c r="I7631" s="17">
        <v>45266</v>
      </c>
      <c r="J7631" s="17">
        <v>45270</v>
      </c>
      <c r="K7631" t="s">
        <v>21</v>
      </c>
      <c r="L7631" t="s">
        <v>16</v>
      </c>
      <c r="M7631">
        <v>605.91999999999996</v>
      </c>
      <c r="N7631" t="s">
        <v>17</v>
      </c>
    </row>
    <row r="7632" spans="1:14" ht="14.25" customHeight="1" x14ac:dyDescent="0.3">
      <c r="A7632" t="s">
        <v>10103</v>
      </c>
      <c r="B7632" t="s">
        <v>41</v>
      </c>
      <c r="C7632" t="s">
        <v>26</v>
      </c>
      <c r="D7632">
        <v>2452.69</v>
      </c>
      <c r="E7632">
        <v>0.23</v>
      </c>
      <c r="F7632">
        <f t="shared" si="238"/>
        <v>564.11869999999999</v>
      </c>
      <c r="G7632">
        <f t="shared" si="239"/>
        <v>1888.5713000000001</v>
      </c>
      <c r="H7632">
        <v>5</v>
      </c>
      <c r="I7632" s="17">
        <v>45003</v>
      </c>
      <c r="J7632" s="17">
        <v>45005</v>
      </c>
      <c r="K7632" t="s">
        <v>31</v>
      </c>
      <c r="L7632" t="s">
        <v>16</v>
      </c>
      <c r="M7632">
        <v>517.20000000000005</v>
      </c>
      <c r="N7632" t="s">
        <v>34</v>
      </c>
    </row>
    <row r="7633" spans="1:14" ht="14.25" customHeight="1" x14ac:dyDescent="0.3">
      <c r="A7633" t="s">
        <v>1134</v>
      </c>
      <c r="B7633" t="s">
        <v>41</v>
      </c>
      <c r="C7633" t="s">
        <v>36</v>
      </c>
      <c r="D7633">
        <v>2453.42</v>
      </c>
      <c r="E7633">
        <v>0.41</v>
      </c>
      <c r="F7633">
        <f t="shared" si="238"/>
        <v>1005.9022</v>
      </c>
      <c r="G7633">
        <f t="shared" si="239"/>
        <v>1447.5178000000001</v>
      </c>
      <c r="H7633">
        <v>5</v>
      </c>
      <c r="I7633" s="17">
        <v>45200</v>
      </c>
      <c r="J7633" s="17">
        <v>45203</v>
      </c>
      <c r="K7633" t="s">
        <v>21</v>
      </c>
      <c r="L7633" t="s">
        <v>22</v>
      </c>
      <c r="M7633">
        <v>289.37</v>
      </c>
      <c r="N7633" t="s">
        <v>34</v>
      </c>
    </row>
    <row r="7634" spans="1:14" ht="14.25" customHeight="1" x14ac:dyDescent="0.3">
      <c r="A7634" t="s">
        <v>13969</v>
      </c>
      <c r="B7634" t="s">
        <v>41</v>
      </c>
      <c r="C7634" t="s">
        <v>20</v>
      </c>
      <c r="D7634">
        <v>2464.06</v>
      </c>
      <c r="E7634">
        <v>0.2</v>
      </c>
      <c r="F7634">
        <f t="shared" si="238"/>
        <v>492.81200000000001</v>
      </c>
      <c r="G7634">
        <f t="shared" si="239"/>
        <v>1971.248</v>
      </c>
      <c r="H7634">
        <v>5</v>
      </c>
      <c r="I7634" s="17">
        <v>45512</v>
      </c>
      <c r="J7634" s="17">
        <v>45515</v>
      </c>
      <c r="K7634" t="s">
        <v>21</v>
      </c>
      <c r="L7634" t="s">
        <v>16</v>
      </c>
      <c r="M7634">
        <v>457.49</v>
      </c>
      <c r="N7634" t="s">
        <v>34</v>
      </c>
    </row>
    <row r="7635" spans="1:14" ht="14.25" customHeight="1" x14ac:dyDescent="0.3">
      <c r="A7635" t="s">
        <v>14488</v>
      </c>
      <c r="B7635" t="s">
        <v>25</v>
      </c>
      <c r="C7635" t="s">
        <v>20</v>
      </c>
      <c r="D7635">
        <v>2469.9899999999998</v>
      </c>
      <c r="E7635">
        <v>0.2</v>
      </c>
      <c r="F7635">
        <f t="shared" si="238"/>
        <v>493.99799999999999</v>
      </c>
      <c r="G7635">
        <f t="shared" si="239"/>
        <v>1975.9919999999997</v>
      </c>
      <c r="H7635">
        <v>5</v>
      </c>
      <c r="I7635" s="17">
        <v>45395</v>
      </c>
      <c r="J7635" s="17">
        <v>45402</v>
      </c>
      <c r="K7635" t="s">
        <v>31</v>
      </c>
      <c r="L7635" t="s">
        <v>16</v>
      </c>
      <c r="M7635">
        <v>328.99</v>
      </c>
      <c r="N7635" t="s">
        <v>39</v>
      </c>
    </row>
    <row r="7636" spans="1:14" ht="14.25" customHeight="1" x14ac:dyDescent="0.3">
      <c r="A7636" t="s">
        <v>2246</v>
      </c>
      <c r="B7636" t="s">
        <v>13</v>
      </c>
      <c r="C7636" t="s">
        <v>26</v>
      </c>
      <c r="D7636">
        <v>2471.87</v>
      </c>
      <c r="E7636">
        <v>0.2</v>
      </c>
      <c r="F7636">
        <f t="shared" si="238"/>
        <v>494.37400000000002</v>
      </c>
      <c r="G7636">
        <f t="shared" si="239"/>
        <v>1977.4959999999999</v>
      </c>
      <c r="H7636">
        <v>5</v>
      </c>
      <c r="I7636" s="17">
        <v>45528</v>
      </c>
      <c r="J7636" s="17">
        <v>45530</v>
      </c>
      <c r="K7636" t="s">
        <v>31</v>
      </c>
      <c r="L7636" t="s">
        <v>22</v>
      </c>
      <c r="M7636">
        <v>376.81</v>
      </c>
      <c r="N7636" t="s">
        <v>23</v>
      </c>
    </row>
    <row r="7637" spans="1:14" ht="14.25" customHeight="1" x14ac:dyDescent="0.3">
      <c r="A7637" t="s">
        <v>7968</v>
      </c>
      <c r="B7637" t="s">
        <v>41</v>
      </c>
      <c r="C7637" t="s">
        <v>36</v>
      </c>
      <c r="D7637">
        <v>2472.9499999999998</v>
      </c>
      <c r="E7637">
        <v>0.44</v>
      </c>
      <c r="F7637">
        <f t="shared" si="238"/>
        <v>1088.098</v>
      </c>
      <c r="G7637">
        <f t="shared" si="239"/>
        <v>1384.8519999999999</v>
      </c>
      <c r="H7637">
        <v>5</v>
      </c>
      <c r="I7637" s="17">
        <v>45390</v>
      </c>
      <c r="J7637" s="17">
        <v>45394</v>
      </c>
      <c r="K7637" t="s">
        <v>31</v>
      </c>
      <c r="L7637" t="s">
        <v>22</v>
      </c>
      <c r="M7637">
        <v>242.07</v>
      </c>
      <c r="N7637" t="s">
        <v>28</v>
      </c>
    </row>
    <row r="7638" spans="1:14" ht="14.25" customHeight="1" x14ac:dyDescent="0.3">
      <c r="A7638" t="s">
        <v>9496</v>
      </c>
      <c r="B7638" t="s">
        <v>25</v>
      </c>
      <c r="C7638" t="s">
        <v>33</v>
      </c>
      <c r="D7638">
        <v>2473.9899999999998</v>
      </c>
      <c r="E7638">
        <v>0.11</v>
      </c>
      <c r="F7638">
        <f t="shared" si="238"/>
        <v>272.13889999999998</v>
      </c>
      <c r="G7638">
        <f t="shared" si="239"/>
        <v>2201.8510999999999</v>
      </c>
      <c r="H7638">
        <v>5</v>
      </c>
      <c r="I7638" s="17">
        <v>45111</v>
      </c>
      <c r="J7638" s="17">
        <v>45115</v>
      </c>
      <c r="K7638" t="s">
        <v>31</v>
      </c>
      <c r="L7638" t="s">
        <v>16</v>
      </c>
      <c r="M7638">
        <v>465.3</v>
      </c>
      <c r="N7638" t="s">
        <v>34</v>
      </c>
    </row>
    <row r="7639" spans="1:14" ht="14.25" customHeight="1" x14ac:dyDescent="0.3">
      <c r="A7639" t="s">
        <v>7318</v>
      </c>
      <c r="B7639" t="s">
        <v>25</v>
      </c>
      <c r="C7639" t="s">
        <v>20</v>
      </c>
      <c r="D7639">
        <v>2480</v>
      </c>
      <c r="E7639">
        <v>0.05</v>
      </c>
      <c r="F7639">
        <f t="shared" si="238"/>
        <v>124</v>
      </c>
      <c r="G7639">
        <f t="shared" si="239"/>
        <v>2356</v>
      </c>
      <c r="H7639">
        <v>5</v>
      </c>
      <c r="I7639" s="17">
        <v>44992</v>
      </c>
      <c r="J7639" s="17">
        <v>44994</v>
      </c>
      <c r="K7639" t="s">
        <v>21</v>
      </c>
      <c r="L7639" t="s">
        <v>16</v>
      </c>
      <c r="M7639">
        <v>739.87</v>
      </c>
      <c r="N7639" t="s">
        <v>28</v>
      </c>
    </row>
    <row r="7640" spans="1:14" ht="14.25" customHeight="1" x14ac:dyDescent="0.3">
      <c r="A7640" t="s">
        <v>4277</v>
      </c>
      <c r="B7640" t="s">
        <v>19</v>
      </c>
      <c r="C7640" t="s">
        <v>26</v>
      </c>
      <c r="D7640">
        <v>2483.85</v>
      </c>
      <c r="E7640">
        <v>0.24</v>
      </c>
      <c r="F7640">
        <f t="shared" si="238"/>
        <v>596.12399999999991</v>
      </c>
      <c r="G7640">
        <f t="shared" si="239"/>
        <v>1887.7260000000001</v>
      </c>
      <c r="H7640">
        <v>5</v>
      </c>
      <c r="I7640" s="17">
        <v>45597</v>
      </c>
      <c r="J7640" s="17">
        <v>45598</v>
      </c>
      <c r="K7640" t="s">
        <v>21</v>
      </c>
      <c r="L7640" t="s">
        <v>16</v>
      </c>
      <c r="M7640">
        <v>226.81</v>
      </c>
      <c r="N7640" t="s">
        <v>39</v>
      </c>
    </row>
    <row r="7641" spans="1:14" ht="14.25" customHeight="1" x14ac:dyDescent="0.3">
      <c r="A7641" t="s">
        <v>133</v>
      </c>
      <c r="B7641" t="s">
        <v>13</v>
      </c>
      <c r="C7641" t="s">
        <v>26</v>
      </c>
      <c r="D7641">
        <v>2490.34</v>
      </c>
      <c r="E7641">
        <v>0.08</v>
      </c>
      <c r="F7641">
        <f t="shared" si="238"/>
        <v>199.22720000000001</v>
      </c>
      <c r="G7641">
        <f t="shared" si="239"/>
        <v>2291.1128000000003</v>
      </c>
      <c r="H7641">
        <v>5</v>
      </c>
      <c r="I7641" s="17">
        <v>45480</v>
      </c>
      <c r="J7641" s="17">
        <v>45481</v>
      </c>
      <c r="K7641" t="s">
        <v>21</v>
      </c>
      <c r="L7641" t="s">
        <v>27</v>
      </c>
      <c r="M7641">
        <v>306.17</v>
      </c>
      <c r="N7641" t="s">
        <v>23</v>
      </c>
    </row>
    <row r="7642" spans="1:14" ht="14.25" customHeight="1" x14ac:dyDescent="0.3">
      <c r="A7642" t="s">
        <v>3401</v>
      </c>
      <c r="B7642" t="s">
        <v>25</v>
      </c>
      <c r="C7642" t="s">
        <v>33</v>
      </c>
      <c r="D7642">
        <v>2491.36</v>
      </c>
      <c r="E7642">
        <v>0.33</v>
      </c>
      <c r="F7642">
        <f t="shared" si="238"/>
        <v>822.14880000000005</v>
      </c>
      <c r="G7642">
        <f t="shared" si="239"/>
        <v>1669.2112000000002</v>
      </c>
      <c r="H7642">
        <v>5</v>
      </c>
      <c r="I7642" s="17">
        <v>44993</v>
      </c>
      <c r="J7642" s="17">
        <v>44998</v>
      </c>
      <c r="K7642" t="s">
        <v>15</v>
      </c>
      <c r="L7642" t="s">
        <v>22</v>
      </c>
      <c r="M7642">
        <v>508.87</v>
      </c>
      <c r="N7642" t="s">
        <v>23</v>
      </c>
    </row>
    <row r="7643" spans="1:14" ht="14.25" customHeight="1" x14ac:dyDescent="0.3">
      <c r="A7643" t="s">
        <v>12712</v>
      </c>
      <c r="B7643" t="s">
        <v>19</v>
      </c>
      <c r="C7643" t="s">
        <v>36</v>
      </c>
      <c r="D7643">
        <v>2491.9899999999998</v>
      </c>
      <c r="E7643">
        <v>0.42</v>
      </c>
      <c r="F7643">
        <f t="shared" si="238"/>
        <v>1046.6357999999998</v>
      </c>
      <c r="G7643">
        <f t="shared" si="239"/>
        <v>1445.3542</v>
      </c>
      <c r="H7643">
        <v>5</v>
      </c>
      <c r="I7643" s="17">
        <v>45283</v>
      </c>
      <c r="J7643" s="17">
        <v>45285</v>
      </c>
      <c r="K7643" t="s">
        <v>21</v>
      </c>
      <c r="L7643" t="s">
        <v>27</v>
      </c>
      <c r="M7643">
        <v>445.35</v>
      </c>
      <c r="N7643" t="s">
        <v>28</v>
      </c>
    </row>
    <row r="7644" spans="1:14" ht="14.25" customHeight="1" x14ac:dyDescent="0.3">
      <c r="A7644" t="s">
        <v>9915</v>
      </c>
      <c r="B7644" t="s">
        <v>13</v>
      </c>
      <c r="C7644" t="s">
        <v>20</v>
      </c>
      <c r="D7644">
        <v>2499.25</v>
      </c>
      <c r="E7644">
        <v>0.25</v>
      </c>
      <c r="F7644">
        <f t="shared" si="238"/>
        <v>624.8125</v>
      </c>
      <c r="G7644">
        <f t="shared" si="239"/>
        <v>1874.4375</v>
      </c>
      <c r="H7644">
        <v>5</v>
      </c>
      <c r="I7644" s="17">
        <v>45429</v>
      </c>
      <c r="J7644" s="17">
        <v>45436</v>
      </c>
      <c r="K7644" t="s">
        <v>15</v>
      </c>
      <c r="L7644" t="s">
        <v>16</v>
      </c>
      <c r="M7644">
        <v>261.61</v>
      </c>
      <c r="N7644" t="s">
        <v>17</v>
      </c>
    </row>
    <row r="7645" spans="1:14" ht="14.25" customHeight="1" x14ac:dyDescent="0.3">
      <c r="A7645" t="s">
        <v>11335</v>
      </c>
      <c r="B7645" t="s">
        <v>25</v>
      </c>
      <c r="C7645" t="s">
        <v>20</v>
      </c>
      <c r="D7645">
        <v>2499.29</v>
      </c>
      <c r="E7645">
        <v>0.01</v>
      </c>
      <c r="F7645">
        <f t="shared" si="238"/>
        <v>24.992899999999999</v>
      </c>
      <c r="G7645">
        <f t="shared" si="239"/>
        <v>2474.2970999999998</v>
      </c>
      <c r="H7645">
        <v>5</v>
      </c>
      <c r="I7645" s="17">
        <v>44978</v>
      </c>
      <c r="J7645" s="17">
        <v>44984</v>
      </c>
      <c r="K7645" t="s">
        <v>15</v>
      </c>
      <c r="L7645" t="s">
        <v>16</v>
      </c>
      <c r="M7645">
        <v>636.82000000000005</v>
      </c>
      <c r="N7645" t="s">
        <v>28</v>
      </c>
    </row>
    <row r="7646" spans="1:14" ht="14.25" customHeight="1" x14ac:dyDescent="0.3">
      <c r="A7646" t="s">
        <v>14799</v>
      </c>
      <c r="B7646" t="s">
        <v>13</v>
      </c>
      <c r="C7646" t="s">
        <v>36</v>
      </c>
      <c r="D7646">
        <v>2511.7800000000002</v>
      </c>
      <c r="E7646">
        <v>0.31</v>
      </c>
      <c r="F7646">
        <f t="shared" si="238"/>
        <v>778.65180000000009</v>
      </c>
      <c r="G7646">
        <f t="shared" si="239"/>
        <v>1733.1282000000001</v>
      </c>
      <c r="H7646">
        <v>5</v>
      </c>
      <c r="I7646" s="17">
        <v>45525</v>
      </c>
      <c r="J7646" s="17">
        <v>45532</v>
      </c>
      <c r="K7646" t="s">
        <v>21</v>
      </c>
      <c r="L7646" t="s">
        <v>27</v>
      </c>
      <c r="M7646">
        <v>356.44</v>
      </c>
      <c r="N7646" t="s">
        <v>48</v>
      </c>
    </row>
    <row r="7647" spans="1:14" ht="14.25" customHeight="1" x14ac:dyDescent="0.3">
      <c r="A7647" t="s">
        <v>2017</v>
      </c>
      <c r="B7647" t="s">
        <v>41</v>
      </c>
      <c r="C7647" t="s">
        <v>20</v>
      </c>
      <c r="D7647">
        <v>2512.84</v>
      </c>
      <c r="E7647">
        <v>0.3</v>
      </c>
      <c r="F7647">
        <f t="shared" si="238"/>
        <v>753.85199999999998</v>
      </c>
      <c r="G7647">
        <f t="shared" si="239"/>
        <v>1758.9880000000003</v>
      </c>
      <c r="H7647">
        <v>5</v>
      </c>
      <c r="I7647" s="17">
        <v>45543</v>
      </c>
      <c r="J7647" s="17">
        <v>45544</v>
      </c>
      <c r="K7647" t="s">
        <v>21</v>
      </c>
      <c r="L7647" t="s">
        <v>22</v>
      </c>
      <c r="M7647">
        <v>244.58</v>
      </c>
      <c r="N7647" t="s">
        <v>39</v>
      </c>
    </row>
    <row r="7648" spans="1:14" ht="14.25" customHeight="1" x14ac:dyDescent="0.3">
      <c r="A7648" t="s">
        <v>10927</v>
      </c>
      <c r="B7648" t="s">
        <v>13</v>
      </c>
      <c r="C7648" t="s">
        <v>20</v>
      </c>
      <c r="D7648">
        <v>2519.27</v>
      </c>
      <c r="E7648">
        <v>0.28000000000000003</v>
      </c>
      <c r="F7648">
        <f t="shared" si="238"/>
        <v>705.39560000000006</v>
      </c>
      <c r="G7648">
        <f t="shared" si="239"/>
        <v>1813.8743999999999</v>
      </c>
      <c r="H7648">
        <v>5</v>
      </c>
      <c r="I7648" s="17">
        <v>45498</v>
      </c>
      <c r="J7648" s="17">
        <v>45499</v>
      </c>
      <c r="K7648" t="s">
        <v>21</v>
      </c>
      <c r="L7648" t="s">
        <v>27</v>
      </c>
      <c r="M7648">
        <v>501.67</v>
      </c>
      <c r="N7648" t="s">
        <v>28</v>
      </c>
    </row>
    <row r="7649" spans="1:14" ht="14.25" customHeight="1" x14ac:dyDescent="0.3">
      <c r="A7649" t="s">
        <v>12620</v>
      </c>
      <c r="B7649" t="s">
        <v>41</v>
      </c>
      <c r="C7649" t="s">
        <v>36</v>
      </c>
      <c r="D7649">
        <v>2522.09</v>
      </c>
      <c r="E7649">
        <v>0.31</v>
      </c>
      <c r="F7649">
        <f t="shared" si="238"/>
        <v>781.8479000000001</v>
      </c>
      <c r="G7649">
        <f t="shared" si="239"/>
        <v>1740.2420999999999</v>
      </c>
      <c r="H7649">
        <v>5</v>
      </c>
      <c r="I7649" s="17">
        <v>45172</v>
      </c>
      <c r="J7649" s="17">
        <v>45174</v>
      </c>
      <c r="K7649" t="s">
        <v>21</v>
      </c>
      <c r="L7649" t="s">
        <v>22</v>
      </c>
      <c r="M7649">
        <v>254.32</v>
      </c>
      <c r="N7649" t="s">
        <v>17</v>
      </c>
    </row>
    <row r="7650" spans="1:14" ht="14.25" customHeight="1" x14ac:dyDescent="0.3">
      <c r="A7650" t="s">
        <v>10232</v>
      </c>
      <c r="B7650" t="s">
        <v>19</v>
      </c>
      <c r="C7650" t="s">
        <v>20</v>
      </c>
      <c r="D7650">
        <v>2522.58</v>
      </c>
      <c r="E7650">
        <v>0.01</v>
      </c>
      <c r="F7650">
        <f t="shared" si="238"/>
        <v>25.2258</v>
      </c>
      <c r="G7650">
        <f t="shared" si="239"/>
        <v>2497.3541999999998</v>
      </c>
      <c r="H7650">
        <v>5</v>
      </c>
      <c r="I7650" s="17">
        <v>45334</v>
      </c>
      <c r="J7650" s="17">
        <v>45340</v>
      </c>
      <c r="K7650" t="s">
        <v>31</v>
      </c>
      <c r="L7650" t="s">
        <v>16</v>
      </c>
      <c r="M7650">
        <v>659.69</v>
      </c>
      <c r="N7650" t="s">
        <v>39</v>
      </c>
    </row>
    <row r="7651" spans="1:14" ht="14.25" customHeight="1" x14ac:dyDescent="0.3">
      <c r="A7651" t="s">
        <v>11847</v>
      </c>
      <c r="B7651" t="s">
        <v>25</v>
      </c>
      <c r="C7651" t="s">
        <v>36</v>
      </c>
      <c r="D7651">
        <v>2523.98</v>
      </c>
      <c r="E7651">
        <v>0.35</v>
      </c>
      <c r="F7651">
        <f t="shared" si="238"/>
        <v>883.39299999999992</v>
      </c>
      <c r="G7651">
        <f t="shared" si="239"/>
        <v>1640.587</v>
      </c>
      <c r="H7651">
        <v>5</v>
      </c>
      <c r="I7651" s="17">
        <v>45476</v>
      </c>
      <c r="J7651" s="17">
        <v>45478</v>
      </c>
      <c r="K7651" t="s">
        <v>15</v>
      </c>
      <c r="L7651" t="s">
        <v>16</v>
      </c>
      <c r="M7651">
        <v>418.05</v>
      </c>
      <c r="N7651" t="s">
        <v>23</v>
      </c>
    </row>
    <row r="7652" spans="1:14" ht="14.25" customHeight="1" x14ac:dyDescent="0.3">
      <c r="A7652" t="s">
        <v>10378</v>
      </c>
      <c r="B7652" t="s">
        <v>41</v>
      </c>
      <c r="C7652" t="s">
        <v>14</v>
      </c>
      <c r="D7652">
        <v>2527.25</v>
      </c>
      <c r="E7652">
        <v>0.31</v>
      </c>
      <c r="F7652">
        <f t="shared" si="238"/>
        <v>783.44749999999999</v>
      </c>
      <c r="G7652">
        <f t="shared" si="239"/>
        <v>1743.8025</v>
      </c>
      <c r="H7652">
        <v>5</v>
      </c>
      <c r="I7652" s="17">
        <v>45369</v>
      </c>
      <c r="J7652" s="17">
        <v>45376</v>
      </c>
      <c r="K7652" t="s">
        <v>31</v>
      </c>
      <c r="L7652" t="s">
        <v>22</v>
      </c>
      <c r="M7652">
        <v>396.89</v>
      </c>
      <c r="N7652" t="s">
        <v>23</v>
      </c>
    </row>
    <row r="7653" spans="1:14" ht="14.25" customHeight="1" x14ac:dyDescent="0.3">
      <c r="A7653" t="s">
        <v>10087</v>
      </c>
      <c r="B7653" t="s">
        <v>25</v>
      </c>
      <c r="C7653" t="s">
        <v>33</v>
      </c>
      <c r="D7653">
        <v>2528.73</v>
      </c>
      <c r="E7653">
        <v>0.24</v>
      </c>
      <c r="F7653">
        <f t="shared" si="238"/>
        <v>606.89519999999993</v>
      </c>
      <c r="G7653">
        <f t="shared" si="239"/>
        <v>1921.8348000000001</v>
      </c>
      <c r="H7653">
        <v>5</v>
      </c>
      <c r="I7653" s="17">
        <v>45642</v>
      </c>
      <c r="J7653" s="17">
        <v>45647</v>
      </c>
      <c r="K7653" t="s">
        <v>31</v>
      </c>
      <c r="L7653" t="s">
        <v>22</v>
      </c>
      <c r="M7653">
        <v>637.49</v>
      </c>
      <c r="N7653" t="s">
        <v>17</v>
      </c>
    </row>
    <row r="7654" spans="1:14" ht="14.25" customHeight="1" x14ac:dyDescent="0.3">
      <c r="A7654" t="s">
        <v>7765</v>
      </c>
      <c r="B7654" t="s">
        <v>25</v>
      </c>
      <c r="C7654" t="s">
        <v>36</v>
      </c>
      <c r="D7654">
        <v>2531.09</v>
      </c>
      <c r="E7654">
        <v>0.3</v>
      </c>
      <c r="F7654">
        <f t="shared" si="238"/>
        <v>759.327</v>
      </c>
      <c r="G7654">
        <f t="shared" si="239"/>
        <v>1771.7630000000001</v>
      </c>
      <c r="H7654">
        <v>5</v>
      </c>
      <c r="I7654" s="17">
        <v>45320</v>
      </c>
      <c r="J7654" s="17">
        <v>45326</v>
      </c>
      <c r="K7654" t="s">
        <v>21</v>
      </c>
      <c r="L7654" t="s">
        <v>27</v>
      </c>
      <c r="M7654">
        <v>592.97</v>
      </c>
      <c r="N7654" t="s">
        <v>34</v>
      </c>
    </row>
    <row r="7655" spans="1:14" ht="14.25" customHeight="1" x14ac:dyDescent="0.3">
      <c r="A7655" t="s">
        <v>5448</v>
      </c>
      <c r="B7655" t="s">
        <v>13</v>
      </c>
      <c r="C7655" t="s">
        <v>14</v>
      </c>
      <c r="D7655">
        <v>2535.5700000000002</v>
      </c>
      <c r="E7655">
        <v>0.44</v>
      </c>
      <c r="F7655">
        <f t="shared" si="238"/>
        <v>1115.6508000000001</v>
      </c>
      <c r="G7655">
        <f t="shared" si="239"/>
        <v>1419.9192</v>
      </c>
      <c r="H7655">
        <v>5</v>
      </c>
      <c r="I7655" s="17">
        <v>45562</v>
      </c>
      <c r="J7655" s="17">
        <v>45567</v>
      </c>
      <c r="K7655" t="s">
        <v>21</v>
      </c>
      <c r="L7655" t="s">
        <v>22</v>
      </c>
      <c r="M7655">
        <v>269.23</v>
      </c>
      <c r="N7655" t="s">
        <v>39</v>
      </c>
    </row>
    <row r="7656" spans="1:14" ht="14.25" customHeight="1" x14ac:dyDescent="0.3">
      <c r="A7656" t="s">
        <v>2108</v>
      </c>
      <c r="B7656" t="s">
        <v>13</v>
      </c>
      <c r="C7656" t="s">
        <v>36</v>
      </c>
      <c r="D7656">
        <v>2541.5100000000002</v>
      </c>
      <c r="E7656">
        <v>0.28000000000000003</v>
      </c>
      <c r="F7656">
        <f t="shared" si="238"/>
        <v>711.6228000000001</v>
      </c>
      <c r="G7656">
        <f t="shared" si="239"/>
        <v>1829.8872000000001</v>
      </c>
      <c r="H7656">
        <v>5</v>
      </c>
      <c r="I7656" s="17">
        <v>45066</v>
      </c>
      <c r="J7656" s="17">
        <v>45070</v>
      </c>
      <c r="K7656" t="s">
        <v>31</v>
      </c>
      <c r="L7656" t="s">
        <v>22</v>
      </c>
      <c r="M7656">
        <v>312.77</v>
      </c>
      <c r="N7656" t="s">
        <v>28</v>
      </c>
    </row>
    <row r="7657" spans="1:14" ht="14.25" customHeight="1" x14ac:dyDescent="0.3">
      <c r="A7657" t="s">
        <v>13660</v>
      </c>
      <c r="B7657" t="s">
        <v>19</v>
      </c>
      <c r="C7657" t="s">
        <v>26</v>
      </c>
      <c r="D7657">
        <v>2550.37</v>
      </c>
      <c r="E7657">
        <v>0.43</v>
      </c>
      <c r="F7657">
        <f t="shared" si="238"/>
        <v>1096.6590999999999</v>
      </c>
      <c r="G7657">
        <f t="shared" si="239"/>
        <v>1453.7109</v>
      </c>
      <c r="H7657">
        <v>5</v>
      </c>
      <c r="I7657" s="17">
        <v>45229</v>
      </c>
      <c r="J7657" s="17">
        <v>45236</v>
      </c>
      <c r="K7657" t="s">
        <v>21</v>
      </c>
      <c r="L7657" t="s">
        <v>16</v>
      </c>
      <c r="M7657">
        <v>591.03</v>
      </c>
      <c r="N7657" t="s">
        <v>39</v>
      </c>
    </row>
    <row r="7658" spans="1:14" ht="14.25" customHeight="1" x14ac:dyDescent="0.3">
      <c r="A7658" t="s">
        <v>11358</v>
      </c>
      <c r="B7658" t="s">
        <v>41</v>
      </c>
      <c r="C7658" t="s">
        <v>20</v>
      </c>
      <c r="D7658">
        <v>2554.02</v>
      </c>
      <c r="E7658">
        <v>0.06</v>
      </c>
      <c r="F7658">
        <f t="shared" si="238"/>
        <v>153.24119999999999</v>
      </c>
      <c r="G7658">
        <f t="shared" si="239"/>
        <v>2400.7788</v>
      </c>
      <c r="H7658">
        <v>5</v>
      </c>
      <c r="I7658" s="17">
        <v>45091</v>
      </c>
      <c r="J7658" s="17">
        <v>45092</v>
      </c>
      <c r="K7658" t="s">
        <v>31</v>
      </c>
      <c r="L7658" t="s">
        <v>27</v>
      </c>
      <c r="M7658">
        <v>597.54999999999995</v>
      </c>
      <c r="N7658" t="s">
        <v>17</v>
      </c>
    </row>
    <row r="7659" spans="1:14" ht="14.25" customHeight="1" x14ac:dyDescent="0.3">
      <c r="A7659" t="s">
        <v>9312</v>
      </c>
      <c r="B7659" t="s">
        <v>13</v>
      </c>
      <c r="C7659" t="s">
        <v>33</v>
      </c>
      <c r="D7659">
        <v>2554.38</v>
      </c>
      <c r="E7659">
        <v>0.4</v>
      </c>
      <c r="F7659">
        <f t="shared" si="238"/>
        <v>1021.7520000000001</v>
      </c>
      <c r="G7659">
        <f t="shared" si="239"/>
        <v>1532.6280000000002</v>
      </c>
      <c r="H7659">
        <v>5</v>
      </c>
      <c r="I7659" s="17">
        <v>45389</v>
      </c>
      <c r="J7659" s="17">
        <v>45391</v>
      </c>
      <c r="K7659" t="s">
        <v>21</v>
      </c>
      <c r="L7659" t="s">
        <v>22</v>
      </c>
      <c r="M7659">
        <v>388.27</v>
      </c>
      <c r="N7659" t="s">
        <v>23</v>
      </c>
    </row>
    <row r="7660" spans="1:14" ht="14.25" customHeight="1" x14ac:dyDescent="0.3">
      <c r="A7660" t="s">
        <v>10853</v>
      </c>
      <c r="B7660" t="s">
        <v>41</v>
      </c>
      <c r="C7660" t="s">
        <v>36</v>
      </c>
      <c r="D7660">
        <v>2558.94</v>
      </c>
      <c r="E7660">
        <v>0.31</v>
      </c>
      <c r="F7660">
        <f t="shared" si="238"/>
        <v>793.27139999999997</v>
      </c>
      <c r="G7660">
        <f t="shared" si="239"/>
        <v>1765.6686</v>
      </c>
      <c r="H7660">
        <v>5</v>
      </c>
      <c r="I7660" s="17">
        <v>45311</v>
      </c>
      <c r="J7660" s="17">
        <v>45318</v>
      </c>
      <c r="K7660" t="s">
        <v>21</v>
      </c>
      <c r="L7660" t="s">
        <v>16</v>
      </c>
      <c r="M7660">
        <v>567.84</v>
      </c>
      <c r="N7660" t="s">
        <v>23</v>
      </c>
    </row>
    <row r="7661" spans="1:14" ht="14.25" customHeight="1" x14ac:dyDescent="0.3">
      <c r="A7661" t="s">
        <v>12748</v>
      </c>
      <c r="B7661" t="s">
        <v>41</v>
      </c>
      <c r="C7661" t="s">
        <v>14</v>
      </c>
      <c r="D7661">
        <v>2559.12</v>
      </c>
      <c r="E7661">
        <v>0.17</v>
      </c>
      <c r="F7661">
        <f t="shared" si="238"/>
        <v>435.05040000000002</v>
      </c>
      <c r="G7661">
        <f t="shared" si="239"/>
        <v>2124.0695999999998</v>
      </c>
      <c r="H7661">
        <v>5</v>
      </c>
      <c r="I7661" s="17">
        <v>45140</v>
      </c>
      <c r="J7661" s="17">
        <v>45144</v>
      </c>
      <c r="K7661" t="s">
        <v>21</v>
      </c>
      <c r="L7661" t="s">
        <v>27</v>
      </c>
      <c r="M7661">
        <v>491.97</v>
      </c>
      <c r="N7661" t="s">
        <v>39</v>
      </c>
    </row>
    <row r="7662" spans="1:14" ht="14.25" customHeight="1" x14ac:dyDescent="0.3">
      <c r="A7662" t="s">
        <v>6534</v>
      </c>
      <c r="B7662" t="s">
        <v>13</v>
      </c>
      <c r="C7662" t="s">
        <v>20</v>
      </c>
      <c r="D7662">
        <v>2562.37</v>
      </c>
      <c r="E7662">
        <v>0.14000000000000001</v>
      </c>
      <c r="F7662">
        <f t="shared" si="238"/>
        <v>358.73180000000002</v>
      </c>
      <c r="G7662">
        <f t="shared" si="239"/>
        <v>2203.6381999999999</v>
      </c>
      <c r="H7662">
        <v>5</v>
      </c>
      <c r="I7662" s="17">
        <v>45529</v>
      </c>
      <c r="J7662" s="17">
        <v>45532</v>
      </c>
      <c r="K7662" t="s">
        <v>31</v>
      </c>
      <c r="L7662" t="s">
        <v>16</v>
      </c>
      <c r="M7662">
        <v>193.61</v>
      </c>
      <c r="N7662" t="s">
        <v>17</v>
      </c>
    </row>
    <row r="7663" spans="1:14" ht="14.25" customHeight="1" x14ac:dyDescent="0.3">
      <c r="A7663" t="s">
        <v>13141</v>
      </c>
      <c r="B7663" t="s">
        <v>41</v>
      </c>
      <c r="C7663" t="s">
        <v>33</v>
      </c>
      <c r="D7663">
        <v>2563.5</v>
      </c>
      <c r="E7663">
        <v>0.25</v>
      </c>
      <c r="F7663">
        <f t="shared" si="238"/>
        <v>640.875</v>
      </c>
      <c r="G7663">
        <f t="shared" si="239"/>
        <v>1922.625</v>
      </c>
      <c r="H7663">
        <v>5</v>
      </c>
      <c r="I7663" s="17">
        <v>45223</v>
      </c>
      <c r="J7663" s="17">
        <v>45224</v>
      </c>
      <c r="K7663" t="s">
        <v>31</v>
      </c>
      <c r="L7663" t="s">
        <v>22</v>
      </c>
      <c r="M7663">
        <v>701.66</v>
      </c>
      <c r="N7663" t="s">
        <v>28</v>
      </c>
    </row>
    <row r="7664" spans="1:14" ht="14.25" customHeight="1" x14ac:dyDescent="0.3">
      <c r="A7664" t="s">
        <v>11958</v>
      </c>
      <c r="B7664" t="s">
        <v>13</v>
      </c>
      <c r="C7664" t="s">
        <v>20</v>
      </c>
      <c r="D7664">
        <v>2563.92</v>
      </c>
      <c r="E7664">
        <v>0.15</v>
      </c>
      <c r="F7664">
        <f t="shared" si="238"/>
        <v>384.58800000000002</v>
      </c>
      <c r="G7664">
        <f t="shared" si="239"/>
        <v>2179.3319999999999</v>
      </c>
      <c r="H7664">
        <v>5</v>
      </c>
      <c r="I7664" s="17">
        <v>45443</v>
      </c>
      <c r="J7664" s="17">
        <v>45445</v>
      </c>
      <c r="K7664" t="s">
        <v>15</v>
      </c>
      <c r="L7664" t="s">
        <v>27</v>
      </c>
      <c r="M7664">
        <v>457.36</v>
      </c>
      <c r="N7664" t="s">
        <v>48</v>
      </c>
    </row>
    <row r="7665" spans="1:14" ht="14.25" customHeight="1" x14ac:dyDescent="0.3">
      <c r="A7665" t="s">
        <v>7132</v>
      </c>
      <c r="B7665" t="s">
        <v>41</v>
      </c>
      <c r="C7665" t="s">
        <v>26</v>
      </c>
      <c r="D7665">
        <v>2565.52</v>
      </c>
      <c r="E7665">
        <v>0.24</v>
      </c>
      <c r="F7665">
        <f t="shared" si="238"/>
        <v>615.72479999999996</v>
      </c>
      <c r="G7665">
        <f t="shared" si="239"/>
        <v>1949.7952</v>
      </c>
      <c r="H7665">
        <v>5</v>
      </c>
      <c r="I7665" s="17">
        <v>45055</v>
      </c>
      <c r="J7665" s="17">
        <v>45060</v>
      </c>
      <c r="K7665" t="s">
        <v>31</v>
      </c>
      <c r="L7665" t="s">
        <v>22</v>
      </c>
      <c r="M7665">
        <v>712.1</v>
      </c>
      <c r="N7665" t="s">
        <v>39</v>
      </c>
    </row>
    <row r="7666" spans="1:14" ht="14.25" customHeight="1" x14ac:dyDescent="0.3">
      <c r="A7666" t="s">
        <v>632</v>
      </c>
      <c r="B7666" t="s">
        <v>41</v>
      </c>
      <c r="C7666" t="s">
        <v>36</v>
      </c>
      <c r="D7666">
        <v>2566.17</v>
      </c>
      <c r="E7666">
        <v>0.12</v>
      </c>
      <c r="F7666">
        <f t="shared" si="238"/>
        <v>307.94040000000001</v>
      </c>
      <c r="G7666">
        <f t="shared" si="239"/>
        <v>2258.2296000000001</v>
      </c>
      <c r="H7666">
        <v>5</v>
      </c>
      <c r="I7666" s="17">
        <v>45225</v>
      </c>
      <c r="J7666" s="17">
        <v>45226</v>
      </c>
      <c r="K7666" t="s">
        <v>21</v>
      </c>
      <c r="L7666" t="s">
        <v>27</v>
      </c>
      <c r="M7666">
        <v>532.41999999999996</v>
      </c>
      <c r="N7666" t="s">
        <v>28</v>
      </c>
    </row>
    <row r="7667" spans="1:14" ht="14.25" customHeight="1" x14ac:dyDescent="0.3">
      <c r="A7667" t="s">
        <v>8061</v>
      </c>
      <c r="B7667" t="s">
        <v>41</v>
      </c>
      <c r="C7667" t="s">
        <v>20</v>
      </c>
      <c r="D7667">
        <v>2569.98</v>
      </c>
      <c r="E7667">
        <v>0.1</v>
      </c>
      <c r="F7667">
        <f t="shared" si="238"/>
        <v>256.99799999999999</v>
      </c>
      <c r="G7667">
        <f t="shared" si="239"/>
        <v>2312.982</v>
      </c>
      <c r="H7667">
        <v>5</v>
      </c>
      <c r="I7667" s="17">
        <v>44974</v>
      </c>
      <c r="J7667" s="17">
        <v>44977</v>
      </c>
      <c r="K7667" t="s">
        <v>15</v>
      </c>
      <c r="L7667" t="s">
        <v>22</v>
      </c>
      <c r="M7667">
        <v>368.3</v>
      </c>
      <c r="N7667" t="s">
        <v>39</v>
      </c>
    </row>
    <row r="7668" spans="1:14" ht="14.25" customHeight="1" x14ac:dyDescent="0.3">
      <c r="A7668" t="s">
        <v>9955</v>
      </c>
      <c r="B7668" t="s">
        <v>41</v>
      </c>
      <c r="C7668" t="s">
        <v>20</v>
      </c>
      <c r="D7668">
        <v>2574.0700000000002</v>
      </c>
      <c r="E7668">
        <v>0.1</v>
      </c>
      <c r="F7668">
        <f t="shared" si="238"/>
        <v>257.40700000000004</v>
      </c>
      <c r="G7668">
        <f t="shared" si="239"/>
        <v>2316.663</v>
      </c>
      <c r="H7668">
        <v>5</v>
      </c>
      <c r="I7668" s="17">
        <v>45116</v>
      </c>
      <c r="J7668" s="17">
        <v>45120</v>
      </c>
      <c r="K7668" t="s">
        <v>31</v>
      </c>
      <c r="L7668" t="s">
        <v>22</v>
      </c>
      <c r="M7668">
        <v>367.97</v>
      </c>
      <c r="N7668" t="s">
        <v>23</v>
      </c>
    </row>
    <row r="7669" spans="1:14" ht="14.25" customHeight="1" x14ac:dyDescent="0.3">
      <c r="A7669" t="s">
        <v>1177</v>
      </c>
      <c r="B7669" t="s">
        <v>19</v>
      </c>
      <c r="C7669" t="s">
        <v>20</v>
      </c>
      <c r="D7669">
        <v>2576.02</v>
      </c>
      <c r="E7669">
        <v>0.27</v>
      </c>
      <c r="F7669">
        <f t="shared" si="238"/>
        <v>695.52539999999999</v>
      </c>
      <c r="G7669">
        <f t="shared" si="239"/>
        <v>1880.4946</v>
      </c>
      <c r="H7669">
        <v>5</v>
      </c>
      <c r="I7669" s="17">
        <v>45318</v>
      </c>
      <c r="J7669" s="17">
        <v>45320</v>
      </c>
      <c r="K7669" t="s">
        <v>15</v>
      </c>
      <c r="L7669" t="s">
        <v>22</v>
      </c>
      <c r="M7669">
        <v>157.58000000000001</v>
      </c>
      <c r="N7669" t="s">
        <v>17</v>
      </c>
    </row>
    <row r="7670" spans="1:14" ht="14.25" customHeight="1" x14ac:dyDescent="0.3">
      <c r="A7670" t="s">
        <v>786</v>
      </c>
      <c r="B7670" t="s">
        <v>41</v>
      </c>
      <c r="C7670" t="s">
        <v>26</v>
      </c>
      <c r="D7670">
        <v>2577.0500000000002</v>
      </c>
      <c r="E7670">
        <v>0.04</v>
      </c>
      <c r="F7670">
        <f t="shared" si="238"/>
        <v>103.08200000000001</v>
      </c>
      <c r="G7670">
        <f t="shared" si="239"/>
        <v>2473.9680000000003</v>
      </c>
      <c r="H7670">
        <v>5</v>
      </c>
      <c r="I7670" s="17">
        <v>45423</v>
      </c>
      <c r="J7670" s="17">
        <v>45426</v>
      </c>
      <c r="K7670" t="s">
        <v>15</v>
      </c>
      <c r="L7670" t="s">
        <v>16</v>
      </c>
      <c r="M7670">
        <v>460</v>
      </c>
      <c r="N7670" t="s">
        <v>48</v>
      </c>
    </row>
    <row r="7671" spans="1:14" ht="14.25" customHeight="1" x14ac:dyDescent="0.3">
      <c r="A7671" t="s">
        <v>6377</v>
      </c>
      <c r="B7671" t="s">
        <v>41</v>
      </c>
      <c r="C7671" t="s">
        <v>33</v>
      </c>
      <c r="D7671">
        <v>2577.21</v>
      </c>
      <c r="E7671">
        <v>0</v>
      </c>
      <c r="F7671">
        <f t="shared" si="238"/>
        <v>0</v>
      </c>
      <c r="G7671">
        <f t="shared" si="239"/>
        <v>2577.21</v>
      </c>
      <c r="H7671">
        <v>5</v>
      </c>
      <c r="I7671" s="17">
        <v>45504</v>
      </c>
      <c r="J7671" s="17">
        <v>45510</v>
      </c>
      <c r="K7671" t="s">
        <v>15</v>
      </c>
      <c r="L7671" t="s">
        <v>16</v>
      </c>
      <c r="M7671">
        <v>195.33</v>
      </c>
      <c r="N7671" t="s">
        <v>23</v>
      </c>
    </row>
    <row r="7672" spans="1:14" ht="14.25" customHeight="1" x14ac:dyDescent="0.3">
      <c r="A7672" t="s">
        <v>1457</v>
      </c>
      <c r="B7672" t="s">
        <v>19</v>
      </c>
      <c r="C7672" t="s">
        <v>36</v>
      </c>
      <c r="D7672">
        <v>2585.89</v>
      </c>
      <c r="E7672">
        <v>0.44</v>
      </c>
      <c r="F7672">
        <f t="shared" si="238"/>
        <v>1137.7916</v>
      </c>
      <c r="G7672">
        <f t="shared" si="239"/>
        <v>1448.0983999999999</v>
      </c>
      <c r="H7672">
        <v>5</v>
      </c>
      <c r="I7672" s="17">
        <v>45420</v>
      </c>
      <c r="J7672" s="17">
        <v>45423</v>
      </c>
      <c r="K7672" t="s">
        <v>15</v>
      </c>
      <c r="L7672" t="s">
        <v>22</v>
      </c>
      <c r="M7672">
        <v>420.25</v>
      </c>
      <c r="N7672" t="s">
        <v>17</v>
      </c>
    </row>
    <row r="7673" spans="1:14" ht="14.25" customHeight="1" x14ac:dyDescent="0.3">
      <c r="A7673" t="s">
        <v>9548</v>
      </c>
      <c r="B7673" t="s">
        <v>41</v>
      </c>
      <c r="C7673" t="s">
        <v>14</v>
      </c>
      <c r="D7673">
        <v>2587.37</v>
      </c>
      <c r="E7673">
        <v>0.03</v>
      </c>
      <c r="F7673">
        <f t="shared" si="238"/>
        <v>77.621099999999998</v>
      </c>
      <c r="G7673">
        <f t="shared" si="239"/>
        <v>2509.7489</v>
      </c>
      <c r="H7673">
        <v>5</v>
      </c>
      <c r="I7673" s="17">
        <v>45499</v>
      </c>
      <c r="J7673" s="17">
        <v>45500</v>
      </c>
      <c r="K7673" t="s">
        <v>15</v>
      </c>
      <c r="L7673" t="s">
        <v>22</v>
      </c>
      <c r="M7673">
        <v>747.69</v>
      </c>
      <c r="N7673" t="s">
        <v>34</v>
      </c>
    </row>
    <row r="7674" spans="1:14" ht="14.25" customHeight="1" x14ac:dyDescent="0.3">
      <c r="A7674" t="s">
        <v>2754</v>
      </c>
      <c r="B7674" t="s">
        <v>25</v>
      </c>
      <c r="C7674" t="s">
        <v>33</v>
      </c>
      <c r="D7674">
        <v>2587.54</v>
      </c>
      <c r="E7674">
        <v>0.15</v>
      </c>
      <c r="F7674">
        <f t="shared" si="238"/>
        <v>388.13099999999997</v>
      </c>
      <c r="G7674">
        <f t="shared" si="239"/>
        <v>2199.4090000000001</v>
      </c>
      <c r="H7674">
        <v>5</v>
      </c>
      <c r="I7674" s="17">
        <v>45101</v>
      </c>
      <c r="J7674" s="17">
        <v>45103</v>
      </c>
      <c r="K7674" t="s">
        <v>21</v>
      </c>
      <c r="L7674" t="s">
        <v>22</v>
      </c>
      <c r="M7674">
        <v>554.62</v>
      </c>
      <c r="N7674" t="s">
        <v>48</v>
      </c>
    </row>
    <row r="7675" spans="1:14" ht="14.25" customHeight="1" x14ac:dyDescent="0.3">
      <c r="A7675" t="s">
        <v>13006</v>
      </c>
      <c r="B7675" t="s">
        <v>19</v>
      </c>
      <c r="C7675" t="s">
        <v>33</v>
      </c>
      <c r="D7675">
        <v>2587.79</v>
      </c>
      <c r="E7675">
        <v>0.05</v>
      </c>
      <c r="F7675">
        <f t="shared" si="238"/>
        <v>129.3895</v>
      </c>
      <c r="G7675">
        <f t="shared" si="239"/>
        <v>2458.4004999999997</v>
      </c>
      <c r="H7675">
        <v>5</v>
      </c>
      <c r="I7675" s="17">
        <v>45071</v>
      </c>
      <c r="J7675" s="17">
        <v>45078</v>
      </c>
      <c r="K7675" t="s">
        <v>31</v>
      </c>
      <c r="L7675" t="s">
        <v>16</v>
      </c>
      <c r="M7675">
        <v>665.68</v>
      </c>
      <c r="N7675" t="s">
        <v>48</v>
      </c>
    </row>
    <row r="7676" spans="1:14" ht="14.25" customHeight="1" x14ac:dyDescent="0.3">
      <c r="A7676" t="s">
        <v>7147</v>
      </c>
      <c r="B7676" t="s">
        <v>41</v>
      </c>
      <c r="C7676" t="s">
        <v>36</v>
      </c>
      <c r="D7676">
        <v>2598.9899999999998</v>
      </c>
      <c r="E7676">
        <v>0.04</v>
      </c>
      <c r="F7676">
        <f t="shared" si="238"/>
        <v>103.95959999999999</v>
      </c>
      <c r="G7676">
        <f t="shared" si="239"/>
        <v>2495.0303999999996</v>
      </c>
      <c r="H7676">
        <v>5</v>
      </c>
      <c r="I7676" s="17">
        <v>45278</v>
      </c>
      <c r="J7676" s="17">
        <v>45282</v>
      </c>
      <c r="K7676" t="s">
        <v>15</v>
      </c>
      <c r="L7676" t="s">
        <v>22</v>
      </c>
      <c r="M7676">
        <v>466.39</v>
      </c>
      <c r="N7676" t="s">
        <v>28</v>
      </c>
    </row>
    <row r="7677" spans="1:14" ht="14.25" customHeight="1" x14ac:dyDescent="0.3">
      <c r="A7677" t="s">
        <v>8357</v>
      </c>
      <c r="B7677" t="s">
        <v>25</v>
      </c>
      <c r="C7677" t="s">
        <v>26</v>
      </c>
      <c r="D7677">
        <v>2601.27</v>
      </c>
      <c r="E7677">
        <v>0.42</v>
      </c>
      <c r="F7677">
        <f t="shared" si="238"/>
        <v>1092.5334</v>
      </c>
      <c r="G7677">
        <f t="shared" si="239"/>
        <v>1508.7366</v>
      </c>
      <c r="H7677">
        <v>5</v>
      </c>
      <c r="I7677" s="17">
        <v>45508</v>
      </c>
      <c r="J7677" s="17">
        <v>45509</v>
      </c>
      <c r="K7677" t="s">
        <v>15</v>
      </c>
      <c r="L7677" t="s">
        <v>16</v>
      </c>
      <c r="M7677">
        <v>482.62</v>
      </c>
      <c r="N7677" t="s">
        <v>39</v>
      </c>
    </row>
    <row r="7678" spans="1:14" ht="14.25" customHeight="1" x14ac:dyDescent="0.3">
      <c r="A7678" t="s">
        <v>7226</v>
      </c>
      <c r="B7678" t="s">
        <v>19</v>
      </c>
      <c r="C7678" t="s">
        <v>33</v>
      </c>
      <c r="D7678">
        <v>2602.35</v>
      </c>
      <c r="E7678">
        <v>0.42</v>
      </c>
      <c r="F7678">
        <f t="shared" si="238"/>
        <v>1092.9869999999999</v>
      </c>
      <c r="G7678">
        <f t="shared" si="239"/>
        <v>1509.3630000000001</v>
      </c>
      <c r="H7678">
        <v>5</v>
      </c>
      <c r="I7678" s="17">
        <v>45429</v>
      </c>
      <c r="J7678" s="17">
        <v>45433</v>
      </c>
      <c r="K7678" t="s">
        <v>21</v>
      </c>
      <c r="L7678" t="s">
        <v>16</v>
      </c>
      <c r="M7678">
        <v>369.75</v>
      </c>
      <c r="N7678" t="s">
        <v>17</v>
      </c>
    </row>
    <row r="7679" spans="1:14" ht="14.25" customHeight="1" x14ac:dyDescent="0.3">
      <c r="A7679" t="s">
        <v>9564</v>
      </c>
      <c r="B7679" t="s">
        <v>25</v>
      </c>
      <c r="C7679" t="s">
        <v>36</v>
      </c>
      <c r="D7679">
        <v>2605.25</v>
      </c>
      <c r="E7679">
        <v>0.09</v>
      </c>
      <c r="F7679">
        <f t="shared" si="238"/>
        <v>234.4725</v>
      </c>
      <c r="G7679">
        <f t="shared" si="239"/>
        <v>2370.7775000000001</v>
      </c>
      <c r="H7679">
        <v>5</v>
      </c>
      <c r="I7679" s="17">
        <v>45120</v>
      </c>
      <c r="J7679" s="17">
        <v>45125</v>
      </c>
      <c r="K7679" t="s">
        <v>15</v>
      </c>
      <c r="L7679" t="s">
        <v>27</v>
      </c>
      <c r="M7679">
        <v>343.1</v>
      </c>
      <c r="N7679" t="s">
        <v>34</v>
      </c>
    </row>
    <row r="7680" spans="1:14" ht="14.25" customHeight="1" x14ac:dyDescent="0.3">
      <c r="A7680" t="s">
        <v>2925</v>
      </c>
      <c r="B7680" t="s">
        <v>41</v>
      </c>
      <c r="C7680" t="s">
        <v>14</v>
      </c>
      <c r="D7680">
        <v>2606.5</v>
      </c>
      <c r="E7680">
        <v>0.25</v>
      </c>
      <c r="F7680">
        <f t="shared" si="238"/>
        <v>651.625</v>
      </c>
      <c r="G7680">
        <f t="shared" si="239"/>
        <v>1954.875</v>
      </c>
      <c r="H7680">
        <v>5</v>
      </c>
      <c r="I7680" s="17">
        <v>45202</v>
      </c>
      <c r="J7680" s="17">
        <v>45207</v>
      </c>
      <c r="K7680" t="s">
        <v>21</v>
      </c>
      <c r="L7680" t="s">
        <v>27</v>
      </c>
      <c r="M7680">
        <v>446.26</v>
      </c>
      <c r="N7680" t="s">
        <v>39</v>
      </c>
    </row>
    <row r="7681" spans="1:14" ht="14.25" customHeight="1" x14ac:dyDescent="0.3">
      <c r="A7681" t="s">
        <v>2718</v>
      </c>
      <c r="B7681" t="s">
        <v>25</v>
      </c>
      <c r="C7681" t="s">
        <v>26</v>
      </c>
      <c r="D7681">
        <v>2610.79</v>
      </c>
      <c r="E7681">
        <v>0.4</v>
      </c>
      <c r="F7681">
        <f t="shared" si="238"/>
        <v>1044.316</v>
      </c>
      <c r="G7681">
        <f t="shared" si="239"/>
        <v>1566.4739999999999</v>
      </c>
      <c r="H7681">
        <v>5</v>
      </c>
      <c r="I7681" s="17">
        <v>45477</v>
      </c>
      <c r="J7681" s="17">
        <v>45479</v>
      </c>
      <c r="K7681" t="s">
        <v>15</v>
      </c>
      <c r="L7681" t="s">
        <v>27</v>
      </c>
      <c r="M7681">
        <v>412.96</v>
      </c>
      <c r="N7681" t="s">
        <v>28</v>
      </c>
    </row>
    <row r="7682" spans="1:14" ht="14.25" customHeight="1" x14ac:dyDescent="0.3">
      <c r="A7682" t="s">
        <v>5638</v>
      </c>
      <c r="B7682" t="s">
        <v>25</v>
      </c>
      <c r="C7682" t="s">
        <v>33</v>
      </c>
      <c r="D7682">
        <v>2612.5</v>
      </c>
      <c r="E7682">
        <v>0.13</v>
      </c>
      <c r="F7682">
        <f t="shared" ref="F7682:F7745" si="240">D7682*E7682</f>
        <v>339.625</v>
      </c>
      <c r="G7682">
        <f t="shared" ref="G7682:G7745" si="241">D7682-F7682</f>
        <v>2272.875</v>
      </c>
      <c r="H7682">
        <v>5</v>
      </c>
      <c r="I7682" s="17">
        <v>45149</v>
      </c>
      <c r="J7682" s="17">
        <v>45150</v>
      </c>
      <c r="K7682" t="s">
        <v>21</v>
      </c>
      <c r="L7682" t="s">
        <v>16</v>
      </c>
      <c r="M7682">
        <v>151.31</v>
      </c>
      <c r="N7682" t="s">
        <v>34</v>
      </c>
    </row>
    <row r="7683" spans="1:14" ht="14.25" customHeight="1" x14ac:dyDescent="0.3">
      <c r="A7683" t="s">
        <v>1815</v>
      </c>
      <c r="B7683" t="s">
        <v>19</v>
      </c>
      <c r="C7683" t="s">
        <v>26</v>
      </c>
      <c r="D7683">
        <v>2612.65</v>
      </c>
      <c r="E7683">
        <v>0.19</v>
      </c>
      <c r="F7683">
        <f t="shared" si="240"/>
        <v>496.40350000000001</v>
      </c>
      <c r="G7683">
        <f t="shared" si="241"/>
        <v>2116.2465000000002</v>
      </c>
      <c r="H7683">
        <v>5</v>
      </c>
      <c r="I7683" s="17">
        <v>45033</v>
      </c>
      <c r="J7683" s="17">
        <v>45040</v>
      </c>
      <c r="K7683" t="s">
        <v>31</v>
      </c>
      <c r="L7683" t="s">
        <v>16</v>
      </c>
      <c r="M7683">
        <v>276.76</v>
      </c>
      <c r="N7683" t="s">
        <v>17</v>
      </c>
    </row>
    <row r="7684" spans="1:14" ht="14.25" customHeight="1" x14ac:dyDescent="0.3">
      <c r="A7684" t="s">
        <v>8406</v>
      </c>
      <c r="B7684" t="s">
        <v>25</v>
      </c>
      <c r="C7684" t="s">
        <v>20</v>
      </c>
      <c r="D7684">
        <v>2614.7199999999998</v>
      </c>
      <c r="E7684">
        <v>0.46</v>
      </c>
      <c r="F7684">
        <f t="shared" si="240"/>
        <v>1202.7711999999999</v>
      </c>
      <c r="G7684">
        <f t="shared" si="241"/>
        <v>1411.9487999999999</v>
      </c>
      <c r="H7684">
        <v>5</v>
      </c>
      <c r="I7684" s="17">
        <v>45185</v>
      </c>
      <c r="J7684" s="17">
        <v>45190</v>
      </c>
      <c r="K7684" t="s">
        <v>31</v>
      </c>
      <c r="L7684" t="s">
        <v>27</v>
      </c>
      <c r="M7684">
        <v>533.19000000000005</v>
      </c>
      <c r="N7684" t="s">
        <v>28</v>
      </c>
    </row>
    <row r="7685" spans="1:14" ht="14.25" customHeight="1" x14ac:dyDescent="0.3">
      <c r="A7685" t="s">
        <v>6137</v>
      </c>
      <c r="B7685" t="s">
        <v>19</v>
      </c>
      <c r="C7685" t="s">
        <v>33</v>
      </c>
      <c r="D7685">
        <v>2622.94</v>
      </c>
      <c r="E7685">
        <v>0.08</v>
      </c>
      <c r="F7685">
        <f t="shared" si="240"/>
        <v>209.83520000000001</v>
      </c>
      <c r="G7685">
        <f t="shared" si="241"/>
        <v>2413.1048000000001</v>
      </c>
      <c r="H7685">
        <v>5</v>
      </c>
      <c r="I7685" s="17">
        <v>45212</v>
      </c>
      <c r="J7685" s="17">
        <v>45213</v>
      </c>
      <c r="K7685" t="s">
        <v>21</v>
      </c>
      <c r="L7685" t="s">
        <v>27</v>
      </c>
      <c r="M7685">
        <v>149.99</v>
      </c>
      <c r="N7685" t="s">
        <v>39</v>
      </c>
    </row>
    <row r="7686" spans="1:14" ht="14.25" customHeight="1" x14ac:dyDescent="0.3">
      <c r="A7686" t="s">
        <v>6263</v>
      </c>
      <c r="B7686" t="s">
        <v>13</v>
      </c>
      <c r="C7686" t="s">
        <v>20</v>
      </c>
      <c r="D7686">
        <v>2624.44</v>
      </c>
      <c r="E7686">
        <v>0.28000000000000003</v>
      </c>
      <c r="F7686">
        <f t="shared" si="240"/>
        <v>734.84320000000014</v>
      </c>
      <c r="G7686">
        <f t="shared" si="241"/>
        <v>1889.5967999999998</v>
      </c>
      <c r="H7686">
        <v>5</v>
      </c>
      <c r="I7686" s="17">
        <v>45438</v>
      </c>
      <c r="J7686" s="17">
        <v>45443</v>
      </c>
      <c r="K7686" t="s">
        <v>31</v>
      </c>
      <c r="L7686" t="s">
        <v>16</v>
      </c>
      <c r="M7686">
        <v>502.91</v>
      </c>
      <c r="N7686" t="s">
        <v>17</v>
      </c>
    </row>
    <row r="7687" spans="1:14" ht="14.25" customHeight="1" x14ac:dyDescent="0.3">
      <c r="A7687" t="s">
        <v>9702</v>
      </c>
      <c r="B7687" t="s">
        <v>41</v>
      </c>
      <c r="C7687" t="s">
        <v>20</v>
      </c>
      <c r="D7687">
        <v>2627.82</v>
      </c>
      <c r="E7687">
        <v>0.34</v>
      </c>
      <c r="F7687">
        <f t="shared" si="240"/>
        <v>893.45880000000011</v>
      </c>
      <c r="G7687">
        <f t="shared" si="241"/>
        <v>1734.3612000000001</v>
      </c>
      <c r="H7687">
        <v>5</v>
      </c>
      <c r="I7687" s="17">
        <v>45497</v>
      </c>
      <c r="J7687" s="17">
        <v>45504</v>
      </c>
      <c r="K7687" t="s">
        <v>15</v>
      </c>
      <c r="L7687" t="s">
        <v>27</v>
      </c>
      <c r="M7687">
        <v>385.28</v>
      </c>
      <c r="N7687" t="s">
        <v>17</v>
      </c>
    </row>
    <row r="7688" spans="1:14" ht="14.25" customHeight="1" x14ac:dyDescent="0.3">
      <c r="A7688" t="s">
        <v>6307</v>
      </c>
      <c r="B7688" t="s">
        <v>19</v>
      </c>
      <c r="C7688" t="s">
        <v>20</v>
      </c>
      <c r="D7688">
        <v>2630.41</v>
      </c>
      <c r="E7688">
        <v>0.49</v>
      </c>
      <c r="F7688">
        <f t="shared" si="240"/>
        <v>1288.9008999999999</v>
      </c>
      <c r="G7688">
        <f t="shared" si="241"/>
        <v>1341.5091</v>
      </c>
      <c r="H7688">
        <v>5</v>
      </c>
      <c r="I7688" s="17">
        <v>45015</v>
      </c>
      <c r="J7688" s="17">
        <v>45022</v>
      </c>
      <c r="K7688" t="s">
        <v>21</v>
      </c>
      <c r="L7688" t="s">
        <v>27</v>
      </c>
      <c r="M7688">
        <v>628.73</v>
      </c>
      <c r="N7688" t="s">
        <v>23</v>
      </c>
    </row>
    <row r="7689" spans="1:14" ht="14.25" customHeight="1" x14ac:dyDescent="0.3">
      <c r="A7689" t="s">
        <v>9463</v>
      </c>
      <c r="B7689" t="s">
        <v>41</v>
      </c>
      <c r="C7689" t="s">
        <v>20</v>
      </c>
      <c r="D7689">
        <v>2640.68</v>
      </c>
      <c r="E7689">
        <v>0.42</v>
      </c>
      <c r="F7689">
        <f t="shared" si="240"/>
        <v>1109.0855999999999</v>
      </c>
      <c r="G7689">
        <f t="shared" si="241"/>
        <v>1531.5944</v>
      </c>
      <c r="H7689">
        <v>5</v>
      </c>
      <c r="I7689" s="17">
        <v>45295</v>
      </c>
      <c r="J7689" s="17">
        <v>45301</v>
      </c>
      <c r="K7689" t="s">
        <v>31</v>
      </c>
      <c r="L7689" t="s">
        <v>27</v>
      </c>
      <c r="M7689">
        <v>367.2</v>
      </c>
      <c r="N7689" t="s">
        <v>28</v>
      </c>
    </row>
    <row r="7690" spans="1:14" ht="14.25" customHeight="1" x14ac:dyDescent="0.3">
      <c r="A7690" t="s">
        <v>3339</v>
      </c>
      <c r="B7690" t="s">
        <v>41</v>
      </c>
      <c r="C7690" t="s">
        <v>26</v>
      </c>
      <c r="D7690">
        <v>2640.88</v>
      </c>
      <c r="E7690">
        <v>0.13</v>
      </c>
      <c r="F7690">
        <f t="shared" si="240"/>
        <v>343.31440000000003</v>
      </c>
      <c r="G7690">
        <f t="shared" si="241"/>
        <v>2297.5655999999999</v>
      </c>
      <c r="H7690">
        <v>5</v>
      </c>
      <c r="I7690" s="17">
        <v>45343</v>
      </c>
      <c r="J7690" s="17">
        <v>45346</v>
      </c>
      <c r="K7690" t="s">
        <v>21</v>
      </c>
      <c r="L7690" t="s">
        <v>16</v>
      </c>
      <c r="M7690">
        <v>228.74</v>
      </c>
      <c r="N7690" t="s">
        <v>39</v>
      </c>
    </row>
    <row r="7691" spans="1:14" ht="14.25" customHeight="1" x14ac:dyDescent="0.3">
      <c r="A7691" t="s">
        <v>14704</v>
      </c>
      <c r="B7691" t="s">
        <v>19</v>
      </c>
      <c r="C7691" t="s">
        <v>33</v>
      </c>
      <c r="D7691">
        <v>2640.99</v>
      </c>
      <c r="E7691">
        <v>0.47</v>
      </c>
      <c r="F7691">
        <f t="shared" si="240"/>
        <v>1241.2652999999998</v>
      </c>
      <c r="G7691">
        <f t="shared" si="241"/>
        <v>1399.7247</v>
      </c>
      <c r="H7691">
        <v>5</v>
      </c>
      <c r="I7691" s="17">
        <v>45483</v>
      </c>
      <c r="J7691" s="17">
        <v>45489</v>
      </c>
      <c r="K7691" t="s">
        <v>31</v>
      </c>
      <c r="L7691" t="s">
        <v>27</v>
      </c>
      <c r="M7691">
        <v>402.72</v>
      </c>
      <c r="N7691" t="s">
        <v>34</v>
      </c>
    </row>
    <row r="7692" spans="1:14" ht="14.25" customHeight="1" x14ac:dyDescent="0.3">
      <c r="A7692" t="s">
        <v>5697</v>
      </c>
      <c r="B7692" t="s">
        <v>41</v>
      </c>
      <c r="C7692" t="s">
        <v>20</v>
      </c>
      <c r="D7692">
        <v>2641.95</v>
      </c>
      <c r="E7692">
        <v>0.37</v>
      </c>
      <c r="F7692">
        <f t="shared" si="240"/>
        <v>977.52149999999995</v>
      </c>
      <c r="G7692">
        <f t="shared" si="241"/>
        <v>1664.4285</v>
      </c>
      <c r="H7692">
        <v>5</v>
      </c>
      <c r="I7692" s="17">
        <v>45579</v>
      </c>
      <c r="J7692" s="17">
        <v>45584</v>
      </c>
      <c r="K7692" t="s">
        <v>31</v>
      </c>
      <c r="L7692" t="s">
        <v>16</v>
      </c>
      <c r="M7692">
        <v>400.18</v>
      </c>
      <c r="N7692" t="s">
        <v>39</v>
      </c>
    </row>
    <row r="7693" spans="1:14" ht="14.25" customHeight="1" x14ac:dyDescent="0.3">
      <c r="A7693" t="s">
        <v>12780</v>
      </c>
      <c r="B7693" t="s">
        <v>41</v>
      </c>
      <c r="C7693" t="s">
        <v>26</v>
      </c>
      <c r="D7693">
        <v>2648.7</v>
      </c>
      <c r="E7693">
        <v>0.36</v>
      </c>
      <c r="F7693">
        <f t="shared" si="240"/>
        <v>953.53199999999993</v>
      </c>
      <c r="G7693">
        <f t="shared" si="241"/>
        <v>1695.1679999999999</v>
      </c>
      <c r="H7693">
        <v>5</v>
      </c>
      <c r="I7693" s="17">
        <v>45019</v>
      </c>
      <c r="J7693" s="17">
        <v>45022</v>
      </c>
      <c r="K7693" t="s">
        <v>15</v>
      </c>
      <c r="L7693" t="s">
        <v>16</v>
      </c>
      <c r="M7693">
        <v>678.87</v>
      </c>
      <c r="N7693" t="s">
        <v>39</v>
      </c>
    </row>
    <row r="7694" spans="1:14" ht="14.25" customHeight="1" x14ac:dyDescent="0.3">
      <c r="A7694" t="s">
        <v>5406</v>
      </c>
      <c r="B7694" t="s">
        <v>41</v>
      </c>
      <c r="C7694" t="s">
        <v>20</v>
      </c>
      <c r="D7694">
        <v>2651.3</v>
      </c>
      <c r="E7694">
        <v>0.09</v>
      </c>
      <c r="F7694">
        <f t="shared" si="240"/>
        <v>238.61700000000002</v>
      </c>
      <c r="G7694">
        <f t="shared" si="241"/>
        <v>2412.683</v>
      </c>
      <c r="H7694">
        <v>5</v>
      </c>
      <c r="I7694" s="17">
        <v>45608</v>
      </c>
      <c r="J7694" s="17">
        <v>45612</v>
      </c>
      <c r="K7694" t="s">
        <v>15</v>
      </c>
      <c r="L7694" t="s">
        <v>16</v>
      </c>
      <c r="M7694">
        <v>690.25</v>
      </c>
      <c r="N7694" t="s">
        <v>34</v>
      </c>
    </row>
    <row r="7695" spans="1:14" ht="14.25" customHeight="1" x14ac:dyDescent="0.3">
      <c r="A7695" t="s">
        <v>2018</v>
      </c>
      <c r="B7695" t="s">
        <v>41</v>
      </c>
      <c r="C7695" t="s">
        <v>26</v>
      </c>
      <c r="D7695">
        <v>2651.65</v>
      </c>
      <c r="E7695">
        <v>0.3</v>
      </c>
      <c r="F7695">
        <f t="shared" si="240"/>
        <v>795.495</v>
      </c>
      <c r="G7695">
        <f t="shared" si="241"/>
        <v>1856.1550000000002</v>
      </c>
      <c r="H7695">
        <v>5</v>
      </c>
      <c r="I7695" s="17">
        <v>45520</v>
      </c>
      <c r="J7695" s="17">
        <v>45526</v>
      </c>
      <c r="K7695" t="s">
        <v>31</v>
      </c>
      <c r="L7695" t="s">
        <v>27</v>
      </c>
      <c r="M7695">
        <v>735.5</v>
      </c>
      <c r="N7695" t="s">
        <v>23</v>
      </c>
    </row>
    <row r="7696" spans="1:14" ht="14.25" customHeight="1" x14ac:dyDescent="0.3">
      <c r="A7696" t="s">
        <v>135</v>
      </c>
      <c r="B7696" t="s">
        <v>41</v>
      </c>
      <c r="C7696" t="s">
        <v>26</v>
      </c>
      <c r="D7696">
        <v>2652.24</v>
      </c>
      <c r="E7696">
        <v>0.37</v>
      </c>
      <c r="F7696">
        <f t="shared" si="240"/>
        <v>981.32879999999989</v>
      </c>
      <c r="G7696">
        <f t="shared" si="241"/>
        <v>1670.9112</v>
      </c>
      <c r="H7696">
        <v>5</v>
      </c>
      <c r="I7696" s="17">
        <v>45089</v>
      </c>
      <c r="J7696" s="17">
        <v>45090</v>
      </c>
      <c r="K7696" t="s">
        <v>31</v>
      </c>
      <c r="L7696" t="s">
        <v>22</v>
      </c>
      <c r="M7696">
        <v>666.98</v>
      </c>
      <c r="N7696" t="s">
        <v>39</v>
      </c>
    </row>
    <row r="7697" spans="1:14" ht="14.25" customHeight="1" x14ac:dyDescent="0.3">
      <c r="A7697" t="s">
        <v>649</v>
      </c>
      <c r="B7697" t="s">
        <v>25</v>
      </c>
      <c r="C7697" t="s">
        <v>14</v>
      </c>
      <c r="D7697">
        <v>2656.61</v>
      </c>
      <c r="E7697">
        <v>0.44</v>
      </c>
      <c r="F7697">
        <f t="shared" si="240"/>
        <v>1168.9084</v>
      </c>
      <c r="G7697">
        <f t="shared" si="241"/>
        <v>1487.7016000000001</v>
      </c>
      <c r="H7697">
        <v>5</v>
      </c>
      <c r="I7697" s="17">
        <v>45601</v>
      </c>
      <c r="J7697" s="17">
        <v>45606</v>
      </c>
      <c r="K7697" t="s">
        <v>21</v>
      </c>
      <c r="L7697" t="s">
        <v>16</v>
      </c>
      <c r="M7697">
        <v>452.9</v>
      </c>
      <c r="N7697" t="s">
        <v>39</v>
      </c>
    </row>
    <row r="7698" spans="1:14" ht="14.25" customHeight="1" x14ac:dyDescent="0.3">
      <c r="A7698" t="s">
        <v>1619</v>
      </c>
      <c r="B7698" t="s">
        <v>25</v>
      </c>
      <c r="C7698" t="s">
        <v>36</v>
      </c>
      <c r="D7698">
        <v>2656.9</v>
      </c>
      <c r="E7698">
        <v>0.1</v>
      </c>
      <c r="F7698">
        <f t="shared" si="240"/>
        <v>265.69</v>
      </c>
      <c r="G7698">
        <f t="shared" si="241"/>
        <v>2391.21</v>
      </c>
      <c r="H7698">
        <v>5</v>
      </c>
      <c r="I7698" s="17">
        <v>45162</v>
      </c>
      <c r="J7698" s="17">
        <v>45167</v>
      </c>
      <c r="K7698" t="s">
        <v>15</v>
      </c>
      <c r="L7698" t="s">
        <v>22</v>
      </c>
      <c r="M7698">
        <v>363.09</v>
      </c>
      <c r="N7698" t="s">
        <v>28</v>
      </c>
    </row>
    <row r="7699" spans="1:14" ht="14.25" customHeight="1" x14ac:dyDescent="0.3">
      <c r="A7699" t="s">
        <v>3854</v>
      </c>
      <c r="B7699" t="s">
        <v>41</v>
      </c>
      <c r="C7699" t="s">
        <v>33</v>
      </c>
      <c r="D7699">
        <v>2660.69</v>
      </c>
      <c r="E7699">
        <v>0.42</v>
      </c>
      <c r="F7699">
        <f t="shared" si="240"/>
        <v>1117.4898000000001</v>
      </c>
      <c r="G7699">
        <f t="shared" si="241"/>
        <v>1543.2002</v>
      </c>
      <c r="H7699">
        <v>5</v>
      </c>
      <c r="I7699" s="17">
        <v>45345</v>
      </c>
      <c r="J7699" s="17">
        <v>45349</v>
      </c>
      <c r="K7699" t="s">
        <v>21</v>
      </c>
      <c r="L7699" t="s">
        <v>22</v>
      </c>
      <c r="M7699">
        <v>268</v>
      </c>
      <c r="N7699" t="s">
        <v>28</v>
      </c>
    </row>
    <row r="7700" spans="1:14" ht="14.25" customHeight="1" x14ac:dyDescent="0.3">
      <c r="A7700" t="s">
        <v>1210</v>
      </c>
      <c r="B7700" t="s">
        <v>19</v>
      </c>
      <c r="C7700" t="s">
        <v>14</v>
      </c>
      <c r="D7700">
        <v>2670.91</v>
      </c>
      <c r="E7700">
        <v>0.27</v>
      </c>
      <c r="F7700">
        <f t="shared" si="240"/>
        <v>721.14570000000003</v>
      </c>
      <c r="G7700">
        <f t="shared" si="241"/>
        <v>1949.7642999999998</v>
      </c>
      <c r="H7700">
        <v>5</v>
      </c>
      <c r="I7700" s="17">
        <v>45457</v>
      </c>
      <c r="J7700" s="17">
        <v>45458</v>
      </c>
      <c r="K7700" t="s">
        <v>21</v>
      </c>
      <c r="L7700" t="s">
        <v>27</v>
      </c>
      <c r="M7700">
        <v>666.87</v>
      </c>
      <c r="N7700" t="s">
        <v>34</v>
      </c>
    </row>
    <row r="7701" spans="1:14" ht="14.25" customHeight="1" x14ac:dyDescent="0.3">
      <c r="A7701" t="s">
        <v>2359</v>
      </c>
      <c r="B7701" t="s">
        <v>41</v>
      </c>
      <c r="C7701" t="s">
        <v>14</v>
      </c>
      <c r="D7701">
        <v>2673.83</v>
      </c>
      <c r="E7701">
        <v>0.03</v>
      </c>
      <c r="F7701">
        <f t="shared" si="240"/>
        <v>80.2149</v>
      </c>
      <c r="G7701">
        <f t="shared" si="241"/>
        <v>2593.6151</v>
      </c>
      <c r="H7701">
        <v>5</v>
      </c>
      <c r="I7701" s="17">
        <v>45244</v>
      </c>
      <c r="J7701" s="17">
        <v>45250</v>
      </c>
      <c r="K7701" t="s">
        <v>15</v>
      </c>
      <c r="L7701" t="s">
        <v>16</v>
      </c>
      <c r="M7701">
        <v>602.39</v>
      </c>
      <c r="N7701" t="s">
        <v>23</v>
      </c>
    </row>
    <row r="7702" spans="1:14" ht="14.25" customHeight="1" x14ac:dyDescent="0.3">
      <c r="A7702" t="s">
        <v>13253</v>
      </c>
      <c r="B7702" t="s">
        <v>13</v>
      </c>
      <c r="C7702" t="s">
        <v>14</v>
      </c>
      <c r="D7702">
        <v>2675.04</v>
      </c>
      <c r="E7702">
        <v>0.17</v>
      </c>
      <c r="F7702">
        <f t="shared" si="240"/>
        <v>454.7568</v>
      </c>
      <c r="G7702">
        <f t="shared" si="241"/>
        <v>2220.2831999999999</v>
      </c>
      <c r="H7702">
        <v>5</v>
      </c>
      <c r="I7702" s="17">
        <v>44951</v>
      </c>
      <c r="J7702" s="17">
        <v>44955</v>
      </c>
      <c r="K7702" t="s">
        <v>31</v>
      </c>
      <c r="L7702" t="s">
        <v>16</v>
      </c>
      <c r="M7702">
        <v>743.36</v>
      </c>
      <c r="N7702" t="s">
        <v>34</v>
      </c>
    </row>
    <row r="7703" spans="1:14" ht="14.25" customHeight="1" x14ac:dyDescent="0.3">
      <c r="A7703" t="s">
        <v>12585</v>
      </c>
      <c r="B7703" t="s">
        <v>25</v>
      </c>
      <c r="C7703" t="s">
        <v>20</v>
      </c>
      <c r="D7703">
        <v>2678.14</v>
      </c>
      <c r="E7703">
        <v>0.16</v>
      </c>
      <c r="F7703">
        <f t="shared" si="240"/>
        <v>428.50239999999997</v>
      </c>
      <c r="G7703">
        <f t="shared" si="241"/>
        <v>2249.6376</v>
      </c>
      <c r="H7703">
        <v>5</v>
      </c>
      <c r="I7703" s="17">
        <v>45316</v>
      </c>
      <c r="J7703" s="17">
        <v>45323</v>
      </c>
      <c r="K7703" t="s">
        <v>21</v>
      </c>
      <c r="L7703" t="s">
        <v>27</v>
      </c>
      <c r="M7703">
        <v>197.53</v>
      </c>
      <c r="N7703" t="s">
        <v>34</v>
      </c>
    </row>
    <row r="7704" spans="1:14" ht="14.25" customHeight="1" x14ac:dyDescent="0.3">
      <c r="A7704" t="s">
        <v>3536</v>
      </c>
      <c r="B7704" t="s">
        <v>25</v>
      </c>
      <c r="C7704" t="s">
        <v>26</v>
      </c>
      <c r="D7704">
        <v>2681.89</v>
      </c>
      <c r="E7704">
        <v>0.16</v>
      </c>
      <c r="F7704">
        <f t="shared" si="240"/>
        <v>429.10239999999999</v>
      </c>
      <c r="G7704">
        <f t="shared" si="241"/>
        <v>2252.7875999999997</v>
      </c>
      <c r="H7704">
        <v>5</v>
      </c>
      <c r="I7704" s="17">
        <v>45411</v>
      </c>
      <c r="J7704" s="17">
        <v>45412</v>
      </c>
      <c r="K7704" t="s">
        <v>15</v>
      </c>
      <c r="L7704" t="s">
        <v>27</v>
      </c>
      <c r="M7704">
        <v>195.24</v>
      </c>
      <c r="N7704" t="s">
        <v>28</v>
      </c>
    </row>
    <row r="7705" spans="1:14" ht="14.25" customHeight="1" x14ac:dyDescent="0.3">
      <c r="A7705" t="s">
        <v>10465</v>
      </c>
      <c r="B7705" t="s">
        <v>25</v>
      </c>
      <c r="C7705" t="s">
        <v>14</v>
      </c>
      <c r="D7705">
        <v>2684.92</v>
      </c>
      <c r="E7705">
        <v>0.39</v>
      </c>
      <c r="F7705">
        <f t="shared" si="240"/>
        <v>1047.1188</v>
      </c>
      <c r="G7705">
        <f t="shared" si="241"/>
        <v>1637.8012000000001</v>
      </c>
      <c r="H7705">
        <v>5</v>
      </c>
      <c r="I7705" s="17">
        <v>45353</v>
      </c>
      <c r="J7705" s="17">
        <v>45357</v>
      </c>
      <c r="K7705" t="s">
        <v>31</v>
      </c>
      <c r="L7705" t="s">
        <v>27</v>
      </c>
      <c r="M7705">
        <v>590.32000000000005</v>
      </c>
      <c r="N7705" t="s">
        <v>28</v>
      </c>
    </row>
    <row r="7706" spans="1:14" ht="14.25" customHeight="1" x14ac:dyDescent="0.3">
      <c r="A7706" t="s">
        <v>8291</v>
      </c>
      <c r="B7706" t="s">
        <v>19</v>
      </c>
      <c r="C7706" t="s">
        <v>26</v>
      </c>
      <c r="D7706">
        <v>2688.54</v>
      </c>
      <c r="E7706">
        <v>0.12</v>
      </c>
      <c r="F7706">
        <f t="shared" si="240"/>
        <v>322.62479999999999</v>
      </c>
      <c r="G7706">
        <f t="shared" si="241"/>
        <v>2365.9151999999999</v>
      </c>
      <c r="H7706">
        <v>5</v>
      </c>
      <c r="I7706" s="17">
        <v>45125</v>
      </c>
      <c r="J7706" s="17">
        <v>45127</v>
      </c>
      <c r="K7706" t="s">
        <v>31</v>
      </c>
      <c r="L7706" t="s">
        <v>16</v>
      </c>
      <c r="M7706">
        <v>689.06</v>
      </c>
      <c r="N7706" t="s">
        <v>39</v>
      </c>
    </row>
    <row r="7707" spans="1:14" ht="14.25" customHeight="1" x14ac:dyDescent="0.3">
      <c r="A7707" t="s">
        <v>8751</v>
      </c>
      <c r="B7707" t="s">
        <v>25</v>
      </c>
      <c r="C7707" t="s">
        <v>36</v>
      </c>
      <c r="D7707">
        <v>2689.08</v>
      </c>
      <c r="E7707">
        <v>0.26</v>
      </c>
      <c r="F7707">
        <f t="shared" si="240"/>
        <v>699.16079999999999</v>
      </c>
      <c r="G7707">
        <f t="shared" si="241"/>
        <v>1989.9191999999998</v>
      </c>
      <c r="H7707">
        <v>5</v>
      </c>
      <c r="I7707" s="17">
        <v>45517</v>
      </c>
      <c r="J7707" s="17">
        <v>45520</v>
      </c>
      <c r="K7707" t="s">
        <v>21</v>
      </c>
      <c r="L7707" t="s">
        <v>27</v>
      </c>
      <c r="M7707">
        <v>394.54</v>
      </c>
      <c r="N7707" t="s">
        <v>48</v>
      </c>
    </row>
    <row r="7708" spans="1:14" ht="14.25" customHeight="1" x14ac:dyDescent="0.3">
      <c r="A7708" t="s">
        <v>200</v>
      </c>
      <c r="B7708" t="s">
        <v>13</v>
      </c>
      <c r="C7708" t="s">
        <v>36</v>
      </c>
      <c r="D7708">
        <v>2690.5</v>
      </c>
      <c r="E7708">
        <v>0.33</v>
      </c>
      <c r="F7708">
        <f t="shared" si="240"/>
        <v>887.86500000000001</v>
      </c>
      <c r="G7708">
        <f t="shared" si="241"/>
        <v>1802.635</v>
      </c>
      <c r="H7708">
        <v>5</v>
      </c>
      <c r="I7708" s="17">
        <v>45441</v>
      </c>
      <c r="J7708" s="17">
        <v>45444</v>
      </c>
      <c r="K7708" t="s">
        <v>15</v>
      </c>
      <c r="L7708" t="s">
        <v>27</v>
      </c>
      <c r="M7708">
        <v>418.96</v>
      </c>
      <c r="N7708" t="s">
        <v>39</v>
      </c>
    </row>
    <row r="7709" spans="1:14" ht="14.25" customHeight="1" x14ac:dyDescent="0.3">
      <c r="A7709" t="s">
        <v>10237</v>
      </c>
      <c r="B7709" t="s">
        <v>41</v>
      </c>
      <c r="C7709" t="s">
        <v>14</v>
      </c>
      <c r="D7709">
        <v>2696.57</v>
      </c>
      <c r="E7709">
        <v>0.42</v>
      </c>
      <c r="F7709">
        <f t="shared" si="240"/>
        <v>1132.5594000000001</v>
      </c>
      <c r="G7709">
        <f t="shared" si="241"/>
        <v>1564.0106000000001</v>
      </c>
      <c r="H7709">
        <v>5</v>
      </c>
      <c r="I7709" s="17">
        <v>45414</v>
      </c>
      <c r="J7709" s="17">
        <v>45421</v>
      </c>
      <c r="K7709" t="s">
        <v>15</v>
      </c>
      <c r="L7709" t="s">
        <v>22</v>
      </c>
      <c r="M7709">
        <v>742.05</v>
      </c>
      <c r="N7709" t="s">
        <v>39</v>
      </c>
    </row>
    <row r="7710" spans="1:14" ht="14.25" customHeight="1" x14ac:dyDescent="0.3">
      <c r="A7710" t="s">
        <v>3196</v>
      </c>
      <c r="B7710" t="s">
        <v>25</v>
      </c>
      <c r="C7710" t="s">
        <v>20</v>
      </c>
      <c r="D7710">
        <v>2697.39</v>
      </c>
      <c r="E7710">
        <v>0.22</v>
      </c>
      <c r="F7710">
        <f t="shared" si="240"/>
        <v>593.42579999999998</v>
      </c>
      <c r="G7710">
        <f t="shared" si="241"/>
        <v>2103.9641999999999</v>
      </c>
      <c r="H7710">
        <v>5</v>
      </c>
      <c r="I7710" s="17">
        <v>45408</v>
      </c>
      <c r="J7710" s="17">
        <v>45412</v>
      </c>
      <c r="K7710" t="s">
        <v>31</v>
      </c>
      <c r="L7710" t="s">
        <v>16</v>
      </c>
      <c r="M7710">
        <v>599.5</v>
      </c>
      <c r="N7710" t="s">
        <v>23</v>
      </c>
    </row>
    <row r="7711" spans="1:14" ht="14.25" customHeight="1" x14ac:dyDescent="0.3">
      <c r="A7711" t="s">
        <v>3747</v>
      </c>
      <c r="B7711" t="s">
        <v>25</v>
      </c>
      <c r="C7711" t="s">
        <v>14</v>
      </c>
      <c r="D7711">
        <v>2701.21</v>
      </c>
      <c r="E7711">
        <v>0.49</v>
      </c>
      <c r="F7711">
        <f t="shared" si="240"/>
        <v>1323.5929000000001</v>
      </c>
      <c r="G7711">
        <f t="shared" si="241"/>
        <v>1377.6170999999999</v>
      </c>
      <c r="H7711">
        <v>5</v>
      </c>
      <c r="I7711" s="17">
        <v>45180</v>
      </c>
      <c r="J7711" s="17">
        <v>45186</v>
      </c>
      <c r="K7711" t="s">
        <v>21</v>
      </c>
      <c r="L7711" t="s">
        <v>27</v>
      </c>
      <c r="M7711">
        <v>712.15</v>
      </c>
      <c r="N7711" t="s">
        <v>48</v>
      </c>
    </row>
    <row r="7712" spans="1:14" ht="14.25" customHeight="1" x14ac:dyDescent="0.3">
      <c r="A7712" t="s">
        <v>9274</v>
      </c>
      <c r="B7712" t="s">
        <v>41</v>
      </c>
      <c r="C7712" t="s">
        <v>33</v>
      </c>
      <c r="D7712">
        <v>2703.3</v>
      </c>
      <c r="E7712">
        <v>0.47</v>
      </c>
      <c r="F7712">
        <f t="shared" si="240"/>
        <v>1270.5509999999999</v>
      </c>
      <c r="G7712">
        <f t="shared" si="241"/>
        <v>1432.7490000000003</v>
      </c>
      <c r="H7712">
        <v>5</v>
      </c>
      <c r="I7712" s="17">
        <v>44981</v>
      </c>
      <c r="J7712" s="17">
        <v>44985</v>
      </c>
      <c r="K7712" t="s">
        <v>21</v>
      </c>
      <c r="L7712" t="s">
        <v>27</v>
      </c>
      <c r="M7712">
        <v>332.08</v>
      </c>
      <c r="N7712" t="s">
        <v>34</v>
      </c>
    </row>
    <row r="7713" spans="1:14" ht="14.25" customHeight="1" x14ac:dyDescent="0.3">
      <c r="A7713" t="s">
        <v>208</v>
      </c>
      <c r="B7713" t="s">
        <v>41</v>
      </c>
      <c r="C7713" t="s">
        <v>20</v>
      </c>
      <c r="D7713">
        <v>2703.93</v>
      </c>
      <c r="E7713">
        <v>0.48</v>
      </c>
      <c r="F7713">
        <f t="shared" si="240"/>
        <v>1297.8863999999999</v>
      </c>
      <c r="G7713">
        <f t="shared" si="241"/>
        <v>1406.0436</v>
      </c>
      <c r="H7713">
        <v>5</v>
      </c>
      <c r="I7713" s="17">
        <v>45292</v>
      </c>
      <c r="J7713" s="17">
        <v>45297</v>
      </c>
      <c r="K7713" t="s">
        <v>21</v>
      </c>
      <c r="L7713" t="s">
        <v>16</v>
      </c>
      <c r="M7713">
        <v>671.84</v>
      </c>
      <c r="N7713" t="s">
        <v>17</v>
      </c>
    </row>
    <row r="7714" spans="1:14" ht="14.25" customHeight="1" x14ac:dyDescent="0.3">
      <c r="A7714" t="s">
        <v>10293</v>
      </c>
      <c r="B7714" t="s">
        <v>13</v>
      </c>
      <c r="C7714" t="s">
        <v>26</v>
      </c>
      <c r="D7714">
        <v>2705.51</v>
      </c>
      <c r="E7714">
        <v>0.2</v>
      </c>
      <c r="F7714">
        <f t="shared" si="240"/>
        <v>541.10200000000009</v>
      </c>
      <c r="G7714">
        <f t="shared" si="241"/>
        <v>2164.4080000000004</v>
      </c>
      <c r="H7714">
        <v>5</v>
      </c>
      <c r="I7714" s="17">
        <v>45549</v>
      </c>
      <c r="J7714" s="17">
        <v>45556</v>
      </c>
      <c r="K7714" t="s">
        <v>21</v>
      </c>
      <c r="L7714" t="s">
        <v>27</v>
      </c>
      <c r="M7714">
        <v>457.79</v>
      </c>
      <c r="N7714" t="s">
        <v>48</v>
      </c>
    </row>
    <row r="7715" spans="1:14" ht="14.25" customHeight="1" x14ac:dyDescent="0.3">
      <c r="A7715" t="s">
        <v>9039</v>
      </c>
      <c r="B7715" t="s">
        <v>41</v>
      </c>
      <c r="C7715" t="s">
        <v>14</v>
      </c>
      <c r="D7715">
        <v>2706.56</v>
      </c>
      <c r="E7715">
        <v>0.18</v>
      </c>
      <c r="F7715">
        <f t="shared" si="240"/>
        <v>487.18079999999998</v>
      </c>
      <c r="G7715">
        <f t="shared" si="241"/>
        <v>2219.3791999999999</v>
      </c>
      <c r="H7715">
        <v>5</v>
      </c>
      <c r="I7715" s="17">
        <v>45212</v>
      </c>
      <c r="J7715" s="17">
        <v>45216</v>
      </c>
      <c r="K7715" t="s">
        <v>21</v>
      </c>
      <c r="L7715" t="s">
        <v>16</v>
      </c>
      <c r="M7715">
        <v>486.17</v>
      </c>
      <c r="N7715" t="s">
        <v>23</v>
      </c>
    </row>
    <row r="7716" spans="1:14" ht="14.25" customHeight="1" x14ac:dyDescent="0.3">
      <c r="A7716" t="s">
        <v>7644</v>
      </c>
      <c r="B7716" t="s">
        <v>41</v>
      </c>
      <c r="C7716" t="s">
        <v>26</v>
      </c>
      <c r="D7716">
        <v>2711.01</v>
      </c>
      <c r="E7716">
        <v>0.4</v>
      </c>
      <c r="F7716">
        <f t="shared" si="240"/>
        <v>1084.4040000000002</v>
      </c>
      <c r="G7716">
        <f t="shared" si="241"/>
        <v>1626.606</v>
      </c>
      <c r="H7716">
        <v>5</v>
      </c>
      <c r="I7716" s="17">
        <v>45045</v>
      </c>
      <c r="J7716" s="17">
        <v>45052</v>
      </c>
      <c r="K7716" t="s">
        <v>21</v>
      </c>
      <c r="L7716" t="s">
        <v>27</v>
      </c>
      <c r="M7716">
        <v>455.03</v>
      </c>
      <c r="N7716" t="s">
        <v>23</v>
      </c>
    </row>
    <row r="7717" spans="1:14" ht="14.25" customHeight="1" x14ac:dyDescent="0.3">
      <c r="A7717" t="s">
        <v>4319</v>
      </c>
      <c r="B7717" t="s">
        <v>19</v>
      </c>
      <c r="C7717" t="s">
        <v>26</v>
      </c>
      <c r="D7717">
        <v>2712.37</v>
      </c>
      <c r="E7717">
        <v>0.43</v>
      </c>
      <c r="F7717">
        <f t="shared" si="240"/>
        <v>1166.3190999999999</v>
      </c>
      <c r="G7717">
        <f t="shared" si="241"/>
        <v>1546.0509</v>
      </c>
      <c r="H7717">
        <v>5</v>
      </c>
      <c r="I7717" s="17">
        <v>45060</v>
      </c>
      <c r="J7717" s="17">
        <v>45066</v>
      </c>
      <c r="K7717" t="s">
        <v>31</v>
      </c>
      <c r="L7717" t="s">
        <v>16</v>
      </c>
      <c r="M7717">
        <v>151.94</v>
      </c>
      <c r="N7717" t="s">
        <v>28</v>
      </c>
    </row>
    <row r="7718" spans="1:14" ht="14.25" customHeight="1" x14ac:dyDescent="0.3">
      <c r="A7718" t="s">
        <v>4764</v>
      </c>
      <c r="B7718" t="s">
        <v>25</v>
      </c>
      <c r="C7718" t="s">
        <v>36</v>
      </c>
      <c r="D7718">
        <v>2717.8</v>
      </c>
      <c r="E7718">
        <v>0.49</v>
      </c>
      <c r="F7718">
        <f t="shared" si="240"/>
        <v>1331.722</v>
      </c>
      <c r="G7718">
        <f t="shared" si="241"/>
        <v>1386.0780000000002</v>
      </c>
      <c r="H7718">
        <v>5</v>
      </c>
      <c r="I7718" s="17">
        <v>45309</v>
      </c>
      <c r="J7718" s="17">
        <v>45315</v>
      </c>
      <c r="K7718" t="s">
        <v>15</v>
      </c>
      <c r="L7718" t="s">
        <v>16</v>
      </c>
      <c r="M7718">
        <v>725.51</v>
      </c>
      <c r="N7718" t="s">
        <v>34</v>
      </c>
    </row>
    <row r="7719" spans="1:14" ht="14.25" customHeight="1" x14ac:dyDescent="0.3">
      <c r="A7719" t="s">
        <v>10916</v>
      </c>
      <c r="B7719" t="s">
        <v>13</v>
      </c>
      <c r="C7719" t="s">
        <v>26</v>
      </c>
      <c r="D7719">
        <v>2722.07</v>
      </c>
      <c r="E7719">
        <v>0.46</v>
      </c>
      <c r="F7719">
        <f t="shared" si="240"/>
        <v>1252.1522000000002</v>
      </c>
      <c r="G7719">
        <f t="shared" si="241"/>
        <v>1469.9177999999999</v>
      </c>
      <c r="H7719">
        <v>5</v>
      </c>
      <c r="I7719" s="17">
        <v>44965</v>
      </c>
      <c r="J7719" s="17">
        <v>44970</v>
      </c>
      <c r="K7719" t="s">
        <v>31</v>
      </c>
      <c r="L7719" t="s">
        <v>22</v>
      </c>
      <c r="M7719">
        <v>289.11</v>
      </c>
      <c r="N7719" t="s">
        <v>23</v>
      </c>
    </row>
    <row r="7720" spans="1:14" ht="14.25" customHeight="1" x14ac:dyDescent="0.3">
      <c r="A7720" t="s">
        <v>15356</v>
      </c>
      <c r="B7720" t="s">
        <v>13</v>
      </c>
      <c r="C7720" t="s">
        <v>14</v>
      </c>
      <c r="D7720">
        <v>2724.64</v>
      </c>
      <c r="E7720">
        <v>0.3</v>
      </c>
      <c r="F7720">
        <f t="shared" si="240"/>
        <v>817.39199999999994</v>
      </c>
      <c r="G7720">
        <f t="shared" si="241"/>
        <v>1907.248</v>
      </c>
      <c r="H7720">
        <v>5</v>
      </c>
      <c r="I7720" s="17">
        <v>45125</v>
      </c>
      <c r="J7720" s="17">
        <v>45131</v>
      </c>
      <c r="K7720" t="s">
        <v>21</v>
      </c>
      <c r="L7720" t="s">
        <v>16</v>
      </c>
      <c r="M7720">
        <v>770.94</v>
      </c>
      <c r="N7720" t="s">
        <v>17</v>
      </c>
    </row>
    <row r="7721" spans="1:14" ht="14.25" customHeight="1" x14ac:dyDescent="0.3">
      <c r="A7721" t="s">
        <v>13404</v>
      </c>
      <c r="B7721" t="s">
        <v>41</v>
      </c>
      <c r="C7721" t="s">
        <v>33</v>
      </c>
      <c r="D7721">
        <v>2730.12</v>
      </c>
      <c r="E7721">
        <v>0.21</v>
      </c>
      <c r="F7721">
        <f t="shared" si="240"/>
        <v>573.3252</v>
      </c>
      <c r="G7721">
        <f t="shared" si="241"/>
        <v>2156.7947999999997</v>
      </c>
      <c r="H7721">
        <v>5</v>
      </c>
      <c r="I7721" s="17">
        <v>45046</v>
      </c>
      <c r="J7721" s="17">
        <v>45047</v>
      </c>
      <c r="K7721" t="s">
        <v>15</v>
      </c>
      <c r="L7721" t="s">
        <v>27</v>
      </c>
      <c r="M7721">
        <v>455.65</v>
      </c>
      <c r="N7721" t="s">
        <v>17</v>
      </c>
    </row>
    <row r="7722" spans="1:14" ht="14.25" customHeight="1" x14ac:dyDescent="0.3">
      <c r="A7722" t="s">
        <v>1450</v>
      </c>
      <c r="B7722" t="s">
        <v>13</v>
      </c>
      <c r="C7722" t="s">
        <v>36</v>
      </c>
      <c r="D7722">
        <v>2733.94</v>
      </c>
      <c r="E7722">
        <v>0.14000000000000001</v>
      </c>
      <c r="F7722">
        <f t="shared" si="240"/>
        <v>382.75160000000005</v>
      </c>
      <c r="G7722">
        <f t="shared" si="241"/>
        <v>2351.1884</v>
      </c>
      <c r="H7722">
        <v>5</v>
      </c>
      <c r="I7722" s="17">
        <v>45102</v>
      </c>
      <c r="J7722" s="17">
        <v>45104</v>
      </c>
      <c r="K7722" t="s">
        <v>15</v>
      </c>
      <c r="L7722" t="s">
        <v>27</v>
      </c>
      <c r="M7722">
        <v>323.58</v>
      </c>
      <c r="N7722" t="s">
        <v>39</v>
      </c>
    </row>
    <row r="7723" spans="1:14" ht="14.25" customHeight="1" x14ac:dyDescent="0.3">
      <c r="A7723" t="s">
        <v>7967</v>
      </c>
      <c r="B7723" t="s">
        <v>19</v>
      </c>
      <c r="C7723" t="s">
        <v>20</v>
      </c>
      <c r="D7723">
        <v>2734.79</v>
      </c>
      <c r="E7723">
        <v>0.1</v>
      </c>
      <c r="F7723">
        <f t="shared" si="240"/>
        <v>273.47899999999998</v>
      </c>
      <c r="G7723">
        <f t="shared" si="241"/>
        <v>2461.3110000000001</v>
      </c>
      <c r="H7723">
        <v>5</v>
      </c>
      <c r="I7723" s="17">
        <v>44946</v>
      </c>
      <c r="J7723" s="17">
        <v>44948</v>
      </c>
      <c r="K7723" t="s">
        <v>31</v>
      </c>
      <c r="L7723" t="s">
        <v>27</v>
      </c>
      <c r="M7723">
        <v>533.59</v>
      </c>
      <c r="N7723" t="s">
        <v>17</v>
      </c>
    </row>
    <row r="7724" spans="1:14" ht="14.25" customHeight="1" x14ac:dyDescent="0.3">
      <c r="A7724" t="s">
        <v>13773</v>
      </c>
      <c r="B7724" t="s">
        <v>13</v>
      </c>
      <c r="C7724" t="s">
        <v>33</v>
      </c>
      <c r="D7724">
        <v>2736.79</v>
      </c>
      <c r="E7724">
        <v>0.5</v>
      </c>
      <c r="F7724">
        <f t="shared" si="240"/>
        <v>1368.395</v>
      </c>
      <c r="G7724">
        <f t="shared" si="241"/>
        <v>1368.395</v>
      </c>
      <c r="H7724">
        <v>5</v>
      </c>
      <c r="I7724" s="17">
        <v>45558</v>
      </c>
      <c r="J7724" s="17">
        <v>45559</v>
      </c>
      <c r="K7724" t="s">
        <v>15</v>
      </c>
      <c r="L7724" t="s">
        <v>27</v>
      </c>
      <c r="M7724">
        <v>544.14</v>
      </c>
      <c r="N7724" t="s">
        <v>17</v>
      </c>
    </row>
    <row r="7725" spans="1:14" ht="14.25" customHeight="1" x14ac:dyDescent="0.3">
      <c r="A7725" t="s">
        <v>13370</v>
      </c>
      <c r="B7725" t="s">
        <v>25</v>
      </c>
      <c r="C7725" t="s">
        <v>26</v>
      </c>
      <c r="D7725">
        <v>2737.26</v>
      </c>
      <c r="E7725">
        <v>0.49</v>
      </c>
      <c r="F7725">
        <f t="shared" si="240"/>
        <v>1341.2574000000002</v>
      </c>
      <c r="G7725">
        <f t="shared" si="241"/>
        <v>1396.0026</v>
      </c>
      <c r="H7725">
        <v>5</v>
      </c>
      <c r="I7725" s="17">
        <v>45434</v>
      </c>
      <c r="J7725" s="17">
        <v>45441</v>
      </c>
      <c r="K7725" t="s">
        <v>15</v>
      </c>
      <c r="L7725" t="s">
        <v>27</v>
      </c>
      <c r="M7725">
        <v>250.41</v>
      </c>
      <c r="N7725" t="s">
        <v>23</v>
      </c>
    </row>
    <row r="7726" spans="1:14" ht="14.25" customHeight="1" x14ac:dyDescent="0.3">
      <c r="A7726" t="s">
        <v>6393</v>
      </c>
      <c r="B7726" t="s">
        <v>13</v>
      </c>
      <c r="C7726" t="s">
        <v>36</v>
      </c>
      <c r="D7726">
        <v>2740.48</v>
      </c>
      <c r="E7726">
        <v>0.27</v>
      </c>
      <c r="F7726">
        <f t="shared" si="240"/>
        <v>739.92960000000005</v>
      </c>
      <c r="G7726">
        <f t="shared" si="241"/>
        <v>2000.5504000000001</v>
      </c>
      <c r="H7726">
        <v>5</v>
      </c>
      <c r="I7726" s="17">
        <v>45084</v>
      </c>
      <c r="J7726" s="17">
        <v>45088</v>
      </c>
      <c r="K7726" t="s">
        <v>15</v>
      </c>
      <c r="L7726" t="s">
        <v>22</v>
      </c>
      <c r="M7726">
        <v>443.85</v>
      </c>
      <c r="N7726" t="s">
        <v>23</v>
      </c>
    </row>
    <row r="7727" spans="1:14" ht="14.25" customHeight="1" x14ac:dyDescent="0.3">
      <c r="A7727" t="s">
        <v>13682</v>
      </c>
      <c r="B7727" t="s">
        <v>41</v>
      </c>
      <c r="C7727" t="s">
        <v>26</v>
      </c>
      <c r="D7727">
        <v>2745.22</v>
      </c>
      <c r="E7727">
        <v>0.23</v>
      </c>
      <c r="F7727">
        <f t="shared" si="240"/>
        <v>631.40059999999994</v>
      </c>
      <c r="G7727">
        <f t="shared" si="241"/>
        <v>2113.8193999999999</v>
      </c>
      <c r="H7727">
        <v>5</v>
      </c>
      <c r="I7727" s="17">
        <v>45623</v>
      </c>
      <c r="J7727" s="17">
        <v>45628</v>
      </c>
      <c r="K7727" t="s">
        <v>21</v>
      </c>
      <c r="L7727" t="s">
        <v>22</v>
      </c>
      <c r="M7727">
        <v>206.62</v>
      </c>
      <c r="N7727" t="s">
        <v>48</v>
      </c>
    </row>
    <row r="7728" spans="1:14" ht="14.25" customHeight="1" x14ac:dyDescent="0.3">
      <c r="A7728" t="s">
        <v>6355</v>
      </c>
      <c r="B7728" t="s">
        <v>25</v>
      </c>
      <c r="C7728" t="s">
        <v>14</v>
      </c>
      <c r="D7728">
        <v>2745.38</v>
      </c>
      <c r="E7728">
        <v>0.09</v>
      </c>
      <c r="F7728">
        <f t="shared" si="240"/>
        <v>247.08420000000001</v>
      </c>
      <c r="G7728">
        <f t="shared" si="241"/>
        <v>2498.2957999999999</v>
      </c>
      <c r="H7728">
        <v>5</v>
      </c>
      <c r="I7728" s="17">
        <v>45396</v>
      </c>
      <c r="J7728" s="17">
        <v>45400</v>
      </c>
      <c r="K7728" t="s">
        <v>15</v>
      </c>
      <c r="L7728" t="s">
        <v>27</v>
      </c>
      <c r="M7728">
        <v>350.27</v>
      </c>
      <c r="N7728" t="s">
        <v>28</v>
      </c>
    </row>
    <row r="7729" spans="1:14" ht="14.25" customHeight="1" x14ac:dyDescent="0.3">
      <c r="A7729" t="s">
        <v>9170</v>
      </c>
      <c r="B7729" t="s">
        <v>41</v>
      </c>
      <c r="C7729" t="s">
        <v>36</v>
      </c>
      <c r="D7729">
        <v>2747.29</v>
      </c>
      <c r="E7729">
        <v>0.12</v>
      </c>
      <c r="F7729">
        <f t="shared" si="240"/>
        <v>329.6748</v>
      </c>
      <c r="G7729">
        <f t="shared" si="241"/>
        <v>2417.6152000000002</v>
      </c>
      <c r="H7729">
        <v>5</v>
      </c>
      <c r="I7729" s="17">
        <v>45597</v>
      </c>
      <c r="J7729" s="17">
        <v>45601</v>
      </c>
      <c r="K7729" t="s">
        <v>31</v>
      </c>
      <c r="L7729" t="s">
        <v>27</v>
      </c>
      <c r="M7729">
        <v>774.38</v>
      </c>
      <c r="N7729" t="s">
        <v>34</v>
      </c>
    </row>
    <row r="7730" spans="1:14" ht="14.25" customHeight="1" x14ac:dyDescent="0.3">
      <c r="A7730" t="s">
        <v>13407</v>
      </c>
      <c r="B7730" t="s">
        <v>19</v>
      </c>
      <c r="C7730" t="s">
        <v>33</v>
      </c>
      <c r="D7730">
        <v>2749.76</v>
      </c>
      <c r="E7730">
        <v>0.35</v>
      </c>
      <c r="F7730">
        <f t="shared" si="240"/>
        <v>962.41600000000005</v>
      </c>
      <c r="G7730">
        <f t="shared" si="241"/>
        <v>1787.3440000000001</v>
      </c>
      <c r="H7730">
        <v>5</v>
      </c>
      <c r="I7730" s="17">
        <v>45365</v>
      </c>
      <c r="J7730" s="17">
        <v>45372</v>
      </c>
      <c r="K7730" t="s">
        <v>31</v>
      </c>
      <c r="L7730" t="s">
        <v>27</v>
      </c>
      <c r="M7730">
        <v>550.95000000000005</v>
      </c>
      <c r="N7730" t="s">
        <v>28</v>
      </c>
    </row>
    <row r="7731" spans="1:14" ht="14.25" customHeight="1" x14ac:dyDescent="0.3">
      <c r="A7731" t="s">
        <v>10700</v>
      </c>
      <c r="B7731" t="s">
        <v>19</v>
      </c>
      <c r="C7731" t="s">
        <v>26</v>
      </c>
      <c r="D7731">
        <v>2749.83</v>
      </c>
      <c r="E7731">
        <v>0.45</v>
      </c>
      <c r="F7731">
        <f t="shared" si="240"/>
        <v>1237.4235000000001</v>
      </c>
      <c r="G7731">
        <f t="shared" si="241"/>
        <v>1512.4064999999998</v>
      </c>
      <c r="H7731">
        <v>5</v>
      </c>
      <c r="I7731" s="17">
        <v>45346</v>
      </c>
      <c r="J7731" s="17">
        <v>45348</v>
      </c>
      <c r="K7731" t="s">
        <v>15</v>
      </c>
      <c r="L7731" t="s">
        <v>22</v>
      </c>
      <c r="M7731">
        <v>451.27</v>
      </c>
      <c r="N7731" t="s">
        <v>28</v>
      </c>
    </row>
    <row r="7732" spans="1:14" ht="14.25" customHeight="1" x14ac:dyDescent="0.3">
      <c r="A7732" t="s">
        <v>4267</v>
      </c>
      <c r="B7732" t="s">
        <v>41</v>
      </c>
      <c r="C7732" t="s">
        <v>26</v>
      </c>
      <c r="D7732">
        <v>2758.08</v>
      </c>
      <c r="E7732">
        <v>0.18</v>
      </c>
      <c r="F7732">
        <f t="shared" si="240"/>
        <v>496.45439999999996</v>
      </c>
      <c r="G7732">
        <f t="shared" si="241"/>
        <v>2261.6255999999998</v>
      </c>
      <c r="H7732">
        <v>5</v>
      </c>
      <c r="I7732" s="17">
        <v>45418</v>
      </c>
      <c r="J7732" s="17">
        <v>45424</v>
      </c>
      <c r="K7732" t="s">
        <v>15</v>
      </c>
      <c r="L7732" t="s">
        <v>16</v>
      </c>
      <c r="M7732">
        <v>431.4</v>
      </c>
      <c r="N7732" t="s">
        <v>48</v>
      </c>
    </row>
    <row r="7733" spans="1:14" ht="14.25" customHeight="1" x14ac:dyDescent="0.3">
      <c r="A7733" t="s">
        <v>751</v>
      </c>
      <c r="B7733" t="s">
        <v>19</v>
      </c>
      <c r="C7733" t="s">
        <v>36</v>
      </c>
      <c r="D7733">
        <v>2759.84</v>
      </c>
      <c r="E7733">
        <v>0.04</v>
      </c>
      <c r="F7733">
        <f t="shared" si="240"/>
        <v>110.39360000000001</v>
      </c>
      <c r="G7733">
        <f t="shared" si="241"/>
        <v>2649.4464000000003</v>
      </c>
      <c r="H7733">
        <v>5</v>
      </c>
      <c r="I7733" s="17">
        <v>44964</v>
      </c>
      <c r="J7733" s="17">
        <v>44969</v>
      </c>
      <c r="K7733" t="s">
        <v>15</v>
      </c>
      <c r="L7733" t="s">
        <v>16</v>
      </c>
      <c r="M7733">
        <v>693.87</v>
      </c>
      <c r="N7733" t="s">
        <v>34</v>
      </c>
    </row>
    <row r="7734" spans="1:14" ht="14.25" customHeight="1" x14ac:dyDescent="0.3">
      <c r="A7734" t="s">
        <v>10227</v>
      </c>
      <c r="B7734" t="s">
        <v>41</v>
      </c>
      <c r="C7734" t="s">
        <v>36</v>
      </c>
      <c r="D7734">
        <v>2763.07</v>
      </c>
      <c r="E7734">
        <v>0.28999999999999998</v>
      </c>
      <c r="F7734">
        <f t="shared" si="240"/>
        <v>801.2903</v>
      </c>
      <c r="G7734">
        <f t="shared" si="241"/>
        <v>1961.7797</v>
      </c>
      <c r="H7734">
        <v>5</v>
      </c>
      <c r="I7734" s="17">
        <v>45549</v>
      </c>
      <c r="J7734" s="17">
        <v>45550</v>
      </c>
      <c r="K7734" t="s">
        <v>31</v>
      </c>
      <c r="L7734" t="s">
        <v>27</v>
      </c>
      <c r="M7734">
        <v>491.28</v>
      </c>
      <c r="N7734" t="s">
        <v>17</v>
      </c>
    </row>
    <row r="7735" spans="1:14" ht="14.25" customHeight="1" x14ac:dyDescent="0.3">
      <c r="A7735" t="s">
        <v>13586</v>
      </c>
      <c r="B7735" t="s">
        <v>25</v>
      </c>
      <c r="C7735" t="s">
        <v>14</v>
      </c>
      <c r="D7735">
        <v>2780.12</v>
      </c>
      <c r="E7735">
        <v>0.38</v>
      </c>
      <c r="F7735">
        <f t="shared" si="240"/>
        <v>1056.4456</v>
      </c>
      <c r="G7735">
        <f t="shared" si="241"/>
        <v>1723.6743999999999</v>
      </c>
      <c r="H7735">
        <v>5</v>
      </c>
      <c r="I7735" s="17">
        <v>45239</v>
      </c>
      <c r="J7735" s="17">
        <v>45240</v>
      </c>
      <c r="K7735" t="s">
        <v>15</v>
      </c>
      <c r="L7735" t="s">
        <v>22</v>
      </c>
      <c r="M7735">
        <v>298.49</v>
      </c>
      <c r="N7735" t="s">
        <v>28</v>
      </c>
    </row>
    <row r="7736" spans="1:14" ht="14.25" customHeight="1" x14ac:dyDescent="0.3">
      <c r="A7736" t="s">
        <v>11775</v>
      </c>
      <c r="B7736" t="s">
        <v>25</v>
      </c>
      <c r="C7736" t="s">
        <v>14</v>
      </c>
      <c r="D7736">
        <v>2781.91</v>
      </c>
      <c r="E7736">
        <v>0.38</v>
      </c>
      <c r="F7736">
        <f t="shared" si="240"/>
        <v>1057.1258</v>
      </c>
      <c r="G7736">
        <f t="shared" si="241"/>
        <v>1724.7841999999998</v>
      </c>
      <c r="H7736">
        <v>5</v>
      </c>
      <c r="I7736" s="17">
        <v>45465</v>
      </c>
      <c r="J7736" s="17">
        <v>45467</v>
      </c>
      <c r="K7736" t="s">
        <v>31</v>
      </c>
      <c r="L7736" t="s">
        <v>22</v>
      </c>
      <c r="M7736">
        <v>423.58</v>
      </c>
      <c r="N7736" t="s">
        <v>23</v>
      </c>
    </row>
    <row r="7737" spans="1:14" ht="14.25" customHeight="1" x14ac:dyDescent="0.3">
      <c r="A7737" t="s">
        <v>6659</v>
      </c>
      <c r="B7737" t="s">
        <v>13</v>
      </c>
      <c r="C7737" t="s">
        <v>20</v>
      </c>
      <c r="D7737">
        <v>2784.14</v>
      </c>
      <c r="E7737">
        <v>0.11</v>
      </c>
      <c r="F7737">
        <f t="shared" si="240"/>
        <v>306.25540000000001</v>
      </c>
      <c r="G7737">
        <f t="shared" si="241"/>
        <v>2477.8845999999999</v>
      </c>
      <c r="H7737">
        <v>5</v>
      </c>
      <c r="I7737" s="17">
        <v>45365</v>
      </c>
      <c r="J7737" s="17">
        <v>45369</v>
      </c>
      <c r="K7737" t="s">
        <v>31</v>
      </c>
      <c r="L7737" t="s">
        <v>16</v>
      </c>
      <c r="M7737">
        <v>643.51</v>
      </c>
      <c r="N7737" t="s">
        <v>17</v>
      </c>
    </row>
    <row r="7738" spans="1:14" ht="14.25" customHeight="1" x14ac:dyDescent="0.3">
      <c r="A7738" t="s">
        <v>11699</v>
      </c>
      <c r="B7738" t="s">
        <v>25</v>
      </c>
      <c r="C7738" t="s">
        <v>14</v>
      </c>
      <c r="D7738">
        <v>2785.69</v>
      </c>
      <c r="E7738">
        <v>0.34</v>
      </c>
      <c r="F7738">
        <f t="shared" si="240"/>
        <v>947.13460000000009</v>
      </c>
      <c r="G7738">
        <f t="shared" si="241"/>
        <v>1838.5554</v>
      </c>
      <c r="H7738">
        <v>5</v>
      </c>
      <c r="I7738" s="17">
        <v>45009</v>
      </c>
      <c r="J7738" s="17">
        <v>45011</v>
      </c>
      <c r="K7738" t="s">
        <v>21</v>
      </c>
      <c r="L7738" t="s">
        <v>22</v>
      </c>
      <c r="M7738">
        <v>345.55</v>
      </c>
      <c r="N7738" t="s">
        <v>23</v>
      </c>
    </row>
    <row r="7739" spans="1:14" ht="14.25" customHeight="1" x14ac:dyDescent="0.3">
      <c r="A7739" t="s">
        <v>6861</v>
      </c>
      <c r="B7739" t="s">
        <v>13</v>
      </c>
      <c r="C7739" t="s">
        <v>33</v>
      </c>
      <c r="D7739">
        <v>2786.39</v>
      </c>
      <c r="E7739">
        <v>0.01</v>
      </c>
      <c r="F7739">
        <f t="shared" si="240"/>
        <v>27.863900000000001</v>
      </c>
      <c r="G7739">
        <f t="shared" si="241"/>
        <v>2758.5261</v>
      </c>
      <c r="H7739">
        <v>5</v>
      </c>
      <c r="I7739" s="17">
        <v>45310</v>
      </c>
      <c r="J7739" s="17">
        <v>45313</v>
      </c>
      <c r="K7739" t="s">
        <v>15</v>
      </c>
      <c r="L7739" t="s">
        <v>22</v>
      </c>
      <c r="M7739">
        <v>736.58</v>
      </c>
      <c r="N7739" t="s">
        <v>39</v>
      </c>
    </row>
    <row r="7740" spans="1:14" ht="14.25" customHeight="1" x14ac:dyDescent="0.3">
      <c r="A7740" t="s">
        <v>5917</v>
      </c>
      <c r="B7740" t="s">
        <v>19</v>
      </c>
      <c r="C7740" t="s">
        <v>33</v>
      </c>
      <c r="D7740">
        <v>2787.28</v>
      </c>
      <c r="E7740">
        <v>0.47</v>
      </c>
      <c r="F7740">
        <f t="shared" si="240"/>
        <v>1310.0216</v>
      </c>
      <c r="G7740">
        <f t="shared" si="241"/>
        <v>1477.2584000000002</v>
      </c>
      <c r="H7740">
        <v>5</v>
      </c>
      <c r="I7740" s="17">
        <v>45399</v>
      </c>
      <c r="J7740" s="17">
        <v>45401</v>
      </c>
      <c r="K7740" t="s">
        <v>21</v>
      </c>
      <c r="L7740" t="s">
        <v>27</v>
      </c>
      <c r="M7740">
        <v>777.2</v>
      </c>
      <c r="N7740" t="s">
        <v>17</v>
      </c>
    </row>
    <row r="7741" spans="1:14" ht="14.25" customHeight="1" x14ac:dyDescent="0.3">
      <c r="A7741" t="s">
        <v>14020</v>
      </c>
      <c r="B7741" t="s">
        <v>41</v>
      </c>
      <c r="C7741" t="s">
        <v>20</v>
      </c>
      <c r="D7741">
        <v>2788.47</v>
      </c>
      <c r="E7741">
        <v>0.26</v>
      </c>
      <c r="F7741">
        <f t="shared" si="240"/>
        <v>725.00220000000002</v>
      </c>
      <c r="G7741">
        <f t="shared" si="241"/>
        <v>2063.4677999999999</v>
      </c>
      <c r="H7741">
        <v>5</v>
      </c>
      <c r="I7741" s="17">
        <v>45258</v>
      </c>
      <c r="J7741" s="17">
        <v>45261</v>
      </c>
      <c r="K7741" t="s">
        <v>21</v>
      </c>
      <c r="L7741" t="s">
        <v>16</v>
      </c>
      <c r="M7741">
        <v>396.97</v>
      </c>
      <c r="N7741" t="s">
        <v>34</v>
      </c>
    </row>
    <row r="7742" spans="1:14" ht="14.25" customHeight="1" x14ac:dyDescent="0.3">
      <c r="A7742" t="s">
        <v>13466</v>
      </c>
      <c r="B7742" t="s">
        <v>19</v>
      </c>
      <c r="C7742" t="s">
        <v>14</v>
      </c>
      <c r="D7742">
        <v>2793.12</v>
      </c>
      <c r="E7742">
        <v>0.24</v>
      </c>
      <c r="F7742">
        <f t="shared" si="240"/>
        <v>670.34879999999998</v>
      </c>
      <c r="G7742">
        <f t="shared" si="241"/>
        <v>2122.7712000000001</v>
      </c>
      <c r="H7742">
        <v>5</v>
      </c>
      <c r="I7742" s="17">
        <v>45537</v>
      </c>
      <c r="J7742" s="17">
        <v>45540</v>
      </c>
      <c r="K7742" t="s">
        <v>15</v>
      </c>
      <c r="L7742" t="s">
        <v>22</v>
      </c>
      <c r="M7742">
        <v>737</v>
      </c>
      <c r="N7742" t="s">
        <v>34</v>
      </c>
    </row>
    <row r="7743" spans="1:14" ht="14.25" customHeight="1" x14ac:dyDescent="0.3">
      <c r="A7743" t="s">
        <v>3733</v>
      </c>
      <c r="B7743" t="s">
        <v>13</v>
      </c>
      <c r="C7743" t="s">
        <v>26</v>
      </c>
      <c r="D7743">
        <v>2793.74</v>
      </c>
      <c r="E7743">
        <v>0.12</v>
      </c>
      <c r="F7743">
        <f t="shared" si="240"/>
        <v>335.24879999999996</v>
      </c>
      <c r="G7743">
        <f t="shared" si="241"/>
        <v>2458.4911999999999</v>
      </c>
      <c r="H7743">
        <v>5</v>
      </c>
      <c r="I7743" s="17">
        <v>45443</v>
      </c>
      <c r="J7743" s="17">
        <v>45445</v>
      </c>
      <c r="K7743" t="s">
        <v>21</v>
      </c>
      <c r="L7743" t="s">
        <v>22</v>
      </c>
      <c r="M7743">
        <v>255.46</v>
      </c>
      <c r="N7743" t="s">
        <v>34</v>
      </c>
    </row>
    <row r="7744" spans="1:14" ht="14.25" customHeight="1" x14ac:dyDescent="0.3">
      <c r="A7744" t="s">
        <v>6544</v>
      </c>
      <c r="B7744" t="s">
        <v>19</v>
      </c>
      <c r="C7744" t="s">
        <v>20</v>
      </c>
      <c r="D7744">
        <v>2795.52</v>
      </c>
      <c r="E7744">
        <v>0.39</v>
      </c>
      <c r="F7744">
        <f t="shared" si="240"/>
        <v>1090.2528</v>
      </c>
      <c r="G7744">
        <f t="shared" si="241"/>
        <v>1705.2672</v>
      </c>
      <c r="H7744">
        <v>5</v>
      </c>
      <c r="I7744" s="17">
        <v>45290</v>
      </c>
      <c r="J7744" s="17">
        <v>45294</v>
      </c>
      <c r="K7744" t="s">
        <v>21</v>
      </c>
      <c r="L7744" t="s">
        <v>27</v>
      </c>
      <c r="M7744">
        <v>321.66000000000003</v>
      </c>
      <c r="N7744" t="s">
        <v>34</v>
      </c>
    </row>
    <row r="7745" spans="1:14" ht="14.25" customHeight="1" x14ac:dyDescent="0.3">
      <c r="A7745" t="s">
        <v>5647</v>
      </c>
      <c r="B7745" t="s">
        <v>25</v>
      </c>
      <c r="C7745" t="s">
        <v>33</v>
      </c>
      <c r="D7745">
        <v>2795.6</v>
      </c>
      <c r="E7745">
        <v>0.48</v>
      </c>
      <c r="F7745">
        <f t="shared" si="240"/>
        <v>1341.8879999999999</v>
      </c>
      <c r="G7745">
        <f t="shared" si="241"/>
        <v>1453.712</v>
      </c>
      <c r="H7745">
        <v>5</v>
      </c>
      <c r="I7745" s="17">
        <v>45095</v>
      </c>
      <c r="J7745" s="17">
        <v>45097</v>
      </c>
      <c r="K7745" t="s">
        <v>31</v>
      </c>
      <c r="L7745" t="s">
        <v>27</v>
      </c>
      <c r="M7745">
        <v>727.54</v>
      </c>
      <c r="N7745" t="s">
        <v>28</v>
      </c>
    </row>
    <row r="7746" spans="1:14" ht="14.25" customHeight="1" x14ac:dyDescent="0.3">
      <c r="A7746" t="s">
        <v>5013</v>
      </c>
      <c r="B7746" t="s">
        <v>41</v>
      </c>
      <c r="C7746" t="s">
        <v>26</v>
      </c>
      <c r="D7746">
        <v>2801.68</v>
      </c>
      <c r="E7746">
        <v>0.28999999999999998</v>
      </c>
      <c r="F7746">
        <f t="shared" ref="F7746:F7809" si="242">D7746*E7746</f>
        <v>812.48719999999992</v>
      </c>
      <c r="G7746">
        <f t="shared" ref="G7746:G7809" si="243">D7746-F7746</f>
        <v>1989.1927999999998</v>
      </c>
      <c r="H7746">
        <v>5</v>
      </c>
      <c r="I7746" s="17">
        <v>44933</v>
      </c>
      <c r="J7746" s="17">
        <v>44934</v>
      </c>
      <c r="K7746" t="s">
        <v>21</v>
      </c>
      <c r="L7746" t="s">
        <v>22</v>
      </c>
      <c r="M7746">
        <v>452.24</v>
      </c>
      <c r="N7746" t="s">
        <v>28</v>
      </c>
    </row>
    <row r="7747" spans="1:14" ht="14.25" customHeight="1" x14ac:dyDescent="0.3">
      <c r="A7747" t="s">
        <v>13720</v>
      </c>
      <c r="B7747" t="s">
        <v>41</v>
      </c>
      <c r="C7747" t="s">
        <v>26</v>
      </c>
      <c r="D7747">
        <v>2803.22</v>
      </c>
      <c r="E7747">
        <v>0.36</v>
      </c>
      <c r="F7747">
        <f t="shared" si="242"/>
        <v>1009.1591999999999</v>
      </c>
      <c r="G7747">
        <f t="shared" si="243"/>
        <v>1794.0607999999997</v>
      </c>
      <c r="H7747">
        <v>5</v>
      </c>
      <c r="I7747" s="17">
        <v>45171</v>
      </c>
      <c r="J7747" s="17">
        <v>45177</v>
      </c>
      <c r="K7747" t="s">
        <v>15</v>
      </c>
      <c r="L7747" t="s">
        <v>27</v>
      </c>
      <c r="M7747">
        <v>331.64</v>
      </c>
      <c r="N7747" t="s">
        <v>23</v>
      </c>
    </row>
    <row r="7748" spans="1:14" ht="14.25" customHeight="1" x14ac:dyDescent="0.3">
      <c r="A7748" t="s">
        <v>4848</v>
      </c>
      <c r="B7748" t="s">
        <v>19</v>
      </c>
      <c r="C7748" t="s">
        <v>26</v>
      </c>
      <c r="D7748">
        <v>2804.64</v>
      </c>
      <c r="E7748">
        <v>0.12</v>
      </c>
      <c r="F7748">
        <f t="shared" si="242"/>
        <v>336.55679999999995</v>
      </c>
      <c r="G7748">
        <f t="shared" si="243"/>
        <v>2468.0832</v>
      </c>
      <c r="H7748">
        <v>5</v>
      </c>
      <c r="I7748" s="17">
        <v>45591</v>
      </c>
      <c r="J7748" s="17">
        <v>45594</v>
      </c>
      <c r="K7748" t="s">
        <v>31</v>
      </c>
      <c r="L7748" t="s">
        <v>16</v>
      </c>
      <c r="M7748">
        <v>566.5</v>
      </c>
      <c r="N7748" t="s">
        <v>34</v>
      </c>
    </row>
    <row r="7749" spans="1:14" ht="14.25" customHeight="1" x14ac:dyDescent="0.3">
      <c r="A7749" t="s">
        <v>7546</v>
      </c>
      <c r="B7749" t="s">
        <v>13</v>
      </c>
      <c r="C7749" t="s">
        <v>20</v>
      </c>
      <c r="D7749">
        <v>2806.95</v>
      </c>
      <c r="E7749">
        <v>0.34</v>
      </c>
      <c r="F7749">
        <f t="shared" si="242"/>
        <v>954.36300000000006</v>
      </c>
      <c r="G7749">
        <f t="shared" si="243"/>
        <v>1852.5869999999998</v>
      </c>
      <c r="H7749">
        <v>5</v>
      </c>
      <c r="I7749" s="17">
        <v>45072</v>
      </c>
      <c r="J7749" s="17">
        <v>45079</v>
      </c>
      <c r="K7749" t="s">
        <v>15</v>
      </c>
      <c r="L7749" t="s">
        <v>22</v>
      </c>
      <c r="M7749">
        <v>659.88</v>
      </c>
      <c r="N7749" t="s">
        <v>23</v>
      </c>
    </row>
    <row r="7750" spans="1:14" ht="14.25" customHeight="1" x14ac:dyDescent="0.3">
      <c r="A7750" t="s">
        <v>6357</v>
      </c>
      <c r="B7750" t="s">
        <v>19</v>
      </c>
      <c r="C7750" t="s">
        <v>20</v>
      </c>
      <c r="D7750">
        <v>2811.11</v>
      </c>
      <c r="E7750">
        <v>0</v>
      </c>
      <c r="F7750">
        <f t="shared" si="242"/>
        <v>0</v>
      </c>
      <c r="G7750">
        <f t="shared" si="243"/>
        <v>2811.11</v>
      </c>
      <c r="H7750">
        <v>5</v>
      </c>
      <c r="I7750" s="17">
        <v>45468</v>
      </c>
      <c r="J7750" s="17">
        <v>45473</v>
      </c>
      <c r="K7750" t="s">
        <v>21</v>
      </c>
      <c r="L7750" t="s">
        <v>16</v>
      </c>
      <c r="M7750">
        <v>680.27</v>
      </c>
      <c r="N7750" t="s">
        <v>28</v>
      </c>
    </row>
    <row r="7751" spans="1:14" ht="14.25" customHeight="1" x14ac:dyDescent="0.3">
      <c r="A7751" t="s">
        <v>2242</v>
      </c>
      <c r="B7751" t="s">
        <v>25</v>
      </c>
      <c r="C7751" t="s">
        <v>20</v>
      </c>
      <c r="D7751">
        <v>2813</v>
      </c>
      <c r="E7751">
        <v>0.45</v>
      </c>
      <c r="F7751">
        <f t="shared" si="242"/>
        <v>1265.8500000000001</v>
      </c>
      <c r="G7751">
        <f t="shared" si="243"/>
        <v>1547.1499999999999</v>
      </c>
      <c r="H7751">
        <v>5</v>
      </c>
      <c r="I7751" s="17">
        <v>45626</v>
      </c>
      <c r="J7751" s="17">
        <v>45629</v>
      </c>
      <c r="K7751" t="s">
        <v>31</v>
      </c>
      <c r="L7751" t="s">
        <v>16</v>
      </c>
      <c r="M7751">
        <v>444.17</v>
      </c>
      <c r="N7751" t="s">
        <v>17</v>
      </c>
    </row>
    <row r="7752" spans="1:14" ht="14.25" customHeight="1" x14ac:dyDescent="0.3">
      <c r="A7752" t="s">
        <v>11417</v>
      </c>
      <c r="B7752" t="s">
        <v>25</v>
      </c>
      <c r="C7752" t="s">
        <v>36</v>
      </c>
      <c r="D7752">
        <v>2819.62</v>
      </c>
      <c r="E7752">
        <v>0.09</v>
      </c>
      <c r="F7752">
        <f t="shared" si="242"/>
        <v>253.76579999999998</v>
      </c>
      <c r="G7752">
        <f t="shared" si="243"/>
        <v>2565.8541999999998</v>
      </c>
      <c r="H7752">
        <v>5</v>
      </c>
      <c r="I7752" s="17">
        <v>45027</v>
      </c>
      <c r="J7752" s="17">
        <v>45030</v>
      </c>
      <c r="K7752" t="s">
        <v>15</v>
      </c>
      <c r="L7752" t="s">
        <v>27</v>
      </c>
      <c r="M7752">
        <v>480.2</v>
      </c>
      <c r="N7752" t="s">
        <v>28</v>
      </c>
    </row>
    <row r="7753" spans="1:14" ht="14.25" customHeight="1" x14ac:dyDescent="0.3">
      <c r="A7753" t="s">
        <v>6090</v>
      </c>
      <c r="B7753" t="s">
        <v>13</v>
      </c>
      <c r="C7753" t="s">
        <v>14</v>
      </c>
      <c r="D7753">
        <v>2822.32</v>
      </c>
      <c r="E7753">
        <v>0.35</v>
      </c>
      <c r="F7753">
        <f t="shared" si="242"/>
        <v>987.81200000000001</v>
      </c>
      <c r="G7753">
        <f t="shared" si="243"/>
        <v>1834.5080000000003</v>
      </c>
      <c r="H7753">
        <v>5</v>
      </c>
      <c r="I7753" s="17">
        <v>45241</v>
      </c>
      <c r="J7753" s="17">
        <v>45245</v>
      </c>
      <c r="K7753" t="s">
        <v>31</v>
      </c>
      <c r="L7753" t="s">
        <v>16</v>
      </c>
      <c r="M7753">
        <v>781.93</v>
      </c>
      <c r="N7753" t="s">
        <v>39</v>
      </c>
    </row>
    <row r="7754" spans="1:14" ht="14.25" customHeight="1" x14ac:dyDescent="0.3">
      <c r="A7754" t="s">
        <v>5110</v>
      </c>
      <c r="B7754" t="s">
        <v>19</v>
      </c>
      <c r="C7754" t="s">
        <v>14</v>
      </c>
      <c r="D7754">
        <v>2824.76</v>
      </c>
      <c r="E7754">
        <v>0.33</v>
      </c>
      <c r="F7754">
        <f t="shared" si="242"/>
        <v>932.1708000000001</v>
      </c>
      <c r="G7754">
        <f t="shared" si="243"/>
        <v>1892.5892000000001</v>
      </c>
      <c r="H7754">
        <v>5</v>
      </c>
      <c r="I7754" s="17">
        <v>45438</v>
      </c>
      <c r="J7754" s="17">
        <v>45445</v>
      </c>
      <c r="K7754" t="s">
        <v>21</v>
      </c>
      <c r="L7754" t="s">
        <v>16</v>
      </c>
      <c r="M7754">
        <v>751.69</v>
      </c>
      <c r="N7754" t="s">
        <v>48</v>
      </c>
    </row>
    <row r="7755" spans="1:14" ht="14.25" customHeight="1" x14ac:dyDescent="0.3">
      <c r="A7755" t="s">
        <v>2147</v>
      </c>
      <c r="B7755" t="s">
        <v>25</v>
      </c>
      <c r="C7755" t="s">
        <v>26</v>
      </c>
      <c r="D7755">
        <v>2825.91</v>
      </c>
      <c r="E7755">
        <v>0.39</v>
      </c>
      <c r="F7755">
        <f t="shared" si="242"/>
        <v>1102.1049</v>
      </c>
      <c r="G7755">
        <f t="shared" si="243"/>
        <v>1723.8050999999998</v>
      </c>
      <c r="H7755">
        <v>5</v>
      </c>
      <c r="I7755" s="17">
        <v>45281</v>
      </c>
      <c r="J7755" s="17">
        <v>45288</v>
      </c>
      <c r="K7755" t="s">
        <v>21</v>
      </c>
      <c r="L7755" t="s">
        <v>22</v>
      </c>
      <c r="M7755">
        <v>486.31</v>
      </c>
      <c r="N7755" t="s">
        <v>39</v>
      </c>
    </row>
    <row r="7756" spans="1:14" ht="14.25" customHeight="1" x14ac:dyDescent="0.3">
      <c r="A7756" t="s">
        <v>12736</v>
      </c>
      <c r="B7756" t="s">
        <v>13</v>
      </c>
      <c r="C7756" t="s">
        <v>33</v>
      </c>
      <c r="D7756">
        <v>2827.43</v>
      </c>
      <c r="E7756">
        <v>0.34</v>
      </c>
      <c r="F7756">
        <f t="shared" si="242"/>
        <v>961.32619999999997</v>
      </c>
      <c r="G7756">
        <f t="shared" si="243"/>
        <v>1866.1037999999999</v>
      </c>
      <c r="H7756">
        <v>5</v>
      </c>
      <c r="I7756" s="17">
        <v>45361</v>
      </c>
      <c r="J7756" s="17">
        <v>45364</v>
      </c>
      <c r="K7756" t="s">
        <v>31</v>
      </c>
      <c r="L7756" t="s">
        <v>16</v>
      </c>
      <c r="M7756">
        <v>447.45</v>
      </c>
      <c r="N7756" t="s">
        <v>39</v>
      </c>
    </row>
    <row r="7757" spans="1:14" ht="14.25" customHeight="1" x14ac:dyDescent="0.3">
      <c r="A7757" t="s">
        <v>7495</v>
      </c>
      <c r="B7757" t="s">
        <v>41</v>
      </c>
      <c r="C7757" t="s">
        <v>33</v>
      </c>
      <c r="D7757">
        <v>2829.9</v>
      </c>
      <c r="E7757">
        <v>0.43</v>
      </c>
      <c r="F7757">
        <f t="shared" si="242"/>
        <v>1216.857</v>
      </c>
      <c r="G7757">
        <f t="shared" si="243"/>
        <v>1613.0430000000001</v>
      </c>
      <c r="H7757">
        <v>5</v>
      </c>
      <c r="I7757" s="17">
        <v>45060</v>
      </c>
      <c r="J7757" s="17">
        <v>45061</v>
      </c>
      <c r="K7757" t="s">
        <v>31</v>
      </c>
      <c r="L7757" t="s">
        <v>22</v>
      </c>
      <c r="M7757">
        <v>209.39</v>
      </c>
      <c r="N7757" t="s">
        <v>17</v>
      </c>
    </row>
    <row r="7758" spans="1:14" ht="14.25" customHeight="1" x14ac:dyDescent="0.3">
      <c r="A7758" t="s">
        <v>13634</v>
      </c>
      <c r="B7758" t="s">
        <v>41</v>
      </c>
      <c r="C7758" t="s">
        <v>20</v>
      </c>
      <c r="D7758">
        <v>2839.22</v>
      </c>
      <c r="E7758">
        <v>0.21</v>
      </c>
      <c r="F7758">
        <f t="shared" si="242"/>
        <v>596.23619999999994</v>
      </c>
      <c r="G7758">
        <f t="shared" si="243"/>
        <v>2242.9838</v>
      </c>
      <c r="H7758">
        <v>5</v>
      </c>
      <c r="I7758" s="17">
        <v>45247</v>
      </c>
      <c r="J7758" s="17">
        <v>45254</v>
      </c>
      <c r="K7758" t="s">
        <v>15</v>
      </c>
      <c r="L7758" t="s">
        <v>27</v>
      </c>
      <c r="M7758">
        <v>693.68</v>
      </c>
      <c r="N7758" t="s">
        <v>48</v>
      </c>
    </row>
    <row r="7759" spans="1:14" ht="14.25" customHeight="1" x14ac:dyDescent="0.3">
      <c r="A7759" t="s">
        <v>5839</v>
      </c>
      <c r="B7759" t="s">
        <v>25</v>
      </c>
      <c r="C7759" t="s">
        <v>26</v>
      </c>
      <c r="D7759">
        <v>2845.79</v>
      </c>
      <c r="E7759">
        <v>0.37</v>
      </c>
      <c r="F7759">
        <f t="shared" si="242"/>
        <v>1052.9422999999999</v>
      </c>
      <c r="G7759">
        <f t="shared" si="243"/>
        <v>1792.8477</v>
      </c>
      <c r="H7759">
        <v>5</v>
      </c>
      <c r="I7759" s="17">
        <v>45370</v>
      </c>
      <c r="J7759" s="17">
        <v>45376</v>
      </c>
      <c r="K7759" t="s">
        <v>21</v>
      </c>
      <c r="L7759" t="s">
        <v>16</v>
      </c>
      <c r="M7759">
        <v>739.55</v>
      </c>
      <c r="N7759" t="s">
        <v>39</v>
      </c>
    </row>
    <row r="7760" spans="1:14" ht="14.25" customHeight="1" x14ac:dyDescent="0.3">
      <c r="A7760" t="s">
        <v>9009</v>
      </c>
      <c r="B7760" t="s">
        <v>41</v>
      </c>
      <c r="C7760" t="s">
        <v>36</v>
      </c>
      <c r="D7760">
        <v>2850.02</v>
      </c>
      <c r="E7760">
        <v>0.43</v>
      </c>
      <c r="F7760">
        <f t="shared" si="242"/>
        <v>1225.5085999999999</v>
      </c>
      <c r="G7760">
        <f t="shared" si="243"/>
        <v>1624.5114000000001</v>
      </c>
      <c r="H7760">
        <v>5</v>
      </c>
      <c r="I7760" s="17">
        <v>45241</v>
      </c>
      <c r="J7760" s="17">
        <v>45243</v>
      </c>
      <c r="K7760" t="s">
        <v>21</v>
      </c>
      <c r="L7760" t="s">
        <v>27</v>
      </c>
      <c r="M7760">
        <v>160.63</v>
      </c>
      <c r="N7760" t="s">
        <v>28</v>
      </c>
    </row>
    <row r="7761" spans="1:14" ht="14.25" customHeight="1" x14ac:dyDescent="0.3">
      <c r="A7761" t="s">
        <v>6830</v>
      </c>
      <c r="B7761" t="s">
        <v>25</v>
      </c>
      <c r="C7761" t="s">
        <v>20</v>
      </c>
      <c r="D7761">
        <v>2851.85</v>
      </c>
      <c r="E7761">
        <v>0.49</v>
      </c>
      <c r="F7761">
        <f t="shared" si="242"/>
        <v>1397.4064999999998</v>
      </c>
      <c r="G7761">
        <f t="shared" si="243"/>
        <v>1454.4435000000001</v>
      </c>
      <c r="H7761">
        <v>5</v>
      </c>
      <c r="I7761" s="17">
        <v>45025</v>
      </c>
      <c r="J7761" s="17">
        <v>45028</v>
      </c>
      <c r="K7761" t="s">
        <v>31</v>
      </c>
      <c r="L7761" t="s">
        <v>27</v>
      </c>
      <c r="M7761">
        <v>307.60000000000002</v>
      </c>
      <c r="N7761" t="s">
        <v>28</v>
      </c>
    </row>
    <row r="7762" spans="1:14" ht="14.25" customHeight="1" x14ac:dyDescent="0.3">
      <c r="A7762" t="s">
        <v>5300</v>
      </c>
      <c r="B7762" t="s">
        <v>25</v>
      </c>
      <c r="C7762" t="s">
        <v>26</v>
      </c>
      <c r="D7762">
        <v>2855.75</v>
      </c>
      <c r="E7762">
        <v>0.49</v>
      </c>
      <c r="F7762">
        <f t="shared" si="242"/>
        <v>1399.3174999999999</v>
      </c>
      <c r="G7762">
        <f t="shared" si="243"/>
        <v>1456.4325000000001</v>
      </c>
      <c r="H7762">
        <v>5</v>
      </c>
      <c r="I7762" s="17">
        <v>45241</v>
      </c>
      <c r="J7762" s="17">
        <v>45244</v>
      </c>
      <c r="K7762" t="s">
        <v>15</v>
      </c>
      <c r="L7762" t="s">
        <v>22</v>
      </c>
      <c r="M7762">
        <v>374.22</v>
      </c>
      <c r="N7762" t="s">
        <v>34</v>
      </c>
    </row>
    <row r="7763" spans="1:14" ht="14.25" customHeight="1" x14ac:dyDescent="0.3">
      <c r="A7763" t="s">
        <v>4980</v>
      </c>
      <c r="B7763" t="s">
        <v>41</v>
      </c>
      <c r="C7763" t="s">
        <v>33</v>
      </c>
      <c r="D7763">
        <v>2860.69</v>
      </c>
      <c r="E7763">
        <v>0.16</v>
      </c>
      <c r="F7763">
        <f t="shared" si="242"/>
        <v>457.71039999999999</v>
      </c>
      <c r="G7763">
        <f t="shared" si="243"/>
        <v>2402.9796000000001</v>
      </c>
      <c r="H7763">
        <v>5</v>
      </c>
      <c r="I7763" s="17">
        <v>45363</v>
      </c>
      <c r="J7763" s="17">
        <v>45369</v>
      </c>
      <c r="K7763" t="s">
        <v>31</v>
      </c>
      <c r="L7763" t="s">
        <v>27</v>
      </c>
      <c r="M7763">
        <v>173.21</v>
      </c>
      <c r="N7763" t="s">
        <v>28</v>
      </c>
    </row>
    <row r="7764" spans="1:14" ht="14.25" customHeight="1" x14ac:dyDescent="0.3">
      <c r="A7764" t="s">
        <v>13932</v>
      </c>
      <c r="B7764" t="s">
        <v>19</v>
      </c>
      <c r="C7764" t="s">
        <v>14</v>
      </c>
      <c r="D7764">
        <v>2869.69</v>
      </c>
      <c r="E7764">
        <v>0.48</v>
      </c>
      <c r="F7764">
        <f t="shared" si="242"/>
        <v>1377.4512</v>
      </c>
      <c r="G7764">
        <f t="shared" si="243"/>
        <v>1492.2388000000001</v>
      </c>
      <c r="H7764">
        <v>5</v>
      </c>
      <c r="I7764" s="17">
        <v>45265</v>
      </c>
      <c r="J7764" s="17">
        <v>45269</v>
      </c>
      <c r="K7764" t="s">
        <v>21</v>
      </c>
      <c r="L7764" t="s">
        <v>27</v>
      </c>
      <c r="M7764">
        <v>298.93</v>
      </c>
      <c r="N7764" t="s">
        <v>34</v>
      </c>
    </row>
    <row r="7765" spans="1:14" ht="14.25" customHeight="1" x14ac:dyDescent="0.3">
      <c r="A7765" t="s">
        <v>6206</v>
      </c>
      <c r="B7765" t="s">
        <v>25</v>
      </c>
      <c r="C7765" t="s">
        <v>33</v>
      </c>
      <c r="D7765">
        <v>2869.91</v>
      </c>
      <c r="E7765">
        <v>0.19</v>
      </c>
      <c r="F7765">
        <f t="shared" si="242"/>
        <v>545.28289999999993</v>
      </c>
      <c r="G7765">
        <f t="shared" si="243"/>
        <v>2324.6270999999997</v>
      </c>
      <c r="H7765">
        <v>5</v>
      </c>
      <c r="I7765" s="17">
        <v>45440</v>
      </c>
      <c r="J7765" s="17">
        <v>45441</v>
      </c>
      <c r="K7765" t="s">
        <v>15</v>
      </c>
      <c r="L7765" t="s">
        <v>16</v>
      </c>
      <c r="M7765">
        <v>713.64</v>
      </c>
      <c r="N7765" t="s">
        <v>39</v>
      </c>
    </row>
    <row r="7766" spans="1:14" ht="14.25" customHeight="1" x14ac:dyDescent="0.3">
      <c r="A7766" t="s">
        <v>8606</v>
      </c>
      <c r="B7766" t="s">
        <v>25</v>
      </c>
      <c r="C7766" t="s">
        <v>33</v>
      </c>
      <c r="D7766">
        <v>2871.99</v>
      </c>
      <c r="E7766">
        <v>0.23</v>
      </c>
      <c r="F7766">
        <f t="shared" si="242"/>
        <v>660.55769999999995</v>
      </c>
      <c r="G7766">
        <f t="shared" si="243"/>
        <v>2211.4322999999999</v>
      </c>
      <c r="H7766">
        <v>5</v>
      </c>
      <c r="I7766" s="17">
        <v>45472</v>
      </c>
      <c r="J7766" s="17">
        <v>45477</v>
      </c>
      <c r="K7766" t="s">
        <v>21</v>
      </c>
      <c r="L7766" t="s">
        <v>22</v>
      </c>
      <c r="M7766">
        <v>494.8</v>
      </c>
      <c r="N7766" t="s">
        <v>23</v>
      </c>
    </row>
    <row r="7767" spans="1:14" ht="14.25" customHeight="1" x14ac:dyDescent="0.3">
      <c r="A7767" t="s">
        <v>5771</v>
      </c>
      <c r="B7767" t="s">
        <v>19</v>
      </c>
      <c r="C7767" t="s">
        <v>20</v>
      </c>
      <c r="D7767">
        <v>2874.31</v>
      </c>
      <c r="E7767">
        <v>0.05</v>
      </c>
      <c r="F7767">
        <f t="shared" si="242"/>
        <v>143.71549999999999</v>
      </c>
      <c r="G7767">
        <f t="shared" si="243"/>
        <v>2730.5945000000002</v>
      </c>
      <c r="H7767">
        <v>5</v>
      </c>
      <c r="I7767" s="17">
        <v>44987</v>
      </c>
      <c r="J7767" s="17">
        <v>44989</v>
      </c>
      <c r="K7767" t="s">
        <v>31</v>
      </c>
      <c r="L7767" t="s">
        <v>22</v>
      </c>
      <c r="M7767">
        <v>282.49</v>
      </c>
      <c r="N7767" t="s">
        <v>17</v>
      </c>
    </row>
    <row r="7768" spans="1:14" ht="14.25" customHeight="1" x14ac:dyDescent="0.3">
      <c r="A7768" t="s">
        <v>3863</v>
      </c>
      <c r="B7768" t="s">
        <v>19</v>
      </c>
      <c r="C7768" t="s">
        <v>36</v>
      </c>
      <c r="D7768">
        <v>2879.62</v>
      </c>
      <c r="E7768">
        <v>0.08</v>
      </c>
      <c r="F7768">
        <f t="shared" si="242"/>
        <v>230.36959999999999</v>
      </c>
      <c r="G7768">
        <f t="shared" si="243"/>
        <v>2649.2503999999999</v>
      </c>
      <c r="H7768">
        <v>5</v>
      </c>
      <c r="I7768" s="17">
        <v>45562</v>
      </c>
      <c r="J7768" s="17">
        <v>45569</v>
      </c>
      <c r="K7768" t="s">
        <v>21</v>
      </c>
      <c r="L7768" t="s">
        <v>27</v>
      </c>
      <c r="M7768">
        <v>260.57</v>
      </c>
      <c r="N7768" t="s">
        <v>39</v>
      </c>
    </row>
    <row r="7769" spans="1:14" ht="14.25" customHeight="1" x14ac:dyDescent="0.3">
      <c r="A7769" t="s">
        <v>10416</v>
      </c>
      <c r="B7769" t="s">
        <v>25</v>
      </c>
      <c r="C7769" t="s">
        <v>26</v>
      </c>
      <c r="D7769">
        <v>2880.74</v>
      </c>
      <c r="E7769">
        <v>0.14000000000000001</v>
      </c>
      <c r="F7769">
        <f t="shared" si="242"/>
        <v>403.30360000000002</v>
      </c>
      <c r="G7769">
        <f t="shared" si="243"/>
        <v>2477.4363999999996</v>
      </c>
      <c r="H7769">
        <v>5</v>
      </c>
      <c r="I7769" s="17">
        <v>45092</v>
      </c>
      <c r="J7769" s="17">
        <v>45094</v>
      </c>
      <c r="K7769" t="s">
        <v>31</v>
      </c>
      <c r="L7769" t="s">
        <v>16</v>
      </c>
      <c r="M7769">
        <v>174.66</v>
      </c>
      <c r="N7769" t="s">
        <v>23</v>
      </c>
    </row>
    <row r="7770" spans="1:14" ht="14.25" customHeight="1" x14ac:dyDescent="0.3">
      <c r="A7770" t="s">
        <v>6104</v>
      </c>
      <c r="B7770" t="s">
        <v>13</v>
      </c>
      <c r="C7770" t="s">
        <v>36</v>
      </c>
      <c r="D7770">
        <v>2885.65</v>
      </c>
      <c r="E7770">
        <v>0.04</v>
      </c>
      <c r="F7770">
        <f t="shared" si="242"/>
        <v>115.426</v>
      </c>
      <c r="G7770">
        <f t="shared" si="243"/>
        <v>2770.2240000000002</v>
      </c>
      <c r="H7770">
        <v>5</v>
      </c>
      <c r="I7770" s="17">
        <v>45295</v>
      </c>
      <c r="J7770" s="17">
        <v>45301</v>
      </c>
      <c r="K7770" t="s">
        <v>31</v>
      </c>
      <c r="L7770" t="s">
        <v>27</v>
      </c>
      <c r="M7770">
        <v>797.94</v>
      </c>
      <c r="N7770" t="s">
        <v>39</v>
      </c>
    </row>
    <row r="7771" spans="1:14" ht="14.25" customHeight="1" x14ac:dyDescent="0.3">
      <c r="A7771" t="s">
        <v>4392</v>
      </c>
      <c r="B7771" t="s">
        <v>13</v>
      </c>
      <c r="C7771" t="s">
        <v>33</v>
      </c>
      <c r="D7771">
        <v>2885.79</v>
      </c>
      <c r="E7771">
        <v>0.23</v>
      </c>
      <c r="F7771">
        <f t="shared" si="242"/>
        <v>663.73170000000005</v>
      </c>
      <c r="G7771">
        <f t="shared" si="243"/>
        <v>2222.0582999999997</v>
      </c>
      <c r="H7771">
        <v>5</v>
      </c>
      <c r="I7771" s="17">
        <v>45211</v>
      </c>
      <c r="J7771" s="17">
        <v>45218</v>
      </c>
      <c r="K7771" t="s">
        <v>21</v>
      </c>
      <c r="L7771" t="s">
        <v>22</v>
      </c>
      <c r="M7771">
        <v>698.54</v>
      </c>
      <c r="N7771" t="s">
        <v>39</v>
      </c>
    </row>
    <row r="7772" spans="1:14" ht="14.25" customHeight="1" x14ac:dyDescent="0.3">
      <c r="A7772" t="s">
        <v>8086</v>
      </c>
      <c r="B7772" t="s">
        <v>25</v>
      </c>
      <c r="C7772" t="s">
        <v>33</v>
      </c>
      <c r="D7772">
        <v>2886.98</v>
      </c>
      <c r="E7772">
        <v>0.25</v>
      </c>
      <c r="F7772">
        <f t="shared" si="242"/>
        <v>721.745</v>
      </c>
      <c r="G7772">
        <f t="shared" si="243"/>
        <v>2165.2350000000001</v>
      </c>
      <c r="H7772">
        <v>5</v>
      </c>
      <c r="I7772" s="17">
        <v>45654</v>
      </c>
      <c r="J7772" s="17">
        <v>45657</v>
      </c>
      <c r="K7772" t="s">
        <v>21</v>
      </c>
      <c r="L7772" t="s">
        <v>27</v>
      </c>
      <c r="M7772">
        <v>508.96</v>
      </c>
      <c r="N7772" t="s">
        <v>23</v>
      </c>
    </row>
    <row r="7773" spans="1:14" ht="14.25" customHeight="1" x14ac:dyDescent="0.3">
      <c r="A7773" t="s">
        <v>2445</v>
      </c>
      <c r="B7773" t="s">
        <v>41</v>
      </c>
      <c r="C7773" t="s">
        <v>20</v>
      </c>
      <c r="D7773">
        <v>2888.08</v>
      </c>
      <c r="E7773">
        <v>0.4</v>
      </c>
      <c r="F7773">
        <f t="shared" si="242"/>
        <v>1155.232</v>
      </c>
      <c r="G7773">
        <f t="shared" si="243"/>
        <v>1732.848</v>
      </c>
      <c r="H7773">
        <v>5</v>
      </c>
      <c r="I7773" s="17">
        <v>45009</v>
      </c>
      <c r="J7773" s="17">
        <v>45014</v>
      </c>
      <c r="K7773" t="s">
        <v>31</v>
      </c>
      <c r="L7773" t="s">
        <v>22</v>
      </c>
      <c r="M7773">
        <v>677.2</v>
      </c>
      <c r="N7773" t="s">
        <v>23</v>
      </c>
    </row>
    <row r="7774" spans="1:14" ht="14.25" customHeight="1" x14ac:dyDescent="0.3">
      <c r="A7774" t="s">
        <v>13922</v>
      </c>
      <c r="B7774" t="s">
        <v>25</v>
      </c>
      <c r="C7774" t="s">
        <v>36</v>
      </c>
      <c r="D7774">
        <v>2890.64</v>
      </c>
      <c r="E7774">
        <v>0.26</v>
      </c>
      <c r="F7774">
        <f t="shared" si="242"/>
        <v>751.56640000000004</v>
      </c>
      <c r="G7774">
        <f t="shared" si="243"/>
        <v>2139.0735999999997</v>
      </c>
      <c r="H7774">
        <v>5</v>
      </c>
      <c r="I7774" s="17">
        <v>45425</v>
      </c>
      <c r="J7774" s="17">
        <v>45429</v>
      </c>
      <c r="K7774" t="s">
        <v>15</v>
      </c>
      <c r="L7774" t="s">
        <v>16</v>
      </c>
      <c r="M7774">
        <v>699.88</v>
      </c>
      <c r="N7774" t="s">
        <v>17</v>
      </c>
    </row>
    <row r="7775" spans="1:14" ht="14.25" customHeight="1" x14ac:dyDescent="0.3">
      <c r="A7775" t="s">
        <v>67</v>
      </c>
      <c r="B7775" t="s">
        <v>41</v>
      </c>
      <c r="C7775" t="s">
        <v>36</v>
      </c>
      <c r="D7775">
        <v>2899.46</v>
      </c>
      <c r="E7775">
        <v>0.28000000000000003</v>
      </c>
      <c r="F7775">
        <f t="shared" si="242"/>
        <v>811.8488000000001</v>
      </c>
      <c r="G7775">
        <f t="shared" si="243"/>
        <v>2087.6111999999998</v>
      </c>
      <c r="H7775">
        <v>5</v>
      </c>
      <c r="I7775" s="17">
        <v>45189</v>
      </c>
      <c r="J7775" s="17">
        <v>45190</v>
      </c>
      <c r="K7775" t="s">
        <v>21</v>
      </c>
      <c r="L7775" t="s">
        <v>27</v>
      </c>
      <c r="M7775">
        <v>320.43</v>
      </c>
      <c r="N7775" t="s">
        <v>28</v>
      </c>
    </row>
    <row r="7776" spans="1:14" ht="14.25" customHeight="1" x14ac:dyDescent="0.3">
      <c r="A7776" t="s">
        <v>5394</v>
      </c>
      <c r="B7776" t="s">
        <v>13</v>
      </c>
      <c r="C7776" t="s">
        <v>36</v>
      </c>
      <c r="D7776">
        <v>2904.63</v>
      </c>
      <c r="E7776">
        <v>0.17</v>
      </c>
      <c r="F7776">
        <f t="shared" si="242"/>
        <v>493.78710000000007</v>
      </c>
      <c r="G7776">
        <f t="shared" si="243"/>
        <v>2410.8429000000001</v>
      </c>
      <c r="H7776">
        <v>5</v>
      </c>
      <c r="I7776" s="17">
        <v>45094</v>
      </c>
      <c r="J7776" s="17">
        <v>45095</v>
      </c>
      <c r="K7776" t="s">
        <v>15</v>
      </c>
      <c r="L7776" t="s">
        <v>27</v>
      </c>
      <c r="M7776">
        <v>611.72</v>
      </c>
      <c r="N7776" t="s">
        <v>34</v>
      </c>
    </row>
    <row r="7777" spans="1:14" ht="14.25" customHeight="1" x14ac:dyDescent="0.3">
      <c r="A7777" t="s">
        <v>13646</v>
      </c>
      <c r="B7777" t="s">
        <v>25</v>
      </c>
      <c r="C7777" t="s">
        <v>33</v>
      </c>
      <c r="D7777">
        <v>2909.5</v>
      </c>
      <c r="E7777">
        <v>0.42</v>
      </c>
      <c r="F7777">
        <f t="shared" si="242"/>
        <v>1221.99</v>
      </c>
      <c r="G7777">
        <f t="shared" si="243"/>
        <v>1687.51</v>
      </c>
      <c r="H7777">
        <v>5</v>
      </c>
      <c r="I7777" s="17">
        <v>45652</v>
      </c>
      <c r="J7777" s="17">
        <v>45655</v>
      </c>
      <c r="K7777" t="s">
        <v>31</v>
      </c>
      <c r="L7777" t="s">
        <v>27</v>
      </c>
      <c r="M7777">
        <v>244.96</v>
      </c>
      <c r="N7777" t="s">
        <v>17</v>
      </c>
    </row>
    <row r="7778" spans="1:14" ht="14.25" customHeight="1" x14ac:dyDescent="0.3">
      <c r="A7778" t="s">
        <v>14013</v>
      </c>
      <c r="B7778" t="s">
        <v>19</v>
      </c>
      <c r="C7778" t="s">
        <v>20</v>
      </c>
      <c r="D7778">
        <v>2916.16</v>
      </c>
      <c r="E7778">
        <v>0.27</v>
      </c>
      <c r="F7778">
        <f t="shared" si="242"/>
        <v>787.36320000000001</v>
      </c>
      <c r="G7778">
        <f t="shared" si="243"/>
        <v>2128.7968000000001</v>
      </c>
      <c r="H7778">
        <v>5</v>
      </c>
      <c r="I7778" s="17">
        <v>45170</v>
      </c>
      <c r="J7778" s="17">
        <v>45175</v>
      </c>
      <c r="K7778" t="s">
        <v>31</v>
      </c>
      <c r="L7778" t="s">
        <v>22</v>
      </c>
      <c r="M7778">
        <v>260.25</v>
      </c>
      <c r="N7778" t="s">
        <v>48</v>
      </c>
    </row>
    <row r="7779" spans="1:14" ht="14.25" customHeight="1" x14ac:dyDescent="0.3">
      <c r="A7779" t="s">
        <v>2803</v>
      </c>
      <c r="B7779" t="s">
        <v>13</v>
      </c>
      <c r="C7779" t="s">
        <v>36</v>
      </c>
      <c r="D7779">
        <v>2916.19</v>
      </c>
      <c r="E7779">
        <v>0.13</v>
      </c>
      <c r="F7779">
        <f t="shared" si="242"/>
        <v>379.10470000000004</v>
      </c>
      <c r="G7779">
        <f t="shared" si="243"/>
        <v>2537.0853000000002</v>
      </c>
      <c r="H7779">
        <v>5</v>
      </c>
      <c r="I7779" s="17">
        <v>45284</v>
      </c>
      <c r="J7779" s="17">
        <v>45291</v>
      </c>
      <c r="K7779" t="s">
        <v>21</v>
      </c>
      <c r="L7779" t="s">
        <v>16</v>
      </c>
      <c r="M7779">
        <v>762.19</v>
      </c>
      <c r="N7779" t="s">
        <v>34</v>
      </c>
    </row>
    <row r="7780" spans="1:14" ht="14.25" customHeight="1" x14ac:dyDescent="0.3">
      <c r="A7780" t="s">
        <v>1441</v>
      </c>
      <c r="B7780" t="s">
        <v>13</v>
      </c>
      <c r="C7780" t="s">
        <v>36</v>
      </c>
      <c r="D7780">
        <v>2924.3</v>
      </c>
      <c r="E7780">
        <v>0.08</v>
      </c>
      <c r="F7780">
        <f t="shared" si="242"/>
        <v>233.94400000000002</v>
      </c>
      <c r="G7780">
        <f t="shared" si="243"/>
        <v>2690.3560000000002</v>
      </c>
      <c r="H7780">
        <v>5</v>
      </c>
      <c r="I7780" s="17">
        <v>45475</v>
      </c>
      <c r="J7780" s="17">
        <v>45482</v>
      </c>
      <c r="K7780" t="s">
        <v>21</v>
      </c>
      <c r="L7780" t="s">
        <v>27</v>
      </c>
      <c r="M7780">
        <v>158.66</v>
      </c>
      <c r="N7780" t="s">
        <v>23</v>
      </c>
    </row>
    <row r="7781" spans="1:14" ht="14.25" customHeight="1" x14ac:dyDescent="0.3">
      <c r="A7781" t="s">
        <v>8679</v>
      </c>
      <c r="B7781" t="s">
        <v>25</v>
      </c>
      <c r="C7781" t="s">
        <v>20</v>
      </c>
      <c r="D7781">
        <v>2927.93</v>
      </c>
      <c r="E7781">
        <v>0.08</v>
      </c>
      <c r="F7781">
        <f t="shared" si="242"/>
        <v>234.23439999999999</v>
      </c>
      <c r="G7781">
        <f t="shared" si="243"/>
        <v>2693.6956</v>
      </c>
      <c r="H7781">
        <v>5</v>
      </c>
      <c r="I7781" s="17">
        <v>45374</v>
      </c>
      <c r="J7781" s="17">
        <v>45379</v>
      </c>
      <c r="K7781" t="s">
        <v>15</v>
      </c>
      <c r="L7781" t="s">
        <v>27</v>
      </c>
      <c r="M7781">
        <v>617.97</v>
      </c>
      <c r="N7781" t="s">
        <v>39</v>
      </c>
    </row>
    <row r="7782" spans="1:14" ht="14.25" customHeight="1" x14ac:dyDescent="0.3">
      <c r="A7782" t="s">
        <v>2219</v>
      </c>
      <c r="B7782" t="s">
        <v>25</v>
      </c>
      <c r="C7782" t="s">
        <v>36</v>
      </c>
      <c r="D7782">
        <v>2930.13</v>
      </c>
      <c r="E7782">
        <v>0.49</v>
      </c>
      <c r="F7782">
        <f t="shared" si="242"/>
        <v>1435.7637</v>
      </c>
      <c r="G7782">
        <f t="shared" si="243"/>
        <v>1494.3663000000001</v>
      </c>
      <c r="H7782">
        <v>5</v>
      </c>
      <c r="I7782" s="17">
        <v>45274</v>
      </c>
      <c r="J7782" s="17">
        <v>45276</v>
      </c>
      <c r="K7782" t="s">
        <v>31</v>
      </c>
      <c r="L7782" t="s">
        <v>22</v>
      </c>
      <c r="M7782">
        <v>518.28</v>
      </c>
      <c r="N7782" t="s">
        <v>39</v>
      </c>
    </row>
    <row r="7783" spans="1:14" ht="14.25" customHeight="1" x14ac:dyDescent="0.3">
      <c r="A7783" t="s">
        <v>389</v>
      </c>
      <c r="B7783" t="s">
        <v>41</v>
      </c>
      <c r="C7783" t="s">
        <v>26</v>
      </c>
      <c r="D7783">
        <v>2931.18</v>
      </c>
      <c r="E7783">
        <v>0.11</v>
      </c>
      <c r="F7783">
        <f t="shared" si="242"/>
        <v>322.4298</v>
      </c>
      <c r="G7783">
        <f t="shared" si="243"/>
        <v>2608.7501999999999</v>
      </c>
      <c r="H7783">
        <v>5</v>
      </c>
      <c r="I7783" s="17">
        <v>45555</v>
      </c>
      <c r="J7783" s="17">
        <v>45558</v>
      </c>
      <c r="K7783" t="s">
        <v>15</v>
      </c>
      <c r="L7783" t="s">
        <v>16</v>
      </c>
      <c r="M7783">
        <v>697.38</v>
      </c>
      <c r="N7783" t="s">
        <v>34</v>
      </c>
    </row>
    <row r="7784" spans="1:14" ht="14.25" customHeight="1" x14ac:dyDescent="0.3">
      <c r="A7784" t="s">
        <v>3364</v>
      </c>
      <c r="B7784" t="s">
        <v>19</v>
      </c>
      <c r="C7784" t="s">
        <v>20</v>
      </c>
      <c r="D7784">
        <v>2931.76</v>
      </c>
      <c r="E7784">
        <v>0.48</v>
      </c>
      <c r="F7784">
        <f t="shared" si="242"/>
        <v>1407.2447999999999</v>
      </c>
      <c r="G7784">
        <f t="shared" si="243"/>
        <v>1524.5152000000003</v>
      </c>
      <c r="H7784">
        <v>5</v>
      </c>
      <c r="I7784" s="17">
        <v>45642</v>
      </c>
      <c r="J7784" s="17">
        <v>45648</v>
      </c>
      <c r="K7784" t="s">
        <v>31</v>
      </c>
      <c r="L7784" t="s">
        <v>27</v>
      </c>
      <c r="M7784">
        <v>183.53</v>
      </c>
      <c r="N7784" t="s">
        <v>34</v>
      </c>
    </row>
    <row r="7785" spans="1:14" ht="14.25" customHeight="1" x14ac:dyDescent="0.3">
      <c r="A7785" t="s">
        <v>10470</v>
      </c>
      <c r="B7785" t="s">
        <v>19</v>
      </c>
      <c r="C7785" t="s">
        <v>26</v>
      </c>
      <c r="D7785">
        <v>2936.54</v>
      </c>
      <c r="E7785">
        <v>0.18</v>
      </c>
      <c r="F7785">
        <f t="shared" si="242"/>
        <v>528.57719999999995</v>
      </c>
      <c r="G7785">
        <f t="shared" si="243"/>
        <v>2407.9628000000002</v>
      </c>
      <c r="H7785">
        <v>5</v>
      </c>
      <c r="I7785" s="17">
        <v>45586</v>
      </c>
      <c r="J7785" s="17">
        <v>45592</v>
      </c>
      <c r="K7785" t="s">
        <v>31</v>
      </c>
      <c r="L7785" t="s">
        <v>27</v>
      </c>
      <c r="M7785">
        <v>528.71</v>
      </c>
      <c r="N7785" t="s">
        <v>34</v>
      </c>
    </row>
    <row r="7786" spans="1:14" ht="14.25" customHeight="1" x14ac:dyDescent="0.3">
      <c r="A7786" t="s">
        <v>8449</v>
      </c>
      <c r="B7786" t="s">
        <v>19</v>
      </c>
      <c r="C7786" t="s">
        <v>36</v>
      </c>
      <c r="D7786">
        <v>2937.47</v>
      </c>
      <c r="E7786">
        <v>0.44</v>
      </c>
      <c r="F7786">
        <f t="shared" si="242"/>
        <v>1292.4867999999999</v>
      </c>
      <c r="G7786">
        <f t="shared" si="243"/>
        <v>1644.9831999999999</v>
      </c>
      <c r="H7786">
        <v>5</v>
      </c>
      <c r="I7786" s="17">
        <v>44978</v>
      </c>
      <c r="J7786" s="17">
        <v>44982</v>
      </c>
      <c r="K7786" t="s">
        <v>31</v>
      </c>
      <c r="L7786" t="s">
        <v>16</v>
      </c>
      <c r="M7786">
        <v>384.98</v>
      </c>
      <c r="N7786" t="s">
        <v>28</v>
      </c>
    </row>
    <row r="7787" spans="1:14" ht="14.25" customHeight="1" x14ac:dyDescent="0.3">
      <c r="A7787" t="s">
        <v>10196</v>
      </c>
      <c r="B7787" t="s">
        <v>19</v>
      </c>
      <c r="C7787" t="s">
        <v>20</v>
      </c>
      <c r="D7787">
        <v>2939.64</v>
      </c>
      <c r="E7787">
        <v>0.38</v>
      </c>
      <c r="F7787">
        <f t="shared" si="242"/>
        <v>1117.0632000000001</v>
      </c>
      <c r="G7787">
        <f t="shared" si="243"/>
        <v>1822.5767999999998</v>
      </c>
      <c r="H7787">
        <v>5</v>
      </c>
      <c r="I7787" s="17">
        <v>45024</v>
      </c>
      <c r="J7787" s="17">
        <v>45026</v>
      </c>
      <c r="K7787" t="s">
        <v>15</v>
      </c>
      <c r="L7787" t="s">
        <v>27</v>
      </c>
      <c r="M7787">
        <v>189.28</v>
      </c>
      <c r="N7787" t="s">
        <v>48</v>
      </c>
    </row>
    <row r="7788" spans="1:14" ht="14.25" customHeight="1" x14ac:dyDescent="0.3">
      <c r="A7788" t="s">
        <v>7547</v>
      </c>
      <c r="B7788" t="s">
        <v>41</v>
      </c>
      <c r="C7788" t="s">
        <v>36</v>
      </c>
      <c r="D7788">
        <v>2942.08</v>
      </c>
      <c r="E7788">
        <v>0.27</v>
      </c>
      <c r="F7788">
        <f t="shared" si="242"/>
        <v>794.36160000000007</v>
      </c>
      <c r="G7788">
        <f t="shared" si="243"/>
        <v>2147.7183999999997</v>
      </c>
      <c r="H7788">
        <v>5</v>
      </c>
      <c r="I7788" s="17">
        <v>44956</v>
      </c>
      <c r="J7788" s="17">
        <v>44957</v>
      </c>
      <c r="K7788" t="s">
        <v>15</v>
      </c>
      <c r="L7788" t="s">
        <v>27</v>
      </c>
      <c r="M7788">
        <v>617.20000000000005</v>
      </c>
      <c r="N7788" t="s">
        <v>28</v>
      </c>
    </row>
    <row r="7789" spans="1:14" ht="14.25" customHeight="1" x14ac:dyDescent="0.3">
      <c r="A7789" t="s">
        <v>2848</v>
      </c>
      <c r="B7789" t="s">
        <v>19</v>
      </c>
      <c r="C7789" t="s">
        <v>14</v>
      </c>
      <c r="D7789">
        <v>2944.11</v>
      </c>
      <c r="E7789">
        <v>0.14000000000000001</v>
      </c>
      <c r="F7789">
        <f t="shared" si="242"/>
        <v>412.17540000000008</v>
      </c>
      <c r="G7789">
        <f t="shared" si="243"/>
        <v>2531.9346</v>
      </c>
      <c r="H7789">
        <v>5</v>
      </c>
      <c r="I7789" s="17">
        <v>45275</v>
      </c>
      <c r="J7789" s="17">
        <v>45279</v>
      </c>
      <c r="K7789" t="s">
        <v>31</v>
      </c>
      <c r="L7789" t="s">
        <v>16</v>
      </c>
      <c r="M7789">
        <v>536.70000000000005</v>
      </c>
      <c r="N7789" t="s">
        <v>48</v>
      </c>
    </row>
    <row r="7790" spans="1:14" ht="14.25" customHeight="1" x14ac:dyDescent="0.3">
      <c r="A7790" t="s">
        <v>12057</v>
      </c>
      <c r="B7790" t="s">
        <v>25</v>
      </c>
      <c r="C7790" t="s">
        <v>33</v>
      </c>
      <c r="D7790">
        <v>2950.26</v>
      </c>
      <c r="E7790">
        <v>0.33</v>
      </c>
      <c r="F7790">
        <f t="shared" si="242"/>
        <v>973.58580000000006</v>
      </c>
      <c r="G7790">
        <f t="shared" si="243"/>
        <v>1976.6742000000002</v>
      </c>
      <c r="H7790">
        <v>5</v>
      </c>
      <c r="I7790" s="17">
        <v>45202</v>
      </c>
      <c r="J7790" s="17">
        <v>45204</v>
      </c>
      <c r="K7790" t="s">
        <v>31</v>
      </c>
      <c r="L7790" t="s">
        <v>22</v>
      </c>
      <c r="M7790">
        <v>576.67999999999995</v>
      </c>
      <c r="N7790" t="s">
        <v>23</v>
      </c>
    </row>
    <row r="7791" spans="1:14" ht="14.25" customHeight="1" x14ac:dyDescent="0.3">
      <c r="A7791" t="s">
        <v>685</v>
      </c>
      <c r="B7791" t="s">
        <v>13</v>
      </c>
      <c r="C7791" t="s">
        <v>36</v>
      </c>
      <c r="D7791">
        <v>2952.27</v>
      </c>
      <c r="E7791">
        <v>0.2</v>
      </c>
      <c r="F7791">
        <f t="shared" si="242"/>
        <v>590.45400000000006</v>
      </c>
      <c r="G7791">
        <f t="shared" si="243"/>
        <v>2361.8159999999998</v>
      </c>
      <c r="H7791">
        <v>5</v>
      </c>
      <c r="I7791" s="17">
        <v>45539</v>
      </c>
      <c r="J7791" s="17">
        <v>45545</v>
      </c>
      <c r="K7791" t="s">
        <v>21</v>
      </c>
      <c r="L7791" t="s">
        <v>22</v>
      </c>
      <c r="M7791">
        <v>202.55</v>
      </c>
      <c r="N7791" t="s">
        <v>34</v>
      </c>
    </row>
    <row r="7792" spans="1:14" ht="14.25" customHeight="1" x14ac:dyDescent="0.3">
      <c r="A7792" t="s">
        <v>14894</v>
      </c>
      <c r="B7792" t="s">
        <v>25</v>
      </c>
      <c r="C7792" t="s">
        <v>14</v>
      </c>
      <c r="D7792">
        <v>2954.08</v>
      </c>
      <c r="E7792">
        <v>0.31</v>
      </c>
      <c r="F7792">
        <f t="shared" si="242"/>
        <v>915.76479999999992</v>
      </c>
      <c r="G7792">
        <f t="shared" si="243"/>
        <v>2038.3152</v>
      </c>
      <c r="H7792">
        <v>5</v>
      </c>
      <c r="I7792" s="17">
        <v>45107</v>
      </c>
      <c r="J7792" s="17">
        <v>45112</v>
      </c>
      <c r="K7792" t="s">
        <v>31</v>
      </c>
      <c r="L7792" t="s">
        <v>16</v>
      </c>
      <c r="M7792">
        <v>796.02</v>
      </c>
      <c r="N7792" t="s">
        <v>34</v>
      </c>
    </row>
    <row r="7793" spans="1:14" ht="14.25" customHeight="1" x14ac:dyDescent="0.3">
      <c r="A7793" t="s">
        <v>12358</v>
      </c>
      <c r="B7793" t="s">
        <v>13</v>
      </c>
      <c r="C7793" t="s">
        <v>36</v>
      </c>
      <c r="D7793">
        <v>2955</v>
      </c>
      <c r="E7793">
        <v>0.41</v>
      </c>
      <c r="F7793">
        <f t="shared" si="242"/>
        <v>1211.55</v>
      </c>
      <c r="G7793">
        <f t="shared" si="243"/>
        <v>1743.45</v>
      </c>
      <c r="H7793">
        <v>5</v>
      </c>
      <c r="I7793" s="17">
        <v>45359</v>
      </c>
      <c r="J7793" s="17">
        <v>45362</v>
      </c>
      <c r="K7793" t="s">
        <v>31</v>
      </c>
      <c r="L7793" t="s">
        <v>22</v>
      </c>
      <c r="M7793">
        <v>747.8</v>
      </c>
      <c r="N7793" t="s">
        <v>28</v>
      </c>
    </row>
    <row r="7794" spans="1:14" ht="14.25" customHeight="1" x14ac:dyDescent="0.3">
      <c r="A7794" t="s">
        <v>4488</v>
      </c>
      <c r="B7794" t="s">
        <v>25</v>
      </c>
      <c r="C7794" t="s">
        <v>20</v>
      </c>
      <c r="D7794">
        <v>2955.46</v>
      </c>
      <c r="E7794">
        <v>0.06</v>
      </c>
      <c r="F7794">
        <f t="shared" si="242"/>
        <v>177.32759999999999</v>
      </c>
      <c r="G7794">
        <f t="shared" si="243"/>
        <v>2778.1324</v>
      </c>
      <c r="H7794">
        <v>5</v>
      </c>
      <c r="I7794" s="17">
        <v>45587</v>
      </c>
      <c r="J7794" s="17">
        <v>45588</v>
      </c>
      <c r="K7794" t="s">
        <v>15</v>
      </c>
      <c r="L7794" t="s">
        <v>27</v>
      </c>
      <c r="M7794">
        <v>737.96</v>
      </c>
      <c r="N7794" t="s">
        <v>34</v>
      </c>
    </row>
    <row r="7795" spans="1:14" ht="14.25" customHeight="1" x14ac:dyDescent="0.3">
      <c r="A7795" t="s">
        <v>5005</v>
      </c>
      <c r="B7795" t="s">
        <v>19</v>
      </c>
      <c r="C7795" t="s">
        <v>26</v>
      </c>
      <c r="D7795">
        <v>2956.6</v>
      </c>
      <c r="E7795">
        <v>0.16</v>
      </c>
      <c r="F7795">
        <f t="shared" si="242"/>
        <v>473.05599999999998</v>
      </c>
      <c r="G7795">
        <f t="shared" si="243"/>
        <v>2483.5439999999999</v>
      </c>
      <c r="H7795">
        <v>5</v>
      </c>
      <c r="I7795" s="17">
        <v>45504</v>
      </c>
      <c r="J7795" s="17">
        <v>45507</v>
      </c>
      <c r="K7795" t="s">
        <v>15</v>
      </c>
      <c r="L7795" t="s">
        <v>16</v>
      </c>
      <c r="M7795">
        <v>668.6</v>
      </c>
      <c r="N7795" t="s">
        <v>34</v>
      </c>
    </row>
    <row r="7796" spans="1:14" ht="14.25" customHeight="1" x14ac:dyDescent="0.3">
      <c r="A7796" t="s">
        <v>6098</v>
      </c>
      <c r="B7796" t="s">
        <v>25</v>
      </c>
      <c r="C7796" t="s">
        <v>33</v>
      </c>
      <c r="D7796">
        <v>2960.9</v>
      </c>
      <c r="E7796">
        <v>0.47</v>
      </c>
      <c r="F7796">
        <f t="shared" si="242"/>
        <v>1391.623</v>
      </c>
      <c r="G7796">
        <f t="shared" si="243"/>
        <v>1569.277</v>
      </c>
      <c r="H7796">
        <v>5</v>
      </c>
      <c r="I7796" s="17">
        <v>45194</v>
      </c>
      <c r="J7796" s="17">
        <v>45200</v>
      </c>
      <c r="K7796" t="s">
        <v>31</v>
      </c>
      <c r="L7796" t="s">
        <v>16</v>
      </c>
      <c r="M7796">
        <v>581.67999999999995</v>
      </c>
      <c r="N7796" t="s">
        <v>17</v>
      </c>
    </row>
    <row r="7797" spans="1:14" ht="14.25" customHeight="1" x14ac:dyDescent="0.3">
      <c r="A7797" t="s">
        <v>5631</v>
      </c>
      <c r="B7797" t="s">
        <v>19</v>
      </c>
      <c r="C7797" t="s">
        <v>33</v>
      </c>
      <c r="D7797">
        <v>2963.2</v>
      </c>
      <c r="E7797">
        <v>0.23</v>
      </c>
      <c r="F7797">
        <f t="shared" si="242"/>
        <v>681.53599999999994</v>
      </c>
      <c r="G7797">
        <f t="shared" si="243"/>
        <v>2281.6639999999998</v>
      </c>
      <c r="H7797">
        <v>5</v>
      </c>
      <c r="I7797" s="17">
        <v>44973</v>
      </c>
      <c r="J7797" s="17">
        <v>44977</v>
      </c>
      <c r="K7797" t="s">
        <v>15</v>
      </c>
      <c r="L7797" t="s">
        <v>27</v>
      </c>
      <c r="M7797">
        <v>680.75</v>
      </c>
      <c r="N7797" t="s">
        <v>17</v>
      </c>
    </row>
    <row r="7798" spans="1:14" ht="14.25" customHeight="1" x14ac:dyDescent="0.3">
      <c r="A7798" t="s">
        <v>1107</v>
      </c>
      <c r="B7798" t="s">
        <v>25</v>
      </c>
      <c r="C7798" t="s">
        <v>36</v>
      </c>
      <c r="D7798">
        <v>2963.63</v>
      </c>
      <c r="E7798">
        <v>0.18</v>
      </c>
      <c r="F7798">
        <f t="shared" si="242"/>
        <v>533.45339999999999</v>
      </c>
      <c r="G7798">
        <f t="shared" si="243"/>
        <v>2430.1766000000002</v>
      </c>
      <c r="H7798">
        <v>5</v>
      </c>
      <c r="I7798" s="17">
        <v>45632</v>
      </c>
      <c r="J7798" s="17">
        <v>45636</v>
      </c>
      <c r="K7798" t="s">
        <v>21</v>
      </c>
      <c r="L7798" t="s">
        <v>22</v>
      </c>
      <c r="M7798">
        <v>599.91999999999996</v>
      </c>
      <c r="N7798" t="s">
        <v>34</v>
      </c>
    </row>
    <row r="7799" spans="1:14" ht="14.25" customHeight="1" x14ac:dyDescent="0.3">
      <c r="A7799" t="s">
        <v>7213</v>
      </c>
      <c r="B7799" t="s">
        <v>25</v>
      </c>
      <c r="C7799" t="s">
        <v>26</v>
      </c>
      <c r="D7799">
        <v>2963.77</v>
      </c>
      <c r="E7799">
        <v>0.18</v>
      </c>
      <c r="F7799">
        <f t="shared" si="242"/>
        <v>533.47860000000003</v>
      </c>
      <c r="G7799">
        <f t="shared" si="243"/>
        <v>2430.2914000000001</v>
      </c>
      <c r="H7799">
        <v>5</v>
      </c>
      <c r="I7799" s="17">
        <v>45335</v>
      </c>
      <c r="J7799" s="17">
        <v>45337</v>
      </c>
      <c r="K7799" t="s">
        <v>21</v>
      </c>
      <c r="L7799" t="s">
        <v>27</v>
      </c>
      <c r="M7799">
        <v>460.79</v>
      </c>
      <c r="N7799" t="s">
        <v>48</v>
      </c>
    </row>
    <row r="7800" spans="1:14" ht="14.25" customHeight="1" x14ac:dyDescent="0.3">
      <c r="A7800" t="s">
        <v>8644</v>
      </c>
      <c r="B7800" t="s">
        <v>41</v>
      </c>
      <c r="C7800" t="s">
        <v>33</v>
      </c>
      <c r="D7800">
        <v>2971.38</v>
      </c>
      <c r="E7800">
        <v>0.21</v>
      </c>
      <c r="F7800">
        <f t="shared" si="242"/>
        <v>623.98979999999995</v>
      </c>
      <c r="G7800">
        <f t="shared" si="243"/>
        <v>2347.3902000000003</v>
      </c>
      <c r="H7800">
        <v>5</v>
      </c>
      <c r="I7800" s="17">
        <v>45630</v>
      </c>
      <c r="J7800" s="17">
        <v>45637</v>
      </c>
      <c r="K7800" t="s">
        <v>21</v>
      </c>
      <c r="L7800" t="s">
        <v>27</v>
      </c>
      <c r="M7800">
        <v>471.69</v>
      </c>
      <c r="N7800" t="s">
        <v>48</v>
      </c>
    </row>
    <row r="7801" spans="1:14" ht="14.25" customHeight="1" x14ac:dyDescent="0.3">
      <c r="A7801" t="s">
        <v>4456</v>
      </c>
      <c r="B7801" t="s">
        <v>19</v>
      </c>
      <c r="C7801" t="s">
        <v>26</v>
      </c>
      <c r="D7801">
        <v>2976.92</v>
      </c>
      <c r="E7801">
        <v>0.39</v>
      </c>
      <c r="F7801">
        <f t="shared" si="242"/>
        <v>1160.9988000000001</v>
      </c>
      <c r="G7801">
        <f t="shared" si="243"/>
        <v>1815.9212</v>
      </c>
      <c r="H7801">
        <v>5</v>
      </c>
      <c r="I7801" s="17">
        <v>45258</v>
      </c>
      <c r="J7801" s="17">
        <v>45262</v>
      </c>
      <c r="K7801" t="s">
        <v>31</v>
      </c>
      <c r="L7801" t="s">
        <v>22</v>
      </c>
      <c r="M7801">
        <v>704.34</v>
      </c>
      <c r="N7801" t="s">
        <v>28</v>
      </c>
    </row>
    <row r="7802" spans="1:14" ht="14.25" customHeight="1" x14ac:dyDescent="0.3">
      <c r="A7802" t="s">
        <v>8845</v>
      </c>
      <c r="B7802" t="s">
        <v>13</v>
      </c>
      <c r="C7802" t="s">
        <v>33</v>
      </c>
      <c r="D7802">
        <v>2977.21</v>
      </c>
      <c r="E7802">
        <v>0.3</v>
      </c>
      <c r="F7802">
        <f t="shared" si="242"/>
        <v>893.16300000000001</v>
      </c>
      <c r="G7802">
        <f t="shared" si="243"/>
        <v>2084.047</v>
      </c>
      <c r="H7802">
        <v>5</v>
      </c>
      <c r="I7802" s="17">
        <v>45298</v>
      </c>
      <c r="J7802" s="17">
        <v>45305</v>
      </c>
      <c r="K7802" t="s">
        <v>31</v>
      </c>
      <c r="L7802" t="s">
        <v>22</v>
      </c>
      <c r="M7802">
        <v>513.59</v>
      </c>
      <c r="N7802" t="s">
        <v>28</v>
      </c>
    </row>
    <row r="7803" spans="1:14" ht="14.25" customHeight="1" x14ac:dyDescent="0.3">
      <c r="A7803" t="s">
        <v>10630</v>
      </c>
      <c r="B7803" t="s">
        <v>13</v>
      </c>
      <c r="C7803" t="s">
        <v>20</v>
      </c>
      <c r="D7803">
        <v>2986.55</v>
      </c>
      <c r="E7803">
        <v>0.26</v>
      </c>
      <c r="F7803">
        <f t="shared" si="242"/>
        <v>776.50300000000004</v>
      </c>
      <c r="G7803">
        <f t="shared" si="243"/>
        <v>2210.047</v>
      </c>
      <c r="H7803">
        <v>5</v>
      </c>
      <c r="I7803" s="17">
        <v>45163</v>
      </c>
      <c r="J7803" s="17">
        <v>45168</v>
      </c>
      <c r="K7803" t="s">
        <v>21</v>
      </c>
      <c r="L7803" t="s">
        <v>16</v>
      </c>
      <c r="M7803">
        <v>559.15</v>
      </c>
      <c r="N7803" t="s">
        <v>23</v>
      </c>
    </row>
    <row r="7804" spans="1:14" ht="14.25" customHeight="1" x14ac:dyDescent="0.3">
      <c r="A7804" t="s">
        <v>7725</v>
      </c>
      <c r="B7804" t="s">
        <v>41</v>
      </c>
      <c r="C7804" t="s">
        <v>14</v>
      </c>
      <c r="D7804">
        <v>2991.02</v>
      </c>
      <c r="E7804">
        <v>0.5</v>
      </c>
      <c r="F7804">
        <f t="shared" si="242"/>
        <v>1495.51</v>
      </c>
      <c r="G7804">
        <f t="shared" si="243"/>
        <v>1495.51</v>
      </c>
      <c r="H7804">
        <v>5</v>
      </c>
      <c r="I7804" s="17">
        <v>45494</v>
      </c>
      <c r="J7804" s="17">
        <v>45499</v>
      </c>
      <c r="K7804" t="s">
        <v>15</v>
      </c>
      <c r="L7804" t="s">
        <v>27</v>
      </c>
      <c r="M7804">
        <v>736.74</v>
      </c>
      <c r="N7804" t="s">
        <v>39</v>
      </c>
    </row>
    <row r="7805" spans="1:14" ht="14.25" customHeight="1" x14ac:dyDescent="0.3">
      <c r="A7805" t="s">
        <v>14403</v>
      </c>
      <c r="B7805" t="s">
        <v>13</v>
      </c>
      <c r="C7805" t="s">
        <v>20</v>
      </c>
      <c r="D7805">
        <v>2999.07</v>
      </c>
      <c r="E7805">
        <v>0.48</v>
      </c>
      <c r="F7805">
        <f t="shared" si="242"/>
        <v>1439.5536</v>
      </c>
      <c r="G7805">
        <f t="shared" si="243"/>
        <v>1559.5164000000002</v>
      </c>
      <c r="H7805">
        <v>5</v>
      </c>
      <c r="I7805" s="17">
        <v>45163</v>
      </c>
      <c r="J7805" s="17">
        <v>45170</v>
      </c>
      <c r="K7805" t="s">
        <v>31</v>
      </c>
      <c r="L7805" t="s">
        <v>22</v>
      </c>
      <c r="M7805">
        <v>277.97000000000003</v>
      </c>
      <c r="N7805" t="s">
        <v>28</v>
      </c>
    </row>
    <row r="7806" spans="1:14" ht="14.25" customHeight="1" x14ac:dyDescent="0.3">
      <c r="A7806" t="s">
        <v>14499</v>
      </c>
      <c r="B7806" t="s">
        <v>25</v>
      </c>
      <c r="C7806" t="s">
        <v>36</v>
      </c>
      <c r="D7806">
        <v>2999.75</v>
      </c>
      <c r="E7806">
        <v>0.25</v>
      </c>
      <c r="F7806">
        <f t="shared" si="242"/>
        <v>749.9375</v>
      </c>
      <c r="G7806">
        <f t="shared" si="243"/>
        <v>2249.8125</v>
      </c>
      <c r="H7806">
        <v>5</v>
      </c>
      <c r="I7806" s="17">
        <v>45613</v>
      </c>
      <c r="J7806" s="17">
        <v>45619</v>
      </c>
      <c r="K7806" t="s">
        <v>31</v>
      </c>
      <c r="L7806" t="s">
        <v>16</v>
      </c>
      <c r="M7806">
        <v>469.59</v>
      </c>
      <c r="N7806" t="s">
        <v>39</v>
      </c>
    </row>
    <row r="7807" spans="1:14" ht="14.25" customHeight="1" x14ac:dyDescent="0.3">
      <c r="A7807" t="s">
        <v>997</v>
      </c>
      <c r="B7807" t="s">
        <v>13</v>
      </c>
      <c r="C7807" t="s">
        <v>33</v>
      </c>
      <c r="D7807">
        <v>3000.67</v>
      </c>
      <c r="E7807">
        <v>0.3</v>
      </c>
      <c r="F7807">
        <f t="shared" si="242"/>
        <v>900.20100000000002</v>
      </c>
      <c r="G7807">
        <f t="shared" si="243"/>
        <v>2100.4690000000001</v>
      </c>
      <c r="H7807">
        <v>5</v>
      </c>
      <c r="I7807" s="17">
        <v>45399</v>
      </c>
      <c r="J7807" s="17">
        <v>45403</v>
      </c>
      <c r="K7807" t="s">
        <v>31</v>
      </c>
      <c r="L7807" t="s">
        <v>16</v>
      </c>
      <c r="M7807">
        <v>284.52999999999997</v>
      </c>
      <c r="N7807" t="s">
        <v>39</v>
      </c>
    </row>
    <row r="7808" spans="1:14" ht="14.25" customHeight="1" x14ac:dyDescent="0.3">
      <c r="A7808" t="s">
        <v>14981</v>
      </c>
      <c r="B7808" t="s">
        <v>41</v>
      </c>
      <c r="C7808" t="s">
        <v>36</v>
      </c>
      <c r="D7808">
        <v>3003.75</v>
      </c>
      <c r="E7808">
        <v>0.46</v>
      </c>
      <c r="F7808">
        <f t="shared" si="242"/>
        <v>1381.7250000000001</v>
      </c>
      <c r="G7808">
        <f t="shared" si="243"/>
        <v>1622.0249999999999</v>
      </c>
      <c r="H7808">
        <v>5</v>
      </c>
      <c r="I7808" s="17">
        <v>45306</v>
      </c>
      <c r="J7808" s="17">
        <v>45311</v>
      </c>
      <c r="K7808" t="s">
        <v>15</v>
      </c>
      <c r="L7808" t="s">
        <v>22</v>
      </c>
      <c r="M7808">
        <v>205.18</v>
      </c>
      <c r="N7808" t="s">
        <v>34</v>
      </c>
    </row>
    <row r="7809" spans="1:14" ht="14.25" customHeight="1" x14ac:dyDescent="0.3">
      <c r="A7809" t="s">
        <v>11621</v>
      </c>
      <c r="B7809" t="s">
        <v>19</v>
      </c>
      <c r="C7809" t="s">
        <v>14</v>
      </c>
      <c r="D7809">
        <v>3004.72</v>
      </c>
      <c r="E7809">
        <v>0.43</v>
      </c>
      <c r="F7809">
        <f t="shared" si="242"/>
        <v>1292.0295999999998</v>
      </c>
      <c r="G7809">
        <f t="shared" si="243"/>
        <v>1712.6904</v>
      </c>
      <c r="H7809">
        <v>5</v>
      </c>
      <c r="I7809" s="17">
        <v>45446</v>
      </c>
      <c r="J7809" s="17">
        <v>45451</v>
      </c>
      <c r="K7809" t="s">
        <v>31</v>
      </c>
      <c r="L7809" t="s">
        <v>16</v>
      </c>
      <c r="M7809">
        <v>886.67</v>
      </c>
      <c r="N7809" t="s">
        <v>39</v>
      </c>
    </row>
    <row r="7810" spans="1:14" ht="14.25" customHeight="1" x14ac:dyDescent="0.3">
      <c r="A7810" t="s">
        <v>945</v>
      </c>
      <c r="B7810" t="s">
        <v>25</v>
      </c>
      <c r="C7810" t="s">
        <v>26</v>
      </c>
      <c r="D7810">
        <v>3005.03</v>
      </c>
      <c r="E7810">
        <v>0.04</v>
      </c>
      <c r="F7810">
        <f t="shared" ref="F7810:F7873" si="244">D7810*E7810</f>
        <v>120.20120000000001</v>
      </c>
      <c r="G7810">
        <f t="shared" ref="G7810:G7873" si="245">D7810-F7810</f>
        <v>2884.8288000000002</v>
      </c>
      <c r="H7810">
        <v>5</v>
      </c>
      <c r="I7810" s="17">
        <v>45582</v>
      </c>
      <c r="J7810" s="17">
        <v>45583</v>
      </c>
      <c r="K7810" t="s">
        <v>21</v>
      </c>
      <c r="L7810" t="s">
        <v>16</v>
      </c>
      <c r="M7810">
        <v>549.19000000000005</v>
      </c>
      <c r="N7810" t="s">
        <v>23</v>
      </c>
    </row>
    <row r="7811" spans="1:14" ht="14.25" customHeight="1" x14ac:dyDescent="0.3">
      <c r="A7811" t="s">
        <v>5981</v>
      </c>
      <c r="B7811" t="s">
        <v>41</v>
      </c>
      <c r="C7811" t="s">
        <v>20</v>
      </c>
      <c r="D7811">
        <v>3011.58</v>
      </c>
      <c r="E7811">
        <v>0.03</v>
      </c>
      <c r="F7811">
        <f t="shared" si="244"/>
        <v>90.347399999999993</v>
      </c>
      <c r="G7811">
        <f t="shared" si="245"/>
        <v>2921.2325999999998</v>
      </c>
      <c r="H7811">
        <v>5</v>
      </c>
      <c r="I7811" s="17">
        <v>44949</v>
      </c>
      <c r="J7811" s="17">
        <v>44955</v>
      </c>
      <c r="K7811" t="s">
        <v>31</v>
      </c>
      <c r="L7811" t="s">
        <v>27</v>
      </c>
      <c r="M7811">
        <v>576.48</v>
      </c>
      <c r="N7811" t="s">
        <v>28</v>
      </c>
    </row>
    <row r="7812" spans="1:14" ht="14.25" customHeight="1" x14ac:dyDescent="0.3">
      <c r="A7812" t="s">
        <v>8559</v>
      </c>
      <c r="B7812" t="s">
        <v>41</v>
      </c>
      <c r="C7812" t="s">
        <v>20</v>
      </c>
      <c r="D7812">
        <v>3013.9</v>
      </c>
      <c r="E7812">
        <v>0.42</v>
      </c>
      <c r="F7812">
        <f t="shared" si="244"/>
        <v>1265.838</v>
      </c>
      <c r="G7812">
        <f t="shared" si="245"/>
        <v>1748.0620000000001</v>
      </c>
      <c r="H7812">
        <v>5</v>
      </c>
      <c r="I7812" s="17">
        <v>45451</v>
      </c>
      <c r="J7812" s="17">
        <v>45457</v>
      </c>
      <c r="K7812" t="s">
        <v>15</v>
      </c>
      <c r="L7812" t="s">
        <v>16</v>
      </c>
      <c r="M7812">
        <v>394.67</v>
      </c>
      <c r="N7812" t="s">
        <v>17</v>
      </c>
    </row>
    <row r="7813" spans="1:14" ht="14.25" customHeight="1" x14ac:dyDescent="0.3">
      <c r="A7813" t="s">
        <v>14369</v>
      </c>
      <c r="B7813" t="s">
        <v>19</v>
      </c>
      <c r="C7813" t="s">
        <v>33</v>
      </c>
      <c r="D7813">
        <v>3018.52</v>
      </c>
      <c r="E7813">
        <v>0.17</v>
      </c>
      <c r="F7813">
        <f t="shared" si="244"/>
        <v>513.14840000000004</v>
      </c>
      <c r="G7813">
        <f t="shared" si="245"/>
        <v>2505.3715999999999</v>
      </c>
      <c r="H7813">
        <v>5</v>
      </c>
      <c r="I7813" s="17">
        <v>45310</v>
      </c>
      <c r="J7813" s="17">
        <v>45316</v>
      </c>
      <c r="K7813" t="s">
        <v>15</v>
      </c>
      <c r="L7813" t="s">
        <v>16</v>
      </c>
      <c r="M7813">
        <v>262.98</v>
      </c>
      <c r="N7813" t="s">
        <v>39</v>
      </c>
    </row>
    <row r="7814" spans="1:14" ht="14.25" customHeight="1" x14ac:dyDescent="0.3">
      <c r="A7814" t="s">
        <v>6904</v>
      </c>
      <c r="B7814" t="s">
        <v>25</v>
      </c>
      <c r="C7814" t="s">
        <v>26</v>
      </c>
      <c r="D7814">
        <v>3019.66</v>
      </c>
      <c r="E7814">
        <v>7.0000000000000007E-2</v>
      </c>
      <c r="F7814">
        <f t="shared" si="244"/>
        <v>211.37620000000001</v>
      </c>
      <c r="G7814">
        <f t="shared" si="245"/>
        <v>2808.2837999999997</v>
      </c>
      <c r="H7814">
        <v>5</v>
      </c>
      <c r="I7814" s="17">
        <v>45000</v>
      </c>
      <c r="J7814" s="17">
        <v>45005</v>
      </c>
      <c r="K7814" t="s">
        <v>21</v>
      </c>
      <c r="L7814" t="s">
        <v>16</v>
      </c>
      <c r="M7814">
        <v>845.43</v>
      </c>
      <c r="N7814" t="s">
        <v>28</v>
      </c>
    </row>
    <row r="7815" spans="1:14" ht="14.25" customHeight="1" x14ac:dyDescent="0.3">
      <c r="A7815" t="s">
        <v>12904</v>
      </c>
      <c r="B7815" t="s">
        <v>19</v>
      </c>
      <c r="C7815" t="s">
        <v>36</v>
      </c>
      <c r="D7815">
        <v>3024.16</v>
      </c>
      <c r="E7815">
        <v>0.09</v>
      </c>
      <c r="F7815">
        <f t="shared" si="244"/>
        <v>272.17439999999999</v>
      </c>
      <c r="G7815">
        <f t="shared" si="245"/>
        <v>2751.9856</v>
      </c>
      <c r="H7815">
        <v>5</v>
      </c>
      <c r="I7815" s="17">
        <v>45515</v>
      </c>
      <c r="J7815" s="17">
        <v>45521</v>
      </c>
      <c r="K7815" t="s">
        <v>31</v>
      </c>
      <c r="L7815" t="s">
        <v>16</v>
      </c>
      <c r="M7815">
        <v>879.89</v>
      </c>
      <c r="N7815" t="s">
        <v>39</v>
      </c>
    </row>
    <row r="7816" spans="1:14" ht="14.25" customHeight="1" x14ac:dyDescent="0.3">
      <c r="A7816" t="s">
        <v>3633</v>
      </c>
      <c r="B7816" t="s">
        <v>25</v>
      </c>
      <c r="C7816" t="s">
        <v>36</v>
      </c>
      <c r="D7816">
        <v>3024.74</v>
      </c>
      <c r="E7816">
        <v>0.15</v>
      </c>
      <c r="F7816">
        <f t="shared" si="244"/>
        <v>453.71099999999996</v>
      </c>
      <c r="G7816">
        <f t="shared" si="245"/>
        <v>2571.029</v>
      </c>
      <c r="H7816">
        <v>5</v>
      </c>
      <c r="I7816" s="17">
        <v>45521</v>
      </c>
      <c r="J7816" s="17">
        <v>45523</v>
      </c>
      <c r="K7816" t="s">
        <v>31</v>
      </c>
      <c r="L7816" t="s">
        <v>16</v>
      </c>
      <c r="M7816">
        <v>712.52</v>
      </c>
      <c r="N7816" t="s">
        <v>28</v>
      </c>
    </row>
    <row r="7817" spans="1:14" ht="14.25" customHeight="1" x14ac:dyDescent="0.3">
      <c r="A7817" t="s">
        <v>3810</v>
      </c>
      <c r="B7817" t="s">
        <v>13</v>
      </c>
      <c r="C7817" t="s">
        <v>26</v>
      </c>
      <c r="D7817">
        <v>3025.5</v>
      </c>
      <c r="E7817">
        <v>0.46</v>
      </c>
      <c r="F7817">
        <f t="shared" si="244"/>
        <v>1391.73</v>
      </c>
      <c r="G7817">
        <f t="shared" si="245"/>
        <v>1633.77</v>
      </c>
      <c r="H7817">
        <v>5</v>
      </c>
      <c r="I7817" s="17">
        <v>45414</v>
      </c>
      <c r="J7817" s="17">
        <v>45415</v>
      </c>
      <c r="K7817" t="s">
        <v>21</v>
      </c>
      <c r="L7817" t="s">
        <v>16</v>
      </c>
      <c r="M7817">
        <v>480.48</v>
      </c>
      <c r="N7817" t="s">
        <v>39</v>
      </c>
    </row>
    <row r="7818" spans="1:14" ht="14.25" customHeight="1" x14ac:dyDescent="0.3">
      <c r="A7818" t="s">
        <v>4529</v>
      </c>
      <c r="B7818" t="s">
        <v>13</v>
      </c>
      <c r="C7818" t="s">
        <v>33</v>
      </c>
      <c r="D7818">
        <v>3025.93</v>
      </c>
      <c r="E7818">
        <v>0.27</v>
      </c>
      <c r="F7818">
        <f t="shared" si="244"/>
        <v>817.00110000000006</v>
      </c>
      <c r="G7818">
        <f t="shared" si="245"/>
        <v>2208.9288999999999</v>
      </c>
      <c r="H7818">
        <v>5</v>
      </c>
      <c r="I7818" s="17">
        <v>45655</v>
      </c>
      <c r="J7818" s="17">
        <v>45658</v>
      </c>
      <c r="K7818" t="s">
        <v>15</v>
      </c>
      <c r="L7818" t="s">
        <v>27</v>
      </c>
      <c r="M7818">
        <v>878.36</v>
      </c>
      <c r="N7818" t="s">
        <v>23</v>
      </c>
    </row>
    <row r="7819" spans="1:14" ht="14.25" customHeight="1" x14ac:dyDescent="0.3">
      <c r="A7819" t="s">
        <v>14328</v>
      </c>
      <c r="B7819" t="s">
        <v>41</v>
      </c>
      <c r="C7819" t="s">
        <v>14</v>
      </c>
      <c r="D7819">
        <v>3028.12</v>
      </c>
      <c r="E7819">
        <v>0.36</v>
      </c>
      <c r="F7819">
        <f t="shared" si="244"/>
        <v>1090.1232</v>
      </c>
      <c r="G7819">
        <f t="shared" si="245"/>
        <v>1937.9967999999999</v>
      </c>
      <c r="H7819">
        <v>5</v>
      </c>
      <c r="I7819" s="17">
        <v>45462</v>
      </c>
      <c r="J7819" s="17">
        <v>45463</v>
      </c>
      <c r="K7819" t="s">
        <v>31</v>
      </c>
      <c r="L7819" t="s">
        <v>22</v>
      </c>
      <c r="M7819">
        <v>187.52</v>
      </c>
      <c r="N7819" t="s">
        <v>17</v>
      </c>
    </row>
    <row r="7820" spans="1:14" ht="14.25" customHeight="1" x14ac:dyDescent="0.3">
      <c r="A7820" t="s">
        <v>4100</v>
      </c>
      <c r="B7820" t="s">
        <v>25</v>
      </c>
      <c r="C7820" t="s">
        <v>20</v>
      </c>
      <c r="D7820">
        <v>3028.35</v>
      </c>
      <c r="E7820">
        <v>0.45</v>
      </c>
      <c r="F7820">
        <f t="shared" si="244"/>
        <v>1362.7574999999999</v>
      </c>
      <c r="G7820">
        <f t="shared" si="245"/>
        <v>1665.5925</v>
      </c>
      <c r="H7820">
        <v>5</v>
      </c>
      <c r="I7820" s="17">
        <v>45606</v>
      </c>
      <c r="J7820" s="17">
        <v>45607</v>
      </c>
      <c r="K7820" t="s">
        <v>15</v>
      </c>
      <c r="L7820" t="s">
        <v>16</v>
      </c>
      <c r="M7820">
        <v>674.12</v>
      </c>
      <c r="N7820" t="s">
        <v>23</v>
      </c>
    </row>
    <row r="7821" spans="1:14" ht="14.25" customHeight="1" x14ac:dyDescent="0.3">
      <c r="A7821" t="s">
        <v>14360</v>
      </c>
      <c r="B7821" t="s">
        <v>13</v>
      </c>
      <c r="C7821" t="s">
        <v>26</v>
      </c>
      <c r="D7821">
        <v>3028.57</v>
      </c>
      <c r="E7821">
        <v>0.15</v>
      </c>
      <c r="F7821">
        <f t="shared" si="244"/>
        <v>454.28550000000001</v>
      </c>
      <c r="G7821">
        <f t="shared" si="245"/>
        <v>2574.2845000000002</v>
      </c>
      <c r="H7821">
        <v>5</v>
      </c>
      <c r="I7821" s="17">
        <v>45350</v>
      </c>
      <c r="J7821" s="17">
        <v>45356</v>
      </c>
      <c r="K7821" t="s">
        <v>21</v>
      </c>
      <c r="L7821" t="s">
        <v>27</v>
      </c>
      <c r="M7821">
        <v>178.05</v>
      </c>
      <c r="N7821" t="s">
        <v>17</v>
      </c>
    </row>
    <row r="7822" spans="1:14" ht="14.25" customHeight="1" x14ac:dyDescent="0.3">
      <c r="A7822" t="s">
        <v>10822</v>
      </c>
      <c r="B7822" t="s">
        <v>41</v>
      </c>
      <c r="C7822" t="s">
        <v>14</v>
      </c>
      <c r="D7822">
        <v>3028.71</v>
      </c>
      <c r="E7822">
        <v>0.21</v>
      </c>
      <c r="F7822">
        <f t="shared" si="244"/>
        <v>636.02909999999997</v>
      </c>
      <c r="G7822">
        <f t="shared" si="245"/>
        <v>2392.6809000000003</v>
      </c>
      <c r="H7822">
        <v>5</v>
      </c>
      <c r="I7822" s="17">
        <v>45172</v>
      </c>
      <c r="J7822" s="17">
        <v>45176</v>
      </c>
      <c r="K7822" t="s">
        <v>31</v>
      </c>
      <c r="L7822" t="s">
        <v>27</v>
      </c>
      <c r="M7822">
        <v>614.86</v>
      </c>
      <c r="N7822" t="s">
        <v>23</v>
      </c>
    </row>
    <row r="7823" spans="1:14" ht="14.25" customHeight="1" x14ac:dyDescent="0.3">
      <c r="A7823" t="s">
        <v>7995</v>
      </c>
      <c r="B7823" t="s">
        <v>25</v>
      </c>
      <c r="C7823" t="s">
        <v>26</v>
      </c>
      <c r="D7823">
        <v>3029.08</v>
      </c>
      <c r="E7823">
        <v>0.09</v>
      </c>
      <c r="F7823">
        <f t="shared" si="244"/>
        <v>272.61719999999997</v>
      </c>
      <c r="G7823">
        <f t="shared" si="245"/>
        <v>2756.4627999999998</v>
      </c>
      <c r="H7823">
        <v>5</v>
      </c>
      <c r="I7823" s="17">
        <v>45455</v>
      </c>
      <c r="J7823" s="17">
        <v>45460</v>
      </c>
      <c r="K7823" t="s">
        <v>31</v>
      </c>
      <c r="L7823" t="s">
        <v>16</v>
      </c>
      <c r="M7823">
        <v>350.09</v>
      </c>
      <c r="N7823" t="s">
        <v>39</v>
      </c>
    </row>
    <row r="7824" spans="1:14" ht="14.25" customHeight="1" x14ac:dyDescent="0.3">
      <c r="A7824" t="s">
        <v>8066</v>
      </c>
      <c r="B7824" t="s">
        <v>19</v>
      </c>
      <c r="C7824" t="s">
        <v>20</v>
      </c>
      <c r="D7824">
        <v>3030.69</v>
      </c>
      <c r="E7824">
        <v>0.45</v>
      </c>
      <c r="F7824">
        <f t="shared" si="244"/>
        <v>1363.8105</v>
      </c>
      <c r="G7824">
        <f t="shared" si="245"/>
        <v>1666.8795</v>
      </c>
      <c r="H7824">
        <v>5</v>
      </c>
      <c r="I7824" s="17">
        <v>45033</v>
      </c>
      <c r="J7824" s="17">
        <v>45040</v>
      </c>
      <c r="K7824" t="s">
        <v>21</v>
      </c>
      <c r="L7824" t="s">
        <v>22</v>
      </c>
      <c r="M7824">
        <v>849.82</v>
      </c>
      <c r="N7824" t="s">
        <v>17</v>
      </c>
    </row>
    <row r="7825" spans="1:14" ht="14.25" customHeight="1" x14ac:dyDescent="0.3">
      <c r="A7825" t="s">
        <v>345</v>
      </c>
      <c r="B7825" t="s">
        <v>19</v>
      </c>
      <c r="C7825" t="s">
        <v>26</v>
      </c>
      <c r="D7825">
        <v>3032.88</v>
      </c>
      <c r="E7825">
        <v>0.01</v>
      </c>
      <c r="F7825">
        <f t="shared" si="244"/>
        <v>30.328800000000001</v>
      </c>
      <c r="G7825">
        <f t="shared" si="245"/>
        <v>3002.5511999999999</v>
      </c>
      <c r="H7825">
        <v>5</v>
      </c>
      <c r="I7825" s="17">
        <v>45301</v>
      </c>
      <c r="J7825" s="17">
        <v>45308</v>
      </c>
      <c r="K7825" t="s">
        <v>31</v>
      </c>
      <c r="L7825" t="s">
        <v>22</v>
      </c>
      <c r="M7825">
        <v>309.11</v>
      </c>
      <c r="N7825" t="s">
        <v>23</v>
      </c>
    </row>
    <row r="7826" spans="1:14" ht="14.25" customHeight="1" x14ac:dyDescent="0.3">
      <c r="A7826" t="s">
        <v>7510</v>
      </c>
      <c r="B7826" t="s">
        <v>19</v>
      </c>
      <c r="C7826" t="s">
        <v>14</v>
      </c>
      <c r="D7826">
        <v>3033.51</v>
      </c>
      <c r="E7826">
        <v>0.27</v>
      </c>
      <c r="F7826">
        <f t="shared" si="244"/>
        <v>819.04770000000008</v>
      </c>
      <c r="G7826">
        <f t="shared" si="245"/>
        <v>2214.4623000000001</v>
      </c>
      <c r="H7826">
        <v>5</v>
      </c>
      <c r="I7826" s="17">
        <v>45631</v>
      </c>
      <c r="J7826" s="17">
        <v>45635</v>
      </c>
      <c r="K7826" t="s">
        <v>15</v>
      </c>
      <c r="L7826" t="s">
        <v>16</v>
      </c>
      <c r="M7826">
        <v>610.08000000000004</v>
      </c>
      <c r="N7826" t="s">
        <v>48</v>
      </c>
    </row>
    <row r="7827" spans="1:14" ht="14.25" customHeight="1" x14ac:dyDescent="0.3">
      <c r="A7827" t="s">
        <v>13367</v>
      </c>
      <c r="B7827" t="s">
        <v>41</v>
      </c>
      <c r="C7827" t="s">
        <v>26</v>
      </c>
      <c r="D7827">
        <v>3034.26</v>
      </c>
      <c r="E7827">
        <v>0.46</v>
      </c>
      <c r="F7827">
        <f t="shared" si="244"/>
        <v>1395.7596000000001</v>
      </c>
      <c r="G7827">
        <f t="shared" si="245"/>
        <v>1638.5004000000001</v>
      </c>
      <c r="H7827">
        <v>5</v>
      </c>
      <c r="I7827" s="17">
        <v>45319</v>
      </c>
      <c r="J7827" s="17">
        <v>45323</v>
      </c>
      <c r="K7827" t="s">
        <v>21</v>
      </c>
      <c r="L7827" t="s">
        <v>27</v>
      </c>
      <c r="M7827">
        <v>573.6</v>
      </c>
      <c r="N7827" t="s">
        <v>34</v>
      </c>
    </row>
    <row r="7828" spans="1:14" ht="14.25" customHeight="1" x14ac:dyDescent="0.3">
      <c r="A7828" t="s">
        <v>13326</v>
      </c>
      <c r="B7828" t="s">
        <v>19</v>
      </c>
      <c r="C7828" t="s">
        <v>26</v>
      </c>
      <c r="D7828">
        <v>3044.49</v>
      </c>
      <c r="E7828">
        <v>0.11</v>
      </c>
      <c r="F7828">
        <f t="shared" si="244"/>
        <v>334.89389999999997</v>
      </c>
      <c r="G7828">
        <f t="shared" si="245"/>
        <v>2709.5960999999998</v>
      </c>
      <c r="H7828">
        <v>5</v>
      </c>
      <c r="I7828" s="17">
        <v>45511</v>
      </c>
      <c r="J7828" s="17">
        <v>45516</v>
      </c>
      <c r="K7828" t="s">
        <v>21</v>
      </c>
      <c r="L7828" t="s">
        <v>22</v>
      </c>
      <c r="M7828">
        <v>583.76</v>
      </c>
      <c r="N7828" t="s">
        <v>34</v>
      </c>
    </row>
    <row r="7829" spans="1:14" ht="14.25" customHeight="1" x14ac:dyDescent="0.3">
      <c r="A7829" t="s">
        <v>14300</v>
      </c>
      <c r="B7829" t="s">
        <v>13</v>
      </c>
      <c r="C7829" t="s">
        <v>14</v>
      </c>
      <c r="D7829">
        <v>3051.89</v>
      </c>
      <c r="E7829">
        <v>0.33</v>
      </c>
      <c r="F7829">
        <f t="shared" si="244"/>
        <v>1007.1237</v>
      </c>
      <c r="G7829">
        <f t="shared" si="245"/>
        <v>2044.7662999999998</v>
      </c>
      <c r="H7829">
        <v>5</v>
      </c>
      <c r="I7829" s="17">
        <v>44943</v>
      </c>
      <c r="J7829" s="17">
        <v>44944</v>
      </c>
      <c r="K7829" t="s">
        <v>15</v>
      </c>
      <c r="L7829" t="s">
        <v>22</v>
      </c>
      <c r="M7829">
        <v>177.22</v>
      </c>
      <c r="N7829" t="s">
        <v>48</v>
      </c>
    </row>
    <row r="7830" spans="1:14" ht="14.25" customHeight="1" x14ac:dyDescent="0.3">
      <c r="A7830" t="s">
        <v>1096</v>
      </c>
      <c r="B7830" t="s">
        <v>25</v>
      </c>
      <c r="C7830" t="s">
        <v>26</v>
      </c>
      <c r="D7830">
        <v>3061.16</v>
      </c>
      <c r="E7830">
        <v>0.17</v>
      </c>
      <c r="F7830">
        <f t="shared" si="244"/>
        <v>520.3972</v>
      </c>
      <c r="G7830">
        <f t="shared" si="245"/>
        <v>2540.7628</v>
      </c>
      <c r="H7830">
        <v>5</v>
      </c>
      <c r="I7830" s="17">
        <v>45439</v>
      </c>
      <c r="J7830" s="17">
        <v>45441</v>
      </c>
      <c r="K7830" t="s">
        <v>21</v>
      </c>
      <c r="L7830" t="s">
        <v>16</v>
      </c>
      <c r="M7830">
        <v>771.77</v>
      </c>
      <c r="N7830" t="s">
        <v>17</v>
      </c>
    </row>
    <row r="7831" spans="1:14" ht="14.25" customHeight="1" x14ac:dyDescent="0.3">
      <c r="A7831" t="s">
        <v>5558</v>
      </c>
      <c r="B7831" t="s">
        <v>25</v>
      </c>
      <c r="C7831" t="s">
        <v>14</v>
      </c>
      <c r="D7831">
        <v>3061.69</v>
      </c>
      <c r="E7831">
        <v>0.15</v>
      </c>
      <c r="F7831">
        <f t="shared" si="244"/>
        <v>459.25349999999997</v>
      </c>
      <c r="G7831">
        <f t="shared" si="245"/>
        <v>2602.4365000000003</v>
      </c>
      <c r="H7831">
        <v>5</v>
      </c>
      <c r="I7831" s="17">
        <v>45457</v>
      </c>
      <c r="J7831" s="17">
        <v>45463</v>
      </c>
      <c r="K7831" t="s">
        <v>31</v>
      </c>
      <c r="L7831" t="s">
        <v>27</v>
      </c>
      <c r="M7831">
        <v>539.11</v>
      </c>
      <c r="N7831" t="s">
        <v>34</v>
      </c>
    </row>
    <row r="7832" spans="1:14" ht="14.25" customHeight="1" x14ac:dyDescent="0.3">
      <c r="A7832" t="s">
        <v>12193</v>
      </c>
      <c r="B7832" t="s">
        <v>25</v>
      </c>
      <c r="C7832" t="s">
        <v>33</v>
      </c>
      <c r="D7832">
        <v>3063.7</v>
      </c>
      <c r="E7832">
        <v>0.23</v>
      </c>
      <c r="F7832">
        <f t="shared" si="244"/>
        <v>704.65099999999995</v>
      </c>
      <c r="G7832">
        <f t="shared" si="245"/>
        <v>2359.049</v>
      </c>
      <c r="H7832">
        <v>5</v>
      </c>
      <c r="I7832" s="17">
        <v>45313</v>
      </c>
      <c r="J7832" s="17">
        <v>45319</v>
      </c>
      <c r="K7832" t="s">
        <v>21</v>
      </c>
      <c r="L7832" t="s">
        <v>27</v>
      </c>
      <c r="M7832">
        <v>669.68</v>
      </c>
      <c r="N7832" t="s">
        <v>23</v>
      </c>
    </row>
    <row r="7833" spans="1:14" ht="14.25" customHeight="1" x14ac:dyDescent="0.3">
      <c r="A7833" t="s">
        <v>9908</v>
      </c>
      <c r="B7833" t="s">
        <v>19</v>
      </c>
      <c r="C7833" t="s">
        <v>36</v>
      </c>
      <c r="D7833">
        <v>3064.18</v>
      </c>
      <c r="E7833">
        <v>0.14000000000000001</v>
      </c>
      <c r="F7833">
        <f t="shared" si="244"/>
        <v>428.98520000000002</v>
      </c>
      <c r="G7833">
        <f t="shared" si="245"/>
        <v>2635.1947999999998</v>
      </c>
      <c r="H7833">
        <v>5</v>
      </c>
      <c r="I7833" s="17">
        <v>45345</v>
      </c>
      <c r="J7833" s="17">
        <v>45347</v>
      </c>
      <c r="K7833" t="s">
        <v>21</v>
      </c>
      <c r="L7833" t="s">
        <v>27</v>
      </c>
      <c r="M7833">
        <v>305.19</v>
      </c>
      <c r="N7833" t="s">
        <v>48</v>
      </c>
    </row>
    <row r="7834" spans="1:14" ht="14.25" customHeight="1" x14ac:dyDescent="0.3">
      <c r="A7834" t="s">
        <v>1008</v>
      </c>
      <c r="B7834" t="s">
        <v>41</v>
      </c>
      <c r="C7834" t="s">
        <v>14</v>
      </c>
      <c r="D7834">
        <v>3065.65</v>
      </c>
      <c r="E7834">
        <v>0.16</v>
      </c>
      <c r="F7834">
        <f t="shared" si="244"/>
        <v>490.50400000000002</v>
      </c>
      <c r="G7834">
        <f t="shared" si="245"/>
        <v>2575.1460000000002</v>
      </c>
      <c r="H7834">
        <v>5</v>
      </c>
      <c r="I7834" s="17">
        <v>45301</v>
      </c>
      <c r="J7834" s="17">
        <v>45302</v>
      </c>
      <c r="K7834" t="s">
        <v>31</v>
      </c>
      <c r="L7834" t="s">
        <v>22</v>
      </c>
      <c r="M7834">
        <v>745.56</v>
      </c>
      <c r="N7834" t="s">
        <v>48</v>
      </c>
    </row>
    <row r="7835" spans="1:14" ht="14.25" customHeight="1" x14ac:dyDescent="0.3">
      <c r="A7835" t="s">
        <v>5425</v>
      </c>
      <c r="B7835" t="s">
        <v>41</v>
      </c>
      <c r="C7835" t="s">
        <v>36</v>
      </c>
      <c r="D7835">
        <v>3070.35</v>
      </c>
      <c r="E7835">
        <v>0.38</v>
      </c>
      <c r="F7835">
        <f t="shared" si="244"/>
        <v>1166.7329999999999</v>
      </c>
      <c r="G7835">
        <f t="shared" si="245"/>
        <v>1903.617</v>
      </c>
      <c r="H7835">
        <v>5</v>
      </c>
      <c r="I7835" s="17">
        <v>44933</v>
      </c>
      <c r="J7835" s="17">
        <v>44937</v>
      </c>
      <c r="K7835" t="s">
        <v>31</v>
      </c>
      <c r="L7835" t="s">
        <v>16</v>
      </c>
      <c r="M7835">
        <v>640.79999999999995</v>
      </c>
      <c r="N7835" t="s">
        <v>17</v>
      </c>
    </row>
    <row r="7836" spans="1:14" ht="14.25" customHeight="1" x14ac:dyDescent="0.3">
      <c r="A7836" t="s">
        <v>9075</v>
      </c>
      <c r="B7836" t="s">
        <v>13</v>
      </c>
      <c r="C7836" t="s">
        <v>14</v>
      </c>
      <c r="D7836">
        <v>3072.64</v>
      </c>
      <c r="E7836">
        <v>0.01</v>
      </c>
      <c r="F7836">
        <f t="shared" si="244"/>
        <v>30.726399999999998</v>
      </c>
      <c r="G7836">
        <f t="shared" si="245"/>
        <v>3041.9135999999999</v>
      </c>
      <c r="H7836">
        <v>5</v>
      </c>
      <c r="I7836" s="17">
        <v>45405</v>
      </c>
      <c r="J7836" s="17">
        <v>45412</v>
      </c>
      <c r="K7836" t="s">
        <v>15</v>
      </c>
      <c r="L7836" t="s">
        <v>16</v>
      </c>
      <c r="M7836">
        <v>308.98</v>
      </c>
      <c r="N7836" t="s">
        <v>48</v>
      </c>
    </row>
    <row r="7837" spans="1:14" ht="14.25" customHeight="1" x14ac:dyDescent="0.3">
      <c r="A7837" t="s">
        <v>5342</v>
      </c>
      <c r="B7837" t="s">
        <v>25</v>
      </c>
      <c r="C7837" t="s">
        <v>36</v>
      </c>
      <c r="D7837">
        <v>3073.47</v>
      </c>
      <c r="E7837">
        <v>0.09</v>
      </c>
      <c r="F7837">
        <f t="shared" si="244"/>
        <v>276.61229999999995</v>
      </c>
      <c r="G7837">
        <f t="shared" si="245"/>
        <v>2796.8577</v>
      </c>
      <c r="H7837">
        <v>5</v>
      </c>
      <c r="I7837" s="17">
        <v>45525</v>
      </c>
      <c r="J7837" s="17">
        <v>45531</v>
      </c>
      <c r="K7837" t="s">
        <v>31</v>
      </c>
      <c r="L7837" t="s">
        <v>16</v>
      </c>
      <c r="M7837">
        <v>293.14</v>
      </c>
      <c r="N7837" t="s">
        <v>39</v>
      </c>
    </row>
    <row r="7838" spans="1:14" ht="14.25" customHeight="1" x14ac:dyDescent="0.3">
      <c r="A7838" t="s">
        <v>3987</v>
      </c>
      <c r="B7838" t="s">
        <v>41</v>
      </c>
      <c r="C7838" t="s">
        <v>33</v>
      </c>
      <c r="D7838">
        <v>3081.2</v>
      </c>
      <c r="E7838">
        <v>0.33</v>
      </c>
      <c r="F7838">
        <f t="shared" si="244"/>
        <v>1016.7959999999999</v>
      </c>
      <c r="G7838">
        <f t="shared" si="245"/>
        <v>2064.404</v>
      </c>
      <c r="H7838">
        <v>5</v>
      </c>
      <c r="I7838" s="17">
        <v>45582</v>
      </c>
      <c r="J7838" s="17">
        <v>45584</v>
      </c>
      <c r="K7838" t="s">
        <v>15</v>
      </c>
      <c r="L7838" t="s">
        <v>27</v>
      </c>
      <c r="M7838">
        <v>589.52</v>
      </c>
      <c r="N7838" t="s">
        <v>34</v>
      </c>
    </row>
    <row r="7839" spans="1:14" ht="14.25" customHeight="1" x14ac:dyDescent="0.3">
      <c r="A7839" t="s">
        <v>7943</v>
      </c>
      <c r="B7839" t="s">
        <v>19</v>
      </c>
      <c r="C7839" t="s">
        <v>33</v>
      </c>
      <c r="D7839">
        <v>3081.26</v>
      </c>
      <c r="E7839">
        <v>0.36</v>
      </c>
      <c r="F7839">
        <f t="shared" si="244"/>
        <v>1109.2536</v>
      </c>
      <c r="G7839">
        <f t="shared" si="245"/>
        <v>1972.0064000000002</v>
      </c>
      <c r="H7839">
        <v>5</v>
      </c>
      <c r="I7839" s="17">
        <v>45532</v>
      </c>
      <c r="J7839" s="17">
        <v>45537</v>
      </c>
      <c r="K7839" t="s">
        <v>31</v>
      </c>
      <c r="L7839" t="s">
        <v>22</v>
      </c>
      <c r="M7839">
        <v>468.86</v>
      </c>
      <c r="N7839" t="s">
        <v>39</v>
      </c>
    </row>
    <row r="7840" spans="1:14" ht="14.25" customHeight="1" x14ac:dyDescent="0.3">
      <c r="A7840" t="s">
        <v>4408</v>
      </c>
      <c r="B7840" t="s">
        <v>25</v>
      </c>
      <c r="C7840" t="s">
        <v>36</v>
      </c>
      <c r="D7840">
        <v>3089.14</v>
      </c>
      <c r="E7840">
        <v>0.06</v>
      </c>
      <c r="F7840">
        <f t="shared" si="244"/>
        <v>185.3484</v>
      </c>
      <c r="G7840">
        <f t="shared" si="245"/>
        <v>2903.7916</v>
      </c>
      <c r="H7840">
        <v>5</v>
      </c>
      <c r="I7840" s="17">
        <v>45234</v>
      </c>
      <c r="J7840" s="17">
        <v>45237</v>
      </c>
      <c r="K7840" t="s">
        <v>31</v>
      </c>
      <c r="L7840" t="s">
        <v>22</v>
      </c>
      <c r="M7840">
        <v>491.43</v>
      </c>
      <c r="N7840" t="s">
        <v>23</v>
      </c>
    </row>
    <row r="7841" spans="1:14" ht="14.25" customHeight="1" x14ac:dyDescent="0.3">
      <c r="A7841" t="s">
        <v>7389</v>
      </c>
      <c r="B7841" t="s">
        <v>19</v>
      </c>
      <c r="C7841" t="s">
        <v>33</v>
      </c>
      <c r="D7841">
        <v>3089.8</v>
      </c>
      <c r="E7841">
        <v>0.18</v>
      </c>
      <c r="F7841">
        <f t="shared" si="244"/>
        <v>556.16399999999999</v>
      </c>
      <c r="G7841">
        <f t="shared" si="245"/>
        <v>2533.6360000000004</v>
      </c>
      <c r="H7841">
        <v>5</v>
      </c>
      <c r="I7841" s="17">
        <v>45564</v>
      </c>
      <c r="J7841" s="17">
        <v>45567</v>
      </c>
      <c r="K7841" t="s">
        <v>15</v>
      </c>
      <c r="L7841" t="s">
        <v>22</v>
      </c>
      <c r="M7841">
        <v>250.7</v>
      </c>
      <c r="N7841" t="s">
        <v>17</v>
      </c>
    </row>
    <row r="7842" spans="1:14" ht="14.25" customHeight="1" x14ac:dyDescent="0.3">
      <c r="A7842" t="s">
        <v>2813</v>
      </c>
      <c r="B7842" t="s">
        <v>13</v>
      </c>
      <c r="C7842" t="s">
        <v>33</v>
      </c>
      <c r="D7842">
        <v>3092.34</v>
      </c>
      <c r="E7842">
        <v>0.31</v>
      </c>
      <c r="F7842">
        <f t="shared" si="244"/>
        <v>958.62540000000001</v>
      </c>
      <c r="G7842">
        <f t="shared" si="245"/>
        <v>2133.7146000000002</v>
      </c>
      <c r="H7842">
        <v>5</v>
      </c>
      <c r="I7842" s="17">
        <v>45588</v>
      </c>
      <c r="J7842" s="17">
        <v>45594</v>
      </c>
      <c r="K7842" t="s">
        <v>21</v>
      </c>
      <c r="L7842" t="s">
        <v>16</v>
      </c>
      <c r="M7842">
        <v>710.3</v>
      </c>
      <c r="N7842" t="s">
        <v>17</v>
      </c>
    </row>
    <row r="7843" spans="1:14" ht="14.25" customHeight="1" x14ac:dyDescent="0.3">
      <c r="A7843" t="s">
        <v>7816</v>
      </c>
      <c r="B7843" t="s">
        <v>41</v>
      </c>
      <c r="C7843" t="s">
        <v>36</v>
      </c>
      <c r="D7843">
        <v>3094.98</v>
      </c>
      <c r="E7843">
        <v>0.19</v>
      </c>
      <c r="F7843">
        <f t="shared" si="244"/>
        <v>588.0462</v>
      </c>
      <c r="G7843">
        <f t="shared" si="245"/>
        <v>2506.9337999999998</v>
      </c>
      <c r="H7843">
        <v>5</v>
      </c>
      <c r="I7843" s="17">
        <v>45073</v>
      </c>
      <c r="J7843" s="17">
        <v>45077</v>
      </c>
      <c r="K7843" t="s">
        <v>15</v>
      </c>
      <c r="L7843" t="s">
        <v>16</v>
      </c>
      <c r="M7843">
        <v>161.04</v>
      </c>
      <c r="N7843" t="s">
        <v>17</v>
      </c>
    </row>
    <row r="7844" spans="1:14" ht="14.25" customHeight="1" x14ac:dyDescent="0.3">
      <c r="A7844" t="s">
        <v>8489</v>
      </c>
      <c r="B7844" t="s">
        <v>25</v>
      </c>
      <c r="C7844" t="s">
        <v>14</v>
      </c>
      <c r="D7844">
        <v>3096.68</v>
      </c>
      <c r="E7844">
        <v>0.47</v>
      </c>
      <c r="F7844">
        <f t="shared" si="244"/>
        <v>1455.4395999999999</v>
      </c>
      <c r="G7844">
        <f t="shared" si="245"/>
        <v>1641.2403999999999</v>
      </c>
      <c r="H7844">
        <v>5</v>
      </c>
      <c r="I7844" s="17">
        <v>45255</v>
      </c>
      <c r="J7844" s="17">
        <v>45261</v>
      </c>
      <c r="K7844" t="s">
        <v>31</v>
      </c>
      <c r="L7844" t="s">
        <v>22</v>
      </c>
      <c r="M7844">
        <v>913.67</v>
      </c>
      <c r="N7844" t="s">
        <v>34</v>
      </c>
    </row>
    <row r="7845" spans="1:14" ht="14.25" customHeight="1" x14ac:dyDescent="0.3">
      <c r="A7845" t="s">
        <v>6511</v>
      </c>
      <c r="B7845" t="s">
        <v>25</v>
      </c>
      <c r="C7845" t="s">
        <v>20</v>
      </c>
      <c r="D7845">
        <v>3106.41</v>
      </c>
      <c r="E7845">
        <v>0.26</v>
      </c>
      <c r="F7845">
        <f t="shared" si="244"/>
        <v>807.66660000000002</v>
      </c>
      <c r="G7845">
        <f t="shared" si="245"/>
        <v>2298.7433999999998</v>
      </c>
      <c r="H7845">
        <v>5</v>
      </c>
      <c r="I7845" s="17">
        <v>45545</v>
      </c>
      <c r="J7845" s="17">
        <v>45550</v>
      </c>
      <c r="K7845" t="s">
        <v>31</v>
      </c>
      <c r="L7845" t="s">
        <v>16</v>
      </c>
      <c r="M7845">
        <v>729.46</v>
      </c>
      <c r="N7845" t="s">
        <v>28</v>
      </c>
    </row>
    <row r="7846" spans="1:14" ht="14.25" customHeight="1" x14ac:dyDescent="0.3">
      <c r="A7846" t="s">
        <v>13911</v>
      </c>
      <c r="B7846" t="s">
        <v>41</v>
      </c>
      <c r="C7846" t="s">
        <v>36</v>
      </c>
      <c r="D7846">
        <v>3108.63</v>
      </c>
      <c r="E7846">
        <v>0.19</v>
      </c>
      <c r="F7846">
        <f t="shared" si="244"/>
        <v>590.63970000000006</v>
      </c>
      <c r="G7846">
        <f t="shared" si="245"/>
        <v>2517.9902999999999</v>
      </c>
      <c r="H7846">
        <v>5</v>
      </c>
      <c r="I7846" s="17">
        <v>45165</v>
      </c>
      <c r="J7846" s="17">
        <v>45171</v>
      </c>
      <c r="K7846" t="s">
        <v>21</v>
      </c>
      <c r="L7846" t="s">
        <v>27</v>
      </c>
      <c r="M7846">
        <v>239.46</v>
      </c>
      <c r="N7846" t="s">
        <v>39</v>
      </c>
    </row>
    <row r="7847" spans="1:14" ht="14.25" customHeight="1" x14ac:dyDescent="0.3">
      <c r="A7847" t="s">
        <v>2921</v>
      </c>
      <c r="B7847" t="s">
        <v>25</v>
      </c>
      <c r="C7847" t="s">
        <v>26</v>
      </c>
      <c r="D7847">
        <v>3113.23</v>
      </c>
      <c r="E7847">
        <v>0</v>
      </c>
      <c r="F7847">
        <f t="shared" si="244"/>
        <v>0</v>
      </c>
      <c r="G7847">
        <f t="shared" si="245"/>
        <v>3113.23</v>
      </c>
      <c r="H7847">
        <v>5</v>
      </c>
      <c r="I7847" s="17">
        <v>45037</v>
      </c>
      <c r="J7847" s="17">
        <v>45039</v>
      </c>
      <c r="K7847" t="s">
        <v>31</v>
      </c>
      <c r="L7847" t="s">
        <v>16</v>
      </c>
      <c r="M7847">
        <v>187.28</v>
      </c>
      <c r="N7847" t="s">
        <v>39</v>
      </c>
    </row>
    <row r="7848" spans="1:14" ht="14.25" customHeight="1" x14ac:dyDescent="0.3">
      <c r="A7848" t="s">
        <v>7075</v>
      </c>
      <c r="B7848" t="s">
        <v>19</v>
      </c>
      <c r="C7848" t="s">
        <v>26</v>
      </c>
      <c r="D7848">
        <v>3113.53</v>
      </c>
      <c r="E7848">
        <v>0.14000000000000001</v>
      </c>
      <c r="F7848">
        <f t="shared" si="244"/>
        <v>435.89420000000007</v>
      </c>
      <c r="G7848">
        <f t="shared" si="245"/>
        <v>2677.6358</v>
      </c>
      <c r="H7848">
        <v>5</v>
      </c>
      <c r="I7848" s="17">
        <v>45314</v>
      </c>
      <c r="J7848" s="17">
        <v>45316</v>
      </c>
      <c r="K7848" t="s">
        <v>31</v>
      </c>
      <c r="L7848" t="s">
        <v>27</v>
      </c>
      <c r="M7848">
        <v>728.42</v>
      </c>
      <c r="N7848" t="s">
        <v>48</v>
      </c>
    </row>
    <row r="7849" spans="1:14" ht="14.25" customHeight="1" x14ac:dyDescent="0.3">
      <c r="A7849" t="s">
        <v>14611</v>
      </c>
      <c r="B7849" t="s">
        <v>25</v>
      </c>
      <c r="C7849" t="s">
        <v>14</v>
      </c>
      <c r="D7849">
        <v>3117.4</v>
      </c>
      <c r="E7849">
        <v>0.36</v>
      </c>
      <c r="F7849">
        <f t="shared" si="244"/>
        <v>1122.2639999999999</v>
      </c>
      <c r="G7849">
        <f t="shared" si="245"/>
        <v>1995.1360000000002</v>
      </c>
      <c r="H7849">
        <v>5</v>
      </c>
      <c r="I7849" s="17">
        <v>45393</v>
      </c>
      <c r="J7849" s="17">
        <v>45400</v>
      </c>
      <c r="K7849" t="s">
        <v>21</v>
      </c>
      <c r="L7849" t="s">
        <v>16</v>
      </c>
      <c r="M7849">
        <v>202.43</v>
      </c>
      <c r="N7849" t="s">
        <v>48</v>
      </c>
    </row>
    <row r="7850" spans="1:14" ht="14.25" customHeight="1" x14ac:dyDescent="0.3">
      <c r="A7850" t="s">
        <v>2248</v>
      </c>
      <c r="B7850" t="s">
        <v>41</v>
      </c>
      <c r="C7850" t="s">
        <v>26</v>
      </c>
      <c r="D7850">
        <v>3117.63</v>
      </c>
      <c r="E7850">
        <v>0.41</v>
      </c>
      <c r="F7850">
        <f t="shared" si="244"/>
        <v>1278.2283</v>
      </c>
      <c r="G7850">
        <f t="shared" si="245"/>
        <v>1839.4017000000001</v>
      </c>
      <c r="H7850">
        <v>5</v>
      </c>
      <c r="I7850" s="17">
        <v>45341</v>
      </c>
      <c r="J7850" s="17">
        <v>45344</v>
      </c>
      <c r="K7850" t="s">
        <v>15</v>
      </c>
      <c r="L7850" t="s">
        <v>27</v>
      </c>
      <c r="M7850">
        <v>454.81</v>
      </c>
      <c r="N7850" t="s">
        <v>48</v>
      </c>
    </row>
    <row r="7851" spans="1:14" ht="14.25" customHeight="1" x14ac:dyDescent="0.3">
      <c r="A7851" t="s">
        <v>1528</v>
      </c>
      <c r="B7851" t="s">
        <v>25</v>
      </c>
      <c r="C7851" t="s">
        <v>33</v>
      </c>
      <c r="D7851">
        <v>3123.56</v>
      </c>
      <c r="E7851">
        <v>0.32</v>
      </c>
      <c r="F7851">
        <f t="shared" si="244"/>
        <v>999.53920000000005</v>
      </c>
      <c r="G7851">
        <f t="shared" si="245"/>
        <v>2124.0207999999998</v>
      </c>
      <c r="H7851">
        <v>5</v>
      </c>
      <c r="I7851" s="17">
        <v>45223</v>
      </c>
      <c r="J7851" s="17">
        <v>45230</v>
      </c>
      <c r="K7851" t="s">
        <v>31</v>
      </c>
      <c r="L7851" t="s">
        <v>27</v>
      </c>
      <c r="M7851">
        <v>234.31</v>
      </c>
      <c r="N7851" t="s">
        <v>23</v>
      </c>
    </row>
    <row r="7852" spans="1:14" ht="14.25" customHeight="1" x14ac:dyDescent="0.3">
      <c r="A7852" t="s">
        <v>13120</v>
      </c>
      <c r="B7852" t="s">
        <v>41</v>
      </c>
      <c r="C7852" t="s">
        <v>36</v>
      </c>
      <c r="D7852">
        <v>3126.35</v>
      </c>
      <c r="E7852">
        <v>0.03</v>
      </c>
      <c r="F7852">
        <f t="shared" si="244"/>
        <v>93.790499999999994</v>
      </c>
      <c r="G7852">
        <f t="shared" si="245"/>
        <v>3032.5594999999998</v>
      </c>
      <c r="H7852">
        <v>5</v>
      </c>
      <c r="I7852" s="17">
        <v>45289</v>
      </c>
      <c r="J7852" s="17">
        <v>45296</v>
      </c>
      <c r="K7852" t="s">
        <v>31</v>
      </c>
      <c r="L7852" t="s">
        <v>22</v>
      </c>
      <c r="M7852">
        <v>232.73</v>
      </c>
      <c r="N7852" t="s">
        <v>28</v>
      </c>
    </row>
    <row r="7853" spans="1:14" ht="14.25" customHeight="1" x14ac:dyDescent="0.3">
      <c r="A7853" t="s">
        <v>1834</v>
      </c>
      <c r="B7853" t="s">
        <v>25</v>
      </c>
      <c r="C7853" t="s">
        <v>26</v>
      </c>
      <c r="D7853">
        <v>3129.73</v>
      </c>
      <c r="E7853">
        <v>0.17</v>
      </c>
      <c r="F7853">
        <f t="shared" si="244"/>
        <v>532.05410000000006</v>
      </c>
      <c r="G7853">
        <f t="shared" si="245"/>
        <v>2597.6759000000002</v>
      </c>
      <c r="H7853">
        <v>5</v>
      </c>
      <c r="I7853" s="17">
        <v>45467</v>
      </c>
      <c r="J7853" s="17">
        <v>45474</v>
      </c>
      <c r="K7853" t="s">
        <v>15</v>
      </c>
      <c r="L7853" t="s">
        <v>22</v>
      </c>
      <c r="M7853">
        <v>459.81</v>
      </c>
      <c r="N7853" t="s">
        <v>17</v>
      </c>
    </row>
    <row r="7854" spans="1:14" ht="14.25" customHeight="1" x14ac:dyDescent="0.3">
      <c r="A7854" t="s">
        <v>12233</v>
      </c>
      <c r="B7854" t="s">
        <v>41</v>
      </c>
      <c r="C7854" t="s">
        <v>14</v>
      </c>
      <c r="D7854">
        <v>3132.35</v>
      </c>
      <c r="E7854">
        <v>0.3</v>
      </c>
      <c r="F7854">
        <f t="shared" si="244"/>
        <v>939.70499999999993</v>
      </c>
      <c r="G7854">
        <f t="shared" si="245"/>
        <v>2192.645</v>
      </c>
      <c r="H7854">
        <v>5</v>
      </c>
      <c r="I7854" s="17">
        <v>45039</v>
      </c>
      <c r="J7854" s="17">
        <v>45042</v>
      </c>
      <c r="K7854" t="s">
        <v>21</v>
      </c>
      <c r="L7854" t="s">
        <v>16</v>
      </c>
      <c r="M7854">
        <v>539.63</v>
      </c>
      <c r="N7854" t="s">
        <v>28</v>
      </c>
    </row>
    <row r="7855" spans="1:14" ht="14.25" customHeight="1" x14ac:dyDescent="0.3">
      <c r="A7855" t="s">
        <v>4207</v>
      </c>
      <c r="B7855" t="s">
        <v>19</v>
      </c>
      <c r="C7855" t="s">
        <v>14</v>
      </c>
      <c r="D7855">
        <v>3134.79</v>
      </c>
      <c r="E7855">
        <v>0.33</v>
      </c>
      <c r="F7855">
        <f t="shared" si="244"/>
        <v>1034.4807000000001</v>
      </c>
      <c r="G7855">
        <f t="shared" si="245"/>
        <v>2100.3092999999999</v>
      </c>
      <c r="H7855">
        <v>5</v>
      </c>
      <c r="I7855" s="17">
        <v>45649</v>
      </c>
      <c r="J7855" s="17">
        <v>45654</v>
      </c>
      <c r="K7855" t="s">
        <v>31</v>
      </c>
      <c r="L7855" t="s">
        <v>16</v>
      </c>
      <c r="M7855">
        <v>365.47</v>
      </c>
      <c r="N7855" t="s">
        <v>39</v>
      </c>
    </row>
    <row r="7856" spans="1:14" ht="14.25" customHeight="1" x14ac:dyDescent="0.3">
      <c r="A7856" t="s">
        <v>1732</v>
      </c>
      <c r="B7856" t="s">
        <v>19</v>
      </c>
      <c r="C7856" t="s">
        <v>20</v>
      </c>
      <c r="D7856">
        <v>3134.91</v>
      </c>
      <c r="E7856">
        <v>0.31</v>
      </c>
      <c r="F7856">
        <f t="shared" si="244"/>
        <v>971.82209999999998</v>
      </c>
      <c r="G7856">
        <f t="shared" si="245"/>
        <v>2163.0879</v>
      </c>
      <c r="H7856">
        <v>5</v>
      </c>
      <c r="I7856" s="17">
        <v>45159</v>
      </c>
      <c r="J7856" s="17">
        <v>45160</v>
      </c>
      <c r="K7856" t="s">
        <v>31</v>
      </c>
      <c r="L7856" t="s">
        <v>16</v>
      </c>
      <c r="M7856">
        <v>793.94</v>
      </c>
      <c r="N7856" t="s">
        <v>48</v>
      </c>
    </row>
    <row r="7857" spans="1:14" ht="14.25" customHeight="1" x14ac:dyDescent="0.3">
      <c r="A7857" t="s">
        <v>7956</v>
      </c>
      <c r="B7857" t="s">
        <v>13</v>
      </c>
      <c r="C7857" t="s">
        <v>36</v>
      </c>
      <c r="D7857">
        <v>3134.94</v>
      </c>
      <c r="E7857">
        <v>0.37</v>
      </c>
      <c r="F7857">
        <f t="shared" si="244"/>
        <v>1159.9277999999999</v>
      </c>
      <c r="G7857">
        <f t="shared" si="245"/>
        <v>1975.0122000000001</v>
      </c>
      <c r="H7857">
        <v>5</v>
      </c>
      <c r="I7857" s="17">
        <v>45520</v>
      </c>
      <c r="J7857" s="17">
        <v>45522</v>
      </c>
      <c r="K7857" t="s">
        <v>21</v>
      </c>
      <c r="L7857" t="s">
        <v>27</v>
      </c>
      <c r="M7857">
        <v>692.87</v>
      </c>
      <c r="N7857" t="s">
        <v>39</v>
      </c>
    </row>
    <row r="7858" spans="1:14" ht="14.25" customHeight="1" x14ac:dyDescent="0.3">
      <c r="A7858" t="s">
        <v>1053</v>
      </c>
      <c r="B7858" t="s">
        <v>13</v>
      </c>
      <c r="C7858" t="s">
        <v>26</v>
      </c>
      <c r="D7858">
        <v>3136.29</v>
      </c>
      <c r="E7858">
        <v>0.45</v>
      </c>
      <c r="F7858">
        <f t="shared" si="244"/>
        <v>1411.3305</v>
      </c>
      <c r="G7858">
        <f t="shared" si="245"/>
        <v>1724.9594999999999</v>
      </c>
      <c r="H7858">
        <v>5</v>
      </c>
      <c r="I7858" s="17">
        <v>45239</v>
      </c>
      <c r="J7858" s="17">
        <v>45243</v>
      </c>
      <c r="K7858" t="s">
        <v>21</v>
      </c>
      <c r="L7858" t="s">
        <v>27</v>
      </c>
      <c r="M7858">
        <v>282.61</v>
      </c>
      <c r="N7858" t="s">
        <v>39</v>
      </c>
    </row>
    <row r="7859" spans="1:14" ht="14.25" customHeight="1" x14ac:dyDescent="0.3">
      <c r="A7859" t="s">
        <v>1052</v>
      </c>
      <c r="B7859" t="s">
        <v>25</v>
      </c>
      <c r="C7859" t="s">
        <v>33</v>
      </c>
      <c r="D7859">
        <v>3142.54</v>
      </c>
      <c r="E7859">
        <v>0.11</v>
      </c>
      <c r="F7859">
        <f t="shared" si="244"/>
        <v>345.67939999999999</v>
      </c>
      <c r="G7859">
        <f t="shared" si="245"/>
        <v>2796.8606</v>
      </c>
      <c r="H7859">
        <v>5</v>
      </c>
      <c r="I7859" s="17">
        <v>45387</v>
      </c>
      <c r="J7859" s="17">
        <v>45392</v>
      </c>
      <c r="K7859" t="s">
        <v>31</v>
      </c>
      <c r="L7859" t="s">
        <v>27</v>
      </c>
      <c r="M7859">
        <v>309.13</v>
      </c>
      <c r="N7859" t="s">
        <v>17</v>
      </c>
    </row>
    <row r="7860" spans="1:14" ht="14.25" customHeight="1" x14ac:dyDescent="0.3">
      <c r="A7860" t="s">
        <v>5661</v>
      </c>
      <c r="B7860" t="s">
        <v>19</v>
      </c>
      <c r="C7860" t="s">
        <v>14</v>
      </c>
      <c r="D7860">
        <v>3143.08</v>
      </c>
      <c r="E7860">
        <v>0.23</v>
      </c>
      <c r="F7860">
        <f t="shared" si="244"/>
        <v>722.90840000000003</v>
      </c>
      <c r="G7860">
        <f t="shared" si="245"/>
        <v>2420.1715999999997</v>
      </c>
      <c r="H7860">
        <v>5</v>
      </c>
      <c r="I7860" s="17">
        <v>45543</v>
      </c>
      <c r="J7860" s="17">
        <v>45545</v>
      </c>
      <c r="K7860" t="s">
        <v>21</v>
      </c>
      <c r="L7860" t="s">
        <v>27</v>
      </c>
      <c r="M7860">
        <v>289.41000000000003</v>
      </c>
      <c r="N7860" t="s">
        <v>48</v>
      </c>
    </row>
    <row r="7861" spans="1:14" ht="14.25" customHeight="1" x14ac:dyDescent="0.3">
      <c r="A7861" t="s">
        <v>11086</v>
      </c>
      <c r="B7861" t="s">
        <v>41</v>
      </c>
      <c r="C7861" t="s">
        <v>20</v>
      </c>
      <c r="D7861">
        <v>3151.82</v>
      </c>
      <c r="E7861">
        <v>0.34</v>
      </c>
      <c r="F7861">
        <f t="shared" si="244"/>
        <v>1071.6188000000002</v>
      </c>
      <c r="G7861">
        <f t="shared" si="245"/>
        <v>2080.2012</v>
      </c>
      <c r="H7861">
        <v>5</v>
      </c>
      <c r="I7861" s="17">
        <v>45065</v>
      </c>
      <c r="J7861" s="17">
        <v>45066</v>
      </c>
      <c r="K7861" t="s">
        <v>31</v>
      </c>
      <c r="L7861" t="s">
        <v>16</v>
      </c>
      <c r="M7861">
        <v>924.55</v>
      </c>
      <c r="N7861" t="s">
        <v>48</v>
      </c>
    </row>
    <row r="7862" spans="1:14" ht="14.25" customHeight="1" x14ac:dyDescent="0.3">
      <c r="A7862" t="s">
        <v>7130</v>
      </c>
      <c r="B7862" t="s">
        <v>13</v>
      </c>
      <c r="C7862" t="s">
        <v>33</v>
      </c>
      <c r="D7862">
        <v>3152.63</v>
      </c>
      <c r="E7862">
        <v>0.06</v>
      </c>
      <c r="F7862">
        <f t="shared" si="244"/>
        <v>189.15780000000001</v>
      </c>
      <c r="G7862">
        <f t="shared" si="245"/>
        <v>2963.4722000000002</v>
      </c>
      <c r="H7862">
        <v>5</v>
      </c>
      <c r="I7862" s="17">
        <v>45325</v>
      </c>
      <c r="J7862" s="17">
        <v>45330</v>
      </c>
      <c r="K7862" t="s">
        <v>21</v>
      </c>
      <c r="L7862" t="s">
        <v>16</v>
      </c>
      <c r="M7862">
        <v>560.80999999999995</v>
      </c>
      <c r="N7862" t="s">
        <v>34</v>
      </c>
    </row>
    <row r="7863" spans="1:14" ht="14.25" customHeight="1" x14ac:dyDescent="0.3">
      <c r="A7863" t="s">
        <v>7506</v>
      </c>
      <c r="B7863" t="s">
        <v>25</v>
      </c>
      <c r="C7863" t="s">
        <v>14</v>
      </c>
      <c r="D7863">
        <v>3157.97</v>
      </c>
      <c r="E7863">
        <v>0.33</v>
      </c>
      <c r="F7863">
        <f t="shared" si="244"/>
        <v>1042.1301000000001</v>
      </c>
      <c r="G7863">
        <f t="shared" si="245"/>
        <v>2115.8398999999999</v>
      </c>
      <c r="H7863">
        <v>5</v>
      </c>
      <c r="I7863" s="17">
        <v>45223</v>
      </c>
      <c r="J7863" s="17">
        <v>45225</v>
      </c>
      <c r="K7863" t="s">
        <v>15</v>
      </c>
      <c r="L7863" t="s">
        <v>27</v>
      </c>
      <c r="M7863">
        <v>228.79</v>
      </c>
      <c r="N7863" t="s">
        <v>28</v>
      </c>
    </row>
    <row r="7864" spans="1:14" ht="14.25" customHeight="1" x14ac:dyDescent="0.3">
      <c r="A7864" t="s">
        <v>15259</v>
      </c>
      <c r="B7864" t="s">
        <v>41</v>
      </c>
      <c r="C7864" t="s">
        <v>26</v>
      </c>
      <c r="D7864">
        <v>3159.9</v>
      </c>
      <c r="E7864">
        <v>0.28999999999999998</v>
      </c>
      <c r="F7864">
        <f t="shared" si="244"/>
        <v>916.37099999999998</v>
      </c>
      <c r="G7864">
        <f t="shared" si="245"/>
        <v>2243.529</v>
      </c>
      <c r="H7864">
        <v>5</v>
      </c>
      <c r="I7864" s="17">
        <v>45574</v>
      </c>
      <c r="J7864" s="17">
        <v>45581</v>
      </c>
      <c r="K7864" t="s">
        <v>21</v>
      </c>
      <c r="L7864" t="s">
        <v>27</v>
      </c>
      <c r="M7864">
        <v>332.66</v>
      </c>
      <c r="N7864" t="s">
        <v>28</v>
      </c>
    </row>
    <row r="7865" spans="1:14" ht="14.25" customHeight="1" x14ac:dyDescent="0.3">
      <c r="A7865" t="s">
        <v>12551</v>
      </c>
      <c r="B7865" t="s">
        <v>25</v>
      </c>
      <c r="C7865" t="s">
        <v>33</v>
      </c>
      <c r="D7865">
        <v>3160.29</v>
      </c>
      <c r="E7865">
        <v>0.37</v>
      </c>
      <c r="F7865">
        <f t="shared" si="244"/>
        <v>1169.3072999999999</v>
      </c>
      <c r="G7865">
        <f t="shared" si="245"/>
        <v>1990.9827</v>
      </c>
      <c r="H7865">
        <v>5</v>
      </c>
      <c r="I7865" s="17">
        <v>45652</v>
      </c>
      <c r="J7865" s="17">
        <v>45653</v>
      </c>
      <c r="K7865" t="s">
        <v>15</v>
      </c>
      <c r="L7865" t="s">
        <v>16</v>
      </c>
      <c r="M7865">
        <v>621.91999999999996</v>
      </c>
      <c r="N7865" t="s">
        <v>23</v>
      </c>
    </row>
    <row r="7866" spans="1:14" ht="14.25" customHeight="1" x14ac:dyDescent="0.3">
      <c r="A7866" t="s">
        <v>14105</v>
      </c>
      <c r="B7866" t="s">
        <v>41</v>
      </c>
      <c r="C7866" t="s">
        <v>26</v>
      </c>
      <c r="D7866">
        <v>3162.3</v>
      </c>
      <c r="E7866">
        <v>0.36</v>
      </c>
      <c r="F7866">
        <f t="shared" si="244"/>
        <v>1138.4280000000001</v>
      </c>
      <c r="G7866">
        <f t="shared" si="245"/>
        <v>2023.8720000000001</v>
      </c>
      <c r="H7866">
        <v>5</v>
      </c>
      <c r="I7866" s="17">
        <v>45503</v>
      </c>
      <c r="J7866" s="17">
        <v>45509</v>
      </c>
      <c r="K7866" t="s">
        <v>21</v>
      </c>
      <c r="L7866" t="s">
        <v>27</v>
      </c>
      <c r="M7866">
        <v>473.5</v>
      </c>
      <c r="N7866" t="s">
        <v>17</v>
      </c>
    </row>
    <row r="7867" spans="1:14" ht="14.25" customHeight="1" x14ac:dyDescent="0.3">
      <c r="A7867" t="s">
        <v>2521</v>
      </c>
      <c r="B7867" t="s">
        <v>19</v>
      </c>
      <c r="C7867" t="s">
        <v>14</v>
      </c>
      <c r="D7867">
        <v>3163.1</v>
      </c>
      <c r="E7867">
        <v>0.44</v>
      </c>
      <c r="F7867">
        <f t="shared" si="244"/>
        <v>1391.7639999999999</v>
      </c>
      <c r="G7867">
        <f t="shared" si="245"/>
        <v>1771.336</v>
      </c>
      <c r="H7867">
        <v>5</v>
      </c>
      <c r="I7867" s="17">
        <v>45585</v>
      </c>
      <c r="J7867" s="17">
        <v>45590</v>
      </c>
      <c r="K7867" t="s">
        <v>31</v>
      </c>
      <c r="L7867" t="s">
        <v>22</v>
      </c>
      <c r="M7867">
        <v>330.98</v>
      </c>
      <c r="N7867" t="s">
        <v>34</v>
      </c>
    </row>
    <row r="7868" spans="1:14" ht="14.25" customHeight="1" x14ac:dyDescent="0.3">
      <c r="A7868" t="s">
        <v>10956</v>
      </c>
      <c r="B7868" t="s">
        <v>25</v>
      </c>
      <c r="C7868" t="s">
        <v>33</v>
      </c>
      <c r="D7868">
        <v>3164.59</v>
      </c>
      <c r="E7868">
        <v>0.39</v>
      </c>
      <c r="F7868">
        <f t="shared" si="244"/>
        <v>1234.1901</v>
      </c>
      <c r="G7868">
        <f t="shared" si="245"/>
        <v>1930.3999000000001</v>
      </c>
      <c r="H7868">
        <v>5</v>
      </c>
      <c r="I7868" s="17">
        <v>45547</v>
      </c>
      <c r="J7868" s="17">
        <v>45552</v>
      </c>
      <c r="K7868" t="s">
        <v>31</v>
      </c>
      <c r="L7868" t="s">
        <v>22</v>
      </c>
      <c r="M7868">
        <v>166.37</v>
      </c>
      <c r="N7868" t="s">
        <v>17</v>
      </c>
    </row>
    <row r="7869" spans="1:14" ht="14.25" customHeight="1" x14ac:dyDescent="0.3">
      <c r="A7869" t="s">
        <v>1361</v>
      </c>
      <c r="B7869" t="s">
        <v>41</v>
      </c>
      <c r="C7869" t="s">
        <v>26</v>
      </c>
      <c r="D7869">
        <v>3167.68</v>
      </c>
      <c r="E7869">
        <v>0.37</v>
      </c>
      <c r="F7869">
        <f t="shared" si="244"/>
        <v>1172.0416</v>
      </c>
      <c r="G7869">
        <f t="shared" si="245"/>
        <v>1995.6383999999998</v>
      </c>
      <c r="H7869">
        <v>5</v>
      </c>
      <c r="I7869" s="17">
        <v>45340</v>
      </c>
      <c r="J7869" s="17">
        <v>45342</v>
      </c>
      <c r="K7869" t="s">
        <v>15</v>
      </c>
      <c r="L7869" t="s">
        <v>16</v>
      </c>
      <c r="M7869">
        <v>209.29</v>
      </c>
      <c r="N7869" t="s">
        <v>17</v>
      </c>
    </row>
    <row r="7870" spans="1:14" ht="14.25" customHeight="1" x14ac:dyDescent="0.3">
      <c r="A7870" t="s">
        <v>6442</v>
      </c>
      <c r="B7870" t="s">
        <v>13</v>
      </c>
      <c r="C7870" t="s">
        <v>26</v>
      </c>
      <c r="D7870">
        <v>3170.71</v>
      </c>
      <c r="E7870">
        <v>0.23</v>
      </c>
      <c r="F7870">
        <f t="shared" si="244"/>
        <v>729.26330000000007</v>
      </c>
      <c r="G7870">
        <f t="shared" si="245"/>
        <v>2441.4467</v>
      </c>
      <c r="H7870">
        <v>5</v>
      </c>
      <c r="I7870" s="17">
        <v>45363</v>
      </c>
      <c r="J7870" s="17">
        <v>45369</v>
      </c>
      <c r="K7870" t="s">
        <v>21</v>
      </c>
      <c r="L7870" t="s">
        <v>16</v>
      </c>
      <c r="M7870">
        <v>379.94</v>
      </c>
      <c r="N7870" t="s">
        <v>39</v>
      </c>
    </row>
    <row r="7871" spans="1:14" ht="14.25" customHeight="1" x14ac:dyDescent="0.3">
      <c r="A7871" t="s">
        <v>693</v>
      </c>
      <c r="B7871" t="s">
        <v>19</v>
      </c>
      <c r="C7871" t="s">
        <v>20</v>
      </c>
      <c r="D7871">
        <v>3172.18</v>
      </c>
      <c r="E7871">
        <v>0.36</v>
      </c>
      <c r="F7871">
        <f t="shared" si="244"/>
        <v>1141.9848</v>
      </c>
      <c r="G7871">
        <f t="shared" si="245"/>
        <v>2030.1951999999999</v>
      </c>
      <c r="H7871">
        <v>5</v>
      </c>
      <c r="I7871" s="17">
        <v>45458</v>
      </c>
      <c r="J7871" s="17">
        <v>45459</v>
      </c>
      <c r="K7871" t="s">
        <v>31</v>
      </c>
      <c r="L7871" t="s">
        <v>16</v>
      </c>
      <c r="M7871">
        <v>275.38</v>
      </c>
      <c r="N7871" t="s">
        <v>48</v>
      </c>
    </row>
    <row r="7872" spans="1:14" ht="14.25" customHeight="1" x14ac:dyDescent="0.3">
      <c r="A7872" t="s">
        <v>10804</v>
      </c>
      <c r="B7872" t="s">
        <v>41</v>
      </c>
      <c r="C7872" t="s">
        <v>33</v>
      </c>
      <c r="D7872">
        <v>3177.6</v>
      </c>
      <c r="E7872">
        <v>0.13</v>
      </c>
      <c r="F7872">
        <f t="shared" si="244"/>
        <v>413.08800000000002</v>
      </c>
      <c r="G7872">
        <f t="shared" si="245"/>
        <v>2764.5119999999997</v>
      </c>
      <c r="H7872">
        <v>5</v>
      </c>
      <c r="I7872" s="17">
        <v>45027</v>
      </c>
      <c r="J7872" s="17">
        <v>45029</v>
      </c>
      <c r="K7872" t="s">
        <v>31</v>
      </c>
      <c r="L7872" t="s">
        <v>27</v>
      </c>
      <c r="M7872">
        <v>843.97</v>
      </c>
      <c r="N7872" t="s">
        <v>48</v>
      </c>
    </row>
    <row r="7873" spans="1:14" ht="14.25" customHeight="1" x14ac:dyDescent="0.3">
      <c r="A7873" t="s">
        <v>13460</v>
      </c>
      <c r="B7873" t="s">
        <v>41</v>
      </c>
      <c r="C7873" t="s">
        <v>14</v>
      </c>
      <c r="D7873">
        <v>3179.42</v>
      </c>
      <c r="E7873">
        <v>0.04</v>
      </c>
      <c r="F7873">
        <f t="shared" si="244"/>
        <v>127.1768</v>
      </c>
      <c r="G7873">
        <f t="shared" si="245"/>
        <v>3052.2431999999999</v>
      </c>
      <c r="H7873">
        <v>5</v>
      </c>
      <c r="I7873" s="17">
        <v>45603</v>
      </c>
      <c r="J7873" s="17">
        <v>45607</v>
      </c>
      <c r="K7873" t="s">
        <v>15</v>
      </c>
      <c r="L7873" t="s">
        <v>27</v>
      </c>
      <c r="M7873">
        <v>548.36</v>
      </c>
      <c r="N7873" t="s">
        <v>17</v>
      </c>
    </row>
    <row r="7874" spans="1:14" ht="14.25" customHeight="1" x14ac:dyDescent="0.3">
      <c r="A7874" t="s">
        <v>10209</v>
      </c>
      <c r="B7874" t="s">
        <v>41</v>
      </c>
      <c r="C7874" t="s">
        <v>33</v>
      </c>
      <c r="D7874">
        <v>3185.77</v>
      </c>
      <c r="E7874">
        <v>0.04</v>
      </c>
      <c r="F7874">
        <f t="shared" ref="F7874:F7937" si="246">D7874*E7874</f>
        <v>127.4308</v>
      </c>
      <c r="G7874">
        <f t="shared" ref="G7874:G7937" si="247">D7874-F7874</f>
        <v>3058.3391999999999</v>
      </c>
      <c r="H7874">
        <v>5</v>
      </c>
      <c r="I7874" s="17">
        <v>45465</v>
      </c>
      <c r="J7874" s="17">
        <v>45466</v>
      </c>
      <c r="K7874" t="s">
        <v>31</v>
      </c>
      <c r="L7874" t="s">
        <v>27</v>
      </c>
      <c r="M7874">
        <v>943.81</v>
      </c>
      <c r="N7874" t="s">
        <v>39</v>
      </c>
    </row>
    <row r="7875" spans="1:14" ht="14.25" customHeight="1" x14ac:dyDescent="0.3">
      <c r="A7875" t="s">
        <v>10050</v>
      </c>
      <c r="B7875" t="s">
        <v>13</v>
      </c>
      <c r="C7875" t="s">
        <v>14</v>
      </c>
      <c r="D7875">
        <v>3190.49</v>
      </c>
      <c r="E7875">
        <v>0.35</v>
      </c>
      <c r="F7875">
        <f t="shared" si="246"/>
        <v>1116.6714999999999</v>
      </c>
      <c r="G7875">
        <f t="shared" si="247"/>
        <v>2073.8184999999999</v>
      </c>
      <c r="H7875">
        <v>5</v>
      </c>
      <c r="I7875" s="17">
        <v>45076</v>
      </c>
      <c r="J7875" s="17">
        <v>45081</v>
      </c>
      <c r="K7875" t="s">
        <v>31</v>
      </c>
      <c r="L7875" t="s">
        <v>16</v>
      </c>
      <c r="M7875">
        <v>592.04999999999995</v>
      </c>
      <c r="N7875" t="s">
        <v>48</v>
      </c>
    </row>
    <row r="7876" spans="1:14" ht="14.25" customHeight="1" x14ac:dyDescent="0.3">
      <c r="A7876" t="s">
        <v>673</v>
      </c>
      <c r="B7876" t="s">
        <v>41</v>
      </c>
      <c r="C7876" t="s">
        <v>14</v>
      </c>
      <c r="D7876">
        <v>3190.51</v>
      </c>
      <c r="E7876">
        <v>0.14000000000000001</v>
      </c>
      <c r="F7876">
        <f t="shared" si="246"/>
        <v>446.67140000000006</v>
      </c>
      <c r="G7876">
        <f t="shared" si="247"/>
        <v>2743.8386</v>
      </c>
      <c r="H7876">
        <v>5</v>
      </c>
      <c r="I7876" s="17">
        <v>45270</v>
      </c>
      <c r="J7876" s="17">
        <v>45274</v>
      </c>
      <c r="K7876" t="s">
        <v>15</v>
      </c>
      <c r="L7876" t="s">
        <v>27</v>
      </c>
      <c r="M7876">
        <v>207.09</v>
      </c>
      <c r="N7876" t="s">
        <v>17</v>
      </c>
    </row>
    <row r="7877" spans="1:14" ht="14.25" customHeight="1" x14ac:dyDescent="0.3">
      <c r="A7877" t="s">
        <v>1075</v>
      </c>
      <c r="B7877" t="s">
        <v>13</v>
      </c>
      <c r="C7877" t="s">
        <v>33</v>
      </c>
      <c r="D7877">
        <v>3191.55</v>
      </c>
      <c r="E7877">
        <v>0.22</v>
      </c>
      <c r="F7877">
        <f t="shared" si="246"/>
        <v>702.14100000000008</v>
      </c>
      <c r="G7877">
        <f t="shared" si="247"/>
        <v>2489.4090000000001</v>
      </c>
      <c r="H7877">
        <v>5</v>
      </c>
      <c r="I7877" s="17">
        <v>45248</v>
      </c>
      <c r="J7877" s="17">
        <v>45254</v>
      </c>
      <c r="K7877" t="s">
        <v>21</v>
      </c>
      <c r="L7877" t="s">
        <v>22</v>
      </c>
      <c r="M7877">
        <v>724.91</v>
      </c>
      <c r="N7877" t="s">
        <v>39</v>
      </c>
    </row>
    <row r="7878" spans="1:14" ht="14.25" customHeight="1" x14ac:dyDescent="0.3">
      <c r="A7878" t="s">
        <v>5111</v>
      </c>
      <c r="B7878" t="s">
        <v>25</v>
      </c>
      <c r="C7878" t="s">
        <v>36</v>
      </c>
      <c r="D7878">
        <v>3194.57</v>
      </c>
      <c r="E7878">
        <v>0.09</v>
      </c>
      <c r="F7878">
        <f t="shared" si="246"/>
        <v>287.51130000000001</v>
      </c>
      <c r="G7878">
        <f t="shared" si="247"/>
        <v>2907.0587</v>
      </c>
      <c r="H7878">
        <v>5</v>
      </c>
      <c r="I7878" s="17">
        <v>45236</v>
      </c>
      <c r="J7878" s="17">
        <v>45243</v>
      </c>
      <c r="K7878" t="s">
        <v>21</v>
      </c>
      <c r="L7878" t="s">
        <v>27</v>
      </c>
      <c r="M7878">
        <v>855.61</v>
      </c>
      <c r="N7878" t="s">
        <v>23</v>
      </c>
    </row>
    <row r="7879" spans="1:14" ht="14.25" customHeight="1" x14ac:dyDescent="0.3">
      <c r="A7879" t="s">
        <v>8638</v>
      </c>
      <c r="B7879" t="s">
        <v>19</v>
      </c>
      <c r="C7879" t="s">
        <v>33</v>
      </c>
      <c r="D7879">
        <v>3199.76</v>
      </c>
      <c r="E7879">
        <v>0.31</v>
      </c>
      <c r="F7879">
        <f t="shared" si="246"/>
        <v>991.92560000000003</v>
      </c>
      <c r="G7879">
        <f t="shared" si="247"/>
        <v>2207.8344000000002</v>
      </c>
      <c r="H7879">
        <v>5</v>
      </c>
      <c r="I7879" s="17">
        <v>45195</v>
      </c>
      <c r="J7879" s="17">
        <v>45201</v>
      </c>
      <c r="K7879" t="s">
        <v>15</v>
      </c>
      <c r="L7879" t="s">
        <v>16</v>
      </c>
      <c r="M7879">
        <v>614.70000000000005</v>
      </c>
      <c r="N7879" t="s">
        <v>39</v>
      </c>
    </row>
    <row r="7880" spans="1:14" ht="14.25" customHeight="1" x14ac:dyDescent="0.3">
      <c r="A7880" t="s">
        <v>15342</v>
      </c>
      <c r="B7880" t="s">
        <v>25</v>
      </c>
      <c r="C7880" t="s">
        <v>26</v>
      </c>
      <c r="D7880">
        <v>3202.77</v>
      </c>
      <c r="E7880">
        <v>0.44</v>
      </c>
      <c r="F7880">
        <f t="shared" si="246"/>
        <v>1409.2188000000001</v>
      </c>
      <c r="G7880">
        <f t="shared" si="247"/>
        <v>1793.5511999999999</v>
      </c>
      <c r="H7880">
        <v>5</v>
      </c>
      <c r="I7880" s="17">
        <v>45344</v>
      </c>
      <c r="J7880" s="17">
        <v>45351</v>
      </c>
      <c r="K7880" t="s">
        <v>31</v>
      </c>
      <c r="L7880" t="s">
        <v>16</v>
      </c>
      <c r="M7880">
        <v>856.36</v>
      </c>
      <c r="N7880" t="s">
        <v>23</v>
      </c>
    </row>
    <row r="7881" spans="1:14" ht="14.25" customHeight="1" x14ac:dyDescent="0.3">
      <c r="A7881" t="s">
        <v>8789</v>
      </c>
      <c r="B7881" t="s">
        <v>19</v>
      </c>
      <c r="C7881" t="s">
        <v>36</v>
      </c>
      <c r="D7881">
        <v>3203.43</v>
      </c>
      <c r="E7881">
        <v>0.28000000000000003</v>
      </c>
      <c r="F7881">
        <f t="shared" si="246"/>
        <v>896.96040000000005</v>
      </c>
      <c r="G7881">
        <f t="shared" si="247"/>
        <v>2306.4695999999999</v>
      </c>
      <c r="H7881">
        <v>5</v>
      </c>
      <c r="I7881" s="17">
        <v>44965</v>
      </c>
      <c r="J7881" s="17">
        <v>44966</v>
      </c>
      <c r="K7881" t="s">
        <v>21</v>
      </c>
      <c r="L7881" t="s">
        <v>16</v>
      </c>
      <c r="M7881">
        <v>439.82</v>
      </c>
      <c r="N7881" t="s">
        <v>48</v>
      </c>
    </row>
    <row r="7882" spans="1:14" ht="14.25" customHeight="1" x14ac:dyDescent="0.3">
      <c r="A7882" t="s">
        <v>2830</v>
      </c>
      <c r="B7882" t="s">
        <v>19</v>
      </c>
      <c r="C7882" t="s">
        <v>26</v>
      </c>
      <c r="D7882">
        <v>3206.3</v>
      </c>
      <c r="E7882">
        <v>0.26</v>
      </c>
      <c r="F7882">
        <f t="shared" si="246"/>
        <v>833.63800000000003</v>
      </c>
      <c r="G7882">
        <f t="shared" si="247"/>
        <v>2372.6620000000003</v>
      </c>
      <c r="H7882">
        <v>5</v>
      </c>
      <c r="I7882" s="17">
        <v>44947</v>
      </c>
      <c r="J7882" s="17">
        <v>44951</v>
      </c>
      <c r="K7882" t="s">
        <v>31</v>
      </c>
      <c r="L7882" t="s">
        <v>16</v>
      </c>
      <c r="M7882">
        <v>877.03</v>
      </c>
      <c r="N7882" t="s">
        <v>17</v>
      </c>
    </row>
    <row r="7883" spans="1:14" ht="14.25" customHeight="1" x14ac:dyDescent="0.3">
      <c r="A7883" t="s">
        <v>11367</v>
      </c>
      <c r="B7883" t="s">
        <v>13</v>
      </c>
      <c r="C7883" t="s">
        <v>26</v>
      </c>
      <c r="D7883">
        <v>3214.64</v>
      </c>
      <c r="E7883">
        <v>0.25</v>
      </c>
      <c r="F7883">
        <f t="shared" si="246"/>
        <v>803.66</v>
      </c>
      <c r="G7883">
        <f t="shared" si="247"/>
        <v>2410.98</v>
      </c>
      <c r="H7883">
        <v>5</v>
      </c>
      <c r="I7883" s="17">
        <v>45032</v>
      </c>
      <c r="J7883" s="17">
        <v>45039</v>
      </c>
      <c r="K7883" t="s">
        <v>31</v>
      </c>
      <c r="L7883" t="s">
        <v>22</v>
      </c>
      <c r="M7883">
        <v>916.05</v>
      </c>
      <c r="N7883" t="s">
        <v>23</v>
      </c>
    </row>
    <row r="7884" spans="1:14" ht="14.25" customHeight="1" x14ac:dyDescent="0.3">
      <c r="A7884" t="s">
        <v>13180</v>
      </c>
      <c r="B7884" t="s">
        <v>25</v>
      </c>
      <c r="C7884" t="s">
        <v>36</v>
      </c>
      <c r="D7884">
        <v>3216.08</v>
      </c>
      <c r="E7884">
        <v>0.38</v>
      </c>
      <c r="F7884">
        <f t="shared" si="246"/>
        <v>1222.1104</v>
      </c>
      <c r="G7884">
        <f t="shared" si="247"/>
        <v>1993.9695999999999</v>
      </c>
      <c r="H7884">
        <v>5</v>
      </c>
      <c r="I7884" s="17">
        <v>45237</v>
      </c>
      <c r="J7884" s="17">
        <v>45242</v>
      </c>
      <c r="K7884" t="s">
        <v>21</v>
      </c>
      <c r="L7884" t="s">
        <v>22</v>
      </c>
      <c r="M7884">
        <v>530.79999999999995</v>
      </c>
      <c r="N7884" t="s">
        <v>23</v>
      </c>
    </row>
    <row r="7885" spans="1:14" ht="14.25" customHeight="1" x14ac:dyDescent="0.3">
      <c r="A7885" t="s">
        <v>8580</v>
      </c>
      <c r="B7885" t="s">
        <v>25</v>
      </c>
      <c r="C7885" t="s">
        <v>14</v>
      </c>
      <c r="D7885">
        <v>3218.39</v>
      </c>
      <c r="E7885">
        <v>0.41</v>
      </c>
      <c r="F7885">
        <f t="shared" si="246"/>
        <v>1319.5398999999998</v>
      </c>
      <c r="G7885">
        <f t="shared" si="247"/>
        <v>1898.8501000000001</v>
      </c>
      <c r="H7885">
        <v>5</v>
      </c>
      <c r="I7885" s="17">
        <v>45473</v>
      </c>
      <c r="J7885" s="17">
        <v>45475</v>
      </c>
      <c r="K7885" t="s">
        <v>31</v>
      </c>
      <c r="L7885" t="s">
        <v>16</v>
      </c>
      <c r="M7885">
        <v>611.19000000000005</v>
      </c>
      <c r="N7885" t="s">
        <v>28</v>
      </c>
    </row>
    <row r="7886" spans="1:14" ht="14.25" customHeight="1" x14ac:dyDescent="0.3">
      <c r="A7886" t="s">
        <v>13842</v>
      </c>
      <c r="B7886" t="s">
        <v>19</v>
      </c>
      <c r="C7886" t="s">
        <v>14</v>
      </c>
      <c r="D7886">
        <v>3219.76</v>
      </c>
      <c r="E7886">
        <v>0.18</v>
      </c>
      <c r="F7886">
        <f t="shared" si="246"/>
        <v>579.55680000000007</v>
      </c>
      <c r="G7886">
        <f t="shared" si="247"/>
        <v>2640.2031999999999</v>
      </c>
      <c r="H7886">
        <v>5</v>
      </c>
      <c r="I7886" s="17">
        <v>45194</v>
      </c>
      <c r="J7886" s="17">
        <v>45197</v>
      </c>
      <c r="K7886" t="s">
        <v>21</v>
      </c>
      <c r="L7886" t="s">
        <v>22</v>
      </c>
      <c r="M7886">
        <v>892.63</v>
      </c>
      <c r="N7886" t="s">
        <v>28</v>
      </c>
    </row>
    <row r="7887" spans="1:14" ht="14.25" customHeight="1" x14ac:dyDescent="0.3">
      <c r="A7887" t="s">
        <v>6898</v>
      </c>
      <c r="B7887" t="s">
        <v>13</v>
      </c>
      <c r="C7887" t="s">
        <v>20</v>
      </c>
      <c r="D7887">
        <v>3220.59</v>
      </c>
      <c r="E7887">
        <v>0.33</v>
      </c>
      <c r="F7887">
        <f t="shared" si="246"/>
        <v>1062.7947000000001</v>
      </c>
      <c r="G7887">
        <f t="shared" si="247"/>
        <v>2157.7952999999998</v>
      </c>
      <c r="H7887">
        <v>5</v>
      </c>
      <c r="I7887" s="17">
        <v>45598</v>
      </c>
      <c r="J7887" s="17">
        <v>45605</v>
      </c>
      <c r="K7887" t="s">
        <v>21</v>
      </c>
      <c r="L7887" t="s">
        <v>16</v>
      </c>
      <c r="M7887">
        <v>193.48</v>
      </c>
      <c r="N7887" t="s">
        <v>39</v>
      </c>
    </row>
    <row r="7888" spans="1:14" ht="14.25" customHeight="1" x14ac:dyDescent="0.3">
      <c r="A7888" t="s">
        <v>11087</v>
      </c>
      <c r="B7888" t="s">
        <v>25</v>
      </c>
      <c r="C7888" t="s">
        <v>14</v>
      </c>
      <c r="D7888">
        <v>3224.15</v>
      </c>
      <c r="E7888">
        <v>0.25</v>
      </c>
      <c r="F7888">
        <f t="shared" si="246"/>
        <v>806.03750000000002</v>
      </c>
      <c r="G7888">
        <f t="shared" si="247"/>
        <v>2418.1125000000002</v>
      </c>
      <c r="H7888">
        <v>5</v>
      </c>
      <c r="I7888" s="17">
        <v>45441</v>
      </c>
      <c r="J7888" s="17">
        <v>45445</v>
      </c>
      <c r="K7888" t="s">
        <v>31</v>
      </c>
      <c r="L7888" t="s">
        <v>22</v>
      </c>
      <c r="M7888">
        <v>186.35</v>
      </c>
      <c r="N7888" t="s">
        <v>28</v>
      </c>
    </row>
    <row r="7889" spans="1:14" ht="14.25" customHeight="1" x14ac:dyDescent="0.3">
      <c r="A7889" t="s">
        <v>6555</v>
      </c>
      <c r="B7889" t="s">
        <v>25</v>
      </c>
      <c r="C7889" t="s">
        <v>14</v>
      </c>
      <c r="D7889">
        <v>3227.89</v>
      </c>
      <c r="E7889">
        <v>0.17</v>
      </c>
      <c r="F7889">
        <f t="shared" si="246"/>
        <v>548.74130000000002</v>
      </c>
      <c r="G7889">
        <f t="shared" si="247"/>
        <v>2679.1486999999997</v>
      </c>
      <c r="H7889">
        <v>5</v>
      </c>
      <c r="I7889" s="17">
        <v>45481</v>
      </c>
      <c r="J7889" s="17">
        <v>45482</v>
      </c>
      <c r="K7889" t="s">
        <v>21</v>
      </c>
      <c r="L7889" t="s">
        <v>16</v>
      </c>
      <c r="M7889">
        <v>281.69</v>
      </c>
      <c r="N7889" t="s">
        <v>23</v>
      </c>
    </row>
    <row r="7890" spans="1:14" ht="14.25" customHeight="1" x14ac:dyDescent="0.3">
      <c r="A7890" t="s">
        <v>1039</v>
      </c>
      <c r="B7890" t="s">
        <v>19</v>
      </c>
      <c r="C7890" t="s">
        <v>26</v>
      </c>
      <c r="D7890">
        <v>3230.16</v>
      </c>
      <c r="E7890">
        <v>0.36</v>
      </c>
      <c r="F7890">
        <f t="shared" si="246"/>
        <v>1162.8575999999998</v>
      </c>
      <c r="G7890">
        <f t="shared" si="247"/>
        <v>2067.3024</v>
      </c>
      <c r="H7890">
        <v>5</v>
      </c>
      <c r="I7890" s="17">
        <v>45483</v>
      </c>
      <c r="J7890" s="17">
        <v>45486</v>
      </c>
      <c r="K7890" t="s">
        <v>15</v>
      </c>
      <c r="L7890" t="s">
        <v>27</v>
      </c>
      <c r="M7890">
        <v>464.2</v>
      </c>
      <c r="N7890" t="s">
        <v>23</v>
      </c>
    </row>
    <row r="7891" spans="1:14" ht="14.25" customHeight="1" x14ac:dyDescent="0.3">
      <c r="A7891" t="s">
        <v>11781</v>
      </c>
      <c r="B7891" t="s">
        <v>41</v>
      </c>
      <c r="C7891" t="s">
        <v>33</v>
      </c>
      <c r="D7891">
        <v>3234.29</v>
      </c>
      <c r="E7891">
        <v>0.4</v>
      </c>
      <c r="F7891">
        <f t="shared" si="246"/>
        <v>1293.7160000000001</v>
      </c>
      <c r="G7891">
        <f t="shared" si="247"/>
        <v>1940.5739999999998</v>
      </c>
      <c r="H7891">
        <v>5</v>
      </c>
      <c r="I7891" s="17">
        <v>45377</v>
      </c>
      <c r="J7891" s="17">
        <v>45378</v>
      </c>
      <c r="K7891" t="s">
        <v>15</v>
      </c>
      <c r="L7891" t="s">
        <v>22</v>
      </c>
      <c r="M7891">
        <v>675.3</v>
      </c>
      <c r="N7891" t="s">
        <v>28</v>
      </c>
    </row>
    <row r="7892" spans="1:14" ht="14.25" customHeight="1" x14ac:dyDescent="0.3">
      <c r="A7892" t="s">
        <v>11032</v>
      </c>
      <c r="B7892" t="s">
        <v>19</v>
      </c>
      <c r="C7892" t="s">
        <v>20</v>
      </c>
      <c r="D7892">
        <v>3234.81</v>
      </c>
      <c r="E7892">
        <v>0.32</v>
      </c>
      <c r="F7892">
        <f t="shared" si="246"/>
        <v>1035.1392000000001</v>
      </c>
      <c r="G7892">
        <f t="shared" si="247"/>
        <v>2199.6707999999999</v>
      </c>
      <c r="H7892">
        <v>5</v>
      </c>
      <c r="I7892" s="17">
        <v>44957</v>
      </c>
      <c r="J7892" s="17">
        <v>44958</v>
      </c>
      <c r="K7892" t="s">
        <v>31</v>
      </c>
      <c r="L7892" t="s">
        <v>16</v>
      </c>
      <c r="M7892">
        <v>723.79</v>
      </c>
      <c r="N7892" t="s">
        <v>39</v>
      </c>
    </row>
    <row r="7893" spans="1:14" ht="14.25" customHeight="1" x14ac:dyDescent="0.3">
      <c r="A7893" t="s">
        <v>15185</v>
      </c>
      <c r="B7893" t="s">
        <v>13</v>
      </c>
      <c r="C7893" t="s">
        <v>14</v>
      </c>
      <c r="D7893">
        <v>3235.53</v>
      </c>
      <c r="E7893">
        <v>0.15</v>
      </c>
      <c r="F7893">
        <f t="shared" si="246"/>
        <v>485.3295</v>
      </c>
      <c r="G7893">
        <f t="shared" si="247"/>
        <v>2750.2005000000004</v>
      </c>
      <c r="H7893">
        <v>5</v>
      </c>
      <c r="I7893" s="17">
        <v>45367</v>
      </c>
      <c r="J7893" s="17">
        <v>45374</v>
      </c>
      <c r="K7893" t="s">
        <v>21</v>
      </c>
      <c r="L7893" t="s">
        <v>16</v>
      </c>
      <c r="M7893">
        <v>753.16</v>
      </c>
      <c r="N7893" t="s">
        <v>17</v>
      </c>
    </row>
    <row r="7894" spans="1:14" ht="14.25" customHeight="1" x14ac:dyDescent="0.3">
      <c r="A7894" t="s">
        <v>11029</v>
      </c>
      <c r="B7894" t="s">
        <v>19</v>
      </c>
      <c r="C7894" t="s">
        <v>33</v>
      </c>
      <c r="D7894">
        <v>3241.23</v>
      </c>
      <c r="E7894">
        <v>0.28000000000000003</v>
      </c>
      <c r="F7894">
        <f t="shared" si="246"/>
        <v>907.54440000000011</v>
      </c>
      <c r="G7894">
        <f t="shared" si="247"/>
        <v>2333.6855999999998</v>
      </c>
      <c r="H7894">
        <v>5</v>
      </c>
      <c r="I7894" s="17">
        <v>45449</v>
      </c>
      <c r="J7894" s="17">
        <v>45453</v>
      </c>
      <c r="K7894" t="s">
        <v>15</v>
      </c>
      <c r="L7894" t="s">
        <v>22</v>
      </c>
      <c r="M7894">
        <v>430.68</v>
      </c>
      <c r="N7894" t="s">
        <v>17</v>
      </c>
    </row>
    <row r="7895" spans="1:14" ht="14.25" customHeight="1" x14ac:dyDescent="0.3">
      <c r="A7895" t="s">
        <v>1263</v>
      </c>
      <c r="B7895" t="s">
        <v>13</v>
      </c>
      <c r="C7895" t="s">
        <v>14</v>
      </c>
      <c r="D7895">
        <v>3246.71</v>
      </c>
      <c r="E7895">
        <v>0.21</v>
      </c>
      <c r="F7895">
        <f t="shared" si="246"/>
        <v>681.80909999999994</v>
      </c>
      <c r="G7895">
        <f t="shared" si="247"/>
        <v>2564.9009000000001</v>
      </c>
      <c r="H7895">
        <v>5</v>
      </c>
      <c r="I7895" s="17">
        <v>45316</v>
      </c>
      <c r="J7895" s="17">
        <v>45318</v>
      </c>
      <c r="K7895" t="s">
        <v>31</v>
      </c>
      <c r="L7895" t="s">
        <v>27</v>
      </c>
      <c r="M7895">
        <v>175.01</v>
      </c>
      <c r="N7895" t="s">
        <v>23</v>
      </c>
    </row>
    <row r="7896" spans="1:14" ht="14.25" customHeight="1" x14ac:dyDescent="0.3">
      <c r="A7896" t="s">
        <v>8210</v>
      </c>
      <c r="B7896" t="s">
        <v>41</v>
      </c>
      <c r="C7896" t="s">
        <v>14</v>
      </c>
      <c r="D7896">
        <v>3249.27</v>
      </c>
      <c r="E7896">
        <v>0.05</v>
      </c>
      <c r="F7896">
        <f t="shared" si="246"/>
        <v>162.46350000000001</v>
      </c>
      <c r="G7896">
        <f t="shared" si="247"/>
        <v>3086.8065000000001</v>
      </c>
      <c r="H7896">
        <v>5</v>
      </c>
      <c r="I7896" s="17">
        <v>45157</v>
      </c>
      <c r="J7896" s="17">
        <v>45160</v>
      </c>
      <c r="K7896" t="s">
        <v>15</v>
      </c>
      <c r="L7896" t="s">
        <v>27</v>
      </c>
      <c r="M7896">
        <v>933.97</v>
      </c>
      <c r="N7896" t="s">
        <v>28</v>
      </c>
    </row>
    <row r="7897" spans="1:14" ht="14.25" customHeight="1" x14ac:dyDescent="0.3">
      <c r="A7897" t="s">
        <v>14980</v>
      </c>
      <c r="B7897" t="s">
        <v>19</v>
      </c>
      <c r="C7897" t="s">
        <v>20</v>
      </c>
      <c r="D7897">
        <v>3250.28</v>
      </c>
      <c r="E7897">
        <v>0.01</v>
      </c>
      <c r="F7897">
        <f t="shared" si="246"/>
        <v>32.502800000000001</v>
      </c>
      <c r="G7897">
        <f t="shared" si="247"/>
        <v>3217.7772</v>
      </c>
      <c r="H7897">
        <v>5</v>
      </c>
      <c r="I7897" s="17">
        <v>45403</v>
      </c>
      <c r="J7897" s="17">
        <v>45410</v>
      </c>
      <c r="K7897" t="s">
        <v>15</v>
      </c>
      <c r="L7897" t="s">
        <v>22</v>
      </c>
      <c r="M7897">
        <v>697.71</v>
      </c>
      <c r="N7897" t="s">
        <v>17</v>
      </c>
    </row>
    <row r="7898" spans="1:14" ht="14.25" customHeight="1" x14ac:dyDescent="0.3">
      <c r="A7898" t="s">
        <v>13717</v>
      </c>
      <c r="B7898" t="s">
        <v>41</v>
      </c>
      <c r="C7898" t="s">
        <v>33</v>
      </c>
      <c r="D7898">
        <v>3250.66</v>
      </c>
      <c r="E7898">
        <v>0.44</v>
      </c>
      <c r="F7898">
        <f t="shared" si="246"/>
        <v>1430.2903999999999</v>
      </c>
      <c r="G7898">
        <f t="shared" si="247"/>
        <v>1820.3696</v>
      </c>
      <c r="H7898">
        <v>5</v>
      </c>
      <c r="I7898" s="17">
        <v>45186</v>
      </c>
      <c r="J7898" s="17">
        <v>45189</v>
      </c>
      <c r="K7898" t="s">
        <v>21</v>
      </c>
      <c r="L7898" t="s">
        <v>22</v>
      </c>
      <c r="M7898">
        <v>523.33000000000004</v>
      </c>
      <c r="N7898" t="s">
        <v>39</v>
      </c>
    </row>
    <row r="7899" spans="1:14" ht="14.25" customHeight="1" x14ac:dyDescent="0.3">
      <c r="A7899" t="s">
        <v>1527</v>
      </c>
      <c r="B7899" t="s">
        <v>41</v>
      </c>
      <c r="C7899" t="s">
        <v>33</v>
      </c>
      <c r="D7899">
        <v>3251.42</v>
      </c>
      <c r="E7899">
        <v>0.27</v>
      </c>
      <c r="F7899">
        <f t="shared" si="246"/>
        <v>877.88340000000005</v>
      </c>
      <c r="G7899">
        <f t="shared" si="247"/>
        <v>2373.5365999999999</v>
      </c>
      <c r="H7899">
        <v>5</v>
      </c>
      <c r="I7899" s="17">
        <v>45130</v>
      </c>
      <c r="J7899" s="17">
        <v>45132</v>
      </c>
      <c r="K7899" t="s">
        <v>15</v>
      </c>
      <c r="L7899" t="s">
        <v>22</v>
      </c>
      <c r="M7899">
        <v>541.35</v>
      </c>
      <c r="N7899" t="s">
        <v>23</v>
      </c>
    </row>
    <row r="7900" spans="1:14" ht="14.25" customHeight="1" x14ac:dyDescent="0.3">
      <c r="A7900" t="s">
        <v>9983</v>
      </c>
      <c r="B7900" t="s">
        <v>41</v>
      </c>
      <c r="C7900" t="s">
        <v>14</v>
      </c>
      <c r="D7900">
        <v>3254.71</v>
      </c>
      <c r="E7900">
        <v>0.26</v>
      </c>
      <c r="F7900">
        <f t="shared" si="246"/>
        <v>846.22460000000001</v>
      </c>
      <c r="G7900">
        <f t="shared" si="247"/>
        <v>2408.4854</v>
      </c>
      <c r="H7900">
        <v>5</v>
      </c>
      <c r="I7900" s="17">
        <v>45380</v>
      </c>
      <c r="J7900" s="17">
        <v>45384</v>
      </c>
      <c r="K7900" t="s">
        <v>31</v>
      </c>
      <c r="L7900" t="s">
        <v>16</v>
      </c>
      <c r="M7900">
        <v>800.31</v>
      </c>
      <c r="N7900" t="s">
        <v>39</v>
      </c>
    </row>
    <row r="7901" spans="1:14" ht="14.25" customHeight="1" x14ac:dyDescent="0.3">
      <c r="A7901" t="s">
        <v>15031</v>
      </c>
      <c r="B7901" t="s">
        <v>19</v>
      </c>
      <c r="C7901" t="s">
        <v>20</v>
      </c>
      <c r="D7901">
        <v>3254.97</v>
      </c>
      <c r="E7901">
        <v>0.3</v>
      </c>
      <c r="F7901">
        <f t="shared" si="246"/>
        <v>976.49099999999987</v>
      </c>
      <c r="G7901">
        <f t="shared" si="247"/>
        <v>2278.4789999999998</v>
      </c>
      <c r="H7901">
        <v>5</v>
      </c>
      <c r="I7901" s="17">
        <v>45130</v>
      </c>
      <c r="J7901" s="17">
        <v>45132</v>
      </c>
      <c r="K7901" t="s">
        <v>21</v>
      </c>
      <c r="L7901" t="s">
        <v>16</v>
      </c>
      <c r="M7901">
        <v>171.26</v>
      </c>
      <c r="N7901" t="s">
        <v>39</v>
      </c>
    </row>
    <row r="7902" spans="1:14" ht="14.25" customHeight="1" x14ac:dyDescent="0.3">
      <c r="A7902" t="s">
        <v>15349</v>
      </c>
      <c r="B7902" t="s">
        <v>25</v>
      </c>
      <c r="C7902" t="s">
        <v>14</v>
      </c>
      <c r="D7902">
        <v>3258.68</v>
      </c>
      <c r="E7902">
        <v>0.22</v>
      </c>
      <c r="F7902">
        <f t="shared" si="246"/>
        <v>716.90959999999995</v>
      </c>
      <c r="G7902">
        <f t="shared" si="247"/>
        <v>2541.7703999999999</v>
      </c>
      <c r="H7902">
        <v>5</v>
      </c>
      <c r="I7902" s="17">
        <v>45216</v>
      </c>
      <c r="J7902" s="17">
        <v>45219</v>
      </c>
      <c r="K7902" t="s">
        <v>15</v>
      </c>
      <c r="L7902" t="s">
        <v>16</v>
      </c>
      <c r="M7902">
        <v>834.41</v>
      </c>
      <c r="N7902" t="s">
        <v>39</v>
      </c>
    </row>
    <row r="7903" spans="1:14" ht="14.25" customHeight="1" x14ac:dyDescent="0.3">
      <c r="A7903" t="s">
        <v>7890</v>
      </c>
      <c r="B7903" t="s">
        <v>41</v>
      </c>
      <c r="C7903" t="s">
        <v>36</v>
      </c>
      <c r="D7903">
        <v>3263.89</v>
      </c>
      <c r="E7903">
        <v>0.25</v>
      </c>
      <c r="F7903">
        <f t="shared" si="246"/>
        <v>815.97249999999997</v>
      </c>
      <c r="G7903">
        <f t="shared" si="247"/>
        <v>2447.9175</v>
      </c>
      <c r="H7903">
        <v>5</v>
      </c>
      <c r="I7903" s="17">
        <v>45565</v>
      </c>
      <c r="J7903" s="17">
        <v>45570</v>
      </c>
      <c r="K7903" t="s">
        <v>31</v>
      </c>
      <c r="L7903" t="s">
        <v>22</v>
      </c>
      <c r="M7903">
        <v>516</v>
      </c>
      <c r="N7903" t="s">
        <v>28</v>
      </c>
    </row>
    <row r="7904" spans="1:14" ht="14.25" customHeight="1" x14ac:dyDescent="0.3">
      <c r="A7904" t="s">
        <v>1518</v>
      </c>
      <c r="B7904" t="s">
        <v>13</v>
      </c>
      <c r="C7904" t="s">
        <v>14</v>
      </c>
      <c r="D7904">
        <v>3264.93</v>
      </c>
      <c r="E7904">
        <v>0.2</v>
      </c>
      <c r="F7904">
        <f t="shared" si="246"/>
        <v>652.98599999999999</v>
      </c>
      <c r="G7904">
        <f t="shared" si="247"/>
        <v>2611.944</v>
      </c>
      <c r="H7904">
        <v>5</v>
      </c>
      <c r="I7904" s="17">
        <v>45629</v>
      </c>
      <c r="J7904" s="17">
        <v>45631</v>
      </c>
      <c r="K7904" t="s">
        <v>31</v>
      </c>
      <c r="L7904" t="s">
        <v>27</v>
      </c>
      <c r="M7904">
        <v>266.81</v>
      </c>
      <c r="N7904" t="s">
        <v>28</v>
      </c>
    </row>
    <row r="7905" spans="1:14" ht="14.25" customHeight="1" x14ac:dyDescent="0.3">
      <c r="A7905" t="s">
        <v>11470</v>
      </c>
      <c r="B7905" t="s">
        <v>19</v>
      </c>
      <c r="C7905" t="s">
        <v>36</v>
      </c>
      <c r="D7905">
        <v>3265.61</v>
      </c>
      <c r="E7905">
        <v>0.34</v>
      </c>
      <c r="F7905">
        <f t="shared" si="246"/>
        <v>1110.3074000000001</v>
      </c>
      <c r="G7905">
        <f t="shared" si="247"/>
        <v>2155.3026</v>
      </c>
      <c r="H7905">
        <v>5</v>
      </c>
      <c r="I7905" s="17">
        <v>45444</v>
      </c>
      <c r="J7905" s="17">
        <v>45448</v>
      </c>
      <c r="K7905" t="s">
        <v>15</v>
      </c>
      <c r="L7905" t="s">
        <v>16</v>
      </c>
      <c r="M7905">
        <v>681.35</v>
      </c>
      <c r="N7905" t="s">
        <v>39</v>
      </c>
    </row>
    <row r="7906" spans="1:14" ht="14.25" customHeight="1" x14ac:dyDescent="0.3">
      <c r="A7906" t="s">
        <v>6272</v>
      </c>
      <c r="B7906" t="s">
        <v>41</v>
      </c>
      <c r="C7906" t="s">
        <v>36</v>
      </c>
      <c r="D7906">
        <v>3265.62</v>
      </c>
      <c r="E7906">
        <v>0.06</v>
      </c>
      <c r="F7906">
        <f t="shared" si="246"/>
        <v>195.93719999999999</v>
      </c>
      <c r="G7906">
        <f t="shared" si="247"/>
        <v>3069.6828</v>
      </c>
      <c r="H7906">
        <v>5</v>
      </c>
      <c r="I7906" s="17">
        <v>45490</v>
      </c>
      <c r="J7906" s="17">
        <v>45497</v>
      </c>
      <c r="K7906" t="s">
        <v>21</v>
      </c>
      <c r="L7906" t="s">
        <v>22</v>
      </c>
      <c r="M7906">
        <v>918.82</v>
      </c>
      <c r="N7906" t="s">
        <v>48</v>
      </c>
    </row>
    <row r="7907" spans="1:14" ht="14.25" customHeight="1" x14ac:dyDescent="0.3">
      <c r="A7907" t="s">
        <v>4477</v>
      </c>
      <c r="B7907" t="s">
        <v>19</v>
      </c>
      <c r="C7907" t="s">
        <v>14</v>
      </c>
      <c r="D7907">
        <v>3269.04</v>
      </c>
      <c r="E7907">
        <v>0.26</v>
      </c>
      <c r="F7907">
        <f t="shared" si="246"/>
        <v>849.95040000000006</v>
      </c>
      <c r="G7907">
        <f t="shared" si="247"/>
        <v>2419.0895999999998</v>
      </c>
      <c r="H7907">
        <v>5</v>
      </c>
      <c r="I7907" s="17">
        <v>45171</v>
      </c>
      <c r="J7907" s="17">
        <v>45172</v>
      </c>
      <c r="K7907" t="s">
        <v>15</v>
      </c>
      <c r="L7907" t="s">
        <v>22</v>
      </c>
      <c r="M7907">
        <v>736.15</v>
      </c>
      <c r="N7907" t="s">
        <v>17</v>
      </c>
    </row>
    <row r="7908" spans="1:14" ht="14.25" customHeight="1" x14ac:dyDescent="0.3">
      <c r="A7908" t="s">
        <v>13066</v>
      </c>
      <c r="B7908" t="s">
        <v>13</v>
      </c>
      <c r="C7908" t="s">
        <v>26</v>
      </c>
      <c r="D7908">
        <v>3269.72</v>
      </c>
      <c r="E7908">
        <v>7.0000000000000007E-2</v>
      </c>
      <c r="F7908">
        <f t="shared" si="246"/>
        <v>228.88040000000001</v>
      </c>
      <c r="G7908">
        <f t="shared" si="247"/>
        <v>3040.8395999999998</v>
      </c>
      <c r="H7908">
        <v>5</v>
      </c>
      <c r="I7908" s="17">
        <v>45613</v>
      </c>
      <c r="J7908" s="17">
        <v>45620</v>
      </c>
      <c r="K7908" t="s">
        <v>31</v>
      </c>
      <c r="L7908" t="s">
        <v>27</v>
      </c>
      <c r="M7908">
        <v>272.95</v>
      </c>
      <c r="N7908" t="s">
        <v>48</v>
      </c>
    </row>
    <row r="7909" spans="1:14" ht="14.25" customHeight="1" x14ac:dyDescent="0.3">
      <c r="A7909" t="s">
        <v>15234</v>
      </c>
      <c r="B7909" t="s">
        <v>13</v>
      </c>
      <c r="C7909" t="s">
        <v>20</v>
      </c>
      <c r="D7909">
        <v>3273.02</v>
      </c>
      <c r="E7909">
        <v>0.31</v>
      </c>
      <c r="F7909">
        <f t="shared" si="246"/>
        <v>1014.6362</v>
      </c>
      <c r="G7909">
        <f t="shared" si="247"/>
        <v>2258.3838000000001</v>
      </c>
      <c r="H7909">
        <v>5</v>
      </c>
      <c r="I7909" s="17">
        <v>45333</v>
      </c>
      <c r="J7909" s="17">
        <v>45336</v>
      </c>
      <c r="K7909" t="s">
        <v>15</v>
      </c>
      <c r="L7909" t="s">
        <v>22</v>
      </c>
      <c r="M7909">
        <v>695.99</v>
      </c>
      <c r="N7909" t="s">
        <v>28</v>
      </c>
    </row>
    <row r="7910" spans="1:14" ht="14.25" customHeight="1" x14ac:dyDescent="0.3">
      <c r="A7910" t="s">
        <v>922</v>
      </c>
      <c r="B7910" t="s">
        <v>25</v>
      </c>
      <c r="C7910" t="s">
        <v>33</v>
      </c>
      <c r="D7910">
        <v>3275.44</v>
      </c>
      <c r="E7910">
        <v>0.47</v>
      </c>
      <c r="F7910">
        <f t="shared" si="246"/>
        <v>1539.4567999999999</v>
      </c>
      <c r="G7910">
        <f t="shared" si="247"/>
        <v>1735.9832000000001</v>
      </c>
      <c r="H7910">
        <v>5</v>
      </c>
      <c r="I7910" s="17">
        <v>44984</v>
      </c>
      <c r="J7910" s="17">
        <v>44991</v>
      </c>
      <c r="K7910" t="s">
        <v>31</v>
      </c>
      <c r="L7910" t="s">
        <v>27</v>
      </c>
      <c r="M7910">
        <v>513.05999999999995</v>
      </c>
      <c r="N7910" t="s">
        <v>28</v>
      </c>
    </row>
    <row r="7911" spans="1:14" ht="14.25" customHeight="1" x14ac:dyDescent="0.3">
      <c r="A7911" t="s">
        <v>13533</v>
      </c>
      <c r="B7911" t="s">
        <v>25</v>
      </c>
      <c r="C7911" t="s">
        <v>14</v>
      </c>
      <c r="D7911">
        <v>3276.33</v>
      </c>
      <c r="E7911">
        <v>0.28000000000000003</v>
      </c>
      <c r="F7911">
        <f t="shared" si="246"/>
        <v>917.37240000000008</v>
      </c>
      <c r="G7911">
        <f t="shared" si="247"/>
        <v>2358.9575999999997</v>
      </c>
      <c r="H7911">
        <v>5</v>
      </c>
      <c r="I7911" s="17">
        <v>45107</v>
      </c>
      <c r="J7911" s="17">
        <v>45114</v>
      </c>
      <c r="K7911" t="s">
        <v>21</v>
      </c>
      <c r="L7911" t="s">
        <v>22</v>
      </c>
      <c r="M7911">
        <v>268.76</v>
      </c>
      <c r="N7911" t="s">
        <v>23</v>
      </c>
    </row>
    <row r="7912" spans="1:14" ht="14.25" customHeight="1" x14ac:dyDescent="0.3">
      <c r="A7912" t="s">
        <v>12570</v>
      </c>
      <c r="B7912" t="s">
        <v>19</v>
      </c>
      <c r="C7912" t="s">
        <v>36</v>
      </c>
      <c r="D7912">
        <v>3278.24</v>
      </c>
      <c r="E7912">
        <v>0.25</v>
      </c>
      <c r="F7912">
        <f t="shared" si="246"/>
        <v>819.56</v>
      </c>
      <c r="G7912">
        <f t="shared" si="247"/>
        <v>2458.6799999999998</v>
      </c>
      <c r="H7912">
        <v>5</v>
      </c>
      <c r="I7912" s="17">
        <v>45322</v>
      </c>
      <c r="J7912" s="17">
        <v>45329</v>
      </c>
      <c r="K7912" t="s">
        <v>15</v>
      </c>
      <c r="L7912" t="s">
        <v>16</v>
      </c>
      <c r="M7912">
        <v>736.61</v>
      </c>
      <c r="N7912" t="s">
        <v>39</v>
      </c>
    </row>
    <row r="7913" spans="1:14" ht="14.25" customHeight="1" x14ac:dyDescent="0.3">
      <c r="A7913" t="s">
        <v>9472</v>
      </c>
      <c r="B7913" t="s">
        <v>19</v>
      </c>
      <c r="C7913" t="s">
        <v>26</v>
      </c>
      <c r="D7913">
        <v>3278.32</v>
      </c>
      <c r="E7913">
        <v>0.01</v>
      </c>
      <c r="F7913">
        <f t="shared" si="246"/>
        <v>32.783200000000001</v>
      </c>
      <c r="G7913">
        <f t="shared" si="247"/>
        <v>3245.5368000000003</v>
      </c>
      <c r="H7913">
        <v>5</v>
      </c>
      <c r="I7913" s="17">
        <v>45129</v>
      </c>
      <c r="J7913" s="17">
        <v>45136</v>
      </c>
      <c r="K7913" t="s">
        <v>15</v>
      </c>
      <c r="L7913" t="s">
        <v>16</v>
      </c>
      <c r="M7913">
        <v>800.82</v>
      </c>
      <c r="N7913" t="s">
        <v>39</v>
      </c>
    </row>
    <row r="7914" spans="1:14" ht="14.25" customHeight="1" x14ac:dyDescent="0.3">
      <c r="A7914" t="s">
        <v>12401</v>
      </c>
      <c r="B7914" t="s">
        <v>19</v>
      </c>
      <c r="C7914" t="s">
        <v>26</v>
      </c>
      <c r="D7914">
        <v>3286.48</v>
      </c>
      <c r="E7914">
        <v>0.12</v>
      </c>
      <c r="F7914">
        <f t="shared" si="246"/>
        <v>394.37759999999997</v>
      </c>
      <c r="G7914">
        <f t="shared" si="247"/>
        <v>2892.1024000000002</v>
      </c>
      <c r="H7914">
        <v>5</v>
      </c>
      <c r="I7914" s="17">
        <v>44957</v>
      </c>
      <c r="J7914" s="17">
        <v>44959</v>
      </c>
      <c r="K7914" t="s">
        <v>21</v>
      </c>
      <c r="L7914" t="s">
        <v>27</v>
      </c>
      <c r="M7914">
        <v>771.61</v>
      </c>
      <c r="N7914" t="s">
        <v>39</v>
      </c>
    </row>
    <row r="7915" spans="1:14" ht="14.25" customHeight="1" x14ac:dyDescent="0.3">
      <c r="A7915" t="s">
        <v>12305</v>
      </c>
      <c r="B7915" t="s">
        <v>19</v>
      </c>
      <c r="C7915" t="s">
        <v>36</v>
      </c>
      <c r="D7915">
        <v>3286.5</v>
      </c>
      <c r="E7915">
        <v>0.2</v>
      </c>
      <c r="F7915">
        <f t="shared" si="246"/>
        <v>657.30000000000007</v>
      </c>
      <c r="G7915">
        <f t="shared" si="247"/>
        <v>2629.2</v>
      </c>
      <c r="H7915">
        <v>5</v>
      </c>
      <c r="I7915" s="17">
        <v>45150</v>
      </c>
      <c r="J7915" s="17">
        <v>45156</v>
      </c>
      <c r="K7915" t="s">
        <v>31</v>
      </c>
      <c r="L7915" t="s">
        <v>16</v>
      </c>
      <c r="M7915">
        <v>361.16</v>
      </c>
      <c r="N7915" t="s">
        <v>17</v>
      </c>
    </row>
    <row r="7916" spans="1:14" ht="14.25" customHeight="1" x14ac:dyDescent="0.3">
      <c r="A7916" t="s">
        <v>14622</v>
      </c>
      <c r="B7916" t="s">
        <v>41</v>
      </c>
      <c r="C7916" t="s">
        <v>26</v>
      </c>
      <c r="D7916">
        <v>3290.33</v>
      </c>
      <c r="E7916">
        <v>0.3</v>
      </c>
      <c r="F7916">
        <f t="shared" si="246"/>
        <v>987.09899999999993</v>
      </c>
      <c r="G7916">
        <f t="shared" si="247"/>
        <v>2303.2309999999998</v>
      </c>
      <c r="H7916">
        <v>5</v>
      </c>
      <c r="I7916" s="17">
        <v>45038</v>
      </c>
      <c r="J7916" s="17">
        <v>45045</v>
      </c>
      <c r="K7916" t="s">
        <v>15</v>
      </c>
      <c r="L7916" t="s">
        <v>16</v>
      </c>
      <c r="M7916">
        <v>661.08</v>
      </c>
      <c r="N7916" t="s">
        <v>17</v>
      </c>
    </row>
    <row r="7917" spans="1:14" ht="14.25" customHeight="1" x14ac:dyDescent="0.3">
      <c r="A7917" t="s">
        <v>6198</v>
      </c>
      <c r="B7917" t="s">
        <v>19</v>
      </c>
      <c r="C7917" t="s">
        <v>33</v>
      </c>
      <c r="D7917">
        <v>3291.2</v>
      </c>
      <c r="E7917">
        <v>0.4</v>
      </c>
      <c r="F7917">
        <f t="shared" si="246"/>
        <v>1316.48</v>
      </c>
      <c r="G7917">
        <f t="shared" si="247"/>
        <v>1974.7199999999998</v>
      </c>
      <c r="H7917">
        <v>5</v>
      </c>
      <c r="I7917" s="17">
        <v>45345</v>
      </c>
      <c r="J7917" s="17">
        <v>45352</v>
      </c>
      <c r="K7917" t="s">
        <v>15</v>
      </c>
      <c r="L7917" t="s">
        <v>22</v>
      </c>
      <c r="M7917">
        <v>392.69</v>
      </c>
      <c r="N7917" t="s">
        <v>17</v>
      </c>
    </row>
    <row r="7918" spans="1:14" ht="14.25" customHeight="1" x14ac:dyDescent="0.3">
      <c r="A7918" t="s">
        <v>12380</v>
      </c>
      <c r="B7918" t="s">
        <v>13</v>
      </c>
      <c r="C7918" t="s">
        <v>14</v>
      </c>
      <c r="D7918">
        <v>3292.15</v>
      </c>
      <c r="E7918">
        <v>0.15</v>
      </c>
      <c r="F7918">
        <f t="shared" si="246"/>
        <v>493.82249999999999</v>
      </c>
      <c r="G7918">
        <f t="shared" si="247"/>
        <v>2798.3275000000003</v>
      </c>
      <c r="H7918">
        <v>5</v>
      </c>
      <c r="I7918" s="17">
        <v>45139</v>
      </c>
      <c r="J7918" s="17">
        <v>45144</v>
      </c>
      <c r="K7918" t="s">
        <v>15</v>
      </c>
      <c r="L7918" t="s">
        <v>27</v>
      </c>
      <c r="M7918">
        <v>666.75</v>
      </c>
      <c r="N7918" t="s">
        <v>28</v>
      </c>
    </row>
    <row r="7919" spans="1:14" ht="14.25" customHeight="1" x14ac:dyDescent="0.3">
      <c r="A7919" t="s">
        <v>10332</v>
      </c>
      <c r="B7919" t="s">
        <v>41</v>
      </c>
      <c r="C7919" t="s">
        <v>26</v>
      </c>
      <c r="D7919">
        <v>3294.61</v>
      </c>
      <c r="E7919">
        <v>0.05</v>
      </c>
      <c r="F7919">
        <f t="shared" si="246"/>
        <v>164.73050000000001</v>
      </c>
      <c r="G7919">
        <f t="shared" si="247"/>
        <v>3129.8795</v>
      </c>
      <c r="H7919">
        <v>5</v>
      </c>
      <c r="I7919" s="17">
        <v>45612</v>
      </c>
      <c r="J7919" s="17">
        <v>45619</v>
      </c>
      <c r="K7919" t="s">
        <v>15</v>
      </c>
      <c r="L7919" t="s">
        <v>27</v>
      </c>
      <c r="M7919">
        <v>466.86</v>
      </c>
      <c r="N7919" t="s">
        <v>23</v>
      </c>
    </row>
    <row r="7920" spans="1:14" ht="14.25" customHeight="1" x14ac:dyDescent="0.3">
      <c r="A7920" t="s">
        <v>3455</v>
      </c>
      <c r="B7920" t="s">
        <v>13</v>
      </c>
      <c r="C7920" t="s">
        <v>20</v>
      </c>
      <c r="D7920">
        <v>3296.25</v>
      </c>
      <c r="E7920">
        <v>0.14000000000000001</v>
      </c>
      <c r="F7920">
        <f t="shared" si="246"/>
        <v>461.47500000000002</v>
      </c>
      <c r="G7920">
        <f t="shared" si="247"/>
        <v>2834.7750000000001</v>
      </c>
      <c r="H7920">
        <v>5</v>
      </c>
      <c r="I7920" s="17">
        <v>45419</v>
      </c>
      <c r="J7920" s="17">
        <v>45421</v>
      </c>
      <c r="K7920" t="s">
        <v>21</v>
      </c>
      <c r="L7920" t="s">
        <v>27</v>
      </c>
      <c r="M7920">
        <v>958.16</v>
      </c>
      <c r="N7920" t="s">
        <v>48</v>
      </c>
    </row>
    <row r="7921" spans="1:14" ht="14.25" customHeight="1" x14ac:dyDescent="0.3">
      <c r="A7921" t="s">
        <v>13267</v>
      </c>
      <c r="B7921" t="s">
        <v>25</v>
      </c>
      <c r="C7921" t="s">
        <v>14</v>
      </c>
      <c r="D7921">
        <v>3296.93</v>
      </c>
      <c r="E7921">
        <v>0.46</v>
      </c>
      <c r="F7921">
        <f t="shared" si="246"/>
        <v>1516.5878</v>
      </c>
      <c r="G7921">
        <f t="shared" si="247"/>
        <v>1780.3421999999998</v>
      </c>
      <c r="H7921">
        <v>5</v>
      </c>
      <c r="I7921" s="17">
        <v>45564</v>
      </c>
      <c r="J7921" s="17">
        <v>45571</v>
      </c>
      <c r="K7921" t="s">
        <v>31</v>
      </c>
      <c r="L7921" t="s">
        <v>16</v>
      </c>
      <c r="M7921">
        <v>638.27</v>
      </c>
      <c r="N7921" t="s">
        <v>28</v>
      </c>
    </row>
    <row r="7922" spans="1:14" ht="14.25" customHeight="1" x14ac:dyDescent="0.3">
      <c r="A7922" t="s">
        <v>225</v>
      </c>
      <c r="B7922" t="s">
        <v>25</v>
      </c>
      <c r="C7922" t="s">
        <v>33</v>
      </c>
      <c r="D7922">
        <v>3299.97</v>
      </c>
      <c r="E7922">
        <v>0.1</v>
      </c>
      <c r="F7922">
        <f t="shared" si="246"/>
        <v>329.99700000000001</v>
      </c>
      <c r="G7922">
        <f t="shared" si="247"/>
        <v>2969.973</v>
      </c>
      <c r="H7922">
        <v>5</v>
      </c>
      <c r="I7922" s="17">
        <v>44932</v>
      </c>
      <c r="J7922" s="17">
        <v>44939</v>
      </c>
      <c r="K7922" t="s">
        <v>21</v>
      </c>
      <c r="L7922" t="s">
        <v>16</v>
      </c>
      <c r="M7922">
        <v>467.32</v>
      </c>
      <c r="N7922" t="s">
        <v>48</v>
      </c>
    </row>
    <row r="7923" spans="1:14" ht="14.25" customHeight="1" x14ac:dyDescent="0.3">
      <c r="A7923" t="s">
        <v>10214</v>
      </c>
      <c r="B7923" t="s">
        <v>25</v>
      </c>
      <c r="C7923" t="s">
        <v>26</v>
      </c>
      <c r="D7923">
        <v>3300.17</v>
      </c>
      <c r="E7923">
        <v>0.26</v>
      </c>
      <c r="F7923">
        <f t="shared" si="246"/>
        <v>858.04420000000005</v>
      </c>
      <c r="G7923">
        <f t="shared" si="247"/>
        <v>2442.1257999999998</v>
      </c>
      <c r="H7923">
        <v>5</v>
      </c>
      <c r="I7923" s="17">
        <v>45619</v>
      </c>
      <c r="J7923" s="17">
        <v>45626</v>
      </c>
      <c r="K7923" t="s">
        <v>15</v>
      </c>
      <c r="L7923" t="s">
        <v>22</v>
      </c>
      <c r="M7923">
        <v>701.29</v>
      </c>
      <c r="N7923" t="s">
        <v>28</v>
      </c>
    </row>
    <row r="7924" spans="1:14" ht="14.25" customHeight="1" x14ac:dyDescent="0.3">
      <c r="A7924" t="s">
        <v>8142</v>
      </c>
      <c r="B7924" t="s">
        <v>13</v>
      </c>
      <c r="C7924" t="s">
        <v>33</v>
      </c>
      <c r="D7924">
        <v>3302.81</v>
      </c>
      <c r="E7924">
        <v>0.21</v>
      </c>
      <c r="F7924">
        <f t="shared" si="246"/>
        <v>693.59010000000001</v>
      </c>
      <c r="G7924">
        <f t="shared" si="247"/>
        <v>2609.2199000000001</v>
      </c>
      <c r="H7924">
        <v>5</v>
      </c>
      <c r="I7924" s="17">
        <v>45470</v>
      </c>
      <c r="J7924" s="17">
        <v>45475</v>
      </c>
      <c r="K7924" t="s">
        <v>21</v>
      </c>
      <c r="L7924" t="s">
        <v>27</v>
      </c>
      <c r="M7924">
        <v>286.68</v>
      </c>
      <c r="N7924" t="s">
        <v>48</v>
      </c>
    </row>
    <row r="7925" spans="1:14" ht="14.25" customHeight="1" x14ac:dyDescent="0.3">
      <c r="A7925" t="s">
        <v>12922</v>
      </c>
      <c r="B7925" t="s">
        <v>25</v>
      </c>
      <c r="C7925" t="s">
        <v>26</v>
      </c>
      <c r="D7925">
        <v>3303.69</v>
      </c>
      <c r="E7925">
        <v>0.44</v>
      </c>
      <c r="F7925">
        <f t="shared" si="246"/>
        <v>1453.6236000000001</v>
      </c>
      <c r="G7925">
        <f t="shared" si="247"/>
        <v>1850.0663999999999</v>
      </c>
      <c r="H7925">
        <v>5</v>
      </c>
      <c r="I7925" s="17">
        <v>45593</v>
      </c>
      <c r="J7925" s="17">
        <v>45600</v>
      </c>
      <c r="K7925" t="s">
        <v>21</v>
      </c>
      <c r="L7925" t="s">
        <v>16</v>
      </c>
      <c r="M7925">
        <v>251.15</v>
      </c>
      <c r="N7925" t="s">
        <v>39</v>
      </c>
    </row>
    <row r="7926" spans="1:14" ht="14.25" customHeight="1" x14ac:dyDescent="0.3">
      <c r="A7926" t="s">
        <v>11924</v>
      </c>
      <c r="B7926" t="s">
        <v>13</v>
      </c>
      <c r="C7926" t="s">
        <v>33</v>
      </c>
      <c r="D7926">
        <v>3304.43</v>
      </c>
      <c r="E7926">
        <v>0.18</v>
      </c>
      <c r="F7926">
        <f t="shared" si="246"/>
        <v>594.79739999999993</v>
      </c>
      <c r="G7926">
        <f t="shared" si="247"/>
        <v>2709.6325999999999</v>
      </c>
      <c r="H7926">
        <v>5</v>
      </c>
      <c r="I7926" s="17">
        <v>44991</v>
      </c>
      <c r="J7926" s="17">
        <v>44993</v>
      </c>
      <c r="K7926" t="s">
        <v>15</v>
      </c>
      <c r="L7926" t="s">
        <v>16</v>
      </c>
      <c r="M7926">
        <v>920.92</v>
      </c>
      <c r="N7926" t="s">
        <v>23</v>
      </c>
    </row>
    <row r="7927" spans="1:14" ht="14.25" customHeight="1" x14ac:dyDescent="0.3">
      <c r="A7927" t="s">
        <v>277</v>
      </c>
      <c r="B7927" t="s">
        <v>13</v>
      </c>
      <c r="C7927" t="s">
        <v>26</v>
      </c>
      <c r="D7927">
        <v>3305.75</v>
      </c>
      <c r="E7927">
        <v>0.36</v>
      </c>
      <c r="F7927">
        <f t="shared" si="246"/>
        <v>1190.07</v>
      </c>
      <c r="G7927">
        <f t="shared" si="247"/>
        <v>2115.6800000000003</v>
      </c>
      <c r="H7927">
        <v>5</v>
      </c>
      <c r="I7927" s="17">
        <v>45273</v>
      </c>
      <c r="J7927" s="17">
        <v>45278</v>
      </c>
      <c r="K7927" t="s">
        <v>21</v>
      </c>
      <c r="L7927" t="s">
        <v>22</v>
      </c>
      <c r="M7927">
        <v>627.83000000000004</v>
      </c>
      <c r="N7927" t="s">
        <v>39</v>
      </c>
    </row>
    <row r="7928" spans="1:14" ht="14.25" customHeight="1" x14ac:dyDescent="0.3">
      <c r="A7928" t="s">
        <v>842</v>
      </c>
      <c r="B7928" t="s">
        <v>25</v>
      </c>
      <c r="C7928" t="s">
        <v>26</v>
      </c>
      <c r="D7928">
        <v>3306.64</v>
      </c>
      <c r="E7928">
        <v>0.05</v>
      </c>
      <c r="F7928">
        <f t="shared" si="246"/>
        <v>165.33199999999999</v>
      </c>
      <c r="G7928">
        <f t="shared" si="247"/>
        <v>3141.308</v>
      </c>
      <c r="H7928">
        <v>5</v>
      </c>
      <c r="I7928" s="17">
        <v>45510</v>
      </c>
      <c r="J7928" s="17">
        <v>45512</v>
      </c>
      <c r="K7928" t="s">
        <v>31</v>
      </c>
      <c r="L7928" t="s">
        <v>27</v>
      </c>
      <c r="M7928">
        <v>752.14</v>
      </c>
      <c r="N7928" t="s">
        <v>48</v>
      </c>
    </row>
    <row r="7929" spans="1:14" ht="14.25" customHeight="1" x14ac:dyDescent="0.3">
      <c r="A7929" t="s">
        <v>11658</v>
      </c>
      <c r="B7929" t="s">
        <v>13</v>
      </c>
      <c r="C7929" t="s">
        <v>20</v>
      </c>
      <c r="D7929">
        <v>3312.57</v>
      </c>
      <c r="E7929">
        <v>0.43</v>
      </c>
      <c r="F7929">
        <f t="shared" si="246"/>
        <v>1424.4050999999999</v>
      </c>
      <c r="G7929">
        <f t="shared" si="247"/>
        <v>1888.1649000000002</v>
      </c>
      <c r="H7929">
        <v>5</v>
      </c>
      <c r="I7929" s="17">
        <v>45555</v>
      </c>
      <c r="J7929" s="17">
        <v>45558</v>
      </c>
      <c r="K7929" t="s">
        <v>21</v>
      </c>
      <c r="L7929" t="s">
        <v>27</v>
      </c>
      <c r="M7929">
        <v>252.8</v>
      </c>
      <c r="N7929" t="s">
        <v>23</v>
      </c>
    </row>
    <row r="7930" spans="1:14" ht="14.25" customHeight="1" x14ac:dyDescent="0.3">
      <c r="A7930" t="s">
        <v>9477</v>
      </c>
      <c r="B7930" t="s">
        <v>19</v>
      </c>
      <c r="C7930" t="s">
        <v>33</v>
      </c>
      <c r="D7930">
        <v>3316</v>
      </c>
      <c r="E7930">
        <v>0.47</v>
      </c>
      <c r="F7930">
        <f t="shared" si="246"/>
        <v>1558.52</v>
      </c>
      <c r="G7930">
        <f t="shared" si="247"/>
        <v>1757.48</v>
      </c>
      <c r="H7930">
        <v>5</v>
      </c>
      <c r="I7930" s="17">
        <v>45215</v>
      </c>
      <c r="J7930" s="17">
        <v>45221</v>
      </c>
      <c r="K7930" t="s">
        <v>21</v>
      </c>
      <c r="L7930" t="s">
        <v>16</v>
      </c>
      <c r="M7930">
        <v>285.63</v>
      </c>
      <c r="N7930" t="s">
        <v>23</v>
      </c>
    </row>
    <row r="7931" spans="1:14" ht="14.25" customHeight="1" x14ac:dyDescent="0.3">
      <c r="A7931" t="s">
        <v>6538</v>
      </c>
      <c r="B7931" t="s">
        <v>25</v>
      </c>
      <c r="C7931" t="s">
        <v>14</v>
      </c>
      <c r="D7931">
        <v>3316.1</v>
      </c>
      <c r="E7931">
        <v>0.4</v>
      </c>
      <c r="F7931">
        <f t="shared" si="246"/>
        <v>1326.44</v>
      </c>
      <c r="G7931">
        <f t="shared" si="247"/>
        <v>1989.6599999999999</v>
      </c>
      <c r="H7931">
        <v>5</v>
      </c>
      <c r="I7931" s="17">
        <v>45314</v>
      </c>
      <c r="J7931" s="17">
        <v>45316</v>
      </c>
      <c r="K7931" t="s">
        <v>21</v>
      </c>
      <c r="L7931" t="s">
        <v>27</v>
      </c>
      <c r="M7931">
        <v>355.66</v>
      </c>
      <c r="N7931" t="s">
        <v>34</v>
      </c>
    </row>
    <row r="7932" spans="1:14" ht="14.25" customHeight="1" x14ac:dyDescent="0.3">
      <c r="A7932" t="s">
        <v>15231</v>
      </c>
      <c r="B7932" t="s">
        <v>25</v>
      </c>
      <c r="C7932" t="s">
        <v>33</v>
      </c>
      <c r="D7932">
        <v>3317.62</v>
      </c>
      <c r="E7932">
        <v>0.14000000000000001</v>
      </c>
      <c r="F7932">
        <f t="shared" si="246"/>
        <v>464.46680000000003</v>
      </c>
      <c r="G7932">
        <f t="shared" si="247"/>
        <v>2853.1531999999997</v>
      </c>
      <c r="H7932">
        <v>5</v>
      </c>
      <c r="I7932" s="17">
        <v>45128</v>
      </c>
      <c r="J7932" s="17">
        <v>45133</v>
      </c>
      <c r="K7932" t="s">
        <v>21</v>
      </c>
      <c r="L7932" t="s">
        <v>27</v>
      </c>
      <c r="M7932">
        <v>617.57000000000005</v>
      </c>
      <c r="N7932" t="s">
        <v>17</v>
      </c>
    </row>
    <row r="7933" spans="1:14" ht="14.25" customHeight="1" x14ac:dyDescent="0.3">
      <c r="A7933" t="s">
        <v>459</v>
      </c>
      <c r="B7933" t="s">
        <v>25</v>
      </c>
      <c r="C7933" t="s">
        <v>36</v>
      </c>
      <c r="D7933">
        <v>3319.66</v>
      </c>
      <c r="E7933">
        <v>0.34</v>
      </c>
      <c r="F7933">
        <f t="shared" si="246"/>
        <v>1128.6844000000001</v>
      </c>
      <c r="G7933">
        <f t="shared" si="247"/>
        <v>2190.9755999999998</v>
      </c>
      <c r="H7933">
        <v>5</v>
      </c>
      <c r="I7933" s="17">
        <v>44978</v>
      </c>
      <c r="J7933" s="17">
        <v>44980</v>
      </c>
      <c r="K7933" t="s">
        <v>31</v>
      </c>
      <c r="L7933" t="s">
        <v>22</v>
      </c>
      <c r="M7933">
        <v>954.37</v>
      </c>
      <c r="N7933" t="s">
        <v>39</v>
      </c>
    </row>
    <row r="7934" spans="1:14" ht="14.25" customHeight="1" x14ac:dyDescent="0.3">
      <c r="A7934" t="s">
        <v>3430</v>
      </c>
      <c r="B7934" t="s">
        <v>25</v>
      </c>
      <c r="C7934" t="s">
        <v>33</v>
      </c>
      <c r="D7934">
        <v>3322.39</v>
      </c>
      <c r="E7934">
        <v>0.27</v>
      </c>
      <c r="F7934">
        <f t="shared" si="246"/>
        <v>897.0453</v>
      </c>
      <c r="G7934">
        <f t="shared" si="247"/>
        <v>2425.3446999999996</v>
      </c>
      <c r="H7934">
        <v>5</v>
      </c>
      <c r="I7934" s="17">
        <v>45320</v>
      </c>
      <c r="J7934" s="17">
        <v>45326</v>
      </c>
      <c r="K7934" t="s">
        <v>15</v>
      </c>
      <c r="L7934" t="s">
        <v>22</v>
      </c>
      <c r="M7934">
        <v>784.99</v>
      </c>
      <c r="N7934" t="s">
        <v>17</v>
      </c>
    </row>
    <row r="7935" spans="1:14" ht="14.25" customHeight="1" x14ac:dyDescent="0.3">
      <c r="A7935" t="s">
        <v>11788</v>
      </c>
      <c r="B7935" t="s">
        <v>13</v>
      </c>
      <c r="C7935" t="s">
        <v>33</v>
      </c>
      <c r="D7935">
        <v>3331.22</v>
      </c>
      <c r="E7935">
        <v>0.13</v>
      </c>
      <c r="F7935">
        <f t="shared" si="246"/>
        <v>433.05860000000001</v>
      </c>
      <c r="G7935">
        <f t="shared" si="247"/>
        <v>2898.1614</v>
      </c>
      <c r="H7935">
        <v>5</v>
      </c>
      <c r="I7935" s="17">
        <v>45308</v>
      </c>
      <c r="J7935" s="17">
        <v>45315</v>
      </c>
      <c r="K7935" t="s">
        <v>21</v>
      </c>
      <c r="L7935" t="s">
        <v>27</v>
      </c>
      <c r="M7935">
        <v>175.13</v>
      </c>
      <c r="N7935" t="s">
        <v>48</v>
      </c>
    </row>
    <row r="7936" spans="1:14" ht="14.25" customHeight="1" x14ac:dyDescent="0.3">
      <c r="A7936" t="s">
        <v>5377</v>
      </c>
      <c r="B7936" t="s">
        <v>19</v>
      </c>
      <c r="C7936" t="s">
        <v>33</v>
      </c>
      <c r="D7936">
        <v>3334.8</v>
      </c>
      <c r="E7936">
        <v>0.1</v>
      </c>
      <c r="F7936">
        <f t="shared" si="246"/>
        <v>333.48</v>
      </c>
      <c r="G7936">
        <f t="shared" si="247"/>
        <v>3001.32</v>
      </c>
      <c r="H7936">
        <v>5</v>
      </c>
      <c r="I7936" s="17">
        <v>45249</v>
      </c>
      <c r="J7936" s="17">
        <v>45250</v>
      </c>
      <c r="K7936" t="s">
        <v>21</v>
      </c>
      <c r="L7936" t="s">
        <v>27</v>
      </c>
      <c r="M7936">
        <v>664.57</v>
      </c>
      <c r="N7936" t="s">
        <v>23</v>
      </c>
    </row>
    <row r="7937" spans="1:14" ht="14.25" customHeight="1" x14ac:dyDescent="0.3">
      <c r="A7937" t="s">
        <v>9755</v>
      </c>
      <c r="B7937" t="s">
        <v>41</v>
      </c>
      <c r="C7937" t="s">
        <v>14</v>
      </c>
      <c r="D7937">
        <v>3337.07</v>
      </c>
      <c r="E7937">
        <v>0.44</v>
      </c>
      <c r="F7937">
        <f t="shared" si="246"/>
        <v>1468.3108</v>
      </c>
      <c r="G7937">
        <f t="shared" si="247"/>
        <v>1868.7592000000002</v>
      </c>
      <c r="H7937">
        <v>5</v>
      </c>
      <c r="I7937" s="17">
        <v>45373</v>
      </c>
      <c r="J7937" s="17">
        <v>45376</v>
      </c>
      <c r="K7937" t="s">
        <v>31</v>
      </c>
      <c r="L7937" t="s">
        <v>16</v>
      </c>
      <c r="M7937">
        <v>280.52999999999997</v>
      </c>
      <c r="N7937" t="s">
        <v>39</v>
      </c>
    </row>
    <row r="7938" spans="1:14" ht="14.25" customHeight="1" x14ac:dyDescent="0.3">
      <c r="A7938" t="s">
        <v>3308</v>
      </c>
      <c r="B7938" t="s">
        <v>41</v>
      </c>
      <c r="C7938" t="s">
        <v>26</v>
      </c>
      <c r="D7938">
        <v>3339.08</v>
      </c>
      <c r="E7938">
        <v>0.32</v>
      </c>
      <c r="F7938">
        <f t="shared" ref="F7938:F8001" si="248">D7938*E7938</f>
        <v>1068.5056</v>
      </c>
      <c r="G7938">
        <f t="shared" ref="G7938:G8001" si="249">D7938-F7938</f>
        <v>2270.5744</v>
      </c>
      <c r="H7938">
        <v>5</v>
      </c>
      <c r="I7938" s="17">
        <v>45046</v>
      </c>
      <c r="J7938" s="17">
        <v>45050</v>
      </c>
      <c r="K7938" t="s">
        <v>31</v>
      </c>
      <c r="L7938" t="s">
        <v>16</v>
      </c>
      <c r="M7938">
        <v>504.73</v>
      </c>
      <c r="N7938" t="s">
        <v>34</v>
      </c>
    </row>
    <row r="7939" spans="1:14" ht="14.25" customHeight="1" x14ac:dyDescent="0.3">
      <c r="A7939" t="s">
        <v>1035</v>
      </c>
      <c r="B7939" t="s">
        <v>25</v>
      </c>
      <c r="C7939" t="s">
        <v>14</v>
      </c>
      <c r="D7939">
        <v>3340.58</v>
      </c>
      <c r="E7939">
        <v>0.35</v>
      </c>
      <c r="F7939">
        <f t="shared" si="248"/>
        <v>1169.203</v>
      </c>
      <c r="G7939">
        <f t="shared" si="249"/>
        <v>2171.377</v>
      </c>
      <c r="H7939">
        <v>5</v>
      </c>
      <c r="I7939" s="17">
        <v>45396</v>
      </c>
      <c r="J7939" s="17">
        <v>45400</v>
      </c>
      <c r="K7939" t="s">
        <v>21</v>
      </c>
      <c r="L7939" t="s">
        <v>22</v>
      </c>
      <c r="M7939">
        <v>356.36</v>
      </c>
      <c r="N7939" t="s">
        <v>28</v>
      </c>
    </row>
    <row r="7940" spans="1:14" ht="14.25" customHeight="1" x14ac:dyDescent="0.3">
      <c r="A7940" t="s">
        <v>9538</v>
      </c>
      <c r="B7940" t="s">
        <v>25</v>
      </c>
      <c r="C7940" t="s">
        <v>36</v>
      </c>
      <c r="D7940">
        <v>3347.5</v>
      </c>
      <c r="E7940">
        <v>0.24</v>
      </c>
      <c r="F7940">
        <f t="shared" si="248"/>
        <v>803.4</v>
      </c>
      <c r="G7940">
        <f t="shared" si="249"/>
        <v>2544.1</v>
      </c>
      <c r="H7940">
        <v>5</v>
      </c>
      <c r="I7940" s="17">
        <v>45619</v>
      </c>
      <c r="J7940" s="17">
        <v>45622</v>
      </c>
      <c r="K7940" t="s">
        <v>21</v>
      </c>
      <c r="L7940" t="s">
        <v>16</v>
      </c>
      <c r="M7940">
        <v>595.04</v>
      </c>
      <c r="N7940" t="s">
        <v>28</v>
      </c>
    </row>
    <row r="7941" spans="1:14" ht="14.25" customHeight="1" x14ac:dyDescent="0.3">
      <c r="A7941" t="s">
        <v>14012</v>
      </c>
      <c r="B7941" t="s">
        <v>25</v>
      </c>
      <c r="C7941" t="s">
        <v>33</v>
      </c>
      <c r="D7941">
        <v>3348.27</v>
      </c>
      <c r="E7941">
        <v>0.44</v>
      </c>
      <c r="F7941">
        <f t="shared" si="248"/>
        <v>1473.2388000000001</v>
      </c>
      <c r="G7941">
        <f t="shared" si="249"/>
        <v>1875.0311999999999</v>
      </c>
      <c r="H7941">
        <v>5</v>
      </c>
      <c r="I7941" s="17">
        <v>44979</v>
      </c>
      <c r="J7941" s="17">
        <v>44985</v>
      </c>
      <c r="K7941" t="s">
        <v>21</v>
      </c>
      <c r="L7941" t="s">
        <v>22</v>
      </c>
      <c r="M7941">
        <v>802.31</v>
      </c>
      <c r="N7941" t="s">
        <v>17</v>
      </c>
    </row>
    <row r="7942" spans="1:14" ht="14.25" customHeight="1" x14ac:dyDescent="0.3">
      <c r="A7942" t="s">
        <v>13835</v>
      </c>
      <c r="B7942" t="s">
        <v>13</v>
      </c>
      <c r="C7942" t="s">
        <v>33</v>
      </c>
      <c r="D7942">
        <v>3350.17</v>
      </c>
      <c r="E7942">
        <v>0.48</v>
      </c>
      <c r="F7942">
        <f t="shared" si="248"/>
        <v>1608.0816</v>
      </c>
      <c r="G7942">
        <f t="shared" si="249"/>
        <v>1742.0884000000001</v>
      </c>
      <c r="H7942">
        <v>5</v>
      </c>
      <c r="I7942" s="17">
        <v>44999</v>
      </c>
      <c r="J7942" s="17">
        <v>45004</v>
      </c>
      <c r="K7942" t="s">
        <v>31</v>
      </c>
      <c r="L7942" t="s">
        <v>27</v>
      </c>
      <c r="M7942">
        <v>894.82</v>
      </c>
      <c r="N7942" t="s">
        <v>48</v>
      </c>
    </row>
    <row r="7943" spans="1:14" ht="14.25" customHeight="1" x14ac:dyDescent="0.3">
      <c r="A7943" t="s">
        <v>7590</v>
      </c>
      <c r="B7943" t="s">
        <v>19</v>
      </c>
      <c r="C7943" t="s">
        <v>14</v>
      </c>
      <c r="D7943">
        <v>3353.68</v>
      </c>
      <c r="E7943">
        <v>0.37</v>
      </c>
      <c r="F7943">
        <f t="shared" si="248"/>
        <v>1240.8616</v>
      </c>
      <c r="G7943">
        <f t="shared" si="249"/>
        <v>2112.8184000000001</v>
      </c>
      <c r="H7943">
        <v>5</v>
      </c>
      <c r="I7943" s="17">
        <v>45485</v>
      </c>
      <c r="J7943" s="17">
        <v>45492</v>
      </c>
      <c r="K7943" t="s">
        <v>15</v>
      </c>
      <c r="L7943" t="s">
        <v>22</v>
      </c>
      <c r="M7943">
        <v>445.07</v>
      </c>
      <c r="N7943" t="s">
        <v>39</v>
      </c>
    </row>
    <row r="7944" spans="1:14" ht="14.25" customHeight="1" x14ac:dyDescent="0.3">
      <c r="A7944" t="s">
        <v>5593</v>
      </c>
      <c r="B7944" t="s">
        <v>13</v>
      </c>
      <c r="C7944" t="s">
        <v>36</v>
      </c>
      <c r="D7944">
        <v>3354.49</v>
      </c>
      <c r="E7944">
        <v>0.11</v>
      </c>
      <c r="F7944">
        <f t="shared" si="248"/>
        <v>368.9939</v>
      </c>
      <c r="G7944">
        <f t="shared" si="249"/>
        <v>2985.4960999999998</v>
      </c>
      <c r="H7944">
        <v>5</v>
      </c>
      <c r="I7944" s="17">
        <v>45374</v>
      </c>
      <c r="J7944" s="17">
        <v>45379</v>
      </c>
      <c r="K7944" t="s">
        <v>31</v>
      </c>
      <c r="L7944" t="s">
        <v>16</v>
      </c>
      <c r="M7944">
        <v>372.06</v>
      </c>
      <c r="N7944" t="s">
        <v>48</v>
      </c>
    </row>
    <row r="7945" spans="1:14" ht="14.25" customHeight="1" x14ac:dyDescent="0.3">
      <c r="A7945" t="s">
        <v>9692</v>
      </c>
      <c r="B7945" t="s">
        <v>19</v>
      </c>
      <c r="C7945" t="s">
        <v>36</v>
      </c>
      <c r="D7945">
        <v>3358.94</v>
      </c>
      <c r="E7945">
        <v>0.36</v>
      </c>
      <c r="F7945">
        <f t="shared" si="248"/>
        <v>1209.2184</v>
      </c>
      <c r="G7945">
        <f t="shared" si="249"/>
        <v>2149.7215999999999</v>
      </c>
      <c r="H7945">
        <v>5</v>
      </c>
      <c r="I7945" s="17">
        <v>45490</v>
      </c>
      <c r="J7945" s="17">
        <v>45494</v>
      </c>
      <c r="K7945" t="s">
        <v>15</v>
      </c>
      <c r="L7945" t="s">
        <v>22</v>
      </c>
      <c r="M7945">
        <v>689.72</v>
      </c>
      <c r="N7945" t="s">
        <v>17</v>
      </c>
    </row>
    <row r="7946" spans="1:14" ht="14.25" customHeight="1" x14ac:dyDescent="0.3">
      <c r="A7946" t="s">
        <v>14819</v>
      </c>
      <c r="B7946" t="s">
        <v>13</v>
      </c>
      <c r="C7946" t="s">
        <v>20</v>
      </c>
      <c r="D7946">
        <v>3361.08</v>
      </c>
      <c r="E7946">
        <v>0.37</v>
      </c>
      <c r="F7946">
        <f t="shared" si="248"/>
        <v>1243.5996</v>
      </c>
      <c r="G7946">
        <f t="shared" si="249"/>
        <v>2117.4803999999999</v>
      </c>
      <c r="H7946">
        <v>5</v>
      </c>
      <c r="I7946" s="17">
        <v>44984</v>
      </c>
      <c r="J7946" s="17">
        <v>44987</v>
      </c>
      <c r="K7946" t="s">
        <v>21</v>
      </c>
      <c r="L7946" t="s">
        <v>16</v>
      </c>
      <c r="M7946">
        <v>720.24</v>
      </c>
      <c r="N7946" t="s">
        <v>48</v>
      </c>
    </row>
    <row r="7947" spans="1:14" ht="14.25" customHeight="1" x14ac:dyDescent="0.3">
      <c r="A7947" t="s">
        <v>5424</v>
      </c>
      <c r="B7947" t="s">
        <v>41</v>
      </c>
      <c r="C7947" t="s">
        <v>20</v>
      </c>
      <c r="D7947">
        <v>3364.62</v>
      </c>
      <c r="E7947">
        <v>0.41</v>
      </c>
      <c r="F7947">
        <f t="shared" si="248"/>
        <v>1379.4941999999999</v>
      </c>
      <c r="G7947">
        <f t="shared" si="249"/>
        <v>1985.1258</v>
      </c>
      <c r="H7947">
        <v>5</v>
      </c>
      <c r="I7947" s="17">
        <v>44944</v>
      </c>
      <c r="J7947" s="17">
        <v>44945</v>
      </c>
      <c r="K7947" t="s">
        <v>21</v>
      </c>
      <c r="L7947" t="s">
        <v>16</v>
      </c>
      <c r="M7947">
        <v>305.32</v>
      </c>
      <c r="N7947" t="s">
        <v>23</v>
      </c>
    </row>
    <row r="7948" spans="1:14" ht="14.25" customHeight="1" x14ac:dyDescent="0.3">
      <c r="A7948" t="s">
        <v>12201</v>
      </c>
      <c r="B7948" t="s">
        <v>25</v>
      </c>
      <c r="C7948" t="s">
        <v>33</v>
      </c>
      <c r="D7948">
        <v>3367.8</v>
      </c>
      <c r="E7948">
        <v>0.13</v>
      </c>
      <c r="F7948">
        <f t="shared" si="248"/>
        <v>437.81400000000002</v>
      </c>
      <c r="G7948">
        <f t="shared" si="249"/>
        <v>2929.9860000000003</v>
      </c>
      <c r="H7948">
        <v>5</v>
      </c>
      <c r="I7948" s="17">
        <v>45475</v>
      </c>
      <c r="J7948" s="17">
        <v>45480</v>
      </c>
      <c r="K7948" t="s">
        <v>21</v>
      </c>
      <c r="L7948" t="s">
        <v>27</v>
      </c>
      <c r="M7948">
        <v>349.91</v>
      </c>
      <c r="N7948" t="s">
        <v>39</v>
      </c>
    </row>
    <row r="7949" spans="1:14" ht="14.25" customHeight="1" x14ac:dyDescent="0.3">
      <c r="A7949" t="s">
        <v>928</v>
      </c>
      <c r="B7949" t="s">
        <v>19</v>
      </c>
      <c r="C7949" t="s">
        <v>20</v>
      </c>
      <c r="D7949">
        <v>3367.92</v>
      </c>
      <c r="E7949">
        <v>0.39</v>
      </c>
      <c r="F7949">
        <f t="shared" si="248"/>
        <v>1313.4888000000001</v>
      </c>
      <c r="G7949">
        <f t="shared" si="249"/>
        <v>2054.4312</v>
      </c>
      <c r="H7949">
        <v>5</v>
      </c>
      <c r="I7949" s="17">
        <v>45263</v>
      </c>
      <c r="J7949" s="17">
        <v>45269</v>
      </c>
      <c r="K7949" t="s">
        <v>21</v>
      </c>
      <c r="L7949" t="s">
        <v>27</v>
      </c>
      <c r="M7949">
        <v>922.53</v>
      </c>
      <c r="N7949" t="s">
        <v>23</v>
      </c>
    </row>
    <row r="7950" spans="1:14" ht="14.25" customHeight="1" x14ac:dyDescent="0.3">
      <c r="A7950" t="s">
        <v>1655</v>
      </c>
      <c r="B7950" t="s">
        <v>41</v>
      </c>
      <c r="C7950" t="s">
        <v>36</v>
      </c>
      <c r="D7950">
        <v>3371.54</v>
      </c>
      <c r="E7950">
        <v>0.12</v>
      </c>
      <c r="F7950">
        <f t="shared" si="248"/>
        <v>404.58479999999997</v>
      </c>
      <c r="G7950">
        <f t="shared" si="249"/>
        <v>2966.9551999999999</v>
      </c>
      <c r="H7950">
        <v>5</v>
      </c>
      <c r="I7950" s="17">
        <v>45251</v>
      </c>
      <c r="J7950" s="17">
        <v>45256</v>
      </c>
      <c r="K7950" t="s">
        <v>15</v>
      </c>
      <c r="L7950" t="s">
        <v>16</v>
      </c>
      <c r="M7950">
        <v>729.61</v>
      </c>
      <c r="N7950" t="s">
        <v>23</v>
      </c>
    </row>
    <row r="7951" spans="1:14" ht="14.25" customHeight="1" x14ac:dyDescent="0.3">
      <c r="A7951" t="s">
        <v>5154</v>
      </c>
      <c r="B7951" t="s">
        <v>19</v>
      </c>
      <c r="C7951" t="s">
        <v>33</v>
      </c>
      <c r="D7951">
        <v>3377.14</v>
      </c>
      <c r="E7951">
        <v>0.19</v>
      </c>
      <c r="F7951">
        <f t="shared" si="248"/>
        <v>641.65660000000003</v>
      </c>
      <c r="G7951">
        <f t="shared" si="249"/>
        <v>2735.4834000000001</v>
      </c>
      <c r="H7951">
        <v>5</v>
      </c>
      <c r="I7951" s="17">
        <v>45081</v>
      </c>
      <c r="J7951" s="17">
        <v>45086</v>
      </c>
      <c r="K7951" t="s">
        <v>21</v>
      </c>
      <c r="L7951" t="s">
        <v>22</v>
      </c>
      <c r="M7951">
        <v>538.66</v>
      </c>
      <c r="N7951" t="s">
        <v>17</v>
      </c>
    </row>
    <row r="7952" spans="1:14" ht="14.25" customHeight="1" x14ac:dyDescent="0.3">
      <c r="A7952" t="s">
        <v>8560</v>
      </c>
      <c r="B7952" t="s">
        <v>13</v>
      </c>
      <c r="C7952" t="s">
        <v>20</v>
      </c>
      <c r="D7952">
        <v>3379.26</v>
      </c>
      <c r="E7952">
        <v>0.32</v>
      </c>
      <c r="F7952">
        <f t="shared" si="248"/>
        <v>1081.3632</v>
      </c>
      <c r="G7952">
        <f t="shared" si="249"/>
        <v>2297.8968000000004</v>
      </c>
      <c r="H7952">
        <v>5</v>
      </c>
      <c r="I7952" s="17">
        <v>44970</v>
      </c>
      <c r="J7952" s="17">
        <v>44977</v>
      </c>
      <c r="K7952" t="s">
        <v>31</v>
      </c>
      <c r="L7952" t="s">
        <v>22</v>
      </c>
      <c r="M7952">
        <v>619.16</v>
      </c>
      <c r="N7952" t="s">
        <v>23</v>
      </c>
    </row>
    <row r="7953" spans="1:14" ht="14.25" customHeight="1" x14ac:dyDescent="0.3">
      <c r="A7953" t="s">
        <v>2912</v>
      </c>
      <c r="B7953" t="s">
        <v>19</v>
      </c>
      <c r="C7953" t="s">
        <v>33</v>
      </c>
      <c r="D7953">
        <v>3383.98</v>
      </c>
      <c r="E7953">
        <v>0.21</v>
      </c>
      <c r="F7953">
        <f t="shared" si="248"/>
        <v>710.63580000000002</v>
      </c>
      <c r="G7953">
        <f t="shared" si="249"/>
        <v>2673.3442</v>
      </c>
      <c r="H7953">
        <v>5</v>
      </c>
      <c r="I7953" s="17">
        <v>45034</v>
      </c>
      <c r="J7953" s="17">
        <v>45040</v>
      </c>
      <c r="K7953" t="s">
        <v>21</v>
      </c>
      <c r="L7953" t="s">
        <v>16</v>
      </c>
      <c r="M7953">
        <v>977.22</v>
      </c>
      <c r="N7953" t="s">
        <v>39</v>
      </c>
    </row>
    <row r="7954" spans="1:14" ht="14.25" customHeight="1" x14ac:dyDescent="0.3">
      <c r="A7954" t="s">
        <v>4773</v>
      </c>
      <c r="B7954" t="s">
        <v>25</v>
      </c>
      <c r="C7954" t="s">
        <v>33</v>
      </c>
      <c r="D7954">
        <v>3385.42</v>
      </c>
      <c r="E7954">
        <v>0.11</v>
      </c>
      <c r="F7954">
        <f t="shared" si="248"/>
        <v>372.39620000000002</v>
      </c>
      <c r="G7954">
        <f t="shared" si="249"/>
        <v>3013.0237999999999</v>
      </c>
      <c r="H7954">
        <v>5</v>
      </c>
      <c r="I7954" s="17">
        <v>45620</v>
      </c>
      <c r="J7954" s="17">
        <v>45626</v>
      </c>
      <c r="K7954" t="s">
        <v>31</v>
      </c>
      <c r="L7954" t="s">
        <v>22</v>
      </c>
      <c r="M7954">
        <v>583.30999999999995</v>
      </c>
      <c r="N7954" t="s">
        <v>28</v>
      </c>
    </row>
    <row r="7955" spans="1:14" ht="14.25" customHeight="1" x14ac:dyDescent="0.3">
      <c r="A7955" t="s">
        <v>14669</v>
      </c>
      <c r="B7955" t="s">
        <v>25</v>
      </c>
      <c r="C7955" t="s">
        <v>33</v>
      </c>
      <c r="D7955">
        <v>3389.13</v>
      </c>
      <c r="E7955">
        <v>0.31</v>
      </c>
      <c r="F7955">
        <f t="shared" si="248"/>
        <v>1050.6303</v>
      </c>
      <c r="G7955">
        <f t="shared" si="249"/>
        <v>2338.4997000000003</v>
      </c>
      <c r="H7955">
        <v>5</v>
      </c>
      <c r="I7955" s="17">
        <v>45571</v>
      </c>
      <c r="J7955" s="17">
        <v>45573</v>
      </c>
      <c r="K7955" t="s">
        <v>15</v>
      </c>
      <c r="L7955" t="s">
        <v>27</v>
      </c>
      <c r="M7955">
        <v>260.44</v>
      </c>
      <c r="N7955" t="s">
        <v>39</v>
      </c>
    </row>
    <row r="7956" spans="1:14" ht="14.25" customHeight="1" x14ac:dyDescent="0.3">
      <c r="A7956" t="s">
        <v>5644</v>
      </c>
      <c r="B7956" t="s">
        <v>41</v>
      </c>
      <c r="C7956" t="s">
        <v>36</v>
      </c>
      <c r="D7956">
        <v>3394.52</v>
      </c>
      <c r="E7956">
        <v>0.08</v>
      </c>
      <c r="F7956">
        <f t="shared" si="248"/>
        <v>271.5616</v>
      </c>
      <c r="G7956">
        <f t="shared" si="249"/>
        <v>3122.9584</v>
      </c>
      <c r="H7956">
        <v>5</v>
      </c>
      <c r="I7956" s="17">
        <v>45176</v>
      </c>
      <c r="J7956" s="17">
        <v>45179</v>
      </c>
      <c r="K7956" t="s">
        <v>15</v>
      </c>
      <c r="L7956" t="s">
        <v>22</v>
      </c>
      <c r="M7956">
        <v>252.34</v>
      </c>
      <c r="N7956" t="s">
        <v>23</v>
      </c>
    </row>
    <row r="7957" spans="1:14" ht="14.25" customHeight="1" x14ac:dyDescent="0.3">
      <c r="A7957" t="s">
        <v>7042</v>
      </c>
      <c r="B7957" t="s">
        <v>25</v>
      </c>
      <c r="C7957" t="s">
        <v>20</v>
      </c>
      <c r="D7957">
        <v>3400.42</v>
      </c>
      <c r="E7957">
        <v>0.04</v>
      </c>
      <c r="F7957">
        <f t="shared" si="248"/>
        <v>136.01680000000002</v>
      </c>
      <c r="G7957">
        <f t="shared" si="249"/>
        <v>3264.4032000000002</v>
      </c>
      <c r="H7957">
        <v>5</v>
      </c>
      <c r="I7957" s="17">
        <v>45413</v>
      </c>
      <c r="J7957" s="17">
        <v>45415</v>
      </c>
      <c r="K7957" t="s">
        <v>15</v>
      </c>
      <c r="L7957" t="s">
        <v>27</v>
      </c>
      <c r="M7957">
        <v>844.33</v>
      </c>
      <c r="N7957" t="s">
        <v>48</v>
      </c>
    </row>
    <row r="7958" spans="1:14" ht="14.25" customHeight="1" x14ac:dyDescent="0.3">
      <c r="A7958" t="s">
        <v>7235</v>
      </c>
      <c r="B7958" t="s">
        <v>41</v>
      </c>
      <c r="C7958" t="s">
        <v>33</v>
      </c>
      <c r="D7958">
        <v>3403.86</v>
      </c>
      <c r="E7958">
        <v>0.04</v>
      </c>
      <c r="F7958">
        <f t="shared" si="248"/>
        <v>136.15440000000001</v>
      </c>
      <c r="G7958">
        <f t="shared" si="249"/>
        <v>3267.7056000000002</v>
      </c>
      <c r="H7958">
        <v>5</v>
      </c>
      <c r="I7958" s="17">
        <v>45347</v>
      </c>
      <c r="J7958" s="17">
        <v>45351</v>
      </c>
      <c r="K7958" t="s">
        <v>15</v>
      </c>
      <c r="L7958" t="s">
        <v>16</v>
      </c>
      <c r="M7958">
        <v>887.44</v>
      </c>
      <c r="N7958" t="s">
        <v>48</v>
      </c>
    </row>
    <row r="7959" spans="1:14" ht="14.25" customHeight="1" x14ac:dyDescent="0.3">
      <c r="A7959" t="s">
        <v>5473</v>
      </c>
      <c r="B7959" t="s">
        <v>13</v>
      </c>
      <c r="C7959" t="s">
        <v>33</v>
      </c>
      <c r="D7959">
        <v>3407.85</v>
      </c>
      <c r="E7959">
        <v>0.15</v>
      </c>
      <c r="F7959">
        <f t="shared" si="248"/>
        <v>511.17749999999995</v>
      </c>
      <c r="G7959">
        <f t="shared" si="249"/>
        <v>2896.6725000000001</v>
      </c>
      <c r="H7959">
        <v>5</v>
      </c>
      <c r="I7959" s="17">
        <v>45233</v>
      </c>
      <c r="J7959" s="17">
        <v>45239</v>
      </c>
      <c r="K7959" t="s">
        <v>31</v>
      </c>
      <c r="L7959" t="s">
        <v>27</v>
      </c>
      <c r="M7959">
        <v>636.72</v>
      </c>
      <c r="N7959" t="s">
        <v>28</v>
      </c>
    </row>
    <row r="7960" spans="1:14" ht="14.25" customHeight="1" x14ac:dyDescent="0.3">
      <c r="A7960" t="s">
        <v>8688</v>
      </c>
      <c r="B7960" t="s">
        <v>41</v>
      </c>
      <c r="C7960" t="s">
        <v>26</v>
      </c>
      <c r="D7960">
        <v>3409.9</v>
      </c>
      <c r="E7960">
        <v>0.14000000000000001</v>
      </c>
      <c r="F7960">
        <f t="shared" si="248"/>
        <v>477.38600000000008</v>
      </c>
      <c r="G7960">
        <f t="shared" si="249"/>
        <v>2932.5140000000001</v>
      </c>
      <c r="H7960">
        <v>5</v>
      </c>
      <c r="I7960" s="17">
        <v>45331</v>
      </c>
      <c r="J7960" s="17">
        <v>45334</v>
      </c>
      <c r="K7960" t="s">
        <v>15</v>
      </c>
      <c r="L7960" t="s">
        <v>27</v>
      </c>
      <c r="M7960">
        <v>402.26</v>
      </c>
      <c r="N7960" t="s">
        <v>17</v>
      </c>
    </row>
    <row r="7961" spans="1:14" ht="14.25" customHeight="1" x14ac:dyDescent="0.3">
      <c r="A7961" t="s">
        <v>5012</v>
      </c>
      <c r="B7961" t="s">
        <v>19</v>
      </c>
      <c r="C7961" t="s">
        <v>36</v>
      </c>
      <c r="D7961">
        <v>3410.14</v>
      </c>
      <c r="E7961">
        <v>0.18</v>
      </c>
      <c r="F7961">
        <f t="shared" si="248"/>
        <v>613.8252</v>
      </c>
      <c r="G7961">
        <f t="shared" si="249"/>
        <v>2796.3148000000001</v>
      </c>
      <c r="H7961">
        <v>5</v>
      </c>
      <c r="I7961" s="17">
        <v>45295</v>
      </c>
      <c r="J7961" s="17">
        <v>45298</v>
      </c>
      <c r="K7961" t="s">
        <v>15</v>
      </c>
      <c r="L7961" t="s">
        <v>27</v>
      </c>
      <c r="M7961">
        <v>743.65</v>
      </c>
      <c r="N7961" t="s">
        <v>39</v>
      </c>
    </row>
    <row r="7962" spans="1:14" ht="14.25" customHeight="1" x14ac:dyDescent="0.3">
      <c r="A7962" t="s">
        <v>10022</v>
      </c>
      <c r="B7962" t="s">
        <v>25</v>
      </c>
      <c r="C7962" t="s">
        <v>26</v>
      </c>
      <c r="D7962">
        <v>3411.24</v>
      </c>
      <c r="E7962">
        <v>0</v>
      </c>
      <c r="F7962">
        <f t="shared" si="248"/>
        <v>0</v>
      </c>
      <c r="G7962">
        <f t="shared" si="249"/>
        <v>3411.24</v>
      </c>
      <c r="H7962">
        <v>5</v>
      </c>
      <c r="I7962" s="17">
        <v>45401</v>
      </c>
      <c r="J7962" s="17">
        <v>45406</v>
      </c>
      <c r="K7962" t="s">
        <v>21</v>
      </c>
      <c r="L7962" t="s">
        <v>22</v>
      </c>
      <c r="M7962">
        <v>946.8</v>
      </c>
      <c r="N7962" t="s">
        <v>34</v>
      </c>
    </row>
    <row r="7963" spans="1:14" ht="14.25" customHeight="1" x14ac:dyDescent="0.3">
      <c r="A7963" t="s">
        <v>11211</v>
      </c>
      <c r="B7963" t="s">
        <v>41</v>
      </c>
      <c r="C7963" t="s">
        <v>26</v>
      </c>
      <c r="D7963">
        <v>3416.87</v>
      </c>
      <c r="E7963">
        <v>0.04</v>
      </c>
      <c r="F7963">
        <f t="shared" si="248"/>
        <v>136.6748</v>
      </c>
      <c r="G7963">
        <f t="shared" si="249"/>
        <v>3280.1952000000001</v>
      </c>
      <c r="H7963">
        <v>5</v>
      </c>
      <c r="I7963" s="17">
        <v>45632</v>
      </c>
      <c r="J7963" s="17">
        <v>45635</v>
      </c>
      <c r="K7963" t="s">
        <v>31</v>
      </c>
      <c r="L7963" t="s">
        <v>27</v>
      </c>
      <c r="M7963">
        <v>868.85</v>
      </c>
      <c r="N7963" t="s">
        <v>17</v>
      </c>
    </row>
    <row r="7964" spans="1:14" ht="14.25" customHeight="1" x14ac:dyDescent="0.3">
      <c r="A7964" t="s">
        <v>12165</v>
      </c>
      <c r="B7964" t="s">
        <v>25</v>
      </c>
      <c r="C7964" t="s">
        <v>20</v>
      </c>
      <c r="D7964">
        <v>3417.53</v>
      </c>
      <c r="E7964">
        <v>0.31</v>
      </c>
      <c r="F7964">
        <f t="shared" si="248"/>
        <v>1059.4343000000001</v>
      </c>
      <c r="G7964">
        <f t="shared" si="249"/>
        <v>2358.0956999999999</v>
      </c>
      <c r="H7964">
        <v>5</v>
      </c>
      <c r="I7964" s="17">
        <v>44959</v>
      </c>
      <c r="J7964" s="17">
        <v>44961</v>
      </c>
      <c r="K7964" t="s">
        <v>15</v>
      </c>
      <c r="L7964" t="s">
        <v>27</v>
      </c>
      <c r="M7964">
        <v>526.80999999999995</v>
      </c>
      <c r="N7964" t="s">
        <v>17</v>
      </c>
    </row>
    <row r="7965" spans="1:14" ht="14.25" customHeight="1" x14ac:dyDescent="0.3">
      <c r="A7965" t="s">
        <v>5295</v>
      </c>
      <c r="B7965" t="s">
        <v>19</v>
      </c>
      <c r="C7965" t="s">
        <v>20</v>
      </c>
      <c r="D7965">
        <v>3417.89</v>
      </c>
      <c r="E7965">
        <v>0.5</v>
      </c>
      <c r="F7965">
        <f t="shared" si="248"/>
        <v>1708.9449999999999</v>
      </c>
      <c r="G7965">
        <f t="shared" si="249"/>
        <v>1708.9449999999999</v>
      </c>
      <c r="H7965">
        <v>5</v>
      </c>
      <c r="I7965" s="17">
        <v>45642</v>
      </c>
      <c r="J7965" s="17">
        <v>45644</v>
      </c>
      <c r="K7965" t="s">
        <v>31</v>
      </c>
      <c r="L7965" t="s">
        <v>27</v>
      </c>
      <c r="M7965">
        <v>660.06</v>
      </c>
      <c r="N7965" t="s">
        <v>34</v>
      </c>
    </row>
    <row r="7966" spans="1:14" ht="14.25" customHeight="1" x14ac:dyDescent="0.3">
      <c r="A7966" t="s">
        <v>6727</v>
      </c>
      <c r="B7966" t="s">
        <v>19</v>
      </c>
      <c r="C7966" t="s">
        <v>14</v>
      </c>
      <c r="D7966">
        <v>3419.8</v>
      </c>
      <c r="E7966">
        <v>0.43</v>
      </c>
      <c r="F7966">
        <f t="shared" si="248"/>
        <v>1470.5140000000001</v>
      </c>
      <c r="G7966">
        <f t="shared" si="249"/>
        <v>1949.2860000000001</v>
      </c>
      <c r="H7966">
        <v>5</v>
      </c>
      <c r="I7966" s="17">
        <v>45615</v>
      </c>
      <c r="J7966" s="17">
        <v>45617</v>
      </c>
      <c r="K7966" t="s">
        <v>31</v>
      </c>
      <c r="L7966" t="s">
        <v>27</v>
      </c>
      <c r="M7966">
        <v>918.88</v>
      </c>
      <c r="N7966" t="s">
        <v>23</v>
      </c>
    </row>
    <row r="7967" spans="1:14" ht="14.25" customHeight="1" x14ac:dyDescent="0.3">
      <c r="A7967" t="s">
        <v>11277</v>
      </c>
      <c r="B7967" t="s">
        <v>13</v>
      </c>
      <c r="C7967" t="s">
        <v>36</v>
      </c>
      <c r="D7967">
        <v>3422.97</v>
      </c>
      <c r="E7967">
        <v>0.03</v>
      </c>
      <c r="F7967">
        <f t="shared" si="248"/>
        <v>102.6891</v>
      </c>
      <c r="G7967">
        <f t="shared" si="249"/>
        <v>3320.2808999999997</v>
      </c>
      <c r="H7967">
        <v>5</v>
      </c>
      <c r="I7967" s="17">
        <v>45555</v>
      </c>
      <c r="J7967" s="17">
        <v>45561</v>
      </c>
      <c r="K7967" t="s">
        <v>15</v>
      </c>
      <c r="L7967" t="s">
        <v>16</v>
      </c>
      <c r="M7967">
        <v>292.27999999999997</v>
      </c>
      <c r="N7967" t="s">
        <v>34</v>
      </c>
    </row>
    <row r="7968" spans="1:14" ht="14.25" customHeight="1" x14ac:dyDescent="0.3">
      <c r="A7968" t="s">
        <v>4677</v>
      </c>
      <c r="B7968" t="s">
        <v>19</v>
      </c>
      <c r="C7968" t="s">
        <v>33</v>
      </c>
      <c r="D7968">
        <v>3429.01</v>
      </c>
      <c r="E7968">
        <v>0.31</v>
      </c>
      <c r="F7968">
        <f t="shared" si="248"/>
        <v>1062.9931000000001</v>
      </c>
      <c r="G7968">
        <f t="shared" si="249"/>
        <v>2366.0169000000001</v>
      </c>
      <c r="H7968">
        <v>5</v>
      </c>
      <c r="I7968" s="17">
        <v>45505</v>
      </c>
      <c r="J7968" s="17">
        <v>45511</v>
      </c>
      <c r="K7968" t="s">
        <v>15</v>
      </c>
      <c r="L7968" t="s">
        <v>22</v>
      </c>
      <c r="M7968">
        <v>707.36</v>
      </c>
      <c r="N7968" t="s">
        <v>17</v>
      </c>
    </row>
    <row r="7969" spans="1:14" ht="14.25" customHeight="1" x14ac:dyDescent="0.3">
      <c r="A7969" t="s">
        <v>5975</v>
      </c>
      <c r="B7969" t="s">
        <v>13</v>
      </c>
      <c r="C7969" t="s">
        <v>26</v>
      </c>
      <c r="D7969">
        <v>3430.4</v>
      </c>
      <c r="E7969">
        <v>0.25</v>
      </c>
      <c r="F7969">
        <f t="shared" si="248"/>
        <v>857.6</v>
      </c>
      <c r="G7969">
        <f t="shared" si="249"/>
        <v>2572.8000000000002</v>
      </c>
      <c r="H7969">
        <v>5</v>
      </c>
      <c r="I7969" s="17">
        <v>45166</v>
      </c>
      <c r="J7969" s="17">
        <v>45171</v>
      </c>
      <c r="K7969" t="s">
        <v>15</v>
      </c>
      <c r="L7969" t="s">
        <v>22</v>
      </c>
      <c r="M7969">
        <v>719.61</v>
      </c>
      <c r="N7969" t="s">
        <v>39</v>
      </c>
    </row>
    <row r="7970" spans="1:14" ht="14.25" customHeight="1" x14ac:dyDescent="0.3">
      <c r="A7970" t="s">
        <v>10283</v>
      </c>
      <c r="B7970" t="s">
        <v>25</v>
      </c>
      <c r="C7970" t="s">
        <v>36</v>
      </c>
      <c r="D7970">
        <v>3433.46</v>
      </c>
      <c r="E7970">
        <v>0.41</v>
      </c>
      <c r="F7970">
        <f t="shared" si="248"/>
        <v>1407.7185999999999</v>
      </c>
      <c r="G7970">
        <f t="shared" si="249"/>
        <v>2025.7414000000001</v>
      </c>
      <c r="H7970">
        <v>5</v>
      </c>
      <c r="I7970" s="17">
        <v>45401</v>
      </c>
      <c r="J7970" s="17">
        <v>45405</v>
      </c>
      <c r="K7970" t="s">
        <v>21</v>
      </c>
      <c r="L7970" t="s">
        <v>16</v>
      </c>
      <c r="M7970">
        <v>546.72</v>
      </c>
      <c r="N7970" t="s">
        <v>34</v>
      </c>
    </row>
    <row r="7971" spans="1:14" ht="14.25" customHeight="1" x14ac:dyDescent="0.3">
      <c r="A7971" t="s">
        <v>2483</v>
      </c>
      <c r="B7971" t="s">
        <v>13</v>
      </c>
      <c r="C7971" t="s">
        <v>20</v>
      </c>
      <c r="D7971">
        <v>3435.08</v>
      </c>
      <c r="E7971">
        <v>0.39</v>
      </c>
      <c r="F7971">
        <f t="shared" si="248"/>
        <v>1339.6812</v>
      </c>
      <c r="G7971">
        <f t="shared" si="249"/>
        <v>2095.3987999999999</v>
      </c>
      <c r="H7971">
        <v>5</v>
      </c>
      <c r="I7971" s="17">
        <v>45543</v>
      </c>
      <c r="J7971" s="17">
        <v>45547</v>
      </c>
      <c r="K7971" t="s">
        <v>21</v>
      </c>
      <c r="L7971" t="s">
        <v>16</v>
      </c>
      <c r="M7971">
        <v>230.29</v>
      </c>
      <c r="N7971" t="s">
        <v>34</v>
      </c>
    </row>
    <row r="7972" spans="1:14" ht="14.25" customHeight="1" x14ac:dyDescent="0.3">
      <c r="A7972" t="s">
        <v>7743</v>
      </c>
      <c r="B7972" t="s">
        <v>25</v>
      </c>
      <c r="C7972" t="s">
        <v>14</v>
      </c>
      <c r="D7972">
        <v>3440.55</v>
      </c>
      <c r="E7972">
        <v>0.35</v>
      </c>
      <c r="F7972">
        <f t="shared" si="248"/>
        <v>1204.1924999999999</v>
      </c>
      <c r="G7972">
        <f t="shared" si="249"/>
        <v>2236.3575000000001</v>
      </c>
      <c r="H7972">
        <v>5</v>
      </c>
      <c r="I7972" s="17">
        <v>44988</v>
      </c>
      <c r="J7972" s="17">
        <v>44994</v>
      </c>
      <c r="K7972" t="s">
        <v>31</v>
      </c>
      <c r="L7972" t="s">
        <v>22</v>
      </c>
      <c r="M7972">
        <v>429.33</v>
      </c>
      <c r="N7972" t="s">
        <v>48</v>
      </c>
    </row>
    <row r="7973" spans="1:14" ht="14.25" customHeight="1" x14ac:dyDescent="0.3">
      <c r="A7973" t="s">
        <v>6941</v>
      </c>
      <c r="B7973" t="s">
        <v>13</v>
      </c>
      <c r="C7973" t="s">
        <v>26</v>
      </c>
      <c r="D7973">
        <v>3443.75</v>
      </c>
      <c r="E7973">
        <v>0.28999999999999998</v>
      </c>
      <c r="F7973">
        <f t="shared" si="248"/>
        <v>998.68749999999989</v>
      </c>
      <c r="G7973">
        <f t="shared" si="249"/>
        <v>2445.0625</v>
      </c>
      <c r="H7973">
        <v>5</v>
      </c>
      <c r="I7973" s="17">
        <v>45448</v>
      </c>
      <c r="J7973" s="17">
        <v>45450</v>
      </c>
      <c r="K7973" t="s">
        <v>15</v>
      </c>
      <c r="L7973" t="s">
        <v>27</v>
      </c>
      <c r="M7973">
        <v>517.61</v>
      </c>
      <c r="N7973" t="s">
        <v>48</v>
      </c>
    </row>
    <row r="7974" spans="1:14" ht="14.25" customHeight="1" x14ac:dyDescent="0.3">
      <c r="A7974" t="s">
        <v>14885</v>
      </c>
      <c r="B7974" t="s">
        <v>25</v>
      </c>
      <c r="C7974" t="s">
        <v>36</v>
      </c>
      <c r="D7974">
        <v>3452.91</v>
      </c>
      <c r="E7974">
        <v>0.49</v>
      </c>
      <c r="F7974">
        <f t="shared" si="248"/>
        <v>1691.9259</v>
      </c>
      <c r="G7974">
        <f t="shared" si="249"/>
        <v>1760.9840999999999</v>
      </c>
      <c r="H7974">
        <v>5</v>
      </c>
      <c r="I7974" s="17">
        <v>45371</v>
      </c>
      <c r="J7974" s="17">
        <v>45377</v>
      </c>
      <c r="K7974" t="s">
        <v>31</v>
      </c>
      <c r="L7974" t="s">
        <v>16</v>
      </c>
      <c r="M7974">
        <v>901.06</v>
      </c>
      <c r="N7974" t="s">
        <v>28</v>
      </c>
    </row>
    <row r="7975" spans="1:14" ht="14.25" customHeight="1" x14ac:dyDescent="0.3">
      <c r="A7975" t="s">
        <v>8542</v>
      </c>
      <c r="B7975" t="s">
        <v>13</v>
      </c>
      <c r="C7975" t="s">
        <v>36</v>
      </c>
      <c r="D7975">
        <v>3454.71</v>
      </c>
      <c r="E7975">
        <v>0.33</v>
      </c>
      <c r="F7975">
        <f t="shared" si="248"/>
        <v>1140.0543</v>
      </c>
      <c r="G7975">
        <f t="shared" si="249"/>
        <v>2314.6557000000003</v>
      </c>
      <c r="H7975">
        <v>5</v>
      </c>
      <c r="I7975" s="17">
        <v>45270</v>
      </c>
      <c r="J7975" s="17">
        <v>45272</v>
      </c>
      <c r="K7975" t="s">
        <v>31</v>
      </c>
      <c r="L7975" t="s">
        <v>22</v>
      </c>
      <c r="M7975">
        <v>933.4</v>
      </c>
      <c r="N7975" t="s">
        <v>39</v>
      </c>
    </row>
    <row r="7976" spans="1:14" ht="14.25" customHeight="1" x14ac:dyDescent="0.3">
      <c r="A7976" t="s">
        <v>8723</v>
      </c>
      <c r="B7976" t="s">
        <v>25</v>
      </c>
      <c r="C7976" t="s">
        <v>20</v>
      </c>
      <c r="D7976">
        <v>3459.65</v>
      </c>
      <c r="E7976">
        <v>0.41</v>
      </c>
      <c r="F7976">
        <f t="shared" si="248"/>
        <v>1418.4565</v>
      </c>
      <c r="G7976">
        <f t="shared" si="249"/>
        <v>2041.1935000000001</v>
      </c>
      <c r="H7976">
        <v>5</v>
      </c>
      <c r="I7976" s="17">
        <v>45249</v>
      </c>
      <c r="J7976" s="17">
        <v>45253</v>
      </c>
      <c r="K7976" t="s">
        <v>31</v>
      </c>
      <c r="L7976" t="s">
        <v>27</v>
      </c>
      <c r="M7976">
        <v>748.41</v>
      </c>
      <c r="N7976" t="s">
        <v>23</v>
      </c>
    </row>
    <row r="7977" spans="1:14" ht="14.25" customHeight="1" x14ac:dyDescent="0.3">
      <c r="A7977" t="s">
        <v>3837</v>
      </c>
      <c r="B7977" t="s">
        <v>41</v>
      </c>
      <c r="C7977" t="s">
        <v>14</v>
      </c>
      <c r="D7977">
        <v>3471.1</v>
      </c>
      <c r="E7977">
        <v>0.37</v>
      </c>
      <c r="F7977">
        <f t="shared" si="248"/>
        <v>1284.307</v>
      </c>
      <c r="G7977">
        <f t="shared" si="249"/>
        <v>2186.7929999999997</v>
      </c>
      <c r="H7977">
        <v>5</v>
      </c>
      <c r="I7977" s="17">
        <v>45515</v>
      </c>
      <c r="J7977" s="17">
        <v>45516</v>
      </c>
      <c r="K7977" t="s">
        <v>31</v>
      </c>
      <c r="L7977" t="s">
        <v>16</v>
      </c>
      <c r="M7977">
        <v>372.9</v>
      </c>
      <c r="N7977" t="s">
        <v>17</v>
      </c>
    </row>
    <row r="7978" spans="1:14" ht="14.25" customHeight="1" x14ac:dyDescent="0.3">
      <c r="A7978" t="s">
        <v>1955</v>
      </c>
      <c r="B7978" t="s">
        <v>19</v>
      </c>
      <c r="C7978" t="s">
        <v>14</v>
      </c>
      <c r="D7978">
        <v>3471.64</v>
      </c>
      <c r="E7978">
        <v>0.41</v>
      </c>
      <c r="F7978">
        <f t="shared" si="248"/>
        <v>1423.3724</v>
      </c>
      <c r="G7978">
        <f t="shared" si="249"/>
        <v>2048.2676000000001</v>
      </c>
      <c r="H7978">
        <v>5</v>
      </c>
      <c r="I7978" s="17">
        <v>45025</v>
      </c>
      <c r="J7978" s="17">
        <v>45026</v>
      </c>
      <c r="K7978" t="s">
        <v>15</v>
      </c>
      <c r="L7978" t="s">
        <v>16</v>
      </c>
      <c r="M7978">
        <v>889.15</v>
      </c>
      <c r="N7978" t="s">
        <v>48</v>
      </c>
    </row>
    <row r="7979" spans="1:14" ht="14.25" customHeight="1" x14ac:dyDescent="0.3">
      <c r="A7979" t="s">
        <v>11123</v>
      </c>
      <c r="B7979" t="s">
        <v>13</v>
      </c>
      <c r="C7979" t="s">
        <v>20</v>
      </c>
      <c r="D7979">
        <v>3477.46</v>
      </c>
      <c r="E7979">
        <v>0.48</v>
      </c>
      <c r="F7979">
        <f t="shared" si="248"/>
        <v>1669.1807999999999</v>
      </c>
      <c r="G7979">
        <f t="shared" si="249"/>
        <v>1808.2792000000002</v>
      </c>
      <c r="H7979">
        <v>5</v>
      </c>
      <c r="I7979" s="17">
        <v>45529</v>
      </c>
      <c r="J7979" s="17">
        <v>45535</v>
      </c>
      <c r="K7979" t="s">
        <v>31</v>
      </c>
      <c r="L7979" t="s">
        <v>22</v>
      </c>
      <c r="M7979">
        <v>205.22</v>
      </c>
      <c r="N7979" t="s">
        <v>28</v>
      </c>
    </row>
    <row r="7980" spans="1:14" ht="14.25" customHeight="1" x14ac:dyDescent="0.3">
      <c r="A7980" t="s">
        <v>9429</v>
      </c>
      <c r="B7980" t="s">
        <v>41</v>
      </c>
      <c r="C7980" t="s">
        <v>14</v>
      </c>
      <c r="D7980">
        <v>3481.05</v>
      </c>
      <c r="E7980">
        <v>0.45</v>
      </c>
      <c r="F7980">
        <f t="shared" si="248"/>
        <v>1566.4725000000001</v>
      </c>
      <c r="G7980">
        <f t="shared" si="249"/>
        <v>1914.5775000000001</v>
      </c>
      <c r="H7980">
        <v>5</v>
      </c>
      <c r="I7980" s="17">
        <v>45050</v>
      </c>
      <c r="J7980" s="17">
        <v>45055</v>
      </c>
      <c r="K7980" t="s">
        <v>15</v>
      </c>
      <c r="L7980" t="s">
        <v>27</v>
      </c>
      <c r="M7980">
        <v>608.29999999999995</v>
      </c>
      <c r="N7980" t="s">
        <v>39</v>
      </c>
    </row>
    <row r="7981" spans="1:14" ht="14.25" customHeight="1" x14ac:dyDescent="0.3">
      <c r="A7981" t="s">
        <v>8430</v>
      </c>
      <c r="B7981" t="s">
        <v>13</v>
      </c>
      <c r="C7981" t="s">
        <v>33</v>
      </c>
      <c r="D7981">
        <v>3482.84</v>
      </c>
      <c r="E7981">
        <v>0.37</v>
      </c>
      <c r="F7981">
        <f t="shared" si="248"/>
        <v>1288.6508000000001</v>
      </c>
      <c r="G7981">
        <f t="shared" si="249"/>
        <v>2194.1891999999998</v>
      </c>
      <c r="H7981">
        <v>5</v>
      </c>
      <c r="I7981" s="17">
        <v>45284</v>
      </c>
      <c r="J7981" s="17">
        <v>45290</v>
      </c>
      <c r="K7981" t="s">
        <v>31</v>
      </c>
      <c r="L7981" t="s">
        <v>16</v>
      </c>
      <c r="M7981">
        <v>427.68</v>
      </c>
      <c r="N7981" t="s">
        <v>48</v>
      </c>
    </row>
    <row r="7982" spans="1:14" ht="14.25" customHeight="1" x14ac:dyDescent="0.3">
      <c r="A7982" t="s">
        <v>13086</v>
      </c>
      <c r="B7982" t="s">
        <v>19</v>
      </c>
      <c r="C7982" t="s">
        <v>14</v>
      </c>
      <c r="D7982">
        <v>3482.95</v>
      </c>
      <c r="E7982">
        <v>0.35</v>
      </c>
      <c r="F7982">
        <f t="shared" si="248"/>
        <v>1219.0324999999998</v>
      </c>
      <c r="G7982">
        <f t="shared" si="249"/>
        <v>2263.9175</v>
      </c>
      <c r="H7982">
        <v>5</v>
      </c>
      <c r="I7982" s="17">
        <v>45632</v>
      </c>
      <c r="J7982" s="17">
        <v>45633</v>
      </c>
      <c r="K7982" t="s">
        <v>15</v>
      </c>
      <c r="L7982" t="s">
        <v>22</v>
      </c>
      <c r="M7982">
        <v>649.19000000000005</v>
      </c>
      <c r="N7982" t="s">
        <v>39</v>
      </c>
    </row>
    <row r="7983" spans="1:14" ht="14.25" customHeight="1" x14ac:dyDescent="0.3">
      <c r="A7983" t="s">
        <v>5227</v>
      </c>
      <c r="B7983" t="s">
        <v>13</v>
      </c>
      <c r="C7983" t="s">
        <v>36</v>
      </c>
      <c r="D7983">
        <v>3486.12</v>
      </c>
      <c r="E7983">
        <v>0.04</v>
      </c>
      <c r="F7983">
        <f t="shared" si="248"/>
        <v>139.44479999999999</v>
      </c>
      <c r="G7983">
        <f t="shared" si="249"/>
        <v>3346.6751999999997</v>
      </c>
      <c r="H7983">
        <v>5</v>
      </c>
      <c r="I7983" s="17">
        <v>44998</v>
      </c>
      <c r="J7983" s="17">
        <v>45001</v>
      </c>
      <c r="K7983" t="s">
        <v>21</v>
      </c>
      <c r="L7983" t="s">
        <v>27</v>
      </c>
      <c r="M7983">
        <v>833.71</v>
      </c>
      <c r="N7983" t="s">
        <v>17</v>
      </c>
    </row>
    <row r="7984" spans="1:14" ht="14.25" customHeight="1" x14ac:dyDescent="0.3">
      <c r="A7984" t="s">
        <v>3899</v>
      </c>
      <c r="B7984" t="s">
        <v>41</v>
      </c>
      <c r="C7984" t="s">
        <v>20</v>
      </c>
      <c r="D7984">
        <v>3486.56</v>
      </c>
      <c r="E7984">
        <v>0.08</v>
      </c>
      <c r="F7984">
        <f t="shared" si="248"/>
        <v>278.9248</v>
      </c>
      <c r="G7984">
        <f t="shared" si="249"/>
        <v>3207.6351999999997</v>
      </c>
      <c r="H7984">
        <v>5</v>
      </c>
      <c r="I7984" s="17">
        <v>45019</v>
      </c>
      <c r="J7984" s="17">
        <v>45024</v>
      </c>
      <c r="K7984" t="s">
        <v>31</v>
      </c>
      <c r="L7984" t="s">
        <v>22</v>
      </c>
      <c r="M7984">
        <v>1011.31</v>
      </c>
      <c r="N7984" t="s">
        <v>34</v>
      </c>
    </row>
    <row r="7985" spans="1:14" ht="14.25" customHeight="1" x14ac:dyDescent="0.3">
      <c r="A7985" t="s">
        <v>10864</v>
      </c>
      <c r="B7985" t="s">
        <v>25</v>
      </c>
      <c r="C7985" t="s">
        <v>20</v>
      </c>
      <c r="D7985">
        <v>3490.55</v>
      </c>
      <c r="E7985">
        <v>0.3</v>
      </c>
      <c r="F7985">
        <f t="shared" si="248"/>
        <v>1047.165</v>
      </c>
      <c r="G7985">
        <f t="shared" si="249"/>
        <v>2443.3850000000002</v>
      </c>
      <c r="H7985">
        <v>5</v>
      </c>
      <c r="I7985" s="17">
        <v>45463</v>
      </c>
      <c r="J7985" s="17">
        <v>45465</v>
      </c>
      <c r="K7985" t="s">
        <v>15</v>
      </c>
      <c r="L7985" t="s">
        <v>27</v>
      </c>
      <c r="M7985">
        <v>967.84</v>
      </c>
      <c r="N7985" t="s">
        <v>39</v>
      </c>
    </row>
    <row r="7986" spans="1:14" ht="14.25" customHeight="1" x14ac:dyDescent="0.3">
      <c r="A7986" t="s">
        <v>8673</v>
      </c>
      <c r="B7986" t="s">
        <v>13</v>
      </c>
      <c r="C7986" t="s">
        <v>33</v>
      </c>
      <c r="D7986">
        <v>3491.63</v>
      </c>
      <c r="E7986">
        <v>0.24</v>
      </c>
      <c r="F7986">
        <f t="shared" si="248"/>
        <v>837.99120000000005</v>
      </c>
      <c r="G7986">
        <f t="shared" si="249"/>
        <v>2653.6388000000002</v>
      </c>
      <c r="H7986">
        <v>5</v>
      </c>
      <c r="I7986" s="17">
        <v>45127</v>
      </c>
      <c r="J7986" s="17">
        <v>45133</v>
      </c>
      <c r="K7986" t="s">
        <v>31</v>
      </c>
      <c r="L7986" t="s">
        <v>27</v>
      </c>
      <c r="M7986">
        <v>441.38</v>
      </c>
      <c r="N7986" t="s">
        <v>39</v>
      </c>
    </row>
    <row r="7987" spans="1:14" ht="14.25" customHeight="1" x14ac:dyDescent="0.3">
      <c r="A7987" t="s">
        <v>10837</v>
      </c>
      <c r="B7987" t="s">
        <v>13</v>
      </c>
      <c r="C7987" t="s">
        <v>20</v>
      </c>
      <c r="D7987">
        <v>3495.9</v>
      </c>
      <c r="E7987">
        <v>0.19</v>
      </c>
      <c r="F7987">
        <f t="shared" si="248"/>
        <v>664.221</v>
      </c>
      <c r="G7987">
        <f t="shared" si="249"/>
        <v>2831.6790000000001</v>
      </c>
      <c r="H7987">
        <v>5</v>
      </c>
      <c r="I7987" s="17">
        <v>45012</v>
      </c>
      <c r="J7987" s="17">
        <v>45018</v>
      </c>
      <c r="K7987" t="s">
        <v>21</v>
      </c>
      <c r="L7987" t="s">
        <v>27</v>
      </c>
      <c r="M7987">
        <v>612.28</v>
      </c>
      <c r="N7987" t="s">
        <v>23</v>
      </c>
    </row>
    <row r="7988" spans="1:14" ht="14.25" customHeight="1" x14ac:dyDescent="0.3">
      <c r="A7988" t="s">
        <v>9894</v>
      </c>
      <c r="B7988" t="s">
        <v>41</v>
      </c>
      <c r="C7988" t="s">
        <v>33</v>
      </c>
      <c r="D7988">
        <v>3497.28</v>
      </c>
      <c r="E7988">
        <v>0.24</v>
      </c>
      <c r="F7988">
        <f t="shared" si="248"/>
        <v>839.34720000000004</v>
      </c>
      <c r="G7988">
        <f t="shared" si="249"/>
        <v>2657.9328</v>
      </c>
      <c r="H7988">
        <v>5</v>
      </c>
      <c r="I7988" s="17">
        <v>45606</v>
      </c>
      <c r="J7988" s="17">
        <v>45609</v>
      </c>
      <c r="K7988" t="s">
        <v>31</v>
      </c>
      <c r="L7988" t="s">
        <v>22</v>
      </c>
      <c r="M7988">
        <v>228.4</v>
      </c>
      <c r="N7988" t="s">
        <v>34</v>
      </c>
    </row>
    <row r="7989" spans="1:14" ht="14.25" customHeight="1" x14ac:dyDescent="0.3">
      <c r="A7989" t="s">
        <v>10778</v>
      </c>
      <c r="B7989" t="s">
        <v>25</v>
      </c>
      <c r="C7989" t="s">
        <v>26</v>
      </c>
      <c r="D7989">
        <v>3498.06</v>
      </c>
      <c r="E7989">
        <v>0.44</v>
      </c>
      <c r="F7989">
        <f t="shared" si="248"/>
        <v>1539.1464000000001</v>
      </c>
      <c r="G7989">
        <f t="shared" si="249"/>
        <v>1958.9135999999999</v>
      </c>
      <c r="H7989">
        <v>5</v>
      </c>
      <c r="I7989" s="17">
        <v>45634</v>
      </c>
      <c r="J7989" s="17">
        <v>45635</v>
      </c>
      <c r="K7989" t="s">
        <v>21</v>
      </c>
      <c r="L7989" t="s">
        <v>16</v>
      </c>
      <c r="M7989">
        <v>713.95</v>
      </c>
      <c r="N7989" t="s">
        <v>34</v>
      </c>
    </row>
    <row r="7990" spans="1:14" ht="14.25" customHeight="1" x14ac:dyDescent="0.3">
      <c r="A7990" t="s">
        <v>14005</v>
      </c>
      <c r="B7990" t="s">
        <v>13</v>
      </c>
      <c r="C7990" t="s">
        <v>20</v>
      </c>
      <c r="D7990">
        <v>3498.63</v>
      </c>
      <c r="E7990">
        <v>0.25</v>
      </c>
      <c r="F7990">
        <f t="shared" si="248"/>
        <v>874.65750000000003</v>
      </c>
      <c r="G7990">
        <f t="shared" si="249"/>
        <v>2623.9724999999999</v>
      </c>
      <c r="H7990">
        <v>5</v>
      </c>
      <c r="I7990" s="17">
        <v>45055</v>
      </c>
      <c r="J7990" s="17">
        <v>45060</v>
      </c>
      <c r="K7990" t="s">
        <v>21</v>
      </c>
      <c r="L7990" t="s">
        <v>16</v>
      </c>
      <c r="M7990">
        <v>268.91000000000003</v>
      </c>
      <c r="N7990" t="s">
        <v>39</v>
      </c>
    </row>
    <row r="7991" spans="1:14" ht="14.25" customHeight="1" x14ac:dyDescent="0.3">
      <c r="A7991" t="s">
        <v>2434</v>
      </c>
      <c r="B7991" t="s">
        <v>19</v>
      </c>
      <c r="C7991" t="s">
        <v>33</v>
      </c>
      <c r="D7991">
        <v>3503.66</v>
      </c>
      <c r="E7991">
        <v>0.3</v>
      </c>
      <c r="F7991">
        <f t="shared" si="248"/>
        <v>1051.098</v>
      </c>
      <c r="G7991">
        <f t="shared" si="249"/>
        <v>2452.5619999999999</v>
      </c>
      <c r="H7991">
        <v>5</v>
      </c>
      <c r="I7991" s="17">
        <v>45467</v>
      </c>
      <c r="J7991" s="17">
        <v>45473</v>
      </c>
      <c r="K7991" t="s">
        <v>15</v>
      </c>
      <c r="L7991" t="s">
        <v>16</v>
      </c>
      <c r="M7991">
        <v>809.21</v>
      </c>
      <c r="N7991" t="s">
        <v>28</v>
      </c>
    </row>
    <row r="7992" spans="1:14" ht="14.25" customHeight="1" x14ac:dyDescent="0.3">
      <c r="A7992" t="s">
        <v>13948</v>
      </c>
      <c r="B7992" t="s">
        <v>25</v>
      </c>
      <c r="C7992" t="s">
        <v>20</v>
      </c>
      <c r="D7992">
        <v>3505.8</v>
      </c>
      <c r="E7992">
        <v>7.0000000000000007E-2</v>
      </c>
      <c r="F7992">
        <f t="shared" si="248"/>
        <v>245.40600000000003</v>
      </c>
      <c r="G7992">
        <f t="shared" si="249"/>
        <v>3260.3940000000002</v>
      </c>
      <c r="H7992">
        <v>5</v>
      </c>
      <c r="I7992" s="17">
        <v>45467</v>
      </c>
      <c r="J7992" s="17">
        <v>45468</v>
      </c>
      <c r="K7992" t="s">
        <v>21</v>
      </c>
      <c r="L7992" t="s">
        <v>22</v>
      </c>
      <c r="M7992">
        <v>1014.73</v>
      </c>
      <c r="N7992" t="s">
        <v>17</v>
      </c>
    </row>
    <row r="7993" spans="1:14" ht="14.25" customHeight="1" x14ac:dyDescent="0.3">
      <c r="A7993" t="s">
        <v>157</v>
      </c>
      <c r="B7993" t="s">
        <v>25</v>
      </c>
      <c r="C7993" t="s">
        <v>33</v>
      </c>
      <c r="D7993">
        <v>3507.55</v>
      </c>
      <c r="E7993">
        <v>0.09</v>
      </c>
      <c r="F7993">
        <f t="shared" si="248"/>
        <v>315.67950000000002</v>
      </c>
      <c r="G7993">
        <f t="shared" si="249"/>
        <v>3191.8705</v>
      </c>
      <c r="H7993">
        <v>5</v>
      </c>
      <c r="I7993" s="17">
        <v>45503</v>
      </c>
      <c r="J7993" s="17">
        <v>45504</v>
      </c>
      <c r="K7993" t="s">
        <v>31</v>
      </c>
      <c r="L7993" t="s">
        <v>16</v>
      </c>
      <c r="M7993">
        <v>789.67</v>
      </c>
      <c r="N7993" t="s">
        <v>48</v>
      </c>
    </row>
    <row r="7994" spans="1:14" ht="14.25" customHeight="1" x14ac:dyDescent="0.3">
      <c r="A7994" t="s">
        <v>9957</v>
      </c>
      <c r="B7994" t="s">
        <v>13</v>
      </c>
      <c r="C7994" t="s">
        <v>20</v>
      </c>
      <c r="D7994">
        <v>3507.95</v>
      </c>
      <c r="E7994">
        <v>0.18</v>
      </c>
      <c r="F7994">
        <f t="shared" si="248"/>
        <v>631.43099999999993</v>
      </c>
      <c r="G7994">
        <f t="shared" si="249"/>
        <v>2876.5189999999998</v>
      </c>
      <c r="H7994">
        <v>5</v>
      </c>
      <c r="I7994" s="17">
        <v>45457</v>
      </c>
      <c r="J7994" s="17">
        <v>45458</v>
      </c>
      <c r="K7994" t="s">
        <v>21</v>
      </c>
      <c r="L7994" t="s">
        <v>16</v>
      </c>
      <c r="M7994">
        <v>847.19</v>
      </c>
      <c r="N7994" t="s">
        <v>17</v>
      </c>
    </row>
    <row r="7995" spans="1:14" ht="14.25" customHeight="1" x14ac:dyDescent="0.3">
      <c r="A7995" t="s">
        <v>2791</v>
      </c>
      <c r="B7995" t="s">
        <v>41</v>
      </c>
      <c r="C7995" t="s">
        <v>26</v>
      </c>
      <c r="D7995">
        <v>3512.53</v>
      </c>
      <c r="E7995">
        <v>0.35</v>
      </c>
      <c r="F7995">
        <f t="shared" si="248"/>
        <v>1229.3855000000001</v>
      </c>
      <c r="G7995">
        <f t="shared" si="249"/>
        <v>2283.1445000000003</v>
      </c>
      <c r="H7995">
        <v>5</v>
      </c>
      <c r="I7995" s="17">
        <v>45400</v>
      </c>
      <c r="J7995" s="17">
        <v>45407</v>
      </c>
      <c r="K7995" t="s">
        <v>21</v>
      </c>
      <c r="L7995" t="s">
        <v>22</v>
      </c>
      <c r="M7995">
        <v>519.08000000000004</v>
      </c>
      <c r="N7995" t="s">
        <v>39</v>
      </c>
    </row>
    <row r="7996" spans="1:14" ht="14.25" customHeight="1" x14ac:dyDescent="0.3">
      <c r="A7996" t="s">
        <v>7165</v>
      </c>
      <c r="B7996" t="s">
        <v>19</v>
      </c>
      <c r="C7996" t="s">
        <v>14</v>
      </c>
      <c r="D7996">
        <v>3516.2</v>
      </c>
      <c r="E7996">
        <v>0.25</v>
      </c>
      <c r="F7996">
        <f t="shared" si="248"/>
        <v>879.05</v>
      </c>
      <c r="G7996">
        <f t="shared" si="249"/>
        <v>2637.1499999999996</v>
      </c>
      <c r="H7996">
        <v>5</v>
      </c>
      <c r="I7996" s="17">
        <v>45459</v>
      </c>
      <c r="J7996" s="17">
        <v>45466</v>
      </c>
      <c r="K7996" t="s">
        <v>15</v>
      </c>
      <c r="L7996" t="s">
        <v>27</v>
      </c>
      <c r="M7996">
        <v>554.15</v>
      </c>
      <c r="N7996" t="s">
        <v>48</v>
      </c>
    </row>
    <row r="7997" spans="1:14" ht="14.25" customHeight="1" x14ac:dyDescent="0.3">
      <c r="A7997" t="s">
        <v>322</v>
      </c>
      <c r="B7997" t="s">
        <v>19</v>
      </c>
      <c r="C7997" t="s">
        <v>14</v>
      </c>
      <c r="D7997">
        <v>3521.03</v>
      </c>
      <c r="E7997">
        <v>0.23</v>
      </c>
      <c r="F7997">
        <f t="shared" si="248"/>
        <v>809.83690000000013</v>
      </c>
      <c r="G7997">
        <f t="shared" si="249"/>
        <v>2711.1931</v>
      </c>
      <c r="H7997">
        <v>5</v>
      </c>
      <c r="I7997" s="17">
        <v>45074</v>
      </c>
      <c r="J7997" s="17">
        <v>45081</v>
      </c>
      <c r="K7997" t="s">
        <v>31</v>
      </c>
      <c r="L7997" t="s">
        <v>27</v>
      </c>
      <c r="M7997">
        <v>709.19</v>
      </c>
      <c r="N7997" t="s">
        <v>23</v>
      </c>
    </row>
    <row r="7998" spans="1:14" ht="14.25" customHeight="1" x14ac:dyDescent="0.3">
      <c r="A7998" t="s">
        <v>11974</v>
      </c>
      <c r="B7998" t="s">
        <v>41</v>
      </c>
      <c r="C7998" t="s">
        <v>36</v>
      </c>
      <c r="D7998">
        <v>3521.31</v>
      </c>
      <c r="E7998">
        <v>0.49</v>
      </c>
      <c r="F7998">
        <f t="shared" si="248"/>
        <v>1725.4419</v>
      </c>
      <c r="G7998">
        <f t="shared" si="249"/>
        <v>1795.8680999999999</v>
      </c>
      <c r="H7998">
        <v>5</v>
      </c>
      <c r="I7998" s="17">
        <v>45185</v>
      </c>
      <c r="J7998" s="17">
        <v>45191</v>
      </c>
      <c r="K7998" t="s">
        <v>31</v>
      </c>
      <c r="L7998" t="s">
        <v>27</v>
      </c>
      <c r="M7998">
        <v>1007.81</v>
      </c>
      <c r="N7998" t="s">
        <v>28</v>
      </c>
    </row>
    <row r="7999" spans="1:14" ht="14.25" customHeight="1" x14ac:dyDescent="0.3">
      <c r="A7999" t="s">
        <v>12025</v>
      </c>
      <c r="B7999" t="s">
        <v>41</v>
      </c>
      <c r="C7999" t="s">
        <v>20</v>
      </c>
      <c r="D7999">
        <v>3524.96</v>
      </c>
      <c r="E7999">
        <v>0.37</v>
      </c>
      <c r="F7999">
        <f t="shared" si="248"/>
        <v>1304.2352000000001</v>
      </c>
      <c r="G7999">
        <f t="shared" si="249"/>
        <v>2220.7248</v>
      </c>
      <c r="H7999">
        <v>5</v>
      </c>
      <c r="I7999" s="17">
        <v>45095</v>
      </c>
      <c r="J7999" s="17">
        <v>45101</v>
      </c>
      <c r="K7999" t="s">
        <v>31</v>
      </c>
      <c r="L7999" t="s">
        <v>16</v>
      </c>
      <c r="M7999">
        <v>192.19</v>
      </c>
      <c r="N7999" t="s">
        <v>34</v>
      </c>
    </row>
    <row r="8000" spans="1:14" ht="14.25" customHeight="1" x14ac:dyDescent="0.3">
      <c r="A8000" t="s">
        <v>6758</v>
      </c>
      <c r="B8000" t="s">
        <v>25</v>
      </c>
      <c r="C8000" t="s">
        <v>26</v>
      </c>
      <c r="D8000">
        <v>3529.9</v>
      </c>
      <c r="E8000">
        <v>0.49</v>
      </c>
      <c r="F8000">
        <f t="shared" si="248"/>
        <v>1729.6510000000001</v>
      </c>
      <c r="G8000">
        <f t="shared" si="249"/>
        <v>1800.249</v>
      </c>
      <c r="H8000">
        <v>5</v>
      </c>
      <c r="I8000" s="17">
        <v>45399</v>
      </c>
      <c r="J8000" s="17">
        <v>45403</v>
      </c>
      <c r="K8000" t="s">
        <v>31</v>
      </c>
      <c r="L8000" t="s">
        <v>27</v>
      </c>
      <c r="M8000">
        <v>592.69000000000005</v>
      </c>
      <c r="N8000" t="s">
        <v>39</v>
      </c>
    </row>
    <row r="8001" spans="1:14" ht="14.25" customHeight="1" x14ac:dyDescent="0.3">
      <c r="A8001" t="s">
        <v>15026</v>
      </c>
      <c r="B8001" t="s">
        <v>25</v>
      </c>
      <c r="C8001" t="s">
        <v>26</v>
      </c>
      <c r="D8001">
        <v>3529.95</v>
      </c>
      <c r="E8001">
        <v>0.38</v>
      </c>
      <c r="F8001">
        <f t="shared" si="248"/>
        <v>1341.3809999999999</v>
      </c>
      <c r="G8001">
        <f t="shared" si="249"/>
        <v>2188.569</v>
      </c>
      <c r="H8001">
        <v>5</v>
      </c>
      <c r="I8001" s="17">
        <v>45105</v>
      </c>
      <c r="J8001" s="17">
        <v>45108</v>
      </c>
      <c r="K8001" t="s">
        <v>15</v>
      </c>
      <c r="L8001" t="s">
        <v>16</v>
      </c>
      <c r="M8001">
        <v>209.39</v>
      </c>
      <c r="N8001" t="s">
        <v>28</v>
      </c>
    </row>
    <row r="8002" spans="1:14" ht="14.25" customHeight="1" x14ac:dyDescent="0.3">
      <c r="A8002" t="s">
        <v>1269</v>
      </c>
      <c r="B8002" t="s">
        <v>25</v>
      </c>
      <c r="C8002" t="s">
        <v>33</v>
      </c>
      <c r="D8002">
        <v>3531.58</v>
      </c>
      <c r="E8002">
        <v>0.16</v>
      </c>
      <c r="F8002">
        <f t="shared" ref="F8002:F8065" si="250">D8002*E8002</f>
        <v>565.05280000000005</v>
      </c>
      <c r="G8002">
        <f t="shared" ref="G8002:G8065" si="251">D8002-F8002</f>
        <v>2966.5272</v>
      </c>
      <c r="H8002">
        <v>5</v>
      </c>
      <c r="I8002" s="17">
        <v>45263</v>
      </c>
      <c r="J8002" s="17">
        <v>45269</v>
      </c>
      <c r="K8002" t="s">
        <v>15</v>
      </c>
      <c r="L8002" t="s">
        <v>22</v>
      </c>
      <c r="M8002">
        <v>452.78</v>
      </c>
      <c r="N8002" t="s">
        <v>39</v>
      </c>
    </row>
    <row r="8003" spans="1:14" ht="14.25" customHeight="1" x14ac:dyDescent="0.3">
      <c r="A8003" t="s">
        <v>4929</v>
      </c>
      <c r="B8003" t="s">
        <v>25</v>
      </c>
      <c r="C8003" t="s">
        <v>14</v>
      </c>
      <c r="D8003">
        <v>3533.05</v>
      </c>
      <c r="E8003">
        <v>0.42</v>
      </c>
      <c r="F8003">
        <f t="shared" si="250"/>
        <v>1483.8810000000001</v>
      </c>
      <c r="G8003">
        <f t="shared" si="251"/>
        <v>2049.1689999999999</v>
      </c>
      <c r="H8003">
        <v>5</v>
      </c>
      <c r="I8003" s="17">
        <v>45591</v>
      </c>
      <c r="J8003" s="17">
        <v>45596</v>
      </c>
      <c r="K8003" t="s">
        <v>21</v>
      </c>
      <c r="L8003" t="s">
        <v>16</v>
      </c>
      <c r="M8003">
        <v>774.71</v>
      </c>
      <c r="N8003" t="s">
        <v>39</v>
      </c>
    </row>
    <row r="8004" spans="1:14" ht="14.25" customHeight="1" x14ac:dyDescent="0.3">
      <c r="A8004" t="s">
        <v>11233</v>
      </c>
      <c r="B8004" t="s">
        <v>19</v>
      </c>
      <c r="C8004" t="s">
        <v>33</v>
      </c>
      <c r="D8004">
        <v>3536.98</v>
      </c>
      <c r="E8004">
        <v>0.34</v>
      </c>
      <c r="F8004">
        <f t="shared" si="250"/>
        <v>1202.5732</v>
      </c>
      <c r="G8004">
        <f t="shared" si="251"/>
        <v>2334.4067999999997</v>
      </c>
      <c r="H8004">
        <v>5</v>
      </c>
      <c r="I8004" s="17">
        <v>45142</v>
      </c>
      <c r="J8004" s="17">
        <v>45149</v>
      </c>
      <c r="K8004" t="s">
        <v>31</v>
      </c>
      <c r="L8004" t="s">
        <v>22</v>
      </c>
      <c r="M8004">
        <v>841.35</v>
      </c>
      <c r="N8004" t="s">
        <v>23</v>
      </c>
    </row>
    <row r="8005" spans="1:14" ht="14.25" customHeight="1" x14ac:dyDescent="0.3">
      <c r="A8005" t="s">
        <v>8117</v>
      </c>
      <c r="B8005" t="s">
        <v>25</v>
      </c>
      <c r="C8005" t="s">
        <v>26</v>
      </c>
      <c r="D8005">
        <v>3538.08</v>
      </c>
      <c r="E8005">
        <v>0.48</v>
      </c>
      <c r="F8005">
        <f t="shared" si="250"/>
        <v>1698.2783999999999</v>
      </c>
      <c r="G8005">
        <f t="shared" si="251"/>
        <v>1839.8016</v>
      </c>
      <c r="H8005">
        <v>5</v>
      </c>
      <c r="I8005" s="17">
        <v>45408</v>
      </c>
      <c r="J8005" s="17">
        <v>45415</v>
      </c>
      <c r="K8005" t="s">
        <v>31</v>
      </c>
      <c r="L8005" t="s">
        <v>22</v>
      </c>
      <c r="M8005">
        <v>688.74</v>
      </c>
      <c r="N8005" t="s">
        <v>39</v>
      </c>
    </row>
    <row r="8006" spans="1:14" ht="14.25" customHeight="1" x14ac:dyDescent="0.3">
      <c r="A8006" t="s">
        <v>6743</v>
      </c>
      <c r="B8006" t="s">
        <v>25</v>
      </c>
      <c r="C8006" t="s">
        <v>36</v>
      </c>
      <c r="D8006">
        <v>3539.26</v>
      </c>
      <c r="E8006">
        <v>0.1</v>
      </c>
      <c r="F8006">
        <f t="shared" si="250"/>
        <v>353.92600000000004</v>
      </c>
      <c r="G8006">
        <f t="shared" si="251"/>
        <v>3185.3340000000003</v>
      </c>
      <c r="H8006">
        <v>5</v>
      </c>
      <c r="I8006" s="17">
        <v>45114</v>
      </c>
      <c r="J8006" s="17">
        <v>45117</v>
      </c>
      <c r="K8006" t="s">
        <v>31</v>
      </c>
      <c r="L8006" t="s">
        <v>27</v>
      </c>
      <c r="M8006">
        <v>1053.96</v>
      </c>
      <c r="N8006" t="s">
        <v>39</v>
      </c>
    </row>
    <row r="8007" spans="1:14" ht="14.25" customHeight="1" x14ac:dyDescent="0.3">
      <c r="A8007" t="s">
        <v>3428</v>
      </c>
      <c r="B8007" t="s">
        <v>13</v>
      </c>
      <c r="C8007" t="s">
        <v>14</v>
      </c>
      <c r="D8007">
        <v>3542.14</v>
      </c>
      <c r="E8007">
        <v>0.05</v>
      </c>
      <c r="F8007">
        <f t="shared" si="250"/>
        <v>177.107</v>
      </c>
      <c r="G8007">
        <f t="shared" si="251"/>
        <v>3365.0329999999999</v>
      </c>
      <c r="H8007">
        <v>5</v>
      </c>
      <c r="I8007" s="17">
        <v>45588</v>
      </c>
      <c r="J8007" s="17">
        <v>45592</v>
      </c>
      <c r="K8007" t="s">
        <v>15</v>
      </c>
      <c r="L8007" t="s">
        <v>22</v>
      </c>
      <c r="M8007">
        <v>533.94000000000005</v>
      </c>
      <c r="N8007" t="s">
        <v>23</v>
      </c>
    </row>
    <row r="8008" spans="1:14" ht="14.25" customHeight="1" x14ac:dyDescent="0.3">
      <c r="A8008" t="s">
        <v>10280</v>
      </c>
      <c r="B8008" t="s">
        <v>41</v>
      </c>
      <c r="C8008" t="s">
        <v>26</v>
      </c>
      <c r="D8008">
        <v>3557.73</v>
      </c>
      <c r="E8008">
        <v>0.28999999999999998</v>
      </c>
      <c r="F8008">
        <f t="shared" si="250"/>
        <v>1031.7417</v>
      </c>
      <c r="G8008">
        <f t="shared" si="251"/>
        <v>2525.9883</v>
      </c>
      <c r="H8008">
        <v>5</v>
      </c>
      <c r="I8008" s="17">
        <v>45030</v>
      </c>
      <c r="J8008" s="17">
        <v>45034</v>
      </c>
      <c r="K8008" t="s">
        <v>15</v>
      </c>
      <c r="L8008" t="s">
        <v>27</v>
      </c>
      <c r="M8008">
        <v>566.65</v>
      </c>
      <c r="N8008" t="s">
        <v>48</v>
      </c>
    </row>
    <row r="8009" spans="1:14" ht="14.25" customHeight="1" x14ac:dyDescent="0.3">
      <c r="A8009" t="s">
        <v>2711</v>
      </c>
      <c r="B8009" t="s">
        <v>13</v>
      </c>
      <c r="C8009" t="s">
        <v>14</v>
      </c>
      <c r="D8009">
        <v>3559.77</v>
      </c>
      <c r="E8009">
        <v>0.05</v>
      </c>
      <c r="F8009">
        <f t="shared" si="250"/>
        <v>177.98850000000002</v>
      </c>
      <c r="G8009">
        <f t="shared" si="251"/>
        <v>3381.7815000000001</v>
      </c>
      <c r="H8009">
        <v>5</v>
      </c>
      <c r="I8009" s="17">
        <v>45139</v>
      </c>
      <c r="J8009" s="17">
        <v>45146</v>
      </c>
      <c r="K8009" t="s">
        <v>31</v>
      </c>
      <c r="L8009" t="s">
        <v>22</v>
      </c>
      <c r="M8009">
        <v>996.76</v>
      </c>
      <c r="N8009" t="s">
        <v>48</v>
      </c>
    </row>
    <row r="8010" spans="1:14" ht="14.25" customHeight="1" x14ac:dyDescent="0.3">
      <c r="A8010" t="s">
        <v>10389</v>
      </c>
      <c r="B8010" t="s">
        <v>19</v>
      </c>
      <c r="C8010" t="s">
        <v>33</v>
      </c>
      <c r="D8010">
        <v>3561.68</v>
      </c>
      <c r="E8010">
        <v>0.47</v>
      </c>
      <c r="F8010">
        <f t="shared" si="250"/>
        <v>1673.9895999999999</v>
      </c>
      <c r="G8010">
        <f t="shared" si="251"/>
        <v>1887.6904</v>
      </c>
      <c r="H8010">
        <v>5</v>
      </c>
      <c r="I8010" s="17">
        <v>45408</v>
      </c>
      <c r="J8010" s="17">
        <v>45410</v>
      </c>
      <c r="K8010" t="s">
        <v>21</v>
      </c>
      <c r="L8010" t="s">
        <v>27</v>
      </c>
      <c r="M8010">
        <v>874.91</v>
      </c>
      <c r="N8010" t="s">
        <v>48</v>
      </c>
    </row>
    <row r="8011" spans="1:14" ht="14.25" customHeight="1" x14ac:dyDescent="0.3">
      <c r="A8011" t="s">
        <v>7617</v>
      </c>
      <c r="B8011" t="s">
        <v>19</v>
      </c>
      <c r="C8011" t="s">
        <v>33</v>
      </c>
      <c r="D8011">
        <v>3563.33</v>
      </c>
      <c r="E8011">
        <v>0.33</v>
      </c>
      <c r="F8011">
        <f t="shared" si="250"/>
        <v>1175.8989000000001</v>
      </c>
      <c r="G8011">
        <f t="shared" si="251"/>
        <v>2387.4310999999998</v>
      </c>
      <c r="H8011">
        <v>5</v>
      </c>
      <c r="I8011" s="17">
        <v>45653</v>
      </c>
      <c r="J8011" s="17">
        <v>45656</v>
      </c>
      <c r="K8011" t="s">
        <v>15</v>
      </c>
      <c r="L8011" t="s">
        <v>27</v>
      </c>
      <c r="M8011">
        <v>192.61</v>
      </c>
      <c r="N8011" t="s">
        <v>23</v>
      </c>
    </row>
    <row r="8012" spans="1:14" ht="14.25" customHeight="1" x14ac:dyDescent="0.3">
      <c r="A8012" t="s">
        <v>8683</v>
      </c>
      <c r="B8012" t="s">
        <v>41</v>
      </c>
      <c r="C8012" t="s">
        <v>26</v>
      </c>
      <c r="D8012">
        <v>3566.21</v>
      </c>
      <c r="E8012">
        <v>0.43</v>
      </c>
      <c r="F8012">
        <f t="shared" si="250"/>
        <v>1533.4703</v>
      </c>
      <c r="G8012">
        <f t="shared" si="251"/>
        <v>2032.7397000000001</v>
      </c>
      <c r="H8012">
        <v>5</v>
      </c>
      <c r="I8012" s="17">
        <v>45279</v>
      </c>
      <c r="J8012" s="17">
        <v>45284</v>
      </c>
      <c r="K8012" t="s">
        <v>31</v>
      </c>
      <c r="L8012" t="s">
        <v>27</v>
      </c>
      <c r="M8012">
        <v>303.47000000000003</v>
      </c>
      <c r="N8012" t="s">
        <v>23</v>
      </c>
    </row>
    <row r="8013" spans="1:14" ht="14.25" customHeight="1" x14ac:dyDescent="0.3">
      <c r="A8013" t="s">
        <v>1180</v>
      </c>
      <c r="B8013" t="s">
        <v>41</v>
      </c>
      <c r="C8013" t="s">
        <v>33</v>
      </c>
      <c r="D8013">
        <v>3571.11</v>
      </c>
      <c r="E8013">
        <v>0.01</v>
      </c>
      <c r="F8013">
        <f t="shared" si="250"/>
        <v>35.711100000000002</v>
      </c>
      <c r="G8013">
        <f t="shared" si="251"/>
        <v>3535.3989000000001</v>
      </c>
      <c r="H8013">
        <v>5</v>
      </c>
      <c r="I8013" s="17">
        <v>44996</v>
      </c>
      <c r="J8013" s="17">
        <v>45003</v>
      </c>
      <c r="K8013" t="s">
        <v>21</v>
      </c>
      <c r="L8013" t="s">
        <v>16</v>
      </c>
      <c r="M8013">
        <v>733.14</v>
      </c>
      <c r="N8013" t="s">
        <v>17</v>
      </c>
    </row>
    <row r="8014" spans="1:14" ht="14.25" customHeight="1" x14ac:dyDescent="0.3">
      <c r="A8014" t="s">
        <v>11176</v>
      </c>
      <c r="B8014" t="s">
        <v>19</v>
      </c>
      <c r="C8014" t="s">
        <v>33</v>
      </c>
      <c r="D8014">
        <v>3577.88</v>
      </c>
      <c r="E8014">
        <v>0.02</v>
      </c>
      <c r="F8014">
        <f t="shared" si="250"/>
        <v>71.557600000000008</v>
      </c>
      <c r="G8014">
        <f t="shared" si="251"/>
        <v>3506.3224</v>
      </c>
      <c r="H8014">
        <v>5</v>
      </c>
      <c r="I8014" s="17">
        <v>45609</v>
      </c>
      <c r="J8014" s="17">
        <v>45616</v>
      </c>
      <c r="K8014" t="s">
        <v>21</v>
      </c>
      <c r="L8014" t="s">
        <v>16</v>
      </c>
      <c r="M8014">
        <v>841.15</v>
      </c>
      <c r="N8014" t="s">
        <v>39</v>
      </c>
    </row>
    <row r="8015" spans="1:14" ht="14.25" customHeight="1" x14ac:dyDescent="0.3">
      <c r="A8015" t="s">
        <v>6005</v>
      </c>
      <c r="B8015" t="s">
        <v>13</v>
      </c>
      <c r="C8015" t="s">
        <v>26</v>
      </c>
      <c r="D8015">
        <v>3582.4</v>
      </c>
      <c r="E8015">
        <v>0.09</v>
      </c>
      <c r="F8015">
        <f t="shared" si="250"/>
        <v>322.416</v>
      </c>
      <c r="G8015">
        <f t="shared" si="251"/>
        <v>3259.9839999999999</v>
      </c>
      <c r="H8015">
        <v>5</v>
      </c>
      <c r="I8015" s="17">
        <v>44949</v>
      </c>
      <c r="J8015" s="17">
        <v>44952</v>
      </c>
      <c r="K8015" t="s">
        <v>15</v>
      </c>
      <c r="L8015" t="s">
        <v>16</v>
      </c>
      <c r="M8015">
        <v>1067.6500000000001</v>
      </c>
      <c r="N8015" t="s">
        <v>39</v>
      </c>
    </row>
    <row r="8016" spans="1:14" ht="14.25" customHeight="1" x14ac:dyDescent="0.3">
      <c r="A8016" t="s">
        <v>11750</v>
      </c>
      <c r="B8016" t="s">
        <v>19</v>
      </c>
      <c r="C8016" t="s">
        <v>14</v>
      </c>
      <c r="D8016">
        <v>3590.31</v>
      </c>
      <c r="E8016">
        <v>0.17</v>
      </c>
      <c r="F8016">
        <f t="shared" si="250"/>
        <v>610.35270000000003</v>
      </c>
      <c r="G8016">
        <f t="shared" si="251"/>
        <v>2979.9573</v>
      </c>
      <c r="H8016">
        <v>5</v>
      </c>
      <c r="I8016" s="17">
        <v>45348</v>
      </c>
      <c r="J8016" s="17">
        <v>45350</v>
      </c>
      <c r="K8016" t="s">
        <v>31</v>
      </c>
      <c r="L8016" t="s">
        <v>27</v>
      </c>
      <c r="M8016">
        <v>266.08</v>
      </c>
      <c r="N8016" t="s">
        <v>34</v>
      </c>
    </row>
    <row r="8017" spans="1:14" ht="14.25" customHeight="1" x14ac:dyDescent="0.3">
      <c r="A8017" t="s">
        <v>3387</v>
      </c>
      <c r="B8017" t="s">
        <v>25</v>
      </c>
      <c r="C8017" t="s">
        <v>26</v>
      </c>
      <c r="D8017">
        <v>3591.29</v>
      </c>
      <c r="E8017">
        <v>0.1</v>
      </c>
      <c r="F8017">
        <f t="shared" si="250"/>
        <v>359.12900000000002</v>
      </c>
      <c r="G8017">
        <f t="shared" si="251"/>
        <v>3232.1610000000001</v>
      </c>
      <c r="H8017">
        <v>5</v>
      </c>
      <c r="I8017" s="17">
        <v>44928</v>
      </c>
      <c r="J8017" s="17">
        <v>44934</v>
      </c>
      <c r="K8017" t="s">
        <v>21</v>
      </c>
      <c r="L8017" t="s">
        <v>27</v>
      </c>
      <c r="M8017">
        <v>602.71</v>
      </c>
      <c r="N8017" t="s">
        <v>39</v>
      </c>
    </row>
    <row r="8018" spans="1:14" ht="14.25" customHeight="1" x14ac:dyDescent="0.3">
      <c r="A8018" t="s">
        <v>1436</v>
      </c>
      <c r="B8018" t="s">
        <v>41</v>
      </c>
      <c r="C8018" t="s">
        <v>33</v>
      </c>
      <c r="D8018">
        <v>3591.57</v>
      </c>
      <c r="E8018">
        <v>0.47</v>
      </c>
      <c r="F8018">
        <f t="shared" si="250"/>
        <v>1688.0379</v>
      </c>
      <c r="G8018">
        <f t="shared" si="251"/>
        <v>1903.5321000000001</v>
      </c>
      <c r="H8018">
        <v>5</v>
      </c>
      <c r="I8018" s="17">
        <v>44993</v>
      </c>
      <c r="J8018" s="17">
        <v>45000</v>
      </c>
      <c r="K8018" t="s">
        <v>21</v>
      </c>
      <c r="L8018" t="s">
        <v>27</v>
      </c>
      <c r="M8018">
        <v>399.73</v>
      </c>
      <c r="N8018" t="s">
        <v>39</v>
      </c>
    </row>
    <row r="8019" spans="1:14" ht="14.25" customHeight="1" x14ac:dyDescent="0.3">
      <c r="A8019" t="s">
        <v>629</v>
      </c>
      <c r="B8019" t="s">
        <v>25</v>
      </c>
      <c r="C8019" t="s">
        <v>14</v>
      </c>
      <c r="D8019">
        <v>3592.04</v>
      </c>
      <c r="E8019">
        <v>0.1</v>
      </c>
      <c r="F8019">
        <f t="shared" si="250"/>
        <v>359.20400000000001</v>
      </c>
      <c r="G8019">
        <f t="shared" si="251"/>
        <v>3232.8359999999998</v>
      </c>
      <c r="H8019">
        <v>5</v>
      </c>
      <c r="I8019" s="17">
        <v>45638</v>
      </c>
      <c r="J8019" s="17">
        <v>45644</v>
      </c>
      <c r="K8019" t="s">
        <v>31</v>
      </c>
      <c r="L8019" t="s">
        <v>22</v>
      </c>
      <c r="M8019">
        <v>720.77</v>
      </c>
      <c r="N8019" t="s">
        <v>48</v>
      </c>
    </row>
    <row r="8020" spans="1:14" ht="14.25" customHeight="1" x14ac:dyDescent="0.3">
      <c r="A8020" t="s">
        <v>158</v>
      </c>
      <c r="B8020" t="s">
        <v>19</v>
      </c>
      <c r="C8020" t="s">
        <v>36</v>
      </c>
      <c r="D8020">
        <v>3592.12</v>
      </c>
      <c r="E8020">
        <v>0.03</v>
      </c>
      <c r="F8020">
        <f t="shared" si="250"/>
        <v>107.7636</v>
      </c>
      <c r="G8020">
        <f t="shared" si="251"/>
        <v>3484.3563999999997</v>
      </c>
      <c r="H8020">
        <v>5</v>
      </c>
      <c r="I8020" s="17">
        <v>44952</v>
      </c>
      <c r="J8020" s="17">
        <v>44956</v>
      </c>
      <c r="K8020" t="s">
        <v>15</v>
      </c>
      <c r="L8020" t="s">
        <v>27</v>
      </c>
      <c r="M8020">
        <v>296.98</v>
      </c>
      <c r="N8020" t="s">
        <v>34</v>
      </c>
    </row>
    <row r="8021" spans="1:14" ht="14.25" customHeight="1" x14ac:dyDescent="0.3">
      <c r="A8021" t="s">
        <v>6007</v>
      </c>
      <c r="B8021" t="s">
        <v>25</v>
      </c>
      <c r="C8021" t="s">
        <v>33</v>
      </c>
      <c r="D8021">
        <v>3594.58</v>
      </c>
      <c r="E8021">
        <v>0.05</v>
      </c>
      <c r="F8021">
        <f t="shared" si="250"/>
        <v>179.72900000000001</v>
      </c>
      <c r="G8021">
        <f t="shared" si="251"/>
        <v>3414.8510000000001</v>
      </c>
      <c r="H8021">
        <v>5</v>
      </c>
      <c r="I8021" s="17">
        <v>45454</v>
      </c>
      <c r="J8021" s="17">
        <v>45457</v>
      </c>
      <c r="K8021" t="s">
        <v>31</v>
      </c>
      <c r="L8021" t="s">
        <v>16</v>
      </c>
      <c r="M8021">
        <v>1011.29</v>
      </c>
      <c r="N8021" t="s">
        <v>34</v>
      </c>
    </row>
    <row r="8022" spans="1:14" ht="14.25" customHeight="1" x14ac:dyDescent="0.3">
      <c r="A8022" t="s">
        <v>1297</v>
      </c>
      <c r="B8022" t="s">
        <v>41</v>
      </c>
      <c r="C8022" t="s">
        <v>14</v>
      </c>
      <c r="D8022">
        <v>3602.47</v>
      </c>
      <c r="E8022">
        <v>0.41</v>
      </c>
      <c r="F8022">
        <f t="shared" si="250"/>
        <v>1477.0126999999998</v>
      </c>
      <c r="G8022">
        <f t="shared" si="251"/>
        <v>2125.4573</v>
      </c>
      <c r="H8022">
        <v>5</v>
      </c>
      <c r="I8022" s="17">
        <v>45475</v>
      </c>
      <c r="J8022" s="17">
        <v>45480</v>
      </c>
      <c r="K8022" t="s">
        <v>31</v>
      </c>
      <c r="L8022" t="s">
        <v>16</v>
      </c>
      <c r="M8022">
        <v>687.6</v>
      </c>
      <c r="N8022" t="s">
        <v>34</v>
      </c>
    </row>
    <row r="8023" spans="1:14" ht="14.25" customHeight="1" x14ac:dyDescent="0.3">
      <c r="A8023" t="s">
        <v>12978</v>
      </c>
      <c r="B8023" t="s">
        <v>41</v>
      </c>
      <c r="C8023" t="s">
        <v>33</v>
      </c>
      <c r="D8023">
        <v>3604.28</v>
      </c>
      <c r="E8023">
        <v>0.37</v>
      </c>
      <c r="F8023">
        <f t="shared" si="250"/>
        <v>1333.5836000000002</v>
      </c>
      <c r="G8023">
        <f t="shared" si="251"/>
        <v>2270.6963999999998</v>
      </c>
      <c r="H8023">
        <v>5</v>
      </c>
      <c r="I8023" s="17">
        <v>45320</v>
      </c>
      <c r="J8023" s="17">
        <v>45323</v>
      </c>
      <c r="K8023" t="s">
        <v>21</v>
      </c>
      <c r="L8023" t="s">
        <v>22</v>
      </c>
      <c r="M8023">
        <v>1040.3900000000001</v>
      </c>
      <c r="N8023" t="s">
        <v>39</v>
      </c>
    </row>
    <row r="8024" spans="1:14" ht="14.25" customHeight="1" x14ac:dyDescent="0.3">
      <c r="A8024" t="s">
        <v>10197</v>
      </c>
      <c r="B8024" t="s">
        <v>19</v>
      </c>
      <c r="C8024" t="s">
        <v>20</v>
      </c>
      <c r="D8024">
        <v>3610.49</v>
      </c>
      <c r="E8024">
        <v>0.32</v>
      </c>
      <c r="F8024">
        <f t="shared" si="250"/>
        <v>1155.3568</v>
      </c>
      <c r="G8024">
        <f t="shared" si="251"/>
        <v>2455.1331999999998</v>
      </c>
      <c r="H8024">
        <v>5</v>
      </c>
      <c r="I8024" s="17">
        <v>45396</v>
      </c>
      <c r="J8024" s="17">
        <v>45402</v>
      </c>
      <c r="K8024" t="s">
        <v>31</v>
      </c>
      <c r="L8024" t="s">
        <v>16</v>
      </c>
      <c r="M8024">
        <v>241.07</v>
      </c>
      <c r="N8024" t="s">
        <v>39</v>
      </c>
    </row>
    <row r="8025" spans="1:14" ht="14.25" customHeight="1" x14ac:dyDescent="0.3">
      <c r="A8025" t="s">
        <v>13274</v>
      </c>
      <c r="B8025" t="s">
        <v>41</v>
      </c>
      <c r="C8025" t="s">
        <v>14</v>
      </c>
      <c r="D8025">
        <v>3614.39</v>
      </c>
      <c r="E8025">
        <v>0.25</v>
      </c>
      <c r="F8025">
        <f t="shared" si="250"/>
        <v>903.59749999999997</v>
      </c>
      <c r="G8025">
        <f t="shared" si="251"/>
        <v>2710.7925</v>
      </c>
      <c r="H8025">
        <v>5</v>
      </c>
      <c r="I8025" s="17">
        <v>45317</v>
      </c>
      <c r="J8025" s="17">
        <v>45320</v>
      </c>
      <c r="K8025" t="s">
        <v>21</v>
      </c>
      <c r="L8025" t="s">
        <v>22</v>
      </c>
      <c r="M8025">
        <v>564.46</v>
      </c>
      <c r="N8025" t="s">
        <v>17</v>
      </c>
    </row>
    <row r="8026" spans="1:14" ht="14.25" customHeight="1" x14ac:dyDescent="0.3">
      <c r="A8026" t="s">
        <v>12684</v>
      </c>
      <c r="B8026" t="s">
        <v>25</v>
      </c>
      <c r="C8026" t="s">
        <v>20</v>
      </c>
      <c r="D8026">
        <v>3616.91</v>
      </c>
      <c r="E8026">
        <v>0.28999999999999998</v>
      </c>
      <c r="F8026">
        <f t="shared" si="250"/>
        <v>1048.9038999999998</v>
      </c>
      <c r="G8026">
        <f t="shared" si="251"/>
        <v>2568.0061000000001</v>
      </c>
      <c r="H8026">
        <v>5</v>
      </c>
      <c r="I8026" s="17">
        <v>45108</v>
      </c>
      <c r="J8026" s="17">
        <v>45113</v>
      </c>
      <c r="K8026" t="s">
        <v>21</v>
      </c>
      <c r="L8026" t="s">
        <v>27</v>
      </c>
      <c r="M8026">
        <v>272.02999999999997</v>
      </c>
      <c r="N8026" t="s">
        <v>48</v>
      </c>
    </row>
    <row r="8027" spans="1:14" ht="14.25" customHeight="1" x14ac:dyDescent="0.3">
      <c r="A8027" t="s">
        <v>14310</v>
      </c>
      <c r="B8027" t="s">
        <v>25</v>
      </c>
      <c r="C8027" t="s">
        <v>26</v>
      </c>
      <c r="D8027">
        <v>3617.75</v>
      </c>
      <c r="E8027">
        <v>0.12</v>
      </c>
      <c r="F8027">
        <f t="shared" si="250"/>
        <v>434.13</v>
      </c>
      <c r="G8027">
        <f t="shared" si="251"/>
        <v>3183.62</v>
      </c>
      <c r="H8027">
        <v>5</v>
      </c>
      <c r="I8027" s="17">
        <v>45110</v>
      </c>
      <c r="J8027" s="17">
        <v>45111</v>
      </c>
      <c r="K8027" t="s">
        <v>21</v>
      </c>
      <c r="L8027" t="s">
        <v>16</v>
      </c>
      <c r="M8027">
        <v>569.32000000000005</v>
      </c>
      <c r="N8027" t="s">
        <v>39</v>
      </c>
    </row>
    <row r="8028" spans="1:14" ht="14.25" customHeight="1" x14ac:dyDescent="0.3">
      <c r="A8028" t="s">
        <v>10539</v>
      </c>
      <c r="B8028" t="s">
        <v>41</v>
      </c>
      <c r="C8028" t="s">
        <v>14</v>
      </c>
      <c r="D8028">
        <v>3619.26</v>
      </c>
      <c r="E8028">
        <v>0.26</v>
      </c>
      <c r="F8028">
        <f t="shared" si="250"/>
        <v>941.00760000000014</v>
      </c>
      <c r="G8028">
        <f t="shared" si="251"/>
        <v>2678.2524000000003</v>
      </c>
      <c r="H8028">
        <v>5</v>
      </c>
      <c r="I8028" s="17">
        <v>45176</v>
      </c>
      <c r="J8028" s="17">
        <v>45181</v>
      </c>
      <c r="K8028" t="s">
        <v>15</v>
      </c>
      <c r="L8028" t="s">
        <v>16</v>
      </c>
      <c r="M8028">
        <v>276.64</v>
      </c>
      <c r="N8028" t="s">
        <v>48</v>
      </c>
    </row>
    <row r="8029" spans="1:14" ht="14.25" customHeight="1" x14ac:dyDescent="0.3">
      <c r="A8029" t="s">
        <v>6638</v>
      </c>
      <c r="B8029" t="s">
        <v>41</v>
      </c>
      <c r="C8029" t="s">
        <v>26</v>
      </c>
      <c r="D8029">
        <v>3621.67</v>
      </c>
      <c r="E8029">
        <v>0.48</v>
      </c>
      <c r="F8029">
        <f t="shared" si="250"/>
        <v>1738.4015999999999</v>
      </c>
      <c r="G8029">
        <f t="shared" si="251"/>
        <v>1883.2684000000002</v>
      </c>
      <c r="H8029">
        <v>5</v>
      </c>
      <c r="I8029" s="17">
        <v>45557</v>
      </c>
      <c r="J8029" s="17">
        <v>45561</v>
      </c>
      <c r="K8029" t="s">
        <v>21</v>
      </c>
      <c r="L8029" t="s">
        <v>22</v>
      </c>
      <c r="M8029">
        <v>599.84</v>
      </c>
      <c r="N8029" t="s">
        <v>34</v>
      </c>
    </row>
    <row r="8030" spans="1:14" ht="14.25" customHeight="1" x14ac:dyDescent="0.3">
      <c r="A8030" t="s">
        <v>4138</v>
      </c>
      <c r="B8030" t="s">
        <v>25</v>
      </c>
      <c r="C8030" t="s">
        <v>26</v>
      </c>
      <c r="D8030">
        <v>3623.38</v>
      </c>
      <c r="E8030">
        <v>0.09</v>
      </c>
      <c r="F8030">
        <f t="shared" si="250"/>
        <v>326.10419999999999</v>
      </c>
      <c r="G8030">
        <f t="shared" si="251"/>
        <v>3297.2758000000003</v>
      </c>
      <c r="H8030">
        <v>5</v>
      </c>
      <c r="I8030" s="17">
        <v>45288</v>
      </c>
      <c r="J8030" s="17">
        <v>45292</v>
      </c>
      <c r="K8030" t="s">
        <v>21</v>
      </c>
      <c r="L8030" t="s">
        <v>27</v>
      </c>
      <c r="M8030">
        <v>435.64</v>
      </c>
      <c r="N8030" t="s">
        <v>17</v>
      </c>
    </row>
    <row r="8031" spans="1:14" ht="14.25" customHeight="1" x14ac:dyDescent="0.3">
      <c r="A8031" t="s">
        <v>7954</v>
      </c>
      <c r="B8031" t="s">
        <v>13</v>
      </c>
      <c r="C8031" t="s">
        <v>20</v>
      </c>
      <c r="D8031">
        <v>3624.01</v>
      </c>
      <c r="E8031">
        <v>0.19</v>
      </c>
      <c r="F8031">
        <f t="shared" si="250"/>
        <v>688.56190000000004</v>
      </c>
      <c r="G8031">
        <f t="shared" si="251"/>
        <v>2935.4481000000001</v>
      </c>
      <c r="H8031">
        <v>5</v>
      </c>
      <c r="I8031" s="17">
        <v>45177</v>
      </c>
      <c r="J8031" s="17">
        <v>45181</v>
      </c>
      <c r="K8031" t="s">
        <v>21</v>
      </c>
      <c r="L8031" t="s">
        <v>16</v>
      </c>
      <c r="M8031">
        <v>379.21</v>
      </c>
      <c r="N8031" t="s">
        <v>48</v>
      </c>
    </row>
    <row r="8032" spans="1:14" ht="14.25" customHeight="1" x14ac:dyDescent="0.3">
      <c r="A8032" t="s">
        <v>8953</v>
      </c>
      <c r="B8032" t="s">
        <v>25</v>
      </c>
      <c r="C8032" t="s">
        <v>26</v>
      </c>
      <c r="D8032">
        <v>3630.82</v>
      </c>
      <c r="E8032">
        <v>0.35</v>
      </c>
      <c r="F8032">
        <f t="shared" si="250"/>
        <v>1270.787</v>
      </c>
      <c r="G8032">
        <f t="shared" si="251"/>
        <v>2360.0330000000004</v>
      </c>
      <c r="H8032">
        <v>5</v>
      </c>
      <c r="I8032" s="17">
        <v>45655</v>
      </c>
      <c r="J8032" s="17">
        <v>45656</v>
      </c>
      <c r="K8032" t="s">
        <v>21</v>
      </c>
      <c r="L8032" t="s">
        <v>16</v>
      </c>
      <c r="M8032">
        <v>663.03</v>
      </c>
      <c r="N8032" t="s">
        <v>28</v>
      </c>
    </row>
    <row r="8033" spans="1:14" ht="14.25" customHeight="1" x14ac:dyDescent="0.3">
      <c r="A8033" t="s">
        <v>2541</v>
      </c>
      <c r="B8033" t="s">
        <v>19</v>
      </c>
      <c r="C8033" t="s">
        <v>26</v>
      </c>
      <c r="D8033">
        <v>3631.51</v>
      </c>
      <c r="E8033">
        <v>0.24</v>
      </c>
      <c r="F8033">
        <f t="shared" si="250"/>
        <v>871.56240000000003</v>
      </c>
      <c r="G8033">
        <f t="shared" si="251"/>
        <v>2759.9476000000004</v>
      </c>
      <c r="H8033">
        <v>5</v>
      </c>
      <c r="I8033" s="17">
        <v>45445</v>
      </c>
      <c r="J8033" s="17">
        <v>45449</v>
      </c>
      <c r="K8033" t="s">
        <v>15</v>
      </c>
      <c r="L8033" t="s">
        <v>22</v>
      </c>
      <c r="M8033">
        <v>620.96</v>
      </c>
      <c r="N8033" t="s">
        <v>39</v>
      </c>
    </row>
    <row r="8034" spans="1:14" ht="14.25" customHeight="1" x14ac:dyDescent="0.3">
      <c r="A8034" t="s">
        <v>412</v>
      </c>
      <c r="B8034" t="s">
        <v>25</v>
      </c>
      <c r="C8034" t="s">
        <v>33</v>
      </c>
      <c r="D8034">
        <v>3633.91</v>
      </c>
      <c r="E8034">
        <v>0.09</v>
      </c>
      <c r="F8034">
        <f t="shared" si="250"/>
        <v>327.05189999999999</v>
      </c>
      <c r="G8034">
        <f t="shared" si="251"/>
        <v>3306.8580999999999</v>
      </c>
      <c r="H8034">
        <v>5</v>
      </c>
      <c r="I8034" s="17">
        <v>45320</v>
      </c>
      <c r="J8034" s="17">
        <v>45325</v>
      </c>
      <c r="K8034" t="s">
        <v>15</v>
      </c>
      <c r="L8034" t="s">
        <v>16</v>
      </c>
      <c r="M8034">
        <v>363.37</v>
      </c>
      <c r="N8034" t="s">
        <v>17</v>
      </c>
    </row>
    <row r="8035" spans="1:14" ht="14.25" customHeight="1" x14ac:dyDescent="0.3">
      <c r="A8035" t="s">
        <v>6862</v>
      </c>
      <c r="B8035" t="s">
        <v>41</v>
      </c>
      <c r="C8035" t="s">
        <v>26</v>
      </c>
      <c r="D8035">
        <v>3635.26</v>
      </c>
      <c r="E8035">
        <v>0.33</v>
      </c>
      <c r="F8035">
        <f t="shared" si="250"/>
        <v>1199.6358</v>
      </c>
      <c r="G8035">
        <f t="shared" si="251"/>
        <v>2435.6242000000002</v>
      </c>
      <c r="H8035">
        <v>5</v>
      </c>
      <c r="I8035" s="17">
        <v>45284</v>
      </c>
      <c r="J8035" s="17">
        <v>45288</v>
      </c>
      <c r="K8035" t="s">
        <v>31</v>
      </c>
      <c r="L8035" t="s">
        <v>22</v>
      </c>
      <c r="M8035">
        <v>892.73</v>
      </c>
      <c r="N8035" t="s">
        <v>39</v>
      </c>
    </row>
    <row r="8036" spans="1:14" ht="14.25" customHeight="1" x14ac:dyDescent="0.3">
      <c r="A8036" t="s">
        <v>7766</v>
      </c>
      <c r="B8036" t="s">
        <v>41</v>
      </c>
      <c r="C8036" t="s">
        <v>26</v>
      </c>
      <c r="D8036">
        <v>3641.78</v>
      </c>
      <c r="E8036">
        <v>0.44</v>
      </c>
      <c r="F8036">
        <f t="shared" si="250"/>
        <v>1602.3832</v>
      </c>
      <c r="G8036">
        <f t="shared" si="251"/>
        <v>2039.3968000000002</v>
      </c>
      <c r="H8036">
        <v>5</v>
      </c>
      <c r="I8036" s="17">
        <v>45278</v>
      </c>
      <c r="J8036" s="17">
        <v>45284</v>
      </c>
      <c r="K8036" t="s">
        <v>31</v>
      </c>
      <c r="L8036" t="s">
        <v>22</v>
      </c>
      <c r="M8036">
        <v>452.03</v>
      </c>
      <c r="N8036" t="s">
        <v>39</v>
      </c>
    </row>
    <row r="8037" spans="1:14" ht="14.25" customHeight="1" x14ac:dyDescent="0.3">
      <c r="A8037" t="s">
        <v>976</v>
      </c>
      <c r="B8037" t="s">
        <v>25</v>
      </c>
      <c r="C8037" t="s">
        <v>26</v>
      </c>
      <c r="D8037">
        <v>3643.83</v>
      </c>
      <c r="E8037">
        <v>0.13</v>
      </c>
      <c r="F8037">
        <f t="shared" si="250"/>
        <v>473.6979</v>
      </c>
      <c r="G8037">
        <f t="shared" si="251"/>
        <v>3170.1320999999998</v>
      </c>
      <c r="H8037">
        <v>5</v>
      </c>
      <c r="I8037" s="17">
        <v>45318</v>
      </c>
      <c r="J8037" s="17">
        <v>45319</v>
      </c>
      <c r="K8037" t="s">
        <v>21</v>
      </c>
      <c r="L8037" t="s">
        <v>27</v>
      </c>
      <c r="M8037">
        <v>843.42</v>
      </c>
      <c r="N8037" t="s">
        <v>34</v>
      </c>
    </row>
    <row r="8038" spans="1:14" ht="14.25" customHeight="1" x14ac:dyDescent="0.3">
      <c r="A8038" t="s">
        <v>12287</v>
      </c>
      <c r="B8038" t="s">
        <v>13</v>
      </c>
      <c r="C8038" t="s">
        <v>33</v>
      </c>
      <c r="D8038">
        <v>3645.17</v>
      </c>
      <c r="E8038">
        <v>0.11</v>
      </c>
      <c r="F8038">
        <f t="shared" si="250"/>
        <v>400.96870000000001</v>
      </c>
      <c r="G8038">
        <f t="shared" si="251"/>
        <v>3244.2013000000002</v>
      </c>
      <c r="H8038">
        <v>5</v>
      </c>
      <c r="I8038" s="17">
        <v>45249</v>
      </c>
      <c r="J8038" s="17">
        <v>45252</v>
      </c>
      <c r="K8038" t="s">
        <v>21</v>
      </c>
      <c r="L8038" t="s">
        <v>27</v>
      </c>
      <c r="M8038">
        <v>337.68</v>
      </c>
      <c r="N8038" t="s">
        <v>28</v>
      </c>
    </row>
    <row r="8039" spans="1:14" ht="14.25" customHeight="1" x14ac:dyDescent="0.3">
      <c r="A8039" t="s">
        <v>9101</v>
      </c>
      <c r="B8039" t="s">
        <v>25</v>
      </c>
      <c r="C8039" t="s">
        <v>33</v>
      </c>
      <c r="D8039">
        <v>3649.27</v>
      </c>
      <c r="E8039">
        <v>0.36</v>
      </c>
      <c r="F8039">
        <f t="shared" si="250"/>
        <v>1313.7372</v>
      </c>
      <c r="G8039">
        <f t="shared" si="251"/>
        <v>2335.5328</v>
      </c>
      <c r="H8039">
        <v>5</v>
      </c>
      <c r="I8039" s="17">
        <v>44927</v>
      </c>
      <c r="J8039" s="17">
        <v>44934</v>
      </c>
      <c r="K8039" t="s">
        <v>31</v>
      </c>
      <c r="L8039" t="s">
        <v>16</v>
      </c>
      <c r="M8039">
        <v>562.88</v>
      </c>
      <c r="N8039" t="s">
        <v>48</v>
      </c>
    </row>
    <row r="8040" spans="1:14" ht="14.25" customHeight="1" x14ac:dyDescent="0.3">
      <c r="A8040" t="s">
        <v>10841</v>
      </c>
      <c r="B8040" t="s">
        <v>19</v>
      </c>
      <c r="C8040" t="s">
        <v>26</v>
      </c>
      <c r="D8040">
        <v>3650.53</v>
      </c>
      <c r="E8040">
        <v>0.01</v>
      </c>
      <c r="F8040">
        <f t="shared" si="250"/>
        <v>36.505300000000005</v>
      </c>
      <c r="G8040">
        <f t="shared" si="251"/>
        <v>3614.0247000000004</v>
      </c>
      <c r="H8040">
        <v>5</v>
      </c>
      <c r="I8040" s="17">
        <v>45280</v>
      </c>
      <c r="J8040" s="17">
        <v>45287</v>
      </c>
      <c r="K8040" t="s">
        <v>31</v>
      </c>
      <c r="L8040" t="s">
        <v>22</v>
      </c>
      <c r="M8040">
        <v>1002.64</v>
      </c>
      <c r="N8040" t="s">
        <v>23</v>
      </c>
    </row>
    <row r="8041" spans="1:14" ht="14.25" customHeight="1" x14ac:dyDescent="0.3">
      <c r="A8041" t="s">
        <v>11647</v>
      </c>
      <c r="B8041" t="s">
        <v>41</v>
      </c>
      <c r="C8041" t="s">
        <v>20</v>
      </c>
      <c r="D8041">
        <v>3652.37</v>
      </c>
      <c r="E8041">
        <v>0.47</v>
      </c>
      <c r="F8041">
        <f t="shared" si="250"/>
        <v>1716.6138999999998</v>
      </c>
      <c r="G8041">
        <f t="shared" si="251"/>
        <v>1935.7561000000001</v>
      </c>
      <c r="H8041">
        <v>5</v>
      </c>
      <c r="I8041" s="17">
        <v>45596</v>
      </c>
      <c r="J8041" s="17">
        <v>45602</v>
      </c>
      <c r="K8041" t="s">
        <v>15</v>
      </c>
      <c r="L8041" t="s">
        <v>27</v>
      </c>
      <c r="M8041">
        <v>343.26</v>
      </c>
      <c r="N8041" t="s">
        <v>34</v>
      </c>
    </row>
    <row r="8042" spans="1:14" ht="14.25" customHeight="1" x14ac:dyDescent="0.3">
      <c r="A8042" t="s">
        <v>13127</v>
      </c>
      <c r="B8042" t="s">
        <v>13</v>
      </c>
      <c r="C8042" t="s">
        <v>26</v>
      </c>
      <c r="D8042">
        <v>3652.98</v>
      </c>
      <c r="E8042">
        <v>0.33</v>
      </c>
      <c r="F8042">
        <f t="shared" si="250"/>
        <v>1205.4834000000001</v>
      </c>
      <c r="G8042">
        <f t="shared" si="251"/>
        <v>2447.4965999999999</v>
      </c>
      <c r="H8042">
        <v>5</v>
      </c>
      <c r="I8042" s="17">
        <v>45401</v>
      </c>
      <c r="J8042" s="17">
        <v>45407</v>
      </c>
      <c r="K8042" t="s">
        <v>21</v>
      </c>
      <c r="L8042" t="s">
        <v>22</v>
      </c>
      <c r="M8042">
        <v>715.66</v>
      </c>
      <c r="N8042" t="s">
        <v>34</v>
      </c>
    </row>
    <row r="8043" spans="1:14" ht="14.25" customHeight="1" x14ac:dyDescent="0.3">
      <c r="A8043" t="s">
        <v>9947</v>
      </c>
      <c r="B8043" t="s">
        <v>19</v>
      </c>
      <c r="C8043" t="s">
        <v>14</v>
      </c>
      <c r="D8043">
        <v>3657.95</v>
      </c>
      <c r="E8043">
        <v>0.31</v>
      </c>
      <c r="F8043">
        <f t="shared" si="250"/>
        <v>1133.9645</v>
      </c>
      <c r="G8043">
        <f t="shared" si="251"/>
        <v>2523.9854999999998</v>
      </c>
      <c r="H8043">
        <v>5</v>
      </c>
      <c r="I8043" s="17">
        <v>45441</v>
      </c>
      <c r="J8043" s="17">
        <v>45443</v>
      </c>
      <c r="K8043" t="s">
        <v>15</v>
      </c>
      <c r="L8043" t="s">
        <v>16</v>
      </c>
      <c r="M8043">
        <v>485.26</v>
      </c>
      <c r="N8043" t="s">
        <v>23</v>
      </c>
    </row>
    <row r="8044" spans="1:14" ht="14.25" customHeight="1" x14ac:dyDescent="0.3">
      <c r="A8044" t="s">
        <v>8835</v>
      </c>
      <c r="B8044" t="s">
        <v>19</v>
      </c>
      <c r="C8044" t="s">
        <v>26</v>
      </c>
      <c r="D8044">
        <v>3664.2</v>
      </c>
      <c r="E8044">
        <v>0.02</v>
      </c>
      <c r="F8044">
        <f t="shared" si="250"/>
        <v>73.283999999999992</v>
      </c>
      <c r="G8044">
        <f t="shared" si="251"/>
        <v>3590.9159999999997</v>
      </c>
      <c r="H8044">
        <v>5</v>
      </c>
      <c r="I8044" s="17">
        <v>45230</v>
      </c>
      <c r="J8044" s="17">
        <v>45232</v>
      </c>
      <c r="K8044" t="s">
        <v>21</v>
      </c>
      <c r="L8044" t="s">
        <v>27</v>
      </c>
      <c r="M8044">
        <v>330.05</v>
      </c>
      <c r="N8044" t="s">
        <v>48</v>
      </c>
    </row>
    <row r="8045" spans="1:14" ht="14.25" customHeight="1" x14ac:dyDescent="0.3">
      <c r="A8045" t="s">
        <v>15097</v>
      </c>
      <c r="B8045" t="s">
        <v>13</v>
      </c>
      <c r="C8045" t="s">
        <v>20</v>
      </c>
      <c r="D8045">
        <v>3668.84</v>
      </c>
      <c r="E8045">
        <v>0.23</v>
      </c>
      <c r="F8045">
        <f t="shared" si="250"/>
        <v>843.83320000000003</v>
      </c>
      <c r="G8045">
        <f t="shared" si="251"/>
        <v>2825.0068000000001</v>
      </c>
      <c r="H8045">
        <v>5</v>
      </c>
      <c r="I8045" s="17">
        <v>45078</v>
      </c>
      <c r="J8045" s="17">
        <v>45083</v>
      </c>
      <c r="K8045" t="s">
        <v>21</v>
      </c>
      <c r="L8045" t="s">
        <v>22</v>
      </c>
      <c r="M8045">
        <v>204.3</v>
      </c>
      <c r="N8045" t="s">
        <v>48</v>
      </c>
    </row>
    <row r="8046" spans="1:14" ht="14.25" customHeight="1" x14ac:dyDescent="0.3">
      <c r="A8046" t="s">
        <v>5007</v>
      </c>
      <c r="B8046" t="s">
        <v>19</v>
      </c>
      <c r="C8046" t="s">
        <v>33</v>
      </c>
      <c r="D8046">
        <v>3675.24</v>
      </c>
      <c r="E8046">
        <v>0.4</v>
      </c>
      <c r="F8046">
        <f t="shared" si="250"/>
        <v>1470.096</v>
      </c>
      <c r="G8046">
        <f t="shared" si="251"/>
        <v>2205.1439999999998</v>
      </c>
      <c r="H8046">
        <v>5</v>
      </c>
      <c r="I8046" s="17">
        <v>45425</v>
      </c>
      <c r="J8046" s="17">
        <v>45432</v>
      </c>
      <c r="K8046" t="s">
        <v>31</v>
      </c>
      <c r="L8046" t="s">
        <v>16</v>
      </c>
      <c r="M8046">
        <v>442.18</v>
      </c>
      <c r="N8046" t="s">
        <v>17</v>
      </c>
    </row>
    <row r="8047" spans="1:14" ht="14.25" customHeight="1" x14ac:dyDescent="0.3">
      <c r="A8047" t="s">
        <v>14728</v>
      </c>
      <c r="B8047" t="s">
        <v>25</v>
      </c>
      <c r="C8047" t="s">
        <v>20</v>
      </c>
      <c r="D8047">
        <v>3676.55</v>
      </c>
      <c r="E8047">
        <v>0.14000000000000001</v>
      </c>
      <c r="F8047">
        <f t="shared" si="250"/>
        <v>514.7170000000001</v>
      </c>
      <c r="G8047">
        <f t="shared" si="251"/>
        <v>3161.8330000000001</v>
      </c>
      <c r="H8047">
        <v>5</v>
      </c>
      <c r="I8047" s="17">
        <v>45377</v>
      </c>
      <c r="J8047" s="17">
        <v>45384</v>
      </c>
      <c r="K8047" t="s">
        <v>21</v>
      </c>
      <c r="L8047" t="s">
        <v>22</v>
      </c>
      <c r="M8047">
        <v>426.69</v>
      </c>
      <c r="N8047" t="s">
        <v>23</v>
      </c>
    </row>
    <row r="8048" spans="1:14" ht="14.25" customHeight="1" x14ac:dyDescent="0.3">
      <c r="A8048" t="s">
        <v>6735</v>
      </c>
      <c r="B8048" t="s">
        <v>41</v>
      </c>
      <c r="C8048" t="s">
        <v>14</v>
      </c>
      <c r="D8048">
        <v>3690.04</v>
      </c>
      <c r="E8048">
        <v>0.4</v>
      </c>
      <c r="F8048">
        <f t="shared" si="250"/>
        <v>1476.0160000000001</v>
      </c>
      <c r="G8048">
        <f t="shared" si="251"/>
        <v>2214.0239999999999</v>
      </c>
      <c r="H8048">
        <v>5</v>
      </c>
      <c r="I8048" s="17">
        <v>45535</v>
      </c>
      <c r="J8048" s="17">
        <v>45539</v>
      </c>
      <c r="K8048" t="s">
        <v>15</v>
      </c>
      <c r="L8048" t="s">
        <v>27</v>
      </c>
      <c r="M8048">
        <v>280.08</v>
      </c>
      <c r="N8048" t="s">
        <v>39</v>
      </c>
    </row>
    <row r="8049" spans="1:14" ht="14.25" customHeight="1" x14ac:dyDescent="0.3">
      <c r="A8049" t="s">
        <v>12273</v>
      </c>
      <c r="B8049" t="s">
        <v>13</v>
      </c>
      <c r="C8049" t="s">
        <v>20</v>
      </c>
      <c r="D8049">
        <v>3691.43</v>
      </c>
      <c r="E8049">
        <v>0.03</v>
      </c>
      <c r="F8049">
        <f t="shared" si="250"/>
        <v>110.74289999999999</v>
      </c>
      <c r="G8049">
        <f t="shared" si="251"/>
        <v>3580.6870999999996</v>
      </c>
      <c r="H8049">
        <v>5</v>
      </c>
      <c r="I8049" s="17">
        <v>45232</v>
      </c>
      <c r="J8049" s="17">
        <v>45239</v>
      </c>
      <c r="K8049" t="s">
        <v>15</v>
      </c>
      <c r="L8049" t="s">
        <v>16</v>
      </c>
      <c r="M8049">
        <v>253.75</v>
      </c>
      <c r="N8049" t="s">
        <v>17</v>
      </c>
    </row>
    <row r="8050" spans="1:14" ht="14.25" customHeight="1" x14ac:dyDescent="0.3">
      <c r="A8050" t="s">
        <v>13521</v>
      </c>
      <c r="B8050" t="s">
        <v>25</v>
      </c>
      <c r="C8050" t="s">
        <v>14</v>
      </c>
      <c r="D8050">
        <v>3693.71</v>
      </c>
      <c r="E8050">
        <v>7.0000000000000007E-2</v>
      </c>
      <c r="F8050">
        <f t="shared" si="250"/>
        <v>258.55970000000002</v>
      </c>
      <c r="G8050">
        <f t="shared" si="251"/>
        <v>3435.1503000000002</v>
      </c>
      <c r="H8050">
        <v>5</v>
      </c>
      <c r="I8050" s="17">
        <v>45241</v>
      </c>
      <c r="J8050" s="17">
        <v>45245</v>
      </c>
      <c r="K8050" t="s">
        <v>31</v>
      </c>
      <c r="L8050" t="s">
        <v>22</v>
      </c>
      <c r="M8050">
        <v>723.96</v>
      </c>
      <c r="N8050" t="s">
        <v>48</v>
      </c>
    </row>
    <row r="8051" spans="1:14" ht="14.25" customHeight="1" x14ac:dyDescent="0.3">
      <c r="A8051" t="s">
        <v>3788</v>
      </c>
      <c r="B8051" t="s">
        <v>13</v>
      </c>
      <c r="C8051" t="s">
        <v>33</v>
      </c>
      <c r="D8051">
        <v>3695.18</v>
      </c>
      <c r="E8051">
        <v>0.18</v>
      </c>
      <c r="F8051">
        <f t="shared" si="250"/>
        <v>665.13239999999996</v>
      </c>
      <c r="G8051">
        <f t="shared" si="251"/>
        <v>3030.0475999999999</v>
      </c>
      <c r="H8051">
        <v>5</v>
      </c>
      <c r="I8051" s="17">
        <v>45123</v>
      </c>
      <c r="J8051" s="17">
        <v>45129</v>
      </c>
      <c r="K8051" t="s">
        <v>15</v>
      </c>
      <c r="L8051" t="s">
        <v>27</v>
      </c>
      <c r="M8051">
        <v>912.07</v>
      </c>
      <c r="N8051" t="s">
        <v>23</v>
      </c>
    </row>
    <row r="8052" spans="1:14" ht="14.25" customHeight="1" x14ac:dyDescent="0.3">
      <c r="A8052" t="s">
        <v>12804</v>
      </c>
      <c r="B8052" t="s">
        <v>19</v>
      </c>
      <c r="C8052" t="s">
        <v>36</v>
      </c>
      <c r="D8052">
        <v>3696.65</v>
      </c>
      <c r="E8052">
        <v>0.49</v>
      </c>
      <c r="F8052">
        <f t="shared" si="250"/>
        <v>1811.3585</v>
      </c>
      <c r="G8052">
        <f t="shared" si="251"/>
        <v>1885.2915</v>
      </c>
      <c r="H8052">
        <v>5</v>
      </c>
      <c r="I8052" s="17">
        <v>45283</v>
      </c>
      <c r="J8052" s="17">
        <v>45288</v>
      </c>
      <c r="K8052" t="s">
        <v>31</v>
      </c>
      <c r="L8052" t="s">
        <v>22</v>
      </c>
      <c r="M8052">
        <v>1058.3499999999999</v>
      </c>
      <c r="N8052" t="s">
        <v>23</v>
      </c>
    </row>
    <row r="8053" spans="1:14" ht="14.25" customHeight="1" x14ac:dyDescent="0.3">
      <c r="A8053" t="s">
        <v>3814</v>
      </c>
      <c r="B8053" t="s">
        <v>13</v>
      </c>
      <c r="C8053" t="s">
        <v>20</v>
      </c>
      <c r="D8053">
        <v>3697.32</v>
      </c>
      <c r="E8053">
        <v>0.44</v>
      </c>
      <c r="F8053">
        <f t="shared" si="250"/>
        <v>1626.8208000000002</v>
      </c>
      <c r="G8053">
        <f t="shared" si="251"/>
        <v>2070.4992000000002</v>
      </c>
      <c r="H8053">
        <v>5</v>
      </c>
      <c r="I8053" s="17">
        <v>44949</v>
      </c>
      <c r="J8053" s="17">
        <v>44951</v>
      </c>
      <c r="K8053" t="s">
        <v>15</v>
      </c>
      <c r="L8053" t="s">
        <v>16</v>
      </c>
      <c r="M8053">
        <v>446.4</v>
      </c>
      <c r="N8053" t="s">
        <v>34</v>
      </c>
    </row>
    <row r="8054" spans="1:14" ht="14.25" customHeight="1" x14ac:dyDescent="0.3">
      <c r="A8054" t="s">
        <v>9773</v>
      </c>
      <c r="B8054" t="s">
        <v>41</v>
      </c>
      <c r="C8054" t="s">
        <v>26</v>
      </c>
      <c r="D8054">
        <v>3698.94</v>
      </c>
      <c r="E8054">
        <v>0.47</v>
      </c>
      <c r="F8054">
        <f t="shared" si="250"/>
        <v>1738.5018</v>
      </c>
      <c r="G8054">
        <f t="shared" si="251"/>
        <v>1960.4382000000001</v>
      </c>
      <c r="H8054">
        <v>5</v>
      </c>
      <c r="I8054" s="17">
        <v>45282</v>
      </c>
      <c r="J8054" s="17">
        <v>45284</v>
      </c>
      <c r="K8054" t="s">
        <v>21</v>
      </c>
      <c r="L8054" t="s">
        <v>16</v>
      </c>
      <c r="M8054">
        <v>525.79</v>
      </c>
      <c r="N8054" t="s">
        <v>48</v>
      </c>
    </row>
    <row r="8055" spans="1:14" ht="14.25" customHeight="1" x14ac:dyDescent="0.3">
      <c r="A8055" t="s">
        <v>6385</v>
      </c>
      <c r="B8055" t="s">
        <v>25</v>
      </c>
      <c r="C8055" t="s">
        <v>14</v>
      </c>
      <c r="D8055">
        <v>3708.62</v>
      </c>
      <c r="E8055">
        <v>0.39</v>
      </c>
      <c r="F8055">
        <f t="shared" si="250"/>
        <v>1446.3617999999999</v>
      </c>
      <c r="G8055">
        <f t="shared" si="251"/>
        <v>2262.2582000000002</v>
      </c>
      <c r="H8055">
        <v>5</v>
      </c>
      <c r="I8055" s="17">
        <v>45260</v>
      </c>
      <c r="J8055" s="17">
        <v>45263</v>
      </c>
      <c r="K8055" t="s">
        <v>31</v>
      </c>
      <c r="L8055" t="s">
        <v>22</v>
      </c>
      <c r="M8055">
        <v>473.4</v>
      </c>
      <c r="N8055" t="s">
        <v>23</v>
      </c>
    </row>
    <row r="8056" spans="1:14" ht="14.25" customHeight="1" x14ac:dyDescent="0.3">
      <c r="A8056" t="s">
        <v>1109</v>
      </c>
      <c r="B8056" t="s">
        <v>41</v>
      </c>
      <c r="C8056" t="s">
        <v>20</v>
      </c>
      <c r="D8056">
        <v>3710.92</v>
      </c>
      <c r="E8056">
        <v>0.28999999999999998</v>
      </c>
      <c r="F8056">
        <f t="shared" si="250"/>
        <v>1076.1668</v>
      </c>
      <c r="G8056">
        <f t="shared" si="251"/>
        <v>2634.7532000000001</v>
      </c>
      <c r="H8056">
        <v>5</v>
      </c>
      <c r="I8056" s="17">
        <v>45175</v>
      </c>
      <c r="J8056" s="17">
        <v>45179</v>
      </c>
      <c r="K8056" t="s">
        <v>31</v>
      </c>
      <c r="L8056" t="s">
        <v>16</v>
      </c>
      <c r="M8056">
        <v>1040.81</v>
      </c>
      <c r="N8056" t="s">
        <v>23</v>
      </c>
    </row>
    <row r="8057" spans="1:14" ht="14.25" customHeight="1" x14ac:dyDescent="0.3">
      <c r="A8057" t="s">
        <v>691</v>
      </c>
      <c r="B8057" t="s">
        <v>19</v>
      </c>
      <c r="C8057" t="s">
        <v>36</v>
      </c>
      <c r="D8057">
        <v>3718.07</v>
      </c>
      <c r="E8057">
        <v>7.0000000000000007E-2</v>
      </c>
      <c r="F8057">
        <f t="shared" si="250"/>
        <v>260.26490000000001</v>
      </c>
      <c r="G8057">
        <f t="shared" si="251"/>
        <v>3457.8051</v>
      </c>
      <c r="H8057">
        <v>5</v>
      </c>
      <c r="I8057" s="17">
        <v>44962</v>
      </c>
      <c r="J8057" s="17">
        <v>44969</v>
      </c>
      <c r="K8057" t="s">
        <v>21</v>
      </c>
      <c r="L8057" t="s">
        <v>22</v>
      </c>
      <c r="M8057">
        <v>585.21</v>
      </c>
      <c r="N8057" t="s">
        <v>48</v>
      </c>
    </row>
    <row r="8058" spans="1:14" ht="14.25" customHeight="1" x14ac:dyDescent="0.3">
      <c r="A8058" t="s">
        <v>11260</v>
      </c>
      <c r="B8058" t="s">
        <v>41</v>
      </c>
      <c r="C8058" t="s">
        <v>20</v>
      </c>
      <c r="D8058">
        <v>3718.63</v>
      </c>
      <c r="E8058">
        <v>0.38</v>
      </c>
      <c r="F8058">
        <f t="shared" si="250"/>
        <v>1413.0794000000001</v>
      </c>
      <c r="G8058">
        <f t="shared" si="251"/>
        <v>2305.5506</v>
      </c>
      <c r="H8058">
        <v>5</v>
      </c>
      <c r="I8058" s="17">
        <v>45274</v>
      </c>
      <c r="J8058" s="17">
        <v>45281</v>
      </c>
      <c r="K8058" t="s">
        <v>21</v>
      </c>
      <c r="L8058" t="s">
        <v>22</v>
      </c>
      <c r="M8058">
        <v>852.07</v>
      </c>
      <c r="N8058" t="s">
        <v>23</v>
      </c>
    </row>
    <row r="8059" spans="1:14" ht="14.25" customHeight="1" x14ac:dyDescent="0.3">
      <c r="A8059" t="s">
        <v>11776</v>
      </c>
      <c r="B8059" t="s">
        <v>41</v>
      </c>
      <c r="C8059" t="s">
        <v>20</v>
      </c>
      <c r="D8059">
        <v>3720.01</v>
      </c>
      <c r="E8059">
        <v>0.42</v>
      </c>
      <c r="F8059">
        <f t="shared" si="250"/>
        <v>1562.4041999999999</v>
      </c>
      <c r="G8059">
        <f t="shared" si="251"/>
        <v>2157.6058000000003</v>
      </c>
      <c r="H8059">
        <v>5</v>
      </c>
      <c r="I8059" s="17">
        <v>45464</v>
      </c>
      <c r="J8059" s="17">
        <v>45467</v>
      </c>
      <c r="K8059" t="s">
        <v>15</v>
      </c>
      <c r="L8059" t="s">
        <v>22</v>
      </c>
      <c r="M8059">
        <v>434.79</v>
      </c>
      <c r="N8059" t="s">
        <v>34</v>
      </c>
    </row>
    <row r="8060" spans="1:14" ht="14.25" customHeight="1" x14ac:dyDescent="0.3">
      <c r="A8060" t="s">
        <v>9028</v>
      </c>
      <c r="B8060" t="s">
        <v>19</v>
      </c>
      <c r="C8060" t="s">
        <v>36</v>
      </c>
      <c r="D8060">
        <v>3724.55</v>
      </c>
      <c r="E8060">
        <v>0.41</v>
      </c>
      <c r="F8060">
        <f t="shared" si="250"/>
        <v>1527.0654999999999</v>
      </c>
      <c r="G8060">
        <f t="shared" si="251"/>
        <v>2197.4845000000005</v>
      </c>
      <c r="H8060">
        <v>5</v>
      </c>
      <c r="I8060" s="17">
        <v>45518</v>
      </c>
      <c r="J8060" s="17">
        <v>45522</v>
      </c>
      <c r="K8060" t="s">
        <v>21</v>
      </c>
      <c r="L8060" t="s">
        <v>16</v>
      </c>
      <c r="M8060">
        <v>1011.78</v>
      </c>
      <c r="N8060" t="s">
        <v>23</v>
      </c>
    </row>
    <row r="8061" spans="1:14" ht="14.25" customHeight="1" x14ac:dyDescent="0.3">
      <c r="A8061" t="s">
        <v>9917</v>
      </c>
      <c r="B8061" t="s">
        <v>13</v>
      </c>
      <c r="C8061" t="s">
        <v>20</v>
      </c>
      <c r="D8061">
        <v>3725.06</v>
      </c>
      <c r="E8061">
        <v>0.06</v>
      </c>
      <c r="F8061">
        <f t="shared" si="250"/>
        <v>223.50359999999998</v>
      </c>
      <c r="G8061">
        <f t="shared" si="251"/>
        <v>3501.5563999999999</v>
      </c>
      <c r="H8061">
        <v>5</v>
      </c>
      <c r="I8061" s="17">
        <v>45444</v>
      </c>
      <c r="J8061" s="17">
        <v>45449</v>
      </c>
      <c r="K8061" t="s">
        <v>31</v>
      </c>
      <c r="L8061" t="s">
        <v>22</v>
      </c>
      <c r="M8061">
        <v>1085.5</v>
      </c>
      <c r="N8061" t="s">
        <v>17</v>
      </c>
    </row>
    <row r="8062" spans="1:14" ht="14.25" customHeight="1" x14ac:dyDescent="0.3">
      <c r="A8062" t="s">
        <v>6317</v>
      </c>
      <c r="B8062" t="s">
        <v>41</v>
      </c>
      <c r="C8062" t="s">
        <v>33</v>
      </c>
      <c r="D8062">
        <v>3726.74</v>
      </c>
      <c r="E8062">
        <v>0.4</v>
      </c>
      <c r="F8062">
        <f t="shared" si="250"/>
        <v>1490.6959999999999</v>
      </c>
      <c r="G8062">
        <f t="shared" si="251"/>
        <v>2236.0439999999999</v>
      </c>
      <c r="H8062">
        <v>5</v>
      </c>
      <c r="I8062" s="17">
        <v>45265</v>
      </c>
      <c r="J8062" s="17">
        <v>45271</v>
      </c>
      <c r="K8062" t="s">
        <v>21</v>
      </c>
      <c r="L8062" t="s">
        <v>16</v>
      </c>
      <c r="M8062">
        <v>489.76</v>
      </c>
      <c r="N8062" t="s">
        <v>48</v>
      </c>
    </row>
    <row r="8063" spans="1:14" ht="14.25" customHeight="1" x14ac:dyDescent="0.3">
      <c r="A8063" t="s">
        <v>50</v>
      </c>
      <c r="B8063" t="s">
        <v>19</v>
      </c>
      <c r="C8063" t="s">
        <v>14</v>
      </c>
      <c r="D8063">
        <v>3727.53</v>
      </c>
      <c r="E8063">
        <v>0.31</v>
      </c>
      <c r="F8063">
        <f t="shared" si="250"/>
        <v>1155.5343</v>
      </c>
      <c r="G8063">
        <f t="shared" si="251"/>
        <v>2571.9957000000004</v>
      </c>
      <c r="H8063">
        <v>5</v>
      </c>
      <c r="I8063" s="17">
        <v>45228</v>
      </c>
      <c r="J8063" s="17">
        <v>45235</v>
      </c>
      <c r="K8063" t="s">
        <v>21</v>
      </c>
      <c r="L8063" t="s">
        <v>22</v>
      </c>
      <c r="M8063">
        <v>978.07</v>
      </c>
      <c r="N8063" t="s">
        <v>48</v>
      </c>
    </row>
    <row r="8064" spans="1:14" ht="14.25" customHeight="1" x14ac:dyDescent="0.3">
      <c r="A8064" t="s">
        <v>5314</v>
      </c>
      <c r="B8064" t="s">
        <v>25</v>
      </c>
      <c r="C8064" t="s">
        <v>14</v>
      </c>
      <c r="D8064">
        <v>3729.85</v>
      </c>
      <c r="E8064">
        <v>0.32</v>
      </c>
      <c r="F8064">
        <f t="shared" si="250"/>
        <v>1193.5519999999999</v>
      </c>
      <c r="G8064">
        <f t="shared" si="251"/>
        <v>2536.2979999999998</v>
      </c>
      <c r="H8064">
        <v>5</v>
      </c>
      <c r="I8064" s="17">
        <v>45357</v>
      </c>
      <c r="J8064" s="17">
        <v>45358</v>
      </c>
      <c r="K8064" t="s">
        <v>31</v>
      </c>
      <c r="L8064" t="s">
        <v>16</v>
      </c>
      <c r="M8064">
        <v>866.05</v>
      </c>
      <c r="N8064" t="s">
        <v>39</v>
      </c>
    </row>
    <row r="8065" spans="1:14" ht="14.25" customHeight="1" x14ac:dyDescent="0.3">
      <c r="A8065" t="s">
        <v>10844</v>
      </c>
      <c r="B8065" t="s">
        <v>13</v>
      </c>
      <c r="C8065" t="s">
        <v>36</v>
      </c>
      <c r="D8065">
        <v>3733.82</v>
      </c>
      <c r="E8065">
        <v>0.47</v>
      </c>
      <c r="F8065">
        <f t="shared" si="250"/>
        <v>1754.8953999999999</v>
      </c>
      <c r="G8065">
        <f t="shared" si="251"/>
        <v>1978.9246000000003</v>
      </c>
      <c r="H8065">
        <v>5</v>
      </c>
      <c r="I8065" s="17">
        <v>45025</v>
      </c>
      <c r="J8065" s="17">
        <v>45026</v>
      </c>
      <c r="K8065" t="s">
        <v>21</v>
      </c>
      <c r="L8065" t="s">
        <v>22</v>
      </c>
      <c r="M8065">
        <v>939.87</v>
      </c>
      <c r="N8065" t="s">
        <v>23</v>
      </c>
    </row>
    <row r="8066" spans="1:14" ht="14.25" customHeight="1" x14ac:dyDescent="0.3">
      <c r="A8066" t="s">
        <v>6653</v>
      </c>
      <c r="B8066" t="s">
        <v>19</v>
      </c>
      <c r="C8066" t="s">
        <v>33</v>
      </c>
      <c r="D8066">
        <v>3737.26</v>
      </c>
      <c r="E8066">
        <v>0.26</v>
      </c>
      <c r="F8066">
        <f t="shared" ref="F8066:F8129" si="252">D8066*E8066</f>
        <v>971.68760000000009</v>
      </c>
      <c r="G8066">
        <f t="shared" ref="G8066:G8129" si="253">D8066-F8066</f>
        <v>2765.5724</v>
      </c>
      <c r="H8066">
        <v>5</v>
      </c>
      <c r="I8066" s="17">
        <v>45195</v>
      </c>
      <c r="J8066" s="17">
        <v>45196</v>
      </c>
      <c r="K8066" t="s">
        <v>21</v>
      </c>
      <c r="L8066" t="s">
        <v>27</v>
      </c>
      <c r="M8066">
        <v>887.67</v>
      </c>
      <c r="N8066" t="s">
        <v>39</v>
      </c>
    </row>
    <row r="8067" spans="1:14" ht="14.25" customHeight="1" x14ac:dyDescent="0.3">
      <c r="A8067" t="s">
        <v>12909</v>
      </c>
      <c r="B8067" t="s">
        <v>13</v>
      </c>
      <c r="C8067" t="s">
        <v>26</v>
      </c>
      <c r="D8067">
        <v>3737.81</v>
      </c>
      <c r="E8067">
        <v>0.46</v>
      </c>
      <c r="F8067">
        <f t="shared" si="252"/>
        <v>1719.3926000000001</v>
      </c>
      <c r="G8067">
        <f t="shared" si="253"/>
        <v>2018.4173999999998</v>
      </c>
      <c r="H8067">
        <v>5</v>
      </c>
      <c r="I8067" s="17">
        <v>45063</v>
      </c>
      <c r="J8067" s="17">
        <v>45070</v>
      </c>
      <c r="K8067" t="s">
        <v>21</v>
      </c>
      <c r="L8067" t="s">
        <v>27</v>
      </c>
      <c r="M8067">
        <v>771.19</v>
      </c>
      <c r="N8067" t="s">
        <v>23</v>
      </c>
    </row>
    <row r="8068" spans="1:14" ht="14.25" customHeight="1" x14ac:dyDescent="0.3">
      <c r="A8068" t="s">
        <v>12539</v>
      </c>
      <c r="B8068" t="s">
        <v>19</v>
      </c>
      <c r="C8068" t="s">
        <v>26</v>
      </c>
      <c r="D8068">
        <v>3744.69</v>
      </c>
      <c r="E8068">
        <v>0.21</v>
      </c>
      <c r="F8068">
        <f t="shared" si="252"/>
        <v>786.38490000000002</v>
      </c>
      <c r="G8068">
        <f t="shared" si="253"/>
        <v>2958.3051</v>
      </c>
      <c r="H8068">
        <v>5</v>
      </c>
      <c r="I8068" s="17">
        <v>45228</v>
      </c>
      <c r="J8068" s="17">
        <v>45231</v>
      </c>
      <c r="K8068" t="s">
        <v>31</v>
      </c>
      <c r="L8068" t="s">
        <v>16</v>
      </c>
      <c r="M8068">
        <v>996.11</v>
      </c>
      <c r="N8068" t="s">
        <v>28</v>
      </c>
    </row>
    <row r="8069" spans="1:14" ht="14.25" customHeight="1" x14ac:dyDescent="0.3">
      <c r="A8069" t="s">
        <v>3648</v>
      </c>
      <c r="B8069" t="s">
        <v>13</v>
      </c>
      <c r="C8069" t="s">
        <v>33</v>
      </c>
      <c r="D8069">
        <v>3745.81</v>
      </c>
      <c r="E8069">
        <v>0.31</v>
      </c>
      <c r="F8069">
        <f t="shared" si="252"/>
        <v>1161.2011</v>
      </c>
      <c r="G8069">
        <f t="shared" si="253"/>
        <v>2584.6089000000002</v>
      </c>
      <c r="H8069">
        <v>5</v>
      </c>
      <c r="I8069" s="17">
        <v>45333</v>
      </c>
      <c r="J8069" s="17">
        <v>45334</v>
      </c>
      <c r="K8069" t="s">
        <v>15</v>
      </c>
      <c r="L8069" t="s">
        <v>16</v>
      </c>
      <c r="M8069">
        <v>304.99</v>
      </c>
      <c r="N8069" t="s">
        <v>28</v>
      </c>
    </row>
    <row r="8070" spans="1:14" ht="14.25" customHeight="1" x14ac:dyDescent="0.3">
      <c r="A8070" t="s">
        <v>5718</v>
      </c>
      <c r="B8070" t="s">
        <v>13</v>
      </c>
      <c r="C8070" t="s">
        <v>36</v>
      </c>
      <c r="D8070">
        <v>3749.81</v>
      </c>
      <c r="E8070">
        <v>0.18</v>
      </c>
      <c r="F8070">
        <f t="shared" si="252"/>
        <v>674.96579999999994</v>
      </c>
      <c r="G8070">
        <f t="shared" si="253"/>
        <v>3074.8442</v>
      </c>
      <c r="H8070">
        <v>5</v>
      </c>
      <c r="I8070" s="17">
        <v>45364</v>
      </c>
      <c r="J8070" s="17">
        <v>45369</v>
      </c>
      <c r="K8070" t="s">
        <v>21</v>
      </c>
      <c r="L8070" t="s">
        <v>27</v>
      </c>
      <c r="M8070">
        <v>1048.04</v>
      </c>
      <c r="N8070" t="s">
        <v>48</v>
      </c>
    </row>
    <row r="8071" spans="1:14" ht="14.25" customHeight="1" x14ac:dyDescent="0.3">
      <c r="A8071" t="s">
        <v>4504</v>
      </c>
      <c r="B8071" t="s">
        <v>41</v>
      </c>
      <c r="C8071" t="s">
        <v>20</v>
      </c>
      <c r="D8071">
        <v>3752.08</v>
      </c>
      <c r="E8071">
        <v>0.25</v>
      </c>
      <c r="F8071">
        <f t="shared" si="252"/>
        <v>938.02</v>
      </c>
      <c r="G8071">
        <f t="shared" si="253"/>
        <v>2814.06</v>
      </c>
      <c r="H8071">
        <v>5</v>
      </c>
      <c r="I8071" s="17">
        <v>45523</v>
      </c>
      <c r="J8071" s="17">
        <v>45526</v>
      </c>
      <c r="K8071" t="s">
        <v>15</v>
      </c>
      <c r="L8071" t="s">
        <v>16</v>
      </c>
      <c r="M8071">
        <v>364.17</v>
      </c>
      <c r="N8071" t="s">
        <v>48</v>
      </c>
    </row>
    <row r="8072" spans="1:14" ht="14.25" customHeight="1" x14ac:dyDescent="0.3">
      <c r="A8072" t="s">
        <v>3397</v>
      </c>
      <c r="B8072" t="s">
        <v>19</v>
      </c>
      <c r="C8072" t="s">
        <v>20</v>
      </c>
      <c r="D8072">
        <v>3763.69</v>
      </c>
      <c r="E8072">
        <v>0.01</v>
      </c>
      <c r="F8072">
        <f t="shared" si="252"/>
        <v>37.636900000000004</v>
      </c>
      <c r="G8072">
        <f t="shared" si="253"/>
        <v>3726.0531000000001</v>
      </c>
      <c r="H8072">
        <v>5</v>
      </c>
      <c r="I8072" s="17">
        <v>45355</v>
      </c>
      <c r="J8072" s="17">
        <v>45356</v>
      </c>
      <c r="K8072" t="s">
        <v>31</v>
      </c>
      <c r="L8072" t="s">
        <v>16</v>
      </c>
      <c r="M8072">
        <v>192.78</v>
      </c>
      <c r="N8072" t="s">
        <v>39</v>
      </c>
    </row>
    <row r="8073" spans="1:14" ht="14.25" customHeight="1" x14ac:dyDescent="0.3">
      <c r="A8073" t="s">
        <v>8746</v>
      </c>
      <c r="B8073" t="s">
        <v>13</v>
      </c>
      <c r="C8073" t="s">
        <v>36</v>
      </c>
      <c r="D8073">
        <v>3769.06</v>
      </c>
      <c r="E8073">
        <v>0.11</v>
      </c>
      <c r="F8073">
        <f t="shared" si="252"/>
        <v>414.59660000000002</v>
      </c>
      <c r="G8073">
        <f t="shared" si="253"/>
        <v>3354.4634000000001</v>
      </c>
      <c r="H8073">
        <v>5</v>
      </c>
      <c r="I8073" s="17">
        <v>45585</v>
      </c>
      <c r="J8073" s="17">
        <v>45587</v>
      </c>
      <c r="K8073" t="s">
        <v>15</v>
      </c>
      <c r="L8073" t="s">
        <v>22</v>
      </c>
      <c r="M8073">
        <v>922.63</v>
      </c>
      <c r="N8073" t="s">
        <v>39</v>
      </c>
    </row>
    <row r="8074" spans="1:14" ht="14.25" customHeight="1" x14ac:dyDescent="0.3">
      <c r="A8074" t="s">
        <v>7398</v>
      </c>
      <c r="B8074" t="s">
        <v>25</v>
      </c>
      <c r="C8074" t="s">
        <v>14</v>
      </c>
      <c r="D8074">
        <v>3772.18</v>
      </c>
      <c r="E8074">
        <v>0.41</v>
      </c>
      <c r="F8074">
        <f t="shared" si="252"/>
        <v>1546.5937999999999</v>
      </c>
      <c r="G8074">
        <f t="shared" si="253"/>
        <v>2225.5861999999997</v>
      </c>
      <c r="H8074">
        <v>5</v>
      </c>
      <c r="I8074" s="17">
        <v>45495</v>
      </c>
      <c r="J8074" s="17">
        <v>45502</v>
      </c>
      <c r="K8074" t="s">
        <v>21</v>
      </c>
      <c r="L8074" t="s">
        <v>16</v>
      </c>
      <c r="M8074">
        <v>957.5</v>
      </c>
      <c r="N8074" t="s">
        <v>28</v>
      </c>
    </row>
    <row r="8075" spans="1:14" ht="14.25" customHeight="1" x14ac:dyDescent="0.3">
      <c r="A8075" t="s">
        <v>6319</v>
      </c>
      <c r="B8075" t="s">
        <v>25</v>
      </c>
      <c r="C8075" t="s">
        <v>26</v>
      </c>
      <c r="D8075">
        <v>3776.22</v>
      </c>
      <c r="E8075">
        <v>0.2</v>
      </c>
      <c r="F8075">
        <f t="shared" si="252"/>
        <v>755.24400000000003</v>
      </c>
      <c r="G8075">
        <f t="shared" si="253"/>
        <v>3020.9759999999997</v>
      </c>
      <c r="H8075">
        <v>5</v>
      </c>
      <c r="I8075" s="17">
        <v>45524</v>
      </c>
      <c r="J8075" s="17">
        <v>45525</v>
      </c>
      <c r="K8075" t="s">
        <v>31</v>
      </c>
      <c r="L8075" t="s">
        <v>16</v>
      </c>
      <c r="M8075">
        <v>838.86</v>
      </c>
      <c r="N8075" t="s">
        <v>34</v>
      </c>
    </row>
    <row r="8076" spans="1:14" ht="14.25" customHeight="1" x14ac:dyDescent="0.3">
      <c r="A8076" t="s">
        <v>10866</v>
      </c>
      <c r="B8076" t="s">
        <v>13</v>
      </c>
      <c r="C8076" t="s">
        <v>33</v>
      </c>
      <c r="D8076">
        <v>3779.53</v>
      </c>
      <c r="E8076">
        <v>0.27</v>
      </c>
      <c r="F8076">
        <f t="shared" si="252"/>
        <v>1020.4731000000002</v>
      </c>
      <c r="G8076">
        <f t="shared" si="253"/>
        <v>2759.0569</v>
      </c>
      <c r="H8076">
        <v>5</v>
      </c>
      <c r="I8076" s="17">
        <v>45038</v>
      </c>
      <c r="J8076" s="17">
        <v>45044</v>
      </c>
      <c r="K8076" t="s">
        <v>31</v>
      </c>
      <c r="L8076" t="s">
        <v>16</v>
      </c>
      <c r="M8076">
        <v>1010.61</v>
      </c>
      <c r="N8076" t="s">
        <v>23</v>
      </c>
    </row>
    <row r="8077" spans="1:14" ht="14.25" customHeight="1" x14ac:dyDescent="0.3">
      <c r="A8077" t="s">
        <v>8057</v>
      </c>
      <c r="B8077" t="s">
        <v>13</v>
      </c>
      <c r="C8077" t="s">
        <v>14</v>
      </c>
      <c r="D8077">
        <v>3783.65</v>
      </c>
      <c r="E8077">
        <v>0.1</v>
      </c>
      <c r="F8077">
        <f t="shared" si="252"/>
        <v>378.36500000000001</v>
      </c>
      <c r="G8077">
        <f t="shared" si="253"/>
        <v>3405.2849999999999</v>
      </c>
      <c r="H8077">
        <v>5</v>
      </c>
      <c r="I8077" s="17">
        <v>45404</v>
      </c>
      <c r="J8077" s="17">
        <v>45406</v>
      </c>
      <c r="K8077" t="s">
        <v>15</v>
      </c>
      <c r="L8077" t="s">
        <v>22</v>
      </c>
      <c r="M8077">
        <v>1054.5999999999999</v>
      </c>
      <c r="N8077" t="s">
        <v>17</v>
      </c>
    </row>
    <row r="8078" spans="1:14" ht="14.25" customHeight="1" x14ac:dyDescent="0.3">
      <c r="A8078" t="s">
        <v>4564</v>
      </c>
      <c r="B8078" t="s">
        <v>41</v>
      </c>
      <c r="C8078" t="s">
        <v>20</v>
      </c>
      <c r="D8078">
        <v>3783.74</v>
      </c>
      <c r="E8078">
        <v>0.16</v>
      </c>
      <c r="F8078">
        <f t="shared" si="252"/>
        <v>605.39839999999992</v>
      </c>
      <c r="G8078">
        <f t="shared" si="253"/>
        <v>3178.3415999999997</v>
      </c>
      <c r="H8078">
        <v>5</v>
      </c>
      <c r="I8078" s="17">
        <v>45034</v>
      </c>
      <c r="J8078" s="17">
        <v>45040</v>
      </c>
      <c r="K8078" t="s">
        <v>31</v>
      </c>
      <c r="L8078" t="s">
        <v>22</v>
      </c>
      <c r="M8078">
        <v>491.43</v>
      </c>
      <c r="N8078" t="s">
        <v>34</v>
      </c>
    </row>
    <row r="8079" spans="1:14" ht="14.25" customHeight="1" x14ac:dyDescent="0.3">
      <c r="A8079" t="s">
        <v>5220</v>
      </c>
      <c r="B8079" t="s">
        <v>19</v>
      </c>
      <c r="C8079" t="s">
        <v>20</v>
      </c>
      <c r="D8079">
        <v>3784.24</v>
      </c>
      <c r="E8079">
        <v>0.12</v>
      </c>
      <c r="F8079">
        <f t="shared" si="252"/>
        <v>454.10879999999997</v>
      </c>
      <c r="G8079">
        <f t="shared" si="253"/>
        <v>3330.1311999999998</v>
      </c>
      <c r="H8079">
        <v>5</v>
      </c>
      <c r="I8079" s="17">
        <v>45355</v>
      </c>
      <c r="J8079" s="17">
        <v>45359</v>
      </c>
      <c r="K8079" t="s">
        <v>31</v>
      </c>
      <c r="L8079" t="s">
        <v>22</v>
      </c>
      <c r="M8079">
        <v>836.58</v>
      </c>
      <c r="N8079" t="s">
        <v>39</v>
      </c>
    </row>
    <row r="8080" spans="1:14" ht="14.25" customHeight="1" x14ac:dyDescent="0.3">
      <c r="A8080" t="s">
        <v>11498</v>
      </c>
      <c r="B8080" t="s">
        <v>41</v>
      </c>
      <c r="C8080" t="s">
        <v>14</v>
      </c>
      <c r="D8080">
        <v>3788.28</v>
      </c>
      <c r="E8080">
        <v>0.06</v>
      </c>
      <c r="F8080">
        <f t="shared" si="252"/>
        <v>227.29679999999999</v>
      </c>
      <c r="G8080">
        <f t="shared" si="253"/>
        <v>3560.9832000000001</v>
      </c>
      <c r="H8080">
        <v>5</v>
      </c>
      <c r="I8080" s="17">
        <v>45574</v>
      </c>
      <c r="J8080" s="17">
        <v>45575</v>
      </c>
      <c r="K8080" t="s">
        <v>31</v>
      </c>
      <c r="L8080" t="s">
        <v>16</v>
      </c>
      <c r="M8080">
        <v>820.85</v>
      </c>
      <c r="N8080" t="s">
        <v>34</v>
      </c>
    </row>
    <row r="8081" spans="1:14" ht="14.25" customHeight="1" x14ac:dyDescent="0.3">
      <c r="A8081" t="s">
        <v>11683</v>
      </c>
      <c r="B8081" t="s">
        <v>25</v>
      </c>
      <c r="C8081" t="s">
        <v>26</v>
      </c>
      <c r="D8081">
        <v>3788.65</v>
      </c>
      <c r="E8081">
        <v>0.18</v>
      </c>
      <c r="F8081">
        <f t="shared" si="252"/>
        <v>681.95699999999999</v>
      </c>
      <c r="G8081">
        <f t="shared" si="253"/>
        <v>3106.6930000000002</v>
      </c>
      <c r="H8081">
        <v>5</v>
      </c>
      <c r="I8081" s="17">
        <v>44945</v>
      </c>
      <c r="J8081" s="17">
        <v>44946</v>
      </c>
      <c r="K8081" t="s">
        <v>31</v>
      </c>
      <c r="L8081" t="s">
        <v>27</v>
      </c>
      <c r="M8081">
        <v>245.27</v>
      </c>
      <c r="N8081" t="s">
        <v>39</v>
      </c>
    </row>
    <row r="8082" spans="1:14" ht="14.25" customHeight="1" x14ac:dyDescent="0.3">
      <c r="A8082" t="s">
        <v>4517</v>
      </c>
      <c r="B8082" t="s">
        <v>13</v>
      </c>
      <c r="C8082" t="s">
        <v>33</v>
      </c>
      <c r="D8082">
        <v>3791.37</v>
      </c>
      <c r="E8082">
        <v>0.39</v>
      </c>
      <c r="F8082">
        <f t="shared" si="252"/>
        <v>1478.6342999999999</v>
      </c>
      <c r="G8082">
        <f t="shared" si="253"/>
        <v>2312.7357000000002</v>
      </c>
      <c r="H8082">
        <v>5</v>
      </c>
      <c r="I8082" s="17">
        <v>45616</v>
      </c>
      <c r="J8082" s="17">
        <v>45618</v>
      </c>
      <c r="K8082" t="s">
        <v>21</v>
      </c>
      <c r="L8082" t="s">
        <v>22</v>
      </c>
      <c r="M8082">
        <v>379.95</v>
      </c>
      <c r="N8082" t="s">
        <v>17</v>
      </c>
    </row>
    <row r="8083" spans="1:14" ht="14.25" customHeight="1" x14ac:dyDescent="0.3">
      <c r="A8083" t="s">
        <v>7322</v>
      </c>
      <c r="B8083" t="s">
        <v>25</v>
      </c>
      <c r="C8083" t="s">
        <v>20</v>
      </c>
      <c r="D8083">
        <v>3792.11</v>
      </c>
      <c r="E8083">
        <v>0.12</v>
      </c>
      <c r="F8083">
        <f t="shared" si="252"/>
        <v>455.0532</v>
      </c>
      <c r="G8083">
        <f t="shared" si="253"/>
        <v>3337.0568000000003</v>
      </c>
      <c r="H8083">
        <v>5</v>
      </c>
      <c r="I8083" s="17">
        <v>45539</v>
      </c>
      <c r="J8083" s="17">
        <v>45541</v>
      </c>
      <c r="K8083" t="s">
        <v>31</v>
      </c>
      <c r="L8083" t="s">
        <v>22</v>
      </c>
      <c r="M8083">
        <v>613.80999999999995</v>
      </c>
      <c r="N8083" t="s">
        <v>39</v>
      </c>
    </row>
    <row r="8084" spans="1:14" ht="14.25" customHeight="1" x14ac:dyDescent="0.3">
      <c r="A8084" t="s">
        <v>2683</v>
      </c>
      <c r="B8084" t="s">
        <v>19</v>
      </c>
      <c r="C8084" t="s">
        <v>33</v>
      </c>
      <c r="D8084">
        <v>3793.81</v>
      </c>
      <c r="E8084">
        <v>0.32</v>
      </c>
      <c r="F8084">
        <f t="shared" si="252"/>
        <v>1214.0192</v>
      </c>
      <c r="G8084">
        <f t="shared" si="253"/>
        <v>2579.7907999999998</v>
      </c>
      <c r="H8084">
        <v>5</v>
      </c>
      <c r="I8084" s="17">
        <v>45344</v>
      </c>
      <c r="J8084" s="17">
        <v>45350</v>
      </c>
      <c r="K8084" t="s">
        <v>31</v>
      </c>
      <c r="L8084" t="s">
        <v>27</v>
      </c>
      <c r="M8084">
        <v>408.06</v>
      </c>
      <c r="N8084" t="s">
        <v>17</v>
      </c>
    </row>
    <row r="8085" spans="1:14" ht="14.25" customHeight="1" x14ac:dyDescent="0.3">
      <c r="A8085" t="s">
        <v>1095</v>
      </c>
      <c r="B8085" t="s">
        <v>13</v>
      </c>
      <c r="C8085" t="s">
        <v>36</v>
      </c>
      <c r="D8085">
        <v>3802.74</v>
      </c>
      <c r="E8085">
        <v>0.04</v>
      </c>
      <c r="F8085">
        <f t="shared" si="252"/>
        <v>152.1096</v>
      </c>
      <c r="G8085">
        <f t="shared" si="253"/>
        <v>3650.6304</v>
      </c>
      <c r="H8085">
        <v>5</v>
      </c>
      <c r="I8085" s="17">
        <v>45651</v>
      </c>
      <c r="J8085" s="17">
        <v>45654</v>
      </c>
      <c r="K8085" t="s">
        <v>31</v>
      </c>
      <c r="L8085" t="s">
        <v>22</v>
      </c>
      <c r="M8085">
        <v>772.22</v>
      </c>
      <c r="N8085" t="s">
        <v>34</v>
      </c>
    </row>
    <row r="8086" spans="1:14" ht="14.25" customHeight="1" x14ac:dyDescent="0.3">
      <c r="A8086" t="s">
        <v>8162</v>
      </c>
      <c r="B8086" t="s">
        <v>19</v>
      </c>
      <c r="C8086" t="s">
        <v>20</v>
      </c>
      <c r="D8086">
        <v>3807.8</v>
      </c>
      <c r="E8086">
        <v>0.35</v>
      </c>
      <c r="F8086">
        <f t="shared" si="252"/>
        <v>1332.73</v>
      </c>
      <c r="G8086">
        <f t="shared" si="253"/>
        <v>2475.0700000000002</v>
      </c>
      <c r="H8086">
        <v>5</v>
      </c>
      <c r="I8086" s="17">
        <v>45563</v>
      </c>
      <c r="J8086" s="17">
        <v>45568</v>
      </c>
      <c r="K8086" t="s">
        <v>31</v>
      </c>
      <c r="L8086" t="s">
        <v>16</v>
      </c>
      <c r="M8086">
        <v>800.88</v>
      </c>
      <c r="N8086" t="s">
        <v>17</v>
      </c>
    </row>
    <row r="8087" spans="1:14" ht="14.25" customHeight="1" x14ac:dyDescent="0.3">
      <c r="A8087" t="s">
        <v>11384</v>
      </c>
      <c r="B8087" t="s">
        <v>25</v>
      </c>
      <c r="C8087" t="s">
        <v>33</v>
      </c>
      <c r="D8087">
        <v>3808.34</v>
      </c>
      <c r="E8087">
        <v>0.46</v>
      </c>
      <c r="F8087">
        <f t="shared" si="252"/>
        <v>1751.8364000000001</v>
      </c>
      <c r="G8087">
        <f t="shared" si="253"/>
        <v>2056.5036</v>
      </c>
      <c r="H8087">
        <v>5</v>
      </c>
      <c r="I8087" s="17">
        <v>45069</v>
      </c>
      <c r="J8087" s="17">
        <v>45075</v>
      </c>
      <c r="K8087" t="s">
        <v>31</v>
      </c>
      <c r="L8087" t="s">
        <v>16</v>
      </c>
      <c r="M8087">
        <v>634.96</v>
      </c>
      <c r="N8087" t="s">
        <v>23</v>
      </c>
    </row>
    <row r="8088" spans="1:14" ht="14.25" customHeight="1" x14ac:dyDescent="0.3">
      <c r="A8088" t="s">
        <v>6032</v>
      </c>
      <c r="B8088" t="s">
        <v>41</v>
      </c>
      <c r="C8088" t="s">
        <v>26</v>
      </c>
      <c r="D8088">
        <v>3809.76</v>
      </c>
      <c r="E8088">
        <v>0.05</v>
      </c>
      <c r="F8088">
        <f t="shared" si="252"/>
        <v>190.48800000000003</v>
      </c>
      <c r="G8088">
        <f t="shared" si="253"/>
        <v>3619.2720000000004</v>
      </c>
      <c r="H8088">
        <v>5</v>
      </c>
      <c r="I8088" s="17">
        <v>45211</v>
      </c>
      <c r="J8088" s="17">
        <v>45212</v>
      </c>
      <c r="K8088" t="s">
        <v>15</v>
      </c>
      <c r="L8088" t="s">
        <v>22</v>
      </c>
      <c r="M8088">
        <v>684.71</v>
      </c>
      <c r="N8088" t="s">
        <v>28</v>
      </c>
    </row>
    <row r="8089" spans="1:14" ht="14.25" customHeight="1" x14ac:dyDescent="0.3">
      <c r="A8089" t="s">
        <v>2516</v>
      </c>
      <c r="B8089" t="s">
        <v>19</v>
      </c>
      <c r="C8089" t="s">
        <v>33</v>
      </c>
      <c r="D8089">
        <v>3809.95</v>
      </c>
      <c r="E8089">
        <v>0.42</v>
      </c>
      <c r="F8089">
        <f t="shared" si="252"/>
        <v>1600.1789999999999</v>
      </c>
      <c r="G8089">
        <f t="shared" si="253"/>
        <v>2209.7709999999997</v>
      </c>
      <c r="H8089">
        <v>5</v>
      </c>
      <c r="I8089" s="17">
        <v>45115</v>
      </c>
      <c r="J8089" s="17">
        <v>45120</v>
      </c>
      <c r="K8089" t="s">
        <v>15</v>
      </c>
      <c r="L8089" t="s">
        <v>16</v>
      </c>
      <c r="M8089">
        <v>1046.74</v>
      </c>
      <c r="N8089" t="s">
        <v>34</v>
      </c>
    </row>
    <row r="8090" spans="1:14" ht="14.25" customHeight="1" x14ac:dyDescent="0.3">
      <c r="A8090" t="s">
        <v>8458</v>
      </c>
      <c r="B8090" t="s">
        <v>13</v>
      </c>
      <c r="C8090" t="s">
        <v>14</v>
      </c>
      <c r="D8090">
        <v>3813.85</v>
      </c>
      <c r="E8090">
        <v>0.45</v>
      </c>
      <c r="F8090">
        <f t="shared" si="252"/>
        <v>1716.2325000000001</v>
      </c>
      <c r="G8090">
        <f t="shared" si="253"/>
        <v>2097.6174999999998</v>
      </c>
      <c r="H8090">
        <v>5</v>
      </c>
      <c r="I8090" s="17">
        <v>45369</v>
      </c>
      <c r="J8090" s="17">
        <v>45375</v>
      </c>
      <c r="K8090" t="s">
        <v>31</v>
      </c>
      <c r="L8090" t="s">
        <v>22</v>
      </c>
      <c r="M8090">
        <v>300.54000000000002</v>
      </c>
      <c r="N8090" t="s">
        <v>17</v>
      </c>
    </row>
    <row r="8091" spans="1:14" ht="14.25" customHeight="1" x14ac:dyDescent="0.3">
      <c r="A8091" t="s">
        <v>7740</v>
      </c>
      <c r="B8091" t="s">
        <v>13</v>
      </c>
      <c r="C8091" t="s">
        <v>26</v>
      </c>
      <c r="D8091">
        <v>3814.74</v>
      </c>
      <c r="E8091">
        <v>0.5</v>
      </c>
      <c r="F8091">
        <f t="shared" si="252"/>
        <v>1907.37</v>
      </c>
      <c r="G8091">
        <f t="shared" si="253"/>
        <v>1907.37</v>
      </c>
      <c r="H8091">
        <v>5</v>
      </c>
      <c r="I8091" s="17">
        <v>45575</v>
      </c>
      <c r="J8091" s="17">
        <v>45576</v>
      </c>
      <c r="K8091" t="s">
        <v>15</v>
      </c>
      <c r="L8091" t="s">
        <v>16</v>
      </c>
      <c r="M8091">
        <v>957.03</v>
      </c>
      <c r="N8091" t="s">
        <v>17</v>
      </c>
    </row>
    <row r="8092" spans="1:14" ht="14.25" customHeight="1" x14ac:dyDescent="0.3">
      <c r="A8092" t="s">
        <v>7723</v>
      </c>
      <c r="B8092" t="s">
        <v>19</v>
      </c>
      <c r="C8092" t="s">
        <v>14</v>
      </c>
      <c r="D8092">
        <v>3817.09</v>
      </c>
      <c r="E8092">
        <v>0.37</v>
      </c>
      <c r="F8092">
        <f t="shared" si="252"/>
        <v>1412.3233</v>
      </c>
      <c r="G8092">
        <f t="shared" si="253"/>
        <v>2404.7667000000001</v>
      </c>
      <c r="H8092">
        <v>5</v>
      </c>
      <c r="I8092" s="17">
        <v>45499</v>
      </c>
      <c r="J8092" s="17">
        <v>45500</v>
      </c>
      <c r="K8092" t="s">
        <v>15</v>
      </c>
      <c r="L8092" t="s">
        <v>16</v>
      </c>
      <c r="M8092">
        <v>1011.24</v>
      </c>
      <c r="N8092" t="s">
        <v>34</v>
      </c>
    </row>
    <row r="8093" spans="1:14" ht="14.25" customHeight="1" x14ac:dyDescent="0.3">
      <c r="A8093" t="s">
        <v>11354</v>
      </c>
      <c r="B8093" t="s">
        <v>25</v>
      </c>
      <c r="C8093" t="s">
        <v>20</v>
      </c>
      <c r="D8093">
        <v>3817.89</v>
      </c>
      <c r="E8093">
        <v>0.4</v>
      </c>
      <c r="F8093">
        <f t="shared" si="252"/>
        <v>1527.1559999999999</v>
      </c>
      <c r="G8093">
        <f t="shared" si="253"/>
        <v>2290.7339999999999</v>
      </c>
      <c r="H8093">
        <v>5</v>
      </c>
      <c r="I8093" s="17">
        <v>44973</v>
      </c>
      <c r="J8093" s="17">
        <v>44977</v>
      </c>
      <c r="K8093" t="s">
        <v>31</v>
      </c>
      <c r="L8093" t="s">
        <v>22</v>
      </c>
      <c r="M8093">
        <v>565.39</v>
      </c>
      <c r="N8093" t="s">
        <v>17</v>
      </c>
    </row>
    <row r="8094" spans="1:14" ht="14.25" customHeight="1" x14ac:dyDescent="0.3">
      <c r="A8094" t="s">
        <v>10446</v>
      </c>
      <c r="B8094" t="s">
        <v>25</v>
      </c>
      <c r="C8094" t="s">
        <v>20</v>
      </c>
      <c r="D8094">
        <v>3819.66</v>
      </c>
      <c r="E8094">
        <v>0.46</v>
      </c>
      <c r="F8094">
        <f t="shared" si="252"/>
        <v>1757.0436</v>
      </c>
      <c r="G8094">
        <f t="shared" si="253"/>
        <v>2062.6163999999999</v>
      </c>
      <c r="H8094">
        <v>5</v>
      </c>
      <c r="I8094" s="17">
        <v>45605</v>
      </c>
      <c r="J8094" s="17">
        <v>45608</v>
      </c>
      <c r="K8094" t="s">
        <v>31</v>
      </c>
      <c r="L8094" t="s">
        <v>27</v>
      </c>
      <c r="M8094">
        <v>752.66</v>
      </c>
      <c r="N8094" t="s">
        <v>39</v>
      </c>
    </row>
    <row r="8095" spans="1:14" ht="14.25" customHeight="1" x14ac:dyDescent="0.3">
      <c r="A8095" t="s">
        <v>4423</v>
      </c>
      <c r="B8095" t="s">
        <v>19</v>
      </c>
      <c r="C8095" t="s">
        <v>36</v>
      </c>
      <c r="D8095">
        <v>3827.8</v>
      </c>
      <c r="E8095">
        <v>0.12</v>
      </c>
      <c r="F8095">
        <f t="shared" si="252"/>
        <v>459.33600000000001</v>
      </c>
      <c r="G8095">
        <f t="shared" si="253"/>
        <v>3368.4639999999999</v>
      </c>
      <c r="H8095">
        <v>5</v>
      </c>
      <c r="I8095" s="17">
        <v>45040</v>
      </c>
      <c r="J8095" s="17">
        <v>45043</v>
      </c>
      <c r="K8095" t="s">
        <v>31</v>
      </c>
      <c r="L8095" t="s">
        <v>22</v>
      </c>
      <c r="M8095">
        <v>291.95999999999998</v>
      </c>
      <c r="N8095" t="s">
        <v>48</v>
      </c>
    </row>
    <row r="8096" spans="1:14" ht="14.25" customHeight="1" x14ac:dyDescent="0.3">
      <c r="A8096" t="s">
        <v>3505</v>
      </c>
      <c r="B8096" t="s">
        <v>41</v>
      </c>
      <c r="C8096" t="s">
        <v>14</v>
      </c>
      <c r="D8096">
        <v>3828.94</v>
      </c>
      <c r="E8096">
        <v>0.28999999999999998</v>
      </c>
      <c r="F8096">
        <f t="shared" si="252"/>
        <v>1110.3925999999999</v>
      </c>
      <c r="G8096">
        <f t="shared" si="253"/>
        <v>2718.5474000000004</v>
      </c>
      <c r="H8096">
        <v>5</v>
      </c>
      <c r="I8096" s="17">
        <v>45229</v>
      </c>
      <c r="J8096" s="17">
        <v>45231</v>
      </c>
      <c r="K8096" t="s">
        <v>21</v>
      </c>
      <c r="L8096" t="s">
        <v>27</v>
      </c>
      <c r="M8096">
        <v>1083.44</v>
      </c>
      <c r="N8096" t="s">
        <v>28</v>
      </c>
    </row>
    <row r="8097" spans="1:14" ht="14.25" customHeight="1" x14ac:dyDescent="0.3">
      <c r="A8097" t="s">
        <v>6484</v>
      </c>
      <c r="B8097" t="s">
        <v>13</v>
      </c>
      <c r="C8097" t="s">
        <v>26</v>
      </c>
      <c r="D8097">
        <v>3829.02</v>
      </c>
      <c r="E8097">
        <v>0.4</v>
      </c>
      <c r="F8097">
        <f t="shared" si="252"/>
        <v>1531.6080000000002</v>
      </c>
      <c r="G8097">
        <f t="shared" si="253"/>
        <v>2297.4119999999998</v>
      </c>
      <c r="H8097">
        <v>5</v>
      </c>
      <c r="I8097" s="17">
        <v>45425</v>
      </c>
      <c r="J8097" s="17">
        <v>45426</v>
      </c>
      <c r="K8097" t="s">
        <v>15</v>
      </c>
      <c r="L8097" t="s">
        <v>27</v>
      </c>
      <c r="M8097">
        <v>428.7</v>
      </c>
      <c r="N8097" t="s">
        <v>17</v>
      </c>
    </row>
    <row r="8098" spans="1:14" ht="14.25" customHeight="1" x14ac:dyDescent="0.3">
      <c r="A8098" t="s">
        <v>12638</v>
      </c>
      <c r="B8098" t="s">
        <v>13</v>
      </c>
      <c r="C8098" t="s">
        <v>26</v>
      </c>
      <c r="D8098">
        <v>3831.82</v>
      </c>
      <c r="E8098">
        <v>0.41</v>
      </c>
      <c r="F8098">
        <f t="shared" si="252"/>
        <v>1571.0462</v>
      </c>
      <c r="G8098">
        <f t="shared" si="253"/>
        <v>2260.7737999999999</v>
      </c>
      <c r="H8098">
        <v>5</v>
      </c>
      <c r="I8098" s="17">
        <v>45470</v>
      </c>
      <c r="J8098" s="17">
        <v>45471</v>
      </c>
      <c r="K8098" t="s">
        <v>31</v>
      </c>
      <c r="L8098" t="s">
        <v>16</v>
      </c>
      <c r="M8098">
        <v>995.04</v>
      </c>
      <c r="N8098" t="s">
        <v>23</v>
      </c>
    </row>
    <row r="8099" spans="1:14" ht="14.25" customHeight="1" x14ac:dyDescent="0.3">
      <c r="A8099" t="s">
        <v>1509</v>
      </c>
      <c r="B8099" t="s">
        <v>13</v>
      </c>
      <c r="C8099" t="s">
        <v>36</v>
      </c>
      <c r="D8099">
        <v>3833.5</v>
      </c>
      <c r="E8099">
        <v>0.2</v>
      </c>
      <c r="F8099">
        <f t="shared" si="252"/>
        <v>766.7</v>
      </c>
      <c r="G8099">
        <f t="shared" si="253"/>
        <v>3066.8</v>
      </c>
      <c r="H8099">
        <v>5</v>
      </c>
      <c r="I8099" s="17">
        <v>45059</v>
      </c>
      <c r="J8099" s="17">
        <v>45061</v>
      </c>
      <c r="K8099" t="s">
        <v>21</v>
      </c>
      <c r="L8099" t="s">
        <v>22</v>
      </c>
      <c r="M8099">
        <v>549.36</v>
      </c>
      <c r="N8099" t="s">
        <v>23</v>
      </c>
    </row>
    <row r="8100" spans="1:14" ht="14.25" customHeight="1" x14ac:dyDescent="0.3">
      <c r="A8100" t="s">
        <v>14769</v>
      </c>
      <c r="B8100" t="s">
        <v>25</v>
      </c>
      <c r="C8100" t="s">
        <v>26</v>
      </c>
      <c r="D8100">
        <v>3834.72</v>
      </c>
      <c r="E8100">
        <v>0.18</v>
      </c>
      <c r="F8100">
        <f t="shared" si="252"/>
        <v>690.24959999999999</v>
      </c>
      <c r="G8100">
        <f t="shared" si="253"/>
        <v>3144.4703999999997</v>
      </c>
      <c r="H8100">
        <v>5</v>
      </c>
      <c r="I8100" s="17">
        <v>45154</v>
      </c>
      <c r="J8100" s="17">
        <v>45160</v>
      </c>
      <c r="K8100" t="s">
        <v>15</v>
      </c>
      <c r="L8100" t="s">
        <v>27</v>
      </c>
      <c r="M8100">
        <v>732.17</v>
      </c>
      <c r="N8100" t="s">
        <v>48</v>
      </c>
    </row>
    <row r="8101" spans="1:14" ht="14.25" customHeight="1" x14ac:dyDescent="0.3">
      <c r="A8101" t="s">
        <v>9602</v>
      </c>
      <c r="B8101" t="s">
        <v>41</v>
      </c>
      <c r="C8101" t="s">
        <v>26</v>
      </c>
      <c r="D8101">
        <v>3836.45</v>
      </c>
      <c r="E8101">
        <v>0.01</v>
      </c>
      <c r="F8101">
        <f t="shared" si="252"/>
        <v>38.3645</v>
      </c>
      <c r="G8101">
        <f t="shared" si="253"/>
        <v>3798.0854999999997</v>
      </c>
      <c r="H8101">
        <v>5</v>
      </c>
      <c r="I8101" s="17">
        <v>45085</v>
      </c>
      <c r="J8101" s="17">
        <v>45092</v>
      </c>
      <c r="K8101" t="s">
        <v>21</v>
      </c>
      <c r="L8101" t="s">
        <v>27</v>
      </c>
      <c r="M8101">
        <v>766.34</v>
      </c>
      <c r="N8101" t="s">
        <v>28</v>
      </c>
    </row>
    <row r="8102" spans="1:14" ht="14.25" customHeight="1" x14ac:dyDescent="0.3">
      <c r="A8102" t="s">
        <v>14141</v>
      </c>
      <c r="B8102" t="s">
        <v>41</v>
      </c>
      <c r="C8102" t="s">
        <v>26</v>
      </c>
      <c r="D8102">
        <v>3840.1</v>
      </c>
      <c r="E8102">
        <v>0.38</v>
      </c>
      <c r="F8102">
        <f t="shared" si="252"/>
        <v>1459.2380000000001</v>
      </c>
      <c r="G8102">
        <f t="shared" si="253"/>
        <v>2380.8620000000001</v>
      </c>
      <c r="H8102">
        <v>5</v>
      </c>
      <c r="I8102" s="17">
        <v>44932</v>
      </c>
      <c r="J8102" s="17">
        <v>44934</v>
      </c>
      <c r="K8102" t="s">
        <v>15</v>
      </c>
      <c r="L8102" t="s">
        <v>27</v>
      </c>
      <c r="M8102">
        <v>266.83</v>
      </c>
      <c r="N8102" t="s">
        <v>17</v>
      </c>
    </row>
    <row r="8103" spans="1:14" ht="14.25" customHeight="1" x14ac:dyDescent="0.3">
      <c r="A8103" t="s">
        <v>3603</v>
      </c>
      <c r="B8103" t="s">
        <v>13</v>
      </c>
      <c r="C8103" t="s">
        <v>14</v>
      </c>
      <c r="D8103">
        <v>3847.93</v>
      </c>
      <c r="E8103">
        <v>0.28999999999999998</v>
      </c>
      <c r="F8103">
        <f t="shared" si="252"/>
        <v>1115.8996999999999</v>
      </c>
      <c r="G8103">
        <f t="shared" si="253"/>
        <v>2732.0302999999999</v>
      </c>
      <c r="H8103">
        <v>5</v>
      </c>
      <c r="I8103" s="17">
        <v>44943</v>
      </c>
      <c r="J8103" s="17">
        <v>44947</v>
      </c>
      <c r="K8103" t="s">
        <v>15</v>
      </c>
      <c r="L8103" t="s">
        <v>27</v>
      </c>
      <c r="M8103">
        <v>845.55</v>
      </c>
      <c r="N8103" t="s">
        <v>17</v>
      </c>
    </row>
    <row r="8104" spans="1:14" ht="14.25" customHeight="1" x14ac:dyDescent="0.3">
      <c r="A8104" t="s">
        <v>5716</v>
      </c>
      <c r="B8104" t="s">
        <v>41</v>
      </c>
      <c r="C8104" t="s">
        <v>26</v>
      </c>
      <c r="D8104">
        <v>3848.7</v>
      </c>
      <c r="E8104">
        <v>0.49</v>
      </c>
      <c r="F8104">
        <f t="shared" si="252"/>
        <v>1885.8629999999998</v>
      </c>
      <c r="G8104">
        <f t="shared" si="253"/>
        <v>1962.837</v>
      </c>
      <c r="H8104">
        <v>5</v>
      </c>
      <c r="I8104" s="17">
        <v>45561</v>
      </c>
      <c r="J8104" s="17">
        <v>45566</v>
      </c>
      <c r="K8104" t="s">
        <v>15</v>
      </c>
      <c r="L8104" t="s">
        <v>22</v>
      </c>
      <c r="M8104">
        <v>596.54999999999995</v>
      </c>
      <c r="N8104" t="s">
        <v>48</v>
      </c>
    </row>
    <row r="8105" spans="1:14" ht="14.25" customHeight="1" x14ac:dyDescent="0.3">
      <c r="A8105" t="s">
        <v>13663</v>
      </c>
      <c r="B8105" t="s">
        <v>25</v>
      </c>
      <c r="C8105" t="s">
        <v>20</v>
      </c>
      <c r="D8105">
        <v>3854.56</v>
      </c>
      <c r="E8105">
        <v>0.33</v>
      </c>
      <c r="F8105">
        <f t="shared" si="252"/>
        <v>1272.0047999999999</v>
      </c>
      <c r="G8105">
        <f t="shared" si="253"/>
        <v>2582.5551999999998</v>
      </c>
      <c r="H8105">
        <v>5</v>
      </c>
      <c r="I8105" s="17">
        <v>45098</v>
      </c>
      <c r="J8105" s="17">
        <v>45100</v>
      </c>
      <c r="K8105" t="s">
        <v>31</v>
      </c>
      <c r="L8105" t="s">
        <v>27</v>
      </c>
      <c r="M8105">
        <v>700.59</v>
      </c>
      <c r="N8105" t="s">
        <v>34</v>
      </c>
    </row>
    <row r="8106" spans="1:14" ht="14.25" customHeight="1" x14ac:dyDescent="0.3">
      <c r="A8106" t="s">
        <v>1522</v>
      </c>
      <c r="B8106" t="s">
        <v>25</v>
      </c>
      <c r="C8106" t="s">
        <v>36</v>
      </c>
      <c r="D8106">
        <v>3855.09</v>
      </c>
      <c r="E8106">
        <v>0.38</v>
      </c>
      <c r="F8106">
        <f t="shared" si="252"/>
        <v>1464.9342000000001</v>
      </c>
      <c r="G8106">
        <f t="shared" si="253"/>
        <v>2390.1558</v>
      </c>
      <c r="H8106">
        <v>5</v>
      </c>
      <c r="I8106" s="17">
        <v>45120</v>
      </c>
      <c r="J8106" s="17">
        <v>45121</v>
      </c>
      <c r="K8106" t="s">
        <v>15</v>
      </c>
      <c r="L8106" t="s">
        <v>27</v>
      </c>
      <c r="M8106">
        <v>991.62</v>
      </c>
      <c r="N8106" t="s">
        <v>34</v>
      </c>
    </row>
    <row r="8107" spans="1:14" ht="14.25" customHeight="1" x14ac:dyDescent="0.3">
      <c r="A8107" t="s">
        <v>2665</v>
      </c>
      <c r="B8107" t="s">
        <v>25</v>
      </c>
      <c r="C8107" t="s">
        <v>26</v>
      </c>
      <c r="D8107">
        <v>3855.97</v>
      </c>
      <c r="E8107">
        <v>0.27</v>
      </c>
      <c r="F8107">
        <f t="shared" si="252"/>
        <v>1041.1119000000001</v>
      </c>
      <c r="G8107">
        <f t="shared" si="253"/>
        <v>2814.8580999999995</v>
      </c>
      <c r="H8107">
        <v>5</v>
      </c>
      <c r="I8107" s="17">
        <v>44991</v>
      </c>
      <c r="J8107" s="17">
        <v>44996</v>
      </c>
      <c r="K8107" t="s">
        <v>15</v>
      </c>
      <c r="L8107" t="s">
        <v>16</v>
      </c>
      <c r="M8107">
        <v>296.85000000000002</v>
      </c>
      <c r="N8107" t="s">
        <v>48</v>
      </c>
    </row>
    <row r="8108" spans="1:14" ht="14.25" customHeight="1" x14ac:dyDescent="0.3">
      <c r="A8108" t="s">
        <v>10706</v>
      </c>
      <c r="B8108" t="s">
        <v>25</v>
      </c>
      <c r="C8108" t="s">
        <v>33</v>
      </c>
      <c r="D8108">
        <v>3857.28</v>
      </c>
      <c r="E8108">
        <v>0.49</v>
      </c>
      <c r="F8108">
        <f t="shared" si="252"/>
        <v>1890.0672</v>
      </c>
      <c r="G8108">
        <f t="shared" si="253"/>
        <v>1967.2128000000002</v>
      </c>
      <c r="H8108">
        <v>5</v>
      </c>
      <c r="I8108" s="17">
        <v>45502</v>
      </c>
      <c r="J8108" s="17">
        <v>45507</v>
      </c>
      <c r="K8108" t="s">
        <v>15</v>
      </c>
      <c r="L8108" t="s">
        <v>16</v>
      </c>
      <c r="M8108">
        <v>638.82000000000005</v>
      </c>
      <c r="N8108" t="s">
        <v>39</v>
      </c>
    </row>
    <row r="8109" spans="1:14" ht="14.25" customHeight="1" x14ac:dyDescent="0.3">
      <c r="A8109" t="s">
        <v>13150</v>
      </c>
      <c r="B8109" t="s">
        <v>19</v>
      </c>
      <c r="C8109" t="s">
        <v>14</v>
      </c>
      <c r="D8109">
        <v>3858.42</v>
      </c>
      <c r="E8109">
        <v>0.37</v>
      </c>
      <c r="F8109">
        <f t="shared" si="252"/>
        <v>1427.6153999999999</v>
      </c>
      <c r="G8109">
        <f t="shared" si="253"/>
        <v>2430.8046000000004</v>
      </c>
      <c r="H8109">
        <v>5</v>
      </c>
      <c r="I8109" s="17">
        <v>45585</v>
      </c>
      <c r="J8109" s="17">
        <v>45586</v>
      </c>
      <c r="K8109" t="s">
        <v>31</v>
      </c>
      <c r="L8109" t="s">
        <v>22</v>
      </c>
      <c r="M8109">
        <v>1062.02</v>
      </c>
      <c r="N8109" t="s">
        <v>17</v>
      </c>
    </row>
    <row r="8110" spans="1:14" ht="14.25" customHeight="1" x14ac:dyDescent="0.3">
      <c r="A8110" t="s">
        <v>10042</v>
      </c>
      <c r="B8110" t="s">
        <v>25</v>
      </c>
      <c r="C8110" t="s">
        <v>36</v>
      </c>
      <c r="D8110">
        <v>3860.96</v>
      </c>
      <c r="E8110">
        <v>0.03</v>
      </c>
      <c r="F8110">
        <f t="shared" si="252"/>
        <v>115.8288</v>
      </c>
      <c r="G8110">
        <f t="shared" si="253"/>
        <v>3745.1311999999998</v>
      </c>
      <c r="H8110">
        <v>5</v>
      </c>
      <c r="I8110" s="17">
        <v>45389</v>
      </c>
      <c r="J8110" s="17">
        <v>45393</v>
      </c>
      <c r="K8110" t="s">
        <v>31</v>
      </c>
      <c r="L8110" t="s">
        <v>22</v>
      </c>
      <c r="M8110">
        <v>478.69</v>
      </c>
      <c r="N8110" t="s">
        <v>34</v>
      </c>
    </row>
    <row r="8111" spans="1:14" ht="14.25" customHeight="1" x14ac:dyDescent="0.3">
      <c r="A8111" t="s">
        <v>2611</v>
      </c>
      <c r="B8111" t="s">
        <v>19</v>
      </c>
      <c r="C8111" t="s">
        <v>14</v>
      </c>
      <c r="D8111">
        <v>3862.08</v>
      </c>
      <c r="E8111">
        <v>0.44</v>
      </c>
      <c r="F8111">
        <f t="shared" si="252"/>
        <v>1699.3152</v>
      </c>
      <c r="G8111">
        <f t="shared" si="253"/>
        <v>2162.7647999999999</v>
      </c>
      <c r="H8111">
        <v>5</v>
      </c>
      <c r="I8111" s="17">
        <v>45072</v>
      </c>
      <c r="J8111" s="17">
        <v>45075</v>
      </c>
      <c r="K8111" t="s">
        <v>21</v>
      </c>
      <c r="L8111" t="s">
        <v>22</v>
      </c>
      <c r="M8111">
        <v>892.36</v>
      </c>
      <c r="N8111" t="s">
        <v>48</v>
      </c>
    </row>
    <row r="8112" spans="1:14" ht="14.25" customHeight="1" x14ac:dyDescent="0.3">
      <c r="A8112" t="s">
        <v>8722</v>
      </c>
      <c r="B8112" t="s">
        <v>19</v>
      </c>
      <c r="C8112" t="s">
        <v>26</v>
      </c>
      <c r="D8112">
        <v>3868.76</v>
      </c>
      <c r="E8112">
        <v>0.28999999999999998</v>
      </c>
      <c r="F8112">
        <f t="shared" si="252"/>
        <v>1121.9404</v>
      </c>
      <c r="G8112">
        <f t="shared" si="253"/>
        <v>2746.8196000000003</v>
      </c>
      <c r="H8112">
        <v>5</v>
      </c>
      <c r="I8112" s="17">
        <v>45397</v>
      </c>
      <c r="J8112" s="17">
        <v>45402</v>
      </c>
      <c r="K8112" t="s">
        <v>21</v>
      </c>
      <c r="L8112" t="s">
        <v>16</v>
      </c>
      <c r="M8112">
        <v>744.28</v>
      </c>
      <c r="N8112" t="s">
        <v>34</v>
      </c>
    </row>
    <row r="8113" spans="1:14" ht="14.25" customHeight="1" x14ac:dyDescent="0.3">
      <c r="A8113" t="s">
        <v>15154</v>
      </c>
      <c r="B8113" t="s">
        <v>41</v>
      </c>
      <c r="C8113" t="s">
        <v>36</v>
      </c>
      <c r="D8113">
        <v>3872.24</v>
      </c>
      <c r="E8113">
        <v>0.01</v>
      </c>
      <c r="F8113">
        <f t="shared" si="252"/>
        <v>38.7224</v>
      </c>
      <c r="G8113">
        <f t="shared" si="253"/>
        <v>3833.5175999999997</v>
      </c>
      <c r="H8113">
        <v>5</v>
      </c>
      <c r="I8113" s="17">
        <v>45251</v>
      </c>
      <c r="J8113" s="17">
        <v>45253</v>
      </c>
      <c r="K8113" t="s">
        <v>15</v>
      </c>
      <c r="L8113" t="s">
        <v>16</v>
      </c>
      <c r="M8113">
        <v>267.69</v>
      </c>
      <c r="N8113" t="s">
        <v>39</v>
      </c>
    </row>
    <row r="8114" spans="1:14" ht="14.25" customHeight="1" x14ac:dyDescent="0.3">
      <c r="A8114" t="s">
        <v>729</v>
      </c>
      <c r="B8114" t="s">
        <v>13</v>
      </c>
      <c r="C8114" t="s">
        <v>20</v>
      </c>
      <c r="D8114">
        <v>3872.84</v>
      </c>
      <c r="E8114">
        <v>0.34</v>
      </c>
      <c r="F8114">
        <f t="shared" si="252"/>
        <v>1316.7656000000002</v>
      </c>
      <c r="G8114">
        <f t="shared" si="253"/>
        <v>2556.0744</v>
      </c>
      <c r="H8114">
        <v>5</v>
      </c>
      <c r="I8114" s="17">
        <v>45404</v>
      </c>
      <c r="J8114" s="17">
        <v>45409</v>
      </c>
      <c r="K8114" t="s">
        <v>21</v>
      </c>
      <c r="L8114" t="s">
        <v>27</v>
      </c>
      <c r="M8114">
        <v>862.32</v>
      </c>
      <c r="N8114" t="s">
        <v>28</v>
      </c>
    </row>
    <row r="8115" spans="1:14" ht="14.25" customHeight="1" x14ac:dyDescent="0.3">
      <c r="A8115" t="s">
        <v>13492</v>
      </c>
      <c r="B8115" t="s">
        <v>13</v>
      </c>
      <c r="C8115" t="s">
        <v>33</v>
      </c>
      <c r="D8115">
        <v>3873.73</v>
      </c>
      <c r="E8115">
        <v>0.05</v>
      </c>
      <c r="F8115">
        <f t="shared" si="252"/>
        <v>193.68650000000002</v>
      </c>
      <c r="G8115">
        <f t="shared" si="253"/>
        <v>3680.0434999999998</v>
      </c>
      <c r="H8115">
        <v>5</v>
      </c>
      <c r="I8115" s="17">
        <v>45370</v>
      </c>
      <c r="J8115" s="17">
        <v>45377</v>
      </c>
      <c r="K8115" t="s">
        <v>21</v>
      </c>
      <c r="L8115" t="s">
        <v>16</v>
      </c>
      <c r="M8115">
        <v>708.29</v>
      </c>
      <c r="N8115" t="s">
        <v>48</v>
      </c>
    </row>
    <row r="8116" spans="1:14" ht="14.25" customHeight="1" x14ac:dyDescent="0.3">
      <c r="A8116" t="s">
        <v>12039</v>
      </c>
      <c r="B8116" t="s">
        <v>19</v>
      </c>
      <c r="C8116" t="s">
        <v>26</v>
      </c>
      <c r="D8116">
        <v>3876.91</v>
      </c>
      <c r="E8116">
        <v>0.21</v>
      </c>
      <c r="F8116">
        <f t="shared" si="252"/>
        <v>814.15109999999993</v>
      </c>
      <c r="G8116">
        <f t="shared" si="253"/>
        <v>3062.7588999999998</v>
      </c>
      <c r="H8116">
        <v>5</v>
      </c>
      <c r="I8116" s="17">
        <v>45651</v>
      </c>
      <c r="J8116" s="17">
        <v>45656</v>
      </c>
      <c r="K8116" t="s">
        <v>15</v>
      </c>
      <c r="L8116" t="s">
        <v>22</v>
      </c>
      <c r="M8116">
        <v>552.08000000000004</v>
      </c>
      <c r="N8116" t="s">
        <v>28</v>
      </c>
    </row>
    <row r="8117" spans="1:14" ht="14.25" customHeight="1" x14ac:dyDescent="0.3">
      <c r="A8117" t="s">
        <v>14812</v>
      </c>
      <c r="B8117" t="s">
        <v>13</v>
      </c>
      <c r="C8117" t="s">
        <v>20</v>
      </c>
      <c r="D8117">
        <v>3887.21</v>
      </c>
      <c r="E8117">
        <v>0.47</v>
      </c>
      <c r="F8117">
        <f t="shared" si="252"/>
        <v>1826.9886999999999</v>
      </c>
      <c r="G8117">
        <f t="shared" si="253"/>
        <v>2060.2213000000002</v>
      </c>
      <c r="H8117">
        <v>5</v>
      </c>
      <c r="I8117" s="17">
        <v>45654</v>
      </c>
      <c r="J8117" s="17">
        <v>45661</v>
      </c>
      <c r="K8117" t="s">
        <v>21</v>
      </c>
      <c r="L8117" t="s">
        <v>16</v>
      </c>
      <c r="M8117">
        <v>748.93</v>
      </c>
      <c r="N8117" t="s">
        <v>17</v>
      </c>
    </row>
    <row r="8118" spans="1:14" ht="14.25" customHeight="1" x14ac:dyDescent="0.3">
      <c r="A8118" t="s">
        <v>14161</v>
      </c>
      <c r="B8118" t="s">
        <v>19</v>
      </c>
      <c r="C8118" t="s">
        <v>36</v>
      </c>
      <c r="D8118">
        <v>3890.44</v>
      </c>
      <c r="E8118">
        <v>0.16</v>
      </c>
      <c r="F8118">
        <f t="shared" si="252"/>
        <v>622.47040000000004</v>
      </c>
      <c r="G8118">
        <f t="shared" si="253"/>
        <v>3267.9695999999999</v>
      </c>
      <c r="H8118">
        <v>5</v>
      </c>
      <c r="I8118" s="17">
        <v>45283</v>
      </c>
      <c r="J8118" s="17">
        <v>45287</v>
      </c>
      <c r="K8118" t="s">
        <v>21</v>
      </c>
      <c r="L8118" t="s">
        <v>22</v>
      </c>
      <c r="M8118">
        <v>314.27</v>
      </c>
      <c r="N8118" t="s">
        <v>17</v>
      </c>
    </row>
    <row r="8119" spans="1:14" ht="14.25" customHeight="1" x14ac:dyDescent="0.3">
      <c r="A8119" t="s">
        <v>235</v>
      </c>
      <c r="B8119" t="s">
        <v>13</v>
      </c>
      <c r="C8119" t="s">
        <v>33</v>
      </c>
      <c r="D8119">
        <v>3890.47</v>
      </c>
      <c r="E8119">
        <v>0.09</v>
      </c>
      <c r="F8119">
        <f t="shared" si="252"/>
        <v>350.14229999999998</v>
      </c>
      <c r="G8119">
        <f t="shared" si="253"/>
        <v>3540.3276999999998</v>
      </c>
      <c r="H8119">
        <v>5</v>
      </c>
      <c r="I8119" s="17">
        <v>45616</v>
      </c>
      <c r="J8119" s="17">
        <v>45621</v>
      </c>
      <c r="K8119" t="s">
        <v>21</v>
      </c>
      <c r="L8119" t="s">
        <v>27</v>
      </c>
      <c r="M8119">
        <v>1028.18</v>
      </c>
      <c r="N8119" t="s">
        <v>39</v>
      </c>
    </row>
    <row r="8120" spans="1:14" ht="14.25" customHeight="1" x14ac:dyDescent="0.3">
      <c r="A8120" t="s">
        <v>7209</v>
      </c>
      <c r="B8120" t="s">
        <v>41</v>
      </c>
      <c r="C8120" t="s">
        <v>36</v>
      </c>
      <c r="D8120">
        <v>3894.96</v>
      </c>
      <c r="E8120">
        <v>0.05</v>
      </c>
      <c r="F8120">
        <f t="shared" si="252"/>
        <v>194.74800000000002</v>
      </c>
      <c r="G8120">
        <f t="shared" si="253"/>
        <v>3700.212</v>
      </c>
      <c r="H8120">
        <v>5</v>
      </c>
      <c r="I8120" s="17">
        <v>45182</v>
      </c>
      <c r="J8120" s="17">
        <v>45185</v>
      </c>
      <c r="K8120" t="s">
        <v>21</v>
      </c>
      <c r="L8120" t="s">
        <v>16</v>
      </c>
      <c r="M8120">
        <v>1034.31</v>
      </c>
      <c r="N8120" t="s">
        <v>28</v>
      </c>
    </row>
    <row r="8121" spans="1:14" ht="14.25" customHeight="1" x14ac:dyDescent="0.3">
      <c r="A8121" t="s">
        <v>3343</v>
      </c>
      <c r="B8121" t="s">
        <v>13</v>
      </c>
      <c r="C8121" t="s">
        <v>33</v>
      </c>
      <c r="D8121">
        <v>3896.81</v>
      </c>
      <c r="E8121">
        <v>0.48</v>
      </c>
      <c r="F8121">
        <f t="shared" si="252"/>
        <v>1870.4687999999999</v>
      </c>
      <c r="G8121">
        <f t="shared" si="253"/>
        <v>2026.3412000000001</v>
      </c>
      <c r="H8121">
        <v>5</v>
      </c>
      <c r="I8121" s="17">
        <v>45591</v>
      </c>
      <c r="J8121" s="17">
        <v>45592</v>
      </c>
      <c r="K8121" t="s">
        <v>15</v>
      </c>
      <c r="L8121" t="s">
        <v>22</v>
      </c>
      <c r="M8121">
        <v>905.67</v>
      </c>
      <c r="N8121" t="s">
        <v>48</v>
      </c>
    </row>
    <row r="8122" spans="1:14" ht="14.25" customHeight="1" x14ac:dyDescent="0.3">
      <c r="A8122" t="s">
        <v>13034</v>
      </c>
      <c r="B8122" t="s">
        <v>13</v>
      </c>
      <c r="C8122" t="s">
        <v>36</v>
      </c>
      <c r="D8122">
        <v>3898.85</v>
      </c>
      <c r="E8122">
        <v>0.03</v>
      </c>
      <c r="F8122">
        <f t="shared" si="252"/>
        <v>116.96549999999999</v>
      </c>
      <c r="G8122">
        <f t="shared" si="253"/>
        <v>3781.8845000000001</v>
      </c>
      <c r="H8122">
        <v>5</v>
      </c>
      <c r="I8122" s="17">
        <v>45094</v>
      </c>
      <c r="J8122" s="17">
        <v>45095</v>
      </c>
      <c r="K8122" t="s">
        <v>15</v>
      </c>
      <c r="L8122" t="s">
        <v>27</v>
      </c>
      <c r="M8122">
        <v>289.55</v>
      </c>
      <c r="N8122" t="s">
        <v>17</v>
      </c>
    </row>
    <row r="8123" spans="1:14" ht="14.25" customHeight="1" x14ac:dyDescent="0.3">
      <c r="A8123" t="s">
        <v>1241</v>
      </c>
      <c r="B8123" t="s">
        <v>25</v>
      </c>
      <c r="C8123" t="s">
        <v>14</v>
      </c>
      <c r="D8123">
        <v>3909.06</v>
      </c>
      <c r="E8123">
        <v>0.24</v>
      </c>
      <c r="F8123">
        <f t="shared" si="252"/>
        <v>938.17439999999999</v>
      </c>
      <c r="G8123">
        <f t="shared" si="253"/>
        <v>2970.8856000000001</v>
      </c>
      <c r="H8123">
        <v>5</v>
      </c>
      <c r="I8123" s="17">
        <v>45245</v>
      </c>
      <c r="J8123" s="17">
        <v>45252</v>
      </c>
      <c r="K8123" t="s">
        <v>21</v>
      </c>
      <c r="L8123" t="s">
        <v>27</v>
      </c>
      <c r="M8123">
        <v>337.19</v>
      </c>
      <c r="N8123" t="s">
        <v>17</v>
      </c>
    </row>
    <row r="8124" spans="1:14" ht="14.25" customHeight="1" x14ac:dyDescent="0.3">
      <c r="A8124" t="s">
        <v>2590</v>
      </c>
      <c r="B8124" t="s">
        <v>13</v>
      </c>
      <c r="C8124" t="s">
        <v>14</v>
      </c>
      <c r="D8124">
        <v>3919.95</v>
      </c>
      <c r="E8124">
        <v>0.36</v>
      </c>
      <c r="F8124">
        <f t="shared" si="252"/>
        <v>1411.1819999999998</v>
      </c>
      <c r="G8124">
        <f t="shared" si="253"/>
        <v>2508.768</v>
      </c>
      <c r="H8124">
        <v>5</v>
      </c>
      <c r="I8124" s="17">
        <v>45121</v>
      </c>
      <c r="J8124" s="17">
        <v>45123</v>
      </c>
      <c r="K8124" t="s">
        <v>21</v>
      </c>
      <c r="L8124" t="s">
        <v>16</v>
      </c>
      <c r="M8124">
        <v>357.76</v>
      </c>
      <c r="N8124" t="s">
        <v>39</v>
      </c>
    </row>
    <row r="8125" spans="1:14" ht="14.25" customHeight="1" x14ac:dyDescent="0.3">
      <c r="A8125" t="s">
        <v>11590</v>
      </c>
      <c r="B8125" t="s">
        <v>13</v>
      </c>
      <c r="C8125" t="s">
        <v>20</v>
      </c>
      <c r="D8125">
        <v>3920.94</v>
      </c>
      <c r="E8125">
        <v>0.04</v>
      </c>
      <c r="F8125">
        <f t="shared" si="252"/>
        <v>156.83760000000001</v>
      </c>
      <c r="G8125">
        <f t="shared" si="253"/>
        <v>3764.1024000000002</v>
      </c>
      <c r="H8125">
        <v>5</v>
      </c>
      <c r="I8125" s="17">
        <v>45569</v>
      </c>
      <c r="J8125" s="17">
        <v>45571</v>
      </c>
      <c r="K8125" t="s">
        <v>21</v>
      </c>
      <c r="L8125" t="s">
        <v>27</v>
      </c>
      <c r="M8125">
        <v>1163.26</v>
      </c>
      <c r="N8125" t="s">
        <v>28</v>
      </c>
    </row>
    <row r="8126" spans="1:14" ht="14.25" customHeight="1" x14ac:dyDescent="0.3">
      <c r="A8126" t="s">
        <v>9936</v>
      </c>
      <c r="B8126" t="s">
        <v>25</v>
      </c>
      <c r="C8126" t="s">
        <v>36</v>
      </c>
      <c r="D8126">
        <v>3929.49</v>
      </c>
      <c r="E8126">
        <v>0.46</v>
      </c>
      <c r="F8126">
        <f t="shared" si="252"/>
        <v>1807.5654</v>
      </c>
      <c r="G8126">
        <f t="shared" si="253"/>
        <v>2121.9245999999998</v>
      </c>
      <c r="H8126">
        <v>5</v>
      </c>
      <c r="I8126" s="17">
        <v>45009</v>
      </c>
      <c r="J8126" s="17">
        <v>45016</v>
      </c>
      <c r="K8126" t="s">
        <v>31</v>
      </c>
      <c r="L8126" t="s">
        <v>16</v>
      </c>
      <c r="M8126">
        <v>277.83999999999997</v>
      </c>
      <c r="N8126" t="s">
        <v>39</v>
      </c>
    </row>
    <row r="8127" spans="1:14" ht="14.25" customHeight="1" x14ac:dyDescent="0.3">
      <c r="A8127" t="s">
        <v>1844</v>
      </c>
      <c r="B8127" t="s">
        <v>25</v>
      </c>
      <c r="C8127" t="s">
        <v>14</v>
      </c>
      <c r="D8127">
        <v>3931.48</v>
      </c>
      <c r="E8127">
        <v>0.09</v>
      </c>
      <c r="F8127">
        <f t="shared" si="252"/>
        <v>353.83319999999998</v>
      </c>
      <c r="G8127">
        <f t="shared" si="253"/>
        <v>3577.6468</v>
      </c>
      <c r="H8127">
        <v>5</v>
      </c>
      <c r="I8127" s="17">
        <v>45251</v>
      </c>
      <c r="J8127" s="17">
        <v>45257</v>
      </c>
      <c r="K8127" t="s">
        <v>31</v>
      </c>
      <c r="L8127" t="s">
        <v>27</v>
      </c>
      <c r="M8127">
        <v>432.2</v>
      </c>
      <c r="N8127" t="s">
        <v>23</v>
      </c>
    </row>
    <row r="8128" spans="1:14" ht="14.25" customHeight="1" x14ac:dyDescent="0.3">
      <c r="A8128" t="s">
        <v>4847</v>
      </c>
      <c r="B8128" t="s">
        <v>19</v>
      </c>
      <c r="C8128" t="s">
        <v>36</v>
      </c>
      <c r="D8128">
        <v>3934.86</v>
      </c>
      <c r="E8128">
        <v>0.26</v>
      </c>
      <c r="F8128">
        <f t="shared" si="252"/>
        <v>1023.0636000000001</v>
      </c>
      <c r="G8128">
        <f t="shared" si="253"/>
        <v>2911.7964000000002</v>
      </c>
      <c r="H8128">
        <v>5</v>
      </c>
      <c r="I8128" s="17">
        <v>44953</v>
      </c>
      <c r="J8128" s="17">
        <v>44959</v>
      </c>
      <c r="K8128" t="s">
        <v>15</v>
      </c>
      <c r="L8128" t="s">
        <v>22</v>
      </c>
      <c r="M8128">
        <v>947.71</v>
      </c>
      <c r="N8128" t="s">
        <v>34</v>
      </c>
    </row>
    <row r="8129" spans="1:14" ht="14.25" customHeight="1" x14ac:dyDescent="0.3">
      <c r="A8129" t="s">
        <v>15052</v>
      </c>
      <c r="B8129" t="s">
        <v>19</v>
      </c>
      <c r="C8129" t="s">
        <v>33</v>
      </c>
      <c r="D8129">
        <v>3937.93</v>
      </c>
      <c r="E8129">
        <v>0.23</v>
      </c>
      <c r="F8129">
        <f t="shared" si="252"/>
        <v>905.72389999999996</v>
      </c>
      <c r="G8129">
        <f t="shared" si="253"/>
        <v>3032.2060999999999</v>
      </c>
      <c r="H8129">
        <v>5</v>
      </c>
      <c r="I8129" s="17">
        <v>45304</v>
      </c>
      <c r="J8129" s="17">
        <v>45308</v>
      </c>
      <c r="K8129" t="s">
        <v>31</v>
      </c>
      <c r="L8129" t="s">
        <v>27</v>
      </c>
      <c r="M8129">
        <v>574.09</v>
      </c>
      <c r="N8129" t="s">
        <v>17</v>
      </c>
    </row>
    <row r="8130" spans="1:14" ht="14.25" customHeight="1" x14ac:dyDescent="0.3">
      <c r="A8130" t="s">
        <v>13463</v>
      </c>
      <c r="B8130" t="s">
        <v>25</v>
      </c>
      <c r="C8130" t="s">
        <v>20</v>
      </c>
      <c r="D8130">
        <v>3941.76</v>
      </c>
      <c r="E8130">
        <v>0.28000000000000003</v>
      </c>
      <c r="F8130">
        <f t="shared" ref="F8130:F8193" si="254">D8130*E8130</f>
        <v>1103.6928000000003</v>
      </c>
      <c r="G8130">
        <f t="shared" ref="G8130:G8193" si="255">D8130-F8130</f>
        <v>2838.0672</v>
      </c>
      <c r="H8130">
        <v>5</v>
      </c>
      <c r="I8130" s="17">
        <v>45298</v>
      </c>
      <c r="J8130" s="17">
        <v>45302</v>
      </c>
      <c r="K8130" t="s">
        <v>15</v>
      </c>
      <c r="L8130" t="s">
        <v>27</v>
      </c>
      <c r="M8130">
        <v>735.8</v>
      </c>
      <c r="N8130" t="s">
        <v>48</v>
      </c>
    </row>
    <row r="8131" spans="1:14" ht="14.25" customHeight="1" x14ac:dyDescent="0.3">
      <c r="A8131" t="s">
        <v>1726</v>
      </c>
      <c r="B8131" t="s">
        <v>13</v>
      </c>
      <c r="C8131" t="s">
        <v>14</v>
      </c>
      <c r="D8131">
        <v>3952.1</v>
      </c>
      <c r="E8131">
        <v>0.45</v>
      </c>
      <c r="F8131">
        <f t="shared" si="254"/>
        <v>1778.4449999999999</v>
      </c>
      <c r="G8131">
        <f t="shared" si="255"/>
        <v>2173.6549999999997</v>
      </c>
      <c r="H8131">
        <v>5</v>
      </c>
      <c r="I8131" s="17">
        <v>45448</v>
      </c>
      <c r="J8131" s="17">
        <v>45449</v>
      </c>
      <c r="K8131" t="s">
        <v>31</v>
      </c>
      <c r="L8131" t="s">
        <v>22</v>
      </c>
      <c r="M8131">
        <v>217.12</v>
      </c>
      <c r="N8131" t="s">
        <v>23</v>
      </c>
    </row>
    <row r="8132" spans="1:14" ht="14.25" customHeight="1" x14ac:dyDescent="0.3">
      <c r="A8132" t="s">
        <v>8598</v>
      </c>
      <c r="B8132" t="s">
        <v>41</v>
      </c>
      <c r="C8132" t="s">
        <v>20</v>
      </c>
      <c r="D8132">
        <v>3953.03</v>
      </c>
      <c r="E8132">
        <v>0.35</v>
      </c>
      <c r="F8132">
        <f t="shared" si="254"/>
        <v>1383.5605</v>
      </c>
      <c r="G8132">
        <f t="shared" si="255"/>
        <v>2569.4695000000002</v>
      </c>
      <c r="H8132">
        <v>5</v>
      </c>
      <c r="I8132" s="17">
        <v>45346</v>
      </c>
      <c r="J8132" s="17">
        <v>45353</v>
      </c>
      <c r="K8132" t="s">
        <v>15</v>
      </c>
      <c r="L8132" t="s">
        <v>27</v>
      </c>
      <c r="M8132">
        <v>312.14</v>
      </c>
      <c r="N8132" t="s">
        <v>28</v>
      </c>
    </row>
    <row r="8133" spans="1:14" ht="14.25" customHeight="1" x14ac:dyDescent="0.3">
      <c r="A8133" t="s">
        <v>15112</v>
      </c>
      <c r="B8133" t="s">
        <v>25</v>
      </c>
      <c r="C8133" t="s">
        <v>33</v>
      </c>
      <c r="D8133">
        <v>3953.76</v>
      </c>
      <c r="E8133">
        <v>0.44</v>
      </c>
      <c r="F8133">
        <f t="shared" si="254"/>
        <v>1739.6544000000001</v>
      </c>
      <c r="G8133">
        <f t="shared" si="255"/>
        <v>2214.1055999999999</v>
      </c>
      <c r="H8133">
        <v>5</v>
      </c>
      <c r="I8133" s="17">
        <v>45129</v>
      </c>
      <c r="J8133" s="17">
        <v>45136</v>
      </c>
      <c r="K8133" t="s">
        <v>21</v>
      </c>
      <c r="L8133" t="s">
        <v>16</v>
      </c>
      <c r="M8133">
        <v>774.33</v>
      </c>
      <c r="N8133" t="s">
        <v>34</v>
      </c>
    </row>
    <row r="8134" spans="1:14" ht="14.25" customHeight="1" x14ac:dyDescent="0.3">
      <c r="A8134" t="s">
        <v>7198</v>
      </c>
      <c r="B8134" t="s">
        <v>25</v>
      </c>
      <c r="C8134" t="s">
        <v>26</v>
      </c>
      <c r="D8134">
        <v>3958.25</v>
      </c>
      <c r="E8134">
        <v>0.35</v>
      </c>
      <c r="F8134">
        <f t="shared" si="254"/>
        <v>1385.3874999999998</v>
      </c>
      <c r="G8134">
        <f t="shared" si="255"/>
        <v>2572.8625000000002</v>
      </c>
      <c r="H8134">
        <v>5</v>
      </c>
      <c r="I8134" s="17">
        <v>45014</v>
      </c>
      <c r="J8134" s="17">
        <v>45017</v>
      </c>
      <c r="K8134" t="s">
        <v>31</v>
      </c>
      <c r="L8134" t="s">
        <v>22</v>
      </c>
      <c r="M8134">
        <v>482.41</v>
      </c>
      <c r="N8134" t="s">
        <v>34</v>
      </c>
    </row>
    <row r="8135" spans="1:14" ht="14.25" customHeight="1" x14ac:dyDescent="0.3">
      <c r="A8135" t="s">
        <v>14538</v>
      </c>
      <c r="B8135" t="s">
        <v>41</v>
      </c>
      <c r="C8135" t="s">
        <v>36</v>
      </c>
      <c r="D8135">
        <v>3959.79</v>
      </c>
      <c r="E8135">
        <v>0.23</v>
      </c>
      <c r="F8135">
        <f t="shared" si="254"/>
        <v>910.75170000000003</v>
      </c>
      <c r="G8135">
        <f t="shared" si="255"/>
        <v>3049.0383000000002</v>
      </c>
      <c r="H8135">
        <v>5</v>
      </c>
      <c r="I8135" s="17">
        <v>45577</v>
      </c>
      <c r="J8135" s="17">
        <v>45583</v>
      </c>
      <c r="K8135" t="s">
        <v>15</v>
      </c>
      <c r="L8135" t="s">
        <v>22</v>
      </c>
      <c r="M8135">
        <v>913.63</v>
      </c>
      <c r="N8135" t="s">
        <v>28</v>
      </c>
    </row>
    <row r="8136" spans="1:14" ht="14.25" customHeight="1" x14ac:dyDescent="0.3">
      <c r="A8136" t="s">
        <v>5003</v>
      </c>
      <c r="B8136" t="s">
        <v>19</v>
      </c>
      <c r="C8136" t="s">
        <v>33</v>
      </c>
      <c r="D8136">
        <v>3964.59</v>
      </c>
      <c r="E8136">
        <v>0.41</v>
      </c>
      <c r="F8136">
        <f t="shared" si="254"/>
        <v>1625.4819</v>
      </c>
      <c r="G8136">
        <f t="shared" si="255"/>
        <v>2339.1081000000004</v>
      </c>
      <c r="H8136">
        <v>5</v>
      </c>
      <c r="I8136" s="17">
        <v>45311</v>
      </c>
      <c r="J8136" s="17">
        <v>45312</v>
      </c>
      <c r="K8136" t="s">
        <v>15</v>
      </c>
      <c r="L8136" t="s">
        <v>16</v>
      </c>
      <c r="M8136">
        <v>922.71</v>
      </c>
      <c r="N8136" t="s">
        <v>48</v>
      </c>
    </row>
    <row r="8137" spans="1:14" ht="14.25" customHeight="1" x14ac:dyDescent="0.3">
      <c r="A8137" t="s">
        <v>904</v>
      </c>
      <c r="B8137" t="s">
        <v>19</v>
      </c>
      <c r="C8137" t="s">
        <v>26</v>
      </c>
      <c r="D8137">
        <v>3966.22</v>
      </c>
      <c r="E8137">
        <v>0.28000000000000003</v>
      </c>
      <c r="F8137">
        <f t="shared" si="254"/>
        <v>1110.5416</v>
      </c>
      <c r="G8137">
        <f t="shared" si="255"/>
        <v>2855.6783999999998</v>
      </c>
      <c r="H8137">
        <v>5</v>
      </c>
      <c r="I8137" s="17">
        <v>45234</v>
      </c>
      <c r="J8137" s="17">
        <v>45238</v>
      </c>
      <c r="K8137" t="s">
        <v>31</v>
      </c>
      <c r="L8137" t="s">
        <v>27</v>
      </c>
      <c r="M8137">
        <v>625.4</v>
      </c>
      <c r="N8137" t="s">
        <v>39</v>
      </c>
    </row>
    <row r="8138" spans="1:14" ht="14.25" customHeight="1" x14ac:dyDescent="0.3">
      <c r="A8138" t="s">
        <v>9517</v>
      </c>
      <c r="B8138" t="s">
        <v>19</v>
      </c>
      <c r="C8138" t="s">
        <v>20</v>
      </c>
      <c r="D8138">
        <v>3966.35</v>
      </c>
      <c r="E8138">
        <v>0.37</v>
      </c>
      <c r="F8138">
        <f t="shared" si="254"/>
        <v>1467.5494999999999</v>
      </c>
      <c r="G8138">
        <f t="shared" si="255"/>
        <v>2498.8005000000003</v>
      </c>
      <c r="H8138">
        <v>5</v>
      </c>
      <c r="I8138" s="17">
        <v>45606</v>
      </c>
      <c r="J8138" s="17">
        <v>45613</v>
      </c>
      <c r="K8138" t="s">
        <v>31</v>
      </c>
      <c r="L8138" t="s">
        <v>27</v>
      </c>
      <c r="M8138">
        <v>1129.02</v>
      </c>
      <c r="N8138" t="s">
        <v>28</v>
      </c>
    </row>
    <row r="8139" spans="1:14" ht="14.25" customHeight="1" x14ac:dyDescent="0.3">
      <c r="A8139" t="s">
        <v>3393</v>
      </c>
      <c r="B8139" t="s">
        <v>41</v>
      </c>
      <c r="C8139" t="s">
        <v>14</v>
      </c>
      <c r="D8139">
        <v>3969.57</v>
      </c>
      <c r="E8139">
        <v>0.18</v>
      </c>
      <c r="F8139">
        <f t="shared" si="254"/>
        <v>714.52260000000001</v>
      </c>
      <c r="G8139">
        <f t="shared" si="255"/>
        <v>3255.0474000000004</v>
      </c>
      <c r="H8139">
        <v>5</v>
      </c>
      <c r="I8139" s="17">
        <v>45472</v>
      </c>
      <c r="J8139" s="17">
        <v>45473</v>
      </c>
      <c r="K8139" t="s">
        <v>31</v>
      </c>
      <c r="L8139" t="s">
        <v>27</v>
      </c>
      <c r="M8139">
        <v>410.81</v>
      </c>
      <c r="N8139" t="s">
        <v>17</v>
      </c>
    </row>
    <row r="8140" spans="1:14" ht="14.25" customHeight="1" x14ac:dyDescent="0.3">
      <c r="A8140" t="s">
        <v>9699</v>
      </c>
      <c r="B8140" t="s">
        <v>41</v>
      </c>
      <c r="C8140" t="s">
        <v>20</v>
      </c>
      <c r="D8140">
        <v>3969.79</v>
      </c>
      <c r="E8140">
        <v>0.02</v>
      </c>
      <c r="F8140">
        <f t="shared" si="254"/>
        <v>79.395799999999994</v>
      </c>
      <c r="G8140">
        <f t="shared" si="255"/>
        <v>3890.3942000000002</v>
      </c>
      <c r="H8140">
        <v>5</v>
      </c>
      <c r="I8140" s="17">
        <v>45188</v>
      </c>
      <c r="J8140" s="17">
        <v>45191</v>
      </c>
      <c r="K8140" t="s">
        <v>15</v>
      </c>
      <c r="L8140" t="s">
        <v>22</v>
      </c>
      <c r="M8140">
        <v>1137.8800000000001</v>
      </c>
      <c r="N8140" t="s">
        <v>48</v>
      </c>
    </row>
    <row r="8141" spans="1:14" ht="14.25" customHeight="1" x14ac:dyDescent="0.3">
      <c r="A8141" t="s">
        <v>8956</v>
      </c>
      <c r="B8141" t="s">
        <v>19</v>
      </c>
      <c r="C8141" t="s">
        <v>26</v>
      </c>
      <c r="D8141">
        <v>3971.38</v>
      </c>
      <c r="E8141">
        <v>0.47</v>
      </c>
      <c r="F8141">
        <f t="shared" si="254"/>
        <v>1866.5485999999999</v>
      </c>
      <c r="G8141">
        <f t="shared" si="255"/>
        <v>2104.8314</v>
      </c>
      <c r="H8141">
        <v>5</v>
      </c>
      <c r="I8141" s="17">
        <v>45551</v>
      </c>
      <c r="J8141" s="17">
        <v>45553</v>
      </c>
      <c r="K8141" t="s">
        <v>21</v>
      </c>
      <c r="L8141" t="s">
        <v>22</v>
      </c>
      <c r="M8141">
        <v>602.70000000000005</v>
      </c>
      <c r="N8141" t="s">
        <v>48</v>
      </c>
    </row>
    <row r="8142" spans="1:14" ht="14.25" customHeight="1" x14ac:dyDescent="0.3">
      <c r="A8142" t="s">
        <v>12164</v>
      </c>
      <c r="B8142" t="s">
        <v>19</v>
      </c>
      <c r="C8142" t="s">
        <v>14</v>
      </c>
      <c r="D8142">
        <v>3977.37</v>
      </c>
      <c r="E8142">
        <v>0.12</v>
      </c>
      <c r="F8142">
        <f t="shared" si="254"/>
        <v>477.28439999999995</v>
      </c>
      <c r="G8142">
        <f t="shared" si="255"/>
        <v>3500.0855999999999</v>
      </c>
      <c r="H8142">
        <v>5</v>
      </c>
      <c r="I8142" s="17">
        <v>45519</v>
      </c>
      <c r="J8142" s="17">
        <v>45521</v>
      </c>
      <c r="K8142" t="s">
        <v>15</v>
      </c>
      <c r="L8142" t="s">
        <v>22</v>
      </c>
      <c r="M8142">
        <v>1123.05</v>
      </c>
      <c r="N8142" t="s">
        <v>23</v>
      </c>
    </row>
    <row r="8143" spans="1:14" ht="14.25" customHeight="1" x14ac:dyDescent="0.3">
      <c r="A8143" t="s">
        <v>13686</v>
      </c>
      <c r="B8143" t="s">
        <v>19</v>
      </c>
      <c r="C8143" t="s">
        <v>14</v>
      </c>
      <c r="D8143">
        <v>3978.93</v>
      </c>
      <c r="E8143">
        <v>0.2</v>
      </c>
      <c r="F8143">
        <f t="shared" si="254"/>
        <v>795.78600000000006</v>
      </c>
      <c r="G8143">
        <f t="shared" si="255"/>
        <v>3183.1439999999998</v>
      </c>
      <c r="H8143">
        <v>5</v>
      </c>
      <c r="I8143" s="17">
        <v>45113</v>
      </c>
      <c r="J8143" s="17">
        <v>45116</v>
      </c>
      <c r="K8143" t="s">
        <v>31</v>
      </c>
      <c r="L8143" t="s">
        <v>27</v>
      </c>
      <c r="M8143">
        <v>1128.9100000000001</v>
      </c>
      <c r="N8143" t="s">
        <v>48</v>
      </c>
    </row>
    <row r="8144" spans="1:14" ht="14.25" customHeight="1" x14ac:dyDescent="0.3">
      <c r="A8144" t="s">
        <v>4266</v>
      </c>
      <c r="B8144" t="s">
        <v>41</v>
      </c>
      <c r="C8144" t="s">
        <v>20</v>
      </c>
      <c r="D8144">
        <v>3979.24</v>
      </c>
      <c r="E8144">
        <v>0.46</v>
      </c>
      <c r="F8144">
        <f t="shared" si="254"/>
        <v>1830.4503999999999</v>
      </c>
      <c r="G8144">
        <f t="shared" si="255"/>
        <v>2148.7896000000001</v>
      </c>
      <c r="H8144">
        <v>5</v>
      </c>
      <c r="I8144" s="17">
        <v>45487</v>
      </c>
      <c r="J8144" s="17">
        <v>45494</v>
      </c>
      <c r="K8144" t="s">
        <v>21</v>
      </c>
      <c r="L8144" t="s">
        <v>16</v>
      </c>
      <c r="M8144">
        <v>303.92</v>
      </c>
      <c r="N8144" t="s">
        <v>48</v>
      </c>
    </row>
    <row r="8145" spans="1:14" ht="14.25" customHeight="1" x14ac:dyDescent="0.3">
      <c r="A8145" t="s">
        <v>701</v>
      </c>
      <c r="B8145" t="s">
        <v>25</v>
      </c>
      <c r="C8145" t="s">
        <v>20</v>
      </c>
      <c r="D8145">
        <v>3981.96</v>
      </c>
      <c r="E8145">
        <v>0.46</v>
      </c>
      <c r="F8145">
        <f t="shared" si="254"/>
        <v>1831.7016000000001</v>
      </c>
      <c r="G8145">
        <f t="shared" si="255"/>
        <v>2150.2583999999997</v>
      </c>
      <c r="H8145">
        <v>5</v>
      </c>
      <c r="I8145" s="17">
        <v>45072</v>
      </c>
      <c r="J8145" s="17">
        <v>45076</v>
      </c>
      <c r="K8145" t="s">
        <v>15</v>
      </c>
      <c r="L8145" t="s">
        <v>22</v>
      </c>
      <c r="M8145">
        <v>1059.1500000000001</v>
      </c>
      <c r="N8145" t="s">
        <v>34</v>
      </c>
    </row>
    <row r="8146" spans="1:14" ht="14.25" customHeight="1" x14ac:dyDescent="0.3">
      <c r="A8146" t="s">
        <v>14085</v>
      </c>
      <c r="B8146" t="s">
        <v>13</v>
      </c>
      <c r="C8146" t="s">
        <v>20</v>
      </c>
      <c r="D8146">
        <v>3983.35</v>
      </c>
      <c r="E8146">
        <v>0.38</v>
      </c>
      <c r="F8146">
        <f t="shared" si="254"/>
        <v>1513.673</v>
      </c>
      <c r="G8146">
        <f t="shared" si="255"/>
        <v>2469.6769999999997</v>
      </c>
      <c r="H8146">
        <v>5</v>
      </c>
      <c r="I8146" s="17">
        <v>45265</v>
      </c>
      <c r="J8146" s="17">
        <v>45267</v>
      </c>
      <c r="K8146" t="s">
        <v>31</v>
      </c>
      <c r="L8146" t="s">
        <v>27</v>
      </c>
      <c r="M8146">
        <v>326.93</v>
      </c>
      <c r="N8146" t="s">
        <v>48</v>
      </c>
    </row>
    <row r="8147" spans="1:14" ht="14.25" customHeight="1" x14ac:dyDescent="0.3">
      <c r="A8147" t="s">
        <v>7164</v>
      </c>
      <c r="B8147" t="s">
        <v>25</v>
      </c>
      <c r="C8147" t="s">
        <v>14</v>
      </c>
      <c r="D8147">
        <v>3988.6</v>
      </c>
      <c r="E8147">
        <v>0.16</v>
      </c>
      <c r="F8147">
        <f t="shared" si="254"/>
        <v>638.17600000000004</v>
      </c>
      <c r="G8147">
        <f t="shared" si="255"/>
        <v>3350.424</v>
      </c>
      <c r="H8147">
        <v>5</v>
      </c>
      <c r="I8147" s="17">
        <v>45564</v>
      </c>
      <c r="J8147" s="17">
        <v>45567</v>
      </c>
      <c r="K8147" t="s">
        <v>15</v>
      </c>
      <c r="L8147" t="s">
        <v>27</v>
      </c>
      <c r="M8147">
        <v>1040.02</v>
      </c>
      <c r="N8147" t="s">
        <v>39</v>
      </c>
    </row>
    <row r="8148" spans="1:14" ht="14.25" customHeight="1" x14ac:dyDescent="0.3">
      <c r="A8148" t="s">
        <v>2188</v>
      </c>
      <c r="B8148" t="s">
        <v>19</v>
      </c>
      <c r="C8148" t="s">
        <v>14</v>
      </c>
      <c r="D8148">
        <v>3988.99</v>
      </c>
      <c r="E8148">
        <v>0.12</v>
      </c>
      <c r="F8148">
        <f t="shared" si="254"/>
        <v>478.67879999999997</v>
      </c>
      <c r="G8148">
        <f t="shared" si="255"/>
        <v>3510.3111999999996</v>
      </c>
      <c r="H8148">
        <v>5</v>
      </c>
      <c r="I8148" s="17">
        <v>45223</v>
      </c>
      <c r="J8148" s="17">
        <v>45230</v>
      </c>
      <c r="K8148" t="s">
        <v>15</v>
      </c>
      <c r="L8148" t="s">
        <v>16</v>
      </c>
      <c r="M8148">
        <v>1017.66</v>
      </c>
      <c r="N8148" t="s">
        <v>28</v>
      </c>
    </row>
    <row r="8149" spans="1:14" ht="14.25" customHeight="1" x14ac:dyDescent="0.3">
      <c r="A8149" t="s">
        <v>6168</v>
      </c>
      <c r="B8149" t="s">
        <v>41</v>
      </c>
      <c r="C8149" t="s">
        <v>33</v>
      </c>
      <c r="D8149">
        <v>3996.42</v>
      </c>
      <c r="E8149">
        <v>0.43</v>
      </c>
      <c r="F8149">
        <f t="shared" si="254"/>
        <v>1718.4606000000001</v>
      </c>
      <c r="G8149">
        <f t="shared" si="255"/>
        <v>2277.9593999999997</v>
      </c>
      <c r="H8149">
        <v>5</v>
      </c>
      <c r="I8149" s="17">
        <v>45004</v>
      </c>
      <c r="J8149" s="17">
        <v>45007</v>
      </c>
      <c r="K8149" t="s">
        <v>21</v>
      </c>
      <c r="L8149" t="s">
        <v>16</v>
      </c>
      <c r="M8149">
        <v>959.17</v>
      </c>
      <c r="N8149" t="s">
        <v>17</v>
      </c>
    </row>
    <row r="8150" spans="1:14" ht="14.25" customHeight="1" x14ac:dyDescent="0.3">
      <c r="A8150" t="s">
        <v>11947</v>
      </c>
      <c r="B8150" t="s">
        <v>25</v>
      </c>
      <c r="C8150" t="s">
        <v>20</v>
      </c>
      <c r="D8150">
        <v>3997.82</v>
      </c>
      <c r="E8150">
        <v>0.26</v>
      </c>
      <c r="F8150">
        <f t="shared" si="254"/>
        <v>1039.4332000000002</v>
      </c>
      <c r="G8150">
        <f t="shared" si="255"/>
        <v>2958.3868000000002</v>
      </c>
      <c r="H8150">
        <v>5</v>
      </c>
      <c r="I8150" s="17">
        <v>44964</v>
      </c>
      <c r="J8150" s="17">
        <v>44971</v>
      </c>
      <c r="K8150" t="s">
        <v>21</v>
      </c>
      <c r="L8150" t="s">
        <v>16</v>
      </c>
      <c r="M8150">
        <v>886.34</v>
      </c>
      <c r="N8150" t="s">
        <v>23</v>
      </c>
    </row>
    <row r="8151" spans="1:14" ht="14.25" customHeight="1" x14ac:dyDescent="0.3">
      <c r="A8151" t="s">
        <v>10339</v>
      </c>
      <c r="B8151" t="s">
        <v>19</v>
      </c>
      <c r="C8151" t="s">
        <v>26</v>
      </c>
      <c r="D8151">
        <v>3998.48</v>
      </c>
      <c r="E8151">
        <v>0.35</v>
      </c>
      <c r="F8151">
        <f t="shared" si="254"/>
        <v>1399.4679999999998</v>
      </c>
      <c r="G8151">
        <f t="shared" si="255"/>
        <v>2599.0120000000002</v>
      </c>
      <c r="H8151">
        <v>5</v>
      </c>
      <c r="I8151" s="17">
        <v>45225</v>
      </c>
      <c r="J8151" s="17">
        <v>45226</v>
      </c>
      <c r="K8151" t="s">
        <v>31</v>
      </c>
      <c r="L8151" t="s">
        <v>16</v>
      </c>
      <c r="M8151">
        <v>269.07</v>
      </c>
      <c r="N8151" t="s">
        <v>28</v>
      </c>
    </row>
    <row r="8152" spans="1:14" ht="14.25" customHeight="1" x14ac:dyDescent="0.3">
      <c r="A8152" t="s">
        <v>3116</v>
      </c>
      <c r="B8152" t="s">
        <v>25</v>
      </c>
      <c r="C8152" t="s">
        <v>26</v>
      </c>
      <c r="D8152">
        <v>3998.92</v>
      </c>
      <c r="E8152">
        <v>0.35</v>
      </c>
      <c r="F8152">
        <f t="shared" si="254"/>
        <v>1399.6219999999998</v>
      </c>
      <c r="G8152">
        <f t="shared" si="255"/>
        <v>2599.2980000000002</v>
      </c>
      <c r="H8152">
        <v>5</v>
      </c>
      <c r="I8152" s="17">
        <v>45012</v>
      </c>
      <c r="J8152" s="17">
        <v>45015</v>
      </c>
      <c r="K8152" t="s">
        <v>21</v>
      </c>
      <c r="L8152" t="s">
        <v>27</v>
      </c>
      <c r="M8152">
        <v>227.81</v>
      </c>
      <c r="N8152" t="s">
        <v>28</v>
      </c>
    </row>
    <row r="8153" spans="1:14" ht="14.25" customHeight="1" x14ac:dyDescent="0.3">
      <c r="A8153" t="s">
        <v>12092</v>
      </c>
      <c r="B8153" t="s">
        <v>41</v>
      </c>
      <c r="C8153" t="s">
        <v>26</v>
      </c>
      <c r="D8153">
        <v>4006.48</v>
      </c>
      <c r="E8153">
        <v>0.13</v>
      </c>
      <c r="F8153">
        <f t="shared" si="254"/>
        <v>520.8424</v>
      </c>
      <c r="G8153">
        <f t="shared" si="255"/>
        <v>3485.6376</v>
      </c>
      <c r="H8153">
        <v>5</v>
      </c>
      <c r="I8153" s="17">
        <v>45263</v>
      </c>
      <c r="J8153" s="17">
        <v>45268</v>
      </c>
      <c r="K8153" t="s">
        <v>15</v>
      </c>
      <c r="L8153" t="s">
        <v>27</v>
      </c>
      <c r="M8153">
        <v>710.31</v>
      </c>
      <c r="N8153" t="s">
        <v>17</v>
      </c>
    </row>
    <row r="8154" spans="1:14" ht="14.25" customHeight="1" x14ac:dyDescent="0.3">
      <c r="A8154" t="s">
        <v>10636</v>
      </c>
      <c r="B8154" t="s">
        <v>25</v>
      </c>
      <c r="C8154" t="s">
        <v>20</v>
      </c>
      <c r="D8154">
        <v>4006.7</v>
      </c>
      <c r="E8154">
        <v>0.21</v>
      </c>
      <c r="F8154">
        <f t="shared" si="254"/>
        <v>841.40699999999993</v>
      </c>
      <c r="G8154">
        <f t="shared" si="255"/>
        <v>3165.2929999999997</v>
      </c>
      <c r="H8154">
        <v>5</v>
      </c>
      <c r="I8154" s="17">
        <v>45616</v>
      </c>
      <c r="J8154" s="17">
        <v>45621</v>
      </c>
      <c r="K8154" t="s">
        <v>21</v>
      </c>
      <c r="L8154" t="s">
        <v>22</v>
      </c>
      <c r="M8154">
        <v>692.25</v>
      </c>
      <c r="N8154" t="s">
        <v>34</v>
      </c>
    </row>
    <row r="8155" spans="1:14" ht="14.25" customHeight="1" x14ac:dyDescent="0.3">
      <c r="A8155" t="s">
        <v>10912</v>
      </c>
      <c r="B8155" t="s">
        <v>25</v>
      </c>
      <c r="C8155" t="s">
        <v>20</v>
      </c>
      <c r="D8155">
        <v>4007.41</v>
      </c>
      <c r="E8155">
        <v>0.5</v>
      </c>
      <c r="F8155">
        <f t="shared" si="254"/>
        <v>2003.7049999999999</v>
      </c>
      <c r="G8155">
        <f t="shared" si="255"/>
        <v>2003.7049999999999</v>
      </c>
      <c r="H8155">
        <v>5</v>
      </c>
      <c r="I8155" s="17">
        <v>45524</v>
      </c>
      <c r="J8155" s="17">
        <v>45529</v>
      </c>
      <c r="K8155" t="s">
        <v>21</v>
      </c>
      <c r="L8155" t="s">
        <v>16</v>
      </c>
      <c r="M8155">
        <v>513.29</v>
      </c>
      <c r="N8155" t="s">
        <v>34</v>
      </c>
    </row>
    <row r="8156" spans="1:14" ht="14.25" customHeight="1" x14ac:dyDescent="0.3">
      <c r="A8156" t="s">
        <v>5399</v>
      </c>
      <c r="B8156" t="s">
        <v>25</v>
      </c>
      <c r="C8156" t="s">
        <v>14</v>
      </c>
      <c r="D8156">
        <v>4010.15</v>
      </c>
      <c r="E8156">
        <v>0.19</v>
      </c>
      <c r="F8156">
        <f t="shared" si="254"/>
        <v>761.92849999999999</v>
      </c>
      <c r="G8156">
        <f t="shared" si="255"/>
        <v>3248.2215000000001</v>
      </c>
      <c r="H8156">
        <v>5</v>
      </c>
      <c r="I8156" s="17">
        <v>45212</v>
      </c>
      <c r="J8156" s="17">
        <v>45214</v>
      </c>
      <c r="K8156" t="s">
        <v>31</v>
      </c>
      <c r="L8156" t="s">
        <v>22</v>
      </c>
      <c r="M8156">
        <v>361.18</v>
      </c>
      <c r="N8156" t="s">
        <v>17</v>
      </c>
    </row>
    <row r="8157" spans="1:14" ht="14.25" customHeight="1" x14ac:dyDescent="0.3">
      <c r="A8157" t="s">
        <v>3481</v>
      </c>
      <c r="B8157" t="s">
        <v>19</v>
      </c>
      <c r="C8157" t="s">
        <v>14</v>
      </c>
      <c r="D8157">
        <v>4010.41</v>
      </c>
      <c r="E8157">
        <v>0.03</v>
      </c>
      <c r="F8157">
        <f t="shared" si="254"/>
        <v>120.31229999999999</v>
      </c>
      <c r="G8157">
        <f t="shared" si="255"/>
        <v>3890.0976999999998</v>
      </c>
      <c r="H8157">
        <v>5</v>
      </c>
      <c r="I8157" s="17">
        <v>45554</v>
      </c>
      <c r="J8157" s="17">
        <v>45555</v>
      </c>
      <c r="K8157" t="s">
        <v>21</v>
      </c>
      <c r="L8157" t="s">
        <v>27</v>
      </c>
      <c r="M8157">
        <v>347.91</v>
      </c>
      <c r="N8157" t="s">
        <v>23</v>
      </c>
    </row>
    <row r="8158" spans="1:14" ht="14.25" customHeight="1" x14ac:dyDescent="0.3">
      <c r="A8158" t="s">
        <v>2522</v>
      </c>
      <c r="B8158" t="s">
        <v>13</v>
      </c>
      <c r="C8158" t="s">
        <v>33</v>
      </c>
      <c r="D8158">
        <v>4010.95</v>
      </c>
      <c r="E8158">
        <v>0.15</v>
      </c>
      <c r="F8158">
        <f t="shared" si="254"/>
        <v>601.64249999999993</v>
      </c>
      <c r="G8158">
        <f t="shared" si="255"/>
        <v>3409.3074999999999</v>
      </c>
      <c r="H8158">
        <v>5</v>
      </c>
      <c r="I8158" s="17">
        <v>45646</v>
      </c>
      <c r="J8158" s="17">
        <v>45652</v>
      </c>
      <c r="K8158" t="s">
        <v>21</v>
      </c>
      <c r="L8158" t="s">
        <v>27</v>
      </c>
      <c r="M8158">
        <v>1148.8599999999999</v>
      </c>
      <c r="N8158" t="s">
        <v>17</v>
      </c>
    </row>
    <row r="8159" spans="1:14" ht="14.25" customHeight="1" x14ac:dyDescent="0.3">
      <c r="A8159" t="s">
        <v>5239</v>
      </c>
      <c r="B8159" t="s">
        <v>13</v>
      </c>
      <c r="C8159" t="s">
        <v>33</v>
      </c>
      <c r="D8159">
        <v>4010.95</v>
      </c>
      <c r="E8159">
        <v>0.4</v>
      </c>
      <c r="F8159">
        <f t="shared" si="254"/>
        <v>1604.38</v>
      </c>
      <c r="G8159">
        <f t="shared" si="255"/>
        <v>2406.5699999999997</v>
      </c>
      <c r="H8159">
        <v>5</v>
      </c>
      <c r="I8159" s="17">
        <v>45001</v>
      </c>
      <c r="J8159" s="17">
        <v>45003</v>
      </c>
      <c r="K8159" t="s">
        <v>15</v>
      </c>
      <c r="L8159" t="s">
        <v>27</v>
      </c>
      <c r="M8159">
        <v>1198.72</v>
      </c>
      <c r="N8159" t="s">
        <v>39</v>
      </c>
    </row>
    <row r="8160" spans="1:14" ht="14.25" customHeight="1" x14ac:dyDescent="0.3">
      <c r="A8160" t="s">
        <v>11416</v>
      </c>
      <c r="B8160" t="s">
        <v>13</v>
      </c>
      <c r="C8160" t="s">
        <v>33</v>
      </c>
      <c r="D8160">
        <v>4014.79</v>
      </c>
      <c r="E8160">
        <v>0.5</v>
      </c>
      <c r="F8160">
        <f t="shared" si="254"/>
        <v>2007.395</v>
      </c>
      <c r="G8160">
        <f t="shared" si="255"/>
        <v>2007.395</v>
      </c>
      <c r="H8160">
        <v>5</v>
      </c>
      <c r="I8160" s="17">
        <v>45652</v>
      </c>
      <c r="J8160" s="17">
        <v>45656</v>
      </c>
      <c r="K8160" t="s">
        <v>31</v>
      </c>
      <c r="L8160" t="s">
        <v>16</v>
      </c>
      <c r="M8160">
        <v>998.41</v>
      </c>
      <c r="N8160" t="s">
        <v>39</v>
      </c>
    </row>
    <row r="8161" spans="1:14" ht="14.25" customHeight="1" x14ac:dyDescent="0.3">
      <c r="A8161" t="s">
        <v>11121</v>
      </c>
      <c r="B8161" t="s">
        <v>19</v>
      </c>
      <c r="C8161" t="s">
        <v>26</v>
      </c>
      <c r="D8161">
        <v>4015.44</v>
      </c>
      <c r="E8161">
        <v>0.39</v>
      </c>
      <c r="F8161">
        <f t="shared" si="254"/>
        <v>1566.0216</v>
      </c>
      <c r="G8161">
        <f t="shared" si="255"/>
        <v>2449.4184</v>
      </c>
      <c r="H8161">
        <v>5</v>
      </c>
      <c r="I8161" s="17">
        <v>45094</v>
      </c>
      <c r="J8161" s="17">
        <v>45100</v>
      </c>
      <c r="K8161" t="s">
        <v>31</v>
      </c>
      <c r="L8161" t="s">
        <v>27</v>
      </c>
      <c r="M8161">
        <v>312.88</v>
      </c>
      <c r="N8161" t="s">
        <v>23</v>
      </c>
    </row>
    <row r="8162" spans="1:14" ht="14.25" customHeight="1" x14ac:dyDescent="0.3">
      <c r="A8162" t="s">
        <v>593</v>
      </c>
      <c r="B8162" t="s">
        <v>19</v>
      </c>
      <c r="C8162" t="s">
        <v>20</v>
      </c>
      <c r="D8162">
        <v>4016.27</v>
      </c>
      <c r="E8162">
        <v>0.14000000000000001</v>
      </c>
      <c r="F8162">
        <f t="shared" si="254"/>
        <v>562.27780000000007</v>
      </c>
      <c r="G8162">
        <f t="shared" si="255"/>
        <v>3453.9921999999997</v>
      </c>
      <c r="H8162">
        <v>5</v>
      </c>
      <c r="I8162" s="17">
        <v>45110</v>
      </c>
      <c r="J8162" s="17">
        <v>45112</v>
      </c>
      <c r="K8162" t="s">
        <v>21</v>
      </c>
      <c r="L8162" t="s">
        <v>27</v>
      </c>
      <c r="M8162">
        <v>842</v>
      </c>
      <c r="N8162" t="s">
        <v>34</v>
      </c>
    </row>
    <row r="8163" spans="1:14" ht="14.25" customHeight="1" x14ac:dyDescent="0.3">
      <c r="A8163" t="s">
        <v>1544</v>
      </c>
      <c r="B8163" t="s">
        <v>13</v>
      </c>
      <c r="C8163" t="s">
        <v>20</v>
      </c>
      <c r="D8163">
        <v>4021.23</v>
      </c>
      <c r="E8163">
        <v>0.16</v>
      </c>
      <c r="F8163">
        <f t="shared" si="254"/>
        <v>643.39679999999998</v>
      </c>
      <c r="G8163">
        <f t="shared" si="255"/>
        <v>3377.8332</v>
      </c>
      <c r="H8163">
        <v>5</v>
      </c>
      <c r="I8163" s="17">
        <v>45538</v>
      </c>
      <c r="J8163" s="17">
        <v>45542</v>
      </c>
      <c r="K8163" t="s">
        <v>21</v>
      </c>
      <c r="L8163" t="s">
        <v>16</v>
      </c>
      <c r="M8163">
        <v>703</v>
      </c>
      <c r="N8163" t="s">
        <v>34</v>
      </c>
    </row>
    <row r="8164" spans="1:14" ht="14.25" customHeight="1" x14ac:dyDescent="0.3">
      <c r="A8164" t="s">
        <v>13711</v>
      </c>
      <c r="B8164" t="s">
        <v>19</v>
      </c>
      <c r="C8164" t="s">
        <v>14</v>
      </c>
      <c r="D8164">
        <v>4025.36</v>
      </c>
      <c r="E8164">
        <v>0.35</v>
      </c>
      <c r="F8164">
        <f t="shared" si="254"/>
        <v>1408.876</v>
      </c>
      <c r="G8164">
        <f t="shared" si="255"/>
        <v>2616.4840000000004</v>
      </c>
      <c r="H8164">
        <v>5</v>
      </c>
      <c r="I8164" s="17">
        <v>45254</v>
      </c>
      <c r="J8164" s="17">
        <v>45261</v>
      </c>
      <c r="K8164" t="s">
        <v>15</v>
      </c>
      <c r="L8164" t="s">
        <v>16</v>
      </c>
      <c r="M8164">
        <v>1077.1199999999999</v>
      </c>
      <c r="N8164" t="s">
        <v>28</v>
      </c>
    </row>
    <row r="8165" spans="1:14" ht="14.25" customHeight="1" x14ac:dyDescent="0.3">
      <c r="A8165" t="s">
        <v>3762</v>
      </c>
      <c r="B8165" t="s">
        <v>25</v>
      </c>
      <c r="C8165" t="s">
        <v>33</v>
      </c>
      <c r="D8165">
        <v>4028.02</v>
      </c>
      <c r="E8165">
        <v>0.24</v>
      </c>
      <c r="F8165">
        <f t="shared" si="254"/>
        <v>966.72479999999996</v>
      </c>
      <c r="G8165">
        <f t="shared" si="255"/>
        <v>3061.2952</v>
      </c>
      <c r="H8165">
        <v>5</v>
      </c>
      <c r="I8165" s="17">
        <v>45048</v>
      </c>
      <c r="J8165" s="17">
        <v>45054</v>
      </c>
      <c r="K8165" t="s">
        <v>15</v>
      </c>
      <c r="L8165" t="s">
        <v>27</v>
      </c>
      <c r="M8165">
        <v>1090.72</v>
      </c>
      <c r="N8165" t="s">
        <v>48</v>
      </c>
    </row>
    <row r="8166" spans="1:14" ht="14.25" customHeight="1" x14ac:dyDescent="0.3">
      <c r="A8166" t="s">
        <v>7055</v>
      </c>
      <c r="B8166" t="s">
        <v>13</v>
      </c>
      <c r="C8166" t="s">
        <v>33</v>
      </c>
      <c r="D8166">
        <v>4032.54</v>
      </c>
      <c r="E8166">
        <v>0.27</v>
      </c>
      <c r="F8166">
        <f t="shared" si="254"/>
        <v>1088.7858000000001</v>
      </c>
      <c r="G8166">
        <f t="shared" si="255"/>
        <v>2943.7541999999999</v>
      </c>
      <c r="H8166">
        <v>5</v>
      </c>
      <c r="I8166" s="17">
        <v>45331</v>
      </c>
      <c r="J8166" s="17">
        <v>45337</v>
      </c>
      <c r="K8166" t="s">
        <v>21</v>
      </c>
      <c r="L8166" t="s">
        <v>16</v>
      </c>
      <c r="M8166">
        <v>865.76</v>
      </c>
      <c r="N8166" t="s">
        <v>28</v>
      </c>
    </row>
    <row r="8167" spans="1:14" ht="14.25" customHeight="1" x14ac:dyDescent="0.3">
      <c r="A8167" t="s">
        <v>1412</v>
      </c>
      <c r="B8167" t="s">
        <v>41</v>
      </c>
      <c r="C8167" t="s">
        <v>14</v>
      </c>
      <c r="D8167">
        <v>4033.72</v>
      </c>
      <c r="E8167">
        <v>0.09</v>
      </c>
      <c r="F8167">
        <f t="shared" si="254"/>
        <v>363.03479999999996</v>
      </c>
      <c r="G8167">
        <f t="shared" si="255"/>
        <v>3670.6851999999999</v>
      </c>
      <c r="H8167">
        <v>5</v>
      </c>
      <c r="I8167" s="17">
        <v>45144</v>
      </c>
      <c r="J8167" s="17">
        <v>45145</v>
      </c>
      <c r="K8167" t="s">
        <v>31</v>
      </c>
      <c r="L8167" t="s">
        <v>22</v>
      </c>
      <c r="M8167">
        <v>450.98</v>
      </c>
      <c r="N8167" t="s">
        <v>48</v>
      </c>
    </row>
    <row r="8168" spans="1:14" ht="14.25" customHeight="1" x14ac:dyDescent="0.3">
      <c r="A8168" t="s">
        <v>2279</v>
      </c>
      <c r="B8168" t="s">
        <v>25</v>
      </c>
      <c r="C8168" t="s">
        <v>36</v>
      </c>
      <c r="D8168">
        <v>4041.18</v>
      </c>
      <c r="E8168">
        <v>0.48</v>
      </c>
      <c r="F8168">
        <f t="shared" si="254"/>
        <v>1939.7663999999997</v>
      </c>
      <c r="G8168">
        <f t="shared" si="255"/>
        <v>2101.4135999999999</v>
      </c>
      <c r="H8168">
        <v>5</v>
      </c>
      <c r="I8168" s="17">
        <v>45638</v>
      </c>
      <c r="J8168" s="17">
        <v>45639</v>
      </c>
      <c r="K8168" t="s">
        <v>15</v>
      </c>
      <c r="L8168" t="s">
        <v>16</v>
      </c>
      <c r="M8168">
        <v>565.83000000000004</v>
      </c>
      <c r="N8168" t="s">
        <v>39</v>
      </c>
    </row>
    <row r="8169" spans="1:14" ht="14.25" customHeight="1" x14ac:dyDescent="0.3">
      <c r="A8169" t="s">
        <v>4172</v>
      </c>
      <c r="B8169" t="s">
        <v>19</v>
      </c>
      <c r="C8169" t="s">
        <v>33</v>
      </c>
      <c r="D8169">
        <v>4061.92</v>
      </c>
      <c r="E8169">
        <v>0.15</v>
      </c>
      <c r="F8169">
        <f t="shared" si="254"/>
        <v>609.28800000000001</v>
      </c>
      <c r="G8169">
        <f t="shared" si="255"/>
        <v>3452.6320000000001</v>
      </c>
      <c r="H8169">
        <v>5</v>
      </c>
      <c r="I8169" s="17">
        <v>45383</v>
      </c>
      <c r="J8169" s="17">
        <v>45386</v>
      </c>
      <c r="K8169" t="s">
        <v>15</v>
      </c>
      <c r="L8169" t="s">
        <v>16</v>
      </c>
      <c r="M8169">
        <v>572.78</v>
      </c>
      <c r="N8169" t="s">
        <v>34</v>
      </c>
    </row>
    <row r="8170" spans="1:14" ht="14.25" customHeight="1" x14ac:dyDescent="0.3">
      <c r="A8170" t="s">
        <v>14295</v>
      </c>
      <c r="B8170" t="s">
        <v>41</v>
      </c>
      <c r="C8170" t="s">
        <v>14</v>
      </c>
      <c r="D8170">
        <v>4070.06</v>
      </c>
      <c r="E8170">
        <v>0.19</v>
      </c>
      <c r="F8170">
        <f t="shared" si="254"/>
        <v>773.31140000000005</v>
      </c>
      <c r="G8170">
        <f t="shared" si="255"/>
        <v>3296.7485999999999</v>
      </c>
      <c r="H8170">
        <v>5</v>
      </c>
      <c r="I8170" s="17">
        <v>45007</v>
      </c>
      <c r="J8170" s="17">
        <v>45011</v>
      </c>
      <c r="K8170" t="s">
        <v>21</v>
      </c>
      <c r="L8170" t="s">
        <v>22</v>
      </c>
      <c r="M8170">
        <v>866.29</v>
      </c>
      <c r="N8170" t="s">
        <v>34</v>
      </c>
    </row>
    <row r="8171" spans="1:14" ht="14.25" customHeight="1" x14ac:dyDescent="0.3">
      <c r="A8171" t="s">
        <v>7108</v>
      </c>
      <c r="B8171" t="s">
        <v>19</v>
      </c>
      <c r="C8171" t="s">
        <v>26</v>
      </c>
      <c r="D8171">
        <v>4074.8</v>
      </c>
      <c r="E8171">
        <v>0.03</v>
      </c>
      <c r="F8171">
        <f t="shared" si="254"/>
        <v>122.244</v>
      </c>
      <c r="G8171">
        <f t="shared" si="255"/>
        <v>3952.556</v>
      </c>
      <c r="H8171">
        <v>5</v>
      </c>
      <c r="I8171" s="17">
        <v>45523</v>
      </c>
      <c r="J8171" s="17">
        <v>45525</v>
      </c>
      <c r="K8171" t="s">
        <v>21</v>
      </c>
      <c r="L8171" t="s">
        <v>16</v>
      </c>
      <c r="M8171">
        <v>930.81</v>
      </c>
      <c r="N8171" t="s">
        <v>39</v>
      </c>
    </row>
    <row r="8172" spans="1:14" ht="14.25" customHeight="1" x14ac:dyDescent="0.3">
      <c r="A8172" t="s">
        <v>9685</v>
      </c>
      <c r="B8172" t="s">
        <v>13</v>
      </c>
      <c r="C8172" t="s">
        <v>36</v>
      </c>
      <c r="D8172">
        <v>4080.02</v>
      </c>
      <c r="E8172">
        <v>0.44</v>
      </c>
      <c r="F8172">
        <f t="shared" si="254"/>
        <v>1795.2088000000001</v>
      </c>
      <c r="G8172">
        <f t="shared" si="255"/>
        <v>2284.8112000000001</v>
      </c>
      <c r="H8172">
        <v>5</v>
      </c>
      <c r="I8172" s="17">
        <v>45258</v>
      </c>
      <c r="J8172" s="17">
        <v>45262</v>
      </c>
      <c r="K8172" t="s">
        <v>15</v>
      </c>
      <c r="L8172" t="s">
        <v>22</v>
      </c>
      <c r="M8172">
        <v>793.31</v>
      </c>
      <c r="N8172" t="s">
        <v>28</v>
      </c>
    </row>
    <row r="8173" spans="1:14" ht="14.25" customHeight="1" x14ac:dyDescent="0.3">
      <c r="A8173" t="s">
        <v>10953</v>
      </c>
      <c r="B8173" t="s">
        <v>13</v>
      </c>
      <c r="C8173" t="s">
        <v>20</v>
      </c>
      <c r="D8173">
        <v>4082.16</v>
      </c>
      <c r="E8173">
        <v>0.28000000000000003</v>
      </c>
      <c r="F8173">
        <f t="shared" si="254"/>
        <v>1143.0048000000002</v>
      </c>
      <c r="G8173">
        <f t="shared" si="255"/>
        <v>2939.1551999999997</v>
      </c>
      <c r="H8173">
        <v>5</v>
      </c>
      <c r="I8173" s="17">
        <v>45409</v>
      </c>
      <c r="J8173" s="17">
        <v>45410</v>
      </c>
      <c r="K8173" t="s">
        <v>15</v>
      </c>
      <c r="L8173" t="s">
        <v>22</v>
      </c>
      <c r="M8173">
        <v>603.51</v>
      </c>
      <c r="N8173" t="s">
        <v>23</v>
      </c>
    </row>
    <row r="8174" spans="1:14" ht="14.25" customHeight="1" x14ac:dyDescent="0.3">
      <c r="A8174" t="s">
        <v>7891</v>
      </c>
      <c r="B8174" t="s">
        <v>25</v>
      </c>
      <c r="C8174" t="s">
        <v>20</v>
      </c>
      <c r="D8174">
        <v>4082.81</v>
      </c>
      <c r="E8174">
        <v>0.27</v>
      </c>
      <c r="F8174">
        <f t="shared" si="254"/>
        <v>1102.3587</v>
      </c>
      <c r="G8174">
        <f t="shared" si="255"/>
        <v>2980.4512999999997</v>
      </c>
      <c r="H8174">
        <v>5</v>
      </c>
      <c r="I8174" s="17">
        <v>45191</v>
      </c>
      <c r="J8174" s="17">
        <v>45197</v>
      </c>
      <c r="K8174" t="s">
        <v>15</v>
      </c>
      <c r="L8174" t="s">
        <v>16</v>
      </c>
      <c r="M8174">
        <v>321.83</v>
      </c>
      <c r="N8174" t="s">
        <v>23</v>
      </c>
    </row>
    <row r="8175" spans="1:14" ht="14.25" customHeight="1" x14ac:dyDescent="0.3">
      <c r="A8175" t="s">
        <v>12055</v>
      </c>
      <c r="B8175" t="s">
        <v>13</v>
      </c>
      <c r="C8175" t="s">
        <v>20</v>
      </c>
      <c r="D8175">
        <v>4083.71</v>
      </c>
      <c r="E8175">
        <v>0.01</v>
      </c>
      <c r="F8175">
        <f t="shared" si="254"/>
        <v>40.8371</v>
      </c>
      <c r="G8175">
        <f t="shared" si="255"/>
        <v>4042.8728999999998</v>
      </c>
      <c r="H8175">
        <v>5</v>
      </c>
      <c r="I8175" s="17">
        <v>45215</v>
      </c>
      <c r="J8175" s="17">
        <v>45219</v>
      </c>
      <c r="K8175" t="s">
        <v>21</v>
      </c>
      <c r="L8175" t="s">
        <v>16</v>
      </c>
      <c r="M8175">
        <v>761.99</v>
      </c>
      <c r="N8175" t="s">
        <v>23</v>
      </c>
    </row>
    <row r="8176" spans="1:14" ht="14.25" customHeight="1" x14ac:dyDescent="0.3">
      <c r="A8176" t="s">
        <v>336</v>
      </c>
      <c r="B8176" t="s">
        <v>41</v>
      </c>
      <c r="C8176" t="s">
        <v>33</v>
      </c>
      <c r="D8176">
        <v>4084.64</v>
      </c>
      <c r="E8176">
        <v>0.33</v>
      </c>
      <c r="F8176">
        <f t="shared" si="254"/>
        <v>1347.9312</v>
      </c>
      <c r="G8176">
        <f t="shared" si="255"/>
        <v>2736.7087999999999</v>
      </c>
      <c r="H8176">
        <v>5</v>
      </c>
      <c r="I8176" s="17">
        <v>45154</v>
      </c>
      <c r="J8176" s="17">
        <v>45159</v>
      </c>
      <c r="K8176" t="s">
        <v>31</v>
      </c>
      <c r="L8176" t="s">
        <v>16</v>
      </c>
      <c r="M8176">
        <v>800.8</v>
      </c>
      <c r="N8176" t="s">
        <v>17</v>
      </c>
    </row>
    <row r="8177" spans="1:14" ht="14.25" customHeight="1" x14ac:dyDescent="0.3">
      <c r="A8177" t="s">
        <v>5623</v>
      </c>
      <c r="B8177" t="s">
        <v>13</v>
      </c>
      <c r="C8177" t="s">
        <v>36</v>
      </c>
      <c r="D8177">
        <v>4084.76</v>
      </c>
      <c r="E8177">
        <v>0.37</v>
      </c>
      <c r="F8177">
        <f t="shared" si="254"/>
        <v>1511.3612000000001</v>
      </c>
      <c r="G8177">
        <f t="shared" si="255"/>
        <v>2573.3987999999999</v>
      </c>
      <c r="H8177">
        <v>5</v>
      </c>
      <c r="I8177" s="17">
        <v>45549</v>
      </c>
      <c r="J8177" s="17">
        <v>45553</v>
      </c>
      <c r="K8177" t="s">
        <v>31</v>
      </c>
      <c r="L8177" t="s">
        <v>27</v>
      </c>
      <c r="M8177">
        <v>826.54</v>
      </c>
      <c r="N8177" t="s">
        <v>34</v>
      </c>
    </row>
    <row r="8178" spans="1:14" ht="14.25" customHeight="1" x14ac:dyDescent="0.3">
      <c r="A8178" t="s">
        <v>3995</v>
      </c>
      <c r="B8178" t="s">
        <v>25</v>
      </c>
      <c r="C8178" t="s">
        <v>36</v>
      </c>
      <c r="D8178">
        <v>4085.93</v>
      </c>
      <c r="E8178">
        <v>0.17</v>
      </c>
      <c r="F8178">
        <f t="shared" si="254"/>
        <v>694.60810000000004</v>
      </c>
      <c r="G8178">
        <f t="shared" si="255"/>
        <v>3391.3218999999999</v>
      </c>
      <c r="H8178">
        <v>5</v>
      </c>
      <c r="I8178" s="17">
        <v>45559</v>
      </c>
      <c r="J8178" s="17">
        <v>45565</v>
      </c>
      <c r="K8178" t="s">
        <v>31</v>
      </c>
      <c r="L8178" t="s">
        <v>16</v>
      </c>
      <c r="M8178">
        <v>1201.26</v>
      </c>
      <c r="N8178" t="s">
        <v>48</v>
      </c>
    </row>
    <row r="8179" spans="1:14" ht="14.25" customHeight="1" x14ac:dyDescent="0.3">
      <c r="A8179" t="s">
        <v>11753</v>
      </c>
      <c r="B8179" t="s">
        <v>41</v>
      </c>
      <c r="C8179" t="s">
        <v>26</v>
      </c>
      <c r="D8179">
        <v>4087.33</v>
      </c>
      <c r="E8179">
        <v>0.34</v>
      </c>
      <c r="F8179">
        <f t="shared" si="254"/>
        <v>1389.6922000000002</v>
      </c>
      <c r="G8179">
        <f t="shared" si="255"/>
        <v>2697.6377999999995</v>
      </c>
      <c r="H8179">
        <v>5</v>
      </c>
      <c r="I8179" s="17">
        <v>45307</v>
      </c>
      <c r="J8179" s="17">
        <v>45312</v>
      </c>
      <c r="K8179" t="s">
        <v>21</v>
      </c>
      <c r="L8179" t="s">
        <v>27</v>
      </c>
      <c r="M8179">
        <v>239.38</v>
      </c>
      <c r="N8179" t="s">
        <v>28</v>
      </c>
    </row>
    <row r="8180" spans="1:14" ht="14.25" customHeight="1" x14ac:dyDescent="0.3">
      <c r="A8180" t="s">
        <v>1589</v>
      </c>
      <c r="B8180" t="s">
        <v>41</v>
      </c>
      <c r="C8180" t="s">
        <v>33</v>
      </c>
      <c r="D8180">
        <v>4095.27</v>
      </c>
      <c r="E8180">
        <v>0.36</v>
      </c>
      <c r="F8180">
        <f t="shared" si="254"/>
        <v>1474.2972</v>
      </c>
      <c r="G8180">
        <f t="shared" si="255"/>
        <v>2620.9728</v>
      </c>
      <c r="H8180">
        <v>5</v>
      </c>
      <c r="I8180" s="17">
        <v>45045</v>
      </c>
      <c r="J8180" s="17">
        <v>45048</v>
      </c>
      <c r="K8180" t="s">
        <v>31</v>
      </c>
      <c r="L8180" t="s">
        <v>27</v>
      </c>
      <c r="M8180">
        <v>890.96</v>
      </c>
      <c r="N8180" t="s">
        <v>28</v>
      </c>
    </row>
    <row r="8181" spans="1:14" ht="14.25" customHeight="1" x14ac:dyDescent="0.3">
      <c r="A8181" t="s">
        <v>545</v>
      </c>
      <c r="B8181" t="s">
        <v>13</v>
      </c>
      <c r="C8181" t="s">
        <v>20</v>
      </c>
      <c r="D8181">
        <v>4097.3999999999996</v>
      </c>
      <c r="E8181">
        <v>0.03</v>
      </c>
      <c r="F8181">
        <f t="shared" si="254"/>
        <v>122.92199999999998</v>
      </c>
      <c r="G8181">
        <f t="shared" si="255"/>
        <v>3974.4779999999996</v>
      </c>
      <c r="H8181">
        <v>5</v>
      </c>
      <c r="I8181" s="17">
        <v>45503</v>
      </c>
      <c r="J8181" s="17">
        <v>45510</v>
      </c>
      <c r="K8181" t="s">
        <v>31</v>
      </c>
      <c r="L8181" t="s">
        <v>16</v>
      </c>
      <c r="M8181">
        <v>587.87</v>
      </c>
      <c r="N8181" t="s">
        <v>17</v>
      </c>
    </row>
    <row r="8182" spans="1:14" ht="14.25" customHeight="1" x14ac:dyDescent="0.3">
      <c r="A8182" t="s">
        <v>8666</v>
      </c>
      <c r="B8182" t="s">
        <v>19</v>
      </c>
      <c r="C8182" t="s">
        <v>36</v>
      </c>
      <c r="D8182">
        <v>4098.93</v>
      </c>
      <c r="E8182">
        <v>0.27</v>
      </c>
      <c r="F8182">
        <f t="shared" si="254"/>
        <v>1106.7111000000002</v>
      </c>
      <c r="G8182">
        <f t="shared" si="255"/>
        <v>2992.2188999999998</v>
      </c>
      <c r="H8182">
        <v>5</v>
      </c>
      <c r="I8182" s="17">
        <v>45625</v>
      </c>
      <c r="J8182" s="17">
        <v>45628</v>
      </c>
      <c r="K8182" t="s">
        <v>21</v>
      </c>
      <c r="L8182" t="s">
        <v>27</v>
      </c>
      <c r="M8182">
        <v>526.80999999999995</v>
      </c>
      <c r="N8182" t="s">
        <v>17</v>
      </c>
    </row>
    <row r="8183" spans="1:14" ht="14.25" customHeight="1" x14ac:dyDescent="0.3">
      <c r="A8183" t="s">
        <v>14657</v>
      </c>
      <c r="B8183" t="s">
        <v>19</v>
      </c>
      <c r="C8183" t="s">
        <v>14</v>
      </c>
      <c r="D8183">
        <v>4102.22</v>
      </c>
      <c r="E8183">
        <v>0.08</v>
      </c>
      <c r="F8183">
        <f t="shared" si="254"/>
        <v>328.17760000000004</v>
      </c>
      <c r="G8183">
        <f t="shared" si="255"/>
        <v>3774.0424000000003</v>
      </c>
      <c r="H8183">
        <v>5</v>
      </c>
      <c r="I8183" s="17">
        <v>45488</v>
      </c>
      <c r="J8183" s="17">
        <v>45492</v>
      </c>
      <c r="K8183" t="s">
        <v>15</v>
      </c>
      <c r="L8183" t="s">
        <v>22</v>
      </c>
      <c r="M8183">
        <v>721.23</v>
      </c>
      <c r="N8183" t="s">
        <v>48</v>
      </c>
    </row>
    <row r="8184" spans="1:14" ht="14.25" customHeight="1" x14ac:dyDescent="0.3">
      <c r="A8184" t="s">
        <v>5373</v>
      </c>
      <c r="B8184" t="s">
        <v>19</v>
      </c>
      <c r="C8184" t="s">
        <v>36</v>
      </c>
      <c r="D8184">
        <v>4105.51</v>
      </c>
      <c r="E8184">
        <v>0.1</v>
      </c>
      <c r="F8184">
        <f t="shared" si="254"/>
        <v>410.55100000000004</v>
      </c>
      <c r="G8184">
        <f t="shared" si="255"/>
        <v>3694.9590000000003</v>
      </c>
      <c r="H8184">
        <v>5</v>
      </c>
      <c r="I8184" s="17">
        <v>45444</v>
      </c>
      <c r="J8184" s="17">
        <v>45451</v>
      </c>
      <c r="K8184" t="s">
        <v>31</v>
      </c>
      <c r="L8184" t="s">
        <v>16</v>
      </c>
      <c r="M8184">
        <v>739.17</v>
      </c>
      <c r="N8184" t="s">
        <v>39</v>
      </c>
    </row>
    <row r="8185" spans="1:14" ht="14.25" customHeight="1" x14ac:dyDescent="0.3">
      <c r="A8185" t="s">
        <v>14156</v>
      </c>
      <c r="B8185" t="s">
        <v>13</v>
      </c>
      <c r="C8185" t="s">
        <v>36</v>
      </c>
      <c r="D8185">
        <v>4105.58</v>
      </c>
      <c r="E8185">
        <v>0.11</v>
      </c>
      <c r="F8185">
        <f t="shared" si="254"/>
        <v>451.61379999999997</v>
      </c>
      <c r="G8185">
        <f t="shared" si="255"/>
        <v>3653.9661999999998</v>
      </c>
      <c r="H8185">
        <v>5</v>
      </c>
      <c r="I8185" s="17">
        <v>44954</v>
      </c>
      <c r="J8185" s="17">
        <v>44956</v>
      </c>
      <c r="K8185" t="s">
        <v>31</v>
      </c>
      <c r="L8185" t="s">
        <v>27</v>
      </c>
      <c r="M8185">
        <v>380.67</v>
      </c>
      <c r="N8185" t="s">
        <v>34</v>
      </c>
    </row>
    <row r="8186" spans="1:14" ht="14.25" customHeight="1" x14ac:dyDescent="0.3">
      <c r="A8186" t="s">
        <v>4051</v>
      </c>
      <c r="B8186" t="s">
        <v>25</v>
      </c>
      <c r="C8186" t="s">
        <v>36</v>
      </c>
      <c r="D8186">
        <v>4107.46</v>
      </c>
      <c r="E8186">
        <v>0.42</v>
      </c>
      <c r="F8186">
        <f t="shared" si="254"/>
        <v>1725.1332</v>
      </c>
      <c r="G8186">
        <f t="shared" si="255"/>
        <v>2382.3267999999998</v>
      </c>
      <c r="H8186">
        <v>5</v>
      </c>
      <c r="I8186" s="17">
        <v>45403</v>
      </c>
      <c r="J8186" s="17">
        <v>45409</v>
      </c>
      <c r="K8186" t="s">
        <v>21</v>
      </c>
      <c r="L8186" t="s">
        <v>16</v>
      </c>
      <c r="M8186">
        <v>495.62</v>
      </c>
      <c r="N8186" t="s">
        <v>23</v>
      </c>
    </row>
    <row r="8187" spans="1:14" ht="14.25" customHeight="1" x14ac:dyDescent="0.3">
      <c r="A8187" t="s">
        <v>619</v>
      </c>
      <c r="B8187" t="s">
        <v>41</v>
      </c>
      <c r="C8187" t="s">
        <v>20</v>
      </c>
      <c r="D8187">
        <v>4108.18</v>
      </c>
      <c r="E8187">
        <v>0.46</v>
      </c>
      <c r="F8187">
        <f t="shared" si="254"/>
        <v>1889.7628000000002</v>
      </c>
      <c r="G8187">
        <f t="shared" si="255"/>
        <v>2218.4171999999999</v>
      </c>
      <c r="H8187">
        <v>5</v>
      </c>
      <c r="I8187" s="17">
        <v>45595</v>
      </c>
      <c r="J8187" s="17">
        <v>45598</v>
      </c>
      <c r="K8187" t="s">
        <v>15</v>
      </c>
      <c r="L8187" t="s">
        <v>22</v>
      </c>
      <c r="M8187">
        <v>1089.1500000000001</v>
      </c>
      <c r="N8187" t="s">
        <v>17</v>
      </c>
    </row>
    <row r="8188" spans="1:14" ht="14.25" customHeight="1" x14ac:dyDescent="0.3">
      <c r="A8188" t="s">
        <v>11912</v>
      </c>
      <c r="B8188" t="s">
        <v>13</v>
      </c>
      <c r="C8188" t="s">
        <v>26</v>
      </c>
      <c r="D8188">
        <v>4109.25</v>
      </c>
      <c r="E8188">
        <v>0.28000000000000003</v>
      </c>
      <c r="F8188">
        <f t="shared" si="254"/>
        <v>1150.5900000000001</v>
      </c>
      <c r="G8188">
        <f t="shared" si="255"/>
        <v>2958.66</v>
      </c>
      <c r="H8188">
        <v>5</v>
      </c>
      <c r="I8188" s="17">
        <v>44973</v>
      </c>
      <c r="J8188" s="17">
        <v>44980</v>
      </c>
      <c r="K8188" t="s">
        <v>15</v>
      </c>
      <c r="L8188" t="s">
        <v>16</v>
      </c>
      <c r="M8188">
        <v>245.64</v>
      </c>
      <c r="N8188" t="s">
        <v>28</v>
      </c>
    </row>
    <row r="8189" spans="1:14" ht="14.25" customHeight="1" x14ac:dyDescent="0.3">
      <c r="A8189" t="s">
        <v>8948</v>
      </c>
      <c r="B8189" t="s">
        <v>13</v>
      </c>
      <c r="C8189" t="s">
        <v>20</v>
      </c>
      <c r="D8189">
        <v>4114.45</v>
      </c>
      <c r="E8189">
        <v>0.25</v>
      </c>
      <c r="F8189">
        <f t="shared" si="254"/>
        <v>1028.6125</v>
      </c>
      <c r="G8189">
        <f t="shared" si="255"/>
        <v>3085.8374999999996</v>
      </c>
      <c r="H8189">
        <v>5</v>
      </c>
      <c r="I8189" s="17">
        <v>45541</v>
      </c>
      <c r="J8189" s="17">
        <v>45547</v>
      </c>
      <c r="K8189" t="s">
        <v>15</v>
      </c>
      <c r="L8189" t="s">
        <v>27</v>
      </c>
      <c r="M8189">
        <v>237.27</v>
      </c>
      <c r="N8189" t="s">
        <v>48</v>
      </c>
    </row>
    <row r="8190" spans="1:14" ht="14.25" customHeight="1" x14ac:dyDescent="0.3">
      <c r="A8190" t="s">
        <v>11240</v>
      </c>
      <c r="B8190" t="s">
        <v>19</v>
      </c>
      <c r="C8190" t="s">
        <v>36</v>
      </c>
      <c r="D8190">
        <v>4115.6099999999997</v>
      </c>
      <c r="E8190">
        <v>0.46</v>
      </c>
      <c r="F8190">
        <f t="shared" si="254"/>
        <v>1893.1805999999999</v>
      </c>
      <c r="G8190">
        <f t="shared" si="255"/>
        <v>2222.4294</v>
      </c>
      <c r="H8190">
        <v>5</v>
      </c>
      <c r="I8190" s="17">
        <v>45056</v>
      </c>
      <c r="J8190" s="17">
        <v>45058</v>
      </c>
      <c r="K8190" t="s">
        <v>31</v>
      </c>
      <c r="L8190" t="s">
        <v>27</v>
      </c>
      <c r="M8190">
        <v>1126.54</v>
      </c>
      <c r="N8190" t="s">
        <v>39</v>
      </c>
    </row>
    <row r="8191" spans="1:14" ht="14.25" customHeight="1" x14ac:dyDescent="0.3">
      <c r="A8191" t="s">
        <v>14357</v>
      </c>
      <c r="B8191" t="s">
        <v>19</v>
      </c>
      <c r="C8191" t="s">
        <v>36</v>
      </c>
      <c r="D8191">
        <v>4116.33</v>
      </c>
      <c r="E8191">
        <v>0.16</v>
      </c>
      <c r="F8191">
        <f t="shared" si="254"/>
        <v>658.61279999999999</v>
      </c>
      <c r="G8191">
        <f t="shared" si="255"/>
        <v>3457.7172</v>
      </c>
      <c r="H8191">
        <v>5</v>
      </c>
      <c r="I8191" s="17">
        <v>45409</v>
      </c>
      <c r="J8191" s="17">
        <v>45415</v>
      </c>
      <c r="K8191" t="s">
        <v>31</v>
      </c>
      <c r="L8191" t="s">
        <v>22</v>
      </c>
      <c r="M8191">
        <v>219.05</v>
      </c>
      <c r="N8191" t="s">
        <v>23</v>
      </c>
    </row>
    <row r="8192" spans="1:14" ht="14.25" customHeight="1" x14ac:dyDescent="0.3">
      <c r="A8192" t="s">
        <v>13514</v>
      </c>
      <c r="B8192" t="s">
        <v>41</v>
      </c>
      <c r="C8192" t="s">
        <v>26</v>
      </c>
      <c r="D8192">
        <v>4116.88</v>
      </c>
      <c r="E8192">
        <v>0.25</v>
      </c>
      <c r="F8192">
        <f t="shared" si="254"/>
        <v>1029.22</v>
      </c>
      <c r="G8192">
        <f t="shared" si="255"/>
        <v>3087.66</v>
      </c>
      <c r="H8192">
        <v>5</v>
      </c>
      <c r="I8192" s="17">
        <v>45203</v>
      </c>
      <c r="J8192" s="17">
        <v>45204</v>
      </c>
      <c r="K8192" t="s">
        <v>15</v>
      </c>
      <c r="L8192" t="s">
        <v>22</v>
      </c>
      <c r="M8192">
        <v>1007.02</v>
      </c>
      <c r="N8192" t="s">
        <v>28</v>
      </c>
    </row>
    <row r="8193" spans="1:14" ht="14.25" customHeight="1" x14ac:dyDescent="0.3">
      <c r="A8193" t="s">
        <v>10433</v>
      </c>
      <c r="B8193" t="s">
        <v>19</v>
      </c>
      <c r="C8193" t="s">
        <v>36</v>
      </c>
      <c r="D8193">
        <v>4117.03</v>
      </c>
      <c r="E8193">
        <v>0.03</v>
      </c>
      <c r="F8193">
        <f t="shared" si="254"/>
        <v>123.51089999999999</v>
      </c>
      <c r="G8193">
        <f t="shared" si="255"/>
        <v>3993.5190999999995</v>
      </c>
      <c r="H8193">
        <v>5</v>
      </c>
      <c r="I8193" s="17">
        <v>45362</v>
      </c>
      <c r="J8193" s="17">
        <v>45367</v>
      </c>
      <c r="K8193" t="s">
        <v>15</v>
      </c>
      <c r="L8193" t="s">
        <v>16</v>
      </c>
      <c r="M8193">
        <v>1031.18</v>
      </c>
      <c r="N8193" t="s">
        <v>48</v>
      </c>
    </row>
    <row r="8194" spans="1:14" ht="14.25" customHeight="1" x14ac:dyDescent="0.3">
      <c r="A8194" t="s">
        <v>5853</v>
      </c>
      <c r="B8194" t="s">
        <v>13</v>
      </c>
      <c r="C8194" t="s">
        <v>33</v>
      </c>
      <c r="D8194">
        <v>4121.22</v>
      </c>
      <c r="E8194">
        <v>0.21</v>
      </c>
      <c r="F8194">
        <f t="shared" ref="F8194:F8257" si="256">D8194*E8194</f>
        <v>865.45619999999997</v>
      </c>
      <c r="G8194">
        <f t="shared" ref="G8194:G8257" si="257">D8194-F8194</f>
        <v>3255.7638000000002</v>
      </c>
      <c r="H8194">
        <v>5</v>
      </c>
      <c r="I8194" s="17">
        <v>45440</v>
      </c>
      <c r="J8194" s="17">
        <v>45446</v>
      </c>
      <c r="K8194" t="s">
        <v>21</v>
      </c>
      <c r="L8194" t="s">
        <v>27</v>
      </c>
      <c r="M8194">
        <v>962.29</v>
      </c>
      <c r="N8194" t="s">
        <v>23</v>
      </c>
    </row>
    <row r="8195" spans="1:14" ht="14.25" customHeight="1" x14ac:dyDescent="0.3">
      <c r="A8195" t="s">
        <v>9541</v>
      </c>
      <c r="B8195" t="s">
        <v>13</v>
      </c>
      <c r="C8195" t="s">
        <v>20</v>
      </c>
      <c r="D8195">
        <v>4121.78</v>
      </c>
      <c r="E8195">
        <v>0.5</v>
      </c>
      <c r="F8195">
        <f t="shared" si="256"/>
        <v>2060.89</v>
      </c>
      <c r="G8195">
        <f t="shared" si="257"/>
        <v>2060.89</v>
      </c>
      <c r="H8195">
        <v>5</v>
      </c>
      <c r="I8195" s="17">
        <v>45490</v>
      </c>
      <c r="J8195" s="17">
        <v>45493</v>
      </c>
      <c r="K8195" t="s">
        <v>15</v>
      </c>
      <c r="L8195" t="s">
        <v>22</v>
      </c>
      <c r="M8195">
        <v>763.67</v>
      </c>
      <c r="N8195" t="s">
        <v>23</v>
      </c>
    </row>
    <row r="8196" spans="1:14" ht="14.25" customHeight="1" x14ac:dyDescent="0.3">
      <c r="A8196" t="s">
        <v>4830</v>
      </c>
      <c r="B8196" t="s">
        <v>41</v>
      </c>
      <c r="C8196" t="s">
        <v>20</v>
      </c>
      <c r="D8196">
        <v>4122.42</v>
      </c>
      <c r="E8196">
        <v>0.47</v>
      </c>
      <c r="F8196">
        <f t="shared" si="256"/>
        <v>1937.5373999999999</v>
      </c>
      <c r="G8196">
        <f t="shared" si="257"/>
        <v>2184.8825999999999</v>
      </c>
      <c r="H8196">
        <v>5</v>
      </c>
      <c r="I8196" s="17">
        <v>45223</v>
      </c>
      <c r="J8196" s="17">
        <v>45224</v>
      </c>
      <c r="K8196" t="s">
        <v>15</v>
      </c>
      <c r="L8196" t="s">
        <v>27</v>
      </c>
      <c r="M8196">
        <v>730.31</v>
      </c>
      <c r="N8196" t="s">
        <v>28</v>
      </c>
    </row>
    <row r="8197" spans="1:14" ht="14.25" customHeight="1" x14ac:dyDescent="0.3">
      <c r="A8197" t="s">
        <v>3728</v>
      </c>
      <c r="B8197" t="s">
        <v>13</v>
      </c>
      <c r="C8197" t="s">
        <v>14</v>
      </c>
      <c r="D8197">
        <v>4128.3599999999997</v>
      </c>
      <c r="E8197">
        <v>0.45</v>
      </c>
      <c r="F8197">
        <f t="shared" si="256"/>
        <v>1857.7619999999999</v>
      </c>
      <c r="G8197">
        <f t="shared" si="257"/>
        <v>2270.598</v>
      </c>
      <c r="H8197">
        <v>5</v>
      </c>
      <c r="I8197" s="17">
        <v>45627</v>
      </c>
      <c r="J8197" s="17">
        <v>45628</v>
      </c>
      <c r="K8197" t="s">
        <v>21</v>
      </c>
      <c r="L8197" t="s">
        <v>27</v>
      </c>
      <c r="M8197">
        <v>986.91</v>
      </c>
      <c r="N8197" t="s">
        <v>39</v>
      </c>
    </row>
    <row r="8198" spans="1:14" ht="14.25" customHeight="1" x14ac:dyDescent="0.3">
      <c r="A8198" t="s">
        <v>12597</v>
      </c>
      <c r="B8198" t="s">
        <v>13</v>
      </c>
      <c r="C8198" t="s">
        <v>14</v>
      </c>
      <c r="D8198">
        <v>4128.37</v>
      </c>
      <c r="E8198">
        <v>0.23</v>
      </c>
      <c r="F8198">
        <f t="shared" si="256"/>
        <v>949.52510000000007</v>
      </c>
      <c r="G8198">
        <f t="shared" si="257"/>
        <v>3178.8449000000001</v>
      </c>
      <c r="H8198">
        <v>5</v>
      </c>
      <c r="I8198" s="17">
        <v>45502</v>
      </c>
      <c r="J8198" s="17">
        <v>45507</v>
      </c>
      <c r="K8198" t="s">
        <v>31</v>
      </c>
      <c r="L8198" t="s">
        <v>27</v>
      </c>
      <c r="M8198">
        <v>481.39</v>
      </c>
      <c r="N8198" t="s">
        <v>28</v>
      </c>
    </row>
    <row r="8199" spans="1:14" ht="14.25" customHeight="1" x14ac:dyDescent="0.3">
      <c r="A8199" t="s">
        <v>6972</v>
      </c>
      <c r="B8199" t="s">
        <v>41</v>
      </c>
      <c r="C8199" t="s">
        <v>26</v>
      </c>
      <c r="D8199">
        <v>4134.53</v>
      </c>
      <c r="E8199">
        <v>0.32</v>
      </c>
      <c r="F8199">
        <f t="shared" si="256"/>
        <v>1323.0496000000001</v>
      </c>
      <c r="G8199">
        <f t="shared" si="257"/>
        <v>2811.4803999999995</v>
      </c>
      <c r="H8199">
        <v>5</v>
      </c>
      <c r="I8199" s="17">
        <v>45605</v>
      </c>
      <c r="J8199" s="17">
        <v>45611</v>
      </c>
      <c r="K8199" t="s">
        <v>31</v>
      </c>
      <c r="L8199" t="s">
        <v>27</v>
      </c>
      <c r="M8199">
        <v>870.37</v>
      </c>
      <c r="N8199" t="s">
        <v>17</v>
      </c>
    </row>
    <row r="8200" spans="1:14" ht="14.25" customHeight="1" x14ac:dyDescent="0.3">
      <c r="A8200" t="s">
        <v>9536</v>
      </c>
      <c r="B8200" t="s">
        <v>13</v>
      </c>
      <c r="C8200" t="s">
        <v>14</v>
      </c>
      <c r="D8200">
        <v>4134.53</v>
      </c>
      <c r="E8200">
        <v>0.04</v>
      </c>
      <c r="F8200">
        <f t="shared" si="256"/>
        <v>165.38120000000001</v>
      </c>
      <c r="G8200">
        <f t="shared" si="257"/>
        <v>3969.1487999999999</v>
      </c>
      <c r="H8200">
        <v>5</v>
      </c>
      <c r="I8200" s="17">
        <v>45138</v>
      </c>
      <c r="J8200" s="17">
        <v>45144</v>
      </c>
      <c r="K8200" t="s">
        <v>15</v>
      </c>
      <c r="L8200" t="s">
        <v>16</v>
      </c>
      <c r="M8200">
        <v>1178.3499999999999</v>
      </c>
      <c r="N8200" t="s">
        <v>28</v>
      </c>
    </row>
    <row r="8201" spans="1:14" ht="14.25" customHeight="1" x14ac:dyDescent="0.3">
      <c r="A8201" t="s">
        <v>3780</v>
      </c>
      <c r="B8201" t="s">
        <v>19</v>
      </c>
      <c r="C8201" t="s">
        <v>26</v>
      </c>
      <c r="D8201">
        <v>4139.6400000000003</v>
      </c>
      <c r="E8201">
        <v>0.02</v>
      </c>
      <c r="F8201">
        <f t="shared" si="256"/>
        <v>82.792800000000014</v>
      </c>
      <c r="G8201">
        <f t="shared" si="257"/>
        <v>4056.8472000000002</v>
      </c>
      <c r="H8201">
        <v>5</v>
      </c>
      <c r="I8201" s="17">
        <v>44951</v>
      </c>
      <c r="J8201" s="17">
        <v>44953</v>
      </c>
      <c r="K8201" t="s">
        <v>31</v>
      </c>
      <c r="L8201" t="s">
        <v>16</v>
      </c>
      <c r="M8201">
        <v>582.51</v>
      </c>
      <c r="N8201" t="s">
        <v>23</v>
      </c>
    </row>
    <row r="8202" spans="1:14" ht="14.25" customHeight="1" x14ac:dyDescent="0.3">
      <c r="A8202" t="s">
        <v>15225</v>
      </c>
      <c r="B8202" t="s">
        <v>25</v>
      </c>
      <c r="C8202" t="s">
        <v>14</v>
      </c>
      <c r="D8202">
        <v>4148.03</v>
      </c>
      <c r="E8202">
        <v>0.09</v>
      </c>
      <c r="F8202">
        <f t="shared" si="256"/>
        <v>373.32269999999994</v>
      </c>
      <c r="G8202">
        <f t="shared" si="257"/>
        <v>3774.7073</v>
      </c>
      <c r="H8202">
        <v>5</v>
      </c>
      <c r="I8202" s="17">
        <v>45614</v>
      </c>
      <c r="J8202" s="17">
        <v>45617</v>
      </c>
      <c r="K8202" t="s">
        <v>21</v>
      </c>
      <c r="L8202" t="s">
        <v>22</v>
      </c>
      <c r="M8202">
        <v>238.01</v>
      </c>
      <c r="N8202" t="s">
        <v>48</v>
      </c>
    </row>
    <row r="8203" spans="1:14" ht="14.25" customHeight="1" x14ac:dyDescent="0.3">
      <c r="A8203" t="s">
        <v>11987</v>
      </c>
      <c r="B8203" t="s">
        <v>25</v>
      </c>
      <c r="C8203" t="s">
        <v>36</v>
      </c>
      <c r="D8203">
        <v>4150.2299999999996</v>
      </c>
      <c r="E8203">
        <v>0.11</v>
      </c>
      <c r="F8203">
        <f t="shared" si="256"/>
        <v>456.52529999999996</v>
      </c>
      <c r="G8203">
        <f t="shared" si="257"/>
        <v>3693.7046999999998</v>
      </c>
      <c r="H8203">
        <v>5</v>
      </c>
      <c r="I8203" s="17">
        <v>45454</v>
      </c>
      <c r="J8203" s="17">
        <v>45457</v>
      </c>
      <c r="K8203" t="s">
        <v>15</v>
      </c>
      <c r="L8203" t="s">
        <v>16</v>
      </c>
      <c r="M8203">
        <v>780.06</v>
      </c>
      <c r="N8203" t="s">
        <v>34</v>
      </c>
    </row>
    <row r="8204" spans="1:14" ht="14.25" customHeight="1" x14ac:dyDescent="0.3">
      <c r="A8204" t="s">
        <v>10046</v>
      </c>
      <c r="B8204" t="s">
        <v>13</v>
      </c>
      <c r="C8204" t="s">
        <v>33</v>
      </c>
      <c r="D8204">
        <v>4152.3</v>
      </c>
      <c r="E8204">
        <v>0.2</v>
      </c>
      <c r="F8204">
        <f t="shared" si="256"/>
        <v>830.46</v>
      </c>
      <c r="G8204">
        <f t="shared" si="257"/>
        <v>3321.84</v>
      </c>
      <c r="H8204">
        <v>5</v>
      </c>
      <c r="I8204" s="17">
        <v>45527</v>
      </c>
      <c r="J8204" s="17">
        <v>45534</v>
      </c>
      <c r="K8204" t="s">
        <v>31</v>
      </c>
      <c r="L8204" t="s">
        <v>16</v>
      </c>
      <c r="M8204">
        <v>1168.51</v>
      </c>
      <c r="N8204" t="s">
        <v>23</v>
      </c>
    </row>
    <row r="8205" spans="1:14" ht="14.25" customHeight="1" x14ac:dyDescent="0.3">
      <c r="A8205" t="s">
        <v>9637</v>
      </c>
      <c r="B8205" t="s">
        <v>13</v>
      </c>
      <c r="C8205" t="s">
        <v>20</v>
      </c>
      <c r="D8205">
        <v>4154.6899999999996</v>
      </c>
      <c r="E8205">
        <v>0.16</v>
      </c>
      <c r="F8205">
        <f t="shared" si="256"/>
        <v>664.7503999999999</v>
      </c>
      <c r="G8205">
        <f t="shared" si="257"/>
        <v>3489.9395999999997</v>
      </c>
      <c r="H8205">
        <v>5</v>
      </c>
      <c r="I8205" s="17">
        <v>45511</v>
      </c>
      <c r="J8205" s="17">
        <v>45514</v>
      </c>
      <c r="K8205" t="s">
        <v>15</v>
      </c>
      <c r="L8205" t="s">
        <v>16</v>
      </c>
      <c r="M8205">
        <v>891.86</v>
      </c>
      <c r="N8205" t="s">
        <v>39</v>
      </c>
    </row>
    <row r="8206" spans="1:14" ht="14.25" customHeight="1" x14ac:dyDescent="0.3">
      <c r="A8206" t="s">
        <v>11925</v>
      </c>
      <c r="B8206" t="s">
        <v>41</v>
      </c>
      <c r="C8206" t="s">
        <v>33</v>
      </c>
      <c r="D8206">
        <v>4157.29</v>
      </c>
      <c r="E8206">
        <v>0.42</v>
      </c>
      <c r="F8206">
        <f t="shared" si="256"/>
        <v>1746.0617999999999</v>
      </c>
      <c r="G8206">
        <f t="shared" si="257"/>
        <v>2411.2282</v>
      </c>
      <c r="H8206">
        <v>5</v>
      </c>
      <c r="I8206" s="17">
        <v>45407</v>
      </c>
      <c r="J8206" s="17">
        <v>45412</v>
      </c>
      <c r="K8206" t="s">
        <v>15</v>
      </c>
      <c r="L8206" t="s">
        <v>16</v>
      </c>
      <c r="M8206">
        <v>594.58000000000004</v>
      </c>
      <c r="N8206" t="s">
        <v>17</v>
      </c>
    </row>
    <row r="8207" spans="1:14" ht="14.25" customHeight="1" x14ac:dyDescent="0.3">
      <c r="A8207" t="s">
        <v>9819</v>
      </c>
      <c r="B8207" t="s">
        <v>13</v>
      </c>
      <c r="C8207" t="s">
        <v>33</v>
      </c>
      <c r="D8207">
        <v>4159.68</v>
      </c>
      <c r="E8207">
        <v>0.33</v>
      </c>
      <c r="F8207">
        <f t="shared" si="256"/>
        <v>1372.6944000000001</v>
      </c>
      <c r="G8207">
        <f t="shared" si="257"/>
        <v>2786.9856</v>
      </c>
      <c r="H8207">
        <v>5</v>
      </c>
      <c r="I8207" s="17">
        <v>45634</v>
      </c>
      <c r="J8207" s="17">
        <v>45638</v>
      </c>
      <c r="K8207" t="s">
        <v>31</v>
      </c>
      <c r="L8207" t="s">
        <v>27</v>
      </c>
      <c r="M8207">
        <v>1170.27</v>
      </c>
      <c r="N8207" t="s">
        <v>23</v>
      </c>
    </row>
    <row r="8208" spans="1:14" ht="14.25" customHeight="1" x14ac:dyDescent="0.3">
      <c r="A8208" t="s">
        <v>6202</v>
      </c>
      <c r="B8208" t="s">
        <v>41</v>
      </c>
      <c r="C8208" t="s">
        <v>20</v>
      </c>
      <c r="D8208">
        <v>4164.17</v>
      </c>
      <c r="E8208">
        <v>0.44</v>
      </c>
      <c r="F8208">
        <f t="shared" si="256"/>
        <v>1832.2348</v>
      </c>
      <c r="G8208">
        <f t="shared" si="257"/>
        <v>2331.9351999999999</v>
      </c>
      <c r="H8208">
        <v>5</v>
      </c>
      <c r="I8208" s="17">
        <v>45620</v>
      </c>
      <c r="J8208" s="17">
        <v>45622</v>
      </c>
      <c r="K8208" t="s">
        <v>15</v>
      </c>
      <c r="L8208" t="s">
        <v>27</v>
      </c>
      <c r="M8208">
        <v>393.79</v>
      </c>
      <c r="N8208" t="s">
        <v>23</v>
      </c>
    </row>
    <row r="8209" spans="1:14" ht="14.25" customHeight="1" x14ac:dyDescent="0.3">
      <c r="A8209" t="s">
        <v>12220</v>
      </c>
      <c r="B8209" t="s">
        <v>25</v>
      </c>
      <c r="C8209" t="s">
        <v>26</v>
      </c>
      <c r="D8209">
        <v>4165.51</v>
      </c>
      <c r="E8209">
        <v>0.21</v>
      </c>
      <c r="F8209">
        <f t="shared" si="256"/>
        <v>874.75710000000004</v>
      </c>
      <c r="G8209">
        <f t="shared" si="257"/>
        <v>3290.7529000000004</v>
      </c>
      <c r="H8209">
        <v>5</v>
      </c>
      <c r="I8209" s="17">
        <v>45127</v>
      </c>
      <c r="J8209" s="17">
        <v>45131</v>
      </c>
      <c r="K8209" t="s">
        <v>31</v>
      </c>
      <c r="L8209" t="s">
        <v>22</v>
      </c>
      <c r="M8209">
        <v>1013.28</v>
      </c>
      <c r="N8209" t="s">
        <v>28</v>
      </c>
    </row>
    <row r="8210" spans="1:14" ht="14.25" customHeight="1" x14ac:dyDescent="0.3">
      <c r="A8210" t="s">
        <v>1801</v>
      </c>
      <c r="B8210" t="s">
        <v>13</v>
      </c>
      <c r="C8210" t="s">
        <v>36</v>
      </c>
      <c r="D8210">
        <v>4168.45</v>
      </c>
      <c r="E8210">
        <v>0.14000000000000001</v>
      </c>
      <c r="F8210">
        <f t="shared" si="256"/>
        <v>583.58300000000008</v>
      </c>
      <c r="G8210">
        <f t="shared" si="257"/>
        <v>3584.8669999999997</v>
      </c>
      <c r="H8210">
        <v>5</v>
      </c>
      <c r="I8210" s="17">
        <v>45072</v>
      </c>
      <c r="J8210" s="17">
        <v>45079</v>
      </c>
      <c r="K8210" t="s">
        <v>31</v>
      </c>
      <c r="L8210" t="s">
        <v>27</v>
      </c>
      <c r="M8210">
        <v>1048.83</v>
      </c>
      <c r="N8210" t="s">
        <v>39</v>
      </c>
    </row>
    <row r="8211" spans="1:14" ht="14.25" customHeight="1" x14ac:dyDescent="0.3">
      <c r="A8211" t="s">
        <v>4180</v>
      </c>
      <c r="B8211" t="s">
        <v>13</v>
      </c>
      <c r="C8211" t="s">
        <v>20</v>
      </c>
      <c r="D8211">
        <v>4170.8500000000004</v>
      </c>
      <c r="E8211">
        <v>0.3</v>
      </c>
      <c r="F8211">
        <f t="shared" si="256"/>
        <v>1251.2550000000001</v>
      </c>
      <c r="G8211">
        <f t="shared" si="257"/>
        <v>2919.5950000000003</v>
      </c>
      <c r="H8211">
        <v>5</v>
      </c>
      <c r="I8211" s="17">
        <v>45340</v>
      </c>
      <c r="J8211" s="17">
        <v>45347</v>
      </c>
      <c r="K8211" t="s">
        <v>21</v>
      </c>
      <c r="L8211" t="s">
        <v>16</v>
      </c>
      <c r="M8211">
        <v>949.65</v>
      </c>
      <c r="N8211" t="s">
        <v>34</v>
      </c>
    </row>
    <row r="8212" spans="1:14" ht="14.25" customHeight="1" x14ac:dyDescent="0.3">
      <c r="A8212" t="s">
        <v>639</v>
      </c>
      <c r="B8212" t="s">
        <v>13</v>
      </c>
      <c r="C8212" t="s">
        <v>20</v>
      </c>
      <c r="D8212">
        <v>4171.6099999999997</v>
      </c>
      <c r="E8212">
        <v>0.12</v>
      </c>
      <c r="F8212">
        <f t="shared" si="256"/>
        <v>500.59319999999997</v>
      </c>
      <c r="G8212">
        <f t="shared" si="257"/>
        <v>3671.0167999999999</v>
      </c>
      <c r="H8212">
        <v>5</v>
      </c>
      <c r="I8212" s="17">
        <v>45627</v>
      </c>
      <c r="J8212" s="17">
        <v>45630</v>
      </c>
      <c r="K8212" t="s">
        <v>15</v>
      </c>
      <c r="L8212" t="s">
        <v>22</v>
      </c>
      <c r="M8212">
        <v>323.45999999999998</v>
      </c>
      <c r="N8212" t="s">
        <v>39</v>
      </c>
    </row>
    <row r="8213" spans="1:14" ht="14.25" customHeight="1" x14ac:dyDescent="0.3">
      <c r="A8213" t="s">
        <v>8265</v>
      </c>
      <c r="B8213" t="s">
        <v>19</v>
      </c>
      <c r="C8213" t="s">
        <v>26</v>
      </c>
      <c r="D8213">
        <v>4171.8500000000004</v>
      </c>
      <c r="E8213">
        <v>0.12</v>
      </c>
      <c r="F8213">
        <f t="shared" si="256"/>
        <v>500.62200000000001</v>
      </c>
      <c r="G8213">
        <f t="shared" si="257"/>
        <v>3671.2280000000005</v>
      </c>
      <c r="H8213">
        <v>5</v>
      </c>
      <c r="I8213" s="17">
        <v>45284</v>
      </c>
      <c r="J8213" s="17">
        <v>45286</v>
      </c>
      <c r="K8213" t="s">
        <v>15</v>
      </c>
      <c r="L8213" t="s">
        <v>27</v>
      </c>
      <c r="M8213">
        <v>590.03</v>
      </c>
      <c r="N8213" t="s">
        <v>28</v>
      </c>
    </row>
    <row r="8214" spans="1:14" ht="14.25" customHeight="1" x14ac:dyDescent="0.3">
      <c r="A8214" t="s">
        <v>5847</v>
      </c>
      <c r="B8214" t="s">
        <v>13</v>
      </c>
      <c r="C8214" t="s">
        <v>36</v>
      </c>
      <c r="D8214">
        <v>4171.92</v>
      </c>
      <c r="E8214">
        <v>0.4</v>
      </c>
      <c r="F8214">
        <f t="shared" si="256"/>
        <v>1668.768</v>
      </c>
      <c r="G8214">
        <f t="shared" si="257"/>
        <v>2503.152</v>
      </c>
      <c r="H8214">
        <v>5</v>
      </c>
      <c r="I8214" s="17">
        <v>45251</v>
      </c>
      <c r="J8214" s="17">
        <v>45257</v>
      </c>
      <c r="K8214" t="s">
        <v>31</v>
      </c>
      <c r="L8214" t="s">
        <v>16</v>
      </c>
      <c r="M8214">
        <v>1207.1099999999999</v>
      </c>
      <c r="N8214" t="s">
        <v>48</v>
      </c>
    </row>
    <row r="8215" spans="1:14" ht="14.25" customHeight="1" x14ac:dyDescent="0.3">
      <c r="A8215" t="s">
        <v>1551</v>
      </c>
      <c r="B8215" t="s">
        <v>19</v>
      </c>
      <c r="C8215" t="s">
        <v>20</v>
      </c>
      <c r="D8215">
        <v>4172.66</v>
      </c>
      <c r="E8215">
        <v>0.16</v>
      </c>
      <c r="F8215">
        <f t="shared" si="256"/>
        <v>667.62559999999996</v>
      </c>
      <c r="G8215">
        <f t="shared" si="257"/>
        <v>3505.0344</v>
      </c>
      <c r="H8215">
        <v>5</v>
      </c>
      <c r="I8215" s="17">
        <v>45645</v>
      </c>
      <c r="J8215" s="17">
        <v>45651</v>
      </c>
      <c r="K8215" t="s">
        <v>31</v>
      </c>
      <c r="L8215" t="s">
        <v>27</v>
      </c>
      <c r="M8215">
        <v>1014.81</v>
      </c>
      <c r="N8215" t="s">
        <v>39</v>
      </c>
    </row>
    <row r="8216" spans="1:14" ht="14.25" customHeight="1" x14ac:dyDescent="0.3">
      <c r="A8216" t="s">
        <v>1625</v>
      </c>
      <c r="B8216" t="s">
        <v>19</v>
      </c>
      <c r="C8216" t="s">
        <v>33</v>
      </c>
      <c r="D8216">
        <v>4172.9799999999996</v>
      </c>
      <c r="E8216">
        <v>0.34</v>
      </c>
      <c r="F8216">
        <f t="shared" si="256"/>
        <v>1418.8132000000001</v>
      </c>
      <c r="G8216">
        <f t="shared" si="257"/>
        <v>2754.1667999999995</v>
      </c>
      <c r="H8216">
        <v>5</v>
      </c>
      <c r="I8216" s="17">
        <v>45577</v>
      </c>
      <c r="J8216" s="17">
        <v>45578</v>
      </c>
      <c r="K8216" t="s">
        <v>21</v>
      </c>
      <c r="L8216" t="s">
        <v>27</v>
      </c>
      <c r="M8216">
        <v>617.25</v>
      </c>
      <c r="N8216" t="s">
        <v>34</v>
      </c>
    </row>
    <row r="8217" spans="1:14" ht="14.25" customHeight="1" x14ac:dyDescent="0.3">
      <c r="A8217" t="s">
        <v>6343</v>
      </c>
      <c r="B8217" t="s">
        <v>19</v>
      </c>
      <c r="C8217" t="s">
        <v>26</v>
      </c>
      <c r="D8217">
        <v>4173.55</v>
      </c>
      <c r="E8217">
        <v>0.3</v>
      </c>
      <c r="F8217">
        <f t="shared" si="256"/>
        <v>1252.0650000000001</v>
      </c>
      <c r="G8217">
        <f t="shared" si="257"/>
        <v>2921.4850000000001</v>
      </c>
      <c r="H8217">
        <v>5</v>
      </c>
      <c r="I8217" s="17">
        <v>45494</v>
      </c>
      <c r="J8217" s="17">
        <v>45499</v>
      </c>
      <c r="K8217" t="s">
        <v>15</v>
      </c>
      <c r="L8217" t="s">
        <v>22</v>
      </c>
      <c r="M8217">
        <v>1109.72</v>
      </c>
      <c r="N8217" t="s">
        <v>28</v>
      </c>
    </row>
    <row r="8218" spans="1:14" ht="14.25" customHeight="1" x14ac:dyDescent="0.3">
      <c r="A8218" t="s">
        <v>9883</v>
      </c>
      <c r="B8218" t="s">
        <v>13</v>
      </c>
      <c r="C8218" t="s">
        <v>33</v>
      </c>
      <c r="D8218">
        <v>4176.7700000000004</v>
      </c>
      <c r="E8218">
        <v>0.43</v>
      </c>
      <c r="F8218">
        <f t="shared" si="256"/>
        <v>1796.0111000000002</v>
      </c>
      <c r="G8218">
        <f t="shared" si="257"/>
        <v>2380.7589000000003</v>
      </c>
      <c r="H8218">
        <v>5</v>
      </c>
      <c r="I8218" s="17">
        <v>45178</v>
      </c>
      <c r="J8218" s="17">
        <v>45181</v>
      </c>
      <c r="K8218" t="s">
        <v>31</v>
      </c>
      <c r="L8218" t="s">
        <v>16</v>
      </c>
      <c r="M8218">
        <v>959.1</v>
      </c>
      <c r="N8218" t="s">
        <v>48</v>
      </c>
    </row>
    <row r="8219" spans="1:14" ht="14.25" customHeight="1" x14ac:dyDescent="0.3">
      <c r="A8219" t="s">
        <v>1679</v>
      </c>
      <c r="B8219" t="s">
        <v>13</v>
      </c>
      <c r="C8219" t="s">
        <v>14</v>
      </c>
      <c r="D8219">
        <v>4180.3100000000004</v>
      </c>
      <c r="E8219">
        <v>0.25</v>
      </c>
      <c r="F8219">
        <f t="shared" si="256"/>
        <v>1045.0775000000001</v>
      </c>
      <c r="G8219">
        <f t="shared" si="257"/>
        <v>3135.2325000000001</v>
      </c>
      <c r="H8219">
        <v>5</v>
      </c>
      <c r="I8219" s="17">
        <v>45304</v>
      </c>
      <c r="J8219" s="17">
        <v>45311</v>
      </c>
      <c r="K8219" t="s">
        <v>21</v>
      </c>
      <c r="L8219" t="s">
        <v>22</v>
      </c>
      <c r="M8219">
        <v>536.51</v>
      </c>
      <c r="N8219" t="s">
        <v>23</v>
      </c>
    </row>
    <row r="8220" spans="1:14" ht="14.25" customHeight="1" x14ac:dyDescent="0.3">
      <c r="A8220" t="s">
        <v>14285</v>
      </c>
      <c r="B8220" t="s">
        <v>19</v>
      </c>
      <c r="C8220" t="s">
        <v>20</v>
      </c>
      <c r="D8220">
        <v>4182.3100000000004</v>
      </c>
      <c r="E8220">
        <v>0.2</v>
      </c>
      <c r="F8220">
        <f t="shared" si="256"/>
        <v>836.4620000000001</v>
      </c>
      <c r="G8220">
        <f t="shared" si="257"/>
        <v>3345.8480000000004</v>
      </c>
      <c r="H8220">
        <v>5</v>
      </c>
      <c r="I8220" s="17">
        <v>45086</v>
      </c>
      <c r="J8220" s="17">
        <v>45087</v>
      </c>
      <c r="K8220" t="s">
        <v>15</v>
      </c>
      <c r="L8220" t="s">
        <v>27</v>
      </c>
      <c r="M8220">
        <v>947.31</v>
      </c>
      <c r="N8220" t="s">
        <v>23</v>
      </c>
    </row>
    <row r="8221" spans="1:14" ht="14.25" customHeight="1" x14ac:dyDescent="0.3">
      <c r="A8221" t="s">
        <v>15274</v>
      </c>
      <c r="B8221" t="s">
        <v>19</v>
      </c>
      <c r="C8221" t="s">
        <v>36</v>
      </c>
      <c r="D8221">
        <v>4185.22</v>
      </c>
      <c r="E8221">
        <v>0.28999999999999998</v>
      </c>
      <c r="F8221">
        <f t="shared" si="256"/>
        <v>1213.7138</v>
      </c>
      <c r="G8221">
        <f t="shared" si="257"/>
        <v>2971.5062000000003</v>
      </c>
      <c r="H8221">
        <v>5</v>
      </c>
      <c r="I8221" s="17">
        <v>45652</v>
      </c>
      <c r="J8221" s="17">
        <v>45653</v>
      </c>
      <c r="K8221" t="s">
        <v>21</v>
      </c>
      <c r="L8221" t="s">
        <v>16</v>
      </c>
      <c r="M8221">
        <v>942.95</v>
      </c>
      <c r="N8221" t="s">
        <v>28</v>
      </c>
    </row>
    <row r="8222" spans="1:14" ht="14.25" customHeight="1" x14ac:dyDescent="0.3">
      <c r="A8222" t="s">
        <v>13841</v>
      </c>
      <c r="B8222" t="s">
        <v>13</v>
      </c>
      <c r="C8222" t="s">
        <v>26</v>
      </c>
      <c r="D8222">
        <v>4187.5</v>
      </c>
      <c r="E8222">
        <v>0.25</v>
      </c>
      <c r="F8222">
        <f t="shared" si="256"/>
        <v>1046.875</v>
      </c>
      <c r="G8222">
        <f t="shared" si="257"/>
        <v>3140.625</v>
      </c>
      <c r="H8222">
        <v>5</v>
      </c>
      <c r="I8222" s="17">
        <v>45109</v>
      </c>
      <c r="J8222" s="17">
        <v>45116</v>
      </c>
      <c r="K8222" t="s">
        <v>21</v>
      </c>
      <c r="L8222" t="s">
        <v>16</v>
      </c>
      <c r="M8222">
        <v>1171.6099999999999</v>
      </c>
      <c r="N8222" t="s">
        <v>39</v>
      </c>
    </row>
    <row r="8223" spans="1:14" ht="14.25" customHeight="1" x14ac:dyDescent="0.3">
      <c r="A8223" t="s">
        <v>4789</v>
      </c>
      <c r="B8223" t="s">
        <v>19</v>
      </c>
      <c r="C8223" t="s">
        <v>33</v>
      </c>
      <c r="D8223">
        <v>4189.29</v>
      </c>
      <c r="E8223">
        <v>0.48</v>
      </c>
      <c r="F8223">
        <f t="shared" si="256"/>
        <v>2010.8591999999999</v>
      </c>
      <c r="G8223">
        <f t="shared" si="257"/>
        <v>2178.4308000000001</v>
      </c>
      <c r="H8223">
        <v>5</v>
      </c>
      <c r="I8223" s="17">
        <v>45061</v>
      </c>
      <c r="J8223" s="17">
        <v>45064</v>
      </c>
      <c r="K8223" t="s">
        <v>31</v>
      </c>
      <c r="L8223" t="s">
        <v>27</v>
      </c>
      <c r="M8223">
        <v>1082.1099999999999</v>
      </c>
      <c r="N8223" t="s">
        <v>48</v>
      </c>
    </row>
    <row r="8224" spans="1:14" ht="14.25" customHeight="1" x14ac:dyDescent="0.3">
      <c r="A8224" t="s">
        <v>10926</v>
      </c>
      <c r="B8224" t="s">
        <v>25</v>
      </c>
      <c r="C8224" t="s">
        <v>26</v>
      </c>
      <c r="D8224">
        <v>4190.2700000000004</v>
      </c>
      <c r="E8224">
        <v>0.47</v>
      </c>
      <c r="F8224">
        <f t="shared" si="256"/>
        <v>1969.4269000000002</v>
      </c>
      <c r="G8224">
        <f t="shared" si="257"/>
        <v>2220.8431</v>
      </c>
      <c r="H8224">
        <v>5</v>
      </c>
      <c r="I8224" s="17">
        <v>45037</v>
      </c>
      <c r="J8224" s="17">
        <v>45044</v>
      </c>
      <c r="K8224" t="s">
        <v>31</v>
      </c>
      <c r="L8224" t="s">
        <v>27</v>
      </c>
      <c r="M8224">
        <v>436.78</v>
      </c>
      <c r="N8224" t="s">
        <v>39</v>
      </c>
    </row>
    <row r="8225" spans="1:14" ht="14.25" customHeight="1" x14ac:dyDescent="0.3">
      <c r="A8225" t="s">
        <v>2003</v>
      </c>
      <c r="B8225" t="s">
        <v>25</v>
      </c>
      <c r="C8225" t="s">
        <v>26</v>
      </c>
      <c r="D8225">
        <v>4191.5600000000004</v>
      </c>
      <c r="E8225">
        <v>0.14000000000000001</v>
      </c>
      <c r="F8225">
        <f t="shared" si="256"/>
        <v>586.81840000000011</v>
      </c>
      <c r="G8225">
        <f t="shared" si="257"/>
        <v>3604.7416000000003</v>
      </c>
      <c r="H8225">
        <v>5</v>
      </c>
      <c r="I8225" s="17">
        <v>45024</v>
      </c>
      <c r="J8225" s="17">
        <v>45030</v>
      </c>
      <c r="K8225" t="s">
        <v>21</v>
      </c>
      <c r="L8225" t="s">
        <v>27</v>
      </c>
      <c r="M8225">
        <v>689.91</v>
      </c>
      <c r="N8225" t="s">
        <v>23</v>
      </c>
    </row>
    <row r="8226" spans="1:14" ht="14.25" customHeight="1" x14ac:dyDescent="0.3">
      <c r="A8226" t="s">
        <v>5270</v>
      </c>
      <c r="B8226" t="s">
        <v>41</v>
      </c>
      <c r="C8226" t="s">
        <v>26</v>
      </c>
      <c r="D8226">
        <v>4196.51</v>
      </c>
      <c r="E8226">
        <v>0.25</v>
      </c>
      <c r="F8226">
        <f t="shared" si="256"/>
        <v>1049.1275000000001</v>
      </c>
      <c r="G8226">
        <f t="shared" si="257"/>
        <v>3147.3825000000002</v>
      </c>
      <c r="H8226">
        <v>5</v>
      </c>
      <c r="I8226" s="17">
        <v>45344</v>
      </c>
      <c r="J8226" s="17">
        <v>45347</v>
      </c>
      <c r="K8226" t="s">
        <v>31</v>
      </c>
      <c r="L8226" t="s">
        <v>16</v>
      </c>
      <c r="M8226">
        <v>484.07</v>
      </c>
      <c r="N8226" t="s">
        <v>28</v>
      </c>
    </row>
    <row r="8227" spans="1:14" ht="14.25" customHeight="1" x14ac:dyDescent="0.3">
      <c r="A8227" t="s">
        <v>14526</v>
      </c>
      <c r="B8227" t="s">
        <v>13</v>
      </c>
      <c r="C8227" t="s">
        <v>36</v>
      </c>
      <c r="D8227">
        <v>4197.6000000000004</v>
      </c>
      <c r="E8227">
        <v>0.12</v>
      </c>
      <c r="F8227">
        <f t="shared" si="256"/>
        <v>503.71200000000005</v>
      </c>
      <c r="G8227">
        <f t="shared" si="257"/>
        <v>3693.8880000000004</v>
      </c>
      <c r="H8227">
        <v>5</v>
      </c>
      <c r="I8227" s="17">
        <v>45010</v>
      </c>
      <c r="J8227" s="17">
        <v>45017</v>
      </c>
      <c r="K8227" t="s">
        <v>21</v>
      </c>
      <c r="L8227" t="s">
        <v>16</v>
      </c>
      <c r="M8227">
        <v>222.88</v>
      </c>
      <c r="N8227" t="s">
        <v>17</v>
      </c>
    </row>
    <row r="8228" spans="1:14" ht="14.25" customHeight="1" x14ac:dyDescent="0.3">
      <c r="A8228" t="s">
        <v>5926</v>
      </c>
      <c r="B8228" t="s">
        <v>13</v>
      </c>
      <c r="C8228" t="s">
        <v>36</v>
      </c>
      <c r="D8228">
        <v>4198.12</v>
      </c>
      <c r="E8228">
        <v>0.27</v>
      </c>
      <c r="F8228">
        <f t="shared" si="256"/>
        <v>1133.4924000000001</v>
      </c>
      <c r="G8228">
        <f t="shared" si="257"/>
        <v>3064.6275999999998</v>
      </c>
      <c r="H8228">
        <v>5</v>
      </c>
      <c r="I8228" s="17">
        <v>45632</v>
      </c>
      <c r="J8228" s="17">
        <v>45637</v>
      </c>
      <c r="K8228" t="s">
        <v>15</v>
      </c>
      <c r="L8228" t="s">
        <v>22</v>
      </c>
      <c r="M8228">
        <v>1037.6300000000001</v>
      </c>
      <c r="N8228" t="s">
        <v>17</v>
      </c>
    </row>
    <row r="8229" spans="1:14" ht="14.25" customHeight="1" x14ac:dyDescent="0.3">
      <c r="A8229" t="s">
        <v>13887</v>
      </c>
      <c r="B8229" t="s">
        <v>19</v>
      </c>
      <c r="C8229" t="s">
        <v>26</v>
      </c>
      <c r="D8229">
        <v>4200.47</v>
      </c>
      <c r="E8229">
        <v>0.16</v>
      </c>
      <c r="F8229">
        <f t="shared" si="256"/>
        <v>672.07520000000011</v>
      </c>
      <c r="G8229">
        <f t="shared" si="257"/>
        <v>3528.3948</v>
      </c>
      <c r="H8229">
        <v>5</v>
      </c>
      <c r="I8229" s="17">
        <v>45563</v>
      </c>
      <c r="J8229" s="17">
        <v>45567</v>
      </c>
      <c r="K8229" t="s">
        <v>15</v>
      </c>
      <c r="L8229" t="s">
        <v>16</v>
      </c>
      <c r="M8229">
        <v>1051.4000000000001</v>
      </c>
      <c r="N8229" t="s">
        <v>48</v>
      </c>
    </row>
    <row r="8230" spans="1:14" ht="14.25" customHeight="1" x14ac:dyDescent="0.3">
      <c r="A8230" t="s">
        <v>4185</v>
      </c>
      <c r="B8230" t="s">
        <v>13</v>
      </c>
      <c r="C8230" t="s">
        <v>36</v>
      </c>
      <c r="D8230">
        <v>4201.71</v>
      </c>
      <c r="E8230">
        <v>0.49</v>
      </c>
      <c r="F8230">
        <f t="shared" si="256"/>
        <v>2058.8379</v>
      </c>
      <c r="G8230">
        <f t="shared" si="257"/>
        <v>2142.8721</v>
      </c>
      <c r="H8230">
        <v>5</v>
      </c>
      <c r="I8230" s="17">
        <v>45495</v>
      </c>
      <c r="J8230" s="17">
        <v>45496</v>
      </c>
      <c r="K8230" t="s">
        <v>15</v>
      </c>
      <c r="L8230" t="s">
        <v>27</v>
      </c>
      <c r="M8230">
        <v>1108.53</v>
      </c>
      <c r="N8230" t="s">
        <v>17</v>
      </c>
    </row>
    <row r="8231" spans="1:14" ht="14.25" customHeight="1" x14ac:dyDescent="0.3">
      <c r="A8231" t="s">
        <v>8420</v>
      </c>
      <c r="B8231" t="s">
        <v>13</v>
      </c>
      <c r="C8231" t="s">
        <v>36</v>
      </c>
      <c r="D8231">
        <v>4204.58</v>
      </c>
      <c r="E8231">
        <v>0.26</v>
      </c>
      <c r="F8231">
        <f t="shared" si="256"/>
        <v>1093.1908000000001</v>
      </c>
      <c r="G8231">
        <f t="shared" si="257"/>
        <v>3111.3891999999996</v>
      </c>
      <c r="H8231">
        <v>5</v>
      </c>
      <c r="I8231" s="17">
        <v>45354</v>
      </c>
      <c r="J8231" s="17">
        <v>45356</v>
      </c>
      <c r="K8231" t="s">
        <v>21</v>
      </c>
      <c r="L8231" t="s">
        <v>16</v>
      </c>
      <c r="M8231">
        <v>240.56</v>
      </c>
      <c r="N8231" t="s">
        <v>48</v>
      </c>
    </row>
    <row r="8232" spans="1:14" ht="14.25" customHeight="1" x14ac:dyDescent="0.3">
      <c r="A8232" t="s">
        <v>8288</v>
      </c>
      <c r="B8232" t="s">
        <v>41</v>
      </c>
      <c r="C8232" t="s">
        <v>14</v>
      </c>
      <c r="D8232">
        <v>4204.6499999999996</v>
      </c>
      <c r="E8232">
        <v>0.16</v>
      </c>
      <c r="F8232">
        <f t="shared" si="256"/>
        <v>672.74399999999991</v>
      </c>
      <c r="G8232">
        <f t="shared" si="257"/>
        <v>3531.9059999999999</v>
      </c>
      <c r="H8232">
        <v>5</v>
      </c>
      <c r="I8232" s="17">
        <v>45372</v>
      </c>
      <c r="J8232" s="17">
        <v>45378</v>
      </c>
      <c r="K8232" t="s">
        <v>21</v>
      </c>
      <c r="L8232" t="s">
        <v>27</v>
      </c>
      <c r="M8232">
        <v>303.27</v>
      </c>
      <c r="N8232" t="s">
        <v>28</v>
      </c>
    </row>
    <row r="8233" spans="1:14" ht="14.25" customHeight="1" x14ac:dyDescent="0.3">
      <c r="A8233" t="s">
        <v>12670</v>
      </c>
      <c r="B8233" t="s">
        <v>25</v>
      </c>
      <c r="C8233" t="s">
        <v>33</v>
      </c>
      <c r="D8233">
        <v>4215.1899999999996</v>
      </c>
      <c r="E8233">
        <v>0.33</v>
      </c>
      <c r="F8233">
        <f t="shared" si="256"/>
        <v>1391.0127</v>
      </c>
      <c r="G8233">
        <f t="shared" si="257"/>
        <v>2824.1772999999994</v>
      </c>
      <c r="H8233">
        <v>5</v>
      </c>
      <c r="I8233" s="17">
        <v>45359</v>
      </c>
      <c r="J8233" s="17">
        <v>45364</v>
      </c>
      <c r="K8233" t="s">
        <v>15</v>
      </c>
      <c r="L8233" t="s">
        <v>22</v>
      </c>
      <c r="M8233">
        <v>582.33000000000004</v>
      </c>
      <c r="N8233" t="s">
        <v>28</v>
      </c>
    </row>
    <row r="8234" spans="1:14" ht="14.25" customHeight="1" x14ac:dyDescent="0.3">
      <c r="A8234" t="s">
        <v>6716</v>
      </c>
      <c r="B8234" t="s">
        <v>25</v>
      </c>
      <c r="C8234" t="s">
        <v>33</v>
      </c>
      <c r="D8234">
        <v>4220.5</v>
      </c>
      <c r="E8234">
        <v>0.16</v>
      </c>
      <c r="F8234">
        <f t="shared" si="256"/>
        <v>675.28</v>
      </c>
      <c r="G8234">
        <f t="shared" si="257"/>
        <v>3545.2200000000003</v>
      </c>
      <c r="H8234">
        <v>5</v>
      </c>
      <c r="I8234" s="17">
        <v>45542</v>
      </c>
      <c r="J8234" s="17">
        <v>45545</v>
      </c>
      <c r="K8234" t="s">
        <v>31</v>
      </c>
      <c r="L8234" t="s">
        <v>16</v>
      </c>
      <c r="M8234">
        <v>490.44</v>
      </c>
      <c r="N8234" t="s">
        <v>39</v>
      </c>
    </row>
    <row r="8235" spans="1:14" ht="14.25" customHeight="1" x14ac:dyDescent="0.3">
      <c r="A8235" t="s">
        <v>4673</v>
      </c>
      <c r="B8235" t="s">
        <v>19</v>
      </c>
      <c r="C8235" t="s">
        <v>36</v>
      </c>
      <c r="D8235">
        <v>4227.8900000000003</v>
      </c>
      <c r="E8235">
        <v>0.09</v>
      </c>
      <c r="F8235">
        <f t="shared" si="256"/>
        <v>380.51010000000002</v>
      </c>
      <c r="G8235">
        <f t="shared" si="257"/>
        <v>3847.3799000000004</v>
      </c>
      <c r="H8235">
        <v>5</v>
      </c>
      <c r="I8235" s="17">
        <v>45619</v>
      </c>
      <c r="J8235" s="17">
        <v>45622</v>
      </c>
      <c r="K8235" t="s">
        <v>31</v>
      </c>
      <c r="L8235" t="s">
        <v>22</v>
      </c>
      <c r="M8235">
        <v>929.71</v>
      </c>
      <c r="N8235" t="s">
        <v>23</v>
      </c>
    </row>
    <row r="8236" spans="1:14" ht="14.25" customHeight="1" x14ac:dyDescent="0.3">
      <c r="A8236" t="s">
        <v>3361</v>
      </c>
      <c r="B8236" t="s">
        <v>41</v>
      </c>
      <c r="C8236" t="s">
        <v>26</v>
      </c>
      <c r="D8236">
        <v>4228.9399999999996</v>
      </c>
      <c r="E8236">
        <v>0.32</v>
      </c>
      <c r="F8236">
        <f t="shared" si="256"/>
        <v>1353.2607999999998</v>
      </c>
      <c r="G8236">
        <f t="shared" si="257"/>
        <v>2875.6791999999996</v>
      </c>
      <c r="H8236">
        <v>5</v>
      </c>
      <c r="I8236" s="17">
        <v>44934</v>
      </c>
      <c r="J8236" s="17">
        <v>44937</v>
      </c>
      <c r="K8236" t="s">
        <v>21</v>
      </c>
      <c r="L8236" t="s">
        <v>27</v>
      </c>
      <c r="M8236">
        <v>554.95000000000005</v>
      </c>
      <c r="N8236" t="s">
        <v>17</v>
      </c>
    </row>
    <row r="8237" spans="1:14" ht="14.25" customHeight="1" x14ac:dyDescent="0.3">
      <c r="A8237" t="s">
        <v>14571</v>
      </c>
      <c r="B8237" t="s">
        <v>13</v>
      </c>
      <c r="C8237" t="s">
        <v>20</v>
      </c>
      <c r="D8237">
        <v>4230.01</v>
      </c>
      <c r="E8237">
        <v>0.21</v>
      </c>
      <c r="F8237">
        <f t="shared" si="256"/>
        <v>888.3021</v>
      </c>
      <c r="G8237">
        <f t="shared" si="257"/>
        <v>3341.7079000000003</v>
      </c>
      <c r="H8237">
        <v>5</v>
      </c>
      <c r="I8237" s="17">
        <v>45565</v>
      </c>
      <c r="J8237" s="17">
        <v>45569</v>
      </c>
      <c r="K8237" t="s">
        <v>31</v>
      </c>
      <c r="L8237" t="s">
        <v>27</v>
      </c>
      <c r="M8237">
        <v>399.28</v>
      </c>
      <c r="N8237" t="s">
        <v>34</v>
      </c>
    </row>
    <row r="8238" spans="1:14" ht="14.25" customHeight="1" x14ac:dyDescent="0.3">
      <c r="A8238" t="s">
        <v>470</v>
      </c>
      <c r="B8238" t="s">
        <v>19</v>
      </c>
      <c r="C8238" t="s">
        <v>26</v>
      </c>
      <c r="D8238">
        <v>4234.91</v>
      </c>
      <c r="E8238">
        <v>0.41</v>
      </c>
      <c r="F8238">
        <f t="shared" si="256"/>
        <v>1736.3130999999998</v>
      </c>
      <c r="G8238">
        <f t="shared" si="257"/>
        <v>2498.5969</v>
      </c>
      <c r="H8238">
        <v>5</v>
      </c>
      <c r="I8238" s="17">
        <v>45197</v>
      </c>
      <c r="J8238" s="17">
        <v>45200</v>
      </c>
      <c r="K8238" t="s">
        <v>15</v>
      </c>
      <c r="L8238" t="s">
        <v>27</v>
      </c>
      <c r="M8238">
        <v>1202.19</v>
      </c>
      <c r="N8238" t="s">
        <v>23</v>
      </c>
    </row>
    <row r="8239" spans="1:14" ht="14.25" customHeight="1" x14ac:dyDescent="0.3">
      <c r="A8239" t="s">
        <v>1979</v>
      </c>
      <c r="B8239" t="s">
        <v>25</v>
      </c>
      <c r="C8239" t="s">
        <v>14</v>
      </c>
      <c r="D8239">
        <v>4236.29</v>
      </c>
      <c r="E8239">
        <v>0.15</v>
      </c>
      <c r="F8239">
        <f t="shared" si="256"/>
        <v>635.44349999999997</v>
      </c>
      <c r="G8239">
        <f t="shared" si="257"/>
        <v>3600.8465000000001</v>
      </c>
      <c r="H8239">
        <v>5</v>
      </c>
      <c r="I8239" s="17">
        <v>45152</v>
      </c>
      <c r="J8239" s="17">
        <v>45157</v>
      </c>
      <c r="K8239" t="s">
        <v>15</v>
      </c>
      <c r="L8239" t="s">
        <v>16</v>
      </c>
      <c r="M8239">
        <v>825.36</v>
      </c>
      <c r="N8239" t="s">
        <v>48</v>
      </c>
    </row>
    <row r="8240" spans="1:14" ht="14.25" customHeight="1" x14ac:dyDescent="0.3">
      <c r="A8240" t="s">
        <v>10561</v>
      </c>
      <c r="B8240" t="s">
        <v>19</v>
      </c>
      <c r="C8240" t="s">
        <v>33</v>
      </c>
      <c r="D8240">
        <v>4239.6499999999996</v>
      </c>
      <c r="E8240">
        <v>7.0000000000000007E-2</v>
      </c>
      <c r="F8240">
        <f t="shared" si="256"/>
        <v>296.77550000000002</v>
      </c>
      <c r="G8240">
        <f t="shared" si="257"/>
        <v>3942.8744999999994</v>
      </c>
      <c r="H8240">
        <v>5</v>
      </c>
      <c r="I8240" s="17">
        <v>45598</v>
      </c>
      <c r="J8240" s="17">
        <v>45603</v>
      </c>
      <c r="K8240" t="s">
        <v>21</v>
      </c>
      <c r="L8240" t="s">
        <v>22</v>
      </c>
      <c r="M8240">
        <v>698.99</v>
      </c>
      <c r="N8240" t="s">
        <v>34</v>
      </c>
    </row>
    <row r="8241" spans="1:14" ht="14.25" customHeight="1" x14ac:dyDescent="0.3">
      <c r="A8241" t="s">
        <v>13368</v>
      </c>
      <c r="B8241" t="s">
        <v>19</v>
      </c>
      <c r="C8241" t="s">
        <v>33</v>
      </c>
      <c r="D8241">
        <v>4242.0200000000004</v>
      </c>
      <c r="E8241">
        <v>0.3</v>
      </c>
      <c r="F8241">
        <f t="shared" si="256"/>
        <v>1272.606</v>
      </c>
      <c r="G8241">
        <f t="shared" si="257"/>
        <v>2969.4140000000007</v>
      </c>
      <c r="H8241">
        <v>5</v>
      </c>
      <c r="I8241" s="17">
        <v>45535</v>
      </c>
      <c r="J8241" s="17">
        <v>45540</v>
      </c>
      <c r="K8241" t="s">
        <v>21</v>
      </c>
      <c r="L8241" t="s">
        <v>27</v>
      </c>
      <c r="M8241">
        <v>630.6</v>
      </c>
      <c r="N8241" t="s">
        <v>34</v>
      </c>
    </row>
    <row r="8242" spans="1:14" ht="14.25" customHeight="1" x14ac:dyDescent="0.3">
      <c r="A8242" t="s">
        <v>6490</v>
      </c>
      <c r="B8242" t="s">
        <v>13</v>
      </c>
      <c r="C8242" t="s">
        <v>20</v>
      </c>
      <c r="D8242">
        <v>4242.05</v>
      </c>
      <c r="E8242">
        <v>0.17</v>
      </c>
      <c r="F8242">
        <f t="shared" si="256"/>
        <v>721.14850000000013</v>
      </c>
      <c r="G8242">
        <f t="shared" si="257"/>
        <v>3520.9014999999999</v>
      </c>
      <c r="H8242">
        <v>5</v>
      </c>
      <c r="I8242" s="17">
        <v>45499</v>
      </c>
      <c r="J8242" s="17">
        <v>45500</v>
      </c>
      <c r="K8242" t="s">
        <v>31</v>
      </c>
      <c r="L8242" t="s">
        <v>27</v>
      </c>
      <c r="M8242">
        <v>985.25</v>
      </c>
      <c r="N8242" t="s">
        <v>17</v>
      </c>
    </row>
    <row r="8243" spans="1:14" ht="14.25" customHeight="1" x14ac:dyDescent="0.3">
      <c r="A8243" t="s">
        <v>2623</v>
      </c>
      <c r="B8243" t="s">
        <v>41</v>
      </c>
      <c r="C8243" t="s">
        <v>26</v>
      </c>
      <c r="D8243">
        <v>4243.43</v>
      </c>
      <c r="E8243">
        <v>0.11</v>
      </c>
      <c r="F8243">
        <f t="shared" si="256"/>
        <v>466.77730000000003</v>
      </c>
      <c r="G8243">
        <f t="shared" si="257"/>
        <v>3776.6527000000001</v>
      </c>
      <c r="H8243">
        <v>5</v>
      </c>
      <c r="I8243" s="17">
        <v>45555</v>
      </c>
      <c r="J8243" s="17">
        <v>45560</v>
      </c>
      <c r="K8243" t="s">
        <v>31</v>
      </c>
      <c r="L8243" t="s">
        <v>27</v>
      </c>
      <c r="M8243">
        <v>582.4</v>
      </c>
      <c r="N8243" t="s">
        <v>17</v>
      </c>
    </row>
    <row r="8244" spans="1:14" ht="14.25" customHeight="1" x14ac:dyDescent="0.3">
      <c r="A8244" t="s">
        <v>11213</v>
      </c>
      <c r="B8244" t="s">
        <v>19</v>
      </c>
      <c r="C8244" t="s">
        <v>14</v>
      </c>
      <c r="D8244">
        <v>4244.76</v>
      </c>
      <c r="E8244">
        <v>0.21</v>
      </c>
      <c r="F8244">
        <f t="shared" si="256"/>
        <v>891.39959999999996</v>
      </c>
      <c r="G8244">
        <f t="shared" si="257"/>
        <v>3353.3604000000005</v>
      </c>
      <c r="H8244">
        <v>5</v>
      </c>
      <c r="I8244" s="17">
        <v>45182</v>
      </c>
      <c r="J8244" s="17">
        <v>45187</v>
      </c>
      <c r="K8244" t="s">
        <v>15</v>
      </c>
      <c r="L8244" t="s">
        <v>16</v>
      </c>
      <c r="M8244">
        <v>1064.26</v>
      </c>
      <c r="N8244" t="s">
        <v>48</v>
      </c>
    </row>
    <row r="8245" spans="1:14" ht="14.25" customHeight="1" x14ac:dyDescent="0.3">
      <c r="A8245" t="s">
        <v>5052</v>
      </c>
      <c r="B8245" t="s">
        <v>19</v>
      </c>
      <c r="C8245" t="s">
        <v>20</v>
      </c>
      <c r="D8245">
        <v>4245.83</v>
      </c>
      <c r="E8245">
        <v>0.16</v>
      </c>
      <c r="F8245">
        <f t="shared" si="256"/>
        <v>679.33280000000002</v>
      </c>
      <c r="G8245">
        <f t="shared" si="257"/>
        <v>3566.4971999999998</v>
      </c>
      <c r="H8245">
        <v>5</v>
      </c>
      <c r="I8245" s="17">
        <v>45272</v>
      </c>
      <c r="J8245" s="17">
        <v>45275</v>
      </c>
      <c r="K8245" t="s">
        <v>21</v>
      </c>
      <c r="L8245" t="s">
        <v>16</v>
      </c>
      <c r="M8245">
        <v>1038.93</v>
      </c>
      <c r="N8245" t="s">
        <v>34</v>
      </c>
    </row>
    <row r="8246" spans="1:14" ht="14.25" customHeight="1" x14ac:dyDescent="0.3">
      <c r="A8246" t="s">
        <v>11448</v>
      </c>
      <c r="B8246" t="s">
        <v>19</v>
      </c>
      <c r="C8246" t="s">
        <v>26</v>
      </c>
      <c r="D8246">
        <v>4248.24</v>
      </c>
      <c r="E8246">
        <v>0.02</v>
      </c>
      <c r="F8246">
        <f t="shared" si="256"/>
        <v>84.964799999999997</v>
      </c>
      <c r="G8246">
        <f t="shared" si="257"/>
        <v>4163.2752</v>
      </c>
      <c r="H8246">
        <v>5</v>
      </c>
      <c r="I8246" s="17">
        <v>45144</v>
      </c>
      <c r="J8246" s="17">
        <v>45149</v>
      </c>
      <c r="K8246" t="s">
        <v>21</v>
      </c>
      <c r="L8246" t="s">
        <v>22</v>
      </c>
      <c r="M8246">
        <v>1247.78</v>
      </c>
      <c r="N8246" t="s">
        <v>17</v>
      </c>
    </row>
    <row r="8247" spans="1:14" ht="14.25" customHeight="1" x14ac:dyDescent="0.3">
      <c r="A8247" t="s">
        <v>5794</v>
      </c>
      <c r="B8247" t="s">
        <v>19</v>
      </c>
      <c r="C8247" t="s">
        <v>36</v>
      </c>
      <c r="D8247">
        <v>4249.5</v>
      </c>
      <c r="E8247">
        <v>0.06</v>
      </c>
      <c r="F8247">
        <f t="shared" si="256"/>
        <v>254.97</v>
      </c>
      <c r="G8247">
        <f t="shared" si="257"/>
        <v>3994.53</v>
      </c>
      <c r="H8247">
        <v>5</v>
      </c>
      <c r="I8247" s="17">
        <v>45251</v>
      </c>
      <c r="J8247" s="17">
        <v>45256</v>
      </c>
      <c r="K8247" t="s">
        <v>31</v>
      </c>
      <c r="L8247" t="s">
        <v>27</v>
      </c>
      <c r="M8247">
        <v>415.59</v>
      </c>
      <c r="N8247" t="s">
        <v>17</v>
      </c>
    </row>
    <row r="8248" spans="1:14" ht="14.25" customHeight="1" x14ac:dyDescent="0.3">
      <c r="A8248" t="s">
        <v>11279</v>
      </c>
      <c r="B8248" t="s">
        <v>19</v>
      </c>
      <c r="C8248" t="s">
        <v>14</v>
      </c>
      <c r="D8248">
        <v>4251.8999999999996</v>
      </c>
      <c r="E8248">
        <v>0.23</v>
      </c>
      <c r="F8248">
        <f t="shared" si="256"/>
        <v>977.93700000000001</v>
      </c>
      <c r="G8248">
        <f t="shared" si="257"/>
        <v>3273.9629999999997</v>
      </c>
      <c r="H8248">
        <v>5</v>
      </c>
      <c r="I8248" s="17">
        <v>45452</v>
      </c>
      <c r="J8248" s="17">
        <v>45456</v>
      </c>
      <c r="K8248" t="s">
        <v>15</v>
      </c>
      <c r="L8248" t="s">
        <v>27</v>
      </c>
      <c r="M8248">
        <v>1243.53</v>
      </c>
      <c r="N8248" t="s">
        <v>34</v>
      </c>
    </row>
    <row r="8249" spans="1:14" ht="14.25" customHeight="1" x14ac:dyDescent="0.3">
      <c r="A8249" t="s">
        <v>686</v>
      </c>
      <c r="B8249" t="s">
        <v>25</v>
      </c>
      <c r="C8249" t="s">
        <v>36</v>
      </c>
      <c r="D8249">
        <v>4253.04</v>
      </c>
      <c r="E8249">
        <v>0.39</v>
      </c>
      <c r="F8249">
        <f t="shared" si="256"/>
        <v>1658.6856</v>
      </c>
      <c r="G8249">
        <f t="shared" si="257"/>
        <v>2594.3544000000002</v>
      </c>
      <c r="H8249">
        <v>5</v>
      </c>
      <c r="I8249" s="17">
        <v>45344</v>
      </c>
      <c r="J8249" s="17">
        <v>45348</v>
      </c>
      <c r="K8249" t="s">
        <v>21</v>
      </c>
      <c r="L8249" t="s">
        <v>16</v>
      </c>
      <c r="M8249">
        <v>1211.92</v>
      </c>
      <c r="N8249" t="s">
        <v>23</v>
      </c>
    </row>
    <row r="8250" spans="1:14" ht="14.25" customHeight="1" x14ac:dyDescent="0.3">
      <c r="A8250" t="s">
        <v>10498</v>
      </c>
      <c r="B8250" t="s">
        <v>13</v>
      </c>
      <c r="C8250" t="s">
        <v>14</v>
      </c>
      <c r="D8250">
        <v>4263.37</v>
      </c>
      <c r="E8250">
        <v>0.06</v>
      </c>
      <c r="F8250">
        <f t="shared" si="256"/>
        <v>255.80219999999997</v>
      </c>
      <c r="G8250">
        <f t="shared" si="257"/>
        <v>4007.5677999999998</v>
      </c>
      <c r="H8250">
        <v>5</v>
      </c>
      <c r="I8250" s="17">
        <v>45563</v>
      </c>
      <c r="J8250" s="17">
        <v>45567</v>
      </c>
      <c r="K8250" t="s">
        <v>21</v>
      </c>
      <c r="L8250" t="s">
        <v>27</v>
      </c>
      <c r="M8250">
        <v>833.91</v>
      </c>
      <c r="N8250" t="s">
        <v>28</v>
      </c>
    </row>
    <row r="8251" spans="1:14" ht="14.25" customHeight="1" x14ac:dyDescent="0.3">
      <c r="A8251" t="s">
        <v>12821</v>
      </c>
      <c r="B8251" t="s">
        <v>41</v>
      </c>
      <c r="C8251" t="s">
        <v>33</v>
      </c>
      <c r="D8251">
        <v>4263.46</v>
      </c>
      <c r="E8251">
        <v>0.45</v>
      </c>
      <c r="F8251">
        <f t="shared" si="256"/>
        <v>1918.557</v>
      </c>
      <c r="G8251">
        <f t="shared" si="257"/>
        <v>2344.9030000000002</v>
      </c>
      <c r="H8251">
        <v>5</v>
      </c>
      <c r="I8251" s="17">
        <v>44988</v>
      </c>
      <c r="J8251" s="17">
        <v>44989</v>
      </c>
      <c r="K8251" t="s">
        <v>21</v>
      </c>
      <c r="L8251" t="s">
        <v>16</v>
      </c>
      <c r="M8251">
        <v>1100.95</v>
      </c>
      <c r="N8251" t="s">
        <v>48</v>
      </c>
    </row>
    <row r="8252" spans="1:14" ht="14.25" customHeight="1" x14ac:dyDescent="0.3">
      <c r="A8252" t="s">
        <v>12049</v>
      </c>
      <c r="B8252" t="s">
        <v>41</v>
      </c>
      <c r="C8252" t="s">
        <v>36</v>
      </c>
      <c r="D8252">
        <v>4266.21</v>
      </c>
      <c r="E8252">
        <v>0.4</v>
      </c>
      <c r="F8252">
        <f t="shared" si="256"/>
        <v>1706.4840000000002</v>
      </c>
      <c r="G8252">
        <f t="shared" si="257"/>
        <v>2559.7259999999997</v>
      </c>
      <c r="H8252">
        <v>5</v>
      </c>
      <c r="I8252" s="17">
        <v>45132</v>
      </c>
      <c r="J8252" s="17">
        <v>45139</v>
      </c>
      <c r="K8252" t="s">
        <v>21</v>
      </c>
      <c r="L8252" t="s">
        <v>27</v>
      </c>
      <c r="M8252">
        <v>924.14</v>
      </c>
      <c r="N8252" t="s">
        <v>17</v>
      </c>
    </row>
    <row r="8253" spans="1:14" ht="14.25" customHeight="1" x14ac:dyDescent="0.3">
      <c r="A8253" t="s">
        <v>8434</v>
      </c>
      <c r="B8253" t="s">
        <v>13</v>
      </c>
      <c r="C8253" t="s">
        <v>26</v>
      </c>
      <c r="D8253">
        <v>4267.24</v>
      </c>
      <c r="E8253">
        <v>0.26</v>
      </c>
      <c r="F8253">
        <f t="shared" si="256"/>
        <v>1109.4823999999999</v>
      </c>
      <c r="G8253">
        <f t="shared" si="257"/>
        <v>3157.7575999999999</v>
      </c>
      <c r="H8253">
        <v>5</v>
      </c>
      <c r="I8253" s="17">
        <v>45422</v>
      </c>
      <c r="J8253" s="17">
        <v>45428</v>
      </c>
      <c r="K8253" t="s">
        <v>15</v>
      </c>
      <c r="L8253" t="s">
        <v>16</v>
      </c>
      <c r="M8253">
        <v>236.81</v>
      </c>
      <c r="N8253" t="s">
        <v>39</v>
      </c>
    </row>
    <row r="8254" spans="1:14" ht="14.25" customHeight="1" x14ac:dyDescent="0.3">
      <c r="A8254" t="s">
        <v>10733</v>
      </c>
      <c r="B8254" t="s">
        <v>25</v>
      </c>
      <c r="C8254" t="s">
        <v>26</v>
      </c>
      <c r="D8254">
        <v>4274.99</v>
      </c>
      <c r="E8254">
        <v>0.18</v>
      </c>
      <c r="F8254">
        <f t="shared" si="256"/>
        <v>769.49819999999988</v>
      </c>
      <c r="G8254">
        <f t="shared" si="257"/>
        <v>3505.4917999999998</v>
      </c>
      <c r="H8254">
        <v>5</v>
      </c>
      <c r="I8254" s="17">
        <v>45568</v>
      </c>
      <c r="J8254" s="17">
        <v>45569</v>
      </c>
      <c r="K8254" t="s">
        <v>15</v>
      </c>
      <c r="L8254" t="s">
        <v>16</v>
      </c>
      <c r="M8254">
        <v>425.53</v>
      </c>
      <c r="N8254" t="s">
        <v>23</v>
      </c>
    </row>
    <row r="8255" spans="1:14" ht="14.25" customHeight="1" x14ac:dyDescent="0.3">
      <c r="A8255" t="s">
        <v>10682</v>
      </c>
      <c r="B8255" t="s">
        <v>41</v>
      </c>
      <c r="C8255" t="s">
        <v>14</v>
      </c>
      <c r="D8255">
        <v>4275.92</v>
      </c>
      <c r="E8255">
        <v>0.41</v>
      </c>
      <c r="F8255">
        <f t="shared" si="256"/>
        <v>1753.1271999999999</v>
      </c>
      <c r="G8255">
        <f t="shared" si="257"/>
        <v>2522.7928000000002</v>
      </c>
      <c r="H8255">
        <v>5</v>
      </c>
      <c r="I8255" s="17">
        <v>45471</v>
      </c>
      <c r="J8255" s="17">
        <v>45475</v>
      </c>
      <c r="K8255" t="s">
        <v>31</v>
      </c>
      <c r="L8255" t="s">
        <v>16</v>
      </c>
      <c r="M8255">
        <v>277.91000000000003</v>
      </c>
      <c r="N8255" t="s">
        <v>34</v>
      </c>
    </row>
    <row r="8256" spans="1:14" ht="14.25" customHeight="1" x14ac:dyDescent="0.3">
      <c r="A8256" t="s">
        <v>427</v>
      </c>
      <c r="B8256" t="s">
        <v>13</v>
      </c>
      <c r="C8256" t="s">
        <v>33</v>
      </c>
      <c r="D8256">
        <v>4282.3</v>
      </c>
      <c r="E8256">
        <v>0.26</v>
      </c>
      <c r="F8256">
        <f t="shared" si="256"/>
        <v>1113.3980000000001</v>
      </c>
      <c r="G8256">
        <f t="shared" si="257"/>
        <v>3168.902</v>
      </c>
      <c r="H8256">
        <v>5</v>
      </c>
      <c r="I8256" s="17">
        <v>44949</v>
      </c>
      <c r="J8256" s="17">
        <v>44956</v>
      </c>
      <c r="K8256" t="s">
        <v>21</v>
      </c>
      <c r="L8256" t="s">
        <v>22</v>
      </c>
      <c r="M8256">
        <v>275.87</v>
      </c>
      <c r="N8256" t="s">
        <v>23</v>
      </c>
    </row>
    <row r="8257" spans="1:14" ht="14.25" customHeight="1" x14ac:dyDescent="0.3">
      <c r="A8257" t="s">
        <v>10145</v>
      </c>
      <c r="B8257" t="s">
        <v>41</v>
      </c>
      <c r="C8257" t="s">
        <v>20</v>
      </c>
      <c r="D8257">
        <v>4285.51</v>
      </c>
      <c r="E8257">
        <v>0.16</v>
      </c>
      <c r="F8257">
        <f t="shared" si="256"/>
        <v>685.6816</v>
      </c>
      <c r="G8257">
        <f t="shared" si="257"/>
        <v>3599.8284000000003</v>
      </c>
      <c r="H8257">
        <v>5</v>
      </c>
      <c r="I8257" s="17">
        <v>45552</v>
      </c>
      <c r="J8257" s="17">
        <v>45554</v>
      </c>
      <c r="K8257" t="s">
        <v>15</v>
      </c>
      <c r="L8257" t="s">
        <v>22</v>
      </c>
      <c r="M8257">
        <v>966.83</v>
      </c>
      <c r="N8257" t="s">
        <v>34</v>
      </c>
    </row>
    <row r="8258" spans="1:14" ht="14.25" customHeight="1" x14ac:dyDescent="0.3">
      <c r="A8258" t="s">
        <v>8494</v>
      </c>
      <c r="B8258" t="s">
        <v>41</v>
      </c>
      <c r="C8258" t="s">
        <v>14</v>
      </c>
      <c r="D8258">
        <v>4290.0200000000004</v>
      </c>
      <c r="E8258">
        <v>0.44</v>
      </c>
      <c r="F8258">
        <f t="shared" ref="F8258:F8321" si="258">D8258*E8258</f>
        <v>1887.6088000000002</v>
      </c>
      <c r="G8258">
        <f t="shared" ref="G8258:G8321" si="259">D8258-F8258</f>
        <v>2402.4112000000005</v>
      </c>
      <c r="H8258">
        <v>5</v>
      </c>
      <c r="I8258" s="17">
        <v>45593</v>
      </c>
      <c r="J8258" s="17">
        <v>45596</v>
      </c>
      <c r="K8258" t="s">
        <v>31</v>
      </c>
      <c r="L8258" t="s">
        <v>16</v>
      </c>
      <c r="M8258">
        <v>319.01</v>
      </c>
      <c r="N8258" t="s">
        <v>39</v>
      </c>
    </row>
    <row r="8259" spans="1:14" ht="14.25" customHeight="1" x14ac:dyDescent="0.3">
      <c r="A8259" t="s">
        <v>11169</v>
      </c>
      <c r="B8259" t="s">
        <v>25</v>
      </c>
      <c r="C8259" t="s">
        <v>20</v>
      </c>
      <c r="D8259">
        <v>4290.3</v>
      </c>
      <c r="E8259">
        <v>0.22</v>
      </c>
      <c r="F8259">
        <f t="shared" si="258"/>
        <v>943.8660000000001</v>
      </c>
      <c r="G8259">
        <f t="shared" si="259"/>
        <v>3346.4340000000002</v>
      </c>
      <c r="H8259">
        <v>5</v>
      </c>
      <c r="I8259" s="17">
        <v>45309</v>
      </c>
      <c r="J8259" s="17">
        <v>45314</v>
      </c>
      <c r="K8259" t="s">
        <v>31</v>
      </c>
      <c r="L8259" t="s">
        <v>22</v>
      </c>
      <c r="M8259">
        <v>517.52</v>
      </c>
      <c r="N8259" t="s">
        <v>23</v>
      </c>
    </row>
    <row r="8260" spans="1:14" ht="14.25" customHeight="1" x14ac:dyDescent="0.3">
      <c r="A8260" t="s">
        <v>12123</v>
      </c>
      <c r="B8260" t="s">
        <v>13</v>
      </c>
      <c r="C8260" t="s">
        <v>26</v>
      </c>
      <c r="D8260">
        <v>4292.38</v>
      </c>
      <c r="E8260">
        <v>0.03</v>
      </c>
      <c r="F8260">
        <f t="shared" si="258"/>
        <v>128.7714</v>
      </c>
      <c r="G8260">
        <f t="shared" si="259"/>
        <v>4163.6086000000005</v>
      </c>
      <c r="H8260">
        <v>5</v>
      </c>
      <c r="I8260" s="17">
        <v>45406</v>
      </c>
      <c r="J8260" s="17">
        <v>45412</v>
      </c>
      <c r="K8260" t="s">
        <v>31</v>
      </c>
      <c r="L8260" t="s">
        <v>27</v>
      </c>
      <c r="M8260">
        <v>571.23</v>
      </c>
      <c r="N8260" t="s">
        <v>39</v>
      </c>
    </row>
    <row r="8261" spans="1:14" ht="14.25" customHeight="1" x14ac:dyDescent="0.3">
      <c r="A8261" t="s">
        <v>11529</v>
      </c>
      <c r="B8261" t="s">
        <v>13</v>
      </c>
      <c r="C8261" t="s">
        <v>33</v>
      </c>
      <c r="D8261">
        <v>4295.42</v>
      </c>
      <c r="E8261">
        <v>0.45</v>
      </c>
      <c r="F8261">
        <f t="shared" si="258"/>
        <v>1932.9390000000001</v>
      </c>
      <c r="G8261">
        <f t="shared" si="259"/>
        <v>2362.4809999999998</v>
      </c>
      <c r="H8261">
        <v>5</v>
      </c>
      <c r="I8261" s="17">
        <v>45313</v>
      </c>
      <c r="J8261" s="17">
        <v>45320</v>
      </c>
      <c r="K8261" t="s">
        <v>21</v>
      </c>
      <c r="L8261" t="s">
        <v>22</v>
      </c>
      <c r="M8261">
        <v>839.12</v>
      </c>
      <c r="N8261" t="s">
        <v>23</v>
      </c>
    </row>
    <row r="8262" spans="1:14" ht="14.25" customHeight="1" x14ac:dyDescent="0.3">
      <c r="A8262" t="s">
        <v>5319</v>
      </c>
      <c r="B8262" t="s">
        <v>19</v>
      </c>
      <c r="C8262" t="s">
        <v>36</v>
      </c>
      <c r="D8262">
        <v>4298.3900000000003</v>
      </c>
      <c r="E8262">
        <v>0.31</v>
      </c>
      <c r="F8262">
        <f t="shared" si="258"/>
        <v>1332.5009</v>
      </c>
      <c r="G8262">
        <f t="shared" si="259"/>
        <v>2965.8891000000003</v>
      </c>
      <c r="H8262">
        <v>5</v>
      </c>
      <c r="I8262" s="17">
        <v>45201</v>
      </c>
      <c r="J8262" s="17">
        <v>45204</v>
      </c>
      <c r="K8262" t="s">
        <v>21</v>
      </c>
      <c r="L8262" t="s">
        <v>16</v>
      </c>
      <c r="M8262">
        <v>850.38</v>
      </c>
      <c r="N8262" t="s">
        <v>48</v>
      </c>
    </row>
    <row r="8263" spans="1:14" ht="14.25" customHeight="1" x14ac:dyDescent="0.3">
      <c r="A8263" t="s">
        <v>2097</v>
      </c>
      <c r="B8263" t="s">
        <v>13</v>
      </c>
      <c r="C8263" t="s">
        <v>14</v>
      </c>
      <c r="D8263">
        <v>4301.6899999999996</v>
      </c>
      <c r="E8263">
        <v>0.22</v>
      </c>
      <c r="F8263">
        <f t="shared" si="258"/>
        <v>946.37179999999989</v>
      </c>
      <c r="G8263">
        <f t="shared" si="259"/>
        <v>3355.3181999999997</v>
      </c>
      <c r="H8263">
        <v>5</v>
      </c>
      <c r="I8263" s="17">
        <v>45051</v>
      </c>
      <c r="J8263" s="17">
        <v>45053</v>
      </c>
      <c r="K8263" t="s">
        <v>31</v>
      </c>
      <c r="L8263" t="s">
        <v>27</v>
      </c>
      <c r="M8263">
        <v>1210.3800000000001</v>
      </c>
      <c r="N8263" t="s">
        <v>34</v>
      </c>
    </row>
    <row r="8264" spans="1:14" ht="14.25" customHeight="1" x14ac:dyDescent="0.3">
      <c r="A8264" t="s">
        <v>13606</v>
      </c>
      <c r="B8264" t="s">
        <v>41</v>
      </c>
      <c r="C8264" t="s">
        <v>33</v>
      </c>
      <c r="D8264">
        <v>4307.32</v>
      </c>
      <c r="E8264">
        <v>0.24</v>
      </c>
      <c r="F8264">
        <f t="shared" si="258"/>
        <v>1033.7567999999999</v>
      </c>
      <c r="G8264">
        <f t="shared" si="259"/>
        <v>3273.5631999999996</v>
      </c>
      <c r="H8264">
        <v>5</v>
      </c>
      <c r="I8264" s="17">
        <v>45039</v>
      </c>
      <c r="J8264" s="17">
        <v>45041</v>
      </c>
      <c r="K8264" t="s">
        <v>21</v>
      </c>
      <c r="L8264" t="s">
        <v>27</v>
      </c>
      <c r="M8264">
        <v>1210.78</v>
      </c>
      <c r="N8264" t="s">
        <v>48</v>
      </c>
    </row>
    <row r="8265" spans="1:14" ht="14.25" customHeight="1" x14ac:dyDescent="0.3">
      <c r="A8265" t="s">
        <v>8155</v>
      </c>
      <c r="B8265" t="s">
        <v>19</v>
      </c>
      <c r="C8265" t="s">
        <v>14</v>
      </c>
      <c r="D8265">
        <v>4312.24</v>
      </c>
      <c r="E8265">
        <v>0.15</v>
      </c>
      <c r="F8265">
        <f t="shared" si="258"/>
        <v>646.8359999999999</v>
      </c>
      <c r="G8265">
        <f t="shared" si="259"/>
        <v>3665.404</v>
      </c>
      <c r="H8265">
        <v>5</v>
      </c>
      <c r="I8265" s="17">
        <v>45477</v>
      </c>
      <c r="J8265" s="17">
        <v>45478</v>
      </c>
      <c r="K8265" t="s">
        <v>31</v>
      </c>
      <c r="L8265" t="s">
        <v>22</v>
      </c>
      <c r="M8265">
        <v>1076.67</v>
      </c>
      <c r="N8265" t="s">
        <v>17</v>
      </c>
    </row>
    <row r="8266" spans="1:14" ht="14.25" customHeight="1" x14ac:dyDescent="0.3">
      <c r="A8266" t="s">
        <v>12068</v>
      </c>
      <c r="B8266" t="s">
        <v>19</v>
      </c>
      <c r="C8266" t="s">
        <v>36</v>
      </c>
      <c r="D8266">
        <v>4313.01</v>
      </c>
      <c r="E8266">
        <v>0.16</v>
      </c>
      <c r="F8266">
        <f t="shared" si="258"/>
        <v>690.08160000000009</v>
      </c>
      <c r="G8266">
        <f t="shared" si="259"/>
        <v>3622.9284000000002</v>
      </c>
      <c r="H8266">
        <v>5</v>
      </c>
      <c r="I8266" s="17">
        <v>45193</v>
      </c>
      <c r="J8266" s="17">
        <v>45200</v>
      </c>
      <c r="K8266" t="s">
        <v>31</v>
      </c>
      <c r="L8266" t="s">
        <v>27</v>
      </c>
      <c r="M8266">
        <v>805.49</v>
      </c>
      <c r="N8266" t="s">
        <v>17</v>
      </c>
    </row>
    <row r="8267" spans="1:14" ht="14.25" customHeight="1" x14ac:dyDescent="0.3">
      <c r="A8267" t="s">
        <v>3600</v>
      </c>
      <c r="B8267" t="s">
        <v>13</v>
      </c>
      <c r="C8267" t="s">
        <v>33</v>
      </c>
      <c r="D8267">
        <v>4313.72</v>
      </c>
      <c r="E8267">
        <v>0.31</v>
      </c>
      <c r="F8267">
        <f t="shared" si="258"/>
        <v>1337.2532000000001</v>
      </c>
      <c r="G8267">
        <f t="shared" si="259"/>
        <v>2976.4668000000001</v>
      </c>
      <c r="H8267">
        <v>5</v>
      </c>
      <c r="I8267" s="17">
        <v>45657</v>
      </c>
      <c r="J8267" s="17">
        <v>45664</v>
      </c>
      <c r="K8267" t="s">
        <v>21</v>
      </c>
      <c r="L8267" t="s">
        <v>27</v>
      </c>
      <c r="M8267">
        <v>1251.81</v>
      </c>
      <c r="N8267" t="s">
        <v>39</v>
      </c>
    </row>
    <row r="8268" spans="1:14" ht="14.25" customHeight="1" x14ac:dyDescent="0.3">
      <c r="A8268" t="s">
        <v>9071</v>
      </c>
      <c r="B8268" t="s">
        <v>25</v>
      </c>
      <c r="C8268" t="s">
        <v>14</v>
      </c>
      <c r="D8268">
        <v>4314.32</v>
      </c>
      <c r="E8268">
        <v>0.18</v>
      </c>
      <c r="F8268">
        <f t="shared" si="258"/>
        <v>776.57759999999996</v>
      </c>
      <c r="G8268">
        <f t="shared" si="259"/>
        <v>3537.7423999999996</v>
      </c>
      <c r="H8268">
        <v>5</v>
      </c>
      <c r="I8268" s="17">
        <v>45100</v>
      </c>
      <c r="J8268" s="17">
        <v>45105</v>
      </c>
      <c r="K8268" t="s">
        <v>15</v>
      </c>
      <c r="L8268" t="s">
        <v>22</v>
      </c>
      <c r="M8268">
        <v>582.53</v>
      </c>
      <c r="N8268" t="s">
        <v>34</v>
      </c>
    </row>
    <row r="8269" spans="1:14" ht="14.25" customHeight="1" x14ac:dyDescent="0.3">
      <c r="A8269" t="s">
        <v>7653</v>
      </c>
      <c r="B8269" t="s">
        <v>19</v>
      </c>
      <c r="C8269" t="s">
        <v>26</v>
      </c>
      <c r="D8269">
        <v>4315.17</v>
      </c>
      <c r="E8269">
        <v>0.06</v>
      </c>
      <c r="F8269">
        <f t="shared" si="258"/>
        <v>258.91019999999997</v>
      </c>
      <c r="G8269">
        <f t="shared" si="259"/>
        <v>4056.2598000000003</v>
      </c>
      <c r="H8269">
        <v>5</v>
      </c>
      <c r="I8269" s="17">
        <v>45238</v>
      </c>
      <c r="J8269" s="17">
        <v>45242</v>
      </c>
      <c r="K8269" t="s">
        <v>31</v>
      </c>
      <c r="L8269" t="s">
        <v>22</v>
      </c>
      <c r="M8269">
        <v>1228.6600000000001</v>
      </c>
      <c r="N8269" t="s">
        <v>34</v>
      </c>
    </row>
    <row r="8270" spans="1:14" ht="14.25" customHeight="1" x14ac:dyDescent="0.3">
      <c r="A8270" t="s">
        <v>2077</v>
      </c>
      <c r="B8270" t="s">
        <v>19</v>
      </c>
      <c r="C8270" t="s">
        <v>14</v>
      </c>
      <c r="D8270">
        <v>4320.46</v>
      </c>
      <c r="E8270">
        <v>0.02</v>
      </c>
      <c r="F8270">
        <f t="shared" si="258"/>
        <v>86.409199999999998</v>
      </c>
      <c r="G8270">
        <f t="shared" si="259"/>
        <v>4234.0508</v>
      </c>
      <c r="H8270">
        <v>5</v>
      </c>
      <c r="I8270" s="17">
        <v>45358</v>
      </c>
      <c r="J8270" s="17">
        <v>45360</v>
      </c>
      <c r="K8270" t="s">
        <v>15</v>
      </c>
      <c r="L8270" t="s">
        <v>16</v>
      </c>
      <c r="M8270">
        <v>290</v>
      </c>
      <c r="N8270" t="s">
        <v>28</v>
      </c>
    </row>
    <row r="8271" spans="1:14" ht="14.25" customHeight="1" x14ac:dyDescent="0.3">
      <c r="A8271" t="s">
        <v>1476</v>
      </c>
      <c r="B8271" t="s">
        <v>13</v>
      </c>
      <c r="C8271" t="s">
        <v>26</v>
      </c>
      <c r="D8271">
        <v>4321.49</v>
      </c>
      <c r="E8271">
        <v>7.0000000000000007E-2</v>
      </c>
      <c r="F8271">
        <f t="shared" si="258"/>
        <v>302.5043</v>
      </c>
      <c r="G8271">
        <f t="shared" si="259"/>
        <v>4018.9856999999997</v>
      </c>
      <c r="H8271">
        <v>5</v>
      </c>
      <c r="I8271" s="17">
        <v>45223</v>
      </c>
      <c r="J8271" s="17">
        <v>45229</v>
      </c>
      <c r="K8271" t="s">
        <v>31</v>
      </c>
      <c r="L8271" t="s">
        <v>16</v>
      </c>
      <c r="M8271">
        <v>240.85</v>
      </c>
      <c r="N8271" t="s">
        <v>34</v>
      </c>
    </row>
    <row r="8272" spans="1:14" ht="14.25" customHeight="1" x14ac:dyDescent="0.3">
      <c r="A8272" t="s">
        <v>2452</v>
      </c>
      <c r="B8272" t="s">
        <v>19</v>
      </c>
      <c r="C8272" t="s">
        <v>14</v>
      </c>
      <c r="D8272">
        <v>4321.62</v>
      </c>
      <c r="E8272">
        <v>0.34</v>
      </c>
      <c r="F8272">
        <f t="shared" si="258"/>
        <v>1469.3508000000002</v>
      </c>
      <c r="G8272">
        <f t="shared" si="259"/>
        <v>2852.2691999999997</v>
      </c>
      <c r="H8272">
        <v>5</v>
      </c>
      <c r="I8272" s="17">
        <v>45300</v>
      </c>
      <c r="J8272" s="17">
        <v>45302</v>
      </c>
      <c r="K8272" t="s">
        <v>31</v>
      </c>
      <c r="L8272" t="s">
        <v>16</v>
      </c>
      <c r="M8272">
        <v>450.37</v>
      </c>
      <c r="N8272" t="s">
        <v>28</v>
      </c>
    </row>
    <row r="8273" spans="1:14" ht="14.25" customHeight="1" x14ac:dyDescent="0.3">
      <c r="A8273" t="s">
        <v>5819</v>
      </c>
      <c r="B8273" t="s">
        <v>41</v>
      </c>
      <c r="C8273" t="s">
        <v>33</v>
      </c>
      <c r="D8273">
        <v>4331.34</v>
      </c>
      <c r="E8273">
        <v>0.13</v>
      </c>
      <c r="F8273">
        <f t="shared" si="258"/>
        <v>563.07420000000002</v>
      </c>
      <c r="G8273">
        <f t="shared" si="259"/>
        <v>3768.2658000000001</v>
      </c>
      <c r="H8273">
        <v>5</v>
      </c>
      <c r="I8273" s="17">
        <v>45472</v>
      </c>
      <c r="J8273" s="17">
        <v>45475</v>
      </c>
      <c r="K8273" t="s">
        <v>15</v>
      </c>
      <c r="L8273" t="s">
        <v>27</v>
      </c>
      <c r="M8273">
        <v>377.94</v>
      </c>
      <c r="N8273" t="s">
        <v>39</v>
      </c>
    </row>
    <row r="8274" spans="1:14" ht="14.25" customHeight="1" x14ac:dyDescent="0.3">
      <c r="A8274" t="s">
        <v>98</v>
      </c>
      <c r="B8274" t="s">
        <v>41</v>
      </c>
      <c r="C8274" t="s">
        <v>33</v>
      </c>
      <c r="D8274">
        <v>4335.26</v>
      </c>
      <c r="E8274">
        <v>0.38</v>
      </c>
      <c r="F8274">
        <f t="shared" si="258"/>
        <v>1647.3988000000002</v>
      </c>
      <c r="G8274">
        <f t="shared" si="259"/>
        <v>2687.8612000000003</v>
      </c>
      <c r="H8274">
        <v>5</v>
      </c>
      <c r="I8274" s="17">
        <v>45360</v>
      </c>
      <c r="J8274" s="17">
        <v>45362</v>
      </c>
      <c r="K8274" t="s">
        <v>31</v>
      </c>
      <c r="L8274" t="s">
        <v>16</v>
      </c>
      <c r="M8274">
        <v>757.48</v>
      </c>
      <c r="N8274" t="s">
        <v>39</v>
      </c>
    </row>
    <row r="8275" spans="1:14" ht="14.25" customHeight="1" x14ac:dyDescent="0.3">
      <c r="A8275" t="s">
        <v>5850</v>
      </c>
      <c r="B8275" t="s">
        <v>25</v>
      </c>
      <c r="C8275" t="s">
        <v>36</v>
      </c>
      <c r="D8275">
        <v>4335.4799999999996</v>
      </c>
      <c r="E8275">
        <v>0.48</v>
      </c>
      <c r="F8275">
        <f t="shared" si="258"/>
        <v>2081.0303999999996</v>
      </c>
      <c r="G8275">
        <f t="shared" si="259"/>
        <v>2254.4495999999999</v>
      </c>
      <c r="H8275">
        <v>5</v>
      </c>
      <c r="I8275" s="17">
        <v>45127</v>
      </c>
      <c r="J8275" s="17">
        <v>45133</v>
      </c>
      <c r="K8275" t="s">
        <v>15</v>
      </c>
      <c r="L8275" t="s">
        <v>22</v>
      </c>
      <c r="M8275">
        <v>1153</v>
      </c>
      <c r="N8275" t="s">
        <v>23</v>
      </c>
    </row>
    <row r="8276" spans="1:14" ht="14.25" customHeight="1" x14ac:dyDescent="0.3">
      <c r="A8276" t="s">
        <v>3831</v>
      </c>
      <c r="B8276" t="s">
        <v>25</v>
      </c>
      <c r="C8276" t="s">
        <v>14</v>
      </c>
      <c r="D8276">
        <v>4335.6400000000003</v>
      </c>
      <c r="E8276">
        <v>0.13</v>
      </c>
      <c r="F8276">
        <f t="shared" si="258"/>
        <v>563.6332000000001</v>
      </c>
      <c r="G8276">
        <f t="shared" si="259"/>
        <v>3772.0068000000001</v>
      </c>
      <c r="H8276">
        <v>5</v>
      </c>
      <c r="I8276" s="17">
        <v>45159</v>
      </c>
      <c r="J8276" s="17">
        <v>45161</v>
      </c>
      <c r="K8276" t="s">
        <v>21</v>
      </c>
      <c r="L8276" t="s">
        <v>16</v>
      </c>
      <c r="M8276">
        <v>1245.42</v>
      </c>
      <c r="N8276" t="s">
        <v>23</v>
      </c>
    </row>
    <row r="8277" spans="1:14" ht="14.25" customHeight="1" x14ac:dyDescent="0.3">
      <c r="A8277" t="s">
        <v>14256</v>
      </c>
      <c r="B8277" t="s">
        <v>13</v>
      </c>
      <c r="C8277" t="s">
        <v>20</v>
      </c>
      <c r="D8277">
        <v>4337.42</v>
      </c>
      <c r="E8277">
        <v>0.32</v>
      </c>
      <c r="F8277">
        <f t="shared" si="258"/>
        <v>1387.9744000000001</v>
      </c>
      <c r="G8277">
        <f t="shared" si="259"/>
        <v>2949.4456</v>
      </c>
      <c r="H8277">
        <v>5</v>
      </c>
      <c r="I8277" s="17">
        <v>45185</v>
      </c>
      <c r="J8277" s="17">
        <v>45191</v>
      </c>
      <c r="K8277" t="s">
        <v>21</v>
      </c>
      <c r="L8277" t="s">
        <v>27</v>
      </c>
      <c r="M8277">
        <v>308.32</v>
      </c>
      <c r="N8277" t="s">
        <v>23</v>
      </c>
    </row>
    <row r="8278" spans="1:14" ht="14.25" customHeight="1" x14ac:dyDescent="0.3">
      <c r="A8278" t="s">
        <v>7401</v>
      </c>
      <c r="B8278" t="s">
        <v>25</v>
      </c>
      <c r="C8278" t="s">
        <v>36</v>
      </c>
      <c r="D8278">
        <v>4340.25</v>
      </c>
      <c r="E8278">
        <v>0.4</v>
      </c>
      <c r="F8278">
        <f t="shared" si="258"/>
        <v>1736.1000000000001</v>
      </c>
      <c r="G8278">
        <f t="shared" si="259"/>
        <v>2604.1499999999996</v>
      </c>
      <c r="H8278">
        <v>5</v>
      </c>
      <c r="I8278" s="17">
        <v>45351</v>
      </c>
      <c r="J8278" s="17">
        <v>45357</v>
      </c>
      <c r="K8278" t="s">
        <v>15</v>
      </c>
      <c r="L8278" t="s">
        <v>16</v>
      </c>
      <c r="M8278">
        <v>589.25</v>
      </c>
      <c r="N8278" t="s">
        <v>17</v>
      </c>
    </row>
    <row r="8279" spans="1:14" ht="14.25" customHeight="1" x14ac:dyDescent="0.3">
      <c r="A8279" t="s">
        <v>4308</v>
      </c>
      <c r="B8279" t="s">
        <v>13</v>
      </c>
      <c r="C8279" t="s">
        <v>26</v>
      </c>
      <c r="D8279">
        <v>4341</v>
      </c>
      <c r="E8279">
        <v>0.04</v>
      </c>
      <c r="F8279">
        <f t="shared" si="258"/>
        <v>173.64000000000001</v>
      </c>
      <c r="G8279">
        <f t="shared" si="259"/>
        <v>4167.3599999999997</v>
      </c>
      <c r="H8279">
        <v>5</v>
      </c>
      <c r="I8279" s="17">
        <v>45042</v>
      </c>
      <c r="J8279" s="17">
        <v>45047</v>
      </c>
      <c r="K8279" t="s">
        <v>15</v>
      </c>
      <c r="L8279" t="s">
        <v>27</v>
      </c>
      <c r="M8279">
        <v>1210.43</v>
      </c>
      <c r="N8279" t="s">
        <v>39</v>
      </c>
    </row>
    <row r="8280" spans="1:14" ht="14.25" customHeight="1" x14ac:dyDescent="0.3">
      <c r="A8280" t="s">
        <v>12639</v>
      </c>
      <c r="B8280" t="s">
        <v>25</v>
      </c>
      <c r="C8280" t="s">
        <v>26</v>
      </c>
      <c r="D8280">
        <v>4343.13</v>
      </c>
      <c r="E8280">
        <v>0.14000000000000001</v>
      </c>
      <c r="F8280">
        <f t="shared" si="258"/>
        <v>608.03820000000007</v>
      </c>
      <c r="G8280">
        <f t="shared" si="259"/>
        <v>3735.0918000000001</v>
      </c>
      <c r="H8280">
        <v>5</v>
      </c>
      <c r="I8280" s="17">
        <v>45286</v>
      </c>
      <c r="J8280" s="17">
        <v>45289</v>
      </c>
      <c r="K8280" t="s">
        <v>21</v>
      </c>
      <c r="L8280" t="s">
        <v>22</v>
      </c>
      <c r="M8280">
        <v>533.15</v>
      </c>
      <c r="N8280" t="s">
        <v>23</v>
      </c>
    </row>
    <row r="8281" spans="1:14" ht="14.25" customHeight="1" x14ac:dyDescent="0.3">
      <c r="A8281" t="s">
        <v>14932</v>
      </c>
      <c r="B8281" t="s">
        <v>13</v>
      </c>
      <c r="C8281" t="s">
        <v>20</v>
      </c>
      <c r="D8281">
        <v>4349.87</v>
      </c>
      <c r="E8281">
        <v>7.0000000000000007E-2</v>
      </c>
      <c r="F8281">
        <f t="shared" si="258"/>
        <v>304.49090000000001</v>
      </c>
      <c r="G8281">
        <f t="shared" si="259"/>
        <v>4045.3791000000001</v>
      </c>
      <c r="H8281">
        <v>5</v>
      </c>
      <c r="I8281" s="17">
        <v>45383</v>
      </c>
      <c r="J8281" s="17">
        <v>45386</v>
      </c>
      <c r="K8281" t="s">
        <v>31</v>
      </c>
      <c r="L8281" t="s">
        <v>22</v>
      </c>
      <c r="M8281">
        <v>904.1</v>
      </c>
      <c r="N8281" t="s">
        <v>23</v>
      </c>
    </row>
    <row r="8282" spans="1:14" ht="14.25" customHeight="1" x14ac:dyDescent="0.3">
      <c r="A8282" t="s">
        <v>1432</v>
      </c>
      <c r="B8282" t="s">
        <v>25</v>
      </c>
      <c r="C8282" t="s">
        <v>33</v>
      </c>
      <c r="D8282">
        <v>4350.01</v>
      </c>
      <c r="E8282">
        <v>0.17</v>
      </c>
      <c r="F8282">
        <f t="shared" si="258"/>
        <v>739.50170000000014</v>
      </c>
      <c r="G8282">
        <f t="shared" si="259"/>
        <v>3610.5083</v>
      </c>
      <c r="H8282">
        <v>5</v>
      </c>
      <c r="I8282" s="17">
        <v>45164</v>
      </c>
      <c r="J8282" s="17">
        <v>45170</v>
      </c>
      <c r="K8282" t="s">
        <v>31</v>
      </c>
      <c r="L8282" t="s">
        <v>22</v>
      </c>
      <c r="M8282">
        <v>894.8</v>
      </c>
      <c r="N8282" t="s">
        <v>28</v>
      </c>
    </row>
    <row r="8283" spans="1:14" ht="14.25" customHeight="1" x14ac:dyDescent="0.3">
      <c r="A8283" t="s">
        <v>1176</v>
      </c>
      <c r="B8283" t="s">
        <v>13</v>
      </c>
      <c r="C8283" t="s">
        <v>36</v>
      </c>
      <c r="D8283">
        <v>4351.16</v>
      </c>
      <c r="E8283">
        <v>0.19</v>
      </c>
      <c r="F8283">
        <f t="shared" si="258"/>
        <v>826.72039999999993</v>
      </c>
      <c r="G8283">
        <f t="shared" si="259"/>
        <v>3524.4395999999997</v>
      </c>
      <c r="H8283">
        <v>5</v>
      </c>
      <c r="I8283" s="17">
        <v>45324</v>
      </c>
      <c r="J8283" s="17">
        <v>45328</v>
      </c>
      <c r="K8283" t="s">
        <v>31</v>
      </c>
      <c r="L8283" t="s">
        <v>27</v>
      </c>
      <c r="M8283">
        <v>657.76</v>
      </c>
      <c r="N8283" t="s">
        <v>17</v>
      </c>
    </row>
    <row r="8284" spans="1:14" ht="14.25" customHeight="1" x14ac:dyDescent="0.3">
      <c r="A8284" t="s">
        <v>15043</v>
      </c>
      <c r="B8284" t="s">
        <v>41</v>
      </c>
      <c r="C8284" t="s">
        <v>33</v>
      </c>
      <c r="D8284">
        <v>4351.5</v>
      </c>
      <c r="E8284">
        <v>0.18</v>
      </c>
      <c r="F8284">
        <f t="shared" si="258"/>
        <v>783.27</v>
      </c>
      <c r="G8284">
        <f t="shared" si="259"/>
        <v>3568.23</v>
      </c>
      <c r="H8284">
        <v>5</v>
      </c>
      <c r="I8284" s="17">
        <v>45377</v>
      </c>
      <c r="J8284" s="17">
        <v>45378</v>
      </c>
      <c r="K8284" t="s">
        <v>31</v>
      </c>
      <c r="L8284" t="s">
        <v>27</v>
      </c>
      <c r="M8284">
        <v>823.36</v>
      </c>
      <c r="N8284" t="s">
        <v>34</v>
      </c>
    </row>
    <row r="8285" spans="1:14" ht="14.25" customHeight="1" x14ac:dyDescent="0.3">
      <c r="A8285" t="s">
        <v>5715</v>
      </c>
      <c r="B8285" t="s">
        <v>25</v>
      </c>
      <c r="C8285" t="s">
        <v>33</v>
      </c>
      <c r="D8285">
        <v>4354.6899999999996</v>
      </c>
      <c r="E8285">
        <v>0.01</v>
      </c>
      <c r="F8285">
        <f t="shared" si="258"/>
        <v>43.546899999999994</v>
      </c>
      <c r="G8285">
        <f t="shared" si="259"/>
        <v>4311.1430999999993</v>
      </c>
      <c r="H8285">
        <v>5</v>
      </c>
      <c r="I8285" s="17">
        <v>45533</v>
      </c>
      <c r="J8285" s="17">
        <v>45539</v>
      </c>
      <c r="K8285" t="s">
        <v>15</v>
      </c>
      <c r="L8285" t="s">
        <v>16</v>
      </c>
      <c r="M8285">
        <v>1053.25</v>
      </c>
      <c r="N8285" t="s">
        <v>48</v>
      </c>
    </row>
    <row r="8286" spans="1:14" ht="14.25" customHeight="1" x14ac:dyDescent="0.3">
      <c r="A8286" t="s">
        <v>13623</v>
      </c>
      <c r="B8286" t="s">
        <v>25</v>
      </c>
      <c r="C8286" t="s">
        <v>14</v>
      </c>
      <c r="D8286">
        <v>4360.74</v>
      </c>
      <c r="E8286">
        <v>0.24</v>
      </c>
      <c r="F8286">
        <f t="shared" si="258"/>
        <v>1046.5775999999998</v>
      </c>
      <c r="G8286">
        <f t="shared" si="259"/>
        <v>3314.1624000000002</v>
      </c>
      <c r="H8286">
        <v>5</v>
      </c>
      <c r="I8286" s="17">
        <v>45184</v>
      </c>
      <c r="J8286" s="17">
        <v>45190</v>
      </c>
      <c r="K8286" t="s">
        <v>15</v>
      </c>
      <c r="L8286" t="s">
        <v>16</v>
      </c>
      <c r="M8286">
        <v>1102.08</v>
      </c>
      <c r="N8286" t="s">
        <v>34</v>
      </c>
    </row>
    <row r="8287" spans="1:14" ht="14.25" customHeight="1" x14ac:dyDescent="0.3">
      <c r="A8287" t="s">
        <v>12832</v>
      </c>
      <c r="B8287" t="s">
        <v>25</v>
      </c>
      <c r="C8287" t="s">
        <v>33</v>
      </c>
      <c r="D8287">
        <v>4361.03</v>
      </c>
      <c r="E8287">
        <v>0.17</v>
      </c>
      <c r="F8287">
        <f t="shared" si="258"/>
        <v>741.37509999999997</v>
      </c>
      <c r="G8287">
        <f t="shared" si="259"/>
        <v>3619.6548999999995</v>
      </c>
      <c r="H8287">
        <v>5</v>
      </c>
      <c r="I8287" s="17">
        <v>45292</v>
      </c>
      <c r="J8287" s="17">
        <v>45294</v>
      </c>
      <c r="K8287" t="s">
        <v>15</v>
      </c>
      <c r="L8287" t="s">
        <v>22</v>
      </c>
      <c r="M8287">
        <v>1109.9000000000001</v>
      </c>
      <c r="N8287" t="s">
        <v>28</v>
      </c>
    </row>
    <row r="8288" spans="1:14" ht="14.25" customHeight="1" x14ac:dyDescent="0.3">
      <c r="A8288" t="s">
        <v>8412</v>
      </c>
      <c r="B8288" t="s">
        <v>19</v>
      </c>
      <c r="C8288" t="s">
        <v>14</v>
      </c>
      <c r="D8288">
        <v>4363.7299999999996</v>
      </c>
      <c r="E8288">
        <v>0.28999999999999998</v>
      </c>
      <c r="F8288">
        <f t="shared" si="258"/>
        <v>1265.4816999999998</v>
      </c>
      <c r="G8288">
        <f t="shared" si="259"/>
        <v>3098.2482999999997</v>
      </c>
      <c r="H8288">
        <v>5</v>
      </c>
      <c r="I8288" s="17">
        <v>45510</v>
      </c>
      <c r="J8288" s="17">
        <v>45515</v>
      </c>
      <c r="K8288" t="s">
        <v>15</v>
      </c>
      <c r="L8288" t="s">
        <v>22</v>
      </c>
      <c r="M8288">
        <v>942.12</v>
      </c>
      <c r="N8288" t="s">
        <v>39</v>
      </c>
    </row>
    <row r="8289" spans="1:14" ht="14.25" customHeight="1" x14ac:dyDescent="0.3">
      <c r="A8289" t="s">
        <v>10598</v>
      </c>
      <c r="B8289" t="s">
        <v>13</v>
      </c>
      <c r="C8289" t="s">
        <v>33</v>
      </c>
      <c r="D8289">
        <v>4364.5</v>
      </c>
      <c r="E8289">
        <v>0.27</v>
      </c>
      <c r="F8289">
        <f t="shared" si="258"/>
        <v>1178.4150000000002</v>
      </c>
      <c r="G8289">
        <f t="shared" si="259"/>
        <v>3186.085</v>
      </c>
      <c r="H8289">
        <v>5</v>
      </c>
      <c r="I8289" s="17">
        <v>45443</v>
      </c>
      <c r="J8289" s="17">
        <v>45449</v>
      </c>
      <c r="K8289" t="s">
        <v>21</v>
      </c>
      <c r="L8289" t="s">
        <v>27</v>
      </c>
      <c r="M8289">
        <v>931.44</v>
      </c>
      <c r="N8289" t="s">
        <v>17</v>
      </c>
    </row>
    <row r="8290" spans="1:14" ht="14.25" customHeight="1" x14ac:dyDescent="0.3">
      <c r="A8290" t="s">
        <v>3074</v>
      </c>
      <c r="B8290" t="s">
        <v>19</v>
      </c>
      <c r="C8290" t="s">
        <v>14</v>
      </c>
      <c r="D8290">
        <v>4366.53</v>
      </c>
      <c r="E8290">
        <v>0.36</v>
      </c>
      <c r="F8290">
        <f t="shared" si="258"/>
        <v>1571.9507999999998</v>
      </c>
      <c r="G8290">
        <f t="shared" si="259"/>
        <v>2794.5792000000001</v>
      </c>
      <c r="H8290">
        <v>5</v>
      </c>
      <c r="I8290" s="17">
        <v>45229</v>
      </c>
      <c r="J8290" s="17">
        <v>45234</v>
      </c>
      <c r="K8290" t="s">
        <v>15</v>
      </c>
      <c r="L8290" t="s">
        <v>27</v>
      </c>
      <c r="M8290">
        <v>396.64</v>
      </c>
      <c r="N8290" t="s">
        <v>28</v>
      </c>
    </row>
    <row r="8291" spans="1:14" ht="14.25" customHeight="1" x14ac:dyDescent="0.3">
      <c r="A8291" t="s">
        <v>12718</v>
      </c>
      <c r="B8291" t="s">
        <v>41</v>
      </c>
      <c r="C8291" t="s">
        <v>36</v>
      </c>
      <c r="D8291">
        <v>4367.83</v>
      </c>
      <c r="E8291">
        <v>0.23</v>
      </c>
      <c r="F8291">
        <f t="shared" si="258"/>
        <v>1004.6009</v>
      </c>
      <c r="G8291">
        <f t="shared" si="259"/>
        <v>3363.2291</v>
      </c>
      <c r="H8291">
        <v>5</v>
      </c>
      <c r="I8291" s="17">
        <v>44983</v>
      </c>
      <c r="J8291" s="17">
        <v>44986</v>
      </c>
      <c r="K8291" t="s">
        <v>15</v>
      </c>
      <c r="L8291" t="s">
        <v>27</v>
      </c>
      <c r="M8291">
        <v>1178.21</v>
      </c>
      <c r="N8291" t="s">
        <v>28</v>
      </c>
    </row>
    <row r="8292" spans="1:14" ht="14.25" customHeight="1" x14ac:dyDescent="0.3">
      <c r="A8292" t="s">
        <v>882</v>
      </c>
      <c r="B8292" t="s">
        <v>41</v>
      </c>
      <c r="C8292" t="s">
        <v>14</v>
      </c>
      <c r="D8292">
        <v>4369.3599999999997</v>
      </c>
      <c r="E8292">
        <v>0.21</v>
      </c>
      <c r="F8292">
        <f t="shared" si="258"/>
        <v>917.5655999999999</v>
      </c>
      <c r="G8292">
        <f t="shared" si="259"/>
        <v>3451.7943999999998</v>
      </c>
      <c r="H8292">
        <v>5</v>
      </c>
      <c r="I8292" s="17">
        <v>45175</v>
      </c>
      <c r="J8292" s="17">
        <v>45180</v>
      </c>
      <c r="K8292" t="s">
        <v>21</v>
      </c>
      <c r="L8292" t="s">
        <v>16</v>
      </c>
      <c r="M8292">
        <v>1296.82</v>
      </c>
      <c r="N8292" t="s">
        <v>17</v>
      </c>
    </row>
    <row r="8293" spans="1:14" ht="14.25" customHeight="1" x14ac:dyDescent="0.3">
      <c r="A8293" t="s">
        <v>3065</v>
      </c>
      <c r="B8293" t="s">
        <v>13</v>
      </c>
      <c r="C8293" t="s">
        <v>26</v>
      </c>
      <c r="D8293">
        <v>4376.71</v>
      </c>
      <c r="E8293">
        <v>0.25</v>
      </c>
      <c r="F8293">
        <f t="shared" si="258"/>
        <v>1094.1775</v>
      </c>
      <c r="G8293">
        <f t="shared" si="259"/>
        <v>3282.5325000000003</v>
      </c>
      <c r="H8293">
        <v>5</v>
      </c>
      <c r="I8293" s="17">
        <v>45182</v>
      </c>
      <c r="J8293" s="17">
        <v>45189</v>
      </c>
      <c r="K8293" t="s">
        <v>21</v>
      </c>
      <c r="L8293" t="s">
        <v>22</v>
      </c>
      <c r="M8293">
        <v>1101.44</v>
      </c>
      <c r="N8293" t="s">
        <v>28</v>
      </c>
    </row>
    <row r="8294" spans="1:14" ht="14.25" customHeight="1" x14ac:dyDescent="0.3">
      <c r="A8294" t="s">
        <v>10108</v>
      </c>
      <c r="B8294" t="s">
        <v>41</v>
      </c>
      <c r="C8294" t="s">
        <v>36</v>
      </c>
      <c r="D8294">
        <v>4381.7</v>
      </c>
      <c r="E8294">
        <v>0.16</v>
      </c>
      <c r="F8294">
        <f t="shared" si="258"/>
        <v>701.072</v>
      </c>
      <c r="G8294">
        <f t="shared" si="259"/>
        <v>3680.6279999999997</v>
      </c>
      <c r="H8294">
        <v>5</v>
      </c>
      <c r="I8294" s="17">
        <v>45031</v>
      </c>
      <c r="J8294" s="17">
        <v>45036</v>
      </c>
      <c r="K8294" t="s">
        <v>21</v>
      </c>
      <c r="L8294" t="s">
        <v>27</v>
      </c>
      <c r="M8294">
        <v>647.39</v>
      </c>
      <c r="N8294" t="s">
        <v>23</v>
      </c>
    </row>
    <row r="8295" spans="1:14" ht="14.25" customHeight="1" x14ac:dyDescent="0.3">
      <c r="A8295" t="s">
        <v>7745</v>
      </c>
      <c r="B8295" t="s">
        <v>13</v>
      </c>
      <c r="C8295" t="s">
        <v>20</v>
      </c>
      <c r="D8295">
        <v>4382.8100000000004</v>
      </c>
      <c r="E8295">
        <v>0.41</v>
      </c>
      <c r="F8295">
        <f t="shared" si="258"/>
        <v>1796.9521</v>
      </c>
      <c r="G8295">
        <f t="shared" si="259"/>
        <v>2585.8579000000004</v>
      </c>
      <c r="H8295">
        <v>5</v>
      </c>
      <c r="I8295" s="17">
        <v>45564</v>
      </c>
      <c r="J8295" s="17">
        <v>45566</v>
      </c>
      <c r="K8295" t="s">
        <v>15</v>
      </c>
      <c r="L8295" t="s">
        <v>27</v>
      </c>
      <c r="M8295">
        <v>515.95000000000005</v>
      </c>
      <c r="N8295" t="s">
        <v>34</v>
      </c>
    </row>
    <row r="8296" spans="1:14" ht="14.25" customHeight="1" x14ac:dyDescent="0.3">
      <c r="A8296" t="s">
        <v>10590</v>
      </c>
      <c r="B8296" t="s">
        <v>41</v>
      </c>
      <c r="C8296" t="s">
        <v>33</v>
      </c>
      <c r="D8296">
        <v>4386.6400000000003</v>
      </c>
      <c r="E8296">
        <v>0.08</v>
      </c>
      <c r="F8296">
        <f t="shared" si="258"/>
        <v>350.93120000000005</v>
      </c>
      <c r="G8296">
        <f t="shared" si="259"/>
        <v>4035.7088000000003</v>
      </c>
      <c r="H8296">
        <v>5</v>
      </c>
      <c r="I8296" s="17">
        <v>44940</v>
      </c>
      <c r="J8296" s="17">
        <v>44944</v>
      </c>
      <c r="K8296" t="s">
        <v>31</v>
      </c>
      <c r="L8296" t="s">
        <v>16</v>
      </c>
      <c r="M8296">
        <v>293.63</v>
      </c>
      <c r="N8296" t="s">
        <v>28</v>
      </c>
    </row>
    <row r="8297" spans="1:14" ht="14.25" customHeight="1" x14ac:dyDescent="0.3">
      <c r="A8297" t="s">
        <v>9998</v>
      </c>
      <c r="B8297" t="s">
        <v>25</v>
      </c>
      <c r="C8297" t="s">
        <v>20</v>
      </c>
      <c r="D8297">
        <v>4388.07</v>
      </c>
      <c r="E8297">
        <v>0.1</v>
      </c>
      <c r="F8297">
        <f t="shared" si="258"/>
        <v>438.80700000000002</v>
      </c>
      <c r="G8297">
        <f t="shared" si="259"/>
        <v>3949.2629999999999</v>
      </c>
      <c r="H8297">
        <v>5</v>
      </c>
      <c r="I8297" s="17">
        <v>45445</v>
      </c>
      <c r="J8297" s="17">
        <v>45446</v>
      </c>
      <c r="K8297" t="s">
        <v>15</v>
      </c>
      <c r="L8297" t="s">
        <v>16</v>
      </c>
      <c r="M8297">
        <v>290.51</v>
      </c>
      <c r="N8297" t="s">
        <v>39</v>
      </c>
    </row>
    <row r="8298" spans="1:14" ht="14.25" customHeight="1" x14ac:dyDescent="0.3">
      <c r="A8298" t="s">
        <v>3305</v>
      </c>
      <c r="B8298" t="s">
        <v>19</v>
      </c>
      <c r="C8298" t="s">
        <v>14</v>
      </c>
      <c r="D8298">
        <v>4391.03</v>
      </c>
      <c r="E8298">
        <v>0.37</v>
      </c>
      <c r="F8298">
        <f t="shared" si="258"/>
        <v>1624.6810999999998</v>
      </c>
      <c r="G8298">
        <f t="shared" si="259"/>
        <v>2766.3489</v>
      </c>
      <c r="H8298">
        <v>5</v>
      </c>
      <c r="I8298" s="17">
        <v>45488</v>
      </c>
      <c r="J8298" s="17">
        <v>45494</v>
      </c>
      <c r="K8298" t="s">
        <v>15</v>
      </c>
      <c r="L8298" t="s">
        <v>22</v>
      </c>
      <c r="M8298">
        <v>678.78</v>
      </c>
      <c r="N8298" t="s">
        <v>17</v>
      </c>
    </row>
    <row r="8299" spans="1:14" ht="14.25" customHeight="1" x14ac:dyDescent="0.3">
      <c r="A8299" t="s">
        <v>11468</v>
      </c>
      <c r="B8299" t="s">
        <v>41</v>
      </c>
      <c r="C8299" t="s">
        <v>33</v>
      </c>
      <c r="D8299">
        <v>4397.32</v>
      </c>
      <c r="E8299">
        <v>0.41</v>
      </c>
      <c r="F8299">
        <f t="shared" si="258"/>
        <v>1802.9011999999998</v>
      </c>
      <c r="G8299">
        <f t="shared" si="259"/>
        <v>2594.4187999999999</v>
      </c>
      <c r="H8299">
        <v>5</v>
      </c>
      <c r="I8299" s="17">
        <v>45329</v>
      </c>
      <c r="J8299" s="17">
        <v>45336</v>
      </c>
      <c r="K8299" t="s">
        <v>31</v>
      </c>
      <c r="L8299" t="s">
        <v>27</v>
      </c>
      <c r="M8299">
        <v>808.88</v>
      </c>
      <c r="N8299" t="s">
        <v>34</v>
      </c>
    </row>
    <row r="8300" spans="1:14" ht="14.25" customHeight="1" x14ac:dyDescent="0.3">
      <c r="A8300" t="s">
        <v>12948</v>
      </c>
      <c r="B8300" t="s">
        <v>13</v>
      </c>
      <c r="C8300" t="s">
        <v>36</v>
      </c>
      <c r="D8300">
        <v>4401.26</v>
      </c>
      <c r="E8300">
        <v>0.1</v>
      </c>
      <c r="F8300">
        <f t="shared" si="258"/>
        <v>440.12600000000003</v>
      </c>
      <c r="G8300">
        <f t="shared" si="259"/>
        <v>3961.134</v>
      </c>
      <c r="H8300">
        <v>5</v>
      </c>
      <c r="I8300" s="17">
        <v>45278</v>
      </c>
      <c r="J8300" s="17">
        <v>45283</v>
      </c>
      <c r="K8300" t="s">
        <v>15</v>
      </c>
      <c r="L8300" t="s">
        <v>16</v>
      </c>
      <c r="M8300">
        <v>1254</v>
      </c>
      <c r="N8300" t="s">
        <v>48</v>
      </c>
    </row>
    <row r="8301" spans="1:14" ht="14.25" customHeight="1" x14ac:dyDescent="0.3">
      <c r="A8301" t="s">
        <v>9806</v>
      </c>
      <c r="B8301" t="s">
        <v>25</v>
      </c>
      <c r="C8301" t="s">
        <v>20</v>
      </c>
      <c r="D8301">
        <v>4407.84</v>
      </c>
      <c r="E8301">
        <v>0.2</v>
      </c>
      <c r="F8301">
        <f t="shared" si="258"/>
        <v>881.5680000000001</v>
      </c>
      <c r="G8301">
        <f t="shared" si="259"/>
        <v>3526.2719999999999</v>
      </c>
      <c r="H8301">
        <v>5</v>
      </c>
      <c r="I8301" s="17">
        <v>44956</v>
      </c>
      <c r="J8301" s="17">
        <v>44958</v>
      </c>
      <c r="K8301" t="s">
        <v>31</v>
      </c>
      <c r="L8301" t="s">
        <v>22</v>
      </c>
      <c r="M8301">
        <v>632.48</v>
      </c>
      <c r="N8301" t="s">
        <v>34</v>
      </c>
    </row>
    <row r="8302" spans="1:14" ht="14.25" customHeight="1" x14ac:dyDescent="0.3">
      <c r="A8302" t="s">
        <v>8202</v>
      </c>
      <c r="B8302" t="s">
        <v>13</v>
      </c>
      <c r="C8302" t="s">
        <v>20</v>
      </c>
      <c r="D8302">
        <v>4412.63</v>
      </c>
      <c r="E8302">
        <v>0.32</v>
      </c>
      <c r="F8302">
        <f t="shared" si="258"/>
        <v>1412.0416</v>
      </c>
      <c r="G8302">
        <f t="shared" si="259"/>
        <v>3000.5884000000001</v>
      </c>
      <c r="H8302">
        <v>5</v>
      </c>
      <c r="I8302" s="17">
        <v>45382</v>
      </c>
      <c r="J8302" s="17">
        <v>45385</v>
      </c>
      <c r="K8302" t="s">
        <v>21</v>
      </c>
      <c r="L8302" t="s">
        <v>16</v>
      </c>
      <c r="M8302">
        <v>880.93</v>
      </c>
      <c r="N8302" t="s">
        <v>39</v>
      </c>
    </row>
    <row r="8303" spans="1:14" ht="14.25" customHeight="1" x14ac:dyDescent="0.3">
      <c r="A8303" t="s">
        <v>4391</v>
      </c>
      <c r="B8303" t="s">
        <v>25</v>
      </c>
      <c r="C8303" t="s">
        <v>20</v>
      </c>
      <c r="D8303">
        <v>4415.3500000000004</v>
      </c>
      <c r="E8303">
        <v>0.24</v>
      </c>
      <c r="F8303">
        <f t="shared" si="258"/>
        <v>1059.684</v>
      </c>
      <c r="G8303">
        <f t="shared" si="259"/>
        <v>3355.6660000000002</v>
      </c>
      <c r="H8303">
        <v>5</v>
      </c>
      <c r="I8303" s="17">
        <v>44994</v>
      </c>
      <c r="J8303" s="17">
        <v>44996</v>
      </c>
      <c r="K8303" t="s">
        <v>21</v>
      </c>
      <c r="L8303" t="s">
        <v>16</v>
      </c>
      <c r="M8303">
        <v>761.47</v>
      </c>
      <c r="N8303" t="s">
        <v>39</v>
      </c>
    </row>
    <row r="8304" spans="1:14" ht="14.25" customHeight="1" x14ac:dyDescent="0.3">
      <c r="A8304" t="s">
        <v>9878</v>
      </c>
      <c r="B8304" t="s">
        <v>13</v>
      </c>
      <c r="C8304" t="s">
        <v>14</v>
      </c>
      <c r="D8304">
        <v>4416.0200000000004</v>
      </c>
      <c r="E8304">
        <v>0.26</v>
      </c>
      <c r="F8304">
        <f t="shared" si="258"/>
        <v>1148.1652000000001</v>
      </c>
      <c r="G8304">
        <f t="shared" si="259"/>
        <v>3267.8548000000001</v>
      </c>
      <c r="H8304">
        <v>5</v>
      </c>
      <c r="I8304" s="17">
        <v>45527</v>
      </c>
      <c r="J8304" s="17">
        <v>45530</v>
      </c>
      <c r="K8304" t="s">
        <v>15</v>
      </c>
      <c r="L8304" t="s">
        <v>22</v>
      </c>
      <c r="M8304">
        <v>949.4</v>
      </c>
      <c r="N8304" t="s">
        <v>34</v>
      </c>
    </row>
    <row r="8305" spans="1:14" ht="14.25" customHeight="1" x14ac:dyDescent="0.3">
      <c r="A8305" t="s">
        <v>458</v>
      </c>
      <c r="B8305" t="s">
        <v>25</v>
      </c>
      <c r="C8305" t="s">
        <v>33</v>
      </c>
      <c r="D8305">
        <v>4419.57</v>
      </c>
      <c r="E8305">
        <v>0.2</v>
      </c>
      <c r="F8305">
        <f t="shared" si="258"/>
        <v>883.91399999999999</v>
      </c>
      <c r="G8305">
        <f t="shared" si="259"/>
        <v>3535.6559999999999</v>
      </c>
      <c r="H8305">
        <v>5</v>
      </c>
      <c r="I8305" s="17">
        <v>45058</v>
      </c>
      <c r="J8305" s="17">
        <v>45060</v>
      </c>
      <c r="K8305" t="s">
        <v>15</v>
      </c>
      <c r="L8305" t="s">
        <v>22</v>
      </c>
      <c r="M8305">
        <v>1237.73</v>
      </c>
      <c r="N8305" t="s">
        <v>17</v>
      </c>
    </row>
    <row r="8306" spans="1:14" ht="14.25" customHeight="1" x14ac:dyDescent="0.3">
      <c r="A8306" t="s">
        <v>7236</v>
      </c>
      <c r="B8306" t="s">
        <v>19</v>
      </c>
      <c r="C8306" t="s">
        <v>26</v>
      </c>
      <c r="D8306">
        <v>4425.71</v>
      </c>
      <c r="E8306">
        <v>0.25</v>
      </c>
      <c r="F8306">
        <f t="shared" si="258"/>
        <v>1106.4275</v>
      </c>
      <c r="G8306">
        <f t="shared" si="259"/>
        <v>3319.2825000000003</v>
      </c>
      <c r="H8306">
        <v>5</v>
      </c>
      <c r="I8306" s="17">
        <v>45478</v>
      </c>
      <c r="J8306" s="17">
        <v>45483</v>
      </c>
      <c r="K8306" t="s">
        <v>15</v>
      </c>
      <c r="L8306" t="s">
        <v>16</v>
      </c>
      <c r="M8306">
        <v>1032.42</v>
      </c>
      <c r="N8306" t="s">
        <v>48</v>
      </c>
    </row>
    <row r="8307" spans="1:14" ht="14.25" customHeight="1" x14ac:dyDescent="0.3">
      <c r="A8307" t="s">
        <v>8698</v>
      </c>
      <c r="B8307" t="s">
        <v>41</v>
      </c>
      <c r="C8307" t="s">
        <v>26</v>
      </c>
      <c r="D8307">
        <v>4431.0600000000004</v>
      </c>
      <c r="E8307">
        <v>0.23</v>
      </c>
      <c r="F8307">
        <f t="shared" si="258"/>
        <v>1019.1438000000002</v>
      </c>
      <c r="G8307">
        <f t="shared" si="259"/>
        <v>3411.9162000000001</v>
      </c>
      <c r="H8307">
        <v>5</v>
      </c>
      <c r="I8307" s="17">
        <v>45345</v>
      </c>
      <c r="J8307" s="17">
        <v>45347</v>
      </c>
      <c r="K8307" t="s">
        <v>21</v>
      </c>
      <c r="L8307" t="s">
        <v>22</v>
      </c>
      <c r="M8307">
        <v>858.15</v>
      </c>
      <c r="N8307" t="s">
        <v>34</v>
      </c>
    </row>
    <row r="8308" spans="1:14" ht="14.25" customHeight="1" x14ac:dyDescent="0.3">
      <c r="A8308" t="s">
        <v>1249</v>
      </c>
      <c r="B8308" t="s">
        <v>41</v>
      </c>
      <c r="C8308" t="s">
        <v>20</v>
      </c>
      <c r="D8308">
        <v>4431.6099999999997</v>
      </c>
      <c r="E8308">
        <v>0.45</v>
      </c>
      <c r="F8308">
        <f t="shared" si="258"/>
        <v>1994.2244999999998</v>
      </c>
      <c r="G8308">
        <f t="shared" si="259"/>
        <v>2437.3854999999999</v>
      </c>
      <c r="H8308">
        <v>5</v>
      </c>
      <c r="I8308" s="17">
        <v>45022</v>
      </c>
      <c r="J8308" s="17">
        <v>45024</v>
      </c>
      <c r="K8308" t="s">
        <v>21</v>
      </c>
      <c r="L8308" t="s">
        <v>16</v>
      </c>
      <c r="M8308">
        <v>674.37</v>
      </c>
      <c r="N8308" t="s">
        <v>17</v>
      </c>
    </row>
    <row r="8309" spans="1:14" ht="14.25" customHeight="1" x14ac:dyDescent="0.3">
      <c r="A8309" t="s">
        <v>105</v>
      </c>
      <c r="B8309" t="s">
        <v>25</v>
      </c>
      <c r="C8309" t="s">
        <v>26</v>
      </c>
      <c r="D8309">
        <v>4433.84</v>
      </c>
      <c r="E8309">
        <v>0.46</v>
      </c>
      <c r="F8309">
        <f t="shared" si="258"/>
        <v>2039.5664000000002</v>
      </c>
      <c r="G8309">
        <f t="shared" si="259"/>
        <v>2394.2736</v>
      </c>
      <c r="H8309">
        <v>5</v>
      </c>
      <c r="I8309" s="17">
        <v>45621</v>
      </c>
      <c r="J8309" s="17">
        <v>45626</v>
      </c>
      <c r="K8309" t="s">
        <v>21</v>
      </c>
      <c r="L8309" t="s">
        <v>27</v>
      </c>
      <c r="M8309">
        <v>1229.3</v>
      </c>
      <c r="N8309" t="s">
        <v>48</v>
      </c>
    </row>
    <row r="8310" spans="1:14" ht="14.25" customHeight="1" x14ac:dyDescent="0.3">
      <c r="A8310" t="s">
        <v>8622</v>
      </c>
      <c r="B8310" t="s">
        <v>19</v>
      </c>
      <c r="C8310" t="s">
        <v>26</v>
      </c>
      <c r="D8310">
        <v>4444.53</v>
      </c>
      <c r="E8310">
        <v>0.36</v>
      </c>
      <c r="F8310">
        <f t="shared" si="258"/>
        <v>1600.0307999999998</v>
      </c>
      <c r="G8310">
        <f t="shared" si="259"/>
        <v>2844.4992000000002</v>
      </c>
      <c r="H8310">
        <v>5</v>
      </c>
      <c r="I8310" s="17">
        <v>45249</v>
      </c>
      <c r="J8310" s="17">
        <v>45256</v>
      </c>
      <c r="K8310" t="s">
        <v>15</v>
      </c>
      <c r="L8310" t="s">
        <v>22</v>
      </c>
      <c r="M8310">
        <v>1280.8499999999999</v>
      </c>
      <c r="N8310" t="s">
        <v>34</v>
      </c>
    </row>
    <row r="8311" spans="1:14" ht="14.25" customHeight="1" x14ac:dyDescent="0.3">
      <c r="A8311" t="s">
        <v>1364</v>
      </c>
      <c r="B8311" t="s">
        <v>41</v>
      </c>
      <c r="C8311" t="s">
        <v>36</v>
      </c>
      <c r="D8311">
        <v>4449.18</v>
      </c>
      <c r="E8311">
        <v>0.5</v>
      </c>
      <c r="F8311">
        <f t="shared" si="258"/>
        <v>2224.59</v>
      </c>
      <c r="G8311">
        <f t="shared" si="259"/>
        <v>2224.59</v>
      </c>
      <c r="H8311">
        <v>5</v>
      </c>
      <c r="I8311" s="17">
        <v>45188</v>
      </c>
      <c r="J8311" s="17">
        <v>45195</v>
      </c>
      <c r="K8311" t="s">
        <v>21</v>
      </c>
      <c r="L8311" t="s">
        <v>27</v>
      </c>
      <c r="M8311">
        <v>462.81</v>
      </c>
      <c r="N8311" t="s">
        <v>34</v>
      </c>
    </row>
    <row r="8312" spans="1:14" ht="14.25" customHeight="1" x14ac:dyDescent="0.3">
      <c r="A8312" t="s">
        <v>182</v>
      </c>
      <c r="B8312" t="s">
        <v>19</v>
      </c>
      <c r="C8312" t="s">
        <v>26</v>
      </c>
      <c r="D8312">
        <v>4451.99</v>
      </c>
      <c r="E8312">
        <v>0.17</v>
      </c>
      <c r="F8312">
        <f t="shared" si="258"/>
        <v>756.8383</v>
      </c>
      <c r="G8312">
        <f t="shared" si="259"/>
        <v>3695.1516999999999</v>
      </c>
      <c r="H8312">
        <v>5</v>
      </c>
      <c r="I8312" s="17">
        <v>45005</v>
      </c>
      <c r="J8312" s="17">
        <v>45010</v>
      </c>
      <c r="K8312" t="s">
        <v>21</v>
      </c>
      <c r="L8312" t="s">
        <v>22</v>
      </c>
      <c r="M8312">
        <v>1205.9000000000001</v>
      </c>
      <c r="N8312" t="s">
        <v>17</v>
      </c>
    </row>
    <row r="8313" spans="1:14" ht="14.25" customHeight="1" x14ac:dyDescent="0.3">
      <c r="A8313" t="s">
        <v>9126</v>
      </c>
      <c r="B8313" t="s">
        <v>19</v>
      </c>
      <c r="C8313" t="s">
        <v>26</v>
      </c>
      <c r="D8313">
        <v>4457.2</v>
      </c>
      <c r="E8313">
        <v>0.04</v>
      </c>
      <c r="F8313">
        <f t="shared" si="258"/>
        <v>178.28799999999998</v>
      </c>
      <c r="G8313">
        <f t="shared" si="259"/>
        <v>4278.9120000000003</v>
      </c>
      <c r="H8313">
        <v>5</v>
      </c>
      <c r="I8313" s="17">
        <v>45238</v>
      </c>
      <c r="J8313" s="17">
        <v>45241</v>
      </c>
      <c r="K8313" t="s">
        <v>31</v>
      </c>
      <c r="L8313" t="s">
        <v>16</v>
      </c>
      <c r="M8313">
        <v>1106.96</v>
      </c>
      <c r="N8313" t="s">
        <v>28</v>
      </c>
    </row>
    <row r="8314" spans="1:14" ht="14.25" customHeight="1" x14ac:dyDescent="0.3">
      <c r="A8314" t="s">
        <v>10692</v>
      </c>
      <c r="B8314" t="s">
        <v>25</v>
      </c>
      <c r="C8314" t="s">
        <v>20</v>
      </c>
      <c r="D8314">
        <v>4457.22</v>
      </c>
      <c r="E8314">
        <v>0.37</v>
      </c>
      <c r="F8314">
        <f t="shared" si="258"/>
        <v>1649.1714000000002</v>
      </c>
      <c r="G8314">
        <f t="shared" si="259"/>
        <v>2808.0486000000001</v>
      </c>
      <c r="H8314">
        <v>5</v>
      </c>
      <c r="I8314" s="17">
        <v>45356</v>
      </c>
      <c r="J8314" s="17">
        <v>45359</v>
      </c>
      <c r="K8314" t="s">
        <v>15</v>
      </c>
      <c r="L8314" t="s">
        <v>22</v>
      </c>
      <c r="M8314">
        <v>1245.4000000000001</v>
      </c>
      <c r="N8314" t="s">
        <v>34</v>
      </c>
    </row>
    <row r="8315" spans="1:14" ht="14.25" customHeight="1" x14ac:dyDescent="0.3">
      <c r="A8315" t="s">
        <v>13125</v>
      </c>
      <c r="B8315" t="s">
        <v>13</v>
      </c>
      <c r="C8315" t="s">
        <v>36</v>
      </c>
      <c r="D8315">
        <v>4457.8100000000004</v>
      </c>
      <c r="E8315">
        <v>0.44</v>
      </c>
      <c r="F8315">
        <f t="shared" si="258"/>
        <v>1961.4364000000003</v>
      </c>
      <c r="G8315">
        <f t="shared" si="259"/>
        <v>2496.3735999999999</v>
      </c>
      <c r="H8315">
        <v>5</v>
      </c>
      <c r="I8315" s="17">
        <v>45299</v>
      </c>
      <c r="J8315" s="17">
        <v>45304</v>
      </c>
      <c r="K8315" t="s">
        <v>31</v>
      </c>
      <c r="L8315" t="s">
        <v>22</v>
      </c>
      <c r="M8315">
        <v>950.96</v>
      </c>
      <c r="N8315" t="s">
        <v>39</v>
      </c>
    </row>
    <row r="8316" spans="1:14" ht="14.25" customHeight="1" x14ac:dyDescent="0.3">
      <c r="A8316" t="s">
        <v>12743</v>
      </c>
      <c r="B8316" t="s">
        <v>19</v>
      </c>
      <c r="C8316" t="s">
        <v>20</v>
      </c>
      <c r="D8316">
        <v>4457.9799999999996</v>
      </c>
      <c r="E8316">
        <v>0.44</v>
      </c>
      <c r="F8316">
        <f t="shared" si="258"/>
        <v>1961.5111999999999</v>
      </c>
      <c r="G8316">
        <f t="shared" si="259"/>
        <v>2496.4687999999996</v>
      </c>
      <c r="H8316">
        <v>5</v>
      </c>
      <c r="I8316" s="17">
        <v>45021</v>
      </c>
      <c r="J8316" s="17">
        <v>45028</v>
      </c>
      <c r="K8316" t="s">
        <v>31</v>
      </c>
      <c r="L8316" t="s">
        <v>22</v>
      </c>
      <c r="M8316">
        <v>230.92</v>
      </c>
      <c r="N8316" t="s">
        <v>48</v>
      </c>
    </row>
    <row r="8317" spans="1:14" ht="14.25" customHeight="1" x14ac:dyDescent="0.3">
      <c r="A8317" t="s">
        <v>11359</v>
      </c>
      <c r="B8317" t="s">
        <v>25</v>
      </c>
      <c r="C8317" t="s">
        <v>36</v>
      </c>
      <c r="D8317">
        <v>4462.07</v>
      </c>
      <c r="E8317">
        <v>0.18</v>
      </c>
      <c r="F8317">
        <f t="shared" si="258"/>
        <v>803.17259999999987</v>
      </c>
      <c r="G8317">
        <f t="shared" si="259"/>
        <v>3658.8973999999998</v>
      </c>
      <c r="H8317">
        <v>5</v>
      </c>
      <c r="I8317" s="17">
        <v>44964</v>
      </c>
      <c r="J8317" s="17">
        <v>44968</v>
      </c>
      <c r="K8317" t="s">
        <v>21</v>
      </c>
      <c r="L8317" t="s">
        <v>27</v>
      </c>
      <c r="M8317">
        <v>549.96</v>
      </c>
      <c r="N8317" t="s">
        <v>48</v>
      </c>
    </row>
    <row r="8318" spans="1:14" ht="14.25" customHeight="1" x14ac:dyDescent="0.3">
      <c r="A8318" t="s">
        <v>8097</v>
      </c>
      <c r="B8318" t="s">
        <v>41</v>
      </c>
      <c r="C8318" t="s">
        <v>20</v>
      </c>
      <c r="D8318">
        <v>4463.37</v>
      </c>
      <c r="E8318">
        <v>0.08</v>
      </c>
      <c r="F8318">
        <f t="shared" si="258"/>
        <v>357.06959999999998</v>
      </c>
      <c r="G8318">
        <f t="shared" si="259"/>
        <v>4106.3004000000001</v>
      </c>
      <c r="H8318">
        <v>5</v>
      </c>
      <c r="I8318" s="17">
        <v>45471</v>
      </c>
      <c r="J8318" s="17">
        <v>45476</v>
      </c>
      <c r="K8318" t="s">
        <v>31</v>
      </c>
      <c r="L8318" t="s">
        <v>22</v>
      </c>
      <c r="M8318">
        <v>255.96</v>
      </c>
      <c r="N8318" t="s">
        <v>34</v>
      </c>
    </row>
    <row r="8319" spans="1:14" ht="14.25" customHeight="1" x14ac:dyDescent="0.3">
      <c r="A8319" t="s">
        <v>46</v>
      </c>
      <c r="B8319" t="s">
        <v>19</v>
      </c>
      <c r="C8319" t="s">
        <v>14</v>
      </c>
      <c r="D8319">
        <v>4464.8900000000003</v>
      </c>
      <c r="E8319">
        <v>0.39</v>
      </c>
      <c r="F8319">
        <f t="shared" si="258"/>
        <v>1741.3071000000002</v>
      </c>
      <c r="G8319">
        <f t="shared" si="259"/>
        <v>2723.5829000000003</v>
      </c>
      <c r="H8319">
        <v>5</v>
      </c>
      <c r="I8319" s="17">
        <v>45296</v>
      </c>
      <c r="J8319" s="17">
        <v>45303</v>
      </c>
      <c r="K8319" t="s">
        <v>21</v>
      </c>
      <c r="L8319" t="s">
        <v>16</v>
      </c>
      <c r="M8319">
        <v>804.36</v>
      </c>
      <c r="N8319" t="s">
        <v>17</v>
      </c>
    </row>
    <row r="8320" spans="1:14" ht="14.25" customHeight="1" x14ac:dyDescent="0.3">
      <c r="A8320" t="s">
        <v>11588</v>
      </c>
      <c r="B8320" t="s">
        <v>25</v>
      </c>
      <c r="C8320" t="s">
        <v>20</v>
      </c>
      <c r="D8320">
        <v>4465.1000000000004</v>
      </c>
      <c r="E8320">
        <v>0</v>
      </c>
      <c r="F8320">
        <f t="shared" si="258"/>
        <v>0</v>
      </c>
      <c r="G8320">
        <f t="shared" si="259"/>
        <v>4465.1000000000004</v>
      </c>
      <c r="H8320">
        <v>5</v>
      </c>
      <c r="I8320" s="17">
        <v>45008</v>
      </c>
      <c r="J8320" s="17">
        <v>45011</v>
      </c>
      <c r="K8320" t="s">
        <v>21</v>
      </c>
      <c r="L8320" t="s">
        <v>22</v>
      </c>
      <c r="M8320">
        <v>556.87</v>
      </c>
      <c r="N8320" t="s">
        <v>34</v>
      </c>
    </row>
    <row r="8321" spans="1:14" ht="14.25" customHeight="1" x14ac:dyDescent="0.3">
      <c r="A8321" t="s">
        <v>3618</v>
      </c>
      <c r="B8321" t="s">
        <v>13</v>
      </c>
      <c r="C8321" t="s">
        <v>20</v>
      </c>
      <c r="D8321">
        <v>4466.7700000000004</v>
      </c>
      <c r="E8321">
        <v>0.14000000000000001</v>
      </c>
      <c r="F8321">
        <f t="shared" si="258"/>
        <v>625.34780000000012</v>
      </c>
      <c r="G8321">
        <f t="shared" si="259"/>
        <v>3841.4222000000004</v>
      </c>
      <c r="H8321">
        <v>5</v>
      </c>
      <c r="I8321" s="17">
        <v>45456</v>
      </c>
      <c r="J8321" s="17">
        <v>45461</v>
      </c>
      <c r="K8321" t="s">
        <v>21</v>
      </c>
      <c r="L8321" t="s">
        <v>16</v>
      </c>
      <c r="M8321">
        <v>886.34</v>
      </c>
      <c r="N8321" t="s">
        <v>34</v>
      </c>
    </row>
    <row r="8322" spans="1:14" ht="14.25" customHeight="1" x14ac:dyDescent="0.3">
      <c r="A8322" t="s">
        <v>5169</v>
      </c>
      <c r="B8322" t="s">
        <v>19</v>
      </c>
      <c r="C8322" t="s">
        <v>14</v>
      </c>
      <c r="D8322">
        <v>4469.93</v>
      </c>
      <c r="E8322">
        <v>0.1</v>
      </c>
      <c r="F8322">
        <f t="shared" ref="F8322:F8385" si="260">D8322*E8322</f>
        <v>446.99300000000005</v>
      </c>
      <c r="G8322">
        <f t="shared" ref="G8322:G8385" si="261">D8322-F8322</f>
        <v>4022.9370000000004</v>
      </c>
      <c r="H8322">
        <v>5</v>
      </c>
      <c r="I8322" s="17">
        <v>45374</v>
      </c>
      <c r="J8322" s="17">
        <v>45377</v>
      </c>
      <c r="K8322" t="s">
        <v>15</v>
      </c>
      <c r="L8322" t="s">
        <v>16</v>
      </c>
      <c r="M8322">
        <v>1021.74</v>
      </c>
      <c r="N8322" t="s">
        <v>23</v>
      </c>
    </row>
    <row r="8323" spans="1:14" ht="14.25" customHeight="1" x14ac:dyDescent="0.3">
      <c r="A8323" t="s">
        <v>10996</v>
      </c>
      <c r="B8323" t="s">
        <v>19</v>
      </c>
      <c r="C8323" t="s">
        <v>14</v>
      </c>
      <c r="D8323">
        <v>4470.1400000000003</v>
      </c>
      <c r="E8323">
        <v>0.42</v>
      </c>
      <c r="F8323">
        <f t="shared" si="260"/>
        <v>1877.4588000000001</v>
      </c>
      <c r="G8323">
        <f t="shared" si="261"/>
        <v>2592.6812</v>
      </c>
      <c r="H8323">
        <v>5</v>
      </c>
      <c r="I8323" s="17">
        <v>45528</v>
      </c>
      <c r="J8323" s="17">
        <v>45533</v>
      </c>
      <c r="K8323" t="s">
        <v>21</v>
      </c>
      <c r="L8323" t="s">
        <v>16</v>
      </c>
      <c r="M8323">
        <v>426.83</v>
      </c>
      <c r="N8323" t="s">
        <v>17</v>
      </c>
    </row>
    <row r="8324" spans="1:14" ht="14.25" customHeight="1" x14ac:dyDescent="0.3">
      <c r="A8324" t="s">
        <v>9243</v>
      </c>
      <c r="B8324" t="s">
        <v>13</v>
      </c>
      <c r="C8324" t="s">
        <v>33</v>
      </c>
      <c r="D8324">
        <v>4473.04</v>
      </c>
      <c r="E8324">
        <v>0.28999999999999998</v>
      </c>
      <c r="F8324">
        <f t="shared" si="260"/>
        <v>1297.1815999999999</v>
      </c>
      <c r="G8324">
        <f t="shared" si="261"/>
        <v>3175.8584000000001</v>
      </c>
      <c r="H8324">
        <v>5</v>
      </c>
      <c r="I8324" s="17">
        <v>44976</v>
      </c>
      <c r="J8324" s="17">
        <v>44982</v>
      </c>
      <c r="K8324" t="s">
        <v>15</v>
      </c>
      <c r="L8324" t="s">
        <v>22</v>
      </c>
      <c r="M8324">
        <v>305.75</v>
      </c>
      <c r="N8324" t="s">
        <v>48</v>
      </c>
    </row>
    <row r="8325" spans="1:14" ht="14.25" customHeight="1" x14ac:dyDescent="0.3">
      <c r="A8325" t="s">
        <v>9381</v>
      </c>
      <c r="B8325" t="s">
        <v>41</v>
      </c>
      <c r="C8325" t="s">
        <v>33</v>
      </c>
      <c r="D8325">
        <v>4476.6099999999997</v>
      </c>
      <c r="E8325">
        <v>0.09</v>
      </c>
      <c r="F8325">
        <f t="shared" si="260"/>
        <v>402.89489999999995</v>
      </c>
      <c r="G8325">
        <f t="shared" si="261"/>
        <v>4073.7150999999999</v>
      </c>
      <c r="H8325">
        <v>5</v>
      </c>
      <c r="I8325" s="17">
        <v>45149</v>
      </c>
      <c r="J8325" s="17">
        <v>45151</v>
      </c>
      <c r="K8325" t="s">
        <v>21</v>
      </c>
      <c r="L8325" t="s">
        <v>22</v>
      </c>
      <c r="M8325">
        <v>930.46</v>
      </c>
      <c r="N8325" t="s">
        <v>48</v>
      </c>
    </row>
    <row r="8326" spans="1:14" ht="14.25" customHeight="1" x14ac:dyDescent="0.3">
      <c r="A8326" t="s">
        <v>1023</v>
      </c>
      <c r="B8326" t="s">
        <v>41</v>
      </c>
      <c r="C8326" t="s">
        <v>33</v>
      </c>
      <c r="D8326">
        <v>4479.91</v>
      </c>
      <c r="E8326">
        <v>0.36</v>
      </c>
      <c r="F8326">
        <f t="shared" si="260"/>
        <v>1612.7675999999999</v>
      </c>
      <c r="G8326">
        <f t="shared" si="261"/>
        <v>2867.1423999999997</v>
      </c>
      <c r="H8326">
        <v>5</v>
      </c>
      <c r="I8326" s="17">
        <v>45470</v>
      </c>
      <c r="J8326" s="17">
        <v>45477</v>
      </c>
      <c r="K8326" t="s">
        <v>21</v>
      </c>
      <c r="L8326" t="s">
        <v>27</v>
      </c>
      <c r="M8326">
        <v>1166.92</v>
      </c>
      <c r="N8326" t="s">
        <v>34</v>
      </c>
    </row>
    <row r="8327" spans="1:14" ht="14.25" customHeight="1" x14ac:dyDescent="0.3">
      <c r="A8327" t="s">
        <v>4084</v>
      </c>
      <c r="B8327" t="s">
        <v>41</v>
      </c>
      <c r="C8327" t="s">
        <v>20</v>
      </c>
      <c r="D8327">
        <v>4480.49</v>
      </c>
      <c r="E8327">
        <v>0.11</v>
      </c>
      <c r="F8327">
        <f t="shared" si="260"/>
        <v>492.85389999999995</v>
      </c>
      <c r="G8327">
        <f t="shared" si="261"/>
        <v>3987.6360999999997</v>
      </c>
      <c r="H8327">
        <v>5</v>
      </c>
      <c r="I8327" s="17">
        <v>45055</v>
      </c>
      <c r="J8327" s="17">
        <v>45058</v>
      </c>
      <c r="K8327" t="s">
        <v>31</v>
      </c>
      <c r="L8327" t="s">
        <v>27</v>
      </c>
      <c r="M8327">
        <v>1019.64</v>
      </c>
      <c r="N8327" t="s">
        <v>28</v>
      </c>
    </row>
    <row r="8328" spans="1:14" ht="14.25" customHeight="1" x14ac:dyDescent="0.3">
      <c r="A8328" t="s">
        <v>6156</v>
      </c>
      <c r="B8328" t="s">
        <v>19</v>
      </c>
      <c r="C8328" t="s">
        <v>26</v>
      </c>
      <c r="D8328">
        <v>4482.07</v>
      </c>
      <c r="E8328">
        <v>0.3</v>
      </c>
      <c r="F8328">
        <f t="shared" si="260"/>
        <v>1344.6209999999999</v>
      </c>
      <c r="G8328">
        <f t="shared" si="261"/>
        <v>3137.4489999999996</v>
      </c>
      <c r="H8328">
        <v>5</v>
      </c>
      <c r="I8328" s="17">
        <v>45623</v>
      </c>
      <c r="J8328" s="17">
        <v>45624</v>
      </c>
      <c r="K8328" t="s">
        <v>31</v>
      </c>
      <c r="L8328" t="s">
        <v>22</v>
      </c>
      <c r="M8328">
        <v>1080.8699999999999</v>
      </c>
      <c r="N8328" t="s">
        <v>17</v>
      </c>
    </row>
    <row r="8329" spans="1:14" ht="14.25" customHeight="1" x14ac:dyDescent="0.3">
      <c r="A8329" t="s">
        <v>7370</v>
      </c>
      <c r="B8329" t="s">
        <v>13</v>
      </c>
      <c r="C8329" t="s">
        <v>14</v>
      </c>
      <c r="D8329">
        <v>4485.1400000000003</v>
      </c>
      <c r="E8329">
        <v>0.25</v>
      </c>
      <c r="F8329">
        <f t="shared" si="260"/>
        <v>1121.2850000000001</v>
      </c>
      <c r="G8329">
        <f t="shared" si="261"/>
        <v>3363.8550000000005</v>
      </c>
      <c r="H8329">
        <v>5</v>
      </c>
      <c r="I8329" s="17">
        <v>45200</v>
      </c>
      <c r="J8329" s="17">
        <v>45201</v>
      </c>
      <c r="K8329" t="s">
        <v>21</v>
      </c>
      <c r="L8329" t="s">
        <v>22</v>
      </c>
      <c r="M8329">
        <v>514.89</v>
      </c>
      <c r="N8329" t="s">
        <v>48</v>
      </c>
    </row>
    <row r="8330" spans="1:14" ht="14.25" customHeight="1" x14ac:dyDescent="0.3">
      <c r="A8330" t="s">
        <v>11239</v>
      </c>
      <c r="B8330" t="s">
        <v>13</v>
      </c>
      <c r="C8330" t="s">
        <v>26</v>
      </c>
      <c r="D8330">
        <v>4488.68</v>
      </c>
      <c r="E8330">
        <v>0.49</v>
      </c>
      <c r="F8330">
        <f t="shared" si="260"/>
        <v>2199.4531999999999</v>
      </c>
      <c r="G8330">
        <f t="shared" si="261"/>
        <v>2289.2268000000004</v>
      </c>
      <c r="H8330">
        <v>5</v>
      </c>
      <c r="I8330" s="17">
        <v>45042</v>
      </c>
      <c r="J8330" s="17">
        <v>45046</v>
      </c>
      <c r="K8330" t="s">
        <v>31</v>
      </c>
      <c r="L8330" t="s">
        <v>22</v>
      </c>
      <c r="M8330">
        <v>1017.86</v>
      </c>
      <c r="N8330" t="s">
        <v>17</v>
      </c>
    </row>
    <row r="8331" spans="1:14" ht="14.25" customHeight="1" x14ac:dyDescent="0.3">
      <c r="A8331" t="s">
        <v>9539</v>
      </c>
      <c r="B8331" t="s">
        <v>41</v>
      </c>
      <c r="C8331" t="s">
        <v>33</v>
      </c>
      <c r="D8331">
        <v>4494.38</v>
      </c>
      <c r="E8331">
        <v>0.32</v>
      </c>
      <c r="F8331">
        <f t="shared" si="260"/>
        <v>1438.2016000000001</v>
      </c>
      <c r="G8331">
        <f t="shared" si="261"/>
        <v>3056.1783999999998</v>
      </c>
      <c r="H8331">
        <v>5</v>
      </c>
      <c r="I8331" s="17">
        <v>45105</v>
      </c>
      <c r="J8331" s="17">
        <v>45111</v>
      </c>
      <c r="K8331" t="s">
        <v>21</v>
      </c>
      <c r="L8331" t="s">
        <v>16</v>
      </c>
      <c r="M8331">
        <v>964.75</v>
      </c>
      <c r="N8331" t="s">
        <v>34</v>
      </c>
    </row>
    <row r="8332" spans="1:14" ht="14.25" customHeight="1" x14ac:dyDescent="0.3">
      <c r="A8332" t="s">
        <v>14686</v>
      </c>
      <c r="B8332" t="s">
        <v>25</v>
      </c>
      <c r="C8332" t="s">
        <v>20</v>
      </c>
      <c r="D8332">
        <v>4495.55</v>
      </c>
      <c r="E8332">
        <v>0.04</v>
      </c>
      <c r="F8332">
        <f t="shared" si="260"/>
        <v>179.822</v>
      </c>
      <c r="G8332">
        <f t="shared" si="261"/>
        <v>4315.7280000000001</v>
      </c>
      <c r="H8332">
        <v>5</v>
      </c>
      <c r="I8332" s="17">
        <v>44986</v>
      </c>
      <c r="J8332" s="17">
        <v>44990</v>
      </c>
      <c r="K8332" t="s">
        <v>31</v>
      </c>
      <c r="L8332" t="s">
        <v>27</v>
      </c>
      <c r="M8332">
        <v>832.93</v>
      </c>
      <c r="N8332" t="s">
        <v>28</v>
      </c>
    </row>
    <row r="8333" spans="1:14" ht="14.25" customHeight="1" x14ac:dyDescent="0.3">
      <c r="A8333" t="s">
        <v>6572</v>
      </c>
      <c r="B8333" t="s">
        <v>41</v>
      </c>
      <c r="C8333" t="s">
        <v>20</v>
      </c>
      <c r="D8333">
        <v>4497.32</v>
      </c>
      <c r="E8333">
        <v>0.15</v>
      </c>
      <c r="F8333">
        <f t="shared" si="260"/>
        <v>674.59799999999996</v>
      </c>
      <c r="G8333">
        <f t="shared" si="261"/>
        <v>3822.7219999999998</v>
      </c>
      <c r="H8333">
        <v>5</v>
      </c>
      <c r="I8333" s="17">
        <v>45191</v>
      </c>
      <c r="J8333" s="17">
        <v>45197</v>
      </c>
      <c r="K8333" t="s">
        <v>31</v>
      </c>
      <c r="L8333" t="s">
        <v>16</v>
      </c>
      <c r="M8333">
        <v>1038.68</v>
      </c>
      <c r="N8333" t="s">
        <v>28</v>
      </c>
    </row>
    <row r="8334" spans="1:14" ht="14.25" customHeight="1" x14ac:dyDescent="0.3">
      <c r="A8334" t="s">
        <v>1101</v>
      </c>
      <c r="B8334" t="s">
        <v>25</v>
      </c>
      <c r="C8334" t="s">
        <v>14</v>
      </c>
      <c r="D8334">
        <v>4498.4399999999996</v>
      </c>
      <c r="E8334">
        <v>0.49</v>
      </c>
      <c r="F8334">
        <f t="shared" si="260"/>
        <v>2204.2356</v>
      </c>
      <c r="G8334">
        <f t="shared" si="261"/>
        <v>2294.2043999999996</v>
      </c>
      <c r="H8334">
        <v>5</v>
      </c>
      <c r="I8334" s="17">
        <v>45234</v>
      </c>
      <c r="J8334" s="17">
        <v>45238</v>
      </c>
      <c r="K8334" t="s">
        <v>31</v>
      </c>
      <c r="L8334" t="s">
        <v>27</v>
      </c>
      <c r="M8334">
        <v>971.47</v>
      </c>
      <c r="N8334" t="s">
        <v>17</v>
      </c>
    </row>
    <row r="8335" spans="1:14" ht="14.25" customHeight="1" x14ac:dyDescent="0.3">
      <c r="A8335" t="s">
        <v>3988</v>
      </c>
      <c r="B8335" t="s">
        <v>41</v>
      </c>
      <c r="C8335" t="s">
        <v>33</v>
      </c>
      <c r="D8335">
        <v>4504.8</v>
      </c>
      <c r="E8335">
        <v>0.26</v>
      </c>
      <c r="F8335">
        <f t="shared" si="260"/>
        <v>1171.248</v>
      </c>
      <c r="G8335">
        <f t="shared" si="261"/>
        <v>3333.5520000000001</v>
      </c>
      <c r="H8335">
        <v>5</v>
      </c>
      <c r="I8335" s="17">
        <v>45161</v>
      </c>
      <c r="J8335" s="17">
        <v>45166</v>
      </c>
      <c r="K8335" t="s">
        <v>21</v>
      </c>
      <c r="L8335" t="s">
        <v>27</v>
      </c>
      <c r="M8335">
        <v>784.14</v>
      </c>
      <c r="N8335" t="s">
        <v>48</v>
      </c>
    </row>
    <row r="8336" spans="1:14" ht="14.25" customHeight="1" x14ac:dyDescent="0.3">
      <c r="A8336" t="s">
        <v>6493</v>
      </c>
      <c r="B8336" t="s">
        <v>25</v>
      </c>
      <c r="C8336" t="s">
        <v>33</v>
      </c>
      <c r="D8336">
        <v>4506.8900000000003</v>
      </c>
      <c r="E8336">
        <v>0.48</v>
      </c>
      <c r="F8336">
        <f t="shared" si="260"/>
        <v>2163.3072000000002</v>
      </c>
      <c r="G8336">
        <f t="shared" si="261"/>
        <v>2343.5828000000001</v>
      </c>
      <c r="H8336">
        <v>5</v>
      </c>
      <c r="I8336" s="17">
        <v>45486</v>
      </c>
      <c r="J8336" s="17">
        <v>45487</v>
      </c>
      <c r="K8336" t="s">
        <v>15</v>
      </c>
      <c r="L8336" t="s">
        <v>27</v>
      </c>
      <c r="M8336">
        <v>797.6</v>
      </c>
      <c r="N8336" t="s">
        <v>48</v>
      </c>
    </row>
    <row r="8337" spans="1:14" ht="14.25" customHeight="1" x14ac:dyDescent="0.3">
      <c r="A8337" t="s">
        <v>7828</v>
      </c>
      <c r="B8337" t="s">
        <v>41</v>
      </c>
      <c r="C8337" t="s">
        <v>26</v>
      </c>
      <c r="D8337">
        <v>4511.3900000000003</v>
      </c>
      <c r="E8337">
        <v>0.16</v>
      </c>
      <c r="F8337">
        <f t="shared" si="260"/>
        <v>721.82240000000002</v>
      </c>
      <c r="G8337">
        <f t="shared" si="261"/>
        <v>3789.5676000000003</v>
      </c>
      <c r="H8337">
        <v>5</v>
      </c>
      <c r="I8337" s="17">
        <v>45027</v>
      </c>
      <c r="J8337" s="17">
        <v>45032</v>
      </c>
      <c r="K8337" t="s">
        <v>31</v>
      </c>
      <c r="L8337" t="s">
        <v>16</v>
      </c>
      <c r="M8337">
        <v>243.21</v>
      </c>
      <c r="N8337" t="s">
        <v>48</v>
      </c>
    </row>
    <row r="8338" spans="1:14" ht="14.25" customHeight="1" x14ac:dyDescent="0.3">
      <c r="A8338" t="s">
        <v>9203</v>
      </c>
      <c r="B8338" t="s">
        <v>41</v>
      </c>
      <c r="C8338" t="s">
        <v>36</v>
      </c>
      <c r="D8338">
        <v>4513.5</v>
      </c>
      <c r="E8338">
        <v>0.19</v>
      </c>
      <c r="F8338">
        <f t="shared" si="260"/>
        <v>857.56500000000005</v>
      </c>
      <c r="G8338">
        <f t="shared" si="261"/>
        <v>3655.9349999999999</v>
      </c>
      <c r="H8338">
        <v>5</v>
      </c>
      <c r="I8338" s="17">
        <v>45171</v>
      </c>
      <c r="J8338" s="17">
        <v>45173</v>
      </c>
      <c r="K8338" t="s">
        <v>15</v>
      </c>
      <c r="L8338" t="s">
        <v>16</v>
      </c>
      <c r="M8338">
        <v>320.89999999999998</v>
      </c>
      <c r="N8338" t="s">
        <v>39</v>
      </c>
    </row>
    <row r="8339" spans="1:14" ht="14.25" customHeight="1" x14ac:dyDescent="0.3">
      <c r="A8339" t="s">
        <v>744</v>
      </c>
      <c r="B8339" t="s">
        <v>41</v>
      </c>
      <c r="C8339" t="s">
        <v>14</v>
      </c>
      <c r="D8339">
        <v>4516.21</v>
      </c>
      <c r="E8339">
        <v>0.48</v>
      </c>
      <c r="F8339">
        <f t="shared" si="260"/>
        <v>2167.7808</v>
      </c>
      <c r="G8339">
        <f t="shared" si="261"/>
        <v>2348.4292</v>
      </c>
      <c r="H8339">
        <v>5</v>
      </c>
      <c r="I8339" s="17">
        <v>45612</v>
      </c>
      <c r="J8339" s="17">
        <v>45613</v>
      </c>
      <c r="K8339" t="s">
        <v>21</v>
      </c>
      <c r="L8339" t="s">
        <v>16</v>
      </c>
      <c r="M8339">
        <v>235.91</v>
      </c>
      <c r="N8339" t="s">
        <v>34</v>
      </c>
    </row>
    <row r="8340" spans="1:14" ht="14.25" customHeight="1" x14ac:dyDescent="0.3">
      <c r="A8340" t="s">
        <v>1005</v>
      </c>
      <c r="B8340" t="s">
        <v>25</v>
      </c>
      <c r="C8340" t="s">
        <v>26</v>
      </c>
      <c r="D8340">
        <v>4518.42</v>
      </c>
      <c r="E8340">
        <v>0.02</v>
      </c>
      <c r="F8340">
        <f t="shared" si="260"/>
        <v>90.368400000000008</v>
      </c>
      <c r="G8340">
        <f t="shared" si="261"/>
        <v>4428.0515999999998</v>
      </c>
      <c r="H8340">
        <v>5</v>
      </c>
      <c r="I8340" s="17">
        <v>45331</v>
      </c>
      <c r="J8340" s="17">
        <v>45336</v>
      </c>
      <c r="K8340" t="s">
        <v>15</v>
      </c>
      <c r="L8340" t="s">
        <v>22</v>
      </c>
      <c r="M8340">
        <v>309.60000000000002</v>
      </c>
      <c r="N8340" t="s">
        <v>34</v>
      </c>
    </row>
    <row r="8341" spans="1:14" ht="14.25" customHeight="1" x14ac:dyDescent="0.3">
      <c r="A8341" t="s">
        <v>15144</v>
      </c>
      <c r="B8341" t="s">
        <v>25</v>
      </c>
      <c r="C8341" t="s">
        <v>36</v>
      </c>
      <c r="D8341">
        <v>4520.29</v>
      </c>
      <c r="E8341">
        <v>0.41</v>
      </c>
      <c r="F8341">
        <f t="shared" si="260"/>
        <v>1853.3189</v>
      </c>
      <c r="G8341">
        <f t="shared" si="261"/>
        <v>2666.9710999999998</v>
      </c>
      <c r="H8341">
        <v>5</v>
      </c>
      <c r="I8341" s="17">
        <v>45152</v>
      </c>
      <c r="J8341" s="17">
        <v>45159</v>
      </c>
      <c r="K8341" t="s">
        <v>21</v>
      </c>
      <c r="L8341" t="s">
        <v>16</v>
      </c>
      <c r="M8341">
        <v>1312.23</v>
      </c>
      <c r="N8341" t="s">
        <v>23</v>
      </c>
    </row>
    <row r="8342" spans="1:14" ht="14.25" customHeight="1" x14ac:dyDescent="0.3">
      <c r="A8342" t="s">
        <v>4262</v>
      </c>
      <c r="B8342" t="s">
        <v>19</v>
      </c>
      <c r="C8342" t="s">
        <v>20</v>
      </c>
      <c r="D8342">
        <v>4521.6099999999997</v>
      </c>
      <c r="E8342">
        <v>0.01</v>
      </c>
      <c r="F8342">
        <f t="shared" si="260"/>
        <v>45.216099999999997</v>
      </c>
      <c r="G8342">
        <f t="shared" si="261"/>
        <v>4476.3939</v>
      </c>
      <c r="H8342">
        <v>5</v>
      </c>
      <c r="I8342" s="17">
        <v>45595</v>
      </c>
      <c r="J8342" s="17">
        <v>45599</v>
      </c>
      <c r="K8342" t="s">
        <v>31</v>
      </c>
      <c r="L8342" t="s">
        <v>16</v>
      </c>
      <c r="M8342">
        <v>1338.59</v>
      </c>
      <c r="N8342" t="s">
        <v>23</v>
      </c>
    </row>
    <row r="8343" spans="1:14" ht="14.25" customHeight="1" x14ac:dyDescent="0.3">
      <c r="A8343" t="s">
        <v>11293</v>
      </c>
      <c r="B8343" t="s">
        <v>41</v>
      </c>
      <c r="C8343" t="s">
        <v>26</v>
      </c>
      <c r="D8343">
        <v>4530.3100000000004</v>
      </c>
      <c r="E8343">
        <v>0.03</v>
      </c>
      <c r="F8343">
        <f t="shared" si="260"/>
        <v>135.9093</v>
      </c>
      <c r="G8343">
        <f t="shared" si="261"/>
        <v>4394.4007000000001</v>
      </c>
      <c r="H8343">
        <v>5</v>
      </c>
      <c r="I8343" s="17">
        <v>45585</v>
      </c>
      <c r="J8343" s="17">
        <v>45590</v>
      </c>
      <c r="K8343" t="s">
        <v>21</v>
      </c>
      <c r="L8343" t="s">
        <v>27</v>
      </c>
      <c r="M8343">
        <v>249.78</v>
      </c>
      <c r="N8343" t="s">
        <v>48</v>
      </c>
    </row>
    <row r="8344" spans="1:14" ht="14.25" customHeight="1" x14ac:dyDescent="0.3">
      <c r="A8344" t="s">
        <v>10567</v>
      </c>
      <c r="B8344" t="s">
        <v>41</v>
      </c>
      <c r="C8344" t="s">
        <v>20</v>
      </c>
      <c r="D8344">
        <v>4536.54</v>
      </c>
      <c r="E8344">
        <v>0.5</v>
      </c>
      <c r="F8344">
        <f t="shared" si="260"/>
        <v>2268.27</v>
      </c>
      <c r="G8344">
        <f t="shared" si="261"/>
        <v>2268.27</v>
      </c>
      <c r="H8344">
        <v>5</v>
      </c>
      <c r="I8344" s="17">
        <v>45062</v>
      </c>
      <c r="J8344" s="17">
        <v>45063</v>
      </c>
      <c r="K8344" t="s">
        <v>31</v>
      </c>
      <c r="L8344" t="s">
        <v>22</v>
      </c>
      <c r="M8344">
        <v>881.43</v>
      </c>
      <c r="N8344" t="s">
        <v>28</v>
      </c>
    </row>
    <row r="8345" spans="1:14" ht="14.25" customHeight="1" x14ac:dyDescent="0.3">
      <c r="A8345" t="s">
        <v>15152</v>
      </c>
      <c r="B8345" t="s">
        <v>19</v>
      </c>
      <c r="C8345" t="s">
        <v>26</v>
      </c>
      <c r="D8345">
        <v>4537.09</v>
      </c>
      <c r="E8345">
        <v>0.24</v>
      </c>
      <c r="F8345">
        <f t="shared" si="260"/>
        <v>1088.9015999999999</v>
      </c>
      <c r="G8345">
        <f t="shared" si="261"/>
        <v>3448.1884</v>
      </c>
      <c r="H8345">
        <v>5</v>
      </c>
      <c r="I8345" s="17">
        <v>45177</v>
      </c>
      <c r="J8345" s="17">
        <v>45184</v>
      </c>
      <c r="K8345" t="s">
        <v>15</v>
      </c>
      <c r="L8345" t="s">
        <v>22</v>
      </c>
      <c r="M8345">
        <v>1002.7</v>
      </c>
      <c r="N8345" t="s">
        <v>34</v>
      </c>
    </row>
    <row r="8346" spans="1:14" ht="14.25" customHeight="1" x14ac:dyDescent="0.3">
      <c r="A8346" t="s">
        <v>4004</v>
      </c>
      <c r="B8346" t="s">
        <v>41</v>
      </c>
      <c r="C8346" t="s">
        <v>36</v>
      </c>
      <c r="D8346">
        <v>4543.7</v>
      </c>
      <c r="E8346">
        <v>0.04</v>
      </c>
      <c r="F8346">
        <f t="shared" si="260"/>
        <v>181.74799999999999</v>
      </c>
      <c r="G8346">
        <f t="shared" si="261"/>
        <v>4361.9520000000002</v>
      </c>
      <c r="H8346">
        <v>5</v>
      </c>
      <c r="I8346" s="17">
        <v>45307</v>
      </c>
      <c r="J8346" s="17">
        <v>45312</v>
      </c>
      <c r="K8346" t="s">
        <v>15</v>
      </c>
      <c r="L8346" t="s">
        <v>22</v>
      </c>
      <c r="M8346">
        <v>1270.99</v>
      </c>
      <c r="N8346" t="s">
        <v>39</v>
      </c>
    </row>
    <row r="8347" spans="1:14" ht="14.25" customHeight="1" x14ac:dyDescent="0.3">
      <c r="A8347" t="s">
        <v>8814</v>
      </c>
      <c r="B8347" t="s">
        <v>41</v>
      </c>
      <c r="C8347" t="s">
        <v>36</v>
      </c>
      <c r="D8347">
        <v>4544.3599999999997</v>
      </c>
      <c r="E8347">
        <v>0.08</v>
      </c>
      <c r="F8347">
        <f t="shared" si="260"/>
        <v>363.54879999999997</v>
      </c>
      <c r="G8347">
        <f t="shared" si="261"/>
        <v>4180.8112000000001</v>
      </c>
      <c r="H8347">
        <v>5</v>
      </c>
      <c r="I8347" s="17">
        <v>45604</v>
      </c>
      <c r="J8347" s="17">
        <v>45611</v>
      </c>
      <c r="K8347" t="s">
        <v>31</v>
      </c>
      <c r="L8347" t="s">
        <v>16</v>
      </c>
      <c r="M8347">
        <v>370.71</v>
      </c>
      <c r="N8347" t="s">
        <v>17</v>
      </c>
    </row>
    <row r="8348" spans="1:14" ht="14.25" customHeight="1" x14ac:dyDescent="0.3">
      <c r="A8348" t="s">
        <v>5602</v>
      </c>
      <c r="B8348" t="s">
        <v>13</v>
      </c>
      <c r="C8348" t="s">
        <v>33</v>
      </c>
      <c r="D8348">
        <v>4545.66</v>
      </c>
      <c r="E8348">
        <v>0.35</v>
      </c>
      <c r="F8348">
        <f t="shared" si="260"/>
        <v>1590.9809999999998</v>
      </c>
      <c r="G8348">
        <f t="shared" si="261"/>
        <v>2954.6790000000001</v>
      </c>
      <c r="H8348">
        <v>5</v>
      </c>
      <c r="I8348" s="17">
        <v>44989</v>
      </c>
      <c r="J8348" s="17">
        <v>44996</v>
      </c>
      <c r="K8348" t="s">
        <v>21</v>
      </c>
      <c r="L8348" t="s">
        <v>22</v>
      </c>
      <c r="M8348">
        <v>291.70999999999998</v>
      </c>
      <c r="N8348" t="s">
        <v>48</v>
      </c>
    </row>
    <row r="8349" spans="1:14" ht="14.25" customHeight="1" x14ac:dyDescent="0.3">
      <c r="A8349" t="s">
        <v>1471</v>
      </c>
      <c r="B8349" t="s">
        <v>19</v>
      </c>
      <c r="C8349" t="s">
        <v>36</v>
      </c>
      <c r="D8349">
        <v>4547.47</v>
      </c>
      <c r="E8349">
        <v>0.02</v>
      </c>
      <c r="F8349">
        <f t="shared" si="260"/>
        <v>90.949400000000011</v>
      </c>
      <c r="G8349">
        <f t="shared" si="261"/>
        <v>4456.5205999999998</v>
      </c>
      <c r="H8349">
        <v>5</v>
      </c>
      <c r="I8349" s="17">
        <v>45547</v>
      </c>
      <c r="J8349" s="17">
        <v>45554</v>
      </c>
      <c r="K8349" t="s">
        <v>31</v>
      </c>
      <c r="L8349" t="s">
        <v>22</v>
      </c>
      <c r="M8349">
        <v>1139.82</v>
      </c>
      <c r="N8349" t="s">
        <v>28</v>
      </c>
    </row>
    <row r="8350" spans="1:14" ht="14.25" customHeight="1" x14ac:dyDescent="0.3">
      <c r="A8350" t="s">
        <v>8704</v>
      </c>
      <c r="B8350" t="s">
        <v>41</v>
      </c>
      <c r="C8350" t="s">
        <v>20</v>
      </c>
      <c r="D8350">
        <v>4549.2299999999996</v>
      </c>
      <c r="E8350">
        <v>0.42</v>
      </c>
      <c r="F8350">
        <f t="shared" si="260"/>
        <v>1910.6765999999998</v>
      </c>
      <c r="G8350">
        <f t="shared" si="261"/>
        <v>2638.5533999999998</v>
      </c>
      <c r="H8350">
        <v>5</v>
      </c>
      <c r="I8350" s="17">
        <v>45444</v>
      </c>
      <c r="J8350" s="17">
        <v>45449</v>
      </c>
      <c r="K8350" t="s">
        <v>15</v>
      </c>
      <c r="L8350" t="s">
        <v>27</v>
      </c>
      <c r="M8350">
        <v>672.75</v>
      </c>
      <c r="N8350" t="s">
        <v>17</v>
      </c>
    </row>
    <row r="8351" spans="1:14" ht="14.25" customHeight="1" x14ac:dyDescent="0.3">
      <c r="A8351" t="s">
        <v>12347</v>
      </c>
      <c r="B8351" t="s">
        <v>13</v>
      </c>
      <c r="C8351" t="s">
        <v>20</v>
      </c>
      <c r="D8351">
        <v>4550.42</v>
      </c>
      <c r="E8351">
        <v>0.34</v>
      </c>
      <c r="F8351">
        <f t="shared" si="260"/>
        <v>1547.1428000000001</v>
      </c>
      <c r="G8351">
        <f t="shared" si="261"/>
        <v>3003.2772</v>
      </c>
      <c r="H8351">
        <v>5</v>
      </c>
      <c r="I8351" s="17">
        <v>45347</v>
      </c>
      <c r="J8351" s="17">
        <v>45349</v>
      </c>
      <c r="K8351" t="s">
        <v>15</v>
      </c>
      <c r="L8351" t="s">
        <v>22</v>
      </c>
      <c r="M8351">
        <v>1156.8800000000001</v>
      </c>
      <c r="N8351" t="s">
        <v>34</v>
      </c>
    </row>
    <row r="8352" spans="1:14" ht="14.25" customHeight="1" x14ac:dyDescent="0.3">
      <c r="A8352" t="s">
        <v>12655</v>
      </c>
      <c r="B8352" t="s">
        <v>13</v>
      </c>
      <c r="C8352" t="s">
        <v>26</v>
      </c>
      <c r="D8352">
        <v>4563.3500000000004</v>
      </c>
      <c r="E8352">
        <v>0.3</v>
      </c>
      <c r="F8352">
        <f t="shared" si="260"/>
        <v>1369.0050000000001</v>
      </c>
      <c r="G8352">
        <f t="shared" si="261"/>
        <v>3194.3450000000003</v>
      </c>
      <c r="H8352">
        <v>5</v>
      </c>
      <c r="I8352" s="17">
        <v>45053</v>
      </c>
      <c r="J8352" s="17">
        <v>45058</v>
      </c>
      <c r="K8352" t="s">
        <v>15</v>
      </c>
      <c r="L8352" t="s">
        <v>27</v>
      </c>
      <c r="M8352">
        <v>643.34</v>
      </c>
      <c r="N8352" t="s">
        <v>34</v>
      </c>
    </row>
    <row r="8353" spans="1:14" ht="14.25" customHeight="1" x14ac:dyDescent="0.3">
      <c r="A8353" t="s">
        <v>15328</v>
      </c>
      <c r="B8353" t="s">
        <v>25</v>
      </c>
      <c r="C8353" t="s">
        <v>26</v>
      </c>
      <c r="D8353">
        <v>4569.32</v>
      </c>
      <c r="E8353">
        <v>0.32</v>
      </c>
      <c r="F8353">
        <f t="shared" si="260"/>
        <v>1462.1823999999999</v>
      </c>
      <c r="G8353">
        <f t="shared" si="261"/>
        <v>3107.1376</v>
      </c>
      <c r="H8353">
        <v>5</v>
      </c>
      <c r="I8353" s="17">
        <v>45569</v>
      </c>
      <c r="J8353" s="17">
        <v>45575</v>
      </c>
      <c r="K8353" t="s">
        <v>31</v>
      </c>
      <c r="L8353" t="s">
        <v>16</v>
      </c>
      <c r="M8353">
        <v>1152.97</v>
      </c>
      <c r="N8353" t="s">
        <v>39</v>
      </c>
    </row>
    <row r="8354" spans="1:14" ht="14.25" customHeight="1" x14ac:dyDescent="0.3">
      <c r="A8354" t="s">
        <v>7632</v>
      </c>
      <c r="B8354" t="s">
        <v>19</v>
      </c>
      <c r="C8354" t="s">
        <v>20</v>
      </c>
      <c r="D8354">
        <v>4569.67</v>
      </c>
      <c r="E8354">
        <v>0.12</v>
      </c>
      <c r="F8354">
        <f t="shared" si="260"/>
        <v>548.36040000000003</v>
      </c>
      <c r="G8354">
        <f t="shared" si="261"/>
        <v>4021.3096</v>
      </c>
      <c r="H8354">
        <v>5</v>
      </c>
      <c r="I8354" s="17">
        <v>45387</v>
      </c>
      <c r="J8354" s="17">
        <v>45393</v>
      </c>
      <c r="K8354" t="s">
        <v>21</v>
      </c>
      <c r="L8354" t="s">
        <v>16</v>
      </c>
      <c r="M8354">
        <v>921.82</v>
      </c>
      <c r="N8354" t="s">
        <v>34</v>
      </c>
    </row>
    <row r="8355" spans="1:14" ht="14.25" customHeight="1" x14ac:dyDescent="0.3">
      <c r="A8355" t="s">
        <v>1617</v>
      </c>
      <c r="B8355" t="s">
        <v>41</v>
      </c>
      <c r="C8355" t="s">
        <v>20</v>
      </c>
      <c r="D8355">
        <v>4570.0200000000004</v>
      </c>
      <c r="E8355">
        <v>0.36</v>
      </c>
      <c r="F8355">
        <f t="shared" si="260"/>
        <v>1645.2072000000001</v>
      </c>
      <c r="G8355">
        <f t="shared" si="261"/>
        <v>2924.8128000000006</v>
      </c>
      <c r="H8355">
        <v>5</v>
      </c>
      <c r="I8355" s="17">
        <v>45539</v>
      </c>
      <c r="J8355" s="17">
        <v>45541</v>
      </c>
      <c r="K8355" t="s">
        <v>31</v>
      </c>
      <c r="L8355" t="s">
        <v>27</v>
      </c>
      <c r="M8355">
        <v>523.88</v>
      </c>
      <c r="N8355" t="s">
        <v>28</v>
      </c>
    </row>
    <row r="8356" spans="1:14" ht="14.25" customHeight="1" x14ac:dyDescent="0.3">
      <c r="A8356" t="s">
        <v>9313</v>
      </c>
      <c r="B8356" t="s">
        <v>19</v>
      </c>
      <c r="C8356" t="s">
        <v>14</v>
      </c>
      <c r="D8356">
        <v>4570.66</v>
      </c>
      <c r="E8356">
        <v>7.0000000000000007E-2</v>
      </c>
      <c r="F8356">
        <f t="shared" si="260"/>
        <v>319.94620000000003</v>
      </c>
      <c r="G8356">
        <f t="shared" si="261"/>
        <v>4250.7137999999995</v>
      </c>
      <c r="H8356">
        <v>5</v>
      </c>
      <c r="I8356" s="17">
        <v>45197</v>
      </c>
      <c r="J8356" s="17">
        <v>45199</v>
      </c>
      <c r="K8356" t="s">
        <v>31</v>
      </c>
      <c r="L8356" t="s">
        <v>22</v>
      </c>
      <c r="M8356">
        <v>789.24</v>
      </c>
      <c r="N8356" t="s">
        <v>48</v>
      </c>
    </row>
    <row r="8357" spans="1:14" ht="14.25" customHeight="1" x14ac:dyDescent="0.3">
      <c r="A8357" t="s">
        <v>797</v>
      </c>
      <c r="B8357" t="s">
        <v>25</v>
      </c>
      <c r="C8357" t="s">
        <v>20</v>
      </c>
      <c r="D8357">
        <v>4571.2</v>
      </c>
      <c r="E8357">
        <v>0.33</v>
      </c>
      <c r="F8357">
        <f t="shared" si="260"/>
        <v>1508.4960000000001</v>
      </c>
      <c r="G8357">
        <f t="shared" si="261"/>
        <v>3062.7039999999997</v>
      </c>
      <c r="H8357">
        <v>5</v>
      </c>
      <c r="I8357" s="17">
        <v>45332</v>
      </c>
      <c r="J8357" s="17">
        <v>45333</v>
      </c>
      <c r="K8357" t="s">
        <v>31</v>
      </c>
      <c r="L8357" t="s">
        <v>16</v>
      </c>
      <c r="M8357">
        <v>983.92</v>
      </c>
      <c r="N8357" t="s">
        <v>39</v>
      </c>
    </row>
    <row r="8358" spans="1:14" ht="14.25" customHeight="1" x14ac:dyDescent="0.3">
      <c r="A8358" t="s">
        <v>8977</v>
      </c>
      <c r="B8358" t="s">
        <v>25</v>
      </c>
      <c r="C8358" t="s">
        <v>36</v>
      </c>
      <c r="D8358">
        <v>4573.5200000000004</v>
      </c>
      <c r="E8358">
        <v>0.1</v>
      </c>
      <c r="F8358">
        <f t="shared" si="260"/>
        <v>457.35200000000009</v>
      </c>
      <c r="G8358">
        <f t="shared" si="261"/>
        <v>4116.1680000000006</v>
      </c>
      <c r="H8358">
        <v>5</v>
      </c>
      <c r="I8358" s="17">
        <v>45251</v>
      </c>
      <c r="J8358" s="17">
        <v>45255</v>
      </c>
      <c r="K8358" t="s">
        <v>21</v>
      </c>
      <c r="L8358" t="s">
        <v>27</v>
      </c>
      <c r="M8358">
        <v>789.19</v>
      </c>
      <c r="N8358" t="s">
        <v>28</v>
      </c>
    </row>
    <row r="8359" spans="1:14" ht="14.25" customHeight="1" x14ac:dyDescent="0.3">
      <c r="A8359" t="s">
        <v>7848</v>
      </c>
      <c r="B8359" t="s">
        <v>41</v>
      </c>
      <c r="C8359" t="s">
        <v>14</v>
      </c>
      <c r="D8359">
        <v>4574.53</v>
      </c>
      <c r="E8359">
        <v>0.09</v>
      </c>
      <c r="F8359">
        <f t="shared" si="260"/>
        <v>411.70769999999999</v>
      </c>
      <c r="G8359">
        <f t="shared" si="261"/>
        <v>4162.8222999999998</v>
      </c>
      <c r="H8359">
        <v>5</v>
      </c>
      <c r="I8359" s="17">
        <v>45122</v>
      </c>
      <c r="J8359" s="17">
        <v>45127</v>
      </c>
      <c r="K8359" t="s">
        <v>31</v>
      </c>
      <c r="L8359" t="s">
        <v>27</v>
      </c>
      <c r="M8359">
        <v>562.39</v>
      </c>
      <c r="N8359" t="s">
        <v>48</v>
      </c>
    </row>
    <row r="8360" spans="1:14" ht="14.25" customHeight="1" x14ac:dyDescent="0.3">
      <c r="A8360" t="s">
        <v>3513</v>
      </c>
      <c r="B8360" t="s">
        <v>41</v>
      </c>
      <c r="C8360" t="s">
        <v>33</v>
      </c>
      <c r="D8360">
        <v>4578.12</v>
      </c>
      <c r="E8360">
        <v>0.15</v>
      </c>
      <c r="F8360">
        <f t="shared" si="260"/>
        <v>686.71799999999996</v>
      </c>
      <c r="G8360">
        <f t="shared" si="261"/>
        <v>3891.402</v>
      </c>
      <c r="H8360">
        <v>5</v>
      </c>
      <c r="I8360" s="17">
        <v>45558</v>
      </c>
      <c r="J8360" s="17">
        <v>45561</v>
      </c>
      <c r="K8360" t="s">
        <v>31</v>
      </c>
      <c r="L8360" t="s">
        <v>22</v>
      </c>
      <c r="M8360">
        <v>673.99</v>
      </c>
      <c r="N8360" t="s">
        <v>34</v>
      </c>
    </row>
    <row r="8361" spans="1:14" ht="14.25" customHeight="1" x14ac:dyDescent="0.3">
      <c r="A8361" t="s">
        <v>3760</v>
      </c>
      <c r="B8361" t="s">
        <v>41</v>
      </c>
      <c r="C8361" t="s">
        <v>26</v>
      </c>
      <c r="D8361">
        <v>4579.88</v>
      </c>
      <c r="E8361">
        <v>0.49</v>
      </c>
      <c r="F8361">
        <f t="shared" si="260"/>
        <v>2244.1412</v>
      </c>
      <c r="G8361">
        <f t="shared" si="261"/>
        <v>2335.7388000000001</v>
      </c>
      <c r="H8361">
        <v>5</v>
      </c>
      <c r="I8361" s="17">
        <v>45018</v>
      </c>
      <c r="J8361" s="17">
        <v>45024</v>
      </c>
      <c r="K8361" t="s">
        <v>21</v>
      </c>
      <c r="L8361" t="s">
        <v>22</v>
      </c>
      <c r="M8361">
        <v>449.25</v>
      </c>
      <c r="N8361" t="s">
        <v>48</v>
      </c>
    </row>
    <row r="8362" spans="1:14" ht="14.25" customHeight="1" x14ac:dyDescent="0.3">
      <c r="A8362" t="s">
        <v>8408</v>
      </c>
      <c r="B8362" t="s">
        <v>19</v>
      </c>
      <c r="C8362" t="s">
        <v>14</v>
      </c>
      <c r="D8362">
        <v>4580.49</v>
      </c>
      <c r="E8362">
        <v>0.45</v>
      </c>
      <c r="F8362">
        <f t="shared" si="260"/>
        <v>2061.2204999999999</v>
      </c>
      <c r="G8362">
        <f t="shared" si="261"/>
        <v>2519.2694999999999</v>
      </c>
      <c r="H8362">
        <v>5</v>
      </c>
      <c r="I8362" s="17">
        <v>45336</v>
      </c>
      <c r="J8362" s="17">
        <v>45340</v>
      </c>
      <c r="K8362" t="s">
        <v>21</v>
      </c>
      <c r="L8362" t="s">
        <v>27</v>
      </c>
      <c r="M8362">
        <v>1056.8</v>
      </c>
      <c r="N8362" t="s">
        <v>17</v>
      </c>
    </row>
    <row r="8363" spans="1:14" ht="14.25" customHeight="1" x14ac:dyDescent="0.3">
      <c r="A8363" t="s">
        <v>9856</v>
      </c>
      <c r="B8363" t="s">
        <v>41</v>
      </c>
      <c r="C8363" t="s">
        <v>36</v>
      </c>
      <c r="D8363">
        <v>4581.68</v>
      </c>
      <c r="E8363">
        <v>0.31</v>
      </c>
      <c r="F8363">
        <f t="shared" si="260"/>
        <v>1420.3208000000002</v>
      </c>
      <c r="G8363">
        <f t="shared" si="261"/>
        <v>3161.3591999999999</v>
      </c>
      <c r="H8363">
        <v>5</v>
      </c>
      <c r="I8363" s="17">
        <v>45191</v>
      </c>
      <c r="J8363" s="17">
        <v>45197</v>
      </c>
      <c r="K8363" t="s">
        <v>15</v>
      </c>
      <c r="L8363" t="s">
        <v>16</v>
      </c>
      <c r="M8363">
        <v>933.32</v>
      </c>
      <c r="N8363" t="s">
        <v>39</v>
      </c>
    </row>
    <row r="8364" spans="1:14" ht="14.25" customHeight="1" x14ac:dyDescent="0.3">
      <c r="A8364" t="s">
        <v>2913</v>
      </c>
      <c r="B8364" t="s">
        <v>41</v>
      </c>
      <c r="C8364" t="s">
        <v>36</v>
      </c>
      <c r="D8364">
        <v>4582.1899999999996</v>
      </c>
      <c r="E8364">
        <v>0.47</v>
      </c>
      <c r="F8364">
        <f t="shared" si="260"/>
        <v>2153.6292999999996</v>
      </c>
      <c r="G8364">
        <f t="shared" si="261"/>
        <v>2428.5607</v>
      </c>
      <c r="H8364">
        <v>5</v>
      </c>
      <c r="I8364" s="17">
        <v>45349</v>
      </c>
      <c r="J8364" s="17">
        <v>45356</v>
      </c>
      <c r="K8364" t="s">
        <v>31</v>
      </c>
      <c r="L8364" t="s">
        <v>27</v>
      </c>
      <c r="M8364">
        <v>1352.14</v>
      </c>
      <c r="N8364" t="s">
        <v>28</v>
      </c>
    </row>
    <row r="8365" spans="1:14" ht="14.25" customHeight="1" x14ac:dyDescent="0.3">
      <c r="A8365" t="s">
        <v>2115</v>
      </c>
      <c r="B8365" t="s">
        <v>25</v>
      </c>
      <c r="C8365" t="s">
        <v>36</v>
      </c>
      <c r="D8365">
        <v>4582.21</v>
      </c>
      <c r="E8365">
        <v>0.47</v>
      </c>
      <c r="F8365">
        <f t="shared" si="260"/>
        <v>2153.6387</v>
      </c>
      <c r="G8365">
        <f t="shared" si="261"/>
        <v>2428.5713000000001</v>
      </c>
      <c r="H8365">
        <v>5</v>
      </c>
      <c r="I8365" s="17">
        <v>45529</v>
      </c>
      <c r="J8365" s="17">
        <v>45534</v>
      </c>
      <c r="K8365" t="s">
        <v>31</v>
      </c>
      <c r="L8365" t="s">
        <v>22</v>
      </c>
      <c r="M8365">
        <v>1064.8399999999999</v>
      </c>
      <c r="N8365" t="s">
        <v>23</v>
      </c>
    </row>
    <row r="8366" spans="1:14" ht="14.25" customHeight="1" x14ac:dyDescent="0.3">
      <c r="A8366" t="s">
        <v>11896</v>
      </c>
      <c r="B8366" t="s">
        <v>25</v>
      </c>
      <c r="C8366" t="s">
        <v>36</v>
      </c>
      <c r="D8366">
        <v>4583.3</v>
      </c>
      <c r="E8366">
        <v>0.31</v>
      </c>
      <c r="F8366">
        <f t="shared" si="260"/>
        <v>1420.8230000000001</v>
      </c>
      <c r="G8366">
        <f t="shared" si="261"/>
        <v>3162.4769999999999</v>
      </c>
      <c r="H8366">
        <v>5</v>
      </c>
      <c r="I8366" s="17">
        <v>45328</v>
      </c>
      <c r="J8366" s="17">
        <v>45332</v>
      </c>
      <c r="K8366" t="s">
        <v>31</v>
      </c>
      <c r="L8366" t="s">
        <v>22</v>
      </c>
      <c r="M8366">
        <v>1339.51</v>
      </c>
      <c r="N8366" t="s">
        <v>48</v>
      </c>
    </row>
    <row r="8367" spans="1:14" ht="14.25" customHeight="1" x14ac:dyDescent="0.3">
      <c r="A8367" t="s">
        <v>7825</v>
      </c>
      <c r="B8367" t="s">
        <v>25</v>
      </c>
      <c r="C8367" t="s">
        <v>20</v>
      </c>
      <c r="D8367">
        <v>4584.6899999999996</v>
      </c>
      <c r="E8367">
        <v>0.23</v>
      </c>
      <c r="F8367">
        <f t="shared" si="260"/>
        <v>1054.4786999999999</v>
      </c>
      <c r="G8367">
        <f t="shared" si="261"/>
        <v>3530.2112999999999</v>
      </c>
      <c r="H8367">
        <v>5</v>
      </c>
      <c r="I8367" s="17">
        <v>45653</v>
      </c>
      <c r="J8367" s="17">
        <v>45655</v>
      </c>
      <c r="K8367" t="s">
        <v>21</v>
      </c>
      <c r="L8367" t="s">
        <v>22</v>
      </c>
      <c r="M8367">
        <v>1041.6300000000001</v>
      </c>
      <c r="N8367" t="s">
        <v>34</v>
      </c>
    </row>
    <row r="8368" spans="1:14" ht="14.25" customHeight="1" x14ac:dyDescent="0.3">
      <c r="A8368" t="s">
        <v>340</v>
      </c>
      <c r="B8368" t="s">
        <v>41</v>
      </c>
      <c r="C8368" t="s">
        <v>36</v>
      </c>
      <c r="D8368">
        <v>4587.7</v>
      </c>
      <c r="E8368">
        <v>0.39</v>
      </c>
      <c r="F8368">
        <f t="shared" si="260"/>
        <v>1789.203</v>
      </c>
      <c r="G8368">
        <f t="shared" si="261"/>
        <v>2798.4969999999998</v>
      </c>
      <c r="H8368">
        <v>5</v>
      </c>
      <c r="I8368" s="17">
        <v>45123</v>
      </c>
      <c r="J8368" s="17">
        <v>45130</v>
      </c>
      <c r="K8368" t="s">
        <v>15</v>
      </c>
      <c r="L8368" t="s">
        <v>22</v>
      </c>
      <c r="M8368">
        <v>665.8</v>
      </c>
      <c r="N8368" t="s">
        <v>39</v>
      </c>
    </row>
    <row r="8369" spans="1:14" ht="14.25" customHeight="1" x14ac:dyDescent="0.3">
      <c r="A8369" t="s">
        <v>3745</v>
      </c>
      <c r="B8369" t="s">
        <v>25</v>
      </c>
      <c r="C8369" t="s">
        <v>20</v>
      </c>
      <c r="D8369">
        <v>4592.2299999999996</v>
      </c>
      <c r="E8369">
        <v>0.48</v>
      </c>
      <c r="F8369">
        <f t="shared" si="260"/>
        <v>2204.2703999999999</v>
      </c>
      <c r="G8369">
        <f t="shared" si="261"/>
        <v>2387.9595999999997</v>
      </c>
      <c r="H8369">
        <v>5</v>
      </c>
      <c r="I8369" s="17">
        <v>45518</v>
      </c>
      <c r="J8369" s="17">
        <v>45525</v>
      </c>
      <c r="K8369" t="s">
        <v>15</v>
      </c>
      <c r="L8369" t="s">
        <v>27</v>
      </c>
      <c r="M8369">
        <v>413.32</v>
      </c>
      <c r="N8369" t="s">
        <v>28</v>
      </c>
    </row>
    <row r="8370" spans="1:14" ht="14.25" customHeight="1" x14ac:dyDescent="0.3">
      <c r="A8370" t="s">
        <v>5859</v>
      </c>
      <c r="B8370" t="s">
        <v>19</v>
      </c>
      <c r="C8370" t="s">
        <v>20</v>
      </c>
      <c r="D8370">
        <v>4594.1899999999996</v>
      </c>
      <c r="E8370">
        <v>0.08</v>
      </c>
      <c r="F8370">
        <f t="shared" si="260"/>
        <v>367.53519999999997</v>
      </c>
      <c r="G8370">
        <f t="shared" si="261"/>
        <v>4226.6547999999993</v>
      </c>
      <c r="H8370">
        <v>5</v>
      </c>
      <c r="I8370" s="17">
        <v>45296</v>
      </c>
      <c r="J8370" s="17">
        <v>45297</v>
      </c>
      <c r="K8370" t="s">
        <v>21</v>
      </c>
      <c r="L8370" t="s">
        <v>16</v>
      </c>
      <c r="M8370">
        <v>1329.6</v>
      </c>
      <c r="N8370" t="s">
        <v>28</v>
      </c>
    </row>
    <row r="8371" spans="1:14" ht="14.25" customHeight="1" x14ac:dyDescent="0.3">
      <c r="A8371" t="s">
        <v>3461</v>
      </c>
      <c r="B8371" t="s">
        <v>41</v>
      </c>
      <c r="C8371" t="s">
        <v>14</v>
      </c>
      <c r="D8371">
        <v>4616.3500000000004</v>
      </c>
      <c r="E8371">
        <v>0.02</v>
      </c>
      <c r="F8371">
        <f t="shared" si="260"/>
        <v>92.327000000000012</v>
      </c>
      <c r="G8371">
        <f t="shared" si="261"/>
        <v>4524.0230000000001</v>
      </c>
      <c r="H8371">
        <v>5</v>
      </c>
      <c r="I8371" s="17">
        <v>45052</v>
      </c>
      <c r="J8371" s="17">
        <v>45057</v>
      </c>
      <c r="K8371" t="s">
        <v>31</v>
      </c>
      <c r="L8371" t="s">
        <v>27</v>
      </c>
      <c r="M8371">
        <v>834.4</v>
      </c>
      <c r="N8371" t="s">
        <v>39</v>
      </c>
    </row>
    <row r="8372" spans="1:14" ht="14.25" customHeight="1" x14ac:dyDescent="0.3">
      <c r="A8372" t="s">
        <v>5706</v>
      </c>
      <c r="B8372" t="s">
        <v>25</v>
      </c>
      <c r="C8372" t="s">
        <v>33</v>
      </c>
      <c r="D8372">
        <v>4619.03</v>
      </c>
      <c r="E8372">
        <v>0.13</v>
      </c>
      <c r="F8372">
        <f t="shared" si="260"/>
        <v>600.47389999999996</v>
      </c>
      <c r="G8372">
        <f t="shared" si="261"/>
        <v>4018.5560999999998</v>
      </c>
      <c r="H8372">
        <v>5</v>
      </c>
      <c r="I8372" s="17">
        <v>45040</v>
      </c>
      <c r="J8372" s="17">
        <v>45045</v>
      </c>
      <c r="K8372" t="s">
        <v>21</v>
      </c>
      <c r="L8372" t="s">
        <v>27</v>
      </c>
      <c r="M8372">
        <v>1179.69</v>
      </c>
      <c r="N8372" t="s">
        <v>17</v>
      </c>
    </row>
    <row r="8373" spans="1:14" ht="14.25" customHeight="1" x14ac:dyDescent="0.3">
      <c r="A8373" t="s">
        <v>9669</v>
      </c>
      <c r="B8373" t="s">
        <v>13</v>
      </c>
      <c r="C8373" t="s">
        <v>36</v>
      </c>
      <c r="D8373">
        <v>4621.0200000000004</v>
      </c>
      <c r="E8373">
        <v>0.15</v>
      </c>
      <c r="F8373">
        <f t="shared" si="260"/>
        <v>693.15300000000002</v>
      </c>
      <c r="G8373">
        <f t="shared" si="261"/>
        <v>3927.8670000000002</v>
      </c>
      <c r="H8373">
        <v>5</v>
      </c>
      <c r="I8373" s="17">
        <v>44945</v>
      </c>
      <c r="J8373" s="17">
        <v>44951</v>
      </c>
      <c r="K8373" t="s">
        <v>31</v>
      </c>
      <c r="L8373" t="s">
        <v>16</v>
      </c>
      <c r="M8373">
        <v>250.66</v>
      </c>
      <c r="N8373" t="s">
        <v>34</v>
      </c>
    </row>
    <row r="8374" spans="1:14" ht="14.25" customHeight="1" x14ac:dyDescent="0.3">
      <c r="A8374" t="s">
        <v>11043</v>
      </c>
      <c r="B8374" t="s">
        <v>25</v>
      </c>
      <c r="C8374" t="s">
        <v>20</v>
      </c>
      <c r="D8374">
        <v>4622.67</v>
      </c>
      <c r="E8374">
        <v>7.0000000000000007E-2</v>
      </c>
      <c r="F8374">
        <f t="shared" si="260"/>
        <v>323.58690000000001</v>
      </c>
      <c r="G8374">
        <f t="shared" si="261"/>
        <v>4299.0830999999998</v>
      </c>
      <c r="H8374">
        <v>5</v>
      </c>
      <c r="I8374" s="17">
        <v>45115</v>
      </c>
      <c r="J8374" s="17">
        <v>45120</v>
      </c>
      <c r="K8374" t="s">
        <v>31</v>
      </c>
      <c r="L8374" t="s">
        <v>16</v>
      </c>
      <c r="M8374">
        <v>324.13</v>
      </c>
      <c r="N8374" t="s">
        <v>17</v>
      </c>
    </row>
    <row r="8375" spans="1:14" ht="14.25" customHeight="1" x14ac:dyDescent="0.3">
      <c r="A8375" t="s">
        <v>341</v>
      </c>
      <c r="B8375" t="s">
        <v>19</v>
      </c>
      <c r="C8375" t="s">
        <v>14</v>
      </c>
      <c r="D8375">
        <v>4623.54</v>
      </c>
      <c r="E8375">
        <v>0.15</v>
      </c>
      <c r="F8375">
        <f t="shared" si="260"/>
        <v>693.53099999999995</v>
      </c>
      <c r="G8375">
        <f t="shared" si="261"/>
        <v>3930.009</v>
      </c>
      <c r="H8375">
        <v>5</v>
      </c>
      <c r="I8375" s="17">
        <v>45220</v>
      </c>
      <c r="J8375" s="17">
        <v>45221</v>
      </c>
      <c r="K8375" t="s">
        <v>21</v>
      </c>
      <c r="L8375" t="s">
        <v>27</v>
      </c>
      <c r="M8375">
        <v>362.88</v>
      </c>
      <c r="N8375" t="s">
        <v>23</v>
      </c>
    </row>
    <row r="8376" spans="1:14" ht="14.25" customHeight="1" x14ac:dyDescent="0.3">
      <c r="A8376" t="s">
        <v>13571</v>
      </c>
      <c r="B8376" t="s">
        <v>41</v>
      </c>
      <c r="C8376" t="s">
        <v>33</v>
      </c>
      <c r="D8376">
        <v>4623.99</v>
      </c>
      <c r="E8376">
        <v>0.01</v>
      </c>
      <c r="F8376">
        <f t="shared" si="260"/>
        <v>46.239899999999999</v>
      </c>
      <c r="G8376">
        <f t="shared" si="261"/>
        <v>4577.7501000000002</v>
      </c>
      <c r="H8376">
        <v>5</v>
      </c>
      <c r="I8376" s="17">
        <v>45526</v>
      </c>
      <c r="J8376" s="17">
        <v>45530</v>
      </c>
      <c r="K8376" t="s">
        <v>21</v>
      </c>
      <c r="L8376" t="s">
        <v>22</v>
      </c>
      <c r="M8376">
        <v>712.8</v>
      </c>
      <c r="N8376" t="s">
        <v>34</v>
      </c>
    </row>
    <row r="8377" spans="1:14" ht="14.25" customHeight="1" x14ac:dyDescent="0.3">
      <c r="A8377" t="s">
        <v>8457</v>
      </c>
      <c r="B8377" t="s">
        <v>13</v>
      </c>
      <c r="C8377" t="s">
        <v>20</v>
      </c>
      <c r="D8377">
        <v>4624.05</v>
      </c>
      <c r="E8377">
        <v>0.41</v>
      </c>
      <c r="F8377">
        <f t="shared" si="260"/>
        <v>1895.8605</v>
      </c>
      <c r="G8377">
        <f t="shared" si="261"/>
        <v>2728.1895000000004</v>
      </c>
      <c r="H8377">
        <v>5</v>
      </c>
      <c r="I8377" s="17">
        <v>45538</v>
      </c>
      <c r="J8377" s="17">
        <v>45540</v>
      </c>
      <c r="K8377" t="s">
        <v>15</v>
      </c>
      <c r="L8377" t="s">
        <v>22</v>
      </c>
      <c r="M8377">
        <v>619.69000000000005</v>
      </c>
      <c r="N8377" t="s">
        <v>34</v>
      </c>
    </row>
    <row r="8378" spans="1:14" ht="14.25" customHeight="1" x14ac:dyDescent="0.3">
      <c r="A8378" t="s">
        <v>5969</v>
      </c>
      <c r="B8378" t="s">
        <v>13</v>
      </c>
      <c r="C8378" t="s">
        <v>14</v>
      </c>
      <c r="D8378">
        <v>4624.47</v>
      </c>
      <c r="E8378">
        <v>0.43</v>
      </c>
      <c r="F8378">
        <f t="shared" si="260"/>
        <v>1988.5221000000001</v>
      </c>
      <c r="G8378">
        <f t="shared" si="261"/>
        <v>2635.9479000000001</v>
      </c>
      <c r="H8378">
        <v>5</v>
      </c>
      <c r="I8378" s="17">
        <v>45439</v>
      </c>
      <c r="J8378" s="17">
        <v>45443</v>
      </c>
      <c r="K8378" t="s">
        <v>15</v>
      </c>
      <c r="L8378" t="s">
        <v>27</v>
      </c>
      <c r="M8378">
        <v>728.04</v>
      </c>
      <c r="N8378" t="s">
        <v>48</v>
      </c>
    </row>
    <row r="8379" spans="1:14" ht="14.25" customHeight="1" x14ac:dyDescent="0.3">
      <c r="A8379" t="s">
        <v>14604</v>
      </c>
      <c r="B8379" t="s">
        <v>25</v>
      </c>
      <c r="C8379" t="s">
        <v>20</v>
      </c>
      <c r="D8379">
        <v>4627.3999999999996</v>
      </c>
      <c r="E8379">
        <v>0.34</v>
      </c>
      <c r="F8379">
        <f t="shared" si="260"/>
        <v>1573.316</v>
      </c>
      <c r="G8379">
        <f t="shared" si="261"/>
        <v>3054.0839999999998</v>
      </c>
      <c r="H8379">
        <v>5</v>
      </c>
      <c r="I8379" s="17">
        <v>44973</v>
      </c>
      <c r="J8379" s="17">
        <v>44975</v>
      </c>
      <c r="K8379" t="s">
        <v>31</v>
      </c>
      <c r="L8379" t="s">
        <v>27</v>
      </c>
      <c r="M8379">
        <v>576.63</v>
      </c>
      <c r="N8379" t="s">
        <v>28</v>
      </c>
    </row>
    <row r="8380" spans="1:14" ht="14.25" customHeight="1" x14ac:dyDescent="0.3">
      <c r="A8380" t="s">
        <v>6832</v>
      </c>
      <c r="B8380" t="s">
        <v>25</v>
      </c>
      <c r="C8380" t="s">
        <v>20</v>
      </c>
      <c r="D8380">
        <v>4636.13</v>
      </c>
      <c r="E8380">
        <v>0.42</v>
      </c>
      <c r="F8380">
        <f t="shared" si="260"/>
        <v>1947.1746000000001</v>
      </c>
      <c r="G8380">
        <f t="shared" si="261"/>
        <v>2688.9553999999998</v>
      </c>
      <c r="H8380">
        <v>5</v>
      </c>
      <c r="I8380" s="17">
        <v>45189</v>
      </c>
      <c r="J8380" s="17">
        <v>45190</v>
      </c>
      <c r="K8380" t="s">
        <v>15</v>
      </c>
      <c r="L8380" t="s">
        <v>27</v>
      </c>
      <c r="M8380">
        <v>953.81</v>
      </c>
      <c r="N8380" t="s">
        <v>48</v>
      </c>
    </row>
    <row r="8381" spans="1:14" ht="14.25" customHeight="1" x14ac:dyDescent="0.3">
      <c r="A8381" t="s">
        <v>1244</v>
      </c>
      <c r="B8381" t="s">
        <v>19</v>
      </c>
      <c r="C8381" t="s">
        <v>26</v>
      </c>
      <c r="D8381">
        <v>4638.54</v>
      </c>
      <c r="E8381">
        <v>0.47</v>
      </c>
      <c r="F8381">
        <f t="shared" si="260"/>
        <v>2180.1138000000001</v>
      </c>
      <c r="G8381">
        <f t="shared" si="261"/>
        <v>2458.4261999999999</v>
      </c>
      <c r="H8381">
        <v>5</v>
      </c>
      <c r="I8381" s="17">
        <v>45012</v>
      </c>
      <c r="J8381" s="17">
        <v>45018</v>
      </c>
      <c r="K8381" t="s">
        <v>21</v>
      </c>
      <c r="L8381" t="s">
        <v>27</v>
      </c>
      <c r="M8381">
        <v>1373.94</v>
      </c>
      <c r="N8381" t="s">
        <v>34</v>
      </c>
    </row>
    <row r="8382" spans="1:14" ht="14.25" customHeight="1" x14ac:dyDescent="0.3">
      <c r="A8382" t="s">
        <v>14065</v>
      </c>
      <c r="B8382" t="s">
        <v>25</v>
      </c>
      <c r="C8382" t="s">
        <v>14</v>
      </c>
      <c r="D8382">
        <v>4642.4399999999996</v>
      </c>
      <c r="E8382">
        <v>0.19</v>
      </c>
      <c r="F8382">
        <f t="shared" si="260"/>
        <v>882.06359999999995</v>
      </c>
      <c r="G8382">
        <f t="shared" si="261"/>
        <v>3760.3763999999996</v>
      </c>
      <c r="H8382">
        <v>5</v>
      </c>
      <c r="I8382" s="17">
        <v>45634</v>
      </c>
      <c r="J8382" s="17">
        <v>45639</v>
      </c>
      <c r="K8382" t="s">
        <v>15</v>
      </c>
      <c r="L8382" t="s">
        <v>27</v>
      </c>
      <c r="M8382">
        <v>497.02</v>
      </c>
      <c r="N8382" t="s">
        <v>17</v>
      </c>
    </row>
    <row r="8383" spans="1:14" ht="14.25" customHeight="1" x14ac:dyDescent="0.3">
      <c r="A8383" t="s">
        <v>238</v>
      </c>
      <c r="B8383" t="s">
        <v>25</v>
      </c>
      <c r="C8383" t="s">
        <v>26</v>
      </c>
      <c r="D8383">
        <v>4644.28</v>
      </c>
      <c r="E8383">
        <v>0.44</v>
      </c>
      <c r="F8383">
        <f t="shared" si="260"/>
        <v>2043.4831999999999</v>
      </c>
      <c r="G8383">
        <f t="shared" si="261"/>
        <v>2600.7968000000001</v>
      </c>
      <c r="H8383">
        <v>5</v>
      </c>
      <c r="I8383" s="17">
        <v>45477</v>
      </c>
      <c r="J8383" s="17">
        <v>45481</v>
      </c>
      <c r="K8383" t="s">
        <v>31</v>
      </c>
      <c r="L8383" t="s">
        <v>27</v>
      </c>
      <c r="M8383">
        <v>1095.22</v>
      </c>
      <c r="N8383" t="s">
        <v>34</v>
      </c>
    </row>
    <row r="8384" spans="1:14" ht="14.25" customHeight="1" x14ac:dyDescent="0.3">
      <c r="A8384" t="s">
        <v>11581</v>
      </c>
      <c r="B8384" t="s">
        <v>25</v>
      </c>
      <c r="C8384" t="s">
        <v>20</v>
      </c>
      <c r="D8384">
        <v>4645.55</v>
      </c>
      <c r="E8384">
        <v>0.19</v>
      </c>
      <c r="F8384">
        <f t="shared" si="260"/>
        <v>882.6545000000001</v>
      </c>
      <c r="G8384">
        <f t="shared" si="261"/>
        <v>3762.8955000000001</v>
      </c>
      <c r="H8384">
        <v>5</v>
      </c>
      <c r="I8384" s="17">
        <v>45614</v>
      </c>
      <c r="J8384" s="17">
        <v>45621</v>
      </c>
      <c r="K8384" t="s">
        <v>15</v>
      </c>
      <c r="L8384" t="s">
        <v>27</v>
      </c>
      <c r="M8384">
        <v>1023.81</v>
      </c>
      <c r="N8384" t="s">
        <v>39</v>
      </c>
    </row>
    <row r="8385" spans="1:14" ht="14.25" customHeight="1" x14ac:dyDescent="0.3">
      <c r="A8385" t="s">
        <v>3529</v>
      </c>
      <c r="B8385" t="s">
        <v>41</v>
      </c>
      <c r="C8385" t="s">
        <v>26</v>
      </c>
      <c r="D8385">
        <v>4646.32</v>
      </c>
      <c r="E8385">
        <v>0.26</v>
      </c>
      <c r="F8385">
        <f t="shared" si="260"/>
        <v>1208.0432000000001</v>
      </c>
      <c r="G8385">
        <f t="shared" si="261"/>
        <v>3438.2767999999996</v>
      </c>
      <c r="H8385">
        <v>5</v>
      </c>
      <c r="I8385" s="17">
        <v>45091</v>
      </c>
      <c r="J8385" s="17">
        <v>45093</v>
      </c>
      <c r="K8385" t="s">
        <v>31</v>
      </c>
      <c r="L8385" t="s">
        <v>27</v>
      </c>
      <c r="M8385">
        <v>340.85</v>
      </c>
      <c r="N8385" t="s">
        <v>28</v>
      </c>
    </row>
    <row r="8386" spans="1:14" ht="14.25" customHeight="1" x14ac:dyDescent="0.3">
      <c r="A8386" t="s">
        <v>11721</v>
      </c>
      <c r="B8386" t="s">
        <v>41</v>
      </c>
      <c r="C8386" t="s">
        <v>26</v>
      </c>
      <c r="D8386">
        <v>4648.96</v>
      </c>
      <c r="E8386">
        <v>0.35</v>
      </c>
      <c r="F8386">
        <f t="shared" ref="F8386:F8449" si="262">D8386*E8386</f>
        <v>1627.136</v>
      </c>
      <c r="G8386">
        <f t="shared" ref="G8386:G8449" si="263">D8386-F8386</f>
        <v>3021.8240000000001</v>
      </c>
      <c r="H8386">
        <v>5</v>
      </c>
      <c r="I8386" s="17">
        <v>45134</v>
      </c>
      <c r="J8386" s="17">
        <v>45135</v>
      </c>
      <c r="K8386" t="s">
        <v>15</v>
      </c>
      <c r="L8386" t="s">
        <v>27</v>
      </c>
      <c r="M8386">
        <v>1218.1199999999999</v>
      </c>
      <c r="N8386" t="s">
        <v>39</v>
      </c>
    </row>
    <row r="8387" spans="1:14" ht="14.25" customHeight="1" x14ac:dyDescent="0.3">
      <c r="A8387" t="s">
        <v>1666</v>
      </c>
      <c r="B8387" t="s">
        <v>13</v>
      </c>
      <c r="C8387" t="s">
        <v>26</v>
      </c>
      <c r="D8387">
        <v>4649.3999999999996</v>
      </c>
      <c r="E8387">
        <v>0.03</v>
      </c>
      <c r="F8387">
        <f t="shared" si="262"/>
        <v>139.48199999999997</v>
      </c>
      <c r="G8387">
        <f t="shared" si="263"/>
        <v>4509.9179999999997</v>
      </c>
      <c r="H8387">
        <v>5</v>
      </c>
      <c r="I8387" s="17">
        <v>45105</v>
      </c>
      <c r="J8387" s="17">
        <v>45106</v>
      </c>
      <c r="K8387" t="s">
        <v>15</v>
      </c>
      <c r="L8387" t="s">
        <v>16</v>
      </c>
      <c r="M8387">
        <v>706.53</v>
      </c>
      <c r="N8387" t="s">
        <v>48</v>
      </c>
    </row>
    <row r="8388" spans="1:14" ht="14.25" customHeight="1" x14ac:dyDescent="0.3">
      <c r="A8388" t="s">
        <v>3133</v>
      </c>
      <c r="B8388" t="s">
        <v>13</v>
      </c>
      <c r="C8388" t="s">
        <v>20</v>
      </c>
      <c r="D8388">
        <v>4651.08</v>
      </c>
      <c r="E8388">
        <v>0.35</v>
      </c>
      <c r="F8388">
        <f t="shared" si="262"/>
        <v>1627.8779999999999</v>
      </c>
      <c r="G8388">
        <f t="shared" si="263"/>
        <v>3023.2020000000002</v>
      </c>
      <c r="H8388">
        <v>5</v>
      </c>
      <c r="I8388" s="17">
        <v>45358</v>
      </c>
      <c r="J8388" s="17">
        <v>45363</v>
      </c>
      <c r="K8388" t="s">
        <v>21</v>
      </c>
      <c r="L8388" t="s">
        <v>27</v>
      </c>
      <c r="M8388">
        <v>1287.3599999999999</v>
      </c>
      <c r="N8388" t="s">
        <v>17</v>
      </c>
    </row>
    <row r="8389" spans="1:14" ht="14.25" customHeight="1" x14ac:dyDescent="0.3">
      <c r="A8389" t="s">
        <v>7958</v>
      </c>
      <c r="B8389" t="s">
        <v>13</v>
      </c>
      <c r="C8389" t="s">
        <v>26</v>
      </c>
      <c r="D8389">
        <v>4661.3</v>
      </c>
      <c r="E8389">
        <v>0.45</v>
      </c>
      <c r="F8389">
        <f t="shared" si="262"/>
        <v>2097.585</v>
      </c>
      <c r="G8389">
        <f t="shared" si="263"/>
        <v>2563.7150000000001</v>
      </c>
      <c r="H8389">
        <v>5</v>
      </c>
      <c r="I8389" s="17">
        <v>45547</v>
      </c>
      <c r="J8389" s="17">
        <v>45554</v>
      </c>
      <c r="K8389" t="s">
        <v>31</v>
      </c>
      <c r="L8389" t="s">
        <v>27</v>
      </c>
      <c r="M8389">
        <v>1353.34</v>
      </c>
      <c r="N8389" t="s">
        <v>17</v>
      </c>
    </row>
    <row r="8390" spans="1:14" ht="14.25" customHeight="1" x14ac:dyDescent="0.3">
      <c r="A8390" t="s">
        <v>6074</v>
      </c>
      <c r="B8390" t="s">
        <v>41</v>
      </c>
      <c r="C8390" t="s">
        <v>36</v>
      </c>
      <c r="D8390">
        <v>4661.75</v>
      </c>
      <c r="E8390">
        <v>0.05</v>
      </c>
      <c r="F8390">
        <f t="shared" si="262"/>
        <v>233.08750000000001</v>
      </c>
      <c r="G8390">
        <f t="shared" si="263"/>
        <v>4428.6625000000004</v>
      </c>
      <c r="H8390">
        <v>5</v>
      </c>
      <c r="I8390" s="17">
        <v>45438</v>
      </c>
      <c r="J8390" s="17">
        <v>45441</v>
      </c>
      <c r="K8390" t="s">
        <v>15</v>
      </c>
      <c r="L8390" t="s">
        <v>16</v>
      </c>
      <c r="M8390">
        <v>902.6</v>
      </c>
      <c r="N8390" t="s">
        <v>17</v>
      </c>
    </row>
    <row r="8391" spans="1:14" ht="14.25" customHeight="1" x14ac:dyDescent="0.3">
      <c r="A8391" t="s">
        <v>3713</v>
      </c>
      <c r="B8391" t="s">
        <v>25</v>
      </c>
      <c r="C8391" t="s">
        <v>36</v>
      </c>
      <c r="D8391">
        <v>4672.49</v>
      </c>
      <c r="E8391">
        <v>0.48</v>
      </c>
      <c r="F8391">
        <f t="shared" si="262"/>
        <v>2242.7952</v>
      </c>
      <c r="G8391">
        <f t="shared" si="263"/>
        <v>2429.6947999999998</v>
      </c>
      <c r="H8391">
        <v>5</v>
      </c>
      <c r="I8391" s="17">
        <v>44999</v>
      </c>
      <c r="J8391" s="17">
        <v>45002</v>
      </c>
      <c r="K8391" t="s">
        <v>21</v>
      </c>
      <c r="L8391" t="s">
        <v>27</v>
      </c>
      <c r="M8391">
        <v>324.27999999999997</v>
      </c>
      <c r="N8391" t="s">
        <v>28</v>
      </c>
    </row>
    <row r="8392" spans="1:14" ht="14.25" customHeight="1" x14ac:dyDescent="0.3">
      <c r="A8392" t="s">
        <v>14693</v>
      </c>
      <c r="B8392" t="s">
        <v>19</v>
      </c>
      <c r="C8392" t="s">
        <v>26</v>
      </c>
      <c r="D8392">
        <v>4675.07</v>
      </c>
      <c r="E8392">
        <v>0.14000000000000001</v>
      </c>
      <c r="F8392">
        <f t="shared" si="262"/>
        <v>654.50980000000004</v>
      </c>
      <c r="G8392">
        <f t="shared" si="263"/>
        <v>4020.5601999999999</v>
      </c>
      <c r="H8392">
        <v>5</v>
      </c>
      <c r="I8392" s="17">
        <v>45269</v>
      </c>
      <c r="J8392" s="17">
        <v>45274</v>
      </c>
      <c r="K8392" t="s">
        <v>15</v>
      </c>
      <c r="L8392" t="s">
        <v>22</v>
      </c>
      <c r="M8392">
        <v>781.11</v>
      </c>
      <c r="N8392" t="s">
        <v>39</v>
      </c>
    </row>
    <row r="8393" spans="1:14" ht="14.25" customHeight="1" x14ac:dyDescent="0.3">
      <c r="A8393" t="s">
        <v>6433</v>
      </c>
      <c r="B8393" t="s">
        <v>13</v>
      </c>
      <c r="C8393" t="s">
        <v>20</v>
      </c>
      <c r="D8393">
        <v>4676.2700000000004</v>
      </c>
      <c r="E8393">
        <v>0.27</v>
      </c>
      <c r="F8393">
        <f t="shared" si="262"/>
        <v>1262.5929000000001</v>
      </c>
      <c r="G8393">
        <f t="shared" si="263"/>
        <v>3413.6771000000003</v>
      </c>
      <c r="H8393">
        <v>5</v>
      </c>
      <c r="I8393" s="17">
        <v>45089</v>
      </c>
      <c r="J8393" s="17">
        <v>45092</v>
      </c>
      <c r="K8393" t="s">
        <v>15</v>
      </c>
      <c r="L8393" t="s">
        <v>16</v>
      </c>
      <c r="M8393">
        <v>255.16</v>
      </c>
      <c r="N8393" t="s">
        <v>39</v>
      </c>
    </row>
    <row r="8394" spans="1:14" ht="14.25" customHeight="1" x14ac:dyDescent="0.3">
      <c r="A8394" t="s">
        <v>2805</v>
      </c>
      <c r="B8394" t="s">
        <v>19</v>
      </c>
      <c r="C8394" t="s">
        <v>20</v>
      </c>
      <c r="D8394">
        <v>4677.55</v>
      </c>
      <c r="E8394">
        <v>0.44</v>
      </c>
      <c r="F8394">
        <f t="shared" si="262"/>
        <v>2058.1220000000003</v>
      </c>
      <c r="G8394">
        <f t="shared" si="263"/>
        <v>2619.4279999999999</v>
      </c>
      <c r="H8394">
        <v>5</v>
      </c>
      <c r="I8394" s="17">
        <v>45637</v>
      </c>
      <c r="J8394" s="17">
        <v>45644</v>
      </c>
      <c r="K8394" t="s">
        <v>15</v>
      </c>
      <c r="L8394" t="s">
        <v>27</v>
      </c>
      <c r="M8394">
        <v>730.31</v>
      </c>
      <c r="N8394" t="s">
        <v>23</v>
      </c>
    </row>
    <row r="8395" spans="1:14" ht="14.25" customHeight="1" x14ac:dyDescent="0.3">
      <c r="A8395" t="s">
        <v>7346</v>
      </c>
      <c r="B8395" t="s">
        <v>25</v>
      </c>
      <c r="C8395" t="s">
        <v>14</v>
      </c>
      <c r="D8395">
        <v>4690.16</v>
      </c>
      <c r="E8395">
        <v>0.01</v>
      </c>
      <c r="F8395">
        <f t="shared" si="262"/>
        <v>46.901600000000002</v>
      </c>
      <c r="G8395">
        <f t="shared" si="263"/>
        <v>4643.2583999999997</v>
      </c>
      <c r="H8395">
        <v>5</v>
      </c>
      <c r="I8395" s="17">
        <v>45441</v>
      </c>
      <c r="J8395" s="17">
        <v>45444</v>
      </c>
      <c r="K8395" t="s">
        <v>21</v>
      </c>
      <c r="L8395" t="s">
        <v>27</v>
      </c>
      <c r="M8395">
        <v>699.17</v>
      </c>
      <c r="N8395" t="s">
        <v>48</v>
      </c>
    </row>
    <row r="8396" spans="1:14" ht="14.25" customHeight="1" x14ac:dyDescent="0.3">
      <c r="A8396" t="s">
        <v>732</v>
      </c>
      <c r="B8396" t="s">
        <v>13</v>
      </c>
      <c r="C8396" t="s">
        <v>20</v>
      </c>
      <c r="D8396">
        <v>4693.17</v>
      </c>
      <c r="E8396">
        <v>0.15</v>
      </c>
      <c r="F8396">
        <f t="shared" si="262"/>
        <v>703.97550000000001</v>
      </c>
      <c r="G8396">
        <f t="shared" si="263"/>
        <v>3989.1945000000001</v>
      </c>
      <c r="H8396">
        <v>5</v>
      </c>
      <c r="I8396" s="17">
        <v>45280</v>
      </c>
      <c r="J8396" s="17">
        <v>45286</v>
      </c>
      <c r="K8396" t="s">
        <v>15</v>
      </c>
      <c r="L8396" t="s">
        <v>27</v>
      </c>
      <c r="M8396">
        <v>589.22</v>
      </c>
      <c r="N8396" t="s">
        <v>48</v>
      </c>
    </row>
    <row r="8397" spans="1:14" ht="14.25" customHeight="1" x14ac:dyDescent="0.3">
      <c r="A8397" t="s">
        <v>3570</v>
      </c>
      <c r="B8397" t="s">
        <v>25</v>
      </c>
      <c r="C8397" t="s">
        <v>14</v>
      </c>
      <c r="D8397">
        <v>4696.1000000000004</v>
      </c>
      <c r="E8397">
        <v>0.23</v>
      </c>
      <c r="F8397">
        <f t="shared" si="262"/>
        <v>1080.1030000000001</v>
      </c>
      <c r="G8397">
        <f t="shared" si="263"/>
        <v>3615.9970000000003</v>
      </c>
      <c r="H8397">
        <v>5</v>
      </c>
      <c r="I8397" s="17">
        <v>45128</v>
      </c>
      <c r="J8397" s="17">
        <v>45133</v>
      </c>
      <c r="K8397" t="s">
        <v>15</v>
      </c>
      <c r="L8397" t="s">
        <v>22</v>
      </c>
      <c r="M8397">
        <v>661.25</v>
      </c>
      <c r="N8397" t="s">
        <v>39</v>
      </c>
    </row>
    <row r="8398" spans="1:14" ht="14.25" customHeight="1" x14ac:dyDescent="0.3">
      <c r="A8398" t="s">
        <v>12389</v>
      </c>
      <c r="B8398" t="s">
        <v>25</v>
      </c>
      <c r="C8398" t="s">
        <v>14</v>
      </c>
      <c r="D8398">
        <v>4699.78</v>
      </c>
      <c r="E8398">
        <v>0.36</v>
      </c>
      <c r="F8398">
        <f t="shared" si="262"/>
        <v>1691.9207999999999</v>
      </c>
      <c r="G8398">
        <f t="shared" si="263"/>
        <v>3007.8591999999999</v>
      </c>
      <c r="H8398">
        <v>5</v>
      </c>
      <c r="I8398" s="17">
        <v>45084</v>
      </c>
      <c r="J8398" s="17">
        <v>45085</v>
      </c>
      <c r="K8398" t="s">
        <v>21</v>
      </c>
      <c r="L8398" t="s">
        <v>22</v>
      </c>
      <c r="M8398">
        <v>519.70000000000005</v>
      </c>
      <c r="N8398" t="s">
        <v>28</v>
      </c>
    </row>
    <row r="8399" spans="1:14" ht="14.25" customHeight="1" x14ac:dyDescent="0.3">
      <c r="A8399" t="s">
        <v>10016</v>
      </c>
      <c r="B8399" t="s">
        <v>13</v>
      </c>
      <c r="C8399" t="s">
        <v>14</v>
      </c>
      <c r="D8399">
        <v>4701.96</v>
      </c>
      <c r="E8399">
        <v>0.16</v>
      </c>
      <c r="F8399">
        <f t="shared" si="262"/>
        <v>752.31360000000006</v>
      </c>
      <c r="G8399">
        <f t="shared" si="263"/>
        <v>3949.6464000000001</v>
      </c>
      <c r="H8399">
        <v>5</v>
      </c>
      <c r="I8399" s="17">
        <v>45135</v>
      </c>
      <c r="J8399" s="17">
        <v>45137</v>
      </c>
      <c r="K8399" t="s">
        <v>15</v>
      </c>
      <c r="L8399" t="s">
        <v>16</v>
      </c>
      <c r="M8399">
        <v>446.46</v>
      </c>
      <c r="N8399" t="s">
        <v>39</v>
      </c>
    </row>
    <row r="8400" spans="1:14" ht="14.25" customHeight="1" x14ac:dyDescent="0.3">
      <c r="A8400" t="s">
        <v>9338</v>
      </c>
      <c r="B8400" t="s">
        <v>19</v>
      </c>
      <c r="C8400" t="s">
        <v>36</v>
      </c>
      <c r="D8400">
        <v>4705.49</v>
      </c>
      <c r="E8400">
        <v>0.24</v>
      </c>
      <c r="F8400">
        <f t="shared" si="262"/>
        <v>1129.3175999999999</v>
      </c>
      <c r="G8400">
        <f t="shared" si="263"/>
        <v>3576.1723999999999</v>
      </c>
      <c r="H8400">
        <v>5</v>
      </c>
      <c r="I8400" s="17">
        <v>45232</v>
      </c>
      <c r="J8400" s="17">
        <v>45233</v>
      </c>
      <c r="K8400" t="s">
        <v>21</v>
      </c>
      <c r="L8400" t="s">
        <v>22</v>
      </c>
      <c r="M8400">
        <v>252.42</v>
      </c>
      <c r="N8400" t="s">
        <v>34</v>
      </c>
    </row>
    <row r="8401" spans="1:14" ht="14.25" customHeight="1" x14ac:dyDescent="0.3">
      <c r="A8401" t="s">
        <v>7569</v>
      </c>
      <c r="B8401" t="s">
        <v>25</v>
      </c>
      <c r="C8401" t="s">
        <v>20</v>
      </c>
      <c r="D8401">
        <v>4705.6099999999997</v>
      </c>
      <c r="E8401">
        <v>0.14000000000000001</v>
      </c>
      <c r="F8401">
        <f t="shared" si="262"/>
        <v>658.78539999999998</v>
      </c>
      <c r="G8401">
        <f t="shared" si="263"/>
        <v>4046.8245999999999</v>
      </c>
      <c r="H8401">
        <v>5</v>
      </c>
      <c r="I8401" s="17">
        <v>45654</v>
      </c>
      <c r="J8401" s="17">
        <v>45656</v>
      </c>
      <c r="K8401" t="s">
        <v>31</v>
      </c>
      <c r="L8401" t="s">
        <v>16</v>
      </c>
      <c r="M8401">
        <v>1015.32</v>
      </c>
      <c r="N8401" t="s">
        <v>48</v>
      </c>
    </row>
    <row r="8402" spans="1:14" ht="14.25" customHeight="1" x14ac:dyDescent="0.3">
      <c r="A8402" t="s">
        <v>6399</v>
      </c>
      <c r="B8402" t="s">
        <v>19</v>
      </c>
      <c r="C8402" t="s">
        <v>14</v>
      </c>
      <c r="D8402">
        <v>4707.41</v>
      </c>
      <c r="E8402">
        <v>0.23</v>
      </c>
      <c r="F8402">
        <f t="shared" si="262"/>
        <v>1082.7043000000001</v>
      </c>
      <c r="G8402">
        <f t="shared" si="263"/>
        <v>3624.7056999999995</v>
      </c>
      <c r="H8402">
        <v>5</v>
      </c>
      <c r="I8402" s="17">
        <v>45454</v>
      </c>
      <c r="J8402" s="17">
        <v>45459</v>
      </c>
      <c r="K8402" t="s">
        <v>21</v>
      </c>
      <c r="L8402" t="s">
        <v>27</v>
      </c>
      <c r="M8402">
        <v>636.70000000000005</v>
      </c>
      <c r="N8402" t="s">
        <v>28</v>
      </c>
    </row>
    <row r="8403" spans="1:14" ht="14.25" customHeight="1" x14ac:dyDescent="0.3">
      <c r="A8403" t="s">
        <v>9663</v>
      </c>
      <c r="B8403" t="s">
        <v>41</v>
      </c>
      <c r="C8403" t="s">
        <v>20</v>
      </c>
      <c r="D8403">
        <v>4709.37</v>
      </c>
      <c r="E8403">
        <v>0.24</v>
      </c>
      <c r="F8403">
        <f t="shared" si="262"/>
        <v>1130.2487999999998</v>
      </c>
      <c r="G8403">
        <f t="shared" si="263"/>
        <v>3579.1212</v>
      </c>
      <c r="H8403">
        <v>5</v>
      </c>
      <c r="I8403" s="17">
        <v>45455</v>
      </c>
      <c r="J8403" s="17">
        <v>45458</v>
      </c>
      <c r="K8403" t="s">
        <v>21</v>
      </c>
      <c r="L8403" t="s">
        <v>27</v>
      </c>
      <c r="M8403">
        <v>1055.9100000000001</v>
      </c>
      <c r="N8403" t="s">
        <v>17</v>
      </c>
    </row>
    <row r="8404" spans="1:14" ht="14.25" customHeight="1" x14ac:dyDescent="0.3">
      <c r="A8404" t="s">
        <v>11937</v>
      </c>
      <c r="B8404" t="s">
        <v>41</v>
      </c>
      <c r="C8404" t="s">
        <v>20</v>
      </c>
      <c r="D8404">
        <v>4722.5600000000004</v>
      </c>
      <c r="E8404">
        <v>0.45</v>
      </c>
      <c r="F8404">
        <f t="shared" si="262"/>
        <v>2125.152</v>
      </c>
      <c r="G8404">
        <f t="shared" si="263"/>
        <v>2597.4080000000004</v>
      </c>
      <c r="H8404">
        <v>5</v>
      </c>
      <c r="I8404" s="17">
        <v>45570</v>
      </c>
      <c r="J8404" s="17">
        <v>45574</v>
      </c>
      <c r="K8404" t="s">
        <v>31</v>
      </c>
      <c r="L8404" t="s">
        <v>16</v>
      </c>
      <c r="M8404">
        <v>450.69</v>
      </c>
      <c r="N8404" t="s">
        <v>17</v>
      </c>
    </row>
    <row r="8405" spans="1:14" ht="14.25" customHeight="1" x14ac:dyDescent="0.3">
      <c r="A8405" t="s">
        <v>14668</v>
      </c>
      <c r="B8405" t="s">
        <v>41</v>
      </c>
      <c r="C8405" t="s">
        <v>33</v>
      </c>
      <c r="D8405">
        <v>4725.13</v>
      </c>
      <c r="E8405">
        <v>0.31</v>
      </c>
      <c r="F8405">
        <f t="shared" si="262"/>
        <v>1464.7903000000001</v>
      </c>
      <c r="G8405">
        <f t="shared" si="263"/>
        <v>3260.3397</v>
      </c>
      <c r="H8405">
        <v>5</v>
      </c>
      <c r="I8405" s="17">
        <v>44945</v>
      </c>
      <c r="J8405" s="17">
        <v>44948</v>
      </c>
      <c r="K8405" t="s">
        <v>15</v>
      </c>
      <c r="L8405" t="s">
        <v>27</v>
      </c>
      <c r="M8405">
        <v>902.99</v>
      </c>
      <c r="N8405" t="s">
        <v>48</v>
      </c>
    </row>
    <row r="8406" spans="1:14" ht="14.25" customHeight="1" x14ac:dyDescent="0.3">
      <c r="A8406" t="s">
        <v>90</v>
      </c>
      <c r="B8406" t="s">
        <v>25</v>
      </c>
      <c r="C8406" t="s">
        <v>20</v>
      </c>
      <c r="D8406">
        <v>4725.93</v>
      </c>
      <c r="E8406">
        <v>0.17</v>
      </c>
      <c r="F8406">
        <f t="shared" si="262"/>
        <v>803.4081000000001</v>
      </c>
      <c r="G8406">
        <f t="shared" si="263"/>
        <v>3922.5219000000002</v>
      </c>
      <c r="H8406">
        <v>5</v>
      </c>
      <c r="I8406" s="17">
        <v>45409</v>
      </c>
      <c r="J8406" s="17">
        <v>45416</v>
      </c>
      <c r="K8406" t="s">
        <v>31</v>
      </c>
      <c r="L8406" t="s">
        <v>27</v>
      </c>
      <c r="M8406">
        <v>581.75</v>
      </c>
      <c r="N8406" t="s">
        <v>48</v>
      </c>
    </row>
    <row r="8407" spans="1:14" ht="14.25" customHeight="1" x14ac:dyDescent="0.3">
      <c r="A8407" t="s">
        <v>9323</v>
      </c>
      <c r="B8407" t="s">
        <v>13</v>
      </c>
      <c r="C8407" t="s">
        <v>26</v>
      </c>
      <c r="D8407">
        <v>4728.38</v>
      </c>
      <c r="E8407">
        <v>0.26</v>
      </c>
      <c r="F8407">
        <f t="shared" si="262"/>
        <v>1229.3788000000002</v>
      </c>
      <c r="G8407">
        <f t="shared" si="263"/>
        <v>3499.0011999999997</v>
      </c>
      <c r="H8407">
        <v>5</v>
      </c>
      <c r="I8407" s="17">
        <v>45528</v>
      </c>
      <c r="J8407" s="17">
        <v>45529</v>
      </c>
      <c r="K8407" t="s">
        <v>15</v>
      </c>
      <c r="L8407" t="s">
        <v>22</v>
      </c>
      <c r="M8407">
        <v>1393.4</v>
      </c>
      <c r="N8407" t="s">
        <v>23</v>
      </c>
    </row>
    <row r="8408" spans="1:14" ht="14.25" customHeight="1" x14ac:dyDescent="0.3">
      <c r="A8408" t="s">
        <v>7805</v>
      </c>
      <c r="B8408" t="s">
        <v>13</v>
      </c>
      <c r="C8408" t="s">
        <v>36</v>
      </c>
      <c r="D8408">
        <v>4735.1400000000003</v>
      </c>
      <c r="E8408">
        <v>0.5</v>
      </c>
      <c r="F8408">
        <f t="shared" si="262"/>
        <v>2367.5700000000002</v>
      </c>
      <c r="G8408">
        <f t="shared" si="263"/>
        <v>2367.5700000000002</v>
      </c>
      <c r="H8408">
        <v>5</v>
      </c>
      <c r="I8408" s="17">
        <v>45084</v>
      </c>
      <c r="J8408" s="17">
        <v>45091</v>
      </c>
      <c r="K8408" t="s">
        <v>15</v>
      </c>
      <c r="L8408" t="s">
        <v>22</v>
      </c>
      <c r="M8408">
        <v>493.82</v>
      </c>
      <c r="N8408" t="s">
        <v>28</v>
      </c>
    </row>
    <row r="8409" spans="1:14" ht="14.25" customHeight="1" x14ac:dyDescent="0.3">
      <c r="A8409" t="s">
        <v>11349</v>
      </c>
      <c r="B8409" t="s">
        <v>25</v>
      </c>
      <c r="C8409" t="s">
        <v>26</v>
      </c>
      <c r="D8409">
        <v>4735.33</v>
      </c>
      <c r="E8409">
        <v>0.17</v>
      </c>
      <c r="F8409">
        <f t="shared" si="262"/>
        <v>805.00610000000006</v>
      </c>
      <c r="G8409">
        <f t="shared" si="263"/>
        <v>3930.3238999999999</v>
      </c>
      <c r="H8409">
        <v>5</v>
      </c>
      <c r="I8409" s="17">
        <v>45314</v>
      </c>
      <c r="J8409" s="17">
        <v>45317</v>
      </c>
      <c r="K8409" t="s">
        <v>31</v>
      </c>
      <c r="L8409" t="s">
        <v>16</v>
      </c>
      <c r="M8409">
        <v>554.05999999999995</v>
      </c>
      <c r="N8409" t="s">
        <v>48</v>
      </c>
    </row>
    <row r="8410" spans="1:14" ht="14.25" customHeight="1" x14ac:dyDescent="0.3">
      <c r="A8410" t="s">
        <v>8199</v>
      </c>
      <c r="B8410" t="s">
        <v>25</v>
      </c>
      <c r="C8410" t="s">
        <v>26</v>
      </c>
      <c r="D8410">
        <v>4735.7299999999996</v>
      </c>
      <c r="E8410">
        <v>0.48</v>
      </c>
      <c r="F8410">
        <f t="shared" si="262"/>
        <v>2273.1503999999995</v>
      </c>
      <c r="G8410">
        <f t="shared" si="263"/>
        <v>2462.5796</v>
      </c>
      <c r="H8410">
        <v>5</v>
      </c>
      <c r="I8410" s="17">
        <v>45498</v>
      </c>
      <c r="J8410" s="17">
        <v>45501</v>
      </c>
      <c r="K8410" t="s">
        <v>21</v>
      </c>
      <c r="L8410" t="s">
        <v>27</v>
      </c>
      <c r="M8410">
        <v>1394.15</v>
      </c>
      <c r="N8410" t="s">
        <v>34</v>
      </c>
    </row>
    <row r="8411" spans="1:14" ht="14.25" customHeight="1" x14ac:dyDescent="0.3">
      <c r="A8411" t="s">
        <v>900</v>
      </c>
      <c r="B8411" t="s">
        <v>41</v>
      </c>
      <c r="C8411" t="s">
        <v>26</v>
      </c>
      <c r="D8411">
        <v>4737.8999999999996</v>
      </c>
      <c r="E8411">
        <v>0.4</v>
      </c>
      <c r="F8411">
        <f t="shared" si="262"/>
        <v>1895.1599999999999</v>
      </c>
      <c r="G8411">
        <f t="shared" si="263"/>
        <v>2842.74</v>
      </c>
      <c r="H8411">
        <v>5</v>
      </c>
      <c r="I8411" s="17">
        <v>45391</v>
      </c>
      <c r="J8411" s="17">
        <v>45396</v>
      </c>
      <c r="K8411" t="s">
        <v>21</v>
      </c>
      <c r="L8411" t="s">
        <v>16</v>
      </c>
      <c r="M8411">
        <v>858.35</v>
      </c>
      <c r="N8411" t="s">
        <v>39</v>
      </c>
    </row>
    <row r="8412" spans="1:14" ht="14.25" customHeight="1" x14ac:dyDescent="0.3">
      <c r="A8412" t="s">
        <v>7880</v>
      </c>
      <c r="B8412" t="s">
        <v>25</v>
      </c>
      <c r="C8412" t="s">
        <v>14</v>
      </c>
      <c r="D8412">
        <v>4738.66</v>
      </c>
      <c r="E8412">
        <v>0.08</v>
      </c>
      <c r="F8412">
        <f t="shared" si="262"/>
        <v>379.09280000000001</v>
      </c>
      <c r="G8412">
        <f t="shared" si="263"/>
        <v>4359.5671999999995</v>
      </c>
      <c r="H8412">
        <v>5</v>
      </c>
      <c r="I8412" s="17">
        <v>45351</v>
      </c>
      <c r="J8412" s="17">
        <v>45354</v>
      </c>
      <c r="K8412" t="s">
        <v>21</v>
      </c>
      <c r="L8412" t="s">
        <v>27</v>
      </c>
      <c r="M8412">
        <v>976.58</v>
      </c>
      <c r="N8412" t="s">
        <v>39</v>
      </c>
    </row>
    <row r="8413" spans="1:14" ht="14.25" customHeight="1" x14ac:dyDescent="0.3">
      <c r="A8413" t="s">
        <v>3240</v>
      </c>
      <c r="B8413" t="s">
        <v>13</v>
      </c>
      <c r="C8413" t="s">
        <v>36</v>
      </c>
      <c r="D8413">
        <v>4741.42</v>
      </c>
      <c r="E8413">
        <v>0.49</v>
      </c>
      <c r="F8413">
        <f t="shared" si="262"/>
        <v>2323.2957999999999</v>
      </c>
      <c r="G8413">
        <f t="shared" si="263"/>
        <v>2418.1242000000002</v>
      </c>
      <c r="H8413">
        <v>5</v>
      </c>
      <c r="I8413" s="17">
        <v>45203</v>
      </c>
      <c r="J8413" s="17">
        <v>45207</v>
      </c>
      <c r="K8413" t="s">
        <v>15</v>
      </c>
      <c r="L8413" t="s">
        <v>16</v>
      </c>
      <c r="M8413">
        <v>440.9</v>
      </c>
      <c r="N8413" t="s">
        <v>23</v>
      </c>
    </row>
    <row r="8414" spans="1:14" ht="14.25" customHeight="1" x14ac:dyDescent="0.3">
      <c r="A8414" t="s">
        <v>5256</v>
      </c>
      <c r="B8414" t="s">
        <v>41</v>
      </c>
      <c r="C8414" t="s">
        <v>33</v>
      </c>
      <c r="D8414">
        <v>4741.46</v>
      </c>
      <c r="E8414">
        <v>0.5</v>
      </c>
      <c r="F8414">
        <f t="shared" si="262"/>
        <v>2370.73</v>
      </c>
      <c r="G8414">
        <f t="shared" si="263"/>
        <v>2370.73</v>
      </c>
      <c r="H8414">
        <v>5</v>
      </c>
      <c r="I8414" s="17">
        <v>45238</v>
      </c>
      <c r="J8414" s="17">
        <v>45239</v>
      </c>
      <c r="K8414" t="s">
        <v>21</v>
      </c>
      <c r="L8414" t="s">
        <v>27</v>
      </c>
      <c r="M8414">
        <v>633.96</v>
      </c>
      <c r="N8414" t="s">
        <v>48</v>
      </c>
    </row>
    <row r="8415" spans="1:14" ht="14.25" customHeight="1" x14ac:dyDescent="0.3">
      <c r="A8415" t="s">
        <v>9574</v>
      </c>
      <c r="B8415" t="s">
        <v>13</v>
      </c>
      <c r="C8415" t="s">
        <v>14</v>
      </c>
      <c r="D8415">
        <v>4743.95</v>
      </c>
      <c r="E8415">
        <v>0.33</v>
      </c>
      <c r="F8415">
        <f t="shared" si="262"/>
        <v>1565.5035</v>
      </c>
      <c r="G8415">
        <f t="shared" si="263"/>
        <v>3178.4465</v>
      </c>
      <c r="H8415">
        <v>5</v>
      </c>
      <c r="I8415" s="17">
        <v>45189</v>
      </c>
      <c r="J8415" s="17">
        <v>45194</v>
      </c>
      <c r="K8415" t="s">
        <v>15</v>
      </c>
      <c r="L8415" t="s">
        <v>22</v>
      </c>
      <c r="M8415">
        <v>426.04</v>
      </c>
      <c r="N8415" t="s">
        <v>34</v>
      </c>
    </row>
    <row r="8416" spans="1:14" ht="14.25" customHeight="1" x14ac:dyDescent="0.3">
      <c r="A8416" t="s">
        <v>12953</v>
      </c>
      <c r="B8416" t="s">
        <v>19</v>
      </c>
      <c r="C8416" t="s">
        <v>36</v>
      </c>
      <c r="D8416">
        <v>4745.4399999999996</v>
      </c>
      <c r="E8416">
        <v>0.2</v>
      </c>
      <c r="F8416">
        <f t="shared" si="262"/>
        <v>949.08799999999997</v>
      </c>
      <c r="G8416">
        <f t="shared" si="263"/>
        <v>3796.3519999999999</v>
      </c>
      <c r="H8416">
        <v>5</v>
      </c>
      <c r="I8416" s="17">
        <v>45401</v>
      </c>
      <c r="J8416" s="17">
        <v>45408</v>
      </c>
      <c r="K8416" t="s">
        <v>21</v>
      </c>
      <c r="L8416" t="s">
        <v>27</v>
      </c>
      <c r="M8416">
        <v>1172.99</v>
      </c>
      <c r="N8416" t="s">
        <v>39</v>
      </c>
    </row>
    <row r="8417" spans="1:14" ht="14.25" customHeight="1" x14ac:dyDescent="0.3">
      <c r="A8417" t="s">
        <v>5193</v>
      </c>
      <c r="B8417" t="s">
        <v>41</v>
      </c>
      <c r="C8417" t="s">
        <v>20</v>
      </c>
      <c r="D8417">
        <v>4753.22</v>
      </c>
      <c r="E8417">
        <v>0.43</v>
      </c>
      <c r="F8417">
        <f t="shared" si="262"/>
        <v>2043.8846000000001</v>
      </c>
      <c r="G8417">
        <f t="shared" si="263"/>
        <v>2709.3353999999999</v>
      </c>
      <c r="H8417">
        <v>5</v>
      </c>
      <c r="I8417" s="17">
        <v>45434</v>
      </c>
      <c r="J8417" s="17">
        <v>45437</v>
      </c>
      <c r="K8417" t="s">
        <v>31</v>
      </c>
      <c r="L8417" t="s">
        <v>16</v>
      </c>
      <c r="M8417">
        <v>927.62</v>
      </c>
      <c r="N8417" t="s">
        <v>23</v>
      </c>
    </row>
    <row r="8418" spans="1:14" ht="14.25" customHeight="1" x14ac:dyDescent="0.3">
      <c r="A8418" t="s">
        <v>4911</v>
      </c>
      <c r="B8418" t="s">
        <v>25</v>
      </c>
      <c r="C8418" t="s">
        <v>26</v>
      </c>
      <c r="D8418">
        <v>4753.46</v>
      </c>
      <c r="E8418">
        <v>0.1</v>
      </c>
      <c r="F8418">
        <f t="shared" si="262"/>
        <v>475.346</v>
      </c>
      <c r="G8418">
        <f t="shared" si="263"/>
        <v>4278.1139999999996</v>
      </c>
      <c r="H8418">
        <v>5</v>
      </c>
      <c r="I8418" s="17">
        <v>45639</v>
      </c>
      <c r="J8418" s="17">
        <v>45643</v>
      </c>
      <c r="K8418" t="s">
        <v>15</v>
      </c>
      <c r="L8418" t="s">
        <v>16</v>
      </c>
      <c r="M8418">
        <v>787.48</v>
      </c>
      <c r="N8418" t="s">
        <v>17</v>
      </c>
    </row>
    <row r="8419" spans="1:14" ht="14.25" customHeight="1" x14ac:dyDescent="0.3">
      <c r="A8419" t="s">
        <v>64</v>
      </c>
      <c r="B8419" t="s">
        <v>25</v>
      </c>
      <c r="C8419" t="s">
        <v>33</v>
      </c>
      <c r="D8419">
        <v>4754.72</v>
      </c>
      <c r="E8419">
        <v>0.32</v>
      </c>
      <c r="F8419">
        <f t="shared" si="262"/>
        <v>1521.5104000000001</v>
      </c>
      <c r="G8419">
        <f t="shared" si="263"/>
        <v>3233.2096000000001</v>
      </c>
      <c r="H8419">
        <v>5</v>
      </c>
      <c r="I8419" s="17">
        <v>45527</v>
      </c>
      <c r="J8419" s="17">
        <v>45531</v>
      </c>
      <c r="K8419" t="s">
        <v>31</v>
      </c>
      <c r="L8419" t="s">
        <v>27</v>
      </c>
      <c r="M8419">
        <v>697.03</v>
      </c>
      <c r="N8419" t="s">
        <v>48</v>
      </c>
    </row>
    <row r="8420" spans="1:14" ht="14.25" customHeight="1" x14ac:dyDescent="0.3">
      <c r="A8420" t="s">
        <v>552</v>
      </c>
      <c r="B8420" t="s">
        <v>41</v>
      </c>
      <c r="C8420" t="s">
        <v>33</v>
      </c>
      <c r="D8420">
        <v>4771.59</v>
      </c>
      <c r="E8420">
        <v>0.19</v>
      </c>
      <c r="F8420">
        <f t="shared" si="262"/>
        <v>906.60210000000006</v>
      </c>
      <c r="G8420">
        <f t="shared" si="263"/>
        <v>3864.9879000000001</v>
      </c>
      <c r="H8420">
        <v>5</v>
      </c>
      <c r="I8420" s="17">
        <v>45119</v>
      </c>
      <c r="J8420" s="17">
        <v>45124</v>
      </c>
      <c r="K8420" t="s">
        <v>21</v>
      </c>
      <c r="L8420" t="s">
        <v>22</v>
      </c>
      <c r="M8420">
        <v>997.46</v>
      </c>
      <c r="N8420" t="s">
        <v>34</v>
      </c>
    </row>
    <row r="8421" spans="1:14" ht="14.25" customHeight="1" x14ac:dyDescent="0.3">
      <c r="A8421" t="s">
        <v>2690</v>
      </c>
      <c r="B8421" t="s">
        <v>19</v>
      </c>
      <c r="C8421" t="s">
        <v>26</v>
      </c>
      <c r="D8421">
        <v>4776.49</v>
      </c>
      <c r="E8421">
        <v>0.11</v>
      </c>
      <c r="F8421">
        <f t="shared" si="262"/>
        <v>525.41390000000001</v>
      </c>
      <c r="G8421">
        <f t="shared" si="263"/>
        <v>4251.0761000000002</v>
      </c>
      <c r="H8421">
        <v>5</v>
      </c>
      <c r="I8421" s="17">
        <v>45089</v>
      </c>
      <c r="J8421" s="17">
        <v>45093</v>
      </c>
      <c r="K8421" t="s">
        <v>21</v>
      </c>
      <c r="L8421" t="s">
        <v>27</v>
      </c>
      <c r="M8421">
        <v>1091.68</v>
      </c>
      <c r="N8421" t="s">
        <v>23</v>
      </c>
    </row>
    <row r="8422" spans="1:14" ht="14.25" customHeight="1" x14ac:dyDescent="0.3">
      <c r="A8422" t="s">
        <v>13939</v>
      </c>
      <c r="B8422" t="s">
        <v>13</v>
      </c>
      <c r="C8422" t="s">
        <v>36</v>
      </c>
      <c r="D8422">
        <v>4776.75</v>
      </c>
      <c r="E8422">
        <v>0.11</v>
      </c>
      <c r="F8422">
        <f t="shared" si="262"/>
        <v>525.4425</v>
      </c>
      <c r="G8422">
        <f t="shared" si="263"/>
        <v>4251.3074999999999</v>
      </c>
      <c r="H8422">
        <v>5</v>
      </c>
      <c r="I8422" s="17">
        <v>45170</v>
      </c>
      <c r="J8422" s="17">
        <v>45175</v>
      </c>
      <c r="K8422" t="s">
        <v>21</v>
      </c>
      <c r="L8422" t="s">
        <v>16</v>
      </c>
      <c r="M8422">
        <v>1056.32</v>
      </c>
      <c r="N8422" t="s">
        <v>17</v>
      </c>
    </row>
    <row r="8423" spans="1:14" ht="14.25" customHeight="1" x14ac:dyDescent="0.3">
      <c r="A8423" t="s">
        <v>11727</v>
      </c>
      <c r="B8423" t="s">
        <v>13</v>
      </c>
      <c r="C8423" t="s">
        <v>20</v>
      </c>
      <c r="D8423">
        <v>4781.49</v>
      </c>
      <c r="E8423">
        <v>0.47</v>
      </c>
      <c r="F8423">
        <f t="shared" si="262"/>
        <v>2247.3002999999999</v>
      </c>
      <c r="G8423">
        <f t="shared" si="263"/>
        <v>2534.1896999999999</v>
      </c>
      <c r="H8423">
        <v>5</v>
      </c>
      <c r="I8423" s="17">
        <v>45345</v>
      </c>
      <c r="J8423" s="17">
        <v>45352</v>
      </c>
      <c r="K8423" t="s">
        <v>15</v>
      </c>
      <c r="L8423" t="s">
        <v>22</v>
      </c>
      <c r="M8423">
        <v>314.36</v>
      </c>
      <c r="N8423" t="s">
        <v>39</v>
      </c>
    </row>
    <row r="8424" spans="1:14" ht="14.25" customHeight="1" x14ac:dyDescent="0.3">
      <c r="A8424" t="s">
        <v>7094</v>
      </c>
      <c r="B8424" t="s">
        <v>13</v>
      </c>
      <c r="C8424" t="s">
        <v>20</v>
      </c>
      <c r="D8424">
        <v>4781.9799999999996</v>
      </c>
      <c r="E8424">
        <v>0.09</v>
      </c>
      <c r="F8424">
        <f t="shared" si="262"/>
        <v>430.37819999999994</v>
      </c>
      <c r="G8424">
        <f t="shared" si="263"/>
        <v>4351.6017999999995</v>
      </c>
      <c r="H8424">
        <v>5</v>
      </c>
      <c r="I8424" s="17">
        <v>45587</v>
      </c>
      <c r="J8424" s="17">
        <v>45591</v>
      </c>
      <c r="K8424" t="s">
        <v>31</v>
      </c>
      <c r="L8424" t="s">
        <v>22</v>
      </c>
      <c r="M8424">
        <v>1149.57</v>
      </c>
      <c r="N8424" t="s">
        <v>23</v>
      </c>
    </row>
    <row r="8425" spans="1:14" ht="14.25" customHeight="1" x14ac:dyDescent="0.3">
      <c r="A8425" t="s">
        <v>849</v>
      </c>
      <c r="B8425" t="s">
        <v>25</v>
      </c>
      <c r="C8425" t="s">
        <v>20</v>
      </c>
      <c r="D8425">
        <v>4788.71</v>
      </c>
      <c r="E8425">
        <v>0.47</v>
      </c>
      <c r="F8425">
        <f t="shared" si="262"/>
        <v>2250.6936999999998</v>
      </c>
      <c r="G8425">
        <f t="shared" si="263"/>
        <v>2538.0163000000002</v>
      </c>
      <c r="H8425">
        <v>5</v>
      </c>
      <c r="I8425" s="17">
        <v>44989</v>
      </c>
      <c r="J8425" s="17">
        <v>44991</v>
      </c>
      <c r="K8425" t="s">
        <v>31</v>
      </c>
      <c r="L8425" t="s">
        <v>22</v>
      </c>
      <c r="M8425">
        <v>898.79</v>
      </c>
      <c r="N8425" t="s">
        <v>48</v>
      </c>
    </row>
    <row r="8426" spans="1:14" ht="14.25" customHeight="1" x14ac:dyDescent="0.3">
      <c r="A8426" t="s">
        <v>11651</v>
      </c>
      <c r="B8426" t="s">
        <v>25</v>
      </c>
      <c r="C8426" t="s">
        <v>33</v>
      </c>
      <c r="D8426">
        <v>4788.83</v>
      </c>
      <c r="E8426">
        <v>0.38</v>
      </c>
      <c r="F8426">
        <f t="shared" si="262"/>
        <v>1819.7554</v>
      </c>
      <c r="G8426">
        <f t="shared" si="263"/>
        <v>2969.0745999999999</v>
      </c>
      <c r="H8426">
        <v>5</v>
      </c>
      <c r="I8426" s="17">
        <v>45055</v>
      </c>
      <c r="J8426" s="17">
        <v>45062</v>
      </c>
      <c r="K8426" t="s">
        <v>15</v>
      </c>
      <c r="L8426" t="s">
        <v>16</v>
      </c>
      <c r="M8426">
        <v>279.57</v>
      </c>
      <c r="N8426" t="s">
        <v>17</v>
      </c>
    </row>
    <row r="8427" spans="1:14" ht="14.25" customHeight="1" x14ac:dyDescent="0.3">
      <c r="A8427" t="s">
        <v>8173</v>
      </c>
      <c r="B8427" t="s">
        <v>19</v>
      </c>
      <c r="C8427" t="s">
        <v>14</v>
      </c>
      <c r="D8427">
        <v>4799.54</v>
      </c>
      <c r="E8427">
        <v>0.17</v>
      </c>
      <c r="F8427">
        <f t="shared" si="262"/>
        <v>815.92180000000008</v>
      </c>
      <c r="G8427">
        <f t="shared" si="263"/>
        <v>3983.6181999999999</v>
      </c>
      <c r="H8427">
        <v>5</v>
      </c>
      <c r="I8427" s="17">
        <v>45439</v>
      </c>
      <c r="J8427" s="17">
        <v>45444</v>
      </c>
      <c r="K8427" t="s">
        <v>31</v>
      </c>
      <c r="L8427" t="s">
        <v>22</v>
      </c>
      <c r="M8427">
        <v>512.22</v>
      </c>
      <c r="N8427" t="s">
        <v>48</v>
      </c>
    </row>
    <row r="8428" spans="1:14" ht="14.25" customHeight="1" x14ac:dyDescent="0.3">
      <c r="A8428" t="s">
        <v>939</v>
      </c>
      <c r="B8428" t="s">
        <v>41</v>
      </c>
      <c r="C8428" t="s">
        <v>36</v>
      </c>
      <c r="D8428">
        <v>4802.3100000000004</v>
      </c>
      <c r="E8428">
        <v>0.19</v>
      </c>
      <c r="F8428">
        <f t="shared" si="262"/>
        <v>912.4389000000001</v>
      </c>
      <c r="G8428">
        <f t="shared" si="263"/>
        <v>3889.8711000000003</v>
      </c>
      <c r="H8428">
        <v>5</v>
      </c>
      <c r="I8428" s="17">
        <v>45080</v>
      </c>
      <c r="J8428" s="17">
        <v>45081</v>
      </c>
      <c r="K8428" t="s">
        <v>21</v>
      </c>
      <c r="L8428" t="s">
        <v>16</v>
      </c>
      <c r="M8428">
        <v>274.77</v>
      </c>
      <c r="N8428" t="s">
        <v>48</v>
      </c>
    </row>
    <row r="8429" spans="1:14" ht="14.25" customHeight="1" x14ac:dyDescent="0.3">
      <c r="A8429" t="s">
        <v>2471</v>
      </c>
      <c r="B8429" t="s">
        <v>13</v>
      </c>
      <c r="C8429" t="s">
        <v>36</v>
      </c>
      <c r="D8429">
        <v>4804.8599999999997</v>
      </c>
      <c r="E8429">
        <v>0.01</v>
      </c>
      <c r="F8429">
        <f t="shared" si="262"/>
        <v>48.0486</v>
      </c>
      <c r="G8429">
        <f t="shared" si="263"/>
        <v>4756.8113999999996</v>
      </c>
      <c r="H8429">
        <v>5</v>
      </c>
      <c r="I8429" s="17">
        <v>45039</v>
      </c>
      <c r="J8429" s="17">
        <v>45043</v>
      </c>
      <c r="K8429" t="s">
        <v>21</v>
      </c>
      <c r="L8429" t="s">
        <v>22</v>
      </c>
      <c r="M8429">
        <v>951.36</v>
      </c>
      <c r="N8429" t="s">
        <v>28</v>
      </c>
    </row>
    <row r="8430" spans="1:14" ht="14.25" customHeight="1" x14ac:dyDescent="0.3">
      <c r="A8430" t="s">
        <v>1406</v>
      </c>
      <c r="B8430" t="s">
        <v>41</v>
      </c>
      <c r="C8430" t="s">
        <v>26</v>
      </c>
      <c r="D8430">
        <v>4807.71</v>
      </c>
      <c r="E8430">
        <v>0.35</v>
      </c>
      <c r="F8430">
        <f t="shared" si="262"/>
        <v>1682.6985</v>
      </c>
      <c r="G8430">
        <f t="shared" si="263"/>
        <v>3125.0115000000001</v>
      </c>
      <c r="H8430">
        <v>5</v>
      </c>
      <c r="I8430" s="17">
        <v>45183</v>
      </c>
      <c r="J8430" s="17">
        <v>45184</v>
      </c>
      <c r="K8430" t="s">
        <v>15</v>
      </c>
      <c r="L8430" t="s">
        <v>16</v>
      </c>
      <c r="M8430">
        <v>270.47000000000003</v>
      </c>
      <c r="N8430" t="s">
        <v>48</v>
      </c>
    </row>
    <row r="8431" spans="1:14" ht="14.25" customHeight="1" x14ac:dyDescent="0.3">
      <c r="A8431" t="s">
        <v>6837</v>
      </c>
      <c r="B8431" t="s">
        <v>19</v>
      </c>
      <c r="C8431" t="s">
        <v>33</v>
      </c>
      <c r="D8431">
        <v>4818.13</v>
      </c>
      <c r="E8431">
        <v>0.37</v>
      </c>
      <c r="F8431">
        <f t="shared" si="262"/>
        <v>1782.7081000000001</v>
      </c>
      <c r="G8431">
        <f t="shared" si="263"/>
        <v>3035.4219000000003</v>
      </c>
      <c r="H8431">
        <v>5</v>
      </c>
      <c r="I8431" s="17">
        <v>45561</v>
      </c>
      <c r="J8431" s="17">
        <v>45565</v>
      </c>
      <c r="K8431" t="s">
        <v>15</v>
      </c>
      <c r="L8431" t="s">
        <v>16</v>
      </c>
      <c r="M8431">
        <v>832.86</v>
      </c>
      <c r="N8431" t="s">
        <v>48</v>
      </c>
    </row>
    <row r="8432" spans="1:14" ht="14.25" customHeight="1" x14ac:dyDescent="0.3">
      <c r="A8432" t="s">
        <v>5914</v>
      </c>
      <c r="B8432" t="s">
        <v>25</v>
      </c>
      <c r="C8432" t="s">
        <v>20</v>
      </c>
      <c r="D8432">
        <v>4818.63</v>
      </c>
      <c r="E8432">
        <v>0.31</v>
      </c>
      <c r="F8432">
        <f t="shared" si="262"/>
        <v>1493.7753</v>
      </c>
      <c r="G8432">
        <f t="shared" si="263"/>
        <v>3324.8546999999999</v>
      </c>
      <c r="H8432">
        <v>5</v>
      </c>
      <c r="I8432" s="17">
        <v>45215</v>
      </c>
      <c r="J8432" s="17">
        <v>45217</v>
      </c>
      <c r="K8432" t="s">
        <v>31</v>
      </c>
      <c r="L8432" t="s">
        <v>22</v>
      </c>
      <c r="M8432">
        <v>1109.55</v>
      </c>
      <c r="N8432" t="s">
        <v>23</v>
      </c>
    </row>
    <row r="8433" spans="1:14" ht="14.25" customHeight="1" x14ac:dyDescent="0.3">
      <c r="A8433" t="s">
        <v>13741</v>
      </c>
      <c r="B8433" t="s">
        <v>25</v>
      </c>
      <c r="C8433" t="s">
        <v>14</v>
      </c>
      <c r="D8433">
        <v>4819.8500000000004</v>
      </c>
      <c r="E8433">
        <v>0.4</v>
      </c>
      <c r="F8433">
        <f t="shared" si="262"/>
        <v>1927.9400000000003</v>
      </c>
      <c r="G8433">
        <f t="shared" si="263"/>
        <v>2891.91</v>
      </c>
      <c r="H8433">
        <v>5</v>
      </c>
      <c r="I8433" s="17">
        <v>45614</v>
      </c>
      <c r="J8433" s="17">
        <v>45617</v>
      </c>
      <c r="K8433" t="s">
        <v>15</v>
      </c>
      <c r="L8433" t="s">
        <v>22</v>
      </c>
      <c r="M8433">
        <v>515.61</v>
      </c>
      <c r="N8433" t="s">
        <v>48</v>
      </c>
    </row>
    <row r="8434" spans="1:14" ht="14.25" customHeight="1" x14ac:dyDescent="0.3">
      <c r="A8434" t="s">
        <v>6174</v>
      </c>
      <c r="B8434" t="s">
        <v>19</v>
      </c>
      <c r="C8434" t="s">
        <v>26</v>
      </c>
      <c r="D8434">
        <v>4821.4399999999996</v>
      </c>
      <c r="E8434">
        <v>0.45</v>
      </c>
      <c r="F8434">
        <f t="shared" si="262"/>
        <v>2169.6479999999997</v>
      </c>
      <c r="G8434">
        <f t="shared" si="263"/>
        <v>2651.7919999999999</v>
      </c>
      <c r="H8434">
        <v>5</v>
      </c>
      <c r="I8434" s="17">
        <v>45157</v>
      </c>
      <c r="J8434" s="17">
        <v>45159</v>
      </c>
      <c r="K8434" t="s">
        <v>15</v>
      </c>
      <c r="L8434" t="s">
        <v>27</v>
      </c>
      <c r="M8434">
        <v>734.42</v>
      </c>
      <c r="N8434" t="s">
        <v>23</v>
      </c>
    </row>
    <row r="8435" spans="1:14" ht="14.25" customHeight="1" x14ac:dyDescent="0.3">
      <c r="A8435" t="s">
        <v>7320</v>
      </c>
      <c r="B8435" t="s">
        <v>19</v>
      </c>
      <c r="C8435" t="s">
        <v>33</v>
      </c>
      <c r="D8435">
        <v>4821.67</v>
      </c>
      <c r="E8435">
        <v>0.32</v>
      </c>
      <c r="F8435">
        <f t="shared" si="262"/>
        <v>1542.9344000000001</v>
      </c>
      <c r="G8435">
        <f t="shared" si="263"/>
        <v>3278.7356</v>
      </c>
      <c r="H8435">
        <v>5</v>
      </c>
      <c r="I8435" s="17">
        <v>45141</v>
      </c>
      <c r="J8435" s="17">
        <v>45147</v>
      </c>
      <c r="K8435" t="s">
        <v>15</v>
      </c>
      <c r="L8435" t="s">
        <v>16</v>
      </c>
      <c r="M8435">
        <v>1240.47</v>
      </c>
      <c r="N8435" t="s">
        <v>17</v>
      </c>
    </row>
    <row r="8436" spans="1:14" ht="14.25" customHeight="1" x14ac:dyDescent="0.3">
      <c r="A8436" t="s">
        <v>8658</v>
      </c>
      <c r="B8436" t="s">
        <v>13</v>
      </c>
      <c r="C8436" t="s">
        <v>20</v>
      </c>
      <c r="D8436">
        <v>4825.91</v>
      </c>
      <c r="E8436">
        <v>0.26</v>
      </c>
      <c r="F8436">
        <f t="shared" si="262"/>
        <v>1254.7366</v>
      </c>
      <c r="G8436">
        <f t="shared" si="263"/>
        <v>3571.1733999999997</v>
      </c>
      <c r="H8436">
        <v>5</v>
      </c>
      <c r="I8436" s="17">
        <v>44993</v>
      </c>
      <c r="J8436" s="17">
        <v>45000</v>
      </c>
      <c r="K8436" t="s">
        <v>31</v>
      </c>
      <c r="L8436" t="s">
        <v>16</v>
      </c>
      <c r="M8436">
        <v>1049.67</v>
      </c>
      <c r="N8436" t="s">
        <v>17</v>
      </c>
    </row>
    <row r="8437" spans="1:14" ht="14.25" customHeight="1" x14ac:dyDescent="0.3">
      <c r="A8437" t="s">
        <v>10094</v>
      </c>
      <c r="B8437" t="s">
        <v>13</v>
      </c>
      <c r="C8437" t="s">
        <v>36</v>
      </c>
      <c r="D8437">
        <v>4826.92</v>
      </c>
      <c r="E8437">
        <v>0.24</v>
      </c>
      <c r="F8437">
        <f t="shared" si="262"/>
        <v>1158.4608000000001</v>
      </c>
      <c r="G8437">
        <f t="shared" si="263"/>
        <v>3668.4592000000002</v>
      </c>
      <c r="H8437">
        <v>5</v>
      </c>
      <c r="I8437" s="17">
        <v>45232</v>
      </c>
      <c r="J8437" s="17">
        <v>45237</v>
      </c>
      <c r="K8437" t="s">
        <v>21</v>
      </c>
      <c r="L8437" t="s">
        <v>16</v>
      </c>
      <c r="M8437">
        <v>254.26</v>
      </c>
      <c r="N8437" t="s">
        <v>23</v>
      </c>
    </row>
    <row r="8438" spans="1:14" ht="14.25" customHeight="1" x14ac:dyDescent="0.3">
      <c r="A8438" t="s">
        <v>2965</v>
      </c>
      <c r="B8438" t="s">
        <v>25</v>
      </c>
      <c r="C8438" t="s">
        <v>14</v>
      </c>
      <c r="D8438">
        <v>4827.26</v>
      </c>
      <c r="E8438">
        <v>0.44</v>
      </c>
      <c r="F8438">
        <f t="shared" si="262"/>
        <v>2123.9944</v>
      </c>
      <c r="G8438">
        <f t="shared" si="263"/>
        <v>2703.2656000000002</v>
      </c>
      <c r="H8438">
        <v>5</v>
      </c>
      <c r="I8438" s="17">
        <v>45262</v>
      </c>
      <c r="J8438" s="17">
        <v>45265</v>
      </c>
      <c r="K8438" t="s">
        <v>31</v>
      </c>
      <c r="L8438" t="s">
        <v>16</v>
      </c>
      <c r="M8438">
        <v>1096.2</v>
      </c>
      <c r="N8438" t="s">
        <v>28</v>
      </c>
    </row>
    <row r="8439" spans="1:14" ht="14.25" customHeight="1" x14ac:dyDescent="0.3">
      <c r="A8439" t="s">
        <v>10483</v>
      </c>
      <c r="B8439" t="s">
        <v>13</v>
      </c>
      <c r="C8439" t="s">
        <v>26</v>
      </c>
      <c r="D8439">
        <v>4827.3900000000003</v>
      </c>
      <c r="E8439">
        <v>0.01</v>
      </c>
      <c r="F8439">
        <f t="shared" si="262"/>
        <v>48.273900000000005</v>
      </c>
      <c r="G8439">
        <f t="shared" si="263"/>
        <v>4779.1161000000002</v>
      </c>
      <c r="H8439">
        <v>5</v>
      </c>
      <c r="I8439" s="17">
        <v>45218</v>
      </c>
      <c r="J8439" s="17">
        <v>45219</v>
      </c>
      <c r="K8439" t="s">
        <v>15</v>
      </c>
      <c r="L8439" t="s">
        <v>16</v>
      </c>
      <c r="M8439">
        <v>603.12</v>
      </c>
      <c r="N8439" t="s">
        <v>48</v>
      </c>
    </row>
    <row r="8440" spans="1:14" ht="14.25" customHeight="1" x14ac:dyDescent="0.3">
      <c r="A8440" t="s">
        <v>7837</v>
      </c>
      <c r="B8440" t="s">
        <v>13</v>
      </c>
      <c r="C8440" t="s">
        <v>14</v>
      </c>
      <c r="D8440">
        <v>4828.3999999999996</v>
      </c>
      <c r="E8440">
        <v>0.33</v>
      </c>
      <c r="F8440">
        <f t="shared" si="262"/>
        <v>1593.3719999999998</v>
      </c>
      <c r="G8440">
        <f t="shared" si="263"/>
        <v>3235.0279999999998</v>
      </c>
      <c r="H8440">
        <v>5</v>
      </c>
      <c r="I8440" s="17">
        <v>45636</v>
      </c>
      <c r="J8440" s="17">
        <v>45643</v>
      </c>
      <c r="K8440" t="s">
        <v>31</v>
      </c>
      <c r="L8440" t="s">
        <v>27</v>
      </c>
      <c r="M8440">
        <v>807.83</v>
      </c>
      <c r="N8440" t="s">
        <v>39</v>
      </c>
    </row>
    <row r="8441" spans="1:14" ht="14.25" customHeight="1" x14ac:dyDescent="0.3">
      <c r="A8441" t="s">
        <v>5613</v>
      </c>
      <c r="B8441" t="s">
        <v>19</v>
      </c>
      <c r="C8441" t="s">
        <v>20</v>
      </c>
      <c r="D8441">
        <v>4829.68</v>
      </c>
      <c r="E8441">
        <v>0.33</v>
      </c>
      <c r="F8441">
        <f t="shared" si="262"/>
        <v>1593.7944000000002</v>
      </c>
      <c r="G8441">
        <f t="shared" si="263"/>
        <v>3235.8856000000001</v>
      </c>
      <c r="H8441">
        <v>5</v>
      </c>
      <c r="I8441" s="17">
        <v>45485</v>
      </c>
      <c r="J8441" s="17">
        <v>45489</v>
      </c>
      <c r="K8441" t="s">
        <v>21</v>
      </c>
      <c r="L8441" t="s">
        <v>27</v>
      </c>
      <c r="M8441">
        <v>1091.33</v>
      </c>
      <c r="N8441" t="s">
        <v>48</v>
      </c>
    </row>
    <row r="8442" spans="1:14" ht="14.25" customHeight="1" x14ac:dyDescent="0.3">
      <c r="A8442" t="s">
        <v>706</v>
      </c>
      <c r="B8442" t="s">
        <v>41</v>
      </c>
      <c r="C8442" t="s">
        <v>14</v>
      </c>
      <c r="D8442">
        <v>4833.29</v>
      </c>
      <c r="E8442">
        <v>0.42</v>
      </c>
      <c r="F8442">
        <f t="shared" si="262"/>
        <v>2029.9818</v>
      </c>
      <c r="G8442">
        <f t="shared" si="263"/>
        <v>2803.3081999999999</v>
      </c>
      <c r="H8442">
        <v>5</v>
      </c>
      <c r="I8442" s="17">
        <v>45036</v>
      </c>
      <c r="J8442" s="17">
        <v>45037</v>
      </c>
      <c r="K8442" t="s">
        <v>15</v>
      </c>
      <c r="L8442" t="s">
        <v>16</v>
      </c>
      <c r="M8442">
        <v>1389.1</v>
      </c>
      <c r="N8442" t="s">
        <v>34</v>
      </c>
    </row>
    <row r="8443" spans="1:14" ht="14.25" customHeight="1" x14ac:dyDescent="0.3">
      <c r="A8443" t="s">
        <v>10193</v>
      </c>
      <c r="B8443" t="s">
        <v>19</v>
      </c>
      <c r="C8443" t="s">
        <v>33</v>
      </c>
      <c r="D8443">
        <v>4840.1400000000003</v>
      </c>
      <c r="E8443">
        <v>0.11</v>
      </c>
      <c r="F8443">
        <f t="shared" si="262"/>
        <v>532.41540000000009</v>
      </c>
      <c r="G8443">
        <f t="shared" si="263"/>
        <v>4307.7246000000005</v>
      </c>
      <c r="H8443">
        <v>5</v>
      </c>
      <c r="I8443" s="17">
        <v>45030</v>
      </c>
      <c r="J8443" s="17">
        <v>45035</v>
      </c>
      <c r="K8443" t="s">
        <v>21</v>
      </c>
      <c r="L8443" t="s">
        <v>22</v>
      </c>
      <c r="M8443">
        <v>283.67</v>
      </c>
      <c r="N8443" t="s">
        <v>48</v>
      </c>
    </row>
    <row r="8444" spans="1:14" ht="14.25" customHeight="1" x14ac:dyDescent="0.3">
      <c r="A8444" t="s">
        <v>3390</v>
      </c>
      <c r="B8444" t="s">
        <v>13</v>
      </c>
      <c r="C8444" t="s">
        <v>26</v>
      </c>
      <c r="D8444">
        <v>4846</v>
      </c>
      <c r="E8444">
        <v>0.19</v>
      </c>
      <c r="F8444">
        <f t="shared" si="262"/>
        <v>920.74</v>
      </c>
      <c r="G8444">
        <f t="shared" si="263"/>
        <v>3925.26</v>
      </c>
      <c r="H8444">
        <v>5</v>
      </c>
      <c r="I8444" s="17">
        <v>45388</v>
      </c>
      <c r="J8444" s="17">
        <v>45393</v>
      </c>
      <c r="K8444" t="s">
        <v>31</v>
      </c>
      <c r="L8444" t="s">
        <v>27</v>
      </c>
      <c r="M8444">
        <v>1256.68</v>
      </c>
      <c r="N8444" t="s">
        <v>34</v>
      </c>
    </row>
    <row r="8445" spans="1:14" ht="14.25" customHeight="1" x14ac:dyDescent="0.3">
      <c r="A8445" t="s">
        <v>2299</v>
      </c>
      <c r="B8445" t="s">
        <v>19</v>
      </c>
      <c r="C8445" t="s">
        <v>26</v>
      </c>
      <c r="D8445">
        <v>4846.58</v>
      </c>
      <c r="E8445">
        <v>0.11</v>
      </c>
      <c r="F8445">
        <f t="shared" si="262"/>
        <v>533.12379999999996</v>
      </c>
      <c r="G8445">
        <f t="shared" si="263"/>
        <v>4313.4561999999996</v>
      </c>
      <c r="H8445">
        <v>5</v>
      </c>
      <c r="I8445" s="17">
        <v>45428</v>
      </c>
      <c r="J8445" s="17">
        <v>45429</v>
      </c>
      <c r="K8445" t="s">
        <v>21</v>
      </c>
      <c r="L8445" t="s">
        <v>16</v>
      </c>
      <c r="M8445">
        <v>355.43</v>
      </c>
      <c r="N8445" t="s">
        <v>34</v>
      </c>
    </row>
    <row r="8446" spans="1:14" ht="14.25" customHeight="1" x14ac:dyDescent="0.3">
      <c r="A8446" t="s">
        <v>4503</v>
      </c>
      <c r="B8446" t="s">
        <v>41</v>
      </c>
      <c r="C8446" t="s">
        <v>26</v>
      </c>
      <c r="D8446">
        <v>4850.97</v>
      </c>
      <c r="E8446">
        <v>0.33</v>
      </c>
      <c r="F8446">
        <f t="shared" si="262"/>
        <v>1600.8201000000001</v>
      </c>
      <c r="G8446">
        <f t="shared" si="263"/>
        <v>3250.1499000000003</v>
      </c>
      <c r="H8446">
        <v>5</v>
      </c>
      <c r="I8446" s="17">
        <v>45221</v>
      </c>
      <c r="J8446" s="17">
        <v>45225</v>
      </c>
      <c r="K8446" t="s">
        <v>21</v>
      </c>
      <c r="L8446" t="s">
        <v>27</v>
      </c>
      <c r="M8446">
        <v>636.80999999999995</v>
      </c>
      <c r="N8446" t="s">
        <v>17</v>
      </c>
    </row>
    <row r="8447" spans="1:14" ht="14.25" customHeight="1" x14ac:dyDescent="0.3">
      <c r="A8447" t="s">
        <v>7767</v>
      </c>
      <c r="B8447" t="s">
        <v>41</v>
      </c>
      <c r="C8447" t="s">
        <v>33</v>
      </c>
      <c r="D8447">
        <v>4851.92</v>
      </c>
      <c r="E8447">
        <v>0.32</v>
      </c>
      <c r="F8447">
        <f t="shared" si="262"/>
        <v>1552.6144000000002</v>
      </c>
      <c r="G8447">
        <f t="shared" si="263"/>
        <v>3299.3055999999997</v>
      </c>
      <c r="H8447">
        <v>5</v>
      </c>
      <c r="I8447" s="17">
        <v>45538</v>
      </c>
      <c r="J8447" s="17">
        <v>45542</v>
      </c>
      <c r="K8447" t="s">
        <v>31</v>
      </c>
      <c r="L8447" t="s">
        <v>27</v>
      </c>
      <c r="M8447">
        <v>601.85</v>
      </c>
      <c r="N8447" t="s">
        <v>34</v>
      </c>
    </row>
    <row r="8448" spans="1:14" ht="14.25" customHeight="1" x14ac:dyDescent="0.3">
      <c r="A8448" t="s">
        <v>6983</v>
      </c>
      <c r="B8448" t="s">
        <v>41</v>
      </c>
      <c r="C8448" t="s">
        <v>20</v>
      </c>
      <c r="D8448">
        <v>4852.3900000000003</v>
      </c>
      <c r="E8448">
        <v>0.5</v>
      </c>
      <c r="F8448">
        <f t="shared" si="262"/>
        <v>2426.1950000000002</v>
      </c>
      <c r="G8448">
        <f t="shared" si="263"/>
        <v>2426.1950000000002</v>
      </c>
      <c r="H8448">
        <v>5</v>
      </c>
      <c r="I8448" s="17">
        <v>45649</v>
      </c>
      <c r="J8448" s="17">
        <v>45652</v>
      </c>
      <c r="K8448" t="s">
        <v>21</v>
      </c>
      <c r="L8448" t="s">
        <v>16</v>
      </c>
      <c r="M8448">
        <v>971.93</v>
      </c>
      <c r="N8448" t="s">
        <v>28</v>
      </c>
    </row>
    <row r="8449" spans="1:14" ht="14.25" customHeight="1" x14ac:dyDescent="0.3">
      <c r="A8449" t="s">
        <v>7337</v>
      </c>
      <c r="B8449" t="s">
        <v>41</v>
      </c>
      <c r="C8449" t="s">
        <v>20</v>
      </c>
      <c r="D8449">
        <v>4853.4399999999996</v>
      </c>
      <c r="E8449">
        <v>0.48</v>
      </c>
      <c r="F8449">
        <f t="shared" si="262"/>
        <v>2329.6511999999998</v>
      </c>
      <c r="G8449">
        <f t="shared" si="263"/>
        <v>2523.7887999999998</v>
      </c>
      <c r="H8449">
        <v>5</v>
      </c>
      <c r="I8449" s="17">
        <v>45028</v>
      </c>
      <c r="J8449" s="17">
        <v>45035</v>
      </c>
      <c r="K8449" t="s">
        <v>21</v>
      </c>
      <c r="L8449" t="s">
        <v>22</v>
      </c>
      <c r="M8449">
        <v>1099.3900000000001</v>
      </c>
      <c r="N8449" t="s">
        <v>28</v>
      </c>
    </row>
    <row r="8450" spans="1:14" ht="14.25" customHeight="1" x14ac:dyDescent="0.3">
      <c r="A8450" t="s">
        <v>11551</v>
      </c>
      <c r="B8450" t="s">
        <v>13</v>
      </c>
      <c r="C8450" t="s">
        <v>26</v>
      </c>
      <c r="D8450">
        <v>4853.75</v>
      </c>
      <c r="E8450">
        <v>0.32</v>
      </c>
      <c r="F8450">
        <f t="shared" ref="F8450:F8513" si="264">D8450*E8450</f>
        <v>1553.2</v>
      </c>
      <c r="G8450">
        <f t="shared" ref="G8450:G8513" si="265">D8450-F8450</f>
        <v>3300.55</v>
      </c>
      <c r="H8450">
        <v>5</v>
      </c>
      <c r="I8450" s="17">
        <v>44954</v>
      </c>
      <c r="J8450" s="17">
        <v>44959</v>
      </c>
      <c r="K8450" t="s">
        <v>31</v>
      </c>
      <c r="L8450" t="s">
        <v>22</v>
      </c>
      <c r="M8450">
        <v>1002.34</v>
      </c>
      <c r="N8450" t="s">
        <v>34</v>
      </c>
    </row>
    <row r="8451" spans="1:14" ht="14.25" customHeight="1" x14ac:dyDescent="0.3">
      <c r="A8451" t="s">
        <v>1359</v>
      </c>
      <c r="B8451" t="s">
        <v>25</v>
      </c>
      <c r="C8451" t="s">
        <v>20</v>
      </c>
      <c r="D8451">
        <v>4860.08</v>
      </c>
      <c r="E8451">
        <v>0.12</v>
      </c>
      <c r="F8451">
        <f t="shared" si="264"/>
        <v>583.20960000000002</v>
      </c>
      <c r="G8451">
        <f t="shared" si="265"/>
        <v>4276.8703999999998</v>
      </c>
      <c r="H8451">
        <v>5</v>
      </c>
      <c r="I8451" s="17">
        <v>45640</v>
      </c>
      <c r="J8451" s="17">
        <v>45641</v>
      </c>
      <c r="K8451" t="s">
        <v>21</v>
      </c>
      <c r="L8451" t="s">
        <v>22</v>
      </c>
      <c r="M8451">
        <v>715.7</v>
      </c>
      <c r="N8451" t="s">
        <v>23</v>
      </c>
    </row>
    <row r="8452" spans="1:14" ht="14.25" customHeight="1" x14ac:dyDescent="0.3">
      <c r="A8452" t="s">
        <v>5206</v>
      </c>
      <c r="B8452" t="s">
        <v>19</v>
      </c>
      <c r="C8452" t="s">
        <v>26</v>
      </c>
      <c r="D8452">
        <v>4861.25</v>
      </c>
      <c r="E8452">
        <v>0.39</v>
      </c>
      <c r="F8452">
        <f t="shared" si="264"/>
        <v>1895.8875</v>
      </c>
      <c r="G8452">
        <f t="shared" si="265"/>
        <v>2965.3625000000002</v>
      </c>
      <c r="H8452">
        <v>5</v>
      </c>
      <c r="I8452" s="17">
        <v>45387</v>
      </c>
      <c r="J8452" s="17">
        <v>45389</v>
      </c>
      <c r="K8452" t="s">
        <v>31</v>
      </c>
      <c r="L8452" t="s">
        <v>16</v>
      </c>
      <c r="M8452">
        <v>518.58000000000004</v>
      </c>
      <c r="N8452" t="s">
        <v>48</v>
      </c>
    </row>
    <row r="8453" spans="1:14" ht="14.25" customHeight="1" x14ac:dyDescent="0.3">
      <c r="A8453" t="s">
        <v>972</v>
      </c>
      <c r="B8453" t="s">
        <v>41</v>
      </c>
      <c r="C8453" t="s">
        <v>14</v>
      </c>
      <c r="D8453">
        <v>4864.3999999999996</v>
      </c>
      <c r="E8453">
        <v>0.34</v>
      </c>
      <c r="F8453">
        <f t="shared" si="264"/>
        <v>1653.896</v>
      </c>
      <c r="G8453">
        <f t="shared" si="265"/>
        <v>3210.5039999999999</v>
      </c>
      <c r="H8453">
        <v>5</v>
      </c>
      <c r="I8453" s="17">
        <v>45266</v>
      </c>
      <c r="J8453" s="17">
        <v>45268</v>
      </c>
      <c r="K8453" t="s">
        <v>31</v>
      </c>
      <c r="L8453" t="s">
        <v>22</v>
      </c>
      <c r="M8453">
        <v>1256.3800000000001</v>
      </c>
      <c r="N8453" t="s">
        <v>28</v>
      </c>
    </row>
    <row r="8454" spans="1:14" ht="14.25" customHeight="1" x14ac:dyDescent="0.3">
      <c r="A8454" t="s">
        <v>5569</v>
      </c>
      <c r="B8454" t="s">
        <v>25</v>
      </c>
      <c r="C8454" t="s">
        <v>26</v>
      </c>
      <c r="D8454">
        <v>4866.1899999999996</v>
      </c>
      <c r="E8454">
        <v>0.48</v>
      </c>
      <c r="F8454">
        <f t="shared" si="264"/>
        <v>2335.7711999999997</v>
      </c>
      <c r="G8454">
        <f t="shared" si="265"/>
        <v>2530.4187999999999</v>
      </c>
      <c r="H8454">
        <v>5</v>
      </c>
      <c r="I8454" s="17">
        <v>45497</v>
      </c>
      <c r="J8454" s="17">
        <v>45503</v>
      </c>
      <c r="K8454" t="s">
        <v>21</v>
      </c>
      <c r="L8454" t="s">
        <v>16</v>
      </c>
      <c r="M8454">
        <v>1027.04</v>
      </c>
      <c r="N8454" t="s">
        <v>23</v>
      </c>
    </row>
    <row r="8455" spans="1:14" ht="14.25" customHeight="1" x14ac:dyDescent="0.3">
      <c r="A8455" t="s">
        <v>10432</v>
      </c>
      <c r="B8455" t="s">
        <v>41</v>
      </c>
      <c r="C8455" t="s">
        <v>14</v>
      </c>
      <c r="D8455">
        <v>4874.47</v>
      </c>
      <c r="E8455">
        <v>0.39</v>
      </c>
      <c r="F8455">
        <f t="shared" si="264"/>
        <v>1901.0433000000003</v>
      </c>
      <c r="G8455">
        <f t="shared" si="265"/>
        <v>2973.4267</v>
      </c>
      <c r="H8455">
        <v>5</v>
      </c>
      <c r="I8455" s="17">
        <v>45275</v>
      </c>
      <c r="J8455" s="17">
        <v>45280</v>
      </c>
      <c r="K8455" t="s">
        <v>15</v>
      </c>
      <c r="L8455" t="s">
        <v>27</v>
      </c>
      <c r="M8455">
        <v>1352.65</v>
      </c>
      <c r="N8455" t="s">
        <v>48</v>
      </c>
    </row>
    <row r="8456" spans="1:14" ht="14.25" customHeight="1" x14ac:dyDescent="0.3">
      <c r="A8456" t="s">
        <v>8998</v>
      </c>
      <c r="B8456" t="s">
        <v>13</v>
      </c>
      <c r="C8456" t="s">
        <v>26</v>
      </c>
      <c r="D8456">
        <v>4876.78</v>
      </c>
      <c r="E8456">
        <v>0.05</v>
      </c>
      <c r="F8456">
        <f t="shared" si="264"/>
        <v>243.839</v>
      </c>
      <c r="G8456">
        <f t="shared" si="265"/>
        <v>4632.9409999999998</v>
      </c>
      <c r="H8456">
        <v>5</v>
      </c>
      <c r="I8456" s="17">
        <v>45261</v>
      </c>
      <c r="J8456" s="17">
        <v>45262</v>
      </c>
      <c r="K8456" t="s">
        <v>21</v>
      </c>
      <c r="L8456" t="s">
        <v>16</v>
      </c>
      <c r="M8456">
        <v>450.02</v>
      </c>
      <c r="N8456" t="s">
        <v>39</v>
      </c>
    </row>
    <row r="8457" spans="1:14" ht="14.25" customHeight="1" x14ac:dyDescent="0.3">
      <c r="A8457" t="s">
        <v>518</v>
      </c>
      <c r="B8457" t="s">
        <v>41</v>
      </c>
      <c r="C8457" t="s">
        <v>36</v>
      </c>
      <c r="D8457">
        <v>4878</v>
      </c>
      <c r="E8457">
        <v>0.28999999999999998</v>
      </c>
      <c r="F8457">
        <f t="shared" si="264"/>
        <v>1414.62</v>
      </c>
      <c r="G8457">
        <f t="shared" si="265"/>
        <v>3463.38</v>
      </c>
      <c r="H8457">
        <v>5</v>
      </c>
      <c r="I8457" s="17">
        <v>45370</v>
      </c>
      <c r="J8457" s="17">
        <v>45373</v>
      </c>
      <c r="K8457" t="s">
        <v>15</v>
      </c>
      <c r="L8457" t="s">
        <v>27</v>
      </c>
      <c r="M8457">
        <v>731.64</v>
      </c>
      <c r="N8457" t="s">
        <v>34</v>
      </c>
    </row>
    <row r="8458" spans="1:14" ht="14.25" customHeight="1" x14ac:dyDescent="0.3">
      <c r="A8458" t="s">
        <v>14245</v>
      </c>
      <c r="B8458" t="s">
        <v>41</v>
      </c>
      <c r="C8458" t="s">
        <v>20</v>
      </c>
      <c r="D8458">
        <v>4880.0200000000004</v>
      </c>
      <c r="E8458">
        <v>0.46</v>
      </c>
      <c r="F8458">
        <f t="shared" si="264"/>
        <v>2244.8092000000001</v>
      </c>
      <c r="G8458">
        <f t="shared" si="265"/>
        <v>2635.2108000000003</v>
      </c>
      <c r="H8458">
        <v>5</v>
      </c>
      <c r="I8458" s="17">
        <v>44962</v>
      </c>
      <c r="J8458" s="17">
        <v>44969</v>
      </c>
      <c r="K8458" t="s">
        <v>15</v>
      </c>
      <c r="L8458" t="s">
        <v>27</v>
      </c>
      <c r="M8458">
        <v>980.43</v>
      </c>
      <c r="N8458" t="s">
        <v>23</v>
      </c>
    </row>
    <row r="8459" spans="1:14" ht="14.25" customHeight="1" x14ac:dyDescent="0.3">
      <c r="A8459" t="s">
        <v>5692</v>
      </c>
      <c r="B8459" t="s">
        <v>25</v>
      </c>
      <c r="C8459" t="s">
        <v>26</v>
      </c>
      <c r="D8459">
        <v>4881.87</v>
      </c>
      <c r="E8459">
        <v>0.21</v>
      </c>
      <c r="F8459">
        <f t="shared" si="264"/>
        <v>1025.1926999999998</v>
      </c>
      <c r="G8459">
        <f t="shared" si="265"/>
        <v>3856.6773000000003</v>
      </c>
      <c r="H8459">
        <v>5</v>
      </c>
      <c r="I8459" s="17">
        <v>45279</v>
      </c>
      <c r="J8459" s="17">
        <v>45286</v>
      </c>
      <c r="K8459" t="s">
        <v>31</v>
      </c>
      <c r="L8459" t="s">
        <v>16</v>
      </c>
      <c r="M8459">
        <v>410.5</v>
      </c>
      <c r="N8459" t="s">
        <v>48</v>
      </c>
    </row>
    <row r="8460" spans="1:14" ht="14.25" customHeight="1" x14ac:dyDescent="0.3">
      <c r="A8460" t="s">
        <v>172</v>
      </c>
      <c r="B8460" t="s">
        <v>25</v>
      </c>
      <c r="C8460" t="s">
        <v>26</v>
      </c>
      <c r="D8460">
        <v>4890.63</v>
      </c>
      <c r="E8460">
        <v>0.1</v>
      </c>
      <c r="F8460">
        <f t="shared" si="264"/>
        <v>489.06300000000005</v>
      </c>
      <c r="G8460">
        <f t="shared" si="265"/>
        <v>4401.567</v>
      </c>
      <c r="H8460">
        <v>5</v>
      </c>
      <c r="I8460" s="17">
        <v>45434</v>
      </c>
      <c r="J8460" s="17">
        <v>45437</v>
      </c>
      <c r="K8460" t="s">
        <v>15</v>
      </c>
      <c r="L8460" t="s">
        <v>27</v>
      </c>
      <c r="M8460">
        <v>466.35</v>
      </c>
      <c r="N8460" t="s">
        <v>17</v>
      </c>
    </row>
    <row r="8461" spans="1:14" ht="14.25" customHeight="1" x14ac:dyDescent="0.3">
      <c r="A8461" t="s">
        <v>13519</v>
      </c>
      <c r="B8461" t="s">
        <v>25</v>
      </c>
      <c r="C8461" t="s">
        <v>26</v>
      </c>
      <c r="D8461">
        <v>4897.51</v>
      </c>
      <c r="E8461">
        <v>0.46</v>
      </c>
      <c r="F8461">
        <f t="shared" si="264"/>
        <v>2252.8546000000001</v>
      </c>
      <c r="G8461">
        <f t="shared" si="265"/>
        <v>2644.6554000000001</v>
      </c>
      <c r="H8461">
        <v>5</v>
      </c>
      <c r="I8461" s="17">
        <v>45069</v>
      </c>
      <c r="J8461" s="17">
        <v>45071</v>
      </c>
      <c r="K8461" t="s">
        <v>15</v>
      </c>
      <c r="L8461" t="s">
        <v>27</v>
      </c>
      <c r="M8461">
        <v>367.9</v>
      </c>
      <c r="N8461" t="s">
        <v>34</v>
      </c>
    </row>
    <row r="8462" spans="1:14" ht="14.25" customHeight="1" x14ac:dyDescent="0.3">
      <c r="A8462" t="s">
        <v>6934</v>
      </c>
      <c r="B8462" t="s">
        <v>25</v>
      </c>
      <c r="C8462" t="s">
        <v>14</v>
      </c>
      <c r="D8462">
        <v>4897.91</v>
      </c>
      <c r="E8462">
        <v>0.2</v>
      </c>
      <c r="F8462">
        <f t="shared" si="264"/>
        <v>979.58199999999999</v>
      </c>
      <c r="G8462">
        <f t="shared" si="265"/>
        <v>3918.328</v>
      </c>
      <c r="H8462">
        <v>5</v>
      </c>
      <c r="I8462" s="17">
        <v>45514</v>
      </c>
      <c r="J8462" s="17">
        <v>45518</v>
      </c>
      <c r="K8462" t="s">
        <v>31</v>
      </c>
      <c r="L8462" t="s">
        <v>22</v>
      </c>
      <c r="M8462">
        <v>290.66000000000003</v>
      </c>
      <c r="N8462" t="s">
        <v>23</v>
      </c>
    </row>
    <row r="8463" spans="1:14" ht="14.25" customHeight="1" x14ac:dyDescent="0.3">
      <c r="A8463" t="s">
        <v>14723</v>
      </c>
      <c r="B8463" t="s">
        <v>41</v>
      </c>
      <c r="C8463" t="s">
        <v>26</v>
      </c>
      <c r="D8463">
        <v>4901.03</v>
      </c>
      <c r="E8463">
        <v>0.27</v>
      </c>
      <c r="F8463">
        <f t="shared" si="264"/>
        <v>1323.2781</v>
      </c>
      <c r="G8463">
        <f t="shared" si="265"/>
        <v>3577.7518999999998</v>
      </c>
      <c r="H8463">
        <v>5</v>
      </c>
      <c r="I8463" s="17">
        <v>45117</v>
      </c>
      <c r="J8463" s="17">
        <v>45120</v>
      </c>
      <c r="K8463" t="s">
        <v>21</v>
      </c>
      <c r="L8463" t="s">
        <v>16</v>
      </c>
      <c r="M8463">
        <v>744.06</v>
      </c>
      <c r="N8463" t="s">
        <v>23</v>
      </c>
    </row>
    <row r="8464" spans="1:14" ht="14.25" customHeight="1" x14ac:dyDescent="0.3">
      <c r="A8464" t="s">
        <v>1400</v>
      </c>
      <c r="B8464" t="s">
        <v>41</v>
      </c>
      <c r="C8464" t="s">
        <v>36</v>
      </c>
      <c r="D8464">
        <v>4902.1000000000004</v>
      </c>
      <c r="E8464">
        <v>0.5</v>
      </c>
      <c r="F8464">
        <f t="shared" si="264"/>
        <v>2451.0500000000002</v>
      </c>
      <c r="G8464">
        <f t="shared" si="265"/>
        <v>2451.0500000000002</v>
      </c>
      <c r="H8464">
        <v>5</v>
      </c>
      <c r="I8464" s="17">
        <v>45367</v>
      </c>
      <c r="J8464" s="17">
        <v>45368</v>
      </c>
      <c r="K8464" t="s">
        <v>15</v>
      </c>
      <c r="L8464" t="s">
        <v>22</v>
      </c>
      <c r="M8464">
        <v>315.27</v>
      </c>
      <c r="N8464" t="s">
        <v>34</v>
      </c>
    </row>
    <row r="8465" spans="1:14" ht="14.25" customHeight="1" x14ac:dyDescent="0.3">
      <c r="A8465" t="s">
        <v>12674</v>
      </c>
      <c r="B8465" t="s">
        <v>13</v>
      </c>
      <c r="C8465" t="s">
        <v>14</v>
      </c>
      <c r="D8465">
        <v>4905.1000000000004</v>
      </c>
      <c r="E8465">
        <v>0.47</v>
      </c>
      <c r="F8465">
        <f t="shared" si="264"/>
        <v>2305.3969999999999</v>
      </c>
      <c r="G8465">
        <f t="shared" si="265"/>
        <v>2599.7030000000004</v>
      </c>
      <c r="H8465">
        <v>5</v>
      </c>
      <c r="I8465" s="17">
        <v>45135</v>
      </c>
      <c r="J8465" s="17">
        <v>45141</v>
      </c>
      <c r="K8465" t="s">
        <v>15</v>
      </c>
      <c r="L8465" t="s">
        <v>27</v>
      </c>
      <c r="M8465">
        <v>1371.54</v>
      </c>
      <c r="N8465" t="s">
        <v>23</v>
      </c>
    </row>
    <row r="8466" spans="1:14" ht="14.25" customHeight="1" x14ac:dyDescent="0.3">
      <c r="A8466" t="s">
        <v>6014</v>
      </c>
      <c r="B8466" t="s">
        <v>19</v>
      </c>
      <c r="C8466" t="s">
        <v>14</v>
      </c>
      <c r="D8466">
        <v>4905.97</v>
      </c>
      <c r="E8466">
        <v>0.23</v>
      </c>
      <c r="F8466">
        <f t="shared" si="264"/>
        <v>1128.3731</v>
      </c>
      <c r="G8466">
        <f t="shared" si="265"/>
        <v>3777.5969000000005</v>
      </c>
      <c r="H8466">
        <v>5</v>
      </c>
      <c r="I8466" s="17">
        <v>45618</v>
      </c>
      <c r="J8466" s="17">
        <v>45624</v>
      </c>
      <c r="K8466" t="s">
        <v>15</v>
      </c>
      <c r="L8466" t="s">
        <v>16</v>
      </c>
      <c r="M8466">
        <v>835.53</v>
      </c>
      <c r="N8466" t="s">
        <v>23</v>
      </c>
    </row>
    <row r="8467" spans="1:14" ht="14.25" customHeight="1" x14ac:dyDescent="0.3">
      <c r="A8467" t="s">
        <v>1187</v>
      </c>
      <c r="B8467" t="s">
        <v>19</v>
      </c>
      <c r="C8467" t="s">
        <v>33</v>
      </c>
      <c r="D8467">
        <v>4912.7299999999996</v>
      </c>
      <c r="E8467">
        <v>0.27</v>
      </c>
      <c r="F8467">
        <f t="shared" si="264"/>
        <v>1326.4370999999999</v>
      </c>
      <c r="G8467">
        <f t="shared" si="265"/>
        <v>3586.2928999999995</v>
      </c>
      <c r="H8467">
        <v>5</v>
      </c>
      <c r="I8467" s="17">
        <v>45249</v>
      </c>
      <c r="J8467" s="17">
        <v>45252</v>
      </c>
      <c r="K8467" t="s">
        <v>21</v>
      </c>
      <c r="L8467" t="s">
        <v>16</v>
      </c>
      <c r="M8467">
        <v>1054.72</v>
      </c>
      <c r="N8467" t="s">
        <v>48</v>
      </c>
    </row>
    <row r="8468" spans="1:14" ht="14.25" customHeight="1" x14ac:dyDescent="0.3">
      <c r="A8468" t="s">
        <v>1581</v>
      </c>
      <c r="B8468" t="s">
        <v>25</v>
      </c>
      <c r="C8468" t="s">
        <v>14</v>
      </c>
      <c r="D8468">
        <v>4913.04</v>
      </c>
      <c r="E8468">
        <v>0.09</v>
      </c>
      <c r="F8468">
        <f t="shared" si="264"/>
        <v>442.17359999999996</v>
      </c>
      <c r="G8468">
        <f t="shared" si="265"/>
        <v>4470.8663999999999</v>
      </c>
      <c r="H8468">
        <v>5</v>
      </c>
      <c r="I8468" s="17">
        <v>45576</v>
      </c>
      <c r="J8468" s="17">
        <v>45581</v>
      </c>
      <c r="K8468" t="s">
        <v>15</v>
      </c>
      <c r="L8468" t="s">
        <v>22</v>
      </c>
      <c r="M8468">
        <v>921.26</v>
      </c>
      <c r="N8468" t="s">
        <v>48</v>
      </c>
    </row>
    <row r="8469" spans="1:14" ht="14.25" customHeight="1" x14ac:dyDescent="0.3">
      <c r="A8469" t="s">
        <v>13205</v>
      </c>
      <c r="B8469" t="s">
        <v>13</v>
      </c>
      <c r="C8469" t="s">
        <v>33</v>
      </c>
      <c r="D8469">
        <v>4914.45</v>
      </c>
      <c r="E8469">
        <v>0.2</v>
      </c>
      <c r="F8469">
        <f t="shared" si="264"/>
        <v>982.89</v>
      </c>
      <c r="G8469">
        <f t="shared" si="265"/>
        <v>3931.56</v>
      </c>
      <c r="H8469">
        <v>5</v>
      </c>
      <c r="I8469" s="17">
        <v>45559</v>
      </c>
      <c r="J8469" s="17">
        <v>45566</v>
      </c>
      <c r="K8469" t="s">
        <v>21</v>
      </c>
      <c r="L8469" t="s">
        <v>16</v>
      </c>
      <c r="M8469">
        <v>1181.18</v>
      </c>
      <c r="N8469" t="s">
        <v>39</v>
      </c>
    </row>
    <row r="8470" spans="1:14" ht="14.25" customHeight="1" x14ac:dyDescent="0.3">
      <c r="A8470" t="s">
        <v>4678</v>
      </c>
      <c r="B8470" t="s">
        <v>25</v>
      </c>
      <c r="C8470" t="s">
        <v>14</v>
      </c>
      <c r="D8470">
        <v>4915.9799999999996</v>
      </c>
      <c r="E8470">
        <v>0.39</v>
      </c>
      <c r="F8470">
        <f t="shared" si="264"/>
        <v>1917.2321999999999</v>
      </c>
      <c r="G8470">
        <f t="shared" si="265"/>
        <v>2998.7477999999996</v>
      </c>
      <c r="H8470">
        <v>5</v>
      </c>
      <c r="I8470" s="17">
        <v>44962</v>
      </c>
      <c r="J8470" s="17">
        <v>44964</v>
      </c>
      <c r="K8470" t="s">
        <v>31</v>
      </c>
      <c r="L8470" t="s">
        <v>27</v>
      </c>
      <c r="M8470">
        <v>1110.04</v>
      </c>
      <c r="N8470" t="s">
        <v>17</v>
      </c>
    </row>
    <row r="8471" spans="1:14" ht="14.25" customHeight="1" x14ac:dyDescent="0.3">
      <c r="A8471" t="s">
        <v>13900</v>
      </c>
      <c r="B8471" t="s">
        <v>19</v>
      </c>
      <c r="C8471" t="s">
        <v>36</v>
      </c>
      <c r="D8471">
        <v>4917.8900000000003</v>
      </c>
      <c r="E8471">
        <v>0.35</v>
      </c>
      <c r="F8471">
        <f t="shared" si="264"/>
        <v>1721.2615000000001</v>
      </c>
      <c r="G8471">
        <f t="shared" si="265"/>
        <v>3196.6285000000003</v>
      </c>
      <c r="H8471">
        <v>5</v>
      </c>
      <c r="I8471" s="17">
        <v>45285</v>
      </c>
      <c r="J8471" s="17">
        <v>45289</v>
      </c>
      <c r="K8471" t="s">
        <v>15</v>
      </c>
      <c r="L8471" t="s">
        <v>22</v>
      </c>
      <c r="M8471">
        <v>1007.04</v>
      </c>
      <c r="N8471" t="s">
        <v>34</v>
      </c>
    </row>
    <row r="8472" spans="1:14" ht="14.25" customHeight="1" x14ac:dyDescent="0.3">
      <c r="A8472" t="s">
        <v>2111</v>
      </c>
      <c r="B8472" t="s">
        <v>13</v>
      </c>
      <c r="C8472" t="s">
        <v>36</v>
      </c>
      <c r="D8472">
        <v>4920.01</v>
      </c>
      <c r="E8472">
        <v>0.47</v>
      </c>
      <c r="F8472">
        <f t="shared" si="264"/>
        <v>2312.4047</v>
      </c>
      <c r="G8472">
        <f t="shared" si="265"/>
        <v>2607.6053000000002</v>
      </c>
      <c r="H8472">
        <v>5</v>
      </c>
      <c r="I8472" s="17">
        <v>45469</v>
      </c>
      <c r="J8472" s="17">
        <v>45475</v>
      </c>
      <c r="K8472" t="s">
        <v>15</v>
      </c>
      <c r="L8472" t="s">
        <v>22</v>
      </c>
      <c r="M8472">
        <v>1096.1600000000001</v>
      </c>
      <c r="N8472" t="s">
        <v>48</v>
      </c>
    </row>
    <row r="8473" spans="1:14" ht="14.25" customHeight="1" x14ac:dyDescent="0.3">
      <c r="A8473" t="s">
        <v>6665</v>
      </c>
      <c r="B8473" t="s">
        <v>25</v>
      </c>
      <c r="C8473" t="s">
        <v>26</v>
      </c>
      <c r="D8473">
        <v>4928.8900000000003</v>
      </c>
      <c r="E8473">
        <v>0.36</v>
      </c>
      <c r="F8473">
        <f t="shared" si="264"/>
        <v>1774.4004</v>
      </c>
      <c r="G8473">
        <f t="shared" si="265"/>
        <v>3154.4896000000003</v>
      </c>
      <c r="H8473">
        <v>5</v>
      </c>
      <c r="I8473" s="17">
        <v>45340</v>
      </c>
      <c r="J8473" s="17">
        <v>45345</v>
      </c>
      <c r="K8473" t="s">
        <v>21</v>
      </c>
      <c r="L8473" t="s">
        <v>27</v>
      </c>
      <c r="M8473">
        <v>815.98</v>
      </c>
      <c r="N8473" t="s">
        <v>34</v>
      </c>
    </row>
    <row r="8474" spans="1:14" ht="14.25" customHeight="1" x14ac:dyDescent="0.3">
      <c r="A8474" t="s">
        <v>13916</v>
      </c>
      <c r="B8474" t="s">
        <v>41</v>
      </c>
      <c r="C8474" t="s">
        <v>20</v>
      </c>
      <c r="D8474">
        <v>4930.43</v>
      </c>
      <c r="E8474">
        <v>0.49</v>
      </c>
      <c r="F8474">
        <f t="shared" si="264"/>
        <v>2415.9106999999999</v>
      </c>
      <c r="G8474">
        <f t="shared" si="265"/>
        <v>2514.5193000000004</v>
      </c>
      <c r="H8474">
        <v>5</v>
      </c>
      <c r="I8474" s="17">
        <v>45289</v>
      </c>
      <c r="J8474" s="17">
        <v>45296</v>
      </c>
      <c r="K8474" t="s">
        <v>15</v>
      </c>
      <c r="L8474" t="s">
        <v>22</v>
      </c>
      <c r="M8474">
        <v>1284.3800000000001</v>
      </c>
      <c r="N8474" t="s">
        <v>34</v>
      </c>
    </row>
    <row r="8475" spans="1:14" ht="14.25" customHeight="1" x14ac:dyDescent="0.3">
      <c r="A8475" t="s">
        <v>7658</v>
      </c>
      <c r="B8475" t="s">
        <v>25</v>
      </c>
      <c r="C8475" t="s">
        <v>14</v>
      </c>
      <c r="D8475">
        <v>4938.55</v>
      </c>
      <c r="E8475">
        <v>0.49</v>
      </c>
      <c r="F8475">
        <f t="shared" si="264"/>
        <v>2419.8895000000002</v>
      </c>
      <c r="G8475">
        <f t="shared" si="265"/>
        <v>2518.6605</v>
      </c>
      <c r="H8475">
        <v>5</v>
      </c>
      <c r="I8475" s="17">
        <v>45498</v>
      </c>
      <c r="J8475" s="17">
        <v>45500</v>
      </c>
      <c r="K8475" t="s">
        <v>15</v>
      </c>
      <c r="L8475" t="s">
        <v>22</v>
      </c>
      <c r="M8475">
        <v>1256.6099999999999</v>
      </c>
      <c r="N8475" t="s">
        <v>48</v>
      </c>
    </row>
    <row r="8476" spans="1:14" ht="14.25" customHeight="1" x14ac:dyDescent="0.3">
      <c r="A8476" t="s">
        <v>2865</v>
      </c>
      <c r="B8476" t="s">
        <v>25</v>
      </c>
      <c r="C8476" t="s">
        <v>26</v>
      </c>
      <c r="D8476">
        <v>4943.59</v>
      </c>
      <c r="E8476">
        <v>0.33</v>
      </c>
      <c r="F8476">
        <f t="shared" si="264"/>
        <v>1631.3847000000001</v>
      </c>
      <c r="G8476">
        <f t="shared" si="265"/>
        <v>3312.2053000000001</v>
      </c>
      <c r="H8476">
        <v>5</v>
      </c>
      <c r="I8476" s="17">
        <v>45512</v>
      </c>
      <c r="J8476" s="17">
        <v>45515</v>
      </c>
      <c r="K8476" t="s">
        <v>31</v>
      </c>
      <c r="L8476" t="s">
        <v>22</v>
      </c>
      <c r="M8476">
        <v>760.67</v>
      </c>
      <c r="N8476" t="s">
        <v>23</v>
      </c>
    </row>
    <row r="8477" spans="1:14" ht="14.25" customHeight="1" x14ac:dyDescent="0.3">
      <c r="A8477" t="s">
        <v>11826</v>
      </c>
      <c r="B8477" t="s">
        <v>41</v>
      </c>
      <c r="C8477" t="s">
        <v>20</v>
      </c>
      <c r="D8477">
        <v>4945.3500000000004</v>
      </c>
      <c r="E8477">
        <v>0.49</v>
      </c>
      <c r="F8477">
        <f t="shared" si="264"/>
        <v>2423.2215000000001</v>
      </c>
      <c r="G8477">
        <f t="shared" si="265"/>
        <v>2522.1285000000003</v>
      </c>
      <c r="H8477">
        <v>5</v>
      </c>
      <c r="I8477" s="17">
        <v>45376</v>
      </c>
      <c r="J8477" s="17">
        <v>45378</v>
      </c>
      <c r="K8477" t="s">
        <v>15</v>
      </c>
      <c r="L8477" t="s">
        <v>22</v>
      </c>
      <c r="M8477">
        <v>859.34</v>
      </c>
      <c r="N8477" t="s">
        <v>34</v>
      </c>
    </row>
    <row r="8478" spans="1:14" ht="14.25" customHeight="1" x14ac:dyDescent="0.3">
      <c r="A8478" t="s">
        <v>9704</v>
      </c>
      <c r="B8478" t="s">
        <v>13</v>
      </c>
      <c r="C8478" t="s">
        <v>33</v>
      </c>
      <c r="D8478">
        <v>4945.41</v>
      </c>
      <c r="E8478">
        <v>0.39</v>
      </c>
      <c r="F8478">
        <f t="shared" si="264"/>
        <v>1928.7099000000001</v>
      </c>
      <c r="G8478">
        <f t="shared" si="265"/>
        <v>3016.7001</v>
      </c>
      <c r="H8478">
        <v>5</v>
      </c>
      <c r="I8478" s="17">
        <v>45404</v>
      </c>
      <c r="J8478" s="17">
        <v>45408</v>
      </c>
      <c r="K8478" t="s">
        <v>31</v>
      </c>
      <c r="L8478" t="s">
        <v>27</v>
      </c>
      <c r="M8478">
        <v>579.03</v>
      </c>
      <c r="N8478" t="s">
        <v>17</v>
      </c>
    </row>
    <row r="8479" spans="1:14" ht="14.25" customHeight="1" x14ac:dyDescent="0.3">
      <c r="A8479" t="s">
        <v>1826</v>
      </c>
      <c r="B8479" t="s">
        <v>13</v>
      </c>
      <c r="C8479" t="s">
        <v>36</v>
      </c>
      <c r="D8479">
        <v>4946.83</v>
      </c>
      <c r="E8479">
        <v>0.02</v>
      </c>
      <c r="F8479">
        <f t="shared" si="264"/>
        <v>98.936599999999999</v>
      </c>
      <c r="G8479">
        <f t="shared" si="265"/>
        <v>4847.8933999999999</v>
      </c>
      <c r="H8479">
        <v>5</v>
      </c>
      <c r="I8479" s="17">
        <v>45035</v>
      </c>
      <c r="J8479" s="17">
        <v>45041</v>
      </c>
      <c r="K8479" t="s">
        <v>31</v>
      </c>
      <c r="L8479" t="s">
        <v>22</v>
      </c>
      <c r="M8479">
        <v>795.25</v>
      </c>
      <c r="N8479" t="s">
        <v>39</v>
      </c>
    </row>
    <row r="8480" spans="1:14" ht="14.25" customHeight="1" x14ac:dyDescent="0.3">
      <c r="A8480" t="s">
        <v>10593</v>
      </c>
      <c r="B8480" t="s">
        <v>41</v>
      </c>
      <c r="C8480" t="s">
        <v>20</v>
      </c>
      <c r="D8480">
        <v>4947.97</v>
      </c>
      <c r="E8480">
        <v>0.42</v>
      </c>
      <c r="F8480">
        <f t="shared" si="264"/>
        <v>2078.1473999999998</v>
      </c>
      <c r="G8480">
        <f t="shared" si="265"/>
        <v>2869.8226000000004</v>
      </c>
      <c r="H8480">
        <v>5</v>
      </c>
      <c r="I8480" s="17">
        <v>45410</v>
      </c>
      <c r="J8480" s="17">
        <v>45411</v>
      </c>
      <c r="K8480" t="s">
        <v>31</v>
      </c>
      <c r="L8480" t="s">
        <v>16</v>
      </c>
      <c r="M8480">
        <v>625.52</v>
      </c>
      <c r="N8480" t="s">
        <v>17</v>
      </c>
    </row>
    <row r="8481" spans="1:14" ht="14.25" customHeight="1" x14ac:dyDescent="0.3">
      <c r="A8481" t="s">
        <v>14477</v>
      </c>
      <c r="B8481" t="s">
        <v>13</v>
      </c>
      <c r="C8481" t="s">
        <v>26</v>
      </c>
      <c r="D8481">
        <v>4948.2700000000004</v>
      </c>
      <c r="E8481">
        <v>0.27</v>
      </c>
      <c r="F8481">
        <f t="shared" si="264"/>
        <v>1336.0329000000002</v>
      </c>
      <c r="G8481">
        <f t="shared" si="265"/>
        <v>3612.2371000000003</v>
      </c>
      <c r="H8481">
        <v>5</v>
      </c>
      <c r="I8481" s="17">
        <v>45615</v>
      </c>
      <c r="J8481" s="17">
        <v>45616</v>
      </c>
      <c r="K8481" t="s">
        <v>15</v>
      </c>
      <c r="L8481" t="s">
        <v>27</v>
      </c>
      <c r="M8481">
        <v>1253.6199999999999</v>
      </c>
      <c r="N8481" t="s">
        <v>23</v>
      </c>
    </row>
    <row r="8482" spans="1:14" ht="14.25" customHeight="1" x14ac:dyDescent="0.3">
      <c r="A8482" t="s">
        <v>3275</v>
      </c>
      <c r="B8482" t="s">
        <v>19</v>
      </c>
      <c r="C8482" t="s">
        <v>20</v>
      </c>
      <c r="D8482">
        <v>4948.32</v>
      </c>
      <c r="E8482">
        <v>0.11</v>
      </c>
      <c r="F8482">
        <f t="shared" si="264"/>
        <v>544.3152</v>
      </c>
      <c r="G8482">
        <f t="shared" si="265"/>
        <v>4404.0047999999997</v>
      </c>
      <c r="H8482">
        <v>5</v>
      </c>
      <c r="I8482" s="17">
        <v>45444</v>
      </c>
      <c r="J8482" s="17">
        <v>45445</v>
      </c>
      <c r="K8482" t="s">
        <v>21</v>
      </c>
      <c r="L8482" t="s">
        <v>16</v>
      </c>
      <c r="M8482">
        <v>454.3</v>
      </c>
      <c r="N8482" t="s">
        <v>23</v>
      </c>
    </row>
    <row r="8483" spans="1:14" ht="14.25" customHeight="1" x14ac:dyDescent="0.3">
      <c r="A8483" t="s">
        <v>1255</v>
      </c>
      <c r="B8483" t="s">
        <v>25</v>
      </c>
      <c r="C8483" t="s">
        <v>14</v>
      </c>
      <c r="D8483">
        <v>4955.8999999999996</v>
      </c>
      <c r="E8483">
        <v>0.27</v>
      </c>
      <c r="F8483">
        <f t="shared" si="264"/>
        <v>1338.0930000000001</v>
      </c>
      <c r="G8483">
        <f t="shared" si="265"/>
        <v>3617.8069999999998</v>
      </c>
      <c r="H8483">
        <v>5</v>
      </c>
      <c r="I8483" s="17">
        <v>45490</v>
      </c>
      <c r="J8483" s="17">
        <v>45495</v>
      </c>
      <c r="K8483" t="s">
        <v>15</v>
      </c>
      <c r="L8483" t="s">
        <v>22</v>
      </c>
      <c r="M8483">
        <v>995.54</v>
      </c>
      <c r="N8483" t="s">
        <v>23</v>
      </c>
    </row>
    <row r="8484" spans="1:14" ht="14.25" customHeight="1" x14ac:dyDescent="0.3">
      <c r="A8484" t="s">
        <v>15226</v>
      </c>
      <c r="B8484" t="s">
        <v>19</v>
      </c>
      <c r="C8484" t="s">
        <v>20</v>
      </c>
      <c r="D8484">
        <v>4961.71</v>
      </c>
      <c r="E8484">
        <v>0.05</v>
      </c>
      <c r="F8484">
        <f t="shared" si="264"/>
        <v>248.08550000000002</v>
      </c>
      <c r="G8484">
        <f t="shared" si="265"/>
        <v>4713.6244999999999</v>
      </c>
      <c r="H8484">
        <v>5</v>
      </c>
      <c r="I8484" s="17">
        <v>44934</v>
      </c>
      <c r="J8484" s="17">
        <v>44935</v>
      </c>
      <c r="K8484" t="s">
        <v>21</v>
      </c>
      <c r="L8484" t="s">
        <v>16</v>
      </c>
      <c r="M8484">
        <v>924.28</v>
      </c>
      <c r="N8484" t="s">
        <v>39</v>
      </c>
    </row>
    <row r="8485" spans="1:14" ht="14.25" customHeight="1" x14ac:dyDescent="0.3">
      <c r="A8485" t="s">
        <v>3382</v>
      </c>
      <c r="B8485" t="s">
        <v>13</v>
      </c>
      <c r="C8485" t="s">
        <v>33</v>
      </c>
      <c r="D8485">
        <v>4962.07</v>
      </c>
      <c r="E8485">
        <v>0.47</v>
      </c>
      <c r="F8485">
        <f t="shared" si="264"/>
        <v>2332.1728999999996</v>
      </c>
      <c r="G8485">
        <f t="shared" si="265"/>
        <v>2629.8971000000001</v>
      </c>
      <c r="H8485">
        <v>5</v>
      </c>
      <c r="I8485" s="17">
        <v>45265</v>
      </c>
      <c r="J8485" s="17">
        <v>45270</v>
      </c>
      <c r="K8485" t="s">
        <v>31</v>
      </c>
      <c r="L8485" t="s">
        <v>27</v>
      </c>
      <c r="M8485">
        <v>731.42</v>
      </c>
      <c r="N8485" t="s">
        <v>34</v>
      </c>
    </row>
    <row r="8486" spans="1:14" ht="14.25" customHeight="1" x14ac:dyDescent="0.3">
      <c r="A8486" t="s">
        <v>15108</v>
      </c>
      <c r="B8486" t="s">
        <v>19</v>
      </c>
      <c r="C8486" t="s">
        <v>36</v>
      </c>
      <c r="D8486">
        <v>4962.76</v>
      </c>
      <c r="E8486">
        <v>0.04</v>
      </c>
      <c r="F8486">
        <f t="shared" si="264"/>
        <v>198.5104</v>
      </c>
      <c r="G8486">
        <f t="shared" si="265"/>
        <v>4764.2496000000001</v>
      </c>
      <c r="H8486">
        <v>5</v>
      </c>
      <c r="I8486" s="17">
        <v>45199</v>
      </c>
      <c r="J8486" s="17">
        <v>45205</v>
      </c>
      <c r="K8486" t="s">
        <v>15</v>
      </c>
      <c r="L8486" t="s">
        <v>27</v>
      </c>
      <c r="M8486">
        <v>614.87</v>
      </c>
      <c r="N8486" t="s">
        <v>48</v>
      </c>
    </row>
    <row r="8487" spans="1:14" ht="14.25" customHeight="1" x14ac:dyDescent="0.3">
      <c r="A8487" t="s">
        <v>941</v>
      </c>
      <c r="B8487" t="s">
        <v>13</v>
      </c>
      <c r="C8487" t="s">
        <v>26</v>
      </c>
      <c r="D8487">
        <v>4966.01</v>
      </c>
      <c r="E8487">
        <v>0.31</v>
      </c>
      <c r="F8487">
        <f t="shared" si="264"/>
        <v>1539.4631000000002</v>
      </c>
      <c r="G8487">
        <f t="shared" si="265"/>
        <v>3426.5469000000003</v>
      </c>
      <c r="H8487">
        <v>5</v>
      </c>
      <c r="I8487" s="17">
        <v>45208</v>
      </c>
      <c r="J8487" s="17">
        <v>45212</v>
      </c>
      <c r="K8487" t="s">
        <v>31</v>
      </c>
      <c r="L8487" t="s">
        <v>16</v>
      </c>
      <c r="M8487">
        <v>649.14</v>
      </c>
      <c r="N8487" t="s">
        <v>34</v>
      </c>
    </row>
    <row r="8488" spans="1:14" ht="14.25" customHeight="1" x14ac:dyDescent="0.3">
      <c r="A8488" t="s">
        <v>3418</v>
      </c>
      <c r="B8488" t="s">
        <v>41</v>
      </c>
      <c r="C8488" t="s">
        <v>26</v>
      </c>
      <c r="D8488">
        <v>4969.13</v>
      </c>
      <c r="E8488">
        <v>0.42</v>
      </c>
      <c r="F8488">
        <f t="shared" si="264"/>
        <v>2087.0346</v>
      </c>
      <c r="G8488">
        <f t="shared" si="265"/>
        <v>2882.0954000000002</v>
      </c>
      <c r="H8488">
        <v>5</v>
      </c>
      <c r="I8488" s="17">
        <v>45218</v>
      </c>
      <c r="J8488" s="17">
        <v>45225</v>
      </c>
      <c r="K8488" t="s">
        <v>31</v>
      </c>
      <c r="L8488" t="s">
        <v>27</v>
      </c>
      <c r="M8488">
        <v>695.75</v>
      </c>
      <c r="N8488" t="s">
        <v>34</v>
      </c>
    </row>
    <row r="8489" spans="1:14" ht="14.25" customHeight="1" x14ac:dyDescent="0.3">
      <c r="A8489" t="s">
        <v>1480</v>
      </c>
      <c r="B8489" t="s">
        <v>19</v>
      </c>
      <c r="C8489" t="s">
        <v>26</v>
      </c>
      <c r="D8489">
        <v>4970.66</v>
      </c>
      <c r="E8489">
        <v>0.35</v>
      </c>
      <c r="F8489">
        <f t="shared" si="264"/>
        <v>1739.7309999999998</v>
      </c>
      <c r="G8489">
        <f t="shared" si="265"/>
        <v>3230.9290000000001</v>
      </c>
      <c r="H8489">
        <v>5</v>
      </c>
      <c r="I8489" s="17">
        <v>45341</v>
      </c>
      <c r="J8489" s="17">
        <v>45345</v>
      </c>
      <c r="K8489" t="s">
        <v>31</v>
      </c>
      <c r="L8489" t="s">
        <v>16</v>
      </c>
      <c r="M8489">
        <v>839.37</v>
      </c>
      <c r="N8489" t="s">
        <v>23</v>
      </c>
    </row>
    <row r="8490" spans="1:14" ht="14.25" customHeight="1" x14ac:dyDescent="0.3">
      <c r="A8490" t="s">
        <v>2537</v>
      </c>
      <c r="B8490" t="s">
        <v>41</v>
      </c>
      <c r="C8490" t="s">
        <v>26</v>
      </c>
      <c r="D8490">
        <v>4971.2299999999996</v>
      </c>
      <c r="E8490">
        <v>0.03</v>
      </c>
      <c r="F8490">
        <f t="shared" si="264"/>
        <v>149.13689999999997</v>
      </c>
      <c r="G8490">
        <f t="shared" si="265"/>
        <v>4822.0931</v>
      </c>
      <c r="H8490">
        <v>5</v>
      </c>
      <c r="I8490" s="17">
        <v>44927</v>
      </c>
      <c r="J8490" s="17">
        <v>44931</v>
      </c>
      <c r="K8490" t="s">
        <v>15</v>
      </c>
      <c r="L8490" t="s">
        <v>16</v>
      </c>
      <c r="M8490">
        <v>470.1</v>
      </c>
      <c r="N8490" t="s">
        <v>17</v>
      </c>
    </row>
    <row r="8491" spans="1:14" ht="14.25" customHeight="1" x14ac:dyDescent="0.3">
      <c r="A8491" t="s">
        <v>3431</v>
      </c>
      <c r="B8491" t="s">
        <v>19</v>
      </c>
      <c r="C8491" t="s">
        <v>20</v>
      </c>
      <c r="D8491">
        <v>4983.8</v>
      </c>
      <c r="E8491">
        <v>0.39</v>
      </c>
      <c r="F8491">
        <f t="shared" si="264"/>
        <v>1943.6820000000002</v>
      </c>
      <c r="G8491">
        <f t="shared" si="265"/>
        <v>3040.1179999999999</v>
      </c>
      <c r="H8491">
        <v>5</v>
      </c>
      <c r="I8491" s="17">
        <v>45194</v>
      </c>
      <c r="J8491" s="17">
        <v>45195</v>
      </c>
      <c r="K8491" t="s">
        <v>21</v>
      </c>
      <c r="L8491" t="s">
        <v>22</v>
      </c>
      <c r="M8491">
        <v>519.87</v>
      </c>
      <c r="N8491" t="s">
        <v>17</v>
      </c>
    </row>
    <row r="8492" spans="1:14" ht="14.25" customHeight="1" x14ac:dyDescent="0.3">
      <c r="A8492" t="s">
        <v>9647</v>
      </c>
      <c r="B8492" t="s">
        <v>13</v>
      </c>
      <c r="C8492" t="s">
        <v>33</v>
      </c>
      <c r="D8492">
        <v>4985.0600000000004</v>
      </c>
      <c r="E8492">
        <v>0.03</v>
      </c>
      <c r="F8492">
        <f t="shared" si="264"/>
        <v>149.55180000000001</v>
      </c>
      <c r="G8492">
        <f t="shared" si="265"/>
        <v>4835.5082000000002</v>
      </c>
      <c r="H8492">
        <v>5</v>
      </c>
      <c r="I8492" s="17">
        <v>45300</v>
      </c>
      <c r="J8492" s="17">
        <v>45304</v>
      </c>
      <c r="K8492" t="s">
        <v>31</v>
      </c>
      <c r="L8492" t="s">
        <v>22</v>
      </c>
      <c r="M8492">
        <v>1177.8499999999999</v>
      </c>
      <c r="N8492" t="s">
        <v>39</v>
      </c>
    </row>
    <row r="8493" spans="1:14" ht="14.25" customHeight="1" x14ac:dyDescent="0.3">
      <c r="A8493" t="s">
        <v>5243</v>
      </c>
      <c r="B8493" t="s">
        <v>41</v>
      </c>
      <c r="C8493" t="s">
        <v>26</v>
      </c>
      <c r="D8493">
        <v>4986.97</v>
      </c>
      <c r="E8493">
        <v>0.28999999999999998</v>
      </c>
      <c r="F8493">
        <f t="shared" si="264"/>
        <v>1446.2212999999999</v>
      </c>
      <c r="G8493">
        <f t="shared" si="265"/>
        <v>3540.7487000000001</v>
      </c>
      <c r="H8493">
        <v>5</v>
      </c>
      <c r="I8493" s="17">
        <v>45207</v>
      </c>
      <c r="J8493" s="17">
        <v>45214</v>
      </c>
      <c r="K8493" t="s">
        <v>31</v>
      </c>
      <c r="L8493" t="s">
        <v>16</v>
      </c>
      <c r="M8493">
        <v>277.89999999999998</v>
      </c>
      <c r="N8493" t="s">
        <v>39</v>
      </c>
    </row>
    <row r="8494" spans="1:14" ht="14.25" customHeight="1" x14ac:dyDescent="0.3">
      <c r="A8494" t="s">
        <v>5867</v>
      </c>
      <c r="B8494" t="s">
        <v>25</v>
      </c>
      <c r="C8494" t="s">
        <v>33</v>
      </c>
      <c r="D8494">
        <v>4989.26</v>
      </c>
      <c r="E8494">
        <v>0.26</v>
      </c>
      <c r="F8494">
        <f t="shared" si="264"/>
        <v>1297.2076000000002</v>
      </c>
      <c r="G8494">
        <f t="shared" si="265"/>
        <v>3692.0524</v>
      </c>
      <c r="H8494">
        <v>5</v>
      </c>
      <c r="I8494" s="17">
        <v>45388</v>
      </c>
      <c r="J8494" s="17">
        <v>45389</v>
      </c>
      <c r="K8494" t="s">
        <v>15</v>
      </c>
      <c r="L8494" t="s">
        <v>22</v>
      </c>
      <c r="M8494">
        <v>547.24</v>
      </c>
      <c r="N8494" t="s">
        <v>39</v>
      </c>
    </row>
    <row r="8495" spans="1:14" ht="14.25" customHeight="1" x14ac:dyDescent="0.3">
      <c r="A8495" t="s">
        <v>12217</v>
      </c>
      <c r="B8495" t="s">
        <v>25</v>
      </c>
      <c r="C8495" t="s">
        <v>26</v>
      </c>
      <c r="D8495">
        <v>4991</v>
      </c>
      <c r="E8495">
        <v>0.12</v>
      </c>
      <c r="F8495">
        <f t="shared" si="264"/>
        <v>598.91999999999996</v>
      </c>
      <c r="G8495">
        <f t="shared" si="265"/>
        <v>4392.08</v>
      </c>
      <c r="H8495">
        <v>5</v>
      </c>
      <c r="I8495" s="17">
        <v>44988</v>
      </c>
      <c r="J8495" s="17">
        <v>44992</v>
      </c>
      <c r="K8495" t="s">
        <v>31</v>
      </c>
      <c r="L8495" t="s">
        <v>22</v>
      </c>
      <c r="M8495">
        <v>383.02</v>
      </c>
      <c r="N8495" t="s">
        <v>39</v>
      </c>
    </row>
    <row r="8496" spans="1:14" ht="14.25" customHeight="1" x14ac:dyDescent="0.3">
      <c r="A8496" t="s">
        <v>12734</v>
      </c>
      <c r="B8496" t="s">
        <v>13</v>
      </c>
      <c r="C8496" t="s">
        <v>14</v>
      </c>
      <c r="D8496">
        <v>4995.8999999999996</v>
      </c>
      <c r="E8496">
        <v>0.39</v>
      </c>
      <c r="F8496">
        <f t="shared" si="264"/>
        <v>1948.4009999999998</v>
      </c>
      <c r="G8496">
        <f t="shared" si="265"/>
        <v>3047.4989999999998</v>
      </c>
      <c r="H8496">
        <v>5</v>
      </c>
      <c r="I8496" s="17">
        <v>44975</v>
      </c>
      <c r="J8496" s="17">
        <v>44976</v>
      </c>
      <c r="K8496" t="s">
        <v>15</v>
      </c>
      <c r="L8496" t="s">
        <v>27</v>
      </c>
      <c r="M8496">
        <v>714.47</v>
      </c>
      <c r="N8496" t="s">
        <v>28</v>
      </c>
    </row>
    <row r="8497" spans="1:14" ht="14.25" customHeight="1" x14ac:dyDescent="0.3">
      <c r="A8497" t="s">
        <v>12180</v>
      </c>
      <c r="B8497" t="s">
        <v>41</v>
      </c>
      <c r="C8497" t="s">
        <v>33</v>
      </c>
      <c r="D8497">
        <v>102.36</v>
      </c>
      <c r="E8497">
        <v>0.25</v>
      </c>
      <c r="F8497">
        <f t="shared" si="264"/>
        <v>25.59</v>
      </c>
      <c r="G8497">
        <f t="shared" si="265"/>
        <v>76.77</v>
      </c>
      <c r="H8497">
        <v>4</v>
      </c>
      <c r="I8497" s="17">
        <v>45273</v>
      </c>
      <c r="J8497" s="17">
        <v>45280</v>
      </c>
      <c r="K8497" t="s">
        <v>15</v>
      </c>
      <c r="L8497" t="s">
        <v>27</v>
      </c>
      <c r="M8497">
        <v>29.08</v>
      </c>
      <c r="N8497" t="s">
        <v>17</v>
      </c>
    </row>
    <row r="8498" spans="1:14" ht="14.25" customHeight="1" x14ac:dyDescent="0.3">
      <c r="A8498" t="s">
        <v>5816</v>
      </c>
      <c r="B8498" t="s">
        <v>25</v>
      </c>
      <c r="C8498" t="s">
        <v>36</v>
      </c>
      <c r="D8498">
        <v>112.32</v>
      </c>
      <c r="E8498">
        <v>0.28999999999999998</v>
      </c>
      <c r="F8498">
        <f t="shared" si="264"/>
        <v>32.572799999999994</v>
      </c>
      <c r="G8498">
        <f t="shared" si="265"/>
        <v>79.747199999999992</v>
      </c>
      <c r="H8498">
        <v>4</v>
      </c>
      <c r="I8498" s="17">
        <v>44986</v>
      </c>
      <c r="J8498" s="17">
        <v>44993</v>
      </c>
      <c r="K8498" t="s">
        <v>21</v>
      </c>
      <c r="L8498" t="s">
        <v>27</v>
      </c>
      <c r="M8498">
        <v>15.71</v>
      </c>
      <c r="N8498" t="s">
        <v>34</v>
      </c>
    </row>
    <row r="8499" spans="1:14" ht="14.25" customHeight="1" x14ac:dyDescent="0.3">
      <c r="A8499" t="s">
        <v>9752</v>
      </c>
      <c r="B8499" t="s">
        <v>41</v>
      </c>
      <c r="C8499" t="s">
        <v>20</v>
      </c>
      <c r="D8499">
        <v>114.88</v>
      </c>
      <c r="E8499">
        <v>0.39</v>
      </c>
      <c r="F8499">
        <f t="shared" si="264"/>
        <v>44.803199999999997</v>
      </c>
      <c r="G8499">
        <f t="shared" si="265"/>
        <v>70.076799999999992</v>
      </c>
      <c r="H8499">
        <v>4</v>
      </c>
      <c r="I8499" s="17">
        <v>45219</v>
      </c>
      <c r="J8499" s="17">
        <v>45224</v>
      </c>
      <c r="K8499" t="s">
        <v>15</v>
      </c>
      <c r="L8499" t="s">
        <v>16</v>
      </c>
      <c r="M8499">
        <v>29.86</v>
      </c>
      <c r="N8499" t="s">
        <v>17</v>
      </c>
    </row>
    <row r="8500" spans="1:14" ht="14.25" customHeight="1" x14ac:dyDescent="0.3">
      <c r="A8500" t="s">
        <v>3723</v>
      </c>
      <c r="B8500" t="s">
        <v>41</v>
      </c>
      <c r="C8500" t="s">
        <v>20</v>
      </c>
      <c r="D8500">
        <v>120.02</v>
      </c>
      <c r="E8500">
        <v>0.03</v>
      </c>
      <c r="F8500">
        <f t="shared" si="264"/>
        <v>3.6005999999999996</v>
      </c>
      <c r="G8500">
        <f t="shared" si="265"/>
        <v>116.4194</v>
      </c>
      <c r="H8500">
        <v>4</v>
      </c>
      <c r="I8500" s="17">
        <v>45532</v>
      </c>
      <c r="J8500" s="17">
        <v>45538</v>
      </c>
      <c r="K8500" t="s">
        <v>21</v>
      </c>
      <c r="L8500" t="s">
        <v>16</v>
      </c>
      <c r="M8500">
        <v>7.79</v>
      </c>
      <c r="N8500" t="s">
        <v>17</v>
      </c>
    </row>
    <row r="8501" spans="1:14" ht="14.25" customHeight="1" x14ac:dyDescent="0.3">
      <c r="A8501" t="s">
        <v>11815</v>
      </c>
      <c r="B8501" t="s">
        <v>13</v>
      </c>
      <c r="C8501" t="s">
        <v>20</v>
      </c>
      <c r="D8501">
        <v>126.61</v>
      </c>
      <c r="E8501">
        <v>0.36</v>
      </c>
      <c r="F8501">
        <f t="shared" si="264"/>
        <v>45.579599999999999</v>
      </c>
      <c r="G8501">
        <f t="shared" si="265"/>
        <v>81.0304</v>
      </c>
      <c r="H8501">
        <v>4</v>
      </c>
      <c r="I8501" s="17">
        <v>45558</v>
      </c>
      <c r="J8501" s="17">
        <v>45559</v>
      </c>
      <c r="K8501" t="s">
        <v>15</v>
      </c>
      <c r="L8501" t="s">
        <v>27</v>
      </c>
      <c r="M8501">
        <v>19.170000000000002</v>
      </c>
      <c r="N8501" t="s">
        <v>34</v>
      </c>
    </row>
    <row r="8502" spans="1:14" ht="14.25" customHeight="1" x14ac:dyDescent="0.3">
      <c r="A8502" t="s">
        <v>1807</v>
      </c>
      <c r="B8502" t="s">
        <v>13</v>
      </c>
      <c r="C8502" t="s">
        <v>36</v>
      </c>
      <c r="D8502">
        <v>128.44999999999999</v>
      </c>
      <c r="E8502">
        <v>0.18</v>
      </c>
      <c r="F8502">
        <f t="shared" si="264"/>
        <v>23.120999999999999</v>
      </c>
      <c r="G8502">
        <f t="shared" si="265"/>
        <v>105.32899999999999</v>
      </c>
      <c r="H8502">
        <v>4</v>
      </c>
      <c r="I8502" s="17">
        <v>45063</v>
      </c>
      <c r="J8502" s="17">
        <v>45069</v>
      </c>
      <c r="K8502" t="s">
        <v>21</v>
      </c>
      <c r="L8502" t="s">
        <v>22</v>
      </c>
      <c r="M8502">
        <v>6.64</v>
      </c>
      <c r="N8502" t="s">
        <v>34</v>
      </c>
    </row>
    <row r="8503" spans="1:14" ht="14.25" customHeight="1" x14ac:dyDescent="0.3">
      <c r="A8503" t="s">
        <v>14134</v>
      </c>
      <c r="B8503" t="s">
        <v>25</v>
      </c>
      <c r="C8503" t="s">
        <v>33</v>
      </c>
      <c r="D8503">
        <v>128.77000000000001</v>
      </c>
      <c r="E8503">
        <v>0.27</v>
      </c>
      <c r="F8503">
        <f t="shared" si="264"/>
        <v>34.767900000000004</v>
      </c>
      <c r="G8503">
        <f t="shared" si="265"/>
        <v>94.002100000000013</v>
      </c>
      <c r="H8503">
        <v>4</v>
      </c>
      <c r="I8503" s="17">
        <v>45006</v>
      </c>
      <c r="J8503" s="17">
        <v>45010</v>
      </c>
      <c r="K8503" t="s">
        <v>31</v>
      </c>
      <c r="L8503" t="s">
        <v>16</v>
      </c>
      <c r="M8503">
        <v>9.9499999999999993</v>
      </c>
      <c r="N8503" t="s">
        <v>39</v>
      </c>
    </row>
    <row r="8504" spans="1:14" ht="14.25" customHeight="1" x14ac:dyDescent="0.3">
      <c r="A8504" t="s">
        <v>9651</v>
      </c>
      <c r="B8504" t="s">
        <v>25</v>
      </c>
      <c r="C8504" t="s">
        <v>20</v>
      </c>
      <c r="D8504">
        <v>130.19</v>
      </c>
      <c r="E8504">
        <v>0.38</v>
      </c>
      <c r="F8504">
        <f t="shared" si="264"/>
        <v>49.472200000000001</v>
      </c>
      <c r="G8504">
        <f t="shared" si="265"/>
        <v>80.717799999999997</v>
      </c>
      <c r="H8504">
        <v>4</v>
      </c>
      <c r="I8504" s="17">
        <v>45538</v>
      </c>
      <c r="J8504" s="17">
        <v>45539</v>
      </c>
      <c r="K8504" t="s">
        <v>31</v>
      </c>
      <c r="L8504" t="s">
        <v>27</v>
      </c>
      <c r="M8504">
        <v>15.64</v>
      </c>
      <c r="N8504" t="s">
        <v>34</v>
      </c>
    </row>
    <row r="8505" spans="1:14" ht="14.25" customHeight="1" x14ac:dyDescent="0.3">
      <c r="A8505" t="s">
        <v>7905</v>
      </c>
      <c r="B8505" t="s">
        <v>41</v>
      </c>
      <c r="C8505" t="s">
        <v>26</v>
      </c>
      <c r="D8505">
        <v>130.22</v>
      </c>
      <c r="E8505">
        <v>0.38</v>
      </c>
      <c r="F8505">
        <f t="shared" si="264"/>
        <v>49.483600000000003</v>
      </c>
      <c r="G8505">
        <f t="shared" si="265"/>
        <v>80.736400000000003</v>
      </c>
      <c r="H8505">
        <v>4</v>
      </c>
      <c r="I8505" s="17">
        <v>45502</v>
      </c>
      <c r="J8505" s="17">
        <v>45503</v>
      </c>
      <c r="K8505" t="s">
        <v>15</v>
      </c>
      <c r="L8505" t="s">
        <v>27</v>
      </c>
      <c r="M8505">
        <v>8.4600000000000009</v>
      </c>
      <c r="N8505" t="s">
        <v>39</v>
      </c>
    </row>
    <row r="8506" spans="1:14" ht="14.25" customHeight="1" x14ac:dyDescent="0.3">
      <c r="A8506" t="s">
        <v>372</v>
      </c>
      <c r="B8506" t="s">
        <v>19</v>
      </c>
      <c r="C8506" t="s">
        <v>26</v>
      </c>
      <c r="D8506">
        <v>133.44</v>
      </c>
      <c r="E8506">
        <v>0.49</v>
      </c>
      <c r="F8506">
        <f t="shared" si="264"/>
        <v>65.385599999999997</v>
      </c>
      <c r="G8506">
        <f t="shared" si="265"/>
        <v>68.054400000000001</v>
      </c>
      <c r="H8506">
        <v>4</v>
      </c>
      <c r="I8506" s="17">
        <v>45652</v>
      </c>
      <c r="J8506" s="17">
        <v>45655</v>
      </c>
      <c r="K8506" t="s">
        <v>21</v>
      </c>
      <c r="L8506" t="s">
        <v>27</v>
      </c>
      <c r="M8506">
        <v>25.28</v>
      </c>
      <c r="N8506" t="s">
        <v>34</v>
      </c>
    </row>
    <row r="8507" spans="1:14" ht="14.25" customHeight="1" x14ac:dyDescent="0.3">
      <c r="A8507" t="s">
        <v>8104</v>
      </c>
      <c r="B8507" t="s">
        <v>19</v>
      </c>
      <c r="C8507" t="s">
        <v>14</v>
      </c>
      <c r="D8507">
        <v>138.72999999999999</v>
      </c>
      <c r="E8507">
        <v>0.45</v>
      </c>
      <c r="F8507">
        <f t="shared" si="264"/>
        <v>62.4285</v>
      </c>
      <c r="G8507">
        <f t="shared" si="265"/>
        <v>76.30149999999999</v>
      </c>
      <c r="H8507">
        <v>4</v>
      </c>
      <c r="I8507" s="17">
        <v>45135</v>
      </c>
      <c r="J8507" s="17">
        <v>45139</v>
      </c>
      <c r="K8507" t="s">
        <v>31</v>
      </c>
      <c r="L8507" t="s">
        <v>27</v>
      </c>
      <c r="M8507">
        <v>39.96</v>
      </c>
      <c r="N8507" t="s">
        <v>23</v>
      </c>
    </row>
    <row r="8508" spans="1:14" ht="14.25" customHeight="1" x14ac:dyDescent="0.3">
      <c r="A8508" t="s">
        <v>9356</v>
      </c>
      <c r="B8508" t="s">
        <v>25</v>
      </c>
      <c r="C8508" t="s">
        <v>26</v>
      </c>
      <c r="D8508">
        <v>139.08000000000001</v>
      </c>
      <c r="E8508">
        <v>0.4</v>
      </c>
      <c r="F8508">
        <f t="shared" si="264"/>
        <v>55.632000000000005</v>
      </c>
      <c r="G8508">
        <f t="shared" si="265"/>
        <v>83.448000000000008</v>
      </c>
      <c r="H8508">
        <v>4</v>
      </c>
      <c r="I8508" s="17">
        <v>44984</v>
      </c>
      <c r="J8508" s="17">
        <v>44991</v>
      </c>
      <c r="K8508" t="s">
        <v>21</v>
      </c>
      <c r="L8508" t="s">
        <v>22</v>
      </c>
      <c r="M8508">
        <v>9.0399999999999991</v>
      </c>
      <c r="N8508" t="s">
        <v>23</v>
      </c>
    </row>
    <row r="8509" spans="1:14" ht="14.25" customHeight="1" x14ac:dyDescent="0.3">
      <c r="A8509" t="s">
        <v>3211</v>
      </c>
      <c r="B8509" t="s">
        <v>13</v>
      </c>
      <c r="C8509" t="s">
        <v>26</v>
      </c>
      <c r="D8509">
        <v>140</v>
      </c>
      <c r="E8509">
        <v>0.05</v>
      </c>
      <c r="F8509">
        <f t="shared" si="264"/>
        <v>7</v>
      </c>
      <c r="G8509">
        <f t="shared" si="265"/>
        <v>133</v>
      </c>
      <c r="H8509">
        <v>4</v>
      </c>
      <c r="I8509" s="17">
        <v>45426</v>
      </c>
      <c r="J8509" s="17">
        <v>45429</v>
      </c>
      <c r="K8509" t="s">
        <v>21</v>
      </c>
      <c r="L8509" t="s">
        <v>16</v>
      </c>
      <c r="M8509">
        <v>21.05</v>
      </c>
      <c r="N8509" t="s">
        <v>39</v>
      </c>
    </row>
    <row r="8510" spans="1:14" ht="14.25" customHeight="1" x14ac:dyDescent="0.3">
      <c r="A8510" t="s">
        <v>1611</v>
      </c>
      <c r="B8510" t="s">
        <v>41</v>
      </c>
      <c r="C8510" t="s">
        <v>26</v>
      </c>
      <c r="D8510">
        <v>142.53</v>
      </c>
      <c r="E8510">
        <v>0.09</v>
      </c>
      <c r="F8510">
        <f t="shared" si="264"/>
        <v>12.8277</v>
      </c>
      <c r="G8510">
        <f t="shared" si="265"/>
        <v>129.70230000000001</v>
      </c>
      <c r="H8510">
        <v>4</v>
      </c>
      <c r="I8510" s="17">
        <v>45329</v>
      </c>
      <c r="J8510" s="17">
        <v>45333</v>
      </c>
      <c r="K8510" t="s">
        <v>21</v>
      </c>
      <c r="L8510" t="s">
        <v>22</v>
      </c>
      <c r="M8510">
        <v>34.93</v>
      </c>
      <c r="N8510" t="s">
        <v>28</v>
      </c>
    </row>
    <row r="8511" spans="1:14" ht="14.25" customHeight="1" x14ac:dyDescent="0.3">
      <c r="A8511" t="s">
        <v>1719</v>
      </c>
      <c r="B8511" t="s">
        <v>19</v>
      </c>
      <c r="C8511" t="s">
        <v>36</v>
      </c>
      <c r="D8511">
        <v>143.08000000000001</v>
      </c>
      <c r="E8511">
        <v>0.06</v>
      </c>
      <c r="F8511">
        <f t="shared" si="264"/>
        <v>8.5848000000000013</v>
      </c>
      <c r="G8511">
        <f t="shared" si="265"/>
        <v>134.49520000000001</v>
      </c>
      <c r="H8511">
        <v>4</v>
      </c>
      <c r="I8511" s="17">
        <v>45512</v>
      </c>
      <c r="J8511" s="17">
        <v>45514</v>
      </c>
      <c r="K8511" t="s">
        <v>15</v>
      </c>
      <c r="L8511" t="s">
        <v>22</v>
      </c>
      <c r="M8511">
        <v>31.93</v>
      </c>
      <c r="N8511" t="s">
        <v>34</v>
      </c>
    </row>
    <row r="8512" spans="1:14" ht="14.25" customHeight="1" x14ac:dyDescent="0.3">
      <c r="A8512" t="s">
        <v>3078</v>
      </c>
      <c r="B8512" t="s">
        <v>13</v>
      </c>
      <c r="C8512" t="s">
        <v>20</v>
      </c>
      <c r="D8512">
        <v>144.26</v>
      </c>
      <c r="E8512">
        <v>0.04</v>
      </c>
      <c r="F8512">
        <f t="shared" si="264"/>
        <v>5.7703999999999995</v>
      </c>
      <c r="G8512">
        <f t="shared" si="265"/>
        <v>138.4896</v>
      </c>
      <c r="H8512">
        <v>4</v>
      </c>
      <c r="I8512" s="17">
        <v>45560</v>
      </c>
      <c r="J8512" s="17">
        <v>45564</v>
      </c>
      <c r="K8512" t="s">
        <v>21</v>
      </c>
      <c r="L8512" t="s">
        <v>22</v>
      </c>
      <c r="M8512">
        <v>8.76</v>
      </c>
      <c r="N8512" t="s">
        <v>28</v>
      </c>
    </row>
    <row r="8513" spans="1:14" ht="14.25" customHeight="1" x14ac:dyDescent="0.3">
      <c r="A8513" t="s">
        <v>6958</v>
      </c>
      <c r="B8513" t="s">
        <v>13</v>
      </c>
      <c r="C8513" t="s">
        <v>20</v>
      </c>
      <c r="D8513">
        <v>147.69999999999999</v>
      </c>
      <c r="E8513">
        <v>0.28000000000000003</v>
      </c>
      <c r="F8513">
        <f t="shared" si="264"/>
        <v>41.356000000000002</v>
      </c>
      <c r="G8513">
        <f t="shared" si="265"/>
        <v>106.34399999999999</v>
      </c>
      <c r="H8513">
        <v>4</v>
      </c>
      <c r="I8513" s="17">
        <v>45104</v>
      </c>
      <c r="J8513" s="17">
        <v>45107</v>
      </c>
      <c r="K8513" t="s">
        <v>31</v>
      </c>
      <c r="L8513" t="s">
        <v>27</v>
      </c>
      <c r="M8513">
        <v>43.68</v>
      </c>
      <c r="N8513" t="s">
        <v>17</v>
      </c>
    </row>
    <row r="8514" spans="1:14" ht="14.25" customHeight="1" x14ac:dyDescent="0.3">
      <c r="A8514" t="s">
        <v>15308</v>
      </c>
      <c r="B8514" t="s">
        <v>25</v>
      </c>
      <c r="C8514" t="s">
        <v>36</v>
      </c>
      <c r="D8514">
        <v>149.80000000000001</v>
      </c>
      <c r="E8514">
        <v>0.28000000000000003</v>
      </c>
      <c r="F8514">
        <f t="shared" ref="F8514:F8577" si="266">D8514*E8514</f>
        <v>41.94400000000001</v>
      </c>
      <c r="G8514">
        <f t="shared" ref="G8514:G8577" si="267">D8514-F8514</f>
        <v>107.85599999999999</v>
      </c>
      <c r="H8514">
        <v>4</v>
      </c>
      <c r="I8514" s="17">
        <v>45123</v>
      </c>
      <c r="J8514" s="17">
        <v>45125</v>
      </c>
      <c r="K8514" t="s">
        <v>15</v>
      </c>
      <c r="L8514" t="s">
        <v>27</v>
      </c>
      <c r="M8514">
        <v>43.14</v>
      </c>
      <c r="N8514" t="s">
        <v>23</v>
      </c>
    </row>
    <row r="8515" spans="1:14" ht="14.25" customHeight="1" x14ac:dyDescent="0.3">
      <c r="A8515" t="s">
        <v>2138</v>
      </c>
      <c r="B8515" t="s">
        <v>19</v>
      </c>
      <c r="C8515" t="s">
        <v>26</v>
      </c>
      <c r="D8515">
        <v>150.28</v>
      </c>
      <c r="E8515">
        <v>0.04</v>
      </c>
      <c r="F8515">
        <f t="shared" si="266"/>
        <v>6.0112000000000005</v>
      </c>
      <c r="G8515">
        <f t="shared" si="267"/>
        <v>144.2688</v>
      </c>
      <c r="H8515">
        <v>4</v>
      </c>
      <c r="I8515" s="17">
        <v>45097</v>
      </c>
      <c r="J8515" s="17">
        <v>45103</v>
      </c>
      <c r="K8515" t="s">
        <v>31</v>
      </c>
      <c r="L8515" t="s">
        <v>22</v>
      </c>
      <c r="M8515">
        <v>10.24</v>
      </c>
      <c r="N8515" t="s">
        <v>34</v>
      </c>
    </row>
    <row r="8516" spans="1:14" ht="14.25" customHeight="1" x14ac:dyDescent="0.3">
      <c r="A8516" t="s">
        <v>3655</v>
      </c>
      <c r="B8516" t="s">
        <v>19</v>
      </c>
      <c r="C8516" t="s">
        <v>14</v>
      </c>
      <c r="D8516">
        <v>153.37</v>
      </c>
      <c r="E8516">
        <v>0.24</v>
      </c>
      <c r="F8516">
        <f t="shared" si="266"/>
        <v>36.808799999999998</v>
      </c>
      <c r="G8516">
        <f t="shared" si="267"/>
        <v>116.56120000000001</v>
      </c>
      <c r="H8516">
        <v>4</v>
      </c>
      <c r="I8516" s="17">
        <v>44933</v>
      </c>
      <c r="J8516" s="17">
        <v>44940</v>
      </c>
      <c r="K8516" t="s">
        <v>31</v>
      </c>
      <c r="L8516" t="s">
        <v>27</v>
      </c>
      <c r="M8516">
        <v>29.66</v>
      </c>
      <c r="N8516" t="s">
        <v>48</v>
      </c>
    </row>
    <row r="8517" spans="1:14" ht="14.25" customHeight="1" x14ac:dyDescent="0.3">
      <c r="A8517" t="s">
        <v>15114</v>
      </c>
      <c r="B8517" t="s">
        <v>25</v>
      </c>
      <c r="C8517" t="s">
        <v>14</v>
      </c>
      <c r="D8517">
        <v>157.72</v>
      </c>
      <c r="E8517">
        <v>0.47</v>
      </c>
      <c r="F8517">
        <f t="shared" si="266"/>
        <v>74.128399999999999</v>
      </c>
      <c r="G8517">
        <f t="shared" si="267"/>
        <v>83.5916</v>
      </c>
      <c r="H8517">
        <v>4</v>
      </c>
      <c r="I8517" s="17">
        <v>45024</v>
      </c>
      <c r="J8517" s="17">
        <v>45028</v>
      </c>
      <c r="K8517" t="s">
        <v>15</v>
      </c>
      <c r="L8517" t="s">
        <v>27</v>
      </c>
      <c r="M8517">
        <v>32.1</v>
      </c>
      <c r="N8517" t="s">
        <v>17</v>
      </c>
    </row>
    <row r="8518" spans="1:14" ht="14.25" customHeight="1" x14ac:dyDescent="0.3">
      <c r="A8518" t="s">
        <v>14553</v>
      </c>
      <c r="B8518" t="s">
        <v>13</v>
      </c>
      <c r="C8518" t="s">
        <v>14</v>
      </c>
      <c r="D8518">
        <v>157.82</v>
      </c>
      <c r="E8518">
        <v>0.06</v>
      </c>
      <c r="F8518">
        <f t="shared" si="266"/>
        <v>9.469199999999999</v>
      </c>
      <c r="G8518">
        <f t="shared" si="267"/>
        <v>148.35079999999999</v>
      </c>
      <c r="H8518">
        <v>4</v>
      </c>
      <c r="I8518" s="17">
        <v>45547</v>
      </c>
      <c r="J8518" s="17">
        <v>45553</v>
      </c>
      <c r="K8518" t="s">
        <v>15</v>
      </c>
      <c r="L8518" t="s">
        <v>27</v>
      </c>
      <c r="M8518">
        <v>27.3</v>
      </c>
      <c r="N8518" t="s">
        <v>39</v>
      </c>
    </row>
    <row r="8519" spans="1:14" ht="14.25" customHeight="1" x14ac:dyDescent="0.3">
      <c r="A8519" t="s">
        <v>1063</v>
      </c>
      <c r="B8519" t="s">
        <v>13</v>
      </c>
      <c r="C8519" t="s">
        <v>26</v>
      </c>
      <c r="D8519">
        <v>159.28</v>
      </c>
      <c r="E8519">
        <v>0.42</v>
      </c>
      <c r="F8519">
        <f t="shared" si="266"/>
        <v>66.897599999999997</v>
      </c>
      <c r="G8519">
        <f t="shared" si="267"/>
        <v>92.382400000000004</v>
      </c>
      <c r="H8519">
        <v>4</v>
      </c>
      <c r="I8519" s="17">
        <v>45302</v>
      </c>
      <c r="J8519" s="17">
        <v>45309</v>
      </c>
      <c r="K8519" t="s">
        <v>21</v>
      </c>
      <c r="L8519" t="s">
        <v>22</v>
      </c>
      <c r="M8519">
        <v>42.7</v>
      </c>
      <c r="N8519" t="s">
        <v>48</v>
      </c>
    </row>
    <row r="8520" spans="1:14" ht="14.25" customHeight="1" x14ac:dyDescent="0.3">
      <c r="A8520" t="s">
        <v>3068</v>
      </c>
      <c r="B8520" t="s">
        <v>13</v>
      </c>
      <c r="C8520" t="s">
        <v>14</v>
      </c>
      <c r="D8520">
        <v>160.72</v>
      </c>
      <c r="E8520">
        <v>0.37</v>
      </c>
      <c r="F8520">
        <f t="shared" si="266"/>
        <v>59.4664</v>
      </c>
      <c r="G8520">
        <f t="shared" si="267"/>
        <v>101.25360000000001</v>
      </c>
      <c r="H8520">
        <v>4</v>
      </c>
      <c r="I8520" s="17">
        <v>45548</v>
      </c>
      <c r="J8520" s="17">
        <v>45549</v>
      </c>
      <c r="K8520" t="s">
        <v>15</v>
      </c>
      <c r="L8520" t="s">
        <v>16</v>
      </c>
      <c r="M8520">
        <v>12.97</v>
      </c>
      <c r="N8520" t="s">
        <v>23</v>
      </c>
    </row>
    <row r="8521" spans="1:14" ht="14.25" customHeight="1" x14ac:dyDescent="0.3">
      <c r="A8521" t="s">
        <v>10721</v>
      </c>
      <c r="B8521" t="s">
        <v>41</v>
      </c>
      <c r="C8521" t="s">
        <v>36</v>
      </c>
      <c r="D8521">
        <v>165.43</v>
      </c>
      <c r="E8521">
        <v>0.28000000000000003</v>
      </c>
      <c r="F8521">
        <f t="shared" si="266"/>
        <v>46.320400000000006</v>
      </c>
      <c r="G8521">
        <f t="shared" si="267"/>
        <v>119.1096</v>
      </c>
      <c r="H8521">
        <v>4</v>
      </c>
      <c r="I8521" s="17">
        <v>45602</v>
      </c>
      <c r="J8521" s="17">
        <v>45604</v>
      </c>
      <c r="K8521" t="s">
        <v>15</v>
      </c>
      <c r="L8521" t="s">
        <v>16</v>
      </c>
      <c r="M8521">
        <v>38.33</v>
      </c>
      <c r="N8521" t="s">
        <v>28</v>
      </c>
    </row>
    <row r="8522" spans="1:14" ht="14.25" customHeight="1" x14ac:dyDescent="0.3">
      <c r="A8522" t="s">
        <v>11165</v>
      </c>
      <c r="B8522" t="s">
        <v>41</v>
      </c>
      <c r="C8522" t="s">
        <v>20</v>
      </c>
      <c r="D8522">
        <v>165.93</v>
      </c>
      <c r="E8522">
        <v>0.11</v>
      </c>
      <c r="F8522">
        <f t="shared" si="266"/>
        <v>18.252300000000002</v>
      </c>
      <c r="G8522">
        <f t="shared" si="267"/>
        <v>147.67770000000002</v>
      </c>
      <c r="H8522">
        <v>4</v>
      </c>
      <c r="I8522" s="17">
        <v>45042</v>
      </c>
      <c r="J8522" s="17">
        <v>45048</v>
      </c>
      <c r="K8522" t="s">
        <v>21</v>
      </c>
      <c r="L8522" t="s">
        <v>22</v>
      </c>
      <c r="M8522">
        <v>9.02</v>
      </c>
      <c r="N8522" t="s">
        <v>39</v>
      </c>
    </row>
    <row r="8523" spans="1:14" ht="14.25" customHeight="1" x14ac:dyDescent="0.3">
      <c r="A8523" t="s">
        <v>9455</v>
      </c>
      <c r="B8523" t="s">
        <v>25</v>
      </c>
      <c r="C8523" t="s">
        <v>33</v>
      </c>
      <c r="D8523">
        <v>170.25</v>
      </c>
      <c r="E8523">
        <v>0.23</v>
      </c>
      <c r="F8523">
        <f t="shared" si="266"/>
        <v>39.157499999999999</v>
      </c>
      <c r="G8523">
        <f t="shared" si="267"/>
        <v>131.0925</v>
      </c>
      <c r="H8523">
        <v>4</v>
      </c>
      <c r="I8523" s="17">
        <v>44981</v>
      </c>
      <c r="J8523" s="17">
        <v>44983</v>
      </c>
      <c r="K8523" t="s">
        <v>31</v>
      </c>
      <c r="L8523" t="s">
        <v>22</v>
      </c>
      <c r="M8523">
        <v>30.98</v>
      </c>
      <c r="N8523" t="s">
        <v>48</v>
      </c>
    </row>
    <row r="8524" spans="1:14" ht="14.25" customHeight="1" x14ac:dyDescent="0.3">
      <c r="A8524" t="s">
        <v>12550</v>
      </c>
      <c r="B8524" t="s">
        <v>41</v>
      </c>
      <c r="C8524" t="s">
        <v>33</v>
      </c>
      <c r="D8524">
        <v>172.54</v>
      </c>
      <c r="E8524">
        <v>0.34</v>
      </c>
      <c r="F8524">
        <f t="shared" si="266"/>
        <v>58.663600000000002</v>
      </c>
      <c r="G8524">
        <f t="shared" si="267"/>
        <v>113.87639999999999</v>
      </c>
      <c r="H8524">
        <v>4</v>
      </c>
      <c r="I8524" s="17">
        <v>45008</v>
      </c>
      <c r="J8524" s="17">
        <v>45015</v>
      </c>
      <c r="K8524" t="s">
        <v>15</v>
      </c>
      <c r="L8524" t="s">
        <v>27</v>
      </c>
      <c r="M8524">
        <v>40.659999999999997</v>
      </c>
      <c r="N8524" t="s">
        <v>39</v>
      </c>
    </row>
    <row r="8525" spans="1:14" ht="14.25" customHeight="1" x14ac:dyDescent="0.3">
      <c r="A8525" t="s">
        <v>11453</v>
      </c>
      <c r="B8525" t="s">
        <v>13</v>
      </c>
      <c r="C8525" t="s">
        <v>33</v>
      </c>
      <c r="D8525">
        <v>172.99</v>
      </c>
      <c r="E8525">
        <v>0.04</v>
      </c>
      <c r="F8525">
        <f t="shared" si="266"/>
        <v>6.9196000000000009</v>
      </c>
      <c r="G8525">
        <f t="shared" si="267"/>
        <v>166.07040000000001</v>
      </c>
      <c r="H8525">
        <v>4</v>
      </c>
      <c r="I8525" s="17">
        <v>45317</v>
      </c>
      <c r="J8525" s="17">
        <v>45323</v>
      </c>
      <c r="K8525" t="s">
        <v>31</v>
      </c>
      <c r="L8525" t="s">
        <v>22</v>
      </c>
      <c r="M8525">
        <v>45.88</v>
      </c>
      <c r="N8525" t="s">
        <v>28</v>
      </c>
    </row>
    <row r="8526" spans="1:14" ht="14.25" customHeight="1" x14ac:dyDescent="0.3">
      <c r="A8526" t="s">
        <v>890</v>
      </c>
      <c r="B8526" t="s">
        <v>13</v>
      </c>
      <c r="C8526" t="s">
        <v>36</v>
      </c>
      <c r="D8526">
        <v>173.4</v>
      </c>
      <c r="E8526">
        <v>0.5</v>
      </c>
      <c r="F8526">
        <f t="shared" si="266"/>
        <v>86.7</v>
      </c>
      <c r="G8526">
        <f t="shared" si="267"/>
        <v>86.7</v>
      </c>
      <c r="H8526">
        <v>4</v>
      </c>
      <c r="I8526" s="17">
        <v>45314</v>
      </c>
      <c r="J8526" s="17">
        <v>45315</v>
      </c>
      <c r="K8526" t="s">
        <v>21</v>
      </c>
      <c r="L8526" t="s">
        <v>27</v>
      </c>
      <c r="M8526">
        <v>9.26</v>
      </c>
      <c r="N8526" t="s">
        <v>34</v>
      </c>
    </row>
    <row r="8527" spans="1:14" ht="14.25" customHeight="1" x14ac:dyDescent="0.3">
      <c r="A8527" t="s">
        <v>10769</v>
      </c>
      <c r="B8527" t="s">
        <v>19</v>
      </c>
      <c r="C8527" t="s">
        <v>20</v>
      </c>
      <c r="D8527">
        <v>175.23</v>
      </c>
      <c r="E8527">
        <v>0.2</v>
      </c>
      <c r="F8527">
        <f t="shared" si="266"/>
        <v>35.045999999999999</v>
      </c>
      <c r="G8527">
        <f t="shared" si="267"/>
        <v>140.184</v>
      </c>
      <c r="H8527">
        <v>4</v>
      </c>
      <c r="I8527" s="17">
        <v>45325</v>
      </c>
      <c r="J8527" s="17">
        <v>45332</v>
      </c>
      <c r="K8527" t="s">
        <v>15</v>
      </c>
      <c r="L8527" t="s">
        <v>16</v>
      </c>
      <c r="M8527">
        <v>27.84</v>
      </c>
      <c r="N8527" t="s">
        <v>28</v>
      </c>
    </row>
    <row r="8528" spans="1:14" ht="14.25" customHeight="1" x14ac:dyDescent="0.3">
      <c r="A8528" t="s">
        <v>10668</v>
      </c>
      <c r="B8528" t="s">
        <v>25</v>
      </c>
      <c r="C8528" t="s">
        <v>14</v>
      </c>
      <c r="D8528">
        <v>175.68</v>
      </c>
      <c r="E8528">
        <v>0.37</v>
      </c>
      <c r="F8528">
        <f t="shared" si="266"/>
        <v>65.001599999999996</v>
      </c>
      <c r="G8528">
        <f t="shared" si="267"/>
        <v>110.67840000000001</v>
      </c>
      <c r="H8528">
        <v>4</v>
      </c>
      <c r="I8528" s="17">
        <v>45516</v>
      </c>
      <c r="J8528" s="17">
        <v>45518</v>
      </c>
      <c r="K8528" t="s">
        <v>31</v>
      </c>
      <c r="L8528" t="s">
        <v>22</v>
      </c>
      <c r="M8528">
        <v>11.37</v>
      </c>
      <c r="N8528" t="s">
        <v>17</v>
      </c>
    </row>
    <row r="8529" spans="1:14" ht="14.25" customHeight="1" x14ac:dyDescent="0.3">
      <c r="A8529" t="s">
        <v>9862</v>
      </c>
      <c r="B8529" t="s">
        <v>19</v>
      </c>
      <c r="C8529" t="s">
        <v>20</v>
      </c>
      <c r="D8529">
        <v>185.79</v>
      </c>
      <c r="E8529">
        <v>0.18</v>
      </c>
      <c r="F8529">
        <f t="shared" si="266"/>
        <v>33.4422</v>
      </c>
      <c r="G8529">
        <f t="shared" si="267"/>
        <v>152.34780000000001</v>
      </c>
      <c r="H8529">
        <v>4</v>
      </c>
      <c r="I8529" s="17">
        <v>45295</v>
      </c>
      <c r="J8529" s="17">
        <v>45299</v>
      </c>
      <c r="K8529" t="s">
        <v>21</v>
      </c>
      <c r="L8529" t="s">
        <v>27</v>
      </c>
      <c r="M8529">
        <v>12.88</v>
      </c>
      <c r="N8529" t="s">
        <v>48</v>
      </c>
    </row>
    <row r="8530" spans="1:14" ht="14.25" customHeight="1" x14ac:dyDescent="0.3">
      <c r="A8530" t="s">
        <v>12920</v>
      </c>
      <c r="B8530" t="s">
        <v>41</v>
      </c>
      <c r="C8530" t="s">
        <v>33</v>
      </c>
      <c r="D8530">
        <v>192.79</v>
      </c>
      <c r="E8530">
        <v>0.34</v>
      </c>
      <c r="F8530">
        <f t="shared" si="266"/>
        <v>65.548600000000008</v>
      </c>
      <c r="G8530">
        <f t="shared" si="267"/>
        <v>127.24139999999998</v>
      </c>
      <c r="H8530">
        <v>4</v>
      </c>
      <c r="I8530" s="17">
        <v>45653</v>
      </c>
      <c r="J8530" s="17">
        <v>45660</v>
      </c>
      <c r="K8530" t="s">
        <v>31</v>
      </c>
      <c r="L8530" t="s">
        <v>22</v>
      </c>
      <c r="M8530">
        <v>32.6</v>
      </c>
      <c r="N8530" t="s">
        <v>39</v>
      </c>
    </row>
    <row r="8531" spans="1:14" ht="14.25" customHeight="1" x14ac:dyDescent="0.3">
      <c r="A8531" t="s">
        <v>785</v>
      </c>
      <c r="B8531" t="s">
        <v>41</v>
      </c>
      <c r="C8531" t="s">
        <v>26</v>
      </c>
      <c r="D8531">
        <v>195.16</v>
      </c>
      <c r="E8531">
        <v>0.49</v>
      </c>
      <c r="F8531">
        <f t="shared" si="266"/>
        <v>95.628399999999999</v>
      </c>
      <c r="G8531">
        <f t="shared" si="267"/>
        <v>99.531599999999997</v>
      </c>
      <c r="H8531">
        <v>4</v>
      </c>
      <c r="I8531" s="17">
        <v>45103</v>
      </c>
      <c r="J8531" s="17">
        <v>45110</v>
      </c>
      <c r="K8531" t="s">
        <v>31</v>
      </c>
      <c r="L8531" t="s">
        <v>27</v>
      </c>
      <c r="M8531">
        <v>36.630000000000003</v>
      </c>
      <c r="N8531" t="s">
        <v>23</v>
      </c>
    </row>
    <row r="8532" spans="1:14" ht="14.25" customHeight="1" x14ac:dyDescent="0.3">
      <c r="A8532" t="s">
        <v>9723</v>
      </c>
      <c r="B8532" t="s">
        <v>19</v>
      </c>
      <c r="C8532" t="s">
        <v>14</v>
      </c>
      <c r="D8532">
        <v>195.29</v>
      </c>
      <c r="E8532">
        <v>0.13</v>
      </c>
      <c r="F8532">
        <f t="shared" si="266"/>
        <v>25.387699999999999</v>
      </c>
      <c r="G8532">
        <f t="shared" si="267"/>
        <v>169.9023</v>
      </c>
      <c r="H8532">
        <v>4</v>
      </c>
      <c r="I8532" s="17">
        <v>44967</v>
      </c>
      <c r="J8532" s="17">
        <v>44970</v>
      </c>
      <c r="K8532" t="s">
        <v>31</v>
      </c>
      <c r="L8532" t="s">
        <v>16</v>
      </c>
      <c r="M8532">
        <v>21.7</v>
      </c>
      <c r="N8532" t="s">
        <v>34</v>
      </c>
    </row>
    <row r="8533" spans="1:14" ht="14.25" customHeight="1" x14ac:dyDescent="0.3">
      <c r="A8533" t="s">
        <v>10060</v>
      </c>
      <c r="B8533" t="s">
        <v>13</v>
      </c>
      <c r="C8533" t="s">
        <v>36</v>
      </c>
      <c r="D8533">
        <v>195.34</v>
      </c>
      <c r="E8533">
        <v>0.08</v>
      </c>
      <c r="F8533">
        <f t="shared" si="266"/>
        <v>15.6272</v>
      </c>
      <c r="G8533">
        <f t="shared" si="267"/>
        <v>179.71280000000002</v>
      </c>
      <c r="H8533">
        <v>4</v>
      </c>
      <c r="I8533" s="17">
        <v>45321</v>
      </c>
      <c r="J8533" s="17">
        <v>45328</v>
      </c>
      <c r="K8533" t="s">
        <v>31</v>
      </c>
      <c r="L8533" t="s">
        <v>16</v>
      </c>
      <c r="M8533">
        <v>20.420000000000002</v>
      </c>
      <c r="N8533" t="s">
        <v>17</v>
      </c>
    </row>
    <row r="8534" spans="1:14" ht="14.25" customHeight="1" x14ac:dyDescent="0.3">
      <c r="A8534" t="s">
        <v>2201</v>
      </c>
      <c r="B8534" t="s">
        <v>41</v>
      </c>
      <c r="C8534" t="s">
        <v>26</v>
      </c>
      <c r="D8534">
        <v>200.12</v>
      </c>
      <c r="E8534">
        <v>0.39</v>
      </c>
      <c r="F8534">
        <f t="shared" si="266"/>
        <v>78.046800000000005</v>
      </c>
      <c r="G8534">
        <f t="shared" si="267"/>
        <v>122.0732</v>
      </c>
      <c r="H8534">
        <v>4</v>
      </c>
      <c r="I8534" s="17">
        <v>45656</v>
      </c>
      <c r="J8534" s="17">
        <v>45657</v>
      </c>
      <c r="K8534" t="s">
        <v>31</v>
      </c>
      <c r="L8534" t="s">
        <v>27</v>
      </c>
      <c r="M8534">
        <v>35.65</v>
      </c>
      <c r="N8534" t="s">
        <v>34</v>
      </c>
    </row>
    <row r="8535" spans="1:14" ht="14.25" customHeight="1" x14ac:dyDescent="0.3">
      <c r="A8535" t="s">
        <v>10409</v>
      </c>
      <c r="B8535" t="s">
        <v>41</v>
      </c>
      <c r="C8535" t="s">
        <v>20</v>
      </c>
      <c r="D8535">
        <v>208.99</v>
      </c>
      <c r="E8535">
        <v>0.47</v>
      </c>
      <c r="F8535">
        <f t="shared" si="266"/>
        <v>98.225300000000004</v>
      </c>
      <c r="G8535">
        <f t="shared" si="267"/>
        <v>110.7647</v>
      </c>
      <c r="H8535">
        <v>4</v>
      </c>
      <c r="I8535" s="17">
        <v>45344</v>
      </c>
      <c r="J8535" s="17">
        <v>45347</v>
      </c>
      <c r="K8535" t="s">
        <v>31</v>
      </c>
      <c r="L8535" t="s">
        <v>22</v>
      </c>
      <c r="M8535">
        <v>40.42</v>
      </c>
      <c r="N8535" t="s">
        <v>28</v>
      </c>
    </row>
    <row r="8536" spans="1:14" ht="14.25" customHeight="1" x14ac:dyDescent="0.3">
      <c r="A8536" t="s">
        <v>5820</v>
      </c>
      <c r="B8536" t="s">
        <v>19</v>
      </c>
      <c r="C8536" t="s">
        <v>20</v>
      </c>
      <c r="D8536">
        <v>213.37</v>
      </c>
      <c r="E8536">
        <v>0.09</v>
      </c>
      <c r="F8536">
        <f t="shared" si="266"/>
        <v>19.203299999999999</v>
      </c>
      <c r="G8536">
        <f t="shared" si="267"/>
        <v>194.16669999999999</v>
      </c>
      <c r="H8536">
        <v>4</v>
      </c>
      <c r="I8536" s="17">
        <v>45463</v>
      </c>
      <c r="J8536" s="17">
        <v>45470</v>
      </c>
      <c r="K8536" t="s">
        <v>31</v>
      </c>
      <c r="L8536" t="s">
        <v>16</v>
      </c>
      <c r="M8536">
        <v>55.56</v>
      </c>
      <c r="N8536" t="s">
        <v>23</v>
      </c>
    </row>
    <row r="8537" spans="1:14" ht="14.25" customHeight="1" x14ac:dyDescent="0.3">
      <c r="A8537" t="s">
        <v>14541</v>
      </c>
      <c r="B8537" t="s">
        <v>41</v>
      </c>
      <c r="C8537" t="s">
        <v>36</v>
      </c>
      <c r="D8537">
        <v>218.24</v>
      </c>
      <c r="E8537">
        <v>0.4</v>
      </c>
      <c r="F8537">
        <f t="shared" si="266"/>
        <v>87.296000000000006</v>
      </c>
      <c r="G8537">
        <f t="shared" si="267"/>
        <v>130.94400000000002</v>
      </c>
      <c r="H8537">
        <v>4</v>
      </c>
      <c r="I8537" s="17">
        <v>45524</v>
      </c>
      <c r="J8537" s="17">
        <v>45528</v>
      </c>
      <c r="K8537" t="s">
        <v>15</v>
      </c>
      <c r="L8537" t="s">
        <v>27</v>
      </c>
      <c r="M8537">
        <v>60.46</v>
      </c>
      <c r="N8537" t="s">
        <v>34</v>
      </c>
    </row>
    <row r="8538" spans="1:14" ht="14.25" customHeight="1" x14ac:dyDescent="0.3">
      <c r="A8538" t="s">
        <v>14630</v>
      </c>
      <c r="B8538" t="s">
        <v>41</v>
      </c>
      <c r="C8538" t="s">
        <v>20</v>
      </c>
      <c r="D8538">
        <v>221.68</v>
      </c>
      <c r="E8538">
        <v>0.17</v>
      </c>
      <c r="F8538">
        <f t="shared" si="266"/>
        <v>37.685600000000001</v>
      </c>
      <c r="G8538">
        <f t="shared" si="267"/>
        <v>183.99440000000001</v>
      </c>
      <c r="H8538">
        <v>4</v>
      </c>
      <c r="I8538" s="17">
        <v>45063</v>
      </c>
      <c r="J8538" s="17">
        <v>45066</v>
      </c>
      <c r="K8538" t="s">
        <v>15</v>
      </c>
      <c r="L8538" t="s">
        <v>16</v>
      </c>
      <c r="M8538">
        <v>17.559999999999999</v>
      </c>
      <c r="N8538" t="s">
        <v>48</v>
      </c>
    </row>
    <row r="8539" spans="1:14" ht="14.25" customHeight="1" x14ac:dyDescent="0.3">
      <c r="A8539" t="s">
        <v>8959</v>
      </c>
      <c r="B8539" t="s">
        <v>19</v>
      </c>
      <c r="C8539" t="s">
        <v>14</v>
      </c>
      <c r="D8539">
        <v>222.03</v>
      </c>
      <c r="E8539">
        <v>0.41</v>
      </c>
      <c r="F8539">
        <f t="shared" si="266"/>
        <v>91.032299999999992</v>
      </c>
      <c r="G8539">
        <f t="shared" si="267"/>
        <v>130.99770000000001</v>
      </c>
      <c r="H8539">
        <v>4</v>
      </c>
      <c r="I8539" s="17">
        <v>45382</v>
      </c>
      <c r="J8539" s="17">
        <v>45383</v>
      </c>
      <c r="K8539" t="s">
        <v>31</v>
      </c>
      <c r="L8539" t="s">
        <v>16</v>
      </c>
      <c r="M8539">
        <v>11.4</v>
      </c>
      <c r="N8539" t="s">
        <v>39</v>
      </c>
    </row>
    <row r="8540" spans="1:14" ht="14.25" customHeight="1" x14ac:dyDescent="0.3">
      <c r="A8540" t="s">
        <v>8895</v>
      </c>
      <c r="B8540" t="s">
        <v>13</v>
      </c>
      <c r="C8540" t="s">
        <v>20</v>
      </c>
      <c r="D8540">
        <v>223.35</v>
      </c>
      <c r="E8540">
        <v>0.38</v>
      </c>
      <c r="F8540">
        <f t="shared" si="266"/>
        <v>84.873000000000005</v>
      </c>
      <c r="G8540">
        <f t="shared" si="267"/>
        <v>138.47699999999998</v>
      </c>
      <c r="H8540">
        <v>4</v>
      </c>
      <c r="I8540" s="17">
        <v>45626</v>
      </c>
      <c r="J8540" s="17">
        <v>45628</v>
      </c>
      <c r="K8540" t="s">
        <v>15</v>
      </c>
      <c r="L8540" t="s">
        <v>27</v>
      </c>
      <c r="M8540">
        <v>51</v>
      </c>
      <c r="N8540" t="s">
        <v>34</v>
      </c>
    </row>
    <row r="8541" spans="1:14" ht="14.25" customHeight="1" x14ac:dyDescent="0.3">
      <c r="A8541" t="s">
        <v>7229</v>
      </c>
      <c r="B8541" t="s">
        <v>25</v>
      </c>
      <c r="C8541" t="s">
        <v>20</v>
      </c>
      <c r="D8541">
        <v>225.85</v>
      </c>
      <c r="E8541">
        <v>0.32</v>
      </c>
      <c r="F8541">
        <f t="shared" si="266"/>
        <v>72.272000000000006</v>
      </c>
      <c r="G8541">
        <f t="shared" si="267"/>
        <v>153.57799999999997</v>
      </c>
      <c r="H8541">
        <v>4</v>
      </c>
      <c r="I8541" s="17">
        <v>45600</v>
      </c>
      <c r="J8541" s="17">
        <v>45605</v>
      </c>
      <c r="K8541" t="s">
        <v>31</v>
      </c>
      <c r="L8541" t="s">
        <v>16</v>
      </c>
      <c r="M8541">
        <v>64.239999999999995</v>
      </c>
      <c r="N8541" t="s">
        <v>28</v>
      </c>
    </row>
    <row r="8542" spans="1:14" ht="14.25" customHeight="1" x14ac:dyDescent="0.3">
      <c r="A8542" t="s">
        <v>10831</v>
      </c>
      <c r="B8542" t="s">
        <v>13</v>
      </c>
      <c r="C8542" t="s">
        <v>36</v>
      </c>
      <c r="D8542">
        <v>226.08</v>
      </c>
      <c r="E8542">
        <v>0.08</v>
      </c>
      <c r="F8542">
        <f t="shared" si="266"/>
        <v>18.086400000000001</v>
      </c>
      <c r="G8542">
        <f t="shared" si="267"/>
        <v>207.99360000000001</v>
      </c>
      <c r="H8542">
        <v>4</v>
      </c>
      <c r="I8542" s="17">
        <v>44992</v>
      </c>
      <c r="J8542" s="17">
        <v>44996</v>
      </c>
      <c r="K8542" t="s">
        <v>15</v>
      </c>
      <c r="L8542" t="s">
        <v>22</v>
      </c>
      <c r="M8542">
        <v>54.76</v>
      </c>
      <c r="N8542" t="s">
        <v>48</v>
      </c>
    </row>
    <row r="8543" spans="1:14" ht="14.25" customHeight="1" x14ac:dyDescent="0.3">
      <c r="A8543" t="s">
        <v>12745</v>
      </c>
      <c r="B8543" t="s">
        <v>19</v>
      </c>
      <c r="C8543" t="s">
        <v>20</v>
      </c>
      <c r="D8543">
        <v>235.91</v>
      </c>
      <c r="E8543">
        <v>0.16</v>
      </c>
      <c r="F8543">
        <f t="shared" si="266"/>
        <v>37.745600000000003</v>
      </c>
      <c r="G8543">
        <f t="shared" si="267"/>
        <v>198.1644</v>
      </c>
      <c r="H8543">
        <v>4</v>
      </c>
      <c r="I8543" s="17">
        <v>45617</v>
      </c>
      <c r="J8543" s="17">
        <v>45623</v>
      </c>
      <c r="K8543" t="s">
        <v>31</v>
      </c>
      <c r="L8543" t="s">
        <v>16</v>
      </c>
      <c r="M8543">
        <v>20.09</v>
      </c>
      <c r="N8543" t="s">
        <v>17</v>
      </c>
    </row>
    <row r="8544" spans="1:14" ht="14.25" customHeight="1" x14ac:dyDescent="0.3">
      <c r="A8544" t="s">
        <v>10534</v>
      </c>
      <c r="B8544" t="s">
        <v>41</v>
      </c>
      <c r="C8544" t="s">
        <v>14</v>
      </c>
      <c r="D8544">
        <v>236.83</v>
      </c>
      <c r="E8544">
        <v>0.35</v>
      </c>
      <c r="F8544">
        <f t="shared" si="266"/>
        <v>82.890500000000003</v>
      </c>
      <c r="G8544">
        <f t="shared" si="267"/>
        <v>153.93950000000001</v>
      </c>
      <c r="H8544">
        <v>4</v>
      </c>
      <c r="I8544" s="17">
        <v>45212</v>
      </c>
      <c r="J8544" s="17">
        <v>45217</v>
      </c>
      <c r="K8544" t="s">
        <v>21</v>
      </c>
      <c r="L8544" t="s">
        <v>22</v>
      </c>
      <c r="M8544">
        <v>11.95</v>
      </c>
      <c r="N8544" t="s">
        <v>23</v>
      </c>
    </row>
    <row r="8545" spans="1:14" ht="14.25" customHeight="1" x14ac:dyDescent="0.3">
      <c r="A8545" t="s">
        <v>13676</v>
      </c>
      <c r="B8545" t="s">
        <v>41</v>
      </c>
      <c r="C8545" t="s">
        <v>26</v>
      </c>
      <c r="D8545">
        <v>240</v>
      </c>
      <c r="E8545">
        <v>0.24</v>
      </c>
      <c r="F8545">
        <f t="shared" si="266"/>
        <v>57.599999999999994</v>
      </c>
      <c r="G8545">
        <f t="shared" si="267"/>
        <v>182.4</v>
      </c>
      <c r="H8545">
        <v>4</v>
      </c>
      <c r="I8545" s="17">
        <v>45616</v>
      </c>
      <c r="J8545" s="17">
        <v>45623</v>
      </c>
      <c r="K8545" t="s">
        <v>15</v>
      </c>
      <c r="L8545" t="s">
        <v>27</v>
      </c>
      <c r="M8545">
        <v>55.35</v>
      </c>
      <c r="N8545" t="s">
        <v>48</v>
      </c>
    </row>
    <row r="8546" spans="1:14" ht="14.25" customHeight="1" x14ac:dyDescent="0.3">
      <c r="A8546" t="s">
        <v>12672</v>
      </c>
      <c r="B8546" t="s">
        <v>41</v>
      </c>
      <c r="C8546" t="s">
        <v>26</v>
      </c>
      <c r="D8546">
        <v>240.5</v>
      </c>
      <c r="E8546">
        <v>0.38</v>
      </c>
      <c r="F8546">
        <f t="shared" si="266"/>
        <v>91.39</v>
      </c>
      <c r="G8546">
        <f t="shared" si="267"/>
        <v>149.11000000000001</v>
      </c>
      <c r="H8546">
        <v>4</v>
      </c>
      <c r="I8546" s="17">
        <v>45581</v>
      </c>
      <c r="J8546" s="17">
        <v>45584</v>
      </c>
      <c r="K8546" t="s">
        <v>21</v>
      </c>
      <c r="L8546" t="s">
        <v>22</v>
      </c>
      <c r="M8546">
        <v>48.53</v>
      </c>
      <c r="N8546" t="s">
        <v>39</v>
      </c>
    </row>
    <row r="8547" spans="1:14" ht="14.25" customHeight="1" x14ac:dyDescent="0.3">
      <c r="A8547" t="s">
        <v>5625</v>
      </c>
      <c r="B8547" t="s">
        <v>13</v>
      </c>
      <c r="C8547" t="s">
        <v>36</v>
      </c>
      <c r="D8547">
        <v>241.48</v>
      </c>
      <c r="E8547">
        <v>0.06</v>
      </c>
      <c r="F8547">
        <f t="shared" si="266"/>
        <v>14.488799999999999</v>
      </c>
      <c r="G8547">
        <f t="shared" si="267"/>
        <v>226.99119999999999</v>
      </c>
      <c r="H8547">
        <v>4</v>
      </c>
      <c r="I8547" s="17">
        <v>45383</v>
      </c>
      <c r="J8547" s="17">
        <v>45386</v>
      </c>
      <c r="K8547" t="s">
        <v>15</v>
      </c>
      <c r="L8547" t="s">
        <v>27</v>
      </c>
      <c r="M8547">
        <v>24.13</v>
      </c>
      <c r="N8547" t="s">
        <v>17</v>
      </c>
    </row>
    <row r="8548" spans="1:14" ht="14.25" customHeight="1" x14ac:dyDescent="0.3">
      <c r="A8548" t="s">
        <v>6827</v>
      </c>
      <c r="B8548" t="s">
        <v>41</v>
      </c>
      <c r="C8548" t="s">
        <v>20</v>
      </c>
      <c r="D8548">
        <v>251.93</v>
      </c>
      <c r="E8548">
        <v>0.42</v>
      </c>
      <c r="F8548">
        <f t="shared" si="266"/>
        <v>105.81059999999999</v>
      </c>
      <c r="G8548">
        <f t="shared" si="267"/>
        <v>146.11940000000001</v>
      </c>
      <c r="H8548">
        <v>4</v>
      </c>
      <c r="I8548" s="17">
        <v>45189</v>
      </c>
      <c r="J8548" s="17">
        <v>45195</v>
      </c>
      <c r="K8548" t="s">
        <v>31</v>
      </c>
      <c r="L8548" t="s">
        <v>22</v>
      </c>
      <c r="M8548">
        <v>44.66</v>
      </c>
      <c r="N8548" t="s">
        <v>28</v>
      </c>
    </row>
    <row r="8549" spans="1:14" ht="14.25" customHeight="1" x14ac:dyDescent="0.3">
      <c r="A8549" t="s">
        <v>5750</v>
      </c>
      <c r="B8549" t="s">
        <v>25</v>
      </c>
      <c r="C8549" t="s">
        <v>14</v>
      </c>
      <c r="D8549">
        <v>252.23</v>
      </c>
      <c r="E8549">
        <v>0.34</v>
      </c>
      <c r="F8549">
        <f t="shared" si="266"/>
        <v>85.758200000000002</v>
      </c>
      <c r="G8549">
        <f t="shared" si="267"/>
        <v>166.47179999999997</v>
      </c>
      <c r="H8549">
        <v>4</v>
      </c>
      <c r="I8549" s="17">
        <v>45075</v>
      </c>
      <c r="J8549" s="17">
        <v>45081</v>
      </c>
      <c r="K8549" t="s">
        <v>15</v>
      </c>
      <c r="L8549" t="s">
        <v>22</v>
      </c>
      <c r="M8549">
        <v>69.78</v>
      </c>
      <c r="N8549" t="s">
        <v>48</v>
      </c>
    </row>
    <row r="8550" spans="1:14" ht="14.25" customHeight="1" x14ac:dyDescent="0.3">
      <c r="A8550" t="s">
        <v>1092</v>
      </c>
      <c r="B8550" t="s">
        <v>19</v>
      </c>
      <c r="C8550" t="s">
        <v>20</v>
      </c>
      <c r="D8550">
        <v>253.79</v>
      </c>
      <c r="E8550">
        <v>0.22</v>
      </c>
      <c r="F8550">
        <f t="shared" si="266"/>
        <v>55.833799999999997</v>
      </c>
      <c r="G8550">
        <f t="shared" si="267"/>
        <v>197.9562</v>
      </c>
      <c r="H8550">
        <v>4</v>
      </c>
      <c r="I8550" s="17">
        <v>45640</v>
      </c>
      <c r="J8550" s="17">
        <v>45647</v>
      </c>
      <c r="K8550" t="s">
        <v>15</v>
      </c>
      <c r="L8550" t="s">
        <v>22</v>
      </c>
      <c r="M8550">
        <v>51.61</v>
      </c>
      <c r="N8550" t="s">
        <v>34</v>
      </c>
    </row>
    <row r="8551" spans="1:14" ht="14.25" customHeight="1" x14ac:dyDescent="0.3">
      <c r="A8551" t="s">
        <v>10085</v>
      </c>
      <c r="B8551" t="s">
        <v>41</v>
      </c>
      <c r="C8551" t="s">
        <v>33</v>
      </c>
      <c r="D8551">
        <v>255.7</v>
      </c>
      <c r="E8551">
        <v>0.28999999999999998</v>
      </c>
      <c r="F8551">
        <f t="shared" si="266"/>
        <v>74.152999999999992</v>
      </c>
      <c r="G8551">
        <f t="shared" si="267"/>
        <v>181.547</v>
      </c>
      <c r="H8551">
        <v>4</v>
      </c>
      <c r="I8551" s="17">
        <v>45290</v>
      </c>
      <c r="J8551" s="17">
        <v>45293</v>
      </c>
      <c r="K8551" t="s">
        <v>31</v>
      </c>
      <c r="L8551" t="s">
        <v>22</v>
      </c>
      <c r="M8551">
        <v>16.07</v>
      </c>
      <c r="N8551" t="s">
        <v>28</v>
      </c>
    </row>
    <row r="8552" spans="1:14" ht="14.25" customHeight="1" x14ac:dyDescent="0.3">
      <c r="A8552" t="s">
        <v>7554</v>
      </c>
      <c r="B8552" t="s">
        <v>25</v>
      </c>
      <c r="C8552" t="s">
        <v>36</v>
      </c>
      <c r="D8552">
        <v>257.35000000000002</v>
      </c>
      <c r="E8552">
        <v>0.33</v>
      </c>
      <c r="F8552">
        <f t="shared" si="266"/>
        <v>84.925500000000014</v>
      </c>
      <c r="G8552">
        <f t="shared" si="267"/>
        <v>172.42450000000002</v>
      </c>
      <c r="H8552">
        <v>4</v>
      </c>
      <c r="I8552" s="17">
        <v>45279</v>
      </c>
      <c r="J8552" s="17">
        <v>45282</v>
      </c>
      <c r="K8552" t="s">
        <v>15</v>
      </c>
      <c r="L8552" t="s">
        <v>27</v>
      </c>
      <c r="M8552">
        <v>49.55</v>
      </c>
      <c r="N8552" t="s">
        <v>34</v>
      </c>
    </row>
    <row r="8553" spans="1:14" ht="14.25" customHeight="1" x14ac:dyDescent="0.3">
      <c r="A8553" t="s">
        <v>8949</v>
      </c>
      <c r="B8553" t="s">
        <v>13</v>
      </c>
      <c r="C8553" t="s">
        <v>20</v>
      </c>
      <c r="D8553">
        <v>258.82</v>
      </c>
      <c r="E8553">
        <v>0.26</v>
      </c>
      <c r="F8553">
        <f t="shared" si="266"/>
        <v>67.293199999999999</v>
      </c>
      <c r="G8553">
        <f t="shared" si="267"/>
        <v>191.52679999999998</v>
      </c>
      <c r="H8553">
        <v>4</v>
      </c>
      <c r="I8553" s="17">
        <v>45435</v>
      </c>
      <c r="J8553" s="17">
        <v>45438</v>
      </c>
      <c r="K8553" t="s">
        <v>15</v>
      </c>
      <c r="L8553" t="s">
        <v>27</v>
      </c>
      <c r="M8553">
        <v>74.75</v>
      </c>
      <c r="N8553" t="s">
        <v>17</v>
      </c>
    </row>
    <row r="8554" spans="1:14" ht="14.25" customHeight="1" x14ac:dyDescent="0.3">
      <c r="A8554" t="s">
        <v>12117</v>
      </c>
      <c r="B8554" t="s">
        <v>19</v>
      </c>
      <c r="C8554" t="s">
        <v>14</v>
      </c>
      <c r="D8554">
        <v>261.83999999999997</v>
      </c>
      <c r="E8554">
        <v>0</v>
      </c>
      <c r="F8554">
        <f t="shared" si="266"/>
        <v>0</v>
      </c>
      <c r="G8554">
        <f t="shared" si="267"/>
        <v>261.83999999999997</v>
      </c>
      <c r="H8554">
        <v>4</v>
      </c>
      <c r="I8554" s="17">
        <v>45506</v>
      </c>
      <c r="J8554" s="17">
        <v>45507</v>
      </c>
      <c r="K8554" t="s">
        <v>15</v>
      </c>
      <c r="L8554" t="s">
        <v>22</v>
      </c>
      <c r="M8554">
        <v>44.52</v>
      </c>
      <c r="N8554" t="s">
        <v>23</v>
      </c>
    </row>
    <row r="8555" spans="1:14" ht="14.25" customHeight="1" x14ac:dyDescent="0.3">
      <c r="A8555" t="s">
        <v>14003</v>
      </c>
      <c r="B8555" t="s">
        <v>13</v>
      </c>
      <c r="C8555" t="s">
        <v>14</v>
      </c>
      <c r="D8555">
        <v>264.83999999999997</v>
      </c>
      <c r="E8555">
        <v>0.01</v>
      </c>
      <c r="F8555">
        <f t="shared" si="266"/>
        <v>2.6483999999999996</v>
      </c>
      <c r="G8555">
        <f t="shared" si="267"/>
        <v>262.19159999999999</v>
      </c>
      <c r="H8555">
        <v>4</v>
      </c>
      <c r="I8555" s="17">
        <v>45207</v>
      </c>
      <c r="J8555" s="17">
        <v>45214</v>
      </c>
      <c r="K8555" t="s">
        <v>21</v>
      </c>
      <c r="L8555" t="s">
        <v>16</v>
      </c>
      <c r="M8555">
        <v>46.63</v>
      </c>
      <c r="N8555" t="s">
        <v>28</v>
      </c>
    </row>
    <row r="8556" spans="1:14" ht="14.25" customHeight="1" x14ac:dyDescent="0.3">
      <c r="A8556" t="s">
        <v>1890</v>
      </c>
      <c r="B8556" t="s">
        <v>25</v>
      </c>
      <c r="C8556" t="s">
        <v>20</v>
      </c>
      <c r="D8556">
        <v>265.45</v>
      </c>
      <c r="E8556">
        <v>0.47</v>
      </c>
      <c r="F8556">
        <f t="shared" si="266"/>
        <v>124.76149999999998</v>
      </c>
      <c r="G8556">
        <f t="shared" si="267"/>
        <v>140.6885</v>
      </c>
      <c r="H8556">
        <v>4</v>
      </c>
      <c r="I8556" s="17">
        <v>45093</v>
      </c>
      <c r="J8556" s="17">
        <v>45094</v>
      </c>
      <c r="K8556" t="s">
        <v>21</v>
      </c>
      <c r="L8556" t="s">
        <v>16</v>
      </c>
      <c r="M8556">
        <v>54.84</v>
      </c>
      <c r="N8556" t="s">
        <v>28</v>
      </c>
    </row>
    <row r="8557" spans="1:14" ht="14.25" customHeight="1" x14ac:dyDescent="0.3">
      <c r="A8557" t="s">
        <v>3611</v>
      </c>
      <c r="B8557" t="s">
        <v>19</v>
      </c>
      <c r="C8557" t="s">
        <v>14</v>
      </c>
      <c r="D8557">
        <v>266.83999999999997</v>
      </c>
      <c r="E8557">
        <v>0.16</v>
      </c>
      <c r="F8557">
        <f t="shared" si="266"/>
        <v>42.694399999999995</v>
      </c>
      <c r="G8557">
        <f t="shared" si="267"/>
        <v>224.14559999999997</v>
      </c>
      <c r="H8557">
        <v>4</v>
      </c>
      <c r="I8557" s="17">
        <v>45341</v>
      </c>
      <c r="J8557" s="17">
        <v>45342</v>
      </c>
      <c r="K8557" t="s">
        <v>21</v>
      </c>
      <c r="L8557" t="s">
        <v>22</v>
      </c>
      <c r="M8557">
        <v>57.3</v>
      </c>
      <c r="N8557" t="s">
        <v>23</v>
      </c>
    </row>
    <row r="8558" spans="1:14" ht="14.25" customHeight="1" x14ac:dyDescent="0.3">
      <c r="A8558" t="s">
        <v>5168</v>
      </c>
      <c r="B8558" t="s">
        <v>13</v>
      </c>
      <c r="C8558" t="s">
        <v>14</v>
      </c>
      <c r="D8558">
        <v>267.64999999999998</v>
      </c>
      <c r="E8558">
        <v>0.19</v>
      </c>
      <c r="F8558">
        <f t="shared" si="266"/>
        <v>50.853499999999997</v>
      </c>
      <c r="G8558">
        <f t="shared" si="267"/>
        <v>216.79649999999998</v>
      </c>
      <c r="H8558">
        <v>4</v>
      </c>
      <c r="I8558" s="17">
        <v>45570</v>
      </c>
      <c r="J8558" s="17">
        <v>45577</v>
      </c>
      <c r="K8558" t="s">
        <v>31</v>
      </c>
      <c r="L8558" t="s">
        <v>16</v>
      </c>
      <c r="M8558">
        <v>41.58</v>
      </c>
      <c r="N8558" t="s">
        <v>34</v>
      </c>
    </row>
    <row r="8559" spans="1:14" ht="14.25" customHeight="1" x14ac:dyDescent="0.3">
      <c r="A8559" t="s">
        <v>11558</v>
      </c>
      <c r="B8559" t="s">
        <v>13</v>
      </c>
      <c r="C8559" t="s">
        <v>26</v>
      </c>
      <c r="D8559">
        <v>267.72000000000003</v>
      </c>
      <c r="E8559">
        <v>0.1</v>
      </c>
      <c r="F8559">
        <f t="shared" si="266"/>
        <v>26.772000000000006</v>
      </c>
      <c r="G8559">
        <f t="shared" si="267"/>
        <v>240.94800000000004</v>
      </c>
      <c r="H8559">
        <v>4</v>
      </c>
      <c r="I8559" s="17">
        <v>45588</v>
      </c>
      <c r="J8559" s="17">
        <v>45594</v>
      </c>
      <c r="K8559" t="s">
        <v>31</v>
      </c>
      <c r="L8559" t="s">
        <v>22</v>
      </c>
      <c r="M8559">
        <v>79.34</v>
      </c>
      <c r="N8559" t="s">
        <v>48</v>
      </c>
    </row>
    <row r="8560" spans="1:14" ht="14.25" customHeight="1" x14ac:dyDescent="0.3">
      <c r="A8560" t="s">
        <v>14983</v>
      </c>
      <c r="B8560" t="s">
        <v>25</v>
      </c>
      <c r="C8560" t="s">
        <v>20</v>
      </c>
      <c r="D8560">
        <v>268.61</v>
      </c>
      <c r="E8560">
        <v>0.26</v>
      </c>
      <c r="F8560">
        <f t="shared" si="266"/>
        <v>69.8386</v>
      </c>
      <c r="G8560">
        <f t="shared" si="267"/>
        <v>198.77140000000003</v>
      </c>
      <c r="H8560">
        <v>4</v>
      </c>
      <c r="I8560" s="17">
        <v>45109</v>
      </c>
      <c r="J8560" s="17">
        <v>45111</v>
      </c>
      <c r="K8560" t="s">
        <v>21</v>
      </c>
      <c r="L8560" t="s">
        <v>27</v>
      </c>
      <c r="M8560">
        <v>76.81</v>
      </c>
      <c r="N8560" t="s">
        <v>23</v>
      </c>
    </row>
    <row r="8561" spans="1:14" ht="14.25" customHeight="1" x14ac:dyDescent="0.3">
      <c r="A8561" t="s">
        <v>10557</v>
      </c>
      <c r="B8561" t="s">
        <v>25</v>
      </c>
      <c r="C8561" t="s">
        <v>26</v>
      </c>
      <c r="D8561">
        <v>275.58999999999997</v>
      </c>
      <c r="E8561">
        <v>0.19</v>
      </c>
      <c r="F8561">
        <f t="shared" si="266"/>
        <v>52.362099999999998</v>
      </c>
      <c r="G8561">
        <f t="shared" si="267"/>
        <v>223.22789999999998</v>
      </c>
      <c r="H8561">
        <v>4</v>
      </c>
      <c r="I8561" s="17">
        <v>45039</v>
      </c>
      <c r="J8561" s="17">
        <v>45046</v>
      </c>
      <c r="K8561" t="s">
        <v>21</v>
      </c>
      <c r="L8561" t="s">
        <v>22</v>
      </c>
      <c r="M8561">
        <v>23.86</v>
      </c>
      <c r="N8561" t="s">
        <v>39</v>
      </c>
    </row>
    <row r="8562" spans="1:14" ht="14.25" customHeight="1" x14ac:dyDescent="0.3">
      <c r="A8562" t="s">
        <v>1022</v>
      </c>
      <c r="B8562" t="s">
        <v>19</v>
      </c>
      <c r="C8562" t="s">
        <v>36</v>
      </c>
      <c r="D8562">
        <v>282.39</v>
      </c>
      <c r="E8562">
        <v>0.03</v>
      </c>
      <c r="F8562">
        <f t="shared" si="266"/>
        <v>8.4716999999999985</v>
      </c>
      <c r="G8562">
        <f t="shared" si="267"/>
        <v>273.91829999999999</v>
      </c>
      <c r="H8562">
        <v>4</v>
      </c>
      <c r="I8562" s="17">
        <v>45447</v>
      </c>
      <c r="J8562" s="17">
        <v>45453</v>
      </c>
      <c r="K8562" t="s">
        <v>31</v>
      </c>
      <c r="L8562" t="s">
        <v>22</v>
      </c>
      <c r="M8562">
        <v>62.93</v>
      </c>
      <c r="N8562" t="s">
        <v>48</v>
      </c>
    </row>
    <row r="8563" spans="1:14" ht="14.25" customHeight="1" x14ac:dyDescent="0.3">
      <c r="A8563" t="s">
        <v>13397</v>
      </c>
      <c r="B8563" t="s">
        <v>13</v>
      </c>
      <c r="C8563" t="s">
        <v>20</v>
      </c>
      <c r="D8563">
        <v>284.17</v>
      </c>
      <c r="E8563">
        <v>0.09</v>
      </c>
      <c r="F8563">
        <f t="shared" si="266"/>
        <v>25.575300000000002</v>
      </c>
      <c r="G8563">
        <f t="shared" si="267"/>
        <v>258.59469999999999</v>
      </c>
      <c r="H8563">
        <v>4</v>
      </c>
      <c r="I8563" s="17">
        <v>45222</v>
      </c>
      <c r="J8563" s="17">
        <v>45226</v>
      </c>
      <c r="K8563" t="s">
        <v>31</v>
      </c>
      <c r="L8563" t="s">
        <v>16</v>
      </c>
      <c r="M8563">
        <v>18.07</v>
      </c>
      <c r="N8563" t="s">
        <v>48</v>
      </c>
    </row>
    <row r="8564" spans="1:14" ht="14.25" customHeight="1" x14ac:dyDescent="0.3">
      <c r="A8564" t="s">
        <v>8427</v>
      </c>
      <c r="B8564" t="s">
        <v>41</v>
      </c>
      <c r="C8564" t="s">
        <v>14</v>
      </c>
      <c r="D8564">
        <v>289.55</v>
      </c>
      <c r="E8564">
        <v>0.49</v>
      </c>
      <c r="F8564">
        <f t="shared" si="266"/>
        <v>141.87950000000001</v>
      </c>
      <c r="G8564">
        <f t="shared" si="267"/>
        <v>147.6705</v>
      </c>
      <c r="H8564">
        <v>4</v>
      </c>
      <c r="I8564" s="17">
        <v>45062</v>
      </c>
      <c r="J8564" s="17">
        <v>45066</v>
      </c>
      <c r="K8564" t="s">
        <v>15</v>
      </c>
      <c r="L8564" t="s">
        <v>22</v>
      </c>
      <c r="M8564">
        <v>36.75</v>
      </c>
      <c r="N8564" t="s">
        <v>48</v>
      </c>
    </row>
    <row r="8565" spans="1:14" ht="14.25" customHeight="1" x14ac:dyDescent="0.3">
      <c r="A8565" t="s">
        <v>1347</v>
      </c>
      <c r="B8565" t="s">
        <v>41</v>
      </c>
      <c r="C8565" t="s">
        <v>33</v>
      </c>
      <c r="D8565">
        <v>292.38</v>
      </c>
      <c r="E8565">
        <v>0.08</v>
      </c>
      <c r="F8565">
        <f t="shared" si="266"/>
        <v>23.3904</v>
      </c>
      <c r="G8565">
        <f t="shared" si="267"/>
        <v>268.9896</v>
      </c>
      <c r="H8565">
        <v>4</v>
      </c>
      <c r="I8565" s="17">
        <v>45640</v>
      </c>
      <c r="J8565" s="17">
        <v>45645</v>
      </c>
      <c r="K8565" t="s">
        <v>15</v>
      </c>
      <c r="L8565" t="s">
        <v>16</v>
      </c>
      <c r="M8565">
        <v>39.21</v>
      </c>
      <c r="N8565" t="s">
        <v>39</v>
      </c>
    </row>
    <row r="8566" spans="1:14" ht="14.25" customHeight="1" x14ac:dyDescent="0.3">
      <c r="A8566" t="s">
        <v>3880</v>
      </c>
      <c r="B8566" t="s">
        <v>19</v>
      </c>
      <c r="C8566" t="s">
        <v>14</v>
      </c>
      <c r="D8566">
        <v>293.45999999999998</v>
      </c>
      <c r="E8566">
        <v>0.22</v>
      </c>
      <c r="F8566">
        <f t="shared" si="266"/>
        <v>64.561199999999999</v>
      </c>
      <c r="G8566">
        <f t="shared" si="267"/>
        <v>228.89879999999999</v>
      </c>
      <c r="H8566">
        <v>4</v>
      </c>
      <c r="I8566" s="17">
        <v>44949</v>
      </c>
      <c r="J8566" s="17">
        <v>44956</v>
      </c>
      <c r="K8566" t="s">
        <v>15</v>
      </c>
      <c r="L8566" t="s">
        <v>22</v>
      </c>
      <c r="M8566">
        <v>19.95</v>
      </c>
      <c r="N8566" t="s">
        <v>17</v>
      </c>
    </row>
    <row r="8567" spans="1:14" ht="14.25" customHeight="1" x14ac:dyDescent="0.3">
      <c r="A8567" t="s">
        <v>1969</v>
      </c>
      <c r="B8567" t="s">
        <v>13</v>
      </c>
      <c r="C8567" t="s">
        <v>36</v>
      </c>
      <c r="D8567">
        <v>293.95999999999998</v>
      </c>
      <c r="E8567">
        <v>0.27</v>
      </c>
      <c r="F8567">
        <f t="shared" si="266"/>
        <v>79.369200000000006</v>
      </c>
      <c r="G8567">
        <f t="shared" si="267"/>
        <v>214.59079999999997</v>
      </c>
      <c r="H8567">
        <v>4</v>
      </c>
      <c r="I8567" s="17">
        <v>45535</v>
      </c>
      <c r="J8567" s="17">
        <v>45540</v>
      </c>
      <c r="K8567" t="s">
        <v>31</v>
      </c>
      <c r="L8567" t="s">
        <v>16</v>
      </c>
      <c r="M8567">
        <v>56.75</v>
      </c>
      <c r="N8567" t="s">
        <v>28</v>
      </c>
    </row>
    <row r="8568" spans="1:14" ht="14.25" customHeight="1" x14ac:dyDescent="0.3">
      <c r="A8568" t="s">
        <v>9784</v>
      </c>
      <c r="B8568" t="s">
        <v>19</v>
      </c>
      <c r="C8568" t="s">
        <v>20</v>
      </c>
      <c r="D8568">
        <v>295.52999999999997</v>
      </c>
      <c r="E8568">
        <v>0.28000000000000003</v>
      </c>
      <c r="F8568">
        <f t="shared" si="266"/>
        <v>82.748400000000004</v>
      </c>
      <c r="G8568">
        <f t="shared" si="267"/>
        <v>212.78159999999997</v>
      </c>
      <c r="H8568">
        <v>4</v>
      </c>
      <c r="I8568" s="17">
        <v>45049</v>
      </c>
      <c r="J8568" s="17">
        <v>45053</v>
      </c>
      <c r="K8568" t="s">
        <v>21</v>
      </c>
      <c r="L8568" t="s">
        <v>22</v>
      </c>
      <c r="M8568">
        <v>53.45</v>
      </c>
      <c r="N8568" t="s">
        <v>17</v>
      </c>
    </row>
    <row r="8569" spans="1:14" ht="14.25" customHeight="1" x14ac:dyDescent="0.3">
      <c r="A8569" t="s">
        <v>6785</v>
      </c>
      <c r="B8569" t="s">
        <v>13</v>
      </c>
      <c r="C8569" t="s">
        <v>33</v>
      </c>
      <c r="D8569">
        <v>298.14999999999998</v>
      </c>
      <c r="E8569">
        <v>0.49</v>
      </c>
      <c r="F8569">
        <f t="shared" si="266"/>
        <v>146.09349999999998</v>
      </c>
      <c r="G8569">
        <f t="shared" si="267"/>
        <v>152.0565</v>
      </c>
      <c r="H8569">
        <v>4</v>
      </c>
      <c r="I8569" s="17">
        <v>45211</v>
      </c>
      <c r="J8569" s="17">
        <v>45217</v>
      </c>
      <c r="K8569" t="s">
        <v>21</v>
      </c>
      <c r="L8569" t="s">
        <v>27</v>
      </c>
      <c r="M8569">
        <v>39.840000000000003</v>
      </c>
      <c r="N8569" t="s">
        <v>34</v>
      </c>
    </row>
    <row r="8570" spans="1:14" ht="14.25" customHeight="1" x14ac:dyDescent="0.3">
      <c r="A8570" t="s">
        <v>502</v>
      </c>
      <c r="B8570" t="s">
        <v>19</v>
      </c>
      <c r="C8570" t="s">
        <v>33</v>
      </c>
      <c r="D8570">
        <v>298.98</v>
      </c>
      <c r="E8570">
        <v>0.15</v>
      </c>
      <c r="F8570">
        <f t="shared" si="266"/>
        <v>44.847000000000001</v>
      </c>
      <c r="G8570">
        <f t="shared" si="267"/>
        <v>254.13300000000001</v>
      </c>
      <c r="H8570">
        <v>4</v>
      </c>
      <c r="I8570" s="17">
        <v>45410</v>
      </c>
      <c r="J8570" s="17">
        <v>45411</v>
      </c>
      <c r="K8570" t="s">
        <v>15</v>
      </c>
      <c r="L8570" t="s">
        <v>22</v>
      </c>
      <c r="M8570">
        <v>53.78</v>
      </c>
      <c r="N8570" t="s">
        <v>23</v>
      </c>
    </row>
    <row r="8571" spans="1:14" ht="14.25" customHeight="1" x14ac:dyDescent="0.3">
      <c r="A8571" t="s">
        <v>5523</v>
      </c>
      <c r="B8571" t="s">
        <v>41</v>
      </c>
      <c r="C8571" t="s">
        <v>20</v>
      </c>
      <c r="D8571">
        <v>301.2</v>
      </c>
      <c r="E8571">
        <v>0.23</v>
      </c>
      <c r="F8571">
        <f t="shared" si="266"/>
        <v>69.275999999999996</v>
      </c>
      <c r="G8571">
        <f t="shared" si="267"/>
        <v>231.92399999999998</v>
      </c>
      <c r="H8571">
        <v>4</v>
      </c>
      <c r="I8571" s="17">
        <v>45239</v>
      </c>
      <c r="J8571" s="17">
        <v>45242</v>
      </c>
      <c r="K8571" t="s">
        <v>21</v>
      </c>
      <c r="L8571" t="s">
        <v>22</v>
      </c>
      <c r="M8571">
        <v>67.72</v>
      </c>
      <c r="N8571" t="s">
        <v>23</v>
      </c>
    </row>
    <row r="8572" spans="1:14" ht="14.25" customHeight="1" x14ac:dyDescent="0.3">
      <c r="A8572" t="s">
        <v>2338</v>
      </c>
      <c r="B8572" t="s">
        <v>25</v>
      </c>
      <c r="C8572" t="s">
        <v>26</v>
      </c>
      <c r="D8572">
        <v>301.33</v>
      </c>
      <c r="E8572">
        <v>0.43</v>
      </c>
      <c r="F8572">
        <f t="shared" si="266"/>
        <v>129.5719</v>
      </c>
      <c r="G8572">
        <f t="shared" si="267"/>
        <v>171.75809999999998</v>
      </c>
      <c r="H8572">
        <v>4</v>
      </c>
      <c r="I8572" s="17">
        <v>45279</v>
      </c>
      <c r="J8572" s="17">
        <v>45282</v>
      </c>
      <c r="K8572" t="s">
        <v>21</v>
      </c>
      <c r="L8572" t="s">
        <v>16</v>
      </c>
      <c r="M8572">
        <v>24.39</v>
      </c>
      <c r="N8572" t="s">
        <v>17</v>
      </c>
    </row>
    <row r="8573" spans="1:14" ht="14.25" customHeight="1" x14ac:dyDescent="0.3">
      <c r="A8573" t="s">
        <v>11456</v>
      </c>
      <c r="B8573" t="s">
        <v>19</v>
      </c>
      <c r="C8573" t="s">
        <v>14</v>
      </c>
      <c r="D8573">
        <v>301.5</v>
      </c>
      <c r="E8573">
        <v>0.27</v>
      </c>
      <c r="F8573">
        <f t="shared" si="266"/>
        <v>81.405000000000001</v>
      </c>
      <c r="G8573">
        <f t="shared" si="267"/>
        <v>220.095</v>
      </c>
      <c r="H8573">
        <v>4</v>
      </c>
      <c r="I8573" s="17">
        <v>45407</v>
      </c>
      <c r="J8573" s="17">
        <v>45409</v>
      </c>
      <c r="K8573" t="s">
        <v>31</v>
      </c>
      <c r="L8573" t="s">
        <v>22</v>
      </c>
      <c r="M8573">
        <v>62.33</v>
      </c>
      <c r="N8573" t="s">
        <v>23</v>
      </c>
    </row>
    <row r="8574" spans="1:14" ht="14.25" customHeight="1" x14ac:dyDescent="0.3">
      <c r="A8574" t="s">
        <v>13715</v>
      </c>
      <c r="B8574" t="s">
        <v>25</v>
      </c>
      <c r="C8574" t="s">
        <v>26</v>
      </c>
      <c r="D8574">
        <v>302.95</v>
      </c>
      <c r="E8574">
        <v>0.15</v>
      </c>
      <c r="F8574">
        <f t="shared" si="266"/>
        <v>45.442499999999995</v>
      </c>
      <c r="G8574">
        <f t="shared" si="267"/>
        <v>257.50749999999999</v>
      </c>
      <c r="H8574">
        <v>4</v>
      </c>
      <c r="I8574" s="17">
        <v>45048</v>
      </c>
      <c r="J8574" s="17">
        <v>45050</v>
      </c>
      <c r="K8574" t="s">
        <v>31</v>
      </c>
      <c r="L8574" t="s">
        <v>27</v>
      </c>
      <c r="M8574">
        <v>42.31</v>
      </c>
      <c r="N8574" t="s">
        <v>23</v>
      </c>
    </row>
    <row r="8575" spans="1:14" ht="14.25" customHeight="1" x14ac:dyDescent="0.3">
      <c r="A8575" t="s">
        <v>14401</v>
      </c>
      <c r="B8575" t="s">
        <v>41</v>
      </c>
      <c r="C8575" t="s">
        <v>14</v>
      </c>
      <c r="D8575">
        <v>306.43</v>
      </c>
      <c r="E8575">
        <v>0.39</v>
      </c>
      <c r="F8575">
        <f t="shared" si="266"/>
        <v>119.5077</v>
      </c>
      <c r="G8575">
        <f t="shared" si="267"/>
        <v>186.92230000000001</v>
      </c>
      <c r="H8575">
        <v>4</v>
      </c>
      <c r="I8575" s="17">
        <v>44935</v>
      </c>
      <c r="J8575" s="17">
        <v>44942</v>
      </c>
      <c r="K8575" t="s">
        <v>31</v>
      </c>
      <c r="L8575" t="s">
        <v>22</v>
      </c>
      <c r="M8575">
        <v>48.3</v>
      </c>
      <c r="N8575" t="s">
        <v>23</v>
      </c>
    </row>
    <row r="8576" spans="1:14" ht="14.25" customHeight="1" x14ac:dyDescent="0.3">
      <c r="A8576" t="s">
        <v>15011</v>
      </c>
      <c r="B8576" t="s">
        <v>19</v>
      </c>
      <c r="C8576" t="s">
        <v>20</v>
      </c>
      <c r="D8576">
        <v>306.99</v>
      </c>
      <c r="E8576">
        <v>0.41</v>
      </c>
      <c r="F8576">
        <f t="shared" si="266"/>
        <v>125.8659</v>
      </c>
      <c r="G8576">
        <f t="shared" si="267"/>
        <v>181.1241</v>
      </c>
      <c r="H8576">
        <v>4</v>
      </c>
      <c r="I8576" s="17">
        <v>45069</v>
      </c>
      <c r="J8576" s="17">
        <v>45076</v>
      </c>
      <c r="K8576" t="s">
        <v>15</v>
      </c>
      <c r="L8576" t="s">
        <v>27</v>
      </c>
      <c r="M8576">
        <v>15.59</v>
      </c>
      <c r="N8576" t="s">
        <v>39</v>
      </c>
    </row>
    <row r="8577" spans="1:14" ht="14.25" customHeight="1" x14ac:dyDescent="0.3">
      <c r="A8577" t="s">
        <v>94</v>
      </c>
      <c r="B8577" t="s">
        <v>13</v>
      </c>
      <c r="C8577" t="s">
        <v>14</v>
      </c>
      <c r="D8577">
        <v>307.52999999999997</v>
      </c>
      <c r="E8577">
        <v>0.32</v>
      </c>
      <c r="F8577">
        <f t="shared" si="266"/>
        <v>98.409599999999998</v>
      </c>
      <c r="G8577">
        <f t="shared" si="267"/>
        <v>209.12039999999996</v>
      </c>
      <c r="H8577">
        <v>4</v>
      </c>
      <c r="I8577" s="17">
        <v>45233</v>
      </c>
      <c r="J8577" s="17">
        <v>45238</v>
      </c>
      <c r="K8577" t="s">
        <v>15</v>
      </c>
      <c r="L8577" t="s">
        <v>27</v>
      </c>
      <c r="M8577">
        <v>54.58</v>
      </c>
      <c r="N8577" t="s">
        <v>17</v>
      </c>
    </row>
    <row r="8578" spans="1:14" ht="14.25" customHeight="1" x14ac:dyDescent="0.3">
      <c r="A8578" t="s">
        <v>11166</v>
      </c>
      <c r="B8578" t="s">
        <v>13</v>
      </c>
      <c r="C8578" t="s">
        <v>20</v>
      </c>
      <c r="D8578">
        <v>308.89</v>
      </c>
      <c r="E8578">
        <v>0.04</v>
      </c>
      <c r="F8578">
        <f t="shared" ref="F8578:F8641" si="268">D8578*E8578</f>
        <v>12.355599999999999</v>
      </c>
      <c r="G8578">
        <f t="shared" ref="G8578:G8641" si="269">D8578-F8578</f>
        <v>296.53440000000001</v>
      </c>
      <c r="H8578">
        <v>4</v>
      </c>
      <c r="I8578" s="17">
        <v>45330</v>
      </c>
      <c r="J8578" s="17">
        <v>45333</v>
      </c>
      <c r="K8578" t="s">
        <v>31</v>
      </c>
      <c r="L8578" t="s">
        <v>27</v>
      </c>
      <c r="M8578">
        <v>19.22</v>
      </c>
      <c r="N8578" t="s">
        <v>34</v>
      </c>
    </row>
    <row r="8579" spans="1:14" ht="14.25" customHeight="1" x14ac:dyDescent="0.3">
      <c r="A8579" t="s">
        <v>5537</v>
      </c>
      <c r="B8579" t="s">
        <v>13</v>
      </c>
      <c r="C8579" t="s">
        <v>20</v>
      </c>
      <c r="D8579">
        <v>313.45</v>
      </c>
      <c r="E8579">
        <v>0.05</v>
      </c>
      <c r="F8579">
        <f t="shared" si="268"/>
        <v>15.672499999999999</v>
      </c>
      <c r="G8579">
        <f t="shared" si="269"/>
        <v>297.77749999999997</v>
      </c>
      <c r="H8579">
        <v>4</v>
      </c>
      <c r="I8579" s="17">
        <v>45127</v>
      </c>
      <c r="J8579" s="17">
        <v>45132</v>
      </c>
      <c r="K8579" t="s">
        <v>31</v>
      </c>
      <c r="L8579" t="s">
        <v>22</v>
      </c>
      <c r="M8579">
        <v>79.8</v>
      </c>
      <c r="N8579" t="s">
        <v>17</v>
      </c>
    </row>
    <row r="8580" spans="1:14" ht="14.25" customHeight="1" x14ac:dyDescent="0.3">
      <c r="A8580" t="s">
        <v>4883</v>
      </c>
      <c r="B8580" t="s">
        <v>25</v>
      </c>
      <c r="C8580" t="s">
        <v>26</v>
      </c>
      <c r="D8580">
        <v>314.38</v>
      </c>
      <c r="E8580">
        <v>0.16</v>
      </c>
      <c r="F8580">
        <f t="shared" si="268"/>
        <v>50.300800000000002</v>
      </c>
      <c r="G8580">
        <f t="shared" si="269"/>
        <v>264.07920000000001</v>
      </c>
      <c r="H8580">
        <v>4</v>
      </c>
      <c r="I8580" s="17">
        <v>45244</v>
      </c>
      <c r="J8580" s="17">
        <v>45246</v>
      </c>
      <c r="K8580" t="s">
        <v>15</v>
      </c>
      <c r="L8580" t="s">
        <v>27</v>
      </c>
      <c r="M8580">
        <v>76.28</v>
      </c>
      <c r="N8580" t="s">
        <v>17</v>
      </c>
    </row>
    <row r="8581" spans="1:14" ht="14.25" customHeight="1" x14ac:dyDescent="0.3">
      <c r="A8581" t="s">
        <v>895</v>
      </c>
      <c r="B8581" t="s">
        <v>41</v>
      </c>
      <c r="C8581" t="s">
        <v>26</v>
      </c>
      <c r="D8581">
        <v>319.98</v>
      </c>
      <c r="E8581">
        <v>0.32</v>
      </c>
      <c r="F8581">
        <f t="shared" si="268"/>
        <v>102.39360000000001</v>
      </c>
      <c r="G8581">
        <f t="shared" si="269"/>
        <v>217.58640000000003</v>
      </c>
      <c r="H8581">
        <v>4</v>
      </c>
      <c r="I8581" s="17">
        <v>45537</v>
      </c>
      <c r="J8581" s="17">
        <v>45541</v>
      </c>
      <c r="K8581" t="s">
        <v>31</v>
      </c>
      <c r="L8581" t="s">
        <v>22</v>
      </c>
      <c r="M8581">
        <v>82.33</v>
      </c>
      <c r="N8581" t="s">
        <v>39</v>
      </c>
    </row>
    <row r="8582" spans="1:14" ht="14.25" customHeight="1" x14ac:dyDescent="0.3">
      <c r="A8582" t="s">
        <v>12169</v>
      </c>
      <c r="B8582" t="s">
        <v>19</v>
      </c>
      <c r="C8582" t="s">
        <v>36</v>
      </c>
      <c r="D8582">
        <v>320.27999999999997</v>
      </c>
      <c r="E8582">
        <v>0.41</v>
      </c>
      <c r="F8582">
        <f t="shared" si="268"/>
        <v>131.31479999999999</v>
      </c>
      <c r="G8582">
        <f t="shared" si="269"/>
        <v>188.96519999999998</v>
      </c>
      <c r="H8582">
        <v>4</v>
      </c>
      <c r="I8582" s="17">
        <v>45176</v>
      </c>
      <c r="J8582" s="17">
        <v>45180</v>
      </c>
      <c r="K8582" t="s">
        <v>21</v>
      </c>
      <c r="L8582" t="s">
        <v>27</v>
      </c>
      <c r="M8582">
        <v>20.73</v>
      </c>
      <c r="N8582" t="s">
        <v>23</v>
      </c>
    </row>
    <row r="8583" spans="1:14" ht="14.25" customHeight="1" x14ac:dyDescent="0.3">
      <c r="A8583" t="s">
        <v>5979</v>
      </c>
      <c r="B8583" t="s">
        <v>19</v>
      </c>
      <c r="C8583" t="s">
        <v>36</v>
      </c>
      <c r="D8583">
        <v>321.22000000000003</v>
      </c>
      <c r="E8583">
        <v>0.44</v>
      </c>
      <c r="F8583">
        <f t="shared" si="268"/>
        <v>141.33680000000001</v>
      </c>
      <c r="G8583">
        <f t="shared" si="269"/>
        <v>179.88320000000002</v>
      </c>
      <c r="H8583">
        <v>4</v>
      </c>
      <c r="I8583" s="17">
        <v>45096</v>
      </c>
      <c r="J8583" s="17">
        <v>45100</v>
      </c>
      <c r="K8583" t="s">
        <v>21</v>
      </c>
      <c r="L8583" t="s">
        <v>16</v>
      </c>
      <c r="M8583">
        <v>33.39</v>
      </c>
      <c r="N8583" t="s">
        <v>23</v>
      </c>
    </row>
    <row r="8584" spans="1:14" ht="14.25" customHeight="1" x14ac:dyDescent="0.3">
      <c r="A8584" t="s">
        <v>12526</v>
      </c>
      <c r="B8584" t="s">
        <v>25</v>
      </c>
      <c r="C8584" t="s">
        <v>36</v>
      </c>
      <c r="D8584">
        <v>321.76</v>
      </c>
      <c r="E8584">
        <v>0.03</v>
      </c>
      <c r="F8584">
        <f t="shared" si="268"/>
        <v>9.6527999999999992</v>
      </c>
      <c r="G8584">
        <f t="shared" si="269"/>
        <v>312.10719999999998</v>
      </c>
      <c r="H8584">
        <v>4</v>
      </c>
      <c r="I8584" s="17">
        <v>44985</v>
      </c>
      <c r="J8584" s="17">
        <v>44989</v>
      </c>
      <c r="K8584" t="s">
        <v>21</v>
      </c>
      <c r="L8584" t="s">
        <v>27</v>
      </c>
      <c r="M8584">
        <v>51.62</v>
      </c>
      <c r="N8584" t="s">
        <v>34</v>
      </c>
    </row>
    <row r="8585" spans="1:14" ht="14.25" customHeight="1" x14ac:dyDescent="0.3">
      <c r="A8585" t="s">
        <v>3552</v>
      </c>
      <c r="B8585" t="s">
        <v>13</v>
      </c>
      <c r="C8585" t="s">
        <v>33</v>
      </c>
      <c r="D8585">
        <v>324.94</v>
      </c>
      <c r="E8585">
        <v>0.24</v>
      </c>
      <c r="F8585">
        <f t="shared" si="268"/>
        <v>77.985599999999991</v>
      </c>
      <c r="G8585">
        <f t="shared" si="269"/>
        <v>246.95440000000002</v>
      </c>
      <c r="H8585">
        <v>4</v>
      </c>
      <c r="I8585" s="17">
        <v>45648</v>
      </c>
      <c r="J8585" s="17">
        <v>45651</v>
      </c>
      <c r="K8585" t="s">
        <v>31</v>
      </c>
      <c r="L8585" t="s">
        <v>27</v>
      </c>
      <c r="M8585">
        <v>87.99</v>
      </c>
      <c r="N8585" t="s">
        <v>28</v>
      </c>
    </row>
    <row r="8586" spans="1:14" ht="14.25" customHeight="1" x14ac:dyDescent="0.3">
      <c r="A8586" t="s">
        <v>5612</v>
      </c>
      <c r="B8586" t="s">
        <v>19</v>
      </c>
      <c r="C8586" t="s">
        <v>33</v>
      </c>
      <c r="D8586">
        <v>325.14</v>
      </c>
      <c r="E8586">
        <v>0.41</v>
      </c>
      <c r="F8586">
        <f t="shared" si="268"/>
        <v>133.30739999999997</v>
      </c>
      <c r="G8586">
        <f t="shared" si="269"/>
        <v>191.83260000000001</v>
      </c>
      <c r="H8586">
        <v>4</v>
      </c>
      <c r="I8586" s="17">
        <v>45093</v>
      </c>
      <c r="J8586" s="17">
        <v>45097</v>
      </c>
      <c r="K8586" t="s">
        <v>15</v>
      </c>
      <c r="L8586" t="s">
        <v>22</v>
      </c>
      <c r="M8586">
        <v>21.23</v>
      </c>
      <c r="N8586" t="s">
        <v>34</v>
      </c>
    </row>
    <row r="8587" spans="1:14" ht="14.25" customHeight="1" x14ac:dyDescent="0.3">
      <c r="A8587" t="s">
        <v>2156</v>
      </c>
      <c r="B8587" t="s">
        <v>25</v>
      </c>
      <c r="C8587" t="s">
        <v>26</v>
      </c>
      <c r="D8587">
        <v>325.57</v>
      </c>
      <c r="E8587">
        <v>0.08</v>
      </c>
      <c r="F8587">
        <f t="shared" si="268"/>
        <v>26.0456</v>
      </c>
      <c r="G8587">
        <f t="shared" si="269"/>
        <v>299.52440000000001</v>
      </c>
      <c r="H8587">
        <v>4</v>
      </c>
      <c r="I8587" s="17">
        <v>45072</v>
      </c>
      <c r="J8587" s="17">
        <v>45079</v>
      </c>
      <c r="K8587" t="s">
        <v>31</v>
      </c>
      <c r="L8587" t="s">
        <v>22</v>
      </c>
      <c r="M8587">
        <v>79.760000000000005</v>
      </c>
      <c r="N8587" t="s">
        <v>17</v>
      </c>
    </row>
    <row r="8588" spans="1:14" ht="14.25" customHeight="1" x14ac:dyDescent="0.3">
      <c r="A8588" t="s">
        <v>5741</v>
      </c>
      <c r="B8588" t="s">
        <v>19</v>
      </c>
      <c r="C8588" t="s">
        <v>20</v>
      </c>
      <c r="D8588">
        <v>325.76</v>
      </c>
      <c r="E8588">
        <v>0.01</v>
      </c>
      <c r="F8588">
        <f t="shared" si="268"/>
        <v>3.2576000000000001</v>
      </c>
      <c r="G8588">
        <f t="shared" si="269"/>
        <v>322.50239999999997</v>
      </c>
      <c r="H8588">
        <v>4</v>
      </c>
      <c r="I8588" s="17">
        <v>45141</v>
      </c>
      <c r="J8588" s="17">
        <v>45143</v>
      </c>
      <c r="K8588" t="s">
        <v>31</v>
      </c>
      <c r="L8588" t="s">
        <v>27</v>
      </c>
      <c r="M8588">
        <v>25.39</v>
      </c>
      <c r="N8588" t="s">
        <v>48</v>
      </c>
    </row>
    <row r="8589" spans="1:14" ht="14.25" customHeight="1" x14ac:dyDescent="0.3">
      <c r="A8589" t="s">
        <v>9185</v>
      </c>
      <c r="B8589" t="s">
        <v>19</v>
      </c>
      <c r="C8589" t="s">
        <v>33</v>
      </c>
      <c r="D8589">
        <v>330.98</v>
      </c>
      <c r="E8589">
        <v>0.23</v>
      </c>
      <c r="F8589">
        <f t="shared" si="268"/>
        <v>76.125400000000013</v>
      </c>
      <c r="G8589">
        <f t="shared" si="269"/>
        <v>254.8546</v>
      </c>
      <c r="H8589">
        <v>4</v>
      </c>
      <c r="I8589" s="17">
        <v>45531</v>
      </c>
      <c r="J8589" s="17">
        <v>45538</v>
      </c>
      <c r="K8589" t="s">
        <v>15</v>
      </c>
      <c r="L8589" t="s">
        <v>16</v>
      </c>
      <c r="M8589">
        <v>30.79</v>
      </c>
      <c r="N8589" t="s">
        <v>28</v>
      </c>
    </row>
    <row r="8590" spans="1:14" ht="14.25" customHeight="1" x14ac:dyDescent="0.3">
      <c r="A8590" t="s">
        <v>9746</v>
      </c>
      <c r="B8590" t="s">
        <v>25</v>
      </c>
      <c r="C8590" t="s">
        <v>14</v>
      </c>
      <c r="D8590">
        <v>333.98</v>
      </c>
      <c r="E8590">
        <v>0.45</v>
      </c>
      <c r="F8590">
        <f t="shared" si="268"/>
        <v>150.29100000000003</v>
      </c>
      <c r="G8590">
        <f t="shared" si="269"/>
        <v>183.68899999999999</v>
      </c>
      <c r="H8590">
        <v>4</v>
      </c>
      <c r="I8590" s="17">
        <v>45589</v>
      </c>
      <c r="J8590" s="17">
        <v>45594</v>
      </c>
      <c r="K8590" t="s">
        <v>31</v>
      </c>
      <c r="L8590" t="s">
        <v>22</v>
      </c>
      <c r="M8590">
        <v>64.98</v>
      </c>
      <c r="N8590" t="s">
        <v>39</v>
      </c>
    </row>
    <row r="8591" spans="1:14" ht="14.25" customHeight="1" x14ac:dyDescent="0.3">
      <c r="A8591" t="s">
        <v>10296</v>
      </c>
      <c r="B8591" t="s">
        <v>13</v>
      </c>
      <c r="C8591" t="s">
        <v>14</v>
      </c>
      <c r="D8591">
        <v>339.34</v>
      </c>
      <c r="E8591">
        <v>0.43</v>
      </c>
      <c r="F8591">
        <f t="shared" si="268"/>
        <v>145.91619999999998</v>
      </c>
      <c r="G8591">
        <f t="shared" si="269"/>
        <v>193.4238</v>
      </c>
      <c r="H8591">
        <v>4</v>
      </c>
      <c r="I8591" s="17">
        <v>45045</v>
      </c>
      <c r="J8591" s="17">
        <v>45052</v>
      </c>
      <c r="K8591" t="s">
        <v>31</v>
      </c>
      <c r="L8591" t="s">
        <v>16</v>
      </c>
      <c r="M8591">
        <v>81.88</v>
      </c>
      <c r="N8591" t="s">
        <v>28</v>
      </c>
    </row>
    <row r="8592" spans="1:14" ht="14.25" customHeight="1" x14ac:dyDescent="0.3">
      <c r="A8592" t="s">
        <v>11614</v>
      </c>
      <c r="B8592" t="s">
        <v>13</v>
      </c>
      <c r="C8592" t="s">
        <v>36</v>
      </c>
      <c r="D8592">
        <v>340.08</v>
      </c>
      <c r="E8592">
        <v>0.43</v>
      </c>
      <c r="F8592">
        <f t="shared" si="268"/>
        <v>146.23439999999999</v>
      </c>
      <c r="G8592">
        <f t="shared" si="269"/>
        <v>193.84559999999999</v>
      </c>
      <c r="H8592">
        <v>4</v>
      </c>
      <c r="I8592" s="17">
        <v>45197</v>
      </c>
      <c r="J8592" s="17">
        <v>45200</v>
      </c>
      <c r="K8592" t="s">
        <v>31</v>
      </c>
      <c r="L8592" t="s">
        <v>16</v>
      </c>
      <c r="M8592">
        <v>61.76</v>
      </c>
      <c r="N8592" t="s">
        <v>34</v>
      </c>
    </row>
    <row r="8593" spans="1:14" ht="14.25" customHeight="1" x14ac:dyDescent="0.3">
      <c r="A8593" t="s">
        <v>9942</v>
      </c>
      <c r="B8593" t="s">
        <v>19</v>
      </c>
      <c r="C8593" t="s">
        <v>33</v>
      </c>
      <c r="D8593">
        <v>341.52</v>
      </c>
      <c r="E8593">
        <v>0.24</v>
      </c>
      <c r="F8593">
        <f t="shared" si="268"/>
        <v>81.964799999999997</v>
      </c>
      <c r="G8593">
        <f t="shared" si="269"/>
        <v>259.55520000000001</v>
      </c>
      <c r="H8593">
        <v>4</v>
      </c>
      <c r="I8593" s="17">
        <v>45025</v>
      </c>
      <c r="J8593" s="17">
        <v>45029</v>
      </c>
      <c r="K8593" t="s">
        <v>31</v>
      </c>
      <c r="L8593" t="s">
        <v>22</v>
      </c>
      <c r="M8593">
        <v>94.58</v>
      </c>
      <c r="N8593" t="s">
        <v>34</v>
      </c>
    </row>
    <row r="8594" spans="1:14" ht="14.25" customHeight="1" x14ac:dyDescent="0.3">
      <c r="A8594" t="s">
        <v>5211</v>
      </c>
      <c r="B8594" t="s">
        <v>19</v>
      </c>
      <c r="C8594" t="s">
        <v>26</v>
      </c>
      <c r="D8594">
        <v>344.23</v>
      </c>
      <c r="E8594">
        <v>0.05</v>
      </c>
      <c r="F8594">
        <f t="shared" si="268"/>
        <v>17.211500000000001</v>
      </c>
      <c r="G8594">
        <f t="shared" si="269"/>
        <v>327.01850000000002</v>
      </c>
      <c r="H8594">
        <v>4</v>
      </c>
      <c r="I8594" s="17">
        <v>45633</v>
      </c>
      <c r="J8594" s="17">
        <v>45635</v>
      </c>
      <c r="K8594" t="s">
        <v>21</v>
      </c>
      <c r="L8594" t="s">
        <v>27</v>
      </c>
      <c r="M8594">
        <v>91.75</v>
      </c>
      <c r="N8594" t="s">
        <v>48</v>
      </c>
    </row>
    <row r="8595" spans="1:14" ht="14.25" customHeight="1" x14ac:dyDescent="0.3">
      <c r="A8595" t="s">
        <v>11305</v>
      </c>
      <c r="B8595" t="s">
        <v>13</v>
      </c>
      <c r="C8595" t="s">
        <v>14</v>
      </c>
      <c r="D8595">
        <v>344.45</v>
      </c>
      <c r="E8595">
        <v>0.06</v>
      </c>
      <c r="F8595">
        <f t="shared" si="268"/>
        <v>20.666999999999998</v>
      </c>
      <c r="G8595">
        <f t="shared" si="269"/>
        <v>323.78300000000002</v>
      </c>
      <c r="H8595">
        <v>4</v>
      </c>
      <c r="I8595" s="17">
        <v>45272</v>
      </c>
      <c r="J8595" s="17">
        <v>45277</v>
      </c>
      <c r="K8595" t="s">
        <v>31</v>
      </c>
      <c r="L8595" t="s">
        <v>22</v>
      </c>
      <c r="M8595">
        <v>80.38</v>
      </c>
      <c r="N8595" t="s">
        <v>23</v>
      </c>
    </row>
    <row r="8596" spans="1:14" ht="14.25" customHeight="1" x14ac:dyDescent="0.3">
      <c r="A8596" t="s">
        <v>4342</v>
      </c>
      <c r="B8596" t="s">
        <v>25</v>
      </c>
      <c r="C8596" t="s">
        <v>20</v>
      </c>
      <c r="D8596">
        <v>347.35</v>
      </c>
      <c r="E8596">
        <v>0.35</v>
      </c>
      <c r="F8596">
        <f t="shared" si="268"/>
        <v>121.57250000000001</v>
      </c>
      <c r="G8596">
        <f t="shared" si="269"/>
        <v>225.77750000000003</v>
      </c>
      <c r="H8596">
        <v>4</v>
      </c>
      <c r="I8596" s="17">
        <v>45195</v>
      </c>
      <c r="J8596" s="17">
        <v>45202</v>
      </c>
      <c r="K8596" t="s">
        <v>15</v>
      </c>
      <c r="L8596" t="s">
        <v>16</v>
      </c>
      <c r="M8596">
        <v>68.22</v>
      </c>
      <c r="N8596" t="s">
        <v>23</v>
      </c>
    </row>
    <row r="8597" spans="1:14" ht="14.25" customHeight="1" x14ac:dyDescent="0.3">
      <c r="A8597" t="s">
        <v>6639</v>
      </c>
      <c r="B8597" t="s">
        <v>25</v>
      </c>
      <c r="C8597" t="s">
        <v>20</v>
      </c>
      <c r="D8597">
        <v>347.6</v>
      </c>
      <c r="E8597">
        <v>0.3</v>
      </c>
      <c r="F8597">
        <f t="shared" si="268"/>
        <v>104.28</v>
      </c>
      <c r="G8597">
        <f t="shared" si="269"/>
        <v>243.32000000000002</v>
      </c>
      <c r="H8597">
        <v>4</v>
      </c>
      <c r="I8597" s="17">
        <v>45446</v>
      </c>
      <c r="J8597" s="17">
        <v>45447</v>
      </c>
      <c r="K8597" t="s">
        <v>31</v>
      </c>
      <c r="L8597" t="s">
        <v>22</v>
      </c>
      <c r="M8597">
        <v>70.64</v>
      </c>
      <c r="N8597" t="s">
        <v>34</v>
      </c>
    </row>
    <row r="8598" spans="1:14" ht="14.25" customHeight="1" x14ac:dyDescent="0.3">
      <c r="A8598" t="s">
        <v>11000</v>
      </c>
      <c r="B8598" t="s">
        <v>25</v>
      </c>
      <c r="C8598" t="s">
        <v>33</v>
      </c>
      <c r="D8598">
        <v>350.71</v>
      </c>
      <c r="E8598">
        <v>0.19</v>
      </c>
      <c r="F8598">
        <f t="shared" si="268"/>
        <v>66.634900000000002</v>
      </c>
      <c r="G8598">
        <f t="shared" si="269"/>
        <v>284.07509999999996</v>
      </c>
      <c r="H8598">
        <v>4</v>
      </c>
      <c r="I8598" s="17">
        <v>45583</v>
      </c>
      <c r="J8598" s="17">
        <v>45586</v>
      </c>
      <c r="K8598" t="s">
        <v>15</v>
      </c>
      <c r="L8598" t="s">
        <v>16</v>
      </c>
      <c r="M8598">
        <v>101.71</v>
      </c>
      <c r="N8598" t="s">
        <v>17</v>
      </c>
    </row>
    <row r="8599" spans="1:14" ht="14.25" customHeight="1" x14ac:dyDescent="0.3">
      <c r="A8599" t="s">
        <v>8535</v>
      </c>
      <c r="B8599" t="s">
        <v>41</v>
      </c>
      <c r="C8599" t="s">
        <v>33</v>
      </c>
      <c r="D8599">
        <v>353.59</v>
      </c>
      <c r="E8599">
        <v>0.28000000000000003</v>
      </c>
      <c r="F8599">
        <f t="shared" si="268"/>
        <v>99.005200000000002</v>
      </c>
      <c r="G8599">
        <f t="shared" si="269"/>
        <v>254.58479999999997</v>
      </c>
      <c r="H8599">
        <v>4</v>
      </c>
      <c r="I8599" s="17">
        <v>45358</v>
      </c>
      <c r="J8599" s="17">
        <v>45362</v>
      </c>
      <c r="K8599" t="s">
        <v>15</v>
      </c>
      <c r="L8599" t="s">
        <v>27</v>
      </c>
      <c r="M8599">
        <v>103.53</v>
      </c>
      <c r="N8599" t="s">
        <v>39</v>
      </c>
    </row>
    <row r="8600" spans="1:14" ht="14.25" customHeight="1" x14ac:dyDescent="0.3">
      <c r="A8600" t="s">
        <v>6031</v>
      </c>
      <c r="B8600" t="s">
        <v>19</v>
      </c>
      <c r="C8600" t="s">
        <v>36</v>
      </c>
      <c r="D8600">
        <v>354.39</v>
      </c>
      <c r="E8600">
        <v>0.2</v>
      </c>
      <c r="F8600">
        <f t="shared" si="268"/>
        <v>70.878</v>
      </c>
      <c r="G8600">
        <f t="shared" si="269"/>
        <v>283.512</v>
      </c>
      <c r="H8600">
        <v>4</v>
      </c>
      <c r="I8600" s="17">
        <v>45336</v>
      </c>
      <c r="J8600" s="17">
        <v>45340</v>
      </c>
      <c r="K8600" t="s">
        <v>21</v>
      </c>
      <c r="L8600" t="s">
        <v>16</v>
      </c>
      <c r="M8600">
        <v>25.4</v>
      </c>
      <c r="N8600" t="s">
        <v>48</v>
      </c>
    </row>
    <row r="8601" spans="1:14" ht="14.25" customHeight="1" x14ac:dyDescent="0.3">
      <c r="A8601" t="s">
        <v>9002</v>
      </c>
      <c r="B8601" t="s">
        <v>19</v>
      </c>
      <c r="C8601" t="s">
        <v>20</v>
      </c>
      <c r="D8601">
        <v>356.47</v>
      </c>
      <c r="E8601">
        <v>0.28999999999999998</v>
      </c>
      <c r="F8601">
        <f t="shared" si="268"/>
        <v>103.3763</v>
      </c>
      <c r="G8601">
        <f t="shared" si="269"/>
        <v>253.09370000000001</v>
      </c>
      <c r="H8601">
        <v>4</v>
      </c>
      <c r="I8601" s="17">
        <v>45043</v>
      </c>
      <c r="J8601" s="17">
        <v>45048</v>
      </c>
      <c r="K8601" t="s">
        <v>15</v>
      </c>
      <c r="L8601" t="s">
        <v>22</v>
      </c>
      <c r="M8601">
        <v>39.07</v>
      </c>
      <c r="N8601" t="s">
        <v>23</v>
      </c>
    </row>
    <row r="8602" spans="1:14" ht="14.25" customHeight="1" x14ac:dyDescent="0.3">
      <c r="A8602" t="s">
        <v>5592</v>
      </c>
      <c r="B8602" t="s">
        <v>25</v>
      </c>
      <c r="C8602" t="s">
        <v>33</v>
      </c>
      <c r="D8602">
        <v>358.44</v>
      </c>
      <c r="E8602">
        <v>0.39</v>
      </c>
      <c r="F8602">
        <f t="shared" si="268"/>
        <v>139.79160000000002</v>
      </c>
      <c r="G8602">
        <f t="shared" si="269"/>
        <v>218.64839999999998</v>
      </c>
      <c r="H8602">
        <v>4</v>
      </c>
      <c r="I8602" s="17">
        <v>45558</v>
      </c>
      <c r="J8602" s="17">
        <v>45559</v>
      </c>
      <c r="K8602" t="s">
        <v>31</v>
      </c>
      <c r="L8602" t="s">
        <v>16</v>
      </c>
      <c r="M8602">
        <v>102.08</v>
      </c>
      <c r="N8602" t="s">
        <v>23</v>
      </c>
    </row>
    <row r="8603" spans="1:14" ht="14.25" customHeight="1" x14ac:dyDescent="0.3">
      <c r="A8603" t="s">
        <v>4286</v>
      </c>
      <c r="B8603" t="s">
        <v>41</v>
      </c>
      <c r="C8603" t="s">
        <v>26</v>
      </c>
      <c r="D8603">
        <v>360.04</v>
      </c>
      <c r="E8603">
        <v>0.2</v>
      </c>
      <c r="F8603">
        <f t="shared" si="268"/>
        <v>72.00800000000001</v>
      </c>
      <c r="G8603">
        <f t="shared" si="269"/>
        <v>288.03200000000004</v>
      </c>
      <c r="H8603">
        <v>4</v>
      </c>
      <c r="I8603" s="17">
        <v>45340</v>
      </c>
      <c r="J8603" s="17">
        <v>45341</v>
      </c>
      <c r="K8603" t="s">
        <v>15</v>
      </c>
      <c r="L8603" t="s">
        <v>16</v>
      </c>
      <c r="M8603">
        <v>37.14</v>
      </c>
      <c r="N8603" t="s">
        <v>48</v>
      </c>
    </row>
    <row r="8604" spans="1:14" ht="14.25" customHeight="1" x14ac:dyDescent="0.3">
      <c r="A8604" t="s">
        <v>12824</v>
      </c>
      <c r="B8604" t="s">
        <v>41</v>
      </c>
      <c r="C8604" t="s">
        <v>33</v>
      </c>
      <c r="D8604">
        <v>362.09</v>
      </c>
      <c r="E8604">
        <v>0.38</v>
      </c>
      <c r="F8604">
        <f t="shared" si="268"/>
        <v>137.5942</v>
      </c>
      <c r="G8604">
        <f t="shared" si="269"/>
        <v>224.49579999999997</v>
      </c>
      <c r="H8604">
        <v>4</v>
      </c>
      <c r="I8604" s="17">
        <v>45085</v>
      </c>
      <c r="J8604" s="17">
        <v>45092</v>
      </c>
      <c r="K8604" t="s">
        <v>15</v>
      </c>
      <c r="L8604" t="s">
        <v>16</v>
      </c>
      <c r="M8604">
        <v>104.93</v>
      </c>
      <c r="N8604" t="s">
        <v>34</v>
      </c>
    </row>
    <row r="8605" spans="1:14" ht="14.25" customHeight="1" x14ac:dyDescent="0.3">
      <c r="A8605" t="s">
        <v>6680</v>
      </c>
      <c r="B8605" t="s">
        <v>41</v>
      </c>
      <c r="C8605" t="s">
        <v>33</v>
      </c>
      <c r="D8605">
        <v>367.52</v>
      </c>
      <c r="E8605">
        <v>0.33</v>
      </c>
      <c r="F8605">
        <f t="shared" si="268"/>
        <v>121.2816</v>
      </c>
      <c r="G8605">
        <f t="shared" si="269"/>
        <v>246.23839999999998</v>
      </c>
      <c r="H8605">
        <v>4</v>
      </c>
      <c r="I8605" s="17">
        <v>45155</v>
      </c>
      <c r="J8605" s="17">
        <v>45158</v>
      </c>
      <c r="K8605" t="s">
        <v>21</v>
      </c>
      <c r="L8605" t="s">
        <v>27</v>
      </c>
      <c r="M8605">
        <v>23.29</v>
      </c>
      <c r="N8605" t="s">
        <v>48</v>
      </c>
    </row>
    <row r="8606" spans="1:14" ht="14.25" customHeight="1" x14ac:dyDescent="0.3">
      <c r="A8606" t="s">
        <v>10809</v>
      </c>
      <c r="B8606" t="s">
        <v>13</v>
      </c>
      <c r="C8606" t="s">
        <v>20</v>
      </c>
      <c r="D8606">
        <v>372.38</v>
      </c>
      <c r="E8606">
        <v>0.33</v>
      </c>
      <c r="F8606">
        <f t="shared" si="268"/>
        <v>122.8854</v>
      </c>
      <c r="G8606">
        <f t="shared" si="269"/>
        <v>249.49459999999999</v>
      </c>
      <c r="H8606">
        <v>4</v>
      </c>
      <c r="I8606" s="17">
        <v>45200</v>
      </c>
      <c r="J8606" s="17">
        <v>45201</v>
      </c>
      <c r="K8606" t="s">
        <v>15</v>
      </c>
      <c r="L8606" t="s">
        <v>27</v>
      </c>
      <c r="M8606">
        <v>49.9</v>
      </c>
      <c r="N8606" t="s">
        <v>17</v>
      </c>
    </row>
    <row r="8607" spans="1:14" ht="14.25" customHeight="1" x14ac:dyDescent="0.3">
      <c r="A8607" t="s">
        <v>14481</v>
      </c>
      <c r="B8607" t="s">
        <v>41</v>
      </c>
      <c r="C8607" t="s">
        <v>33</v>
      </c>
      <c r="D8607">
        <v>377.53</v>
      </c>
      <c r="E8607">
        <v>0.42</v>
      </c>
      <c r="F8607">
        <f t="shared" si="268"/>
        <v>158.56259999999997</v>
      </c>
      <c r="G8607">
        <f t="shared" si="269"/>
        <v>218.9674</v>
      </c>
      <c r="H8607">
        <v>4</v>
      </c>
      <c r="I8607" s="17">
        <v>45553</v>
      </c>
      <c r="J8607" s="17">
        <v>45560</v>
      </c>
      <c r="K8607" t="s">
        <v>15</v>
      </c>
      <c r="L8607" t="s">
        <v>16</v>
      </c>
      <c r="M8607">
        <v>44.54</v>
      </c>
      <c r="N8607" t="s">
        <v>23</v>
      </c>
    </row>
    <row r="8608" spans="1:14" ht="14.25" customHeight="1" x14ac:dyDescent="0.3">
      <c r="A8608" t="s">
        <v>1198</v>
      </c>
      <c r="B8608" t="s">
        <v>41</v>
      </c>
      <c r="C8608" t="s">
        <v>14</v>
      </c>
      <c r="D8608">
        <v>377.9</v>
      </c>
      <c r="E8608">
        <v>0.27</v>
      </c>
      <c r="F8608">
        <f t="shared" si="268"/>
        <v>102.033</v>
      </c>
      <c r="G8608">
        <f t="shared" si="269"/>
        <v>275.86699999999996</v>
      </c>
      <c r="H8608">
        <v>4</v>
      </c>
      <c r="I8608" s="17">
        <v>45116</v>
      </c>
      <c r="J8608" s="17">
        <v>45123</v>
      </c>
      <c r="K8608" t="s">
        <v>15</v>
      </c>
      <c r="L8608" t="s">
        <v>22</v>
      </c>
      <c r="M8608">
        <v>67.11</v>
      </c>
      <c r="N8608" t="s">
        <v>23</v>
      </c>
    </row>
    <row r="8609" spans="1:14" ht="14.25" customHeight="1" x14ac:dyDescent="0.3">
      <c r="A8609" t="s">
        <v>173</v>
      </c>
      <c r="B8609" t="s">
        <v>19</v>
      </c>
      <c r="C8609" t="s">
        <v>26</v>
      </c>
      <c r="D8609">
        <v>380.41</v>
      </c>
      <c r="E8609">
        <v>0.32</v>
      </c>
      <c r="F8609">
        <f t="shared" si="268"/>
        <v>121.73120000000002</v>
      </c>
      <c r="G8609">
        <f t="shared" si="269"/>
        <v>258.67880000000002</v>
      </c>
      <c r="H8609">
        <v>4</v>
      </c>
      <c r="I8609" s="17">
        <v>45629</v>
      </c>
      <c r="J8609" s="17">
        <v>45633</v>
      </c>
      <c r="K8609" t="s">
        <v>15</v>
      </c>
      <c r="L8609" t="s">
        <v>27</v>
      </c>
      <c r="M8609">
        <v>44.61</v>
      </c>
      <c r="N8609" t="s">
        <v>23</v>
      </c>
    </row>
    <row r="8610" spans="1:14" ht="14.25" customHeight="1" x14ac:dyDescent="0.3">
      <c r="A8610" t="s">
        <v>8670</v>
      </c>
      <c r="B8610" t="s">
        <v>13</v>
      </c>
      <c r="C8610" t="s">
        <v>26</v>
      </c>
      <c r="D8610">
        <v>380.76</v>
      </c>
      <c r="E8610">
        <v>0.28999999999999998</v>
      </c>
      <c r="F8610">
        <f t="shared" si="268"/>
        <v>110.42039999999999</v>
      </c>
      <c r="G8610">
        <f t="shared" si="269"/>
        <v>270.33960000000002</v>
      </c>
      <c r="H8610">
        <v>4</v>
      </c>
      <c r="I8610" s="17">
        <v>44977</v>
      </c>
      <c r="J8610" s="17">
        <v>44984</v>
      </c>
      <c r="K8610" t="s">
        <v>21</v>
      </c>
      <c r="L8610" t="s">
        <v>16</v>
      </c>
      <c r="M8610">
        <v>21.49</v>
      </c>
      <c r="N8610" t="s">
        <v>28</v>
      </c>
    </row>
    <row r="8611" spans="1:14" ht="14.25" customHeight="1" x14ac:dyDescent="0.3">
      <c r="A8611" t="s">
        <v>3467</v>
      </c>
      <c r="B8611" t="s">
        <v>19</v>
      </c>
      <c r="C8611" t="s">
        <v>14</v>
      </c>
      <c r="D8611">
        <v>383.12</v>
      </c>
      <c r="E8611">
        <v>0.48</v>
      </c>
      <c r="F8611">
        <f t="shared" si="268"/>
        <v>183.89759999999998</v>
      </c>
      <c r="G8611">
        <f t="shared" si="269"/>
        <v>199.22240000000002</v>
      </c>
      <c r="H8611">
        <v>4</v>
      </c>
      <c r="I8611" s="17">
        <v>45001</v>
      </c>
      <c r="J8611" s="17">
        <v>45004</v>
      </c>
      <c r="K8611" t="s">
        <v>31</v>
      </c>
      <c r="L8611" t="s">
        <v>22</v>
      </c>
      <c r="M8611">
        <v>40.29</v>
      </c>
      <c r="N8611" t="s">
        <v>34</v>
      </c>
    </row>
    <row r="8612" spans="1:14" ht="14.25" customHeight="1" x14ac:dyDescent="0.3">
      <c r="A8612" t="s">
        <v>9479</v>
      </c>
      <c r="B8612" t="s">
        <v>25</v>
      </c>
      <c r="C8612" t="s">
        <v>33</v>
      </c>
      <c r="D8612">
        <v>392.06</v>
      </c>
      <c r="E8612">
        <v>0.02</v>
      </c>
      <c r="F8612">
        <f t="shared" si="268"/>
        <v>7.8412000000000006</v>
      </c>
      <c r="G8612">
        <f t="shared" si="269"/>
        <v>384.21879999999999</v>
      </c>
      <c r="H8612">
        <v>4</v>
      </c>
      <c r="I8612" s="17">
        <v>45121</v>
      </c>
      <c r="J8612" s="17">
        <v>45125</v>
      </c>
      <c r="K8612" t="s">
        <v>15</v>
      </c>
      <c r="L8612" t="s">
        <v>27</v>
      </c>
      <c r="M8612">
        <v>69.45</v>
      </c>
      <c r="N8612" t="s">
        <v>28</v>
      </c>
    </row>
    <row r="8613" spans="1:14" ht="14.25" customHeight="1" x14ac:dyDescent="0.3">
      <c r="A8613" t="s">
        <v>13171</v>
      </c>
      <c r="B8613" t="s">
        <v>25</v>
      </c>
      <c r="C8613" t="s">
        <v>36</v>
      </c>
      <c r="D8613">
        <v>392.58</v>
      </c>
      <c r="E8613">
        <v>0.31</v>
      </c>
      <c r="F8613">
        <f t="shared" si="268"/>
        <v>121.6998</v>
      </c>
      <c r="G8613">
        <f t="shared" si="269"/>
        <v>270.8802</v>
      </c>
      <c r="H8613">
        <v>4</v>
      </c>
      <c r="I8613" s="17">
        <v>45522</v>
      </c>
      <c r="J8613" s="17">
        <v>45528</v>
      </c>
      <c r="K8613" t="s">
        <v>31</v>
      </c>
      <c r="L8613" t="s">
        <v>16</v>
      </c>
      <c r="M8613">
        <v>60.55</v>
      </c>
      <c r="N8613" t="s">
        <v>17</v>
      </c>
    </row>
    <row r="8614" spans="1:14" ht="14.25" customHeight="1" x14ac:dyDescent="0.3">
      <c r="A8614" t="s">
        <v>3708</v>
      </c>
      <c r="B8614" t="s">
        <v>25</v>
      </c>
      <c r="C8614" t="s">
        <v>33</v>
      </c>
      <c r="D8614">
        <v>393.97</v>
      </c>
      <c r="E8614">
        <v>0.37</v>
      </c>
      <c r="F8614">
        <f t="shared" si="268"/>
        <v>145.7689</v>
      </c>
      <c r="G8614">
        <f t="shared" si="269"/>
        <v>248.20110000000003</v>
      </c>
      <c r="H8614">
        <v>4</v>
      </c>
      <c r="I8614" s="17">
        <v>45607</v>
      </c>
      <c r="J8614" s="17">
        <v>45609</v>
      </c>
      <c r="K8614" t="s">
        <v>21</v>
      </c>
      <c r="L8614" t="s">
        <v>22</v>
      </c>
      <c r="M8614">
        <v>62.82</v>
      </c>
      <c r="N8614" t="s">
        <v>17</v>
      </c>
    </row>
    <row r="8615" spans="1:14" ht="14.25" customHeight="1" x14ac:dyDescent="0.3">
      <c r="A8615" t="s">
        <v>14370</v>
      </c>
      <c r="B8615" t="s">
        <v>41</v>
      </c>
      <c r="C8615" t="s">
        <v>20</v>
      </c>
      <c r="D8615">
        <v>395.18</v>
      </c>
      <c r="E8615">
        <v>0.48</v>
      </c>
      <c r="F8615">
        <f t="shared" si="268"/>
        <v>189.68639999999999</v>
      </c>
      <c r="G8615">
        <f t="shared" si="269"/>
        <v>205.49360000000001</v>
      </c>
      <c r="H8615">
        <v>4</v>
      </c>
      <c r="I8615" s="17">
        <v>45098</v>
      </c>
      <c r="J8615" s="17">
        <v>45099</v>
      </c>
      <c r="K8615" t="s">
        <v>15</v>
      </c>
      <c r="L8615" t="s">
        <v>27</v>
      </c>
      <c r="M8615">
        <v>102.43</v>
      </c>
      <c r="N8615" t="s">
        <v>34</v>
      </c>
    </row>
    <row r="8616" spans="1:14" ht="14.25" customHeight="1" x14ac:dyDescent="0.3">
      <c r="A8616" t="s">
        <v>11941</v>
      </c>
      <c r="B8616" t="s">
        <v>25</v>
      </c>
      <c r="C8616" t="s">
        <v>36</v>
      </c>
      <c r="D8616">
        <v>397.83</v>
      </c>
      <c r="E8616">
        <v>0.08</v>
      </c>
      <c r="F8616">
        <f t="shared" si="268"/>
        <v>31.8264</v>
      </c>
      <c r="G8616">
        <f t="shared" si="269"/>
        <v>366.00360000000001</v>
      </c>
      <c r="H8616">
        <v>4</v>
      </c>
      <c r="I8616" s="17">
        <v>45581</v>
      </c>
      <c r="J8616" s="17">
        <v>45583</v>
      </c>
      <c r="K8616" t="s">
        <v>31</v>
      </c>
      <c r="L8616" t="s">
        <v>27</v>
      </c>
      <c r="M8616">
        <v>83.29</v>
      </c>
      <c r="N8616" t="s">
        <v>48</v>
      </c>
    </row>
    <row r="8617" spans="1:14" ht="14.25" customHeight="1" x14ac:dyDescent="0.3">
      <c r="A8617" t="s">
        <v>35</v>
      </c>
      <c r="B8617" t="s">
        <v>25</v>
      </c>
      <c r="C8617" t="s">
        <v>36</v>
      </c>
      <c r="D8617">
        <v>398</v>
      </c>
      <c r="E8617">
        <v>0.16</v>
      </c>
      <c r="F8617">
        <f t="shared" si="268"/>
        <v>63.68</v>
      </c>
      <c r="G8617">
        <f t="shared" si="269"/>
        <v>334.32</v>
      </c>
      <c r="H8617">
        <v>4</v>
      </c>
      <c r="I8617" s="17">
        <v>45119</v>
      </c>
      <c r="J8617" s="17">
        <v>45124</v>
      </c>
      <c r="K8617" t="s">
        <v>31</v>
      </c>
      <c r="L8617" t="s">
        <v>27</v>
      </c>
      <c r="M8617">
        <v>110.31</v>
      </c>
      <c r="N8617" t="s">
        <v>34</v>
      </c>
    </row>
    <row r="8618" spans="1:14" ht="14.25" customHeight="1" x14ac:dyDescent="0.3">
      <c r="A8618" t="s">
        <v>3694</v>
      </c>
      <c r="B8618" t="s">
        <v>41</v>
      </c>
      <c r="C8618" t="s">
        <v>20</v>
      </c>
      <c r="D8618">
        <v>401.39</v>
      </c>
      <c r="E8618">
        <v>0.03</v>
      </c>
      <c r="F8618">
        <f t="shared" si="268"/>
        <v>12.041699999999999</v>
      </c>
      <c r="G8618">
        <f t="shared" si="269"/>
        <v>389.34829999999999</v>
      </c>
      <c r="H8618">
        <v>4</v>
      </c>
      <c r="I8618" s="17">
        <v>45028</v>
      </c>
      <c r="J8618" s="17">
        <v>45032</v>
      </c>
      <c r="K8618" t="s">
        <v>31</v>
      </c>
      <c r="L8618" t="s">
        <v>27</v>
      </c>
      <c r="M8618">
        <v>92.23</v>
      </c>
      <c r="N8618" t="s">
        <v>23</v>
      </c>
    </row>
    <row r="8619" spans="1:14" ht="14.25" customHeight="1" x14ac:dyDescent="0.3">
      <c r="A8619" t="s">
        <v>6274</v>
      </c>
      <c r="B8619" t="s">
        <v>13</v>
      </c>
      <c r="C8619" t="s">
        <v>33</v>
      </c>
      <c r="D8619">
        <v>406.07</v>
      </c>
      <c r="E8619">
        <v>0.28000000000000003</v>
      </c>
      <c r="F8619">
        <f t="shared" si="268"/>
        <v>113.6996</v>
      </c>
      <c r="G8619">
        <f t="shared" si="269"/>
        <v>292.37040000000002</v>
      </c>
      <c r="H8619">
        <v>4</v>
      </c>
      <c r="I8619" s="17">
        <v>44968</v>
      </c>
      <c r="J8619" s="17">
        <v>44972</v>
      </c>
      <c r="K8619" t="s">
        <v>15</v>
      </c>
      <c r="L8619" t="s">
        <v>22</v>
      </c>
      <c r="M8619">
        <v>101.71</v>
      </c>
      <c r="N8619" t="s">
        <v>23</v>
      </c>
    </row>
    <row r="8620" spans="1:14" ht="14.25" customHeight="1" x14ac:dyDescent="0.3">
      <c r="A8620" t="s">
        <v>6772</v>
      </c>
      <c r="B8620" t="s">
        <v>41</v>
      </c>
      <c r="C8620" t="s">
        <v>14</v>
      </c>
      <c r="D8620">
        <v>410.9</v>
      </c>
      <c r="E8620">
        <v>0.37</v>
      </c>
      <c r="F8620">
        <f t="shared" si="268"/>
        <v>152.03299999999999</v>
      </c>
      <c r="G8620">
        <f t="shared" si="269"/>
        <v>258.86699999999996</v>
      </c>
      <c r="H8620">
        <v>4</v>
      </c>
      <c r="I8620" s="17">
        <v>45458</v>
      </c>
      <c r="J8620" s="17">
        <v>45463</v>
      </c>
      <c r="K8620" t="s">
        <v>15</v>
      </c>
      <c r="L8620" t="s">
        <v>27</v>
      </c>
      <c r="M8620">
        <v>112.96</v>
      </c>
      <c r="N8620" t="s">
        <v>17</v>
      </c>
    </row>
    <row r="8621" spans="1:14" ht="14.25" customHeight="1" x14ac:dyDescent="0.3">
      <c r="A8621" t="s">
        <v>2158</v>
      </c>
      <c r="B8621" t="s">
        <v>41</v>
      </c>
      <c r="C8621" t="s">
        <v>26</v>
      </c>
      <c r="D8621">
        <v>412.76</v>
      </c>
      <c r="E8621">
        <v>0.36</v>
      </c>
      <c r="F8621">
        <f t="shared" si="268"/>
        <v>148.59359999999998</v>
      </c>
      <c r="G8621">
        <f t="shared" si="269"/>
        <v>264.16640000000001</v>
      </c>
      <c r="H8621">
        <v>4</v>
      </c>
      <c r="I8621" s="17">
        <v>45201</v>
      </c>
      <c r="J8621" s="17">
        <v>45206</v>
      </c>
      <c r="K8621" t="s">
        <v>21</v>
      </c>
      <c r="L8621" t="s">
        <v>27</v>
      </c>
      <c r="M8621">
        <v>99.35</v>
      </c>
      <c r="N8621" t="s">
        <v>39</v>
      </c>
    </row>
    <row r="8622" spans="1:14" ht="14.25" customHeight="1" x14ac:dyDescent="0.3">
      <c r="A8622" t="s">
        <v>9281</v>
      </c>
      <c r="B8622" t="s">
        <v>13</v>
      </c>
      <c r="C8622" t="s">
        <v>36</v>
      </c>
      <c r="D8622">
        <v>416.2</v>
      </c>
      <c r="E8622">
        <v>0.04</v>
      </c>
      <c r="F8622">
        <f t="shared" si="268"/>
        <v>16.648</v>
      </c>
      <c r="G8622">
        <f t="shared" si="269"/>
        <v>399.55199999999996</v>
      </c>
      <c r="H8622">
        <v>4</v>
      </c>
      <c r="I8622" s="17">
        <v>44984</v>
      </c>
      <c r="J8622" s="17">
        <v>44990</v>
      </c>
      <c r="K8622" t="s">
        <v>15</v>
      </c>
      <c r="L8622" t="s">
        <v>22</v>
      </c>
      <c r="M8622">
        <v>26.23</v>
      </c>
      <c r="N8622" t="s">
        <v>23</v>
      </c>
    </row>
    <row r="8623" spans="1:14" ht="14.25" customHeight="1" x14ac:dyDescent="0.3">
      <c r="A8623" t="s">
        <v>5323</v>
      </c>
      <c r="B8623" t="s">
        <v>25</v>
      </c>
      <c r="C8623" t="s">
        <v>14</v>
      </c>
      <c r="D8623">
        <v>416.77</v>
      </c>
      <c r="E8623">
        <v>0.13</v>
      </c>
      <c r="F8623">
        <f t="shared" si="268"/>
        <v>54.180100000000003</v>
      </c>
      <c r="G8623">
        <f t="shared" si="269"/>
        <v>362.5899</v>
      </c>
      <c r="H8623">
        <v>4</v>
      </c>
      <c r="I8623" s="17">
        <v>45192</v>
      </c>
      <c r="J8623" s="17">
        <v>45193</v>
      </c>
      <c r="K8623" t="s">
        <v>21</v>
      </c>
      <c r="L8623" t="s">
        <v>22</v>
      </c>
      <c r="M8623">
        <v>118.35</v>
      </c>
      <c r="N8623" t="s">
        <v>48</v>
      </c>
    </row>
    <row r="8624" spans="1:14" ht="14.25" customHeight="1" x14ac:dyDescent="0.3">
      <c r="A8624" t="s">
        <v>4132</v>
      </c>
      <c r="B8624" t="s">
        <v>41</v>
      </c>
      <c r="C8624" t="s">
        <v>26</v>
      </c>
      <c r="D8624">
        <v>425.89</v>
      </c>
      <c r="E8624">
        <v>0.18</v>
      </c>
      <c r="F8624">
        <f t="shared" si="268"/>
        <v>76.660199999999989</v>
      </c>
      <c r="G8624">
        <f t="shared" si="269"/>
        <v>349.22980000000001</v>
      </c>
      <c r="H8624">
        <v>4</v>
      </c>
      <c r="I8624" s="17">
        <v>45076</v>
      </c>
      <c r="J8624" s="17">
        <v>45078</v>
      </c>
      <c r="K8624" t="s">
        <v>31</v>
      </c>
      <c r="L8624" t="s">
        <v>22</v>
      </c>
      <c r="M8624">
        <v>55.05</v>
      </c>
      <c r="N8624" t="s">
        <v>48</v>
      </c>
    </row>
    <row r="8625" spans="1:14" ht="14.25" customHeight="1" x14ac:dyDescent="0.3">
      <c r="A8625" t="s">
        <v>14409</v>
      </c>
      <c r="B8625" t="s">
        <v>25</v>
      </c>
      <c r="C8625" t="s">
        <v>26</v>
      </c>
      <c r="D8625">
        <v>426.18</v>
      </c>
      <c r="E8625">
        <v>0.19</v>
      </c>
      <c r="F8625">
        <f t="shared" si="268"/>
        <v>80.974199999999996</v>
      </c>
      <c r="G8625">
        <f t="shared" si="269"/>
        <v>345.20580000000001</v>
      </c>
      <c r="H8625">
        <v>4</v>
      </c>
      <c r="I8625" s="17">
        <v>45451</v>
      </c>
      <c r="J8625" s="17">
        <v>45452</v>
      </c>
      <c r="K8625" t="s">
        <v>31</v>
      </c>
      <c r="L8625" t="s">
        <v>27</v>
      </c>
      <c r="M8625">
        <v>75.099999999999994</v>
      </c>
      <c r="N8625" t="s">
        <v>48</v>
      </c>
    </row>
    <row r="8626" spans="1:14" ht="14.25" customHeight="1" x14ac:dyDescent="0.3">
      <c r="A8626" t="s">
        <v>11098</v>
      </c>
      <c r="B8626" t="s">
        <v>19</v>
      </c>
      <c r="C8626" t="s">
        <v>26</v>
      </c>
      <c r="D8626">
        <v>427.9</v>
      </c>
      <c r="E8626">
        <v>0.28000000000000003</v>
      </c>
      <c r="F8626">
        <f t="shared" si="268"/>
        <v>119.81200000000001</v>
      </c>
      <c r="G8626">
        <f t="shared" si="269"/>
        <v>308.08799999999997</v>
      </c>
      <c r="H8626">
        <v>4</v>
      </c>
      <c r="I8626" s="17">
        <v>45117</v>
      </c>
      <c r="J8626" s="17">
        <v>45119</v>
      </c>
      <c r="K8626" t="s">
        <v>15</v>
      </c>
      <c r="L8626" t="s">
        <v>22</v>
      </c>
      <c r="M8626">
        <v>83.38</v>
      </c>
      <c r="N8626" t="s">
        <v>34</v>
      </c>
    </row>
    <row r="8627" spans="1:14" ht="14.25" customHeight="1" x14ac:dyDescent="0.3">
      <c r="A8627" t="s">
        <v>11828</v>
      </c>
      <c r="B8627" t="s">
        <v>41</v>
      </c>
      <c r="C8627" t="s">
        <v>20</v>
      </c>
      <c r="D8627">
        <v>431.04</v>
      </c>
      <c r="E8627">
        <v>7.0000000000000007E-2</v>
      </c>
      <c r="F8627">
        <f t="shared" si="268"/>
        <v>30.172800000000006</v>
      </c>
      <c r="G8627">
        <f t="shared" si="269"/>
        <v>400.86720000000003</v>
      </c>
      <c r="H8627">
        <v>4</v>
      </c>
      <c r="I8627" s="17">
        <v>45585</v>
      </c>
      <c r="J8627" s="17">
        <v>45592</v>
      </c>
      <c r="K8627" t="s">
        <v>21</v>
      </c>
      <c r="L8627" t="s">
        <v>27</v>
      </c>
      <c r="M8627">
        <v>73.22</v>
      </c>
      <c r="N8627" t="s">
        <v>17</v>
      </c>
    </row>
    <row r="8628" spans="1:14" ht="14.25" customHeight="1" x14ac:dyDescent="0.3">
      <c r="A8628" t="s">
        <v>492</v>
      </c>
      <c r="B8628" t="s">
        <v>13</v>
      </c>
      <c r="C8628" t="s">
        <v>20</v>
      </c>
      <c r="D8628">
        <v>437.3</v>
      </c>
      <c r="E8628">
        <v>0.06</v>
      </c>
      <c r="F8628">
        <f t="shared" si="268"/>
        <v>26.238</v>
      </c>
      <c r="G8628">
        <f t="shared" si="269"/>
        <v>411.06200000000001</v>
      </c>
      <c r="H8628">
        <v>4</v>
      </c>
      <c r="I8628" s="17">
        <v>45433</v>
      </c>
      <c r="J8628" s="17">
        <v>45437</v>
      </c>
      <c r="K8628" t="s">
        <v>31</v>
      </c>
      <c r="L8628" t="s">
        <v>22</v>
      </c>
      <c r="M8628">
        <v>68.510000000000005</v>
      </c>
      <c r="N8628" t="s">
        <v>23</v>
      </c>
    </row>
    <row r="8629" spans="1:14" ht="14.25" customHeight="1" x14ac:dyDescent="0.3">
      <c r="A8629" t="s">
        <v>3808</v>
      </c>
      <c r="B8629" t="s">
        <v>19</v>
      </c>
      <c r="C8629" t="s">
        <v>20</v>
      </c>
      <c r="D8629">
        <v>437.67</v>
      </c>
      <c r="E8629">
        <v>0.03</v>
      </c>
      <c r="F8629">
        <f t="shared" si="268"/>
        <v>13.130100000000001</v>
      </c>
      <c r="G8629">
        <f t="shared" si="269"/>
        <v>424.53989999999999</v>
      </c>
      <c r="H8629">
        <v>4</v>
      </c>
      <c r="I8629" s="17">
        <v>45426</v>
      </c>
      <c r="J8629" s="17">
        <v>45431</v>
      </c>
      <c r="K8629" t="s">
        <v>31</v>
      </c>
      <c r="L8629" t="s">
        <v>22</v>
      </c>
      <c r="M8629">
        <v>71</v>
      </c>
      <c r="N8629" t="s">
        <v>23</v>
      </c>
    </row>
    <row r="8630" spans="1:14" ht="14.25" customHeight="1" x14ac:dyDescent="0.3">
      <c r="A8630" t="s">
        <v>7214</v>
      </c>
      <c r="B8630" t="s">
        <v>25</v>
      </c>
      <c r="C8630" t="s">
        <v>26</v>
      </c>
      <c r="D8630">
        <v>438.26</v>
      </c>
      <c r="E8630">
        <v>0.06</v>
      </c>
      <c r="F8630">
        <f t="shared" si="268"/>
        <v>26.295599999999997</v>
      </c>
      <c r="G8630">
        <f t="shared" si="269"/>
        <v>411.96440000000001</v>
      </c>
      <c r="H8630">
        <v>4</v>
      </c>
      <c r="I8630" s="17">
        <v>45376</v>
      </c>
      <c r="J8630" s="17">
        <v>45377</v>
      </c>
      <c r="K8630" t="s">
        <v>31</v>
      </c>
      <c r="L8630" t="s">
        <v>27</v>
      </c>
      <c r="M8630">
        <v>71.89</v>
      </c>
      <c r="N8630" t="s">
        <v>23</v>
      </c>
    </row>
    <row r="8631" spans="1:14" ht="14.25" customHeight="1" x14ac:dyDescent="0.3">
      <c r="A8631" t="s">
        <v>3162</v>
      </c>
      <c r="B8631" t="s">
        <v>19</v>
      </c>
      <c r="C8631" t="s">
        <v>26</v>
      </c>
      <c r="D8631">
        <v>442.68</v>
      </c>
      <c r="E8631">
        <v>0.38</v>
      </c>
      <c r="F8631">
        <f t="shared" si="268"/>
        <v>168.2184</v>
      </c>
      <c r="G8631">
        <f t="shared" si="269"/>
        <v>274.46159999999998</v>
      </c>
      <c r="H8631">
        <v>4</v>
      </c>
      <c r="I8631" s="17">
        <v>45002</v>
      </c>
      <c r="J8631" s="17">
        <v>45008</v>
      </c>
      <c r="K8631" t="s">
        <v>21</v>
      </c>
      <c r="L8631" t="s">
        <v>27</v>
      </c>
      <c r="M8631">
        <v>129.37</v>
      </c>
      <c r="N8631" t="s">
        <v>17</v>
      </c>
    </row>
    <row r="8632" spans="1:14" ht="14.25" customHeight="1" x14ac:dyDescent="0.3">
      <c r="A8632" t="s">
        <v>587</v>
      </c>
      <c r="B8632" t="s">
        <v>25</v>
      </c>
      <c r="C8632" t="s">
        <v>20</v>
      </c>
      <c r="D8632">
        <v>444.62</v>
      </c>
      <c r="E8632">
        <v>0.34</v>
      </c>
      <c r="F8632">
        <f t="shared" si="268"/>
        <v>151.17080000000001</v>
      </c>
      <c r="G8632">
        <f t="shared" si="269"/>
        <v>293.44920000000002</v>
      </c>
      <c r="H8632">
        <v>4</v>
      </c>
      <c r="I8632" s="17">
        <v>45357</v>
      </c>
      <c r="J8632" s="17">
        <v>45359</v>
      </c>
      <c r="K8632" t="s">
        <v>21</v>
      </c>
      <c r="L8632" t="s">
        <v>16</v>
      </c>
      <c r="M8632">
        <v>104.94</v>
      </c>
      <c r="N8632" t="s">
        <v>48</v>
      </c>
    </row>
    <row r="8633" spans="1:14" ht="14.25" customHeight="1" x14ac:dyDescent="0.3">
      <c r="A8633" t="s">
        <v>7388</v>
      </c>
      <c r="B8633" t="s">
        <v>13</v>
      </c>
      <c r="C8633" t="s">
        <v>14</v>
      </c>
      <c r="D8633">
        <v>447.57</v>
      </c>
      <c r="E8633">
        <v>0.18</v>
      </c>
      <c r="F8633">
        <f t="shared" si="268"/>
        <v>80.562599999999989</v>
      </c>
      <c r="G8633">
        <f t="shared" si="269"/>
        <v>367.00740000000002</v>
      </c>
      <c r="H8633">
        <v>4</v>
      </c>
      <c r="I8633" s="17">
        <v>45547</v>
      </c>
      <c r="J8633" s="17">
        <v>45552</v>
      </c>
      <c r="K8633" t="s">
        <v>21</v>
      </c>
      <c r="L8633" t="s">
        <v>16</v>
      </c>
      <c r="M8633">
        <v>70.16</v>
      </c>
      <c r="N8633" t="s">
        <v>39</v>
      </c>
    </row>
    <row r="8634" spans="1:14" ht="14.25" customHeight="1" x14ac:dyDescent="0.3">
      <c r="A8634" t="s">
        <v>2039</v>
      </c>
      <c r="B8634" t="s">
        <v>19</v>
      </c>
      <c r="C8634" t="s">
        <v>26</v>
      </c>
      <c r="D8634">
        <v>449.12</v>
      </c>
      <c r="E8634">
        <v>0.42</v>
      </c>
      <c r="F8634">
        <f t="shared" si="268"/>
        <v>188.63040000000001</v>
      </c>
      <c r="G8634">
        <f t="shared" si="269"/>
        <v>260.4896</v>
      </c>
      <c r="H8634">
        <v>4</v>
      </c>
      <c r="I8634" s="17">
        <v>45013</v>
      </c>
      <c r="J8634" s="17">
        <v>45019</v>
      </c>
      <c r="K8634" t="s">
        <v>21</v>
      </c>
      <c r="L8634" t="s">
        <v>22</v>
      </c>
      <c r="M8634">
        <v>25.01</v>
      </c>
      <c r="N8634" t="s">
        <v>17</v>
      </c>
    </row>
    <row r="8635" spans="1:14" ht="14.25" customHeight="1" x14ac:dyDescent="0.3">
      <c r="A8635" t="s">
        <v>6178</v>
      </c>
      <c r="B8635" t="s">
        <v>13</v>
      </c>
      <c r="C8635" t="s">
        <v>36</v>
      </c>
      <c r="D8635">
        <v>449.26</v>
      </c>
      <c r="E8635">
        <v>0.25</v>
      </c>
      <c r="F8635">
        <f t="shared" si="268"/>
        <v>112.315</v>
      </c>
      <c r="G8635">
        <f t="shared" si="269"/>
        <v>336.94499999999999</v>
      </c>
      <c r="H8635">
        <v>4</v>
      </c>
      <c r="I8635" s="17">
        <v>45229</v>
      </c>
      <c r="J8635" s="17">
        <v>45230</v>
      </c>
      <c r="K8635" t="s">
        <v>15</v>
      </c>
      <c r="L8635" t="s">
        <v>27</v>
      </c>
      <c r="M8635">
        <v>54.49</v>
      </c>
      <c r="N8635" t="s">
        <v>23</v>
      </c>
    </row>
    <row r="8636" spans="1:14" ht="14.25" customHeight="1" x14ac:dyDescent="0.3">
      <c r="A8636" t="s">
        <v>7148</v>
      </c>
      <c r="B8636" t="s">
        <v>13</v>
      </c>
      <c r="C8636" t="s">
        <v>20</v>
      </c>
      <c r="D8636">
        <v>451.04</v>
      </c>
      <c r="E8636">
        <v>0.15</v>
      </c>
      <c r="F8636">
        <f t="shared" si="268"/>
        <v>67.656000000000006</v>
      </c>
      <c r="G8636">
        <f t="shared" si="269"/>
        <v>383.38400000000001</v>
      </c>
      <c r="H8636">
        <v>4</v>
      </c>
      <c r="I8636" s="17">
        <v>45071</v>
      </c>
      <c r="J8636" s="17">
        <v>45073</v>
      </c>
      <c r="K8636" t="s">
        <v>15</v>
      </c>
      <c r="L8636" t="s">
        <v>27</v>
      </c>
      <c r="M8636">
        <v>96.35</v>
      </c>
      <c r="N8636" t="s">
        <v>39</v>
      </c>
    </row>
    <row r="8637" spans="1:14" ht="14.25" customHeight="1" x14ac:dyDescent="0.3">
      <c r="A8637" t="s">
        <v>11415</v>
      </c>
      <c r="B8637" t="s">
        <v>19</v>
      </c>
      <c r="C8637" t="s">
        <v>20</v>
      </c>
      <c r="D8637">
        <v>454.7</v>
      </c>
      <c r="E8637">
        <v>0.38</v>
      </c>
      <c r="F8637">
        <f t="shared" si="268"/>
        <v>172.786</v>
      </c>
      <c r="G8637">
        <f t="shared" si="269"/>
        <v>281.91399999999999</v>
      </c>
      <c r="H8637">
        <v>4</v>
      </c>
      <c r="I8637" s="17">
        <v>45319</v>
      </c>
      <c r="J8637" s="17">
        <v>45324</v>
      </c>
      <c r="K8637" t="s">
        <v>15</v>
      </c>
      <c r="L8637" t="s">
        <v>16</v>
      </c>
      <c r="M8637">
        <v>52.95</v>
      </c>
      <c r="N8637" t="s">
        <v>39</v>
      </c>
    </row>
    <row r="8638" spans="1:14" ht="14.25" customHeight="1" x14ac:dyDescent="0.3">
      <c r="A8638" t="s">
        <v>9787</v>
      </c>
      <c r="B8638" t="s">
        <v>25</v>
      </c>
      <c r="C8638" t="s">
        <v>14</v>
      </c>
      <c r="D8638">
        <v>456.18</v>
      </c>
      <c r="E8638">
        <v>0.18</v>
      </c>
      <c r="F8638">
        <f t="shared" si="268"/>
        <v>82.112399999999994</v>
      </c>
      <c r="G8638">
        <f t="shared" si="269"/>
        <v>374.06760000000003</v>
      </c>
      <c r="H8638">
        <v>4</v>
      </c>
      <c r="I8638" s="17">
        <v>45174</v>
      </c>
      <c r="J8638" s="17">
        <v>45181</v>
      </c>
      <c r="K8638" t="s">
        <v>15</v>
      </c>
      <c r="L8638" t="s">
        <v>27</v>
      </c>
      <c r="M8638">
        <v>128.43</v>
      </c>
      <c r="N8638" t="s">
        <v>48</v>
      </c>
    </row>
    <row r="8639" spans="1:14" ht="14.25" customHeight="1" x14ac:dyDescent="0.3">
      <c r="A8639" t="s">
        <v>344</v>
      </c>
      <c r="B8639" t="s">
        <v>13</v>
      </c>
      <c r="C8639" t="s">
        <v>33</v>
      </c>
      <c r="D8639">
        <v>468.67</v>
      </c>
      <c r="E8639">
        <v>0.3</v>
      </c>
      <c r="F8639">
        <f t="shared" si="268"/>
        <v>140.601</v>
      </c>
      <c r="G8639">
        <f t="shared" si="269"/>
        <v>328.06900000000002</v>
      </c>
      <c r="H8639">
        <v>4</v>
      </c>
      <c r="I8639" s="17">
        <v>45562</v>
      </c>
      <c r="J8639" s="17">
        <v>45564</v>
      </c>
      <c r="K8639" t="s">
        <v>21</v>
      </c>
      <c r="L8639" t="s">
        <v>16</v>
      </c>
      <c r="M8639">
        <v>116.61</v>
      </c>
      <c r="N8639" t="s">
        <v>28</v>
      </c>
    </row>
    <row r="8640" spans="1:14" ht="14.25" customHeight="1" x14ac:dyDescent="0.3">
      <c r="A8640" t="s">
        <v>5351</v>
      </c>
      <c r="B8640" t="s">
        <v>25</v>
      </c>
      <c r="C8640" t="s">
        <v>14</v>
      </c>
      <c r="D8640">
        <v>468.97</v>
      </c>
      <c r="E8640">
        <v>0.01</v>
      </c>
      <c r="F8640">
        <f t="shared" si="268"/>
        <v>4.6897000000000002</v>
      </c>
      <c r="G8640">
        <f t="shared" si="269"/>
        <v>464.28030000000001</v>
      </c>
      <c r="H8640">
        <v>4</v>
      </c>
      <c r="I8640" s="17">
        <v>45253</v>
      </c>
      <c r="J8640" s="17">
        <v>45257</v>
      </c>
      <c r="K8640" t="s">
        <v>21</v>
      </c>
      <c r="L8640" t="s">
        <v>16</v>
      </c>
      <c r="M8640">
        <v>68.75</v>
      </c>
      <c r="N8640" t="s">
        <v>48</v>
      </c>
    </row>
    <row r="8641" spans="1:14" ht="14.25" customHeight="1" x14ac:dyDescent="0.3">
      <c r="A8641" t="s">
        <v>14317</v>
      </c>
      <c r="B8641" t="s">
        <v>19</v>
      </c>
      <c r="C8641" t="s">
        <v>26</v>
      </c>
      <c r="D8641">
        <v>470.02</v>
      </c>
      <c r="E8641">
        <v>0.48</v>
      </c>
      <c r="F8641">
        <f t="shared" si="268"/>
        <v>225.60959999999997</v>
      </c>
      <c r="G8641">
        <f t="shared" si="269"/>
        <v>244.41040000000001</v>
      </c>
      <c r="H8641">
        <v>4</v>
      </c>
      <c r="I8641" s="17">
        <v>45231</v>
      </c>
      <c r="J8641" s="17">
        <v>45234</v>
      </c>
      <c r="K8641" t="s">
        <v>31</v>
      </c>
      <c r="L8641" t="s">
        <v>27</v>
      </c>
      <c r="M8641">
        <v>130.66999999999999</v>
      </c>
      <c r="N8641" t="s">
        <v>34</v>
      </c>
    </row>
    <row r="8642" spans="1:14" ht="14.25" customHeight="1" x14ac:dyDescent="0.3">
      <c r="A8642" t="s">
        <v>6388</v>
      </c>
      <c r="B8642" t="s">
        <v>13</v>
      </c>
      <c r="C8642" t="s">
        <v>14</v>
      </c>
      <c r="D8642">
        <v>474.39</v>
      </c>
      <c r="E8642">
        <v>0.01</v>
      </c>
      <c r="F8642">
        <f t="shared" ref="F8642:F8705" si="270">D8642*E8642</f>
        <v>4.7439</v>
      </c>
      <c r="G8642">
        <f t="shared" ref="G8642:G8705" si="271">D8642-F8642</f>
        <v>469.64609999999999</v>
      </c>
      <c r="H8642">
        <v>4</v>
      </c>
      <c r="I8642" s="17">
        <v>45520</v>
      </c>
      <c r="J8642" s="17">
        <v>45527</v>
      </c>
      <c r="K8642" t="s">
        <v>31</v>
      </c>
      <c r="L8642" t="s">
        <v>27</v>
      </c>
      <c r="M8642">
        <v>94.21</v>
      </c>
      <c r="N8642" t="s">
        <v>39</v>
      </c>
    </row>
    <row r="8643" spans="1:14" ht="14.25" customHeight="1" x14ac:dyDescent="0.3">
      <c r="A8643" t="s">
        <v>12414</v>
      </c>
      <c r="B8643" t="s">
        <v>19</v>
      </c>
      <c r="C8643" t="s">
        <v>33</v>
      </c>
      <c r="D8643">
        <v>475.68</v>
      </c>
      <c r="E8643">
        <v>0.23</v>
      </c>
      <c r="F8643">
        <f t="shared" si="270"/>
        <v>109.4064</v>
      </c>
      <c r="G8643">
        <f t="shared" si="271"/>
        <v>366.27359999999999</v>
      </c>
      <c r="H8643">
        <v>4</v>
      </c>
      <c r="I8643" s="17">
        <v>45105</v>
      </c>
      <c r="J8643" s="17">
        <v>45112</v>
      </c>
      <c r="K8643" t="s">
        <v>15</v>
      </c>
      <c r="L8643" t="s">
        <v>16</v>
      </c>
      <c r="M8643">
        <v>102.17</v>
      </c>
      <c r="N8643" t="s">
        <v>48</v>
      </c>
    </row>
    <row r="8644" spans="1:14" ht="14.25" customHeight="1" x14ac:dyDescent="0.3">
      <c r="A8644" t="s">
        <v>4690</v>
      </c>
      <c r="B8644" t="s">
        <v>41</v>
      </c>
      <c r="C8644" t="s">
        <v>26</v>
      </c>
      <c r="D8644">
        <v>475.83</v>
      </c>
      <c r="E8644">
        <v>0.2</v>
      </c>
      <c r="F8644">
        <f t="shared" si="270"/>
        <v>95.165999999999997</v>
      </c>
      <c r="G8644">
        <f t="shared" si="271"/>
        <v>380.66399999999999</v>
      </c>
      <c r="H8644">
        <v>4</v>
      </c>
      <c r="I8644" s="17">
        <v>45631</v>
      </c>
      <c r="J8644" s="17">
        <v>45637</v>
      </c>
      <c r="K8644" t="s">
        <v>21</v>
      </c>
      <c r="L8644" t="s">
        <v>16</v>
      </c>
      <c r="M8644">
        <v>50.34</v>
      </c>
      <c r="N8644" t="s">
        <v>28</v>
      </c>
    </row>
    <row r="8645" spans="1:14" ht="14.25" customHeight="1" x14ac:dyDescent="0.3">
      <c r="A8645" t="s">
        <v>9897</v>
      </c>
      <c r="B8645" t="s">
        <v>19</v>
      </c>
      <c r="C8645" t="s">
        <v>36</v>
      </c>
      <c r="D8645">
        <v>476.45</v>
      </c>
      <c r="E8645">
        <v>0.03</v>
      </c>
      <c r="F8645">
        <f t="shared" si="270"/>
        <v>14.2935</v>
      </c>
      <c r="G8645">
        <f t="shared" si="271"/>
        <v>462.15649999999999</v>
      </c>
      <c r="H8645">
        <v>4</v>
      </c>
      <c r="I8645" s="17">
        <v>45435</v>
      </c>
      <c r="J8645" s="17">
        <v>45439</v>
      </c>
      <c r="K8645" t="s">
        <v>31</v>
      </c>
      <c r="L8645" t="s">
        <v>22</v>
      </c>
      <c r="M8645">
        <v>48.81</v>
      </c>
      <c r="N8645" t="s">
        <v>34</v>
      </c>
    </row>
    <row r="8646" spans="1:14" ht="14.25" customHeight="1" x14ac:dyDescent="0.3">
      <c r="A8646" t="s">
        <v>6207</v>
      </c>
      <c r="B8646" t="s">
        <v>25</v>
      </c>
      <c r="C8646" t="s">
        <v>36</v>
      </c>
      <c r="D8646">
        <v>476.62</v>
      </c>
      <c r="E8646">
        <v>0.12</v>
      </c>
      <c r="F8646">
        <f t="shared" si="270"/>
        <v>57.194400000000002</v>
      </c>
      <c r="G8646">
        <f t="shared" si="271"/>
        <v>419.42560000000003</v>
      </c>
      <c r="H8646">
        <v>4</v>
      </c>
      <c r="I8646" s="17">
        <v>45395</v>
      </c>
      <c r="J8646" s="17">
        <v>45401</v>
      </c>
      <c r="K8646" t="s">
        <v>15</v>
      </c>
      <c r="L8646" t="s">
        <v>27</v>
      </c>
      <c r="M8646">
        <v>118.96</v>
      </c>
      <c r="N8646" t="s">
        <v>17</v>
      </c>
    </row>
    <row r="8647" spans="1:14" ht="14.25" customHeight="1" x14ac:dyDescent="0.3">
      <c r="A8647" t="s">
        <v>8625</v>
      </c>
      <c r="B8647" t="s">
        <v>19</v>
      </c>
      <c r="C8647" t="s">
        <v>20</v>
      </c>
      <c r="D8647">
        <v>477.08</v>
      </c>
      <c r="E8647">
        <v>0.38</v>
      </c>
      <c r="F8647">
        <f t="shared" si="270"/>
        <v>181.29040000000001</v>
      </c>
      <c r="G8647">
        <f t="shared" si="271"/>
        <v>295.78959999999995</v>
      </c>
      <c r="H8647">
        <v>4</v>
      </c>
      <c r="I8647" s="17">
        <v>45573</v>
      </c>
      <c r="J8647" s="17">
        <v>45580</v>
      </c>
      <c r="K8647" t="s">
        <v>31</v>
      </c>
      <c r="L8647" t="s">
        <v>22</v>
      </c>
      <c r="M8647">
        <v>29.54</v>
      </c>
      <c r="N8647" t="s">
        <v>39</v>
      </c>
    </row>
    <row r="8648" spans="1:14" ht="14.25" customHeight="1" x14ac:dyDescent="0.3">
      <c r="A8648" t="s">
        <v>4816</v>
      </c>
      <c r="B8648" t="s">
        <v>19</v>
      </c>
      <c r="C8648" t="s">
        <v>26</v>
      </c>
      <c r="D8648">
        <v>489.35</v>
      </c>
      <c r="E8648">
        <v>0.1</v>
      </c>
      <c r="F8648">
        <f t="shared" si="270"/>
        <v>48.935000000000002</v>
      </c>
      <c r="G8648">
        <f t="shared" si="271"/>
        <v>440.41500000000002</v>
      </c>
      <c r="H8648">
        <v>4</v>
      </c>
      <c r="I8648" s="17">
        <v>45065</v>
      </c>
      <c r="J8648" s="17">
        <v>45068</v>
      </c>
      <c r="K8648" t="s">
        <v>21</v>
      </c>
      <c r="L8648" t="s">
        <v>16</v>
      </c>
      <c r="M8648">
        <v>81.150000000000006</v>
      </c>
      <c r="N8648" t="s">
        <v>28</v>
      </c>
    </row>
    <row r="8649" spans="1:14" ht="14.25" customHeight="1" x14ac:dyDescent="0.3">
      <c r="A8649" t="s">
        <v>8623</v>
      </c>
      <c r="B8649" t="s">
        <v>19</v>
      </c>
      <c r="C8649" t="s">
        <v>36</v>
      </c>
      <c r="D8649">
        <v>492.89</v>
      </c>
      <c r="E8649">
        <v>0.24</v>
      </c>
      <c r="F8649">
        <f t="shared" si="270"/>
        <v>118.2936</v>
      </c>
      <c r="G8649">
        <f t="shared" si="271"/>
        <v>374.59640000000002</v>
      </c>
      <c r="H8649">
        <v>4</v>
      </c>
      <c r="I8649" s="17">
        <v>45555</v>
      </c>
      <c r="J8649" s="17">
        <v>45559</v>
      </c>
      <c r="K8649" t="s">
        <v>31</v>
      </c>
      <c r="L8649" t="s">
        <v>22</v>
      </c>
      <c r="M8649">
        <v>84.63</v>
      </c>
      <c r="N8649" t="s">
        <v>34</v>
      </c>
    </row>
    <row r="8650" spans="1:14" ht="14.25" customHeight="1" x14ac:dyDescent="0.3">
      <c r="A8650" t="s">
        <v>8734</v>
      </c>
      <c r="B8650" t="s">
        <v>13</v>
      </c>
      <c r="C8650" t="s">
        <v>14</v>
      </c>
      <c r="D8650">
        <v>494.04</v>
      </c>
      <c r="E8650">
        <v>0.04</v>
      </c>
      <c r="F8650">
        <f t="shared" si="270"/>
        <v>19.761600000000001</v>
      </c>
      <c r="G8650">
        <f t="shared" si="271"/>
        <v>474.27840000000003</v>
      </c>
      <c r="H8650">
        <v>4</v>
      </c>
      <c r="I8650" s="17">
        <v>45421</v>
      </c>
      <c r="J8650" s="17">
        <v>45423</v>
      </c>
      <c r="K8650" t="s">
        <v>21</v>
      </c>
      <c r="L8650" t="s">
        <v>22</v>
      </c>
      <c r="M8650">
        <v>130.83000000000001</v>
      </c>
      <c r="N8650" t="s">
        <v>28</v>
      </c>
    </row>
    <row r="8651" spans="1:14" ht="14.25" customHeight="1" x14ac:dyDescent="0.3">
      <c r="A8651" t="s">
        <v>2067</v>
      </c>
      <c r="B8651" t="s">
        <v>25</v>
      </c>
      <c r="C8651" t="s">
        <v>26</v>
      </c>
      <c r="D8651">
        <v>494.53</v>
      </c>
      <c r="E8651">
        <v>0.06</v>
      </c>
      <c r="F8651">
        <f t="shared" si="270"/>
        <v>29.671799999999998</v>
      </c>
      <c r="G8651">
        <f t="shared" si="271"/>
        <v>464.85819999999995</v>
      </c>
      <c r="H8651">
        <v>4</v>
      </c>
      <c r="I8651" s="17">
        <v>44984</v>
      </c>
      <c r="J8651" s="17">
        <v>44988</v>
      </c>
      <c r="K8651" t="s">
        <v>15</v>
      </c>
      <c r="L8651" t="s">
        <v>27</v>
      </c>
      <c r="M8651">
        <v>61.64</v>
      </c>
      <c r="N8651" t="s">
        <v>48</v>
      </c>
    </row>
    <row r="8652" spans="1:14" ht="14.25" customHeight="1" x14ac:dyDescent="0.3">
      <c r="A8652" t="s">
        <v>10234</v>
      </c>
      <c r="B8652" t="s">
        <v>13</v>
      </c>
      <c r="C8652" t="s">
        <v>33</v>
      </c>
      <c r="D8652">
        <v>496.75</v>
      </c>
      <c r="E8652">
        <v>0.3</v>
      </c>
      <c r="F8652">
        <f t="shared" si="270"/>
        <v>149.02500000000001</v>
      </c>
      <c r="G8652">
        <f t="shared" si="271"/>
        <v>347.72500000000002</v>
      </c>
      <c r="H8652">
        <v>4</v>
      </c>
      <c r="I8652" s="17">
        <v>45054</v>
      </c>
      <c r="J8652" s="17">
        <v>45056</v>
      </c>
      <c r="K8652" t="s">
        <v>15</v>
      </c>
      <c r="L8652" t="s">
        <v>27</v>
      </c>
      <c r="M8652">
        <v>71.95</v>
      </c>
      <c r="N8652" t="s">
        <v>28</v>
      </c>
    </row>
    <row r="8653" spans="1:14" ht="14.25" customHeight="1" x14ac:dyDescent="0.3">
      <c r="A8653" t="s">
        <v>645</v>
      </c>
      <c r="B8653" t="s">
        <v>19</v>
      </c>
      <c r="C8653" t="s">
        <v>20</v>
      </c>
      <c r="D8653">
        <v>499.4</v>
      </c>
      <c r="E8653">
        <v>0.13</v>
      </c>
      <c r="F8653">
        <f t="shared" si="270"/>
        <v>64.921999999999997</v>
      </c>
      <c r="G8653">
        <f t="shared" si="271"/>
        <v>434.47799999999995</v>
      </c>
      <c r="H8653">
        <v>4</v>
      </c>
      <c r="I8653" s="17">
        <v>45382</v>
      </c>
      <c r="J8653" s="17">
        <v>45383</v>
      </c>
      <c r="K8653" t="s">
        <v>21</v>
      </c>
      <c r="L8653" t="s">
        <v>27</v>
      </c>
      <c r="M8653">
        <v>136.29</v>
      </c>
      <c r="N8653" t="s">
        <v>48</v>
      </c>
    </row>
    <row r="8654" spans="1:14" ht="14.25" customHeight="1" x14ac:dyDescent="0.3">
      <c r="A8654" t="s">
        <v>5353</v>
      </c>
      <c r="B8654" t="s">
        <v>13</v>
      </c>
      <c r="C8654" t="s">
        <v>26</v>
      </c>
      <c r="D8654">
        <v>501.34</v>
      </c>
      <c r="E8654">
        <v>0.49</v>
      </c>
      <c r="F8654">
        <f t="shared" si="270"/>
        <v>245.6566</v>
      </c>
      <c r="G8654">
        <f t="shared" si="271"/>
        <v>255.68339999999998</v>
      </c>
      <c r="H8654">
        <v>4</v>
      </c>
      <c r="I8654" s="17">
        <v>45145</v>
      </c>
      <c r="J8654" s="17">
        <v>45148</v>
      </c>
      <c r="K8654" t="s">
        <v>15</v>
      </c>
      <c r="L8654" t="s">
        <v>22</v>
      </c>
      <c r="M8654">
        <v>145.5</v>
      </c>
      <c r="N8654" t="s">
        <v>28</v>
      </c>
    </row>
    <row r="8655" spans="1:14" ht="14.25" customHeight="1" x14ac:dyDescent="0.3">
      <c r="A8655" t="s">
        <v>9450</v>
      </c>
      <c r="B8655" t="s">
        <v>41</v>
      </c>
      <c r="C8655" t="s">
        <v>14</v>
      </c>
      <c r="D8655">
        <v>502.65</v>
      </c>
      <c r="E8655">
        <v>0.22</v>
      </c>
      <c r="F8655">
        <f t="shared" si="270"/>
        <v>110.583</v>
      </c>
      <c r="G8655">
        <f t="shared" si="271"/>
        <v>392.06700000000001</v>
      </c>
      <c r="H8655">
        <v>4</v>
      </c>
      <c r="I8655" s="17">
        <v>45296</v>
      </c>
      <c r="J8655" s="17">
        <v>45299</v>
      </c>
      <c r="K8655" t="s">
        <v>21</v>
      </c>
      <c r="L8655" t="s">
        <v>27</v>
      </c>
      <c r="M8655">
        <v>127.71</v>
      </c>
      <c r="N8655" t="s">
        <v>23</v>
      </c>
    </row>
    <row r="8656" spans="1:14" ht="14.25" customHeight="1" x14ac:dyDescent="0.3">
      <c r="A8656" t="s">
        <v>7232</v>
      </c>
      <c r="B8656" t="s">
        <v>13</v>
      </c>
      <c r="C8656" t="s">
        <v>14</v>
      </c>
      <c r="D8656">
        <v>508.36</v>
      </c>
      <c r="E8656">
        <v>0.38</v>
      </c>
      <c r="F8656">
        <f t="shared" si="270"/>
        <v>193.17680000000001</v>
      </c>
      <c r="G8656">
        <f t="shared" si="271"/>
        <v>315.1832</v>
      </c>
      <c r="H8656">
        <v>4</v>
      </c>
      <c r="I8656" s="17">
        <v>45302</v>
      </c>
      <c r="J8656" s="17">
        <v>45305</v>
      </c>
      <c r="K8656" t="s">
        <v>15</v>
      </c>
      <c r="L8656" t="s">
        <v>27</v>
      </c>
      <c r="M8656">
        <v>40.869999999999997</v>
      </c>
      <c r="N8656" t="s">
        <v>28</v>
      </c>
    </row>
    <row r="8657" spans="1:14" ht="14.25" customHeight="1" x14ac:dyDescent="0.3">
      <c r="A8657" t="s">
        <v>7666</v>
      </c>
      <c r="B8657" t="s">
        <v>41</v>
      </c>
      <c r="C8657" t="s">
        <v>33</v>
      </c>
      <c r="D8657">
        <v>513.58000000000004</v>
      </c>
      <c r="E8657">
        <v>0.49</v>
      </c>
      <c r="F8657">
        <f t="shared" si="270"/>
        <v>251.6542</v>
      </c>
      <c r="G8657">
        <f t="shared" si="271"/>
        <v>261.92580000000004</v>
      </c>
      <c r="H8657">
        <v>4</v>
      </c>
      <c r="I8657" s="17">
        <v>45126</v>
      </c>
      <c r="J8657" s="17">
        <v>45130</v>
      </c>
      <c r="K8657" t="s">
        <v>15</v>
      </c>
      <c r="L8657" t="s">
        <v>22</v>
      </c>
      <c r="M8657">
        <v>138.32</v>
      </c>
      <c r="N8657" t="s">
        <v>23</v>
      </c>
    </row>
    <row r="8658" spans="1:14" ht="14.25" customHeight="1" x14ac:dyDescent="0.3">
      <c r="A8658" t="s">
        <v>9081</v>
      </c>
      <c r="B8658" t="s">
        <v>13</v>
      </c>
      <c r="C8658" t="s">
        <v>26</v>
      </c>
      <c r="D8658">
        <v>515.75</v>
      </c>
      <c r="E8658">
        <v>0.3</v>
      </c>
      <c r="F8658">
        <f t="shared" si="270"/>
        <v>154.72499999999999</v>
      </c>
      <c r="G8658">
        <f t="shared" si="271"/>
        <v>361.02499999999998</v>
      </c>
      <c r="H8658">
        <v>4</v>
      </c>
      <c r="I8658" s="17">
        <v>45624</v>
      </c>
      <c r="J8658" s="17">
        <v>45631</v>
      </c>
      <c r="K8658" t="s">
        <v>21</v>
      </c>
      <c r="L8658" t="s">
        <v>27</v>
      </c>
      <c r="M8658">
        <v>51.29</v>
      </c>
      <c r="N8658" t="s">
        <v>34</v>
      </c>
    </row>
    <row r="8659" spans="1:14" ht="14.25" customHeight="1" x14ac:dyDescent="0.3">
      <c r="A8659" t="s">
        <v>13600</v>
      </c>
      <c r="B8659" t="s">
        <v>19</v>
      </c>
      <c r="C8659" t="s">
        <v>26</v>
      </c>
      <c r="D8659">
        <v>517.46</v>
      </c>
      <c r="E8659">
        <v>0.45</v>
      </c>
      <c r="F8659">
        <f t="shared" si="270"/>
        <v>232.85700000000003</v>
      </c>
      <c r="G8659">
        <f t="shared" si="271"/>
        <v>284.60300000000001</v>
      </c>
      <c r="H8659">
        <v>4</v>
      </c>
      <c r="I8659" s="17">
        <v>45187</v>
      </c>
      <c r="J8659" s="17">
        <v>45193</v>
      </c>
      <c r="K8659" t="s">
        <v>15</v>
      </c>
      <c r="L8659" t="s">
        <v>16</v>
      </c>
      <c r="M8659">
        <v>132.16999999999999</v>
      </c>
      <c r="N8659" t="s">
        <v>17</v>
      </c>
    </row>
    <row r="8660" spans="1:14" ht="14.25" customHeight="1" x14ac:dyDescent="0.3">
      <c r="A8660" t="s">
        <v>11622</v>
      </c>
      <c r="B8660" t="s">
        <v>41</v>
      </c>
      <c r="C8660" t="s">
        <v>36</v>
      </c>
      <c r="D8660">
        <v>526.28</v>
      </c>
      <c r="E8660">
        <v>0.25</v>
      </c>
      <c r="F8660">
        <f t="shared" si="270"/>
        <v>131.57</v>
      </c>
      <c r="G8660">
        <f t="shared" si="271"/>
        <v>394.71</v>
      </c>
      <c r="H8660">
        <v>4</v>
      </c>
      <c r="I8660" s="17">
        <v>45367</v>
      </c>
      <c r="J8660" s="17">
        <v>45368</v>
      </c>
      <c r="K8660" t="s">
        <v>21</v>
      </c>
      <c r="L8660" t="s">
        <v>27</v>
      </c>
      <c r="M8660">
        <v>50.23</v>
      </c>
      <c r="N8660" t="s">
        <v>48</v>
      </c>
    </row>
    <row r="8661" spans="1:14" ht="14.25" customHeight="1" x14ac:dyDescent="0.3">
      <c r="A8661" t="s">
        <v>7843</v>
      </c>
      <c r="B8661" t="s">
        <v>19</v>
      </c>
      <c r="C8661" t="s">
        <v>14</v>
      </c>
      <c r="D8661">
        <v>530.84</v>
      </c>
      <c r="E8661">
        <v>0.11</v>
      </c>
      <c r="F8661">
        <f t="shared" si="270"/>
        <v>58.392400000000002</v>
      </c>
      <c r="G8661">
        <f t="shared" si="271"/>
        <v>472.44760000000002</v>
      </c>
      <c r="H8661">
        <v>4</v>
      </c>
      <c r="I8661" s="17">
        <v>45573</v>
      </c>
      <c r="J8661" s="17">
        <v>45579</v>
      </c>
      <c r="K8661" t="s">
        <v>21</v>
      </c>
      <c r="L8661" t="s">
        <v>27</v>
      </c>
      <c r="M8661">
        <v>87.85</v>
      </c>
      <c r="N8661" t="s">
        <v>17</v>
      </c>
    </row>
    <row r="8662" spans="1:14" ht="14.25" customHeight="1" x14ac:dyDescent="0.3">
      <c r="A8662" t="s">
        <v>14851</v>
      </c>
      <c r="B8662" t="s">
        <v>25</v>
      </c>
      <c r="C8662" t="s">
        <v>14</v>
      </c>
      <c r="D8662">
        <v>532.09</v>
      </c>
      <c r="E8662">
        <v>0.22</v>
      </c>
      <c r="F8662">
        <f t="shared" si="270"/>
        <v>117.05980000000001</v>
      </c>
      <c r="G8662">
        <f t="shared" si="271"/>
        <v>415.03020000000004</v>
      </c>
      <c r="H8662">
        <v>4</v>
      </c>
      <c r="I8662" s="17">
        <v>45045</v>
      </c>
      <c r="J8662" s="17">
        <v>45049</v>
      </c>
      <c r="K8662" t="s">
        <v>21</v>
      </c>
      <c r="L8662" t="s">
        <v>16</v>
      </c>
      <c r="M8662">
        <v>29.1</v>
      </c>
      <c r="N8662" t="s">
        <v>48</v>
      </c>
    </row>
    <row r="8663" spans="1:14" ht="14.25" customHeight="1" x14ac:dyDescent="0.3">
      <c r="A8663" t="s">
        <v>2858</v>
      </c>
      <c r="B8663" t="s">
        <v>41</v>
      </c>
      <c r="C8663" t="s">
        <v>20</v>
      </c>
      <c r="D8663">
        <v>542.17999999999995</v>
      </c>
      <c r="E8663">
        <v>0.41</v>
      </c>
      <c r="F8663">
        <f t="shared" si="270"/>
        <v>222.29379999999998</v>
      </c>
      <c r="G8663">
        <f t="shared" si="271"/>
        <v>319.88619999999997</v>
      </c>
      <c r="H8663">
        <v>4</v>
      </c>
      <c r="I8663" s="17">
        <v>45445</v>
      </c>
      <c r="J8663" s="17">
        <v>45448</v>
      </c>
      <c r="K8663" t="s">
        <v>31</v>
      </c>
      <c r="L8663" t="s">
        <v>22</v>
      </c>
      <c r="M8663">
        <v>151.82</v>
      </c>
      <c r="N8663" t="s">
        <v>23</v>
      </c>
    </row>
    <row r="8664" spans="1:14" ht="14.25" customHeight="1" x14ac:dyDescent="0.3">
      <c r="A8664" t="s">
        <v>13641</v>
      </c>
      <c r="B8664" t="s">
        <v>13</v>
      </c>
      <c r="C8664" t="s">
        <v>14</v>
      </c>
      <c r="D8664">
        <v>544</v>
      </c>
      <c r="E8664">
        <v>0.16</v>
      </c>
      <c r="F8664">
        <f t="shared" si="270"/>
        <v>87.04</v>
      </c>
      <c r="G8664">
        <f t="shared" si="271"/>
        <v>456.96</v>
      </c>
      <c r="H8664">
        <v>4</v>
      </c>
      <c r="I8664" s="17">
        <v>45247</v>
      </c>
      <c r="J8664" s="17">
        <v>45253</v>
      </c>
      <c r="K8664" t="s">
        <v>15</v>
      </c>
      <c r="L8664" t="s">
        <v>22</v>
      </c>
      <c r="M8664">
        <v>78.72</v>
      </c>
      <c r="N8664" t="s">
        <v>28</v>
      </c>
    </row>
    <row r="8665" spans="1:14" ht="14.25" customHeight="1" x14ac:dyDescent="0.3">
      <c r="A8665" t="s">
        <v>2799</v>
      </c>
      <c r="B8665" t="s">
        <v>41</v>
      </c>
      <c r="C8665" t="s">
        <v>14</v>
      </c>
      <c r="D8665">
        <v>549.75</v>
      </c>
      <c r="E8665">
        <v>0.11</v>
      </c>
      <c r="F8665">
        <f t="shared" si="270"/>
        <v>60.472500000000004</v>
      </c>
      <c r="G8665">
        <f t="shared" si="271"/>
        <v>489.27749999999997</v>
      </c>
      <c r="H8665">
        <v>4</v>
      </c>
      <c r="I8665" s="17">
        <v>44970</v>
      </c>
      <c r="J8665" s="17">
        <v>44973</v>
      </c>
      <c r="K8665" t="s">
        <v>21</v>
      </c>
      <c r="L8665" t="s">
        <v>27</v>
      </c>
      <c r="M8665">
        <v>50.37</v>
      </c>
      <c r="N8665" t="s">
        <v>28</v>
      </c>
    </row>
    <row r="8666" spans="1:14" ht="14.25" customHeight="1" x14ac:dyDescent="0.3">
      <c r="A8666" t="s">
        <v>11420</v>
      </c>
      <c r="B8666" t="s">
        <v>25</v>
      </c>
      <c r="C8666" t="s">
        <v>33</v>
      </c>
      <c r="D8666">
        <v>554.98</v>
      </c>
      <c r="E8666">
        <v>0.27</v>
      </c>
      <c r="F8666">
        <f t="shared" si="270"/>
        <v>149.84460000000001</v>
      </c>
      <c r="G8666">
        <f t="shared" si="271"/>
        <v>405.1354</v>
      </c>
      <c r="H8666">
        <v>4</v>
      </c>
      <c r="I8666" s="17">
        <v>44930</v>
      </c>
      <c r="J8666" s="17">
        <v>44935</v>
      </c>
      <c r="K8666" t="s">
        <v>15</v>
      </c>
      <c r="L8666" t="s">
        <v>16</v>
      </c>
      <c r="M8666">
        <v>128.5</v>
      </c>
      <c r="N8666" t="s">
        <v>48</v>
      </c>
    </row>
    <row r="8667" spans="1:14" ht="14.25" customHeight="1" x14ac:dyDescent="0.3">
      <c r="A8667" t="s">
        <v>5285</v>
      </c>
      <c r="B8667" t="s">
        <v>25</v>
      </c>
      <c r="C8667" t="s">
        <v>26</v>
      </c>
      <c r="D8667">
        <v>555.17999999999995</v>
      </c>
      <c r="E8667">
        <v>0.05</v>
      </c>
      <c r="F8667">
        <f t="shared" si="270"/>
        <v>27.759</v>
      </c>
      <c r="G8667">
        <f t="shared" si="271"/>
        <v>527.42099999999994</v>
      </c>
      <c r="H8667">
        <v>4</v>
      </c>
      <c r="I8667" s="17">
        <v>45370</v>
      </c>
      <c r="J8667" s="17">
        <v>45376</v>
      </c>
      <c r="K8667" t="s">
        <v>21</v>
      </c>
      <c r="L8667" t="s">
        <v>16</v>
      </c>
      <c r="M8667">
        <v>77.23</v>
      </c>
      <c r="N8667" t="s">
        <v>17</v>
      </c>
    </row>
    <row r="8668" spans="1:14" ht="14.25" customHeight="1" x14ac:dyDescent="0.3">
      <c r="A8668" t="s">
        <v>3082</v>
      </c>
      <c r="B8668" t="s">
        <v>19</v>
      </c>
      <c r="C8668" t="s">
        <v>14</v>
      </c>
      <c r="D8668">
        <v>560.75</v>
      </c>
      <c r="E8668">
        <v>0.23</v>
      </c>
      <c r="F8668">
        <f t="shared" si="270"/>
        <v>128.9725</v>
      </c>
      <c r="G8668">
        <f t="shared" si="271"/>
        <v>431.77750000000003</v>
      </c>
      <c r="H8668">
        <v>4</v>
      </c>
      <c r="I8668" s="17">
        <v>45481</v>
      </c>
      <c r="J8668" s="17">
        <v>45484</v>
      </c>
      <c r="K8668" t="s">
        <v>15</v>
      </c>
      <c r="L8668" t="s">
        <v>22</v>
      </c>
      <c r="M8668">
        <v>114.68</v>
      </c>
      <c r="N8668" t="s">
        <v>17</v>
      </c>
    </row>
    <row r="8669" spans="1:14" ht="14.25" customHeight="1" x14ac:dyDescent="0.3">
      <c r="A8669" t="s">
        <v>6345</v>
      </c>
      <c r="B8669" t="s">
        <v>25</v>
      </c>
      <c r="C8669" t="s">
        <v>26</v>
      </c>
      <c r="D8669">
        <v>560.79999999999995</v>
      </c>
      <c r="E8669">
        <v>7.0000000000000007E-2</v>
      </c>
      <c r="F8669">
        <f t="shared" si="270"/>
        <v>39.256</v>
      </c>
      <c r="G8669">
        <f t="shared" si="271"/>
        <v>521.54399999999998</v>
      </c>
      <c r="H8669">
        <v>4</v>
      </c>
      <c r="I8669" s="17">
        <v>45033</v>
      </c>
      <c r="J8669" s="17">
        <v>45036</v>
      </c>
      <c r="K8669" t="s">
        <v>21</v>
      </c>
      <c r="L8669" t="s">
        <v>22</v>
      </c>
      <c r="M8669">
        <v>52.22</v>
      </c>
      <c r="N8669" t="s">
        <v>39</v>
      </c>
    </row>
    <row r="8670" spans="1:14" ht="14.25" customHeight="1" x14ac:dyDescent="0.3">
      <c r="A8670" t="s">
        <v>6147</v>
      </c>
      <c r="B8670" t="s">
        <v>13</v>
      </c>
      <c r="C8670" t="s">
        <v>33</v>
      </c>
      <c r="D8670">
        <v>561.59</v>
      </c>
      <c r="E8670">
        <v>0.16</v>
      </c>
      <c r="F8670">
        <f t="shared" si="270"/>
        <v>89.854400000000012</v>
      </c>
      <c r="G8670">
        <f t="shared" si="271"/>
        <v>471.73560000000003</v>
      </c>
      <c r="H8670">
        <v>4</v>
      </c>
      <c r="I8670" s="17">
        <v>45215</v>
      </c>
      <c r="J8670" s="17">
        <v>45219</v>
      </c>
      <c r="K8670" t="s">
        <v>31</v>
      </c>
      <c r="L8670" t="s">
        <v>22</v>
      </c>
      <c r="M8670">
        <v>112.76</v>
      </c>
      <c r="N8670" t="s">
        <v>39</v>
      </c>
    </row>
    <row r="8671" spans="1:14" ht="14.25" customHeight="1" x14ac:dyDescent="0.3">
      <c r="A8671" t="s">
        <v>5607</v>
      </c>
      <c r="B8671" t="s">
        <v>19</v>
      </c>
      <c r="C8671" t="s">
        <v>36</v>
      </c>
      <c r="D8671">
        <v>563.52</v>
      </c>
      <c r="E8671">
        <v>0.42</v>
      </c>
      <c r="F8671">
        <f t="shared" si="270"/>
        <v>236.67839999999998</v>
      </c>
      <c r="G8671">
        <f t="shared" si="271"/>
        <v>326.84159999999997</v>
      </c>
      <c r="H8671">
        <v>4</v>
      </c>
      <c r="I8671" s="17">
        <v>45256</v>
      </c>
      <c r="J8671" s="17">
        <v>45259</v>
      </c>
      <c r="K8671" t="s">
        <v>21</v>
      </c>
      <c r="L8671" t="s">
        <v>22</v>
      </c>
      <c r="M8671">
        <v>118.4</v>
      </c>
      <c r="N8671" t="s">
        <v>48</v>
      </c>
    </row>
    <row r="8672" spans="1:14" ht="14.25" customHeight="1" x14ac:dyDescent="0.3">
      <c r="A8672" t="s">
        <v>4300</v>
      </c>
      <c r="B8672" t="s">
        <v>19</v>
      </c>
      <c r="C8672" t="s">
        <v>14</v>
      </c>
      <c r="D8672">
        <v>564.6</v>
      </c>
      <c r="E8672">
        <v>0.33</v>
      </c>
      <c r="F8672">
        <f t="shared" si="270"/>
        <v>186.31800000000001</v>
      </c>
      <c r="G8672">
        <f t="shared" si="271"/>
        <v>378.28200000000004</v>
      </c>
      <c r="H8672">
        <v>4</v>
      </c>
      <c r="I8672" s="17">
        <v>45518</v>
      </c>
      <c r="J8672" s="17">
        <v>45521</v>
      </c>
      <c r="K8672" t="s">
        <v>21</v>
      </c>
      <c r="L8672" t="s">
        <v>16</v>
      </c>
      <c r="M8672">
        <v>45.55</v>
      </c>
      <c r="N8672" t="s">
        <v>39</v>
      </c>
    </row>
    <row r="8673" spans="1:14" ht="14.25" customHeight="1" x14ac:dyDescent="0.3">
      <c r="A8673" t="s">
        <v>1516</v>
      </c>
      <c r="B8673" t="s">
        <v>25</v>
      </c>
      <c r="C8673" t="s">
        <v>20</v>
      </c>
      <c r="D8673">
        <v>569.08000000000004</v>
      </c>
      <c r="E8673">
        <v>0.09</v>
      </c>
      <c r="F8673">
        <f t="shared" si="270"/>
        <v>51.217199999999998</v>
      </c>
      <c r="G8673">
        <f t="shared" si="271"/>
        <v>517.86279999999999</v>
      </c>
      <c r="H8673">
        <v>4</v>
      </c>
      <c r="I8673" s="17">
        <v>45087</v>
      </c>
      <c r="J8673" s="17">
        <v>45088</v>
      </c>
      <c r="K8673" t="s">
        <v>15</v>
      </c>
      <c r="L8673" t="s">
        <v>22</v>
      </c>
      <c r="M8673">
        <v>92.15</v>
      </c>
      <c r="N8673" t="s">
        <v>17</v>
      </c>
    </row>
    <row r="8674" spans="1:14" ht="14.25" customHeight="1" x14ac:dyDescent="0.3">
      <c r="A8674" t="s">
        <v>4344</v>
      </c>
      <c r="B8674" t="s">
        <v>13</v>
      </c>
      <c r="C8674" t="s">
        <v>20</v>
      </c>
      <c r="D8674">
        <v>569.39</v>
      </c>
      <c r="E8674">
        <v>0.38</v>
      </c>
      <c r="F8674">
        <f t="shared" si="270"/>
        <v>216.3682</v>
      </c>
      <c r="G8674">
        <f t="shared" si="271"/>
        <v>353.02179999999998</v>
      </c>
      <c r="H8674">
        <v>4</v>
      </c>
      <c r="I8674" s="17">
        <v>45501</v>
      </c>
      <c r="J8674" s="17">
        <v>45507</v>
      </c>
      <c r="K8674" t="s">
        <v>21</v>
      </c>
      <c r="L8674" t="s">
        <v>27</v>
      </c>
      <c r="M8674">
        <v>95.98</v>
      </c>
      <c r="N8674" t="s">
        <v>17</v>
      </c>
    </row>
    <row r="8675" spans="1:14" ht="14.25" customHeight="1" x14ac:dyDescent="0.3">
      <c r="A8675" t="s">
        <v>3315</v>
      </c>
      <c r="B8675" t="s">
        <v>25</v>
      </c>
      <c r="C8675" t="s">
        <v>33</v>
      </c>
      <c r="D8675">
        <v>570.49</v>
      </c>
      <c r="E8675">
        <v>0.04</v>
      </c>
      <c r="F8675">
        <f t="shared" si="270"/>
        <v>22.819600000000001</v>
      </c>
      <c r="G8675">
        <f t="shared" si="271"/>
        <v>547.67039999999997</v>
      </c>
      <c r="H8675">
        <v>4</v>
      </c>
      <c r="I8675" s="17">
        <v>45159</v>
      </c>
      <c r="J8675" s="17">
        <v>45163</v>
      </c>
      <c r="K8675" t="s">
        <v>15</v>
      </c>
      <c r="L8675" t="s">
        <v>16</v>
      </c>
      <c r="M8675">
        <v>79.989999999999995</v>
      </c>
      <c r="N8675" t="s">
        <v>23</v>
      </c>
    </row>
    <row r="8676" spans="1:14" ht="14.25" customHeight="1" x14ac:dyDescent="0.3">
      <c r="A8676" t="s">
        <v>13853</v>
      </c>
      <c r="B8676" t="s">
        <v>25</v>
      </c>
      <c r="C8676" t="s">
        <v>20</v>
      </c>
      <c r="D8676">
        <v>571.62</v>
      </c>
      <c r="E8676">
        <v>0.23</v>
      </c>
      <c r="F8676">
        <f t="shared" si="270"/>
        <v>131.4726</v>
      </c>
      <c r="G8676">
        <f t="shared" si="271"/>
        <v>440.1474</v>
      </c>
      <c r="H8676">
        <v>4</v>
      </c>
      <c r="I8676" s="17">
        <v>45123</v>
      </c>
      <c r="J8676" s="17">
        <v>45129</v>
      </c>
      <c r="K8676" t="s">
        <v>21</v>
      </c>
      <c r="L8676" t="s">
        <v>27</v>
      </c>
      <c r="M8676">
        <v>53.43</v>
      </c>
      <c r="N8676" t="s">
        <v>17</v>
      </c>
    </row>
    <row r="8677" spans="1:14" ht="14.25" customHeight="1" x14ac:dyDescent="0.3">
      <c r="A8677" t="s">
        <v>3696</v>
      </c>
      <c r="B8677" t="s">
        <v>25</v>
      </c>
      <c r="C8677" t="s">
        <v>20</v>
      </c>
      <c r="D8677">
        <v>573.59</v>
      </c>
      <c r="E8677">
        <v>0.15</v>
      </c>
      <c r="F8677">
        <f t="shared" si="270"/>
        <v>86.038499999999999</v>
      </c>
      <c r="G8677">
        <f t="shared" si="271"/>
        <v>487.55150000000003</v>
      </c>
      <c r="H8677">
        <v>4</v>
      </c>
      <c r="I8677" s="17">
        <v>45000</v>
      </c>
      <c r="J8677" s="17">
        <v>45006</v>
      </c>
      <c r="K8677" t="s">
        <v>21</v>
      </c>
      <c r="L8677" t="s">
        <v>16</v>
      </c>
      <c r="M8677">
        <v>28.82</v>
      </c>
      <c r="N8677" t="s">
        <v>48</v>
      </c>
    </row>
    <row r="8678" spans="1:14" ht="14.25" customHeight="1" x14ac:dyDescent="0.3">
      <c r="A8678" t="s">
        <v>5393</v>
      </c>
      <c r="B8678" t="s">
        <v>19</v>
      </c>
      <c r="C8678" t="s">
        <v>20</v>
      </c>
      <c r="D8678">
        <v>577.63</v>
      </c>
      <c r="E8678">
        <v>0.31</v>
      </c>
      <c r="F8678">
        <f t="shared" si="270"/>
        <v>179.06530000000001</v>
      </c>
      <c r="G8678">
        <f t="shared" si="271"/>
        <v>398.56470000000002</v>
      </c>
      <c r="H8678">
        <v>4</v>
      </c>
      <c r="I8678" s="17">
        <v>45360</v>
      </c>
      <c r="J8678" s="17">
        <v>45364</v>
      </c>
      <c r="K8678" t="s">
        <v>21</v>
      </c>
      <c r="L8678" t="s">
        <v>27</v>
      </c>
      <c r="M8678">
        <v>170.97</v>
      </c>
      <c r="N8678" t="s">
        <v>23</v>
      </c>
    </row>
    <row r="8679" spans="1:14" ht="14.25" customHeight="1" x14ac:dyDescent="0.3">
      <c r="A8679" t="s">
        <v>1209</v>
      </c>
      <c r="B8679" t="s">
        <v>13</v>
      </c>
      <c r="C8679" t="s">
        <v>33</v>
      </c>
      <c r="D8679">
        <v>577.99</v>
      </c>
      <c r="E8679">
        <v>0</v>
      </c>
      <c r="F8679">
        <f t="shared" si="270"/>
        <v>0</v>
      </c>
      <c r="G8679">
        <f t="shared" si="271"/>
        <v>577.99</v>
      </c>
      <c r="H8679">
        <v>4</v>
      </c>
      <c r="I8679" s="17">
        <v>45034</v>
      </c>
      <c r="J8679" s="17">
        <v>45040</v>
      </c>
      <c r="K8679" t="s">
        <v>31</v>
      </c>
      <c r="L8679" t="s">
        <v>16</v>
      </c>
      <c r="M8679">
        <v>158.38</v>
      </c>
      <c r="N8679" t="s">
        <v>34</v>
      </c>
    </row>
    <row r="8680" spans="1:14" ht="14.25" customHeight="1" x14ac:dyDescent="0.3">
      <c r="A8680" t="s">
        <v>2262</v>
      </c>
      <c r="B8680" t="s">
        <v>19</v>
      </c>
      <c r="C8680" t="s">
        <v>33</v>
      </c>
      <c r="D8680">
        <v>580.54</v>
      </c>
      <c r="E8680">
        <v>0.16</v>
      </c>
      <c r="F8680">
        <f t="shared" si="270"/>
        <v>92.886399999999995</v>
      </c>
      <c r="G8680">
        <f t="shared" si="271"/>
        <v>487.65359999999998</v>
      </c>
      <c r="H8680">
        <v>4</v>
      </c>
      <c r="I8680" s="17">
        <v>45557</v>
      </c>
      <c r="J8680" s="17">
        <v>45564</v>
      </c>
      <c r="K8680" t="s">
        <v>15</v>
      </c>
      <c r="L8680" t="s">
        <v>22</v>
      </c>
      <c r="M8680">
        <v>164.42</v>
      </c>
      <c r="N8680" t="s">
        <v>17</v>
      </c>
    </row>
    <row r="8681" spans="1:14" ht="14.25" customHeight="1" x14ac:dyDescent="0.3">
      <c r="A8681" t="s">
        <v>12924</v>
      </c>
      <c r="B8681" t="s">
        <v>41</v>
      </c>
      <c r="C8681" t="s">
        <v>14</v>
      </c>
      <c r="D8681">
        <v>581.21</v>
      </c>
      <c r="E8681">
        <v>0.36</v>
      </c>
      <c r="F8681">
        <f t="shared" si="270"/>
        <v>209.23560000000001</v>
      </c>
      <c r="G8681">
        <f t="shared" si="271"/>
        <v>371.97440000000006</v>
      </c>
      <c r="H8681">
        <v>4</v>
      </c>
      <c r="I8681" s="17">
        <v>45228</v>
      </c>
      <c r="J8681" s="17">
        <v>45235</v>
      </c>
      <c r="K8681" t="s">
        <v>21</v>
      </c>
      <c r="L8681" t="s">
        <v>16</v>
      </c>
      <c r="M8681">
        <v>164.42</v>
      </c>
      <c r="N8681" t="s">
        <v>23</v>
      </c>
    </row>
    <row r="8682" spans="1:14" ht="14.25" customHeight="1" x14ac:dyDescent="0.3">
      <c r="A8682" t="s">
        <v>6232</v>
      </c>
      <c r="B8682" t="s">
        <v>41</v>
      </c>
      <c r="C8682" t="s">
        <v>36</v>
      </c>
      <c r="D8682">
        <v>584.94000000000005</v>
      </c>
      <c r="E8682">
        <v>0.46</v>
      </c>
      <c r="F8682">
        <f t="shared" si="270"/>
        <v>269.07240000000002</v>
      </c>
      <c r="G8682">
        <f t="shared" si="271"/>
        <v>315.86760000000004</v>
      </c>
      <c r="H8682">
        <v>4</v>
      </c>
      <c r="I8682" s="17">
        <v>45276</v>
      </c>
      <c r="J8682" s="17">
        <v>45283</v>
      </c>
      <c r="K8682" t="s">
        <v>15</v>
      </c>
      <c r="L8682" t="s">
        <v>27</v>
      </c>
      <c r="M8682">
        <v>64.09</v>
      </c>
      <c r="N8682" t="s">
        <v>17</v>
      </c>
    </row>
    <row r="8683" spans="1:14" ht="14.25" customHeight="1" x14ac:dyDescent="0.3">
      <c r="A8683" t="s">
        <v>11971</v>
      </c>
      <c r="B8683" t="s">
        <v>19</v>
      </c>
      <c r="C8683" t="s">
        <v>14</v>
      </c>
      <c r="D8683">
        <v>592.83000000000004</v>
      </c>
      <c r="E8683">
        <v>0.1</v>
      </c>
      <c r="F8683">
        <f t="shared" si="270"/>
        <v>59.283000000000008</v>
      </c>
      <c r="G8683">
        <f t="shared" si="271"/>
        <v>533.54700000000003</v>
      </c>
      <c r="H8683">
        <v>4</v>
      </c>
      <c r="I8683" s="17">
        <v>45354</v>
      </c>
      <c r="J8683" s="17">
        <v>45361</v>
      </c>
      <c r="K8683" t="s">
        <v>15</v>
      </c>
      <c r="L8683" t="s">
        <v>27</v>
      </c>
      <c r="M8683">
        <v>136.49</v>
      </c>
      <c r="N8683" t="s">
        <v>48</v>
      </c>
    </row>
    <row r="8684" spans="1:14" ht="14.25" customHeight="1" x14ac:dyDescent="0.3">
      <c r="A8684" t="s">
        <v>14342</v>
      </c>
      <c r="B8684" t="s">
        <v>13</v>
      </c>
      <c r="C8684" t="s">
        <v>20</v>
      </c>
      <c r="D8684">
        <v>593.08000000000004</v>
      </c>
      <c r="E8684">
        <v>0.42</v>
      </c>
      <c r="F8684">
        <f t="shared" si="270"/>
        <v>249.09360000000001</v>
      </c>
      <c r="G8684">
        <f t="shared" si="271"/>
        <v>343.9864</v>
      </c>
      <c r="H8684">
        <v>4</v>
      </c>
      <c r="I8684" s="17">
        <v>45028</v>
      </c>
      <c r="J8684" s="17">
        <v>45035</v>
      </c>
      <c r="K8684" t="s">
        <v>15</v>
      </c>
      <c r="L8684" t="s">
        <v>22</v>
      </c>
      <c r="M8684">
        <v>103.71</v>
      </c>
      <c r="N8684" t="s">
        <v>28</v>
      </c>
    </row>
    <row r="8685" spans="1:14" ht="14.25" customHeight="1" x14ac:dyDescent="0.3">
      <c r="A8685" t="s">
        <v>4928</v>
      </c>
      <c r="B8685" t="s">
        <v>41</v>
      </c>
      <c r="C8685" t="s">
        <v>20</v>
      </c>
      <c r="D8685">
        <v>596.9</v>
      </c>
      <c r="E8685">
        <v>0.37</v>
      </c>
      <c r="F8685">
        <f t="shared" si="270"/>
        <v>220.85299999999998</v>
      </c>
      <c r="G8685">
        <f t="shared" si="271"/>
        <v>376.04700000000003</v>
      </c>
      <c r="H8685">
        <v>4</v>
      </c>
      <c r="I8685" s="17">
        <v>45093</v>
      </c>
      <c r="J8685" s="17">
        <v>45097</v>
      </c>
      <c r="K8685" t="s">
        <v>15</v>
      </c>
      <c r="L8685" t="s">
        <v>16</v>
      </c>
      <c r="M8685">
        <v>101.29</v>
      </c>
      <c r="N8685" t="s">
        <v>48</v>
      </c>
    </row>
    <row r="8686" spans="1:14" ht="14.25" customHeight="1" x14ac:dyDescent="0.3">
      <c r="A8686" t="s">
        <v>6359</v>
      </c>
      <c r="B8686" t="s">
        <v>19</v>
      </c>
      <c r="C8686" t="s">
        <v>20</v>
      </c>
      <c r="D8686">
        <v>597.30999999999995</v>
      </c>
      <c r="E8686">
        <v>0.41</v>
      </c>
      <c r="F8686">
        <f t="shared" si="270"/>
        <v>244.89709999999997</v>
      </c>
      <c r="G8686">
        <f t="shared" si="271"/>
        <v>352.41289999999998</v>
      </c>
      <c r="H8686">
        <v>4</v>
      </c>
      <c r="I8686" s="17">
        <v>45385</v>
      </c>
      <c r="J8686" s="17">
        <v>45389</v>
      </c>
      <c r="K8686" t="s">
        <v>15</v>
      </c>
      <c r="L8686" t="s">
        <v>27</v>
      </c>
      <c r="M8686">
        <v>140.43</v>
      </c>
      <c r="N8686" t="s">
        <v>17</v>
      </c>
    </row>
    <row r="8687" spans="1:14" ht="14.25" customHeight="1" x14ac:dyDescent="0.3">
      <c r="A8687" t="s">
        <v>2832</v>
      </c>
      <c r="B8687" t="s">
        <v>25</v>
      </c>
      <c r="C8687" t="s">
        <v>14</v>
      </c>
      <c r="D8687">
        <v>608.46</v>
      </c>
      <c r="E8687">
        <v>0.32</v>
      </c>
      <c r="F8687">
        <f t="shared" si="270"/>
        <v>194.70720000000003</v>
      </c>
      <c r="G8687">
        <f t="shared" si="271"/>
        <v>413.75279999999998</v>
      </c>
      <c r="H8687">
        <v>4</v>
      </c>
      <c r="I8687" s="17">
        <v>45288</v>
      </c>
      <c r="J8687" s="17">
        <v>45291</v>
      </c>
      <c r="K8687" t="s">
        <v>15</v>
      </c>
      <c r="L8687" t="s">
        <v>27</v>
      </c>
      <c r="M8687">
        <v>52.68</v>
      </c>
      <c r="N8687" t="s">
        <v>34</v>
      </c>
    </row>
    <row r="8688" spans="1:14" ht="14.25" customHeight="1" x14ac:dyDescent="0.3">
      <c r="A8688" t="s">
        <v>12260</v>
      </c>
      <c r="B8688" t="s">
        <v>41</v>
      </c>
      <c r="C8688" t="s">
        <v>20</v>
      </c>
      <c r="D8688">
        <v>609.55999999999995</v>
      </c>
      <c r="E8688">
        <v>0.06</v>
      </c>
      <c r="F8688">
        <f t="shared" si="270"/>
        <v>36.573599999999992</v>
      </c>
      <c r="G8688">
        <f t="shared" si="271"/>
        <v>572.9864</v>
      </c>
      <c r="H8688">
        <v>4</v>
      </c>
      <c r="I8688" s="17">
        <v>45638</v>
      </c>
      <c r="J8688" s="17">
        <v>45640</v>
      </c>
      <c r="K8688" t="s">
        <v>31</v>
      </c>
      <c r="L8688" t="s">
        <v>16</v>
      </c>
      <c r="M8688">
        <v>55.82</v>
      </c>
      <c r="N8688" t="s">
        <v>48</v>
      </c>
    </row>
    <row r="8689" spans="1:14" ht="14.25" customHeight="1" x14ac:dyDescent="0.3">
      <c r="A8689" t="s">
        <v>3202</v>
      </c>
      <c r="B8689" t="s">
        <v>19</v>
      </c>
      <c r="C8689" t="s">
        <v>36</v>
      </c>
      <c r="D8689">
        <v>610.61</v>
      </c>
      <c r="E8689">
        <v>0.36</v>
      </c>
      <c r="F8689">
        <f t="shared" si="270"/>
        <v>219.81960000000001</v>
      </c>
      <c r="G8689">
        <f t="shared" si="271"/>
        <v>390.79039999999998</v>
      </c>
      <c r="H8689">
        <v>4</v>
      </c>
      <c r="I8689" s="17">
        <v>45337</v>
      </c>
      <c r="J8689" s="17">
        <v>45339</v>
      </c>
      <c r="K8689" t="s">
        <v>31</v>
      </c>
      <c r="L8689" t="s">
        <v>27</v>
      </c>
      <c r="M8689">
        <v>153.28</v>
      </c>
      <c r="N8689" t="s">
        <v>39</v>
      </c>
    </row>
    <row r="8690" spans="1:14" ht="14.25" customHeight="1" x14ac:dyDescent="0.3">
      <c r="A8690" t="s">
        <v>13373</v>
      </c>
      <c r="B8690" t="s">
        <v>25</v>
      </c>
      <c r="C8690" t="s">
        <v>33</v>
      </c>
      <c r="D8690">
        <v>611.53</v>
      </c>
      <c r="E8690">
        <v>0.14000000000000001</v>
      </c>
      <c r="F8690">
        <f t="shared" si="270"/>
        <v>85.614200000000011</v>
      </c>
      <c r="G8690">
        <f t="shared" si="271"/>
        <v>525.91579999999999</v>
      </c>
      <c r="H8690">
        <v>4</v>
      </c>
      <c r="I8690" s="17">
        <v>45548</v>
      </c>
      <c r="J8690" s="17">
        <v>45551</v>
      </c>
      <c r="K8690" t="s">
        <v>21</v>
      </c>
      <c r="L8690" t="s">
        <v>22</v>
      </c>
      <c r="M8690">
        <v>170.44</v>
      </c>
      <c r="N8690" t="s">
        <v>34</v>
      </c>
    </row>
    <row r="8691" spans="1:14" ht="14.25" customHeight="1" x14ac:dyDescent="0.3">
      <c r="A8691" t="s">
        <v>1676</v>
      </c>
      <c r="B8691" t="s">
        <v>41</v>
      </c>
      <c r="C8691" t="s">
        <v>14</v>
      </c>
      <c r="D8691">
        <v>611.63</v>
      </c>
      <c r="E8691">
        <v>0.21</v>
      </c>
      <c r="F8691">
        <f t="shared" si="270"/>
        <v>128.44229999999999</v>
      </c>
      <c r="G8691">
        <f t="shared" si="271"/>
        <v>483.18770000000001</v>
      </c>
      <c r="H8691">
        <v>4</v>
      </c>
      <c r="I8691" s="17">
        <v>45235</v>
      </c>
      <c r="J8691" s="17">
        <v>45241</v>
      </c>
      <c r="K8691" t="s">
        <v>31</v>
      </c>
      <c r="L8691" t="s">
        <v>27</v>
      </c>
      <c r="M8691">
        <v>60.15</v>
      </c>
      <c r="N8691" t="s">
        <v>39</v>
      </c>
    </row>
    <row r="8692" spans="1:14" ht="14.25" customHeight="1" x14ac:dyDescent="0.3">
      <c r="A8692" t="s">
        <v>501</v>
      </c>
      <c r="B8692" t="s">
        <v>25</v>
      </c>
      <c r="C8692" t="s">
        <v>26</v>
      </c>
      <c r="D8692">
        <v>614.12</v>
      </c>
      <c r="E8692">
        <v>0.03</v>
      </c>
      <c r="F8692">
        <f t="shared" si="270"/>
        <v>18.4236</v>
      </c>
      <c r="G8692">
        <f t="shared" si="271"/>
        <v>595.69640000000004</v>
      </c>
      <c r="H8692">
        <v>4</v>
      </c>
      <c r="I8692" s="17">
        <v>45638</v>
      </c>
      <c r="J8692" s="17">
        <v>45643</v>
      </c>
      <c r="K8692" t="s">
        <v>21</v>
      </c>
      <c r="L8692" t="s">
        <v>22</v>
      </c>
      <c r="M8692">
        <v>36.9</v>
      </c>
      <c r="N8692" t="s">
        <v>28</v>
      </c>
    </row>
    <row r="8693" spans="1:14" ht="14.25" customHeight="1" x14ac:dyDescent="0.3">
      <c r="A8693" t="s">
        <v>4379</v>
      </c>
      <c r="B8693" t="s">
        <v>25</v>
      </c>
      <c r="C8693" t="s">
        <v>20</v>
      </c>
      <c r="D8693">
        <v>614.64</v>
      </c>
      <c r="E8693">
        <v>0.45</v>
      </c>
      <c r="F8693">
        <f t="shared" si="270"/>
        <v>276.58800000000002</v>
      </c>
      <c r="G8693">
        <f t="shared" si="271"/>
        <v>338.05199999999996</v>
      </c>
      <c r="H8693">
        <v>4</v>
      </c>
      <c r="I8693" s="17">
        <v>45330</v>
      </c>
      <c r="J8693" s="17">
        <v>45333</v>
      </c>
      <c r="K8693" t="s">
        <v>15</v>
      </c>
      <c r="L8693" t="s">
        <v>22</v>
      </c>
      <c r="M8693">
        <v>119.52</v>
      </c>
      <c r="N8693" t="s">
        <v>17</v>
      </c>
    </row>
    <row r="8694" spans="1:14" ht="14.25" customHeight="1" x14ac:dyDescent="0.3">
      <c r="A8694" t="s">
        <v>3635</v>
      </c>
      <c r="B8694" t="s">
        <v>25</v>
      </c>
      <c r="C8694" t="s">
        <v>26</v>
      </c>
      <c r="D8694">
        <v>619.59</v>
      </c>
      <c r="E8694">
        <v>0.34</v>
      </c>
      <c r="F8694">
        <f t="shared" si="270"/>
        <v>210.66060000000002</v>
      </c>
      <c r="G8694">
        <f t="shared" si="271"/>
        <v>408.92939999999999</v>
      </c>
      <c r="H8694">
        <v>4</v>
      </c>
      <c r="I8694" s="17">
        <v>45109</v>
      </c>
      <c r="J8694" s="17">
        <v>45115</v>
      </c>
      <c r="K8694" t="s">
        <v>31</v>
      </c>
      <c r="L8694" t="s">
        <v>22</v>
      </c>
      <c r="M8694">
        <v>80.7</v>
      </c>
      <c r="N8694" t="s">
        <v>23</v>
      </c>
    </row>
    <row r="8695" spans="1:14" ht="14.25" customHeight="1" x14ac:dyDescent="0.3">
      <c r="A8695" t="s">
        <v>13794</v>
      </c>
      <c r="B8695" t="s">
        <v>25</v>
      </c>
      <c r="C8695" t="s">
        <v>33</v>
      </c>
      <c r="D8695">
        <v>625.67999999999995</v>
      </c>
      <c r="E8695">
        <v>0.11</v>
      </c>
      <c r="F8695">
        <f t="shared" si="270"/>
        <v>68.824799999999996</v>
      </c>
      <c r="G8695">
        <f t="shared" si="271"/>
        <v>556.85519999999997</v>
      </c>
      <c r="H8695">
        <v>4</v>
      </c>
      <c r="I8695" s="17">
        <v>45174</v>
      </c>
      <c r="J8695" s="17">
        <v>45180</v>
      </c>
      <c r="K8695" t="s">
        <v>15</v>
      </c>
      <c r="L8695" t="s">
        <v>16</v>
      </c>
      <c r="M8695">
        <v>114.71</v>
      </c>
      <c r="N8695" t="s">
        <v>23</v>
      </c>
    </row>
    <row r="8696" spans="1:14" ht="14.25" customHeight="1" x14ac:dyDescent="0.3">
      <c r="A8696" t="s">
        <v>2855</v>
      </c>
      <c r="B8696" t="s">
        <v>25</v>
      </c>
      <c r="C8696" t="s">
        <v>26</v>
      </c>
      <c r="D8696">
        <v>637.35</v>
      </c>
      <c r="E8696">
        <v>0.26</v>
      </c>
      <c r="F8696">
        <f t="shared" si="270"/>
        <v>165.71100000000001</v>
      </c>
      <c r="G8696">
        <f t="shared" si="271"/>
        <v>471.63900000000001</v>
      </c>
      <c r="H8696">
        <v>4</v>
      </c>
      <c r="I8696" s="17">
        <v>45356</v>
      </c>
      <c r="J8696" s="17">
        <v>45362</v>
      </c>
      <c r="K8696" t="s">
        <v>15</v>
      </c>
      <c r="L8696" t="s">
        <v>22</v>
      </c>
      <c r="M8696">
        <v>123.53</v>
      </c>
      <c r="N8696" t="s">
        <v>48</v>
      </c>
    </row>
    <row r="8697" spans="1:14" ht="14.25" customHeight="1" x14ac:dyDescent="0.3">
      <c r="A8697" t="s">
        <v>6943</v>
      </c>
      <c r="B8697" t="s">
        <v>25</v>
      </c>
      <c r="C8697" t="s">
        <v>14</v>
      </c>
      <c r="D8697">
        <v>642.15</v>
      </c>
      <c r="E8697">
        <v>0.32</v>
      </c>
      <c r="F8697">
        <f t="shared" si="270"/>
        <v>205.488</v>
      </c>
      <c r="G8697">
        <f t="shared" si="271"/>
        <v>436.66199999999998</v>
      </c>
      <c r="H8697">
        <v>4</v>
      </c>
      <c r="I8697" s="17">
        <v>45572</v>
      </c>
      <c r="J8697" s="17">
        <v>45576</v>
      </c>
      <c r="K8697" t="s">
        <v>21</v>
      </c>
      <c r="L8697" t="s">
        <v>16</v>
      </c>
      <c r="M8697">
        <v>182.53</v>
      </c>
      <c r="N8697" t="s">
        <v>48</v>
      </c>
    </row>
    <row r="8698" spans="1:14" ht="14.25" customHeight="1" x14ac:dyDescent="0.3">
      <c r="A8698" t="s">
        <v>7106</v>
      </c>
      <c r="B8698" t="s">
        <v>19</v>
      </c>
      <c r="C8698" t="s">
        <v>14</v>
      </c>
      <c r="D8698">
        <v>644.09</v>
      </c>
      <c r="E8698">
        <v>0.28000000000000003</v>
      </c>
      <c r="F8698">
        <f t="shared" si="270"/>
        <v>180.34520000000003</v>
      </c>
      <c r="G8698">
        <f t="shared" si="271"/>
        <v>463.7448</v>
      </c>
      <c r="H8698">
        <v>4</v>
      </c>
      <c r="I8698" s="17">
        <v>45078</v>
      </c>
      <c r="J8698" s="17">
        <v>45085</v>
      </c>
      <c r="K8698" t="s">
        <v>31</v>
      </c>
      <c r="L8698" t="s">
        <v>16</v>
      </c>
      <c r="M8698">
        <v>78.400000000000006</v>
      </c>
      <c r="N8698" t="s">
        <v>17</v>
      </c>
    </row>
    <row r="8699" spans="1:14" ht="14.25" customHeight="1" x14ac:dyDescent="0.3">
      <c r="A8699" t="s">
        <v>13276</v>
      </c>
      <c r="B8699" t="s">
        <v>41</v>
      </c>
      <c r="C8699" t="s">
        <v>14</v>
      </c>
      <c r="D8699">
        <v>644.22</v>
      </c>
      <c r="E8699">
        <v>0.14000000000000001</v>
      </c>
      <c r="F8699">
        <f t="shared" si="270"/>
        <v>90.19080000000001</v>
      </c>
      <c r="G8699">
        <f t="shared" si="271"/>
        <v>554.02920000000006</v>
      </c>
      <c r="H8699">
        <v>4</v>
      </c>
      <c r="I8699" s="17">
        <v>45253</v>
      </c>
      <c r="J8699" s="17">
        <v>45255</v>
      </c>
      <c r="K8699" t="s">
        <v>15</v>
      </c>
      <c r="L8699" t="s">
        <v>27</v>
      </c>
      <c r="M8699">
        <v>98.16</v>
      </c>
      <c r="N8699" t="s">
        <v>23</v>
      </c>
    </row>
    <row r="8700" spans="1:14" ht="14.25" customHeight="1" x14ac:dyDescent="0.3">
      <c r="A8700" t="s">
        <v>4993</v>
      </c>
      <c r="B8700" t="s">
        <v>19</v>
      </c>
      <c r="C8700" t="s">
        <v>33</v>
      </c>
      <c r="D8700">
        <v>646.46</v>
      </c>
      <c r="E8700">
        <v>0.16</v>
      </c>
      <c r="F8700">
        <f t="shared" si="270"/>
        <v>103.43360000000001</v>
      </c>
      <c r="G8700">
        <f t="shared" si="271"/>
        <v>543.02639999999997</v>
      </c>
      <c r="H8700">
        <v>4</v>
      </c>
      <c r="I8700" s="17">
        <v>45284</v>
      </c>
      <c r="J8700" s="17">
        <v>45290</v>
      </c>
      <c r="K8700" t="s">
        <v>15</v>
      </c>
      <c r="L8700" t="s">
        <v>16</v>
      </c>
      <c r="M8700">
        <v>168.9</v>
      </c>
      <c r="N8700" t="s">
        <v>28</v>
      </c>
    </row>
    <row r="8701" spans="1:14" ht="14.25" customHeight="1" x14ac:dyDescent="0.3">
      <c r="A8701" t="s">
        <v>13273</v>
      </c>
      <c r="B8701" t="s">
        <v>19</v>
      </c>
      <c r="C8701" t="s">
        <v>33</v>
      </c>
      <c r="D8701">
        <v>646.75</v>
      </c>
      <c r="E8701">
        <v>0.25</v>
      </c>
      <c r="F8701">
        <f t="shared" si="270"/>
        <v>161.6875</v>
      </c>
      <c r="G8701">
        <f t="shared" si="271"/>
        <v>485.0625</v>
      </c>
      <c r="H8701">
        <v>4</v>
      </c>
      <c r="I8701" s="17">
        <v>45383</v>
      </c>
      <c r="J8701" s="17">
        <v>45385</v>
      </c>
      <c r="K8701" t="s">
        <v>15</v>
      </c>
      <c r="L8701" t="s">
        <v>22</v>
      </c>
      <c r="M8701">
        <v>32.5</v>
      </c>
      <c r="N8701" t="s">
        <v>17</v>
      </c>
    </row>
    <row r="8702" spans="1:14" ht="14.25" customHeight="1" x14ac:dyDescent="0.3">
      <c r="A8702" t="s">
        <v>5045</v>
      </c>
      <c r="B8702" t="s">
        <v>19</v>
      </c>
      <c r="C8702" t="s">
        <v>20</v>
      </c>
      <c r="D8702">
        <v>650.45000000000005</v>
      </c>
      <c r="E8702">
        <v>0.25</v>
      </c>
      <c r="F8702">
        <f t="shared" si="270"/>
        <v>162.61250000000001</v>
      </c>
      <c r="G8702">
        <f t="shared" si="271"/>
        <v>487.83750000000003</v>
      </c>
      <c r="H8702">
        <v>4</v>
      </c>
      <c r="I8702" s="17">
        <v>45603</v>
      </c>
      <c r="J8702" s="17">
        <v>45605</v>
      </c>
      <c r="K8702" t="s">
        <v>21</v>
      </c>
      <c r="L8702" t="s">
        <v>27</v>
      </c>
      <c r="M8702">
        <v>165.23</v>
      </c>
      <c r="N8702" t="s">
        <v>39</v>
      </c>
    </row>
    <row r="8703" spans="1:14" ht="14.25" customHeight="1" x14ac:dyDescent="0.3">
      <c r="A8703" t="s">
        <v>1503</v>
      </c>
      <c r="B8703" t="s">
        <v>25</v>
      </c>
      <c r="C8703" t="s">
        <v>36</v>
      </c>
      <c r="D8703">
        <v>651.9</v>
      </c>
      <c r="E8703">
        <v>0.23</v>
      </c>
      <c r="F8703">
        <f t="shared" si="270"/>
        <v>149.93700000000001</v>
      </c>
      <c r="G8703">
        <f t="shared" si="271"/>
        <v>501.96299999999997</v>
      </c>
      <c r="H8703">
        <v>4</v>
      </c>
      <c r="I8703" s="17">
        <v>45654</v>
      </c>
      <c r="J8703" s="17">
        <v>45658</v>
      </c>
      <c r="K8703" t="s">
        <v>21</v>
      </c>
      <c r="L8703" t="s">
        <v>16</v>
      </c>
      <c r="M8703">
        <v>95.12</v>
      </c>
      <c r="N8703" t="s">
        <v>34</v>
      </c>
    </row>
    <row r="8704" spans="1:14" ht="14.25" customHeight="1" x14ac:dyDescent="0.3">
      <c r="A8704" t="s">
        <v>5745</v>
      </c>
      <c r="B8704" t="s">
        <v>13</v>
      </c>
      <c r="C8704" t="s">
        <v>26</v>
      </c>
      <c r="D8704">
        <v>652.6</v>
      </c>
      <c r="E8704">
        <v>0.46</v>
      </c>
      <c r="F8704">
        <f t="shared" si="270"/>
        <v>300.19600000000003</v>
      </c>
      <c r="G8704">
        <f t="shared" si="271"/>
        <v>352.404</v>
      </c>
      <c r="H8704">
        <v>4</v>
      </c>
      <c r="I8704" s="17">
        <v>44941</v>
      </c>
      <c r="J8704" s="17">
        <v>44946</v>
      </c>
      <c r="K8704" t="s">
        <v>31</v>
      </c>
      <c r="L8704" t="s">
        <v>22</v>
      </c>
      <c r="M8704">
        <v>111.76</v>
      </c>
      <c r="N8704" t="s">
        <v>28</v>
      </c>
    </row>
    <row r="8705" spans="1:14" ht="14.25" customHeight="1" x14ac:dyDescent="0.3">
      <c r="A8705" t="s">
        <v>11024</v>
      </c>
      <c r="B8705" t="s">
        <v>41</v>
      </c>
      <c r="C8705" t="s">
        <v>20</v>
      </c>
      <c r="D8705">
        <v>653.29999999999995</v>
      </c>
      <c r="E8705">
        <v>0.28000000000000003</v>
      </c>
      <c r="F8705">
        <f t="shared" si="270"/>
        <v>182.92400000000001</v>
      </c>
      <c r="G8705">
        <f t="shared" si="271"/>
        <v>470.37599999999998</v>
      </c>
      <c r="H8705">
        <v>4</v>
      </c>
      <c r="I8705" s="17">
        <v>45385</v>
      </c>
      <c r="J8705" s="17">
        <v>45392</v>
      </c>
      <c r="K8705" t="s">
        <v>15</v>
      </c>
      <c r="L8705" t="s">
        <v>27</v>
      </c>
      <c r="M8705">
        <v>83.55</v>
      </c>
      <c r="N8705" t="s">
        <v>28</v>
      </c>
    </row>
    <row r="8706" spans="1:14" ht="14.25" customHeight="1" x14ac:dyDescent="0.3">
      <c r="A8706" t="s">
        <v>12225</v>
      </c>
      <c r="B8706" t="s">
        <v>13</v>
      </c>
      <c r="C8706" t="s">
        <v>14</v>
      </c>
      <c r="D8706">
        <v>653.4</v>
      </c>
      <c r="E8706">
        <v>0.09</v>
      </c>
      <c r="F8706">
        <f t="shared" ref="F8706:F8769" si="272">D8706*E8706</f>
        <v>58.805999999999997</v>
      </c>
      <c r="G8706">
        <f t="shared" ref="G8706:G8769" si="273">D8706-F8706</f>
        <v>594.59399999999994</v>
      </c>
      <c r="H8706">
        <v>4</v>
      </c>
      <c r="I8706" s="17">
        <v>45624</v>
      </c>
      <c r="J8706" s="17">
        <v>45631</v>
      </c>
      <c r="K8706" t="s">
        <v>21</v>
      </c>
      <c r="L8706" t="s">
        <v>27</v>
      </c>
      <c r="M8706">
        <v>82.68</v>
      </c>
      <c r="N8706" t="s">
        <v>17</v>
      </c>
    </row>
    <row r="8707" spans="1:14" ht="14.25" customHeight="1" x14ac:dyDescent="0.3">
      <c r="A8707" t="s">
        <v>1036</v>
      </c>
      <c r="B8707" t="s">
        <v>25</v>
      </c>
      <c r="C8707" t="s">
        <v>33</v>
      </c>
      <c r="D8707">
        <v>654.13</v>
      </c>
      <c r="E8707">
        <v>0.38</v>
      </c>
      <c r="F8707">
        <f t="shared" si="272"/>
        <v>248.5694</v>
      </c>
      <c r="G8707">
        <f t="shared" si="273"/>
        <v>405.56060000000002</v>
      </c>
      <c r="H8707">
        <v>4</v>
      </c>
      <c r="I8707" s="17">
        <v>45656</v>
      </c>
      <c r="J8707" s="17">
        <v>45658</v>
      </c>
      <c r="K8707" t="s">
        <v>15</v>
      </c>
      <c r="L8707" t="s">
        <v>27</v>
      </c>
      <c r="M8707">
        <v>52.37</v>
      </c>
      <c r="N8707" t="s">
        <v>17</v>
      </c>
    </row>
    <row r="8708" spans="1:14" ht="14.25" customHeight="1" x14ac:dyDescent="0.3">
      <c r="A8708" t="s">
        <v>9656</v>
      </c>
      <c r="B8708" t="s">
        <v>41</v>
      </c>
      <c r="C8708" t="s">
        <v>26</v>
      </c>
      <c r="D8708">
        <v>654.94000000000005</v>
      </c>
      <c r="E8708">
        <v>0.49</v>
      </c>
      <c r="F8708">
        <f t="shared" si="272"/>
        <v>320.92060000000004</v>
      </c>
      <c r="G8708">
        <f t="shared" si="273"/>
        <v>334.01940000000002</v>
      </c>
      <c r="H8708">
        <v>4</v>
      </c>
      <c r="I8708" s="17">
        <v>44954</v>
      </c>
      <c r="J8708" s="17">
        <v>44959</v>
      </c>
      <c r="K8708" t="s">
        <v>31</v>
      </c>
      <c r="L8708" t="s">
        <v>22</v>
      </c>
      <c r="M8708">
        <v>99.52</v>
      </c>
      <c r="N8708" t="s">
        <v>39</v>
      </c>
    </row>
    <row r="8709" spans="1:14" ht="14.25" customHeight="1" x14ac:dyDescent="0.3">
      <c r="A8709" t="s">
        <v>12421</v>
      </c>
      <c r="B8709" t="s">
        <v>13</v>
      </c>
      <c r="C8709" t="s">
        <v>36</v>
      </c>
      <c r="D8709">
        <v>661.3</v>
      </c>
      <c r="E8709">
        <v>0.44</v>
      </c>
      <c r="F8709">
        <f t="shared" si="272"/>
        <v>290.97199999999998</v>
      </c>
      <c r="G8709">
        <f t="shared" si="273"/>
        <v>370.32799999999997</v>
      </c>
      <c r="H8709">
        <v>4</v>
      </c>
      <c r="I8709" s="17">
        <v>45254</v>
      </c>
      <c r="J8709" s="17">
        <v>45258</v>
      </c>
      <c r="K8709" t="s">
        <v>21</v>
      </c>
      <c r="L8709" t="s">
        <v>16</v>
      </c>
      <c r="M8709">
        <v>40.65</v>
      </c>
      <c r="N8709" t="s">
        <v>23</v>
      </c>
    </row>
    <row r="8710" spans="1:14" ht="14.25" customHeight="1" x14ac:dyDescent="0.3">
      <c r="A8710" t="s">
        <v>2325</v>
      </c>
      <c r="B8710" t="s">
        <v>13</v>
      </c>
      <c r="C8710" t="s">
        <v>20</v>
      </c>
      <c r="D8710">
        <v>662</v>
      </c>
      <c r="E8710">
        <v>0.32</v>
      </c>
      <c r="F8710">
        <f t="shared" si="272"/>
        <v>211.84</v>
      </c>
      <c r="G8710">
        <f t="shared" si="273"/>
        <v>450.15999999999997</v>
      </c>
      <c r="H8710">
        <v>4</v>
      </c>
      <c r="I8710" s="17">
        <v>45650</v>
      </c>
      <c r="J8710" s="17">
        <v>45656</v>
      </c>
      <c r="K8710" t="s">
        <v>31</v>
      </c>
      <c r="L8710" t="s">
        <v>22</v>
      </c>
      <c r="M8710">
        <v>153.97</v>
      </c>
      <c r="N8710" t="s">
        <v>34</v>
      </c>
    </row>
    <row r="8711" spans="1:14" ht="14.25" customHeight="1" x14ac:dyDescent="0.3">
      <c r="A8711" t="s">
        <v>10357</v>
      </c>
      <c r="B8711" t="s">
        <v>25</v>
      </c>
      <c r="C8711" t="s">
        <v>20</v>
      </c>
      <c r="D8711">
        <v>663.64</v>
      </c>
      <c r="E8711">
        <v>0.43</v>
      </c>
      <c r="F8711">
        <f t="shared" si="272"/>
        <v>285.36520000000002</v>
      </c>
      <c r="G8711">
        <f t="shared" si="273"/>
        <v>378.27479999999997</v>
      </c>
      <c r="H8711">
        <v>4</v>
      </c>
      <c r="I8711" s="17">
        <v>45601</v>
      </c>
      <c r="J8711" s="17">
        <v>45603</v>
      </c>
      <c r="K8711" t="s">
        <v>21</v>
      </c>
      <c r="L8711" t="s">
        <v>22</v>
      </c>
      <c r="M8711">
        <v>193.34</v>
      </c>
      <c r="N8711" t="s">
        <v>23</v>
      </c>
    </row>
    <row r="8712" spans="1:14" ht="14.25" customHeight="1" x14ac:dyDescent="0.3">
      <c r="A8712" t="s">
        <v>821</v>
      </c>
      <c r="B8712" t="s">
        <v>19</v>
      </c>
      <c r="C8712" t="s">
        <v>36</v>
      </c>
      <c r="D8712">
        <v>664.3</v>
      </c>
      <c r="E8712">
        <v>0.02</v>
      </c>
      <c r="F8712">
        <f t="shared" si="272"/>
        <v>13.286</v>
      </c>
      <c r="G8712">
        <f t="shared" si="273"/>
        <v>651.01400000000001</v>
      </c>
      <c r="H8712">
        <v>4</v>
      </c>
      <c r="I8712" s="17">
        <v>44934</v>
      </c>
      <c r="J8712" s="17">
        <v>44937</v>
      </c>
      <c r="K8712" t="s">
        <v>15</v>
      </c>
      <c r="L8712" t="s">
        <v>27</v>
      </c>
      <c r="M8712">
        <v>40.65</v>
      </c>
      <c r="N8712" t="s">
        <v>34</v>
      </c>
    </row>
    <row r="8713" spans="1:14" ht="14.25" customHeight="1" x14ac:dyDescent="0.3">
      <c r="A8713" t="s">
        <v>10101</v>
      </c>
      <c r="B8713" t="s">
        <v>25</v>
      </c>
      <c r="C8713" t="s">
        <v>26</v>
      </c>
      <c r="D8713">
        <v>665.05</v>
      </c>
      <c r="E8713">
        <v>0.17</v>
      </c>
      <c r="F8713">
        <f t="shared" si="272"/>
        <v>113.0585</v>
      </c>
      <c r="G8713">
        <f t="shared" si="273"/>
        <v>551.99149999999997</v>
      </c>
      <c r="H8713">
        <v>4</v>
      </c>
      <c r="I8713" s="17">
        <v>45408</v>
      </c>
      <c r="J8713" s="17">
        <v>45409</v>
      </c>
      <c r="K8713" t="s">
        <v>15</v>
      </c>
      <c r="L8713" t="s">
        <v>16</v>
      </c>
      <c r="M8713">
        <v>49.07</v>
      </c>
      <c r="N8713" t="s">
        <v>23</v>
      </c>
    </row>
    <row r="8714" spans="1:14" ht="14.25" customHeight="1" x14ac:dyDescent="0.3">
      <c r="A8714" t="s">
        <v>8258</v>
      </c>
      <c r="B8714" t="s">
        <v>41</v>
      </c>
      <c r="C8714" t="s">
        <v>20</v>
      </c>
      <c r="D8714">
        <v>665.3</v>
      </c>
      <c r="E8714">
        <v>0.18</v>
      </c>
      <c r="F8714">
        <f t="shared" si="272"/>
        <v>119.75399999999999</v>
      </c>
      <c r="G8714">
        <f t="shared" si="273"/>
        <v>545.54599999999994</v>
      </c>
      <c r="H8714">
        <v>4</v>
      </c>
      <c r="I8714" s="17">
        <v>45101</v>
      </c>
      <c r="J8714" s="17">
        <v>45107</v>
      </c>
      <c r="K8714" t="s">
        <v>15</v>
      </c>
      <c r="L8714" t="s">
        <v>22</v>
      </c>
      <c r="M8714">
        <v>129.55000000000001</v>
      </c>
      <c r="N8714" t="s">
        <v>34</v>
      </c>
    </row>
    <row r="8715" spans="1:14" ht="14.25" customHeight="1" x14ac:dyDescent="0.3">
      <c r="A8715" t="s">
        <v>14748</v>
      </c>
      <c r="B8715" t="s">
        <v>41</v>
      </c>
      <c r="C8715" t="s">
        <v>36</v>
      </c>
      <c r="D8715">
        <v>666.46</v>
      </c>
      <c r="E8715">
        <v>0.43</v>
      </c>
      <c r="F8715">
        <f t="shared" si="272"/>
        <v>286.57780000000002</v>
      </c>
      <c r="G8715">
        <f t="shared" si="273"/>
        <v>379.88220000000001</v>
      </c>
      <c r="H8715">
        <v>4</v>
      </c>
      <c r="I8715" s="17">
        <v>45016</v>
      </c>
      <c r="J8715" s="17">
        <v>45021</v>
      </c>
      <c r="K8715" t="s">
        <v>21</v>
      </c>
      <c r="L8715" t="s">
        <v>16</v>
      </c>
      <c r="M8715">
        <v>95</v>
      </c>
      <c r="N8715" t="s">
        <v>23</v>
      </c>
    </row>
    <row r="8716" spans="1:14" ht="14.25" customHeight="1" x14ac:dyDescent="0.3">
      <c r="A8716" t="s">
        <v>147</v>
      </c>
      <c r="B8716" t="s">
        <v>13</v>
      </c>
      <c r="C8716" t="s">
        <v>14</v>
      </c>
      <c r="D8716">
        <v>668.71</v>
      </c>
      <c r="E8716">
        <v>0.13</v>
      </c>
      <c r="F8716">
        <f t="shared" si="272"/>
        <v>86.932300000000012</v>
      </c>
      <c r="G8716">
        <f t="shared" si="273"/>
        <v>581.77769999999998</v>
      </c>
      <c r="H8716">
        <v>4</v>
      </c>
      <c r="I8716" s="17">
        <v>45045</v>
      </c>
      <c r="J8716" s="17">
        <v>45047</v>
      </c>
      <c r="K8716" t="s">
        <v>15</v>
      </c>
      <c r="L8716" t="s">
        <v>22</v>
      </c>
      <c r="M8716">
        <v>153.62</v>
      </c>
      <c r="N8716" t="s">
        <v>23</v>
      </c>
    </row>
    <row r="8717" spans="1:14" ht="14.25" customHeight="1" x14ac:dyDescent="0.3">
      <c r="A8717" t="s">
        <v>11033</v>
      </c>
      <c r="B8717" t="s">
        <v>41</v>
      </c>
      <c r="C8717" t="s">
        <v>14</v>
      </c>
      <c r="D8717">
        <v>672.26</v>
      </c>
      <c r="E8717">
        <v>0.11</v>
      </c>
      <c r="F8717">
        <f t="shared" si="272"/>
        <v>73.948599999999999</v>
      </c>
      <c r="G8717">
        <f t="shared" si="273"/>
        <v>598.31140000000005</v>
      </c>
      <c r="H8717">
        <v>4</v>
      </c>
      <c r="I8717" s="17">
        <v>45283</v>
      </c>
      <c r="J8717" s="17">
        <v>45290</v>
      </c>
      <c r="K8717" t="s">
        <v>15</v>
      </c>
      <c r="L8717" t="s">
        <v>22</v>
      </c>
      <c r="M8717">
        <v>83.36</v>
      </c>
      <c r="N8717" t="s">
        <v>34</v>
      </c>
    </row>
    <row r="8718" spans="1:14" ht="14.25" customHeight="1" x14ac:dyDescent="0.3">
      <c r="A8718" t="s">
        <v>11595</v>
      </c>
      <c r="B8718" t="s">
        <v>13</v>
      </c>
      <c r="C8718" t="s">
        <v>33</v>
      </c>
      <c r="D8718">
        <v>672.71</v>
      </c>
      <c r="E8718">
        <v>0.48</v>
      </c>
      <c r="F8718">
        <f t="shared" si="272"/>
        <v>322.9008</v>
      </c>
      <c r="G8718">
        <f t="shared" si="273"/>
        <v>349.80920000000003</v>
      </c>
      <c r="H8718">
        <v>4</v>
      </c>
      <c r="I8718" s="17">
        <v>45480</v>
      </c>
      <c r="J8718" s="17">
        <v>45484</v>
      </c>
      <c r="K8718" t="s">
        <v>31</v>
      </c>
      <c r="L8718" t="s">
        <v>27</v>
      </c>
      <c r="M8718">
        <v>170.26</v>
      </c>
      <c r="N8718" t="s">
        <v>34</v>
      </c>
    </row>
    <row r="8719" spans="1:14" ht="14.25" customHeight="1" x14ac:dyDescent="0.3">
      <c r="A8719" t="s">
        <v>482</v>
      </c>
      <c r="B8719" t="s">
        <v>41</v>
      </c>
      <c r="C8719" t="s">
        <v>26</v>
      </c>
      <c r="D8719">
        <v>673.03</v>
      </c>
      <c r="E8719">
        <v>0.26</v>
      </c>
      <c r="F8719">
        <f t="shared" si="272"/>
        <v>174.98779999999999</v>
      </c>
      <c r="G8719">
        <f t="shared" si="273"/>
        <v>498.04219999999998</v>
      </c>
      <c r="H8719">
        <v>4</v>
      </c>
      <c r="I8719" s="17">
        <v>45463</v>
      </c>
      <c r="J8719" s="17">
        <v>45470</v>
      </c>
      <c r="K8719" t="s">
        <v>21</v>
      </c>
      <c r="L8719" t="s">
        <v>22</v>
      </c>
      <c r="M8719">
        <v>77.650000000000006</v>
      </c>
      <c r="N8719" t="s">
        <v>17</v>
      </c>
    </row>
    <row r="8720" spans="1:14" ht="14.25" customHeight="1" x14ac:dyDescent="0.3">
      <c r="A8720" t="s">
        <v>12310</v>
      </c>
      <c r="B8720" t="s">
        <v>13</v>
      </c>
      <c r="C8720" t="s">
        <v>33</v>
      </c>
      <c r="D8720">
        <v>676.5</v>
      </c>
      <c r="E8720">
        <v>0.47</v>
      </c>
      <c r="F8720">
        <f t="shared" si="272"/>
        <v>317.95499999999998</v>
      </c>
      <c r="G8720">
        <f t="shared" si="273"/>
        <v>358.54500000000002</v>
      </c>
      <c r="H8720">
        <v>4</v>
      </c>
      <c r="I8720" s="17">
        <v>45538</v>
      </c>
      <c r="J8720" s="17">
        <v>45541</v>
      </c>
      <c r="K8720" t="s">
        <v>31</v>
      </c>
      <c r="L8720" t="s">
        <v>27</v>
      </c>
      <c r="M8720">
        <v>194.66</v>
      </c>
      <c r="N8720" t="s">
        <v>48</v>
      </c>
    </row>
    <row r="8721" spans="1:14" ht="14.25" customHeight="1" x14ac:dyDescent="0.3">
      <c r="A8721" t="s">
        <v>3371</v>
      </c>
      <c r="B8721" t="s">
        <v>41</v>
      </c>
      <c r="C8721" t="s">
        <v>26</v>
      </c>
      <c r="D8721">
        <v>695.55</v>
      </c>
      <c r="E8721">
        <v>0.02</v>
      </c>
      <c r="F8721">
        <f t="shared" si="272"/>
        <v>13.911</v>
      </c>
      <c r="G8721">
        <f t="shared" si="273"/>
        <v>681.63900000000001</v>
      </c>
      <c r="H8721">
        <v>4</v>
      </c>
      <c r="I8721" s="17">
        <v>45323</v>
      </c>
      <c r="J8721" s="17">
        <v>45327</v>
      </c>
      <c r="K8721" t="s">
        <v>15</v>
      </c>
      <c r="L8721" t="s">
        <v>22</v>
      </c>
      <c r="M8721">
        <v>140.04</v>
      </c>
      <c r="N8721" t="s">
        <v>34</v>
      </c>
    </row>
    <row r="8722" spans="1:14" ht="14.25" customHeight="1" x14ac:dyDescent="0.3">
      <c r="A8722" t="s">
        <v>5488</v>
      </c>
      <c r="B8722" t="s">
        <v>25</v>
      </c>
      <c r="C8722" t="s">
        <v>14</v>
      </c>
      <c r="D8722">
        <v>704.44</v>
      </c>
      <c r="E8722">
        <v>0.08</v>
      </c>
      <c r="F8722">
        <f t="shared" si="272"/>
        <v>56.355200000000004</v>
      </c>
      <c r="G8722">
        <f t="shared" si="273"/>
        <v>648.08480000000009</v>
      </c>
      <c r="H8722">
        <v>4</v>
      </c>
      <c r="I8722" s="17">
        <v>45205</v>
      </c>
      <c r="J8722" s="17">
        <v>45211</v>
      </c>
      <c r="K8722" t="s">
        <v>21</v>
      </c>
      <c r="L8722" t="s">
        <v>16</v>
      </c>
      <c r="M8722">
        <v>47.27</v>
      </c>
      <c r="N8722" t="s">
        <v>39</v>
      </c>
    </row>
    <row r="8723" spans="1:14" ht="14.25" customHeight="1" x14ac:dyDescent="0.3">
      <c r="A8723" t="s">
        <v>15168</v>
      </c>
      <c r="B8723" t="s">
        <v>25</v>
      </c>
      <c r="C8723" t="s">
        <v>33</v>
      </c>
      <c r="D8723">
        <v>714.91</v>
      </c>
      <c r="E8723">
        <v>0.17</v>
      </c>
      <c r="F8723">
        <f t="shared" si="272"/>
        <v>121.5347</v>
      </c>
      <c r="G8723">
        <f t="shared" si="273"/>
        <v>593.37529999999992</v>
      </c>
      <c r="H8723">
        <v>4</v>
      </c>
      <c r="I8723" s="17">
        <v>45034</v>
      </c>
      <c r="J8723" s="17">
        <v>45040</v>
      </c>
      <c r="K8723" t="s">
        <v>15</v>
      </c>
      <c r="L8723" t="s">
        <v>22</v>
      </c>
      <c r="M8723">
        <v>137.79</v>
      </c>
      <c r="N8723" t="s">
        <v>34</v>
      </c>
    </row>
    <row r="8724" spans="1:14" ht="14.25" customHeight="1" x14ac:dyDescent="0.3">
      <c r="A8724" t="s">
        <v>2142</v>
      </c>
      <c r="B8724" t="s">
        <v>41</v>
      </c>
      <c r="C8724" t="s">
        <v>14</v>
      </c>
      <c r="D8724">
        <v>718.91</v>
      </c>
      <c r="E8724">
        <v>0.33</v>
      </c>
      <c r="F8724">
        <f t="shared" si="272"/>
        <v>237.24029999999999</v>
      </c>
      <c r="G8724">
        <f t="shared" si="273"/>
        <v>481.66969999999998</v>
      </c>
      <c r="H8724">
        <v>4</v>
      </c>
      <c r="I8724" s="17">
        <v>45172</v>
      </c>
      <c r="J8724" s="17">
        <v>45178</v>
      </c>
      <c r="K8724" t="s">
        <v>21</v>
      </c>
      <c r="L8724" t="s">
        <v>16</v>
      </c>
      <c r="M8724">
        <v>215.47</v>
      </c>
      <c r="N8724" t="s">
        <v>28</v>
      </c>
    </row>
    <row r="8725" spans="1:14" ht="14.25" customHeight="1" x14ac:dyDescent="0.3">
      <c r="A8725" t="s">
        <v>8832</v>
      </c>
      <c r="B8725" t="s">
        <v>19</v>
      </c>
      <c r="C8725" t="s">
        <v>33</v>
      </c>
      <c r="D8725">
        <v>721.6</v>
      </c>
      <c r="E8725">
        <v>0.44</v>
      </c>
      <c r="F8725">
        <f t="shared" si="272"/>
        <v>317.50400000000002</v>
      </c>
      <c r="G8725">
        <f t="shared" si="273"/>
        <v>404.096</v>
      </c>
      <c r="H8725">
        <v>4</v>
      </c>
      <c r="I8725" s="17">
        <v>45642</v>
      </c>
      <c r="J8725" s="17">
        <v>45647</v>
      </c>
      <c r="K8725" t="s">
        <v>21</v>
      </c>
      <c r="L8725" t="s">
        <v>27</v>
      </c>
      <c r="M8725">
        <v>67.98</v>
      </c>
      <c r="N8725" t="s">
        <v>28</v>
      </c>
    </row>
    <row r="8726" spans="1:14" ht="14.25" customHeight="1" x14ac:dyDescent="0.3">
      <c r="A8726" t="s">
        <v>5174</v>
      </c>
      <c r="B8726" t="s">
        <v>13</v>
      </c>
      <c r="C8726" t="s">
        <v>14</v>
      </c>
      <c r="D8726">
        <v>735.68</v>
      </c>
      <c r="E8726">
        <v>0.3</v>
      </c>
      <c r="F8726">
        <f t="shared" si="272"/>
        <v>220.70399999999998</v>
      </c>
      <c r="G8726">
        <f t="shared" si="273"/>
        <v>514.976</v>
      </c>
      <c r="H8726">
        <v>4</v>
      </c>
      <c r="I8726" s="17">
        <v>44969</v>
      </c>
      <c r="J8726" s="17">
        <v>44975</v>
      </c>
      <c r="K8726" t="s">
        <v>31</v>
      </c>
      <c r="L8726" t="s">
        <v>22</v>
      </c>
      <c r="M8726">
        <v>111.09</v>
      </c>
      <c r="N8726" t="s">
        <v>48</v>
      </c>
    </row>
    <row r="8727" spans="1:14" ht="14.25" customHeight="1" x14ac:dyDescent="0.3">
      <c r="A8727" t="s">
        <v>10071</v>
      </c>
      <c r="B8727" t="s">
        <v>19</v>
      </c>
      <c r="C8727" t="s">
        <v>33</v>
      </c>
      <c r="D8727">
        <v>737.33</v>
      </c>
      <c r="E8727">
        <v>0.02</v>
      </c>
      <c r="F8727">
        <f t="shared" si="272"/>
        <v>14.746600000000001</v>
      </c>
      <c r="G8727">
        <f t="shared" si="273"/>
        <v>722.58339999999998</v>
      </c>
      <c r="H8727">
        <v>4</v>
      </c>
      <c r="I8727" s="17">
        <v>45518</v>
      </c>
      <c r="J8727" s="17">
        <v>45524</v>
      </c>
      <c r="K8727" t="s">
        <v>31</v>
      </c>
      <c r="L8727" t="s">
        <v>16</v>
      </c>
      <c r="M8727">
        <v>59.1</v>
      </c>
      <c r="N8727" t="s">
        <v>28</v>
      </c>
    </row>
    <row r="8728" spans="1:14" ht="14.25" customHeight="1" x14ac:dyDescent="0.3">
      <c r="A8728" t="s">
        <v>9691</v>
      </c>
      <c r="B8728" t="s">
        <v>25</v>
      </c>
      <c r="C8728" t="s">
        <v>36</v>
      </c>
      <c r="D8728">
        <v>738.09</v>
      </c>
      <c r="E8728">
        <v>0.46</v>
      </c>
      <c r="F8728">
        <f t="shared" si="272"/>
        <v>339.52140000000003</v>
      </c>
      <c r="G8728">
        <f t="shared" si="273"/>
        <v>398.5686</v>
      </c>
      <c r="H8728">
        <v>4</v>
      </c>
      <c r="I8728" s="17">
        <v>45311</v>
      </c>
      <c r="J8728" s="17">
        <v>45313</v>
      </c>
      <c r="K8728" t="s">
        <v>31</v>
      </c>
      <c r="L8728" t="s">
        <v>16</v>
      </c>
      <c r="M8728">
        <v>104.57</v>
      </c>
      <c r="N8728" t="s">
        <v>34</v>
      </c>
    </row>
    <row r="8729" spans="1:14" ht="14.25" customHeight="1" x14ac:dyDescent="0.3">
      <c r="A8729" t="s">
        <v>10493</v>
      </c>
      <c r="B8729" t="s">
        <v>41</v>
      </c>
      <c r="C8729" t="s">
        <v>33</v>
      </c>
      <c r="D8729">
        <v>745.2</v>
      </c>
      <c r="E8729">
        <v>0.37</v>
      </c>
      <c r="F8729">
        <f t="shared" si="272"/>
        <v>275.72399999999999</v>
      </c>
      <c r="G8729">
        <f t="shared" si="273"/>
        <v>469.47600000000006</v>
      </c>
      <c r="H8729">
        <v>4</v>
      </c>
      <c r="I8729" s="17">
        <v>45159</v>
      </c>
      <c r="J8729" s="17">
        <v>45160</v>
      </c>
      <c r="K8729" t="s">
        <v>21</v>
      </c>
      <c r="L8729" t="s">
        <v>16</v>
      </c>
      <c r="M8729">
        <v>122.95</v>
      </c>
      <c r="N8729" t="s">
        <v>17</v>
      </c>
    </row>
    <row r="8730" spans="1:14" ht="14.25" customHeight="1" x14ac:dyDescent="0.3">
      <c r="A8730" t="s">
        <v>363</v>
      </c>
      <c r="B8730" t="s">
        <v>25</v>
      </c>
      <c r="C8730" t="s">
        <v>36</v>
      </c>
      <c r="D8730">
        <v>747.35</v>
      </c>
      <c r="E8730">
        <v>0.45</v>
      </c>
      <c r="F8730">
        <f t="shared" si="272"/>
        <v>336.3075</v>
      </c>
      <c r="G8730">
        <f t="shared" si="273"/>
        <v>411.04250000000002</v>
      </c>
      <c r="H8730">
        <v>4</v>
      </c>
      <c r="I8730" s="17">
        <v>45433</v>
      </c>
      <c r="J8730" s="17">
        <v>45438</v>
      </c>
      <c r="K8730" t="s">
        <v>31</v>
      </c>
      <c r="L8730" t="s">
        <v>22</v>
      </c>
      <c r="M8730">
        <v>63.14</v>
      </c>
      <c r="N8730" t="s">
        <v>34</v>
      </c>
    </row>
    <row r="8731" spans="1:14" ht="14.25" customHeight="1" x14ac:dyDescent="0.3">
      <c r="A8731" t="s">
        <v>3464</v>
      </c>
      <c r="B8731" t="s">
        <v>41</v>
      </c>
      <c r="C8731" t="s">
        <v>36</v>
      </c>
      <c r="D8731">
        <v>749.22</v>
      </c>
      <c r="E8731">
        <v>0.25</v>
      </c>
      <c r="F8731">
        <f t="shared" si="272"/>
        <v>187.30500000000001</v>
      </c>
      <c r="G8731">
        <f t="shared" si="273"/>
        <v>561.91499999999996</v>
      </c>
      <c r="H8731">
        <v>4</v>
      </c>
      <c r="I8731" s="17">
        <v>45278</v>
      </c>
      <c r="J8731" s="17">
        <v>45279</v>
      </c>
      <c r="K8731" t="s">
        <v>15</v>
      </c>
      <c r="L8731" t="s">
        <v>27</v>
      </c>
      <c r="M8731">
        <v>143.05000000000001</v>
      </c>
      <c r="N8731" t="s">
        <v>39</v>
      </c>
    </row>
    <row r="8732" spans="1:14" ht="14.25" customHeight="1" x14ac:dyDescent="0.3">
      <c r="A8732" t="s">
        <v>9505</v>
      </c>
      <c r="B8732" t="s">
        <v>19</v>
      </c>
      <c r="C8732" t="s">
        <v>26</v>
      </c>
      <c r="D8732">
        <v>750.42</v>
      </c>
      <c r="E8732">
        <v>0.11</v>
      </c>
      <c r="F8732">
        <f t="shared" si="272"/>
        <v>82.546199999999999</v>
      </c>
      <c r="G8732">
        <f t="shared" si="273"/>
        <v>667.87379999999996</v>
      </c>
      <c r="H8732">
        <v>4</v>
      </c>
      <c r="I8732" s="17">
        <v>45117</v>
      </c>
      <c r="J8732" s="17">
        <v>45124</v>
      </c>
      <c r="K8732" t="s">
        <v>15</v>
      </c>
      <c r="L8732" t="s">
        <v>27</v>
      </c>
      <c r="M8732">
        <v>89.61</v>
      </c>
      <c r="N8732" t="s">
        <v>23</v>
      </c>
    </row>
    <row r="8733" spans="1:14" ht="14.25" customHeight="1" x14ac:dyDescent="0.3">
      <c r="A8733" t="s">
        <v>4029</v>
      </c>
      <c r="B8733" t="s">
        <v>19</v>
      </c>
      <c r="C8733" t="s">
        <v>20</v>
      </c>
      <c r="D8733">
        <v>750.85</v>
      </c>
      <c r="E8733">
        <v>0.3</v>
      </c>
      <c r="F8733">
        <f t="shared" si="272"/>
        <v>225.255</v>
      </c>
      <c r="G8733">
        <f t="shared" si="273"/>
        <v>525.59500000000003</v>
      </c>
      <c r="H8733">
        <v>4</v>
      </c>
      <c r="I8733" s="17">
        <v>45487</v>
      </c>
      <c r="J8733" s="17">
        <v>45488</v>
      </c>
      <c r="K8733" t="s">
        <v>21</v>
      </c>
      <c r="L8733" t="s">
        <v>16</v>
      </c>
      <c r="M8733">
        <v>124.9</v>
      </c>
      <c r="N8733" t="s">
        <v>23</v>
      </c>
    </row>
    <row r="8734" spans="1:14" ht="14.25" customHeight="1" x14ac:dyDescent="0.3">
      <c r="A8734" t="s">
        <v>9556</v>
      </c>
      <c r="B8734" t="s">
        <v>13</v>
      </c>
      <c r="C8734" t="s">
        <v>33</v>
      </c>
      <c r="D8734">
        <v>751.99</v>
      </c>
      <c r="E8734">
        <v>0.24</v>
      </c>
      <c r="F8734">
        <f t="shared" si="272"/>
        <v>180.4776</v>
      </c>
      <c r="G8734">
        <f t="shared" si="273"/>
        <v>571.51240000000007</v>
      </c>
      <c r="H8734">
        <v>4</v>
      </c>
      <c r="I8734" s="17">
        <v>45223</v>
      </c>
      <c r="J8734" s="17">
        <v>45230</v>
      </c>
      <c r="K8734" t="s">
        <v>15</v>
      </c>
      <c r="L8734" t="s">
        <v>16</v>
      </c>
      <c r="M8734">
        <v>111.13</v>
      </c>
      <c r="N8734" t="s">
        <v>48</v>
      </c>
    </row>
    <row r="8735" spans="1:14" ht="14.25" customHeight="1" x14ac:dyDescent="0.3">
      <c r="A8735" t="s">
        <v>1863</v>
      </c>
      <c r="B8735" t="s">
        <v>41</v>
      </c>
      <c r="C8735" t="s">
        <v>20</v>
      </c>
      <c r="D8735">
        <v>753.76</v>
      </c>
      <c r="E8735">
        <v>7.0000000000000007E-2</v>
      </c>
      <c r="F8735">
        <f t="shared" si="272"/>
        <v>52.763200000000005</v>
      </c>
      <c r="G8735">
        <f t="shared" si="273"/>
        <v>700.99680000000001</v>
      </c>
      <c r="H8735">
        <v>4</v>
      </c>
      <c r="I8735" s="17">
        <v>45484</v>
      </c>
      <c r="J8735" s="17">
        <v>45489</v>
      </c>
      <c r="K8735" t="s">
        <v>31</v>
      </c>
      <c r="L8735" t="s">
        <v>27</v>
      </c>
      <c r="M8735">
        <v>205.25</v>
      </c>
      <c r="N8735" t="s">
        <v>34</v>
      </c>
    </row>
    <row r="8736" spans="1:14" ht="14.25" customHeight="1" x14ac:dyDescent="0.3">
      <c r="A8736" t="s">
        <v>7173</v>
      </c>
      <c r="B8736" t="s">
        <v>13</v>
      </c>
      <c r="C8736" t="s">
        <v>33</v>
      </c>
      <c r="D8736">
        <v>759.49</v>
      </c>
      <c r="E8736">
        <v>7.0000000000000007E-2</v>
      </c>
      <c r="F8736">
        <f t="shared" si="272"/>
        <v>53.164300000000004</v>
      </c>
      <c r="G8736">
        <f t="shared" si="273"/>
        <v>706.32569999999998</v>
      </c>
      <c r="H8736">
        <v>4</v>
      </c>
      <c r="I8736" s="17">
        <v>45494</v>
      </c>
      <c r="J8736" s="17">
        <v>45497</v>
      </c>
      <c r="K8736" t="s">
        <v>31</v>
      </c>
      <c r="L8736" t="s">
        <v>16</v>
      </c>
      <c r="M8736">
        <v>104.34</v>
      </c>
      <c r="N8736" t="s">
        <v>23</v>
      </c>
    </row>
    <row r="8737" spans="1:14" ht="14.25" customHeight="1" x14ac:dyDescent="0.3">
      <c r="A8737" t="s">
        <v>4862</v>
      </c>
      <c r="B8737" t="s">
        <v>13</v>
      </c>
      <c r="C8737" t="s">
        <v>36</v>
      </c>
      <c r="D8737">
        <v>762.69</v>
      </c>
      <c r="E8737">
        <v>0.45</v>
      </c>
      <c r="F8737">
        <f t="shared" si="272"/>
        <v>343.21050000000002</v>
      </c>
      <c r="G8737">
        <f t="shared" si="273"/>
        <v>419.47950000000003</v>
      </c>
      <c r="H8737">
        <v>4</v>
      </c>
      <c r="I8737" s="17">
        <v>45649</v>
      </c>
      <c r="J8737" s="17">
        <v>45656</v>
      </c>
      <c r="K8737" t="s">
        <v>15</v>
      </c>
      <c r="L8737" t="s">
        <v>22</v>
      </c>
      <c r="M8737">
        <v>63.9</v>
      </c>
      <c r="N8737" t="s">
        <v>28</v>
      </c>
    </row>
    <row r="8738" spans="1:14" ht="14.25" customHeight="1" x14ac:dyDescent="0.3">
      <c r="A8738" t="s">
        <v>704</v>
      </c>
      <c r="B8738" t="s">
        <v>41</v>
      </c>
      <c r="C8738" t="s">
        <v>36</v>
      </c>
      <c r="D8738">
        <v>764.59</v>
      </c>
      <c r="E8738">
        <v>0.25</v>
      </c>
      <c r="F8738">
        <f t="shared" si="272"/>
        <v>191.14750000000001</v>
      </c>
      <c r="G8738">
        <f t="shared" si="273"/>
        <v>573.4425</v>
      </c>
      <c r="H8738">
        <v>4</v>
      </c>
      <c r="I8738" s="17">
        <v>44973</v>
      </c>
      <c r="J8738" s="17">
        <v>44979</v>
      </c>
      <c r="K8738" t="s">
        <v>15</v>
      </c>
      <c r="L8738" t="s">
        <v>27</v>
      </c>
      <c r="M8738">
        <v>143.57</v>
      </c>
      <c r="N8738" t="s">
        <v>28</v>
      </c>
    </row>
    <row r="8739" spans="1:14" ht="14.25" customHeight="1" x14ac:dyDescent="0.3">
      <c r="A8739" t="s">
        <v>1895</v>
      </c>
      <c r="B8739" t="s">
        <v>13</v>
      </c>
      <c r="C8739" t="s">
        <v>36</v>
      </c>
      <c r="D8739">
        <v>765</v>
      </c>
      <c r="E8739">
        <v>0.36</v>
      </c>
      <c r="F8739">
        <f t="shared" si="272"/>
        <v>275.39999999999998</v>
      </c>
      <c r="G8739">
        <f t="shared" si="273"/>
        <v>489.6</v>
      </c>
      <c r="H8739">
        <v>4</v>
      </c>
      <c r="I8739" s="17">
        <v>45519</v>
      </c>
      <c r="J8739" s="17">
        <v>45521</v>
      </c>
      <c r="K8739" t="s">
        <v>21</v>
      </c>
      <c r="L8739" t="s">
        <v>16</v>
      </c>
      <c r="M8739">
        <v>172.98</v>
      </c>
      <c r="N8739" t="s">
        <v>17</v>
      </c>
    </row>
    <row r="8740" spans="1:14" ht="14.25" customHeight="1" x14ac:dyDescent="0.3">
      <c r="A8740" t="s">
        <v>15284</v>
      </c>
      <c r="B8740" t="s">
        <v>19</v>
      </c>
      <c r="C8740" t="s">
        <v>36</v>
      </c>
      <c r="D8740">
        <v>771.53</v>
      </c>
      <c r="E8740">
        <v>7.0000000000000007E-2</v>
      </c>
      <c r="F8740">
        <f t="shared" si="272"/>
        <v>54.007100000000001</v>
      </c>
      <c r="G8740">
        <f t="shared" si="273"/>
        <v>717.52289999999994</v>
      </c>
      <c r="H8740">
        <v>4</v>
      </c>
      <c r="I8740" s="17">
        <v>45131</v>
      </c>
      <c r="J8740" s="17">
        <v>45136</v>
      </c>
      <c r="K8740" t="s">
        <v>31</v>
      </c>
      <c r="L8740" t="s">
        <v>22</v>
      </c>
      <c r="M8740">
        <v>126.28</v>
      </c>
      <c r="N8740" t="s">
        <v>28</v>
      </c>
    </row>
    <row r="8741" spans="1:14" ht="14.25" customHeight="1" x14ac:dyDescent="0.3">
      <c r="A8741" t="s">
        <v>8706</v>
      </c>
      <c r="B8741" t="s">
        <v>13</v>
      </c>
      <c r="C8741" t="s">
        <v>14</v>
      </c>
      <c r="D8741">
        <v>780.88</v>
      </c>
      <c r="E8741">
        <v>0.23</v>
      </c>
      <c r="F8741">
        <f t="shared" si="272"/>
        <v>179.60240000000002</v>
      </c>
      <c r="G8741">
        <f t="shared" si="273"/>
        <v>601.27760000000001</v>
      </c>
      <c r="H8741">
        <v>4</v>
      </c>
      <c r="I8741" s="17">
        <v>45193</v>
      </c>
      <c r="J8741" s="17">
        <v>45195</v>
      </c>
      <c r="K8741" t="s">
        <v>15</v>
      </c>
      <c r="L8741" t="s">
        <v>16</v>
      </c>
      <c r="M8741">
        <v>209.4</v>
      </c>
      <c r="N8741" t="s">
        <v>34</v>
      </c>
    </row>
    <row r="8742" spans="1:14" ht="14.25" customHeight="1" x14ac:dyDescent="0.3">
      <c r="A8742" t="s">
        <v>10313</v>
      </c>
      <c r="B8742" t="s">
        <v>19</v>
      </c>
      <c r="C8742" t="s">
        <v>36</v>
      </c>
      <c r="D8742">
        <v>787.26</v>
      </c>
      <c r="E8742">
        <v>0.33</v>
      </c>
      <c r="F8742">
        <f t="shared" si="272"/>
        <v>259.79579999999999</v>
      </c>
      <c r="G8742">
        <f t="shared" si="273"/>
        <v>527.46420000000001</v>
      </c>
      <c r="H8742">
        <v>4</v>
      </c>
      <c r="I8742" s="17">
        <v>45017</v>
      </c>
      <c r="J8742" s="17">
        <v>45019</v>
      </c>
      <c r="K8742" t="s">
        <v>15</v>
      </c>
      <c r="L8742" t="s">
        <v>16</v>
      </c>
      <c r="M8742">
        <v>132.57</v>
      </c>
      <c r="N8742" t="s">
        <v>48</v>
      </c>
    </row>
    <row r="8743" spans="1:14" ht="14.25" customHeight="1" x14ac:dyDescent="0.3">
      <c r="A8743" t="s">
        <v>3277</v>
      </c>
      <c r="B8743" t="s">
        <v>19</v>
      </c>
      <c r="C8743" t="s">
        <v>33</v>
      </c>
      <c r="D8743">
        <v>790.87</v>
      </c>
      <c r="E8743">
        <v>7.0000000000000007E-2</v>
      </c>
      <c r="F8743">
        <f t="shared" si="272"/>
        <v>55.360900000000008</v>
      </c>
      <c r="G8743">
        <f t="shared" si="273"/>
        <v>735.50909999999999</v>
      </c>
      <c r="H8743">
        <v>4</v>
      </c>
      <c r="I8743" s="17">
        <v>45126</v>
      </c>
      <c r="J8743" s="17">
        <v>45129</v>
      </c>
      <c r="K8743" t="s">
        <v>31</v>
      </c>
      <c r="L8743" t="s">
        <v>22</v>
      </c>
      <c r="M8743">
        <v>172.86</v>
      </c>
      <c r="N8743" t="s">
        <v>39</v>
      </c>
    </row>
    <row r="8744" spans="1:14" ht="14.25" customHeight="1" x14ac:dyDescent="0.3">
      <c r="A8744" t="s">
        <v>8252</v>
      </c>
      <c r="B8744" t="s">
        <v>19</v>
      </c>
      <c r="C8744" t="s">
        <v>20</v>
      </c>
      <c r="D8744">
        <v>792.15</v>
      </c>
      <c r="E8744">
        <v>0.26</v>
      </c>
      <c r="F8744">
        <f t="shared" si="272"/>
        <v>205.959</v>
      </c>
      <c r="G8744">
        <f t="shared" si="273"/>
        <v>586.19100000000003</v>
      </c>
      <c r="H8744">
        <v>4</v>
      </c>
      <c r="I8744" s="17">
        <v>44997</v>
      </c>
      <c r="J8744" s="17">
        <v>45003</v>
      </c>
      <c r="K8744" t="s">
        <v>21</v>
      </c>
      <c r="L8744" t="s">
        <v>22</v>
      </c>
      <c r="M8744">
        <v>213.35</v>
      </c>
      <c r="N8744" t="s">
        <v>17</v>
      </c>
    </row>
    <row r="8745" spans="1:14" ht="14.25" customHeight="1" x14ac:dyDescent="0.3">
      <c r="A8745" t="s">
        <v>6824</v>
      </c>
      <c r="B8745" t="s">
        <v>25</v>
      </c>
      <c r="C8745" t="s">
        <v>36</v>
      </c>
      <c r="D8745">
        <v>795.36</v>
      </c>
      <c r="E8745">
        <v>0.21</v>
      </c>
      <c r="F8745">
        <f t="shared" si="272"/>
        <v>167.0256</v>
      </c>
      <c r="G8745">
        <f t="shared" si="273"/>
        <v>628.33439999999996</v>
      </c>
      <c r="H8745">
        <v>4</v>
      </c>
      <c r="I8745" s="17">
        <v>45188</v>
      </c>
      <c r="J8745" s="17">
        <v>45195</v>
      </c>
      <c r="K8745" t="s">
        <v>15</v>
      </c>
      <c r="L8745" t="s">
        <v>16</v>
      </c>
      <c r="M8745">
        <v>66.510000000000005</v>
      </c>
      <c r="N8745" t="s">
        <v>28</v>
      </c>
    </row>
    <row r="8746" spans="1:14" ht="14.25" customHeight="1" x14ac:dyDescent="0.3">
      <c r="A8746" t="s">
        <v>11544</v>
      </c>
      <c r="B8746" t="s">
        <v>19</v>
      </c>
      <c r="C8746" t="s">
        <v>14</v>
      </c>
      <c r="D8746">
        <v>796.38</v>
      </c>
      <c r="E8746">
        <v>0.45</v>
      </c>
      <c r="F8746">
        <f t="shared" si="272"/>
        <v>358.37099999999998</v>
      </c>
      <c r="G8746">
        <f t="shared" si="273"/>
        <v>438.00900000000001</v>
      </c>
      <c r="H8746">
        <v>4</v>
      </c>
      <c r="I8746" s="17">
        <v>45013</v>
      </c>
      <c r="J8746" s="17">
        <v>45015</v>
      </c>
      <c r="K8746" t="s">
        <v>15</v>
      </c>
      <c r="L8746" t="s">
        <v>27</v>
      </c>
      <c r="M8746">
        <v>144.31</v>
      </c>
      <c r="N8746" t="s">
        <v>23</v>
      </c>
    </row>
    <row r="8747" spans="1:14" ht="14.25" customHeight="1" x14ac:dyDescent="0.3">
      <c r="A8747" t="s">
        <v>13655</v>
      </c>
      <c r="B8747" t="s">
        <v>41</v>
      </c>
      <c r="C8747" t="s">
        <v>20</v>
      </c>
      <c r="D8747">
        <v>797.38</v>
      </c>
      <c r="E8747">
        <v>0.44</v>
      </c>
      <c r="F8747">
        <f t="shared" si="272"/>
        <v>350.84719999999999</v>
      </c>
      <c r="G8747">
        <f t="shared" si="273"/>
        <v>446.53280000000001</v>
      </c>
      <c r="H8747">
        <v>4</v>
      </c>
      <c r="I8747" s="17">
        <v>45129</v>
      </c>
      <c r="J8747" s="17">
        <v>45130</v>
      </c>
      <c r="K8747" t="s">
        <v>31</v>
      </c>
      <c r="L8747" t="s">
        <v>16</v>
      </c>
      <c r="M8747">
        <v>98.49</v>
      </c>
      <c r="N8747" t="s">
        <v>34</v>
      </c>
    </row>
    <row r="8748" spans="1:14" ht="14.25" customHeight="1" x14ac:dyDescent="0.3">
      <c r="A8748" t="s">
        <v>1513</v>
      </c>
      <c r="B8748" t="s">
        <v>13</v>
      </c>
      <c r="C8748" t="s">
        <v>33</v>
      </c>
      <c r="D8748">
        <v>803.05</v>
      </c>
      <c r="E8748">
        <v>0.3</v>
      </c>
      <c r="F8748">
        <f t="shared" si="272"/>
        <v>240.91499999999996</v>
      </c>
      <c r="G8748">
        <f t="shared" si="273"/>
        <v>562.13499999999999</v>
      </c>
      <c r="H8748">
        <v>4</v>
      </c>
      <c r="I8748" s="17">
        <v>45015</v>
      </c>
      <c r="J8748" s="17">
        <v>45021</v>
      </c>
      <c r="K8748" t="s">
        <v>31</v>
      </c>
      <c r="L8748" t="s">
        <v>22</v>
      </c>
      <c r="M8748">
        <v>124.25</v>
      </c>
      <c r="N8748" t="s">
        <v>48</v>
      </c>
    </row>
    <row r="8749" spans="1:14" ht="14.25" customHeight="1" x14ac:dyDescent="0.3">
      <c r="A8749" t="s">
        <v>286</v>
      </c>
      <c r="B8749" t="s">
        <v>25</v>
      </c>
      <c r="C8749" t="s">
        <v>14</v>
      </c>
      <c r="D8749">
        <v>805.04</v>
      </c>
      <c r="E8749">
        <v>0.48</v>
      </c>
      <c r="F8749">
        <f t="shared" si="272"/>
        <v>386.41919999999999</v>
      </c>
      <c r="G8749">
        <f t="shared" si="273"/>
        <v>418.62079999999997</v>
      </c>
      <c r="H8749">
        <v>4</v>
      </c>
      <c r="I8749" s="17">
        <v>45400</v>
      </c>
      <c r="J8749" s="17">
        <v>45401</v>
      </c>
      <c r="K8749" t="s">
        <v>15</v>
      </c>
      <c r="L8749" t="s">
        <v>27</v>
      </c>
      <c r="M8749">
        <v>179.9</v>
      </c>
      <c r="N8749" t="s">
        <v>23</v>
      </c>
    </row>
    <row r="8750" spans="1:14" ht="14.25" customHeight="1" x14ac:dyDescent="0.3">
      <c r="A8750" t="s">
        <v>12572</v>
      </c>
      <c r="B8750" t="s">
        <v>13</v>
      </c>
      <c r="C8750" t="s">
        <v>26</v>
      </c>
      <c r="D8750">
        <v>805.34</v>
      </c>
      <c r="E8750">
        <v>0.43</v>
      </c>
      <c r="F8750">
        <f t="shared" si="272"/>
        <v>346.2962</v>
      </c>
      <c r="G8750">
        <f t="shared" si="273"/>
        <v>459.04380000000003</v>
      </c>
      <c r="H8750">
        <v>4</v>
      </c>
      <c r="I8750" s="17">
        <v>45337</v>
      </c>
      <c r="J8750" s="17">
        <v>45342</v>
      </c>
      <c r="K8750" t="s">
        <v>15</v>
      </c>
      <c r="L8750" t="s">
        <v>16</v>
      </c>
      <c r="M8750">
        <v>167.52</v>
      </c>
      <c r="N8750" t="s">
        <v>23</v>
      </c>
    </row>
    <row r="8751" spans="1:14" ht="14.25" customHeight="1" x14ac:dyDescent="0.3">
      <c r="A8751" t="s">
        <v>5498</v>
      </c>
      <c r="B8751" t="s">
        <v>19</v>
      </c>
      <c r="C8751" t="s">
        <v>20</v>
      </c>
      <c r="D8751">
        <v>808.43</v>
      </c>
      <c r="E8751">
        <v>0.34</v>
      </c>
      <c r="F8751">
        <f t="shared" si="272"/>
        <v>274.86619999999999</v>
      </c>
      <c r="G8751">
        <f t="shared" si="273"/>
        <v>533.5637999999999</v>
      </c>
      <c r="H8751">
        <v>4</v>
      </c>
      <c r="I8751" s="17">
        <v>45549</v>
      </c>
      <c r="J8751" s="17">
        <v>45552</v>
      </c>
      <c r="K8751" t="s">
        <v>31</v>
      </c>
      <c r="L8751" t="s">
        <v>16</v>
      </c>
      <c r="M8751">
        <v>230.64</v>
      </c>
      <c r="N8751" t="s">
        <v>17</v>
      </c>
    </row>
    <row r="8752" spans="1:14" ht="14.25" customHeight="1" x14ac:dyDescent="0.3">
      <c r="A8752" t="s">
        <v>956</v>
      </c>
      <c r="B8752" t="s">
        <v>13</v>
      </c>
      <c r="C8752" t="s">
        <v>14</v>
      </c>
      <c r="D8752">
        <v>808.67</v>
      </c>
      <c r="E8752">
        <v>0.42</v>
      </c>
      <c r="F8752">
        <f t="shared" si="272"/>
        <v>339.64139999999998</v>
      </c>
      <c r="G8752">
        <f t="shared" si="273"/>
        <v>469.02859999999998</v>
      </c>
      <c r="H8752">
        <v>4</v>
      </c>
      <c r="I8752" s="17">
        <v>45326</v>
      </c>
      <c r="J8752" s="17">
        <v>45332</v>
      </c>
      <c r="K8752" t="s">
        <v>21</v>
      </c>
      <c r="L8752" t="s">
        <v>16</v>
      </c>
      <c r="M8752">
        <v>211.36</v>
      </c>
      <c r="N8752" t="s">
        <v>34</v>
      </c>
    </row>
    <row r="8753" spans="1:14" ht="14.25" customHeight="1" x14ac:dyDescent="0.3">
      <c r="A8753" t="s">
        <v>13695</v>
      </c>
      <c r="B8753" t="s">
        <v>25</v>
      </c>
      <c r="C8753" t="s">
        <v>33</v>
      </c>
      <c r="D8753">
        <v>809.77</v>
      </c>
      <c r="E8753">
        <v>0.5</v>
      </c>
      <c r="F8753">
        <f t="shared" si="272"/>
        <v>404.88499999999999</v>
      </c>
      <c r="G8753">
        <f t="shared" si="273"/>
        <v>404.88499999999999</v>
      </c>
      <c r="H8753">
        <v>4</v>
      </c>
      <c r="I8753" s="17">
        <v>45158</v>
      </c>
      <c r="J8753" s="17">
        <v>45162</v>
      </c>
      <c r="K8753" t="s">
        <v>21</v>
      </c>
      <c r="L8753" t="s">
        <v>16</v>
      </c>
      <c r="M8753">
        <v>221.06</v>
      </c>
      <c r="N8753" t="s">
        <v>34</v>
      </c>
    </row>
    <row r="8754" spans="1:14" ht="14.25" customHeight="1" x14ac:dyDescent="0.3">
      <c r="A8754" t="s">
        <v>4641</v>
      </c>
      <c r="B8754" t="s">
        <v>41</v>
      </c>
      <c r="C8754" t="s">
        <v>36</v>
      </c>
      <c r="D8754">
        <v>812.4</v>
      </c>
      <c r="E8754">
        <v>0.45</v>
      </c>
      <c r="F8754">
        <f t="shared" si="272"/>
        <v>365.58</v>
      </c>
      <c r="G8754">
        <f t="shared" si="273"/>
        <v>446.82</v>
      </c>
      <c r="H8754">
        <v>4</v>
      </c>
      <c r="I8754" s="17">
        <v>45040</v>
      </c>
      <c r="J8754" s="17">
        <v>45041</v>
      </c>
      <c r="K8754" t="s">
        <v>15</v>
      </c>
      <c r="L8754" t="s">
        <v>16</v>
      </c>
      <c r="M8754">
        <v>102.44</v>
      </c>
      <c r="N8754" t="s">
        <v>17</v>
      </c>
    </row>
    <row r="8755" spans="1:14" ht="14.25" customHeight="1" x14ac:dyDescent="0.3">
      <c r="A8755" t="s">
        <v>8016</v>
      </c>
      <c r="B8755" t="s">
        <v>41</v>
      </c>
      <c r="C8755" t="s">
        <v>14</v>
      </c>
      <c r="D8755">
        <v>813.09</v>
      </c>
      <c r="E8755">
        <v>0.28000000000000003</v>
      </c>
      <c r="F8755">
        <f t="shared" si="272"/>
        <v>227.66520000000003</v>
      </c>
      <c r="G8755">
        <f t="shared" si="273"/>
        <v>585.4248</v>
      </c>
      <c r="H8755">
        <v>4</v>
      </c>
      <c r="I8755" s="17">
        <v>45625</v>
      </c>
      <c r="J8755" s="17">
        <v>45631</v>
      </c>
      <c r="K8755" t="s">
        <v>31</v>
      </c>
      <c r="L8755" t="s">
        <v>27</v>
      </c>
      <c r="M8755">
        <v>110.17</v>
      </c>
      <c r="N8755" t="s">
        <v>17</v>
      </c>
    </row>
    <row r="8756" spans="1:14" ht="14.25" customHeight="1" x14ac:dyDescent="0.3">
      <c r="A8756" t="s">
        <v>9873</v>
      </c>
      <c r="B8756" t="s">
        <v>41</v>
      </c>
      <c r="C8756" t="s">
        <v>36</v>
      </c>
      <c r="D8756">
        <v>813.24</v>
      </c>
      <c r="E8756">
        <v>0.12</v>
      </c>
      <c r="F8756">
        <f t="shared" si="272"/>
        <v>97.588799999999992</v>
      </c>
      <c r="G8756">
        <f t="shared" si="273"/>
        <v>715.65120000000002</v>
      </c>
      <c r="H8756">
        <v>4</v>
      </c>
      <c r="I8756" s="17">
        <v>45456</v>
      </c>
      <c r="J8756" s="17">
        <v>45457</v>
      </c>
      <c r="K8756" t="s">
        <v>21</v>
      </c>
      <c r="L8756" t="s">
        <v>27</v>
      </c>
      <c r="M8756">
        <v>177.8</v>
      </c>
      <c r="N8756" t="s">
        <v>17</v>
      </c>
    </row>
    <row r="8757" spans="1:14" ht="14.25" customHeight="1" x14ac:dyDescent="0.3">
      <c r="A8757" t="s">
        <v>12459</v>
      </c>
      <c r="B8757" t="s">
        <v>13</v>
      </c>
      <c r="C8757" t="s">
        <v>33</v>
      </c>
      <c r="D8757">
        <v>819.53</v>
      </c>
      <c r="E8757">
        <v>0.37</v>
      </c>
      <c r="F8757">
        <f t="shared" si="272"/>
        <v>303.22609999999997</v>
      </c>
      <c r="G8757">
        <f t="shared" si="273"/>
        <v>516.3039</v>
      </c>
      <c r="H8757">
        <v>4</v>
      </c>
      <c r="I8757" s="17">
        <v>45074</v>
      </c>
      <c r="J8757" s="17">
        <v>45078</v>
      </c>
      <c r="K8757" t="s">
        <v>21</v>
      </c>
      <c r="L8757" t="s">
        <v>16</v>
      </c>
      <c r="M8757">
        <v>177.46</v>
      </c>
      <c r="N8757" t="s">
        <v>48</v>
      </c>
    </row>
    <row r="8758" spans="1:14" ht="14.25" customHeight="1" x14ac:dyDescent="0.3">
      <c r="A8758" t="s">
        <v>1521</v>
      </c>
      <c r="B8758" t="s">
        <v>25</v>
      </c>
      <c r="C8758" t="s">
        <v>33</v>
      </c>
      <c r="D8758">
        <v>820.79</v>
      </c>
      <c r="E8758">
        <v>0.44</v>
      </c>
      <c r="F8758">
        <f t="shared" si="272"/>
        <v>361.14760000000001</v>
      </c>
      <c r="G8758">
        <f t="shared" si="273"/>
        <v>459.64239999999995</v>
      </c>
      <c r="H8758">
        <v>4</v>
      </c>
      <c r="I8758" s="17">
        <v>45520</v>
      </c>
      <c r="J8758" s="17">
        <v>45526</v>
      </c>
      <c r="K8758" t="s">
        <v>31</v>
      </c>
      <c r="L8758" t="s">
        <v>16</v>
      </c>
      <c r="M8758">
        <v>233.37</v>
      </c>
      <c r="N8758" t="s">
        <v>34</v>
      </c>
    </row>
    <row r="8759" spans="1:14" ht="14.25" customHeight="1" x14ac:dyDescent="0.3">
      <c r="A8759" t="s">
        <v>10555</v>
      </c>
      <c r="B8759" t="s">
        <v>13</v>
      </c>
      <c r="C8759" t="s">
        <v>26</v>
      </c>
      <c r="D8759">
        <v>825.39</v>
      </c>
      <c r="E8759">
        <v>0.36</v>
      </c>
      <c r="F8759">
        <f t="shared" si="272"/>
        <v>297.1404</v>
      </c>
      <c r="G8759">
        <f t="shared" si="273"/>
        <v>528.24959999999999</v>
      </c>
      <c r="H8759">
        <v>4</v>
      </c>
      <c r="I8759" s="17">
        <v>45598</v>
      </c>
      <c r="J8759" s="17">
        <v>45599</v>
      </c>
      <c r="K8759" t="s">
        <v>15</v>
      </c>
      <c r="L8759" t="s">
        <v>27</v>
      </c>
      <c r="M8759">
        <v>244.72</v>
      </c>
      <c r="N8759" t="s">
        <v>17</v>
      </c>
    </row>
    <row r="8760" spans="1:14" ht="14.25" customHeight="1" x14ac:dyDescent="0.3">
      <c r="A8760" t="s">
        <v>6195</v>
      </c>
      <c r="B8760" t="s">
        <v>19</v>
      </c>
      <c r="C8760" t="s">
        <v>36</v>
      </c>
      <c r="D8760">
        <v>826.48</v>
      </c>
      <c r="E8760">
        <v>0.46</v>
      </c>
      <c r="F8760">
        <f t="shared" si="272"/>
        <v>380.18080000000003</v>
      </c>
      <c r="G8760">
        <f t="shared" si="273"/>
        <v>446.29919999999998</v>
      </c>
      <c r="H8760">
        <v>4</v>
      </c>
      <c r="I8760" s="17">
        <v>45202</v>
      </c>
      <c r="J8760" s="17">
        <v>45203</v>
      </c>
      <c r="K8760" t="s">
        <v>21</v>
      </c>
      <c r="L8760" t="s">
        <v>16</v>
      </c>
      <c r="M8760">
        <v>77.77</v>
      </c>
      <c r="N8760" t="s">
        <v>28</v>
      </c>
    </row>
    <row r="8761" spans="1:14" ht="14.25" customHeight="1" x14ac:dyDescent="0.3">
      <c r="A8761" t="s">
        <v>4881</v>
      </c>
      <c r="B8761" t="s">
        <v>41</v>
      </c>
      <c r="C8761" t="s">
        <v>26</v>
      </c>
      <c r="D8761">
        <v>827.05</v>
      </c>
      <c r="E8761">
        <v>0.15</v>
      </c>
      <c r="F8761">
        <f t="shared" si="272"/>
        <v>124.05749999999999</v>
      </c>
      <c r="G8761">
        <f t="shared" si="273"/>
        <v>702.99249999999995</v>
      </c>
      <c r="H8761">
        <v>4</v>
      </c>
      <c r="I8761" s="17">
        <v>45524</v>
      </c>
      <c r="J8761" s="17">
        <v>45526</v>
      </c>
      <c r="K8761" t="s">
        <v>15</v>
      </c>
      <c r="L8761" t="s">
        <v>27</v>
      </c>
      <c r="M8761">
        <v>147.97</v>
      </c>
      <c r="N8761" t="s">
        <v>48</v>
      </c>
    </row>
    <row r="8762" spans="1:14" ht="14.25" customHeight="1" x14ac:dyDescent="0.3">
      <c r="A8762" t="s">
        <v>13059</v>
      </c>
      <c r="B8762" t="s">
        <v>13</v>
      </c>
      <c r="C8762" t="s">
        <v>14</v>
      </c>
      <c r="D8762">
        <v>827.68</v>
      </c>
      <c r="E8762">
        <v>0.02</v>
      </c>
      <c r="F8762">
        <f t="shared" si="272"/>
        <v>16.553599999999999</v>
      </c>
      <c r="G8762">
        <f t="shared" si="273"/>
        <v>811.12639999999999</v>
      </c>
      <c r="H8762">
        <v>4</v>
      </c>
      <c r="I8762" s="17">
        <v>45449</v>
      </c>
      <c r="J8762" s="17">
        <v>45450</v>
      </c>
      <c r="K8762" t="s">
        <v>15</v>
      </c>
      <c r="L8762" t="s">
        <v>22</v>
      </c>
      <c r="M8762">
        <v>224.54</v>
      </c>
      <c r="N8762" t="s">
        <v>28</v>
      </c>
    </row>
    <row r="8763" spans="1:14" ht="14.25" customHeight="1" x14ac:dyDescent="0.3">
      <c r="A8763" t="s">
        <v>15082</v>
      </c>
      <c r="B8763" t="s">
        <v>25</v>
      </c>
      <c r="C8763" t="s">
        <v>26</v>
      </c>
      <c r="D8763">
        <v>833.64</v>
      </c>
      <c r="E8763">
        <v>0.46</v>
      </c>
      <c r="F8763">
        <f t="shared" si="272"/>
        <v>383.4744</v>
      </c>
      <c r="G8763">
        <f t="shared" si="273"/>
        <v>450.16559999999998</v>
      </c>
      <c r="H8763">
        <v>4</v>
      </c>
      <c r="I8763" s="17">
        <v>45093</v>
      </c>
      <c r="J8763" s="17">
        <v>45095</v>
      </c>
      <c r="K8763" t="s">
        <v>15</v>
      </c>
      <c r="L8763" t="s">
        <v>16</v>
      </c>
      <c r="M8763">
        <v>201.75</v>
      </c>
      <c r="N8763" t="s">
        <v>34</v>
      </c>
    </row>
    <row r="8764" spans="1:14" ht="14.25" customHeight="1" x14ac:dyDescent="0.3">
      <c r="A8764" t="s">
        <v>1424</v>
      </c>
      <c r="B8764" t="s">
        <v>41</v>
      </c>
      <c r="C8764" t="s">
        <v>33</v>
      </c>
      <c r="D8764">
        <v>833.86</v>
      </c>
      <c r="E8764">
        <v>0.49</v>
      </c>
      <c r="F8764">
        <f t="shared" si="272"/>
        <v>408.59140000000002</v>
      </c>
      <c r="G8764">
        <f t="shared" si="273"/>
        <v>425.26859999999999</v>
      </c>
      <c r="H8764">
        <v>4</v>
      </c>
      <c r="I8764" s="17">
        <v>45001</v>
      </c>
      <c r="J8764" s="17">
        <v>45007</v>
      </c>
      <c r="K8764" t="s">
        <v>15</v>
      </c>
      <c r="L8764" t="s">
        <v>16</v>
      </c>
      <c r="M8764">
        <v>104.15</v>
      </c>
      <c r="N8764" t="s">
        <v>34</v>
      </c>
    </row>
    <row r="8765" spans="1:14" ht="14.25" customHeight="1" x14ac:dyDescent="0.3">
      <c r="A8765" t="s">
        <v>10569</v>
      </c>
      <c r="B8765" t="s">
        <v>25</v>
      </c>
      <c r="C8765" t="s">
        <v>20</v>
      </c>
      <c r="D8765">
        <v>842.81</v>
      </c>
      <c r="E8765">
        <v>0.13</v>
      </c>
      <c r="F8765">
        <f t="shared" si="272"/>
        <v>109.56529999999999</v>
      </c>
      <c r="G8765">
        <f t="shared" si="273"/>
        <v>733.24469999999997</v>
      </c>
      <c r="H8765">
        <v>4</v>
      </c>
      <c r="I8765" s="17">
        <v>45447</v>
      </c>
      <c r="J8765" s="17">
        <v>45452</v>
      </c>
      <c r="K8765" t="s">
        <v>15</v>
      </c>
      <c r="L8765" t="s">
        <v>22</v>
      </c>
      <c r="M8765">
        <v>133.06</v>
      </c>
      <c r="N8765" t="s">
        <v>23</v>
      </c>
    </row>
    <row r="8766" spans="1:14" ht="14.25" customHeight="1" x14ac:dyDescent="0.3">
      <c r="A8766" t="s">
        <v>14000</v>
      </c>
      <c r="B8766" t="s">
        <v>25</v>
      </c>
      <c r="C8766" t="s">
        <v>14</v>
      </c>
      <c r="D8766">
        <v>845.7</v>
      </c>
      <c r="E8766">
        <v>0.3</v>
      </c>
      <c r="F8766">
        <f t="shared" si="272"/>
        <v>253.71</v>
      </c>
      <c r="G8766">
        <f t="shared" si="273"/>
        <v>591.99</v>
      </c>
      <c r="H8766">
        <v>4</v>
      </c>
      <c r="I8766" s="17">
        <v>45472</v>
      </c>
      <c r="J8766" s="17">
        <v>45479</v>
      </c>
      <c r="K8766" t="s">
        <v>15</v>
      </c>
      <c r="L8766" t="s">
        <v>22</v>
      </c>
      <c r="M8766">
        <v>143.91</v>
      </c>
      <c r="N8766" t="s">
        <v>48</v>
      </c>
    </row>
    <row r="8767" spans="1:14" ht="14.25" customHeight="1" x14ac:dyDescent="0.3">
      <c r="A8767" t="s">
        <v>3205</v>
      </c>
      <c r="B8767" t="s">
        <v>25</v>
      </c>
      <c r="C8767" t="s">
        <v>33</v>
      </c>
      <c r="D8767">
        <v>850.94</v>
      </c>
      <c r="E8767">
        <v>0.08</v>
      </c>
      <c r="F8767">
        <f t="shared" si="272"/>
        <v>68.075200000000009</v>
      </c>
      <c r="G8767">
        <f t="shared" si="273"/>
        <v>782.86480000000006</v>
      </c>
      <c r="H8767">
        <v>4</v>
      </c>
      <c r="I8767" s="17">
        <v>45133</v>
      </c>
      <c r="J8767" s="17">
        <v>45134</v>
      </c>
      <c r="K8767" t="s">
        <v>21</v>
      </c>
      <c r="L8767" t="s">
        <v>22</v>
      </c>
      <c r="M8767">
        <v>197.74</v>
      </c>
      <c r="N8767" t="s">
        <v>39</v>
      </c>
    </row>
    <row r="8768" spans="1:14" ht="14.25" customHeight="1" x14ac:dyDescent="0.3">
      <c r="A8768" t="s">
        <v>968</v>
      </c>
      <c r="B8768" t="s">
        <v>25</v>
      </c>
      <c r="C8768" t="s">
        <v>36</v>
      </c>
      <c r="D8768">
        <v>853.13</v>
      </c>
      <c r="E8768">
        <v>0.46</v>
      </c>
      <c r="F8768">
        <f t="shared" si="272"/>
        <v>392.43979999999999</v>
      </c>
      <c r="G8768">
        <f t="shared" si="273"/>
        <v>460.6902</v>
      </c>
      <c r="H8768">
        <v>4</v>
      </c>
      <c r="I8768" s="17">
        <v>45593</v>
      </c>
      <c r="J8768" s="17">
        <v>45594</v>
      </c>
      <c r="K8768" t="s">
        <v>15</v>
      </c>
      <c r="L8768" t="s">
        <v>27</v>
      </c>
      <c r="M8768">
        <v>224.73</v>
      </c>
      <c r="N8768" t="s">
        <v>17</v>
      </c>
    </row>
    <row r="8769" spans="1:14" ht="14.25" customHeight="1" x14ac:dyDescent="0.3">
      <c r="A8769" t="s">
        <v>7038</v>
      </c>
      <c r="B8769" t="s">
        <v>13</v>
      </c>
      <c r="C8769" t="s">
        <v>20</v>
      </c>
      <c r="D8769">
        <v>859.31</v>
      </c>
      <c r="E8769">
        <v>0.14000000000000001</v>
      </c>
      <c r="F8769">
        <f t="shared" si="272"/>
        <v>120.30340000000001</v>
      </c>
      <c r="G8769">
        <f t="shared" si="273"/>
        <v>739.00659999999993</v>
      </c>
      <c r="H8769">
        <v>4</v>
      </c>
      <c r="I8769" s="17">
        <v>45175</v>
      </c>
      <c r="J8769" s="17">
        <v>45179</v>
      </c>
      <c r="K8769" t="s">
        <v>21</v>
      </c>
      <c r="L8769" t="s">
        <v>22</v>
      </c>
      <c r="M8769">
        <v>131.69</v>
      </c>
      <c r="N8769" t="s">
        <v>28</v>
      </c>
    </row>
    <row r="8770" spans="1:14" ht="14.25" customHeight="1" x14ac:dyDescent="0.3">
      <c r="A8770" t="s">
        <v>3170</v>
      </c>
      <c r="B8770" t="s">
        <v>41</v>
      </c>
      <c r="C8770" t="s">
        <v>14</v>
      </c>
      <c r="D8770">
        <v>860.51</v>
      </c>
      <c r="E8770">
        <v>0.41</v>
      </c>
      <c r="F8770">
        <f t="shared" ref="F8770:F8833" si="274">D8770*E8770</f>
        <v>352.8091</v>
      </c>
      <c r="G8770">
        <f t="shared" ref="G8770:G8833" si="275">D8770-F8770</f>
        <v>507.70089999999999</v>
      </c>
      <c r="H8770">
        <v>4</v>
      </c>
      <c r="I8770" s="17">
        <v>44950</v>
      </c>
      <c r="J8770" s="17">
        <v>44953</v>
      </c>
      <c r="K8770" t="s">
        <v>21</v>
      </c>
      <c r="L8770" t="s">
        <v>22</v>
      </c>
      <c r="M8770">
        <v>238.28</v>
      </c>
      <c r="N8770" t="s">
        <v>39</v>
      </c>
    </row>
    <row r="8771" spans="1:14" ht="14.25" customHeight="1" x14ac:dyDescent="0.3">
      <c r="A8771" t="s">
        <v>14123</v>
      </c>
      <c r="B8771" t="s">
        <v>25</v>
      </c>
      <c r="C8771" t="s">
        <v>26</v>
      </c>
      <c r="D8771">
        <v>870.84</v>
      </c>
      <c r="E8771">
        <v>0.08</v>
      </c>
      <c r="F8771">
        <f t="shared" si="274"/>
        <v>69.667200000000008</v>
      </c>
      <c r="G8771">
        <f t="shared" si="275"/>
        <v>801.17280000000005</v>
      </c>
      <c r="H8771">
        <v>4</v>
      </c>
      <c r="I8771" s="17">
        <v>45106</v>
      </c>
      <c r="J8771" s="17">
        <v>45112</v>
      </c>
      <c r="K8771" t="s">
        <v>31</v>
      </c>
      <c r="L8771" t="s">
        <v>22</v>
      </c>
      <c r="M8771">
        <v>160.75</v>
      </c>
      <c r="N8771" t="s">
        <v>23</v>
      </c>
    </row>
    <row r="8772" spans="1:14" ht="14.25" customHeight="1" x14ac:dyDescent="0.3">
      <c r="A8772" t="s">
        <v>4606</v>
      </c>
      <c r="B8772" t="s">
        <v>25</v>
      </c>
      <c r="C8772" t="s">
        <v>20</v>
      </c>
      <c r="D8772">
        <v>871.34</v>
      </c>
      <c r="E8772">
        <v>0.19</v>
      </c>
      <c r="F8772">
        <f t="shared" si="274"/>
        <v>165.55460000000002</v>
      </c>
      <c r="G8772">
        <f t="shared" si="275"/>
        <v>705.78539999999998</v>
      </c>
      <c r="H8772">
        <v>4</v>
      </c>
      <c r="I8772" s="17">
        <v>45315</v>
      </c>
      <c r="J8772" s="17">
        <v>45319</v>
      </c>
      <c r="K8772" t="s">
        <v>31</v>
      </c>
      <c r="L8772" t="s">
        <v>22</v>
      </c>
      <c r="M8772">
        <v>94.58</v>
      </c>
      <c r="N8772" t="s">
        <v>48</v>
      </c>
    </row>
    <row r="8773" spans="1:14" ht="14.25" customHeight="1" x14ac:dyDescent="0.3">
      <c r="A8773" t="s">
        <v>10453</v>
      </c>
      <c r="B8773" t="s">
        <v>13</v>
      </c>
      <c r="C8773" t="s">
        <v>14</v>
      </c>
      <c r="D8773">
        <v>871.45</v>
      </c>
      <c r="E8773">
        <v>0.35</v>
      </c>
      <c r="F8773">
        <f t="shared" si="274"/>
        <v>305.00749999999999</v>
      </c>
      <c r="G8773">
        <f t="shared" si="275"/>
        <v>566.44250000000011</v>
      </c>
      <c r="H8773">
        <v>4</v>
      </c>
      <c r="I8773" s="17">
        <v>44962</v>
      </c>
      <c r="J8773" s="17">
        <v>44965</v>
      </c>
      <c r="K8773" t="s">
        <v>31</v>
      </c>
      <c r="L8773" t="s">
        <v>27</v>
      </c>
      <c r="M8773">
        <v>122.45</v>
      </c>
      <c r="N8773" t="s">
        <v>23</v>
      </c>
    </row>
    <row r="8774" spans="1:14" ht="14.25" customHeight="1" x14ac:dyDescent="0.3">
      <c r="A8774" t="s">
        <v>12896</v>
      </c>
      <c r="B8774" t="s">
        <v>41</v>
      </c>
      <c r="C8774" t="s">
        <v>26</v>
      </c>
      <c r="D8774">
        <v>873</v>
      </c>
      <c r="E8774">
        <v>0.48</v>
      </c>
      <c r="F8774">
        <f t="shared" si="274"/>
        <v>419.03999999999996</v>
      </c>
      <c r="G8774">
        <f t="shared" si="275"/>
        <v>453.96000000000004</v>
      </c>
      <c r="H8774">
        <v>4</v>
      </c>
      <c r="I8774" s="17">
        <v>45047</v>
      </c>
      <c r="J8774" s="17">
        <v>45054</v>
      </c>
      <c r="K8774" t="s">
        <v>15</v>
      </c>
      <c r="L8774" t="s">
        <v>27</v>
      </c>
      <c r="M8774">
        <v>75.94</v>
      </c>
      <c r="N8774" t="s">
        <v>23</v>
      </c>
    </row>
    <row r="8775" spans="1:14" ht="14.25" customHeight="1" x14ac:dyDescent="0.3">
      <c r="A8775" t="s">
        <v>3790</v>
      </c>
      <c r="B8775" t="s">
        <v>41</v>
      </c>
      <c r="C8775" t="s">
        <v>36</v>
      </c>
      <c r="D8775">
        <v>879.69</v>
      </c>
      <c r="E8775">
        <v>0.14000000000000001</v>
      </c>
      <c r="F8775">
        <f t="shared" si="274"/>
        <v>123.15660000000003</v>
      </c>
      <c r="G8775">
        <f t="shared" si="275"/>
        <v>756.53340000000003</v>
      </c>
      <c r="H8775">
        <v>4</v>
      </c>
      <c r="I8775" s="17">
        <v>44932</v>
      </c>
      <c r="J8775" s="17">
        <v>44938</v>
      </c>
      <c r="K8775" t="s">
        <v>15</v>
      </c>
      <c r="L8775" t="s">
        <v>16</v>
      </c>
      <c r="M8775">
        <v>244.22</v>
      </c>
      <c r="N8775" t="s">
        <v>39</v>
      </c>
    </row>
    <row r="8776" spans="1:14" ht="14.25" customHeight="1" x14ac:dyDescent="0.3">
      <c r="A8776" t="s">
        <v>608</v>
      </c>
      <c r="B8776" t="s">
        <v>41</v>
      </c>
      <c r="C8776" t="s">
        <v>33</v>
      </c>
      <c r="D8776">
        <v>879.88</v>
      </c>
      <c r="E8776">
        <v>0.32</v>
      </c>
      <c r="F8776">
        <f t="shared" si="274"/>
        <v>281.5616</v>
      </c>
      <c r="G8776">
        <f t="shared" si="275"/>
        <v>598.3184</v>
      </c>
      <c r="H8776">
        <v>4</v>
      </c>
      <c r="I8776" s="17">
        <v>45589</v>
      </c>
      <c r="J8776" s="17">
        <v>45595</v>
      </c>
      <c r="K8776" t="s">
        <v>21</v>
      </c>
      <c r="L8776" t="s">
        <v>16</v>
      </c>
      <c r="M8776">
        <v>230.62</v>
      </c>
      <c r="N8776" t="s">
        <v>28</v>
      </c>
    </row>
    <row r="8777" spans="1:14" ht="14.25" customHeight="1" x14ac:dyDescent="0.3">
      <c r="A8777" t="s">
        <v>6337</v>
      </c>
      <c r="B8777" t="s">
        <v>19</v>
      </c>
      <c r="C8777" t="s">
        <v>14</v>
      </c>
      <c r="D8777">
        <v>880.08</v>
      </c>
      <c r="E8777">
        <v>0.47</v>
      </c>
      <c r="F8777">
        <f t="shared" si="274"/>
        <v>413.63760000000002</v>
      </c>
      <c r="G8777">
        <f t="shared" si="275"/>
        <v>466.44240000000002</v>
      </c>
      <c r="H8777">
        <v>4</v>
      </c>
      <c r="I8777" s="17">
        <v>44940</v>
      </c>
      <c r="J8777" s="17">
        <v>44944</v>
      </c>
      <c r="K8777" t="s">
        <v>15</v>
      </c>
      <c r="L8777" t="s">
        <v>16</v>
      </c>
      <c r="M8777">
        <v>55.6</v>
      </c>
      <c r="N8777" t="s">
        <v>28</v>
      </c>
    </row>
    <row r="8778" spans="1:14" ht="14.25" customHeight="1" x14ac:dyDescent="0.3">
      <c r="A8778" t="s">
        <v>9885</v>
      </c>
      <c r="B8778" t="s">
        <v>13</v>
      </c>
      <c r="C8778" t="s">
        <v>20</v>
      </c>
      <c r="D8778">
        <v>887.02</v>
      </c>
      <c r="E8778">
        <v>0.49</v>
      </c>
      <c r="F8778">
        <f t="shared" si="274"/>
        <v>434.63979999999998</v>
      </c>
      <c r="G8778">
        <f t="shared" si="275"/>
        <v>452.3802</v>
      </c>
      <c r="H8778">
        <v>4</v>
      </c>
      <c r="I8778" s="17">
        <v>45452</v>
      </c>
      <c r="J8778" s="17">
        <v>45459</v>
      </c>
      <c r="K8778" t="s">
        <v>21</v>
      </c>
      <c r="L8778" t="s">
        <v>27</v>
      </c>
      <c r="M8778">
        <v>101.32</v>
      </c>
      <c r="N8778" t="s">
        <v>48</v>
      </c>
    </row>
    <row r="8779" spans="1:14" ht="14.25" customHeight="1" x14ac:dyDescent="0.3">
      <c r="A8779" t="s">
        <v>2125</v>
      </c>
      <c r="B8779" t="s">
        <v>41</v>
      </c>
      <c r="C8779" t="s">
        <v>33</v>
      </c>
      <c r="D8779">
        <v>889.13</v>
      </c>
      <c r="E8779">
        <v>0.33</v>
      </c>
      <c r="F8779">
        <f t="shared" si="274"/>
        <v>293.41290000000004</v>
      </c>
      <c r="G8779">
        <f t="shared" si="275"/>
        <v>595.71709999999996</v>
      </c>
      <c r="H8779">
        <v>4</v>
      </c>
      <c r="I8779" s="17">
        <v>44975</v>
      </c>
      <c r="J8779" s="17">
        <v>44976</v>
      </c>
      <c r="K8779" t="s">
        <v>31</v>
      </c>
      <c r="L8779" t="s">
        <v>27</v>
      </c>
      <c r="M8779">
        <v>257.23</v>
      </c>
      <c r="N8779" t="s">
        <v>34</v>
      </c>
    </row>
    <row r="8780" spans="1:14" ht="14.25" customHeight="1" x14ac:dyDescent="0.3">
      <c r="A8780" t="s">
        <v>9789</v>
      </c>
      <c r="B8780" t="s">
        <v>13</v>
      </c>
      <c r="C8780" t="s">
        <v>26</v>
      </c>
      <c r="D8780">
        <v>891.26</v>
      </c>
      <c r="E8780">
        <v>0.03</v>
      </c>
      <c r="F8780">
        <f t="shared" si="274"/>
        <v>26.7378</v>
      </c>
      <c r="G8780">
        <f t="shared" si="275"/>
        <v>864.5222</v>
      </c>
      <c r="H8780">
        <v>4</v>
      </c>
      <c r="I8780" s="17">
        <v>45494</v>
      </c>
      <c r="J8780" s="17">
        <v>45500</v>
      </c>
      <c r="K8780" t="s">
        <v>15</v>
      </c>
      <c r="L8780" t="s">
        <v>27</v>
      </c>
      <c r="M8780">
        <v>66.16</v>
      </c>
      <c r="N8780" t="s">
        <v>34</v>
      </c>
    </row>
    <row r="8781" spans="1:14" ht="14.25" customHeight="1" x14ac:dyDescent="0.3">
      <c r="A8781" t="s">
        <v>8226</v>
      </c>
      <c r="B8781" t="s">
        <v>41</v>
      </c>
      <c r="C8781" t="s">
        <v>14</v>
      </c>
      <c r="D8781">
        <v>894</v>
      </c>
      <c r="E8781">
        <v>0.45</v>
      </c>
      <c r="F8781">
        <f t="shared" si="274"/>
        <v>402.3</v>
      </c>
      <c r="G8781">
        <f t="shared" si="275"/>
        <v>491.7</v>
      </c>
      <c r="H8781">
        <v>4</v>
      </c>
      <c r="I8781" s="17">
        <v>45441</v>
      </c>
      <c r="J8781" s="17">
        <v>45447</v>
      </c>
      <c r="K8781" t="s">
        <v>21</v>
      </c>
      <c r="L8781" t="s">
        <v>27</v>
      </c>
      <c r="M8781">
        <v>149.63999999999999</v>
      </c>
      <c r="N8781" t="s">
        <v>34</v>
      </c>
    </row>
    <row r="8782" spans="1:14" ht="14.25" customHeight="1" x14ac:dyDescent="0.3">
      <c r="A8782" t="s">
        <v>12871</v>
      </c>
      <c r="B8782" t="s">
        <v>19</v>
      </c>
      <c r="C8782" t="s">
        <v>36</v>
      </c>
      <c r="D8782">
        <v>897.44</v>
      </c>
      <c r="E8782">
        <v>0.2</v>
      </c>
      <c r="F8782">
        <f t="shared" si="274"/>
        <v>179.48800000000003</v>
      </c>
      <c r="G8782">
        <f t="shared" si="275"/>
        <v>717.952</v>
      </c>
      <c r="H8782">
        <v>4</v>
      </c>
      <c r="I8782" s="17">
        <v>45237</v>
      </c>
      <c r="J8782" s="17">
        <v>45239</v>
      </c>
      <c r="K8782" t="s">
        <v>15</v>
      </c>
      <c r="L8782" t="s">
        <v>16</v>
      </c>
      <c r="M8782">
        <v>172.87</v>
      </c>
      <c r="N8782" t="s">
        <v>28</v>
      </c>
    </row>
    <row r="8783" spans="1:14" ht="14.25" customHeight="1" x14ac:dyDescent="0.3">
      <c r="A8783" t="s">
        <v>1085</v>
      </c>
      <c r="B8783" t="s">
        <v>13</v>
      </c>
      <c r="C8783" t="s">
        <v>33</v>
      </c>
      <c r="D8783">
        <v>899.78</v>
      </c>
      <c r="E8783">
        <v>0.48</v>
      </c>
      <c r="F8783">
        <f t="shared" si="274"/>
        <v>431.89439999999996</v>
      </c>
      <c r="G8783">
        <f t="shared" si="275"/>
        <v>467.88560000000001</v>
      </c>
      <c r="H8783">
        <v>4</v>
      </c>
      <c r="I8783" s="17">
        <v>44974</v>
      </c>
      <c r="J8783" s="17">
        <v>44980</v>
      </c>
      <c r="K8783" t="s">
        <v>21</v>
      </c>
      <c r="L8783" t="s">
        <v>22</v>
      </c>
      <c r="M8783">
        <v>142.11000000000001</v>
      </c>
      <c r="N8783" t="s">
        <v>39</v>
      </c>
    </row>
    <row r="8784" spans="1:14" ht="14.25" customHeight="1" x14ac:dyDescent="0.3">
      <c r="A8784" t="s">
        <v>6880</v>
      </c>
      <c r="B8784" t="s">
        <v>13</v>
      </c>
      <c r="C8784" t="s">
        <v>14</v>
      </c>
      <c r="D8784">
        <v>905.74</v>
      </c>
      <c r="E8784">
        <v>0.36</v>
      </c>
      <c r="F8784">
        <f t="shared" si="274"/>
        <v>326.06639999999999</v>
      </c>
      <c r="G8784">
        <f t="shared" si="275"/>
        <v>579.67360000000008</v>
      </c>
      <c r="H8784">
        <v>4</v>
      </c>
      <c r="I8784" s="17">
        <v>45412</v>
      </c>
      <c r="J8784" s="17">
        <v>45418</v>
      </c>
      <c r="K8784" t="s">
        <v>15</v>
      </c>
      <c r="L8784" t="s">
        <v>27</v>
      </c>
      <c r="M8784">
        <v>242.51</v>
      </c>
      <c r="N8784" t="s">
        <v>48</v>
      </c>
    </row>
    <row r="8785" spans="1:14" ht="14.25" customHeight="1" x14ac:dyDescent="0.3">
      <c r="A8785" t="s">
        <v>5254</v>
      </c>
      <c r="B8785" t="s">
        <v>19</v>
      </c>
      <c r="C8785" t="s">
        <v>26</v>
      </c>
      <c r="D8785">
        <v>906.79</v>
      </c>
      <c r="E8785">
        <v>0.21</v>
      </c>
      <c r="F8785">
        <f t="shared" si="274"/>
        <v>190.42589999999998</v>
      </c>
      <c r="G8785">
        <f t="shared" si="275"/>
        <v>716.36410000000001</v>
      </c>
      <c r="H8785">
        <v>4</v>
      </c>
      <c r="I8785" s="17">
        <v>45158</v>
      </c>
      <c r="J8785" s="17">
        <v>45159</v>
      </c>
      <c r="K8785" t="s">
        <v>15</v>
      </c>
      <c r="L8785" t="s">
        <v>16</v>
      </c>
      <c r="M8785">
        <v>113.28</v>
      </c>
      <c r="N8785" t="s">
        <v>48</v>
      </c>
    </row>
    <row r="8786" spans="1:14" ht="14.25" customHeight="1" x14ac:dyDescent="0.3">
      <c r="A8786" t="s">
        <v>1227</v>
      </c>
      <c r="B8786" t="s">
        <v>41</v>
      </c>
      <c r="C8786" t="s">
        <v>20</v>
      </c>
      <c r="D8786">
        <v>912.93</v>
      </c>
      <c r="E8786">
        <v>0.1</v>
      </c>
      <c r="F8786">
        <f t="shared" si="274"/>
        <v>91.293000000000006</v>
      </c>
      <c r="G8786">
        <f t="shared" si="275"/>
        <v>821.63699999999994</v>
      </c>
      <c r="H8786">
        <v>4</v>
      </c>
      <c r="I8786" s="17">
        <v>44960</v>
      </c>
      <c r="J8786" s="17">
        <v>44966</v>
      </c>
      <c r="K8786" t="s">
        <v>15</v>
      </c>
      <c r="L8786" t="s">
        <v>16</v>
      </c>
      <c r="M8786">
        <v>205.14</v>
      </c>
      <c r="N8786" t="s">
        <v>34</v>
      </c>
    </row>
    <row r="8787" spans="1:14" ht="14.25" customHeight="1" x14ac:dyDescent="0.3">
      <c r="A8787" t="s">
        <v>4181</v>
      </c>
      <c r="B8787" t="s">
        <v>41</v>
      </c>
      <c r="C8787" t="s">
        <v>33</v>
      </c>
      <c r="D8787">
        <v>917.28</v>
      </c>
      <c r="E8787">
        <v>0.4</v>
      </c>
      <c r="F8787">
        <f t="shared" si="274"/>
        <v>366.91200000000003</v>
      </c>
      <c r="G8787">
        <f t="shared" si="275"/>
        <v>550.36799999999994</v>
      </c>
      <c r="H8787">
        <v>4</v>
      </c>
      <c r="I8787" s="17">
        <v>45157</v>
      </c>
      <c r="J8787" s="17">
        <v>45164</v>
      </c>
      <c r="K8787" t="s">
        <v>31</v>
      </c>
      <c r="L8787" t="s">
        <v>22</v>
      </c>
      <c r="M8787">
        <v>56.94</v>
      </c>
      <c r="N8787" t="s">
        <v>28</v>
      </c>
    </row>
    <row r="8788" spans="1:14" ht="14.25" customHeight="1" x14ac:dyDescent="0.3">
      <c r="A8788" t="s">
        <v>12383</v>
      </c>
      <c r="B8788" t="s">
        <v>41</v>
      </c>
      <c r="C8788" t="s">
        <v>36</v>
      </c>
      <c r="D8788">
        <v>919.83</v>
      </c>
      <c r="E8788">
        <v>0.14000000000000001</v>
      </c>
      <c r="F8788">
        <f t="shared" si="274"/>
        <v>128.77620000000002</v>
      </c>
      <c r="G8788">
        <f t="shared" si="275"/>
        <v>791.05380000000002</v>
      </c>
      <c r="H8788">
        <v>4</v>
      </c>
      <c r="I8788" s="17">
        <v>45084</v>
      </c>
      <c r="J8788" s="17">
        <v>45091</v>
      </c>
      <c r="K8788" t="s">
        <v>31</v>
      </c>
      <c r="L8788" t="s">
        <v>16</v>
      </c>
      <c r="M8788">
        <v>139.54</v>
      </c>
      <c r="N8788" t="s">
        <v>17</v>
      </c>
    </row>
    <row r="8789" spans="1:14" ht="14.25" customHeight="1" x14ac:dyDescent="0.3">
      <c r="A8789" t="s">
        <v>1685</v>
      </c>
      <c r="B8789" t="s">
        <v>41</v>
      </c>
      <c r="C8789" t="s">
        <v>33</v>
      </c>
      <c r="D8789">
        <v>923.02</v>
      </c>
      <c r="E8789">
        <v>0.02</v>
      </c>
      <c r="F8789">
        <f t="shared" si="274"/>
        <v>18.4604</v>
      </c>
      <c r="G8789">
        <f t="shared" si="275"/>
        <v>904.55959999999993</v>
      </c>
      <c r="H8789">
        <v>4</v>
      </c>
      <c r="I8789" s="17">
        <v>45617</v>
      </c>
      <c r="J8789" s="17">
        <v>45618</v>
      </c>
      <c r="K8789" t="s">
        <v>15</v>
      </c>
      <c r="L8789" t="s">
        <v>16</v>
      </c>
      <c r="M8789">
        <v>58.12</v>
      </c>
      <c r="N8789" t="s">
        <v>34</v>
      </c>
    </row>
    <row r="8790" spans="1:14" ht="14.25" customHeight="1" x14ac:dyDescent="0.3">
      <c r="A8790" t="s">
        <v>14961</v>
      </c>
      <c r="B8790" t="s">
        <v>19</v>
      </c>
      <c r="C8790" t="s">
        <v>20</v>
      </c>
      <c r="D8790">
        <v>927.44</v>
      </c>
      <c r="E8790">
        <v>0.12</v>
      </c>
      <c r="F8790">
        <f t="shared" si="274"/>
        <v>111.2928</v>
      </c>
      <c r="G8790">
        <f t="shared" si="275"/>
        <v>816.14720000000011</v>
      </c>
      <c r="H8790">
        <v>4</v>
      </c>
      <c r="I8790" s="17">
        <v>45188</v>
      </c>
      <c r="J8790" s="17">
        <v>45193</v>
      </c>
      <c r="K8790" t="s">
        <v>21</v>
      </c>
      <c r="L8790" t="s">
        <v>27</v>
      </c>
      <c r="M8790">
        <v>72.78</v>
      </c>
      <c r="N8790" t="s">
        <v>34</v>
      </c>
    </row>
    <row r="8791" spans="1:14" ht="14.25" customHeight="1" x14ac:dyDescent="0.3">
      <c r="A8791" t="s">
        <v>10138</v>
      </c>
      <c r="B8791" t="s">
        <v>19</v>
      </c>
      <c r="C8791" t="s">
        <v>20</v>
      </c>
      <c r="D8791">
        <v>929.88</v>
      </c>
      <c r="E8791">
        <v>0.48</v>
      </c>
      <c r="F8791">
        <f t="shared" si="274"/>
        <v>446.3424</v>
      </c>
      <c r="G8791">
        <f t="shared" si="275"/>
        <v>483.5376</v>
      </c>
      <c r="H8791">
        <v>4</v>
      </c>
      <c r="I8791" s="17">
        <v>45359</v>
      </c>
      <c r="J8791" s="17">
        <v>45361</v>
      </c>
      <c r="K8791" t="s">
        <v>21</v>
      </c>
      <c r="L8791" t="s">
        <v>16</v>
      </c>
      <c r="M8791">
        <v>133.88999999999999</v>
      </c>
      <c r="N8791" t="s">
        <v>23</v>
      </c>
    </row>
    <row r="8792" spans="1:14" ht="14.25" customHeight="1" x14ac:dyDescent="0.3">
      <c r="A8792" t="s">
        <v>3284</v>
      </c>
      <c r="B8792" t="s">
        <v>13</v>
      </c>
      <c r="C8792" t="s">
        <v>20</v>
      </c>
      <c r="D8792">
        <v>937.39</v>
      </c>
      <c r="E8792">
        <v>0.15</v>
      </c>
      <c r="F8792">
        <f t="shared" si="274"/>
        <v>140.60849999999999</v>
      </c>
      <c r="G8792">
        <f t="shared" si="275"/>
        <v>796.78150000000005</v>
      </c>
      <c r="H8792">
        <v>4</v>
      </c>
      <c r="I8792" s="17">
        <v>45524</v>
      </c>
      <c r="J8792" s="17">
        <v>45530</v>
      </c>
      <c r="K8792" t="s">
        <v>31</v>
      </c>
      <c r="L8792" t="s">
        <v>27</v>
      </c>
      <c r="M8792">
        <v>87.13</v>
      </c>
      <c r="N8792" t="s">
        <v>48</v>
      </c>
    </row>
    <row r="8793" spans="1:14" ht="14.25" customHeight="1" x14ac:dyDescent="0.3">
      <c r="A8793" t="s">
        <v>10003</v>
      </c>
      <c r="B8793" t="s">
        <v>19</v>
      </c>
      <c r="C8793" t="s">
        <v>36</v>
      </c>
      <c r="D8793">
        <v>943.11</v>
      </c>
      <c r="E8793">
        <v>0.26</v>
      </c>
      <c r="F8793">
        <f t="shared" si="274"/>
        <v>245.20860000000002</v>
      </c>
      <c r="G8793">
        <f t="shared" si="275"/>
        <v>697.90139999999997</v>
      </c>
      <c r="H8793">
        <v>4</v>
      </c>
      <c r="I8793" s="17">
        <v>45081</v>
      </c>
      <c r="J8793" s="17">
        <v>45082</v>
      </c>
      <c r="K8793" t="s">
        <v>31</v>
      </c>
      <c r="L8793" t="s">
        <v>27</v>
      </c>
      <c r="M8793">
        <v>94.22</v>
      </c>
      <c r="N8793" t="s">
        <v>48</v>
      </c>
    </row>
    <row r="8794" spans="1:14" ht="14.25" customHeight="1" x14ac:dyDescent="0.3">
      <c r="A8794" t="s">
        <v>13973</v>
      </c>
      <c r="B8794" t="s">
        <v>19</v>
      </c>
      <c r="C8794" t="s">
        <v>33</v>
      </c>
      <c r="D8794">
        <v>947.93</v>
      </c>
      <c r="E8794">
        <v>0.06</v>
      </c>
      <c r="F8794">
        <f t="shared" si="274"/>
        <v>56.875799999999998</v>
      </c>
      <c r="G8794">
        <f t="shared" si="275"/>
        <v>891.05419999999992</v>
      </c>
      <c r="H8794">
        <v>4</v>
      </c>
      <c r="I8794" s="17">
        <v>45409</v>
      </c>
      <c r="J8794" s="17">
        <v>45415</v>
      </c>
      <c r="K8794" t="s">
        <v>21</v>
      </c>
      <c r="L8794" t="s">
        <v>22</v>
      </c>
      <c r="M8794">
        <v>61.77</v>
      </c>
      <c r="N8794" t="s">
        <v>28</v>
      </c>
    </row>
    <row r="8795" spans="1:14" ht="14.25" customHeight="1" x14ac:dyDescent="0.3">
      <c r="A8795" t="s">
        <v>2161</v>
      </c>
      <c r="B8795" t="s">
        <v>13</v>
      </c>
      <c r="C8795" t="s">
        <v>14</v>
      </c>
      <c r="D8795">
        <v>948.43</v>
      </c>
      <c r="E8795">
        <v>0.15</v>
      </c>
      <c r="F8795">
        <f t="shared" si="274"/>
        <v>142.2645</v>
      </c>
      <c r="G8795">
        <f t="shared" si="275"/>
        <v>806.16549999999995</v>
      </c>
      <c r="H8795">
        <v>4</v>
      </c>
      <c r="I8795" s="17">
        <v>45226</v>
      </c>
      <c r="J8795" s="17">
        <v>45228</v>
      </c>
      <c r="K8795" t="s">
        <v>31</v>
      </c>
      <c r="L8795" t="s">
        <v>27</v>
      </c>
      <c r="M8795">
        <v>75.989999999999995</v>
      </c>
      <c r="N8795" t="s">
        <v>34</v>
      </c>
    </row>
    <row r="8796" spans="1:14" ht="14.25" customHeight="1" x14ac:dyDescent="0.3">
      <c r="A8796" t="s">
        <v>13341</v>
      </c>
      <c r="B8796" t="s">
        <v>19</v>
      </c>
      <c r="C8796" t="s">
        <v>36</v>
      </c>
      <c r="D8796">
        <v>955.94</v>
      </c>
      <c r="E8796">
        <v>0.36</v>
      </c>
      <c r="F8796">
        <f t="shared" si="274"/>
        <v>344.13839999999999</v>
      </c>
      <c r="G8796">
        <f t="shared" si="275"/>
        <v>611.80160000000001</v>
      </c>
      <c r="H8796">
        <v>4</v>
      </c>
      <c r="I8796" s="17">
        <v>45535</v>
      </c>
      <c r="J8796" s="17">
        <v>45536</v>
      </c>
      <c r="K8796" t="s">
        <v>31</v>
      </c>
      <c r="L8796" t="s">
        <v>16</v>
      </c>
      <c r="M8796">
        <v>198.14</v>
      </c>
      <c r="N8796" t="s">
        <v>17</v>
      </c>
    </row>
    <row r="8797" spans="1:14" ht="14.25" customHeight="1" x14ac:dyDescent="0.3">
      <c r="A8797" t="s">
        <v>7465</v>
      </c>
      <c r="B8797" t="s">
        <v>13</v>
      </c>
      <c r="C8797" t="s">
        <v>20</v>
      </c>
      <c r="D8797">
        <v>957.44</v>
      </c>
      <c r="E8797">
        <v>0.11</v>
      </c>
      <c r="F8797">
        <f t="shared" si="274"/>
        <v>105.31840000000001</v>
      </c>
      <c r="G8797">
        <f t="shared" si="275"/>
        <v>852.12160000000006</v>
      </c>
      <c r="H8797">
        <v>4</v>
      </c>
      <c r="I8797" s="17">
        <v>45267</v>
      </c>
      <c r="J8797" s="17">
        <v>45273</v>
      </c>
      <c r="K8797" t="s">
        <v>21</v>
      </c>
      <c r="L8797" t="s">
        <v>27</v>
      </c>
      <c r="M8797">
        <v>278.16000000000003</v>
      </c>
      <c r="N8797" t="s">
        <v>17</v>
      </c>
    </row>
    <row r="8798" spans="1:14" ht="14.25" customHeight="1" x14ac:dyDescent="0.3">
      <c r="A8798" t="s">
        <v>728</v>
      </c>
      <c r="B8798" t="s">
        <v>19</v>
      </c>
      <c r="C8798" t="s">
        <v>14</v>
      </c>
      <c r="D8798">
        <v>967.07</v>
      </c>
      <c r="E8798">
        <v>0.21</v>
      </c>
      <c r="F8798">
        <f t="shared" si="274"/>
        <v>203.0847</v>
      </c>
      <c r="G8798">
        <f t="shared" si="275"/>
        <v>763.98530000000005</v>
      </c>
      <c r="H8798">
        <v>4</v>
      </c>
      <c r="I8798" s="17">
        <v>45061</v>
      </c>
      <c r="J8798" s="17">
        <v>45064</v>
      </c>
      <c r="K8798" t="s">
        <v>31</v>
      </c>
      <c r="L8798" t="s">
        <v>27</v>
      </c>
      <c r="M8798">
        <v>65.819999999999993</v>
      </c>
      <c r="N8798" t="s">
        <v>39</v>
      </c>
    </row>
    <row r="8799" spans="1:14" ht="14.25" customHeight="1" x14ac:dyDescent="0.3">
      <c r="A8799" t="s">
        <v>9402</v>
      </c>
      <c r="B8799" t="s">
        <v>19</v>
      </c>
      <c r="C8799" t="s">
        <v>26</v>
      </c>
      <c r="D8799">
        <v>972.62</v>
      </c>
      <c r="E8799">
        <v>0.43</v>
      </c>
      <c r="F8799">
        <f t="shared" si="274"/>
        <v>418.22660000000002</v>
      </c>
      <c r="G8799">
        <f t="shared" si="275"/>
        <v>554.39339999999993</v>
      </c>
      <c r="H8799">
        <v>4</v>
      </c>
      <c r="I8799" s="17">
        <v>45261</v>
      </c>
      <c r="J8799" s="17">
        <v>45265</v>
      </c>
      <c r="K8799" t="s">
        <v>15</v>
      </c>
      <c r="L8799" t="s">
        <v>16</v>
      </c>
      <c r="M8799">
        <v>243.96</v>
      </c>
      <c r="N8799" t="s">
        <v>28</v>
      </c>
    </row>
    <row r="8800" spans="1:14" ht="14.25" customHeight="1" x14ac:dyDescent="0.3">
      <c r="A8800" t="s">
        <v>11950</v>
      </c>
      <c r="B8800" t="s">
        <v>25</v>
      </c>
      <c r="C8800" t="s">
        <v>26</v>
      </c>
      <c r="D8800">
        <v>973.97</v>
      </c>
      <c r="E8800">
        <v>0.01</v>
      </c>
      <c r="F8800">
        <f t="shared" si="274"/>
        <v>9.7397000000000009</v>
      </c>
      <c r="G8800">
        <f t="shared" si="275"/>
        <v>964.23030000000006</v>
      </c>
      <c r="H8800">
        <v>4</v>
      </c>
      <c r="I8800" s="17">
        <v>45468</v>
      </c>
      <c r="J8800" s="17">
        <v>45470</v>
      </c>
      <c r="K8800" t="s">
        <v>15</v>
      </c>
      <c r="L8800" t="s">
        <v>16</v>
      </c>
      <c r="M8800">
        <v>73.14</v>
      </c>
      <c r="N8800" t="s">
        <v>34</v>
      </c>
    </row>
    <row r="8801" spans="1:14" ht="14.25" customHeight="1" x14ac:dyDescent="0.3">
      <c r="A8801" t="s">
        <v>2298</v>
      </c>
      <c r="B8801" t="s">
        <v>25</v>
      </c>
      <c r="C8801" t="s">
        <v>36</v>
      </c>
      <c r="D8801">
        <v>974.03</v>
      </c>
      <c r="E8801">
        <v>0.28999999999999998</v>
      </c>
      <c r="F8801">
        <f t="shared" si="274"/>
        <v>282.46869999999996</v>
      </c>
      <c r="G8801">
        <f t="shared" si="275"/>
        <v>691.56130000000007</v>
      </c>
      <c r="H8801">
        <v>4</v>
      </c>
      <c r="I8801" s="17">
        <v>45043</v>
      </c>
      <c r="J8801" s="17">
        <v>45045</v>
      </c>
      <c r="K8801" t="s">
        <v>15</v>
      </c>
      <c r="L8801" t="s">
        <v>16</v>
      </c>
      <c r="M8801">
        <v>196.04</v>
      </c>
      <c r="N8801" t="s">
        <v>39</v>
      </c>
    </row>
    <row r="8802" spans="1:14" ht="14.25" customHeight="1" x14ac:dyDescent="0.3">
      <c r="A8802" t="s">
        <v>2833</v>
      </c>
      <c r="B8802" t="s">
        <v>19</v>
      </c>
      <c r="C8802" t="s">
        <v>33</v>
      </c>
      <c r="D8802">
        <v>975.35</v>
      </c>
      <c r="E8802">
        <v>0.37</v>
      </c>
      <c r="F8802">
        <f t="shared" si="274"/>
        <v>360.87950000000001</v>
      </c>
      <c r="G8802">
        <f t="shared" si="275"/>
        <v>614.47050000000002</v>
      </c>
      <c r="H8802">
        <v>4</v>
      </c>
      <c r="I8802" s="17">
        <v>45197</v>
      </c>
      <c r="J8802" s="17">
        <v>45203</v>
      </c>
      <c r="K8802" t="s">
        <v>15</v>
      </c>
      <c r="L8802" t="s">
        <v>16</v>
      </c>
      <c r="M8802">
        <v>254.04</v>
      </c>
      <c r="N8802" t="s">
        <v>34</v>
      </c>
    </row>
    <row r="8803" spans="1:14" ht="14.25" customHeight="1" x14ac:dyDescent="0.3">
      <c r="A8803" t="s">
        <v>10645</v>
      </c>
      <c r="B8803" t="s">
        <v>41</v>
      </c>
      <c r="C8803" t="s">
        <v>14</v>
      </c>
      <c r="D8803">
        <v>979.49</v>
      </c>
      <c r="E8803">
        <v>0.21</v>
      </c>
      <c r="F8803">
        <f t="shared" si="274"/>
        <v>205.69289999999998</v>
      </c>
      <c r="G8803">
        <f t="shared" si="275"/>
        <v>773.7971</v>
      </c>
      <c r="H8803">
        <v>4</v>
      </c>
      <c r="I8803" s="17">
        <v>44940</v>
      </c>
      <c r="J8803" s="17">
        <v>44946</v>
      </c>
      <c r="K8803" t="s">
        <v>15</v>
      </c>
      <c r="L8803" t="s">
        <v>16</v>
      </c>
      <c r="M8803">
        <v>158.34</v>
      </c>
      <c r="N8803" t="s">
        <v>17</v>
      </c>
    </row>
    <row r="8804" spans="1:14" ht="14.25" customHeight="1" x14ac:dyDescent="0.3">
      <c r="A8804" t="s">
        <v>1927</v>
      </c>
      <c r="B8804" t="s">
        <v>25</v>
      </c>
      <c r="C8804" t="s">
        <v>20</v>
      </c>
      <c r="D8804">
        <v>979.62</v>
      </c>
      <c r="E8804">
        <v>0.47</v>
      </c>
      <c r="F8804">
        <f t="shared" si="274"/>
        <v>460.42139999999995</v>
      </c>
      <c r="G8804">
        <f t="shared" si="275"/>
        <v>519.19860000000006</v>
      </c>
      <c r="H8804">
        <v>4</v>
      </c>
      <c r="I8804" s="17">
        <v>45375</v>
      </c>
      <c r="J8804" s="17">
        <v>45376</v>
      </c>
      <c r="K8804" t="s">
        <v>31</v>
      </c>
      <c r="L8804" t="s">
        <v>27</v>
      </c>
      <c r="M8804">
        <v>278.08</v>
      </c>
      <c r="N8804" t="s">
        <v>48</v>
      </c>
    </row>
    <row r="8805" spans="1:14" ht="14.25" customHeight="1" x14ac:dyDescent="0.3">
      <c r="A8805" t="s">
        <v>1858</v>
      </c>
      <c r="B8805" t="s">
        <v>25</v>
      </c>
      <c r="C8805" t="s">
        <v>14</v>
      </c>
      <c r="D8805">
        <v>986.04</v>
      </c>
      <c r="E8805">
        <v>0.49</v>
      </c>
      <c r="F8805">
        <f t="shared" si="274"/>
        <v>483.15959999999995</v>
      </c>
      <c r="G8805">
        <f t="shared" si="275"/>
        <v>502.88040000000001</v>
      </c>
      <c r="H8805">
        <v>4</v>
      </c>
      <c r="I8805" s="17">
        <v>44954</v>
      </c>
      <c r="J8805" s="17">
        <v>44956</v>
      </c>
      <c r="K8805" t="s">
        <v>15</v>
      </c>
      <c r="L8805" t="s">
        <v>22</v>
      </c>
      <c r="M8805">
        <v>68.63</v>
      </c>
      <c r="N8805" t="s">
        <v>39</v>
      </c>
    </row>
    <row r="8806" spans="1:14" ht="14.25" customHeight="1" x14ac:dyDescent="0.3">
      <c r="A8806" t="s">
        <v>14982</v>
      </c>
      <c r="B8806" t="s">
        <v>25</v>
      </c>
      <c r="C8806" t="s">
        <v>20</v>
      </c>
      <c r="D8806">
        <v>987.27</v>
      </c>
      <c r="E8806">
        <v>0.16</v>
      </c>
      <c r="F8806">
        <f t="shared" si="274"/>
        <v>157.9632</v>
      </c>
      <c r="G8806">
        <f t="shared" si="275"/>
        <v>829.30679999999995</v>
      </c>
      <c r="H8806">
        <v>4</v>
      </c>
      <c r="I8806" s="17">
        <v>45468</v>
      </c>
      <c r="J8806" s="17">
        <v>45473</v>
      </c>
      <c r="K8806" t="s">
        <v>21</v>
      </c>
      <c r="L8806" t="s">
        <v>27</v>
      </c>
      <c r="M8806">
        <v>258.42</v>
      </c>
      <c r="N8806" t="s">
        <v>23</v>
      </c>
    </row>
    <row r="8807" spans="1:14" ht="14.25" customHeight="1" x14ac:dyDescent="0.3">
      <c r="A8807" t="s">
        <v>7761</v>
      </c>
      <c r="B8807" t="s">
        <v>25</v>
      </c>
      <c r="C8807" t="s">
        <v>20</v>
      </c>
      <c r="D8807">
        <v>988.9</v>
      </c>
      <c r="E8807">
        <v>0.14000000000000001</v>
      </c>
      <c r="F8807">
        <f t="shared" si="274"/>
        <v>138.446</v>
      </c>
      <c r="G8807">
        <f t="shared" si="275"/>
        <v>850.45399999999995</v>
      </c>
      <c r="H8807">
        <v>4</v>
      </c>
      <c r="I8807" s="17">
        <v>45604</v>
      </c>
      <c r="J8807" s="17">
        <v>45607</v>
      </c>
      <c r="K8807" t="s">
        <v>31</v>
      </c>
      <c r="L8807" t="s">
        <v>27</v>
      </c>
      <c r="M8807">
        <v>191.14</v>
      </c>
      <c r="N8807" t="s">
        <v>48</v>
      </c>
    </row>
    <row r="8808" spans="1:14" ht="14.25" customHeight="1" x14ac:dyDescent="0.3">
      <c r="A8808" t="s">
        <v>6778</v>
      </c>
      <c r="B8808" t="s">
        <v>41</v>
      </c>
      <c r="C8808" t="s">
        <v>26</v>
      </c>
      <c r="D8808">
        <v>992.51</v>
      </c>
      <c r="E8808">
        <v>0.35</v>
      </c>
      <c r="F8808">
        <f t="shared" si="274"/>
        <v>347.37849999999997</v>
      </c>
      <c r="G8808">
        <f t="shared" si="275"/>
        <v>645.13149999999996</v>
      </c>
      <c r="H8808">
        <v>4</v>
      </c>
      <c r="I8808" s="17">
        <v>45174</v>
      </c>
      <c r="J8808" s="17">
        <v>45177</v>
      </c>
      <c r="K8808" t="s">
        <v>31</v>
      </c>
      <c r="L8808" t="s">
        <v>16</v>
      </c>
      <c r="M8808">
        <v>64.540000000000006</v>
      </c>
      <c r="N8808" t="s">
        <v>28</v>
      </c>
    </row>
    <row r="8809" spans="1:14" ht="14.25" customHeight="1" x14ac:dyDescent="0.3">
      <c r="A8809" t="s">
        <v>9901</v>
      </c>
      <c r="B8809" t="s">
        <v>25</v>
      </c>
      <c r="C8809" t="s">
        <v>14</v>
      </c>
      <c r="D8809">
        <v>993.15</v>
      </c>
      <c r="E8809">
        <v>0.21</v>
      </c>
      <c r="F8809">
        <f t="shared" si="274"/>
        <v>208.5615</v>
      </c>
      <c r="G8809">
        <f t="shared" si="275"/>
        <v>784.58849999999995</v>
      </c>
      <c r="H8809">
        <v>4</v>
      </c>
      <c r="I8809" s="17">
        <v>45212</v>
      </c>
      <c r="J8809" s="17">
        <v>45217</v>
      </c>
      <c r="K8809" t="s">
        <v>31</v>
      </c>
      <c r="L8809" t="s">
        <v>27</v>
      </c>
      <c r="M8809">
        <v>82.75</v>
      </c>
      <c r="N8809" t="s">
        <v>34</v>
      </c>
    </row>
    <row r="8810" spans="1:14" ht="14.25" customHeight="1" x14ac:dyDescent="0.3">
      <c r="A8810" t="s">
        <v>12599</v>
      </c>
      <c r="B8810" t="s">
        <v>13</v>
      </c>
      <c r="C8810" t="s">
        <v>36</v>
      </c>
      <c r="D8810">
        <v>995.83</v>
      </c>
      <c r="E8810">
        <v>0.3</v>
      </c>
      <c r="F8810">
        <f t="shared" si="274"/>
        <v>298.74900000000002</v>
      </c>
      <c r="G8810">
        <f t="shared" si="275"/>
        <v>697.08100000000002</v>
      </c>
      <c r="H8810">
        <v>4</v>
      </c>
      <c r="I8810" s="17">
        <v>45424</v>
      </c>
      <c r="J8810" s="17">
        <v>45429</v>
      </c>
      <c r="K8810" t="s">
        <v>15</v>
      </c>
      <c r="L8810" t="s">
        <v>22</v>
      </c>
      <c r="M8810">
        <v>197.87</v>
      </c>
      <c r="N8810" t="s">
        <v>17</v>
      </c>
    </row>
    <row r="8811" spans="1:14" ht="14.25" customHeight="1" x14ac:dyDescent="0.3">
      <c r="A8811" t="s">
        <v>8715</v>
      </c>
      <c r="B8811" t="s">
        <v>13</v>
      </c>
      <c r="C8811" t="s">
        <v>26</v>
      </c>
      <c r="D8811">
        <v>999.19</v>
      </c>
      <c r="E8811">
        <v>0.37</v>
      </c>
      <c r="F8811">
        <f t="shared" si="274"/>
        <v>369.70030000000003</v>
      </c>
      <c r="G8811">
        <f t="shared" si="275"/>
        <v>629.48970000000008</v>
      </c>
      <c r="H8811">
        <v>4</v>
      </c>
      <c r="I8811" s="17">
        <v>44933</v>
      </c>
      <c r="J8811" s="17">
        <v>44934</v>
      </c>
      <c r="K8811" t="s">
        <v>31</v>
      </c>
      <c r="L8811" t="s">
        <v>22</v>
      </c>
      <c r="M8811">
        <v>127.57</v>
      </c>
      <c r="N8811" t="s">
        <v>23</v>
      </c>
    </row>
    <row r="8812" spans="1:14" ht="14.25" customHeight="1" x14ac:dyDescent="0.3">
      <c r="A8812" t="s">
        <v>9838</v>
      </c>
      <c r="B8812" t="s">
        <v>19</v>
      </c>
      <c r="C8812" t="s">
        <v>33</v>
      </c>
      <c r="D8812">
        <v>999.57</v>
      </c>
      <c r="E8812">
        <v>0.19</v>
      </c>
      <c r="F8812">
        <f t="shared" si="274"/>
        <v>189.91830000000002</v>
      </c>
      <c r="G8812">
        <f t="shared" si="275"/>
        <v>809.65170000000001</v>
      </c>
      <c r="H8812">
        <v>4</v>
      </c>
      <c r="I8812" s="17">
        <v>45049</v>
      </c>
      <c r="J8812" s="17">
        <v>45051</v>
      </c>
      <c r="K8812" t="s">
        <v>31</v>
      </c>
      <c r="L8812" t="s">
        <v>22</v>
      </c>
      <c r="M8812">
        <v>182.86</v>
      </c>
      <c r="N8812" t="s">
        <v>28</v>
      </c>
    </row>
    <row r="8813" spans="1:14" ht="14.25" customHeight="1" x14ac:dyDescent="0.3">
      <c r="A8813" t="s">
        <v>9297</v>
      </c>
      <c r="B8813" t="s">
        <v>13</v>
      </c>
      <c r="C8813" t="s">
        <v>20</v>
      </c>
      <c r="D8813">
        <v>1001.91</v>
      </c>
      <c r="E8813">
        <v>0.17</v>
      </c>
      <c r="F8813">
        <f t="shared" si="274"/>
        <v>170.32470000000001</v>
      </c>
      <c r="G8813">
        <f t="shared" si="275"/>
        <v>831.58529999999996</v>
      </c>
      <c r="H8813">
        <v>4</v>
      </c>
      <c r="I8813" s="17">
        <v>45251</v>
      </c>
      <c r="J8813" s="17">
        <v>45254</v>
      </c>
      <c r="K8813" t="s">
        <v>21</v>
      </c>
      <c r="L8813" t="s">
        <v>27</v>
      </c>
      <c r="M8813">
        <v>101.16</v>
      </c>
      <c r="N8813" t="s">
        <v>23</v>
      </c>
    </row>
    <row r="8814" spans="1:14" ht="14.25" customHeight="1" x14ac:dyDescent="0.3">
      <c r="A8814" t="s">
        <v>3853</v>
      </c>
      <c r="B8814" t="s">
        <v>13</v>
      </c>
      <c r="C8814" t="s">
        <v>33</v>
      </c>
      <c r="D8814">
        <v>1003.92</v>
      </c>
      <c r="E8814">
        <v>0.12</v>
      </c>
      <c r="F8814">
        <f t="shared" si="274"/>
        <v>120.47039999999998</v>
      </c>
      <c r="G8814">
        <f t="shared" si="275"/>
        <v>883.44959999999992</v>
      </c>
      <c r="H8814">
        <v>4</v>
      </c>
      <c r="I8814" s="17">
        <v>45423</v>
      </c>
      <c r="J8814" s="17">
        <v>45424</v>
      </c>
      <c r="K8814" t="s">
        <v>21</v>
      </c>
      <c r="L8814" t="s">
        <v>27</v>
      </c>
      <c r="M8814">
        <v>53.09</v>
      </c>
      <c r="N8814" t="s">
        <v>34</v>
      </c>
    </row>
    <row r="8815" spans="1:14" ht="14.25" customHeight="1" x14ac:dyDescent="0.3">
      <c r="A8815" t="s">
        <v>14661</v>
      </c>
      <c r="B8815" t="s">
        <v>41</v>
      </c>
      <c r="C8815" t="s">
        <v>33</v>
      </c>
      <c r="D8815">
        <v>1004.9</v>
      </c>
      <c r="E8815">
        <v>0.27</v>
      </c>
      <c r="F8815">
        <f t="shared" si="274"/>
        <v>271.32300000000004</v>
      </c>
      <c r="G8815">
        <f t="shared" si="275"/>
        <v>733.577</v>
      </c>
      <c r="H8815">
        <v>4</v>
      </c>
      <c r="I8815" s="17">
        <v>45266</v>
      </c>
      <c r="J8815" s="17">
        <v>45271</v>
      </c>
      <c r="K8815" t="s">
        <v>21</v>
      </c>
      <c r="L8815" t="s">
        <v>16</v>
      </c>
      <c r="M8815">
        <v>226.82</v>
      </c>
      <c r="N8815" t="s">
        <v>23</v>
      </c>
    </row>
    <row r="8816" spans="1:14" ht="14.25" customHeight="1" x14ac:dyDescent="0.3">
      <c r="A8816" t="s">
        <v>3599</v>
      </c>
      <c r="B8816" t="s">
        <v>13</v>
      </c>
      <c r="C8816" t="s">
        <v>26</v>
      </c>
      <c r="D8816">
        <v>1007.12</v>
      </c>
      <c r="E8816">
        <v>0.47</v>
      </c>
      <c r="F8816">
        <f t="shared" si="274"/>
        <v>473.34639999999996</v>
      </c>
      <c r="G8816">
        <f t="shared" si="275"/>
        <v>533.77359999999999</v>
      </c>
      <c r="H8816">
        <v>4</v>
      </c>
      <c r="I8816" s="17">
        <v>44976</v>
      </c>
      <c r="J8816" s="17">
        <v>44979</v>
      </c>
      <c r="K8816" t="s">
        <v>31</v>
      </c>
      <c r="L8816" t="s">
        <v>27</v>
      </c>
      <c r="M8816">
        <v>73.239999999999995</v>
      </c>
      <c r="N8816" t="s">
        <v>48</v>
      </c>
    </row>
    <row r="8817" spans="1:14" ht="14.25" customHeight="1" x14ac:dyDescent="0.3">
      <c r="A8817" t="s">
        <v>1588</v>
      </c>
      <c r="B8817" t="s">
        <v>25</v>
      </c>
      <c r="C8817" t="s">
        <v>26</v>
      </c>
      <c r="D8817">
        <v>1007.67</v>
      </c>
      <c r="E8817">
        <v>0.12</v>
      </c>
      <c r="F8817">
        <f t="shared" si="274"/>
        <v>120.92039999999999</v>
      </c>
      <c r="G8817">
        <f t="shared" si="275"/>
        <v>886.74959999999999</v>
      </c>
      <c r="H8817">
        <v>4</v>
      </c>
      <c r="I8817" s="17">
        <v>45458</v>
      </c>
      <c r="J8817" s="17">
        <v>45464</v>
      </c>
      <c r="K8817" t="s">
        <v>31</v>
      </c>
      <c r="L8817" t="s">
        <v>27</v>
      </c>
      <c r="M8817">
        <v>273.8</v>
      </c>
      <c r="N8817" t="s">
        <v>48</v>
      </c>
    </row>
    <row r="8818" spans="1:14" ht="14.25" customHeight="1" x14ac:dyDescent="0.3">
      <c r="A8818" t="s">
        <v>12465</v>
      </c>
      <c r="B8818" t="s">
        <v>41</v>
      </c>
      <c r="C8818" t="s">
        <v>36</v>
      </c>
      <c r="D8818">
        <v>1008.55</v>
      </c>
      <c r="E8818">
        <v>0.1</v>
      </c>
      <c r="F8818">
        <f t="shared" si="274"/>
        <v>100.855</v>
      </c>
      <c r="G8818">
        <f t="shared" si="275"/>
        <v>907.69499999999994</v>
      </c>
      <c r="H8818">
        <v>4</v>
      </c>
      <c r="I8818" s="17">
        <v>44995</v>
      </c>
      <c r="J8818" s="17">
        <v>44999</v>
      </c>
      <c r="K8818" t="s">
        <v>21</v>
      </c>
      <c r="L8818" t="s">
        <v>27</v>
      </c>
      <c r="M8818">
        <v>192.72</v>
      </c>
      <c r="N8818" t="s">
        <v>23</v>
      </c>
    </row>
    <row r="8819" spans="1:14" ht="14.25" customHeight="1" x14ac:dyDescent="0.3">
      <c r="A8819" t="s">
        <v>12831</v>
      </c>
      <c r="B8819" t="s">
        <v>41</v>
      </c>
      <c r="C8819" t="s">
        <v>36</v>
      </c>
      <c r="D8819">
        <v>1008.89</v>
      </c>
      <c r="E8819">
        <v>0.08</v>
      </c>
      <c r="F8819">
        <f t="shared" si="274"/>
        <v>80.711200000000005</v>
      </c>
      <c r="G8819">
        <f t="shared" si="275"/>
        <v>928.17880000000002</v>
      </c>
      <c r="H8819">
        <v>4</v>
      </c>
      <c r="I8819" s="17">
        <v>45404</v>
      </c>
      <c r="J8819" s="17">
        <v>45407</v>
      </c>
      <c r="K8819" t="s">
        <v>21</v>
      </c>
      <c r="L8819" t="s">
        <v>27</v>
      </c>
      <c r="M8819">
        <v>191.84</v>
      </c>
      <c r="N8819" t="s">
        <v>28</v>
      </c>
    </row>
    <row r="8820" spans="1:14" ht="14.25" customHeight="1" x14ac:dyDescent="0.3">
      <c r="A8820" t="s">
        <v>13940</v>
      </c>
      <c r="B8820" t="s">
        <v>25</v>
      </c>
      <c r="C8820" t="s">
        <v>26</v>
      </c>
      <c r="D8820">
        <v>1014.05</v>
      </c>
      <c r="E8820">
        <v>0.12</v>
      </c>
      <c r="F8820">
        <f t="shared" si="274"/>
        <v>121.68599999999999</v>
      </c>
      <c r="G8820">
        <f t="shared" si="275"/>
        <v>892.36399999999992</v>
      </c>
      <c r="H8820">
        <v>4</v>
      </c>
      <c r="I8820" s="17">
        <v>44990</v>
      </c>
      <c r="J8820" s="17">
        <v>44997</v>
      </c>
      <c r="K8820" t="s">
        <v>21</v>
      </c>
      <c r="L8820" t="s">
        <v>27</v>
      </c>
      <c r="M8820">
        <v>179.76</v>
      </c>
      <c r="N8820" t="s">
        <v>23</v>
      </c>
    </row>
    <row r="8821" spans="1:14" ht="14.25" customHeight="1" x14ac:dyDescent="0.3">
      <c r="A8821" t="s">
        <v>8541</v>
      </c>
      <c r="B8821" t="s">
        <v>41</v>
      </c>
      <c r="C8821" t="s">
        <v>36</v>
      </c>
      <c r="D8821">
        <v>1014.75</v>
      </c>
      <c r="E8821">
        <v>0.15</v>
      </c>
      <c r="F8821">
        <f t="shared" si="274"/>
        <v>152.21250000000001</v>
      </c>
      <c r="G8821">
        <f t="shared" si="275"/>
        <v>862.53750000000002</v>
      </c>
      <c r="H8821">
        <v>4</v>
      </c>
      <c r="I8821" s="17">
        <v>45085</v>
      </c>
      <c r="J8821" s="17">
        <v>45090</v>
      </c>
      <c r="K8821" t="s">
        <v>15</v>
      </c>
      <c r="L8821" t="s">
        <v>22</v>
      </c>
      <c r="M8821">
        <v>99.92</v>
      </c>
      <c r="N8821" t="s">
        <v>34</v>
      </c>
    </row>
    <row r="8822" spans="1:14" ht="14.25" customHeight="1" x14ac:dyDescent="0.3">
      <c r="A8822" t="s">
        <v>14434</v>
      </c>
      <c r="B8822" t="s">
        <v>13</v>
      </c>
      <c r="C8822" t="s">
        <v>20</v>
      </c>
      <c r="D8822">
        <v>1016.13</v>
      </c>
      <c r="E8822">
        <v>0.15</v>
      </c>
      <c r="F8822">
        <f t="shared" si="274"/>
        <v>152.4195</v>
      </c>
      <c r="G8822">
        <f t="shared" si="275"/>
        <v>863.71050000000002</v>
      </c>
      <c r="H8822">
        <v>4</v>
      </c>
      <c r="I8822" s="17">
        <v>45541</v>
      </c>
      <c r="J8822" s="17">
        <v>45544</v>
      </c>
      <c r="K8822" t="s">
        <v>15</v>
      </c>
      <c r="L8822" t="s">
        <v>27</v>
      </c>
      <c r="M8822">
        <v>213.9</v>
      </c>
      <c r="N8822" t="s">
        <v>34</v>
      </c>
    </row>
    <row r="8823" spans="1:14" ht="14.25" customHeight="1" x14ac:dyDescent="0.3">
      <c r="A8823" t="s">
        <v>15351</v>
      </c>
      <c r="B8823" t="s">
        <v>13</v>
      </c>
      <c r="C8823" t="s">
        <v>36</v>
      </c>
      <c r="D8823">
        <v>1016.59</v>
      </c>
      <c r="E8823">
        <v>0.16</v>
      </c>
      <c r="F8823">
        <f t="shared" si="274"/>
        <v>162.65440000000001</v>
      </c>
      <c r="G8823">
        <f t="shared" si="275"/>
        <v>853.93560000000002</v>
      </c>
      <c r="H8823">
        <v>4</v>
      </c>
      <c r="I8823" s="17">
        <v>45173</v>
      </c>
      <c r="J8823" s="17">
        <v>45175</v>
      </c>
      <c r="K8823" t="s">
        <v>21</v>
      </c>
      <c r="L8823" t="s">
        <v>27</v>
      </c>
      <c r="M8823">
        <v>161.49</v>
      </c>
      <c r="N8823" t="s">
        <v>17</v>
      </c>
    </row>
    <row r="8824" spans="1:14" ht="14.25" customHeight="1" x14ac:dyDescent="0.3">
      <c r="A8824" t="s">
        <v>12348</v>
      </c>
      <c r="B8824" t="s">
        <v>13</v>
      </c>
      <c r="C8824" t="s">
        <v>33</v>
      </c>
      <c r="D8824">
        <v>1017.35</v>
      </c>
      <c r="E8824">
        <v>0.27</v>
      </c>
      <c r="F8824">
        <f t="shared" si="274"/>
        <v>274.68450000000001</v>
      </c>
      <c r="G8824">
        <f t="shared" si="275"/>
        <v>742.66550000000007</v>
      </c>
      <c r="H8824">
        <v>4</v>
      </c>
      <c r="I8824" s="17">
        <v>44972</v>
      </c>
      <c r="J8824" s="17">
        <v>44975</v>
      </c>
      <c r="K8824" t="s">
        <v>15</v>
      </c>
      <c r="L8824" t="s">
        <v>16</v>
      </c>
      <c r="M8824">
        <v>126.17</v>
      </c>
      <c r="N8824" t="s">
        <v>34</v>
      </c>
    </row>
    <row r="8825" spans="1:14" ht="14.25" customHeight="1" x14ac:dyDescent="0.3">
      <c r="A8825" t="s">
        <v>11804</v>
      </c>
      <c r="B8825" t="s">
        <v>25</v>
      </c>
      <c r="C8825" t="s">
        <v>14</v>
      </c>
      <c r="D8825">
        <v>1021.54</v>
      </c>
      <c r="E8825">
        <v>0.4</v>
      </c>
      <c r="F8825">
        <f t="shared" si="274"/>
        <v>408.61599999999999</v>
      </c>
      <c r="G8825">
        <f t="shared" si="275"/>
        <v>612.92399999999998</v>
      </c>
      <c r="H8825">
        <v>4</v>
      </c>
      <c r="I8825" s="17">
        <v>44982</v>
      </c>
      <c r="J8825" s="17">
        <v>44986</v>
      </c>
      <c r="K8825" t="s">
        <v>21</v>
      </c>
      <c r="L8825" t="s">
        <v>27</v>
      </c>
      <c r="M8825">
        <v>77.59</v>
      </c>
      <c r="N8825" t="s">
        <v>48</v>
      </c>
    </row>
    <row r="8826" spans="1:14" ht="14.25" customHeight="1" x14ac:dyDescent="0.3">
      <c r="A8826" t="s">
        <v>4041</v>
      </c>
      <c r="B8826" t="s">
        <v>19</v>
      </c>
      <c r="C8826" t="s">
        <v>20</v>
      </c>
      <c r="D8826">
        <v>1032.1099999999999</v>
      </c>
      <c r="E8826">
        <v>0.01</v>
      </c>
      <c r="F8826">
        <f t="shared" si="274"/>
        <v>10.321099999999999</v>
      </c>
      <c r="G8826">
        <f t="shared" si="275"/>
        <v>1021.7888999999999</v>
      </c>
      <c r="H8826">
        <v>4</v>
      </c>
      <c r="I8826" s="17">
        <v>45604</v>
      </c>
      <c r="J8826" s="17">
        <v>45609</v>
      </c>
      <c r="K8826" t="s">
        <v>15</v>
      </c>
      <c r="L8826" t="s">
        <v>22</v>
      </c>
      <c r="M8826">
        <v>265.76</v>
      </c>
      <c r="N8826" t="s">
        <v>23</v>
      </c>
    </row>
    <row r="8827" spans="1:14" ht="14.25" customHeight="1" x14ac:dyDescent="0.3">
      <c r="A8827" t="s">
        <v>12093</v>
      </c>
      <c r="B8827" t="s">
        <v>25</v>
      </c>
      <c r="C8827" t="s">
        <v>36</v>
      </c>
      <c r="D8827">
        <v>1033.28</v>
      </c>
      <c r="E8827">
        <v>0.2</v>
      </c>
      <c r="F8827">
        <f t="shared" si="274"/>
        <v>206.65600000000001</v>
      </c>
      <c r="G8827">
        <f t="shared" si="275"/>
        <v>826.62400000000002</v>
      </c>
      <c r="H8827">
        <v>4</v>
      </c>
      <c r="I8827" s="17">
        <v>45080</v>
      </c>
      <c r="J8827" s="17">
        <v>45082</v>
      </c>
      <c r="K8827" t="s">
        <v>21</v>
      </c>
      <c r="L8827" t="s">
        <v>22</v>
      </c>
      <c r="M8827">
        <v>177.29</v>
      </c>
      <c r="N8827" t="s">
        <v>34</v>
      </c>
    </row>
    <row r="8828" spans="1:14" ht="14.25" customHeight="1" x14ac:dyDescent="0.3">
      <c r="A8828" t="s">
        <v>12152</v>
      </c>
      <c r="B8828" t="s">
        <v>19</v>
      </c>
      <c r="C8828" t="s">
        <v>26</v>
      </c>
      <c r="D8828">
        <v>1039.45</v>
      </c>
      <c r="E8828">
        <v>0.11</v>
      </c>
      <c r="F8828">
        <f t="shared" si="274"/>
        <v>114.3395</v>
      </c>
      <c r="G8828">
        <f t="shared" si="275"/>
        <v>925.1105</v>
      </c>
      <c r="H8828">
        <v>4</v>
      </c>
      <c r="I8828" s="17">
        <v>45519</v>
      </c>
      <c r="J8828" s="17">
        <v>45522</v>
      </c>
      <c r="K8828" t="s">
        <v>15</v>
      </c>
      <c r="L8828" t="s">
        <v>22</v>
      </c>
      <c r="M8828">
        <v>233.92</v>
      </c>
      <c r="N8828" t="s">
        <v>39</v>
      </c>
    </row>
    <row r="8829" spans="1:14" ht="14.25" customHeight="1" x14ac:dyDescent="0.3">
      <c r="A8829" t="s">
        <v>8788</v>
      </c>
      <c r="B8829" t="s">
        <v>41</v>
      </c>
      <c r="C8829" t="s">
        <v>33</v>
      </c>
      <c r="D8829">
        <v>1040.43</v>
      </c>
      <c r="E8829">
        <v>0.04</v>
      </c>
      <c r="F8829">
        <f t="shared" si="274"/>
        <v>41.617200000000004</v>
      </c>
      <c r="G8829">
        <f t="shared" si="275"/>
        <v>998.81280000000004</v>
      </c>
      <c r="H8829">
        <v>4</v>
      </c>
      <c r="I8829" s="17">
        <v>45161</v>
      </c>
      <c r="J8829" s="17">
        <v>45164</v>
      </c>
      <c r="K8829" t="s">
        <v>21</v>
      </c>
      <c r="L8829" t="s">
        <v>16</v>
      </c>
      <c r="M8829">
        <v>54.06</v>
      </c>
      <c r="N8829" t="s">
        <v>34</v>
      </c>
    </row>
    <row r="8830" spans="1:14" ht="14.25" customHeight="1" x14ac:dyDescent="0.3">
      <c r="A8830" t="s">
        <v>8230</v>
      </c>
      <c r="B8830" t="s">
        <v>19</v>
      </c>
      <c r="C8830" t="s">
        <v>26</v>
      </c>
      <c r="D8830">
        <v>1042.3499999999999</v>
      </c>
      <c r="E8830">
        <v>0.17</v>
      </c>
      <c r="F8830">
        <f t="shared" si="274"/>
        <v>177.1995</v>
      </c>
      <c r="G8830">
        <f t="shared" si="275"/>
        <v>865.15049999999997</v>
      </c>
      <c r="H8830">
        <v>4</v>
      </c>
      <c r="I8830" s="17">
        <v>45211</v>
      </c>
      <c r="J8830" s="17">
        <v>45214</v>
      </c>
      <c r="K8830" t="s">
        <v>21</v>
      </c>
      <c r="L8830" t="s">
        <v>22</v>
      </c>
      <c r="M8830">
        <v>70.95</v>
      </c>
      <c r="N8830" t="s">
        <v>34</v>
      </c>
    </row>
    <row r="8831" spans="1:14" ht="14.25" customHeight="1" x14ac:dyDescent="0.3">
      <c r="A8831" t="s">
        <v>2394</v>
      </c>
      <c r="B8831" t="s">
        <v>41</v>
      </c>
      <c r="C8831" t="s">
        <v>20</v>
      </c>
      <c r="D8831">
        <v>1047.78</v>
      </c>
      <c r="E8831">
        <v>0.15</v>
      </c>
      <c r="F8831">
        <f t="shared" si="274"/>
        <v>157.167</v>
      </c>
      <c r="G8831">
        <f t="shared" si="275"/>
        <v>890.61299999999994</v>
      </c>
      <c r="H8831">
        <v>4</v>
      </c>
      <c r="I8831" s="17">
        <v>45008</v>
      </c>
      <c r="J8831" s="17">
        <v>45011</v>
      </c>
      <c r="K8831" t="s">
        <v>15</v>
      </c>
      <c r="L8831" t="s">
        <v>16</v>
      </c>
      <c r="M8831">
        <v>65.64</v>
      </c>
      <c r="N8831" t="s">
        <v>17</v>
      </c>
    </row>
    <row r="8832" spans="1:14" ht="14.25" customHeight="1" x14ac:dyDescent="0.3">
      <c r="A8832" t="s">
        <v>6444</v>
      </c>
      <c r="B8832" t="s">
        <v>19</v>
      </c>
      <c r="C8832" t="s">
        <v>33</v>
      </c>
      <c r="D8832">
        <v>1048.48</v>
      </c>
      <c r="E8832">
        <v>0.14000000000000001</v>
      </c>
      <c r="F8832">
        <f t="shared" si="274"/>
        <v>146.78720000000001</v>
      </c>
      <c r="G8832">
        <f t="shared" si="275"/>
        <v>901.69280000000003</v>
      </c>
      <c r="H8832">
        <v>4</v>
      </c>
      <c r="I8832" s="17">
        <v>45511</v>
      </c>
      <c r="J8832" s="17">
        <v>45517</v>
      </c>
      <c r="K8832" t="s">
        <v>15</v>
      </c>
      <c r="L8832" t="s">
        <v>16</v>
      </c>
      <c r="M8832">
        <v>284.2</v>
      </c>
      <c r="N8832" t="s">
        <v>28</v>
      </c>
    </row>
    <row r="8833" spans="1:14" ht="14.25" customHeight="1" x14ac:dyDescent="0.3">
      <c r="A8833" t="s">
        <v>12859</v>
      </c>
      <c r="B8833" t="s">
        <v>25</v>
      </c>
      <c r="C8833" t="s">
        <v>26</v>
      </c>
      <c r="D8833">
        <v>1051.7</v>
      </c>
      <c r="E8833">
        <v>0.18</v>
      </c>
      <c r="F8833">
        <f t="shared" si="274"/>
        <v>189.30600000000001</v>
      </c>
      <c r="G8833">
        <f t="shared" si="275"/>
        <v>862.39400000000001</v>
      </c>
      <c r="H8833">
        <v>4</v>
      </c>
      <c r="I8833" s="17">
        <v>45547</v>
      </c>
      <c r="J8833" s="17">
        <v>45554</v>
      </c>
      <c r="K8833" t="s">
        <v>21</v>
      </c>
      <c r="L8833" t="s">
        <v>27</v>
      </c>
      <c r="M8833">
        <v>64.08</v>
      </c>
      <c r="N8833" t="s">
        <v>17</v>
      </c>
    </row>
    <row r="8834" spans="1:14" ht="14.25" customHeight="1" x14ac:dyDescent="0.3">
      <c r="A8834" t="s">
        <v>3844</v>
      </c>
      <c r="B8834" t="s">
        <v>25</v>
      </c>
      <c r="C8834" t="s">
        <v>26</v>
      </c>
      <c r="D8834">
        <v>1054.75</v>
      </c>
      <c r="E8834">
        <v>0.17</v>
      </c>
      <c r="F8834">
        <f t="shared" ref="F8834:F8897" si="276">D8834*E8834</f>
        <v>179.3075</v>
      </c>
      <c r="G8834">
        <f t="shared" ref="G8834:G8897" si="277">D8834-F8834</f>
        <v>875.4425</v>
      </c>
      <c r="H8834">
        <v>4</v>
      </c>
      <c r="I8834" s="17">
        <v>45620</v>
      </c>
      <c r="J8834" s="17">
        <v>45624</v>
      </c>
      <c r="K8834" t="s">
        <v>15</v>
      </c>
      <c r="L8834" t="s">
        <v>16</v>
      </c>
      <c r="M8834">
        <v>301.48</v>
      </c>
      <c r="N8834" t="s">
        <v>28</v>
      </c>
    </row>
    <row r="8835" spans="1:14" ht="14.25" customHeight="1" x14ac:dyDescent="0.3">
      <c r="A8835" t="s">
        <v>13024</v>
      </c>
      <c r="B8835" t="s">
        <v>19</v>
      </c>
      <c r="C8835" t="s">
        <v>36</v>
      </c>
      <c r="D8835">
        <v>1056.45</v>
      </c>
      <c r="E8835">
        <v>0.46</v>
      </c>
      <c r="F8835">
        <f t="shared" si="276"/>
        <v>485.96700000000004</v>
      </c>
      <c r="G8835">
        <f t="shared" si="277"/>
        <v>570.48299999999995</v>
      </c>
      <c r="H8835">
        <v>4</v>
      </c>
      <c r="I8835" s="17">
        <v>45428</v>
      </c>
      <c r="J8835" s="17">
        <v>45434</v>
      </c>
      <c r="K8835" t="s">
        <v>31</v>
      </c>
      <c r="L8835" t="s">
        <v>16</v>
      </c>
      <c r="M8835">
        <v>238.81</v>
      </c>
      <c r="N8835" t="s">
        <v>23</v>
      </c>
    </row>
    <row r="8836" spans="1:14" ht="14.25" customHeight="1" x14ac:dyDescent="0.3">
      <c r="A8836" t="s">
        <v>2837</v>
      </c>
      <c r="B8836" t="s">
        <v>25</v>
      </c>
      <c r="C8836" t="s">
        <v>33</v>
      </c>
      <c r="D8836">
        <v>1056.8399999999999</v>
      </c>
      <c r="E8836">
        <v>0.18</v>
      </c>
      <c r="F8836">
        <f t="shared" si="276"/>
        <v>190.23119999999997</v>
      </c>
      <c r="G8836">
        <f t="shared" si="277"/>
        <v>866.60879999999997</v>
      </c>
      <c r="H8836">
        <v>4</v>
      </c>
      <c r="I8836" s="17">
        <v>45330</v>
      </c>
      <c r="J8836" s="17">
        <v>45337</v>
      </c>
      <c r="K8836" t="s">
        <v>15</v>
      </c>
      <c r="L8836" t="s">
        <v>27</v>
      </c>
      <c r="M8836">
        <v>181.53</v>
      </c>
      <c r="N8836" t="s">
        <v>28</v>
      </c>
    </row>
    <row r="8837" spans="1:14" ht="14.25" customHeight="1" x14ac:dyDescent="0.3">
      <c r="A8837" t="s">
        <v>13548</v>
      </c>
      <c r="B8837" t="s">
        <v>41</v>
      </c>
      <c r="C8837" t="s">
        <v>20</v>
      </c>
      <c r="D8837">
        <v>1056.8499999999999</v>
      </c>
      <c r="E8837">
        <v>0.46</v>
      </c>
      <c r="F8837">
        <f t="shared" si="276"/>
        <v>486.15099999999995</v>
      </c>
      <c r="G8837">
        <f t="shared" si="277"/>
        <v>570.69899999999996</v>
      </c>
      <c r="H8837">
        <v>4</v>
      </c>
      <c r="I8837" s="17">
        <v>45082</v>
      </c>
      <c r="J8837" s="17">
        <v>45088</v>
      </c>
      <c r="K8837" t="s">
        <v>21</v>
      </c>
      <c r="L8837" t="s">
        <v>16</v>
      </c>
      <c r="M8837">
        <v>198.71</v>
      </c>
      <c r="N8837" t="s">
        <v>28</v>
      </c>
    </row>
    <row r="8838" spans="1:14" ht="14.25" customHeight="1" x14ac:dyDescent="0.3">
      <c r="A8838" t="s">
        <v>11442</v>
      </c>
      <c r="B8838" t="s">
        <v>19</v>
      </c>
      <c r="C8838" t="s">
        <v>14</v>
      </c>
      <c r="D8838">
        <v>1056.8699999999999</v>
      </c>
      <c r="E8838">
        <v>0.24</v>
      </c>
      <c r="F8838">
        <f t="shared" si="276"/>
        <v>253.64879999999997</v>
      </c>
      <c r="G8838">
        <f t="shared" si="277"/>
        <v>803.22119999999995</v>
      </c>
      <c r="H8838">
        <v>4</v>
      </c>
      <c r="I8838" s="17">
        <v>45387</v>
      </c>
      <c r="J8838" s="17">
        <v>45391</v>
      </c>
      <c r="K8838" t="s">
        <v>21</v>
      </c>
      <c r="L8838" t="s">
        <v>27</v>
      </c>
      <c r="M8838">
        <v>188.78</v>
      </c>
      <c r="N8838" t="s">
        <v>28</v>
      </c>
    </row>
    <row r="8839" spans="1:14" ht="14.25" customHeight="1" x14ac:dyDescent="0.3">
      <c r="A8839" t="s">
        <v>14919</v>
      </c>
      <c r="B8839" t="s">
        <v>13</v>
      </c>
      <c r="C8839" t="s">
        <v>20</v>
      </c>
      <c r="D8839">
        <v>1057.6600000000001</v>
      </c>
      <c r="E8839">
        <v>0.48</v>
      </c>
      <c r="F8839">
        <f t="shared" si="276"/>
        <v>507.67680000000001</v>
      </c>
      <c r="G8839">
        <f t="shared" si="277"/>
        <v>549.98320000000012</v>
      </c>
      <c r="H8839">
        <v>4</v>
      </c>
      <c r="I8839" s="17">
        <v>45064</v>
      </c>
      <c r="J8839" s="17">
        <v>45067</v>
      </c>
      <c r="K8839" t="s">
        <v>31</v>
      </c>
      <c r="L8839" t="s">
        <v>16</v>
      </c>
      <c r="M8839">
        <v>168.94</v>
      </c>
      <c r="N8839" t="s">
        <v>23</v>
      </c>
    </row>
    <row r="8840" spans="1:14" ht="14.25" customHeight="1" x14ac:dyDescent="0.3">
      <c r="A8840" t="s">
        <v>8215</v>
      </c>
      <c r="B8840" t="s">
        <v>41</v>
      </c>
      <c r="C8840" t="s">
        <v>33</v>
      </c>
      <c r="D8840">
        <v>1058.72</v>
      </c>
      <c r="E8840">
        <v>0.26</v>
      </c>
      <c r="F8840">
        <f t="shared" si="276"/>
        <v>275.2672</v>
      </c>
      <c r="G8840">
        <f t="shared" si="277"/>
        <v>783.45280000000002</v>
      </c>
      <c r="H8840">
        <v>4</v>
      </c>
      <c r="I8840" s="17">
        <v>45398</v>
      </c>
      <c r="J8840" s="17">
        <v>45404</v>
      </c>
      <c r="K8840" t="s">
        <v>21</v>
      </c>
      <c r="L8840" t="s">
        <v>27</v>
      </c>
      <c r="M8840">
        <v>96.6</v>
      </c>
      <c r="N8840" t="s">
        <v>48</v>
      </c>
    </row>
    <row r="8841" spans="1:14" ht="14.25" customHeight="1" x14ac:dyDescent="0.3">
      <c r="A8841" t="s">
        <v>13734</v>
      </c>
      <c r="B8841" t="s">
        <v>13</v>
      </c>
      <c r="C8841" t="s">
        <v>20</v>
      </c>
      <c r="D8841">
        <v>1059.06</v>
      </c>
      <c r="E8841">
        <v>0.04</v>
      </c>
      <c r="F8841">
        <f t="shared" si="276"/>
        <v>42.362400000000001</v>
      </c>
      <c r="G8841">
        <f t="shared" si="277"/>
        <v>1016.6976</v>
      </c>
      <c r="H8841">
        <v>4</v>
      </c>
      <c r="I8841" s="17">
        <v>45617</v>
      </c>
      <c r="J8841" s="17">
        <v>45623</v>
      </c>
      <c r="K8841" t="s">
        <v>15</v>
      </c>
      <c r="L8841" t="s">
        <v>22</v>
      </c>
      <c r="M8841">
        <v>64.319999999999993</v>
      </c>
      <c r="N8841" t="s">
        <v>34</v>
      </c>
    </row>
    <row r="8842" spans="1:14" ht="14.25" customHeight="1" x14ac:dyDescent="0.3">
      <c r="A8842" t="s">
        <v>12985</v>
      </c>
      <c r="B8842" t="s">
        <v>25</v>
      </c>
      <c r="C8842" t="s">
        <v>26</v>
      </c>
      <c r="D8842">
        <v>1059.97</v>
      </c>
      <c r="E8842">
        <v>0.19</v>
      </c>
      <c r="F8842">
        <f t="shared" si="276"/>
        <v>201.39430000000002</v>
      </c>
      <c r="G8842">
        <f t="shared" si="277"/>
        <v>858.57569999999998</v>
      </c>
      <c r="H8842">
        <v>4</v>
      </c>
      <c r="I8842" s="17">
        <v>45228</v>
      </c>
      <c r="J8842" s="17">
        <v>45231</v>
      </c>
      <c r="K8842" t="s">
        <v>15</v>
      </c>
      <c r="L8842" t="s">
        <v>16</v>
      </c>
      <c r="M8842">
        <v>99.57</v>
      </c>
      <c r="N8842" t="s">
        <v>23</v>
      </c>
    </row>
    <row r="8843" spans="1:14" ht="14.25" customHeight="1" x14ac:dyDescent="0.3">
      <c r="A8843" t="s">
        <v>6611</v>
      </c>
      <c r="B8843" t="s">
        <v>19</v>
      </c>
      <c r="C8843" t="s">
        <v>26</v>
      </c>
      <c r="D8843">
        <v>1060.3900000000001</v>
      </c>
      <c r="E8843">
        <v>0.25</v>
      </c>
      <c r="F8843">
        <f t="shared" si="276"/>
        <v>265.09750000000003</v>
      </c>
      <c r="G8843">
        <f t="shared" si="277"/>
        <v>795.29250000000002</v>
      </c>
      <c r="H8843">
        <v>4</v>
      </c>
      <c r="I8843" s="17">
        <v>45442</v>
      </c>
      <c r="J8843" s="17">
        <v>45447</v>
      </c>
      <c r="K8843" t="s">
        <v>31</v>
      </c>
      <c r="L8843" t="s">
        <v>22</v>
      </c>
      <c r="M8843">
        <v>121.38</v>
      </c>
      <c r="N8843" t="s">
        <v>28</v>
      </c>
    </row>
    <row r="8844" spans="1:14" ht="14.25" customHeight="1" x14ac:dyDescent="0.3">
      <c r="A8844" t="s">
        <v>8471</v>
      </c>
      <c r="B8844" t="s">
        <v>41</v>
      </c>
      <c r="C8844" t="s">
        <v>36</v>
      </c>
      <c r="D8844">
        <v>1063.4000000000001</v>
      </c>
      <c r="E8844">
        <v>0.06</v>
      </c>
      <c r="F8844">
        <f t="shared" si="276"/>
        <v>63.804000000000002</v>
      </c>
      <c r="G8844">
        <f t="shared" si="277"/>
        <v>999.59600000000012</v>
      </c>
      <c r="H8844">
        <v>4</v>
      </c>
      <c r="I8844" s="17">
        <v>45565</v>
      </c>
      <c r="J8844" s="17">
        <v>45571</v>
      </c>
      <c r="K8844" t="s">
        <v>21</v>
      </c>
      <c r="L8844" t="s">
        <v>22</v>
      </c>
      <c r="M8844">
        <v>121.14</v>
      </c>
      <c r="N8844" t="s">
        <v>34</v>
      </c>
    </row>
    <row r="8845" spans="1:14" ht="14.25" customHeight="1" x14ac:dyDescent="0.3">
      <c r="A8845" t="s">
        <v>8272</v>
      </c>
      <c r="B8845" t="s">
        <v>25</v>
      </c>
      <c r="C8845" t="s">
        <v>14</v>
      </c>
      <c r="D8845">
        <v>1071.58</v>
      </c>
      <c r="E8845">
        <v>0.3</v>
      </c>
      <c r="F8845">
        <f t="shared" si="276"/>
        <v>321.47399999999999</v>
      </c>
      <c r="G8845">
        <f t="shared" si="277"/>
        <v>750.10599999999999</v>
      </c>
      <c r="H8845">
        <v>4</v>
      </c>
      <c r="I8845" s="17">
        <v>44993</v>
      </c>
      <c r="J8845" s="17">
        <v>44997</v>
      </c>
      <c r="K8845" t="s">
        <v>21</v>
      </c>
      <c r="L8845" t="s">
        <v>22</v>
      </c>
      <c r="M8845">
        <v>235.65</v>
      </c>
      <c r="N8845" t="s">
        <v>34</v>
      </c>
    </row>
    <row r="8846" spans="1:14" ht="14.25" customHeight="1" x14ac:dyDescent="0.3">
      <c r="A8846" t="s">
        <v>4248</v>
      </c>
      <c r="B8846" t="s">
        <v>13</v>
      </c>
      <c r="C8846" t="s">
        <v>36</v>
      </c>
      <c r="D8846">
        <v>1074.75</v>
      </c>
      <c r="E8846">
        <v>0.25</v>
      </c>
      <c r="F8846">
        <f t="shared" si="276"/>
        <v>268.6875</v>
      </c>
      <c r="G8846">
        <f t="shared" si="277"/>
        <v>806.0625</v>
      </c>
      <c r="H8846">
        <v>4</v>
      </c>
      <c r="I8846" s="17">
        <v>45389</v>
      </c>
      <c r="J8846" s="17">
        <v>45391</v>
      </c>
      <c r="K8846" t="s">
        <v>31</v>
      </c>
      <c r="L8846" t="s">
        <v>16</v>
      </c>
      <c r="M8846">
        <v>103.39</v>
      </c>
      <c r="N8846" t="s">
        <v>39</v>
      </c>
    </row>
    <row r="8847" spans="1:14" ht="14.25" customHeight="1" x14ac:dyDescent="0.3">
      <c r="A8847" t="s">
        <v>14857</v>
      </c>
      <c r="B8847" t="s">
        <v>19</v>
      </c>
      <c r="C8847" t="s">
        <v>14</v>
      </c>
      <c r="D8847">
        <v>1078</v>
      </c>
      <c r="E8847">
        <v>0.22</v>
      </c>
      <c r="F8847">
        <f t="shared" si="276"/>
        <v>237.16</v>
      </c>
      <c r="G8847">
        <f t="shared" si="277"/>
        <v>840.84</v>
      </c>
      <c r="H8847">
        <v>4</v>
      </c>
      <c r="I8847" s="17">
        <v>45284</v>
      </c>
      <c r="J8847" s="17">
        <v>45288</v>
      </c>
      <c r="K8847" t="s">
        <v>21</v>
      </c>
      <c r="L8847" t="s">
        <v>27</v>
      </c>
      <c r="M8847">
        <v>233.14</v>
      </c>
      <c r="N8847" t="s">
        <v>48</v>
      </c>
    </row>
    <row r="8848" spans="1:14" ht="14.25" customHeight="1" x14ac:dyDescent="0.3">
      <c r="A8848" t="s">
        <v>3020</v>
      </c>
      <c r="B8848" t="s">
        <v>13</v>
      </c>
      <c r="C8848" t="s">
        <v>36</v>
      </c>
      <c r="D8848">
        <v>1078.53</v>
      </c>
      <c r="E8848">
        <v>0.39</v>
      </c>
      <c r="F8848">
        <f t="shared" si="276"/>
        <v>420.62670000000003</v>
      </c>
      <c r="G8848">
        <f t="shared" si="277"/>
        <v>657.90329999999994</v>
      </c>
      <c r="H8848">
        <v>4</v>
      </c>
      <c r="I8848" s="17">
        <v>45256</v>
      </c>
      <c r="J8848" s="17">
        <v>45262</v>
      </c>
      <c r="K8848" t="s">
        <v>31</v>
      </c>
      <c r="L8848" t="s">
        <v>27</v>
      </c>
      <c r="M8848">
        <v>176.86</v>
      </c>
      <c r="N8848" t="s">
        <v>17</v>
      </c>
    </row>
    <row r="8849" spans="1:14" ht="14.25" customHeight="1" x14ac:dyDescent="0.3">
      <c r="A8849" t="s">
        <v>5208</v>
      </c>
      <c r="B8849" t="s">
        <v>41</v>
      </c>
      <c r="C8849" t="s">
        <v>33</v>
      </c>
      <c r="D8849">
        <v>1083.1600000000001</v>
      </c>
      <c r="E8849">
        <v>0.28000000000000003</v>
      </c>
      <c r="F8849">
        <f t="shared" si="276"/>
        <v>303.28480000000008</v>
      </c>
      <c r="G8849">
        <f t="shared" si="277"/>
        <v>779.87519999999995</v>
      </c>
      <c r="H8849">
        <v>4</v>
      </c>
      <c r="I8849" s="17">
        <v>45106</v>
      </c>
      <c r="J8849" s="17">
        <v>45112</v>
      </c>
      <c r="K8849" t="s">
        <v>31</v>
      </c>
      <c r="L8849" t="s">
        <v>22</v>
      </c>
      <c r="M8849">
        <v>185.5</v>
      </c>
      <c r="N8849" t="s">
        <v>23</v>
      </c>
    </row>
    <row r="8850" spans="1:14" ht="14.25" customHeight="1" x14ac:dyDescent="0.3">
      <c r="A8850" t="s">
        <v>14103</v>
      </c>
      <c r="B8850" t="s">
        <v>19</v>
      </c>
      <c r="C8850" t="s">
        <v>20</v>
      </c>
      <c r="D8850">
        <v>1102.5999999999999</v>
      </c>
      <c r="E8850">
        <v>0.31</v>
      </c>
      <c r="F8850">
        <f t="shared" si="276"/>
        <v>341.80599999999998</v>
      </c>
      <c r="G8850">
        <f t="shared" si="277"/>
        <v>760.79399999999987</v>
      </c>
      <c r="H8850">
        <v>4</v>
      </c>
      <c r="I8850" s="17">
        <v>45601</v>
      </c>
      <c r="J8850" s="17">
        <v>45604</v>
      </c>
      <c r="K8850" t="s">
        <v>31</v>
      </c>
      <c r="L8850" t="s">
        <v>27</v>
      </c>
      <c r="M8850">
        <v>127.15</v>
      </c>
      <c r="N8850" t="s">
        <v>48</v>
      </c>
    </row>
    <row r="8851" spans="1:14" ht="14.25" customHeight="1" x14ac:dyDescent="0.3">
      <c r="A8851" t="s">
        <v>13023</v>
      </c>
      <c r="B8851" t="s">
        <v>25</v>
      </c>
      <c r="C8851" t="s">
        <v>36</v>
      </c>
      <c r="D8851">
        <v>1103.75</v>
      </c>
      <c r="E8851">
        <v>0.37</v>
      </c>
      <c r="F8851">
        <f t="shared" si="276"/>
        <v>408.38749999999999</v>
      </c>
      <c r="G8851">
        <f t="shared" si="277"/>
        <v>695.36249999999995</v>
      </c>
      <c r="H8851">
        <v>4</v>
      </c>
      <c r="I8851" s="17">
        <v>45436</v>
      </c>
      <c r="J8851" s="17">
        <v>45443</v>
      </c>
      <c r="K8851" t="s">
        <v>21</v>
      </c>
      <c r="L8851" t="s">
        <v>16</v>
      </c>
      <c r="M8851">
        <v>285</v>
      </c>
      <c r="N8851" t="s">
        <v>17</v>
      </c>
    </row>
    <row r="8852" spans="1:14" ht="14.25" customHeight="1" x14ac:dyDescent="0.3">
      <c r="A8852" t="s">
        <v>14555</v>
      </c>
      <c r="B8852" t="s">
        <v>41</v>
      </c>
      <c r="C8852" t="s">
        <v>14</v>
      </c>
      <c r="D8852">
        <v>1105.1600000000001</v>
      </c>
      <c r="E8852">
        <v>0.32</v>
      </c>
      <c r="F8852">
        <f t="shared" si="276"/>
        <v>353.65120000000002</v>
      </c>
      <c r="G8852">
        <f t="shared" si="277"/>
        <v>751.50880000000006</v>
      </c>
      <c r="H8852">
        <v>4</v>
      </c>
      <c r="I8852" s="17">
        <v>45154</v>
      </c>
      <c r="J8852" s="17">
        <v>45157</v>
      </c>
      <c r="K8852" t="s">
        <v>21</v>
      </c>
      <c r="L8852" t="s">
        <v>16</v>
      </c>
      <c r="M8852">
        <v>294.10000000000002</v>
      </c>
      <c r="N8852" t="s">
        <v>48</v>
      </c>
    </row>
    <row r="8853" spans="1:14" ht="14.25" customHeight="1" x14ac:dyDescent="0.3">
      <c r="A8853" t="s">
        <v>14474</v>
      </c>
      <c r="B8853" t="s">
        <v>13</v>
      </c>
      <c r="C8853" t="s">
        <v>20</v>
      </c>
      <c r="D8853">
        <v>1109.47</v>
      </c>
      <c r="E8853">
        <v>0.12</v>
      </c>
      <c r="F8853">
        <f t="shared" si="276"/>
        <v>133.13640000000001</v>
      </c>
      <c r="G8853">
        <f t="shared" si="277"/>
        <v>976.33360000000005</v>
      </c>
      <c r="H8853">
        <v>4</v>
      </c>
      <c r="I8853" s="17">
        <v>45415</v>
      </c>
      <c r="J8853" s="17">
        <v>45421</v>
      </c>
      <c r="K8853" t="s">
        <v>31</v>
      </c>
      <c r="L8853" t="s">
        <v>22</v>
      </c>
      <c r="M8853">
        <v>64.86</v>
      </c>
      <c r="N8853" t="s">
        <v>28</v>
      </c>
    </row>
    <row r="8854" spans="1:14" ht="14.25" customHeight="1" x14ac:dyDescent="0.3">
      <c r="A8854" t="s">
        <v>5082</v>
      </c>
      <c r="B8854" t="s">
        <v>25</v>
      </c>
      <c r="C8854" t="s">
        <v>33</v>
      </c>
      <c r="D8854">
        <v>1111.53</v>
      </c>
      <c r="E8854">
        <v>0.43</v>
      </c>
      <c r="F8854">
        <f t="shared" si="276"/>
        <v>477.9579</v>
      </c>
      <c r="G8854">
        <f t="shared" si="277"/>
        <v>633.57209999999998</v>
      </c>
      <c r="H8854">
        <v>4</v>
      </c>
      <c r="I8854" s="17">
        <v>45594</v>
      </c>
      <c r="J8854" s="17">
        <v>45600</v>
      </c>
      <c r="K8854" t="s">
        <v>31</v>
      </c>
      <c r="L8854" t="s">
        <v>16</v>
      </c>
      <c r="M8854">
        <v>239.26</v>
      </c>
      <c r="N8854" t="s">
        <v>17</v>
      </c>
    </row>
    <row r="8855" spans="1:14" ht="14.25" customHeight="1" x14ac:dyDescent="0.3">
      <c r="A8855" t="s">
        <v>9260</v>
      </c>
      <c r="B8855" t="s">
        <v>13</v>
      </c>
      <c r="C8855" t="s">
        <v>36</v>
      </c>
      <c r="D8855">
        <v>1111.95</v>
      </c>
      <c r="E8855">
        <v>0.48</v>
      </c>
      <c r="F8855">
        <f t="shared" si="276"/>
        <v>533.73599999999999</v>
      </c>
      <c r="G8855">
        <f t="shared" si="277"/>
        <v>578.21400000000006</v>
      </c>
      <c r="H8855">
        <v>4</v>
      </c>
      <c r="I8855" s="17">
        <v>45324</v>
      </c>
      <c r="J8855" s="17">
        <v>45326</v>
      </c>
      <c r="K8855" t="s">
        <v>21</v>
      </c>
      <c r="L8855" t="s">
        <v>22</v>
      </c>
      <c r="M8855">
        <v>282.67</v>
      </c>
      <c r="N8855" t="s">
        <v>48</v>
      </c>
    </row>
    <row r="8856" spans="1:14" ht="14.25" customHeight="1" x14ac:dyDescent="0.3">
      <c r="A8856" t="s">
        <v>9701</v>
      </c>
      <c r="B8856" t="s">
        <v>25</v>
      </c>
      <c r="C8856" t="s">
        <v>36</v>
      </c>
      <c r="D8856">
        <v>1116.55</v>
      </c>
      <c r="E8856">
        <v>0.48</v>
      </c>
      <c r="F8856">
        <f t="shared" si="276"/>
        <v>535.94399999999996</v>
      </c>
      <c r="G8856">
        <f t="shared" si="277"/>
        <v>580.60599999999999</v>
      </c>
      <c r="H8856">
        <v>4</v>
      </c>
      <c r="I8856" s="17">
        <v>45283</v>
      </c>
      <c r="J8856" s="17">
        <v>45284</v>
      </c>
      <c r="K8856" t="s">
        <v>15</v>
      </c>
      <c r="L8856" t="s">
        <v>16</v>
      </c>
      <c r="M8856">
        <v>274.29000000000002</v>
      </c>
      <c r="N8856" t="s">
        <v>48</v>
      </c>
    </row>
    <row r="8857" spans="1:14" ht="14.25" customHeight="1" x14ac:dyDescent="0.3">
      <c r="A8857" t="s">
        <v>15027</v>
      </c>
      <c r="B8857" t="s">
        <v>25</v>
      </c>
      <c r="C8857" t="s">
        <v>14</v>
      </c>
      <c r="D8857">
        <v>1130.3399999999999</v>
      </c>
      <c r="E8857">
        <v>0.02</v>
      </c>
      <c r="F8857">
        <f t="shared" si="276"/>
        <v>22.6068</v>
      </c>
      <c r="G8857">
        <f t="shared" si="277"/>
        <v>1107.7331999999999</v>
      </c>
      <c r="H8857">
        <v>4</v>
      </c>
      <c r="I8857" s="17">
        <v>45389</v>
      </c>
      <c r="J8857" s="17">
        <v>45392</v>
      </c>
      <c r="K8857" t="s">
        <v>15</v>
      </c>
      <c r="L8857" t="s">
        <v>16</v>
      </c>
      <c r="M8857">
        <v>254.79</v>
      </c>
      <c r="N8857" t="s">
        <v>17</v>
      </c>
    </row>
    <row r="8858" spans="1:14" ht="14.25" customHeight="1" x14ac:dyDescent="0.3">
      <c r="A8858" t="s">
        <v>13870</v>
      </c>
      <c r="B8858" t="s">
        <v>41</v>
      </c>
      <c r="C8858" t="s">
        <v>20</v>
      </c>
      <c r="D8858">
        <v>1132.07</v>
      </c>
      <c r="E8858">
        <v>0.25</v>
      </c>
      <c r="F8858">
        <f t="shared" si="276"/>
        <v>283.01749999999998</v>
      </c>
      <c r="G8858">
        <f t="shared" si="277"/>
        <v>849.05250000000001</v>
      </c>
      <c r="H8858">
        <v>4</v>
      </c>
      <c r="I8858" s="17">
        <v>45202</v>
      </c>
      <c r="J8858" s="17">
        <v>45209</v>
      </c>
      <c r="K8858" t="s">
        <v>21</v>
      </c>
      <c r="L8858" t="s">
        <v>27</v>
      </c>
      <c r="M8858">
        <v>163.13</v>
      </c>
      <c r="N8858" t="s">
        <v>28</v>
      </c>
    </row>
    <row r="8859" spans="1:14" ht="14.25" customHeight="1" x14ac:dyDescent="0.3">
      <c r="A8859" t="s">
        <v>12740</v>
      </c>
      <c r="B8859" t="s">
        <v>13</v>
      </c>
      <c r="C8859" t="s">
        <v>36</v>
      </c>
      <c r="D8859">
        <v>1133.1099999999999</v>
      </c>
      <c r="E8859">
        <v>0.1</v>
      </c>
      <c r="F8859">
        <f t="shared" si="276"/>
        <v>113.31099999999999</v>
      </c>
      <c r="G8859">
        <f t="shared" si="277"/>
        <v>1019.7989999999999</v>
      </c>
      <c r="H8859">
        <v>4</v>
      </c>
      <c r="I8859" s="17">
        <v>45631</v>
      </c>
      <c r="J8859" s="17">
        <v>45638</v>
      </c>
      <c r="K8859" t="s">
        <v>21</v>
      </c>
      <c r="L8859" t="s">
        <v>22</v>
      </c>
      <c r="M8859">
        <v>141.25</v>
      </c>
      <c r="N8859" t="s">
        <v>17</v>
      </c>
    </row>
    <row r="8860" spans="1:14" ht="14.25" customHeight="1" x14ac:dyDescent="0.3">
      <c r="A8860" t="s">
        <v>10884</v>
      </c>
      <c r="B8860" t="s">
        <v>19</v>
      </c>
      <c r="C8860" t="s">
        <v>20</v>
      </c>
      <c r="D8860">
        <v>1133.26</v>
      </c>
      <c r="E8860">
        <v>0.18</v>
      </c>
      <c r="F8860">
        <f t="shared" si="276"/>
        <v>203.98679999999999</v>
      </c>
      <c r="G8860">
        <f t="shared" si="277"/>
        <v>929.27319999999997</v>
      </c>
      <c r="H8860">
        <v>4</v>
      </c>
      <c r="I8860" s="17">
        <v>45000</v>
      </c>
      <c r="J8860" s="17">
        <v>45005</v>
      </c>
      <c r="K8860" t="s">
        <v>21</v>
      </c>
      <c r="L8860" t="s">
        <v>16</v>
      </c>
      <c r="M8860">
        <v>289.58999999999997</v>
      </c>
      <c r="N8860" t="s">
        <v>39</v>
      </c>
    </row>
    <row r="8861" spans="1:14" ht="14.25" customHeight="1" x14ac:dyDescent="0.3">
      <c r="A8861" t="s">
        <v>10063</v>
      </c>
      <c r="B8861" t="s">
        <v>25</v>
      </c>
      <c r="C8861" t="s">
        <v>20</v>
      </c>
      <c r="D8861">
        <v>1135.18</v>
      </c>
      <c r="E8861">
        <v>0.18</v>
      </c>
      <c r="F8861">
        <f t="shared" si="276"/>
        <v>204.33240000000001</v>
      </c>
      <c r="G8861">
        <f t="shared" si="277"/>
        <v>930.84760000000006</v>
      </c>
      <c r="H8861">
        <v>4</v>
      </c>
      <c r="I8861" s="17">
        <v>45182</v>
      </c>
      <c r="J8861" s="17">
        <v>45187</v>
      </c>
      <c r="K8861" t="s">
        <v>31</v>
      </c>
      <c r="L8861" t="s">
        <v>22</v>
      </c>
      <c r="M8861">
        <v>305.7</v>
      </c>
      <c r="N8861" t="s">
        <v>34</v>
      </c>
    </row>
    <row r="8862" spans="1:14" ht="14.25" customHeight="1" x14ac:dyDescent="0.3">
      <c r="A8862" t="s">
        <v>7458</v>
      </c>
      <c r="B8862" t="s">
        <v>19</v>
      </c>
      <c r="C8862" t="s">
        <v>36</v>
      </c>
      <c r="D8862">
        <v>1140.6500000000001</v>
      </c>
      <c r="E8862">
        <v>0.17</v>
      </c>
      <c r="F8862">
        <f t="shared" si="276"/>
        <v>193.91050000000004</v>
      </c>
      <c r="G8862">
        <f t="shared" si="277"/>
        <v>946.73950000000002</v>
      </c>
      <c r="H8862">
        <v>4</v>
      </c>
      <c r="I8862" s="17">
        <v>45637</v>
      </c>
      <c r="J8862" s="17">
        <v>45644</v>
      </c>
      <c r="K8862" t="s">
        <v>21</v>
      </c>
      <c r="L8862" t="s">
        <v>27</v>
      </c>
      <c r="M8862">
        <v>214.67</v>
      </c>
      <c r="N8862" t="s">
        <v>23</v>
      </c>
    </row>
    <row r="8863" spans="1:14" ht="14.25" customHeight="1" x14ac:dyDescent="0.3">
      <c r="A8863" t="s">
        <v>1929</v>
      </c>
      <c r="B8863" t="s">
        <v>41</v>
      </c>
      <c r="C8863" t="s">
        <v>20</v>
      </c>
      <c r="D8863">
        <v>1145.51</v>
      </c>
      <c r="E8863">
        <v>0.34</v>
      </c>
      <c r="F8863">
        <f t="shared" si="276"/>
        <v>389.47340000000003</v>
      </c>
      <c r="G8863">
        <f t="shared" si="277"/>
        <v>756.03659999999991</v>
      </c>
      <c r="H8863">
        <v>4</v>
      </c>
      <c r="I8863" s="17">
        <v>45072</v>
      </c>
      <c r="J8863" s="17">
        <v>45079</v>
      </c>
      <c r="K8863" t="s">
        <v>31</v>
      </c>
      <c r="L8863" t="s">
        <v>22</v>
      </c>
      <c r="M8863">
        <v>172.1</v>
      </c>
      <c r="N8863" t="s">
        <v>34</v>
      </c>
    </row>
    <row r="8864" spans="1:14" ht="14.25" customHeight="1" x14ac:dyDescent="0.3">
      <c r="A8864" t="s">
        <v>5611</v>
      </c>
      <c r="B8864" t="s">
        <v>19</v>
      </c>
      <c r="C8864" t="s">
        <v>20</v>
      </c>
      <c r="D8864">
        <v>1150.97</v>
      </c>
      <c r="E8864">
        <v>0.04</v>
      </c>
      <c r="F8864">
        <f t="shared" si="276"/>
        <v>46.038800000000002</v>
      </c>
      <c r="G8864">
        <f t="shared" si="277"/>
        <v>1104.9312</v>
      </c>
      <c r="H8864">
        <v>4</v>
      </c>
      <c r="I8864" s="17">
        <v>45307</v>
      </c>
      <c r="J8864" s="17">
        <v>45314</v>
      </c>
      <c r="K8864" t="s">
        <v>21</v>
      </c>
      <c r="L8864" t="s">
        <v>16</v>
      </c>
      <c r="M8864">
        <v>141.16999999999999</v>
      </c>
      <c r="N8864" t="s">
        <v>17</v>
      </c>
    </row>
    <row r="8865" spans="1:14" ht="14.25" customHeight="1" x14ac:dyDescent="0.3">
      <c r="A8865" t="s">
        <v>8571</v>
      </c>
      <c r="B8865" t="s">
        <v>41</v>
      </c>
      <c r="C8865" t="s">
        <v>33</v>
      </c>
      <c r="D8865">
        <v>1159.06</v>
      </c>
      <c r="E8865">
        <v>0.21</v>
      </c>
      <c r="F8865">
        <f t="shared" si="276"/>
        <v>243.40259999999998</v>
      </c>
      <c r="G8865">
        <f t="shared" si="277"/>
        <v>915.65739999999994</v>
      </c>
      <c r="H8865">
        <v>4</v>
      </c>
      <c r="I8865" s="17">
        <v>45273</v>
      </c>
      <c r="J8865" s="17">
        <v>45275</v>
      </c>
      <c r="K8865" t="s">
        <v>15</v>
      </c>
      <c r="L8865" t="s">
        <v>22</v>
      </c>
      <c r="M8865">
        <v>72.3</v>
      </c>
      <c r="N8865" t="s">
        <v>34</v>
      </c>
    </row>
    <row r="8866" spans="1:14" ht="14.25" customHeight="1" x14ac:dyDescent="0.3">
      <c r="A8866" t="s">
        <v>146</v>
      </c>
      <c r="B8866" t="s">
        <v>41</v>
      </c>
      <c r="C8866" t="s">
        <v>36</v>
      </c>
      <c r="D8866">
        <v>1160.96</v>
      </c>
      <c r="E8866">
        <v>0.24</v>
      </c>
      <c r="F8866">
        <f t="shared" si="276"/>
        <v>278.63040000000001</v>
      </c>
      <c r="G8866">
        <f t="shared" si="277"/>
        <v>882.32960000000003</v>
      </c>
      <c r="H8866">
        <v>4</v>
      </c>
      <c r="I8866" s="17">
        <v>45055</v>
      </c>
      <c r="J8866" s="17">
        <v>45057</v>
      </c>
      <c r="K8866" t="s">
        <v>31</v>
      </c>
      <c r="L8866" t="s">
        <v>27</v>
      </c>
      <c r="M8866">
        <v>223.68</v>
      </c>
      <c r="N8866" t="s">
        <v>34</v>
      </c>
    </row>
    <row r="8867" spans="1:14" ht="14.25" customHeight="1" x14ac:dyDescent="0.3">
      <c r="A8867" t="s">
        <v>7035</v>
      </c>
      <c r="B8867" t="s">
        <v>13</v>
      </c>
      <c r="C8867" t="s">
        <v>33</v>
      </c>
      <c r="D8867">
        <v>1162.76</v>
      </c>
      <c r="E8867">
        <v>0.31</v>
      </c>
      <c r="F8867">
        <f t="shared" si="276"/>
        <v>360.4556</v>
      </c>
      <c r="G8867">
        <f t="shared" si="277"/>
        <v>802.30439999999999</v>
      </c>
      <c r="H8867">
        <v>4</v>
      </c>
      <c r="I8867" s="17">
        <v>45102</v>
      </c>
      <c r="J8867" s="17">
        <v>45106</v>
      </c>
      <c r="K8867" t="s">
        <v>31</v>
      </c>
      <c r="L8867" t="s">
        <v>16</v>
      </c>
      <c r="M8867">
        <v>229.8</v>
      </c>
      <c r="N8867" t="s">
        <v>23</v>
      </c>
    </row>
    <row r="8868" spans="1:14" ht="14.25" customHeight="1" x14ac:dyDescent="0.3">
      <c r="A8868" t="s">
        <v>10171</v>
      </c>
      <c r="B8868" t="s">
        <v>41</v>
      </c>
      <c r="C8868" t="s">
        <v>33</v>
      </c>
      <c r="D8868">
        <v>1164.47</v>
      </c>
      <c r="E8868">
        <v>0.21</v>
      </c>
      <c r="F8868">
        <f t="shared" si="276"/>
        <v>244.53870000000001</v>
      </c>
      <c r="G8868">
        <f t="shared" si="277"/>
        <v>919.93129999999996</v>
      </c>
      <c r="H8868">
        <v>4</v>
      </c>
      <c r="I8868" s="17">
        <v>45545</v>
      </c>
      <c r="J8868" s="17">
        <v>45547</v>
      </c>
      <c r="K8868" t="s">
        <v>31</v>
      </c>
      <c r="L8868" t="s">
        <v>22</v>
      </c>
      <c r="M8868">
        <v>181.39</v>
      </c>
      <c r="N8868" t="s">
        <v>48</v>
      </c>
    </row>
    <row r="8869" spans="1:14" ht="14.25" customHeight="1" x14ac:dyDescent="0.3">
      <c r="A8869" t="s">
        <v>4109</v>
      </c>
      <c r="B8869" t="s">
        <v>19</v>
      </c>
      <c r="C8869" t="s">
        <v>26</v>
      </c>
      <c r="D8869">
        <v>1165.49</v>
      </c>
      <c r="E8869">
        <v>0.34</v>
      </c>
      <c r="F8869">
        <f t="shared" si="276"/>
        <v>396.26660000000004</v>
      </c>
      <c r="G8869">
        <f t="shared" si="277"/>
        <v>769.22339999999997</v>
      </c>
      <c r="H8869">
        <v>4</v>
      </c>
      <c r="I8869" s="17">
        <v>45003</v>
      </c>
      <c r="J8869" s="17">
        <v>45007</v>
      </c>
      <c r="K8869" t="s">
        <v>31</v>
      </c>
      <c r="L8869" t="s">
        <v>27</v>
      </c>
      <c r="M8869">
        <v>185.59</v>
      </c>
      <c r="N8869" t="s">
        <v>28</v>
      </c>
    </row>
    <row r="8870" spans="1:14" ht="14.25" customHeight="1" x14ac:dyDescent="0.3">
      <c r="A8870" t="s">
        <v>1671</v>
      </c>
      <c r="B8870" t="s">
        <v>25</v>
      </c>
      <c r="C8870" t="s">
        <v>36</v>
      </c>
      <c r="D8870">
        <v>1165.77</v>
      </c>
      <c r="E8870">
        <v>0.13</v>
      </c>
      <c r="F8870">
        <f t="shared" si="276"/>
        <v>151.55010000000001</v>
      </c>
      <c r="G8870">
        <f t="shared" si="277"/>
        <v>1014.2198999999999</v>
      </c>
      <c r="H8870">
        <v>4</v>
      </c>
      <c r="I8870" s="17">
        <v>45086</v>
      </c>
      <c r="J8870" s="17">
        <v>45088</v>
      </c>
      <c r="K8870" t="s">
        <v>15</v>
      </c>
      <c r="L8870" t="s">
        <v>22</v>
      </c>
      <c r="M8870">
        <v>194.67</v>
      </c>
      <c r="N8870" t="s">
        <v>17</v>
      </c>
    </row>
    <row r="8871" spans="1:14" ht="14.25" customHeight="1" x14ac:dyDescent="0.3">
      <c r="A8871" t="s">
        <v>11526</v>
      </c>
      <c r="B8871" t="s">
        <v>41</v>
      </c>
      <c r="C8871" t="s">
        <v>36</v>
      </c>
      <c r="D8871">
        <v>1165.96</v>
      </c>
      <c r="E8871">
        <v>0.34</v>
      </c>
      <c r="F8871">
        <f t="shared" si="276"/>
        <v>396.42640000000006</v>
      </c>
      <c r="G8871">
        <f t="shared" si="277"/>
        <v>769.53359999999998</v>
      </c>
      <c r="H8871">
        <v>4</v>
      </c>
      <c r="I8871" s="17">
        <v>45499</v>
      </c>
      <c r="J8871" s="17">
        <v>45505</v>
      </c>
      <c r="K8871" t="s">
        <v>15</v>
      </c>
      <c r="L8871" t="s">
        <v>27</v>
      </c>
      <c r="M8871">
        <v>227.77</v>
      </c>
      <c r="N8871" t="s">
        <v>39</v>
      </c>
    </row>
    <row r="8872" spans="1:14" ht="14.25" customHeight="1" x14ac:dyDescent="0.3">
      <c r="A8872" t="s">
        <v>4394</v>
      </c>
      <c r="B8872" t="s">
        <v>13</v>
      </c>
      <c r="C8872" t="s">
        <v>20</v>
      </c>
      <c r="D8872">
        <v>1166.3599999999999</v>
      </c>
      <c r="E8872">
        <v>0.25</v>
      </c>
      <c r="F8872">
        <f t="shared" si="276"/>
        <v>291.58999999999997</v>
      </c>
      <c r="G8872">
        <f t="shared" si="277"/>
        <v>874.77</v>
      </c>
      <c r="H8872">
        <v>4</v>
      </c>
      <c r="I8872" s="17">
        <v>45406</v>
      </c>
      <c r="J8872" s="17">
        <v>45409</v>
      </c>
      <c r="K8872" t="s">
        <v>31</v>
      </c>
      <c r="L8872" t="s">
        <v>22</v>
      </c>
      <c r="M8872">
        <v>152.65</v>
      </c>
      <c r="N8872" t="s">
        <v>17</v>
      </c>
    </row>
    <row r="8873" spans="1:14" ht="14.25" customHeight="1" x14ac:dyDescent="0.3">
      <c r="A8873" t="s">
        <v>2708</v>
      </c>
      <c r="B8873" t="s">
        <v>25</v>
      </c>
      <c r="C8873" t="s">
        <v>36</v>
      </c>
      <c r="D8873">
        <v>1170.43</v>
      </c>
      <c r="E8873">
        <v>0.19</v>
      </c>
      <c r="F8873">
        <f t="shared" si="276"/>
        <v>222.38170000000002</v>
      </c>
      <c r="G8873">
        <f t="shared" si="277"/>
        <v>948.04830000000004</v>
      </c>
      <c r="H8873">
        <v>4</v>
      </c>
      <c r="I8873" s="17">
        <v>45645</v>
      </c>
      <c r="J8873" s="17">
        <v>45646</v>
      </c>
      <c r="K8873" t="s">
        <v>31</v>
      </c>
      <c r="L8873" t="s">
        <v>22</v>
      </c>
      <c r="M8873">
        <v>289.36</v>
      </c>
      <c r="N8873" t="s">
        <v>48</v>
      </c>
    </row>
    <row r="8874" spans="1:14" ht="14.25" customHeight="1" x14ac:dyDescent="0.3">
      <c r="A8874" t="s">
        <v>6438</v>
      </c>
      <c r="B8874" t="s">
        <v>25</v>
      </c>
      <c r="C8874" t="s">
        <v>20</v>
      </c>
      <c r="D8874">
        <v>1171.5</v>
      </c>
      <c r="E8874">
        <v>0</v>
      </c>
      <c r="F8874">
        <f t="shared" si="276"/>
        <v>0</v>
      </c>
      <c r="G8874">
        <f t="shared" si="277"/>
        <v>1171.5</v>
      </c>
      <c r="H8874">
        <v>4</v>
      </c>
      <c r="I8874" s="17">
        <v>45333</v>
      </c>
      <c r="J8874" s="17">
        <v>45337</v>
      </c>
      <c r="K8874" t="s">
        <v>21</v>
      </c>
      <c r="L8874" t="s">
        <v>16</v>
      </c>
      <c r="M8874">
        <v>245.88</v>
      </c>
      <c r="N8874" t="s">
        <v>39</v>
      </c>
    </row>
    <row r="8875" spans="1:14" ht="14.25" customHeight="1" x14ac:dyDescent="0.3">
      <c r="A8875" t="s">
        <v>12517</v>
      </c>
      <c r="B8875" t="s">
        <v>41</v>
      </c>
      <c r="C8875" t="s">
        <v>26</v>
      </c>
      <c r="D8875">
        <v>1172</v>
      </c>
      <c r="E8875">
        <v>0.15</v>
      </c>
      <c r="F8875">
        <f t="shared" si="276"/>
        <v>175.79999999999998</v>
      </c>
      <c r="G8875">
        <f t="shared" si="277"/>
        <v>996.2</v>
      </c>
      <c r="H8875">
        <v>4</v>
      </c>
      <c r="I8875" s="17">
        <v>45129</v>
      </c>
      <c r="J8875" s="17">
        <v>45136</v>
      </c>
      <c r="K8875" t="s">
        <v>21</v>
      </c>
      <c r="L8875" t="s">
        <v>27</v>
      </c>
      <c r="M8875">
        <v>216.69</v>
      </c>
      <c r="N8875" t="s">
        <v>34</v>
      </c>
    </row>
    <row r="8876" spans="1:14" ht="14.25" customHeight="1" x14ac:dyDescent="0.3">
      <c r="A8876" t="s">
        <v>4232</v>
      </c>
      <c r="B8876" t="s">
        <v>13</v>
      </c>
      <c r="C8876" t="s">
        <v>33</v>
      </c>
      <c r="D8876">
        <v>1175.6600000000001</v>
      </c>
      <c r="E8876">
        <v>0.1</v>
      </c>
      <c r="F8876">
        <f t="shared" si="276"/>
        <v>117.56600000000002</v>
      </c>
      <c r="G8876">
        <f t="shared" si="277"/>
        <v>1058.0940000000001</v>
      </c>
      <c r="H8876">
        <v>4</v>
      </c>
      <c r="I8876" s="17">
        <v>45384</v>
      </c>
      <c r="J8876" s="17">
        <v>45387</v>
      </c>
      <c r="K8876" t="s">
        <v>31</v>
      </c>
      <c r="L8876" t="s">
        <v>22</v>
      </c>
      <c r="M8876">
        <v>284.89</v>
      </c>
      <c r="N8876" t="s">
        <v>17</v>
      </c>
    </row>
    <row r="8877" spans="1:14" ht="14.25" customHeight="1" x14ac:dyDescent="0.3">
      <c r="A8877" t="s">
        <v>14427</v>
      </c>
      <c r="B8877" t="s">
        <v>13</v>
      </c>
      <c r="C8877" t="s">
        <v>33</v>
      </c>
      <c r="D8877">
        <v>1184.18</v>
      </c>
      <c r="E8877">
        <v>0.06</v>
      </c>
      <c r="F8877">
        <f t="shared" si="276"/>
        <v>71.050799999999995</v>
      </c>
      <c r="G8877">
        <f t="shared" si="277"/>
        <v>1113.1292000000001</v>
      </c>
      <c r="H8877">
        <v>4</v>
      </c>
      <c r="I8877" s="17">
        <v>45266</v>
      </c>
      <c r="J8877" s="17">
        <v>45273</v>
      </c>
      <c r="K8877" t="s">
        <v>31</v>
      </c>
      <c r="L8877" t="s">
        <v>27</v>
      </c>
      <c r="M8877">
        <v>287.08</v>
      </c>
      <c r="N8877" t="s">
        <v>17</v>
      </c>
    </row>
    <row r="8878" spans="1:14" ht="14.25" customHeight="1" x14ac:dyDescent="0.3">
      <c r="A8878" t="s">
        <v>14212</v>
      </c>
      <c r="B8878" t="s">
        <v>13</v>
      </c>
      <c r="C8878" t="s">
        <v>33</v>
      </c>
      <c r="D8878">
        <v>1187.32</v>
      </c>
      <c r="E8878">
        <v>0.28999999999999998</v>
      </c>
      <c r="F8878">
        <f t="shared" si="276"/>
        <v>344.32279999999997</v>
      </c>
      <c r="G8878">
        <f t="shared" si="277"/>
        <v>842.99720000000002</v>
      </c>
      <c r="H8878">
        <v>4</v>
      </c>
      <c r="I8878" s="17">
        <v>45316</v>
      </c>
      <c r="J8878" s="17">
        <v>45323</v>
      </c>
      <c r="K8878" t="s">
        <v>15</v>
      </c>
      <c r="L8878" t="s">
        <v>27</v>
      </c>
      <c r="M8878">
        <v>136.53</v>
      </c>
      <c r="N8878" t="s">
        <v>34</v>
      </c>
    </row>
    <row r="8879" spans="1:14" ht="14.25" customHeight="1" x14ac:dyDescent="0.3">
      <c r="A8879" t="s">
        <v>4727</v>
      </c>
      <c r="B8879" t="s">
        <v>41</v>
      </c>
      <c r="C8879" t="s">
        <v>33</v>
      </c>
      <c r="D8879">
        <v>1193.6500000000001</v>
      </c>
      <c r="E8879">
        <v>0.09</v>
      </c>
      <c r="F8879">
        <f t="shared" si="276"/>
        <v>107.4285</v>
      </c>
      <c r="G8879">
        <f t="shared" si="277"/>
        <v>1086.2215000000001</v>
      </c>
      <c r="H8879">
        <v>4</v>
      </c>
      <c r="I8879" s="17">
        <v>45017</v>
      </c>
      <c r="J8879" s="17">
        <v>45021</v>
      </c>
      <c r="K8879" t="s">
        <v>21</v>
      </c>
      <c r="L8879" t="s">
        <v>16</v>
      </c>
      <c r="M8879">
        <v>191.39</v>
      </c>
      <c r="N8879" t="s">
        <v>23</v>
      </c>
    </row>
    <row r="8880" spans="1:14" ht="14.25" customHeight="1" x14ac:dyDescent="0.3">
      <c r="A8880" t="s">
        <v>2598</v>
      </c>
      <c r="B8880" t="s">
        <v>19</v>
      </c>
      <c r="C8880" t="s">
        <v>20</v>
      </c>
      <c r="D8880">
        <v>1194.48</v>
      </c>
      <c r="E8880">
        <v>0.34</v>
      </c>
      <c r="F8880">
        <f t="shared" si="276"/>
        <v>406.12320000000005</v>
      </c>
      <c r="G8880">
        <f t="shared" si="277"/>
        <v>788.35680000000002</v>
      </c>
      <c r="H8880">
        <v>4</v>
      </c>
      <c r="I8880" s="17">
        <v>45530</v>
      </c>
      <c r="J8880" s="17">
        <v>45533</v>
      </c>
      <c r="K8880" t="s">
        <v>21</v>
      </c>
      <c r="L8880" t="s">
        <v>16</v>
      </c>
      <c r="M8880">
        <v>302.39</v>
      </c>
      <c r="N8880" t="s">
        <v>17</v>
      </c>
    </row>
    <row r="8881" spans="1:14" ht="14.25" customHeight="1" x14ac:dyDescent="0.3">
      <c r="A8881" t="s">
        <v>4788</v>
      </c>
      <c r="B8881" t="s">
        <v>41</v>
      </c>
      <c r="C8881" t="s">
        <v>20</v>
      </c>
      <c r="D8881">
        <v>1194.6300000000001</v>
      </c>
      <c r="E8881">
        <v>0.17</v>
      </c>
      <c r="F8881">
        <f t="shared" si="276"/>
        <v>203.08710000000002</v>
      </c>
      <c r="G8881">
        <f t="shared" si="277"/>
        <v>991.54290000000015</v>
      </c>
      <c r="H8881">
        <v>4</v>
      </c>
      <c r="I8881" s="17">
        <v>45354</v>
      </c>
      <c r="J8881" s="17">
        <v>45360</v>
      </c>
      <c r="K8881" t="s">
        <v>31</v>
      </c>
      <c r="L8881" t="s">
        <v>22</v>
      </c>
      <c r="M8881">
        <v>143.93</v>
      </c>
      <c r="N8881" t="s">
        <v>39</v>
      </c>
    </row>
    <row r="8882" spans="1:14" ht="14.25" customHeight="1" x14ac:dyDescent="0.3">
      <c r="A8882" t="s">
        <v>6718</v>
      </c>
      <c r="B8882" t="s">
        <v>41</v>
      </c>
      <c r="C8882" t="s">
        <v>33</v>
      </c>
      <c r="D8882">
        <v>1195.29</v>
      </c>
      <c r="E8882">
        <v>0.26</v>
      </c>
      <c r="F8882">
        <f t="shared" si="276"/>
        <v>310.77539999999999</v>
      </c>
      <c r="G8882">
        <f t="shared" si="277"/>
        <v>884.51459999999997</v>
      </c>
      <c r="H8882">
        <v>4</v>
      </c>
      <c r="I8882" s="17">
        <v>45607</v>
      </c>
      <c r="J8882" s="17">
        <v>45611</v>
      </c>
      <c r="K8882" t="s">
        <v>21</v>
      </c>
      <c r="L8882" t="s">
        <v>22</v>
      </c>
      <c r="M8882">
        <v>183.1</v>
      </c>
      <c r="N8882" t="s">
        <v>48</v>
      </c>
    </row>
    <row r="8883" spans="1:14" ht="14.25" customHeight="1" x14ac:dyDescent="0.3">
      <c r="A8883" t="s">
        <v>397</v>
      </c>
      <c r="B8883" t="s">
        <v>13</v>
      </c>
      <c r="C8883" t="s">
        <v>14</v>
      </c>
      <c r="D8883">
        <v>1197.3499999999999</v>
      </c>
      <c r="E8883">
        <v>0.12</v>
      </c>
      <c r="F8883">
        <f t="shared" si="276"/>
        <v>143.68199999999999</v>
      </c>
      <c r="G8883">
        <f t="shared" si="277"/>
        <v>1053.6679999999999</v>
      </c>
      <c r="H8883">
        <v>4</v>
      </c>
      <c r="I8883" s="17">
        <v>44947</v>
      </c>
      <c r="J8883" s="17">
        <v>44953</v>
      </c>
      <c r="K8883" t="s">
        <v>21</v>
      </c>
      <c r="L8883" t="s">
        <v>22</v>
      </c>
      <c r="M8883">
        <v>298.56</v>
      </c>
      <c r="N8883" t="s">
        <v>28</v>
      </c>
    </row>
    <row r="8884" spans="1:14" ht="14.25" customHeight="1" x14ac:dyDescent="0.3">
      <c r="A8884" t="s">
        <v>5277</v>
      </c>
      <c r="B8884" t="s">
        <v>25</v>
      </c>
      <c r="C8884" t="s">
        <v>36</v>
      </c>
      <c r="D8884">
        <v>1197.8800000000001</v>
      </c>
      <c r="E8884">
        <v>0.41</v>
      </c>
      <c r="F8884">
        <f t="shared" si="276"/>
        <v>491.13080000000002</v>
      </c>
      <c r="G8884">
        <f t="shared" si="277"/>
        <v>706.74920000000009</v>
      </c>
      <c r="H8884">
        <v>4</v>
      </c>
      <c r="I8884" s="17">
        <v>45483</v>
      </c>
      <c r="J8884" s="17">
        <v>45489</v>
      </c>
      <c r="K8884" t="s">
        <v>15</v>
      </c>
      <c r="L8884" t="s">
        <v>27</v>
      </c>
      <c r="M8884">
        <v>210.63</v>
      </c>
      <c r="N8884" t="s">
        <v>28</v>
      </c>
    </row>
    <row r="8885" spans="1:14" ht="14.25" customHeight="1" x14ac:dyDescent="0.3">
      <c r="A8885" t="s">
        <v>293</v>
      </c>
      <c r="B8885" t="s">
        <v>25</v>
      </c>
      <c r="C8885" t="s">
        <v>33</v>
      </c>
      <c r="D8885">
        <v>1198</v>
      </c>
      <c r="E8885">
        <v>0.24</v>
      </c>
      <c r="F8885">
        <f t="shared" si="276"/>
        <v>287.52</v>
      </c>
      <c r="G8885">
        <f t="shared" si="277"/>
        <v>910.48</v>
      </c>
      <c r="H8885">
        <v>4</v>
      </c>
      <c r="I8885" s="17">
        <v>45580</v>
      </c>
      <c r="J8885" s="17">
        <v>45587</v>
      </c>
      <c r="K8885" t="s">
        <v>21</v>
      </c>
      <c r="L8885" t="s">
        <v>22</v>
      </c>
      <c r="M8885">
        <v>136.83000000000001</v>
      </c>
      <c r="N8885" t="s">
        <v>17</v>
      </c>
    </row>
    <row r="8886" spans="1:14" ht="14.25" customHeight="1" x14ac:dyDescent="0.3">
      <c r="A8886" t="s">
        <v>9332</v>
      </c>
      <c r="B8886" t="s">
        <v>25</v>
      </c>
      <c r="C8886" t="s">
        <v>36</v>
      </c>
      <c r="D8886">
        <v>1203.99</v>
      </c>
      <c r="E8886">
        <v>0.47</v>
      </c>
      <c r="F8886">
        <f t="shared" si="276"/>
        <v>565.87529999999992</v>
      </c>
      <c r="G8886">
        <f t="shared" si="277"/>
        <v>638.11470000000008</v>
      </c>
      <c r="H8886">
        <v>4</v>
      </c>
      <c r="I8886" s="17">
        <v>44969</v>
      </c>
      <c r="J8886" s="17">
        <v>44974</v>
      </c>
      <c r="K8886" t="s">
        <v>21</v>
      </c>
      <c r="L8886" t="s">
        <v>27</v>
      </c>
      <c r="M8886">
        <v>289.39</v>
      </c>
      <c r="N8886" t="s">
        <v>34</v>
      </c>
    </row>
    <row r="8887" spans="1:14" ht="14.25" customHeight="1" x14ac:dyDescent="0.3">
      <c r="A8887" t="s">
        <v>9175</v>
      </c>
      <c r="B8887" t="s">
        <v>19</v>
      </c>
      <c r="C8887" t="s">
        <v>33</v>
      </c>
      <c r="D8887">
        <v>1204.19</v>
      </c>
      <c r="E8887">
        <v>0.27</v>
      </c>
      <c r="F8887">
        <f t="shared" si="276"/>
        <v>325.13130000000001</v>
      </c>
      <c r="G8887">
        <f t="shared" si="277"/>
        <v>879.05870000000004</v>
      </c>
      <c r="H8887">
        <v>4</v>
      </c>
      <c r="I8887" s="17">
        <v>45201</v>
      </c>
      <c r="J8887" s="17">
        <v>45202</v>
      </c>
      <c r="K8887" t="s">
        <v>15</v>
      </c>
      <c r="L8887" t="s">
        <v>22</v>
      </c>
      <c r="M8887">
        <v>282.81</v>
      </c>
      <c r="N8887" t="s">
        <v>48</v>
      </c>
    </row>
    <row r="8888" spans="1:14" ht="14.25" customHeight="1" x14ac:dyDescent="0.3">
      <c r="A8888" t="s">
        <v>9678</v>
      </c>
      <c r="B8888" t="s">
        <v>25</v>
      </c>
      <c r="C8888" t="s">
        <v>20</v>
      </c>
      <c r="D8888">
        <v>1204.42</v>
      </c>
      <c r="E8888">
        <v>0.3</v>
      </c>
      <c r="F8888">
        <f t="shared" si="276"/>
        <v>361.32600000000002</v>
      </c>
      <c r="G8888">
        <f t="shared" si="277"/>
        <v>843.09400000000005</v>
      </c>
      <c r="H8888">
        <v>4</v>
      </c>
      <c r="I8888" s="17">
        <v>45140</v>
      </c>
      <c r="J8888" s="17">
        <v>45142</v>
      </c>
      <c r="K8888" t="s">
        <v>31</v>
      </c>
      <c r="L8888" t="s">
        <v>22</v>
      </c>
      <c r="M8888">
        <v>237.18</v>
      </c>
      <c r="N8888" t="s">
        <v>39</v>
      </c>
    </row>
    <row r="8889" spans="1:14" ht="14.25" customHeight="1" x14ac:dyDescent="0.3">
      <c r="A8889" t="s">
        <v>7340</v>
      </c>
      <c r="B8889" t="s">
        <v>13</v>
      </c>
      <c r="C8889" t="s">
        <v>33</v>
      </c>
      <c r="D8889">
        <v>1206.99</v>
      </c>
      <c r="E8889">
        <v>0.08</v>
      </c>
      <c r="F8889">
        <f t="shared" si="276"/>
        <v>96.559200000000004</v>
      </c>
      <c r="G8889">
        <f t="shared" si="277"/>
        <v>1110.4308000000001</v>
      </c>
      <c r="H8889">
        <v>4</v>
      </c>
      <c r="I8889" s="17">
        <v>45558</v>
      </c>
      <c r="J8889" s="17">
        <v>45564</v>
      </c>
      <c r="K8889" t="s">
        <v>15</v>
      </c>
      <c r="L8889" t="s">
        <v>16</v>
      </c>
      <c r="M8889">
        <v>125.33</v>
      </c>
      <c r="N8889" t="s">
        <v>17</v>
      </c>
    </row>
    <row r="8890" spans="1:14" ht="14.25" customHeight="1" x14ac:dyDescent="0.3">
      <c r="A8890" t="s">
        <v>15101</v>
      </c>
      <c r="B8890" t="s">
        <v>19</v>
      </c>
      <c r="C8890" t="s">
        <v>33</v>
      </c>
      <c r="D8890">
        <v>1207.78</v>
      </c>
      <c r="E8890">
        <v>0.34</v>
      </c>
      <c r="F8890">
        <f t="shared" si="276"/>
        <v>410.64520000000005</v>
      </c>
      <c r="G8890">
        <f t="shared" si="277"/>
        <v>797.13479999999993</v>
      </c>
      <c r="H8890">
        <v>4</v>
      </c>
      <c r="I8890" s="17">
        <v>45632</v>
      </c>
      <c r="J8890" s="17">
        <v>45635</v>
      </c>
      <c r="K8890" t="s">
        <v>15</v>
      </c>
      <c r="L8890" t="s">
        <v>22</v>
      </c>
      <c r="M8890">
        <v>159.69</v>
      </c>
      <c r="N8890" t="s">
        <v>34</v>
      </c>
    </row>
    <row r="8891" spans="1:14" ht="14.25" customHeight="1" x14ac:dyDescent="0.3">
      <c r="A8891" t="s">
        <v>4790</v>
      </c>
      <c r="B8891" t="s">
        <v>19</v>
      </c>
      <c r="C8891" t="s">
        <v>14</v>
      </c>
      <c r="D8891">
        <v>1220.27</v>
      </c>
      <c r="E8891">
        <v>0.03</v>
      </c>
      <c r="F8891">
        <f t="shared" si="276"/>
        <v>36.6081</v>
      </c>
      <c r="G8891">
        <f t="shared" si="277"/>
        <v>1183.6619000000001</v>
      </c>
      <c r="H8891">
        <v>4</v>
      </c>
      <c r="I8891" s="17">
        <v>45211</v>
      </c>
      <c r="J8891" s="17">
        <v>45217</v>
      </c>
      <c r="K8891" t="s">
        <v>15</v>
      </c>
      <c r="L8891" t="s">
        <v>16</v>
      </c>
      <c r="M8891">
        <v>178.86</v>
      </c>
      <c r="N8891" t="s">
        <v>48</v>
      </c>
    </row>
    <row r="8892" spans="1:14" ht="14.25" customHeight="1" x14ac:dyDescent="0.3">
      <c r="A8892" t="s">
        <v>4877</v>
      </c>
      <c r="B8892" t="s">
        <v>13</v>
      </c>
      <c r="C8892" t="s">
        <v>20</v>
      </c>
      <c r="D8892">
        <v>1221.79</v>
      </c>
      <c r="E8892">
        <v>0.45</v>
      </c>
      <c r="F8892">
        <f t="shared" si="276"/>
        <v>549.80550000000005</v>
      </c>
      <c r="G8892">
        <f t="shared" si="277"/>
        <v>671.98449999999991</v>
      </c>
      <c r="H8892">
        <v>4</v>
      </c>
      <c r="I8892" s="17">
        <v>45208</v>
      </c>
      <c r="J8892" s="17">
        <v>45213</v>
      </c>
      <c r="K8892" t="s">
        <v>15</v>
      </c>
      <c r="L8892" t="s">
        <v>16</v>
      </c>
      <c r="M8892">
        <v>62.89</v>
      </c>
      <c r="N8892" t="s">
        <v>28</v>
      </c>
    </row>
    <row r="8893" spans="1:14" ht="14.25" customHeight="1" x14ac:dyDescent="0.3">
      <c r="A8893" t="s">
        <v>4838</v>
      </c>
      <c r="B8893" t="s">
        <v>13</v>
      </c>
      <c r="C8893" t="s">
        <v>26</v>
      </c>
      <c r="D8893">
        <v>1223.74</v>
      </c>
      <c r="E8893">
        <v>0.12</v>
      </c>
      <c r="F8893">
        <f t="shared" si="276"/>
        <v>146.84879999999998</v>
      </c>
      <c r="G8893">
        <f t="shared" si="277"/>
        <v>1076.8912</v>
      </c>
      <c r="H8893">
        <v>4</v>
      </c>
      <c r="I8893" s="17">
        <v>45457</v>
      </c>
      <c r="J8893" s="17">
        <v>45463</v>
      </c>
      <c r="K8893" t="s">
        <v>21</v>
      </c>
      <c r="L8893" t="s">
        <v>27</v>
      </c>
      <c r="M8893">
        <v>91.8</v>
      </c>
      <c r="N8893" t="s">
        <v>23</v>
      </c>
    </row>
    <row r="8894" spans="1:14" ht="14.25" customHeight="1" x14ac:dyDescent="0.3">
      <c r="A8894" t="s">
        <v>12646</v>
      </c>
      <c r="B8894" t="s">
        <v>19</v>
      </c>
      <c r="C8894" t="s">
        <v>36</v>
      </c>
      <c r="D8894">
        <v>1227.6500000000001</v>
      </c>
      <c r="E8894">
        <v>0.32</v>
      </c>
      <c r="F8894">
        <f t="shared" si="276"/>
        <v>392.84800000000001</v>
      </c>
      <c r="G8894">
        <f t="shared" si="277"/>
        <v>834.80200000000013</v>
      </c>
      <c r="H8894">
        <v>4</v>
      </c>
      <c r="I8894" s="17">
        <v>45476</v>
      </c>
      <c r="J8894" s="17">
        <v>45479</v>
      </c>
      <c r="K8894" t="s">
        <v>15</v>
      </c>
      <c r="L8894" t="s">
        <v>27</v>
      </c>
      <c r="M8894">
        <v>136.04</v>
      </c>
      <c r="N8894" t="s">
        <v>48</v>
      </c>
    </row>
    <row r="8895" spans="1:14" ht="14.25" customHeight="1" x14ac:dyDescent="0.3">
      <c r="A8895" t="s">
        <v>4155</v>
      </c>
      <c r="B8895" t="s">
        <v>19</v>
      </c>
      <c r="C8895" t="s">
        <v>33</v>
      </c>
      <c r="D8895">
        <v>1228.5</v>
      </c>
      <c r="E8895">
        <v>0.26</v>
      </c>
      <c r="F8895">
        <f t="shared" si="276"/>
        <v>319.41000000000003</v>
      </c>
      <c r="G8895">
        <f t="shared" si="277"/>
        <v>909.08999999999992</v>
      </c>
      <c r="H8895">
        <v>4</v>
      </c>
      <c r="I8895" s="17">
        <v>45141</v>
      </c>
      <c r="J8895" s="17">
        <v>45143</v>
      </c>
      <c r="K8895" t="s">
        <v>21</v>
      </c>
      <c r="L8895" t="s">
        <v>16</v>
      </c>
      <c r="M8895">
        <v>120.9</v>
      </c>
      <c r="N8895" t="s">
        <v>39</v>
      </c>
    </row>
    <row r="8896" spans="1:14" ht="14.25" customHeight="1" x14ac:dyDescent="0.3">
      <c r="A8896" t="s">
        <v>13997</v>
      </c>
      <c r="B8896" t="s">
        <v>19</v>
      </c>
      <c r="C8896" t="s">
        <v>14</v>
      </c>
      <c r="D8896">
        <v>1235.54</v>
      </c>
      <c r="E8896">
        <v>0.14000000000000001</v>
      </c>
      <c r="F8896">
        <f t="shared" si="276"/>
        <v>172.97560000000001</v>
      </c>
      <c r="G8896">
        <f t="shared" si="277"/>
        <v>1062.5644</v>
      </c>
      <c r="H8896">
        <v>4</v>
      </c>
      <c r="I8896" s="17">
        <v>44965</v>
      </c>
      <c r="J8896" s="17">
        <v>44967</v>
      </c>
      <c r="K8896" t="s">
        <v>15</v>
      </c>
      <c r="L8896" t="s">
        <v>27</v>
      </c>
      <c r="M8896">
        <v>222.09</v>
      </c>
      <c r="N8896" t="s">
        <v>17</v>
      </c>
    </row>
    <row r="8897" spans="1:14" ht="14.25" customHeight="1" x14ac:dyDescent="0.3">
      <c r="A8897" t="s">
        <v>12730</v>
      </c>
      <c r="B8897" t="s">
        <v>41</v>
      </c>
      <c r="C8897" t="s">
        <v>14</v>
      </c>
      <c r="D8897">
        <v>1238.67</v>
      </c>
      <c r="E8897">
        <v>0.06</v>
      </c>
      <c r="F8897">
        <f t="shared" si="276"/>
        <v>74.3202</v>
      </c>
      <c r="G8897">
        <f t="shared" si="277"/>
        <v>1164.3498</v>
      </c>
      <c r="H8897">
        <v>4</v>
      </c>
      <c r="I8897" s="17">
        <v>45445</v>
      </c>
      <c r="J8897" s="17">
        <v>45448</v>
      </c>
      <c r="K8897" t="s">
        <v>31</v>
      </c>
      <c r="L8897" t="s">
        <v>16</v>
      </c>
      <c r="M8897">
        <v>313.74</v>
      </c>
      <c r="N8897" t="s">
        <v>48</v>
      </c>
    </row>
    <row r="8898" spans="1:14" ht="14.25" customHeight="1" x14ac:dyDescent="0.3">
      <c r="A8898" t="s">
        <v>7204</v>
      </c>
      <c r="B8898" t="s">
        <v>13</v>
      </c>
      <c r="C8898" t="s">
        <v>33</v>
      </c>
      <c r="D8898">
        <v>1241.05</v>
      </c>
      <c r="E8898">
        <v>0.31</v>
      </c>
      <c r="F8898">
        <f t="shared" ref="F8898:F8961" si="278">D8898*E8898</f>
        <v>384.72550000000001</v>
      </c>
      <c r="G8898">
        <f t="shared" ref="G8898:G8961" si="279">D8898-F8898</f>
        <v>856.32449999999994</v>
      </c>
      <c r="H8898">
        <v>4</v>
      </c>
      <c r="I8898" s="17">
        <v>45012</v>
      </c>
      <c r="J8898" s="17">
        <v>45017</v>
      </c>
      <c r="K8898" t="s">
        <v>31</v>
      </c>
      <c r="L8898" t="s">
        <v>27</v>
      </c>
      <c r="M8898">
        <v>292.49</v>
      </c>
      <c r="N8898" t="s">
        <v>34</v>
      </c>
    </row>
    <row r="8899" spans="1:14" ht="14.25" customHeight="1" x14ac:dyDescent="0.3">
      <c r="A8899" t="s">
        <v>353</v>
      </c>
      <c r="B8899" t="s">
        <v>19</v>
      </c>
      <c r="C8899" t="s">
        <v>14</v>
      </c>
      <c r="D8899">
        <v>1241.2</v>
      </c>
      <c r="E8899">
        <v>0.26</v>
      </c>
      <c r="F8899">
        <f t="shared" si="278"/>
        <v>322.71200000000005</v>
      </c>
      <c r="G8899">
        <f t="shared" si="279"/>
        <v>918.48800000000006</v>
      </c>
      <c r="H8899">
        <v>4</v>
      </c>
      <c r="I8899" s="17">
        <v>44978</v>
      </c>
      <c r="J8899" s="17">
        <v>44981</v>
      </c>
      <c r="K8899" t="s">
        <v>31</v>
      </c>
      <c r="L8899" t="s">
        <v>27</v>
      </c>
      <c r="M8899">
        <v>226</v>
      </c>
      <c r="N8899" t="s">
        <v>34</v>
      </c>
    </row>
    <row r="8900" spans="1:14" ht="14.25" customHeight="1" x14ac:dyDescent="0.3">
      <c r="A8900" t="s">
        <v>7138</v>
      </c>
      <c r="B8900" t="s">
        <v>41</v>
      </c>
      <c r="C8900" t="s">
        <v>33</v>
      </c>
      <c r="D8900">
        <v>1246.25</v>
      </c>
      <c r="E8900">
        <v>0.08</v>
      </c>
      <c r="F8900">
        <f t="shared" si="278"/>
        <v>99.7</v>
      </c>
      <c r="G8900">
        <f t="shared" si="279"/>
        <v>1146.55</v>
      </c>
      <c r="H8900">
        <v>4</v>
      </c>
      <c r="I8900" s="17">
        <v>45243</v>
      </c>
      <c r="J8900" s="17">
        <v>45246</v>
      </c>
      <c r="K8900" t="s">
        <v>15</v>
      </c>
      <c r="L8900" t="s">
        <v>27</v>
      </c>
      <c r="M8900">
        <v>219.72</v>
      </c>
      <c r="N8900" t="s">
        <v>48</v>
      </c>
    </row>
    <row r="8901" spans="1:14" ht="14.25" customHeight="1" x14ac:dyDescent="0.3">
      <c r="A8901" t="s">
        <v>8351</v>
      </c>
      <c r="B8901" t="s">
        <v>13</v>
      </c>
      <c r="C8901" t="s">
        <v>33</v>
      </c>
      <c r="D8901">
        <v>1246.97</v>
      </c>
      <c r="E8901">
        <v>0.04</v>
      </c>
      <c r="F8901">
        <f t="shared" si="278"/>
        <v>49.878800000000005</v>
      </c>
      <c r="G8901">
        <f t="shared" si="279"/>
        <v>1197.0912000000001</v>
      </c>
      <c r="H8901">
        <v>4</v>
      </c>
      <c r="I8901" s="17">
        <v>45563</v>
      </c>
      <c r="J8901" s="17">
        <v>45568</v>
      </c>
      <c r="K8901" t="s">
        <v>15</v>
      </c>
      <c r="L8901" t="s">
        <v>16</v>
      </c>
      <c r="M8901">
        <v>251.49</v>
      </c>
      <c r="N8901" t="s">
        <v>28</v>
      </c>
    </row>
    <row r="8902" spans="1:14" ht="14.25" customHeight="1" x14ac:dyDescent="0.3">
      <c r="A8902" t="s">
        <v>7986</v>
      </c>
      <c r="B8902" t="s">
        <v>13</v>
      </c>
      <c r="C8902" t="s">
        <v>36</v>
      </c>
      <c r="D8902">
        <v>1247.26</v>
      </c>
      <c r="E8902">
        <v>0.35</v>
      </c>
      <c r="F8902">
        <f t="shared" si="278"/>
        <v>436.541</v>
      </c>
      <c r="G8902">
        <f t="shared" si="279"/>
        <v>810.71900000000005</v>
      </c>
      <c r="H8902">
        <v>4</v>
      </c>
      <c r="I8902" s="17">
        <v>45321</v>
      </c>
      <c r="J8902" s="17">
        <v>45325</v>
      </c>
      <c r="K8902" t="s">
        <v>31</v>
      </c>
      <c r="L8902" t="s">
        <v>22</v>
      </c>
      <c r="M8902">
        <v>84.26</v>
      </c>
      <c r="N8902" t="s">
        <v>28</v>
      </c>
    </row>
    <row r="8903" spans="1:14" ht="14.25" customHeight="1" x14ac:dyDescent="0.3">
      <c r="A8903" t="s">
        <v>8982</v>
      </c>
      <c r="B8903" t="s">
        <v>13</v>
      </c>
      <c r="C8903" t="s">
        <v>36</v>
      </c>
      <c r="D8903">
        <v>1251.3699999999999</v>
      </c>
      <c r="E8903">
        <v>0.46</v>
      </c>
      <c r="F8903">
        <f t="shared" si="278"/>
        <v>575.63019999999995</v>
      </c>
      <c r="G8903">
        <f t="shared" si="279"/>
        <v>675.73979999999995</v>
      </c>
      <c r="H8903">
        <v>4</v>
      </c>
      <c r="I8903" s="17">
        <v>45629</v>
      </c>
      <c r="J8903" s="17">
        <v>45634</v>
      </c>
      <c r="K8903" t="s">
        <v>15</v>
      </c>
      <c r="L8903" t="s">
        <v>16</v>
      </c>
      <c r="M8903">
        <v>164.3</v>
      </c>
      <c r="N8903" t="s">
        <v>28</v>
      </c>
    </row>
    <row r="8904" spans="1:14" ht="14.25" customHeight="1" x14ac:dyDescent="0.3">
      <c r="A8904" t="s">
        <v>6425</v>
      </c>
      <c r="B8904" t="s">
        <v>13</v>
      </c>
      <c r="C8904" t="s">
        <v>36</v>
      </c>
      <c r="D8904">
        <v>1252.8900000000001</v>
      </c>
      <c r="E8904">
        <v>0.14000000000000001</v>
      </c>
      <c r="F8904">
        <f t="shared" si="278"/>
        <v>175.40460000000004</v>
      </c>
      <c r="G8904">
        <f t="shared" si="279"/>
        <v>1077.4854</v>
      </c>
      <c r="H8904">
        <v>4</v>
      </c>
      <c r="I8904" s="17">
        <v>45088</v>
      </c>
      <c r="J8904" s="17">
        <v>45090</v>
      </c>
      <c r="K8904" t="s">
        <v>15</v>
      </c>
      <c r="L8904" t="s">
        <v>16</v>
      </c>
      <c r="M8904">
        <v>318.56</v>
      </c>
      <c r="N8904" t="s">
        <v>17</v>
      </c>
    </row>
    <row r="8905" spans="1:14" ht="14.25" customHeight="1" x14ac:dyDescent="0.3">
      <c r="A8905" t="s">
        <v>11230</v>
      </c>
      <c r="B8905" t="s">
        <v>41</v>
      </c>
      <c r="C8905" t="s">
        <v>14</v>
      </c>
      <c r="D8905">
        <v>1254.99</v>
      </c>
      <c r="E8905">
        <v>0.08</v>
      </c>
      <c r="F8905">
        <f t="shared" si="278"/>
        <v>100.39920000000001</v>
      </c>
      <c r="G8905">
        <f t="shared" si="279"/>
        <v>1154.5907999999999</v>
      </c>
      <c r="H8905">
        <v>4</v>
      </c>
      <c r="I8905" s="17">
        <v>45355</v>
      </c>
      <c r="J8905" s="17">
        <v>45359</v>
      </c>
      <c r="K8905" t="s">
        <v>31</v>
      </c>
      <c r="L8905" t="s">
        <v>27</v>
      </c>
      <c r="M8905">
        <v>64.91</v>
      </c>
      <c r="N8905" t="s">
        <v>17</v>
      </c>
    </row>
    <row r="8906" spans="1:14" ht="14.25" customHeight="1" x14ac:dyDescent="0.3">
      <c r="A8906" t="s">
        <v>2639</v>
      </c>
      <c r="B8906" t="s">
        <v>19</v>
      </c>
      <c r="C8906" t="s">
        <v>33</v>
      </c>
      <c r="D8906">
        <v>1255.73</v>
      </c>
      <c r="E8906">
        <v>0.03</v>
      </c>
      <c r="F8906">
        <f t="shared" si="278"/>
        <v>37.671900000000001</v>
      </c>
      <c r="G8906">
        <f t="shared" si="279"/>
        <v>1218.0581</v>
      </c>
      <c r="H8906">
        <v>4</v>
      </c>
      <c r="I8906" s="17">
        <v>45216</v>
      </c>
      <c r="J8906" s="17">
        <v>45223</v>
      </c>
      <c r="K8906" t="s">
        <v>15</v>
      </c>
      <c r="L8906" t="s">
        <v>16</v>
      </c>
      <c r="M8906">
        <v>115.8</v>
      </c>
      <c r="N8906" t="s">
        <v>23</v>
      </c>
    </row>
    <row r="8907" spans="1:14" ht="14.25" customHeight="1" x14ac:dyDescent="0.3">
      <c r="A8907" t="s">
        <v>11784</v>
      </c>
      <c r="B8907" t="s">
        <v>13</v>
      </c>
      <c r="C8907" t="s">
        <v>26</v>
      </c>
      <c r="D8907">
        <v>1269.1400000000001</v>
      </c>
      <c r="E8907">
        <v>0.28000000000000003</v>
      </c>
      <c r="F8907">
        <f t="shared" si="278"/>
        <v>355.35920000000004</v>
      </c>
      <c r="G8907">
        <f t="shared" si="279"/>
        <v>913.7808</v>
      </c>
      <c r="H8907">
        <v>4</v>
      </c>
      <c r="I8907" s="17">
        <v>45467</v>
      </c>
      <c r="J8907" s="17">
        <v>45469</v>
      </c>
      <c r="K8907" t="s">
        <v>31</v>
      </c>
      <c r="L8907" t="s">
        <v>22</v>
      </c>
      <c r="M8907">
        <v>160.41</v>
      </c>
      <c r="N8907" t="s">
        <v>34</v>
      </c>
    </row>
    <row r="8908" spans="1:14" ht="14.25" customHeight="1" x14ac:dyDescent="0.3">
      <c r="A8908" t="s">
        <v>14774</v>
      </c>
      <c r="B8908" t="s">
        <v>41</v>
      </c>
      <c r="C8908" t="s">
        <v>14</v>
      </c>
      <c r="D8908">
        <v>1271.6300000000001</v>
      </c>
      <c r="E8908">
        <v>0.01</v>
      </c>
      <c r="F8908">
        <f t="shared" si="278"/>
        <v>12.716300000000002</v>
      </c>
      <c r="G8908">
        <f t="shared" si="279"/>
        <v>1258.9137000000001</v>
      </c>
      <c r="H8908">
        <v>4</v>
      </c>
      <c r="I8908" s="17">
        <v>45483</v>
      </c>
      <c r="J8908" s="17">
        <v>45486</v>
      </c>
      <c r="K8908" t="s">
        <v>21</v>
      </c>
      <c r="L8908" t="s">
        <v>16</v>
      </c>
      <c r="M8908">
        <v>205.66</v>
      </c>
      <c r="N8908" t="s">
        <v>34</v>
      </c>
    </row>
    <row r="8909" spans="1:14" ht="14.25" customHeight="1" x14ac:dyDescent="0.3">
      <c r="A8909" t="s">
        <v>9923</v>
      </c>
      <c r="B8909" t="s">
        <v>25</v>
      </c>
      <c r="C8909" t="s">
        <v>33</v>
      </c>
      <c r="D8909">
        <v>1272.23</v>
      </c>
      <c r="E8909">
        <v>0.05</v>
      </c>
      <c r="F8909">
        <f t="shared" si="278"/>
        <v>63.611500000000007</v>
      </c>
      <c r="G8909">
        <f t="shared" si="279"/>
        <v>1208.6185</v>
      </c>
      <c r="H8909">
        <v>4</v>
      </c>
      <c r="I8909" s="17">
        <v>45465</v>
      </c>
      <c r="J8909" s="17">
        <v>45472</v>
      </c>
      <c r="K8909" t="s">
        <v>21</v>
      </c>
      <c r="L8909" t="s">
        <v>27</v>
      </c>
      <c r="M8909">
        <v>254.47</v>
      </c>
      <c r="N8909" t="s">
        <v>17</v>
      </c>
    </row>
    <row r="8910" spans="1:14" ht="14.25" customHeight="1" x14ac:dyDescent="0.3">
      <c r="A8910" t="s">
        <v>8856</v>
      </c>
      <c r="B8910" t="s">
        <v>13</v>
      </c>
      <c r="C8910" t="s">
        <v>14</v>
      </c>
      <c r="D8910">
        <v>1274.4100000000001</v>
      </c>
      <c r="E8910">
        <v>0.04</v>
      </c>
      <c r="F8910">
        <f t="shared" si="278"/>
        <v>50.976400000000005</v>
      </c>
      <c r="G8910">
        <f t="shared" si="279"/>
        <v>1223.4336000000001</v>
      </c>
      <c r="H8910">
        <v>4</v>
      </c>
      <c r="I8910" s="17">
        <v>44947</v>
      </c>
      <c r="J8910" s="17">
        <v>44952</v>
      </c>
      <c r="K8910" t="s">
        <v>15</v>
      </c>
      <c r="L8910" t="s">
        <v>16</v>
      </c>
      <c r="M8910">
        <v>176.89</v>
      </c>
      <c r="N8910" t="s">
        <v>28</v>
      </c>
    </row>
    <row r="8911" spans="1:14" ht="14.25" customHeight="1" x14ac:dyDescent="0.3">
      <c r="A8911" t="s">
        <v>14140</v>
      </c>
      <c r="B8911" t="s">
        <v>25</v>
      </c>
      <c r="C8911" t="s">
        <v>36</v>
      </c>
      <c r="D8911">
        <v>1279.19</v>
      </c>
      <c r="E8911">
        <v>0.15</v>
      </c>
      <c r="F8911">
        <f t="shared" si="278"/>
        <v>191.8785</v>
      </c>
      <c r="G8911">
        <f t="shared" si="279"/>
        <v>1087.3115</v>
      </c>
      <c r="H8911">
        <v>4</v>
      </c>
      <c r="I8911" s="17">
        <v>45127</v>
      </c>
      <c r="J8911" s="17">
        <v>45129</v>
      </c>
      <c r="K8911" t="s">
        <v>21</v>
      </c>
      <c r="L8911" t="s">
        <v>22</v>
      </c>
      <c r="M8911">
        <v>151.03</v>
      </c>
      <c r="N8911" t="s">
        <v>48</v>
      </c>
    </row>
    <row r="8912" spans="1:14" ht="14.25" customHeight="1" x14ac:dyDescent="0.3">
      <c r="A8912" t="s">
        <v>14880</v>
      </c>
      <c r="B8912" t="s">
        <v>19</v>
      </c>
      <c r="C8912" t="s">
        <v>26</v>
      </c>
      <c r="D8912">
        <v>1281.1300000000001</v>
      </c>
      <c r="E8912">
        <v>0.45</v>
      </c>
      <c r="F8912">
        <f t="shared" si="278"/>
        <v>576.50850000000003</v>
      </c>
      <c r="G8912">
        <f t="shared" si="279"/>
        <v>704.62150000000008</v>
      </c>
      <c r="H8912">
        <v>4</v>
      </c>
      <c r="I8912" s="17">
        <v>45271</v>
      </c>
      <c r="J8912" s="17">
        <v>45276</v>
      </c>
      <c r="K8912" t="s">
        <v>31</v>
      </c>
      <c r="L8912" t="s">
        <v>22</v>
      </c>
      <c r="M8912">
        <v>192.83</v>
      </c>
      <c r="N8912" t="s">
        <v>17</v>
      </c>
    </row>
    <row r="8913" spans="1:14" ht="14.25" customHeight="1" x14ac:dyDescent="0.3">
      <c r="A8913" t="s">
        <v>6695</v>
      </c>
      <c r="B8913" t="s">
        <v>25</v>
      </c>
      <c r="C8913" t="s">
        <v>14</v>
      </c>
      <c r="D8913">
        <v>1283.79</v>
      </c>
      <c r="E8913">
        <v>0.04</v>
      </c>
      <c r="F8913">
        <f t="shared" si="278"/>
        <v>51.351599999999998</v>
      </c>
      <c r="G8913">
        <f t="shared" si="279"/>
        <v>1232.4384</v>
      </c>
      <c r="H8913">
        <v>4</v>
      </c>
      <c r="I8913" s="17">
        <v>45566</v>
      </c>
      <c r="J8913" s="17">
        <v>45573</v>
      </c>
      <c r="K8913" t="s">
        <v>31</v>
      </c>
      <c r="L8913" t="s">
        <v>16</v>
      </c>
      <c r="M8913">
        <v>171.8</v>
      </c>
      <c r="N8913" t="s">
        <v>39</v>
      </c>
    </row>
    <row r="8914" spans="1:14" ht="14.25" customHeight="1" x14ac:dyDescent="0.3">
      <c r="A8914" t="s">
        <v>9869</v>
      </c>
      <c r="B8914" t="s">
        <v>25</v>
      </c>
      <c r="C8914" t="s">
        <v>33</v>
      </c>
      <c r="D8914">
        <v>1284.73</v>
      </c>
      <c r="E8914">
        <v>0.1</v>
      </c>
      <c r="F8914">
        <f t="shared" si="278"/>
        <v>128.47300000000001</v>
      </c>
      <c r="G8914">
        <f t="shared" si="279"/>
        <v>1156.2570000000001</v>
      </c>
      <c r="H8914">
        <v>4</v>
      </c>
      <c r="I8914" s="17">
        <v>45127</v>
      </c>
      <c r="J8914" s="17">
        <v>45134</v>
      </c>
      <c r="K8914" t="s">
        <v>15</v>
      </c>
      <c r="L8914" t="s">
        <v>16</v>
      </c>
      <c r="M8914">
        <v>360.07</v>
      </c>
      <c r="N8914" t="s">
        <v>39</v>
      </c>
    </row>
    <row r="8915" spans="1:14" ht="14.25" customHeight="1" x14ac:dyDescent="0.3">
      <c r="A8915" t="s">
        <v>15263</v>
      </c>
      <c r="B8915" t="s">
        <v>19</v>
      </c>
      <c r="C8915" t="s">
        <v>26</v>
      </c>
      <c r="D8915">
        <v>1293.18</v>
      </c>
      <c r="E8915">
        <v>0.42</v>
      </c>
      <c r="F8915">
        <f t="shared" si="278"/>
        <v>543.13559999999995</v>
      </c>
      <c r="G8915">
        <f t="shared" si="279"/>
        <v>750.04440000000011</v>
      </c>
      <c r="H8915">
        <v>4</v>
      </c>
      <c r="I8915" s="17">
        <v>45200</v>
      </c>
      <c r="J8915" s="17">
        <v>45203</v>
      </c>
      <c r="K8915" t="s">
        <v>15</v>
      </c>
      <c r="L8915" t="s">
        <v>16</v>
      </c>
      <c r="M8915">
        <v>194.49</v>
      </c>
      <c r="N8915" t="s">
        <v>23</v>
      </c>
    </row>
    <row r="8916" spans="1:14" ht="14.25" customHeight="1" x14ac:dyDescent="0.3">
      <c r="A8916" t="s">
        <v>6617</v>
      </c>
      <c r="B8916" t="s">
        <v>19</v>
      </c>
      <c r="C8916" t="s">
        <v>33</v>
      </c>
      <c r="D8916">
        <v>1293.6500000000001</v>
      </c>
      <c r="E8916">
        <v>0.46</v>
      </c>
      <c r="F8916">
        <f t="shared" si="278"/>
        <v>595.07900000000006</v>
      </c>
      <c r="G8916">
        <f t="shared" si="279"/>
        <v>698.57100000000003</v>
      </c>
      <c r="H8916">
        <v>4</v>
      </c>
      <c r="I8916" s="17">
        <v>45657</v>
      </c>
      <c r="J8916" s="17">
        <v>45659</v>
      </c>
      <c r="K8916" t="s">
        <v>21</v>
      </c>
      <c r="L8916" t="s">
        <v>27</v>
      </c>
      <c r="M8916">
        <v>301.51</v>
      </c>
      <c r="N8916" t="s">
        <v>28</v>
      </c>
    </row>
    <row r="8917" spans="1:14" ht="14.25" customHeight="1" x14ac:dyDescent="0.3">
      <c r="A8917" t="s">
        <v>3103</v>
      </c>
      <c r="B8917" t="s">
        <v>25</v>
      </c>
      <c r="C8917" t="s">
        <v>36</v>
      </c>
      <c r="D8917">
        <v>1296.7</v>
      </c>
      <c r="E8917">
        <v>0.28000000000000003</v>
      </c>
      <c r="F8917">
        <f t="shared" si="278"/>
        <v>363.07600000000002</v>
      </c>
      <c r="G8917">
        <f t="shared" si="279"/>
        <v>933.62400000000002</v>
      </c>
      <c r="H8917">
        <v>4</v>
      </c>
      <c r="I8917" s="17">
        <v>45648</v>
      </c>
      <c r="J8917" s="17">
        <v>45653</v>
      </c>
      <c r="K8917" t="s">
        <v>31</v>
      </c>
      <c r="L8917" t="s">
        <v>22</v>
      </c>
      <c r="M8917">
        <v>270.22000000000003</v>
      </c>
      <c r="N8917" t="s">
        <v>28</v>
      </c>
    </row>
    <row r="8918" spans="1:14" ht="14.25" customHeight="1" x14ac:dyDescent="0.3">
      <c r="A8918" t="s">
        <v>5135</v>
      </c>
      <c r="B8918" t="s">
        <v>13</v>
      </c>
      <c r="C8918" t="s">
        <v>33</v>
      </c>
      <c r="D8918">
        <v>1298.03</v>
      </c>
      <c r="E8918">
        <v>0.49</v>
      </c>
      <c r="F8918">
        <f t="shared" si="278"/>
        <v>636.03469999999993</v>
      </c>
      <c r="G8918">
        <f t="shared" si="279"/>
        <v>661.99530000000004</v>
      </c>
      <c r="H8918">
        <v>4</v>
      </c>
      <c r="I8918" s="17">
        <v>45518</v>
      </c>
      <c r="J8918" s="17">
        <v>45520</v>
      </c>
      <c r="K8918" t="s">
        <v>21</v>
      </c>
      <c r="L8918" t="s">
        <v>16</v>
      </c>
      <c r="M8918">
        <v>162.62</v>
      </c>
      <c r="N8918" t="s">
        <v>39</v>
      </c>
    </row>
    <row r="8919" spans="1:14" ht="14.25" customHeight="1" x14ac:dyDescent="0.3">
      <c r="A8919" t="s">
        <v>8411</v>
      </c>
      <c r="B8919" t="s">
        <v>25</v>
      </c>
      <c r="C8919" t="s">
        <v>14</v>
      </c>
      <c r="D8919">
        <v>1302.6300000000001</v>
      </c>
      <c r="E8919">
        <v>0.2</v>
      </c>
      <c r="F8919">
        <f t="shared" si="278"/>
        <v>260.52600000000001</v>
      </c>
      <c r="G8919">
        <f t="shared" si="279"/>
        <v>1042.104</v>
      </c>
      <c r="H8919">
        <v>4</v>
      </c>
      <c r="I8919" s="17">
        <v>45224</v>
      </c>
      <c r="J8919" s="17">
        <v>45225</v>
      </c>
      <c r="K8919" t="s">
        <v>31</v>
      </c>
      <c r="L8919" t="s">
        <v>27</v>
      </c>
      <c r="M8919">
        <v>71.33</v>
      </c>
      <c r="N8919" t="s">
        <v>28</v>
      </c>
    </row>
    <row r="8920" spans="1:14" ht="14.25" customHeight="1" x14ac:dyDescent="0.3">
      <c r="A8920" t="s">
        <v>5654</v>
      </c>
      <c r="B8920" t="s">
        <v>41</v>
      </c>
      <c r="C8920" t="s">
        <v>36</v>
      </c>
      <c r="D8920">
        <v>1304.6099999999999</v>
      </c>
      <c r="E8920">
        <v>0.1</v>
      </c>
      <c r="F8920">
        <f t="shared" si="278"/>
        <v>130.46099999999998</v>
      </c>
      <c r="G8920">
        <f t="shared" si="279"/>
        <v>1174.1489999999999</v>
      </c>
      <c r="H8920">
        <v>4</v>
      </c>
      <c r="I8920" s="17">
        <v>45109</v>
      </c>
      <c r="J8920" s="17">
        <v>45115</v>
      </c>
      <c r="K8920" t="s">
        <v>31</v>
      </c>
      <c r="L8920" t="s">
        <v>27</v>
      </c>
      <c r="M8920">
        <v>109.99</v>
      </c>
      <c r="N8920" t="s">
        <v>39</v>
      </c>
    </row>
    <row r="8921" spans="1:14" ht="14.25" customHeight="1" x14ac:dyDescent="0.3">
      <c r="A8921" t="s">
        <v>9487</v>
      </c>
      <c r="B8921" t="s">
        <v>19</v>
      </c>
      <c r="C8921" t="s">
        <v>20</v>
      </c>
      <c r="D8921">
        <v>1309.48</v>
      </c>
      <c r="E8921">
        <v>0.3</v>
      </c>
      <c r="F8921">
        <f t="shared" si="278"/>
        <v>392.84399999999999</v>
      </c>
      <c r="G8921">
        <f t="shared" si="279"/>
        <v>916.63599999999997</v>
      </c>
      <c r="H8921">
        <v>4</v>
      </c>
      <c r="I8921" s="17">
        <v>45120</v>
      </c>
      <c r="J8921" s="17">
        <v>45126</v>
      </c>
      <c r="K8921" t="s">
        <v>15</v>
      </c>
      <c r="L8921" t="s">
        <v>22</v>
      </c>
      <c r="M8921">
        <v>174.11</v>
      </c>
      <c r="N8921" t="s">
        <v>34</v>
      </c>
    </row>
    <row r="8922" spans="1:14" ht="14.25" customHeight="1" x14ac:dyDescent="0.3">
      <c r="A8922" t="s">
        <v>3593</v>
      </c>
      <c r="B8922" t="s">
        <v>41</v>
      </c>
      <c r="C8922" t="s">
        <v>36</v>
      </c>
      <c r="D8922">
        <v>1310.23</v>
      </c>
      <c r="E8922">
        <v>0.12</v>
      </c>
      <c r="F8922">
        <f t="shared" si="278"/>
        <v>157.2276</v>
      </c>
      <c r="G8922">
        <f t="shared" si="279"/>
        <v>1153.0024000000001</v>
      </c>
      <c r="H8922">
        <v>4</v>
      </c>
      <c r="I8922" s="17">
        <v>45618</v>
      </c>
      <c r="J8922" s="17">
        <v>45621</v>
      </c>
      <c r="K8922" t="s">
        <v>15</v>
      </c>
      <c r="L8922" t="s">
        <v>22</v>
      </c>
      <c r="M8922">
        <v>364.76</v>
      </c>
      <c r="N8922" t="s">
        <v>17</v>
      </c>
    </row>
    <row r="8923" spans="1:14" ht="14.25" customHeight="1" x14ac:dyDescent="0.3">
      <c r="A8923" t="s">
        <v>7039</v>
      </c>
      <c r="B8923" t="s">
        <v>19</v>
      </c>
      <c r="C8923" t="s">
        <v>36</v>
      </c>
      <c r="D8923">
        <v>1312.33</v>
      </c>
      <c r="E8923">
        <v>0.15</v>
      </c>
      <c r="F8923">
        <f t="shared" si="278"/>
        <v>196.84949999999998</v>
      </c>
      <c r="G8923">
        <f t="shared" si="279"/>
        <v>1115.4804999999999</v>
      </c>
      <c r="H8923">
        <v>4</v>
      </c>
      <c r="I8923" s="17">
        <v>45547</v>
      </c>
      <c r="J8923" s="17">
        <v>45551</v>
      </c>
      <c r="K8923" t="s">
        <v>31</v>
      </c>
      <c r="L8923" t="s">
        <v>27</v>
      </c>
      <c r="M8923">
        <v>131.86000000000001</v>
      </c>
      <c r="N8923" t="s">
        <v>34</v>
      </c>
    </row>
    <row r="8924" spans="1:14" ht="14.25" customHeight="1" x14ac:dyDescent="0.3">
      <c r="A8924" t="s">
        <v>6123</v>
      </c>
      <c r="B8924" t="s">
        <v>41</v>
      </c>
      <c r="C8924" t="s">
        <v>36</v>
      </c>
      <c r="D8924">
        <v>1314.47</v>
      </c>
      <c r="E8924">
        <v>0.5</v>
      </c>
      <c r="F8924">
        <f t="shared" si="278"/>
        <v>657.23500000000001</v>
      </c>
      <c r="G8924">
        <f t="shared" si="279"/>
        <v>657.23500000000001</v>
      </c>
      <c r="H8924">
        <v>4</v>
      </c>
      <c r="I8924" s="17">
        <v>45636</v>
      </c>
      <c r="J8924" s="17">
        <v>45639</v>
      </c>
      <c r="K8924" t="s">
        <v>31</v>
      </c>
      <c r="L8924" t="s">
        <v>16</v>
      </c>
      <c r="M8924">
        <v>221.49</v>
      </c>
      <c r="N8924" t="s">
        <v>17</v>
      </c>
    </row>
    <row r="8925" spans="1:14" ht="14.25" customHeight="1" x14ac:dyDescent="0.3">
      <c r="A8925" t="s">
        <v>1568</v>
      </c>
      <c r="B8925" t="s">
        <v>41</v>
      </c>
      <c r="C8925" t="s">
        <v>26</v>
      </c>
      <c r="D8925">
        <v>1314.93</v>
      </c>
      <c r="E8925">
        <v>0.21</v>
      </c>
      <c r="F8925">
        <f t="shared" si="278"/>
        <v>276.13530000000003</v>
      </c>
      <c r="G8925">
        <f t="shared" si="279"/>
        <v>1038.7946999999999</v>
      </c>
      <c r="H8925">
        <v>4</v>
      </c>
      <c r="I8925" s="17">
        <v>45288</v>
      </c>
      <c r="J8925" s="17">
        <v>45295</v>
      </c>
      <c r="K8925" t="s">
        <v>21</v>
      </c>
      <c r="L8925" t="s">
        <v>27</v>
      </c>
      <c r="M8925">
        <v>262.73</v>
      </c>
      <c r="N8925" t="s">
        <v>34</v>
      </c>
    </row>
    <row r="8926" spans="1:14" ht="14.25" customHeight="1" x14ac:dyDescent="0.3">
      <c r="A8926" t="s">
        <v>10993</v>
      </c>
      <c r="B8926" t="s">
        <v>13</v>
      </c>
      <c r="C8926" t="s">
        <v>36</v>
      </c>
      <c r="D8926">
        <v>1317.65</v>
      </c>
      <c r="E8926">
        <v>0.39</v>
      </c>
      <c r="F8926">
        <f t="shared" si="278"/>
        <v>513.88350000000003</v>
      </c>
      <c r="G8926">
        <f t="shared" si="279"/>
        <v>803.76650000000006</v>
      </c>
      <c r="H8926">
        <v>4</v>
      </c>
      <c r="I8926" s="17">
        <v>45335</v>
      </c>
      <c r="J8926" s="17">
        <v>45338</v>
      </c>
      <c r="K8926" t="s">
        <v>31</v>
      </c>
      <c r="L8926" t="s">
        <v>16</v>
      </c>
      <c r="M8926">
        <v>188.01</v>
      </c>
      <c r="N8926" t="s">
        <v>48</v>
      </c>
    </row>
    <row r="8927" spans="1:14" ht="14.25" customHeight="1" x14ac:dyDescent="0.3">
      <c r="A8927" t="s">
        <v>5218</v>
      </c>
      <c r="B8927" t="s">
        <v>41</v>
      </c>
      <c r="C8927" t="s">
        <v>33</v>
      </c>
      <c r="D8927">
        <v>1317.8</v>
      </c>
      <c r="E8927">
        <v>0.01</v>
      </c>
      <c r="F8927">
        <f t="shared" si="278"/>
        <v>13.177999999999999</v>
      </c>
      <c r="G8927">
        <f t="shared" si="279"/>
        <v>1304.6219999999998</v>
      </c>
      <c r="H8927">
        <v>4</v>
      </c>
      <c r="I8927" s="17">
        <v>45056</v>
      </c>
      <c r="J8927" s="17">
        <v>45058</v>
      </c>
      <c r="K8927" t="s">
        <v>15</v>
      </c>
      <c r="L8927" t="s">
        <v>16</v>
      </c>
      <c r="M8927">
        <v>351.14</v>
      </c>
      <c r="N8927" t="s">
        <v>28</v>
      </c>
    </row>
    <row r="8928" spans="1:14" ht="14.25" customHeight="1" x14ac:dyDescent="0.3">
      <c r="A8928" t="s">
        <v>14917</v>
      </c>
      <c r="B8928" t="s">
        <v>41</v>
      </c>
      <c r="C8928" t="s">
        <v>14</v>
      </c>
      <c r="D8928">
        <v>1320.51</v>
      </c>
      <c r="E8928">
        <v>0.38</v>
      </c>
      <c r="F8928">
        <f t="shared" si="278"/>
        <v>501.79379999999998</v>
      </c>
      <c r="G8928">
        <f t="shared" si="279"/>
        <v>818.71620000000007</v>
      </c>
      <c r="H8928">
        <v>4</v>
      </c>
      <c r="I8928" s="17">
        <v>45439</v>
      </c>
      <c r="J8928" s="17">
        <v>45440</v>
      </c>
      <c r="K8928" t="s">
        <v>15</v>
      </c>
      <c r="L8928" t="s">
        <v>27</v>
      </c>
      <c r="M8928">
        <v>233.58</v>
      </c>
      <c r="N8928" t="s">
        <v>17</v>
      </c>
    </row>
    <row r="8929" spans="1:14" ht="14.25" customHeight="1" x14ac:dyDescent="0.3">
      <c r="A8929" t="s">
        <v>4501</v>
      </c>
      <c r="B8929" t="s">
        <v>25</v>
      </c>
      <c r="C8929" t="s">
        <v>20</v>
      </c>
      <c r="D8929">
        <v>1320.57</v>
      </c>
      <c r="E8929">
        <v>0.02</v>
      </c>
      <c r="F8929">
        <f t="shared" si="278"/>
        <v>26.4114</v>
      </c>
      <c r="G8929">
        <f t="shared" si="279"/>
        <v>1294.1586</v>
      </c>
      <c r="H8929">
        <v>4</v>
      </c>
      <c r="I8929" s="17">
        <v>45439</v>
      </c>
      <c r="J8929" s="17">
        <v>45444</v>
      </c>
      <c r="K8929" t="s">
        <v>31</v>
      </c>
      <c r="L8929" t="s">
        <v>27</v>
      </c>
      <c r="M8929">
        <v>219</v>
      </c>
      <c r="N8929" t="s">
        <v>39</v>
      </c>
    </row>
    <row r="8930" spans="1:14" ht="14.25" customHeight="1" x14ac:dyDescent="0.3">
      <c r="A8930" t="s">
        <v>14914</v>
      </c>
      <c r="B8930" t="s">
        <v>41</v>
      </c>
      <c r="C8930" t="s">
        <v>20</v>
      </c>
      <c r="D8930">
        <v>1320.69</v>
      </c>
      <c r="E8930">
        <v>0.06</v>
      </c>
      <c r="F8930">
        <f t="shared" si="278"/>
        <v>79.241399999999999</v>
      </c>
      <c r="G8930">
        <f t="shared" si="279"/>
        <v>1241.4486000000002</v>
      </c>
      <c r="H8930">
        <v>4</v>
      </c>
      <c r="I8930" s="17">
        <v>45265</v>
      </c>
      <c r="J8930" s="17">
        <v>45269</v>
      </c>
      <c r="K8930" t="s">
        <v>15</v>
      </c>
      <c r="L8930" t="s">
        <v>16</v>
      </c>
      <c r="M8930">
        <v>95.59</v>
      </c>
      <c r="N8930" t="s">
        <v>28</v>
      </c>
    </row>
    <row r="8931" spans="1:14" ht="14.25" customHeight="1" x14ac:dyDescent="0.3">
      <c r="A8931" t="s">
        <v>11668</v>
      </c>
      <c r="B8931" t="s">
        <v>13</v>
      </c>
      <c r="C8931" t="s">
        <v>14</v>
      </c>
      <c r="D8931">
        <v>1321.43</v>
      </c>
      <c r="E8931">
        <v>0.22</v>
      </c>
      <c r="F8931">
        <f t="shared" si="278"/>
        <v>290.71460000000002</v>
      </c>
      <c r="G8931">
        <f t="shared" si="279"/>
        <v>1030.7154</v>
      </c>
      <c r="H8931">
        <v>4</v>
      </c>
      <c r="I8931" s="17">
        <v>45211</v>
      </c>
      <c r="J8931" s="17">
        <v>45216</v>
      </c>
      <c r="K8931" t="s">
        <v>31</v>
      </c>
      <c r="L8931" t="s">
        <v>16</v>
      </c>
      <c r="M8931">
        <v>368.23</v>
      </c>
      <c r="N8931" t="s">
        <v>23</v>
      </c>
    </row>
    <row r="8932" spans="1:14" ht="14.25" customHeight="1" x14ac:dyDescent="0.3">
      <c r="A8932" t="s">
        <v>10730</v>
      </c>
      <c r="B8932" t="s">
        <v>41</v>
      </c>
      <c r="C8932" t="s">
        <v>33</v>
      </c>
      <c r="D8932">
        <v>1327.4</v>
      </c>
      <c r="E8932">
        <v>0.04</v>
      </c>
      <c r="F8932">
        <f t="shared" si="278"/>
        <v>53.096000000000004</v>
      </c>
      <c r="G8932">
        <f t="shared" si="279"/>
        <v>1274.3040000000001</v>
      </c>
      <c r="H8932">
        <v>4</v>
      </c>
      <c r="I8932" s="17">
        <v>45569</v>
      </c>
      <c r="J8932" s="17">
        <v>45572</v>
      </c>
      <c r="K8932" t="s">
        <v>31</v>
      </c>
      <c r="L8932" t="s">
        <v>16</v>
      </c>
      <c r="M8932">
        <v>336.19</v>
      </c>
      <c r="N8932" t="s">
        <v>39</v>
      </c>
    </row>
    <row r="8933" spans="1:14" ht="14.25" customHeight="1" x14ac:dyDescent="0.3">
      <c r="A8933" t="s">
        <v>9966</v>
      </c>
      <c r="B8933" t="s">
        <v>19</v>
      </c>
      <c r="C8933" t="s">
        <v>26</v>
      </c>
      <c r="D8933">
        <v>1331.72</v>
      </c>
      <c r="E8933">
        <v>0.31</v>
      </c>
      <c r="F8933">
        <f t="shared" si="278"/>
        <v>412.83320000000003</v>
      </c>
      <c r="G8933">
        <f t="shared" si="279"/>
        <v>918.88679999999999</v>
      </c>
      <c r="H8933">
        <v>4</v>
      </c>
      <c r="I8933" s="17">
        <v>45473</v>
      </c>
      <c r="J8933" s="17">
        <v>45476</v>
      </c>
      <c r="K8933" t="s">
        <v>21</v>
      </c>
      <c r="L8933" t="s">
        <v>27</v>
      </c>
      <c r="M8933">
        <v>203.54</v>
      </c>
      <c r="N8933" t="s">
        <v>17</v>
      </c>
    </row>
    <row r="8934" spans="1:14" ht="14.25" customHeight="1" x14ac:dyDescent="0.3">
      <c r="A8934" t="s">
        <v>7054</v>
      </c>
      <c r="B8934" t="s">
        <v>19</v>
      </c>
      <c r="C8934" t="s">
        <v>20</v>
      </c>
      <c r="D8934">
        <v>1332.35</v>
      </c>
      <c r="E8934">
        <v>0.32</v>
      </c>
      <c r="F8934">
        <f t="shared" si="278"/>
        <v>426.35199999999998</v>
      </c>
      <c r="G8934">
        <f t="shared" si="279"/>
        <v>905.99799999999993</v>
      </c>
      <c r="H8934">
        <v>4</v>
      </c>
      <c r="I8934" s="17">
        <v>45489</v>
      </c>
      <c r="J8934" s="17">
        <v>45494</v>
      </c>
      <c r="K8934" t="s">
        <v>31</v>
      </c>
      <c r="L8934" t="s">
        <v>22</v>
      </c>
      <c r="M8934">
        <v>166.39</v>
      </c>
      <c r="N8934" t="s">
        <v>39</v>
      </c>
    </row>
    <row r="8935" spans="1:14" ht="14.25" customHeight="1" x14ac:dyDescent="0.3">
      <c r="A8935" t="s">
        <v>12241</v>
      </c>
      <c r="B8935" t="s">
        <v>41</v>
      </c>
      <c r="C8935" t="s">
        <v>14</v>
      </c>
      <c r="D8935">
        <v>1336.49</v>
      </c>
      <c r="E8935">
        <v>0.18</v>
      </c>
      <c r="F8935">
        <f t="shared" si="278"/>
        <v>240.56819999999999</v>
      </c>
      <c r="G8935">
        <f t="shared" si="279"/>
        <v>1095.9218000000001</v>
      </c>
      <c r="H8935">
        <v>4</v>
      </c>
      <c r="I8935" s="17">
        <v>45648</v>
      </c>
      <c r="J8935" s="17">
        <v>45651</v>
      </c>
      <c r="K8935" t="s">
        <v>21</v>
      </c>
      <c r="L8935" t="s">
        <v>27</v>
      </c>
      <c r="M8935">
        <v>347.36</v>
      </c>
      <c r="N8935" t="s">
        <v>48</v>
      </c>
    </row>
    <row r="8936" spans="1:14" ht="14.25" customHeight="1" x14ac:dyDescent="0.3">
      <c r="A8936" t="s">
        <v>11583</v>
      </c>
      <c r="B8936" t="s">
        <v>25</v>
      </c>
      <c r="C8936" t="s">
        <v>20</v>
      </c>
      <c r="D8936">
        <v>1336.78</v>
      </c>
      <c r="E8936">
        <v>0.24</v>
      </c>
      <c r="F8936">
        <f t="shared" si="278"/>
        <v>320.8272</v>
      </c>
      <c r="G8936">
        <f t="shared" si="279"/>
        <v>1015.9528</v>
      </c>
      <c r="H8936">
        <v>4</v>
      </c>
      <c r="I8936" s="17">
        <v>45012</v>
      </c>
      <c r="J8936" s="17">
        <v>45013</v>
      </c>
      <c r="K8936" t="s">
        <v>21</v>
      </c>
      <c r="L8936" t="s">
        <v>16</v>
      </c>
      <c r="M8936">
        <v>220</v>
      </c>
      <c r="N8936" t="s">
        <v>39</v>
      </c>
    </row>
    <row r="8937" spans="1:14" ht="14.25" customHeight="1" x14ac:dyDescent="0.3">
      <c r="A8937" t="s">
        <v>12755</v>
      </c>
      <c r="B8937" t="s">
        <v>19</v>
      </c>
      <c r="C8937" t="s">
        <v>36</v>
      </c>
      <c r="D8937">
        <v>1337.49</v>
      </c>
      <c r="E8937">
        <v>0.33</v>
      </c>
      <c r="F8937">
        <f t="shared" si="278"/>
        <v>441.37170000000003</v>
      </c>
      <c r="G8937">
        <f t="shared" si="279"/>
        <v>896.11829999999998</v>
      </c>
      <c r="H8937">
        <v>4</v>
      </c>
      <c r="I8937" s="17">
        <v>45118</v>
      </c>
      <c r="J8937" s="17">
        <v>45122</v>
      </c>
      <c r="K8937" t="s">
        <v>21</v>
      </c>
      <c r="L8937" t="s">
        <v>22</v>
      </c>
      <c r="M8937">
        <v>254.78</v>
      </c>
      <c r="N8937" t="s">
        <v>28</v>
      </c>
    </row>
    <row r="8938" spans="1:14" ht="14.25" customHeight="1" x14ac:dyDescent="0.3">
      <c r="A8938" t="s">
        <v>11337</v>
      </c>
      <c r="B8938" t="s">
        <v>13</v>
      </c>
      <c r="C8938" t="s">
        <v>20</v>
      </c>
      <c r="D8938">
        <v>1338.74</v>
      </c>
      <c r="E8938">
        <v>0.13</v>
      </c>
      <c r="F8938">
        <f t="shared" si="278"/>
        <v>174.03620000000001</v>
      </c>
      <c r="G8938">
        <f t="shared" si="279"/>
        <v>1164.7038</v>
      </c>
      <c r="H8938">
        <v>4</v>
      </c>
      <c r="I8938" s="17">
        <v>45027</v>
      </c>
      <c r="J8938" s="17">
        <v>45034</v>
      </c>
      <c r="K8938" t="s">
        <v>21</v>
      </c>
      <c r="L8938" t="s">
        <v>22</v>
      </c>
      <c r="M8938">
        <v>133.54</v>
      </c>
      <c r="N8938" t="s">
        <v>28</v>
      </c>
    </row>
    <row r="8939" spans="1:14" ht="14.25" customHeight="1" x14ac:dyDescent="0.3">
      <c r="A8939" t="s">
        <v>8952</v>
      </c>
      <c r="B8939" t="s">
        <v>41</v>
      </c>
      <c r="C8939" t="s">
        <v>14</v>
      </c>
      <c r="D8939">
        <v>1338.91</v>
      </c>
      <c r="E8939">
        <v>0.15</v>
      </c>
      <c r="F8939">
        <f t="shared" si="278"/>
        <v>200.8365</v>
      </c>
      <c r="G8939">
        <f t="shared" si="279"/>
        <v>1138.0735</v>
      </c>
      <c r="H8939">
        <v>4</v>
      </c>
      <c r="I8939" s="17">
        <v>45556</v>
      </c>
      <c r="J8939" s="17">
        <v>45562</v>
      </c>
      <c r="K8939" t="s">
        <v>15</v>
      </c>
      <c r="L8939" t="s">
        <v>27</v>
      </c>
      <c r="M8939">
        <v>125.15</v>
      </c>
      <c r="N8939" t="s">
        <v>23</v>
      </c>
    </row>
    <row r="8940" spans="1:14" ht="14.25" customHeight="1" x14ac:dyDescent="0.3">
      <c r="A8940" t="s">
        <v>13858</v>
      </c>
      <c r="B8940" t="s">
        <v>19</v>
      </c>
      <c r="C8940" t="s">
        <v>20</v>
      </c>
      <c r="D8940">
        <v>1346.96</v>
      </c>
      <c r="E8940">
        <v>0.46</v>
      </c>
      <c r="F8940">
        <f t="shared" si="278"/>
        <v>619.60160000000008</v>
      </c>
      <c r="G8940">
        <f t="shared" si="279"/>
        <v>727.35839999999996</v>
      </c>
      <c r="H8940">
        <v>4</v>
      </c>
      <c r="I8940" s="17">
        <v>45389</v>
      </c>
      <c r="J8940" s="17">
        <v>45396</v>
      </c>
      <c r="K8940" t="s">
        <v>31</v>
      </c>
      <c r="L8940" t="s">
        <v>22</v>
      </c>
      <c r="M8940">
        <v>140.30000000000001</v>
      </c>
      <c r="N8940" t="s">
        <v>23</v>
      </c>
    </row>
    <row r="8941" spans="1:14" ht="14.25" customHeight="1" x14ac:dyDescent="0.3">
      <c r="A8941" t="s">
        <v>2652</v>
      </c>
      <c r="B8941" t="s">
        <v>13</v>
      </c>
      <c r="C8941" t="s">
        <v>20</v>
      </c>
      <c r="D8941">
        <v>1350.26</v>
      </c>
      <c r="E8941">
        <v>0.23</v>
      </c>
      <c r="F8941">
        <f t="shared" si="278"/>
        <v>310.5598</v>
      </c>
      <c r="G8941">
        <f t="shared" si="279"/>
        <v>1039.7002</v>
      </c>
      <c r="H8941">
        <v>4</v>
      </c>
      <c r="I8941" s="17">
        <v>45202</v>
      </c>
      <c r="J8941" s="17">
        <v>45209</v>
      </c>
      <c r="K8941" t="s">
        <v>21</v>
      </c>
      <c r="L8941" t="s">
        <v>27</v>
      </c>
      <c r="M8941">
        <v>266.62</v>
      </c>
      <c r="N8941" t="s">
        <v>23</v>
      </c>
    </row>
    <row r="8942" spans="1:14" ht="14.25" customHeight="1" x14ac:dyDescent="0.3">
      <c r="A8942" t="s">
        <v>13527</v>
      </c>
      <c r="B8942" t="s">
        <v>19</v>
      </c>
      <c r="C8942" t="s">
        <v>20</v>
      </c>
      <c r="D8942">
        <v>1353.42</v>
      </c>
      <c r="E8942">
        <v>0.12</v>
      </c>
      <c r="F8942">
        <f t="shared" si="278"/>
        <v>162.41040000000001</v>
      </c>
      <c r="G8942">
        <f t="shared" si="279"/>
        <v>1191.0096000000001</v>
      </c>
      <c r="H8942">
        <v>4</v>
      </c>
      <c r="I8942" s="17">
        <v>45648</v>
      </c>
      <c r="J8942" s="17">
        <v>45652</v>
      </c>
      <c r="K8942" t="s">
        <v>31</v>
      </c>
      <c r="L8942" t="s">
        <v>27</v>
      </c>
      <c r="M8942">
        <v>320.26</v>
      </c>
      <c r="N8942" t="s">
        <v>17</v>
      </c>
    </row>
    <row r="8943" spans="1:14" ht="14.25" customHeight="1" x14ac:dyDescent="0.3">
      <c r="A8943" t="s">
        <v>5934</v>
      </c>
      <c r="B8943" t="s">
        <v>41</v>
      </c>
      <c r="C8943" t="s">
        <v>36</v>
      </c>
      <c r="D8943">
        <v>1353.85</v>
      </c>
      <c r="E8943">
        <v>0.09</v>
      </c>
      <c r="F8943">
        <f t="shared" si="278"/>
        <v>121.84649999999999</v>
      </c>
      <c r="G8943">
        <f t="shared" si="279"/>
        <v>1232.0034999999998</v>
      </c>
      <c r="H8943">
        <v>4</v>
      </c>
      <c r="I8943" s="17">
        <v>45230</v>
      </c>
      <c r="J8943" s="17">
        <v>45233</v>
      </c>
      <c r="K8943" t="s">
        <v>15</v>
      </c>
      <c r="L8943" t="s">
        <v>27</v>
      </c>
      <c r="M8943">
        <v>90.21</v>
      </c>
      <c r="N8943" t="s">
        <v>28</v>
      </c>
    </row>
    <row r="8944" spans="1:14" ht="14.25" customHeight="1" x14ac:dyDescent="0.3">
      <c r="A8944" t="s">
        <v>12315</v>
      </c>
      <c r="B8944" t="s">
        <v>19</v>
      </c>
      <c r="C8944" t="s">
        <v>33</v>
      </c>
      <c r="D8944">
        <v>1356.42</v>
      </c>
      <c r="E8944">
        <v>0.35</v>
      </c>
      <c r="F8944">
        <f t="shared" si="278"/>
        <v>474.74700000000001</v>
      </c>
      <c r="G8944">
        <f t="shared" si="279"/>
        <v>881.673</v>
      </c>
      <c r="H8944">
        <v>4</v>
      </c>
      <c r="I8944" s="17">
        <v>45622</v>
      </c>
      <c r="J8944" s="17">
        <v>45628</v>
      </c>
      <c r="K8944" t="s">
        <v>31</v>
      </c>
      <c r="L8944" t="s">
        <v>27</v>
      </c>
      <c r="M8944">
        <v>318.52999999999997</v>
      </c>
      <c r="N8944" t="s">
        <v>17</v>
      </c>
    </row>
    <row r="8945" spans="1:14" ht="14.25" customHeight="1" x14ac:dyDescent="0.3">
      <c r="A8945" t="s">
        <v>14829</v>
      </c>
      <c r="B8945" t="s">
        <v>41</v>
      </c>
      <c r="C8945" t="s">
        <v>20</v>
      </c>
      <c r="D8945">
        <v>1359.1</v>
      </c>
      <c r="E8945">
        <v>0.21</v>
      </c>
      <c r="F8945">
        <f t="shared" si="278"/>
        <v>285.41099999999994</v>
      </c>
      <c r="G8945">
        <f t="shared" si="279"/>
        <v>1073.6889999999999</v>
      </c>
      <c r="H8945">
        <v>4</v>
      </c>
      <c r="I8945" s="17">
        <v>45307</v>
      </c>
      <c r="J8945" s="17">
        <v>45313</v>
      </c>
      <c r="K8945" t="s">
        <v>31</v>
      </c>
      <c r="L8945" t="s">
        <v>16</v>
      </c>
      <c r="M8945">
        <v>303.04000000000002</v>
      </c>
      <c r="N8945" t="s">
        <v>17</v>
      </c>
    </row>
    <row r="8946" spans="1:14" ht="14.25" customHeight="1" x14ac:dyDescent="0.3">
      <c r="A8946" t="s">
        <v>10838</v>
      </c>
      <c r="B8946" t="s">
        <v>41</v>
      </c>
      <c r="C8946" t="s">
        <v>26</v>
      </c>
      <c r="D8946">
        <v>1362.13</v>
      </c>
      <c r="E8946">
        <v>0.15</v>
      </c>
      <c r="F8946">
        <f t="shared" si="278"/>
        <v>204.31950000000001</v>
      </c>
      <c r="G8946">
        <f t="shared" si="279"/>
        <v>1157.8105</v>
      </c>
      <c r="H8946">
        <v>4</v>
      </c>
      <c r="I8946" s="17">
        <v>45238</v>
      </c>
      <c r="J8946" s="17">
        <v>45239</v>
      </c>
      <c r="K8946" t="s">
        <v>21</v>
      </c>
      <c r="L8946" t="s">
        <v>16</v>
      </c>
      <c r="M8946">
        <v>104.41</v>
      </c>
      <c r="N8946" t="s">
        <v>17</v>
      </c>
    </row>
    <row r="8947" spans="1:14" ht="14.25" customHeight="1" x14ac:dyDescent="0.3">
      <c r="A8947" t="s">
        <v>12675</v>
      </c>
      <c r="B8947" t="s">
        <v>25</v>
      </c>
      <c r="C8947" t="s">
        <v>20</v>
      </c>
      <c r="D8947">
        <v>1362.69</v>
      </c>
      <c r="E8947">
        <v>0.37</v>
      </c>
      <c r="F8947">
        <f t="shared" si="278"/>
        <v>504.19530000000003</v>
      </c>
      <c r="G8947">
        <f t="shared" si="279"/>
        <v>858.49469999999997</v>
      </c>
      <c r="H8947">
        <v>4</v>
      </c>
      <c r="I8947" s="17">
        <v>44953</v>
      </c>
      <c r="J8947" s="17">
        <v>44954</v>
      </c>
      <c r="K8947" t="s">
        <v>31</v>
      </c>
      <c r="L8947" t="s">
        <v>16</v>
      </c>
      <c r="M8947">
        <v>109.3</v>
      </c>
      <c r="N8947" t="s">
        <v>48</v>
      </c>
    </row>
    <row r="8948" spans="1:14" ht="14.25" customHeight="1" x14ac:dyDescent="0.3">
      <c r="A8948" t="s">
        <v>4982</v>
      </c>
      <c r="B8948" t="s">
        <v>13</v>
      </c>
      <c r="C8948" t="s">
        <v>33</v>
      </c>
      <c r="D8948">
        <v>1368.97</v>
      </c>
      <c r="E8948">
        <v>0.28000000000000003</v>
      </c>
      <c r="F8948">
        <f t="shared" si="278"/>
        <v>383.31160000000006</v>
      </c>
      <c r="G8948">
        <f t="shared" si="279"/>
        <v>985.65840000000003</v>
      </c>
      <c r="H8948">
        <v>4</v>
      </c>
      <c r="I8948" s="17">
        <v>45066</v>
      </c>
      <c r="J8948" s="17">
        <v>45073</v>
      </c>
      <c r="K8948" t="s">
        <v>15</v>
      </c>
      <c r="L8948" t="s">
        <v>27</v>
      </c>
      <c r="M8948">
        <v>377.12</v>
      </c>
      <c r="N8948" t="s">
        <v>34</v>
      </c>
    </row>
    <row r="8949" spans="1:14" ht="14.25" customHeight="1" x14ac:dyDescent="0.3">
      <c r="A8949" t="s">
        <v>8687</v>
      </c>
      <c r="B8949" t="s">
        <v>25</v>
      </c>
      <c r="C8949" t="s">
        <v>20</v>
      </c>
      <c r="D8949">
        <v>1369.37</v>
      </c>
      <c r="E8949">
        <v>0.22</v>
      </c>
      <c r="F8949">
        <f t="shared" si="278"/>
        <v>301.26139999999998</v>
      </c>
      <c r="G8949">
        <f t="shared" si="279"/>
        <v>1068.1086</v>
      </c>
      <c r="H8949">
        <v>4</v>
      </c>
      <c r="I8949" s="17">
        <v>44940</v>
      </c>
      <c r="J8949" s="17">
        <v>44947</v>
      </c>
      <c r="K8949" t="s">
        <v>15</v>
      </c>
      <c r="L8949" t="s">
        <v>27</v>
      </c>
      <c r="M8949">
        <v>132.91</v>
      </c>
      <c r="N8949" t="s">
        <v>17</v>
      </c>
    </row>
    <row r="8950" spans="1:14" ht="14.25" customHeight="1" x14ac:dyDescent="0.3">
      <c r="A8950" t="s">
        <v>13147</v>
      </c>
      <c r="B8950" t="s">
        <v>13</v>
      </c>
      <c r="C8950" t="s">
        <v>14</v>
      </c>
      <c r="D8950">
        <v>1373.1</v>
      </c>
      <c r="E8950">
        <v>0.01</v>
      </c>
      <c r="F8950">
        <f t="shared" si="278"/>
        <v>13.731</v>
      </c>
      <c r="G8950">
        <f t="shared" si="279"/>
        <v>1359.3689999999999</v>
      </c>
      <c r="H8950">
        <v>4</v>
      </c>
      <c r="I8950" s="17">
        <v>45355</v>
      </c>
      <c r="J8950" s="17">
        <v>45357</v>
      </c>
      <c r="K8950" t="s">
        <v>21</v>
      </c>
      <c r="L8950" t="s">
        <v>16</v>
      </c>
      <c r="M8950">
        <v>142.61000000000001</v>
      </c>
      <c r="N8950" t="s">
        <v>34</v>
      </c>
    </row>
    <row r="8951" spans="1:14" ht="14.25" customHeight="1" x14ac:dyDescent="0.3">
      <c r="A8951" t="s">
        <v>9742</v>
      </c>
      <c r="B8951" t="s">
        <v>13</v>
      </c>
      <c r="C8951" t="s">
        <v>20</v>
      </c>
      <c r="D8951">
        <v>1378.6</v>
      </c>
      <c r="E8951">
        <v>7.0000000000000007E-2</v>
      </c>
      <c r="F8951">
        <f t="shared" si="278"/>
        <v>96.50200000000001</v>
      </c>
      <c r="G8951">
        <f t="shared" si="279"/>
        <v>1282.098</v>
      </c>
      <c r="H8951">
        <v>4</v>
      </c>
      <c r="I8951" s="17">
        <v>45576</v>
      </c>
      <c r="J8951" s="17">
        <v>45578</v>
      </c>
      <c r="K8951" t="s">
        <v>21</v>
      </c>
      <c r="L8951" t="s">
        <v>27</v>
      </c>
      <c r="M8951">
        <v>179.96</v>
      </c>
      <c r="N8951" t="s">
        <v>23</v>
      </c>
    </row>
    <row r="8952" spans="1:14" ht="14.25" customHeight="1" x14ac:dyDescent="0.3">
      <c r="A8952" t="s">
        <v>2093</v>
      </c>
      <c r="B8952" t="s">
        <v>25</v>
      </c>
      <c r="C8952" t="s">
        <v>14</v>
      </c>
      <c r="D8952">
        <v>1380.8</v>
      </c>
      <c r="E8952">
        <v>0.24</v>
      </c>
      <c r="F8952">
        <f t="shared" si="278"/>
        <v>331.392</v>
      </c>
      <c r="G8952">
        <f t="shared" si="279"/>
        <v>1049.4079999999999</v>
      </c>
      <c r="H8952">
        <v>4</v>
      </c>
      <c r="I8952" s="17">
        <v>45280</v>
      </c>
      <c r="J8952" s="17">
        <v>45281</v>
      </c>
      <c r="K8952" t="s">
        <v>31</v>
      </c>
      <c r="L8952" t="s">
        <v>22</v>
      </c>
      <c r="M8952">
        <v>229.84</v>
      </c>
      <c r="N8952" t="s">
        <v>28</v>
      </c>
    </row>
    <row r="8953" spans="1:14" ht="14.25" customHeight="1" x14ac:dyDescent="0.3">
      <c r="A8953" t="s">
        <v>15210</v>
      </c>
      <c r="B8953" t="s">
        <v>25</v>
      </c>
      <c r="C8953" t="s">
        <v>36</v>
      </c>
      <c r="D8953">
        <v>1381.53</v>
      </c>
      <c r="E8953">
        <v>0.43</v>
      </c>
      <c r="F8953">
        <f t="shared" si="278"/>
        <v>594.05790000000002</v>
      </c>
      <c r="G8953">
        <f t="shared" si="279"/>
        <v>787.47209999999995</v>
      </c>
      <c r="H8953">
        <v>4</v>
      </c>
      <c r="I8953" s="17">
        <v>45115</v>
      </c>
      <c r="J8953" s="17">
        <v>45119</v>
      </c>
      <c r="K8953" t="s">
        <v>21</v>
      </c>
      <c r="L8953" t="s">
        <v>22</v>
      </c>
      <c r="M8953">
        <v>80.319999999999993</v>
      </c>
      <c r="N8953" t="s">
        <v>28</v>
      </c>
    </row>
    <row r="8954" spans="1:14" ht="14.25" customHeight="1" x14ac:dyDescent="0.3">
      <c r="A8954" t="s">
        <v>5666</v>
      </c>
      <c r="B8954" t="s">
        <v>19</v>
      </c>
      <c r="C8954" t="s">
        <v>36</v>
      </c>
      <c r="D8954">
        <v>1383.31</v>
      </c>
      <c r="E8954">
        <v>0.43</v>
      </c>
      <c r="F8954">
        <f t="shared" si="278"/>
        <v>594.82330000000002</v>
      </c>
      <c r="G8954">
        <f t="shared" si="279"/>
        <v>788.48669999999993</v>
      </c>
      <c r="H8954">
        <v>4</v>
      </c>
      <c r="I8954" s="17">
        <v>45631</v>
      </c>
      <c r="J8954" s="17">
        <v>45635</v>
      </c>
      <c r="K8954" t="s">
        <v>31</v>
      </c>
      <c r="L8954" t="s">
        <v>16</v>
      </c>
      <c r="M8954">
        <v>371.55</v>
      </c>
      <c r="N8954" t="s">
        <v>34</v>
      </c>
    </row>
    <row r="8955" spans="1:14" ht="14.25" customHeight="1" x14ac:dyDescent="0.3">
      <c r="A8955" t="s">
        <v>3449</v>
      </c>
      <c r="B8955" t="s">
        <v>41</v>
      </c>
      <c r="C8955" t="s">
        <v>20</v>
      </c>
      <c r="D8955">
        <v>1385.47</v>
      </c>
      <c r="E8955">
        <v>0.39</v>
      </c>
      <c r="F8955">
        <f t="shared" si="278"/>
        <v>540.33330000000001</v>
      </c>
      <c r="G8955">
        <f t="shared" si="279"/>
        <v>845.13670000000002</v>
      </c>
      <c r="H8955">
        <v>4</v>
      </c>
      <c r="I8955" s="17">
        <v>45262</v>
      </c>
      <c r="J8955" s="17">
        <v>45263</v>
      </c>
      <c r="K8955" t="s">
        <v>31</v>
      </c>
      <c r="L8955" t="s">
        <v>22</v>
      </c>
      <c r="M8955">
        <v>399.07</v>
      </c>
      <c r="N8955" t="s">
        <v>48</v>
      </c>
    </row>
    <row r="8956" spans="1:14" ht="14.25" customHeight="1" x14ac:dyDescent="0.3">
      <c r="A8956" t="s">
        <v>13355</v>
      </c>
      <c r="B8956" t="s">
        <v>25</v>
      </c>
      <c r="C8956" t="s">
        <v>14</v>
      </c>
      <c r="D8956">
        <v>1386.32</v>
      </c>
      <c r="E8956">
        <v>0.44</v>
      </c>
      <c r="F8956">
        <f t="shared" si="278"/>
        <v>609.98079999999993</v>
      </c>
      <c r="G8956">
        <f t="shared" si="279"/>
        <v>776.33920000000001</v>
      </c>
      <c r="H8956">
        <v>4</v>
      </c>
      <c r="I8956" s="17">
        <v>45104</v>
      </c>
      <c r="J8956" s="17">
        <v>45105</v>
      </c>
      <c r="K8956" t="s">
        <v>21</v>
      </c>
      <c r="L8956" t="s">
        <v>27</v>
      </c>
      <c r="M8956">
        <v>310.91000000000003</v>
      </c>
      <c r="N8956" t="s">
        <v>23</v>
      </c>
    </row>
    <row r="8957" spans="1:14" ht="14.25" customHeight="1" x14ac:dyDescent="0.3">
      <c r="A8957" t="s">
        <v>1059</v>
      </c>
      <c r="B8957" t="s">
        <v>41</v>
      </c>
      <c r="C8957" t="s">
        <v>33</v>
      </c>
      <c r="D8957">
        <v>1387.32</v>
      </c>
      <c r="E8957">
        <v>0.03</v>
      </c>
      <c r="F8957">
        <f t="shared" si="278"/>
        <v>41.619599999999998</v>
      </c>
      <c r="G8957">
        <f t="shared" si="279"/>
        <v>1345.7003999999999</v>
      </c>
      <c r="H8957">
        <v>4</v>
      </c>
      <c r="I8957" s="17">
        <v>45446</v>
      </c>
      <c r="J8957" s="17">
        <v>45447</v>
      </c>
      <c r="K8957" t="s">
        <v>31</v>
      </c>
      <c r="L8957" t="s">
        <v>16</v>
      </c>
      <c r="M8957">
        <v>355.35</v>
      </c>
      <c r="N8957" t="s">
        <v>28</v>
      </c>
    </row>
    <row r="8958" spans="1:14" ht="14.25" customHeight="1" x14ac:dyDescent="0.3">
      <c r="A8958" t="s">
        <v>1211</v>
      </c>
      <c r="B8958" t="s">
        <v>13</v>
      </c>
      <c r="C8958" t="s">
        <v>20</v>
      </c>
      <c r="D8958">
        <v>1390.67</v>
      </c>
      <c r="E8958">
        <v>0.17</v>
      </c>
      <c r="F8958">
        <f t="shared" si="278"/>
        <v>236.41390000000004</v>
      </c>
      <c r="G8958">
        <f t="shared" si="279"/>
        <v>1154.2561000000001</v>
      </c>
      <c r="H8958">
        <v>4</v>
      </c>
      <c r="I8958" s="17">
        <v>45361</v>
      </c>
      <c r="J8958" s="17">
        <v>45368</v>
      </c>
      <c r="K8958" t="s">
        <v>31</v>
      </c>
      <c r="L8958" t="s">
        <v>22</v>
      </c>
      <c r="M8958">
        <v>317.60000000000002</v>
      </c>
      <c r="N8958" t="s">
        <v>34</v>
      </c>
    </row>
    <row r="8959" spans="1:14" ht="14.25" customHeight="1" x14ac:dyDescent="0.3">
      <c r="A8959" t="s">
        <v>14654</v>
      </c>
      <c r="B8959" t="s">
        <v>41</v>
      </c>
      <c r="C8959" t="s">
        <v>26</v>
      </c>
      <c r="D8959">
        <v>1392.28</v>
      </c>
      <c r="E8959">
        <v>0.44</v>
      </c>
      <c r="F8959">
        <f t="shared" si="278"/>
        <v>612.60320000000002</v>
      </c>
      <c r="G8959">
        <f t="shared" si="279"/>
        <v>779.67679999999996</v>
      </c>
      <c r="H8959">
        <v>4</v>
      </c>
      <c r="I8959" s="17">
        <v>45154</v>
      </c>
      <c r="J8959" s="17">
        <v>45159</v>
      </c>
      <c r="K8959" t="s">
        <v>21</v>
      </c>
      <c r="L8959" t="s">
        <v>27</v>
      </c>
      <c r="M8959">
        <v>312.11</v>
      </c>
      <c r="N8959" t="s">
        <v>34</v>
      </c>
    </row>
    <row r="8960" spans="1:14" ht="14.25" customHeight="1" x14ac:dyDescent="0.3">
      <c r="A8960" t="s">
        <v>11363</v>
      </c>
      <c r="B8960" t="s">
        <v>41</v>
      </c>
      <c r="C8960" t="s">
        <v>33</v>
      </c>
      <c r="D8960">
        <v>1393.35</v>
      </c>
      <c r="E8960">
        <v>0.12</v>
      </c>
      <c r="F8960">
        <f t="shared" si="278"/>
        <v>167.20199999999997</v>
      </c>
      <c r="G8960">
        <f t="shared" si="279"/>
        <v>1226.1479999999999</v>
      </c>
      <c r="H8960">
        <v>4</v>
      </c>
      <c r="I8960" s="17">
        <v>45640</v>
      </c>
      <c r="J8960" s="17">
        <v>45642</v>
      </c>
      <c r="K8960" t="s">
        <v>15</v>
      </c>
      <c r="L8960" t="s">
        <v>22</v>
      </c>
      <c r="M8960">
        <v>248.36</v>
      </c>
      <c r="N8960" t="s">
        <v>48</v>
      </c>
    </row>
    <row r="8961" spans="1:14" ht="14.25" customHeight="1" x14ac:dyDescent="0.3">
      <c r="A8961" t="s">
        <v>3835</v>
      </c>
      <c r="B8961" t="s">
        <v>41</v>
      </c>
      <c r="C8961" t="s">
        <v>36</v>
      </c>
      <c r="D8961">
        <v>1393.96</v>
      </c>
      <c r="E8961">
        <v>0.45</v>
      </c>
      <c r="F8961">
        <f t="shared" si="278"/>
        <v>627.28200000000004</v>
      </c>
      <c r="G8961">
        <f t="shared" si="279"/>
        <v>766.678</v>
      </c>
      <c r="H8961">
        <v>4</v>
      </c>
      <c r="I8961" s="17">
        <v>45335</v>
      </c>
      <c r="J8961" s="17">
        <v>45342</v>
      </c>
      <c r="K8961" t="s">
        <v>15</v>
      </c>
      <c r="L8961" t="s">
        <v>22</v>
      </c>
      <c r="M8961">
        <v>273.83</v>
      </c>
      <c r="N8961" t="s">
        <v>39</v>
      </c>
    </row>
    <row r="8962" spans="1:14" ht="14.25" customHeight="1" x14ac:dyDescent="0.3">
      <c r="A8962" t="s">
        <v>14634</v>
      </c>
      <c r="B8962" t="s">
        <v>25</v>
      </c>
      <c r="C8962" t="s">
        <v>20</v>
      </c>
      <c r="D8962">
        <v>1394.72</v>
      </c>
      <c r="E8962">
        <v>0.18</v>
      </c>
      <c r="F8962">
        <f t="shared" ref="F8962:F9025" si="280">D8962*E8962</f>
        <v>251.0496</v>
      </c>
      <c r="G8962">
        <f t="shared" ref="G8962:G9025" si="281">D8962-F8962</f>
        <v>1143.6704</v>
      </c>
      <c r="H8962">
        <v>4</v>
      </c>
      <c r="I8962" s="17">
        <v>45053</v>
      </c>
      <c r="J8962" s="17">
        <v>45057</v>
      </c>
      <c r="K8962" t="s">
        <v>31</v>
      </c>
      <c r="L8962" t="s">
        <v>16</v>
      </c>
      <c r="M8962">
        <v>302.64</v>
      </c>
      <c r="N8962" t="s">
        <v>28</v>
      </c>
    </row>
    <row r="8963" spans="1:14" ht="14.25" customHeight="1" x14ac:dyDescent="0.3">
      <c r="A8963" t="s">
        <v>12498</v>
      </c>
      <c r="B8963" t="s">
        <v>19</v>
      </c>
      <c r="C8963" t="s">
        <v>14</v>
      </c>
      <c r="D8963">
        <v>1395.99</v>
      </c>
      <c r="E8963">
        <v>0.06</v>
      </c>
      <c r="F8963">
        <f t="shared" si="280"/>
        <v>83.759399999999999</v>
      </c>
      <c r="G8963">
        <f t="shared" si="281"/>
        <v>1312.2306000000001</v>
      </c>
      <c r="H8963">
        <v>4</v>
      </c>
      <c r="I8963" s="17">
        <v>45062</v>
      </c>
      <c r="J8963" s="17">
        <v>45069</v>
      </c>
      <c r="K8963" t="s">
        <v>15</v>
      </c>
      <c r="L8963" t="s">
        <v>27</v>
      </c>
      <c r="M8963">
        <v>399.21</v>
      </c>
      <c r="N8963" t="s">
        <v>17</v>
      </c>
    </row>
    <row r="8964" spans="1:14" ht="14.25" customHeight="1" x14ac:dyDescent="0.3">
      <c r="A8964" t="s">
        <v>9688</v>
      </c>
      <c r="B8964" t="s">
        <v>41</v>
      </c>
      <c r="C8964" t="s">
        <v>26</v>
      </c>
      <c r="D8964">
        <v>1399.76</v>
      </c>
      <c r="E8964">
        <v>0.24</v>
      </c>
      <c r="F8964">
        <f t="shared" si="280"/>
        <v>335.94239999999996</v>
      </c>
      <c r="G8964">
        <f t="shared" si="281"/>
        <v>1063.8176000000001</v>
      </c>
      <c r="H8964">
        <v>4</v>
      </c>
      <c r="I8964" s="17">
        <v>45166</v>
      </c>
      <c r="J8964" s="17">
        <v>45172</v>
      </c>
      <c r="K8964" t="s">
        <v>31</v>
      </c>
      <c r="L8964" t="s">
        <v>27</v>
      </c>
      <c r="M8964">
        <v>153.97</v>
      </c>
      <c r="N8964" t="s">
        <v>28</v>
      </c>
    </row>
    <row r="8965" spans="1:14" ht="14.25" customHeight="1" x14ac:dyDescent="0.3">
      <c r="A8965" t="s">
        <v>9514</v>
      </c>
      <c r="B8965" t="s">
        <v>41</v>
      </c>
      <c r="C8965" t="s">
        <v>14</v>
      </c>
      <c r="D8965">
        <v>1403.19</v>
      </c>
      <c r="E8965">
        <v>0.27</v>
      </c>
      <c r="F8965">
        <f t="shared" si="280"/>
        <v>378.86130000000003</v>
      </c>
      <c r="G8965">
        <f t="shared" si="281"/>
        <v>1024.3287</v>
      </c>
      <c r="H8965">
        <v>4</v>
      </c>
      <c r="I8965" s="17">
        <v>45311</v>
      </c>
      <c r="J8965" s="17">
        <v>45317</v>
      </c>
      <c r="K8965" t="s">
        <v>21</v>
      </c>
      <c r="L8965" t="s">
        <v>27</v>
      </c>
      <c r="M8965">
        <v>161.24</v>
      </c>
      <c r="N8965" t="s">
        <v>23</v>
      </c>
    </row>
    <row r="8966" spans="1:14" ht="14.25" customHeight="1" x14ac:dyDescent="0.3">
      <c r="A8966" t="s">
        <v>3451</v>
      </c>
      <c r="B8966" t="s">
        <v>19</v>
      </c>
      <c r="C8966" t="s">
        <v>14</v>
      </c>
      <c r="D8966">
        <v>1403.26</v>
      </c>
      <c r="E8966">
        <v>0.48</v>
      </c>
      <c r="F8966">
        <f t="shared" si="280"/>
        <v>673.56479999999999</v>
      </c>
      <c r="G8966">
        <f t="shared" si="281"/>
        <v>729.6952</v>
      </c>
      <c r="H8966">
        <v>4</v>
      </c>
      <c r="I8966" s="17">
        <v>45329</v>
      </c>
      <c r="J8966" s="17">
        <v>45330</v>
      </c>
      <c r="K8966" t="s">
        <v>31</v>
      </c>
      <c r="L8966" t="s">
        <v>22</v>
      </c>
      <c r="M8966">
        <v>99.06</v>
      </c>
      <c r="N8966" t="s">
        <v>17</v>
      </c>
    </row>
    <row r="8967" spans="1:14" ht="14.25" customHeight="1" x14ac:dyDescent="0.3">
      <c r="A8967" t="s">
        <v>5528</v>
      </c>
      <c r="B8967" t="s">
        <v>25</v>
      </c>
      <c r="C8967" t="s">
        <v>33</v>
      </c>
      <c r="D8967">
        <v>1403.95</v>
      </c>
      <c r="E8967">
        <v>0.22</v>
      </c>
      <c r="F8967">
        <f t="shared" si="280"/>
        <v>308.86900000000003</v>
      </c>
      <c r="G8967">
        <f t="shared" si="281"/>
        <v>1095.0810000000001</v>
      </c>
      <c r="H8967">
        <v>4</v>
      </c>
      <c r="I8967" s="17">
        <v>45029</v>
      </c>
      <c r="J8967" s="17">
        <v>45033</v>
      </c>
      <c r="K8967" t="s">
        <v>31</v>
      </c>
      <c r="L8967" t="s">
        <v>27</v>
      </c>
      <c r="M8967">
        <v>300.33</v>
      </c>
      <c r="N8967" t="s">
        <v>34</v>
      </c>
    </row>
    <row r="8968" spans="1:14" ht="14.25" customHeight="1" x14ac:dyDescent="0.3">
      <c r="A8968" t="s">
        <v>3607</v>
      </c>
      <c r="B8968" t="s">
        <v>13</v>
      </c>
      <c r="C8968" t="s">
        <v>36</v>
      </c>
      <c r="D8968">
        <v>1404.64</v>
      </c>
      <c r="E8968">
        <v>0.04</v>
      </c>
      <c r="F8968">
        <f t="shared" si="280"/>
        <v>56.185600000000008</v>
      </c>
      <c r="G8968">
        <f t="shared" si="281"/>
        <v>1348.4544000000001</v>
      </c>
      <c r="H8968">
        <v>4</v>
      </c>
      <c r="I8968" s="17">
        <v>45632</v>
      </c>
      <c r="J8968" s="17">
        <v>45635</v>
      </c>
      <c r="K8968" t="s">
        <v>21</v>
      </c>
      <c r="L8968" t="s">
        <v>16</v>
      </c>
      <c r="M8968">
        <v>369.49</v>
      </c>
      <c r="N8968" t="s">
        <v>48</v>
      </c>
    </row>
    <row r="8969" spans="1:14" ht="14.25" customHeight="1" x14ac:dyDescent="0.3">
      <c r="A8969" t="s">
        <v>8725</v>
      </c>
      <c r="B8969" t="s">
        <v>25</v>
      </c>
      <c r="C8969" t="s">
        <v>36</v>
      </c>
      <c r="D8969">
        <v>1407.39</v>
      </c>
      <c r="E8969">
        <v>0.2</v>
      </c>
      <c r="F8969">
        <f t="shared" si="280"/>
        <v>281.47800000000001</v>
      </c>
      <c r="G8969">
        <f t="shared" si="281"/>
        <v>1125.912</v>
      </c>
      <c r="H8969">
        <v>4</v>
      </c>
      <c r="I8969" s="17">
        <v>45089</v>
      </c>
      <c r="J8969" s="17">
        <v>45091</v>
      </c>
      <c r="K8969" t="s">
        <v>31</v>
      </c>
      <c r="L8969" t="s">
        <v>27</v>
      </c>
      <c r="M8969">
        <v>379.27</v>
      </c>
      <c r="N8969" t="s">
        <v>28</v>
      </c>
    </row>
    <row r="8970" spans="1:14" ht="14.25" customHeight="1" x14ac:dyDescent="0.3">
      <c r="A8970" t="s">
        <v>9321</v>
      </c>
      <c r="B8970" t="s">
        <v>25</v>
      </c>
      <c r="C8970" t="s">
        <v>36</v>
      </c>
      <c r="D8970">
        <v>1409.06</v>
      </c>
      <c r="E8970">
        <v>0.46</v>
      </c>
      <c r="F8970">
        <f t="shared" si="280"/>
        <v>648.16759999999999</v>
      </c>
      <c r="G8970">
        <f t="shared" si="281"/>
        <v>760.89239999999995</v>
      </c>
      <c r="H8970">
        <v>4</v>
      </c>
      <c r="I8970" s="17">
        <v>45630</v>
      </c>
      <c r="J8970" s="17">
        <v>45632</v>
      </c>
      <c r="K8970" t="s">
        <v>31</v>
      </c>
      <c r="L8970" t="s">
        <v>22</v>
      </c>
      <c r="M8970">
        <v>189.29</v>
      </c>
      <c r="N8970" t="s">
        <v>39</v>
      </c>
    </row>
    <row r="8971" spans="1:14" ht="14.25" customHeight="1" x14ac:dyDescent="0.3">
      <c r="A8971" t="s">
        <v>12622</v>
      </c>
      <c r="B8971" t="s">
        <v>41</v>
      </c>
      <c r="C8971" t="s">
        <v>26</v>
      </c>
      <c r="D8971">
        <v>1413.37</v>
      </c>
      <c r="E8971">
        <v>0.41</v>
      </c>
      <c r="F8971">
        <f t="shared" si="280"/>
        <v>579.48169999999993</v>
      </c>
      <c r="G8971">
        <f t="shared" si="281"/>
        <v>833.88829999999996</v>
      </c>
      <c r="H8971">
        <v>4</v>
      </c>
      <c r="I8971" s="17">
        <v>45035</v>
      </c>
      <c r="J8971" s="17">
        <v>45036</v>
      </c>
      <c r="K8971" t="s">
        <v>21</v>
      </c>
      <c r="L8971" t="s">
        <v>22</v>
      </c>
      <c r="M8971">
        <v>209.99</v>
      </c>
      <c r="N8971" t="s">
        <v>17</v>
      </c>
    </row>
    <row r="8972" spans="1:14" ht="14.25" customHeight="1" x14ac:dyDescent="0.3">
      <c r="A8972" t="s">
        <v>4253</v>
      </c>
      <c r="B8972" t="s">
        <v>25</v>
      </c>
      <c r="C8972" t="s">
        <v>36</v>
      </c>
      <c r="D8972">
        <v>1419.45</v>
      </c>
      <c r="E8972">
        <v>0.48</v>
      </c>
      <c r="F8972">
        <f t="shared" si="280"/>
        <v>681.33600000000001</v>
      </c>
      <c r="G8972">
        <f t="shared" si="281"/>
        <v>738.11400000000003</v>
      </c>
      <c r="H8972">
        <v>4</v>
      </c>
      <c r="I8972" s="17">
        <v>45310</v>
      </c>
      <c r="J8972" s="17">
        <v>45312</v>
      </c>
      <c r="K8972" t="s">
        <v>21</v>
      </c>
      <c r="L8972" t="s">
        <v>22</v>
      </c>
      <c r="M8972">
        <v>381.1</v>
      </c>
      <c r="N8972" t="s">
        <v>28</v>
      </c>
    </row>
    <row r="8973" spans="1:14" ht="14.25" customHeight="1" x14ac:dyDescent="0.3">
      <c r="A8973" t="s">
        <v>12878</v>
      </c>
      <c r="B8973" t="s">
        <v>41</v>
      </c>
      <c r="C8973" t="s">
        <v>33</v>
      </c>
      <c r="D8973">
        <v>1422.5</v>
      </c>
      <c r="E8973">
        <v>0.35</v>
      </c>
      <c r="F8973">
        <f t="shared" si="280"/>
        <v>497.87499999999994</v>
      </c>
      <c r="G8973">
        <f t="shared" si="281"/>
        <v>924.625</v>
      </c>
      <c r="H8973">
        <v>4</v>
      </c>
      <c r="I8973" s="17">
        <v>45347</v>
      </c>
      <c r="J8973" s="17">
        <v>45353</v>
      </c>
      <c r="K8973" t="s">
        <v>31</v>
      </c>
      <c r="L8973" t="s">
        <v>27</v>
      </c>
      <c r="M8973">
        <v>370.86</v>
      </c>
      <c r="N8973" t="s">
        <v>48</v>
      </c>
    </row>
    <row r="8974" spans="1:14" ht="14.25" customHeight="1" x14ac:dyDescent="0.3">
      <c r="A8974" t="s">
        <v>7309</v>
      </c>
      <c r="B8974" t="s">
        <v>41</v>
      </c>
      <c r="C8974" t="s">
        <v>33</v>
      </c>
      <c r="D8974">
        <v>1422.75</v>
      </c>
      <c r="E8974">
        <v>0.02</v>
      </c>
      <c r="F8974">
        <f t="shared" si="280"/>
        <v>28.455000000000002</v>
      </c>
      <c r="G8974">
        <f t="shared" si="281"/>
        <v>1394.2950000000001</v>
      </c>
      <c r="H8974">
        <v>4</v>
      </c>
      <c r="I8974" s="17">
        <v>45087</v>
      </c>
      <c r="J8974" s="17">
        <v>45094</v>
      </c>
      <c r="K8974" t="s">
        <v>21</v>
      </c>
      <c r="L8974" t="s">
        <v>22</v>
      </c>
      <c r="M8974">
        <v>223.11</v>
      </c>
      <c r="N8974" t="s">
        <v>39</v>
      </c>
    </row>
    <row r="8975" spans="1:14" ht="14.25" customHeight="1" x14ac:dyDescent="0.3">
      <c r="A8975" t="s">
        <v>10477</v>
      </c>
      <c r="B8975" t="s">
        <v>13</v>
      </c>
      <c r="C8975" t="s">
        <v>33</v>
      </c>
      <c r="D8975">
        <v>1425.55</v>
      </c>
      <c r="E8975">
        <v>0.47</v>
      </c>
      <c r="F8975">
        <f t="shared" si="280"/>
        <v>670.00849999999991</v>
      </c>
      <c r="G8975">
        <f t="shared" si="281"/>
        <v>755.54150000000004</v>
      </c>
      <c r="H8975">
        <v>4</v>
      </c>
      <c r="I8975" s="17">
        <v>45182</v>
      </c>
      <c r="J8975" s="17">
        <v>45188</v>
      </c>
      <c r="K8975" t="s">
        <v>15</v>
      </c>
      <c r="L8975" t="s">
        <v>22</v>
      </c>
      <c r="M8975">
        <v>98.75</v>
      </c>
      <c r="N8975" t="s">
        <v>34</v>
      </c>
    </row>
    <row r="8976" spans="1:14" ht="14.25" customHeight="1" x14ac:dyDescent="0.3">
      <c r="A8976" t="s">
        <v>12813</v>
      </c>
      <c r="B8976" t="s">
        <v>41</v>
      </c>
      <c r="C8976" t="s">
        <v>33</v>
      </c>
      <c r="D8976">
        <v>1435.19</v>
      </c>
      <c r="E8976">
        <v>0.41</v>
      </c>
      <c r="F8976">
        <f t="shared" si="280"/>
        <v>588.42790000000002</v>
      </c>
      <c r="G8976">
        <f t="shared" si="281"/>
        <v>846.76210000000003</v>
      </c>
      <c r="H8976">
        <v>4</v>
      </c>
      <c r="I8976" s="17">
        <v>45598</v>
      </c>
      <c r="J8976" s="17">
        <v>45599</v>
      </c>
      <c r="K8976" t="s">
        <v>15</v>
      </c>
      <c r="L8976" t="s">
        <v>22</v>
      </c>
      <c r="M8976">
        <v>268.74</v>
      </c>
      <c r="N8976" t="s">
        <v>34</v>
      </c>
    </row>
    <row r="8977" spans="1:14" ht="14.25" customHeight="1" x14ac:dyDescent="0.3">
      <c r="A8977" t="s">
        <v>15066</v>
      </c>
      <c r="B8977" t="s">
        <v>41</v>
      </c>
      <c r="C8977" t="s">
        <v>14</v>
      </c>
      <c r="D8977">
        <v>1437.5</v>
      </c>
      <c r="E8977">
        <v>0.09</v>
      </c>
      <c r="F8977">
        <f t="shared" si="280"/>
        <v>129.375</v>
      </c>
      <c r="G8977">
        <f t="shared" si="281"/>
        <v>1308.125</v>
      </c>
      <c r="H8977">
        <v>4</v>
      </c>
      <c r="I8977" s="17">
        <v>45636</v>
      </c>
      <c r="J8977" s="17">
        <v>45641</v>
      </c>
      <c r="K8977" t="s">
        <v>15</v>
      </c>
      <c r="L8977" t="s">
        <v>27</v>
      </c>
      <c r="M8977">
        <v>334.37</v>
      </c>
      <c r="N8977" t="s">
        <v>48</v>
      </c>
    </row>
    <row r="8978" spans="1:14" ht="14.25" customHeight="1" x14ac:dyDescent="0.3">
      <c r="A8978" t="s">
        <v>11800</v>
      </c>
      <c r="B8978" t="s">
        <v>25</v>
      </c>
      <c r="C8978" t="s">
        <v>20</v>
      </c>
      <c r="D8978">
        <v>1437.52</v>
      </c>
      <c r="E8978">
        <v>0.34</v>
      </c>
      <c r="F8978">
        <f t="shared" si="280"/>
        <v>488.75680000000006</v>
      </c>
      <c r="G8978">
        <f t="shared" si="281"/>
        <v>948.76319999999987</v>
      </c>
      <c r="H8978">
        <v>4</v>
      </c>
      <c r="I8978" s="17">
        <v>45529</v>
      </c>
      <c r="J8978" s="17">
        <v>45530</v>
      </c>
      <c r="K8978" t="s">
        <v>31</v>
      </c>
      <c r="L8978" t="s">
        <v>22</v>
      </c>
      <c r="M8978">
        <v>217.29</v>
      </c>
      <c r="N8978" t="s">
        <v>34</v>
      </c>
    </row>
    <row r="8979" spans="1:14" ht="14.25" customHeight="1" x14ac:dyDescent="0.3">
      <c r="A8979" t="s">
        <v>5128</v>
      </c>
      <c r="B8979" t="s">
        <v>19</v>
      </c>
      <c r="C8979" t="s">
        <v>36</v>
      </c>
      <c r="D8979">
        <v>1441.76</v>
      </c>
      <c r="E8979">
        <v>0.22</v>
      </c>
      <c r="F8979">
        <f t="shared" si="280"/>
        <v>317.18720000000002</v>
      </c>
      <c r="G8979">
        <f t="shared" si="281"/>
        <v>1124.5727999999999</v>
      </c>
      <c r="H8979">
        <v>4</v>
      </c>
      <c r="I8979" s="17">
        <v>45495</v>
      </c>
      <c r="J8979" s="17">
        <v>45502</v>
      </c>
      <c r="K8979" t="s">
        <v>15</v>
      </c>
      <c r="L8979" t="s">
        <v>22</v>
      </c>
      <c r="M8979">
        <v>389.05</v>
      </c>
      <c r="N8979" t="s">
        <v>28</v>
      </c>
    </row>
    <row r="8980" spans="1:14" ht="14.25" customHeight="1" x14ac:dyDescent="0.3">
      <c r="A8980" t="s">
        <v>14896</v>
      </c>
      <c r="B8980" t="s">
        <v>19</v>
      </c>
      <c r="C8980" t="s">
        <v>20</v>
      </c>
      <c r="D8980">
        <v>1442.28</v>
      </c>
      <c r="E8980">
        <v>0.08</v>
      </c>
      <c r="F8980">
        <f t="shared" si="280"/>
        <v>115.3824</v>
      </c>
      <c r="G8980">
        <f t="shared" si="281"/>
        <v>1326.8976</v>
      </c>
      <c r="H8980">
        <v>4</v>
      </c>
      <c r="I8980" s="17">
        <v>45147</v>
      </c>
      <c r="J8980" s="17">
        <v>45148</v>
      </c>
      <c r="K8980" t="s">
        <v>31</v>
      </c>
      <c r="L8980" t="s">
        <v>16</v>
      </c>
      <c r="M8980">
        <v>427.43</v>
      </c>
      <c r="N8980" t="s">
        <v>48</v>
      </c>
    </row>
    <row r="8981" spans="1:14" ht="14.25" customHeight="1" x14ac:dyDescent="0.3">
      <c r="A8981" t="s">
        <v>14757</v>
      </c>
      <c r="B8981" t="s">
        <v>19</v>
      </c>
      <c r="C8981" t="s">
        <v>26</v>
      </c>
      <c r="D8981">
        <v>1445.33</v>
      </c>
      <c r="E8981">
        <v>0.23</v>
      </c>
      <c r="F8981">
        <f t="shared" si="280"/>
        <v>332.42590000000001</v>
      </c>
      <c r="G8981">
        <f t="shared" si="281"/>
        <v>1112.9041</v>
      </c>
      <c r="H8981">
        <v>4</v>
      </c>
      <c r="I8981" s="17">
        <v>45022</v>
      </c>
      <c r="J8981" s="17">
        <v>45027</v>
      </c>
      <c r="K8981" t="s">
        <v>31</v>
      </c>
      <c r="L8981" t="s">
        <v>22</v>
      </c>
      <c r="M8981">
        <v>90</v>
      </c>
      <c r="N8981" t="s">
        <v>17</v>
      </c>
    </row>
    <row r="8982" spans="1:14" ht="14.25" customHeight="1" x14ac:dyDescent="0.3">
      <c r="A8982" t="s">
        <v>14975</v>
      </c>
      <c r="B8982" t="s">
        <v>41</v>
      </c>
      <c r="C8982" t="s">
        <v>26</v>
      </c>
      <c r="D8982">
        <v>1454.66</v>
      </c>
      <c r="E8982">
        <v>0.21</v>
      </c>
      <c r="F8982">
        <f t="shared" si="280"/>
        <v>305.47860000000003</v>
      </c>
      <c r="G8982">
        <f t="shared" si="281"/>
        <v>1149.1813999999999</v>
      </c>
      <c r="H8982">
        <v>4</v>
      </c>
      <c r="I8982" s="17">
        <v>45300</v>
      </c>
      <c r="J8982" s="17">
        <v>45307</v>
      </c>
      <c r="K8982" t="s">
        <v>15</v>
      </c>
      <c r="L8982" t="s">
        <v>16</v>
      </c>
      <c r="M8982">
        <v>88.22</v>
      </c>
      <c r="N8982" t="s">
        <v>23</v>
      </c>
    </row>
    <row r="8983" spans="1:14" ht="14.25" customHeight="1" x14ac:dyDescent="0.3">
      <c r="A8983" t="s">
        <v>4236</v>
      </c>
      <c r="B8983" t="s">
        <v>41</v>
      </c>
      <c r="C8983" t="s">
        <v>33</v>
      </c>
      <c r="D8983">
        <v>1456.06</v>
      </c>
      <c r="E8983">
        <v>0.39</v>
      </c>
      <c r="F8983">
        <f t="shared" si="280"/>
        <v>567.86339999999996</v>
      </c>
      <c r="G8983">
        <f t="shared" si="281"/>
        <v>888.19659999999999</v>
      </c>
      <c r="H8983">
        <v>4</v>
      </c>
      <c r="I8983" s="17">
        <v>45573</v>
      </c>
      <c r="J8983" s="17">
        <v>45580</v>
      </c>
      <c r="K8983" t="s">
        <v>31</v>
      </c>
      <c r="L8983" t="s">
        <v>16</v>
      </c>
      <c r="M8983">
        <v>233.56</v>
      </c>
      <c r="N8983" t="s">
        <v>39</v>
      </c>
    </row>
    <row r="8984" spans="1:14" ht="14.25" customHeight="1" x14ac:dyDescent="0.3">
      <c r="A8984" t="s">
        <v>14852</v>
      </c>
      <c r="B8984" t="s">
        <v>13</v>
      </c>
      <c r="C8984" t="s">
        <v>26</v>
      </c>
      <c r="D8984">
        <v>1457.67</v>
      </c>
      <c r="E8984">
        <v>0.28000000000000003</v>
      </c>
      <c r="F8984">
        <f t="shared" si="280"/>
        <v>408.14760000000007</v>
      </c>
      <c r="G8984">
        <f t="shared" si="281"/>
        <v>1049.5224000000001</v>
      </c>
      <c r="H8984">
        <v>4</v>
      </c>
      <c r="I8984" s="17">
        <v>45074</v>
      </c>
      <c r="J8984" s="17">
        <v>45078</v>
      </c>
      <c r="K8984" t="s">
        <v>31</v>
      </c>
      <c r="L8984" t="s">
        <v>27</v>
      </c>
      <c r="M8984">
        <v>211.28</v>
      </c>
      <c r="N8984" t="s">
        <v>28</v>
      </c>
    </row>
    <row r="8985" spans="1:14" ht="14.25" customHeight="1" x14ac:dyDescent="0.3">
      <c r="A8985" t="s">
        <v>1846</v>
      </c>
      <c r="B8985" t="s">
        <v>25</v>
      </c>
      <c r="C8985" t="s">
        <v>14</v>
      </c>
      <c r="D8985">
        <v>1465.06</v>
      </c>
      <c r="E8985">
        <v>0.47</v>
      </c>
      <c r="F8985">
        <f t="shared" si="280"/>
        <v>688.57819999999992</v>
      </c>
      <c r="G8985">
        <f t="shared" si="281"/>
        <v>776.48180000000002</v>
      </c>
      <c r="H8985">
        <v>4</v>
      </c>
      <c r="I8985" s="17">
        <v>45343</v>
      </c>
      <c r="J8985" s="17">
        <v>45346</v>
      </c>
      <c r="K8985" t="s">
        <v>31</v>
      </c>
      <c r="L8985" t="s">
        <v>22</v>
      </c>
      <c r="M8985">
        <v>238.23</v>
      </c>
      <c r="N8985" t="s">
        <v>34</v>
      </c>
    </row>
    <row r="8986" spans="1:14" ht="14.25" customHeight="1" x14ac:dyDescent="0.3">
      <c r="A8986" t="s">
        <v>758</v>
      </c>
      <c r="B8986" t="s">
        <v>25</v>
      </c>
      <c r="C8986" t="s">
        <v>33</v>
      </c>
      <c r="D8986">
        <v>1467.19</v>
      </c>
      <c r="E8986">
        <v>0.47</v>
      </c>
      <c r="F8986">
        <f t="shared" si="280"/>
        <v>689.57929999999999</v>
      </c>
      <c r="G8986">
        <f t="shared" si="281"/>
        <v>777.61070000000007</v>
      </c>
      <c r="H8986">
        <v>4</v>
      </c>
      <c r="I8986" s="17">
        <v>45413</v>
      </c>
      <c r="J8986" s="17">
        <v>45417</v>
      </c>
      <c r="K8986" t="s">
        <v>21</v>
      </c>
      <c r="L8986" t="s">
        <v>22</v>
      </c>
      <c r="M8986">
        <v>191.48</v>
      </c>
      <c r="N8986" t="s">
        <v>23</v>
      </c>
    </row>
    <row r="8987" spans="1:14" ht="14.25" customHeight="1" x14ac:dyDescent="0.3">
      <c r="A8987" t="s">
        <v>12129</v>
      </c>
      <c r="B8987" t="s">
        <v>25</v>
      </c>
      <c r="C8987" t="s">
        <v>26</v>
      </c>
      <c r="D8987">
        <v>1470.17</v>
      </c>
      <c r="E8987">
        <v>7.0000000000000007E-2</v>
      </c>
      <c r="F8987">
        <f t="shared" si="280"/>
        <v>102.91190000000002</v>
      </c>
      <c r="G8987">
        <f t="shared" si="281"/>
        <v>1367.2581</v>
      </c>
      <c r="H8987">
        <v>4</v>
      </c>
      <c r="I8987" s="17">
        <v>45384</v>
      </c>
      <c r="J8987" s="17">
        <v>45387</v>
      </c>
      <c r="K8987" t="s">
        <v>31</v>
      </c>
      <c r="L8987" t="s">
        <v>16</v>
      </c>
      <c r="M8987">
        <v>379.59</v>
      </c>
      <c r="N8987" t="s">
        <v>39</v>
      </c>
    </row>
    <row r="8988" spans="1:14" ht="14.25" customHeight="1" x14ac:dyDescent="0.3">
      <c r="A8988" t="s">
        <v>6476</v>
      </c>
      <c r="B8988" t="s">
        <v>41</v>
      </c>
      <c r="C8988" t="s">
        <v>33</v>
      </c>
      <c r="D8988">
        <v>1473.01</v>
      </c>
      <c r="E8988">
        <v>0.31</v>
      </c>
      <c r="F8988">
        <f t="shared" si="280"/>
        <v>456.63310000000001</v>
      </c>
      <c r="G8988">
        <f t="shared" si="281"/>
        <v>1016.3769</v>
      </c>
      <c r="H8988">
        <v>4</v>
      </c>
      <c r="I8988" s="17">
        <v>45587</v>
      </c>
      <c r="J8988" s="17">
        <v>45588</v>
      </c>
      <c r="K8988" t="s">
        <v>21</v>
      </c>
      <c r="L8988" t="s">
        <v>22</v>
      </c>
      <c r="M8988">
        <v>288</v>
      </c>
      <c r="N8988" t="s">
        <v>48</v>
      </c>
    </row>
    <row r="8989" spans="1:14" ht="14.25" customHeight="1" x14ac:dyDescent="0.3">
      <c r="A8989" t="s">
        <v>3576</v>
      </c>
      <c r="B8989" t="s">
        <v>41</v>
      </c>
      <c r="C8989" t="s">
        <v>14</v>
      </c>
      <c r="D8989">
        <v>1473.42</v>
      </c>
      <c r="E8989">
        <v>0.01</v>
      </c>
      <c r="F8989">
        <f t="shared" si="280"/>
        <v>14.734200000000001</v>
      </c>
      <c r="G8989">
        <f t="shared" si="281"/>
        <v>1458.6858</v>
      </c>
      <c r="H8989">
        <v>4</v>
      </c>
      <c r="I8989" s="17">
        <v>45331</v>
      </c>
      <c r="J8989" s="17">
        <v>45335</v>
      </c>
      <c r="K8989" t="s">
        <v>21</v>
      </c>
      <c r="L8989" t="s">
        <v>27</v>
      </c>
      <c r="M8989">
        <v>329.71</v>
      </c>
      <c r="N8989" t="s">
        <v>17</v>
      </c>
    </row>
    <row r="8990" spans="1:14" ht="14.25" customHeight="1" x14ac:dyDescent="0.3">
      <c r="A8990" t="s">
        <v>4995</v>
      </c>
      <c r="B8990" t="s">
        <v>41</v>
      </c>
      <c r="C8990" t="s">
        <v>20</v>
      </c>
      <c r="D8990">
        <v>1474.29</v>
      </c>
      <c r="E8990">
        <v>0.44</v>
      </c>
      <c r="F8990">
        <f t="shared" si="280"/>
        <v>648.68759999999997</v>
      </c>
      <c r="G8990">
        <f t="shared" si="281"/>
        <v>825.60239999999999</v>
      </c>
      <c r="H8990">
        <v>4</v>
      </c>
      <c r="I8990" s="17">
        <v>45427</v>
      </c>
      <c r="J8990" s="17">
        <v>45429</v>
      </c>
      <c r="K8990" t="s">
        <v>31</v>
      </c>
      <c r="L8990" t="s">
        <v>16</v>
      </c>
      <c r="M8990">
        <v>84.07</v>
      </c>
      <c r="N8990" t="s">
        <v>23</v>
      </c>
    </row>
    <row r="8991" spans="1:14" ht="14.25" customHeight="1" x14ac:dyDescent="0.3">
      <c r="A8991" t="s">
        <v>9229</v>
      </c>
      <c r="B8991" t="s">
        <v>13</v>
      </c>
      <c r="C8991" t="s">
        <v>36</v>
      </c>
      <c r="D8991">
        <v>1475.17</v>
      </c>
      <c r="E8991">
        <v>0.41</v>
      </c>
      <c r="F8991">
        <f t="shared" si="280"/>
        <v>604.81970000000001</v>
      </c>
      <c r="G8991">
        <f t="shared" si="281"/>
        <v>870.35030000000006</v>
      </c>
      <c r="H8991">
        <v>4</v>
      </c>
      <c r="I8991" s="17">
        <v>45642</v>
      </c>
      <c r="J8991" s="17">
        <v>45649</v>
      </c>
      <c r="K8991" t="s">
        <v>31</v>
      </c>
      <c r="L8991" t="s">
        <v>27</v>
      </c>
      <c r="M8991">
        <v>150.01</v>
      </c>
      <c r="N8991" t="s">
        <v>28</v>
      </c>
    </row>
    <row r="8992" spans="1:14" ht="14.25" customHeight="1" x14ac:dyDescent="0.3">
      <c r="A8992" t="s">
        <v>161</v>
      </c>
      <c r="B8992" t="s">
        <v>19</v>
      </c>
      <c r="C8992" t="s">
        <v>14</v>
      </c>
      <c r="D8992">
        <v>1480.47</v>
      </c>
      <c r="E8992">
        <v>0.05</v>
      </c>
      <c r="F8992">
        <f t="shared" si="280"/>
        <v>74.023499999999999</v>
      </c>
      <c r="G8992">
        <f t="shared" si="281"/>
        <v>1406.4465</v>
      </c>
      <c r="H8992">
        <v>4</v>
      </c>
      <c r="I8992" s="17">
        <v>44991</v>
      </c>
      <c r="J8992" s="17">
        <v>44995</v>
      </c>
      <c r="K8992" t="s">
        <v>15</v>
      </c>
      <c r="L8992" t="s">
        <v>22</v>
      </c>
      <c r="M8992">
        <v>197.42</v>
      </c>
      <c r="N8992" t="s">
        <v>48</v>
      </c>
    </row>
    <row r="8993" spans="1:14" ht="14.25" customHeight="1" x14ac:dyDescent="0.3">
      <c r="A8993" t="s">
        <v>1357</v>
      </c>
      <c r="B8993" t="s">
        <v>25</v>
      </c>
      <c r="C8993" t="s">
        <v>14</v>
      </c>
      <c r="D8993">
        <v>1480.76</v>
      </c>
      <c r="E8993">
        <v>0.26</v>
      </c>
      <c r="F8993">
        <f t="shared" si="280"/>
        <v>384.99760000000003</v>
      </c>
      <c r="G8993">
        <f t="shared" si="281"/>
        <v>1095.7624000000001</v>
      </c>
      <c r="H8993">
        <v>4</v>
      </c>
      <c r="I8993" s="17">
        <v>45470</v>
      </c>
      <c r="J8993" s="17">
        <v>45475</v>
      </c>
      <c r="K8993" t="s">
        <v>31</v>
      </c>
      <c r="L8993" t="s">
        <v>27</v>
      </c>
      <c r="M8993">
        <v>359.98</v>
      </c>
      <c r="N8993" t="s">
        <v>17</v>
      </c>
    </row>
    <row r="8994" spans="1:14" ht="14.25" customHeight="1" x14ac:dyDescent="0.3">
      <c r="A8994" t="s">
        <v>8798</v>
      </c>
      <c r="B8994" t="s">
        <v>19</v>
      </c>
      <c r="C8994" t="s">
        <v>36</v>
      </c>
      <c r="D8994">
        <v>1485.27</v>
      </c>
      <c r="E8994">
        <v>0.19</v>
      </c>
      <c r="F8994">
        <f t="shared" si="280"/>
        <v>282.2013</v>
      </c>
      <c r="G8994">
        <f t="shared" si="281"/>
        <v>1203.0687</v>
      </c>
      <c r="H8994">
        <v>4</v>
      </c>
      <c r="I8994" s="17">
        <v>45627</v>
      </c>
      <c r="J8994" s="17">
        <v>45632</v>
      </c>
      <c r="K8994" t="s">
        <v>31</v>
      </c>
      <c r="L8994" t="s">
        <v>16</v>
      </c>
      <c r="M8994">
        <v>344.68</v>
      </c>
      <c r="N8994" t="s">
        <v>34</v>
      </c>
    </row>
    <row r="8995" spans="1:14" ht="14.25" customHeight="1" x14ac:dyDescent="0.3">
      <c r="A8995" t="s">
        <v>2020</v>
      </c>
      <c r="B8995" t="s">
        <v>19</v>
      </c>
      <c r="C8995" t="s">
        <v>14</v>
      </c>
      <c r="D8995">
        <v>1493.86</v>
      </c>
      <c r="E8995">
        <v>7.0000000000000007E-2</v>
      </c>
      <c r="F8995">
        <f t="shared" si="280"/>
        <v>104.5702</v>
      </c>
      <c r="G8995">
        <f t="shared" si="281"/>
        <v>1389.2898</v>
      </c>
      <c r="H8995">
        <v>4</v>
      </c>
      <c r="I8995" s="17">
        <v>45396</v>
      </c>
      <c r="J8995" s="17">
        <v>45398</v>
      </c>
      <c r="K8995" t="s">
        <v>21</v>
      </c>
      <c r="L8995" t="s">
        <v>27</v>
      </c>
      <c r="M8995">
        <v>239.47</v>
      </c>
      <c r="N8995" t="s">
        <v>48</v>
      </c>
    </row>
    <row r="8996" spans="1:14" ht="14.25" customHeight="1" x14ac:dyDescent="0.3">
      <c r="A8996" t="s">
        <v>4245</v>
      </c>
      <c r="B8996" t="s">
        <v>13</v>
      </c>
      <c r="C8996" t="s">
        <v>33</v>
      </c>
      <c r="D8996">
        <v>1500.03</v>
      </c>
      <c r="E8996">
        <v>0.35</v>
      </c>
      <c r="F8996">
        <f t="shared" si="280"/>
        <v>525.01049999999998</v>
      </c>
      <c r="G8996">
        <f t="shared" si="281"/>
        <v>975.01949999999999</v>
      </c>
      <c r="H8996">
        <v>4</v>
      </c>
      <c r="I8996" s="17">
        <v>45042</v>
      </c>
      <c r="J8996" s="17">
        <v>45045</v>
      </c>
      <c r="K8996" t="s">
        <v>31</v>
      </c>
      <c r="L8996" t="s">
        <v>27</v>
      </c>
      <c r="M8996">
        <v>250.99</v>
      </c>
      <c r="N8996" t="s">
        <v>39</v>
      </c>
    </row>
    <row r="8997" spans="1:14" ht="14.25" customHeight="1" x14ac:dyDescent="0.3">
      <c r="A8997" t="s">
        <v>2157</v>
      </c>
      <c r="B8997" t="s">
        <v>41</v>
      </c>
      <c r="C8997" t="s">
        <v>20</v>
      </c>
      <c r="D8997">
        <v>1501.74</v>
      </c>
      <c r="E8997">
        <v>0.12</v>
      </c>
      <c r="F8997">
        <f t="shared" si="280"/>
        <v>180.2088</v>
      </c>
      <c r="G8997">
        <f t="shared" si="281"/>
        <v>1321.5311999999999</v>
      </c>
      <c r="H8997">
        <v>4</v>
      </c>
      <c r="I8997" s="17">
        <v>45363</v>
      </c>
      <c r="J8997" s="17">
        <v>45368</v>
      </c>
      <c r="K8997" t="s">
        <v>15</v>
      </c>
      <c r="L8997" t="s">
        <v>16</v>
      </c>
      <c r="M8997">
        <v>167.28</v>
      </c>
      <c r="N8997" t="s">
        <v>23</v>
      </c>
    </row>
    <row r="8998" spans="1:14" ht="14.25" customHeight="1" x14ac:dyDescent="0.3">
      <c r="A8998" t="s">
        <v>7139</v>
      </c>
      <c r="B8998" t="s">
        <v>19</v>
      </c>
      <c r="C8998" t="s">
        <v>26</v>
      </c>
      <c r="D8998">
        <v>1502.39</v>
      </c>
      <c r="E8998">
        <v>0.02</v>
      </c>
      <c r="F8998">
        <f t="shared" si="280"/>
        <v>30.047800000000002</v>
      </c>
      <c r="G8998">
        <f t="shared" si="281"/>
        <v>1472.3422</v>
      </c>
      <c r="H8998">
        <v>4</v>
      </c>
      <c r="I8998" s="17">
        <v>45516</v>
      </c>
      <c r="J8998" s="17">
        <v>45519</v>
      </c>
      <c r="K8998" t="s">
        <v>21</v>
      </c>
      <c r="L8998" t="s">
        <v>16</v>
      </c>
      <c r="M8998">
        <v>250.18</v>
      </c>
      <c r="N8998" t="s">
        <v>28</v>
      </c>
    </row>
    <row r="8999" spans="1:14" ht="14.25" customHeight="1" x14ac:dyDescent="0.3">
      <c r="A8999" t="s">
        <v>10922</v>
      </c>
      <c r="B8999" t="s">
        <v>25</v>
      </c>
      <c r="C8999" t="s">
        <v>14</v>
      </c>
      <c r="D8999">
        <v>1503.95</v>
      </c>
      <c r="E8999">
        <v>0.3</v>
      </c>
      <c r="F8999">
        <f t="shared" si="280"/>
        <v>451.185</v>
      </c>
      <c r="G8999">
        <f t="shared" si="281"/>
        <v>1052.7650000000001</v>
      </c>
      <c r="H8999">
        <v>4</v>
      </c>
      <c r="I8999" s="17">
        <v>45120</v>
      </c>
      <c r="J8999" s="17">
        <v>45121</v>
      </c>
      <c r="K8999" t="s">
        <v>15</v>
      </c>
      <c r="L8999" t="s">
        <v>22</v>
      </c>
      <c r="M8999">
        <v>426.54</v>
      </c>
      <c r="N8999" t="s">
        <v>23</v>
      </c>
    </row>
    <row r="9000" spans="1:14" ht="14.25" customHeight="1" x14ac:dyDescent="0.3">
      <c r="A9000" t="s">
        <v>12814</v>
      </c>
      <c r="B9000" t="s">
        <v>19</v>
      </c>
      <c r="C9000" t="s">
        <v>26</v>
      </c>
      <c r="D9000">
        <v>1508.19</v>
      </c>
      <c r="E9000">
        <v>0.04</v>
      </c>
      <c r="F9000">
        <f t="shared" si="280"/>
        <v>60.327600000000004</v>
      </c>
      <c r="G9000">
        <f t="shared" si="281"/>
        <v>1447.8624</v>
      </c>
      <c r="H9000">
        <v>4</v>
      </c>
      <c r="I9000" s="17">
        <v>45641</v>
      </c>
      <c r="J9000" s="17">
        <v>45644</v>
      </c>
      <c r="K9000" t="s">
        <v>21</v>
      </c>
      <c r="L9000" t="s">
        <v>16</v>
      </c>
      <c r="M9000">
        <v>90.28</v>
      </c>
      <c r="N9000" t="s">
        <v>34</v>
      </c>
    </row>
    <row r="9001" spans="1:14" ht="14.25" customHeight="1" x14ac:dyDescent="0.3">
      <c r="A9001" t="s">
        <v>12427</v>
      </c>
      <c r="B9001" t="s">
        <v>19</v>
      </c>
      <c r="C9001" t="s">
        <v>36</v>
      </c>
      <c r="D9001">
        <v>1508.86</v>
      </c>
      <c r="E9001">
        <v>0.2</v>
      </c>
      <c r="F9001">
        <f t="shared" si="280"/>
        <v>301.77199999999999</v>
      </c>
      <c r="G9001">
        <f t="shared" si="281"/>
        <v>1207.088</v>
      </c>
      <c r="H9001">
        <v>4</v>
      </c>
      <c r="I9001" s="17">
        <v>44927</v>
      </c>
      <c r="J9001" s="17">
        <v>44930</v>
      </c>
      <c r="K9001" t="s">
        <v>31</v>
      </c>
      <c r="L9001" t="s">
        <v>22</v>
      </c>
      <c r="M9001">
        <v>133.11000000000001</v>
      </c>
      <c r="N9001" t="s">
        <v>28</v>
      </c>
    </row>
    <row r="9002" spans="1:14" ht="14.25" customHeight="1" x14ac:dyDescent="0.3">
      <c r="A9002" t="s">
        <v>13585</v>
      </c>
      <c r="B9002" t="s">
        <v>41</v>
      </c>
      <c r="C9002" t="s">
        <v>36</v>
      </c>
      <c r="D9002">
        <v>1510.01</v>
      </c>
      <c r="E9002">
        <v>0.08</v>
      </c>
      <c r="F9002">
        <f t="shared" si="280"/>
        <v>120.8008</v>
      </c>
      <c r="G9002">
        <f t="shared" si="281"/>
        <v>1389.2092</v>
      </c>
      <c r="H9002">
        <v>4</v>
      </c>
      <c r="I9002" s="17">
        <v>45074</v>
      </c>
      <c r="J9002" s="17">
        <v>45075</v>
      </c>
      <c r="K9002" t="s">
        <v>31</v>
      </c>
      <c r="L9002" t="s">
        <v>16</v>
      </c>
      <c r="M9002">
        <v>362.95</v>
      </c>
      <c r="N9002" t="s">
        <v>28</v>
      </c>
    </row>
    <row r="9003" spans="1:14" ht="14.25" customHeight="1" x14ac:dyDescent="0.3">
      <c r="A9003" t="s">
        <v>528</v>
      </c>
      <c r="B9003" t="s">
        <v>13</v>
      </c>
      <c r="C9003" t="s">
        <v>20</v>
      </c>
      <c r="D9003">
        <v>1514.43</v>
      </c>
      <c r="E9003">
        <v>0.27</v>
      </c>
      <c r="F9003">
        <f t="shared" si="280"/>
        <v>408.89610000000005</v>
      </c>
      <c r="G9003">
        <f t="shared" si="281"/>
        <v>1105.5338999999999</v>
      </c>
      <c r="H9003">
        <v>4</v>
      </c>
      <c r="I9003" s="17">
        <v>45104</v>
      </c>
      <c r="J9003" s="17">
        <v>45106</v>
      </c>
      <c r="K9003" t="s">
        <v>15</v>
      </c>
      <c r="L9003" t="s">
        <v>16</v>
      </c>
      <c r="M9003">
        <v>220.52</v>
      </c>
      <c r="N9003" t="s">
        <v>17</v>
      </c>
    </row>
    <row r="9004" spans="1:14" ht="14.25" customHeight="1" x14ac:dyDescent="0.3">
      <c r="A9004" t="s">
        <v>13601</v>
      </c>
      <c r="B9004" t="s">
        <v>25</v>
      </c>
      <c r="C9004" t="s">
        <v>14</v>
      </c>
      <c r="D9004">
        <v>1514.77</v>
      </c>
      <c r="E9004">
        <v>0.32</v>
      </c>
      <c r="F9004">
        <f t="shared" si="280"/>
        <v>484.72640000000001</v>
      </c>
      <c r="G9004">
        <f t="shared" si="281"/>
        <v>1030.0436</v>
      </c>
      <c r="H9004">
        <v>4</v>
      </c>
      <c r="I9004" s="17">
        <v>45633</v>
      </c>
      <c r="J9004" s="17">
        <v>45637</v>
      </c>
      <c r="K9004" t="s">
        <v>15</v>
      </c>
      <c r="L9004" t="s">
        <v>27</v>
      </c>
      <c r="M9004">
        <v>364.37</v>
      </c>
      <c r="N9004" t="s">
        <v>23</v>
      </c>
    </row>
    <row r="9005" spans="1:14" ht="14.25" customHeight="1" x14ac:dyDescent="0.3">
      <c r="A9005" t="s">
        <v>2974</v>
      </c>
      <c r="B9005" t="s">
        <v>13</v>
      </c>
      <c r="C9005" t="s">
        <v>20</v>
      </c>
      <c r="D9005">
        <v>1519.78</v>
      </c>
      <c r="E9005">
        <v>0.45</v>
      </c>
      <c r="F9005">
        <f t="shared" si="280"/>
        <v>683.90099999999995</v>
      </c>
      <c r="G9005">
        <f t="shared" si="281"/>
        <v>835.87900000000002</v>
      </c>
      <c r="H9005">
        <v>4</v>
      </c>
      <c r="I9005" s="17">
        <v>45238</v>
      </c>
      <c r="J9005" s="17">
        <v>45240</v>
      </c>
      <c r="K9005" t="s">
        <v>31</v>
      </c>
      <c r="L9005" t="s">
        <v>22</v>
      </c>
      <c r="M9005">
        <v>401.49</v>
      </c>
      <c r="N9005" t="s">
        <v>28</v>
      </c>
    </row>
    <row r="9006" spans="1:14" ht="14.25" customHeight="1" x14ac:dyDescent="0.3">
      <c r="A9006" t="s">
        <v>13752</v>
      </c>
      <c r="B9006" t="s">
        <v>13</v>
      </c>
      <c r="C9006" t="s">
        <v>36</v>
      </c>
      <c r="D9006">
        <v>1520.4</v>
      </c>
      <c r="E9006">
        <v>0.06</v>
      </c>
      <c r="F9006">
        <f t="shared" si="280"/>
        <v>91.224000000000004</v>
      </c>
      <c r="G9006">
        <f t="shared" si="281"/>
        <v>1429.1760000000002</v>
      </c>
      <c r="H9006">
        <v>4</v>
      </c>
      <c r="I9006" s="17">
        <v>45380</v>
      </c>
      <c r="J9006" s="17">
        <v>45384</v>
      </c>
      <c r="K9006" t="s">
        <v>31</v>
      </c>
      <c r="L9006" t="s">
        <v>27</v>
      </c>
      <c r="M9006">
        <v>176.49</v>
      </c>
      <c r="N9006" t="s">
        <v>28</v>
      </c>
    </row>
    <row r="9007" spans="1:14" ht="14.25" customHeight="1" x14ac:dyDescent="0.3">
      <c r="A9007" t="s">
        <v>6306</v>
      </c>
      <c r="B9007" t="s">
        <v>13</v>
      </c>
      <c r="C9007" t="s">
        <v>14</v>
      </c>
      <c r="D9007">
        <v>1520.64</v>
      </c>
      <c r="E9007">
        <v>0.08</v>
      </c>
      <c r="F9007">
        <f t="shared" si="280"/>
        <v>121.65120000000002</v>
      </c>
      <c r="G9007">
        <f t="shared" si="281"/>
        <v>1398.9888000000001</v>
      </c>
      <c r="H9007">
        <v>4</v>
      </c>
      <c r="I9007" s="17">
        <v>45307</v>
      </c>
      <c r="J9007" s="17">
        <v>45314</v>
      </c>
      <c r="K9007" t="s">
        <v>21</v>
      </c>
      <c r="L9007" t="s">
        <v>27</v>
      </c>
      <c r="M9007">
        <v>92.97</v>
      </c>
      <c r="N9007" t="s">
        <v>28</v>
      </c>
    </row>
    <row r="9008" spans="1:14" ht="14.25" customHeight="1" x14ac:dyDescent="0.3">
      <c r="A9008" t="s">
        <v>6468</v>
      </c>
      <c r="B9008" t="s">
        <v>25</v>
      </c>
      <c r="C9008" t="s">
        <v>36</v>
      </c>
      <c r="D9008">
        <v>1522.75</v>
      </c>
      <c r="E9008">
        <v>0.43</v>
      </c>
      <c r="F9008">
        <f t="shared" si="280"/>
        <v>654.78250000000003</v>
      </c>
      <c r="G9008">
        <f t="shared" si="281"/>
        <v>867.96749999999997</v>
      </c>
      <c r="H9008">
        <v>4</v>
      </c>
      <c r="I9008" s="17">
        <v>45412</v>
      </c>
      <c r="J9008" s="17">
        <v>45417</v>
      </c>
      <c r="K9008" t="s">
        <v>15</v>
      </c>
      <c r="L9008" t="s">
        <v>16</v>
      </c>
      <c r="M9008">
        <v>210.85</v>
      </c>
      <c r="N9008" t="s">
        <v>34</v>
      </c>
    </row>
    <row r="9009" spans="1:14" ht="14.25" customHeight="1" x14ac:dyDescent="0.3">
      <c r="A9009" t="s">
        <v>13610</v>
      </c>
      <c r="B9009" t="s">
        <v>25</v>
      </c>
      <c r="C9009" t="s">
        <v>14</v>
      </c>
      <c r="D9009">
        <v>1526.97</v>
      </c>
      <c r="E9009">
        <v>0.28999999999999998</v>
      </c>
      <c r="F9009">
        <f t="shared" si="280"/>
        <v>442.82129999999995</v>
      </c>
      <c r="G9009">
        <f t="shared" si="281"/>
        <v>1084.1487000000002</v>
      </c>
      <c r="H9009">
        <v>4</v>
      </c>
      <c r="I9009" s="17">
        <v>45626</v>
      </c>
      <c r="J9009" s="17">
        <v>45631</v>
      </c>
      <c r="K9009" t="s">
        <v>15</v>
      </c>
      <c r="L9009" t="s">
        <v>27</v>
      </c>
      <c r="M9009">
        <v>320.23</v>
      </c>
      <c r="N9009" t="s">
        <v>48</v>
      </c>
    </row>
    <row r="9010" spans="1:14" ht="14.25" customHeight="1" x14ac:dyDescent="0.3">
      <c r="A9010" t="s">
        <v>10107</v>
      </c>
      <c r="B9010" t="s">
        <v>19</v>
      </c>
      <c r="C9010" t="s">
        <v>36</v>
      </c>
      <c r="D9010">
        <v>1527.42</v>
      </c>
      <c r="E9010">
        <v>0.46</v>
      </c>
      <c r="F9010">
        <f t="shared" si="280"/>
        <v>702.61320000000012</v>
      </c>
      <c r="G9010">
        <f t="shared" si="281"/>
        <v>824.80679999999995</v>
      </c>
      <c r="H9010">
        <v>4</v>
      </c>
      <c r="I9010" s="17">
        <v>45610</v>
      </c>
      <c r="J9010" s="17">
        <v>45614</v>
      </c>
      <c r="K9010" t="s">
        <v>31</v>
      </c>
      <c r="L9010" t="s">
        <v>16</v>
      </c>
      <c r="M9010">
        <v>437.44</v>
      </c>
      <c r="N9010" t="s">
        <v>48</v>
      </c>
    </row>
    <row r="9011" spans="1:14" ht="14.25" customHeight="1" x14ac:dyDescent="0.3">
      <c r="A9011" t="s">
        <v>5901</v>
      </c>
      <c r="B9011" t="s">
        <v>41</v>
      </c>
      <c r="C9011" t="s">
        <v>26</v>
      </c>
      <c r="D9011">
        <v>1527.88</v>
      </c>
      <c r="E9011">
        <v>0.44</v>
      </c>
      <c r="F9011">
        <f t="shared" si="280"/>
        <v>672.2672</v>
      </c>
      <c r="G9011">
        <f t="shared" si="281"/>
        <v>855.61280000000011</v>
      </c>
      <c r="H9011">
        <v>4</v>
      </c>
      <c r="I9011" s="17">
        <v>45352</v>
      </c>
      <c r="J9011" s="17">
        <v>45357</v>
      </c>
      <c r="K9011" t="s">
        <v>31</v>
      </c>
      <c r="L9011" t="s">
        <v>27</v>
      </c>
      <c r="M9011">
        <v>375.44</v>
      </c>
      <c r="N9011" t="s">
        <v>28</v>
      </c>
    </row>
    <row r="9012" spans="1:14" ht="14.25" customHeight="1" x14ac:dyDescent="0.3">
      <c r="A9012" t="s">
        <v>11892</v>
      </c>
      <c r="B9012" t="s">
        <v>19</v>
      </c>
      <c r="C9012" t="s">
        <v>20</v>
      </c>
      <c r="D9012">
        <v>1528.17</v>
      </c>
      <c r="E9012">
        <v>0.18</v>
      </c>
      <c r="F9012">
        <f t="shared" si="280"/>
        <v>275.07060000000001</v>
      </c>
      <c r="G9012">
        <f t="shared" si="281"/>
        <v>1253.0994000000001</v>
      </c>
      <c r="H9012">
        <v>4</v>
      </c>
      <c r="I9012" s="17">
        <v>45497</v>
      </c>
      <c r="J9012" s="17">
        <v>45498</v>
      </c>
      <c r="K9012" t="s">
        <v>31</v>
      </c>
      <c r="L9012" t="s">
        <v>16</v>
      </c>
      <c r="M9012">
        <v>301.76</v>
      </c>
      <c r="N9012" t="s">
        <v>23</v>
      </c>
    </row>
    <row r="9013" spans="1:14" ht="14.25" customHeight="1" x14ac:dyDescent="0.3">
      <c r="A9013" t="s">
        <v>737</v>
      </c>
      <c r="B9013" t="s">
        <v>25</v>
      </c>
      <c r="C9013" t="s">
        <v>36</v>
      </c>
      <c r="D9013">
        <v>1528.4</v>
      </c>
      <c r="E9013">
        <v>0.31</v>
      </c>
      <c r="F9013">
        <f t="shared" si="280"/>
        <v>473.80400000000003</v>
      </c>
      <c r="G9013">
        <f t="shared" si="281"/>
        <v>1054.596</v>
      </c>
      <c r="H9013">
        <v>4</v>
      </c>
      <c r="I9013" s="17">
        <v>45263</v>
      </c>
      <c r="J9013" s="17">
        <v>45265</v>
      </c>
      <c r="K9013" t="s">
        <v>31</v>
      </c>
      <c r="L9013" t="s">
        <v>27</v>
      </c>
      <c r="M9013">
        <v>245.36</v>
      </c>
      <c r="N9013" t="s">
        <v>39</v>
      </c>
    </row>
    <row r="9014" spans="1:14" ht="14.25" customHeight="1" x14ac:dyDescent="0.3">
      <c r="A9014" t="s">
        <v>245</v>
      </c>
      <c r="B9014" t="s">
        <v>25</v>
      </c>
      <c r="C9014" t="s">
        <v>33</v>
      </c>
      <c r="D9014">
        <v>1531.91</v>
      </c>
      <c r="E9014">
        <v>0.02</v>
      </c>
      <c r="F9014">
        <f t="shared" si="280"/>
        <v>30.638200000000001</v>
      </c>
      <c r="G9014">
        <f t="shared" si="281"/>
        <v>1501.2718</v>
      </c>
      <c r="H9014">
        <v>4</v>
      </c>
      <c r="I9014" s="17">
        <v>45601</v>
      </c>
      <c r="J9014" s="17">
        <v>45603</v>
      </c>
      <c r="K9014" t="s">
        <v>31</v>
      </c>
      <c r="L9014" t="s">
        <v>22</v>
      </c>
      <c r="M9014">
        <v>161.16</v>
      </c>
      <c r="N9014" t="s">
        <v>39</v>
      </c>
    </row>
    <row r="9015" spans="1:14" ht="14.25" customHeight="1" x14ac:dyDescent="0.3">
      <c r="A9015" t="s">
        <v>3940</v>
      </c>
      <c r="B9015" t="s">
        <v>13</v>
      </c>
      <c r="C9015" t="s">
        <v>14</v>
      </c>
      <c r="D9015">
        <v>1533.66</v>
      </c>
      <c r="E9015">
        <v>0.24</v>
      </c>
      <c r="F9015">
        <f t="shared" si="280"/>
        <v>368.07839999999999</v>
      </c>
      <c r="G9015">
        <f t="shared" si="281"/>
        <v>1165.5816</v>
      </c>
      <c r="H9015">
        <v>4</v>
      </c>
      <c r="I9015" s="17">
        <v>45537</v>
      </c>
      <c r="J9015" s="17">
        <v>45538</v>
      </c>
      <c r="K9015" t="s">
        <v>31</v>
      </c>
      <c r="L9015" t="s">
        <v>27</v>
      </c>
      <c r="M9015">
        <v>134.71</v>
      </c>
      <c r="N9015" t="s">
        <v>34</v>
      </c>
    </row>
    <row r="9016" spans="1:14" ht="14.25" customHeight="1" x14ac:dyDescent="0.3">
      <c r="A9016" t="s">
        <v>903</v>
      </c>
      <c r="B9016" t="s">
        <v>25</v>
      </c>
      <c r="C9016" t="s">
        <v>33</v>
      </c>
      <c r="D9016">
        <v>1536.51</v>
      </c>
      <c r="E9016">
        <v>0.08</v>
      </c>
      <c r="F9016">
        <f t="shared" si="280"/>
        <v>122.9208</v>
      </c>
      <c r="G9016">
        <f t="shared" si="281"/>
        <v>1413.5891999999999</v>
      </c>
      <c r="H9016">
        <v>4</v>
      </c>
      <c r="I9016" s="17">
        <v>45583</v>
      </c>
      <c r="J9016" s="17">
        <v>45585</v>
      </c>
      <c r="K9016" t="s">
        <v>21</v>
      </c>
      <c r="L9016" t="s">
        <v>16</v>
      </c>
      <c r="M9016">
        <v>111.39</v>
      </c>
      <c r="N9016" t="s">
        <v>28</v>
      </c>
    </row>
    <row r="9017" spans="1:14" ht="14.25" customHeight="1" x14ac:dyDescent="0.3">
      <c r="A9017" t="s">
        <v>5887</v>
      </c>
      <c r="B9017" t="s">
        <v>13</v>
      </c>
      <c r="C9017" t="s">
        <v>14</v>
      </c>
      <c r="D9017">
        <v>1537.61</v>
      </c>
      <c r="E9017">
        <v>0.14000000000000001</v>
      </c>
      <c r="F9017">
        <f t="shared" si="280"/>
        <v>215.2654</v>
      </c>
      <c r="G9017">
        <f t="shared" si="281"/>
        <v>1322.3445999999999</v>
      </c>
      <c r="H9017">
        <v>4</v>
      </c>
      <c r="I9017" s="17">
        <v>45140</v>
      </c>
      <c r="J9017" s="17">
        <v>45141</v>
      </c>
      <c r="K9017" t="s">
        <v>21</v>
      </c>
      <c r="L9017" t="s">
        <v>22</v>
      </c>
      <c r="M9017">
        <v>266.5</v>
      </c>
      <c r="N9017" t="s">
        <v>28</v>
      </c>
    </row>
    <row r="9018" spans="1:14" ht="14.25" customHeight="1" x14ac:dyDescent="0.3">
      <c r="A9018" t="s">
        <v>1460</v>
      </c>
      <c r="B9018" t="s">
        <v>13</v>
      </c>
      <c r="C9018" t="s">
        <v>36</v>
      </c>
      <c r="D9018">
        <v>1542.89</v>
      </c>
      <c r="E9018">
        <v>0.33</v>
      </c>
      <c r="F9018">
        <f t="shared" si="280"/>
        <v>509.15370000000007</v>
      </c>
      <c r="G9018">
        <f t="shared" si="281"/>
        <v>1033.7363</v>
      </c>
      <c r="H9018">
        <v>4</v>
      </c>
      <c r="I9018" s="17">
        <v>44929</v>
      </c>
      <c r="J9018" s="17">
        <v>44935</v>
      </c>
      <c r="K9018" t="s">
        <v>31</v>
      </c>
      <c r="L9018" t="s">
        <v>27</v>
      </c>
      <c r="M9018">
        <v>445.36</v>
      </c>
      <c r="N9018" t="s">
        <v>23</v>
      </c>
    </row>
    <row r="9019" spans="1:14" ht="14.25" customHeight="1" x14ac:dyDescent="0.3">
      <c r="A9019" t="s">
        <v>13272</v>
      </c>
      <c r="B9019" t="s">
        <v>19</v>
      </c>
      <c r="C9019" t="s">
        <v>36</v>
      </c>
      <c r="D9019">
        <v>1544.34</v>
      </c>
      <c r="E9019">
        <v>0.22</v>
      </c>
      <c r="F9019">
        <f t="shared" si="280"/>
        <v>339.75479999999999</v>
      </c>
      <c r="G9019">
        <f t="shared" si="281"/>
        <v>1204.5852</v>
      </c>
      <c r="H9019">
        <v>4</v>
      </c>
      <c r="I9019" s="17">
        <v>45184</v>
      </c>
      <c r="J9019" s="17">
        <v>45189</v>
      </c>
      <c r="K9019" t="s">
        <v>15</v>
      </c>
      <c r="L9019" t="s">
        <v>16</v>
      </c>
      <c r="M9019">
        <v>102.59</v>
      </c>
      <c r="N9019" t="s">
        <v>48</v>
      </c>
    </row>
    <row r="9020" spans="1:14" ht="14.25" customHeight="1" x14ac:dyDescent="0.3">
      <c r="A9020" t="s">
        <v>13631</v>
      </c>
      <c r="B9020" t="s">
        <v>25</v>
      </c>
      <c r="C9020" t="s">
        <v>26</v>
      </c>
      <c r="D9020">
        <v>1546.79</v>
      </c>
      <c r="E9020">
        <v>0.19</v>
      </c>
      <c r="F9020">
        <f t="shared" si="280"/>
        <v>293.89010000000002</v>
      </c>
      <c r="G9020">
        <f t="shared" si="281"/>
        <v>1252.8998999999999</v>
      </c>
      <c r="H9020">
        <v>4</v>
      </c>
      <c r="I9020" s="17">
        <v>45266</v>
      </c>
      <c r="J9020" s="17">
        <v>45273</v>
      </c>
      <c r="K9020" t="s">
        <v>21</v>
      </c>
      <c r="L9020" t="s">
        <v>22</v>
      </c>
      <c r="M9020">
        <v>196.83</v>
      </c>
      <c r="N9020" t="s">
        <v>48</v>
      </c>
    </row>
    <row r="9021" spans="1:14" ht="14.25" customHeight="1" x14ac:dyDescent="0.3">
      <c r="A9021" t="s">
        <v>12982</v>
      </c>
      <c r="B9021" t="s">
        <v>13</v>
      </c>
      <c r="C9021" t="s">
        <v>14</v>
      </c>
      <c r="D9021">
        <v>1547.31</v>
      </c>
      <c r="E9021">
        <v>0.49</v>
      </c>
      <c r="F9021">
        <f t="shared" si="280"/>
        <v>758.18189999999993</v>
      </c>
      <c r="G9021">
        <f t="shared" si="281"/>
        <v>789.12810000000002</v>
      </c>
      <c r="H9021">
        <v>4</v>
      </c>
      <c r="I9021" s="17">
        <v>45585</v>
      </c>
      <c r="J9021" s="17">
        <v>45589</v>
      </c>
      <c r="K9021" t="s">
        <v>21</v>
      </c>
      <c r="L9021" t="s">
        <v>27</v>
      </c>
      <c r="M9021">
        <v>291.82</v>
      </c>
      <c r="N9021" t="s">
        <v>39</v>
      </c>
    </row>
    <row r="9022" spans="1:14" ht="14.25" customHeight="1" x14ac:dyDescent="0.3">
      <c r="A9022" t="s">
        <v>2822</v>
      </c>
      <c r="B9022" t="s">
        <v>19</v>
      </c>
      <c r="C9022" t="s">
        <v>26</v>
      </c>
      <c r="D9022">
        <v>1547.57</v>
      </c>
      <c r="E9022">
        <v>0.03</v>
      </c>
      <c r="F9022">
        <f t="shared" si="280"/>
        <v>46.427099999999996</v>
      </c>
      <c r="G9022">
        <f t="shared" si="281"/>
        <v>1501.1428999999998</v>
      </c>
      <c r="H9022">
        <v>4</v>
      </c>
      <c r="I9022" s="17">
        <v>44977</v>
      </c>
      <c r="J9022" s="17">
        <v>44981</v>
      </c>
      <c r="K9022" t="s">
        <v>31</v>
      </c>
      <c r="L9022" t="s">
        <v>16</v>
      </c>
      <c r="M9022">
        <v>172.76</v>
      </c>
      <c r="N9022" t="s">
        <v>28</v>
      </c>
    </row>
    <row r="9023" spans="1:14" ht="14.25" customHeight="1" x14ac:dyDescent="0.3">
      <c r="A9023" t="s">
        <v>13795</v>
      </c>
      <c r="B9023" t="s">
        <v>25</v>
      </c>
      <c r="C9023" t="s">
        <v>20</v>
      </c>
      <c r="D9023">
        <v>1550.98</v>
      </c>
      <c r="E9023">
        <v>0.15</v>
      </c>
      <c r="F9023">
        <f t="shared" si="280"/>
        <v>232.64699999999999</v>
      </c>
      <c r="G9023">
        <f t="shared" si="281"/>
        <v>1318.3330000000001</v>
      </c>
      <c r="H9023">
        <v>4</v>
      </c>
      <c r="I9023" s="17">
        <v>45503</v>
      </c>
      <c r="J9023" s="17">
        <v>45509</v>
      </c>
      <c r="K9023" t="s">
        <v>15</v>
      </c>
      <c r="L9023" t="s">
        <v>22</v>
      </c>
      <c r="M9023">
        <v>134.33000000000001</v>
      </c>
      <c r="N9023" t="s">
        <v>23</v>
      </c>
    </row>
    <row r="9024" spans="1:14" ht="14.25" customHeight="1" x14ac:dyDescent="0.3">
      <c r="A9024" t="s">
        <v>3041</v>
      </c>
      <c r="B9024" t="s">
        <v>19</v>
      </c>
      <c r="C9024" t="s">
        <v>33</v>
      </c>
      <c r="D9024">
        <v>1552.27</v>
      </c>
      <c r="E9024">
        <v>0.04</v>
      </c>
      <c r="F9024">
        <f t="shared" si="280"/>
        <v>62.090800000000002</v>
      </c>
      <c r="G9024">
        <f t="shared" si="281"/>
        <v>1490.1792</v>
      </c>
      <c r="H9024">
        <v>4</v>
      </c>
      <c r="I9024" s="17">
        <v>45224</v>
      </c>
      <c r="J9024" s="17">
        <v>45225</v>
      </c>
      <c r="K9024" t="s">
        <v>15</v>
      </c>
      <c r="L9024" t="s">
        <v>27</v>
      </c>
      <c r="M9024">
        <v>196.26</v>
      </c>
      <c r="N9024" t="s">
        <v>28</v>
      </c>
    </row>
    <row r="9025" spans="1:14" ht="14.25" customHeight="1" x14ac:dyDescent="0.3">
      <c r="A9025" t="s">
        <v>9578</v>
      </c>
      <c r="B9025" t="s">
        <v>19</v>
      </c>
      <c r="C9025" t="s">
        <v>20</v>
      </c>
      <c r="D9025">
        <v>1552.35</v>
      </c>
      <c r="E9025">
        <v>7.0000000000000007E-2</v>
      </c>
      <c r="F9025">
        <f t="shared" si="280"/>
        <v>108.6645</v>
      </c>
      <c r="G9025">
        <f t="shared" si="281"/>
        <v>1443.6854999999998</v>
      </c>
      <c r="H9025">
        <v>4</v>
      </c>
      <c r="I9025" s="17">
        <v>45594</v>
      </c>
      <c r="J9025" s="17">
        <v>45598</v>
      </c>
      <c r="K9025" t="s">
        <v>21</v>
      </c>
      <c r="L9025" t="s">
        <v>16</v>
      </c>
      <c r="M9025">
        <v>187.21</v>
      </c>
      <c r="N9025" t="s">
        <v>39</v>
      </c>
    </row>
    <row r="9026" spans="1:14" ht="14.25" customHeight="1" x14ac:dyDescent="0.3">
      <c r="A9026" t="s">
        <v>10632</v>
      </c>
      <c r="B9026" t="s">
        <v>13</v>
      </c>
      <c r="C9026" t="s">
        <v>20</v>
      </c>
      <c r="D9026">
        <v>1558.76</v>
      </c>
      <c r="E9026">
        <v>0.11</v>
      </c>
      <c r="F9026">
        <f t="shared" ref="F9026:F9089" si="282">D9026*E9026</f>
        <v>171.46360000000001</v>
      </c>
      <c r="G9026">
        <f t="shared" ref="G9026:G9089" si="283">D9026-F9026</f>
        <v>1387.2963999999999</v>
      </c>
      <c r="H9026">
        <v>4</v>
      </c>
      <c r="I9026" s="17">
        <v>45621</v>
      </c>
      <c r="J9026" s="17">
        <v>45625</v>
      </c>
      <c r="K9026" t="s">
        <v>31</v>
      </c>
      <c r="L9026" t="s">
        <v>22</v>
      </c>
      <c r="M9026">
        <v>383.22</v>
      </c>
      <c r="N9026" t="s">
        <v>23</v>
      </c>
    </row>
    <row r="9027" spans="1:14" ht="14.25" customHeight="1" x14ac:dyDescent="0.3">
      <c r="A9027" t="s">
        <v>3254</v>
      </c>
      <c r="B9027" t="s">
        <v>19</v>
      </c>
      <c r="C9027" t="s">
        <v>14</v>
      </c>
      <c r="D9027">
        <v>1562.67</v>
      </c>
      <c r="E9027">
        <v>0.28999999999999998</v>
      </c>
      <c r="F9027">
        <f t="shared" si="282"/>
        <v>453.17430000000002</v>
      </c>
      <c r="G9027">
        <f t="shared" si="283"/>
        <v>1109.4956999999999</v>
      </c>
      <c r="H9027">
        <v>4</v>
      </c>
      <c r="I9027" s="17">
        <v>45223</v>
      </c>
      <c r="J9027" s="17">
        <v>45228</v>
      </c>
      <c r="K9027" t="s">
        <v>31</v>
      </c>
      <c r="L9027" t="s">
        <v>27</v>
      </c>
      <c r="M9027">
        <v>257.79000000000002</v>
      </c>
      <c r="N9027" t="s">
        <v>17</v>
      </c>
    </row>
    <row r="9028" spans="1:14" ht="14.25" customHeight="1" x14ac:dyDescent="0.3">
      <c r="A9028" t="s">
        <v>9083</v>
      </c>
      <c r="B9028" t="s">
        <v>13</v>
      </c>
      <c r="C9028" t="s">
        <v>36</v>
      </c>
      <c r="D9028">
        <v>1565.14</v>
      </c>
      <c r="E9028">
        <v>0.25</v>
      </c>
      <c r="F9028">
        <f t="shared" si="282"/>
        <v>391.28500000000003</v>
      </c>
      <c r="G9028">
        <f t="shared" si="283"/>
        <v>1173.855</v>
      </c>
      <c r="H9028">
        <v>4</v>
      </c>
      <c r="I9028" s="17">
        <v>45601</v>
      </c>
      <c r="J9028" s="17">
        <v>45603</v>
      </c>
      <c r="K9028" t="s">
        <v>21</v>
      </c>
      <c r="L9028" t="s">
        <v>27</v>
      </c>
      <c r="M9028">
        <v>317.56</v>
      </c>
      <c r="N9028" t="s">
        <v>28</v>
      </c>
    </row>
    <row r="9029" spans="1:14" ht="14.25" customHeight="1" x14ac:dyDescent="0.3">
      <c r="A9029" t="s">
        <v>877</v>
      </c>
      <c r="B9029" t="s">
        <v>25</v>
      </c>
      <c r="C9029" t="s">
        <v>36</v>
      </c>
      <c r="D9029">
        <v>1568.36</v>
      </c>
      <c r="E9029">
        <v>0.02</v>
      </c>
      <c r="F9029">
        <f t="shared" si="282"/>
        <v>31.3672</v>
      </c>
      <c r="G9029">
        <f t="shared" si="283"/>
        <v>1536.9928</v>
      </c>
      <c r="H9029">
        <v>4</v>
      </c>
      <c r="I9029" s="17">
        <v>45334</v>
      </c>
      <c r="J9029" s="17">
        <v>45337</v>
      </c>
      <c r="K9029" t="s">
        <v>15</v>
      </c>
      <c r="L9029" t="s">
        <v>16</v>
      </c>
      <c r="M9029">
        <v>279.57</v>
      </c>
      <c r="N9029" t="s">
        <v>48</v>
      </c>
    </row>
    <row r="9030" spans="1:14" ht="14.25" customHeight="1" x14ac:dyDescent="0.3">
      <c r="A9030" t="s">
        <v>1560</v>
      </c>
      <c r="B9030" t="s">
        <v>25</v>
      </c>
      <c r="C9030" t="s">
        <v>33</v>
      </c>
      <c r="D9030">
        <v>1571.52</v>
      </c>
      <c r="E9030">
        <v>0.05</v>
      </c>
      <c r="F9030">
        <f t="shared" si="282"/>
        <v>78.576000000000008</v>
      </c>
      <c r="G9030">
        <f t="shared" si="283"/>
        <v>1492.944</v>
      </c>
      <c r="H9030">
        <v>4</v>
      </c>
      <c r="I9030" s="17">
        <v>45206</v>
      </c>
      <c r="J9030" s="17">
        <v>45208</v>
      </c>
      <c r="K9030" t="s">
        <v>31</v>
      </c>
      <c r="L9030" t="s">
        <v>16</v>
      </c>
      <c r="M9030">
        <v>358.76</v>
      </c>
      <c r="N9030" t="s">
        <v>23</v>
      </c>
    </row>
    <row r="9031" spans="1:14" ht="14.25" customHeight="1" x14ac:dyDescent="0.3">
      <c r="A9031" t="s">
        <v>14149</v>
      </c>
      <c r="B9031" t="s">
        <v>25</v>
      </c>
      <c r="C9031" t="s">
        <v>20</v>
      </c>
      <c r="D9031">
        <v>1573.49</v>
      </c>
      <c r="E9031">
        <v>0.49</v>
      </c>
      <c r="F9031">
        <f t="shared" si="282"/>
        <v>771.01009999999997</v>
      </c>
      <c r="G9031">
        <f t="shared" si="283"/>
        <v>802.47990000000004</v>
      </c>
      <c r="H9031">
        <v>4</v>
      </c>
      <c r="I9031" s="17">
        <v>45201</v>
      </c>
      <c r="J9031" s="17">
        <v>45203</v>
      </c>
      <c r="K9031" t="s">
        <v>15</v>
      </c>
      <c r="L9031" t="s">
        <v>27</v>
      </c>
      <c r="M9031">
        <v>333.33</v>
      </c>
      <c r="N9031" t="s">
        <v>48</v>
      </c>
    </row>
    <row r="9032" spans="1:14" ht="14.25" customHeight="1" x14ac:dyDescent="0.3">
      <c r="A9032" t="s">
        <v>7225</v>
      </c>
      <c r="B9032" t="s">
        <v>19</v>
      </c>
      <c r="C9032" t="s">
        <v>36</v>
      </c>
      <c r="D9032">
        <v>1577.1</v>
      </c>
      <c r="E9032">
        <v>0.3</v>
      </c>
      <c r="F9032">
        <f t="shared" si="282"/>
        <v>473.12999999999994</v>
      </c>
      <c r="G9032">
        <f t="shared" si="283"/>
        <v>1103.97</v>
      </c>
      <c r="H9032">
        <v>4</v>
      </c>
      <c r="I9032" s="17">
        <v>45085</v>
      </c>
      <c r="J9032" s="17">
        <v>45086</v>
      </c>
      <c r="K9032" t="s">
        <v>21</v>
      </c>
      <c r="L9032" t="s">
        <v>22</v>
      </c>
      <c r="M9032">
        <v>234.97</v>
      </c>
      <c r="N9032" t="s">
        <v>28</v>
      </c>
    </row>
    <row r="9033" spans="1:14" ht="14.25" customHeight="1" x14ac:dyDescent="0.3">
      <c r="A9033" t="s">
        <v>13415</v>
      </c>
      <c r="B9033" t="s">
        <v>41</v>
      </c>
      <c r="C9033" t="s">
        <v>36</v>
      </c>
      <c r="D9033">
        <v>1577.51</v>
      </c>
      <c r="E9033">
        <v>0.24</v>
      </c>
      <c r="F9033">
        <f t="shared" si="282"/>
        <v>378.60239999999999</v>
      </c>
      <c r="G9033">
        <f t="shared" si="283"/>
        <v>1198.9076</v>
      </c>
      <c r="H9033">
        <v>4</v>
      </c>
      <c r="I9033" s="17">
        <v>45320</v>
      </c>
      <c r="J9033" s="17">
        <v>45321</v>
      </c>
      <c r="K9033" t="s">
        <v>15</v>
      </c>
      <c r="L9033" t="s">
        <v>16</v>
      </c>
      <c r="M9033">
        <v>407.49</v>
      </c>
      <c r="N9033" t="s">
        <v>17</v>
      </c>
    </row>
    <row r="9034" spans="1:14" ht="14.25" customHeight="1" x14ac:dyDescent="0.3">
      <c r="A9034" t="s">
        <v>5604</v>
      </c>
      <c r="B9034" t="s">
        <v>19</v>
      </c>
      <c r="C9034" t="s">
        <v>26</v>
      </c>
      <c r="D9034">
        <v>1589.66</v>
      </c>
      <c r="E9034">
        <v>0.28999999999999998</v>
      </c>
      <c r="F9034">
        <f t="shared" si="282"/>
        <v>461.00139999999999</v>
      </c>
      <c r="G9034">
        <f t="shared" si="283"/>
        <v>1128.6586000000002</v>
      </c>
      <c r="H9034">
        <v>4</v>
      </c>
      <c r="I9034" s="17">
        <v>45076</v>
      </c>
      <c r="J9034" s="17">
        <v>45082</v>
      </c>
      <c r="K9034" t="s">
        <v>21</v>
      </c>
      <c r="L9034" t="s">
        <v>27</v>
      </c>
      <c r="M9034">
        <v>171.99</v>
      </c>
      <c r="N9034" t="s">
        <v>39</v>
      </c>
    </row>
    <row r="9035" spans="1:14" ht="14.25" customHeight="1" x14ac:dyDescent="0.3">
      <c r="A9035" t="s">
        <v>5551</v>
      </c>
      <c r="B9035" t="s">
        <v>41</v>
      </c>
      <c r="C9035" t="s">
        <v>33</v>
      </c>
      <c r="D9035">
        <v>1591.03</v>
      </c>
      <c r="E9035">
        <v>0.08</v>
      </c>
      <c r="F9035">
        <f t="shared" si="282"/>
        <v>127.2824</v>
      </c>
      <c r="G9035">
        <f t="shared" si="283"/>
        <v>1463.7475999999999</v>
      </c>
      <c r="H9035">
        <v>4</v>
      </c>
      <c r="I9035" s="17">
        <v>45118</v>
      </c>
      <c r="J9035" s="17">
        <v>45122</v>
      </c>
      <c r="K9035" t="s">
        <v>15</v>
      </c>
      <c r="L9035" t="s">
        <v>27</v>
      </c>
      <c r="M9035">
        <v>162.68</v>
      </c>
      <c r="N9035" t="s">
        <v>39</v>
      </c>
    </row>
    <row r="9036" spans="1:14" ht="14.25" customHeight="1" x14ac:dyDescent="0.3">
      <c r="A9036" t="s">
        <v>6045</v>
      </c>
      <c r="B9036" t="s">
        <v>13</v>
      </c>
      <c r="C9036" t="s">
        <v>36</v>
      </c>
      <c r="D9036">
        <v>1591.39</v>
      </c>
      <c r="E9036">
        <v>0.05</v>
      </c>
      <c r="F9036">
        <f t="shared" si="282"/>
        <v>79.569500000000005</v>
      </c>
      <c r="G9036">
        <f t="shared" si="283"/>
        <v>1511.8205</v>
      </c>
      <c r="H9036">
        <v>4</v>
      </c>
      <c r="I9036" s="17">
        <v>45140</v>
      </c>
      <c r="J9036" s="17">
        <v>45147</v>
      </c>
      <c r="K9036" t="s">
        <v>15</v>
      </c>
      <c r="L9036" t="s">
        <v>27</v>
      </c>
      <c r="M9036">
        <v>101.35</v>
      </c>
      <c r="N9036" t="s">
        <v>28</v>
      </c>
    </row>
    <row r="9037" spans="1:14" ht="14.25" customHeight="1" x14ac:dyDescent="0.3">
      <c r="A9037" t="s">
        <v>1016</v>
      </c>
      <c r="B9037" t="s">
        <v>25</v>
      </c>
      <c r="C9037" t="s">
        <v>26</v>
      </c>
      <c r="D9037">
        <v>1592.6</v>
      </c>
      <c r="E9037">
        <v>0.17</v>
      </c>
      <c r="F9037">
        <f t="shared" si="282"/>
        <v>270.74200000000002</v>
      </c>
      <c r="G9037">
        <f t="shared" si="283"/>
        <v>1321.8579999999999</v>
      </c>
      <c r="H9037">
        <v>4</v>
      </c>
      <c r="I9037" s="17">
        <v>45636</v>
      </c>
      <c r="J9037" s="17">
        <v>45638</v>
      </c>
      <c r="K9037" t="s">
        <v>21</v>
      </c>
      <c r="L9037" t="s">
        <v>27</v>
      </c>
      <c r="M9037">
        <v>331.93</v>
      </c>
      <c r="N9037" t="s">
        <v>48</v>
      </c>
    </row>
    <row r="9038" spans="1:14" ht="14.25" customHeight="1" x14ac:dyDescent="0.3">
      <c r="A9038" t="s">
        <v>11802</v>
      </c>
      <c r="B9038" t="s">
        <v>19</v>
      </c>
      <c r="C9038" t="s">
        <v>14</v>
      </c>
      <c r="D9038">
        <v>1593.8</v>
      </c>
      <c r="E9038">
        <v>0.14000000000000001</v>
      </c>
      <c r="F9038">
        <f t="shared" si="282"/>
        <v>223.13200000000001</v>
      </c>
      <c r="G9038">
        <f t="shared" si="283"/>
        <v>1370.6679999999999</v>
      </c>
      <c r="H9038">
        <v>4</v>
      </c>
      <c r="I9038" s="17">
        <v>45322</v>
      </c>
      <c r="J9038" s="17">
        <v>45329</v>
      </c>
      <c r="K9038" t="s">
        <v>15</v>
      </c>
      <c r="L9038" t="s">
        <v>27</v>
      </c>
      <c r="M9038">
        <v>253.27</v>
      </c>
      <c r="N9038" t="s">
        <v>23</v>
      </c>
    </row>
    <row r="9039" spans="1:14" ht="14.25" customHeight="1" x14ac:dyDescent="0.3">
      <c r="A9039" t="s">
        <v>11385</v>
      </c>
      <c r="B9039" t="s">
        <v>41</v>
      </c>
      <c r="C9039" t="s">
        <v>33</v>
      </c>
      <c r="D9039">
        <v>1596.48</v>
      </c>
      <c r="E9039">
        <v>0.47</v>
      </c>
      <c r="F9039">
        <f t="shared" si="282"/>
        <v>750.34559999999999</v>
      </c>
      <c r="G9039">
        <f t="shared" si="283"/>
        <v>846.13440000000003</v>
      </c>
      <c r="H9039">
        <v>4</v>
      </c>
      <c r="I9039" s="17">
        <v>45019</v>
      </c>
      <c r="J9039" s="17">
        <v>45022</v>
      </c>
      <c r="K9039" t="s">
        <v>15</v>
      </c>
      <c r="L9039" t="s">
        <v>22</v>
      </c>
      <c r="M9039">
        <v>128.66999999999999</v>
      </c>
      <c r="N9039" t="s">
        <v>23</v>
      </c>
    </row>
    <row r="9040" spans="1:14" ht="14.25" customHeight="1" x14ac:dyDescent="0.3">
      <c r="A9040" t="s">
        <v>9139</v>
      </c>
      <c r="B9040" t="s">
        <v>19</v>
      </c>
      <c r="C9040" t="s">
        <v>20</v>
      </c>
      <c r="D9040">
        <v>1599.22</v>
      </c>
      <c r="E9040">
        <v>0.42</v>
      </c>
      <c r="F9040">
        <f t="shared" si="282"/>
        <v>671.67240000000004</v>
      </c>
      <c r="G9040">
        <f t="shared" si="283"/>
        <v>927.54759999999999</v>
      </c>
      <c r="H9040">
        <v>4</v>
      </c>
      <c r="I9040" s="17">
        <v>45348</v>
      </c>
      <c r="J9040" s="17">
        <v>45351</v>
      </c>
      <c r="K9040" t="s">
        <v>31</v>
      </c>
      <c r="L9040" t="s">
        <v>27</v>
      </c>
      <c r="M9040">
        <v>301.8</v>
      </c>
      <c r="N9040" t="s">
        <v>28</v>
      </c>
    </row>
    <row r="9041" spans="1:14" ht="14.25" customHeight="1" x14ac:dyDescent="0.3">
      <c r="A9041" t="s">
        <v>2604</v>
      </c>
      <c r="B9041" t="s">
        <v>25</v>
      </c>
      <c r="C9041" t="s">
        <v>26</v>
      </c>
      <c r="D9041">
        <v>1601.55</v>
      </c>
      <c r="E9041">
        <v>0.02</v>
      </c>
      <c r="F9041">
        <f t="shared" si="282"/>
        <v>32.030999999999999</v>
      </c>
      <c r="G9041">
        <f t="shared" si="283"/>
        <v>1569.519</v>
      </c>
      <c r="H9041">
        <v>4</v>
      </c>
      <c r="I9041" s="17">
        <v>45027</v>
      </c>
      <c r="J9041" s="17">
        <v>45029</v>
      </c>
      <c r="K9041" t="s">
        <v>15</v>
      </c>
      <c r="L9041" t="s">
        <v>27</v>
      </c>
      <c r="M9041">
        <v>332.09</v>
      </c>
      <c r="N9041" t="s">
        <v>39</v>
      </c>
    </row>
    <row r="9042" spans="1:14" ht="14.25" customHeight="1" x14ac:dyDescent="0.3">
      <c r="A9042" t="s">
        <v>14773</v>
      </c>
      <c r="B9042" t="s">
        <v>41</v>
      </c>
      <c r="C9042" t="s">
        <v>14</v>
      </c>
      <c r="D9042">
        <v>1603.11</v>
      </c>
      <c r="E9042">
        <v>0.18</v>
      </c>
      <c r="F9042">
        <f t="shared" si="282"/>
        <v>288.5598</v>
      </c>
      <c r="G9042">
        <f t="shared" si="283"/>
        <v>1314.5501999999999</v>
      </c>
      <c r="H9042">
        <v>4</v>
      </c>
      <c r="I9042" s="17">
        <v>45274</v>
      </c>
      <c r="J9042" s="17">
        <v>45280</v>
      </c>
      <c r="K9042" t="s">
        <v>31</v>
      </c>
      <c r="L9042" t="s">
        <v>22</v>
      </c>
      <c r="M9042">
        <v>259.60000000000002</v>
      </c>
      <c r="N9042" t="s">
        <v>39</v>
      </c>
    </row>
    <row r="9043" spans="1:14" ht="14.25" customHeight="1" x14ac:dyDescent="0.3">
      <c r="A9043" t="s">
        <v>15148</v>
      </c>
      <c r="B9043" t="s">
        <v>19</v>
      </c>
      <c r="C9043" t="s">
        <v>20</v>
      </c>
      <c r="D9043">
        <v>1603.23</v>
      </c>
      <c r="E9043">
        <v>0.04</v>
      </c>
      <c r="F9043">
        <f t="shared" si="282"/>
        <v>64.129199999999997</v>
      </c>
      <c r="G9043">
        <f t="shared" si="283"/>
        <v>1539.1007999999999</v>
      </c>
      <c r="H9043">
        <v>4</v>
      </c>
      <c r="I9043" s="17">
        <v>45344</v>
      </c>
      <c r="J9043" s="17">
        <v>45347</v>
      </c>
      <c r="K9043" t="s">
        <v>21</v>
      </c>
      <c r="L9043" t="s">
        <v>27</v>
      </c>
      <c r="M9043">
        <v>462.26</v>
      </c>
      <c r="N9043" t="s">
        <v>17</v>
      </c>
    </row>
    <row r="9044" spans="1:14" ht="14.25" customHeight="1" x14ac:dyDescent="0.3">
      <c r="A9044" t="s">
        <v>12213</v>
      </c>
      <c r="B9044" t="s">
        <v>13</v>
      </c>
      <c r="C9044" t="s">
        <v>14</v>
      </c>
      <c r="D9044">
        <v>1609.08</v>
      </c>
      <c r="E9044">
        <v>0.16</v>
      </c>
      <c r="F9044">
        <f t="shared" si="282"/>
        <v>257.45279999999997</v>
      </c>
      <c r="G9044">
        <f t="shared" si="283"/>
        <v>1351.6271999999999</v>
      </c>
      <c r="H9044">
        <v>4</v>
      </c>
      <c r="I9044" s="17">
        <v>45448</v>
      </c>
      <c r="J9044" s="17">
        <v>45452</v>
      </c>
      <c r="K9044" t="s">
        <v>15</v>
      </c>
      <c r="L9044" t="s">
        <v>22</v>
      </c>
      <c r="M9044">
        <v>407.38</v>
      </c>
      <c r="N9044" t="s">
        <v>48</v>
      </c>
    </row>
    <row r="9045" spans="1:14" ht="14.25" customHeight="1" x14ac:dyDescent="0.3">
      <c r="A9045" t="s">
        <v>437</v>
      </c>
      <c r="B9045" t="s">
        <v>19</v>
      </c>
      <c r="C9045" t="s">
        <v>14</v>
      </c>
      <c r="D9045">
        <v>1610.78</v>
      </c>
      <c r="E9045">
        <v>0</v>
      </c>
      <c r="F9045">
        <f t="shared" si="282"/>
        <v>0</v>
      </c>
      <c r="G9045">
        <f t="shared" si="283"/>
        <v>1610.78</v>
      </c>
      <c r="H9045">
        <v>4</v>
      </c>
      <c r="I9045" s="17">
        <v>45397</v>
      </c>
      <c r="J9045" s="17">
        <v>45401</v>
      </c>
      <c r="K9045" t="s">
        <v>15</v>
      </c>
      <c r="L9045" t="s">
        <v>27</v>
      </c>
      <c r="M9045">
        <v>138.59</v>
      </c>
      <c r="N9045" t="s">
        <v>39</v>
      </c>
    </row>
    <row r="9046" spans="1:14" ht="14.25" customHeight="1" x14ac:dyDescent="0.3">
      <c r="A9046" t="s">
        <v>10676</v>
      </c>
      <c r="B9046" t="s">
        <v>13</v>
      </c>
      <c r="C9046" t="s">
        <v>14</v>
      </c>
      <c r="D9046">
        <v>1614.18</v>
      </c>
      <c r="E9046">
        <v>0.16</v>
      </c>
      <c r="F9046">
        <f t="shared" si="282"/>
        <v>258.2688</v>
      </c>
      <c r="G9046">
        <f t="shared" si="283"/>
        <v>1355.9112</v>
      </c>
      <c r="H9046">
        <v>4</v>
      </c>
      <c r="I9046" s="17">
        <v>45652</v>
      </c>
      <c r="J9046" s="17">
        <v>45657</v>
      </c>
      <c r="K9046" t="s">
        <v>15</v>
      </c>
      <c r="L9046" t="s">
        <v>22</v>
      </c>
      <c r="M9046">
        <v>444.99</v>
      </c>
      <c r="N9046" t="s">
        <v>28</v>
      </c>
    </row>
    <row r="9047" spans="1:14" ht="14.25" customHeight="1" x14ac:dyDescent="0.3">
      <c r="A9047" t="s">
        <v>7731</v>
      </c>
      <c r="B9047" t="s">
        <v>25</v>
      </c>
      <c r="C9047" t="s">
        <v>33</v>
      </c>
      <c r="D9047">
        <v>1614.92</v>
      </c>
      <c r="E9047">
        <v>7.0000000000000007E-2</v>
      </c>
      <c r="F9047">
        <f t="shared" si="282"/>
        <v>113.04440000000001</v>
      </c>
      <c r="G9047">
        <f t="shared" si="283"/>
        <v>1501.8756000000001</v>
      </c>
      <c r="H9047">
        <v>4</v>
      </c>
      <c r="I9047" s="17">
        <v>45619</v>
      </c>
      <c r="J9047" s="17">
        <v>45624</v>
      </c>
      <c r="K9047" t="s">
        <v>21</v>
      </c>
      <c r="L9047" t="s">
        <v>27</v>
      </c>
      <c r="M9047">
        <v>180.42</v>
      </c>
      <c r="N9047" t="s">
        <v>17</v>
      </c>
    </row>
    <row r="9048" spans="1:14" ht="14.25" customHeight="1" x14ac:dyDescent="0.3">
      <c r="A9048" t="s">
        <v>10328</v>
      </c>
      <c r="B9048" t="s">
        <v>19</v>
      </c>
      <c r="C9048" t="s">
        <v>14</v>
      </c>
      <c r="D9048">
        <v>1615.22</v>
      </c>
      <c r="E9048">
        <v>0.15</v>
      </c>
      <c r="F9048">
        <f t="shared" si="282"/>
        <v>242.28299999999999</v>
      </c>
      <c r="G9048">
        <f t="shared" si="283"/>
        <v>1372.9370000000001</v>
      </c>
      <c r="H9048">
        <v>4</v>
      </c>
      <c r="I9048" s="17">
        <v>45507</v>
      </c>
      <c r="J9048" s="17">
        <v>45510</v>
      </c>
      <c r="K9048" t="s">
        <v>15</v>
      </c>
      <c r="L9048" t="s">
        <v>22</v>
      </c>
      <c r="M9048">
        <v>148.38</v>
      </c>
      <c r="N9048" t="s">
        <v>48</v>
      </c>
    </row>
    <row r="9049" spans="1:14" ht="14.25" customHeight="1" x14ac:dyDescent="0.3">
      <c r="A9049" t="s">
        <v>6589</v>
      </c>
      <c r="B9049" t="s">
        <v>13</v>
      </c>
      <c r="C9049" t="s">
        <v>36</v>
      </c>
      <c r="D9049">
        <v>1619.45</v>
      </c>
      <c r="E9049">
        <v>0.39</v>
      </c>
      <c r="F9049">
        <f t="shared" si="282"/>
        <v>631.58550000000002</v>
      </c>
      <c r="G9049">
        <f t="shared" si="283"/>
        <v>987.86450000000002</v>
      </c>
      <c r="H9049">
        <v>4</v>
      </c>
      <c r="I9049" s="17">
        <v>45020</v>
      </c>
      <c r="J9049" s="17">
        <v>45022</v>
      </c>
      <c r="K9049" t="s">
        <v>31</v>
      </c>
      <c r="L9049" t="s">
        <v>27</v>
      </c>
      <c r="M9049">
        <v>169.13</v>
      </c>
      <c r="N9049" t="s">
        <v>28</v>
      </c>
    </row>
    <row r="9050" spans="1:14" ht="14.25" customHeight="1" x14ac:dyDescent="0.3">
      <c r="A9050" t="s">
        <v>7983</v>
      </c>
      <c r="B9050" t="s">
        <v>13</v>
      </c>
      <c r="C9050" t="s">
        <v>26</v>
      </c>
      <c r="D9050">
        <v>1619.77</v>
      </c>
      <c r="E9050">
        <v>0.37</v>
      </c>
      <c r="F9050">
        <f t="shared" si="282"/>
        <v>599.31489999999997</v>
      </c>
      <c r="G9050">
        <f t="shared" si="283"/>
        <v>1020.4551</v>
      </c>
      <c r="H9050">
        <v>4</v>
      </c>
      <c r="I9050" s="17">
        <v>45464</v>
      </c>
      <c r="J9050" s="17">
        <v>45467</v>
      </c>
      <c r="K9050" t="s">
        <v>21</v>
      </c>
      <c r="L9050" t="s">
        <v>27</v>
      </c>
      <c r="M9050">
        <v>357.99</v>
      </c>
      <c r="N9050" t="s">
        <v>34</v>
      </c>
    </row>
    <row r="9051" spans="1:14" ht="14.25" customHeight="1" x14ac:dyDescent="0.3">
      <c r="A9051" t="s">
        <v>3034</v>
      </c>
      <c r="B9051" t="s">
        <v>41</v>
      </c>
      <c r="C9051" t="s">
        <v>14</v>
      </c>
      <c r="D9051">
        <v>1620.44</v>
      </c>
      <c r="E9051">
        <v>0.04</v>
      </c>
      <c r="F9051">
        <f t="shared" si="282"/>
        <v>64.817599999999999</v>
      </c>
      <c r="G9051">
        <f t="shared" si="283"/>
        <v>1555.6224</v>
      </c>
      <c r="H9051">
        <v>4</v>
      </c>
      <c r="I9051" s="17">
        <v>44979</v>
      </c>
      <c r="J9051" s="17">
        <v>44984</v>
      </c>
      <c r="K9051" t="s">
        <v>31</v>
      </c>
      <c r="L9051" t="s">
        <v>27</v>
      </c>
      <c r="M9051">
        <v>243.39</v>
      </c>
      <c r="N9051" t="s">
        <v>39</v>
      </c>
    </row>
    <row r="9052" spans="1:14" ht="14.25" customHeight="1" x14ac:dyDescent="0.3">
      <c r="A9052" t="s">
        <v>1758</v>
      </c>
      <c r="B9052" t="s">
        <v>41</v>
      </c>
      <c r="C9052" t="s">
        <v>33</v>
      </c>
      <c r="D9052">
        <v>1622.87</v>
      </c>
      <c r="E9052">
        <v>0.32</v>
      </c>
      <c r="F9052">
        <f t="shared" si="282"/>
        <v>519.3184</v>
      </c>
      <c r="G9052">
        <f t="shared" si="283"/>
        <v>1103.5515999999998</v>
      </c>
      <c r="H9052">
        <v>4</v>
      </c>
      <c r="I9052" s="17">
        <v>45642</v>
      </c>
      <c r="J9052" s="17">
        <v>45647</v>
      </c>
      <c r="K9052" t="s">
        <v>15</v>
      </c>
      <c r="L9052" t="s">
        <v>16</v>
      </c>
      <c r="M9052">
        <v>276.73</v>
      </c>
      <c r="N9052" t="s">
        <v>48</v>
      </c>
    </row>
    <row r="9053" spans="1:14" ht="14.25" customHeight="1" x14ac:dyDescent="0.3">
      <c r="A9053" t="s">
        <v>11855</v>
      </c>
      <c r="B9053" t="s">
        <v>25</v>
      </c>
      <c r="C9053" t="s">
        <v>20</v>
      </c>
      <c r="D9053">
        <v>1624.57</v>
      </c>
      <c r="E9053">
        <v>0.06</v>
      </c>
      <c r="F9053">
        <f t="shared" si="282"/>
        <v>97.474199999999996</v>
      </c>
      <c r="G9053">
        <f t="shared" si="283"/>
        <v>1527.0958000000001</v>
      </c>
      <c r="H9053">
        <v>4</v>
      </c>
      <c r="I9053" s="17">
        <v>45625</v>
      </c>
      <c r="J9053" s="17">
        <v>45627</v>
      </c>
      <c r="K9053" t="s">
        <v>31</v>
      </c>
      <c r="L9053" t="s">
        <v>22</v>
      </c>
      <c r="M9053">
        <v>436.73</v>
      </c>
      <c r="N9053" t="s">
        <v>17</v>
      </c>
    </row>
    <row r="9054" spans="1:14" ht="14.25" customHeight="1" x14ac:dyDescent="0.3">
      <c r="A9054" t="s">
        <v>2726</v>
      </c>
      <c r="B9054" t="s">
        <v>19</v>
      </c>
      <c r="C9054" t="s">
        <v>20</v>
      </c>
      <c r="D9054">
        <v>1626.18</v>
      </c>
      <c r="E9054">
        <v>0.18</v>
      </c>
      <c r="F9054">
        <f t="shared" si="282"/>
        <v>292.7124</v>
      </c>
      <c r="G9054">
        <f t="shared" si="283"/>
        <v>1333.4675999999999</v>
      </c>
      <c r="H9054">
        <v>4</v>
      </c>
      <c r="I9054" s="17">
        <v>45444</v>
      </c>
      <c r="J9054" s="17">
        <v>45447</v>
      </c>
      <c r="K9054" t="s">
        <v>31</v>
      </c>
      <c r="L9054" t="s">
        <v>27</v>
      </c>
      <c r="M9054">
        <v>156.61000000000001</v>
      </c>
      <c r="N9054" t="s">
        <v>39</v>
      </c>
    </row>
    <row r="9055" spans="1:14" ht="14.25" customHeight="1" x14ac:dyDescent="0.3">
      <c r="A9055" t="s">
        <v>5658</v>
      </c>
      <c r="B9055" t="s">
        <v>25</v>
      </c>
      <c r="C9055" t="s">
        <v>26</v>
      </c>
      <c r="D9055">
        <v>1626.95</v>
      </c>
      <c r="E9055">
        <v>0.26</v>
      </c>
      <c r="F9055">
        <f t="shared" si="282"/>
        <v>423.00700000000001</v>
      </c>
      <c r="G9055">
        <f t="shared" si="283"/>
        <v>1203.943</v>
      </c>
      <c r="H9055">
        <v>4</v>
      </c>
      <c r="I9055" s="17">
        <v>44929</v>
      </c>
      <c r="J9055" s="17">
        <v>44936</v>
      </c>
      <c r="K9055" t="s">
        <v>31</v>
      </c>
      <c r="L9055" t="s">
        <v>27</v>
      </c>
      <c r="M9055">
        <v>388.96</v>
      </c>
      <c r="N9055" t="s">
        <v>17</v>
      </c>
    </row>
    <row r="9056" spans="1:14" ht="14.25" customHeight="1" x14ac:dyDescent="0.3">
      <c r="A9056" t="s">
        <v>11527</v>
      </c>
      <c r="B9056" t="s">
        <v>13</v>
      </c>
      <c r="C9056" t="s">
        <v>20</v>
      </c>
      <c r="D9056">
        <v>1628.08</v>
      </c>
      <c r="E9056">
        <v>0.36</v>
      </c>
      <c r="F9056">
        <f t="shared" si="282"/>
        <v>586.10879999999997</v>
      </c>
      <c r="G9056">
        <f t="shared" si="283"/>
        <v>1041.9712</v>
      </c>
      <c r="H9056">
        <v>4</v>
      </c>
      <c r="I9056" s="17">
        <v>45100</v>
      </c>
      <c r="J9056" s="17">
        <v>45106</v>
      </c>
      <c r="K9056" t="s">
        <v>15</v>
      </c>
      <c r="L9056" t="s">
        <v>16</v>
      </c>
      <c r="M9056">
        <v>265.94</v>
      </c>
      <c r="N9056" t="s">
        <v>48</v>
      </c>
    </row>
    <row r="9057" spans="1:14" ht="14.25" customHeight="1" x14ac:dyDescent="0.3">
      <c r="A9057" t="s">
        <v>4385</v>
      </c>
      <c r="B9057" t="s">
        <v>13</v>
      </c>
      <c r="C9057" t="s">
        <v>14</v>
      </c>
      <c r="D9057">
        <v>1633.82</v>
      </c>
      <c r="E9057">
        <v>0.28999999999999998</v>
      </c>
      <c r="F9057">
        <f t="shared" si="282"/>
        <v>473.80779999999993</v>
      </c>
      <c r="G9057">
        <f t="shared" si="283"/>
        <v>1160.0122000000001</v>
      </c>
      <c r="H9057">
        <v>4</v>
      </c>
      <c r="I9057" s="17">
        <v>45553</v>
      </c>
      <c r="J9057" s="17">
        <v>45560</v>
      </c>
      <c r="K9057" t="s">
        <v>21</v>
      </c>
      <c r="L9057" t="s">
        <v>16</v>
      </c>
      <c r="M9057">
        <v>201.53</v>
      </c>
      <c r="N9057" t="s">
        <v>34</v>
      </c>
    </row>
    <row r="9058" spans="1:14" ht="14.25" customHeight="1" x14ac:dyDescent="0.3">
      <c r="A9058" t="s">
        <v>2775</v>
      </c>
      <c r="B9058" t="s">
        <v>13</v>
      </c>
      <c r="C9058" t="s">
        <v>20</v>
      </c>
      <c r="D9058">
        <v>1638.12</v>
      </c>
      <c r="E9058">
        <v>0.02</v>
      </c>
      <c r="F9058">
        <f t="shared" si="282"/>
        <v>32.7624</v>
      </c>
      <c r="G9058">
        <f t="shared" si="283"/>
        <v>1605.3575999999998</v>
      </c>
      <c r="H9058">
        <v>4</v>
      </c>
      <c r="I9058" s="17">
        <v>45015</v>
      </c>
      <c r="J9058" s="17">
        <v>45019</v>
      </c>
      <c r="K9058" t="s">
        <v>15</v>
      </c>
      <c r="L9058" t="s">
        <v>27</v>
      </c>
      <c r="M9058">
        <v>176.66</v>
      </c>
      <c r="N9058" t="s">
        <v>34</v>
      </c>
    </row>
    <row r="9059" spans="1:14" ht="14.25" customHeight="1" x14ac:dyDescent="0.3">
      <c r="A9059" t="s">
        <v>11807</v>
      </c>
      <c r="B9059" t="s">
        <v>25</v>
      </c>
      <c r="C9059" t="s">
        <v>20</v>
      </c>
      <c r="D9059">
        <v>1640.11</v>
      </c>
      <c r="E9059">
        <v>0.21</v>
      </c>
      <c r="F9059">
        <f t="shared" si="282"/>
        <v>344.42309999999998</v>
      </c>
      <c r="G9059">
        <f t="shared" si="283"/>
        <v>1295.6868999999999</v>
      </c>
      <c r="H9059">
        <v>4</v>
      </c>
      <c r="I9059" s="17">
        <v>45209</v>
      </c>
      <c r="J9059" s="17">
        <v>45215</v>
      </c>
      <c r="K9059" t="s">
        <v>21</v>
      </c>
      <c r="L9059" t="s">
        <v>22</v>
      </c>
      <c r="M9059">
        <v>481.19</v>
      </c>
      <c r="N9059" t="s">
        <v>34</v>
      </c>
    </row>
    <row r="9060" spans="1:14" ht="14.25" customHeight="1" x14ac:dyDescent="0.3">
      <c r="A9060" t="s">
        <v>1511</v>
      </c>
      <c r="B9060" t="s">
        <v>41</v>
      </c>
      <c r="C9060" t="s">
        <v>26</v>
      </c>
      <c r="D9060">
        <v>1643.86</v>
      </c>
      <c r="E9060">
        <v>0.47</v>
      </c>
      <c r="F9060">
        <f t="shared" si="282"/>
        <v>772.61419999999987</v>
      </c>
      <c r="G9060">
        <f t="shared" si="283"/>
        <v>871.24580000000003</v>
      </c>
      <c r="H9060">
        <v>4</v>
      </c>
      <c r="I9060" s="17">
        <v>45030</v>
      </c>
      <c r="J9060" s="17">
        <v>45034</v>
      </c>
      <c r="K9060" t="s">
        <v>31</v>
      </c>
      <c r="L9060" t="s">
        <v>27</v>
      </c>
      <c r="M9060">
        <v>120.98</v>
      </c>
      <c r="N9060" t="s">
        <v>28</v>
      </c>
    </row>
    <row r="9061" spans="1:14" ht="14.25" customHeight="1" x14ac:dyDescent="0.3">
      <c r="A9061" t="s">
        <v>12457</v>
      </c>
      <c r="B9061" t="s">
        <v>19</v>
      </c>
      <c r="C9061" t="s">
        <v>26</v>
      </c>
      <c r="D9061">
        <v>1650.37</v>
      </c>
      <c r="E9061">
        <v>0.43</v>
      </c>
      <c r="F9061">
        <f t="shared" si="282"/>
        <v>709.65909999999997</v>
      </c>
      <c r="G9061">
        <f t="shared" si="283"/>
        <v>940.71089999999992</v>
      </c>
      <c r="H9061">
        <v>4</v>
      </c>
      <c r="I9061" s="17">
        <v>45044</v>
      </c>
      <c r="J9061" s="17">
        <v>45051</v>
      </c>
      <c r="K9061" t="s">
        <v>21</v>
      </c>
      <c r="L9061" t="s">
        <v>27</v>
      </c>
      <c r="M9061">
        <v>381.02</v>
      </c>
      <c r="N9061" t="s">
        <v>48</v>
      </c>
    </row>
    <row r="9062" spans="1:14" ht="14.25" customHeight="1" x14ac:dyDescent="0.3">
      <c r="A9062" t="s">
        <v>10344</v>
      </c>
      <c r="B9062" t="s">
        <v>13</v>
      </c>
      <c r="C9062" t="s">
        <v>36</v>
      </c>
      <c r="D9062">
        <v>1650.7</v>
      </c>
      <c r="E9062">
        <v>0.38</v>
      </c>
      <c r="F9062">
        <f t="shared" si="282"/>
        <v>627.26600000000008</v>
      </c>
      <c r="G9062">
        <f t="shared" si="283"/>
        <v>1023.434</v>
      </c>
      <c r="H9062">
        <v>4</v>
      </c>
      <c r="I9062" s="17">
        <v>45482</v>
      </c>
      <c r="J9062" s="17">
        <v>45487</v>
      </c>
      <c r="K9062" t="s">
        <v>15</v>
      </c>
      <c r="L9062" t="s">
        <v>27</v>
      </c>
      <c r="M9062">
        <v>428.13</v>
      </c>
      <c r="N9062" t="s">
        <v>17</v>
      </c>
    </row>
    <row r="9063" spans="1:14" ht="14.25" customHeight="1" x14ac:dyDescent="0.3">
      <c r="A9063" t="s">
        <v>14853</v>
      </c>
      <c r="B9063" t="s">
        <v>41</v>
      </c>
      <c r="C9063" t="s">
        <v>36</v>
      </c>
      <c r="D9063">
        <v>1652.56</v>
      </c>
      <c r="E9063">
        <v>0.43</v>
      </c>
      <c r="F9063">
        <f t="shared" si="282"/>
        <v>710.60079999999994</v>
      </c>
      <c r="G9063">
        <f t="shared" si="283"/>
        <v>941.95920000000001</v>
      </c>
      <c r="H9063">
        <v>4</v>
      </c>
      <c r="I9063" s="17">
        <v>45134</v>
      </c>
      <c r="J9063" s="17">
        <v>45139</v>
      </c>
      <c r="K9063" t="s">
        <v>31</v>
      </c>
      <c r="L9063" t="s">
        <v>27</v>
      </c>
      <c r="M9063">
        <v>99.62</v>
      </c>
      <c r="N9063" t="s">
        <v>34</v>
      </c>
    </row>
    <row r="9064" spans="1:14" ht="14.25" customHeight="1" x14ac:dyDescent="0.3">
      <c r="A9064" t="s">
        <v>12385</v>
      </c>
      <c r="B9064" t="s">
        <v>13</v>
      </c>
      <c r="C9064" t="s">
        <v>20</v>
      </c>
      <c r="D9064">
        <v>1655.81</v>
      </c>
      <c r="E9064">
        <v>0.27</v>
      </c>
      <c r="F9064">
        <f t="shared" si="282"/>
        <v>447.06870000000004</v>
      </c>
      <c r="G9064">
        <f t="shared" si="283"/>
        <v>1208.7412999999999</v>
      </c>
      <c r="H9064">
        <v>4</v>
      </c>
      <c r="I9064" s="17">
        <v>45390</v>
      </c>
      <c r="J9064" s="17">
        <v>45392</v>
      </c>
      <c r="K9064" t="s">
        <v>31</v>
      </c>
      <c r="L9064" t="s">
        <v>22</v>
      </c>
      <c r="M9064">
        <v>268.63</v>
      </c>
      <c r="N9064" t="s">
        <v>48</v>
      </c>
    </row>
    <row r="9065" spans="1:14" ht="14.25" customHeight="1" x14ac:dyDescent="0.3">
      <c r="A9065" t="s">
        <v>12436</v>
      </c>
      <c r="B9065" t="s">
        <v>25</v>
      </c>
      <c r="C9065" t="s">
        <v>14</v>
      </c>
      <c r="D9065">
        <v>1662.29</v>
      </c>
      <c r="E9065">
        <v>0.06</v>
      </c>
      <c r="F9065">
        <f t="shared" si="282"/>
        <v>99.737399999999994</v>
      </c>
      <c r="G9065">
        <f t="shared" si="283"/>
        <v>1562.5526</v>
      </c>
      <c r="H9065">
        <v>4</v>
      </c>
      <c r="I9065" s="17">
        <v>45594</v>
      </c>
      <c r="J9065" s="17">
        <v>45598</v>
      </c>
      <c r="K9065" t="s">
        <v>21</v>
      </c>
      <c r="L9065" t="s">
        <v>27</v>
      </c>
      <c r="M9065">
        <v>257.66000000000003</v>
      </c>
      <c r="N9065" t="s">
        <v>17</v>
      </c>
    </row>
    <row r="9066" spans="1:14" ht="14.25" customHeight="1" x14ac:dyDescent="0.3">
      <c r="A9066" t="s">
        <v>12769</v>
      </c>
      <c r="B9066" t="s">
        <v>13</v>
      </c>
      <c r="C9066" t="s">
        <v>36</v>
      </c>
      <c r="D9066">
        <v>1662.43</v>
      </c>
      <c r="E9066">
        <v>0.28999999999999998</v>
      </c>
      <c r="F9066">
        <f t="shared" si="282"/>
        <v>482.10469999999998</v>
      </c>
      <c r="G9066">
        <f t="shared" si="283"/>
        <v>1180.3253</v>
      </c>
      <c r="H9066">
        <v>4</v>
      </c>
      <c r="I9066" s="17">
        <v>45346</v>
      </c>
      <c r="J9066" s="17">
        <v>45349</v>
      </c>
      <c r="K9066" t="s">
        <v>31</v>
      </c>
      <c r="L9066" t="s">
        <v>27</v>
      </c>
      <c r="M9066">
        <v>124.14</v>
      </c>
      <c r="N9066" t="s">
        <v>28</v>
      </c>
    </row>
    <row r="9067" spans="1:14" ht="14.25" customHeight="1" x14ac:dyDescent="0.3">
      <c r="A9067" t="s">
        <v>3828</v>
      </c>
      <c r="B9067" t="s">
        <v>41</v>
      </c>
      <c r="C9067" t="s">
        <v>33</v>
      </c>
      <c r="D9067">
        <v>1663.31</v>
      </c>
      <c r="E9067">
        <v>0.05</v>
      </c>
      <c r="F9067">
        <f t="shared" si="282"/>
        <v>83.165500000000009</v>
      </c>
      <c r="G9067">
        <f t="shared" si="283"/>
        <v>1580.1444999999999</v>
      </c>
      <c r="H9067">
        <v>4</v>
      </c>
      <c r="I9067" s="17">
        <v>45216</v>
      </c>
      <c r="J9067" s="17">
        <v>45221</v>
      </c>
      <c r="K9067" t="s">
        <v>15</v>
      </c>
      <c r="L9067" t="s">
        <v>16</v>
      </c>
      <c r="M9067">
        <v>266.26</v>
      </c>
      <c r="N9067" t="s">
        <v>48</v>
      </c>
    </row>
    <row r="9068" spans="1:14" ht="14.25" customHeight="1" x14ac:dyDescent="0.3">
      <c r="A9068" t="s">
        <v>14195</v>
      </c>
      <c r="B9068" t="s">
        <v>19</v>
      </c>
      <c r="C9068" t="s">
        <v>26</v>
      </c>
      <c r="D9068">
        <v>1664.18</v>
      </c>
      <c r="E9068">
        <v>0.45</v>
      </c>
      <c r="F9068">
        <f t="shared" si="282"/>
        <v>748.88100000000009</v>
      </c>
      <c r="G9068">
        <f t="shared" si="283"/>
        <v>915.29899999999998</v>
      </c>
      <c r="H9068">
        <v>4</v>
      </c>
      <c r="I9068" s="17">
        <v>44940</v>
      </c>
      <c r="J9068" s="17">
        <v>44944</v>
      </c>
      <c r="K9068" t="s">
        <v>31</v>
      </c>
      <c r="L9068" t="s">
        <v>22</v>
      </c>
      <c r="M9068">
        <v>417.32</v>
      </c>
      <c r="N9068" t="s">
        <v>23</v>
      </c>
    </row>
    <row r="9069" spans="1:14" ht="14.25" customHeight="1" x14ac:dyDescent="0.3">
      <c r="A9069" t="s">
        <v>7548</v>
      </c>
      <c r="B9069" t="s">
        <v>25</v>
      </c>
      <c r="C9069" t="s">
        <v>36</v>
      </c>
      <c r="D9069">
        <v>1665.57</v>
      </c>
      <c r="E9069">
        <v>0.28999999999999998</v>
      </c>
      <c r="F9069">
        <f t="shared" si="282"/>
        <v>483.01529999999997</v>
      </c>
      <c r="G9069">
        <f t="shared" si="283"/>
        <v>1182.5546999999999</v>
      </c>
      <c r="H9069">
        <v>4</v>
      </c>
      <c r="I9069" s="17">
        <v>44966</v>
      </c>
      <c r="J9069" s="17">
        <v>44967</v>
      </c>
      <c r="K9069" t="s">
        <v>31</v>
      </c>
      <c r="L9069" t="s">
        <v>16</v>
      </c>
      <c r="M9069">
        <v>133.62</v>
      </c>
      <c r="N9069" t="s">
        <v>17</v>
      </c>
    </row>
    <row r="9070" spans="1:14" ht="14.25" customHeight="1" x14ac:dyDescent="0.3">
      <c r="A9070" t="s">
        <v>9073</v>
      </c>
      <c r="B9070" t="s">
        <v>19</v>
      </c>
      <c r="C9070" t="s">
        <v>33</v>
      </c>
      <c r="D9070">
        <v>1669.61</v>
      </c>
      <c r="E9070">
        <v>0.44</v>
      </c>
      <c r="F9070">
        <f t="shared" si="282"/>
        <v>734.62839999999994</v>
      </c>
      <c r="G9070">
        <f t="shared" si="283"/>
        <v>934.98159999999996</v>
      </c>
      <c r="H9070">
        <v>4</v>
      </c>
      <c r="I9070" s="17">
        <v>45268</v>
      </c>
      <c r="J9070" s="17">
        <v>45270</v>
      </c>
      <c r="K9070" t="s">
        <v>21</v>
      </c>
      <c r="L9070" t="s">
        <v>16</v>
      </c>
      <c r="M9070">
        <v>430.97</v>
      </c>
      <c r="N9070" t="s">
        <v>23</v>
      </c>
    </row>
    <row r="9071" spans="1:14" ht="14.25" customHeight="1" x14ac:dyDescent="0.3">
      <c r="A9071" t="s">
        <v>2511</v>
      </c>
      <c r="B9071" t="s">
        <v>41</v>
      </c>
      <c r="C9071" t="s">
        <v>33</v>
      </c>
      <c r="D9071">
        <v>1670.5</v>
      </c>
      <c r="E9071">
        <v>0.26</v>
      </c>
      <c r="F9071">
        <f t="shared" si="282"/>
        <v>434.33000000000004</v>
      </c>
      <c r="G9071">
        <f t="shared" si="283"/>
        <v>1236.17</v>
      </c>
      <c r="H9071">
        <v>4</v>
      </c>
      <c r="I9071" s="17">
        <v>45218</v>
      </c>
      <c r="J9071" s="17">
        <v>45225</v>
      </c>
      <c r="K9071" t="s">
        <v>15</v>
      </c>
      <c r="L9071" t="s">
        <v>16</v>
      </c>
      <c r="M9071">
        <v>90.97</v>
      </c>
      <c r="N9071" t="s">
        <v>48</v>
      </c>
    </row>
    <row r="9072" spans="1:14" ht="14.25" customHeight="1" x14ac:dyDescent="0.3">
      <c r="A9072" t="s">
        <v>2212</v>
      </c>
      <c r="B9072" t="s">
        <v>19</v>
      </c>
      <c r="C9072" t="s">
        <v>20</v>
      </c>
      <c r="D9072">
        <v>1681.05</v>
      </c>
      <c r="E9072">
        <v>0.27</v>
      </c>
      <c r="F9072">
        <f t="shared" si="282"/>
        <v>453.88350000000003</v>
      </c>
      <c r="G9072">
        <f t="shared" si="283"/>
        <v>1227.1664999999998</v>
      </c>
      <c r="H9072">
        <v>4</v>
      </c>
      <c r="I9072" s="17">
        <v>45442</v>
      </c>
      <c r="J9072" s="17">
        <v>45449</v>
      </c>
      <c r="K9072" t="s">
        <v>31</v>
      </c>
      <c r="L9072" t="s">
        <v>16</v>
      </c>
      <c r="M9072">
        <v>92.6</v>
      </c>
      <c r="N9072" t="s">
        <v>28</v>
      </c>
    </row>
    <row r="9073" spans="1:14" ht="14.25" customHeight="1" x14ac:dyDescent="0.3">
      <c r="A9073" t="s">
        <v>12783</v>
      </c>
      <c r="B9073" t="s">
        <v>25</v>
      </c>
      <c r="C9073" t="s">
        <v>14</v>
      </c>
      <c r="D9073">
        <v>1683.59</v>
      </c>
      <c r="E9073">
        <v>0.27</v>
      </c>
      <c r="F9073">
        <f t="shared" si="282"/>
        <v>454.5693</v>
      </c>
      <c r="G9073">
        <f t="shared" si="283"/>
        <v>1229.0207</v>
      </c>
      <c r="H9073">
        <v>4</v>
      </c>
      <c r="I9073" s="17">
        <v>45384</v>
      </c>
      <c r="J9073" s="17">
        <v>45389</v>
      </c>
      <c r="K9073" t="s">
        <v>21</v>
      </c>
      <c r="L9073" t="s">
        <v>16</v>
      </c>
      <c r="M9073">
        <v>96.61</v>
      </c>
      <c r="N9073" t="s">
        <v>48</v>
      </c>
    </row>
    <row r="9074" spans="1:14" ht="14.25" customHeight="1" x14ac:dyDescent="0.3">
      <c r="A9074" t="s">
        <v>1363</v>
      </c>
      <c r="B9074" t="s">
        <v>41</v>
      </c>
      <c r="C9074" t="s">
        <v>20</v>
      </c>
      <c r="D9074">
        <v>1683.93</v>
      </c>
      <c r="E9074">
        <v>0.1</v>
      </c>
      <c r="F9074">
        <f t="shared" si="282"/>
        <v>168.39300000000003</v>
      </c>
      <c r="G9074">
        <f t="shared" si="283"/>
        <v>1515.537</v>
      </c>
      <c r="H9074">
        <v>4</v>
      </c>
      <c r="I9074" s="17">
        <v>45346</v>
      </c>
      <c r="J9074" s="17">
        <v>45351</v>
      </c>
      <c r="K9074" t="s">
        <v>15</v>
      </c>
      <c r="L9074" t="s">
        <v>27</v>
      </c>
      <c r="M9074">
        <v>167.34</v>
      </c>
      <c r="N9074" t="s">
        <v>23</v>
      </c>
    </row>
    <row r="9075" spans="1:14" ht="14.25" customHeight="1" x14ac:dyDescent="0.3">
      <c r="A9075" t="s">
        <v>3154</v>
      </c>
      <c r="B9075" t="s">
        <v>25</v>
      </c>
      <c r="C9075" t="s">
        <v>33</v>
      </c>
      <c r="D9075">
        <v>1684.51</v>
      </c>
      <c r="E9075">
        <v>0.24</v>
      </c>
      <c r="F9075">
        <f t="shared" si="282"/>
        <v>404.2824</v>
      </c>
      <c r="G9075">
        <f t="shared" si="283"/>
        <v>1280.2275999999999</v>
      </c>
      <c r="H9075">
        <v>4</v>
      </c>
      <c r="I9075" s="17">
        <v>45400</v>
      </c>
      <c r="J9075" s="17">
        <v>45405</v>
      </c>
      <c r="K9075" t="s">
        <v>21</v>
      </c>
      <c r="L9075" t="s">
        <v>27</v>
      </c>
      <c r="M9075">
        <v>308.17</v>
      </c>
      <c r="N9075" t="s">
        <v>17</v>
      </c>
    </row>
    <row r="9076" spans="1:14" ht="14.25" customHeight="1" x14ac:dyDescent="0.3">
      <c r="A9076" t="s">
        <v>12071</v>
      </c>
      <c r="B9076" t="s">
        <v>41</v>
      </c>
      <c r="C9076" t="s">
        <v>14</v>
      </c>
      <c r="D9076">
        <v>1685</v>
      </c>
      <c r="E9076">
        <v>0.45</v>
      </c>
      <c r="F9076">
        <f t="shared" si="282"/>
        <v>758.25</v>
      </c>
      <c r="G9076">
        <f t="shared" si="283"/>
        <v>926.75</v>
      </c>
      <c r="H9076">
        <v>4</v>
      </c>
      <c r="I9076" s="17">
        <v>45496</v>
      </c>
      <c r="J9076" s="17">
        <v>45501</v>
      </c>
      <c r="K9076" t="s">
        <v>31</v>
      </c>
      <c r="L9076" t="s">
        <v>22</v>
      </c>
      <c r="M9076">
        <v>253.44</v>
      </c>
      <c r="N9076" t="s">
        <v>39</v>
      </c>
    </row>
    <row r="9077" spans="1:14" ht="14.25" customHeight="1" x14ac:dyDescent="0.3">
      <c r="A9077" t="s">
        <v>1167</v>
      </c>
      <c r="B9077" t="s">
        <v>13</v>
      </c>
      <c r="C9077" t="s">
        <v>33</v>
      </c>
      <c r="D9077">
        <v>1687.57</v>
      </c>
      <c r="E9077">
        <v>0.22</v>
      </c>
      <c r="F9077">
        <f t="shared" si="282"/>
        <v>371.2654</v>
      </c>
      <c r="G9077">
        <f t="shared" si="283"/>
        <v>1316.3045999999999</v>
      </c>
      <c r="H9077">
        <v>4</v>
      </c>
      <c r="I9077" s="17">
        <v>45172</v>
      </c>
      <c r="J9077" s="17">
        <v>45176</v>
      </c>
      <c r="K9077" t="s">
        <v>21</v>
      </c>
      <c r="L9077" t="s">
        <v>27</v>
      </c>
      <c r="M9077">
        <v>170.96</v>
      </c>
      <c r="N9077" t="s">
        <v>48</v>
      </c>
    </row>
    <row r="9078" spans="1:14" ht="14.25" customHeight="1" x14ac:dyDescent="0.3">
      <c r="A9078" t="s">
        <v>7189</v>
      </c>
      <c r="B9078" t="s">
        <v>19</v>
      </c>
      <c r="C9078" t="s">
        <v>14</v>
      </c>
      <c r="D9078">
        <v>1687.91</v>
      </c>
      <c r="E9078">
        <v>0.08</v>
      </c>
      <c r="F9078">
        <f t="shared" si="282"/>
        <v>135.03280000000001</v>
      </c>
      <c r="G9078">
        <f t="shared" si="283"/>
        <v>1552.8772000000001</v>
      </c>
      <c r="H9078">
        <v>4</v>
      </c>
      <c r="I9078" s="17">
        <v>44977</v>
      </c>
      <c r="J9078" s="17">
        <v>44980</v>
      </c>
      <c r="K9078" t="s">
        <v>31</v>
      </c>
      <c r="L9078" t="s">
        <v>22</v>
      </c>
      <c r="M9078">
        <v>84.82</v>
      </c>
      <c r="N9078" t="s">
        <v>39</v>
      </c>
    </row>
    <row r="9079" spans="1:14" ht="14.25" customHeight="1" x14ac:dyDescent="0.3">
      <c r="A9079" t="s">
        <v>2787</v>
      </c>
      <c r="B9079" t="s">
        <v>19</v>
      </c>
      <c r="C9079" t="s">
        <v>20</v>
      </c>
      <c r="D9079">
        <v>1688.7</v>
      </c>
      <c r="E9079">
        <v>0.26</v>
      </c>
      <c r="F9079">
        <f t="shared" si="282"/>
        <v>439.06200000000001</v>
      </c>
      <c r="G9079">
        <f t="shared" si="283"/>
        <v>1249.6379999999999</v>
      </c>
      <c r="H9079">
        <v>4</v>
      </c>
      <c r="I9079" s="17">
        <v>45466</v>
      </c>
      <c r="J9079" s="17">
        <v>45469</v>
      </c>
      <c r="K9079" t="s">
        <v>21</v>
      </c>
      <c r="L9079" t="s">
        <v>16</v>
      </c>
      <c r="M9079">
        <v>178.11</v>
      </c>
      <c r="N9079" t="s">
        <v>28</v>
      </c>
    </row>
    <row r="9080" spans="1:14" ht="14.25" customHeight="1" x14ac:dyDescent="0.3">
      <c r="A9080" t="s">
        <v>9116</v>
      </c>
      <c r="B9080" t="s">
        <v>25</v>
      </c>
      <c r="C9080" t="s">
        <v>26</v>
      </c>
      <c r="D9080">
        <v>1689.57</v>
      </c>
      <c r="E9080">
        <v>0.27</v>
      </c>
      <c r="F9080">
        <f t="shared" si="282"/>
        <v>456.18389999999999</v>
      </c>
      <c r="G9080">
        <f t="shared" si="283"/>
        <v>1233.3860999999999</v>
      </c>
      <c r="H9080">
        <v>4</v>
      </c>
      <c r="I9080" s="17">
        <v>45110</v>
      </c>
      <c r="J9080" s="17">
        <v>45114</v>
      </c>
      <c r="K9080" t="s">
        <v>31</v>
      </c>
      <c r="L9080" t="s">
        <v>16</v>
      </c>
      <c r="M9080">
        <v>236.25</v>
      </c>
      <c r="N9080" t="s">
        <v>48</v>
      </c>
    </row>
    <row r="9081" spans="1:14" ht="14.25" customHeight="1" x14ac:dyDescent="0.3">
      <c r="A9081" t="s">
        <v>2433</v>
      </c>
      <c r="B9081" t="s">
        <v>25</v>
      </c>
      <c r="C9081" t="s">
        <v>26</v>
      </c>
      <c r="D9081">
        <v>1689.88</v>
      </c>
      <c r="E9081">
        <v>0.42</v>
      </c>
      <c r="F9081">
        <f t="shared" si="282"/>
        <v>709.74959999999999</v>
      </c>
      <c r="G9081">
        <f t="shared" si="283"/>
        <v>980.13040000000012</v>
      </c>
      <c r="H9081">
        <v>4</v>
      </c>
      <c r="I9081" s="17">
        <v>45545</v>
      </c>
      <c r="J9081" s="17">
        <v>45551</v>
      </c>
      <c r="K9081" t="s">
        <v>15</v>
      </c>
      <c r="L9081" t="s">
        <v>16</v>
      </c>
      <c r="M9081">
        <v>471.92</v>
      </c>
      <c r="N9081" t="s">
        <v>28</v>
      </c>
    </row>
    <row r="9082" spans="1:14" ht="14.25" customHeight="1" x14ac:dyDescent="0.3">
      <c r="A9082" t="s">
        <v>14206</v>
      </c>
      <c r="B9082" t="s">
        <v>13</v>
      </c>
      <c r="C9082" t="s">
        <v>26</v>
      </c>
      <c r="D9082">
        <v>1694.8</v>
      </c>
      <c r="E9082">
        <v>0.37</v>
      </c>
      <c r="F9082">
        <f t="shared" si="282"/>
        <v>627.07600000000002</v>
      </c>
      <c r="G9082">
        <f t="shared" si="283"/>
        <v>1067.7239999999999</v>
      </c>
      <c r="H9082">
        <v>4</v>
      </c>
      <c r="I9082" s="17">
        <v>45625</v>
      </c>
      <c r="J9082" s="17">
        <v>45629</v>
      </c>
      <c r="K9082" t="s">
        <v>15</v>
      </c>
      <c r="L9082" t="s">
        <v>16</v>
      </c>
      <c r="M9082">
        <v>414.98</v>
      </c>
      <c r="N9082" t="s">
        <v>39</v>
      </c>
    </row>
    <row r="9083" spans="1:14" ht="14.25" customHeight="1" x14ac:dyDescent="0.3">
      <c r="A9083" t="s">
        <v>3615</v>
      </c>
      <c r="B9083" t="s">
        <v>19</v>
      </c>
      <c r="C9083" t="s">
        <v>20</v>
      </c>
      <c r="D9083">
        <v>1695.74</v>
      </c>
      <c r="E9083">
        <v>0.32</v>
      </c>
      <c r="F9083">
        <f t="shared" si="282"/>
        <v>542.63679999999999</v>
      </c>
      <c r="G9083">
        <f t="shared" si="283"/>
        <v>1153.1032</v>
      </c>
      <c r="H9083">
        <v>4</v>
      </c>
      <c r="I9083" s="17">
        <v>45256</v>
      </c>
      <c r="J9083" s="17">
        <v>45259</v>
      </c>
      <c r="K9083" t="s">
        <v>15</v>
      </c>
      <c r="L9083" t="s">
        <v>27</v>
      </c>
      <c r="M9083">
        <v>295.82</v>
      </c>
      <c r="N9083" t="s">
        <v>28</v>
      </c>
    </row>
    <row r="9084" spans="1:14" ht="14.25" customHeight="1" x14ac:dyDescent="0.3">
      <c r="A9084" t="s">
        <v>3938</v>
      </c>
      <c r="B9084" t="s">
        <v>19</v>
      </c>
      <c r="C9084" t="s">
        <v>26</v>
      </c>
      <c r="D9084">
        <v>1698.92</v>
      </c>
      <c r="E9084">
        <v>0.36</v>
      </c>
      <c r="F9084">
        <f t="shared" si="282"/>
        <v>611.61120000000005</v>
      </c>
      <c r="G9084">
        <f t="shared" si="283"/>
        <v>1087.3088</v>
      </c>
      <c r="H9084">
        <v>4</v>
      </c>
      <c r="I9084" s="17">
        <v>45430</v>
      </c>
      <c r="J9084" s="17">
        <v>45434</v>
      </c>
      <c r="K9084" t="s">
        <v>21</v>
      </c>
      <c r="L9084" t="s">
        <v>16</v>
      </c>
      <c r="M9084">
        <v>377.91</v>
      </c>
      <c r="N9084" t="s">
        <v>34</v>
      </c>
    </row>
    <row r="9085" spans="1:14" ht="14.25" customHeight="1" x14ac:dyDescent="0.3">
      <c r="A9085" t="s">
        <v>5760</v>
      </c>
      <c r="B9085" t="s">
        <v>19</v>
      </c>
      <c r="C9085" t="s">
        <v>20</v>
      </c>
      <c r="D9085">
        <v>1699.8</v>
      </c>
      <c r="E9085">
        <v>0.25</v>
      </c>
      <c r="F9085">
        <f t="shared" si="282"/>
        <v>424.95</v>
      </c>
      <c r="G9085">
        <f t="shared" si="283"/>
        <v>1274.8499999999999</v>
      </c>
      <c r="H9085">
        <v>4</v>
      </c>
      <c r="I9085" s="17">
        <v>45077</v>
      </c>
      <c r="J9085" s="17">
        <v>45079</v>
      </c>
      <c r="K9085" t="s">
        <v>15</v>
      </c>
      <c r="L9085" t="s">
        <v>22</v>
      </c>
      <c r="M9085">
        <v>148.71</v>
      </c>
      <c r="N9085" t="s">
        <v>17</v>
      </c>
    </row>
    <row r="9086" spans="1:14" ht="14.25" customHeight="1" x14ac:dyDescent="0.3">
      <c r="A9086" t="s">
        <v>3434</v>
      </c>
      <c r="B9086" t="s">
        <v>19</v>
      </c>
      <c r="C9086" t="s">
        <v>26</v>
      </c>
      <c r="D9086">
        <v>1702.19</v>
      </c>
      <c r="E9086">
        <v>0.09</v>
      </c>
      <c r="F9086">
        <f t="shared" si="282"/>
        <v>153.19710000000001</v>
      </c>
      <c r="G9086">
        <f t="shared" si="283"/>
        <v>1548.9929</v>
      </c>
      <c r="H9086">
        <v>4</v>
      </c>
      <c r="I9086" s="17">
        <v>44963</v>
      </c>
      <c r="J9086" s="17">
        <v>44964</v>
      </c>
      <c r="K9086" t="s">
        <v>15</v>
      </c>
      <c r="L9086" t="s">
        <v>22</v>
      </c>
      <c r="M9086">
        <v>92.95</v>
      </c>
      <c r="N9086" t="s">
        <v>17</v>
      </c>
    </row>
    <row r="9087" spans="1:14" ht="14.25" customHeight="1" x14ac:dyDescent="0.3">
      <c r="A9087" t="s">
        <v>1245</v>
      </c>
      <c r="B9087" t="s">
        <v>41</v>
      </c>
      <c r="C9087" t="s">
        <v>20</v>
      </c>
      <c r="D9087">
        <v>1708.89</v>
      </c>
      <c r="E9087">
        <v>0.46</v>
      </c>
      <c r="F9087">
        <f t="shared" si="282"/>
        <v>786.08940000000007</v>
      </c>
      <c r="G9087">
        <f t="shared" si="283"/>
        <v>922.80060000000003</v>
      </c>
      <c r="H9087">
        <v>4</v>
      </c>
      <c r="I9087" s="17">
        <v>45297</v>
      </c>
      <c r="J9087" s="17">
        <v>45298</v>
      </c>
      <c r="K9087" t="s">
        <v>31</v>
      </c>
      <c r="L9087" t="s">
        <v>22</v>
      </c>
      <c r="M9087">
        <v>501.11</v>
      </c>
      <c r="N9087" t="s">
        <v>34</v>
      </c>
    </row>
    <row r="9088" spans="1:14" ht="14.25" customHeight="1" x14ac:dyDescent="0.3">
      <c r="A9088" t="s">
        <v>9025</v>
      </c>
      <c r="B9088" t="s">
        <v>25</v>
      </c>
      <c r="C9088" t="s">
        <v>26</v>
      </c>
      <c r="D9088">
        <v>1711.54</v>
      </c>
      <c r="E9088">
        <v>0.47</v>
      </c>
      <c r="F9088">
        <f t="shared" si="282"/>
        <v>804.42379999999991</v>
      </c>
      <c r="G9088">
        <f t="shared" si="283"/>
        <v>907.11620000000005</v>
      </c>
      <c r="H9088">
        <v>4</v>
      </c>
      <c r="I9088" s="17">
        <v>45089</v>
      </c>
      <c r="J9088" s="17">
        <v>45092</v>
      </c>
      <c r="K9088" t="s">
        <v>21</v>
      </c>
      <c r="L9088" t="s">
        <v>16</v>
      </c>
      <c r="M9088">
        <v>327.66000000000003</v>
      </c>
      <c r="N9088" t="s">
        <v>34</v>
      </c>
    </row>
    <row r="9089" spans="1:14" ht="14.25" customHeight="1" x14ac:dyDescent="0.3">
      <c r="A9089" t="s">
        <v>8222</v>
      </c>
      <c r="B9089" t="s">
        <v>25</v>
      </c>
      <c r="C9089" t="s">
        <v>33</v>
      </c>
      <c r="D9089">
        <v>1713.31</v>
      </c>
      <c r="E9089">
        <v>0.34</v>
      </c>
      <c r="F9089">
        <f t="shared" si="282"/>
        <v>582.52539999999999</v>
      </c>
      <c r="G9089">
        <f t="shared" si="283"/>
        <v>1130.7846</v>
      </c>
      <c r="H9089">
        <v>4</v>
      </c>
      <c r="I9089" s="17">
        <v>45209</v>
      </c>
      <c r="J9089" s="17">
        <v>45216</v>
      </c>
      <c r="K9089" t="s">
        <v>15</v>
      </c>
      <c r="L9089" t="s">
        <v>16</v>
      </c>
      <c r="M9089">
        <v>421.67</v>
      </c>
      <c r="N9089" t="s">
        <v>48</v>
      </c>
    </row>
    <row r="9090" spans="1:14" ht="14.25" customHeight="1" x14ac:dyDescent="0.3">
      <c r="A9090" t="s">
        <v>10049</v>
      </c>
      <c r="B9090" t="s">
        <v>13</v>
      </c>
      <c r="C9090" t="s">
        <v>33</v>
      </c>
      <c r="D9090">
        <v>1715.61</v>
      </c>
      <c r="E9090">
        <v>0.38</v>
      </c>
      <c r="F9090">
        <f t="shared" ref="F9090:F9153" si="284">D9090*E9090</f>
        <v>651.93179999999995</v>
      </c>
      <c r="G9090">
        <f t="shared" ref="G9090:G9153" si="285">D9090-F9090</f>
        <v>1063.6781999999998</v>
      </c>
      <c r="H9090">
        <v>4</v>
      </c>
      <c r="I9090" s="17">
        <v>45521</v>
      </c>
      <c r="J9090" s="17">
        <v>45528</v>
      </c>
      <c r="K9090" t="s">
        <v>21</v>
      </c>
      <c r="L9090" t="s">
        <v>16</v>
      </c>
      <c r="M9090">
        <v>441.05</v>
      </c>
      <c r="N9090" t="s">
        <v>39</v>
      </c>
    </row>
    <row r="9091" spans="1:14" ht="14.25" customHeight="1" x14ac:dyDescent="0.3">
      <c r="A9091" t="s">
        <v>647</v>
      </c>
      <c r="B9091" t="s">
        <v>41</v>
      </c>
      <c r="C9091" t="s">
        <v>26</v>
      </c>
      <c r="D9091">
        <v>1716.98</v>
      </c>
      <c r="E9091">
        <v>0.2</v>
      </c>
      <c r="F9091">
        <f t="shared" si="284"/>
        <v>343.39600000000002</v>
      </c>
      <c r="G9091">
        <f t="shared" si="285"/>
        <v>1373.5840000000001</v>
      </c>
      <c r="H9091">
        <v>4</v>
      </c>
      <c r="I9091" s="17">
        <v>45194</v>
      </c>
      <c r="J9091" s="17">
        <v>45195</v>
      </c>
      <c r="K9091" t="s">
        <v>21</v>
      </c>
      <c r="L9091" t="s">
        <v>22</v>
      </c>
      <c r="M9091">
        <v>239.91</v>
      </c>
      <c r="N9091" t="s">
        <v>34</v>
      </c>
    </row>
    <row r="9092" spans="1:14" ht="14.25" customHeight="1" x14ac:dyDescent="0.3">
      <c r="A9092" t="s">
        <v>14941</v>
      </c>
      <c r="B9092" t="s">
        <v>25</v>
      </c>
      <c r="C9092" t="s">
        <v>33</v>
      </c>
      <c r="D9092">
        <v>1717.29</v>
      </c>
      <c r="E9092">
        <v>0.02</v>
      </c>
      <c r="F9092">
        <f t="shared" si="284"/>
        <v>34.345799999999997</v>
      </c>
      <c r="G9092">
        <f t="shared" si="285"/>
        <v>1682.9441999999999</v>
      </c>
      <c r="H9092">
        <v>4</v>
      </c>
      <c r="I9092" s="17">
        <v>45164</v>
      </c>
      <c r="J9092" s="17">
        <v>45170</v>
      </c>
      <c r="K9092" t="s">
        <v>21</v>
      </c>
      <c r="L9092" t="s">
        <v>22</v>
      </c>
      <c r="M9092">
        <v>185.9</v>
      </c>
      <c r="N9092" t="s">
        <v>17</v>
      </c>
    </row>
    <row r="9093" spans="1:14" ht="14.25" customHeight="1" x14ac:dyDescent="0.3">
      <c r="A9093" t="s">
        <v>4785</v>
      </c>
      <c r="B9093" t="s">
        <v>25</v>
      </c>
      <c r="C9093" t="s">
        <v>26</v>
      </c>
      <c r="D9093">
        <v>1720.17</v>
      </c>
      <c r="E9093">
        <v>0.36</v>
      </c>
      <c r="F9093">
        <f t="shared" si="284"/>
        <v>619.26120000000003</v>
      </c>
      <c r="G9093">
        <f t="shared" si="285"/>
        <v>1100.9088000000002</v>
      </c>
      <c r="H9093">
        <v>4</v>
      </c>
      <c r="I9093" s="17">
        <v>45228</v>
      </c>
      <c r="J9093" s="17">
        <v>45230</v>
      </c>
      <c r="K9093" t="s">
        <v>15</v>
      </c>
      <c r="L9093" t="s">
        <v>27</v>
      </c>
      <c r="M9093">
        <v>319.95999999999998</v>
      </c>
      <c r="N9093" t="s">
        <v>34</v>
      </c>
    </row>
    <row r="9094" spans="1:14" ht="14.25" customHeight="1" x14ac:dyDescent="0.3">
      <c r="A9094" t="s">
        <v>3516</v>
      </c>
      <c r="B9094" t="s">
        <v>25</v>
      </c>
      <c r="C9094" t="s">
        <v>14</v>
      </c>
      <c r="D9094">
        <v>1724.38</v>
      </c>
      <c r="E9094">
        <v>0.22</v>
      </c>
      <c r="F9094">
        <f t="shared" si="284"/>
        <v>379.36360000000002</v>
      </c>
      <c r="G9094">
        <f t="shared" si="285"/>
        <v>1345.0164</v>
      </c>
      <c r="H9094">
        <v>4</v>
      </c>
      <c r="I9094" s="17">
        <v>45303</v>
      </c>
      <c r="J9094" s="17">
        <v>45310</v>
      </c>
      <c r="K9094" t="s">
        <v>21</v>
      </c>
      <c r="L9094" t="s">
        <v>16</v>
      </c>
      <c r="M9094">
        <v>150.22</v>
      </c>
      <c r="N9094" t="s">
        <v>39</v>
      </c>
    </row>
    <row r="9095" spans="1:14" ht="14.25" customHeight="1" x14ac:dyDescent="0.3">
      <c r="A9095" t="s">
        <v>9031</v>
      </c>
      <c r="B9095" t="s">
        <v>25</v>
      </c>
      <c r="C9095" t="s">
        <v>20</v>
      </c>
      <c r="D9095">
        <v>1730.55</v>
      </c>
      <c r="E9095">
        <v>0.28000000000000003</v>
      </c>
      <c r="F9095">
        <f t="shared" si="284"/>
        <v>484.55400000000003</v>
      </c>
      <c r="G9095">
        <f t="shared" si="285"/>
        <v>1245.9959999999999</v>
      </c>
      <c r="H9095">
        <v>4</v>
      </c>
      <c r="I9095" s="17">
        <v>45382</v>
      </c>
      <c r="J9095" s="17">
        <v>45387</v>
      </c>
      <c r="K9095" t="s">
        <v>21</v>
      </c>
      <c r="L9095" t="s">
        <v>22</v>
      </c>
      <c r="M9095">
        <v>101.13</v>
      </c>
      <c r="N9095" t="s">
        <v>17</v>
      </c>
    </row>
    <row r="9096" spans="1:14" ht="14.25" customHeight="1" x14ac:dyDescent="0.3">
      <c r="A9096" t="s">
        <v>2758</v>
      </c>
      <c r="B9096" t="s">
        <v>41</v>
      </c>
      <c r="C9096" t="s">
        <v>14</v>
      </c>
      <c r="D9096">
        <v>1732.74</v>
      </c>
      <c r="E9096">
        <v>0.4</v>
      </c>
      <c r="F9096">
        <f t="shared" si="284"/>
        <v>693.096</v>
      </c>
      <c r="G9096">
        <f t="shared" si="285"/>
        <v>1039.644</v>
      </c>
      <c r="H9096">
        <v>4</v>
      </c>
      <c r="I9096" s="17">
        <v>45556</v>
      </c>
      <c r="J9096" s="17">
        <v>45557</v>
      </c>
      <c r="K9096" t="s">
        <v>21</v>
      </c>
      <c r="L9096" t="s">
        <v>16</v>
      </c>
      <c r="M9096">
        <v>192.62</v>
      </c>
      <c r="N9096" t="s">
        <v>48</v>
      </c>
    </row>
    <row r="9097" spans="1:14" ht="14.25" customHeight="1" x14ac:dyDescent="0.3">
      <c r="A9097" t="s">
        <v>4751</v>
      </c>
      <c r="B9097" t="s">
        <v>19</v>
      </c>
      <c r="C9097" t="s">
        <v>33</v>
      </c>
      <c r="D9097">
        <v>1733.67</v>
      </c>
      <c r="E9097">
        <v>0.21</v>
      </c>
      <c r="F9097">
        <f t="shared" si="284"/>
        <v>364.07069999999999</v>
      </c>
      <c r="G9097">
        <f t="shared" si="285"/>
        <v>1369.5993000000001</v>
      </c>
      <c r="H9097">
        <v>4</v>
      </c>
      <c r="I9097" s="17">
        <v>45286</v>
      </c>
      <c r="J9097" s="17">
        <v>45290</v>
      </c>
      <c r="K9097" t="s">
        <v>31</v>
      </c>
      <c r="L9097" t="s">
        <v>16</v>
      </c>
      <c r="M9097">
        <v>469.84</v>
      </c>
      <c r="N9097" t="s">
        <v>39</v>
      </c>
    </row>
    <row r="9098" spans="1:14" ht="14.25" customHeight="1" x14ac:dyDescent="0.3">
      <c r="A9098" t="s">
        <v>10035</v>
      </c>
      <c r="B9098" t="s">
        <v>13</v>
      </c>
      <c r="C9098" t="s">
        <v>20</v>
      </c>
      <c r="D9098">
        <v>1733.88</v>
      </c>
      <c r="E9098">
        <v>0.45</v>
      </c>
      <c r="F9098">
        <f t="shared" si="284"/>
        <v>780.24600000000009</v>
      </c>
      <c r="G9098">
        <f t="shared" si="285"/>
        <v>953.63400000000001</v>
      </c>
      <c r="H9098">
        <v>4</v>
      </c>
      <c r="I9098" s="17">
        <v>45345</v>
      </c>
      <c r="J9098" s="17">
        <v>45352</v>
      </c>
      <c r="K9098" t="s">
        <v>31</v>
      </c>
      <c r="L9098" t="s">
        <v>16</v>
      </c>
      <c r="M9098">
        <v>223.32</v>
      </c>
      <c r="N9098" t="s">
        <v>39</v>
      </c>
    </row>
    <row r="9099" spans="1:14" ht="14.25" customHeight="1" x14ac:dyDescent="0.3">
      <c r="A9099" t="s">
        <v>14500</v>
      </c>
      <c r="B9099" t="s">
        <v>13</v>
      </c>
      <c r="C9099" t="s">
        <v>20</v>
      </c>
      <c r="D9099">
        <v>1734.41</v>
      </c>
      <c r="E9099">
        <v>0.49</v>
      </c>
      <c r="F9099">
        <f t="shared" si="284"/>
        <v>849.86090000000002</v>
      </c>
      <c r="G9099">
        <f t="shared" si="285"/>
        <v>884.54910000000007</v>
      </c>
      <c r="H9099">
        <v>4</v>
      </c>
      <c r="I9099" s="17">
        <v>45198</v>
      </c>
      <c r="J9099" s="17">
        <v>45204</v>
      </c>
      <c r="K9099" t="s">
        <v>31</v>
      </c>
      <c r="L9099" t="s">
        <v>16</v>
      </c>
      <c r="M9099">
        <v>103.1</v>
      </c>
      <c r="N9099" t="s">
        <v>48</v>
      </c>
    </row>
    <row r="9100" spans="1:14" ht="14.25" customHeight="1" x14ac:dyDescent="0.3">
      <c r="A9100" t="s">
        <v>9693</v>
      </c>
      <c r="B9100" t="s">
        <v>41</v>
      </c>
      <c r="C9100" t="s">
        <v>36</v>
      </c>
      <c r="D9100">
        <v>1734.48</v>
      </c>
      <c r="E9100">
        <v>0.44</v>
      </c>
      <c r="F9100">
        <f t="shared" si="284"/>
        <v>763.1712</v>
      </c>
      <c r="G9100">
        <f t="shared" si="285"/>
        <v>971.30880000000002</v>
      </c>
      <c r="H9100">
        <v>4</v>
      </c>
      <c r="I9100" s="17">
        <v>45455</v>
      </c>
      <c r="J9100" s="17">
        <v>45457</v>
      </c>
      <c r="K9100" t="s">
        <v>31</v>
      </c>
      <c r="L9100" t="s">
        <v>27</v>
      </c>
      <c r="M9100">
        <v>193.33</v>
      </c>
      <c r="N9100" t="s">
        <v>17</v>
      </c>
    </row>
    <row r="9101" spans="1:14" ht="14.25" customHeight="1" x14ac:dyDescent="0.3">
      <c r="A9101" t="s">
        <v>7057</v>
      </c>
      <c r="B9101" t="s">
        <v>13</v>
      </c>
      <c r="C9101" t="s">
        <v>20</v>
      </c>
      <c r="D9101">
        <v>1741.56</v>
      </c>
      <c r="E9101">
        <v>0.48</v>
      </c>
      <c r="F9101">
        <f t="shared" si="284"/>
        <v>835.94879999999989</v>
      </c>
      <c r="G9101">
        <f t="shared" si="285"/>
        <v>905.61120000000005</v>
      </c>
      <c r="H9101">
        <v>4</v>
      </c>
      <c r="I9101" s="17">
        <v>45218</v>
      </c>
      <c r="J9101" s="17">
        <v>45220</v>
      </c>
      <c r="K9101" t="s">
        <v>31</v>
      </c>
      <c r="L9101" t="s">
        <v>22</v>
      </c>
      <c r="M9101">
        <v>270.36</v>
      </c>
      <c r="N9101" t="s">
        <v>17</v>
      </c>
    </row>
    <row r="9102" spans="1:14" ht="14.25" customHeight="1" x14ac:dyDescent="0.3">
      <c r="A9102" t="s">
        <v>10817</v>
      </c>
      <c r="B9102" t="s">
        <v>19</v>
      </c>
      <c r="C9102" t="s">
        <v>20</v>
      </c>
      <c r="D9102">
        <v>1747.89</v>
      </c>
      <c r="E9102">
        <v>0.36</v>
      </c>
      <c r="F9102">
        <f t="shared" si="284"/>
        <v>629.24040000000002</v>
      </c>
      <c r="G9102">
        <f t="shared" si="285"/>
        <v>1118.6496000000002</v>
      </c>
      <c r="H9102">
        <v>4</v>
      </c>
      <c r="I9102" s="17">
        <v>45500</v>
      </c>
      <c r="J9102" s="17">
        <v>45505</v>
      </c>
      <c r="K9102" t="s">
        <v>15</v>
      </c>
      <c r="L9102" t="s">
        <v>16</v>
      </c>
      <c r="M9102">
        <v>174.02</v>
      </c>
      <c r="N9102" t="s">
        <v>17</v>
      </c>
    </row>
    <row r="9103" spans="1:14" ht="14.25" customHeight="1" x14ac:dyDescent="0.3">
      <c r="A9103" t="s">
        <v>7500</v>
      </c>
      <c r="B9103" t="s">
        <v>13</v>
      </c>
      <c r="C9103" t="s">
        <v>20</v>
      </c>
      <c r="D9103">
        <v>1759.98</v>
      </c>
      <c r="E9103">
        <v>0.28999999999999998</v>
      </c>
      <c r="F9103">
        <f t="shared" si="284"/>
        <v>510.39419999999996</v>
      </c>
      <c r="G9103">
        <f t="shared" si="285"/>
        <v>1249.5858000000001</v>
      </c>
      <c r="H9103">
        <v>4</v>
      </c>
      <c r="I9103" s="17">
        <v>45100</v>
      </c>
      <c r="J9103" s="17">
        <v>45106</v>
      </c>
      <c r="K9103" t="s">
        <v>15</v>
      </c>
      <c r="L9103" t="s">
        <v>16</v>
      </c>
      <c r="M9103">
        <v>494.84</v>
      </c>
      <c r="N9103" t="s">
        <v>23</v>
      </c>
    </row>
    <row r="9104" spans="1:14" ht="14.25" customHeight="1" x14ac:dyDescent="0.3">
      <c r="A9104" t="s">
        <v>5637</v>
      </c>
      <c r="B9104" t="s">
        <v>41</v>
      </c>
      <c r="C9104" t="s">
        <v>33</v>
      </c>
      <c r="D9104">
        <v>1760.05</v>
      </c>
      <c r="E9104">
        <v>0.27</v>
      </c>
      <c r="F9104">
        <f t="shared" si="284"/>
        <v>475.21350000000001</v>
      </c>
      <c r="G9104">
        <f t="shared" si="285"/>
        <v>1284.8364999999999</v>
      </c>
      <c r="H9104">
        <v>4</v>
      </c>
      <c r="I9104" s="17">
        <v>45303</v>
      </c>
      <c r="J9104" s="17">
        <v>45306</v>
      </c>
      <c r="K9104" t="s">
        <v>21</v>
      </c>
      <c r="L9104" t="s">
        <v>27</v>
      </c>
      <c r="M9104">
        <v>412.26</v>
      </c>
      <c r="N9104" t="s">
        <v>39</v>
      </c>
    </row>
    <row r="9105" spans="1:14" ht="14.25" customHeight="1" x14ac:dyDescent="0.3">
      <c r="A9105" t="s">
        <v>6525</v>
      </c>
      <c r="B9105" t="s">
        <v>41</v>
      </c>
      <c r="C9105" t="s">
        <v>33</v>
      </c>
      <c r="D9105">
        <v>1768.68</v>
      </c>
      <c r="E9105">
        <v>0.04</v>
      </c>
      <c r="F9105">
        <f t="shared" si="284"/>
        <v>70.747200000000007</v>
      </c>
      <c r="G9105">
        <f t="shared" si="285"/>
        <v>1697.9328</v>
      </c>
      <c r="H9105">
        <v>4</v>
      </c>
      <c r="I9105" s="17">
        <v>45560</v>
      </c>
      <c r="J9105" s="17">
        <v>45562</v>
      </c>
      <c r="K9105" t="s">
        <v>15</v>
      </c>
      <c r="L9105" t="s">
        <v>27</v>
      </c>
      <c r="M9105">
        <v>327.87</v>
      </c>
      <c r="N9105" t="s">
        <v>17</v>
      </c>
    </row>
    <row r="9106" spans="1:14" ht="14.25" customHeight="1" x14ac:dyDescent="0.3">
      <c r="A9106" t="s">
        <v>5396</v>
      </c>
      <c r="B9106" t="s">
        <v>41</v>
      </c>
      <c r="C9106" t="s">
        <v>33</v>
      </c>
      <c r="D9106">
        <v>1776.09</v>
      </c>
      <c r="E9106">
        <v>0.48</v>
      </c>
      <c r="F9106">
        <f t="shared" si="284"/>
        <v>852.52319999999997</v>
      </c>
      <c r="G9106">
        <f t="shared" si="285"/>
        <v>923.56679999999994</v>
      </c>
      <c r="H9106">
        <v>4</v>
      </c>
      <c r="I9106" s="17">
        <v>45039</v>
      </c>
      <c r="J9106" s="17">
        <v>45043</v>
      </c>
      <c r="K9106" t="s">
        <v>31</v>
      </c>
      <c r="L9106" t="s">
        <v>27</v>
      </c>
      <c r="M9106">
        <v>184.05</v>
      </c>
      <c r="N9106" t="s">
        <v>48</v>
      </c>
    </row>
    <row r="9107" spans="1:14" ht="14.25" customHeight="1" x14ac:dyDescent="0.3">
      <c r="A9107" t="s">
        <v>8685</v>
      </c>
      <c r="B9107" t="s">
        <v>13</v>
      </c>
      <c r="C9107" t="s">
        <v>20</v>
      </c>
      <c r="D9107">
        <v>1778.35</v>
      </c>
      <c r="E9107">
        <v>0.22</v>
      </c>
      <c r="F9107">
        <f t="shared" si="284"/>
        <v>391.23699999999997</v>
      </c>
      <c r="G9107">
        <f t="shared" si="285"/>
        <v>1387.1129999999998</v>
      </c>
      <c r="H9107">
        <v>4</v>
      </c>
      <c r="I9107" s="17">
        <v>45125</v>
      </c>
      <c r="J9107" s="17">
        <v>45126</v>
      </c>
      <c r="K9107" t="s">
        <v>21</v>
      </c>
      <c r="L9107" t="s">
        <v>22</v>
      </c>
      <c r="M9107">
        <v>440.92</v>
      </c>
      <c r="N9107" t="s">
        <v>17</v>
      </c>
    </row>
    <row r="9108" spans="1:14" ht="14.25" customHeight="1" x14ac:dyDescent="0.3">
      <c r="A9108" t="s">
        <v>1034</v>
      </c>
      <c r="B9108" t="s">
        <v>13</v>
      </c>
      <c r="C9108" t="s">
        <v>14</v>
      </c>
      <c r="D9108">
        <v>1779.05</v>
      </c>
      <c r="E9108">
        <v>0.2</v>
      </c>
      <c r="F9108">
        <f t="shared" si="284"/>
        <v>355.81</v>
      </c>
      <c r="G9108">
        <f t="shared" si="285"/>
        <v>1423.24</v>
      </c>
      <c r="H9108">
        <v>4</v>
      </c>
      <c r="I9108" s="17">
        <v>45103</v>
      </c>
      <c r="J9108" s="17">
        <v>45108</v>
      </c>
      <c r="K9108" t="s">
        <v>31</v>
      </c>
      <c r="L9108" t="s">
        <v>16</v>
      </c>
      <c r="M9108">
        <v>140.97999999999999</v>
      </c>
      <c r="N9108" t="s">
        <v>17</v>
      </c>
    </row>
    <row r="9109" spans="1:14" ht="14.25" customHeight="1" x14ac:dyDescent="0.3">
      <c r="A9109" t="s">
        <v>10182</v>
      </c>
      <c r="B9109" t="s">
        <v>25</v>
      </c>
      <c r="C9109" t="s">
        <v>33</v>
      </c>
      <c r="D9109">
        <v>1782.45</v>
      </c>
      <c r="E9109">
        <v>0.21</v>
      </c>
      <c r="F9109">
        <f t="shared" si="284"/>
        <v>374.31450000000001</v>
      </c>
      <c r="G9109">
        <f t="shared" si="285"/>
        <v>1408.1355000000001</v>
      </c>
      <c r="H9109">
        <v>4</v>
      </c>
      <c r="I9109" s="17">
        <v>45534</v>
      </c>
      <c r="J9109" s="17">
        <v>45535</v>
      </c>
      <c r="K9109" t="s">
        <v>21</v>
      </c>
      <c r="L9109" t="s">
        <v>27</v>
      </c>
      <c r="M9109">
        <v>111.59</v>
      </c>
      <c r="N9109" t="s">
        <v>34</v>
      </c>
    </row>
    <row r="9110" spans="1:14" ht="14.25" customHeight="1" x14ac:dyDescent="0.3">
      <c r="A9110" t="s">
        <v>3949</v>
      </c>
      <c r="B9110" t="s">
        <v>19</v>
      </c>
      <c r="C9110" t="s">
        <v>14</v>
      </c>
      <c r="D9110">
        <v>1785.48</v>
      </c>
      <c r="E9110">
        <v>0.1</v>
      </c>
      <c r="F9110">
        <f t="shared" si="284"/>
        <v>178.548</v>
      </c>
      <c r="G9110">
        <f t="shared" si="285"/>
        <v>1606.932</v>
      </c>
      <c r="H9110">
        <v>4</v>
      </c>
      <c r="I9110" s="17">
        <v>44985</v>
      </c>
      <c r="J9110" s="17">
        <v>44991</v>
      </c>
      <c r="K9110" t="s">
        <v>21</v>
      </c>
      <c r="L9110" t="s">
        <v>16</v>
      </c>
      <c r="M9110">
        <v>391.07</v>
      </c>
      <c r="N9110" t="s">
        <v>28</v>
      </c>
    </row>
    <row r="9111" spans="1:14" ht="14.25" customHeight="1" x14ac:dyDescent="0.3">
      <c r="A9111" t="s">
        <v>628</v>
      </c>
      <c r="B9111" t="s">
        <v>19</v>
      </c>
      <c r="C9111" t="s">
        <v>36</v>
      </c>
      <c r="D9111">
        <v>1788.73</v>
      </c>
      <c r="E9111">
        <v>0.35</v>
      </c>
      <c r="F9111">
        <f t="shared" si="284"/>
        <v>626.05549999999994</v>
      </c>
      <c r="G9111">
        <f t="shared" si="285"/>
        <v>1162.6745000000001</v>
      </c>
      <c r="H9111">
        <v>4</v>
      </c>
      <c r="I9111" s="17">
        <v>45260</v>
      </c>
      <c r="J9111" s="17">
        <v>45262</v>
      </c>
      <c r="K9111" t="s">
        <v>15</v>
      </c>
      <c r="L9111" t="s">
        <v>16</v>
      </c>
      <c r="M9111">
        <v>117.68</v>
      </c>
      <c r="N9111" t="s">
        <v>34</v>
      </c>
    </row>
    <row r="9112" spans="1:14" ht="14.25" customHeight="1" x14ac:dyDescent="0.3">
      <c r="A9112" t="s">
        <v>3356</v>
      </c>
      <c r="B9112" t="s">
        <v>41</v>
      </c>
      <c r="C9112" t="s">
        <v>26</v>
      </c>
      <c r="D9112">
        <v>1789.8</v>
      </c>
      <c r="E9112">
        <v>0.04</v>
      </c>
      <c r="F9112">
        <f t="shared" si="284"/>
        <v>71.591999999999999</v>
      </c>
      <c r="G9112">
        <f t="shared" si="285"/>
        <v>1718.2079999999999</v>
      </c>
      <c r="H9112">
        <v>4</v>
      </c>
      <c r="I9112" s="17">
        <v>45342</v>
      </c>
      <c r="J9112" s="17">
        <v>45349</v>
      </c>
      <c r="K9112" t="s">
        <v>21</v>
      </c>
      <c r="L9112" t="s">
        <v>22</v>
      </c>
      <c r="M9112">
        <v>517.62</v>
      </c>
      <c r="N9112" t="s">
        <v>39</v>
      </c>
    </row>
    <row r="9113" spans="1:14" ht="14.25" customHeight="1" x14ac:dyDescent="0.3">
      <c r="A9113" t="s">
        <v>1342</v>
      </c>
      <c r="B9113" t="s">
        <v>19</v>
      </c>
      <c r="C9113" t="s">
        <v>14</v>
      </c>
      <c r="D9113">
        <v>1792.88</v>
      </c>
      <c r="E9113">
        <v>0.26</v>
      </c>
      <c r="F9113">
        <f t="shared" si="284"/>
        <v>466.14880000000005</v>
      </c>
      <c r="G9113">
        <f t="shared" si="285"/>
        <v>1326.7312000000002</v>
      </c>
      <c r="H9113">
        <v>4</v>
      </c>
      <c r="I9113" s="17">
        <v>45566</v>
      </c>
      <c r="J9113" s="17">
        <v>45570</v>
      </c>
      <c r="K9113" t="s">
        <v>21</v>
      </c>
      <c r="L9113" t="s">
        <v>27</v>
      </c>
      <c r="M9113">
        <v>281.73</v>
      </c>
      <c r="N9113" t="s">
        <v>34</v>
      </c>
    </row>
    <row r="9114" spans="1:14" ht="14.25" customHeight="1" x14ac:dyDescent="0.3">
      <c r="A9114" t="s">
        <v>4101</v>
      </c>
      <c r="B9114" t="s">
        <v>19</v>
      </c>
      <c r="C9114" t="s">
        <v>14</v>
      </c>
      <c r="D9114">
        <v>1794.01</v>
      </c>
      <c r="E9114">
        <v>0.28000000000000003</v>
      </c>
      <c r="F9114">
        <f t="shared" si="284"/>
        <v>502.32280000000003</v>
      </c>
      <c r="G9114">
        <f t="shared" si="285"/>
        <v>1291.6871999999998</v>
      </c>
      <c r="H9114">
        <v>4</v>
      </c>
      <c r="I9114" s="17">
        <v>45390</v>
      </c>
      <c r="J9114" s="17">
        <v>45397</v>
      </c>
      <c r="K9114" t="s">
        <v>15</v>
      </c>
      <c r="L9114" t="s">
        <v>22</v>
      </c>
      <c r="M9114">
        <v>175.06</v>
      </c>
      <c r="N9114" t="s">
        <v>23</v>
      </c>
    </row>
    <row r="9115" spans="1:14" ht="14.25" customHeight="1" x14ac:dyDescent="0.3">
      <c r="A9115" t="s">
        <v>4988</v>
      </c>
      <c r="B9115" t="s">
        <v>13</v>
      </c>
      <c r="C9115" t="s">
        <v>20</v>
      </c>
      <c r="D9115">
        <v>1794.48</v>
      </c>
      <c r="E9115">
        <v>0.48</v>
      </c>
      <c r="F9115">
        <f t="shared" si="284"/>
        <v>861.35039999999992</v>
      </c>
      <c r="G9115">
        <f t="shared" si="285"/>
        <v>933.1296000000001</v>
      </c>
      <c r="H9115">
        <v>4</v>
      </c>
      <c r="I9115" s="17">
        <v>45601</v>
      </c>
      <c r="J9115" s="17">
        <v>45607</v>
      </c>
      <c r="K9115" t="s">
        <v>31</v>
      </c>
      <c r="L9115" t="s">
        <v>22</v>
      </c>
      <c r="M9115">
        <v>480.74</v>
      </c>
      <c r="N9115" t="s">
        <v>28</v>
      </c>
    </row>
    <row r="9116" spans="1:14" ht="14.25" customHeight="1" x14ac:dyDescent="0.3">
      <c r="A9116" t="s">
        <v>1940</v>
      </c>
      <c r="B9116" t="s">
        <v>25</v>
      </c>
      <c r="C9116" t="s">
        <v>26</v>
      </c>
      <c r="D9116">
        <v>1795.55</v>
      </c>
      <c r="E9116">
        <v>0.25</v>
      </c>
      <c r="F9116">
        <f t="shared" si="284"/>
        <v>448.88749999999999</v>
      </c>
      <c r="G9116">
        <f t="shared" si="285"/>
        <v>1346.6624999999999</v>
      </c>
      <c r="H9116">
        <v>4</v>
      </c>
      <c r="I9116" s="17">
        <v>45264</v>
      </c>
      <c r="J9116" s="17">
        <v>45270</v>
      </c>
      <c r="K9116" t="s">
        <v>21</v>
      </c>
      <c r="L9116" t="s">
        <v>16</v>
      </c>
      <c r="M9116">
        <v>193.11</v>
      </c>
      <c r="N9116" t="s">
        <v>48</v>
      </c>
    </row>
    <row r="9117" spans="1:14" ht="14.25" customHeight="1" x14ac:dyDescent="0.3">
      <c r="A9117" t="s">
        <v>8123</v>
      </c>
      <c r="B9117" t="s">
        <v>41</v>
      </c>
      <c r="C9117" t="s">
        <v>33</v>
      </c>
      <c r="D9117">
        <v>1795.67</v>
      </c>
      <c r="E9117">
        <v>0.3</v>
      </c>
      <c r="F9117">
        <f t="shared" si="284"/>
        <v>538.70100000000002</v>
      </c>
      <c r="G9117">
        <f t="shared" si="285"/>
        <v>1256.9690000000001</v>
      </c>
      <c r="H9117">
        <v>4</v>
      </c>
      <c r="I9117" s="17">
        <v>44997</v>
      </c>
      <c r="J9117" s="17">
        <v>45003</v>
      </c>
      <c r="K9117" t="s">
        <v>31</v>
      </c>
      <c r="L9117" t="s">
        <v>27</v>
      </c>
      <c r="M9117">
        <v>426.62</v>
      </c>
      <c r="N9117" t="s">
        <v>34</v>
      </c>
    </row>
    <row r="9118" spans="1:14" ht="14.25" customHeight="1" x14ac:dyDescent="0.3">
      <c r="A9118" t="s">
        <v>7154</v>
      </c>
      <c r="B9118" t="s">
        <v>41</v>
      </c>
      <c r="C9118" t="s">
        <v>20</v>
      </c>
      <c r="D9118">
        <v>1796.02</v>
      </c>
      <c r="E9118">
        <v>0.5</v>
      </c>
      <c r="F9118">
        <f t="shared" si="284"/>
        <v>898.01</v>
      </c>
      <c r="G9118">
        <f t="shared" si="285"/>
        <v>898.01</v>
      </c>
      <c r="H9118">
        <v>4</v>
      </c>
      <c r="I9118" s="17">
        <v>45045</v>
      </c>
      <c r="J9118" s="17">
        <v>45047</v>
      </c>
      <c r="K9118" t="s">
        <v>31</v>
      </c>
      <c r="L9118" t="s">
        <v>16</v>
      </c>
      <c r="M9118">
        <v>442.72</v>
      </c>
      <c r="N9118" t="s">
        <v>23</v>
      </c>
    </row>
    <row r="9119" spans="1:14" ht="14.25" customHeight="1" x14ac:dyDescent="0.3">
      <c r="A9119" t="s">
        <v>12359</v>
      </c>
      <c r="B9119" t="s">
        <v>25</v>
      </c>
      <c r="C9119" t="s">
        <v>36</v>
      </c>
      <c r="D9119">
        <v>1801.13</v>
      </c>
      <c r="E9119">
        <v>7.0000000000000007E-2</v>
      </c>
      <c r="F9119">
        <f t="shared" si="284"/>
        <v>126.07910000000003</v>
      </c>
      <c r="G9119">
        <f t="shared" si="285"/>
        <v>1675.0509000000002</v>
      </c>
      <c r="H9119">
        <v>4</v>
      </c>
      <c r="I9119" s="17">
        <v>44951</v>
      </c>
      <c r="J9119" s="17">
        <v>44956</v>
      </c>
      <c r="K9119" t="s">
        <v>15</v>
      </c>
      <c r="L9119" t="s">
        <v>16</v>
      </c>
      <c r="M9119">
        <v>401.72</v>
      </c>
      <c r="N9119" t="s">
        <v>48</v>
      </c>
    </row>
    <row r="9120" spans="1:14" ht="14.25" customHeight="1" x14ac:dyDescent="0.3">
      <c r="A9120" t="s">
        <v>10435</v>
      </c>
      <c r="B9120" t="s">
        <v>19</v>
      </c>
      <c r="C9120" t="s">
        <v>36</v>
      </c>
      <c r="D9120">
        <v>1807.02</v>
      </c>
      <c r="E9120">
        <v>0.23</v>
      </c>
      <c r="F9120">
        <f t="shared" si="284"/>
        <v>415.6146</v>
      </c>
      <c r="G9120">
        <f t="shared" si="285"/>
        <v>1391.4054000000001</v>
      </c>
      <c r="H9120">
        <v>4</v>
      </c>
      <c r="I9120" s="17">
        <v>45205</v>
      </c>
      <c r="J9120" s="17">
        <v>45211</v>
      </c>
      <c r="K9120" t="s">
        <v>31</v>
      </c>
      <c r="L9120" t="s">
        <v>16</v>
      </c>
      <c r="M9120">
        <v>251.98</v>
      </c>
      <c r="N9120" t="s">
        <v>39</v>
      </c>
    </row>
    <row r="9121" spans="1:14" ht="14.25" customHeight="1" x14ac:dyDescent="0.3">
      <c r="A9121" t="s">
        <v>13386</v>
      </c>
      <c r="B9121" t="s">
        <v>25</v>
      </c>
      <c r="C9121" t="s">
        <v>26</v>
      </c>
      <c r="D9121">
        <v>1807.47</v>
      </c>
      <c r="E9121">
        <v>0.27</v>
      </c>
      <c r="F9121">
        <f t="shared" si="284"/>
        <v>488.01690000000002</v>
      </c>
      <c r="G9121">
        <f t="shared" si="285"/>
        <v>1319.4530999999999</v>
      </c>
      <c r="H9121">
        <v>4</v>
      </c>
      <c r="I9121" s="17">
        <v>45119</v>
      </c>
      <c r="J9121" s="17">
        <v>45122</v>
      </c>
      <c r="K9121" t="s">
        <v>31</v>
      </c>
      <c r="L9121" t="s">
        <v>22</v>
      </c>
      <c r="M9121">
        <v>274.31</v>
      </c>
      <c r="N9121" t="s">
        <v>28</v>
      </c>
    </row>
    <row r="9122" spans="1:14" ht="14.25" customHeight="1" x14ac:dyDescent="0.3">
      <c r="A9122" t="s">
        <v>12926</v>
      </c>
      <c r="B9122" t="s">
        <v>41</v>
      </c>
      <c r="C9122" t="s">
        <v>14</v>
      </c>
      <c r="D9122">
        <v>1807.89</v>
      </c>
      <c r="E9122">
        <v>0.46</v>
      </c>
      <c r="F9122">
        <f t="shared" si="284"/>
        <v>831.62940000000003</v>
      </c>
      <c r="G9122">
        <f t="shared" si="285"/>
        <v>976.26060000000007</v>
      </c>
      <c r="H9122">
        <v>4</v>
      </c>
      <c r="I9122" s="17">
        <v>45285</v>
      </c>
      <c r="J9122" s="17">
        <v>45290</v>
      </c>
      <c r="K9122" t="s">
        <v>21</v>
      </c>
      <c r="L9122" t="s">
        <v>22</v>
      </c>
      <c r="M9122">
        <v>209.32</v>
      </c>
      <c r="N9122" t="s">
        <v>34</v>
      </c>
    </row>
    <row r="9123" spans="1:14" ht="14.25" customHeight="1" x14ac:dyDescent="0.3">
      <c r="A9123" t="s">
        <v>13742</v>
      </c>
      <c r="B9123" t="s">
        <v>41</v>
      </c>
      <c r="C9123" t="s">
        <v>33</v>
      </c>
      <c r="D9123">
        <v>1809.46</v>
      </c>
      <c r="E9123">
        <v>0.31</v>
      </c>
      <c r="F9123">
        <f t="shared" si="284"/>
        <v>560.93259999999998</v>
      </c>
      <c r="G9123">
        <f t="shared" si="285"/>
        <v>1248.5273999999999</v>
      </c>
      <c r="H9123">
        <v>4</v>
      </c>
      <c r="I9123" s="17">
        <v>45053</v>
      </c>
      <c r="J9123" s="17">
        <v>45055</v>
      </c>
      <c r="K9123" t="s">
        <v>15</v>
      </c>
      <c r="L9123" t="s">
        <v>22</v>
      </c>
      <c r="M9123">
        <v>117.15</v>
      </c>
      <c r="N9123" t="s">
        <v>48</v>
      </c>
    </row>
    <row r="9124" spans="1:14" ht="14.25" customHeight="1" x14ac:dyDescent="0.3">
      <c r="A9124" t="s">
        <v>10639</v>
      </c>
      <c r="B9124" t="s">
        <v>25</v>
      </c>
      <c r="C9124" t="s">
        <v>36</v>
      </c>
      <c r="D9124">
        <v>1809.91</v>
      </c>
      <c r="E9124">
        <v>0.16</v>
      </c>
      <c r="F9124">
        <f t="shared" si="284"/>
        <v>289.5856</v>
      </c>
      <c r="G9124">
        <f t="shared" si="285"/>
        <v>1520.3244</v>
      </c>
      <c r="H9124">
        <v>4</v>
      </c>
      <c r="I9124" s="17">
        <v>45235</v>
      </c>
      <c r="J9124" s="17">
        <v>45242</v>
      </c>
      <c r="K9124" t="s">
        <v>31</v>
      </c>
      <c r="L9124" t="s">
        <v>27</v>
      </c>
      <c r="M9124">
        <v>476.79</v>
      </c>
      <c r="N9124" t="s">
        <v>39</v>
      </c>
    </row>
    <row r="9125" spans="1:14" ht="14.25" customHeight="1" x14ac:dyDescent="0.3">
      <c r="A9125" t="s">
        <v>12356</v>
      </c>
      <c r="B9125" t="s">
        <v>19</v>
      </c>
      <c r="C9125" t="s">
        <v>20</v>
      </c>
      <c r="D9125">
        <v>1810.89</v>
      </c>
      <c r="E9125">
        <v>0.24</v>
      </c>
      <c r="F9125">
        <f t="shared" si="284"/>
        <v>434.61360000000002</v>
      </c>
      <c r="G9125">
        <f t="shared" si="285"/>
        <v>1376.2764000000002</v>
      </c>
      <c r="H9125">
        <v>4</v>
      </c>
      <c r="I9125" s="17">
        <v>45467</v>
      </c>
      <c r="J9125" s="17">
        <v>45473</v>
      </c>
      <c r="K9125" t="s">
        <v>15</v>
      </c>
      <c r="L9125" t="s">
        <v>16</v>
      </c>
      <c r="M9125">
        <v>414.96</v>
      </c>
      <c r="N9125" t="s">
        <v>17</v>
      </c>
    </row>
    <row r="9126" spans="1:14" ht="14.25" customHeight="1" x14ac:dyDescent="0.3">
      <c r="A9126" t="s">
        <v>12619</v>
      </c>
      <c r="B9126" t="s">
        <v>25</v>
      </c>
      <c r="C9126" t="s">
        <v>26</v>
      </c>
      <c r="D9126">
        <v>1811.65</v>
      </c>
      <c r="E9126">
        <v>0.24</v>
      </c>
      <c r="F9126">
        <f t="shared" si="284"/>
        <v>434.79599999999999</v>
      </c>
      <c r="G9126">
        <f t="shared" si="285"/>
        <v>1376.854</v>
      </c>
      <c r="H9126">
        <v>4</v>
      </c>
      <c r="I9126" s="17">
        <v>45564</v>
      </c>
      <c r="J9126" s="17">
        <v>45567</v>
      </c>
      <c r="K9126" t="s">
        <v>21</v>
      </c>
      <c r="L9126" t="s">
        <v>16</v>
      </c>
      <c r="M9126">
        <v>275.63</v>
      </c>
      <c r="N9126" t="s">
        <v>17</v>
      </c>
    </row>
    <row r="9127" spans="1:14" ht="14.25" customHeight="1" x14ac:dyDescent="0.3">
      <c r="A9127" t="s">
        <v>15068</v>
      </c>
      <c r="B9127" t="s">
        <v>25</v>
      </c>
      <c r="C9127" t="s">
        <v>14</v>
      </c>
      <c r="D9127">
        <v>1815.99</v>
      </c>
      <c r="E9127">
        <v>0.06</v>
      </c>
      <c r="F9127">
        <f t="shared" si="284"/>
        <v>108.9594</v>
      </c>
      <c r="G9127">
        <f t="shared" si="285"/>
        <v>1707.0306</v>
      </c>
      <c r="H9127">
        <v>4</v>
      </c>
      <c r="I9127" s="17">
        <v>45624</v>
      </c>
      <c r="J9127" s="17">
        <v>45630</v>
      </c>
      <c r="K9127" t="s">
        <v>21</v>
      </c>
      <c r="L9127" t="s">
        <v>22</v>
      </c>
      <c r="M9127">
        <v>488.9</v>
      </c>
      <c r="N9127" t="s">
        <v>28</v>
      </c>
    </row>
    <row r="9128" spans="1:14" ht="14.25" customHeight="1" x14ac:dyDescent="0.3">
      <c r="A9128" t="s">
        <v>12256</v>
      </c>
      <c r="B9128" t="s">
        <v>13</v>
      </c>
      <c r="C9128" t="s">
        <v>14</v>
      </c>
      <c r="D9128">
        <v>1819.77</v>
      </c>
      <c r="E9128">
        <v>0.15</v>
      </c>
      <c r="F9128">
        <f t="shared" si="284"/>
        <v>272.96549999999996</v>
      </c>
      <c r="G9128">
        <f t="shared" si="285"/>
        <v>1546.8045</v>
      </c>
      <c r="H9128">
        <v>4</v>
      </c>
      <c r="I9128" s="17">
        <v>45392</v>
      </c>
      <c r="J9128" s="17">
        <v>45393</v>
      </c>
      <c r="K9128" t="s">
        <v>15</v>
      </c>
      <c r="L9128" t="s">
        <v>22</v>
      </c>
      <c r="M9128">
        <v>205.28</v>
      </c>
      <c r="N9128" t="s">
        <v>34</v>
      </c>
    </row>
    <row r="9129" spans="1:14" ht="14.25" customHeight="1" x14ac:dyDescent="0.3">
      <c r="A9129" t="s">
        <v>10941</v>
      </c>
      <c r="B9129" t="s">
        <v>41</v>
      </c>
      <c r="C9129" t="s">
        <v>36</v>
      </c>
      <c r="D9129">
        <v>1823.36</v>
      </c>
      <c r="E9129">
        <v>0.18</v>
      </c>
      <c r="F9129">
        <f t="shared" si="284"/>
        <v>328.20479999999998</v>
      </c>
      <c r="G9129">
        <f t="shared" si="285"/>
        <v>1495.1551999999999</v>
      </c>
      <c r="H9129">
        <v>4</v>
      </c>
      <c r="I9129" s="17">
        <v>45462</v>
      </c>
      <c r="J9129" s="17">
        <v>45463</v>
      </c>
      <c r="K9129" t="s">
        <v>31</v>
      </c>
      <c r="L9129" t="s">
        <v>22</v>
      </c>
      <c r="M9129">
        <v>360.65</v>
      </c>
      <c r="N9129" t="s">
        <v>17</v>
      </c>
    </row>
    <row r="9130" spans="1:14" ht="14.25" customHeight="1" x14ac:dyDescent="0.3">
      <c r="A9130" t="s">
        <v>5148</v>
      </c>
      <c r="B9130" t="s">
        <v>41</v>
      </c>
      <c r="C9130" t="s">
        <v>33</v>
      </c>
      <c r="D9130">
        <v>1827.54</v>
      </c>
      <c r="E9130">
        <v>0.02</v>
      </c>
      <c r="F9130">
        <f t="shared" si="284"/>
        <v>36.550800000000002</v>
      </c>
      <c r="G9130">
        <f t="shared" si="285"/>
        <v>1790.9892</v>
      </c>
      <c r="H9130">
        <v>4</v>
      </c>
      <c r="I9130" s="17">
        <v>45181</v>
      </c>
      <c r="J9130" s="17">
        <v>45184</v>
      </c>
      <c r="K9130" t="s">
        <v>21</v>
      </c>
      <c r="L9130" t="s">
        <v>27</v>
      </c>
      <c r="M9130">
        <v>472.14</v>
      </c>
      <c r="N9130" t="s">
        <v>48</v>
      </c>
    </row>
    <row r="9131" spans="1:14" ht="14.25" customHeight="1" x14ac:dyDescent="0.3">
      <c r="A9131" t="s">
        <v>5255</v>
      </c>
      <c r="B9131" t="s">
        <v>25</v>
      </c>
      <c r="C9131" t="s">
        <v>26</v>
      </c>
      <c r="D9131">
        <v>1834.42</v>
      </c>
      <c r="E9131">
        <v>0.38</v>
      </c>
      <c r="F9131">
        <f t="shared" si="284"/>
        <v>697.07960000000003</v>
      </c>
      <c r="G9131">
        <f t="shared" si="285"/>
        <v>1137.3404</v>
      </c>
      <c r="H9131">
        <v>4</v>
      </c>
      <c r="I9131" s="17">
        <v>45055</v>
      </c>
      <c r="J9131" s="17">
        <v>45058</v>
      </c>
      <c r="K9131" t="s">
        <v>31</v>
      </c>
      <c r="L9131" t="s">
        <v>22</v>
      </c>
      <c r="M9131">
        <v>232.7</v>
      </c>
      <c r="N9131" t="s">
        <v>39</v>
      </c>
    </row>
    <row r="9132" spans="1:14" ht="14.25" customHeight="1" x14ac:dyDescent="0.3">
      <c r="A9132" t="s">
        <v>9317</v>
      </c>
      <c r="B9132" t="s">
        <v>13</v>
      </c>
      <c r="C9132" t="s">
        <v>36</v>
      </c>
      <c r="D9132">
        <v>1835.4</v>
      </c>
      <c r="E9132">
        <v>0.35</v>
      </c>
      <c r="F9132">
        <f t="shared" si="284"/>
        <v>642.39</v>
      </c>
      <c r="G9132">
        <f t="shared" si="285"/>
        <v>1193.0100000000002</v>
      </c>
      <c r="H9132">
        <v>4</v>
      </c>
      <c r="I9132" s="17">
        <v>45004</v>
      </c>
      <c r="J9132" s="17">
        <v>45010</v>
      </c>
      <c r="K9132" t="s">
        <v>31</v>
      </c>
      <c r="L9132" t="s">
        <v>27</v>
      </c>
      <c r="M9132">
        <v>360.49</v>
      </c>
      <c r="N9132" t="s">
        <v>28</v>
      </c>
    </row>
    <row r="9133" spans="1:14" ht="14.25" customHeight="1" x14ac:dyDescent="0.3">
      <c r="A9133" t="s">
        <v>12956</v>
      </c>
      <c r="B9133" t="s">
        <v>41</v>
      </c>
      <c r="C9133" t="s">
        <v>33</v>
      </c>
      <c r="D9133">
        <v>1836.54</v>
      </c>
      <c r="E9133">
        <v>0.23</v>
      </c>
      <c r="F9133">
        <f t="shared" si="284"/>
        <v>422.4042</v>
      </c>
      <c r="G9133">
        <f t="shared" si="285"/>
        <v>1414.1358</v>
      </c>
      <c r="H9133">
        <v>4</v>
      </c>
      <c r="I9133" s="17">
        <v>45602</v>
      </c>
      <c r="J9133" s="17">
        <v>45603</v>
      </c>
      <c r="K9133" t="s">
        <v>15</v>
      </c>
      <c r="L9133" t="s">
        <v>16</v>
      </c>
      <c r="M9133">
        <v>428.1</v>
      </c>
      <c r="N9133" t="s">
        <v>28</v>
      </c>
    </row>
    <row r="9134" spans="1:14" ht="14.25" customHeight="1" x14ac:dyDescent="0.3">
      <c r="A9134" t="s">
        <v>4512</v>
      </c>
      <c r="B9134" t="s">
        <v>41</v>
      </c>
      <c r="C9134" t="s">
        <v>14</v>
      </c>
      <c r="D9134">
        <v>1837.47</v>
      </c>
      <c r="E9134">
        <v>0.45</v>
      </c>
      <c r="F9134">
        <f t="shared" si="284"/>
        <v>826.86149999999998</v>
      </c>
      <c r="G9134">
        <f t="shared" si="285"/>
        <v>1010.6085</v>
      </c>
      <c r="H9134">
        <v>4</v>
      </c>
      <c r="I9134" s="17">
        <v>45110</v>
      </c>
      <c r="J9134" s="17">
        <v>45114</v>
      </c>
      <c r="K9134" t="s">
        <v>21</v>
      </c>
      <c r="L9134" t="s">
        <v>27</v>
      </c>
      <c r="M9134">
        <v>378.98</v>
      </c>
      <c r="N9134" t="s">
        <v>17</v>
      </c>
    </row>
    <row r="9135" spans="1:14" ht="14.25" customHeight="1" x14ac:dyDescent="0.3">
      <c r="A9135" t="s">
        <v>11079</v>
      </c>
      <c r="B9135" t="s">
        <v>41</v>
      </c>
      <c r="C9135" t="s">
        <v>36</v>
      </c>
      <c r="D9135">
        <v>1839.02</v>
      </c>
      <c r="E9135">
        <v>0.45</v>
      </c>
      <c r="F9135">
        <f t="shared" si="284"/>
        <v>827.55899999999997</v>
      </c>
      <c r="G9135">
        <f t="shared" si="285"/>
        <v>1011.461</v>
      </c>
      <c r="H9135">
        <v>4</v>
      </c>
      <c r="I9135" s="17">
        <v>45035</v>
      </c>
      <c r="J9135" s="17">
        <v>45038</v>
      </c>
      <c r="K9135" t="s">
        <v>21</v>
      </c>
      <c r="L9135" t="s">
        <v>22</v>
      </c>
      <c r="M9135">
        <v>247.94</v>
      </c>
      <c r="N9135" t="s">
        <v>39</v>
      </c>
    </row>
    <row r="9136" spans="1:14" ht="14.25" customHeight="1" x14ac:dyDescent="0.3">
      <c r="A9136" t="s">
        <v>13626</v>
      </c>
      <c r="B9136" t="s">
        <v>13</v>
      </c>
      <c r="C9136" t="s">
        <v>36</v>
      </c>
      <c r="D9136">
        <v>1842.31</v>
      </c>
      <c r="E9136">
        <v>0.11</v>
      </c>
      <c r="F9136">
        <f t="shared" si="284"/>
        <v>202.6541</v>
      </c>
      <c r="G9136">
        <f t="shared" si="285"/>
        <v>1639.6559</v>
      </c>
      <c r="H9136">
        <v>4</v>
      </c>
      <c r="I9136" s="17">
        <v>45141</v>
      </c>
      <c r="J9136" s="17">
        <v>45146</v>
      </c>
      <c r="K9136" t="s">
        <v>15</v>
      </c>
      <c r="L9136" t="s">
        <v>22</v>
      </c>
      <c r="M9136">
        <v>398.63</v>
      </c>
      <c r="N9136" t="s">
        <v>34</v>
      </c>
    </row>
    <row r="9137" spans="1:14" ht="14.25" customHeight="1" x14ac:dyDescent="0.3">
      <c r="A9137" t="s">
        <v>5118</v>
      </c>
      <c r="B9137" t="s">
        <v>13</v>
      </c>
      <c r="C9137" t="s">
        <v>26</v>
      </c>
      <c r="D9137">
        <v>1844.46</v>
      </c>
      <c r="E9137">
        <v>0.21</v>
      </c>
      <c r="F9137">
        <f t="shared" si="284"/>
        <v>387.33659999999998</v>
      </c>
      <c r="G9137">
        <f t="shared" si="285"/>
        <v>1457.1233999999999</v>
      </c>
      <c r="H9137">
        <v>4</v>
      </c>
      <c r="I9137" s="17">
        <v>45369</v>
      </c>
      <c r="J9137" s="17">
        <v>45371</v>
      </c>
      <c r="K9137" t="s">
        <v>31</v>
      </c>
      <c r="L9137" t="s">
        <v>16</v>
      </c>
      <c r="M9137">
        <v>376.97</v>
      </c>
      <c r="N9137" t="s">
        <v>17</v>
      </c>
    </row>
    <row r="9138" spans="1:14" ht="14.25" customHeight="1" x14ac:dyDescent="0.3">
      <c r="A9138" t="s">
        <v>1535</v>
      </c>
      <c r="B9138" t="s">
        <v>41</v>
      </c>
      <c r="C9138" t="s">
        <v>20</v>
      </c>
      <c r="D9138">
        <v>1845.24</v>
      </c>
      <c r="E9138">
        <v>0.45</v>
      </c>
      <c r="F9138">
        <f t="shared" si="284"/>
        <v>830.35800000000006</v>
      </c>
      <c r="G9138">
        <f t="shared" si="285"/>
        <v>1014.8819999999999</v>
      </c>
      <c r="H9138">
        <v>4</v>
      </c>
      <c r="I9138" s="17">
        <v>45229</v>
      </c>
      <c r="J9138" s="17">
        <v>45234</v>
      </c>
      <c r="K9138" t="s">
        <v>15</v>
      </c>
      <c r="L9138" t="s">
        <v>16</v>
      </c>
      <c r="M9138">
        <v>251.12</v>
      </c>
      <c r="N9138" t="s">
        <v>17</v>
      </c>
    </row>
    <row r="9139" spans="1:14" ht="14.25" customHeight="1" x14ac:dyDescent="0.3">
      <c r="A9139" t="s">
        <v>11122</v>
      </c>
      <c r="B9139" t="s">
        <v>25</v>
      </c>
      <c r="C9139" t="s">
        <v>33</v>
      </c>
      <c r="D9139">
        <v>1847.15</v>
      </c>
      <c r="E9139">
        <v>0.38</v>
      </c>
      <c r="F9139">
        <f t="shared" si="284"/>
        <v>701.91700000000003</v>
      </c>
      <c r="G9139">
        <f t="shared" si="285"/>
        <v>1145.2330000000002</v>
      </c>
      <c r="H9139">
        <v>4</v>
      </c>
      <c r="I9139" s="17">
        <v>45356</v>
      </c>
      <c r="J9139" s="17">
        <v>45360</v>
      </c>
      <c r="K9139" t="s">
        <v>21</v>
      </c>
      <c r="L9139" t="s">
        <v>27</v>
      </c>
      <c r="M9139">
        <v>264.45999999999998</v>
      </c>
      <c r="N9139" t="s">
        <v>39</v>
      </c>
    </row>
    <row r="9140" spans="1:14" ht="14.25" customHeight="1" x14ac:dyDescent="0.3">
      <c r="A9140" t="s">
        <v>314</v>
      </c>
      <c r="B9140" t="s">
        <v>19</v>
      </c>
      <c r="C9140" t="s">
        <v>36</v>
      </c>
      <c r="D9140">
        <v>1848.16</v>
      </c>
      <c r="E9140">
        <v>0.45</v>
      </c>
      <c r="F9140">
        <f t="shared" si="284"/>
        <v>831.67200000000003</v>
      </c>
      <c r="G9140">
        <f t="shared" si="285"/>
        <v>1016.4880000000001</v>
      </c>
      <c r="H9140">
        <v>4</v>
      </c>
      <c r="I9140" s="17">
        <v>45505</v>
      </c>
      <c r="J9140" s="17">
        <v>45509</v>
      </c>
      <c r="K9140" t="s">
        <v>31</v>
      </c>
      <c r="L9140" t="s">
        <v>22</v>
      </c>
      <c r="M9140">
        <v>533.01</v>
      </c>
      <c r="N9140" t="s">
        <v>39</v>
      </c>
    </row>
    <row r="9141" spans="1:14" ht="14.25" customHeight="1" x14ac:dyDescent="0.3">
      <c r="A9141" t="s">
        <v>610</v>
      </c>
      <c r="B9141" t="s">
        <v>41</v>
      </c>
      <c r="C9141" t="s">
        <v>14</v>
      </c>
      <c r="D9141">
        <v>1849.47</v>
      </c>
      <c r="E9141">
        <v>0.26</v>
      </c>
      <c r="F9141">
        <f t="shared" si="284"/>
        <v>480.86220000000003</v>
      </c>
      <c r="G9141">
        <f t="shared" si="285"/>
        <v>1368.6078</v>
      </c>
      <c r="H9141">
        <v>4</v>
      </c>
      <c r="I9141" s="17">
        <v>45057</v>
      </c>
      <c r="J9141" s="17">
        <v>45060</v>
      </c>
      <c r="K9141" t="s">
        <v>31</v>
      </c>
      <c r="L9141" t="s">
        <v>22</v>
      </c>
      <c r="M9141">
        <v>552.39</v>
      </c>
      <c r="N9141" t="s">
        <v>34</v>
      </c>
    </row>
    <row r="9142" spans="1:14" ht="14.25" customHeight="1" x14ac:dyDescent="0.3">
      <c r="A9142" t="s">
        <v>3883</v>
      </c>
      <c r="B9142" t="s">
        <v>19</v>
      </c>
      <c r="C9142" t="s">
        <v>36</v>
      </c>
      <c r="D9142">
        <v>1854.86</v>
      </c>
      <c r="E9142">
        <v>0.18</v>
      </c>
      <c r="F9142">
        <f t="shared" si="284"/>
        <v>333.87479999999999</v>
      </c>
      <c r="G9142">
        <f t="shared" si="285"/>
        <v>1520.9851999999998</v>
      </c>
      <c r="H9142">
        <v>4</v>
      </c>
      <c r="I9142" s="17">
        <v>45417</v>
      </c>
      <c r="J9142" s="17">
        <v>45423</v>
      </c>
      <c r="K9142" t="s">
        <v>15</v>
      </c>
      <c r="L9142" t="s">
        <v>22</v>
      </c>
      <c r="M9142">
        <v>104.65</v>
      </c>
      <c r="N9142" t="s">
        <v>39</v>
      </c>
    </row>
    <row r="9143" spans="1:14" ht="14.25" customHeight="1" x14ac:dyDescent="0.3">
      <c r="A9143" t="s">
        <v>11725</v>
      </c>
      <c r="B9143" t="s">
        <v>41</v>
      </c>
      <c r="C9143" t="s">
        <v>26</v>
      </c>
      <c r="D9143">
        <v>1856.22</v>
      </c>
      <c r="E9143">
        <v>0.05</v>
      </c>
      <c r="F9143">
        <f t="shared" si="284"/>
        <v>92.811000000000007</v>
      </c>
      <c r="G9143">
        <f t="shared" si="285"/>
        <v>1763.4090000000001</v>
      </c>
      <c r="H9143">
        <v>4</v>
      </c>
      <c r="I9143" s="17">
        <v>45036</v>
      </c>
      <c r="J9143" s="17">
        <v>45041</v>
      </c>
      <c r="K9143" t="s">
        <v>21</v>
      </c>
      <c r="L9143" t="s">
        <v>22</v>
      </c>
      <c r="M9143">
        <v>418.66</v>
      </c>
      <c r="N9143" t="s">
        <v>34</v>
      </c>
    </row>
    <row r="9144" spans="1:14" ht="14.25" customHeight="1" x14ac:dyDescent="0.3">
      <c r="A9144" t="s">
        <v>1661</v>
      </c>
      <c r="B9144" t="s">
        <v>13</v>
      </c>
      <c r="C9144" t="s">
        <v>33</v>
      </c>
      <c r="D9144">
        <v>1858.33</v>
      </c>
      <c r="E9144">
        <v>0.28999999999999998</v>
      </c>
      <c r="F9144">
        <f t="shared" si="284"/>
        <v>538.9156999999999</v>
      </c>
      <c r="G9144">
        <f t="shared" si="285"/>
        <v>1319.4142999999999</v>
      </c>
      <c r="H9144">
        <v>4</v>
      </c>
      <c r="I9144" s="17">
        <v>45259</v>
      </c>
      <c r="J9144" s="17">
        <v>45265</v>
      </c>
      <c r="K9144" t="s">
        <v>15</v>
      </c>
      <c r="L9144" t="s">
        <v>27</v>
      </c>
      <c r="M9144">
        <v>146.12</v>
      </c>
      <c r="N9144" t="s">
        <v>23</v>
      </c>
    </row>
    <row r="9145" spans="1:14" ht="14.25" customHeight="1" x14ac:dyDescent="0.3">
      <c r="A9145" t="s">
        <v>15013</v>
      </c>
      <c r="B9145" t="s">
        <v>19</v>
      </c>
      <c r="C9145" t="s">
        <v>36</v>
      </c>
      <c r="D9145">
        <v>1859.99</v>
      </c>
      <c r="E9145">
        <v>0.33</v>
      </c>
      <c r="F9145">
        <f t="shared" si="284"/>
        <v>613.79669999999999</v>
      </c>
      <c r="G9145">
        <f t="shared" si="285"/>
        <v>1246.1932999999999</v>
      </c>
      <c r="H9145">
        <v>4</v>
      </c>
      <c r="I9145" s="17">
        <v>45212</v>
      </c>
      <c r="J9145" s="17">
        <v>45219</v>
      </c>
      <c r="K9145" t="s">
        <v>21</v>
      </c>
      <c r="L9145" t="s">
        <v>27</v>
      </c>
      <c r="M9145">
        <v>170.36</v>
      </c>
      <c r="N9145" t="s">
        <v>34</v>
      </c>
    </row>
    <row r="9146" spans="1:14" ht="14.25" customHeight="1" x14ac:dyDescent="0.3">
      <c r="A9146" t="s">
        <v>9627</v>
      </c>
      <c r="B9146" t="s">
        <v>41</v>
      </c>
      <c r="C9146" t="s">
        <v>20</v>
      </c>
      <c r="D9146">
        <v>1860.35</v>
      </c>
      <c r="E9146">
        <v>0.05</v>
      </c>
      <c r="F9146">
        <f t="shared" si="284"/>
        <v>93.017499999999998</v>
      </c>
      <c r="G9146">
        <f t="shared" si="285"/>
        <v>1767.3325</v>
      </c>
      <c r="H9146">
        <v>4</v>
      </c>
      <c r="I9146" s="17">
        <v>45115</v>
      </c>
      <c r="J9146" s="17">
        <v>45121</v>
      </c>
      <c r="K9146" t="s">
        <v>15</v>
      </c>
      <c r="L9146" t="s">
        <v>27</v>
      </c>
      <c r="M9146">
        <v>354.49</v>
      </c>
      <c r="N9146" t="s">
        <v>28</v>
      </c>
    </row>
    <row r="9147" spans="1:14" ht="14.25" customHeight="1" x14ac:dyDescent="0.3">
      <c r="A9147" t="s">
        <v>11383</v>
      </c>
      <c r="B9147" t="s">
        <v>19</v>
      </c>
      <c r="C9147" t="s">
        <v>26</v>
      </c>
      <c r="D9147">
        <v>1864.09</v>
      </c>
      <c r="E9147">
        <v>0.06</v>
      </c>
      <c r="F9147">
        <f t="shared" si="284"/>
        <v>111.8454</v>
      </c>
      <c r="G9147">
        <f t="shared" si="285"/>
        <v>1752.2446</v>
      </c>
      <c r="H9147">
        <v>4</v>
      </c>
      <c r="I9147" s="17">
        <v>45608</v>
      </c>
      <c r="J9147" s="17">
        <v>45612</v>
      </c>
      <c r="K9147" t="s">
        <v>21</v>
      </c>
      <c r="L9147" t="s">
        <v>27</v>
      </c>
      <c r="M9147">
        <v>396.44</v>
      </c>
      <c r="N9147" t="s">
        <v>17</v>
      </c>
    </row>
    <row r="9148" spans="1:14" ht="14.25" customHeight="1" x14ac:dyDescent="0.3">
      <c r="A9148" t="s">
        <v>7889</v>
      </c>
      <c r="B9148" t="s">
        <v>25</v>
      </c>
      <c r="C9148" t="s">
        <v>36</v>
      </c>
      <c r="D9148">
        <v>1865.95</v>
      </c>
      <c r="E9148">
        <v>0.48</v>
      </c>
      <c r="F9148">
        <f t="shared" si="284"/>
        <v>895.65599999999995</v>
      </c>
      <c r="G9148">
        <f t="shared" si="285"/>
        <v>970.2940000000001</v>
      </c>
      <c r="H9148">
        <v>4</v>
      </c>
      <c r="I9148" s="17">
        <v>45273</v>
      </c>
      <c r="J9148" s="17">
        <v>45277</v>
      </c>
      <c r="K9148" t="s">
        <v>31</v>
      </c>
      <c r="L9148" t="s">
        <v>16</v>
      </c>
      <c r="M9148">
        <v>181.17</v>
      </c>
      <c r="N9148" t="s">
        <v>34</v>
      </c>
    </row>
    <row r="9149" spans="1:14" ht="14.25" customHeight="1" x14ac:dyDescent="0.3">
      <c r="A9149" t="s">
        <v>5405</v>
      </c>
      <c r="B9149" t="s">
        <v>19</v>
      </c>
      <c r="C9149" t="s">
        <v>33</v>
      </c>
      <c r="D9149">
        <v>1866.12</v>
      </c>
      <c r="E9149">
        <v>0.12</v>
      </c>
      <c r="F9149">
        <f t="shared" si="284"/>
        <v>223.93439999999998</v>
      </c>
      <c r="G9149">
        <f t="shared" si="285"/>
        <v>1642.1855999999998</v>
      </c>
      <c r="H9149">
        <v>4</v>
      </c>
      <c r="I9149" s="17">
        <v>45375</v>
      </c>
      <c r="J9149" s="17">
        <v>45380</v>
      </c>
      <c r="K9149" t="s">
        <v>15</v>
      </c>
      <c r="L9149" t="s">
        <v>16</v>
      </c>
      <c r="M9149">
        <v>522.15</v>
      </c>
      <c r="N9149" t="s">
        <v>34</v>
      </c>
    </row>
    <row r="9150" spans="1:14" ht="14.25" customHeight="1" x14ac:dyDescent="0.3">
      <c r="A9150" t="s">
        <v>407</v>
      </c>
      <c r="B9150" t="s">
        <v>25</v>
      </c>
      <c r="C9150" t="s">
        <v>36</v>
      </c>
      <c r="D9150">
        <v>1871.03</v>
      </c>
      <c r="E9150">
        <v>0.2</v>
      </c>
      <c r="F9150">
        <f t="shared" si="284"/>
        <v>374.20600000000002</v>
      </c>
      <c r="G9150">
        <f t="shared" si="285"/>
        <v>1496.8240000000001</v>
      </c>
      <c r="H9150">
        <v>4</v>
      </c>
      <c r="I9150" s="17">
        <v>45635</v>
      </c>
      <c r="J9150" s="17">
        <v>45638</v>
      </c>
      <c r="K9150" t="s">
        <v>15</v>
      </c>
      <c r="L9150" t="s">
        <v>27</v>
      </c>
      <c r="M9150">
        <v>181.06</v>
      </c>
      <c r="N9150" t="s">
        <v>23</v>
      </c>
    </row>
    <row r="9151" spans="1:14" ht="14.25" customHeight="1" x14ac:dyDescent="0.3">
      <c r="A9151" t="s">
        <v>8368</v>
      </c>
      <c r="B9151" t="s">
        <v>25</v>
      </c>
      <c r="C9151" t="s">
        <v>33</v>
      </c>
      <c r="D9151">
        <v>1871.96</v>
      </c>
      <c r="E9151">
        <v>0.46</v>
      </c>
      <c r="F9151">
        <f t="shared" si="284"/>
        <v>861.10160000000008</v>
      </c>
      <c r="G9151">
        <f t="shared" si="285"/>
        <v>1010.8584</v>
      </c>
      <c r="H9151">
        <v>4</v>
      </c>
      <c r="I9151" s="17">
        <v>45165</v>
      </c>
      <c r="J9151" s="17">
        <v>45170</v>
      </c>
      <c r="K9151" t="s">
        <v>21</v>
      </c>
      <c r="L9151" t="s">
        <v>16</v>
      </c>
      <c r="M9151">
        <v>552.16999999999996</v>
      </c>
      <c r="N9151" t="s">
        <v>17</v>
      </c>
    </row>
    <row r="9152" spans="1:14" ht="14.25" customHeight="1" x14ac:dyDescent="0.3">
      <c r="A9152" t="s">
        <v>13556</v>
      </c>
      <c r="B9152" t="s">
        <v>19</v>
      </c>
      <c r="C9152" t="s">
        <v>33</v>
      </c>
      <c r="D9152">
        <v>1872.76</v>
      </c>
      <c r="E9152">
        <v>0.28999999999999998</v>
      </c>
      <c r="F9152">
        <f t="shared" si="284"/>
        <v>543.10039999999992</v>
      </c>
      <c r="G9152">
        <f t="shared" si="285"/>
        <v>1329.6596</v>
      </c>
      <c r="H9152">
        <v>4</v>
      </c>
      <c r="I9152" s="17">
        <v>45315</v>
      </c>
      <c r="J9152" s="17">
        <v>45316</v>
      </c>
      <c r="K9152" t="s">
        <v>15</v>
      </c>
      <c r="L9152" t="s">
        <v>27</v>
      </c>
      <c r="M9152">
        <v>140.78</v>
      </c>
      <c r="N9152" t="s">
        <v>23</v>
      </c>
    </row>
    <row r="9153" spans="1:14" ht="14.25" customHeight="1" x14ac:dyDescent="0.3">
      <c r="A9153" t="s">
        <v>12647</v>
      </c>
      <c r="B9153" t="s">
        <v>19</v>
      </c>
      <c r="C9153" t="s">
        <v>26</v>
      </c>
      <c r="D9153">
        <v>1873.02</v>
      </c>
      <c r="E9153">
        <v>0.17</v>
      </c>
      <c r="F9153">
        <f t="shared" si="284"/>
        <v>318.41340000000002</v>
      </c>
      <c r="G9153">
        <f t="shared" si="285"/>
        <v>1554.6066000000001</v>
      </c>
      <c r="H9153">
        <v>4</v>
      </c>
      <c r="I9153" s="17">
        <v>45352</v>
      </c>
      <c r="J9153" s="17">
        <v>45357</v>
      </c>
      <c r="K9153" t="s">
        <v>15</v>
      </c>
      <c r="L9153" t="s">
        <v>22</v>
      </c>
      <c r="M9153">
        <v>501.55</v>
      </c>
      <c r="N9153" t="s">
        <v>23</v>
      </c>
    </row>
    <row r="9154" spans="1:14" ht="14.25" customHeight="1" x14ac:dyDescent="0.3">
      <c r="A9154" t="s">
        <v>11707</v>
      </c>
      <c r="B9154" t="s">
        <v>25</v>
      </c>
      <c r="C9154" t="s">
        <v>33</v>
      </c>
      <c r="D9154">
        <v>1874.04</v>
      </c>
      <c r="E9154">
        <v>0.09</v>
      </c>
      <c r="F9154">
        <f t="shared" ref="F9154:F9217" si="286">D9154*E9154</f>
        <v>168.6636</v>
      </c>
      <c r="G9154">
        <f t="shared" ref="G9154:G9217" si="287">D9154-F9154</f>
        <v>1705.3763999999999</v>
      </c>
      <c r="H9154">
        <v>4</v>
      </c>
      <c r="I9154" s="17">
        <v>45417</v>
      </c>
      <c r="J9154" s="17">
        <v>45423</v>
      </c>
      <c r="K9154" t="s">
        <v>15</v>
      </c>
      <c r="L9154" t="s">
        <v>22</v>
      </c>
      <c r="M9154">
        <v>415.98</v>
      </c>
      <c r="N9154" t="s">
        <v>34</v>
      </c>
    </row>
    <row r="9155" spans="1:14" ht="14.25" customHeight="1" x14ac:dyDescent="0.3">
      <c r="A9155" t="s">
        <v>6715</v>
      </c>
      <c r="B9155" t="s">
        <v>25</v>
      </c>
      <c r="C9155" t="s">
        <v>36</v>
      </c>
      <c r="D9155">
        <v>1878.27</v>
      </c>
      <c r="E9155">
        <v>0.3</v>
      </c>
      <c r="F9155">
        <f t="shared" si="286"/>
        <v>563.48099999999999</v>
      </c>
      <c r="G9155">
        <f t="shared" si="287"/>
        <v>1314.789</v>
      </c>
      <c r="H9155">
        <v>4</v>
      </c>
      <c r="I9155" s="17">
        <v>44994</v>
      </c>
      <c r="J9155" s="17">
        <v>45000</v>
      </c>
      <c r="K9155" t="s">
        <v>21</v>
      </c>
      <c r="L9155" t="s">
        <v>22</v>
      </c>
      <c r="M9155">
        <v>276.52</v>
      </c>
      <c r="N9155" t="s">
        <v>28</v>
      </c>
    </row>
    <row r="9156" spans="1:14" ht="14.25" customHeight="1" x14ac:dyDescent="0.3">
      <c r="A9156" t="s">
        <v>9013</v>
      </c>
      <c r="B9156" t="s">
        <v>41</v>
      </c>
      <c r="C9156" t="s">
        <v>14</v>
      </c>
      <c r="D9156">
        <v>1880.32</v>
      </c>
      <c r="E9156">
        <v>0.4</v>
      </c>
      <c r="F9156">
        <f t="shared" si="286"/>
        <v>752.12800000000004</v>
      </c>
      <c r="G9156">
        <f t="shared" si="287"/>
        <v>1128.192</v>
      </c>
      <c r="H9156">
        <v>4</v>
      </c>
      <c r="I9156" s="17">
        <v>45066</v>
      </c>
      <c r="J9156" s="17">
        <v>45073</v>
      </c>
      <c r="K9156" t="s">
        <v>31</v>
      </c>
      <c r="L9156" t="s">
        <v>22</v>
      </c>
      <c r="M9156">
        <v>550.96</v>
      </c>
      <c r="N9156" t="s">
        <v>48</v>
      </c>
    </row>
    <row r="9157" spans="1:14" ht="14.25" customHeight="1" x14ac:dyDescent="0.3">
      <c r="A9157" t="s">
        <v>10655</v>
      </c>
      <c r="B9157" t="s">
        <v>25</v>
      </c>
      <c r="C9157" t="s">
        <v>20</v>
      </c>
      <c r="D9157">
        <v>1880.62</v>
      </c>
      <c r="E9157">
        <v>0</v>
      </c>
      <c r="F9157">
        <f t="shared" si="286"/>
        <v>0</v>
      </c>
      <c r="G9157">
        <f t="shared" si="287"/>
        <v>1880.62</v>
      </c>
      <c r="H9157">
        <v>4</v>
      </c>
      <c r="I9157" s="17">
        <v>45030</v>
      </c>
      <c r="J9157" s="17">
        <v>45035</v>
      </c>
      <c r="K9157" t="s">
        <v>31</v>
      </c>
      <c r="L9157" t="s">
        <v>22</v>
      </c>
      <c r="M9157">
        <v>456.03</v>
      </c>
      <c r="N9157" t="s">
        <v>39</v>
      </c>
    </row>
    <row r="9158" spans="1:14" ht="14.25" customHeight="1" x14ac:dyDescent="0.3">
      <c r="A9158" t="s">
        <v>6567</v>
      </c>
      <c r="B9158" t="s">
        <v>13</v>
      </c>
      <c r="C9158" t="s">
        <v>26</v>
      </c>
      <c r="D9158">
        <v>1880.63</v>
      </c>
      <c r="E9158">
        <v>0.42</v>
      </c>
      <c r="F9158">
        <f t="shared" si="286"/>
        <v>789.8646</v>
      </c>
      <c r="G9158">
        <f t="shared" si="287"/>
        <v>1090.7654000000002</v>
      </c>
      <c r="H9158">
        <v>4</v>
      </c>
      <c r="I9158" s="17">
        <v>45293</v>
      </c>
      <c r="J9158" s="17">
        <v>45294</v>
      </c>
      <c r="K9158" t="s">
        <v>31</v>
      </c>
      <c r="L9158" t="s">
        <v>16</v>
      </c>
      <c r="M9158">
        <v>101.63</v>
      </c>
      <c r="N9158" t="s">
        <v>39</v>
      </c>
    </row>
    <row r="9159" spans="1:14" ht="14.25" customHeight="1" x14ac:dyDescent="0.3">
      <c r="A9159" t="s">
        <v>14498</v>
      </c>
      <c r="B9159" t="s">
        <v>41</v>
      </c>
      <c r="C9159" t="s">
        <v>14</v>
      </c>
      <c r="D9159">
        <v>1881.12</v>
      </c>
      <c r="E9159">
        <v>0.44</v>
      </c>
      <c r="F9159">
        <f t="shared" si="286"/>
        <v>827.69279999999992</v>
      </c>
      <c r="G9159">
        <f t="shared" si="287"/>
        <v>1053.4272000000001</v>
      </c>
      <c r="H9159">
        <v>4</v>
      </c>
      <c r="I9159" s="17">
        <v>45536</v>
      </c>
      <c r="J9159" s="17">
        <v>45540</v>
      </c>
      <c r="K9159" t="s">
        <v>15</v>
      </c>
      <c r="L9159" t="s">
        <v>27</v>
      </c>
      <c r="M9159">
        <v>128.85</v>
      </c>
      <c r="N9159" t="s">
        <v>48</v>
      </c>
    </row>
    <row r="9160" spans="1:14" ht="14.25" customHeight="1" x14ac:dyDescent="0.3">
      <c r="A9160" t="s">
        <v>5021</v>
      </c>
      <c r="B9160" t="s">
        <v>13</v>
      </c>
      <c r="C9160" t="s">
        <v>14</v>
      </c>
      <c r="D9160">
        <v>1886.86</v>
      </c>
      <c r="E9160">
        <v>0</v>
      </c>
      <c r="F9160">
        <f t="shared" si="286"/>
        <v>0</v>
      </c>
      <c r="G9160">
        <f t="shared" si="287"/>
        <v>1886.86</v>
      </c>
      <c r="H9160">
        <v>4</v>
      </c>
      <c r="I9160" s="17">
        <v>45173</v>
      </c>
      <c r="J9160" s="17">
        <v>45180</v>
      </c>
      <c r="K9160" t="s">
        <v>31</v>
      </c>
      <c r="L9160" t="s">
        <v>22</v>
      </c>
      <c r="M9160">
        <v>465.44</v>
      </c>
      <c r="N9160" t="s">
        <v>34</v>
      </c>
    </row>
    <row r="9161" spans="1:14" ht="14.25" customHeight="1" x14ac:dyDescent="0.3">
      <c r="A9161" t="s">
        <v>1215</v>
      </c>
      <c r="B9161" t="s">
        <v>19</v>
      </c>
      <c r="C9161" t="s">
        <v>26</v>
      </c>
      <c r="D9161">
        <v>1890.2</v>
      </c>
      <c r="E9161">
        <v>0.37</v>
      </c>
      <c r="F9161">
        <f t="shared" si="286"/>
        <v>699.37400000000002</v>
      </c>
      <c r="G9161">
        <f t="shared" si="287"/>
        <v>1190.826</v>
      </c>
      <c r="H9161">
        <v>4</v>
      </c>
      <c r="I9161" s="17">
        <v>45115</v>
      </c>
      <c r="J9161" s="17">
        <v>45121</v>
      </c>
      <c r="K9161" t="s">
        <v>21</v>
      </c>
      <c r="L9161" t="s">
        <v>27</v>
      </c>
      <c r="M9161">
        <v>181.75</v>
      </c>
      <c r="N9161" t="s">
        <v>28</v>
      </c>
    </row>
    <row r="9162" spans="1:14" ht="14.25" customHeight="1" x14ac:dyDescent="0.3">
      <c r="A9162" t="s">
        <v>10979</v>
      </c>
      <c r="B9162" t="s">
        <v>25</v>
      </c>
      <c r="C9162" t="s">
        <v>33</v>
      </c>
      <c r="D9162">
        <v>1890.99</v>
      </c>
      <c r="E9162">
        <v>0.06</v>
      </c>
      <c r="F9162">
        <f t="shared" si="286"/>
        <v>113.4594</v>
      </c>
      <c r="G9162">
        <f t="shared" si="287"/>
        <v>1777.5306</v>
      </c>
      <c r="H9162">
        <v>4</v>
      </c>
      <c r="I9162" s="17">
        <v>45645</v>
      </c>
      <c r="J9162" s="17">
        <v>45649</v>
      </c>
      <c r="K9162" t="s">
        <v>15</v>
      </c>
      <c r="L9162" t="s">
        <v>22</v>
      </c>
      <c r="M9162">
        <v>193.4</v>
      </c>
      <c r="N9162" t="s">
        <v>17</v>
      </c>
    </row>
    <row r="9163" spans="1:14" ht="14.25" customHeight="1" x14ac:dyDescent="0.3">
      <c r="A9163" t="s">
        <v>13212</v>
      </c>
      <c r="B9163" t="s">
        <v>25</v>
      </c>
      <c r="C9163" t="s">
        <v>26</v>
      </c>
      <c r="D9163">
        <v>1892.17</v>
      </c>
      <c r="E9163">
        <v>0.47</v>
      </c>
      <c r="F9163">
        <f t="shared" si="286"/>
        <v>889.31989999999996</v>
      </c>
      <c r="G9163">
        <f t="shared" si="287"/>
        <v>1002.8501000000001</v>
      </c>
      <c r="H9163">
        <v>4</v>
      </c>
      <c r="I9163" s="17">
        <v>45063</v>
      </c>
      <c r="J9163" s="17">
        <v>45067</v>
      </c>
      <c r="K9163" t="s">
        <v>31</v>
      </c>
      <c r="L9163" t="s">
        <v>27</v>
      </c>
      <c r="M9163">
        <v>376.26</v>
      </c>
      <c r="N9163" t="s">
        <v>23</v>
      </c>
    </row>
    <row r="9164" spans="1:14" ht="14.25" customHeight="1" x14ac:dyDescent="0.3">
      <c r="A9164" t="s">
        <v>10455</v>
      </c>
      <c r="B9164" t="s">
        <v>13</v>
      </c>
      <c r="C9164" t="s">
        <v>14</v>
      </c>
      <c r="D9164">
        <v>1894.31</v>
      </c>
      <c r="E9164">
        <v>0.47</v>
      </c>
      <c r="F9164">
        <f t="shared" si="286"/>
        <v>890.32569999999987</v>
      </c>
      <c r="G9164">
        <f t="shared" si="287"/>
        <v>1003.9843000000001</v>
      </c>
      <c r="H9164">
        <v>4</v>
      </c>
      <c r="I9164" s="17">
        <v>45481</v>
      </c>
      <c r="J9164" s="17">
        <v>45482</v>
      </c>
      <c r="K9164" t="s">
        <v>15</v>
      </c>
      <c r="L9164" t="s">
        <v>27</v>
      </c>
      <c r="M9164">
        <v>560.28</v>
      </c>
      <c r="N9164" t="s">
        <v>48</v>
      </c>
    </row>
    <row r="9165" spans="1:14" ht="14.25" customHeight="1" x14ac:dyDescent="0.3">
      <c r="A9165" t="s">
        <v>11808</v>
      </c>
      <c r="B9165" t="s">
        <v>41</v>
      </c>
      <c r="C9165" t="s">
        <v>14</v>
      </c>
      <c r="D9165">
        <v>1897.9</v>
      </c>
      <c r="E9165">
        <v>0.35</v>
      </c>
      <c r="F9165">
        <f t="shared" si="286"/>
        <v>664.26499999999999</v>
      </c>
      <c r="G9165">
        <f t="shared" si="287"/>
        <v>1233.6350000000002</v>
      </c>
      <c r="H9165">
        <v>4</v>
      </c>
      <c r="I9165" s="17">
        <v>45383</v>
      </c>
      <c r="J9165" s="17">
        <v>45389</v>
      </c>
      <c r="K9165" t="s">
        <v>31</v>
      </c>
      <c r="L9165" t="s">
        <v>22</v>
      </c>
      <c r="M9165">
        <v>328.86</v>
      </c>
      <c r="N9165" t="s">
        <v>48</v>
      </c>
    </row>
    <row r="9166" spans="1:14" ht="14.25" customHeight="1" x14ac:dyDescent="0.3">
      <c r="A9166" t="s">
        <v>10620</v>
      </c>
      <c r="B9166" t="s">
        <v>25</v>
      </c>
      <c r="C9166" t="s">
        <v>14</v>
      </c>
      <c r="D9166">
        <v>1906.49</v>
      </c>
      <c r="E9166">
        <v>0.28000000000000003</v>
      </c>
      <c r="F9166">
        <f t="shared" si="286"/>
        <v>533.81720000000007</v>
      </c>
      <c r="G9166">
        <f t="shared" si="287"/>
        <v>1372.6727999999998</v>
      </c>
      <c r="H9166">
        <v>4</v>
      </c>
      <c r="I9166" s="17">
        <v>44969</v>
      </c>
      <c r="J9166" s="17">
        <v>44974</v>
      </c>
      <c r="K9166" t="s">
        <v>31</v>
      </c>
      <c r="L9166" t="s">
        <v>22</v>
      </c>
      <c r="M9166">
        <v>294.68</v>
      </c>
      <c r="N9166" t="s">
        <v>48</v>
      </c>
    </row>
    <row r="9167" spans="1:14" ht="14.25" customHeight="1" x14ac:dyDescent="0.3">
      <c r="A9167" t="s">
        <v>10115</v>
      </c>
      <c r="B9167" t="s">
        <v>41</v>
      </c>
      <c r="C9167" t="s">
        <v>14</v>
      </c>
      <c r="D9167">
        <v>1908.09</v>
      </c>
      <c r="E9167">
        <v>0.27</v>
      </c>
      <c r="F9167">
        <f t="shared" si="286"/>
        <v>515.18430000000001</v>
      </c>
      <c r="G9167">
        <f t="shared" si="287"/>
        <v>1392.9056999999998</v>
      </c>
      <c r="H9167">
        <v>4</v>
      </c>
      <c r="I9167" s="17">
        <v>45641</v>
      </c>
      <c r="J9167" s="17">
        <v>45646</v>
      </c>
      <c r="K9167" t="s">
        <v>15</v>
      </c>
      <c r="L9167" t="s">
        <v>16</v>
      </c>
      <c r="M9167">
        <v>253.95</v>
      </c>
      <c r="N9167" t="s">
        <v>28</v>
      </c>
    </row>
    <row r="9168" spans="1:14" ht="14.25" customHeight="1" x14ac:dyDescent="0.3">
      <c r="A9168" t="s">
        <v>10404</v>
      </c>
      <c r="B9168" t="s">
        <v>25</v>
      </c>
      <c r="C9168" t="s">
        <v>20</v>
      </c>
      <c r="D9168">
        <v>1909.72</v>
      </c>
      <c r="E9168">
        <v>0.25</v>
      </c>
      <c r="F9168">
        <f t="shared" si="286"/>
        <v>477.43</v>
      </c>
      <c r="G9168">
        <f t="shared" si="287"/>
        <v>1432.29</v>
      </c>
      <c r="H9168">
        <v>4</v>
      </c>
      <c r="I9168" s="17">
        <v>45603</v>
      </c>
      <c r="J9168" s="17">
        <v>45604</v>
      </c>
      <c r="K9168" t="s">
        <v>21</v>
      </c>
      <c r="L9168" t="s">
        <v>22</v>
      </c>
      <c r="M9168">
        <v>324.38</v>
      </c>
      <c r="N9168" t="s">
        <v>28</v>
      </c>
    </row>
    <row r="9169" spans="1:14" ht="14.25" customHeight="1" x14ac:dyDescent="0.3">
      <c r="A9169" t="s">
        <v>88</v>
      </c>
      <c r="B9169" t="s">
        <v>19</v>
      </c>
      <c r="C9169" t="s">
        <v>14</v>
      </c>
      <c r="D9169">
        <v>1910.1</v>
      </c>
      <c r="E9169">
        <v>0.27</v>
      </c>
      <c r="F9169">
        <f t="shared" si="286"/>
        <v>515.72699999999998</v>
      </c>
      <c r="G9169">
        <f t="shared" si="287"/>
        <v>1394.373</v>
      </c>
      <c r="H9169">
        <v>4</v>
      </c>
      <c r="I9169" s="17">
        <v>45303</v>
      </c>
      <c r="J9169" s="17">
        <v>45305</v>
      </c>
      <c r="K9169" t="s">
        <v>31</v>
      </c>
      <c r="L9169" t="s">
        <v>27</v>
      </c>
      <c r="M9169">
        <v>278.48</v>
      </c>
      <c r="N9169" t="s">
        <v>17</v>
      </c>
    </row>
    <row r="9170" spans="1:14" ht="14.25" customHeight="1" x14ac:dyDescent="0.3">
      <c r="A9170" t="s">
        <v>3583</v>
      </c>
      <c r="B9170" t="s">
        <v>25</v>
      </c>
      <c r="C9170" t="s">
        <v>20</v>
      </c>
      <c r="D9170">
        <v>1911.36</v>
      </c>
      <c r="E9170">
        <v>0.26</v>
      </c>
      <c r="F9170">
        <f t="shared" si="286"/>
        <v>496.95359999999999</v>
      </c>
      <c r="G9170">
        <f t="shared" si="287"/>
        <v>1414.4063999999998</v>
      </c>
      <c r="H9170">
        <v>4</v>
      </c>
      <c r="I9170" s="17">
        <v>44967</v>
      </c>
      <c r="J9170" s="17">
        <v>44968</v>
      </c>
      <c r="K9170" t="s">
        <v>21</v>
      </c>
      <c r="L9170" t="s">
        <v>27</v>
      </c>
      <c r="M9170">
        <v>243.9</v>
      </c>
      <c r="N9170" t="s">
        <v>34</v>
      </c>
    </row>
    <row r="9171" spans="1:14" ht="14.25" customHeight="1" x14ac:dyDescent="0.3">
      <c r="A9171" t="s">
        <v>3862</v>
      </c>
      <c r="B9171" t="s">
        <v>19</v>
      </c>
      <c r="C9171" t="s">
        <v>36</v>
      </c>
      <c r="D9171">
        <v>1912.32</v>
      </c>
      <c r="E9171">
        <v>0.36</v>
      </c>
      <c r="F9171">
        <f t="shared" si="286"/>
        <v>688.4351999999999</v>
      </c>
      <c r="G9171">
        <f t="shared" si="287"/>
        <v>1223.8848</v>
      </c>
      <c r="H9171">
        <v>4</v>
      </c>
      <c r="I9171" s="17">
        <v>45527</v>
      </c>
      <c r="J9171" s="17">
        <v>45533</v>
      </c>
      <c r="K9171" t="s">
        <v>15</v>
      </c>
      <c r="L9171" t="s">
        <v>16</v>
      </c>
      <c r="M9171">
        <v>539.29</v>
      </c>
      <c r="N9171" t="s">
        <v>17</v>
      </c>
    </row>
    <row r="9172" spans="1:14" ht="14.25" customHeight="1" x14ac:dyDescent="0.3">
      <c r="A9172" t="s">
        <v>1944</v>
      </c>
      <c r="B9172" t="s">
        <v>41</v>
      </c>
      <c r="C9172" t="s">
        <v>14</v>
      </c>
      <c r="D9172">
        <v>1912.38</v>
      </c>
      <c r="E9172">
        <v>0.06</v>
      </c>
      <c r="F9172">
        <f t="shared" si="286"/>
        <v>114.7428</v>
      </c>
      <c r="G9172">
        <f t="shared" si="287"/>
        <v>1797.6372000000001</v>
      </c>
      <c r="H9172">
        <v>4</v>
      </c>
      <c r="I9172" s="17">
        <v>45173</v>
      </c>
      <c r="J9172" s="17">
        <v>45178</v>
      </c>
      <c r="K9172" t="s">
        <v>31</v>
      </c>
      <c r="L9172" t="s">
        <v>16</v>
      </c>
      <c r="M9172">
        <v>497.26</v>
      </c>
      <c r="N9172" t="s">
        <v>39</v>
      </c>
    </row>
    <row r="9173" spans="1:14" ht="14.25" customHeight="1" x14ac:dyDescent="0.3">
      <c r="A9173" t="s">
        <v>1811</v>
      </c>
      <c r="B9173" t="s">
        <v>19</v>
      </c>
      <c r="C9173" t="s">
        <v>26</v>
      </c>
      <c r="D9173">
        <v>1919.87</v>
      </c>
      <c r="E9173">
        <v>0.38</v>
      </c>
      <c r="F9173">
        <f t="shared" si="286"/>
        <v>729.55059999999992</v>
      </c>
      <c r="G9173">
        <f t="shared" si="287"/>
        <v>1190.3193999999999</v>
      </c>
      <c r="H9173">
        <v>4</v>
      </c>
      <c r="I9173" s="17">
        <v>45643</v>
      </c>
      <c r="J9173" s="17">
        <v>45646</v>
      </c>
      <c r="K9173" t="s">
        <v>31</v>
      </c>
      <c r="L9173" t="s">
        <v>27</v>
      </c>
      <c r="M9173">
        <v>247.22</v>
      </c>
      <c r="N9173" t="s">
        <v>48</v>
      </c>
    </row>
    <row r="9174" spans="1:14" ht="14.25" customHeight="1" x14ac:dyDescent="0.3">
      <c r="A9174" t="s">
        <v>9801</v>
      </c>
      <c r="B9174" t="s">
        <v>19</v>
      </c>
      <c r="C9174" t="s">
        <v>33</v>
      </c>
      <c r="D9174">
        <v>1926.24</v>
      </c>
      <c r="E9174">
        <v>0.5</v>
      </c>
      <c r="F9174">
        <f t="shared" si="286"/>
        <v>963.12</v>
      </c>
      <c r="G9174">
        <f t="shared" si="287"/>
        <v>963.12</v>
      </c>
      <c r="H9174">
        <v>4</v>
      </c>
      <c r="I9174" s="17">
        <v>45043</v>
      </c>
      <c r="J9174" s="17">
        <v>45046</v>
      </c>
      <c r="K9174" t="s">
        <v>15</v>
      </c>
      <c r="L9174" t="s">
        <v>27</v>
      </c>
      <c r="M9174">
        <v>326.81</v>
      </c>
      <c r="N9174" t="s">
        <v>17</v>
      </c>
    </row>
    <row r="9175" spans="1:14" ht="14.25" customHeight="1" x14ac:dyDescent="0.3">
      <c r="A9175" t="s">
        <v>11487</v>
      </c>
      <c r="B9175" t="s">
        <v>25</v>
      </c>
      <c r="C9175" t="s">
        <v>20</v>
      </c>
      <c r="D9175">
        <v>1932.44</v>
      </c>
      <c r="E9175">
        <v>0.38</v>
      </c>
      <c r="F9175">
        <f t="shared" si="286"/>
        <v>734.32720000000006</v>
      </c>
      <c r="G9175">
        <f t="shared" si="287"/>
        <v>1198.1127999999999</v>
      </c>
      <c r="H9175">
        <v>4</v>
      </c>
      <c r="I9175" s="17">
        <v>45170</v>
      </c>
      <c r="J9175" s="17">
        <v>45176</v>
      </c>
      <c r="K9175" t="s">
        <v>15</v>
      </c>
      <c r="L9175" t="s">
        <v>16</v>
      </c>
      <c r="M9175">
        <v>158.88999999999999</v>
      </c>
      <c r="N9175" t="s">
        <v>48</v>
      </c>
    </row>
    <row r="9176" spans="1:14" ht="14.25" customHeight="1" x14ac:dyDescent="0.3">
      <c r="A9176" t="s">
        <v>7176</v>
      </c>
      <c r="B9176" t="s">
        <v>13</v>
      </c>
      <c r="C9176" t="s">
        <v>36</v>
      </c>
      <c r="D9176">
        <v>1935.83</v>
      </c>
      <c r="E9176">
        <v>0.15</v>
      </c>
      <c r="F9176">
        <f t="shared" si="286"/>
        <v>290.37449999999995</v>
      </c>
      <c r="G9176">
        <f t="shared" si="287"/>
        <v>1645.4555</v>
      </c>
      <c r="H9176">
        <v>4</v>
      </c>
      <c r="I9176" s="17">
        <v>45036</v>
      </c>
      <c r="J9176" s="17">
        <v>45040</v>
      </c>
      <c r="K9176" t="s">
        <v>15</v>
      </c>
      <c r="L9176" t="s">
        <v>16</v>
      </c>
      <c r="M9176">
        <v>491.38</v>
      </c>
      <c r="N9176" t="s">
        <v>39</v>
      </c>
    </row>
    <row r="9177" spans="1:14" ht="14.25" customHeight="1" x14ac:dyDescent="0.3">
      <c r="A9177" t="s">
        <v>3671</v>
      </c>
      <c r="B9177" t="s">
        <v>41</v>
      </c>
      <c r="C9177" t="s">
        <v>33</v>
      </c>
      <c r="D9177">
        <v>1938.03</v>
      </c>
      <c r="E9177">
        <v>0.41</v>
      </c>
      <c r="F9177">
        <f t="shared" si="286"/>
        <v>794.59229999999991</v>
      </c>
      <c r="G9177">
        <f t="shared" si="287"/>
        <v>1143.4376999999999</v>
      </c>
      <c r="H9177">
        <v>4</v>
      </c>
      <c r="I9177" s="17">
        <v>45563</v>
      </c>
      <c r="J9177" s="17">
        <v>45564</v>
      </c>
      <c r="K9177" t="s">
        <v>15</v>
      </c>
      <c r="L9177" t="s">
        <v>16</v>
      </c>
      <c r="M9177">
        <v>202.61</v>
      </c>
      <c r="N9177" t="s">
        <v>39</v>
      </c>
    </row>
    <row r="9178" spans="1:14" ht="14.25" customHeight="1" x14ac:dyDescent="0.3">
      <c r="A9178" t="s">
        <v>8815</v>
      </c>
      <c r="B9178" t="s">
        <v>19</v>
      </c>
      <c r="C9178" t="s">
        <v>20</v>
      </c>
      <c r="D9178">
        <v>1938.18</v>
      </c>
      <c r="E9178">
        <v>0.39</v>
      </c>
      <c r="F9178">
        <f t="shared" si="286"/>
        <v>755.89020000000005</v>
      </c>
      <c r="G9178">
        <f t="shared" si="287"/>
        <v>1182.2898</v>
      </c>
      <c r="H9178">
        <v>4</v>
      </c>
      <c r="I9178" s="17">
        <v>45074</v>
      </c>
      <c r="J9178" s="17">
        <v>45076</v>
      </c>
      <c r="K9178" t="s">
        <v>31</v>
      </c>
      <c r="L9178" t="s">
        <v>27</v>
      </c>
      <c r="M9178">
        <v>165.1</v>
      </c>
      <c r="N9178" t="s">
        <v>48</v>
      </c>
    </row>
    <row r="9179" spans="1:14" ht="14.25" customHeight="1" x14ac:dyDescent="0.3">
      <c r="A9179" t="s">
        <v>9995</v>
      </c>
      <c r="B9179" t="s">
        <v>13</v>
      </c>
      <c r="C9179" t="s">
        <v>20</v>
      </c>
      <c r="D9179">
        <v>1940.91</v>
      </c>
      <c r="E9179">
        <v>0.19</v>
      </c>
      <c r="F9179">
        <f t="shared" si="286"/>
        <v>368.77289999999999</v>
      </c>
      <c r="G9179">
        <f t="shared" si="287"/>
        <v>1572.1371000000001</v>
      </c>
      <c r="H9179">
        <v>4</v>
      </c>
      <c r="I9179" s="17">
        <v>45636</v>
      </c>
      <c r="J9179" s="17">
        <v>45641</v>
      </c>
      <c r="K9179" t="s">
        <v>21</v>
      </c>
      <c r="L9179" t="s">
        <v>16</v>
      </c>
      <c r="M9179">
        <v>460.5</v>
      </c>
      <c r="N9179" t="s">
        <v>17</v>
      </c>
    </row>
    <row r="9180" spans="1:14" ht="14.25" customHeight="1" x14ac:dyDescent="0.3">
      <c r="A9180" t="s">
        <v>14968</v>
      </c>
      <c r="B9180" t="s">
        <v>13</v>
      </c>
      <c r="C9180" t="s">
        <v>36</v>
      </c>
      <c r="D9180">
        <v>1941.13</v>
      </c>
      <c r="E9180">
        <v>0.21</v>
      </c>
      <c r="F9180">
        <f t="shared" si="286"/>
        <v>407.63729999999998</v>
      </c>
      <c r="G9180">
        <f t="shared" si="287"/>
        <v>1533.4927000000002</v>
      </c>
      <c r="H9180">
        <v>4</v>
      </c>
      <c r="I9180" s="17">
        <v>45322</v>
      </c>
      <c r="J9180" s="17">
        <v>45329</v>
      </c>
      <c r="K9180" t="s">
        <v>31</v>
      </c>
      <c r="L9180" t="s">
        <v>16</v>
      </c>
      <c r="M9180">
        <v>361.51</v>
      </c>
      <c r="N9180" t="s">
        <v>17</v>
      </c>
    </row>
    <row r="9181" spans="1:14" ht="14.25" customHeight="1" x14ac:dyDescent="0.3">
      <c r="A9181" t="s">
        <v>11510</v>
      </c>
      <c r="B9181" t="s">
        <v>41</v>
      </c>
      <c r="C9181" t="s">
        <v>36</v>
      </c>
      <c r="D9181">
        <v>1943.1</v>
      </c>
      <c r="E9181">
        <v>0</v>
      </c>
      <c r="F9181">
        <f t="shared" si="286"/>
        <v>0</v>
      </c>
      <c r="G9181">
        <f t="shared" si="287"/>
        <v>1943.1</v>
      </c>
      <c r="H9181">
        <v>4</v>
      </c>
      <c r="I9181" s="17">
        <v>45370</v>
      </c>
      <c r="J9181" s="17">
        <v>45371</v>
      </c>
      <c r="K9181" t="s">
        <v>31</v>
      </c>
      <c r="L9181" t="s">
        <v>16</v>
      </c>
      <c r="M9181">
        <v>513.70000000000005</v>
      </c>
      <c r="N9181" t="s">
        <v>23</v>
      </c>
    </row>
    <row r="9182" spans="1:14" ht="14.25" customHeight="1" x14ac:dyDescent="0.3">
      <c r="A9182" t="s">
        <v>8366</v>
      </c>
      <c r="B9182" t="s">
        <v>19</v>
      </c>
      <c r="C9182" t="s">
        <v>36</v>
      </c>
      <c r="D9182">
        <v>1943.58</v>
      </c>
      <c r="E9182">
        <v>0.09</v>
      </c>
      <c r="F9182">
        <f t="shared" si="286"/>
        <v>174.92219999999998</v>
      </c>
      <c r="G9182">
        <f t="shared" si="287"/>
        <v>1768.6578</v>
      </c>
      <c r="H9182">
        <v>4</v>
      </c>
      <c r="I9182" s="17">
        <v>45031</v>
      </c>
      <c r="J9182" s="17">
        <v>45036</v>
      </c>
      <c r="K9182" t="s">
        <v>21</v>
      </c>
      <c r="L9182" t="s">
        <v>22</v>
      </c>
      <c r="M9182">
        <v>227.28</v>
      </c>
      <c r="N9182" t="s">
        <v>34</v>
      </c>
    </row>
    <row r="9183" spans="1:14" ht="14.25" customHeight="1" x14ac:dyDescent="0.3">
      <c r="A9183" t="s">
        <v>11676</v>
      </c>
      <c r="B9183" t="s">
        <v>41</v>
      </c>
      <c r="C9183" t="s">
        <v>26</v>
      </c>
      <c r="D9183">
        <v>1952.19</v>
      </c>
      <c r="E9183">
        <v>0.49</v>
      </c>
      <c r="F9183">
        <f t="shared" si="286"/>
        <v>956.57309999999995</v>
      </c>
      <c r="G9183">
        <f t="shared" si="287"/>
        <v>995.6169000000001</v>
      </c>
      <c r="H9183">
        <v>4</v>
      </c>
      <c r="I9183" s="17">
        <v>45627</v>
      </c>
      <c r="J9183" s="17">
        <v>45632</v>
      </c>
      <c r="K9183" t="s">
        <v>15</v>
      </c>
      <c r="L9183" t="s">
        <v>27</v>
      </c>
      <c r="M9183">
        <v>416.84</v>
      </c>
      <c r="N9183" t="s">
        <v>34</v>
      </c>
    </row>
    <row r="9184" spans="1:14" ht="14.25" customHeight="1" x14ac:dyDescent="0.3">
      <c r="A9184" t="s">
        <v>14664</v>
      </c>
      <c r="B9184" t="s">
        <v>19</v>
      </c>
      <c r="C9184" t="s">
        <v>14</v>
      </c>
      <c r="D9184">
        <v>1952.54</v>
      </c>
      <c r="E9184">
        <v>0.46</v>
      </c>
      <c r="F9184">
        <f t="shared" si="286"/>
        <v>898.16840000000002</v>
      </c>
      <c r="G9184">
        <f t="shared" si="287"/>
        <v>1054.3715999999999</v>
      </c>
      <c r="H9184">
        <v>4</v>
      </c>
      <c r="I9184" s="17">
        <v>45099</v>
      </c>
      <c r="J9184" s="17">
        <v>45101</v>
      </c>
      <c r="K9184" t="s">
        <v>21</v>
      </c>
      <c r="L9184" t="s">
        <v>27</v>
      </c>
      <c r="M9184">
        <v>233.75</v>
      </c>
      <c r="N9184" t="s">
        <v>39</v>
      </c>
    </row>
    <row r="9185" spans="1:14" ht="14.25" customHeight="1" x14ac:dyDescent="0.3">
      <c r="A9185" t="s">
        <v>8748</v>
      </c>
      <c r="B9185" t="s">
        <v>25</v>
      </c>
      <c r="C9185" t="s">
        <v>20</v>
      </c>
      <c r="D9185">
        <v>1956.44</v>
      </c>
      <c r="E9185">
        <v>0.31</v>
      </c>
      <c r="F9185">
        <f t="shared" si="286"/>
        <v>606.49639999999999</v>
      </c>
      <c r="G9185">
        <f t="shared" si="287"/>
        <v>1349.9436000000001</v>
      </c>
      <c r="H9185">
        <v>4</v>
      </c>
      <c r="I9185" s="17">
        <v>45360</v>
      </c>
      <c r="J9185" s="17">
        <v>45363</v>
      </c>
      <c r="K9185" t="s">
        <v>31</v>
      </c>
      <c r="L9185" t="s">
        <v>16</v>
      </c>
      <c r="M9185">
        <v>196.92</v>
      </c>
      <c r="N9185" t="s">
        <v>17</v>
      </c>
    </row>
    <row r="9186" spans="1:14" ht="14.25" customHeight="1" x14ac:dyDescent="0.3">
      <c r="A9186" t="s">
        <v>1949</v>
      </c>
      <c r="B9186" t="s">
        <v>19</v>
      </c>
      <c r="C9186" t="s">
        <v>20</v>
      </c>
      <c r="D9186">
        <v>1957.25</v>
      </c>
      <c r="E9186">
        <v>7.0000000000000007E-2</v>
      </c>
      <c r="F9186">
        <f t="shared" si="286"/>
        <v>137.00750000000002</v>
      </c>
      <c r="G9186">
        <f t="shared" si="287"/>
        <v>1820.2425000000001</v>
      </c>
      <c r="H9186">
        <v>4</v>
      </c>
      <c r="I9186" s="17">
        <v>45557</v>
      </c>
      <c r="J9186" s="17">
        <v>45559</v>
      </c>
      <c r="K9186" t="s">
        <v>15</v>
      </c>
      <c r="L9186" t="s">
        <v>27</v>
      </c>
      <c r="M9186">
        <v>418.18</v>
      </c>
      <c r="N9186" t="s">
        <v>48</v>
      </c>
    </row>
    <row r="9187" spans="1:14" ht="14.25" customHeight="1" x14ac:dyDescent="0.3">
      <c r="A9187" t="s">
        <v>13041</v>
      </c>
      <c r="B9187" t="s">
        <v>19</v>
      </c>
      <c r="C9187" t="s">
        <v>26</v>
      </c>
      <c r="D9187">
        <v>1958.17</v>
      </c>
      <c r="E9187">
        <v>0.31</v>
      </c>
      <c r="F9187">
        <f t="shared" si="286"/>
        <v>607.03269999999998</v>
      </c>
      <c r="G9187">
        <f t="shared" si="287"/>
        <v>1351.1373000000001</v>
      </c>
      <c r="H9187">
        <v>4</v>
      </c>
      <c r="I9187" s="17">
        <v>45002</v>
      </c>
      <c r="J9187" s="17">
        <v>45007</v>
      </c>
      <c r="K9187" t="s">
        <v>21</v>
      </c>
      <c r="L9187" t="s">
        <v>27</v>
      </c>
      <c r="M9187">
        <v>352.63</v>
      </c>
      <c r="N9187" t="s">
        <v>23</v>
      </c>
    </row>
    <row r="9188" spans="1:14" ht="14.25" customHeight="1" x14ac:dyDescent="0.3">
      <c r="A9188" t="s">
        <v>14539</v>
      </c>
      <c r="B9188" t="s">
        <v>41</v>
      </c>
      <c r="C9188" t="s">
        <v>36</v>
      </c>
      <c r="D9188">
        <v>1961.64</v>
      </c>
      <c r="E9188">
        <v>0.48</v>
      </c>
      <c r="F9188">
        <f t="shared" si="286"/>
        <v>941.58720000000005</v>
      </c>
      <c r="G9188">
        <f t="shared" si="287"/>
        <v>1020.0528</v>
      </c>
      <c r="H9188">
        <v>4</v>
      </c>
      <c r="I9188" s="17">
        <v>45220</v>
      </c>
      <c r="J9188" s="17">
        <v>45225</v>
      </c>
      <c r="K9188" t="s">
        <v>31</v>
      </c>
      <c r="L9188" t="s">
        <v>27</v>
      </c>
      <c r="M9188">
        <v>467.33</v>
      </c>
      <c r="N9188" t="s">
        <v>34</v>
      </c>
    </row>
    <row r="9189" spans="1:14" ht="14.25" customHeight="1" x14ac:dyDescent="0.3">
      <c r="A9189" t="s">
        <v>15047</v>
      </c>
      <c r="B9189" t="s">
        <v>41</v>
      </c>
      <c r="C9189" t="s">
        <v>14</v>
      </c>
      <c r="D9189">
        <v>1963.36</v>
      </c>
      <c r="E9189">
        <v>0.39</v>
      </c>
      <c r="F9189">
        <f t="shared" si="286"/>
        <v>765.71039999999994</v>
      </c>
      <c r="G9189">
        <f t="shared" si="287"/>
        <v>1197.6496</v>
      </c>
      <c r="H9189">
        <v>4</v>
      </c>
      <c r="I9189" s="17">
        <v>45402</v>
      </c>
      <c r="J9189" s="17">
        <v>45408</v>
      </c>
      <c r="K9189" t="s">
        <v>15</v>
      </c>
      <c r="L9189" t="s">
        <v>27</v>
      </c>
      <c r="M9189">
        <v>479.55</v>
      </c>
      <c r="N9189" t="s">
        <v>39</v>
      </c>
    </row>
    <row r="9190" spans="1:14" ht="14.25" customHeight="1" x14ac:dyDescent="0.3">
      <c r="A9190" t="s">
        <v>4057</v>
      </c>
      <c r="B9190" t="s">
        <v>41</v>
      </c>
      <c r="C9190" t="s">
        <v>20</v>
      </c>
      <c r="D9190">
        <v>1964.12</v>
      </c>
      <c r="E9190">
        <v>0.24</v>
      </c>
      <c r="F9190">
        <f t="shared" si="286"/>
        <v>471.38879999999995</v>
      </c>
      <c r="G9190">
        <f t="shared" si="287"/>
        <v>1492.7311999999999</v>
      </c>
      <c r="H9190">
        <v>4</v>
      </c>
      <c r="I9190" s="17">
        <v>44943</v>
      </c>
      <c r="J9190" s="17">
        <v>44944</v>
      </c>
      <c r="K9190" t="s">
        <v>15</v>
      </c>
      <c r="L9190" t="s">
        <v>22</v>
      </c>
      <c r="M9190">
        <v>147.9</v>
      </c>
      <c r="N9190" t="s">
        <v>39</v>
      </c>
    </row>
    <row r="9191" spans="1:14" ht="14.25" customHeight="1" x14ac:dyDescent="0.3">
      <c r="A9191" t="s">
        <v>12198</v>
      </c>
      <c r="B9191" t="s">
        <v>19</v>
      </c>
      <c r="C9191" t="s">
        <v>20</v>
      </c>
      <c r="D9191">
        <v>1964.14</v>
      </c>
      <c r="E9191">
        <v>0.13</v>
      </c>
      <c r="F9191">
        <f t="shared" si="286"/>
        <v>255.33820000000003</v>
      </c>
      <c r="G9191">
        <f t="shared" si="287"/>
        <v>1708.8018000000002</v>
      </c>
      <c r="H9191">
        <v>4</v>
      </c>
      <c r="I9191" s="17">
        <v>45004</v>
      </c>
      <c r="J9191" s="17">
        <v>45011</v>
      </c>
      <c r="K9191" t="s">
        <v>21</v>
      </c>
      <c r="L9191" t="s">
        <v>27</v>
      </c>
      <c r="M9191">
        <v>447.85</v>
      </c>
      <c r="N9191" t="s">
        <v>28</v>
      </c>
    </row>
    <row r="9192" spans="1:14" ht="14.25" customHeight="1" x14ac:dyDescent="0.3">
      <c r="A9192" t="s">
        <v>6514</v>
      </c>
      <c r="B9192" t="s">
        <v>25</v>
      </c>
      <c r="C9192" t="s">
        <v>14</v>
      </c>
      <c r="D9192">
        <v>1966.6</v>
      </c>
      <c r="E9192">
        <v>7.0000000000000007E-2</v>
      </c>
      <c r="F9192">
        <f t="shared" si="286"/>
        <v>137.66200000000001</v>
      </c>
      <c r="G9192">
        <f t="shared" si="287"/>
        <v>1828.9379999999999</v>
      </c>
      <c r="H9192">
        <v>4</v>
      </c>
      <c r="I9192" s="17">
        <v>45257</v>
      </c>
      <c r="J9192" s="17">
        <v>45262</v>
      </c>
      <c r="K9192" t="s">
        <v>15</v>
      </c>
      <c r="L9192" t="s">
        <v>22</v>
      </c>
      <c r="M9192">
        <v>549.65</v>
      </c>
      <c r="N9192" t="s">
        <v>39</v>
      </c>
    </row>
    <row r="9193" spans="1:14" ht="14.25" customHeight="1" x14ac:dyDescent="0.3">
      <c r="A9193" t="s">
        <v>8008</v>
      </c>
      <c r="B9193" t="s">
        <v>41</v>
      </c>
      <c r="C9193" t="s">
        <v>20</v>
      </c>
      <c r="D9193">
        <v>1966.97</v>
      </c>
      <c r="E9193">
        <v>0.38</v>
      </c>
      <c r="F9193">
        <f t="shared" si="286"/>
        <v>747.44860000000006</v>
      </c>
      <c r="G9193">
        <f t="shared" si="287"/>
        <v>1219.5214000000001</v>
      </c>
      <c r="H9193">
        <v>4</v>
      </c>
      <c r="I9193" s="17">
        <v>45525</v>
      </c>
      <c r="J9193" s="17">
        <v>45530</v>
      </c>
      <c r="K9193" t="s">
        <v>31</v>
      </c>
      <c r="L9193" t="s">
        <v>27</v>
      </c>
      <c r="M9193">
        <v>326.27</v>
      </c>
      <c r="N9193" t="s">
        <v>23</v>
      </c>
    </row>
    <row r="9194" spans="1:14" ht="14.25" customHeight="1" x14ac:dyDescent="0.3">
      <c r="A9194" t="s">
        <v>14021</v>
      </c>
      <c r="B9194" t="s">
        <v>41</v>
      </c>
      <c r="C9194" t="s">
        <v>14</v>
      </c>
      <c r="D9194">
        <v>1968.25</v>
      </c>
      <c r="E9194">
        <v>0.08</v>
      </c>
      <c r="F9194">
        <f t="shared" si="286"/>
        <v>157.46</v>
      </c>
      <c r="G9194">
        <f t="shared" si="287"/>
        <v>1810.79</v>
      </c>
      <c r="H9194">
        <v>4</v>
      </c>
      <c r="I9194" s="17">
        <v>45290</v>
      </c>
      <c r="J9194" s="17">
        <v>45297</v>
      </c>
      <c r="K9194" t="s">
        <v>21</v>
      </c>
      <c r="L9194" t="s">
        <v>22</v>
      </c>
      <c r="M9194">
        <v>261.02999999999997</v>
      </c>
      <c r="N9194" t="s">
        <v>48</v>
      </c>
    </row>
    <row r="9195" spans="1:14" ht="14.25" customHeight="1" x14ac:dyDescent="0.3">
      <c r="A9195" t="s">
        <v>10785</v>
      </c>
      <c r="B9195" t="s">
        <v>41</v>
      </c>
      <c r="C9195" t="s">
        <v>33</v>
      </c>
      <c r="D9195">
        <v>1968.3</v>
      </c>
      <c r="E9195">
        <v>0.12</v>
      </c>
      <c r="F9195">
        <f t="shared" si="286"/>
        <v>236.196</v>
      </c>
      <c r="G9195">
        <f t="shared" si="287"/>
        <v>1732.104</v>
      </c>
      <c r="H9195">
        <v>4</v>
      </c>
      <c r="I9195" s="17">
        <v>45346</v>
      </c>
      <c r="J9195" s="17">
        <v>45350</v>
      </c>
      <c r="K9195" t="s">
        <v>21</v>
      </c>
      <c r="L9195" t="s">
        <v>22</v>
      </c>
      <c r="M9195">
        <v>373.98</v>
      </c>
      <c r="N9195" t="s">
        <v>23</v>
      </c>
    </row>
    <row r="9196" spans="1:14" ht="14.25" customHeight="1" x14ac:dyDescent="0.3">
      <c r="A9196" t="s">
        <v>436</v>
      </c>
      <c r="B9196" t="s">
        <v>25</v>
      </c>
      <c r="C9196" t="s">
        <v>14</v>
      </c>
      <c r="D9196">
        <v>1970.72</v>
      </c>
      <c r="E9196">
        <v>0.2</v>
      </c>
      <c r="F9196">
        <f t="shared" si="286"/>
        <v>394.14400000000001</v>
      </c>
      <c r="G9196">
        <f t="shared" si="287"/>
        <v>1576.576</v>
      </c>
      <c r="H9196">
        <v>4</v>
      </c>
      <c r="I9196" s="17">
        <v>45515</v>
      </c>
      <c r="J9196" s="17">
        <v>45520</v>
      </c>
      <c r="K9196" t="s">
        <v>21</v>
      </c>
      <c r="L9196" t="s">
        <v>16</v>
      </c>
      <c r="M9196">
        <v>300.44</v>
      </c>
      <c r="N9196" t="s">
        <v>17</v>
      </c>
    </row>
    <row r="9197" spans="1:14" ht="14.25" customHeight="1" x14ac:dyDescent="0.3">
      <c r="A9197" t="s">
        <v>5838</v>
      </c>
      <c r="B9197" t="s">
        <v>25</v>
      </c>
      <c r="C9197" t="s">
        <v>33</v>
      </c>
      <c r="D9197">
        <v>1971.62</v>
      </c>
      <c r="E9197">
        <v>0.39</v>
      </c>
      <c r="F9197">
        <f t="shared" si="286"/>
        <v>768.93179999999995</v>
      </c>
      <c r="G9197">
        <f t="shared" si="287"/>
        <v>1202.6882000000001</v>
      </c>
      <c r="H9197">
        <v>4</v>
      </c>
      <c r="I9197" s="17">
        <v>45080</v>
      </c>
      <c r="J9197" s="17">
        <v>45084</v>
      </c>
      <c r="K9197" t="s">
        <v>15</v>
      </c>
      <c r="L9197" t="s">
        <v>27</v>
      </c>
      <c r="M9197">
        <v>224.93</v>
      </c>
      <c r="N9197" t="s">
        <v>28</v>
      </c>
    </row>
    <row r="9198" spans="1:14" ht="14.25" customHeight="1" x14ac:dyDescent="0.3">
      <c r="A9198" t="s">
        <v>12857</v>
      </c>
      <c r="B9198" t="s">
        <v>19</v>
      </c>
      <c r="C9198" t="s">
        <v>26</v>
      </c>
      <c r="D9198">
        <v>1975.06</v>
      </c>
      <c r="E9198">
        <v>0.14000000000000001</v>
      </c>
      <c r="F9198">
        <f t="shared" si="286"/>
        <v>276.50839999999999</v>
      </c>
      <c r="G9198">
        <f t="shared" si="287"/>
        <v>1698.5516</v>
      </c>
      <c r="H9198">
        <v>4</v>
      </c>
      <c r="I9198" s="17">
        <v>45562</v>
      </c>
      <c r="J9198" s="17">
        <v>45564</v>
      </c>
      <c r="K9198" t="s">
        <v>15</v>
      </c>
      <c r="L9198" t="s">
        <v>27</v>
      </c>
      <c r="M9198">
        <v>562.26</v>
      </c>
      <c r="N9198" t="s">
        <v>28</v>
      </c>
    </row>
    <row r="9199" spans="1:14" ht="14.25" customHeight="1" x14ac:dyDescent="0.3">
      <c r="A9199" t="s">
        <v>14532</v>
      </c>
      <c r="B9199" t="s">
        <v>19</v>
      </c>
      <c r="C9199" t="s">
        <v>36</v>
      </c>
      <c r="D9199">
        <v>1975.95</v>
      </c>
      <c r="E9199">
        <v>0.27</v>
      </c>
      <c r="F9199">
        <f t="shared" si="286"/>
        <v>533.50650000000007</v>
      </c>
      <c r="G9199">
        <f t="shared" si="287"/>
        <v>1442.4434999999999</v>
      </c>
      <c r="H9199">
        <v>4</v>
      </c>
      <c r="I9199" s="17">
        <v>45245</v>
      </c>
      <c r="J9199" s="17">
        <v>45252</v>
      </c>
      <c r="K9199" t="s">
        <v>31</v>
      </c>
      <c r="L9199" t="s">
        <v>16</v>
      </c>
      <c r="M9199">
        <v>502.28</v>
      </c>
      <c r="N9199" t="s">
        <v>28</v>
      </c>
    </row>
    <row r="9200" spans="1:14" ht="14.25" customHeight="1" x14ac:dyDescent="0.3">
      <c r="A9200" t="s">
        <v>4973</v>
      </c>
      <c r="B9200" t="s">
        <v>13</v>
      </c>
      <c r="C9200" t="s">
        <v>14</v>
      </c>
      <c r="D9200">
        <v>1977.44</v>
      </c>
      <c r="E9200">
        <v>0.28999999999999998</v>
      </c>
      <c r="F9200">
        <f t="shared" si="286"/>
        <v>573.45759999999996</v>
      </c>
      <c r="G9200">
        <f t="shared" si="287"/>
        <v>1403.9824000000001</v>
      </c>
      <c r="H9200">
        <v>4</v>
      </c>
      <c r="I9200" s="17">
        <v>44990</v>
      </c>
      <c r="J9200" s="17">
        <v>44994</v>
      </c>
      <c r="K9200" t="s">
        <v>21</v>
      </c>
      <c r="L9200" t="s">
        <v>22</v>
      </c>
      <c r="M9200">
        <v>565.45000000000005</v>
      </c>
      <c r="N9200" t="s">
        <v>23</v>
      </c>
    </row>
    <row r="9201" spans="1:14" ht="14.25" customHeight="1" x14ac:dyDescent="0.3">
      <c r="A9201" t="s">
        <v>907</v>
      </c>
      <c r="B9201" t="s">
        <v>41</v>
      </c>
      <c r="C9201" t="s">
        <v>33</v>
      </c>
      <c r="D9201">
        <v>1977.86</v>
      </c>
      <c r="E9201">
        <v>0.05</v>
      </c>
      <c r="F9201">
        <f t="shared" si="286"/>
        <v>98.893000000000001</v>
      </c>
      <c r="G9201">
        <f t="shared" si="287"/>
        <v>1878.9669999999999</v>
      </c>
      <c r="H9201">
        <v>4</v>
      </c>
      <c r="I9201" s="17">
        <v>45216</v>
      </c>
      <c r="J9201" s="17">
        <v>45220</v>
      </c>
      <c r="K9201" t="s">
        <v>15</v>
      </c>
      <c r="L9201" t="s">
        <v>27</v>
      </c>
      <c r="M9201">
        <v>354.58</v>
      </c>
      <c r="N9201" t="s">
        <v>17</v>
      </c>
    </row>
    <row r="9202" spans="1:14" ht="14.25" customHeight="1" x14ac:dyDescent="0.3">
      <c r="A9202" t="s">
        <v>1164</v>
      </c>
      <c r="B9202" t="s">
        <v>41</v>
      </c>
      <c r="C9202" t="s">
        <v>36</v>
      </c>
      <c r="D9202">
        <v>1978.83</v>
      </c>
      <c r="E9202">
        <v>0.14000000000000001</v>
      </c>
      <c r="F9202">
        <f t="shared" si="286"/>
        <v>277.03620000000001</v>
      </c>
      <c r="G9202">
        <f t="shared" si="287"/>
        <v>1701.7937999999999</v>
      </c>
      <c r="H9202">
        <v>4</v>
      </c>
      <c r="I9202" s="17">
        <v>45130</v>
      </c>
      <c r="J9202" s="17">
        <v>45136</v>
      </c>
      <c r="K9202" t="s">
        <v>31</v>
      </c>
      <c r="L9202" t="s">
        <v>16</v>
      </c>
      <c r="M9202">
        <v>316.48</v>
      </c>
      <c r="N9202" t="s">
        <v>23</v>
      </c>
    </row>
    <row r="9203" spans="1:14" ht="14.25" customHeight="1" x14ac:dyDescent="0.3">
      <c r="A9203" t="s">
        <v>12911</v>
      </c>
      <c r="B9203" t="s">
        <v>19</v>
      </c>
      <c r="C9203" t="s">
        <v>20</v>
      </c>
      <c r="D9203">
        <v>1981.35</v>
      </c>
      <c r="E9203">
        <v>0.33</v>
      </c>
      <c r="F9203">
        <f t="shared" si="286"/>
        <v>653.84550000000002</v>
      </c>
      <c r="G9203">
        <f t="shared" si="287"/>
        <v>1327.5045</v>
      </c>
      <c r="H9203">
        <v>4</v>
      </c>
      <c r="I9203" s="17">
        <v>44947</v>
      </c>
      <c r="J9203" s="17">
        <v>44949</v>
      </c>
      <c r="K9203" t="s">
        <v>31</v>
      </c>
      <c r="L9203" t="s">
        <v>22</v>
      </c>
      <c r="M9203">
        <v>296.74</v>
      </c>
      <c r="N9203" t="s">
        <v>28</v>
      </c>
    </row>
    <row r="9204" spans="1:14" ht="14.25" customHeight="1" x14ac:dyDescent="0.3">
      <c r="A9204" t="s">
        <v>919</v>
      </c>
      <c r="B9204" t="s">
        <v>25</v>
      </c>
      <c r="C9204" t="s">
        <v>26</v>
      </c>
      <c r="D9204">
        <v>1986.08</v>
      </c>
      <c r="E9204">
        <v>0.28000000000000003</v>
      </c>
      <c r="F9204">
        <f t="shared" si="286"/>
        <v>556.10239999999999</v>
      </c>
      <c r="G9204">
        <f t="shared" si="287"/>
        <v>1429.9775999999999</v>
      </c>
      <c r="H9204">
        <v>4</v>
      </c>
      <c r="I9204" s="17">
        <v>45513</v>
      </c>
      <c r="J9204" s="17">
        <v>45515</v>
      </c>
      <c r="K9204" t="s">
        <v>21</v>
      </c>
      <c r="L9204" t="s">
        <v>16</v>
      </c>
      <c r="M9204">
        <v>142.44</v>
      </c>
      <c r="N9204" t="s">
        <v>28</v>
      </c>
    </row>
    <row r="9205" spans="1:14" ht="14.25" customHeight="1" x14ac:dyDescent="0.3">
      <c r="A9205" t="s">
        <v>11906</v>
      </c>
      <c r="B9205" t="s">
        <v>41</v>
      </c>
      <c r="C9205" t="s">
        <v>20</v>
      </c>
      <c r="D9205">
        <v>1988.02</v>
      </c>
      <c r="E9205">
        <v>0.27</v>
      </c>
      <c r="F9205">
        <f t="shared" si="286"/>
        <v>536.7654</v>
      </c>
      <c r="G9205">
        <f t="shared" si="287"/>
        <v>1451.2546</v>
      </c>
      <c r="H9205">
        <v>4</v>
      </c>
      <c r="I9205" s="17">
        <v>45251</v>
      </c>
      <c r="J9205" s="17">
        <v>45258</v>
      </c>
      <c r="K9205" t="s">
        <v>31</v>
      </c>
      <c r="L9205" t="s">
        <v>22</v>
      </c>
      <c r="M9205">
        <v>135.44999999999999</v>
      </c>
      <c r="N9205" t="s">
        <v>48</v>
      </c>
    </row>
    <row r="9206" spans="1:14" ht="14.25" customHeight="1" x14ac:dyDescent="0.3">
      <c r="A9206" t="s">
        <v>10372</v>
      </c>
      <c r="B9206" t="s">
        <v>13</v>
      </c>
      <c r="C9206" t="s">
        <v>33</v>
      </c>
      <c r="D9206">
        <v>1988.74</v>
      </c>
      <c r="E9206">
        <v>0.32</v>
      </c>
      <c r="F9206">
        <f t="shared" si="286"/>
        <v>636.39679999999998</v>
      </c>
      <c r="G9206">
        <f t="shared" si="287"/>
        <v>1352.3432</v>
      </c>
      <c r="H9206">
        <v>4</v>
      </c>
      <c r="I9206" s="17">
        <v>45594</v>
      </c>
      <c r="J9206" s="17">
        <v>45598</v>
      </c>
      <c r="K9206" t="s">
        <v>31</v>
      </c>
      <c r="L9206" t="s">
        <v>22</v>
      </c>
      <c r="M9206">
        <v>291.24</v>
      </c>
      <c r="N9206" t="s">
        <v>48</v>
      </c>
    </row>
    <row r="9207" spans="1:14" ht="14.25" customHeight="1" x14ac:dyDescent="0.3">
      <c r="A9207" t="s">
        <v>3872</v>
      </c>
      <c r="B9207" t="s">
        <v>41</v>
      </c>
      <c r="C9207" t="s">
        <v>33</v>
      </c>
      <c r="D9207">
        <v>1989.62</v>
      </c>
      <c r="E9207">
        <v>0.44</v>
      </c>
      <c r="F9207">
        <f t="shared" si="286"/>
        <v>875.43279999999993</v>
      </c>
      <c r="G9207">
        <f t="shared" si="287"/>
        <v>1114.1871999999998</v>
      </c>
      <c r="H9207">
        <v>4</v>
      </c>
      <c r="I9207" s="17">
        <v>45033</v>
      </c>
      <c r="J9207" s="17">
        <v>45037</v>
      </c>
      <c r="K9207" t="s">
        <v>31</v>
      </c>
      <c r="L9207" t="s">
        <v>27</v>
      </c>
      <c r="M9207">
        <v>373.29</v>
      </c>
      <c r="N9207" t="s">
        <v>48</v>
      </c>
    </row>
    <row r="9208" spans="1:14" ht="14.25" customHeight="1" x14ac:dyDescent="0.3">
      <c r="A9208" t="s">
        <v>13079</v>
      </c>
      <c r="B9208" t="s">
        <v>19</v>
      </c>
      <c r="C9208" t="s">
        <v>20</v>
      </c>
      <c r="D9208">
        <v>1992</v>
      </c>
      <c r="E9208">
        <v>0.46</v>
      </c>
      <c r="F9208">
        <f t="shared" si="286"/>
        <v>916.32</v>
      </c>
      <c r="G9208">
        <f t="shared" si="287"/>
        <v>1075.6799999999998</v>
      </c>
      <c r="H9208">
        <v>4</v>
      </c>
      <c r="I9208" s="17">
        <v>45047</v>
      </c>
      <c r="J9208" s="17">
        <v>45052</v>
      </c>
      <c r="K9208" t="s">
        <v>15</v>
      </c>
      <c r="L9208" t="s">
        <v>22</v>
      </c>
      <c r="M9208">
        <v>284.07</v>
      </c>
      <c r="N9208" t="s">
        <v>23</v>
      </c>
    </row>
    <row r="9209" spans="1:14" ht="14.25" customHeight="1" x14ac:dyDescent="0.3">
      <c r="A9209" t="s">
        <v>12099</v>
      </c>
      <c r="B9209" t="s">
        <v>19</v>
      </c>
      <c r="C9209" t="s">
        <v>26</v>
      </c>
      <c r="D9209">
        <v>2006.31</v>
      </c>
      <c r="E9209">
        <v>0.39</v>
      </c>
      <c r="F9209">
        <f t="shared" si="286"/>
        <v>782.46090000000004</v>
      </c>
      <c r="G9209">
        <f t="shared" si="287"/>
        <v>1223.8490999999999</v>
      </c>
      <c r="H9209">
        <v>4</v>
      </c>
      <c r="I9209" s="17">
        <v>45159</v>
      </c>
      <c r="J9209" s="17">
        <v>45163</v>
      </c>
      <c r="K9209" t="s">
        <v>15</v>
      </c>
      <c r="L9209" t="s">
        <v>16</v>
      </c>
      <c r="M9209">
        <v>336.86</v>
      </c>
      <c r="N9209" t="s">
        <v>34</v>
      </c>
    </row>
    <row r="9210" spans="1:14" ht="14.25" customHeight="1" x14ac:dyDescent="0.3">
      <c r="A9210" t="s">
        <v>14398</v>
      </c>
      <c r="B9210" t="s">
        <v>13</v>
      </c>
      <c r="C9210" t="s">
        <v>36</v>
      </c>
      <c r="D9210">
        <v>2007.69</v>
      </c>
      <c r="E9210">
        <v>0.33</v>
      </c>
      <c r="F9210">
        <f t="shared" si="286"/>
        <v>662.53770000000009</v>
      </c>
      <c r="G9210">
        <f t="shared" si="287"/>
        <v>1345.1523</v>
      </c>
      <c r="H9210">
        <v>4</v>
      </c>
      <c r="I9210" s="17">
        <v>45435</v>
      </c>
      <c r="J9210" s="17">
        <v>45440</v>
      </c>
      <c r="K9210" t="s">
        <v>15</v>
      </c>
      <c r="L9210" t="s">
        <v>22</v>
      </c>
      <c r="M9210">
        <v>526.04999999999995</v>
      </c>
      <c r="N9210" t="s">
        <v>39</v>
      </c>
    </row>
    <row r="9211" spans="1:14" ht="14.25" customHeight="1" x14ac:dyDescent="0.3">
      <c r="A9211" t="s">
        <v>6769</v>
      </c>
      <c r="B9211" t="s">
        <v>19</v>
      </c>
      <c r="C9211" t="s">
        <v>33</v>
      </c>
      <c r="D9211">
        <v>2018.63</v>
      </c>
      <c r="E9211">
        <v>0.5</v>
      </c>
      <c r="F9211">
        <f t="shared" si="286"/>
        <v>1009.3150000000001</v>
      </c>
      <c r="G9211">
        <f t="shared" si="287"/>
        <v>1009.3150000000001</v>
      </c>
      <c r="H9211">
        <v>4</v>
      </c>
      <c r="I9211" s="17">
        <v>45328</v>
      </c>
      <c r="J9211" s="17">
        <v>45334</v>
      </c>
      <c r="K9211" t="s">
        <v>21</v>
      </c>
      <c r="L9211" t="s">
        <v>22</v>
      </c>
      <c r="M9211">
        <v>224.37</v>
      </c>
      <c r="N9211" t="s">
        <v>39</v>
      </c>
    </row>
    <row r="9212" spans="1:14" ht="14.25" customHeight="1" x14ac:dyDescent="0.3">
      <c r="A9212" t="s">
        <v>2509</v>
      </c>
      <c r="B9212" t="s">
        <v>19</v>
      </c>
      <c r="C9212" t="s">
        <v>20</v>
      </c>
      <c r="D9212">
        <v>2023.29</v>
      </c>
      <c r="E9212">
        <v>0.09</v>
      </c>
      <c r="F9212">
        <f t="shared" si="286"/>
        <v>182.09609999999998</v>
      </c>
      <c r="G9212">
        <f t="shared" si="287"/>
        <v>1841.1939</v>
      </c>
      <c r="H9212">
        <v>4</v>
      </c>
      <c r="I9212" s="17">
        <v>45550</v>
      </c>
      <c r="J9212" s="17">
        <v>45553</v>
      </c>
      <c r="K9212" t="s">
        <v>21</v>
      </c>
      <c r="L9212" t="s">
        <v>16</v>
      </c>
      <c r="M9212">
        <v>148.93</v>
      </c>
      <c r="N9212" t="s">
        <v>17</v>
      </c>
    </row>
    <row r="9213" spans="1:14" ht="14.25" customHeight="1" x14ac:dyDescent="0.3">
      <c r="A9213" t="s">
        <v>12021</v>
      </c>
      <c r="B9213" t="s">
        <v>41</v>
      </c>
      <c r="C9213" t="s">
        <v>20</v>
      </c>
      <c r="D9213">
        <v>2023.41</v>
      </c>
      <c r="E9213">
        <v>0.25</v>
      </c>
      <c r="F9213">
        <f t="shared" si="286"/>
        <v>505.85250000000002</v>
      </c>
      <c r="G9213">
        <f t="shared" si="287"/>
        <v>1517.5575000000001</v>
      </c>
      <c r="H9213">
        <v>4</v>
      </c>
      <c r="I9213" s="17">
        <v>45626</v>
      </c>
      <c r="J9213" s="17">
        <v>45629</v>
      </c>
      <c r="K9213" t="s">
        <v>15</v>
      </c>
      <c r="L9213" t="s">
        <v>16</v>
      </c>
      <c r="M9213">
        <v>433</v>
      </c>
      <c r="N9213" t="s">
        <v>23</v>
      </c>
    </row>
    <row r="9214" spans="1:14" ht="14.25" customHeight="1" x14ac:dyDescent="0.3">
      <c r="A9214" t="s">
        <v>13113</v>
      </c>
      <c r="B9214" t="s">
        <v>41</v>
      </c>
      <c r="C9214" t="s">
        <v>26</v>
      </c>
      <c r="D9214">
        <v>2023.54</v>
      </c>
      <c r="E9214">
        <v>0.03</v>
      </c>
      <c r="F9214">
        <f t="shared" si="286"/>
        <v>60.706199999999995</v>
      </c>
      <c r="G9214">
        <f t="shared" si="287"/>
        <v>1962.8337999999999</v>
      </c>
      <c r="H9214">
        <v>4</v>
      </c>
      <c r="I9214" s="17">
        <v>45565</v>
      </c>
      <c r="J9214" s="17">
        <v>45569</v>
      </c>
      <c r="K9214" t="s">
        <v>31</v>
      </c>
      <c r="L9214" t="s">
        <v>22</v>
      </c>
      <c r="M9214">
        <v>318.41000000000003</v>
      </c>
      <c r="N9214" t="s">
        <v>23</v>
      </c>
    </row>
    <row r="9215" spans="1:14" ht="14.25" customHeight="1" x14ac:dyDescent="0.3">
      <c r="A9215" t="s">
        <v>15243</v>
      </c>
      <c r="B9215" t="s">
        <v>25</v>
      </c>
      <c r="C9215" t="s">
        <v>36</v>
      </c>
      <c r="D9215">
        <v>2024.99</v>
      </c>
      <c r="E9215">
        <v>0.18</v>
      </c>
      <c r="F9215">
        <f t="shared" si="286"/>
        <v>364.4982</v>
      </c>
      <c r="G9215">
        <f t="shared" si="287"/>
        <v>1660.4918</v>
      </c>
      <c r="H9215">
        <v>4</v>
      </c>
      <c r="I9215" s="17">
        <v>45297</v>
      </c>
      <c r="J9215" s="17">
        <v>45300</v>
      </c>
      <c r="K9215" t="s">
        <v>31</v>
      </c>
      <c r="L9215" t="s">
        <v>22</v>
      </c>
      <c r="M9215">
        <v>375.97</v>
      </c>
      <c r="N9215" t="s">
        <v>28</v>
      </c>
    </row>
    <row r="9216" spans="1:14" ht="14.25" customHeight="1" x14ac:dyDescent="0.3">
      <c r="A9216" t="s">
        <v>13287</v>
      </c>
      <c r="B9216" t="s">
        <v>13</v>
      </c>
      <c r="C9216" t="s">
        <v>14</v>
      </c>
      <c r="D9216">
        <v>2028.07</v>
      </c>
      <c r="E9216">
        <v>0.36</v>
      </c>
      <c r="F9216">
        <f t="shared" si="286"/>
        <v>730.10519999999997</v>
      </c>
      <c r="G9216">
        <f t="shared" si="287"/>
        <v>1297.9648</v>
      </c>
      <c r="H9216">
        <v>4</v>
      </c>
      <c r="I9216" s="17">
        <v>45551</v>
      </c>
      <c r="J9216" s="17">
        <v>45552</v>
      </c>
      <c r="K9216" t="s">
        <v>31</v>
      </c>
      <c r="L9216" t="s">
        <v>16</v>
      </c>
      <c r="M9216">
        <v>305.58999999999997</v>
      </c>
      <c r="N9216" t="s">
        <v>48</v>
      </c>
    </row>
    <row r="9217" spans="1:14" ht="14.25" customHeight="1" x14ac:dyDescent="0.3">
      <c r="A9217" t="s">
        <v>11067</v>
      </c>
      <c r="B9217" t="s">
        <v>41</v>
      </c>
      <c r="C9217" t="s">
        <v>26</v>
      </c>
      <c r="D9217">
        <v>2028.99</v>
      </c>
      <c r="E9217">
        <v>0.15</v>
      </c>
      <c r="F9217">
        <f t="shared" si="286"/>
        <v>304.3485</v>
      </c>
      <c r="G9217">
        <f t="shared" si="287"/>
        <v>1724.6415</v>
      </c>
      <c r="H9217">
        <v>4</v>
      </c>
      <c r="I9217" s="17">
        <v>45646</v>
      </c>
      <c r="J9217" s="17">
        <v>45651</v>
      </c>
      <c r="K9217" t="s">
        <v>21</v>
      </c>
      <c r="L9217" t="s">
        <v>27</v>
      </c>
      <c r="M9217">
        <v>275.58999999999997</v>
      </c>
      <c r="N9217" t="s">
        <v>28</v>
      </c>
    </row>
    <row r="9218" spans="1:14" ht="14.25" customHeight="1" x14ac:dyDescent="0.3">
      <c r="A9218" t="s">
        <v>1326</v>
      </c>
      <c r="B9218" t="s">
        <v>25</v>
      </c>
      <c r="C9218" t="s">
        <v>26</v>
      </c>
      <c r="D9218">
        <v>2031.62</v>
      </c>
      <c r="E9218">
        <v>0.32</v>
      </c>
      <c r="F9218">
        <f t="shared" ref="F9218:F9281" si="288">D9218*E9218</f>
        <v>650.11839999999995</v>
      </c>
      <c r="G9218">
        <f t="shared" ref="G9218:G9281" si="289">D9218-F9218</f>
        <v>1381.5016000000001</v>
      </c>
      <c r="H9218">
        <v>4</v>
      </c>
      <c r="I9218" s="17">
        <v>45212</v>
      </c>
      <c r="J9218" s="17">
        <v>45214</v>
      </c>
      <c r="K9218" t="s">
        <v>15</v>
      </c>
      <c r="L9218" t="s">
        <v>27</v>
      </c>
      <c r="M9218">
        <v>256.76</v>
      </c>
      <c r="N9218" t="s">
        <v>17</v>
      </c>
    </row>
    <row r="9219" spans="1:14" ht="14.25" customHeight="1" x14ac:dyDescent="0.3">
      <c r="A9219" t="s">
        <v>3688</v>
      </c>
      <c r="B9219" t="s">
        <v>41</v>
      </c>
      <c r="C9219" t="s">
        <v>26</v>
      </c>
      <c r="D9219">
        <v>2033.92</v>
      </c>
      <c r="E9219">
        <v>0.35</v>
      </c>
      <c r="F9219">
        <f t="shared" si="288"/>
        <v>711.87199999999996</v>
      </c>
      <c r="G9219">
        <f t="shared" si="289"/>
        <v>1322.0480000000002</v>
      </c>
      <c r="H9219">
        <v>4</v>
      </c>
      <c r="I9219" s="17">
        <v>44930</v>
      </c>
      <c r="J9219" s="17">
        <v>44932</v>
      </c>
      <c r="K9219" t="s">
        <v>31</v>
      </c>
      <c r="L9219" t="s">
        <v>16</v>
      </c>
      <c r="M9219">
        <v>248.86</v>
      </c>
      <c r="N9219" t="s">
        <v>28</v>
      </c>
    </row>
    <row r="9220" spans="1:14" ht="14.25" customHeight="1" x14ac:dyDescent="0.3">
      <c r="A9220" t="s">
        <v>3338</v>
      </c>
      <c r="B9220" t="s">
        <v>25</v>
      </c>
      <c r="C9220" t="s">
        <v>20</v>
      </c>
      <c r="D9220">
        <v>2034.54</v>
      </c>
      <c r="E9220">
        <v>0.49</v>
      </c>
      <c r="F9220">
        <f t="shared" si="288"/>
        <v>996.92459999999994</v>
      </c>
      <c r="G9220">
        <f t="shared" si="289"/>
        <v>1037.6154000000001</v>
      </c>
      <c r="H9220">
        <v>4</v>
      </c>
      <c r="I9220" s="17">
        <v>45406</v>
      </c>
      <c r="J9220" s="17">
        <v>45407</v>
      </c>
      <c r="K9220" t="s">
        <v>21</v>
      </c>
      <c r="L9220" t="s">
        <v>27</v>
      </c>
      <c r="M9220">
        <v>166.83</v>
      </c>
      <c r="N9220" t="s">
        <v>48</v>
      </c>
    </row>
    <row r="9221" spans="1:14" ht="14.25" customHeight="1" x14ac:dyDescent="0.3">
      <c r="A9221" t="s">
        <v>962</v>
      </c>
      <c r="B9221" t="s">
        <v>25</v>
      </c>
      <c r="C9221" t="s">
        <v>20</v>
      </c>
      <c r="D9221">
        <v>2035.79</v>
      </c>
      <c r="E9221">
        <v>0.33</v>
      </c>
      <c r="F9221">
        <f t="shared" si="288"/>
        <v>671.8107</v>
      </c>
      <c r="G9221">
        <f t="shared" si="289"/>
        <v>1363.9793</v>
      </c>
      <c r="H9221">
        <v>4</v>
      </c>
      <c r="I9221" s="17">
        <v>44932</v>
      </c>
      <c r="J9221" s="17">
        <v>44937</v>
      </c>
      <c r="K9221" t="s">
        <v>31</v>
      </c>
      <c r="L9221" t="s">
        <v>22</v>
      </c>
      <c r="M9221">
        <v>435.41</v>
      </c>
      <c r="N9221" t="s">
        <v>28</v>
      </c>
    </row>
    <row r="9222" spans="1:14" ht="14.25" customHeight="1" x14ac:dyDescent="0.3">
      <c r="A9222" t="s">
        <v>15288</v>
      </c>
      <c r="B9222" t="s">
        <v>41</v>
      </c>
      <c r="C9222" t="s">
        <v>36</v>
      </c>
      <c r="D9222">
        <v>2041.42</v>
      </c>
      <c r="E9222">
        <v>0.49</v>
      </c>
      <c r="F9222">
        <f t="shared" si="288"/>
        <v>1000.2958</v>
      </c>
      <c r="G9222">
        <f t="shared" si="289"/>
        <v>1041.1242000000002</v>
      </c>
      <c r="H9222">
        <v>4</v>
      </c>
      <c r="I9222" s="17">
        <v>45625</v>
      </c>
      <c r="J9222" s="17">
        <v>45627</v>
      </c>
      <c r="K9222" t="s">
        <v>31</v>
      </c>
      <c r="L9222" t="s">
        <v>16</v>
      </c>
      <c r="M9222">
        <v>311.77999999999997</v>
      </c>
      <c r="N9222" t="s">
        <v>39</v>
      </c>
    </row>
    <row r="9223" spans="1:14" ht="14.25" customHeight="1" x14ac:dyDescent="0.3">
      <c r="A9223" t="s">
        <v>6416</v>
      </c>
      <c r="B9223" t="s">
        <v>13</v>
      </c>
      <c r="C9223" t="s">
        <v>26</v>
      </c>
      <c r="D9223">
        <v>2044.04</v>
      </c>
      <c r="E9223">
        <v>0.22</v>
      </c>
      <c r="F9223">
        <f t="shared" si="288"/>
        <v>449.68880000000001</v>
      </c>
      <c r="G9223">
        <f t="shared" si="289"/>
        <v>1594.3512000000001</v>
      </c>
      <c r="H9223">
        <v>4</v>
      </c>
      <c r="I9223" s="17">
        <v>45090</v>
      </c>
      <c r="J9223" s="17">
        <v>45093</v>
      </c>
      <c r="K9223" t="s">
        <v>15</v>
      </c>
      <c r="L9223" t="s">
        <v>27</v>
      </c>
      <c r="M9223">
        <v>556.02</v>
      </c>
      <c r="N9223" t="s">
        <v>28</v>
      </c>
    </row>
    <row r="9224" spans="1:14" ht="14.25" customHeight="1" x14ac:dyDescent="0.3">
      <c r="A9224" t="s">
        <v>3346</v>
      </c>
      <c r="B9224" t="s">
        <v>25</v>
      </c>
      <c r="C9224" t="s">
        <v>20</v>
      </c>
      <c r="D9224">
        <v>2045.9</v>
      </c>
      <c r="E9224">
        <v>0.22</v>
      </c>
      <c r="F9224">
        <f t="shared" si="288"/>
        <v>450.09800000000001</v>
      </c>
      <c r="G9224">
        <f t="shared" si="289"/>
        <v>1595.8020000000001</v>
      </c>
      <c r="H9224">
        <v>4</v>
      </c>
      <c r="I9224" s="17">
        <v>44933</v>
      </c>
      <c r="J9224" s="17">
        <v>44938</v>
      </c>
      <c r="K9224" t="s">
        <v>15</v>
      </c>
      <c r="L9224" t="s">
        <v>27</v>
      </c>
      <c r="M9224">
        <v>245.81</v>
      </c>
      <c r="N9224" t="s">
        <v>34</v>
      </c>
    </row>
    <row r="9225" spans="1:14" ht="14.25" customHeight="1" x14ac:dyDescent="0.3">
      <c r="A9225" t="s">
        <v>13885</v>
      </c>
      <c r="B9225" t="s">
        <v>25</v>
      </c>
      <c r="C9225" t="s">
        <v>33</v>
      </c>
      <c r="D9225">
        <v>2046.14</v>
      </c>
      <c r="E9225">
        <v>0.43</v>
      </c>
      <c r="F9225">
        <f t="shared" si="288"/>
        <v>879.84019999999998</v>
      </c>
      <c r="G9225">
        <f t="shared" si="289"/>
        <v>1166.2998000000002</v>
      </c>
      <c r="H9225">
        <v>4</v>
      </c>
      <c r="I9225" s="17">
        <v>45138</v>
      </c>
      <c r="J9225" s="17">
        <v>45140</v>
      </c>
      <c r="K9225" t="s">
        <v>31</v>
      </c>
      <c r="L9225" t="s">
        <v>22</v>
      </c>
      <c r="M9225">
        <v>105.22</v>
      </c>
      <c r="N9225" t="s">
        <v>34</v>
      </c>
    </row>
    <row r="9226" spans="1:14" ht="14.25" customHeight="1" x14ac:dyDescent="0.3">
      <c r="A9226" t="s">
        <v>1126</v>
      </c>
      <c r="B9226" t="s">
        <v>13</v>
      </c>
      <c r="C9226" t="s">
        <v>36</v>
      </c>
      <c r="D9226">
        <v>2049.12</v>
      </c>
      <c r="E9226">
        <v>0.28999999999999998</v>
      </c>
      <c r="F9226">
        <f t="shared" si="288"/>
        <v>594.24479999999994</v>
      </c>
      <c r="G9226">
        <f t="shared" si="289"/>
        <v>1454.8751999999999</v>
      </c>
      <c r="H9226">
        <v>4</v>
      </c>
      <c r="I9226" s="17">
        <v>45311</v>
      </c>
      <c r="J9226" s="17">
        <v>45314</v>
      </c>
      <c r="K9226" t="s">
        <v>31</v>
      </c>
      <c r="L9226" t="s">
        <v>27</v>
      </c>
      <c r="M9226">
        <v>193.73</v>
      </c>
      <c r="N9226" t="s">
        <v>17</v>
      </c>
    </row>
    <row r="9227" spans="1:14" ht="14.25" customHeight="1" x14ac:dyDescent="0.3">
      <c r="A9227" t="s">
        <v>2975</v>
      </c>
      <c r="B9227" t="s">
        <v>25</v>
      </c>
      <c r="C9227" t="s">
        <v>36</v>
      </c>
      <c r="D9227">
        <v>2052.36</v>
      </c>
      <c r="E9227">
        <v>0.31</v>
      </c>
      <c r="F9227">
        <f t="shared" si="288"/>
        <v>636.23160000000007</v>
      </c>
      <c r="G9227">
        <f t="shared" si="289"/>
        <v>1416.1284000000001</v>
      </c>
      <c r="H9227">
        <v>4</v>
      </c>
      <c r="I9227" s="17">
        <v>45221</v>
      </c>
      <c r="J9227" s="17">
        <v>45222</v>
      </c>
      <c r="K9227" t="s">
        <v>21</v>
      </c>
      <c r="L9227" t="s">
        <v>16</v>
      </c>
      <c r="M9227">
        <v>482.84</v>
      </c>
      <c r="N9227" t="s">
        <v>28</v>
      </c>
    </row>
    <row r="9228" spans="1:14" ht="14.25" customHeight="1" x14ac:dyDescent="0.3">
      <c r="A9228" t="s">
        <v>9108</v>
      </c>
      <c r="B9228" t="s">
        <v>25</v>
      </c>
      <c r="C9228" t="s">
        <v>36</v>
      </c>
      <c r="D9228">
        <v>2053.2399999999998</v>
      </c>
      <c r="E9228">
        <v>0.13</v>
      </c>
      <c r="F9228">
        <f t="shared" si="288"/>
        <v>266.9212</v>
      </c>
      <c r="G9228">
        <f t="shared" si="289"/>
        <v>1786.3187999999998</v>
      </c>
      <c r="H9228">
        <v>4</v>
      </c>
      <c r="I9228" s="17">
        <v>45302</v>
      </c>
      <c r="J9228" s="17">
        <v>45304</v>
      </c>
      <c r="K9228" t="s">
        <v>15</v>
      </c>
      <c r="L9228" t="s">
        <v>27</v>
      </c>
      <c r="M9228">
        <v>133.15</v>
      </c>
      <c r="N9228" t="s">
        <v>28</v>
      </c>
    </row>
    <row r="9229" spans="1:14" ht="14.25" customHeight="1" x14ac:dyDescent="0.3">
      <c r="A9229" t="s">
        <v>6722</v>
      </c>
      <c r="B9229" t="s">
        <v>25</v>
      </c>
      <c r="C9229" t="s">
        <v>26</v>
      </c>
      <c r="D9229">
        <v>2053.65</v>
      </c>
      <c r="E9229">
        <v>0.12</v>
      </c>
      <c r="F9229">
        <f t="shared" si="288"/>
        <v>246.43799999999999</v>
      </c>
      <c r="G9229">
        <f t="shared" si="289"/>
        <v>1807.212</v>
      </c>
      <c r="H9229">
        <v>4</v>
      </c>
      <c r="I9229" s="17">
        <v>45093</v>
      </c>
      <c r="J9229" s="17">
        <v>45094</v>
      </c>
      <c r="K9229" t="s">
        <v>15</v>
      </c>
      <c r="L9229" t="s">
        <v>22</v>
      </c>
      <c r="M9229">
        <v>585.61</v>
      </c>
      <c r="N9229" t="s">
        <v>17</v>
      </c>
    </row>
    <row r="9230" spans="1:14" ht="14.25" customHeight="1" x14ac:dyDescent="0.3">
      <c r="A9230" t="s">
        <v>12797</v>
      </c>
      <c r="B9230" t="s">
        <v>25</v>
      </c>
      <c r="C9230" t="s">
        <v>36</v>
      </c>
      <c r="D9230">
        <v>2057.91</v>
      </c>
      <c r="E9230">
        <v>0.37</v>
      </c>
      <c r="F9230">
        <f t="shared" si="288"/>
        <v>761.42669999999998</v>
      </c>
      <c r="G9230">
        <f t="shared" si="289"/>
        <v>1296.4832999999999</v>
      </c>
      <c r="H9230">
        <v>4</v>
      </c>
      <c r="I9230" s="17">
        <v>45496</v>
      </c>
      <c r="J9230" s="17">
        <v>45503</v>
      </c>
      <c r="K9230" t="s">
        <v>21</v>
      </c>
      <c r="L9230" t="s">
        <v>22</v>
      </c>
      <c r="M9230">
        <v>610.94000000000005</v>
      </c>
      <c r="N9230" t="s">
        <v>39</v>
      </c>
    </row>
    <row r="9231" spans="1:14" ht="14.25" customHeight="1" x14ac:dyDescent="0.3">
      <c r="A9231" t="s">
        <v>4071</v>
      </c>
      <c r="B9231" t="s">
        <v>19</v>
      </c>
      <c r="C9231" t="s">
        <v>33</v>
      </c>
      <c r="D9231">
        <v>2059.7600000000002</v>
      </c>
      <c r="E9231">
        <v>0.27</v>
      </c>
      <c r="F9231">
        <f t="shared" si="288"/>
        <v>556.13520000000005</v>
      </c>
      <c r="G9231">
        <f t="shared" si="289"/>
        <v>1503.6248000000001</v>
      </c>
      <c r="H9231">
        <v>4</v>
      </c>
      <c r="I9231" s="17">
        <v>45551</v>
      </c>
      <c r="J9231" s="17">
        <v>45556</v>
      </c>
      <c r="K9231" t="s">
        <v>21</v>
      </c>
      <c r="L9231" t="s">
        <v>16</v>
      </c>
      <c r="M9231">
        <v>584.13</v>
      </c>
      <c r="N9231" t="s">
        <v>34</v>
      </c>
    </row>
    <row r="9232" spans="1:14" ht="14.25" customHeight="1" x14ac:dyDescent="0.3">
      <c r="A9232" t="s">
        <v>7015</v>
      </c>
      <c r="B9232" t="s">
        <v>19</v>
      </c>
      <c r="C9232" t="s">
        <v>33</v>
      </c>
      <c r="D9232">
        <v>2062.39</v>
      </c>
      <c r="E9232">
        <v>0.03</v>
      </c>
      <c r="F9232">
        <f t="shared" si="288"/>
        <v>61.871699999999997</v>
      </c>
      <c r="G9232">
        <f t="shared" si="289"/>
        <v>2000.5183</v>
      </c>
      <c r="H9232">
        <v>4</v>
      </c>
      <c r="I9232" s="17">
        <v>45082</v>
      </c>
      <c r="J9232" s="17">
        <v>45086</v>
      </c>
      <c r="K9232" t="s">
        <v>15</v>
      </c>
      <c r="L9232" t="s">
        <v>16</v>
      </c>
      <c r="M9232">
        <v>579.07000000000005</v>
      </c>
      <c r="N9232" t="s">
        <v>17</v>
      </c>
    </row>
    <row r="9233" spans="1:14" ht="14.25" customHeight="1" x14ac:dyDescent="0.3">
      <c r="A9233" t="s">
        <v>8273</v>
      </c>
      <c r="B9233" t="s">
        <v>19</v>
      </c>
      <c r="C9233" t="s">
        <v>26</v>
      </c>
      <c r="D9233">
        <v>2068.06</v>
      </c>
      <c r="E9233">
        <v>0.38</v>
      </c>
      <c r="F9233">
        <f t="shared" si="288"/>
        <v>785.86279999999999</v>
      </c>
      <c r="G9233">
        <f t="shared" si="289"/>
        <v>1282.1972000000001</v>
      </c>
      <c r="H9233">
        <v>4</v>
      </c>
      <c r="I9233" s="17">
        <v>45145</v>
      </c>
      <c r="J9233" s="17">
        <v>45146</v>
      </c>
      <c r="K9233" t="s">
        <v>21</v>
      </c>
      <c r="L9233" t="s">
        <v>22</v>
      </c>
      <c r="M9233">
        <v>202.57</v>
      </c>
      <c r="N9233" t="s">
        <v>48</v>
      </c>
    </row>
    <row r="9234" spans="1:14" ht="14.25" customHeight="1" x14ac:dyDescent="0.3">
      <c r="A9234" t="s">
        <v>5629</v>
      </c>
      <c r="B9234" t="s">
        <v>41</v>
      </c>
      <c r="C9234" t="s">
        <v>33</v>
      </c>
      <c r="D9234">
        <v>2069.4299999999998</v>
      </c>
      <c r="E9234">
        <v>0.42</v>
      </c>
      <c r="F9234">
        <f t="shared" si="288"/>
        <v>869.16059999999993</v>
      </c>
      <c r="G9234">
        <f t="shared" si="289"/>
        <v>1200.2693999999999</v>
      </c>
      <c r="H9234">
        <v>4</v>
      </c>
      <c r="I9234" s="17">
        <v>45597</v>
      </c>
      <c r="J9234" s="17">
        <v>45603</v>
      </c>
      <c r="K9234" t="s">
        <v>15</v>
      </c>
      <c r="L9234" t="s">
        <v>16</v>
      </c>
      <c r="M9234">
        <v>535.02</v>
      </c>
      <c r="N9234" t="s">
        <v>39</v>
      </c>
    </row>
    <row r="9235" spans="1:14" ht="14.25" customHeight="1" x14ac:dyDescent="0.3">
      <c r="A9235" t="s">
        <v>15252</v>
      </c>
      <c r="B9235" t="s">
        <v>41</v>
      </c>
      <c r="C9235" t="s">
        <v>33</v>
      </c>
      <c r="D9235">
        <v>2073.12</v>
      </c>
      <c r="E9235">
        <v>0.36</v>
      </c>
      <c r="F9235">
        <f t="shared" si="288"/>
        <v>746.32319999999993</v>
      </c>
      <c r="G9235">
        <f t="shared" si="289"/>
        <v>1326.7968000000001</v>
      </c>
      <c r="H9235">
        <v>4</v>
      </c>
      <c r="I9235" s="17">
        <v>45055</v>
      </c>
      <c r="J9235" s="17">
        <v>45060</v>
      </c>
      <c r="K9235" t="s">
        <v>15</v>
      </c>
      <c r="L9235" t="s">
        <v>27</v>
      </c>
      <c r="M9235">
        <v>231.69</v>
      </c>
      <c r="N9235" t="s">
        <v>48</v>
      </c>
    </row>
    <row r="9236" spans="1:14" ht="14.25" customHeight="1" x14ac:dyDescent="0.3">
      <c r="A9236" t="s">
        <v>14964</v>
      </c>
      <c r="B9236" t="s">
        <v>41</v>
      </c>
      <c r="C9236" t="s">
        <v>26</v>
      </c>
      <c r="D9236">
        <v>2075.3200000000002</v>
      </c>
      <c r="E9236">
        <v>0.47</v>
      </c>
      <c r="F9236">
        <f t="shared" si="288"/>
        <v>975.40039999999999</v>
      </c>
      <c r="G9236">
        <f t="shared" si="289"/>
        <v>1099.9196000000002</v>
      </c>
      <c r="H9236">
        <v>4</v>
      </c>
      <c r="I9236" s="17">
        <v>45255</v>
      </c>
      <c r="J9236" s="17">
        <v>45262</v>
      </c>
      <c r="K9236" t="s">
        <v>21</v>
      </c>
      <c r="L9236" t="s">
        <v>16</v>
      </c>
      <c r="M9236">
        <v>333.45</v>
      </c>
      <c r="N9236" t="s">
        <v>17</v>
      </c>
    </row>
    <row r="9237" spans="1:14" ht="14.25" customHeight="1" x14ac:dyDescent="0.3">
      <c r="A9237" t="s">
        <v>5942</v>
      </c>
      <c r="B9237" t="s">
        <v>13</v>
      </c>
      <c r="C9237" t="s">
        <v>26</v>
      </c>
      <c r="D9237">
        <v>2077.96</v>
      </c>
      <c r="E9237">
        <v>0.4</v>
      </c>
      <c r="F9237">
        <f t="shared" si="288"/>
        <v>831.18400000000008</v>
      </c>
      <c r="G9237">
        <f t="shared" si="289"/>
        <v>1246.7759999999998</v>
      </c>
      <c r="H9237">
        <v>4</v>
      </c>
      <c r="I9237" s="17">
        <v>45494</v>
      </c>
      <c r="J9237" s="17">
        <v>45495</v>
      </c>
      <c r="K9237" t="s">
        <v>31</v>
      </c>
      <c r="L9237" t="s">
        <v>27</v>
      </c>
      <c r="M9237">
        <v>200.34</v>
      </c>
      <c r="N9237" t="s">
        <v>39</v>
      </c>
    </row>
    <row r="9238" spans="1:14" ht="14.25" customHeight="1" x14ac:dyDescent="0.3">
      <c r="A9238" t="s">
        <v>7984</v>
      </c>
      <c r="B9238" t="s">
        <v>13</v>
      </c>
      <c r="C9238" t="s">
        <v>26</v>
      </c>
      <c r="D9238">
        <v>2080.88</v>
      </c>
      <c r="E9238">
        <v>0.44</v>
      </c>
      <c r="F9238">
        <f t="shared" si="288"/>
        <v>915.58720000000005</v>
      </c>
      <c r="G9238">
        <f t="shared" si="289"/>
        <v>1165.2928000000002</v>
      </c>
      <c r="H9238">
        <v>4</v>
      </c>
      <c r="I9238" s="17">
        <v>45470</v>
      </c>
      <c r="J9238" s="17">
        <v>45474</v>
      </c>
      <c r="K9238" t="s">
        <v>31</v>
      </c>
      <c r="L9238" t="s">
        <v>16</v>
      </c>
      <c r="M9238">
        <v>201.2</v>
      </c>
      <c r="N9238" t="s">
        <v>17</v>
      </c>
    </row>
    <row r="9239" spans="1:14" ht="14.25" customHeight="1" x14ac:dyDescent="0.3">
      <c r="A9239" t="s">
        <v>11153</v>
      </c>
      <c r="B9239" t="s">
        <v>13</v>
      </c>
      <c r="C9239" t="s">
        <v>20</v>
      </c>
      <c r="D9239">
        <v>2083.13</v>
      </c>
      <c r="E9239">
        <v>0.2</v>
      </c>
      <c r="F9239">
        <f t="shared" si="288"/>
        <v>416.62600000000003</v>
      </c>
      <c r="G9239">
        <f t="shared" si="289"/>
        <v>1666.5040000000001</v>
      </c>
      <c r="H9239">
        <v>4</v>
      </c>
      <c r="I9239" s="17">
        <v>45143</v>
      </c>
      <c r="J9239" s="17">
        <v>45146</v>
      </c>
      <c r="K9239" t="s">
        <v>31</v>
      </c>
      <c r="L9239" t="s">
        <v>16</v>
      </c>
      <c r="M9239">
        <v>461.3</v>
      </c>
      <c r="N9239" t="s">
        <v>34</v>
      </c>
    </row>
    <row r="9240" spans="1:14" ht="14.25" customHeight="1" x14ac:dyDescent="0.3">
      <c r="A9240" t="s">
        <v>12107</v>
      </c>
      <c r="B9240" t="s">
        <v>19</v>
      </c>
      <c r="C9240" t="s">
        <v>20</v>
      </c>
      <c r="D9240">
        <v>2093.42</v>
      </c>
      <c r="E9240">
        <v>0.27</v>
      </c>
      <c r="F9240">
        <f t="shared" si="288"/>
        <v>565.22340000000008</v>
      </c>
      <c r="G9240">
        <f t="shared" si="289"/>
        <v>1528.1966</v>
      </c>
      <c r="H9240">
        <v>4</v>
      </c>
      <c r="I9240" s="17">
        <v>45161</v>
      </c>
      <c r="J9240" s="17">
        <v>45162</v>
      </c>
      <c r="K9240" t="s">
        <v>31</v>
      </c>
      <c r="L9240" t="s">
        <v>16</v>
      </c>
      <c r="M9240">
        <v>507.72</v>
      </c>
      <c r="N9240" t="s">
        <v>23</v>
      </c>
    </row>
    <row r="9241" spans="1:14" ht="14.25" customHeight="1" x14ac:dyDescent="0.3">
      <c r="A9241" t="s">
        <v>597</v>
      </c>
      <c r="B9241" t="s">
        <v>19</v>
      </c>
      <c r="C9241" t="s">
        <v>20</v>
      </c>
      <c r="D9241">
        <v>2101.27</v>
      </c>
      <c r="E9241">
        <v>0</v>
      </c>
      <c r="F9241">
        <f t="shared" si="288"/>
        <v>0</v>
      </c>
      <c r="G9241">
        <f t="shared" si="289"/>
        <v>2101.27</v>
      </c>
      <c r="H9241">
        <v>4</v>
      </c>
      <c r="I9241" s="17">
        <v>45297</v>
      </c>
      <c r="J9241" s="17">
        <v>45304</v>
      </c>
      <c r="K9241" t="s">
        <v>31</v>
      </c>
      <c r="L9241" t="s">
        <v>27</v>
      </c>
      <c r="M9241">
        <v>616.11</v>
      </c>
      <c r="N9241" t="s">
        <v>23</v>
      </c>
    </row>
    <row r="9242" spans="1:14" ht="14.25" customHeight="1" x14ac:dyDescent="0.3">
      <c r="A9242" t="s">
        <v>1868</v>
      </c>
      <c r="B9242" t="s">
        <v>41</v>
      </c>
      <c r="C9242" t="s">
        <v>36</v>
      </c>
      <c r="D9242">
        <v>2102.1799999999998</v>
      </c>
      <c r="E9242">
        <v>0.33</v>
      </c>
      <c r="F9242">
        <f t="shared" si="288"/>
        <v>693.71939999999995</v>
      </c>
      <c r="G9242">
        <f t="shared" si="289"/>
        <v>1408.4605999999999</v>
      </c>
      <c r="H9242">
        <v>4</v>
      </c>
      <c r="I9242" s="17">
        <v>45233</v>
      </c>
      <c r="J9242" s="17">
        <v>45239</v>
      </c>
      <c r="K9242" t="s">
        <v>21</v>
      </c>
      <c r="L9242" t="s">
        <v>27</v>
      </c>
      <c r="M9242">
        <v>188.69</v>
      </c>
      <c r="N9242" t="s">
        <v>23</v>
      </c>
    </row>
    <row r="9243" spans="1:14" ht="14.25" customHeight="1" x14ac:dyDescent="0.3">
      <c r="A9243" t="s">
        <v>10898</v>
      </c>
      <c r="B9243" t="s">
        <v>41</v>
      </c>
      <c r="C9243" t="s">
        <v>26</v>
      </c>
      <c r="D9243">
        <v>2103.13</v>
      </c>
      <c r="E9243">
        <v>0.48</v>
      </c>
      <c r="F9243">
        <f t="shared" si="288"/>
        <v>1009.5024</v>
      </c>
      <c r="G9243">
        <f t="shared" si="289"/>
        <v>1093.6276000000003</v>
      </c>
      <c r="H9243">
        <v>4</v>
      </c>
      <c r="I9243" s="17">
        <v>45406</v>
      </c>
      <c r="J9243" s="17">
        <v>45407</v>
      </c>
      <c r="K9243" t="s">
        <v>21</v>
      </c>
      <c r="L9243" t="s">
        <v>16</v>
      </c>
      <c r="M9243">
        <v>568.30999999999995</v>
      </c>
      <c r="N9243" t="s">
        <v>28</v>
      </c>
    </row>
    <row r="9244" spans="1:14" ht="14.25" customHeight="1" x14ac:dyDescent="0.3">
      <c r="A9244" t="s">
        <v>13612</v>
      </c>
      <c r="B9244" t="s">
        <v>13</v>
      </c>
      <c r="C9244" t="s">
        <v>36</v>
      </c>
      <c r="D9244">
        <v>2106.7800000000002</v>
      </c>
      <c r="E9244">
        <v>0.42</v>
      </c>
      <c r="F9244">
        <f t="shared" si="288"/>
        <v>884.84760000000006</v>
      </c>
      <c r="G9244">
        <f t="shared" si="289"/>
        <v>1221.9324000000001</v>
      </c>
      <c r="H9244">
        <v>4</v>
      </c>
      <c r="I9244" s="17">
        <v>45093</v>
      </c>
      <c r="J9244" s="17">
        <v>45094</v>
      </c>
      <c r="K9244" t="s">
        <v>15</v>
      </c>
      <c r="L9244" t="s">
        <v>22</v>
      </c>
      <c r="M9244">
        <v>450.01</v>
      </c>
      <c r="N9244" t="s">
        <v>39</v>
      </c>
    </row>
    <row r="9245" spans="1:14" ht="14.25" customHeight="1" x14ac:dyDescent="0.3">
      <c r="A9245" t="s">
        <v>5766</v>
      </c>
      <c r="B9245" t="s">
        <v>19</v>
      </c>
      <c r="C9245" t="s">
        <v>26</v>
      </c>
      <c r="D9245">
        <v>2111.3000000000002</v>
      </c>
      <c r="E9245">
        <v>0.05</v>
      </c>
      <c r="F9245">
        <f t="shared" si="288"/>
        <v>105.56500000000001</v>
      </c>
      <c r="G9245">
        <f t="shared" si="289"/>
        <v>2005.7350000000001</v>
      </c>
      <c r="H9245">
        <v>4</v>
      </c>
      <c r="I9245" s="17">
        <v>44995</v>
      </c>
      <c r="J9245" s="17">
        <v>44998</v>
      </c>
      <c r="K9245" t="s">
        <v>21</v>
      </c>
      <c r="L9245" t="s">
        <v>27</v>
      </c>
      <c r="M9245">
        <v>509.35</v>
      </c>
      <c r="N9245" t="s">
        <v>34</v>
      </c>
    </row>
    <row r="9246" spans="1:14" ht="14.25" customHeight="1" x14ac:dyDescent="0.3">
      <c r="A9246" t="s">
        <v>4244</v>
      </c>
      <c r="B9246" t="s">
        <v>19</v>
      </c>
      <c r="C9246" t="s">
        <v>20</v>
      </c>
      <c r="D9246">
        <v>2111.86</v>
      </c>
      <c r="E9246">
        <v>0.01</v>
      </c>
      <c r="F9246">
        <f t="shared" si="288"/>
        <v>21.118600000000001</v>
      </c>
      <c r="G9246">
        <f t="shared" si="289"/>
        <v>2090.7414000000003</v>
      </c>
      <c r="H9246">
        <v>4</v>
      </c>
      <c r="I9246" s="17">
        <v>45287</v>
      </c>
      <c r="J9246" s="17">
        <v>45289</v>
      </c>
      <c r="K9246" t="s">
        <v>31</v>
      </c>
      <c r="L9246" t="s">
        <v>27</v>
      </c>
      <c r="M9246">
        <v>230.73</v>
      </c>
      <c r="N9246" t="s">
        <v>23</v>
      </c>
    </row>
    <row r="9247" spans="1:14" ht="14.25" customHeight="1" x14ac:dyDescent="0.3">
      <c r="A9247" t="s">
        <v>4567</v>
      </c>
      <c r="B9247" t="s">
        <v>25</v>
      </c>
      <c r="C9247" t="s">
        <v>14</v>
      </c>
      <c r="D9247">
        <v>2112.5</v>
      </c>
      <c r="E9247">
        <v>0.18</v>
      </c>
      <c r="F9247">
        <f t="shared" si="288"/>
        <v>380.25</v>
      </c>
      <c r="G9247">
        <f t="shared" si="289"/>
        <v>1732.25</v>
      </c>
      <c r="H9247">
        <v>4</v>
      </c>
      <c r="I9247" s="17">
        <v>45054</v>
      </c>
      <c r="J9247" s="17">
        <v>45059</v>
      </c>
      <c r="K9247" t="s">
        <v>21</v>
      </c>
      <c r="L9247" t="s">
        <v>27</v>
      </c>
      <c r="M9247">
        <v>303.66000000000003</v>
      </c>
      <c r="N9247" t="s">
        <v>39</v>
      </c>
    </row>
    <row r="9248" spans="1:14" ht="14.25" customHeight="1" x14ac:dyDescent="0.3">
      <c r="A9248" t="s">
        <v>3628</v>
      </c>
      <c r="B9248" t="s">
        <v>13</v>
      </c>
      <c r="C9248" t="s">
        <v>20</v>
      </c>
      <c r="D9248">
        <v>2116.33</v>
      </c>
      <c r="E9248">
        <v>0.18</v>
      </c>
      <c r="F9248">
        <f t="shared" si="288"/>
        <v>380.93939999999998</v>
      </c>
      <c r="G9248">
        <f t="shared" si="289"/>
        <v>1735.3905999999999</v>
      </c>
      <c r="H9248">
        <v>4</v>
      </c>
      <c r="I9248" s="17">
        <v>45005</v>
      </c>
      <c r="J9248" s="17">
        <v>45010</v>
      </c>
      <c r="K9248" t="s">
        <v>21</v>
      </c>
      <c r="L9248" t="s">
        <v>22</v>
      </c>
      <c r="M9248">
        <v>136.68</v>
      </c>
      <c r="N9248" t="s">
        <v>48</v>
      </c>
    </row>
    <row r="9249" spans="1:14" ht="14.25" customHeight="1" x14ac:dyDescent="0.3">
      <c r="A9249" t="s">
        <v>14064</v>
      </c>
      <c r="B9249" t="s">
        <v>19</v>
      </c>
      <c r="C9249" t="s">
        <v>14</v>
      </c>
      <c r="D9249">
        <v>2126.34</v>
      </c>
      <c r="E9249">
        <v>0.33</v>
      </c>
      <c r="F9249">
        <f t="shared" si="288"/>
        <v>701.69220000000007</v>
      </c>
      <c r="G9249">
        <f t="shared" si="289"/>
        <v>1424.6478000000002</v>
      </c>
      <c r="H9249">
        <v>4</v>
      </c>
      <c r="I9249" s="17">
        <v>45144</v>
      </c>
      <c r="J9249" s="17">
        <v>45148</v>
      </c>
      <c r="K9249" t="s">
        <v>31</v>
      </c>
      <c r="L9249" t="s">
        <v>16</v>
      </c>
      <c r="M9249">
        <v>234.06</v>
      </c>
      <c r="N9249" t="s">
        <v>17</v>
      </c>
    </row>
    <row r="9250" spans="1:14" ht="14.25" customHeight="1" x14ac:dyDescent="0.3">
      <c r="A9250" t="s">
        <v>9749</v>
      </c>
      <c r="B9250" t="s">
        <v>13</v>
      </c>
      <c r="C9250" t="s">
        <v>33</v>
      </c>
      <c r="D9250">
        <v>2131.92</v>
      </c>
      <c r="E9250">
        <v>0.47</v>
      </c>
      <c r="F9250">
        <f t="shared" si="288"/>
        <v>1002.0024</v>
      </c>
      <c r="G9250">
        <f t="shared" si="289"/>
        <v>1129.9176000000002</v>
      </c>
      <c r="H9250">
        <v>4</v>
      </c>
      <c r="I9250" s="17">
        <v>45588</v>
      </c>
      <c r="J9250" s="17">
        <v>45594</v>
      </c>
      <c r="K9250" t="s">
        <v>15</v>
      </c>
      <c r="L9250" t="s">
        <v>22</v>
      </c>
      <c r="M9250">
        <v>465.75</v>
      </c>
      <c r="N9250" t="s">
        <v>34</v>
      </c>
    </row>
    <row r="9251" spans="1:14" ht="14.25" customHeight="1" x14ac:dyDescent="0.3">
      <c r="A9251" t="s">
        <v>11799</v>
      </c>
      <c r="B9251" t="s">
        <v>13</v>
      </c>
      <c r="C9251" t="s">
        <v>36</v>
      </c>
      <c r="D9251">
        <v>2134.48</v>
      </c>
      <c r="E9251">
        <v>0.37</v>
      </c>
      <c r="F9251">
        <f t="shared" si="288"/>
        <v>789.75760000000002</v>
      </c>
      <c r="G9251">
        <f t="shared" si="289"/>
        <v>1344.7224000000001</v>
      </c>
      <c r="H9251">
        <v>4</v>
      </c>
      <c r="I9251" s="17">
        <v>45464</v>
      </c>
      <c r="J9251" s="17">
        <v>45465</v>
      </c>
      <c r="K9251" t="s">
        <v>15</v>
      </c>
      <c r="L9251" t="s">
        <v>27</v>
      </c>
      <c r="M9251">
        <v>614.27</v>
      </c>
      <c r="N9251" t="s">
        <v>28</v>
      </c>
    </row>
    <row r="9252" spans="1:14" ht="14.25" customHeight="1" x14ac:dyDescent="0.3">
      <c r="A9252" t="s">
        <v>8867</v>
      </c>
      <c r="B9252" t="s">
        <v>19</v>
      </c>
      <c r="C9252" t="s">
        <v>33</v>
      </c>
      <c r="D9252">
        <v>2137.31</v>
      </c>
      <c r="E9252">
        <v>0.37</v>
      </c>
      <c r="F9252">
        <f t="shared" si="288"/>
        <v>790.80470000000003</v>
      </c>
      <c r="G9252">
        <f t="shared" si="289"/>
        <v>1346.5052999999998</v>
      </c>
      <c r="H9252">
        <v>4</v>
      </c>
      <c r="I9252" s="17">
        <v>45594</v>
      </c>
      <c r="J9252" s="17">
        <v>45596</v>
      </c>
      <c r="K9252" t="s">
        <v>15</v>
      </c>
      <c r="L9252" t="s">
        <v>27</v>
      </c>
      <c r="M9252">
        <v>286.57</v>
      </c>
      <c r="N9252" t="s">
        <v>39</v>
      </c>
    </row>
    <row r="9253" spans="1:14" ht="14.25" customHeight="1" x14ac:dyDescent="0.3">
      <c r="A9253" t="s">
        <v>9168</v>
      </c>
      <c r="B9253" t="s">
        <v>25</v>
      </c>
      <c r="C9253" t="s">
        <v>20</v>
      </c>
      <c r="D9253">
        <v>2138.09</v>
      </c>
      <c r="E9253">
        <v>0</v>
      </c>
      <c r="F9253">
        <f t="shared" si="288"/>
        <v>0</v>
      </c>
      <c r="G9253">
        <f t="shared" si="289"/>
        <v>2138.09</v>
      </c>
      <c r="H9253">
        <v>4</v>
      </c>
      <c r="I9253" s="17">
        <v>45074</v>
      </c>
      <c r="J9253" s="17">
        <v>45076</v>
      </c>
      <c r="K9253" t="s">
        <v>15</v>
      </c>
      <c r="L9253" t="s">
        <v>27</v>
      </c>
      <c r="M9253">
        <v>309.29000000000002</v>
      </c>
      <c r="N9253" t="s">
        <v>39</v>
      </c>
    </row>
    <row r="9254" spans="1:14" ht="14.25" customHeight="1" x14ac:dyDescent="0.3">
      <c r="A9254" t="s">
        <v>11404</v>
      </c>
      <c r="B9254" t="s">
        <v>19</v>
      </c>
      <c r="C9254" t="s">
        <v>33</v>
      </c>
      <c r="D9254">
        <v>2142.9499999999998</v>
      </c>
      <c r="E9254">
        <v>0.08</v>
      </c>
      <c r="F9254">
        <f t="shared" si="288"/>
        <v>171.43599999999998</v>
      </c>
      <c r="G9254">
        <f t="shared" si="289"/>
        <v>1971.5139999999999</v>
      </c>
      <c r="H9254">
        <v>4</v>
      </c>
      <c r="I9254" s="17">
        <v>45088</v>
      </c>
      <c r="J9254" s="17">
        <v>45090</v>
      </c>
      <c r="K9254" t="s">
        <v>21</v>
      </c>
      <c r="L9254" t="s">
        <v>16</v>
      </c>
      <c r="M9254">
        <v>107.6</v>
      </c>
      <c r="N9254" t="s">
        <v>28</v>
      </c>
    </row>
    <row r="9255" spans="1:14" ht="14.25" customHeight="1" x14ac:dyDescent="0.3">
      <c r="A9255" t="s">
        <v>2141</v>
      </c>
      <c r="B9255" t="s">
        <v>13</v>
      </c>
      <c r="C9255" t="s">
        <v>20</v>
      </c>
      <c r="D9255">
        <v>2147.14</v>
      </c>
      <c r="E9255">
        <v>0.17</v>
      </c>
      <c r="F9255">
        <f t="shared" si="288"/>
        <v>365.0138</v>
      </c>
      <c r="G9255">
        <f t="shared" si="289"/>
        <v>1782.1261999999999</v>
      </c>
      <c r="H9255">
        <v>4</v>
      </c>
      <c r="I9255" s="17">
        <v>44951</v>
      </c>
      <c r="J9255" s="17">
        <v>44956</v>
      </c>
      <c r="K9255" t="s">
        <v>31</v>
      </c>
      <c r="L9255" t="s">
        <v>22</v>
      </c>
      <c r="M9255">
        <v>449.8</v>
      </c>
      <c r="N9255" t="s">
        <v>17</v>
      </c>
    </row>
    <row r="9256" spans="1:14" ht="14.25" customHeight="1" x14ac:dyDescent="0.3">
      <c r="A9256" t="s">
        <v>1951</v>
      </c>
      <c r="B9256" t="s">
        <v>13</v>
      </c>
      <c r="C9256" t="s">
        <v>14</v>
      </c>
      <c r="D9256">
        <v>2148.17</v>
      </c>
      <c r="E9256">
        <v>0.4</v>
      </c>
      <c r="F9256">
        <f t="shared" si="288"/>
        <v>859.26800000000003</v>
      </c>
      <c r="G9256">
        <f t="shared" si="289"/>
        <v>1288.902</v>
      </c>
      <c r="H9256">
        <v>4</v>
      </c>
      <c r="I9256" s="17">
        <v>45295</v>
      </c>
      <c r="J9256" s="17">
        <v>45301</v>
      </c>
      <c r="K9256" t="s">
        <v>15</v>
      </c>
      <c r="L9256" t="s">
        <v>27</v>
      </c>
      <c r="M9256">
        <v>613.78</v>
      </c>
      <c r="N9256" t="s">
        <v>23</v>
      </c>
    </row>
    <row r="9257" spans="1:14" ht="14.25" customHeight="1" x14ac:dyDescent="0.3">
      <c r="A9257" t="s">
        <v>2932</v>
      </c>
      <c r="B9257" t="s">
        <v>41</v>
      </c>
      <c r="C9257" t="s">
        <v>33</v>
      </c>
      <c r="D9257">
        <v>2150.9</v>
      </c>
      <c r="E9257">
        <v>0.14000000000000001</v>
      </c>
      <c r="F9257">
        <f t="shared" si="288"/>
        <v>301.12600000000003</v>
      </c>
      <c r="G9257">
        <f t="shared" si="289"/>
        <v>1849.7740000000001</v>
      </c>
      <c r="H9257">
        <v>4</v>
      </c>
      <c r="I9257" s="17">
        <v>45184</v>
      </c>
      <c r="J9257" s="17">
        <v>45189</v>
      </c>
      <c r="K9257" t="s">
        <v>21</v>
      </c>
      <c r="L9257" t="s">
        <v>16</v>
      </c>
      <c r="M9257">
        <v>423.6</v>
      </c>
      <c r="N9257" t="s">
        <v>34</v>
      </c>
    </row>
    <row r="9258" spans="1:14" ht="14.25" customHeight="1" x14ac:dyDescent="0.3">
      <c r="A9258" t="s">
        <v>10117</v>
      </c>
      <c r="B9258" t="s">
        <v>19</v>
      </c>
      <c r="C9258" t="s">
        <v>36</v>
      </c>
      <c r="D9258">
        <v>2153.62</v>
      </c>
      <c r="E9258">
        <v>0.04</v>
      </c>
      <c r="F9258">
        <f t="shared" si="288"/>
        <v>86.144800000000004</v>
      </c>
      <c r="G9258">
        <f t="shared" si="289"/>
        <v>2067.4751999999999</v>
      </c>
      <c r="H9258">
        <v>4</v>
      </c>
      <c r="I9258" s="17">
        <v>45420</v>
      </c>
      <c r="J9258" s="17">
        <v>45425</v>
      </c>
      <c r="K9258" t="s">
        <v>15</v>
      </c>
      <c r="L9258" t="s">
        <v>22</v>
      </c>
      <c r="M9258">
        <v>268.67</v>
      </c>
      <c r="N9258" t="s">
        <v>39</v>
      </c>
    </row>
    <row r="9259" spans="1:14" ht="14.25" customHeight="1" x14ac:dyDescent="0.3">
      <c r="A9259" t="s">
        <v>7171</v>
      </c>
      <c r="B9259" t="s">
        <v>13</v>
      </c>
      <c r="C9259" t="s">
        <v>20</v>
      </c>
      <c r="D9259">
        <v>2158.5300000000002</v>
      </c>
      <c r="E9259">
        <v>0.31</v>
      </c>
      <c r="F9259">
        <f t="shared" si="288"/>
        <v>669.14430000000004</v>
      </c>
      <c r="G9259">
        <f t="shared" si="289"/>
        <v>1489.3857000000003</v>
      </c>
      <c r="H9259">
        <v>4</v>
      </c>
      <c r="I9259" s="17">
        <v>45426</v>
      </c>
      <c r="J9259" s="17">
        <v>45427</v>
      </c>
      <c r="K9259" t="s">
        <v>21</v>
      </c>
      <c r="L9259" t="s">
        <v>16</v>
      </c>
      <c r="M9259">
        <v>281.29000000000002</v>
      </c>
      <c r="N9259" t="s">
        <v>23</v>
      </c>
    </row>
    <row r="9260" spans="1:14" ht="14.25" customHeight="1" x14ac:dyDescent="0.3">
      <c r="A9260" t="s">
        <v>7593</v>
      </c>
      <c r="B9260" t="s">
        <v>41</v>
      </c>
      <c r="C9260" t="s">
        <v>36</v>
      </c>
      <c r="D9260">
        <v>2165.36</v>
      </c>
      <c r="E9260">
        <v>0.22</v>
      </c>
      <c r="F9260">
        <f t="shared" si="288"/>
        <v>476.37920000000003</v>
      </c>
      <c r="G9260">
        <f t="shared" si="289"/>
        <v>1688.9808</v>
      </c>
      <c r="H9260">
        <v>4</v>
      </c>
      <c r="I9260" s="17">
        <v>44971</v>
      </c>
      <c r="J9260" s="17">
        <v>44972</v>
      </c>
      <c r="K9260" t="s">
        <v>21</v>
      </c>
      <c r="L9260" t="s">
        <v>22</v>
      </c>
      <c r="M9260">
        <v>492.34</v>
      </c>
      <c r="N9260" t="s">
        <v>48</v>
      </c>
    </row>
    <row r="9261" spans="1:14" ht="14.25" customHeight="1" x14ac:dyDescent="0.3">
      <c r="A9261" t="s">
        <v>1976</v>
      </c>
      <c r="B9261" t="s">
        <v>41</v>
      </c>
      <c r="C9261" t="s">
        <v>26</v>
      </c>
      <c r="D9261">
        <v>2167.8200000000002</v>
      </c>
      <c r="E9261">
        <v>0.12</v>
      </c>
      <c r="F9261">
        <f t="shared" si="288"/>
        <v>260.13839999999999</v>
      </c>
      <c r="G9261">
        <f t="shared" si="289"/>
        <v>1907.6816000000001</v>
      </c>
      <c r="H9261">
        <v>4</v>
      </c>
      <c r="I9261" s="17">
        <v>45611</v>
      </c>
      <c r="J9261" s="17">
        <v>45618</v>
      </c>
      <c r="K9261" t="s">
        <v>21</v>
      </c>
      <c r="L9261" t="s">
        <v>27</v>
      </c>
      <c r="M9261">
        <v>517.4</v>
      </c>
      <c r="N9261" t="s">
        <v>23</v>
      </c>
    </row>
    <row r="9262" spans="1:14" ht="14.25" customHeight="1" x14ac:dyDescent="0.3">
      <c r="A9262" t="s">
        <v>5865</v>
      </c>
      <c r="B9262" t="s">
        <v>13</v>
      </c>
      <c r="C9262" t="s">
        <v>26</v>
      </c>
      <c r="D9262">
        <v>2171.16</v>
      </c>
      <c r="E9262">
        <v>0.06</v>
      </c>
      <c r="F9262">
        <f t="shared" si="288"/>
        <v>130.2696</v>
      </c>
      <c r="G9262">
        <f t="shared" si="289"/>
        <v>2040.8903999999998</v>
      </c>
      <c r="H9262">
        <v>4</v>
      </c>
      <c r="I9262" s="17">
        <v>45565</v>
      </c>
      <c r="J9262" s="17">
        <v>45569</v>
      </c>
      <c r="K9262" t="s">
        <v>31</v>
      </c>
      <c r="L9262" t="s">
        <v>27</v>
      </c>
      <c r="M9262">
        <v>337.4</v>
      </c>
      <c r="N9262" t="s">
        <v>28</v>
      </c>
    </row>
    <row r="9263" spans="1:14" ht="14.25" customHeight="1" x14ac:dyDescent="0.3">
      <c r="A9263" t="s">
        <v>15170</v>
      </c>
      <c r="B9263" t="s">
        <v>19</v>
      </c>
      <c r="C9263" t="s">
        <v>26</v>
      </c>
      <c r="D9263">
        <v>2173.65</v>
      </c>
      <c r="E9263">
        <v>0.38</v>
      </c>
      <c r="F9263">
        <f t="shared" si="288"/>
        <v>825.98700000000008</v>
      </c>
      <c r="G9263">
        <f t="shared" si="289"/>
        <v>1347.663</v>
      </c>
      <c r="H9263">
        <v>4</v>
      </c>
      <c r="I9263" s="17">
        <v>45049</v>
      </c>
      <c r="J9263" s="17">
        <v>45056</v>
      </c>
      <c r="K9263" t="s">
        <v>15</v>
      </c>
      <c r="L9263" t="s">
        <v>16</v>
      </c>
      <c r="M9263">
        <v>185.62</v>
      </c>
      <c r="N9263" t="s">
        <v>39</v>
      </c>
    </row>
    <row r="9264" spans="1:14" ht="14.25" customHeight="1" x14ac:dyDescent="0.3">
      <c r="A9264" t="s">
        <v>9215</v>
      </c>
      <c r="B9264" t="s">
        <v>41</v>
      </c>
      <c r="C9264" t="s">
        <v>26</v>
      </c>
      <c r="D9264">
        <v>2177.9</v>
      </c>
      <c r="E9264">
        <v>0.35</v>
      </c>
      <c r="F9264">
        <f t="shared" si="288"/>
        <v>762.26499999999999</v>
      </c>
      <c r="G9264">
        <f t="shared" si="289"/>
        <v>1415.6350000000002</v>
      </c>
      <c r="H9264">
        <v>4</v>
      </c>
      <c r="I9264" s="17">
        <v>45505</v>
      </c>
      <c r="J9264" s="17">
        <v>45511</v>
      </c>
      <c r="K9264" t="s">
        <v>15</v>
      </c>
      <c r="L9264" t="s">
        <v>27</v>
      </c>
      <c r="M9264">
        <v>613.76</v>
      </c>
      <c r="N9264" t="s">
        <v>28</v>
      </c>
    </row>
    <row r="9265" spans="1:14" ht="14.25" customHeight="1" x14ac:dyDescent="0.3">
      <c r="A9265" t="s">
        <v>8063</v>
      </c>
      <c r="B9265" t="s">
        <v>25</v>
      </c>
      <c r="C9265" t="s">
        <v>14</v>
      </c>
      <c r="D9265">
        <v>2178.2199999999998</v>
      </c>
      <c r="E9265">
        <v>0.14000000000000001</v>
      </c>
      <c r="F9265">
        <f t="shared" si="288"/>
        <v>304.95080000000002</v>
      </c>
      <c r="G9265">
        <f t="shared" si="289"/>
        <v>1873.2691999999997</v>
      </c>
      <c r="H9265">
        <v>4</v>
      </c>
      <c r="I9265" s="17">
        <v>45100</v>
      </c>
      <c r="J9265" s="17">
        <v>45106</v>
      </c>
      <c r="K9265" t="s">
        <v>15</v>
      </c>
      <c r="L9265" t="s">
        <v>22</v>
      </c>
      <c r="M9265">
        <v>481.41</v>
      </c>
      <c r="N9265" t="s">
        <v>48</v>
      </c>
    </row>
    <row r="9266" spans="1:14" ht="14.25" customHeight="1" x14ac:dyDescent="0.3">
      <c r="A9266" t="s">
        <v>2551</v>
      </c>
      <c r="B9266" t="s">
        <v>41</v>
      </c>
      <c r="C9266" t="s">
        <v>33</v>
      </c>
      <c r="D9266">
        <v>2185.67</v>
      </c>
      <c r="E9266">
        <v>0.48</v>
      </c>
      <c r="F9266">
        <f t="shared" si="288"/>
        <v>1049.1215999999999</v>
      </c>
      <c r="G9266">
        <f t="shared" si="289"/>
        <v>1136.5484000000001</v>
      </c>
      <c r="H9266">
        <v>4</v>
      </c>
      <c r="I9266" s="17">
        <v>45375</v>
      </c>
      <c r="J9266" s="17">
        <v>45376</v>
      </c>
      <c r="K9266" t="s">
        <v>15</v>
      </c>
      <c r="L9266" t="s">
        <v>22</v>
      </c>
      <c r="M9266">
        <v>653.9</v>
      </c>
      <c r="N9266" t="s">
        <v>39</v>
      </c>
    </row>
    <row r="9267" spans="1:14" ht="14.25" customHeight="1" x14ac:dyDescent="0.3">
      <c r="A9267" t="s">
        <v>3182</v>
      </c>
      <c r="B9267" t="s">
        <v>25</v>
      </c>
      <c r="C9267" t="s">
        <v>14</v>
      </c>
      <c r="D9267">
        <v>2193.8200000000002</v>
      </c>
      <c r="E9267">
        <v>0.06</v>
      </c>
      <c r="F9267">
        <f t="shared" si="288"/>
        <v>131.6292</v>
      </c>
      <c r="G9267">
        <f t="shared" si="289"/>
        <v>2062.1908000000003</v>
      </c>
      <c r="H9267">
        <v>4</v>
      </c>
      <c r="I9267" s="17">
        <v>45190</v>
      </c>
      <c r="J9267" s="17">
        <v>45197</v>
      </c>
      <c r="K9267" t="s">
        <v>15</v>
      </c>
      <c r="L9267" t="s">
        <v>22</v>
      </c>
      <c r="M9267">
        <v>599.6</v>
      </c>
      <c r="N9267" t="s">
        <v>48</v>
      </c>
    </row>
    <row r="9268" spans="1:14" ht="14.25" customHeight="1" x14ac:dyDescent="0.3">
      <c r="A9268" t="s">
        <v>6179</v>
      </c>
      <c r="B9268" t="s">
        <v>19</v>
      </c>
      <c r="C9268" t="s">
        <v>20</v>
      </c>
      <c r="D9268">
        <v>2196.08</v>
      </c>
      <c r="E9268">
        <v>0.36</v>
      </c>
      <c r="F9268">
        <f t="shared" si="288"/>
        <v>790.58879999999999</v>
      </c>
      <c r="G9268">
        <f t="shared" si="289"/>
        <v>1405.4911999999999</v>
      </c>
      <c r="H9268">
        <v>4</v>
      </c>
      <c r="I9268" s="17">
        <v>45587</v>
      </c>
      <c r="J9268" s="17">
        <v>45590</v>
      </c>
      <c r="K9268" t="s">
        <v>21</v>
      </c>
      <c r="L9268" t="s">
        <v>16</v>
      </c>
      <c r="M9268">
        <v>155.79</v>
      </c>
      <c r="N9268" t="s">
        <v>17</v>
      </c>
    </row>
    <row r="9269" spans="1:14" ht="14.25" customHeight="1" x14ac:dyDescent="0.3">
      <c r="A9269" t="s">
        <v>13662</v>
      </c>
      <c r="B9269" t="s">
        <v>41</v>
      </c>
      <c r="C9269" t="s">
        <v>26</v>
      </c>
      <c r="D9269">
        <v>2196.2800000000002</v>
      </c>
      <c r="E9269">
        <v>0.37</v>
      </c>
      <c r="F9269">
        <f t="shared" si="288"/>
        <v>812.62360000000001</v>
      </c>
      <c r="G9269">
        <f t="shared" si="289"/>
        <v>1383.6564000000003</v>
      </c>
      <c r="H9269">
        <v>4</v>
      </c>
      <c r="I9269" s="17">
        <v>45600</v>
      </c>
      <c r="J9269" s="17">
        <v>45604</v>
      </c>
      <c r="K9269" t="s">
        <v>21</v>
      </c>
      <c r="L9269" t="s">
        <v>22</v>
      </c>
      <c r="M9269">
        <v>274.32</v>
      </c>
      <c r="N9269" t="s">
        <v>28</v>
      </c>
    </row>
    <row r="9270" spans="1:14" ht="14.25" customHeight="1" x14ac:dyDescent="0.3">
      <c r="A9270" t="s">
        <v>1390</v>
      </c>
      <c r="B9270" t="s">
        <v>13</v>
      </c>
      <c r="C9270" t="s">
        <v>36</v>
      </c>
      <c r="D9270">
        <v>2201.83</v>
      </c>
      <c r="E9270">
        <v>0.4</v>
      </c>
      <c r="F9270">
        <f t="shared" si="288"/>
        <v>880.73199999999997</v>
      </c>
      <c r="G9270">
        <f t="shared" si="289"/>
        <v>1321.098</v>
      </c>
      <c r="H9270">
        <v>4</v>
      </c>
      <c r="I9270" s="17">
        <v>45018</v>
      </c>
      <c r="J9270" s="17">
        <v>45022</v>
      </c>
      <c r="K9270" t="s">
        <v>21</v>
      </c>
      <c r="L9270" t="s">
        <v>16</v>
      </c>
      <c r="M9270">
        <v>560.87</v>
      </c>
      <c r="N9270" t="s">
        <v>34</v>
      </c>
    </row>
    <row r="9271" spans="1:14" ht="14.25" customHeight="1" x14ac:dyDescent="0.3">
      <c r="A9271" t="s">
        <v>3726</v>
      </c>
      <c r="B9271" t="s">
        <v>19</v>
      </c>
      <c r="C9271" t="s">
        <v>14</v>
      </c>
      <c r="D9271">
        <v>2205.59</v>
      </c>
      <c r="E9271">
        <v>0.06</v>
      </c>
      <c r="F9271">
        <f t="shared" si="288"/>
        <v>132.33539999999999</v>
      </c>
      <c r="G9271">
        <f t="shared" si="289"/>
        <v>2073.2546000000002</v>
      </c>
      <c r="H9271">
        <v>4</v>
      </c>
      <c r="I9271" s="17">
        <v>45435</v>
      </c>
      <c r="J9271" s="17">
        <v>45439</v>
      </c>
      <c r="K9271" t="s">
        <v>15</v>
      </c>
      <c r="L9271" t="s">
        <v>27</v>
      </c>
      <c r="M9271">
        <v>309.16000000000003</v>
      </c>
      <c r="N9271" t="s">
        <v>23</v>
      </c>
    </row>
    <row r="9272" spans="1:14" ht="14.25" customHeight="1" x14ac:dyDescent="0.3">
      <c r="A9272" t="s">
        <v>881</v>
      </c>
      <c r="B9272" t="s">
        <v>13</v>
      </c>
      <c r="C9272" t="s">
        <v>26</v>
      </c>
      <c r="D9272">
        <v>2207.7399999999998</v>
      </c>
      <c r="E9272">
        <v>0.02</v>
      </c>
      <c r="F9272">
        <f t="shared" si="288"/>
        <v>44.154799999999994</v>
      </c>
      <c r="G9272">
        <f t="shared" si="289"/>
        <v>2163.5852</v>
      </c>
      <c r="H9272">
        <v>4</v>
      </c>
      <c r="I9272" s="17">
        <v>45284</v>
      </c>
      <c r="J9272" s="17">
        <v>45286</v>
      </c>
      <c r="K9272" t="s">
        <v>21</v>
      </c>
      <c r="L9272" t="s">
        <v>27</v>
      </c>
      <c r="M9272">
        <v>428.84</v>
      </c>
      <c r="N9272" t="s">
        <v>39</v>
      </c>
    </row>
    <row r="9273" spans="1:14" ht="14.25" customHeight="1" x14ac:dyDescent="0.3">
      <c r="A9273" t="s">
        <v>6562</v>
      </c>
      <c r="B9273" t="s">
        <v>13</v>
      </c>
      <c r="C9273" t="s">
        <v>26</v>
      </c>
      <c r="D9273">
        <v>2209.77</v>
      </c>
      <c r="E9273">
        <v>0.25</v>
      </c>
      <c r="F9273">
        <f t="shared" si="288"/>
        <v>552.4425</v>
      </c>
      <c r="G9273">
        <f t="shared" si="289"/>
        <v>1657.3274999999999</v>
      </c>
      <c r="H9273">
        <v>4</v>
      </c>
      <c r="I9273" s="17">
        <v>44945</v>
      </c>
      <c r="J9273" s="17">
        <v>44947</v>
      </c>
      <c r="K9273" t="s">
        <v>31</v>
      </c>
      <c r="L9273" t="s">
        <v>22</v>
      </c>
      <c r="M9273">
        <v>260.83</v>
      </c>
      <c r="N9273" t="s">
        <v>34</v>
      </c>
    </row>
    <row r="9274" spans="1:14" ht="14.25" customHeight="1" x14ac:dyDescent="0.3">
      <c r="A9274" t="s">
        <v>855</v>
      </c>
      <c r="B9274" t="s">
        <v>41</v>
      </c>
      <c r="C9274" t="s">
        <v>20</v>
      </c>
      <c r="D9274">
        <v>2212.3200000000002</v>
      </c>
      <c r="E9274">
        <v>0.15</v>
      </c>
      <c r="F9274">
        <f t="shared" si="288"/>
        <v>331.84800000000001</v>
      </c>
      <c r="G9274">
        <f t="shared" si="289"/>
        <v>1880.4720000000002</v>
      </c>
      <c r="H9274">
        <v>4</v>
      </c>
      <c r="I9274" s="17">
        <v>44934</v>
      </c>
      <c r="J9274" s="17">
        <v>44935</v>
      </c>
      <c r="K9274" t="s">
        <v>21</v>
      </c>
      <c r="L9274" t="s">
        <v>27</v>
      </c>
      <c r="M9274">
        <v>334.73</v>
      </c>
      <c r="N9274" t="s">
        <v>28</v>
      </c>
    </row>
    <row r="9275" spans="1:14" ht="14.25" customHeight="1" x14ac:dyDescent="0.3">
      <c r="A9275" t="s">
        <v>3952</v>
      </c>
      <c r="B9275" t="s">
        <v>13</v>
      </c>
      <c r="C9275" t="s">
        <v>36</v>
      </c>
      <c r="D9275">
        <v>2212.3200000000002</v>
      </c>
      <c r="E9275">
        <v>0.08</v>
      </c>
      <c r="F9275">
        <f t="shared" si="288"/>
        <v>176.98560000000001</v>
      </c>
      <c r="G9275">
        <f t="shared" si="289"/>
        <v>2035.3344000000002</v>
      </c>
      <c r="H9275">
        <v>4</v>
      </c>
      <c r="I9275" s="17">
        <v>45482</v>
      </c>
      <c r="J9275" s="17">
        <v>45488</v>
      </c>
      <c r="K9275" t="s">
        <v>21</v>
      </c>
      <c r="L9275" t="s">
        <v>22</v>
      </c>
      <c r="M9275">
        <v>629.9</v>
      </c>
      <c r="N9275" t="s">
        <v>23</v>
      </c>
    </row>
    <row r="9276" spans="1:14" ht="14.25" customHeight="1" x14ac:dyDescent="0.3">
      <c r="A9276" t="s">
        <v>115</v>
      </c>
      <c r="B9276" t="s">
        <v>25</v>
      </c>
      <c r="C9276" t="s">
        <v>14</v>
      </c>
      <c r="D9276">
        <v>2215.37</v>
      </c>
      <c r="E9276">
        <v>0.35</v>
      </c>
      <c r="F9276">
        <f t="shared" si="288"/>
        <v>775.37949999999989</v>
      </c>
      <c r="G9276">
        <f t="shared" si="289"/>
        <v>1439.9904999999999</v>
      </c>
      <c r="H9276">
        <v>4</v>
      </c>
      <c r="I9276" s="17">
        <v>45499</v>
      </c>
      <c r="J9276" s="17">
        <v>45506</v>
      </c>
      <c r="K9276" t="s">
        <v>31</v>
      </c>
      <c r="L9276" t="s">
        <v>27</v>
      </c>
      <c r="M9276">
        <v>171.87</v>
      </c>
      <c r="N9276" t="s">
        <v>34</v>
      </c>
    </row>
    <row r="9277" spans="1:14" ht="14.25" customHeight="1" x14ac:dyDescent="0.3">
      <c r="A9277" t="s">
        <v>4474</v>
      </c>
      <c r="B9277" t="s">
        <v>25</v>
      </c>
      <c r="C9277" t="s">
        <v>14</v>
      </c>
      <c r="D9277">
        <v>2216.41</v>
      </c>
      <c r="E9277">
        <v>0.19</v>
      </c>
      <c r="F9277">
        <f t="shared" si="288"/>
        <v>421.11789999999996</v>
      </c>
      <c r="G9277">
        <f t="shared" si="289"/>
        <v>1795.2920999999999</v>
      </c>
      <c r="H9277">
        <v>4</v>
      </c>
      <c r="I9277" s="17">
        <v>45041</v>
      </c>
      <c r="J9277" s="17">
        <v>45046</v>
      </c>
      <c r="K9277" t="s">
        <v>15</v>
      </c>
      <c r="L9277" t="s">
        <v>27</v>
      </c>
      <c r="M9277">
        <v>481.02</v>
      </c>
      <c r="N9277" t="s">
        <v>17</v>
      </c>
    </row>
    <row r="9278" spans="1:14" ht="14.25" customHeight="1" x14ac:dyDescent="0.3">
      <c r="A9278" t="s">
        <v>12763</v>
      </c>
      <c r="B9278" t="s">
        <v>19</v>
      </c>
      <c r="C9278" t="s">
        <v>36</v>
      </c>
      <c r="D9278">
        <v>2222.4699999999998</v>
      </c>
      <c r="E9278">
        <v>0.06</v>
      </c>
      <c r="F9278">
        <f t="shared" si="288"/>
        <v>133.34819999999999</v>
      </c>
      <c r="G9278">
        <f t="shared" si="289"/>
        <v>2089.1217999999999</v>
      </c>
      <c r="H9278">
        <v>4</v>
      </c>
      <c r="I9278" s="17">
        <v>44969</v>
      </c>
      <c r="J9278" s="17">
        <v>44970</v>
      </c>
      <c r="K9278" t="s">
        <v>21</v>
      </c>
      <c r="L9278" t="s">
        <v>27</v>
      </c>
      <c r="M9278">
        <v>326.55</v>
      </c>
      <c r="N9278" t="s">
        <v>23</v>
      </c>
    </row>
    <row r="9279" spans="1:14" ht="14.25" customHeight="1" x14ac:dyDescent="0.3">
      <c r="A9279" t="s">
        <v>6593</v>
      </c>
      <c r="B9279" t="s">
        <v>41</v>
      </c>
      <c r="C9279" t="s">
        <v>20</v>
      </c>
      <c r="D9279">
        <v>2227.3200000000002</v>
      </c>
      <c r="E9279">
        <v>0.27</v>
      </c>
      <c r="F9279">
        <f t="shared" si="288"/>
        <v>601.3764000000001</v>
      </c>
      <c r="G9279">
        <f t="shared" si="289"/>
        <v>1625.9436000000001</v>
      </c>
      <c r="H9279">
        <v>4</v>
      </c>
      <c r="I9279" s="17">
        <v>45579</v>
      </c>
      <c r="J9279" s="17">
        <v>45582</v>
      </c>
      <c r="K9279" t="s">
        <v>21</v>
      </c>
      <c r="L9279" t="s">
        <v>22</v>
      </c>
      <c r="M9279">
        <v>434.07</v>
      </c>
      <c r="N9279" t="s">
        <v>17</v>
      </c>
    </row>
    <row r="9280" spans="1:14" ht="14.25" customHeight="1" x14ac:dyDescent="0.3">
      <c r="A9280" t="s">
        <v>10942</v>
      </c>
      <c r="B9280" t="s">
        <v>25</v>
      </c>
      <c r="C9280" t="s">
        <v>26</v>
      </c>
      <c r="D9280">
        <v>2231.48</v>
      </c>
      <c r="E9280">
        <v>0.38</v>
      </c>
      <c r="F9280">
        <f t="shared" si="288"/>
        <v>847.9624</v>
      </c>
      <c r="G9280">
        <f t="shared" si="289"/>
        <v>1383.5176000000001</v>
      </c>
      <c r="H9280">
        <v>4</v>
      </c>
      <c r="I9280" s="17">
        <v>45552</v>
      </c>
      <c r="J9280" s="17">
        <v>45559</v>
      </c>
      <c r="K9280" t="s">
        <v>21</v>
      </c>
      <c r="L9280" t="s">
        <v>22</v>
      </c>
      <c r="M9280">
        <v>360.19</v>
      </c>
      <c r="N9280" t="s">
        <v>48</v>
      </c>
    </row>
    <row r="9281" spans="1:14" ht="14.25" customHeight="1" x14ac:dyDescent="0.3">
      <c r="A9281" t="s">
        <v>2316</v>
      </c>
      <c r="B9281" t="s">
        <v>19</v>
      </c>
      <c r="C9281" t="s">
        <v>26</v>
      </c>
      <c r="D9281">
        <v>2240.41</v>
      </c>
      <c r="E9281">
        <v>0.31</v>
      </c>
      <c r="F9281">
        <f t="shared" si="288"/>
        <v>694.5270999999999</v>
      </c>
      <c r="G9281">
        <f t="shared" si="289"/>
        <v>1545.8829000000001</v>
      </c>
      <c r="H9281">
        <v>4</v>
      </c>
      <c r="I9281" s="17">
        <v>45353</v>
      </c>
      <c r="J9281" s="17">
        <v>45360</v>
      </c>
      <c r="K9281" t="s">
        <v>31</v>
      </c>
      <c r="L9281" t="s">
        <v>27</v>
      </c>
      <c r="M9281">
        <v>491.11</v>
      </c>
      <c r="N9281" t="s">
        <v>28</v>
      </c>
    </row>
    <row r="9282" spans="1:14" ht="14.25" customHeight="1" x14ac:dyDescent="0.3">
      <c r="A9282" t="s">
        <v>13602</v>
      </c>
      <c r="B9282" t="s">
        <v>19</v>
      </c>
      <c r="C9282" t="s">
        <v>26</v>
      </c>
      <c r="D9282">
        <v>2242.46</v>
      </c>
      <c r="E9282">
        <v>0.39</v>
      </c>
      <c r="F9282">
        <f t="shared" ref="F9282:F9345" si="290">D9282*E9282</f>
        <v>874.5594000000001</v>
      </c>
      <c r="G9282">
        <f t="shared" ref="G9282:G9345" si="291">D9282-F9282</f>
        <v>1367.9005999999999</v>
      </c>
      <c r="H9282">
        <v>4</v>
      </c>
      <c r="I9282" s="17">
        <v>45575</v>
      </c>
      <c r="J9282" s="17">
        <v>45578</v>
      </c>
      <c r="K9282" t="s">
        <v>21</v>
      </c>
      <c r="L9282" t="s">
        <v>16</v>
      </c>
      <c r="M9282">
        <v>451.99</v>
      </c>
      <c r="N9282" t="s">
        <v>28</v>
      </c>
    </row>
    <row r="9283" spans="1:14" ht="14.25" customHeight="1" x14ac:dyDescent="0.3">
      <c r="A9283" t="s">
        <v>10471</v>
      </c>
      <c r="B9283" t="s">
        <v>19</v>
      </c>
      <c r="C9283" t="s">
        <v>33</v>
      </c>
      <c r="D9283">
        <v>2243.6999999999998</v>
      </c>
      <c r="E9283">
        <v>0.37</v>
      </c>
      <c r="F9283">
        <f t="shared" si="290"/>
        <v>830.16899999999987</v>
      </c>
      <c r="G9283">
        <f t="shared" si="291"/>
        <v>1413.5309999999999</v>
      </c>
      <c r="H9283">
        <v>4</v>
      </c>
      <c r="I9283" s="17">
        <v>45540</v>
      </c>
      <c r="J9283" s="17">
        <v>45543</v>
      </c>
      <c r="K9283" t="s">
        <v>15</v>
      </c>
      <c r="L9283" t="s">
        <v>22</v>
      </c>
      <c r="M9283">
        <v>498.08</v>
      </c>
      <c r="N9283" t="s">
        <v>23</v>
      </c>
    </row>
    <row r="9284" spans="1:14" ht="14.25" customHeight="1" x14ac:dyDescent="0.3">
      <c r="A9284" t="s">
        <v>5120</v>
      </c>
      <c r="B9284" t="s">
        <v>13</v>
      </c>
      <c r="C9284" t="s">
        <v>26</v>
      </c>
      <c r="D9284">
        <v>2246.0500000000002</v>
      </c>
      <c r="E9284">
        <v>0.43</v>
      </c>
      <c r="F9284">
        <f t="shared" si="290"/>
        <v>965.80150000000003</v>
      </c>
      <c r="G9284">
        <f t="shared" si="291"/>
        <v>1280.2485000000001</v>
      </c>
      <c r="H9284">
        <v>4</v>
      </c>
      <c r="I9284" s="17">
        <v>45084</v>
      </c>
      <c r="J9284" s="17">
        <v>45089</v>
      </c>
      <c r="K9284" t="s">
        <v>21</v>
      </c>
      <c r="L9284" t="s">
        <v>16</v>
      </c>
      <c r="M9284">
        <v>633.75</v>
      </c>
      <c r="N9284" t="s">
        <v>28</v>
      </c>
    </row>
    <row r="9285" spans="1:14" ht="14.25" customHeight="1" x14ac:dyDescent="0.3">
      <c r="A9285" t="s">
        <v>13447</v>
      </c>
      <c r="B9285" t="s">
        <v>25</v>
      </c>
      <c r="C9285" t="s">
        <v>20</v>
      </c>
      <c r="D9285">
        <v>2247.87</v>
      </c>
      <c r="E9285">
        <v>0.09</v>
      </c>
      <c r="F9285">
        <f t="shared" si="290"/>
        <v>202.30829999999997</v>
      </c>
      <c r="G9285">
        <f t="shared" si="291"/>
        <v>2045.5617</v>
      </c>
      <c r="H9285">
        <v>4</v>
      </c>
      <c r="I9285" s="17">
        <v>45346</v>
      </c>
      <c r="J9285" s="17">
        <v>45352</v>
      </c>
      <c r="K9285" t="s">
        <v>21</v>
      </c>
      <c r="L9285" t="s">
        <v>27</v>
      </c>
      <c r="M9285">
        <v>190.41</v>
      </c>
      <c r="N9285" t="s">
        <v>48</v>
      </c>
    </row>
    <row r="9286" spans="1:14" ht="14.25" customHeight="1" x14ac:dyDescent="0.3">
      <c r="A9286" t="s">
        <v>13730</v>
      </c>
      <c r="B9286" t="s">
        <v>41</v>
      </c>
      <c r="C9286" t="s">
        <v>20</v>
      </c>
      <c r="D9286">
        <v>2253.89</v>
      </c>
      <c r="E9286">
        <v>0.49</v>
      </c>
      <c r="F9286">
        <f t="shared" si="290"/>
        <v>1104.4060999999999</v>
      </c>
      <c r="G9286">
        <f t="shared" si="291"/>
        <v>1149.4838999999999</v>
      </c>
      <c r="H9286">
        <v>4</v>
      </c>
      <c r="I9286" s="17">
        <v>45156</v>
      </c>
      <c r="J9286" s="17">
        <v>45160</v>
      </c>
      <c r="K9286" t="s">
        <v>15</v>
      </c>
      <c r="L9286" t="s">
        <v>16</v>
      </c>
      <c r="M9286">
        <v>500.37</v>
      </c>
      <c r="N9286" t="s">
        <v>23</v>
      </c>
    </row>
    <row r="9287" spans="1:14" ht="14.25" customHeight="1" x14ac:dyDescent="0.3">
      <c r="A9287" t="s">
        <v>1741</v>
      </c>
      <c r="B9287" t="s">
        <v>19</v>
      </c>
      <c r="C9287" t="s">
        <v>20</v>
      </c>
      <c r="D9287">
        <v>2261.0300000000002</v>
      </c>
      <c r="E9287">
        <v>0.43</v>
      </c>
      <c r="F9287">
        <f t="shared" si="290"/>
        <v>972.24290000000008</v>
      </c>
      <c r="G9287">
        <f t="shared" si="291"/>
        <v>1288.7871</v>
      </c>
      <c r="H9287">
        <v>4</v>
      </c>
      <c r="I9287" s="17">
        <v>45038</v>
      </c>
      <c r="J9287" s="17">
        <v>45045</v>
      </c>
      <c r="K9287" t="s">
        <v>31</v>
      </c>
      <c r="L9287" t="s">
        <v>27</v>
      </c>
      <c r="M9287">
        <v>397.01</v>
      </c>
      <c r="N9287" t="s">
        <v>17</v>
      </c>
    </row>
    <row r="9288" spans="1:14" ht="14.25" customHeight="1" x14ac:dyDescent="0.3">
      <c r="A9288" t="s">
        <v>4728</v>
      </c>
      <c r="B9288" t="s">
        <v>13</v>
      </c>
      <c r="C9288" t="s">
        <v>33</v>
      </c>
      <c r="D9288">
        <v>2264.44</v>
      </c>
      <c r="E9288">
        <v>0.31</v>
      </c>
      <c r="F9288">
        <f t="shared" si="290"/>
        <v>701.97640000000001</v>
      </c>
      <c r="G9288">
        <f t="shared" si="291"/>
        <v>1562.4636</v>
      </c>
      <c r="H9288">
        <v>4</v>
      </c>
      <c r="I9288" s="17">
        <v>45588</v>
      </c>
      <c r="J9288" s="17">
        <v>45595</v>
      </c>
      <c r="K9288" t="s">
        <v>21</v>
      </c>
      <c r="L9288" t="s">
        <v>16</v>
      </c>
      <c r="M9288">
        <v>173.77</v>
      </c>
      <c r="N9288" t="s">
        <v>48</v>
      </c>
    </row>
    <row r="9289" spans="1:14" ht="14.25" customHeight="1" x14ac:dyDescent="0.3">
      <c r="A9289" t="s">
        <v>14716</v>
      </c>
      <c r="B9289" t="s">
        <v>41</v>
      </c>
      <c r="C9289" t="s">
        <v>26</v>
      </c>
      <c r="D9289">
        <v>2266.3000000000002</v>
      </c>
      <c r="E9289">
        <v>0.18</v>
      </c>
      <c r="F9289">
        <f t="shared" si="290"/>
        <v>407.93400000000003</v>
      </c>
      <c r="G9289">
        <f t="shared" si="291"/>
        <v>1858.3660000000002</v>
      </c>
      <c r="H9289">
        <v>4</v>
      </c>
      <c r="I9289" s="17">
        <v>44963</v>
      </c>
      <c r="J9289" s="17">
        <v>44968</v>
      </c>
      <c r="K9289" t="s">
        <v>31</v>
      </c>
      <c r="L9289" t="s">
        <v>16</v>
      </c>
      <c r="M9289">
        <v>598.41999999999996</v>
      </c>
      <c r="N9289" t="s">
        <v>39</v>
      </c>
    </row>
    <row r="9290" spans="1:14" ht="14.25" customHeight="1" x14ac:dyDescent="0.3">
      <c r="A9290" t="s">
        <v>1649</v>
      </c>
      <c r="B9290" t="s">
        <v>13</v>
      </c>
      <c r="C9290" t="s">
        <v>20</v>
      </c>
      <c r="D9290">
        <v>2267.12</v>
      </c>
      <c r="E9290">
        <v>0.1</v>
      </c>
      <c r="F9290">
        <f t="shared" si="290"/>
        <v>226.71199999999999</v>
      </c>
      <c r="G9290">
        <f t="shared" si="291"/>
        <v>2040.4079999999999</v>
      </c>
      <c r="H9290">
        <v>4</v>
      </c>
      <c r="I9290" s="17">
        <v>45222</v>
      </c>
      <c r="J9290" s="17">
        <v>45229</v>
      </c>
      <c r="K9290" t="s">
        <v>21</v>
      </c>
      <c r="L9290" t="s">
        <v>22</v>
      </c>
      <c r="M9290">
        <v>216</v>
      </c>
      <c r="N9290" t="s">
        <v>39</v>
      </c>
    </row>
    <row r="9291" spans="1:14" ht="14.25" customHeight="1" x14ac:dyDescent="0.3">
      <c r="A9291" t="s">
        <v>8727</v>
      </c>
      <c r="B9291" t="s">
        <v>41</v>
      </c>
      <c r="C9291" t="s">
        <v>33</v>
      </c>
      <c r="D9291">
        <v>2267.86</v>
      </c>
      <c r="E9291">
        <v>0.43</v>
      </c>
      <c r="F9291">
        <f t="shared" si="290"/>
        <v>975.1798</v>
      </c>
      <c r="G9291">
        <f t="shared" si="291"/>
        <v>1292.6802000000002</v>
      </c>
      <c r="H9291">
        <v>4</v>
      </c>
      <c r="I9291" s="17">
        <v>45516</v>
      </c>
      <c r="J9291" s="17">
        <v>45518</v>
      </c>
      <c r="K9291" t="s">
        <v>21</v>
      </c>
      <c r="L9291" t="s">
        <v>27</v>
      </c>
      <c r="M9291">
        <v>344.94</v>
      </c>
      <c r="N9291" t="s">
        <v>17</v>
      </c>
    </row>
    <row r="9292" spans="1:14" ht="14.25" customHeight="1" x14ac:dyDescent="0.3">
      <c r="A9292" t="s">
        <v>10799</v>
      </c>
      <c r="B9292" t="s">
        <v>13</v>
      </c>
      <c r="C9292" t="s">
        <v>20</v>
      </c>
      <c r="D9292">
        <v>2267.9899999999998</v>
      </c>
      <c r="E9292">
        <v>0.22</v>
      </c>
      <c r="F9292">
        <f t="shared" si="290"/>
        <v>498.95779999999996</v>
      </c>
      <c r="G9292">
        <f t="shared" si="291"/>
        <v>1769.0321999999999</v>
      </c>
      <c r="H9292">
        <v>4</v>
      </c>
      <c r="I9292" s="17">
        <v>45567</v>
      </c>
      <c r="J9292" s="17">
        <v>45573</v>
      </c>
      <c r="K9292" t="s">
        <v>15</v>
      </c>
      <c r="L9292" t="s">
        <v>16</v>
      </c>
      <c r="M9292">
        <v>227.97</v>
      </c>
      <c r="N9292" t="s">
        <v>28</v>
      </c>
    </row>
    <row r="9293" spans="1:14" ht="14.25" customHeight="1" x14ac:dyDescent="0.3">
      <c r="A9293" t="s">
        <v>11992</v>
      </c>
      <c r="B9293" t="s">
        <v>13</v>
      </c>
      <c r="C9293" t="s">
        <v>20</v>
      </c>
      <c r="D9293">
        <v>2271.5500000000002</v>
      </c>
      <c r="E9293">
        <v>0.37</v>
      </c>
      <c r="F9293">
        <f t="shared" si="290"/>
        <v>840.47350000000006</v>
      </c>
      <c r="G9293">
        <f t="shared" si="291"/>
        <v>1431.0765000000001</v>
      </c>
      <c r="H9293">
        <v>4</v>
      </c>
      <c r="I9293" s="17">
        <v>45143</v>
      </c>
      <c r="J9293" s="17">
        <v>45144</v>
      </c>
      <c r="K9293" t="s">
        <v>15</v>
      </c>
      <c r="L9293" t="s">
        <v>22</v>
      </c>
      <c r="M9293">
        <v>262.08999999999997</v>
      </c>
      <c r="N9293" t="s">
        <v>28</v>
      </c>
    </row>
    <row r="9294" spans="1:14" ht="14.25" customHeight="1" x14ac:dyDescent="0.3">
      <c r="A9294" t="s">
        <v>13821</v>
      </c>
      <c r="B9294" t="s">
        <v>41</v>
      </c>
      <c r="C9294" t="s">
        <v>33</v>
      </c>
      <c r="D9294">
        <v>2271.73</v>
      </c>
      <c r="E9294">
        <v>0.46</v>
      </c>
      <c r="F9294">
        <f t="shared" si="290"/>
        <v>1044.9958000000001</v>
      </c>
      <c r="G9294">
        <f t="shared" si="291"/>
        <v>1226.7341999999999</v>
      </c>
      <c r="H9294">
        <v>4</v>
      </c>
      <c r="I9294" s="17">
        <v>45364</v>
      </c>
      <c r="J9294" s="17">
        <v>45366</v>
      </c>
      <c r="K9294" t="s">
        <v>21</v>
      </c>
      <c r="L9294" t="s">
        <v>22</v>
      </c>
      <c r="M9294">
        <v>214.78</v>
      </c>
      <c r="N9294" t="s">
        <v>39</v>
      </c>
    </row>
    <row r="9295" spans="1:14" ht="14.25" customHeight="1" x14ac:dyDescent="0.3">
      <c r="A9295" t="s">
        <v>12229</v>
      </c>
      <c r="B9295" t="s">
        <v>41</v>
      </c>
      <c r="C9295" t="s">
        <v>20</v>
      </c>
      <c r="D9295">
        <v>2278.52</v>
      </c>
      <c r="E9295">
        <v>0.49</v>
      </c>
      <c r="F9295">
        <f t="shared" si="290"/>
        <v>1116.4748</v>
      </c>
      <c r="G9295">
        <f t="shared" si="291"/>
        <v>1162.0452</v>
      </c>
      <c r="H9295">
        <v>4</v>
      </c>
      <c r="I9295" s="17">
        <v>45171</v>
      </c>
      <c r="J9295" s="17">
        <v>45174</v>
      </c>
      <c r="K9295" t="s">
        <v>31</v>
      </c>
      <c r="L9295" t="s">
        <v>16</v>
      </c>
      <c r="M9295">
        <v>398.33</v>
      </c>
      <c r="N9295" t="s">
        <v>28</v>
      </c>
    </row>
    <row r="9296" spans="1:14" ht="14.25" customHeight="1" x14ac:dyDescent="0.3">
      <c r="A9296" t="s">
        <v>14247</v>
      </c>
      <c r="B9296" t="s">
        <v>41</v>
      </c>
      <c r="C9296" t="s">
        <v>36</v>
      </c>
      <c r="D9296">
        <v>2279.5500000000002</v>
      </c>
      <c r="E9296">
        <v>0.39</v>
      </c>
      <c r="F9296">
        <f t="shared" si="290"/>
        <v>889.0245000000001</v>
      </c>
      <c r="G9296">
        <f t="shared" si="291"/>
        <v>1390.5255000000002</v>
      </c>
      <c r="H9296">
        <v>4</v>
      </c>
      <c r="I9296" s="17">
        <v>45394</v>
      </c>
      <c r="J9296" s="17">
        <v>45398</v>
      </c>
      <c r="K9296" t="s">
        <v>21</v>
      </c>
      <c r="L9296" t="s">
        <v>16</v>
      </c>
      <c r="M9296">
        <v>571.74</v>
      </c>
      <c r="N9296" t="s">
        <v>23</v>
      </c>
    </row>
    <row r="9297" spans="1:14" ht="14.25" customHeight="1" x14ac:dyDescent="0.3">
      <c r="A9297" t="s">
        <v>10185</v>
      </c>
      <c r="B9297" t="s">
        <v>25</v>
      </c>
      <c r="C9297" t="s">
        <v>14</v>
      </c>
      <c r="D9297">
        <v>2282.16</v>
      </c>
      <c r="E9297">
        <v>0.04</v>
      </c>
      <c r="F9297">
        <f t="shared" si="290"/>
        <v>91.2864</v>
      </c>
      <c r="G9297">
        <f t="shared" si="291"/>
        <v>2190.8735999999999</v>
      </c>
      <c r="H9297">
        <v>4</v>
      </c>
      <c r="I9297" s="17">
        <v>45229</v>
      </c>
      <c r="J9297" s="17">
        <v>45230</v>
      </c>
      <c r="K9297" t="s">
        <v>21</v>
      </c>
      <c r="L9297" t="s">
        <v>27</v>
      </c>
      <c r="M9297">
        <v>649</v>
      </c>
      <c r="N9297" t="s">
        <v>23</v>
      </c>
    </row>
    <row r="9298" spans="1:14" ht="14.25" customHeight="1" x14ac:dyDescent="0.3">
      <c r="A9298" t="s">
        <v>8093</v>
      </c>
      <c r="B9298" t="s">
        <v>41</v>
      </c>
      <c r="C9298" t="s">
        <v>26</v>
      </c>
      <c r="D9298">
        <v>2286.2800000000002</v>
      </c>
      <c r="E9298">
        <v>0.1</v>
      </c>
      <c r="F9298">
        <f t="shared" si="290"/>
        <v>228.62800000000004</v>
      </c>
      <c r="G9298">
        <f t="shared" si="291"/>
        <v>2057.652</v>
      </c>
      <c r="H9298">
        <v>4</v>
      </c>
      <c r="I9298" s="17">
        <v>45200</v>
      </c>
      <c r="J9298" s="17">
        <v>45206</v>
      </c>
      <c r="K9298" t="s">
        <v>21</v>
      </c>
      <c r="L9298" t="s">
        <v>16</v>
      </c>
      <c r="M9298">
        <v>554.38</v>
      </c>
      <c r="N9298" t="s">
        <v>39</v>
      </c>
    </row>
    <row r="9299" spans="1:14" ht="14.25" customHeight="1" x14ac:dyDescent="0.3">
      <c r="A9299" t="s">
        <v>4470</v>
      </c>
      <c r="B9299" t="s">
        <v>19</v>
      </c>
      <c r="C9299" t="s">
        <v>33</v>
      </c>
      <c r="D9299">
        <v>2289.08</v>
      </c>
      <c r="E9299">
        <v>0.35</v>
      </c>
      <c r="F9299">
        <f t="shared" si="290"/>
        <v>801.17799999999988</v>
      </c>
      <c r="G9299">
        <f t="shared" si="291"/>
        <v>1487.902</v>
      </c>
      <c r="H9299">
        <v>4</v>
      </c>
      <c r="I9299" s="17">
        <v>45125</v>
      </c>
      <c r="J9299" s="17">
        <v>45129</v>
      </c>
      <c r="K9299" t="s">
        <v>31</v>
      </c>
      <c r="L9299" t="s">
        <v>27</v>
      </c>
      <c r="M9299">
        <v>557.38</v>
      </c>
      <c r="N9299" t="s">
        <v>17</v>
      </c>
    </row>
    <row r="9300" spans="1:14" ht="14.25" customHeight="1" x14ac:dyDescent="0.3">
      <c r="A9300" t="s">
        <v>7509</v>
      </c>
      <c r="B9300" t="s">
        <v>19</v>
      </c>
      <c r="C9300" t="s">
        <v>33</v>
      </c>
      <c r="D9300">
        <v>2289.9899999999998</v>
      </c>
      <c r="E9300">
        <v>0.33</v>
      </c>
      <c r="F9300">
        <f t="shared" si="290"/>
        <v>755.69669999999996</v>
      </c>
      <c r="G9300">
        <f t="shared" si="291"/>
        <v>1534.2932999999998</v>
      </c>
      <c r="H9300">
        <v>4</v>
      </c>
      <c r="I9300" s="17">
        <v>45199</v>
      </c>
      <c r="J9300" s="17">
        <v>45204</v>
      </c>
      <c r="K9300" t="s">
        <v>15</v>
      </c>
      <c r="L9300" t="s">
        <v>27</v>
      </c>
      <c r="M9300">
        <v>263.45</v>
      </c>
      <c r="N9300" t="s">
        <v>39</v>
      </c>
    </row>
    <row r="9301" spans="1:14" ht="14.25" customHeight="1" x14ac:dyDescent="0.3">
      <c r="A9301" t="s">
        <v>6901</v>
      </c>
      <c r="B9301" t="s">
        <v>41</v>
      </c>
      <c r="C9301" t="s">
        <v>26</v>
      </c>
      <c r="D9301">
        <v>2290.44</v>
      </c>
      <c r="E9301">
        <v>0.38</v>
      </c>
      <c r="F9301">
        <f t="shared" si="290"/>
        <v>870.36720000000003</v>
      </c>
      <c r="G9301">
        <f t="shared" si="291"/>
        <v>1420.0727999999999</v>
      </c>
      <c r="H9301">
        <v>4</v>
      </c>
      <c r="I9301" s="17">
        <v>44966</v>
      </c>
      <c r="J9301" s="17">
        <v>44972</v>
      </c>
      <c r="K9301" t="s">
        <v>31</v>
      </c>
      <c r="L9301" t="s">
        <v>22</v>
      </c>
      <c r="M9301">
        <v>146.13</v>
      </c>
      <c r="N9301" t="s">
        <v>34</v>
      </c>
    </row>
    <row r="9302" spans="1:14" ht="14.25" customHeight="1" x14ac:dyDescent="0.3">
      <c r="A9302" t="s">
        <v>3621</v>
      </c>
      <c r="B9302" t="s">
        <v>25</v>
      </c>
      <c r="C9302" t="s">
        <v>20</v>
      </c>
      <c r="D9302">
        <v>2290.79</v>
      </c>
      <c r="E9302">
        <v>0.14000000000000001</v>
      </c>
      <c r="F9302">
        <f t="shared" si="290"/>
        <v>320.7106</v>
      </c>
      <c r="G9302">
        <f t="shared" si="291"/>
        <v>1970.0794000000001</v>
      </c>
      <c r="H9302">
        <v>4</v>
      </c>
      <c r="I9302" s="17">
        <v>45367</v>
      </c>
      <c r="J9302" s="17">
        <v>45369</v>
      </c>
      <c r="K9302" t="s">
        <v>21</v>
      </c>
      <c r="L9302" t="s">
        <v>22</v>
      </c>
      <c r="M9302">
        <v>545.65</v>
      </c>
      <c r="N9302" t="s">
        <v>48</v>
      </c>
    </row>
    <row r="9303" spans="1:14" ht="14.25" customHeight="1" x14ac:dyDescent="0.3">
      <c r="A9303" t="s">
        <v>307</v>
      </c>
      <c r="B9303" t="s">
        <v>25</v>
      </c>
      <c r="C9303" t="s">
        <v>33</v>
      </c>
      <c r="D9303">
        <v>2291.09</v>
      </c>
      <c r="E9303">
        <v>0.08</v>
      </c>
      <c r="F9303">
        <f t="shared" si="290"/>
        <v>183.28720000000001</v>
      </c>
      <c r="G9303">
        <f t="shared" si="291"/>
        <v>2107.8027999999999</v>
      </c>
      <c r="H9303">
        <v>4</v>
      </c>
      <c r="I9303" s="17">
        <v>45516</v>
      </c>
      <c r="J9303" s="17">
        <v>45521</v>
      </c>
      <c r="K9303" t="s">
        <v>21</v>
      </c>
      <c r="L9303" t="s">
        <v>16</v>
      </c>
      <c r="M9303">
        <v>139.74</v>
      </c>
      <c r="N9303" t="s">
        <v>39</v>
      </c>
    </row>
    <row r="9304" spans="1:14" ht="14.25" customHeight="1" x14ac:dyDescent="0.3">
      <c r="A9304" t="s">
        <v>2797</v>
      </c>
      <c r="B9304" t="s">
        <v>25</v>
      </c>
      <c r="C9304" t="s">
        <v>20</v>
      </c>
      <c r="D9304">
        <v>2291.54</v>
      </c>
      <c r="E9304">
        <v>0.06</v>
      </c>
      <c r="F9304">
        <f t="shared" si="290"/>
        <v>137.4924</v>
      </c>
      <c r="G9304">
        <f t="shared" si="291"/>
        <v>2154.0475999999999</v>
      </c>
      <c r="H9304">
        <v>4</v>
      </c>
      <c r="I9304" s="17">
        <v>45241</v>
      </c>
      <c r="J9304" s="17">
        <v>45248</v>
      </c>
      <c r="K9304" t="s">
        <v>15</v>
      </c>
      <c r="L9304" t="s">
        <v>22</v>
      </c>
      <c r="M9304">
        <v>194.21</v>
      </c>
      <c r="N9304" t="s">
        <v>17</v>
      </c>
    </row>
    <row r="9305" spans="1:14" ht="14.25" customHeight="1" x14ac:dyDescent="0.3">
      <c r="A9305" t="s">
        <v>5662</v>
      </c>
      <c r="B9305" t="s">
        <v>41</v>
      </c>
      <c r="C9305" t="s">
        <v>14</v>
      </c>
      <c r="D9305">
        <v>2293.15</v>
      </c>
      <c r="E9305">
        <v>0.48</v>
      </c>
      <c r="F9305">
        <f t="shared" si="290"/>
        <v>1100.712</v>
      </c>
      <c r="G9305">
        <f t="shared" si="291"/>
        <v>1192.4380000000001</v>
      </c>
      <c r="H9305">
        <v>4</v>
      </c>
      <c r="I9305" s="17">
        <v>45238</v>
      </c>
      <c r="J9305" s="17">
        <v>45244</v>
      </c>
      <c r="K9305" t="s">
        <v>21</v>
      </c>
      <c r="L9305" t="s">
        <v>27</v>
      </c>
      <c r="M9305">
        <v>453.31</v>
      </c>
      <c r="N9305" t="s">
        <v>23</v>
      </c>
    </row>
    <row r="9306" spans="1:14" ht="14.25" customHeight="1" x14ac:dyDescent="0.3">
      <c r="A9306" t="s">
        <v>6947</v>
      </c>
      <c r="B9306" t="s">
        <v>25</v>
      </c>
      <c r="C9306" t="s">
        <v>26</v>
      </c>
      <c r="D9306">
        <v>2294.0500000000002</v>
      </c>
      <c r="E9306">
        <v>0.01</v>
      </c>
      <c r="F9306">
        <f t="shared" si="290"/>
        <v>22.940500000000004</v>
      </c>
      <c r="G9306">
        <f t="shared" si="291"/>
        <v>2271.1095</v>
      </c>
      <c r="H9306">
        <v>4</v>
      </c>
      <c r="I9306" s="17">
        <v>45645</v>
      </c>
      <c r="J9306" s="17">
        <v>45648</v>
      </c>
      <c r="K9306" t="s">
        <v>21</v>
      </c>
      <c r="L9306" t="s">
        <v>27</v>
      </c>
      <c r="M9306">
        <v>675.51</v>
      </c>
      <c r="N9306" t="s">
        <v>34</v>
      </c>
    </row>
    <row r="9307" spans="1:14" ht="14.25" customHeight="1" x14ac:dyDescent="0.3">
      <c r="A9307" t="s">
        <v>12900</v>
      </c>
      <c r="B9307" t="s">
        <v>25</v>
      </c>
      <c r="C9307" t="s">
        <v>20</v>
      </c>
      <c r="D9307">
        <v>2295.41</v>
      </c>
      <c r="E9307">
        <v>0.16</v>
      </c>
      <c r="F9307">
        <f t="shared" si="290"/>
        <v>367.26560000000001</v>
      </c>
      <c r="G9307">
        <f t="shared" si="291"/>
        <v>1928.1443999999999</v>
      </c>
      <c r="H9307">
        <v>4</v>
      </c>
      <c r="I9307" s="17">
        <v>45553</v>
      </c>
      <c r="J9307" s="17">
        <v>45554</v>
      </c>
      <c r="K9307" t="s">
        <v>15</v>
      </c>
      <c r="L9307" t="s">
        <v>16</v>
      </c>
      <c r="M9307">
        <v>643.72</v>
      </c>
      <c r="N9307" t="s">
        <v>34</v>
      </c>
    </row>
    <row r="9308" spans="1:14" ht="14.25" customHeight="1" x14ac:dyDescent="0.3">
      <c r="A9308" t="s">
        <v>11058</v>
      </c>
      <c r="B9308" t="s">
        <v>41</v>
      </c>
      <c r="C9308" t="s">
        <v>33</v>
      </c>
      <c r="D9308">
        <v>2295.4299999999998</v>
      </c>
      <c r="E9308">
        <v>0.06</v>
      </c>
      <c r="F9308">
        <f t="shared" si="290"/>
        <v>137.72579999999999</v>
      </c>
      <c r="G9308">
        <f t="shared" si="291"/>
        <v>2157.7041999999997</v>
      </c>
      <c r="H9308">
        <v>4</v>
      </c>
      <c r="I9308" s="17">
        <v>45202</v>
      </c>
      <c r="J9308" s="17">
        <v>45205</v>
      </c>
      <c r="K9308" t="s">
        <v>15</v>
      </c>
      <c r="L9308" t="s">
        <v>27</v>
      </c>
      <c r="M9308">
        <v>550.39</v>
      </c>
      <c r="N9308" t="s">
        <v>23</v>
      </c>
    </row>
    <row r="9309" spans="1:14" ht="14.25" customHeight="1" x14ac:dyDescent="0.3">
      <c r="A9309" t="s">
        <v>13817</v>
      </c>
      <c r="B9309" t="s">
        <v>41</v>
      </c>
      <c r="C9309" t="s">
        <v>36</v>
      </c>
      <c r="D9309">
        <v>2297.5</v>
      </c>
      <c r="E9309">
        <v>0</v>
      </c>
      <c r="F9309">
        <f t="shared" si="290"/>
        <v>0</v>
      </c>
      <c r="G9309">
        <f t="shared" si="291"/>
        <v>2297.5</v>
      </c>
      <c r="H9309">
        <v>4</v>
      </c>
      <c r="I9309" s="17">
        <v>45416</v>
      </c>
      <c r="J9309" s="17">
        <v>45422</v>
      </c>
      <c r="K9309" t="s">
        <v>21</v>
      </c>
      <c r="L9309" t="s">
        <v>27</v>
      </c>
      <c r="M9309">
        <v>117.08</v>
      </c>
      <c r="N9309" t="s">
        <v>34</v>
      </c>
    </row>
    <row r="9310" spans="1:14" ht="14.25" customHeight="1" x14ac:dyDescent="0.3">
      <c r="A9310" t="s">
        <v>12759</v>
      </c>
      <c r="B9310" t="s">
        <v>25</v>
      </c>
      <c r="C9310" t="s">
        <v>26</v>
      </c>
      <c r="D9310">
        <v>2298.33</v>
      </c>
      <c r="E9310">
        <v>0.44</v>
      </c>
      <c r="F9310">
        <f t="shared" si="290"/>
        <v>1011.2651999999999</v>
      </c>
      <c r="G9310">
        <f t="shared" si="291"/>
        <v>1287.0648000000001</v>
      </c>
      <c r="H9310">
        <v>4</v>
      </c>
      <c r="I9310" s="17">
        <v>45257</v>
      </c>
      <c r="J9310" s="17">
        <v>45263</v>
      </c>
      <c r="K9310" t="s">
        <v>31</v>
      </c>
      <c r="L9310" t="s">
        <v>16</v>
      </c>
      <c r="M9310">
        <v>204.51</v>
      </c>
      <c r="N9310" t="s">
        <v>34</v>
      </c>
    </row>
    <row r="9311" spans="1:14" ht="14.25" customHeight="1" x14ac:dyDescent="0.3">
      <c r="A9311" t="s">
        <v>4737</v>
      </c>
      <c r="B9311" t="s">
        <v>25</v>
      </c>
      <c r="C9311" t="s">
        <v>26</v>
      </c>
      <c r="D9311">
        <v>2304.6999999999998</v>
      </c>
      <c r="E9311">
        <v>0.18</v>
      </c>
      <c r="F9311">
        <f t="shared" si="290"/>
        <v>414.84599999999995</v>
      </c>
      <c r="G9311">
        <f t="shared" si="291"/>
        <v>1889.8539999999998</v>
      </c>
      <c r="H9311">
        <v>4</v>
      </c>
      <c r="I9311" s="17">
        <v>45188</v>
      </c>
      <c r="J9311" s="17">
        <v>45195</v>
      </c>
      <c r="K9311" t="s">
        <v>21</v>
      </c>
      <c r="L9311" t="s">
        <v>27</v>
      </c>
      <c r="M9311">
        <v>498.11</v>
      </c>
      <c r="N9311" t="s">
        <v>28</v>
      </c>
    </row>
    <row r="9312" spans="1:14" ht="14.25" customHeight="1" x14ac:dyDescent="0.3">
      <c r="A9312" t="s">
        <v>5646</v>
      </c>
      <c r="B9312" t="s">
        <v>19</v>
      </c>
      <c r="C9312" t="s">
        <v>14</v>
      </c>
      <c r="D9312">
        <v>2304.98</v>
      </c>
      <c r="E9312">
        <v>0.11</v>
      </c>
      <c r="F9312">
        <f t="shared" si="290"/>
        <v>253.5478</v>
      </c>
      <c r="G9312">
        <f t="shared" si="291"/>
        <v>2051.4322000000002</v>
      </c>
      <c r="H9312">
        <v>4</v>
      </c>
      <c r="I9312" s="17">
        <v>45203</v>
      </c>
      <c r="J9312" s="17">
        <v>45205</v>
      </c>
      <c r="K9312" t="s">
        <v>21</v>
      </c>
      <c r="L9312" t="s">
        <v>22</v>
      </c>
      <c r="M9312">
        <v>219.13</v>
      </c>
      <c r="N9312" t="s">
        <v>23</v>
      </c>
    </row>
    <row r="9313" spans="1:14" ht="14.25" customHeight="1" x14ac:dyDescent="0.3">
      <c r="A9313" t="s">
        <v>2223</v>
      </c>
      <c r="B9313" t="s">
        <v>41</v>
      </c>
      <c r="C9313" t="s">
        <v>20</v>
      </c>
      <c r="D9313">
        <v>2306.6999999999998</v>
      </c>
      <c r="E9313">
        <v>0</v>
      </c>
      <c r="F9313">
        <f t="shared" si="290"/>
        <v>0</v>
      </c>
      <c r="G9313">
        <f t="shared" si="291"/>
        <v>2306.6999999999998</v>
      </c>
      <c r="H9313">
        <v>4</v>
      </c>
      <c r="I9313" s="17">
        <v>45636</v>
      </c>
      <c r="J9313" s="17">
        <v>45641</v>
      </c>
      <c r="K9313" t="s">
        <v>15</v>
      </c>
      <c r="L9313" t="s">
        <v>27</v>
      </c>
      <c r="M9313">
        <v>261.27</v>
      </c>
      <c r="N9313" t="s">
        <v>17</v>
      </c>
    </row>
    <row r="9314" spans="1:14" ht="14.25" customHeight="1" x14ac:dyDescent="0.3">
      <c r="A9314" t="s">
        <v>4217</v>
      </c>
      <c r="B9314" t="s">
        <v>19</v>
      </c>
      <c r="C9314" t="s">
        <v>26</v>
      </c>
      <c r="D9314">
        <v>2311.52</v>
      </c>
      <c r="E9314">
        <v>0.47</v>
      </c>
      <c r="F9314">
        <f t="shared" si="290"/>
        <v>1086.4143999999999</v>
      </c>
      <c r="G9314">
        <f t="shared" si="291"/>
        <v>1225.1056000000001</v>
      </c>
      <c r="H9314">
        <v>4</v>
      </c>
      <c r="I9314" s="17">
        <v>45031</v>
      </c>
      <c r="J9314" s="17">
        <v>45033</v>
      </c>
      <c r="K9314" t="s">
        <v>21</v>
      </c>
      <c r="L9314" t="s">
        <v>16</v>
      </c>
      <c r="M9314">
        <v>204.65</v>
      </c>
      <c r="N9314" t="s">
        <v>17</v>
      </c>
    </row>
    <row r="9315" spans="1:14" ht="14.25" customHeight="1" x14ac:dyDescent="0.3">
      <c r="A9315" t="s">
        <v>3348</v>
      </c>
      <c r="B9315" t="s">
        <v>13</v>
      </c>
      <c r="C9315" t="s">
        <v>20</v>
      </c>
      <c r="D9315">
        <v>2313.1999999999998</v>
      </c>
      <c r="E9315">
        <v>0.2</v>
      </c>
      <c r="F9315">
        <f t="shared" si="290"/>
        <v>462.64</v>
      </c>
      <c r="G9315">
        <f t="shared" si="291"/>
        <v>1850.56</v>
      </c>
      <c r="H9315">
        <v>4</v>
      </c>
      <c r="I9315" s="17">
        <v>45115</v>
      </c>
      <c r="J9315" s="17">
        <v>45116</v>
      </c>
      <c r="K9315" t="s">
        <v>31</v>
      </c>
      <c r="L9315" t="s">
        <v>22</v>
      </c>
      <c r="M9315">
        <v>311.88</v>
      </c>
      <c r="N9315" t="s">
        <v>39</v>
      </c>
    </row>
    <row r="9316" spans="1:14" ht="14.25" customHeight="1" x14ac:dyDescent="0.3">
      <c r="A9316" t="s">
        <v>2281</v>
      </c>
      <c r="B9316" t="s">
        <v>19</v>
      </c>
      <c r="C9316" t="s">
        <v>33</v>
      </c>
      <c r="D9316">
        <v>2314.86</v>
      </c>
      <c r="E9316">
        <v>0.42</v>
      </c>
      <c r="F9316">
        <f t="shared" si="290"/>
        <v>972.24120000000005</v>
      </c>
      <c r="G9316">
        <f t="shared" si="291"/>
        <v>1342.6188000000002</v>
      </c>
      <c r="H9316">
        <v>4</v>
      </c>
      <c r="I9316" s="17">
        <v>45590</v>
      </c>
      <c r="J9316" s="17">
        <v>45596</v>
      </c>
      <c r="K9316" t="s">
        <v>15</v>
      </c>
      <c r="L9316" t="s">
        <v>16</v>
      </c>
      <c r="M9316">
        <v>360.92</v>
      </c>
      <c r="N9316" t="s">
        <v>17</v>
      </c>
    </row>
    <row r="9317" spans="1:14" ht="14.25" customHeight="1" x14ac:dyDescent="0.3">
      <c r="A9317" t="s">
        <v>14501</v>
      </c>
      <c r="B9317" t="s">
        <v>13</v>
      </c>
      <c r="C9317" t="s">
        <v>33</v>
      </c>
      <c r="D9317">
        <v>2316.11</v>
      </c>
      <c r="E9317">
        <v>0.09</v>
      </c>
      <c r="F9317">
        <f t="shared" si="290"/>
        <v>208.44990000000001</v>
      </c>
      <c r="G9317">
        <f t="shared" si="291"/>
        <v>2107.6601000000001</v>
      </c>
      <c r="H9317">
        <v>4</v>
      </c>
      <c r="I9317" s="17">
        <v>44975</v>
      </c>
      <c r="J9317" s="17">
        <v>44981</v>
      </c>
      <c r="K9317" t="s">
        <v>21</v>
      </c>
      <c r="L9317" t="s">
        <v>27</v>
      </c>
      <c r="M9317">
        <v>653.33000000000004</v>
      </c>
      <c r="N9317" t="s">
        <v>34</v>
      </c>
    </row>
    <row r="9318" spans="1:14" ht="14.25" customHeight="1" x14ac:dyDescent="0.3">
      <c r="A9318" t="s">
        <v>2823</v>
      </c>
      <c r="B9318" t="s">
        <v>41</v>
      </c>
      <c r="C9318" t="s">
        <v>36</v>
      </c>
      <c r="D9318">
        <v>2317.19</v>
      </c>
      <c r="E9318">
        <v>0.24</v>
      </c>
      <c r="F9318">
        <f t="shared" si="290"/>
        <v>556.12559999999996</v>
      </c>
      <c r="G9318">
        <f t="shared" si="291"/>
        <v>1761.0644000000002</v>
      </c>
      <c r="H9318">
        <v>4</v>
      </c>
      <c r="I9318" s="17">
        <v>45202</v>
      </c>
      <c r="J9318" s="17">
        <v>45206</v>
      </c>
      <c r="K9318" t="s">
        <v>21</v>
      </c>
      <c r="L9318" t="s">
        <v>22</v>
      </c>
      <c r="M9318">
        <v>355.13</v>
      </c>
      <c r="N9318" t="s">
        <v>23</v>
      </c>
    </row>
    <row r="9319" spans="1:14" ht="14.25" customHeight="1" x14ac:dyDescent="0.3">
      <c r="A9319" t="s">
        <v>1220</v>
      </c>
      <c r="B9319" t="s">
        <v>25</v>
      </c>
      <c r="C9319" t="s">
        <v>20</v>
      </c>
      <c r="D9319">
        <v>2320.52</v>
      </c>
      <c r="E9319">
        <v>0.3</v>
      </c>
      <c r="F9319">
        <f t="shared" si="290"/>
        <v>696.15599999999995</v>
      </c>
      <c r="G9319">
        <f t="shared" si="291"/>
        <v>1624.364</v>
      </c>
      <c r="H9319">
        <v>4</v>
      </c>
      <c r="I9319" s="17">
        <v>45625</v>
      </c>
      <c r="J9319" s="17">
        <v>45629</v>
      </c>
      <c r="K9319" t="s">
        <v>21</v>
      </c>
      <c r="L9319" t="s">
        <v>16</v>
      </c>
      <c r="M9319">
        <v>156.74</v>
      </c>
      <c r="N9319" t="s">
        <v>17</v>
      </c>
    </row>
    <row r="9320" spans="1:14" ht="14.25" customHeight="1" x14ac:dyDescent="0.3">
      <c r="A9320" t="s">
        <v>7220</v>
      </c>
      <c r="B9320" t="s">
        <v>19</v>
      </c>
      <c r="C9320" t="s">
        <v>26</v>
      </c>
      <c r="D9320">
        <v>2322.0300000000002</v>
      </c>
      <c r="E9320">
        <v>0.36</v>
      </c>
      <c r="F9320">
        <f t="shared" si="290"/>
        <v>835.93080000000009</v>
      </c>
      <c r="G9320">
        <f t="shared" si="291"/>
        <v>1486.0992000000001</v>
      </c>
      <c r="H9320">
        <v>4</v>
      </c>
      <c r="I9320" s="17">
        <v>45555</v>
      </c>
      <c r="J9320" s="17">
        <v>45559</v>
      </c>
      <c r="K9320" t="s">
        <v>15</v>
      </c>
      <c r="L9320" t="s">
        <v>22</v>
      </c>
      <c r="M9320">
        <v>532.42999999999995</v>
      </c>
      <c r="N9320" t="s">
        <v>39</v>
      </c>
    </row>
    <row r="9321" spans="1:14" ht="14.25" customHeight="1" x14ac:dyDescent="0.3">
      <c r="A9321" t="s">
        <v>1999</v>
      </c>
      <c r="B9321" t="s">
        <v>25</v>
      </c>
      <c r="C9321" t="s">
        <v>26</v>
      </c>
      <c r="D9321">
        <v>2327.2600000000002</v>
      </c>
      <c r="E9321">
        <v>0.24</v>
      </c>
      <c r="F9321">
        <f t="shared" si="290"/>
        <v>558.54240000000004</v>
      </c>
      <c r="G9321">
        <f t="shared" si="291"/>
        <v>1768.7176000000002</v>
      </c>
      <c r="H9321">
        <v>4</v>
      </c>
      <c r="I9321" s="17">
        <v>45562</v>
      </c>
      <c r="J9321" s="17">
        <v>45567</v>
      </c>
      <c r="K9321" t="s">
        <v>31</v>
      </c>
      <c r="L9321" t="s">
        <v>22</v>
      </c>
      <c r="M9321">
        <v>155.72999999999999</v>
      </c>
      <c r="N9321" t="s">
        <v>17</v>
      </c>
    </row>
    <row r="9322" spans="1:14" ht="14.25" customHeight="1" x14ac:dyDescent="0.3">
      <c r="A9322" t="s">
        <v>11301</v>
      </c>
      <c r="B9322" t="s">
        <v>41</v>
      </c>
      <c r="C9322" t="s">
        <v>20</v>
      </c>
      <c r="D9322">
        <v>2329.23</v>
      </c>
      <c r="E9322">
        <v>0.27</v>
      </c>
      <c r="F9322">
        <f t="shared" si="290"/>
        <v>628.89210000000003</v>
      </c>
      <c r="G9322">
        <f t="shared" si="291"/>
        <v>1700.3379</v>
      </c>
      <c r="H9322">
        <v>4</v>
      </c>
      <c r="I9322" s="17">
        <v>45447</v>
      </c>
      <c r="J9322" s="17">
        <v>45449</v>
      </c>
      <c r="K9322" t="s">
        <v>21</v>
      </c>
      <c r="L9322" t="s">
        <v>22</v>
      </c>
      <c r="M9322">
        <v>689.64</v>
      </c>
      <c r="N9322" t="s">
        <v>23</v>
      </c>
    </row>
    <row r="9323" spans="1:14" ht="14.25" customHeight="1" x14ac:dyDescent="0.3">
      <c r="A9323" t="s">
        <v>10440</v>
      </c>
      <c r="B9323" t="s">
        <v>19</v>
      </c>
      <c r="C9323" t="s">
        <v>36</v>
      </c>
      <c r="D9323">
        <v>2329.44</v>
      </c>
      <c r="E9323">
        <v>0.06</v>
      </c>
      <c r="F9323">
        <f t="shared" si="290"/>
        <v>139.7664</v>
      </c>
      <c r="G9323">
        <f t="shared" si="291"/>
        <v>2189.6736000000001</v>
      </c>
      <c r="H9323">
        <v>4</v>
      </c>
      <c r="I9323" s="17">
        <v>45591</v>
      </c>
      <c r="J9323" s="17">
        <v>45592</v>
      </c>
      <c r="K9323" t="s">
        <v>15</v>
      </c>
      <c r="L9323" t="s">
        <v>27</v>
      </c>
      <c r="M9323">
        <v>219.66</v>
      </c>
      <c r="N9323" t="s">
        <v>34</v>
      </c>
    </row>
    <row r="9324" spans="1:14" ht="14.25" customHeight="1" x14ac:dyDescent="0.3">
      <c r="A9324" t="s">
        <v>12188</v>
      </c>
      <c r="B9324" t="s">
        <v>19</v>
      </c>
      <c r="C9324" t="s">
        <v>33</v>
      </c>
      <c r="D9324">
        <v>2333.2800000000002</v>
      </c>
      <c r="E9324">
        <v>0.14000000000000001</v>
      </c>
      <c r="F9324">
        <f t="shared" si="290"/>
        <v>326.65920000000006</v>
      </c>
      <c r="G9324">
        <f t="shared" si="291"/>
        <v>2006.6208000000001</v>
      </c>
      <c r="H9324">
        <v>4</v>
      </c>
      <c r="I9324" s="17">
        <v>45550</v>
      </c>
      <c r="J9324" s="17">
        <v>45556</v>
      </c>
      <c r="K9324" t="s">
        <v>31</v>
      </c>
      <c r="L9324" t="s">
        <v>16</v>
      </c>
      <c r="M9324">
        <v>299.04000000000002</v>
      </c>
      <c r="N9324" t="s">
        <v>34</v>
      </c>
    </row>
    <row r="9325" spans="1:14" ht="14.25" customHeight="1" x14ac:dyDescent="0.3">
      <c r="A9325" t="s">
        <v>9593</v>
      </c>
      <c r="B9325" t="s">
        <v>13</v>
      </c>
      <c r="C9325" t="s">
        <v>33</v>
      </c>
      <c r="D9325">
        <v>2336.44</v>
      </c>
      <c r="E9325">
        <v>0.1</v>
      </c>
      <c r="F9325">
        <f t="shared" si="290"/>
        <v>233.64400000000001</v>
      </c>
      <c r="G9325">
        <f t="shared" si="291"/>
        <v>2102.7960000000003</v>
      </c>
      <c r="H9325">
        <v>4</v>
      </c>
      <c r="I9325" s="17">
        <v>45345</v>
      </c>
      <c r="J9325" s="17">
        <v>45347</v>
      </c>
      <c r="K9325" t="s">
        <v>31</v>
      </c>
      <c r="L9325" t="s">
        <v>22</v>
      </c>
      <c r="M9325">
        <v>248.12</v>
      </c>
      <c r="N9325" t="s">
        <v>17</v>
      </c>
    </row>
    <row r="9326" spans="1:14" ht="14.25" customHeight="1" x14ac:dyDescent="0.3">
      <c r="A9326" t="s">
        <v>456</v>
      </c>
      <c r="B9326" t="s">
        <v>13</v>
      </c>
      <c r="C9326" t="s">
        <v>33</v>
      </c>
      <c r="D9326">
        <v>2341.98</v>
      </c>
      <c r="E9326">
        <v>0.19</v>
      </c>
      <c r="F9326">
        <f t="shared" si="290"/>
        <v>444.97620000000001</v>
      </c>
      <c r="G9326">
        <f t="shared" si="291"/>
        <v>1897.0038</v>
      </c>
      <c r="H9326">
        <v>4</v>
      </c>
      <c r="I9326" s="17">
        <v>45641</v>
      </c>
      <c r="J9326" s="17">
        <v>45642</v>
      </c>
      <c r="K9326" t="s">
        <v>15</v>
      </c>
      <c r="L9326" t="s">
        <v>16</v>
      </c>
      <c r="M9326">
        <v>654.1</v>
      </c>
      <c r="N9326" t="s">
        <v>48</v>
      </c>
    </row>
    <row r="9327" spans="1:14" ht="14.25" customHeight="1" x14ac:dyDescent="0.3">
      <c r="A9327" t="s">
        <v>9783</v>
      </c>
      <c r="B9327" t="s">
        <v>19</v>
      </c>
      <c r="C9327" t="s">
        <v>36</v>
      </c>
      <c r="D9327">
        <v>2345.0500000000002</v>
      </c>
      <c r="E9327">
        <v>0.24</v>
      </c>
      <c r="F9327">
        <f t="shared" si="290"/>
        <v>562.81200000000001</v>
      </c>
      <c r="G9327">
        <f t="shared" si="291"/>
        <v>1782.2380000000003</v>
      </c>
      <c r="H9327">
        <v>4</v>
      </c>
      <c r="I9327" s="17">
        <v>45581</v>
      </c>
      <c r="J9327" s="17">
        <v>45588</v>
      </c>
      <c r="K9327" t="s">
        <v>21</v>
      </c>
      <c r="L9327" t="s">
        <v>27</v>
      </c>
      <c r="M9327">
        <v>364.09</v>
      </c>
      <c r="N9327" t="s">
        <v>48</v>
      </c>
    </row>
    <row r="9328" spans="1:14" ht="14.25" customHeight="1" x14ac:dyDescent="0.3">
      <c r="A9328" t="s">
        <v>6196</v>
      </c>
      <c r="B9328" t="s">
        <v>25</v>
      </c>
      <c r="C9328" t="s">
        <v>20</v>
      </c>
      <c r="D9328">
        <v>2346.37</v>
      </c>
      <c r="E9328">
        <v>0.49</v>
      </c>
      <c r="F9328">
        <f t="shared" si="290"/>
        <v>1149.7212999999999</v>
      </c>
      <c r="G9328">
        <f t="shared" si="291"/>
        <v>1196.6487</v>
      </c>
      <c r="H9328">
        <v>4</v>
      </c>
      <c r="I9328" s="17">
        <v>45632</v>
      </c>
      <c r="J9328" s="17">
        <v>45634</v>
      </c>
      <c r="K9328" t="s">
        <v>31</v>
      </c>
      <c r="L9328" t="s">
        <v>27</v>
      </c>
      <c r="M9328">
        <v>595.66</v>
      </c>
      <c r="N9328" t="s">
        <v>23</v>
      </c>
    </row>
    <row r="9329" spans="1:14" ht="14.25" customHeight="1" x14ac:dyDescent="0.3">
      <c r="A9329" t="s">
        <v>1721</v>
      </c>
      <c r="B9329" t="s">
        <v>25</v>
      </c>
      <c r="C9329" t="s">
        <v>14</v>
      </c>
      <c r="D9329">
        <v>2350.73</v>
      </c>
      <c r="E9329">
        <v>0.19</v>
      </c>
      <c r="F9329">
        <f t="shared" si="290"/>
        <v>446.63870000000003</v>
      </c>
      <c r="G9329">
        <f t="shared" si="291"/>
        <v>1904.0913</v>
      </c>
      <c r="H9329">
        <v>4</v>
      </c>
      <c r="I9329" s="17">
        <v>45324</v>
      </c>
      <c r="J9329" s="17">
        <v>45329</v>
      </c>
      <c r="K9329" t="s">
        <v>21</v>
      </c>
      <c r="L9329" t="s">
        <v>27</v>
      </c>
      <c r="M9329">
        <v>685.8</v>
      </c>
      <c r="N9329" t="s">
        <v>39</v>
      </c>
    </row>
    <row r="9330" spans="1:14" ht="14.25" customHeight="1" x14ac:dyDescent="0.3">
      <c r="A9330" t="s">
        <v>576</v>
      </c>
      <c r="B9330" t="s">
        <v>41</v>
      </c>
      <c r="C9330" t="s">
        <v>20</v>
      </c>
      <c r="D9330">
        <v>2352.6799999999998</v>
      </c>
      <c r="E9330">
        <v>0.49</v>
      </c>
      <c r="F9330">
        <f t="shared" si="290"/>
        <v>1152.8131999999998</v>
      </c>
      <c r="G9330">
        <f t="shared" si="291"/>
        <v>1199.8668</v>
      </c>
      <c r="H9330">
        <v>4</v>
      </c>
      <c r="I9330" s="17">
        <v>45164</v>
      </c>
      <c r="J9330" s="17">
        <v>45167</v>
      </c>
      <c r="K9330" t="s">
        <v>15</v>
      </c>
      <c r="L9330" t="s">
        <v>16</v>
      </c>
      <c r="M9330">
        <v>240.35</v>
      </c>
      <c r="N9330" t="s">
        <v>39</v>
      </c>
    </row>
    <row r="9331" spans="1:14" ht="14.25" customHeight="1" x14ac:dyDescent="0.3">
      <c r="A9331" t="s">
        <v>2600</v>
      </c>
      <c r="B9331" t="s">
        <v>41</v>
      </c>
      <c r="C9331" t="s">
        <v>33</v>
      </c>
      <c r="D9331">
        <v>2353.3000000000002</v>
      </c>
      <c r="E9331">
        <v>0.2</v>
      </c>
      <c r="F9331">
        <f t="shared" si="290"/>
        <v>470.66000000000008</v>
      </c>
      <c r="G9331">
        <f t="shared" si="291"/>
        <v>1882.64</v>
      </c>
      <c r="H9331">
        <v>4</v>
      </c>
      <c r="I9331" s="17">
        <v>45084</v>
      </c>
      <c r="J9331" s="17">
        <v>45087</v>
      </c>
      <c r="K9331" t="s">
        <v>15</v>
      </c>
      <c r="L9331" t="s">
        <v>27</v>
      </c>
      <c r="M9331">
        <v>463.37</v>
      </c>
      <c r="N9331" t="s">
        <v>28</v>
      </c>
    </row>
    <row r="9332" spans="1:14" ht="14.25" customHeight="1" x14ac:dyDescent="0.3">
      <c r="A9332" t="s">
        <v>7308</v>
      </c>
      <c r="B9332" t="s">
        <v>13</v>
      </c>
      <c r="C9332" t="s">
        <v>14</v>
      </c>
      <c r="D9332">
        <v>2354.9</v>
      </c>
      <c r="E9332">
        <v>0.17</v>
      </c>
      <c r="F9332">
        <f t="shared" si="290"/>
        <v>400.33300000000003</v>
      </c>
      <c r="G9332">
        <f t="shared" si="291"/>
        <v>1954.567</v>
      </c>
      <c r="H9332">
        <v>4</v>
      </c>
      <c r="I9332" s="17">
        <v>45284</v>
      </c>
      <c r="J9332" s="17">
        <v>45287</v>
      </c>
      <c r="K9332" t="s">
        <v>31</v>
      </c>
      <c r="L9332" t="s">
        <v>27</v>
      </c>
      <c r="M9332">
        <v>573.05999999999995</v>
      </c>
      <c r="N9332" t="s">
        <v>48</v>
      </c>
    </row>
    <row r="9333" spans="1:14" ht="14.25" customHeight="1" x14ac:dyDescent="0.3">
      <c r="A9333" t="s">
        <v>15107</v>
      </c>
      <c r="B9333" t="s">
        <v>19</v>
      </c>
      <c r="C9333" t="s">
        <v>20</v>
      </c>
      <c r="D9333">
        <v>2356.08</v>
      </c>
      <c r="E9333">
        <v>0.45</v>
      </c>
      <c r="F9333">
        <f t="shared" si="290"/>
        <v>1060.2360000000001</v>
      </c>
      <c r="G9333">
        <f t="shared" si="291"/>
        <v>1295.8439999999998</v>
      </c>
      <c r="H9333">
        <v>4</v>
      </c>
      <c r="I9333" s="17">
        <v>45432</v>
      </c>
      <c r="J9333" s="17">
        <v>45439</v>
      </c>
      <c r="K9333" t="s">
        <v>31</v>
      </c>
      <c r="L9333" t="s">
        <v>16</v>
      </c>
      <c r="M9333">
        <v>376.42</v>
      </c>
      <c r="N9333" t="s">
        <v>48</v>
      </c>
    </row>
    <row r="9334" spans="1:14" ht="14.25" customHeight="1" x14ac:dyDescent="0.3">
      <c r="A9334" t="s">
        <v>9182</v>
      </c>
      <c r="B9334" t="s">
        <v>13</v>
      </c>
      <c r="C9334" t="s">
        <v>26</v>
      </c>
      <c r="D9334">
        <v>2360.0500000000002</v>
      </c>
      <c r="E9334">
        <v>0.36</v>
      </c>
      <c r="F9334">
        <f t="shared" si="290"/>
        <v>849.61800000000005</v>
      </c>
      <c r="G9334">
        <f t="shared" si="291"/>
        <v>1510.4320000000002</v>
      </c>
      <c r="H9334">
        <v>4</v>
      </c>
      <c r="I9334" s="17">
        <v>45019</v>
      </c>
      <c r="J9334" s="17">
        <v>45026</v>
      </c>
      <c r="K9334" t="s">
        <v>31</v>
      </c>
      <c r="L9334" t="s">
        <v>16</v>
      </c>
      <c r="M9334">
        <v>473.35</v>
      </c>
      <c r="N9334" t="s">
        <v>39</v>
      </c>
    </row>
    <row r="9335" spans="1:14" ht="14.25" customHeight="1" x14ac:dyDescent="0.3">
      <c r="A9335" t="s">
        <v>3923</v>
      </c>
      <c r="B9335" t="s">
        <v>19</v>
      </c>
      <c r="C9335" t="s">
        <v>26</v>
      </c>
      <c r="D9335">
        <v>2366.4699999999998</v>
      </c>
      <c r="E9335">
        <v>0.04</v>
      </c>
      <c r="F9335">
        <f t="shared" si="290"/>
        <v>94.658799999999999</v>
      </c>
      <c r="G9335">
        <f t="shared" si="291"/>
        <v>2271.8111999999996</v>
      </c>
      <c r="H9335">
        <v>4</v>
      </c>
      <c r="I9335" s="17">
        <v>45339</v>
      </c>
      <c r="J9335" s="17">
        <v>45342</v>
      </c>
      <c r="K9335" t="s">
        <v>15</v>
      </c>
      <c r="L9335" t="s">
        <v>22</v>
      </c>
      <c r="M9335">
        <v>304.48</v>
      </c>
      <c r="N9335" t="s">
        <v>23</v>
      </c>
    </row>
    <row r="9336" spans="1:14" ht="14.25" customHeight="1" x14ac:dyDescent="0.3">
      <c r="A9336" t="s">
        <v>926</v>
      </c>
      <c r="B9336" t="s">
        <v>25</v>
      </c>
      <c r="C9336" t="s">
        <v>26</v>
      </c>
      <c r="D9336">
        <v>2372.1999999999998</v>
      </c>
      <c r="E9336">
        <v>0.17</v>
      </c>
      <c r="F9336">
        <f t="shared" si="290"/>
        <v>403.274</v>
      </c>
      <c r="G9336">
        <f t="shared" si="291"/>
        <v>1968.9259999999999</v>
      </c>
      <c r="H9336">
        <v>4</v>
      </c>
      <c r="I9336" s="17">
        <v>45199</v>
      </c>
      <c r="J9336" s="17">
        <v>45203</v>
      </c>
      <c r="K9336" t="s">
        <v>21</v>
      </c>
      <c r="L9336" t="s">
        <v>16</v>
      </c>
      <c r="M9336">
        <v>561.82000000000005</v>
      </c>
      <c r="N9336" t="s">
        <v>17</v>
      </c>
    </row>
    <row r="9337" spans="1:14" ht="14.25" customHeight="1" x14ac:dyDescent="0.3">
      <c r="A9337" t="s">
        <v>10481</v>
      </c>
      <c r="B9337" t="s">
        <v>19</v>
      </c>
      <c r="C9337" t="s">
        <v>33</v>
      </c>
      <c r="D9337">
        <v>2382.12</v>
      </c>
      <c r="E9337">
        <v>0.34</v>
      </c>
      <c r="F9337">
        <f t="shared" si="290"/>
        <v>809.92079999999999</v>
      </c>
      <c r="G9337">
        <f t="shared" si="291"/>
        <v>1572.1992</v>
      </c>
      <c r="H9337">
        <v>4</v>
      </c>
      <c r="I9337" s="17">
        <v>44957</v>
      </c>
      <c r="J9337" s="17">
        <v>44962</v>
      </c>
      <c r="K9337" t="s">
        <v>15</v>
      </c>
      <c r="L9337" t="s">
        <v>16</v>
      </c>
      <c r="M9337">
        <v>520.48</v>
      </c>
      <c r="N9337" t="s">
        <v>28</v>
      </c>
    </row>
    <row r="9338" spans="1:14" ht="14.25" customHeight="1" x14ac:dyDescent="0.3">
      <c r="A9338" t="s">
        <v>5947</v>
      </c>
      <c r="B9338" t="s">
        <v>41</v>
      </c>
      <c r="C9338" t="s">
        <v>33</v>
      </c>
      <c r="D9338">
        <v>2383.21</v>
      </c>
      <c r="E9338">
        <v>0.09</v>
      </c>
      <c r="F9338">
        <f t="shared" si="290"/>
        <v>214.4889</v>
      </c>
      <c r="G9338">
        <f t="shared" si="291"/>
        <v>2168.7211000000002</v>
      </c>
      <c r="H9338">
        <v>4</v>
      </c>
      <c r="I9338" s="17">
        <v>45444</v>
      </c>
      <c r="J9338" s="17">
        <v>45449</v>
      </c>
      <c r="K9338" t="s">
        <v>21</v>
      </c>
      <c r="L9338" t="s">
        <v>16</v>
      </c>
      <c r="M9338">
        <v>600.29999999999995</v>
      </c>
      <c r="N9338" t="s">
        <v>23</v>
      </c>
    </row>
    <row r="9339" spans="1:14" ht="14.25" customHeight="1" x14ac:dyDescent="0.3">
      <c r="A9339" t="s">
        <v>14402</v>
      </c>
      <c r="B9339" t="s">
        <v>25</v>
      </c>
      <c r="C9339" t="s">
        <v>33</v>
      </c>
      <c r="D9339">
        <v>2384.27</v>
      </c>
      <c r="E9339">
        <v>0.25</v>
      </c>
      <c r="F9339">
        <f t="shared" si="290"/>
        <v>596.0675</v>
      </c>
      <c r="G9339">
        <f t="shared" si="291"/>
        <v>1788.2024999999999</v>
      </c>
      <c r="H9339">
        <v>4</v>
      </c>
      <c r="I9339" s="17">
        <v>45241</v>
      </c>
      <c r="J9339" s="17">
        <v>45245</v>
      </c>
      <c r="K9339" t="s">
        <v>31</v>
      </c>
      <c r="L9339" t="s">
        <v>22</v>
      </c>
      <c r="M9339">
        <v>276.02</v>
      </c>
      <c r="N9339" t="s">
        <v>28</v>
      </c>
    </row>
    <row r="9340" spans="1:14" ht="14.25" customHeight="1" x14ac:dyDescent="0.3">
      <c r="A9340" t="s">
        <v>1505</v>
      </c>
      <c r="B9340" t="s">
        <v>25</v>
      </c>
      <c r="C9340" t="s">
        <v>36</v>
      </c>
      <c r="D9340">
        <v>2387.84</v>
      </c>
      <c r="E9340">
        <v>0.49</v>
      </c>
      <c r="F9340">
        <f t="shared" si="290"/>
        <v>1170.0416</v>
      </c>
      <c r="G9340">
        <f t="shared" si="291"/>
        <v>1217.7984000000001</v>
      </c>
      <c r="H9340">
        <v>4</v>
      </c>
      <c r="I9340" s="17">
        <v>45432</v>
      </c>
      <c r="J9340" s="17">
        <v>45438</v>
      </c>
      <c r="K9340" t="s">
        <v>15</v>
      </c>
      <c r="L9340" t="s">
        <v>16</v>
      </c>
      <c r="M9340">
        <v>155.27000000000001</v>
      </c>
      <c r="N9340" t="s">
        <v>39</v>
      </c>
    </row>
    <row r="9341" spans="1:14" ht="14.25" customHeight="1" x14ac:dyDescent="0.3">
      <c r="A9341" t="s">
        <v>5756</v>
      </c>
      <c r="B9341" t="s">
        <v>25</v>
      </c>
      <c r="C9341" t="s">
        <v>36</v>
      </c>
      <c r="D9341">
        <v>2390.92</v>
      </c>
      <c r="E9341">
        <v>0.14000000000000001</v>
      </c>
      <c r="F9341">
        <f t="shared" si="290"/>
        <v>334.72880000000004</v>
      </c>
      <c r="G9341">
        <f t="shared" si="291"/>
        <v>2056.1912000000002</v>
      </c>
      <c r="H9341">
        <v>4</v>
      </c>
      <c r="I9341" s="17">
        <v>45522</v>
      </c>
      <c r="J9341" s="17">
        <v>45528</v>
      </c>
      <c r="K9341" t="s">
        <v>21</v>
      </c>
      <c r="L9341" t="s">
        <v>16</v>
      </c>
      <c r="M9341">
        <v>161.44999999999999</v>
      </c>
      <c r="N9341" t="s">
        <v>23</v>
      </c>
    </row>
    <row r="9342" spans="1:14" ht="14.25" customHeight="1" x14ac:dyDescent="0.3">
      <c r="A9342" t="s">
        <v>15257</v>
      </c>
      <c r="B9342" t="s">
        <v>25</v>
      </c>
      <c r="C9342" t="s">
        <v>14</v>
      </c>
      <c r="D9342">
        <v>2399.1</v>
      </c>
      <c r="E9342">
        <v>0.12</v>
      </c>
      <c r="F9342">
        <f t="shared" si="290"/>
        <v>287.892</v>
      </c>
      <c r="G9342">
        <f t="shared" si="291"/>
        <v>2111.2080000000001</v>
      </c>
      <c r="H9342">
        <v>4</v>
      </c>
      <c r="I9342" s="17">
        <v>45535</v>
      </c>
      <c r="J9342" s="17">
        <v>45536</v>
      </c>
      <c r="K9342" t="s">
        <v>31</v>
      </c>
      <c r="L9342" t="s">
        <v>27</v>
      </c>
      <c r="M9342">
        <v>583.35</v>
      </c>
      <c r="N9342" t="s">
        <v>39</v>
      </c>
    </row>
    <row r="9343" spans="1:14" ht="14.25" customHeight="1" x14ac:dyDescent="0.3">
      <c r="A9343" t="s">
        <v>12877</v>
      </c>
      <c r="B9343" t="s">
        <v>13</v>
      </c>
      <c r="C9343" t="s">
        <v>26</v>
      </c>
      <c r="D9343">
        <v>2401.02</v>
      </c>
      <c r="E9343">
        <v>0.35</v>
      </c>
      <c r="F9343">
        <f t="shared" si="290"/>
        <v>840.35699999999997</v>
      </c>
      <c r="G9343">
        <f t="shared" si="291"/>
        <v>1560.663</v>
      </c>
      <c r="H9343">
        <v>4</v>
      </c>
      <c r="I9343" s="17">
        <v>45466</v>
      </c>
      <c r="J9343" s="17">
        <v>45469</v>
      </c>
      <c r="K9343" t="s">
        <v>21</v>
      </c>
      <c r="L9343" t="s">
        <v>22</v>
      </c>
      <c r="M9343">
        <v>288.06</v>
      </c>
      <c r="N9343" t="s">
        <v>28</v>
      </c>
    </row>
    <row r="9344" spans="1:14" ht="14.25" customHeight="1" x14ac:dyDescent="0.3">
      <c r="A9344" t="s">
        <v>9604</v>
      </c>
      <c r="B9344" t="s">
        <v>25</v>
      </c>
      <c r="C9344" t="s">
        <v>14</v>
      </c>
      <c r="D9344">
        <v>2401.9299999999998</v>
      </c>
      <c r="E9344">
        <v>0.18</v>
      </c>
      <c r="F9344">
        <f t="shared" si="290"/>
        <v>432.34739999999994</v>
      </c>
      <c r="G9344">
        <f t="shared" si="291"/>
        <v>1969.5826</v>
      </c>
      <c r="H9344">
        <v>4</v>
      </c>
      <c r="I9344" s="17">
        <v>45398</v>
      </c>
      <c r="J9344" s="17">
        <v>45404</v>
      </c>
      <c r="K9344" t="s">
        <v>31</v>
      </c>
      <c r="L9344" t="s">
        <v>16</v>
      </c>
      <c r="M9344">
        <v>542.24</v>
      </c>
      <c r="N9344" t="s">
        <v>17</v>
      </c>
    </row>
    <row r="9345" spans="1:14" ht="14.25" customHeight="1" x14ac:dyDescent="0.3">
      <c r="A9345" t="s">
        <v>3419</v>
      </c>
      <c r="B9345" t="s">
        <v>25</v>
      </c>
      <c r="C9345" t="s">
        <v>26</v>
      </c>
      <c r="D9345">
        <v>2402.38</v>
      </c>
      <c r="E9345">
        <v>0.26</v>
      </c>
      <c r="F9345">
        <f t="shared" si="290"/>
        <v>624.61880000000008</v>
      </c>
      <c r="G9345">
        <f t="shared" si="291"/>
        <v>1777.7611999999999</v>
      </c>
      <c r="H9345">
        <v>4</v>
      </c>
      <c r="I9345" s="17">
        <v>45252</v>
      </c>
      <c r="J9345" s="17">
        <v>45253</v>
      </c>
      <c r="K9345" t="s">
        <v>15</v>
      </c>
      <c r="L9345" t="s">
        <v>16</v>
      </c>
      <c r="M9345">
        <v>467.97</v>
      </c>
      <c r="N9345" t="s">
        <v>28</v>
      </c>
    </row>
    <row r="9346" spans="1:14" ht="14.25" customHeight="1" x14ac:dyDescent="0.3">
      <c r="A9346" t="s">
        <v>1793</v>
      </c>
      <c r="B9346" t="s">
        <v>19</v>
      </c>
      <c r="C9346" t="s">
        <v>20</v>
      </c>
      <c r="D9346">
        <v>2402.9499999999998</v>
      </c>
      <c r="E9346">
        <v>0.34</v>
      </c>
      <c r="F9346">
        <f t="shared" ref="F9346:F9409" si="292">D9346*E9346</f>
        <v>817.00300000000004</v>
      </c>
      <c r="G9346">
        <f t="shared" ref="G9346:G9409" si="293">D9346-F9346</f>
        <v>1585.9469999999997</v>
      </c>
      <c r="H9346">
        <v>4</v>
      </c>
      <c r="I9346" s="17">
        <v>45333</v>
      </c>
      <c r="J9346" s="17">
        <v>45337</v>
      </c>
      <c r="K9346" t="s">
        <v>21</v>
      </c>
      <c r="L9346" t="s">
        <v>16</v>
      </c>
      <c r="M9346">
        <v>159.83000000000001</v>
      </c>
      <c r="N9346" t="s">
        <v>28</v>
      </c>
    </row>
    <row r="9347" spans="1:14" ht="14.25" customHeight="1" x14ac:dyDescent="0.3">
      <c r="A9347" t="s">
        <v>13098</v>
      </c>
      <c r="B9347" t="s">
        <v>41</v>
      </c>
      <c r="C9347" t="s">
        <v>26</v>
      </c>
      <c r="D9347">
        <v>2406.8200000000002</v>
      </c>
      <c r="E9347">
        <v>0.25</v>
      </c>
      <c r="F9347">
        <f t="shared" si="292"/>
        <v>601.70500000000004</v>
      </c>
      <c r="G9347">
        <f t="shared" si="293"/>
        <v>1805.1150000000002</v>
      </c>
      <c r="H9347">
        <v>4</v>
      </c>
      <c r="I9347" s="17">
        <v>45644</v>
      </c>
      <c r="J9347" s="17">
        <v>45649</v>
      </c>
      <c r="K9347" t="s">
        <v>31</v>
      </c>
      <c r="L9347" t="s">
        <v>22</v>
      </c>
      <c r="M9347">
        <v>291.12</v>
      </c>
      <c r="N9347" t="s">
        <v>17</v>
      </c>
    </row>
    <row r="9348" spans="1:14" ht="14.25" customHeight="1" x14ac:dyDescent="0.3">
      <c r="A9348" t="s">
        <v>4675</v>
      </c>
      <c r="B9348" t="s">
        <v>25</v>
      </c>
      <c r="C9348" t="s">
        <v>36</v>
      </c>
      <c r="D9348">
        <v>2409</v>
      </c>
      <c r="E9348">
        <v>0.34</v>
      </c>
      <c r="F9348">
        <f t="shared" si="292"/>
        <v>819.06000000000006</v>
      </c>
      <c r="G9348">
        <f t="shared" si="293"/>
        <v>1589.94</v>
      </c>
      <c r="H9348">
        <v>4</v>
      </c>
      <c r="I9348" s="17">
        <v>45336</v>
      </c>
      <c r="J9348" s="17">
        <v>45338</v>
      </c>
      <c r="K9348" t="s">
        <v>31</v>
      </c>
      <c r="L9348" t="s">
        <v>27</v>
      </c>
      <c r="M9348">
        <v>203.26</v>
      </c>
      <c r="N9348" t="s">
        <v>39</v>
      </c>
    </row>
    <row r="9349" spans="1:14" ht="14.25" customHeight="1" x14ac:dyDescent="0.3">
      <c r="A9349" t="s">
        <v>4611</v>
      </c>
      <c r="B9349" t="s">
        <v>19</v>
      </c>
      <c r="C9349" t="s">
        <v>20</v>
      </c>
      <c r="D9349">
        <v>2410.6799999999998</v>
      </c>
      <c r="E9349">
        <v>0.26</v>
      </c>
      <c r="F9349">
        <f t="shared" si="292"/>
        <v>626.77679999999998</v>
      </c>
      <c r="G9349">
        <f t="shared" si="293"/>
        <v>1783.9031999999997</v>
      </c>
      <c r="H9349">
        <v>4</v>
      </c>
      <c r="I9349" s="17">
        <v>45336</v>
      </c>
      <c r="J9349" s="17">
        <v>45339</v>
      </c>
      <c r="K9349" t="s">
        <v>31</v>
      </c>
      <c r="L9349" t="s">
        <v>27</v>
      </c>
      <c r="M9349">
        <v>262.26</v>
      </c>
      <c r="N9349" t="s">
        <v>28</v>
      </c>
    </row>
    <row r="9350" spans="1:14" ht="14.25" customHeight="1" x14ac:dyDescent="0.3">
      <c r="A9350" t="s">
        <v>3757</v>
      </c>
      <c r="B9350" t="s">
        <v>13</v>
      </c>
      <c r="C9350" t="s">
        <v>26</v>
      </c>
      <c r="D9350">
        <v>2414.7199999999998</v>
      </c>
      <c r="E9350">
        <v>0.21</v>
      </c>
      <c r="F9350">
        <f t="shared" si="292"/>
        <v>507.09119999999996</v>
      </c>
      <c r="G9350">
        <f t="shared" si="293"/>
        <v>1907.6288</v>
      </c>
      <c r="H9350">
        <v>4</v>
      </c>
      <c r="I9350" s="17">
        <v>44954</v>
      </c>
      <c r="J9350" s="17">
        <v>44956</v>
      </c>
      <c r="K9350" t="s">
        <v>31</v>
      </c>
      <c r="L9350" t="s">
        <v>16</v>
      </c>
      <c r="M9350">
        <v>204.27</v>
      </c>
      <c r="N9350" t="s">
        <v>39</v>
      </c>
    </row>
    <row r="9351" spans="1:14" ht="14.25" customHeight="1" x14ac:dyDescent="0.3">
      <c r="A9351" t="s">
        <v>9076</v>
      </c>
      <c r="B9351" t="s">
        <v>41</v>
      </c>
      <c r="C9351" t="s">
        <v>14</v>
      </c>
      <c r="D9351">
        <v>2414.91</v>
      </c>
      <c r="E9351">
        <v>0.41</v>
      </c>
      <c r="F9351">
        <f t="shared" si="292"/>
        <v>990.11309999999992</v>
      </c>
      <c r="G9351">
        <f t="shared" si="293"/>
        <v>1424.7968999999998</v>
      </c>
      <c r="H9351">
        <v>4</v>
      </c>
      <c r="I9351" s="17">
        <v>44948</v>
      </c>
      <c r="J9351" s="17">
        <v>44955</v>
      </c>
      <c r="K9351" t="s">
        <v>15</v>
      </c>
      <c r="L9351" t="s">
        <v>22</v>
      </c>
      <c r="M9351">
        <v>152</v>
      </c>
      <c r="N9351" t="s">
        <v>28</v>
      </c>
    </row>
    <row r="9352" spans="1:14" ht="14.25" customHeight="1" x14ac:dyDescent="0.3">
      <c r="A9352" t="s">
        <v>7314</v>
      </c>
      <c r="B9352" t="s">
        <v>13</v>
      </c>
      <c r="C9352" t="s">
        <v>36</v>
      </c>
      <c r="D9352">
        <v>2415.16</v>
      </c>
      <c r="E9352">
        <v>0.28000000000000003</v>
      </c>
      <c r="F9352">
        <f t="shared" si="292"/>
        <v>676.24480000000005</v>
      </c>
      <c r="G9352">
        <f t="shared" si="293"/>
        <v>1738.9151999999999</v>
      </c>
      <c r="H9352">
        <v>4</v>
      </c>
      <c r="I9352" s="17">
        <v>45465</v>
      </c>
      <c r="J9352" s="17">
        <v>45466</v>
      </c>
      <c r="K9352" t="s">
        <v>15</v>
      </c>
      <c r="L9352" t="s">
        <v>22</v>
      </c>
      <c r="M9352">
        <v>700.79</v>
      </c>
      <c r="N9352" t="s">
        <v>34</v>
      </c>
    </row>
    <row r="9353" spans="1:14" ht="14.25" customHeight="1" x14ac:dyDescent="0.3">
      <c r="A9353" t="s">
        <v>4440</v>
      </c>
      <c r="B9353" t="s">
        <v>19</v>
      </c>
      <c r="C9353" t="s">
        <v>20</v>
      </c>
      <c r="D9353">
        <v>2415.73</v>
      </c>
      <c r="E9353">
        <v>0.4</v>
      </c>
      <c r="F9353">
        <f t="shared" si="292"/>
        <v>966.29200000000003</v>
      </c>
      <c r="G9353">
        <f t="shared" si="293"/>
        <v>1449.4380000000001</v>
      </c>
      <c r="H9353">
        <v>4</v>
      </c>
      <c r="I9353" s="17">
        <v>45478</v>
      </c>
      <c r="J9353" s="17">
        <v>45485</v>
      </c>
      <c r="K9353" t="s">
        <v>31</v>
      </c>
      <c r="L9353" t="s">
        <v>27</v>
      </c>
      <c r="M9353">
        <v>411.32</v>
      </c>
      <c r="N9353" t="s">
        <v>28</v>
      </c>
    </row>
    <row r="9354" spans="1:14" ht="14.25" customHeight="1" x14ac:dyDescent="0.3">
      <c r="A9354" t="s">
        <v>11309</v>
      </c>
      <c r="B9354" t="s">
        <v>19</v>
      </c>
      <c r="C9354" t="s">
        <v>20</v>
      </c>
      <c r="D9354">
        <v>2415.9899999999998</v>
      </c>
      <c r="E9354">
        <v>0.13</v>
      </c>
      <c r="F9354">
        <f t="shared" si="292"/>
        <v>314.07869999999997</v>
      </c>
      <c r="G9354">
        <f t="shared" si="293"/>
        <v>2101.9112999999998</v>
      </c>
      <c r="H9354">
        <v>4</v>
      </c>
      <c r="I9354" s="17">
        <v>45098</v>
      </c>
      <c r="J9354" s="17">
        <v>45099</v>
      </c>
      <c r="K9354" t="s">
        <v>31</v>
      </c>
      <c r="L9354" t="s">
        <v>22</v>
      </c>
      <c r="M9354">
        <v>194.31</v>
      </c>
      <c r="N9354" t="s">
        <v>39</v>
      </c>
    </row>
    <row r="9355" spans="1:14" ht="14.25" customHeight="1" x14ac:dyDescent="0.3">
      <c r="A9355" t="s">
        <v>12247</v>
      </c>
      <c r="B9355" t="s">
        <v>19</v>
      </c>
      <c r="C9355" t="s">
        <v>14</v>
      </c>
      <c r="D9355">
        <v>2417.73</v>
      </c>
      <c r="E9355">
        <v>0.11</v>
      </c>
      <c r="F9355">
        <f t="shared" si="292"/>
        <v>265.95030000000003</v>
      </c>
      <c r="G9355">
        <f t="shared" si="293"/>
        <v>2151.7797</v>
      </c>
      <c r="H9355">
        <v>4</v>
      </c>
      <c r="I9355" s="17">
        <v>45086</v>
      </c>
      <c r="J9355" s="17">
        <v>45087</v>
      </c>
      <c r="K9355" t="s">
        <v>21</v>
      </c>
      <c r="L9355" t="s">
        <v>22</v>
      </c>
      <c r="M9355">
        <v>136.09</v>
      </c>
      <c r="N9355" t="s">
        <v>39</v>
      </c>
    </row>
    <row r="9356" spans="1:14" ht="14.25" customHeight="1" x14ac:dyDescent="0.3">
      <c r="A9356" t="s">
        <v>2088</v>
      </c>
      <c r="B9356" t="s">
        <v>13</v>
      </c>
      <c r="C9356" t="s">
        <v>14</v>
      </c>
      <c r="D9356">
        <v>2420.96</v>
      </c>
      <c r="E9356">
        <v>0.1</v>
      </c>
      <c r="F9356">
        <f t="shared" si="292"/>
        <v>242.096</v>
      </c>
      <c r="G9356">
        <f t="shared" si="293"/>
        <v>2178.864</v>
      </c>
      <c r="H9356">
        <v>4</v>
      </c>
      <c r="I9356" s="17">
        <v>45453</v>
      </c>
      <c r="J9356" s="17">
        <v>45455</v>
      </c>
      <c r="K9356" t="s">
        <v>15</v>
      </c>
      <c r="L9356" t="s">
        <v>27</v>
      </c>
      <c r="M9356">
        <v>470.87</v>
      </c>
      <c r="N9356" t="s">
        <v>28</v>
      </c>
    </row>
    <row r="9357" spans="1:14" ht="14.25" customHeight="1" x14ac:dyDescent="0.3">
      <c r="A9357" t="s">
        <v>2030</v>
      </c>
      <c r="B9357" t="s">
        <v>25</v>
      </c>
      <c r="C9357" t="s">
        <v>36</v>
      </c>
      <c r="D9357">
        <v>2431.5700000000002</v>
      </c>
      <c r="E9357">
        <v>0.02</v>
      </c>
      <c r="F9357">
        <f t="shared" si="292"/>
        <v>48.631400000000006</v>
      </c>
      <c r="G9357">
        <f t="shared" si="293"/>
        <v>2382.9386</v>
      </c>
      <c r="H9357">
        <v>4</v>
      </c>
      <c r="I9357" s="17">
        <v>45389</v>
      </c>
      <c r="J9357" s="17">
        <v>45392</v>
      </c>
      <c r="K9357" t="s">
        <v>31</v>
      </c>
      <c r="L9357" t="s">
        <v>22</v>
      </c>
      <c r="M9357">
        <v>172.57</v>
      </c>
      <c r="N9357" t="s">
        <v>48</v>
      </c>
    </row>
    <row r="9358" spans="1:14" ht="14.25" customHeight="1" x14ac:dyDescent="0.3">
      <c r="A9358" t="s">
        <v>8102</v>
      </c>
      <c r="B9358" t="s">
        <v>13</v>
      </c>
      <c r="C9358" t="s">
        <v>26</v>
      </c>
      <c r="D9358">
        <v>2431.79</v>
      </c>
      <c r="E9358">
        <v>0.17</v>
      </c>
      <c r="F9358">
        <f t="shared" si="292"/>
        <v>413.40430000000003</v>
      </c>
      <c r="G9358">
        <f t="shared" si="293"/>
        <v>2018.3856999999998</v>
      </c>
      <c r="H9358">
        <v>4</v>
      </c>
      <c r="I9358" s="17">
        <v>45294</v>
      </c>
      <c r="J9358" s="17">
        <v>45295</v>
      </c>
      <c r="K9358" t="s">
        <v>15</v>
      </c>
      <c r="L9358" t="s">
        <v>27</v>
      </c>
      <c r="M9358">
        <v>285.76</v>
      </c>
      <c r="N9358" t="s">
        <v>17</v>
      </c>
    </row>
    <row r="9359" spans="1:14" ht="14.25" customHeight="1" x14ac:dyDescent="0.3">
      <c r="A9359" t="s">
        <v>1650</v>
      </c>
      <c r="B9359" t="s">
        <v>25</v>
      </c>
      <c r="C9359" t="s">
        <v>36</v>
      </c>
      <c r="D9359">
        <v>2432.85</v>
      </c>
      <c r="E9359">
        <v>0.34</v>
      </c>
      <c r="F9359">
        <f t="shared" si="292"/>
        <v>827.16899999999998</v>
      </c>
      <c r="G9359">
        <f t="shared" si="293"/>
        <v>1605.681</v>
      </c>
      <c r="H9359">
        <v>4</v>
      </c>
      <c r="I9359" s="17">
        <v>45180</v>
      </c>
      <c r="J9359" s="17">
        <v>45183</v>
      </c>
      <c r="K9359" t="s">
        <v>21</v>
      </c>
      <c r="L9359" t="s">
        <v>22</v>
      </c>
      <c r="M9359">
        <v>426.1</v>
      </c>
      <c r="N9359" t="s">
        <v>39</v>
      </c>
    </row>
    <row r="9360" spans="1:14" ht="14.25" customHeight="1" x14ac:dyDescent="0.3">
      <c r="A9360" t="s">
        <v>12756</v>
      </c>
      <c r="B9360" t="s">
        <v>19</v>
      </c>
      <c r="C9360" t="s">
        <v>20</v>
      </c>
      <c r="D9360">
        <v>2434.52</v>
      </c>
      <c r="E9360">
        <v>0.48</v>
      </c>
      <c r="F9360">
        <f t="shared" si="292"/>
        <v>1168.5696</v>
      </c>
      <c r="G9360">
        <f t="shared" si="293"/>
        <v>1265.9503999999999</v>
      </c>
      <c r="H9360">
        <v>4</v>
      </c>
      <c r="I9360" s="17">
        <v>45155</v>
      </c>
      <c r="J9360" s="17">
        <v>45162</v>
      </c>
      <c r="K9360" t="s">
        <v>15</v>
      </c>
      <c r="L9360" t="s">
        <v>27</v>
      </c>
      <c r="M9360">
        <v>514.77</v>
      </c>
      <c r="N9360" t="s">
        <v>23</v>
      </c>
    </row>
    <row r="9361" spans="1:14" ht="14.25" customHeight="1" x14ac:dyDescent="0.3">
      <c r="A9361" t="s">
        <v>10359</v>
      </c>
      <c r="B9361" t="s">
        <v>19</v>
      </c>
      <c r="C9361" t="s">
        <v>14</v>
      </c>
      <c r="D9361">
        <v>2437.11</v>
      </c>
      <c r="E9361">
        <v>0.36</v>
      </c>
      <c r="F9361">
        <f t="shared" si="292"/>
        <v>877.3596</v>
      </c>
      <c r="G9361">
        <f t="shared" si="293"/>
        <v>1559.7504000000001</v>
      </c>
      <c r="H9361">
        <v>4</v>
      </c>
      <c r="I9361" s="17">
        <v>45583</v>
      </c>
      <c r="J9361" s="17">
        <v>45589</v>
      </c>
      <c r="K9361" t="s">
        <v>31</v>
      </c>
      <c r="L9361" t="s">
        <v>16</v>
      </c>
      <c r="M9361">
        <v>588.24</v>
      </c>
      <c r="N9361" t="s">
        <v>39</v>
      </c>
    </row>
    <row r="9362" spans="1:14" ht="14.25" customHeight="1" x14ac:dyDescent="0.3">
      <c r="A9362" t="s">
        <v>9529</v>
      </c>
      <c r="B9362" t="s">
        <v>25</v>
      </c>
      <c r="C9362" t="s">
        <v>14</v>
      </c>
      <c r="D9362">
        <v>2439.58</v>
      </c>
      <c r="E9362">
        <v>0.19</v>
      </c>
      <c r="F9362">
        <f t="shared" si="292"/>
        <v>463.52019999999999</v>
      </c>
      <c r="G9362">
        <f t="shared" si="293"/>
        <v>1976.0598</v>
      </c>
      <c r="H9362">
        <v>4</v>
      </c>
      <c r="I9362" s="17">
        <v>45173</v>
      </c>
      <c r="J9362" s="17">
        <v>45177</v>
      </c>
      <c r="K9362" t="s">
        <v>21</v>
      </c>
      <c r="L9362" t="s">
        <v>22</v>
      </c>
      <c r="M9362">
        <v>296.49</v>
      </c>
      <c r="N9362" t="s">
        <v>17</v>
      </c>
    </row>
    <row r="9363" spans="1:14" ht="14.25" customHeight="1" x14ac:dyDescent="0.3">
      <c r="A9363" t="s">
        <v>4902</v>
      </c>
      <c r="B9363" t="s">
        <v>41</v>
      </c>
      <c r="C9363" t="s">
        <v>36</v>
      </c>
      <c r="D9363">
        <v>2442.83</v>
      </c>
      <c r="E9363">
        <v>0.06</v>
      </c>
      <c r="F9363">
        <f t="shared" si="292"/>
        <v>146.56979999999999</v>
      </c>
      <c r="G9363">
        <f t="shared" si="293"/>
        <v>2296.2601999999997</v>
      </c>
      <c r="H9363">
        <v>4</v>
      </c>
      <c r="I9363" s="17">
        <v>45074</v>
      </c>
      <c r="J9363" s="17">
        <v>45077</v>
      </c>
      <c r="K9363" t="s">
        <v>15</v>
      </c>
      <c r="L9363" t="s">
        <v>27</v>
      </c>
      <c r="M9363">
        <v>264.8</v>
      </c>
      <c r="N9363" t="s">
        <v>34</v>
      </c>
    </row>
    <row r="9364" spans="1:14" ht="14.25" customHeight="1" x14ac:dyDescent="0.3">
      <c r="A9364" t="s">
        <v>11875</v>
      </c>
      <c r="B9364" t="s">
        <v>13</v>
      </c>
      <c r="C9364" t="s">
        <v>36</v>
      </c>
      <c r="D9364">
        <v>2443.42</v>
      </c>
      <c r="E9364">
        <v>0.28999999999999998</v>
      </c>
      <c r="F9364">
        <f t="shared" si="292"/>
        <v>708.59179999999992</v>
      </c>
      <c r="G9364">
        <f t="shared" si="293"/>
        <v>1734.8282000000002</v>
      </c>
      <c r="H9364">
        <v>4</v>
      </c>
      <c r="I9364" s="17">
        <v>45467</v>
      </c>
      <c r="J9364" s="17">
        <v>45471</v>
      </c>
      <c r="K9364" t="s">
        <v>15</v>
      </c>
      <c r="L9364" t="s">
        <v>16</v>
      </c>
      <c r="M9364">
        <v>597.75</v>
      </c>
      <c r="N9364" t="s">
        <v>28</v>
      </c>
    </row>
    <row r="9365" spans="1:14" ht="14.25" customHeight="1" x14ac:dyDescent="0.3">
      <c r="A9365" t="s">
        <v>2214</v>
      </c>
      <c r="B9365" t="s">
        <v>25</v>
      </c>
      <c r="C9365" t="s">
        <v>36</v>
      </c>
      <c r="D9365">
        <v>2449.46</v>
      </c>
      <c r="E9365">
        <v>0.13</v>
      </c>
      <c r="F9365">
        <f t="shared" si="292"/>
        <v>318.4298</v>
      </c>
      <c r="G9365">
        <f t="shared" si="293"/>
        <v>2131.0302000000001</v>
      </c>
      <c r="H9365">
        <v>4</v>
      </c>
      <c r="I9365" s="17">
        <v>45540</v>
      </c>
      <c r="J9365" s="17">
        <v>45542</v>
      </c>
      <c r="K9365" t="s">
        <v>31</v>
      </c>
      <c r="L9365" t="s">
        <v>27</v>
      </c>
      <c r="M9365">
        <v>622.85</v>
      </c>
      <c r="N9365" t="s">
        <v>34</v>
      </c>
    </row>
    <row r="9366" spans="1:14" ht="14.25" customHeight="1" x14ac:dyDescent="0.3">
      <c r="A9366" t="s">
        <v>4559</v>
      </c>
      <c r="B9366" t="s">
        <v>25</v>
      </c>
      <c r="C9366" t="s">
        <v>26</v>
      </c>
      <c r="D9366">
        <v>2450.2399999999998</v>
      </c>
      <c r="E9366">
        <v>0.39</v>
      </c>
      <c r="F9366">
        <f t="shared" si="292"/>
        <v>955.59359999999992</v>
      </c>
      <c r="G9366">
        <f t="shared" si="293"/>
        <v>1494.6463999999999</v>
      </c>
      <c r="H9366">
        <v>4</v>
      </c>
      <c r="I9366" s="17">
        <v>44944</v>
      </c>
      <c r="J9366" s="17">
        <v>44948</v>
      </c>
      <c r="K9366" t="s">
        <v>15</v>
      </c>
      <c r="L9366" t="s">
        <v>16</v>
      </c>
      <c r="M9366">
        <v>709.83</v>
      </c>
      <c r="N9366" t="s">
        <v>48</v>
      </c>
    </row>
    <row r="9367" spans="1:14" ht="14.25" customHeight="1" x14ac:dyDescent="0.3">
      <c r="A9367" t="s">
        <v>15172</v>
      </c>
      <c r="B9367" t="s">
        <v>41</v>
      </c>
      <c r="C9367" t="s">
        <v>20</v>
      </c>
      <c r="D9367">
        <v>2452.8200000000002</v>
      </c>
      <c r="E9367">
        <v>0.2</v>
      </c>
      <c r="F9367">
        <f t="shared" si="292"/>
        <v>490.56400000000008</v>
      </c>
      <c r="G9367">
        <f t="shared" si="293"/>
        <v>1962.2560000000001</v>
      </c>
      <c r="H9367">
        <v>4</v>
      </c>
      <c r="I9367" s="17">
        <v>45185</v>
      </c>
      <c r="J9367" s="17">
        <v>45186</v>
      </c>
      <c r="K9367" t="s">
        <v>15</v>
      </c>
      <c r="L9367" t="s">
        <v>27</v>
      </c>
      <c r="M9367">
        <v>326.73</v>
      </c>
      <c r="N9367" t="s">
        <v>17</v>
      </c>
    </row>
    <row r="9368" spans="1:14" ht="14.25" customHeight="1" x14ac:dyDescent="0.3">
      <c r="A9368" t="s">
        <v>1038</v>
      </c>
      <c r="B9368" t="s">
        <v>25</v>
      </c>
      <c r="C9368" t="s">
        <v>20</v>
      </c>
      <c r="D9368">
        <v>2454.86</v>
      </c>
      <c r="E9368">
        <v>0.19</v>
      </c>
      <c r="F9368">
        <f t="shared" si="292"/>
        <v>466.42340000000002</v>
      </c>
      <c r="G9368">
        <f t="shared" si="293"/>
        <v>1988.4366</v>
      </c>
      <c r="H9368">
        <v>4</v>
      </c>
      <c r="I9368" s="17">
        <v>45412</v>
      </c>
      <c r="J9368" s="17">
        <v>45415</v>
      </c>
      <c r="K9368" t="s">
        <v>31</v>
      </c>
      <c r="L9368" t="s">
        <v>27</v>
      </c>
      <c r="M9368">
        <v>603.86</v>
      </c>
      <c r="N9368" t="s">
        <v>34</v>
      </c>
    </row>
    <row r="9369" spans="1:14" ht="14.25" customHeight="1" x14ac:dyDescent="0.3">
      <c r="A9369" t="s">
        <v>9272</v>
      </c>
      <c r="B9369" t="s">
        <v>13</v>
      </c>
      <c r="C9369" t="s">
        <v>33</v>
      </c>
      <c r="D9369">
        <v>2455.38</v>
      </c>
      <c r="E9369">
        <v>0.26</v>
      </c>
      <c r="F9369">
        <f t="shared" si="292"/>
        <v>638.39880000000005</v>
      </c>
      <c r="G9369">
        <f t="shared" si="293"/>
        <v>1816.9812000000002</v>
      </c>
      <c r="H9369">
        <v>4</v>
      </c>
      <c r="I9369" s="17">
        <v>45180</v>
      </c>
      <c r="J9369" s="17">
        <v>45184</v>
      </c>
      <c r="K9369" t="s">
        <v>21</v>
      </c>
      <c r="L9369" t="s">
        <v>27</v>
      </c>
      <c r="M9369">
        <v>130.22999999999999</v>
      </c>
      <c r="N9369" t="s">
        <v>39</v>
      </c>
    </row>
    <row r="9370" spans="1:14" ht="14.25" customHeight="1" x14ac:dyDescent="0.3">
      <c r="A9370" t="s">
        <v>4981</v>
      </c>
      <c r="B9370" t="s">
        <v>25</v>
      </c>
      <c r="C9370" t="s">
        <v>36</v>
      </c>
      <c r="D9370">
        <v>2455.4499999999998</v>
      </c>
      <c r="E9370">
        <v>0.25</v>
      </c>
      <c r="F9370">
        <f t="shared" si="292"/>
        <v>613.86249999999995</v>
      </c>
      <c r="G9370">
        <f t="shared" si="293"/>
        <v>1841.5874999999999</v>
      </c>
      <c r="H9370">
        <v>4</v>
      </c>
      <c r="I9370" s="17">
        <v>45165</v>
      </c>
      <c r="J9370" s="17">
        <v>45170</v>
      </c>
      <c r="K9370" t="s">
        <v>21</v>
      </c>
      <c r="L9370" t="s">
        <v>22</v>
      </c>
      <c r="M9370">
        <v>644.67999999999995</v>
      </c>
      <c r="N9370" t="s">
        <v>39</v>
      </c>
    </row>
    <row r="9371" spans="1:14" ht="14.25" customHeight="1" x14ac:dyDescent="0.3">
      <c r="A9371" t="s">
        <v>192</v>
      </c>
      <c r="B9371" t="s">
        <v>19</v>
      </c>
      <c r="C9371" t="s">
        <v>33</v>
      </c>
      <c r="D9371">
        <v>2458.16</v>
      </c>
      <c r="E9371">
        <v>0.21</v>
      </c>
      <c r="F9371">
        <f t="shared" si="292"/>
        <v>516.21359999999993</v>
      </c>
      <c r="G9371">
        <f t="shared" si="293"/>
        <v>1941.9463999999998</v>
      </c>
      <c r="H9371">
        <v>4</v>
      </c>
      <c r="I9371" s="17">
        <v>45584</v>
      </c>
      <c r="J9371" s="17">
        <v>45585</v>
      </c>
      <c r="K9371" t="s">
        <v>21</v>
      </c>
      <c r="L9371" t="s">
        <v>27</v>
      </c>
      <c r="M9371">
        <v>508.56</v>
      </c>
      <c r="N9371" t="s">
        <v>23</v>
      </c>
    </row>
    <row r="9372" spans="1:14" ht="14.25" customHeight="1" x14ac:dyDescent="0.3">
      <c r="A9372" t="s">
        <v>12853</v>
      </c>
      <c r="B9372" t="s">
        <v>41</v>
      </c>
      <c r="C9372" t="s">
        <v>33</v>
      </c>
      <c r="D9372">
        <v>2458.67</v>
      </c>
      <c r="E9372">
        <v>0.16</v>
      </c>
      <c r="F9372">
        <f t="shared" si="292"/>
        <v>393.38720000000001</v>
      </c>
      <c r="G9372">
        <f t="shared" si="293"/>
        <v>2065.2828</v>
      </c>
      <c r="H9372">
        <v>4</v>
      </c>
      <c r="I9372" s="17">
        <v>45641</v>
      </c>
      <c r="J9372" s="17">
        <v>45648</v>
      </c>
      <c r="K9372" t="s">
        <v>15</v>
      </c>
      <c r="L9372" t="s">
        <v>16</v>
      </c>
      <c r="M9372">
        <v>660.08</v>
      </c>
      <c r="N9372" t="s">
        <v>28</v>
      </c>
    </row>
    <row r="9373" spans="1:14" ht="14.25" customHeight="1" x14ac:dyDescent="0.3">
      <c r="A9373" t="s">
        <v>3936</v>
      </c>
      <c r="B9373" t="s">
        <v>25</v>
      </c>
      <c r="C9373" t="s">
        <v>20</v>
      </c>
      <c r="D9373">
        <v>2458.9</v>
      </c>
      <c r="E9373">
        <v>0.04</v>
      </c>
      <c r="F9373">
        <f t="shared" si="292"/>
        <v>98.356000000000009</v>
      </c>
      <c r="G9373">
        <f t="shared" si="293"/>
        <v>2360.5439999999999</v>
      </c>
      <c r="H9373">
        <v>4</v>
      </c>
      <c r="I9373" s="17">
        <v>45080</v>
      </c>
      <c r="J9373" s="17">
        <v>45087</v>
      </c>
      <c r="K9373" t="s">
        <v>21</v>
      </c>
      <c r="L9373" t="s">
        <v>16</v>
      </c>
      <c r="M9373">
        <v>298.41000000000003</v>
      </c>
      <c r="N9373" t="s">
        <v>23</v>
      </c>
    </row>
    <row r="9374" spans="1:14" ht="14.25" customHeight="1" x14ac:dyDescent="0.3">
      <c r="A9374" t="s">
        <v>5663</v>
      </c>
      <c r="B9374" t="s">
        <v>41</v>
      </c>
      <c r="C9374" t="s">
        <v>14</v>
      </c>
      <c r="D9374">
        <v>2461.12</v>
      </c>
      <c r="E9374">
        <v>0.11</v>
      </c>
      <c r="F9374">
        <f t="shared" si="292"/>
        <v>270.72319999999996</v>
      </c>
      <c r="G9374">
        <f t="shared" si="293"/>
        <v>2190.3968</v>
      </c>
      <c r="H9374">
        <v>4</v>
      </c>
      <c r="I9374" s="17">
        <v>45080</v>
      </c>
      <c r="J9374" s="17">
        <v>45083</v>
      </c>
      <c r="K9374" t="s">
        <v>21</v>
      </c>
      <c r="L9374" t="s">
        <v>16</v>
      </c>
      <c r="M9374">
        <v>480.25</v>
      </c>
      <c r="N9374" t="s">
        <v>48</v>
      </c>
    </row>
    <row r="9375" spans="1:14" ht="14.25" customHeight="1" x14ac:dyDescent="0.3">
      <c r="A9375" t="s">
        <v>8663</v>
      </c>
      <c r="B9375" t="s">
        <v>25</v>
      </c>
      <c r="C9375" t="s">
        <v>36</v>
      </c>
      <c r="D9375">
        <v>2462.17</v>
      </c>
      <c r="E9375">
        <v>0.28999999999999998</v>
      </c>
      <c r="F9375">
        <f t="shared" si="292"/>
        <v>714.02929999999992</v>
      </c>
      <c r="G9375">
        <f t="shared" si="293"/>
        <v>1748.1407000000002</v>
      </c>
      <c r="H9375">
        <v>4</v>
      </c>
      <c r="I9375" s="17">
        <v>45635</v>
      </c>
      <c r="J9375" s="17">
        <v>45639</v>
      </c>
      <c r="K9375" t="s">
        <v>31</v>
      </c>
      <c r="L9375" t="s">
        <v>16</v>
      </c>
      <c r="M9375">
        <v>325.42</v>
      </c>
      <c r="N9375" t="s">
        <v>28</v>
      </c>
    </row>
    <row r="9376" spans="1:14" ht="14.25" customHeight="1" x14ac:dyDescent="0.3">
      <c r="A9376" t="s">
        <v>12595</v>
      </c>
      <c r="B9376" t="s">
        <v>13</v>
      </c>
      <c r="C9376" t="s">
        <v>33</v>
      </c>
      <c r="D9376">
        <v>2465.14</v>
      </c>
      <c r="E9376">
        <v>0.22</v>
      </c>
      <c r="F9376">
        <f t="shared" si="292"/>
        <v>542.33079999999995</v>
      </c>
      <c r="G9376">
        <f t="shared" si="293"/>
        <v>1922.8091999999999</v>
      </c>
      <c r="H9376">
        <v>4</v>
      </c>
      <c r="I9376" s="17">
        <v>45127</v>
      </c>
      <c r="J9376" s="17">
        <v>45131</v>
      </c>
      <c r="K9376" t="s">
        <v>21</v>
      </c>
      <c r="L9376" t="s">
        <v>27</v>
      </c>
      <c r="M9376">
        <v>158.01</v>
      </c>
      <c r="N9376" t="s">
        <v>48</v>
      </c>
    </row>
    <row r="9377" spans="1:14" ht="14.25" customHeight="1" x14ac:dyDescent="0.3">
      <c r="A9377" t="s">
        <v>3758</v>
      </c>
      <c r="B9377" t="s">
        <v>19</v>
      </c>
      <c r="C9377" t="s">
        <v>14</v>
      </c>
      <c r="D9377">
        <v>2466.44</v>
      </c>
      <c r="E9377">
        <v>0.01</v>
      </c>
      <c r="F9377">
        <f t="shared" si="292"/>
        <v>24.664400000000001</v>
      </c>
      <c r="G9377">
        <f t="shared" si="293"/>
        <v>2441.7755999999999</v>
      </c>
      <c r="H9377">
        <v>4</v>
      </c>
      <c r="I9377" s="17">
        <v>45167</v>
      </c>
      <c r="J9377" s="17">
        <v>45168</v>
      </c>
      <c r="K9377" t="s">
        <v>15</v>
      </c>
      <c r="L9377" t="s">
        <v>22</v>
      </c>
      <c r="M9377">
        <v>637.96</v>
      </c>
      <c r="N9377" t="s">
        <v>39</v>
      </c>
    </row>
    <row r="9378" spans="1:14" ht="14.25" customHeight="1" x14ac:dyDescent="0.3">
      <c r="A9378" t="s">
        <v>2475</v>
      </c>
      <c r="B9378" t="s">
        <v>19</v>
      </c>
      <c r="C9378" t="s">
        <v>20</v>
      </c>
      <c r="D9378">
        <v>2466.83</v>
      </c>
      <c r="E9378">
        <v>0.01</v>
      </c>
      <c r="F9378">
        <f t="shared" si="292"/>
        <v>24.668299999999999</v>
      </c>
      <c r="G9378">
        <f t="shared" si="293"/>
        <v>2442.1617000000001</v>
      </c>
      <c r="H9378">
        <v>4</v>
      </c>
      <c r="I9378" s="17">
        <v>45224</v>
      </c>
      <c r="J9378" s="17">
        <v>45225</v>
      </c>
      <c r="K9378" t="s">
        <v>31</v>
      </c>
      <c r="L9378" t="s">
        <v>22</v>
      </c>
      <c r="M9378">
        <v>197.3</v>
      </c>
      <c r="N9378" t="s">
        <v>34</v>
      </c>
    </row>
    <row r="9379" spans="1:14" ht="14.25" customHeight="1" x14ac:dyDescent="0.3">
      <c r="A9379" t="s">
        <v>4259</v>
      </c>
      <c r="B9379" t="s">
        <v>25</v>
      </c>
      <c r="C9379" t="s">
        <v>26</v>
      </c>
      <c r="D9379">
        <v>2469.9499999999998</v>
      </c>
      <c r="E9379">
        <v>0.43</v>
      </c>
      <c r="F9379">
        <f t="shared" si="292"/>
        <v>1062.0784999999998</v>
      </c>
      <c r="G9379">
        <f t="shared" si="293"/>
        <v>1407.8715</v>
      </c>
      <c r="H9379">
        <v>4</v>
      </c>
      <c r="I9379" s="17">
        <v>45187</v>
      </c>
      <c r="J9379" s="17">
        <v>45193</v>
      </c>
      <c r="K9379" t="s">
        <v>21</v>
      </c>
      <c r="L9379" t="s">
        <v>22</v>
      </c>
      <c r="M9379">
        <v>579.66999999999996</v>
      </c>
      <c r="N9379" t="s">
        <v>34</v>
      </c>
    </row>
    <row r="9380" spans="1:14" ht="14.25" customHeight="1" x14ac:dyDescent="0.3">
      <c r="A9380" t="s">
        <v>3260</v>
      </c>
      <c r="B9380" t="s">
        <v>41</v>
      </c>
      <c r="C9380" t="s">
        <v>33</v>
      </c>
      <c r="D9380">
        <v>2473.6799999999998</v>
      </c>
      <c r="E9380">
        <v>0.47</v>
      </c>
      <c r="F9380">
        <f t="shared" si="292"/>
        <v>1162.6295999999998</v>
      </c>
      <c r="G9380">
        <f t="shared" si="293"/>
        <v>1311.0504000000001</v>
      </c>
      <c r="H9380">
        <v>4</v>
      </c>
      <c r="I9380" s="17">
        <v>45611</v>
      </c>
      <c r="J9380" s="17">
        <v>45618</v>
      </c>
      <c r="K9380" t="s">
        <v>15</v>
      </c>
      <c r="L9380" t="s">
        <v>16</v>
      </c>
      <c r="M9380">
        <v>300.85000000000002</v>
      </c>
      <c r="N9380" t="s">
        <v>39</v>
      </c>
    </row>
    <row r="9381" spans="1:14" ht="14.25" customHeight="1" x14ac:dyDescent="0.3">
      <c r="A9381" t="s">
        <v>399</v>
      </c>
      <c r="B9381" t="s">
        <v>41</v>
      </c>
      <c r="C9381" t="s">
        <v>36</v>
      </c>
      <c r="D9381">
        <v>2480.9</v>
      </c>
      <c r="E9381">
        <v>0.4</v>
      </c>
      <c r="F9381">
        <f t="shared" si="292"/>
        <v>992.36000000000013</v>
      </c>
      <c r="G9381">
        <f t="shared" si="293"/>
        <v>1488.54</v>
      </c>
      <c r="H9381">
        <v>4</v>
      </c>
      <c r="I9381" s="17">
        <v>45405</v>
      </c>
      <c r="J9381" s="17">
        <v>45407</v>
      </c>
      <c r="K9381" t="s">
        <v>15</v>
      </c>
      <c r="L9381" t="s">
        <v>16</v>
      </c>
      <c r="M9381">
        <v>610.64</v>
      </c>
      <c r="N9381" t="s">
        <v>28</v>
      </c>
    </row>
    <row r="9382" spans="1:14" ht="14.25" customHeight="1" x14ac:dyDescent="0.3">
      <c r="A9382" t="s">
        <v>5462</v>
      </c>
      <c r="B9382" t="s">
        <v>19</v>
      </c>
      <c r="C9382" t="s">
        <v>14</v>
      </c>
      <c r="D9382">
        <v>2484.09</v>
      </c>
      <c r="E9382">
        <v>0.14000000000000001</v>
      </c>
      <c r="F9382">
        <f t="shared" si="292"/>
        <v>347.77260000000007</v>
      </c>
      <c r="G9382">
        <f t="shared" si="293"/>
        <v>2136.3173999999999</v>
      </c>
      <c r="H9382">
        <v>4</v>
      </c>
      <c r="I9382" s="17">
        <v>45019</v>
      </c>
      <c r="J9382" s="17">
        <v>45023</v>
      </c>
      <c r="K9382" t="s">
        <v>15</v>
      </c>
      <c r="L9382" t="s">
        <v>16</v>
      </c>
      <c r="M9382">
        <v>400.83</v>
      </c>
      <c r="N9382" t="s">
        <v>28</v>
      </c>
    </row>
    <row r="9383" spans="1:14" ht="14.25" customHeight="1" x14ac:dyDescent="0.3">
      <c r="A9383" t="s">
        <v>4804</v>
      </c>
      <c r="B9383" t="s">
        <v>19</v>
      </c>
      <c r="C9383" t="s">
        <v>26</v>
      </c>
      <c r="D9383">
        <v>2484.9699999999998</v>
      </c>
      <c r="E9383">
        <v>0.46</v>
      </c>
      <c r="F9383">
        <f t="shared" si="292"/>
        <v>1143.0862</v>
      </c>
      <c r="G9383">
        <f t="shared" si="293"/>
        <v>1341.8837999999998</v>
      </c>
      <c r="H9383">
        <v>4</v>
      </c>
      <c r="I9383" s="17">
        <v>45624</v>
      </c>
      <c r="J9383" s="17">
        <v>45628</v>
      </c>
      <c r="K9383" t="s">
        <v>21</v>
      </c>
      <c r="L9383" t="s">
        <v>27</v>
      </c>
      <c r="M9383">
        <v>342.6</v>
      </c>
      <c r="N9383" t="s">
        <v>48</v>
      </c>
    </row>
    <row r="9384" spans="1:14" ht="14.25" customHeight="1" x14ac:dyDescent="0.3">
      <c r="A9384" t="s">
        <v>9484</v>
      </c>
      <c r="B9384" t="s">
        <v>13</v>
      </c>
      <c r="C9384" t="s">
        <v>33</v>
      </c>
      <c r="D9384">
        <v>2486.56</v>
      </c>
      <c r="E9384">
        <v>0.26</v>
      </c>
      <c r="F9384">
        <f t="shared" si="292"/>
        <v>646.50559999999996</v>
      </c>
      <c r="G9384">
        <f t="shared" si="293"/>
        <v>1840.0544</v>
      </c>
      <c r="H9384">
        <v>4</v>
      </c>
      <c r="I9384" s="17">
        <v>45168</v>
      </c>
      <c r="J9384" s="17">
        <v>45170</v>
      </c>
      <c r="K9384" t="s">
        <v>21</v>
      </c>
      <c r="L9384" t="s">
        <v>22</v>
      </c>
      <c r="M9384">
        <v>458.6</v>
      </c>
      <c r="N9384" t="s">
        <v>39</v>
      </c>
    </row>
    <row r="9385" spans="1:14" ht="14.25" customHeight="1" x14ac:dyDescent="0.3">
      <c r="A9385" t="s">
        <v>5882</v>
      </c>
      <c r="B9385" t="s">
        <v>19</v>
      </c>
      <c r="C9385" t="s">
        <v>33</v>
      </c>
      <c r="D9385">
        <v>2487.6799999999998</v>
      </c>
      <c r="E9385">
        <v>0.23</v>
      </c>
      <c r="F9385">
        <f t="shared" si="292"/>
        <v>572.16639999999995</v>
      </c>
      <c r="G9385">
        <f t="shared" si="293"/>
        <v>1915.5135999999998</v>
      </c>
      <c r="H9385">
        <v>4</v>
      </c>
      <c r="I9385" s="17">
        <v>45397</v>
      </c>
      <c r="J9385" s="17">
        <v>45403</v>
      </c>
      <c r="K9385" t="s">
        <v>15</v>
      </c>
      <c r="L9385" t="s">
        <v>16</v>
      </c>
      <c r="M9385">
        <v>550.69000000000005</v>
      </c>
      <c r="N9385" t="s">
        <v>17</v>
      </c>
    </row>
    <row r="9386" spans="1:14" ht="14.25" customHeight="1" x14ac:dyDescent="0.3">
      <c r="A9386" t="s">
        <v>7527</v>
      </c>
      <c r="B9386" t="s">
        <v>41</v>
      </c>
      <c r="C9386" t="s">
        <v>33</v>
      </c>
      <c r="D9386">
        <v>2492.91</v>
      </c>
      <c r="E9386">
        <v>0.03</v>
      </c>
      <c r="F9386">
        <f t="shared" si="292"/>
        <v>74.787299999999988</v>
      </c>
      <c r="G9386">
        <f t="shared" si="293"/>
        <v>2418.1226999999999</v>
      </c>
      <c r="H9386">
        <v>4</v>
      </c>
      <c r="I9386" s="17">
        <v>45525</v>
      </c>
      <c r="J9386" s="17">
        <v>45526</v>
      </c>
      <c r="K9386" t="s">
        <v>21</v>
      </c>
      <c r="L9386" t="s">
        <v>16</v>
      </c>
      <c r="M9386">
        <v>310.32</v>
      </c>
      <c r="N9386" t="s">
        <v>34</v>
      </c>
    </row>
    <row r="9387" spans="1:14" ht="14.25" customHeight="1" x14ac:dyDescent="0.3">
      <c r="A9387" t="s">
        <v>8428</v>
      </c>
      <c r="B9387" t="s">
        <v>19</v>
      </c>
      <c r="C9387" t="s">
        <v>33</v>
      </c>
      <c r="D9387">
        <v>2495.5500000000002</v>
      </c>
      <c r="E9387">
        <v>0.44</v>
      </c>
      <c r="F9387">
        <f t="shared" si="292"/>
        <v>1098.0420000000001</v>
      </c>
      <c r="G9387">
        <f t="shared" si="293"/>
        <v>1397.508</v>
      </c>
      <c r="H9387">
        <v>4</v>
      </c>
      <c r="I9387" s="17">
        <v>45164</v>
      </c>
      <c r="J9387" s="17">
        <v>45167</v>
      </c>
      <c r="K9387" t="s">
        <v>31</v>
      </c>
      <c r="L9387" t="s">
        <v>27</v>
      </c>
      <c r="M9387">
        <v>483.25</v>
      </c>
      <c r="N9387" t="s">
        <v>39</v>
      </c>
    </row>
    <row r="9388" spans="1:14" ht="14.25" customHeight="1" x14ac:dyDescent="0.3">
      <c r="A9388" t="s">
        <v>8532</v>
      </c>
      <c r="B9388" t="s">
        <v>25</v>
      </c>
      <c r="C9388" t="s">
        <v>26</v>
      </c>
      <c r="D9388">
        <v>2502.4499999999998</v>
      </c>
      <c r="E9388">
        <v>0.15</v>
      </c>
      <c r="F9388">
        <f t="shared" si="292"/>
        <v>375.36749999999995</v>
      </c>
      <c r="G9388">
        <f t="shared" si="293"/>
        <v>2127.0825</v>
      </c>
      <c r="H9388">
        <v>4</v>
      </c>
      <c r="I9388" s="17">
        <v>45036</v>
      </c>
      <c r="J9388" s="17">
        <v>45042</v>
      </c>
      <c r="K9388" t="s">
        <v>31</v>
      </c>
      <c r="L9388" t="s">
        <v>27</v>
      </c>
      <c r="M9388">
        <v>512.76</v>
      </c>
      <c r="N9388" t="s">
        <v>34</v>
      </c>
    </row>
    <row r="9389" spans="1:14" ht="14.25" customHeight="1" x14ac:dyDescent="0.3">
      <c r="A9389" t="s">
        <v>12752</v>
      </c>
      <c r="B9389" t="s">
        <v>13</v>
      </c>
      <c r="C9389" t="s">
        <v>36</v>
      </c>
      <c r="D9389">
        <v>2508.89</v>
      </c>
      <c r="E9389">
        <v>0.4</v>
      </c>
      <c r="F9389">
        <f t="shared" si="292"/>
        <v>1003.556</v>
      </c>
      <c r="G9389">
        <f t="shared" si="293"/>
        <v>1505.3339999999998</v>
      </c>
      <c r="H9389">
        <v>4</v>
      </c>
      <c r="I9389" s="17">
        <v>45076</v>
      </c>
      <c r="J9389" s="17">
        <v>45078</v>
      </c>
      <c r="K9389" t="s">
        <v>31</v>
      </c>
      <c r="L9389" t="s">
        <v>27</v>
      </c>
      <c r="M9389">
        <v>201.72</v>
      </c>
      <c r="N9389" t="s">
        <v>23</v>
      </c>
    </row>
    <row r="9390" spans="1:14" ht="14.25" customHeight="1" x14ac:dyDescent="0.3">
      <c r="A9390" t="s">
        <v>1166</v>
      </c>
      <c r="B9390" t="s">
        <v>13</v>
      </c>
      <c r="C9390" t="s">
        <v>14</v>
      </c>
      <c r="D9390">
        <v>2509.14</v>
      </c>
      <c r="E9390">
        <v>0.06</v>
      </c>
      <c r="F9390">
        <f t="shared" si="292"/>
        <v>150.54839999999999</v>
      </c>
      <c r="G9390">
        <f t="shared" si="293"/>
        <v>2358.5915999999997</v>
      </c>
      <c r="H9390">
        <v>4</v>
      </c>
      <c r="I9390" s="17">
        <v>45077</v>
      </c>
      <c r="J9390" s="17">
        <v>45084</v>
      </c>
      <c r="K9390" t="s">
        <v>31</v>
      </c>
      <c r="L9390" t="s">
        <v>27</v>
      </c>
      <c r="M9390">
        <v>396.21</v>
      </c>
      <c r="N9390" t="s">
        <v>48</v>
      </c>
    </row>
    <row r="9391" spans="1:14" ht="14.25" customHeight="1" x14ac:dyDescent="0.3">
      <c r="A9391" t="s">
        <v>2392</v>
      </c>
      <c r="B9391" t="s">
        <v>25</v>
      </c>
      <c r="C9391" t="s">
        <v>20</v>
      </c>
      <c r="D9391">
        <v>2509.2199999999998</v>
      </c>
      <c r="E9391">
        <v>0.08</v>
      </c>
      <c r="F9391">
        <f t="shared" si="292"/>
        <v>200.73759999999999</v>
      </c>
      <c r="G9391">
        <f t="shared" si="293"/>
        <v>2308.4823999999999</v>
      </c>
      <c r="H9391">
        <v>4</v>
      </c>
      <c r="I9391" s="17">
        <v>45440</v>
      </c>
      <c r="J9391" s="17">
        <v>45446</v>
      </c>
      <c r="K9391" t="s">
        <v>15</v>
      </c>
      <c r="L9391" t="s">
        <v>16</v>
      </c>
      <c r="M9391">
        <v>446.11</v>
      </c>
      <c r="N9391" t="s">
        <v>39</v>
      </c>
    </row>
    <row r="9392" spans="1:14" ht="14.25" customHeight="1" x14ac:dyDescent="0.3">
      <c r="A9392" t="s">
        <v>6496</v>
      </c>
      <c r="B9392" t="s">
        <v>13</v>
      </c>
      <c r="C9392" t="s">
        <v>20</v>
      </c>
      <c r="D9392">
        <v>2510.0100000000002</v>
      </c>
      <c r="E9392">
        <v>0.04</v>
      </c>
      <c r="F9392">
        <f t="shared" si="292"/>
        <v>100.4004</v>
      </c>
      <c r="G9392">
        <f t="shared" si="293"/>
        <v>2409.6096000000002</v>
      </c>
      <c r="H9392">
        <v>4</v>
      </c>
      <c r="I9392" s="17">
        <v>44962</v>
      </c>
      <c r="J9392" s="17">
        <v>44969</v>
      </c>
      <c r="K9392" t="s">
        <v>21</v>
      </c>
      <c r="L9392" t="s">
        <v>27</v>
      </c>
      <c r="M9392">
        <v>591.03</v>
      </c>
      <c r="N9392" t="s">
        <v>28</v>
      </c>
    </row>
    <row r="9393" spans="1:14" ht="14.25" customHeight="1" x14ac:dyDescent="0.3">
      <c r="A9393" t="s">
        <v>14306</v>
      </c>
      <c r="B9393" t="s">
        <v>25</v>
      </c>
      <c r="C9393" t="s">
        <v>33</v>
      </c>
      <c r="D9393">
        <v>2510.9299999999998</v>
      </c>
      <c r="E9393">
        <v>0.31</v>
      </c>
      <c r="F9393">
        <f t="shared" si="292"/>
        <v>778.38829999999996</v>
      </c>
      <c r="G9393">
        <f t="shared" si="293"/>
        <v>1732.5416999999998</v>
      </c>
      <c r="H9393">
        <v>4</v>
      </c>
      <c r="I9393" s="17">
        <v>45197</v>
      </c>
      <c r="J9393" s="17">
        <v>45203</v>
      </c>
      <c r="K9393" t="s">
        <v>31</v>
      </c>
      <c r="L9393" t="s">
        <v>16</v>
      </c>
      <c r="M9393">
        <v>546.14</v>
      </c>
      <c r="N9393" t="s">
        <v>28</v>
      </c>
    </row>
    <row r="9394" spans="1:14" ht="14.25" customHeight="1" x14ac:dyDescent="0.3">
      <c r="A9394" t="s">
        <v>14813</v>
      </c>
      <c r="B9394" t="s">
        <v>19</v>
      </c>
      <c r="C9394" t="s">
        <v>26</v>
      </c>
      <c r="D9394">
        <v>2512.02</v>
      </c>
      <c r="E9394">
        <v>0.44</v>
      </c>
      <c r="F9394">
        <f t="shared" si="292"/>
        <v>1105.2888</v>
      </c>
      <c r="G9394">
        <f t="shared" si="293"/>
        <v>1406.7311999999999</v>
      </c>
      <c r="H9394">
        <v>4</v>
      </c>
      <c r="I9394" s="17">
        <v>45542</v>
      </c>
      <c r="J9394" s="17">
        <v>45546</v>
      </c>
      <c r="K9394" t="s">
        <v>15</v>
      </c>
      <c r="L9394" t="s">
        <v>27</v>
      </c>
      <c r="M9394">
        <v>647.70000000000005</v>
      </c>
      <c r="N9394" t="s">
        <v>48</v>
      </c>
    </row>
    <row r="9395" spans="1:14" ht="14.25" customHeight="1" x14ac:dyDescent="0.3">
      <c r="A9395" t="s">
        <v>14998</v>
      </c>
      <c r="B9395" t="s">
        <v>13</v>
      </c>
      <c r="C9395" t="s">
        <v>14</v>
      </c>
      <c r="D9395">
        <v>2513.15</v>
      </c>
      <c r="E9395">
        <v>0.49</v>
      </c>
      <c r="F9395">
        <f t="shared" si="292"/>
        <v>1231.4435000000001</v>
      </c>
      <c r="G9395">
        <f t="shared" si="293"/>
        <v>1281.7065</v>
      </c>
      <c r="H9395">
        <v>4</v>
      </c>
      <c r="I9395" s="17">
        <v>45437</v>
      </c>
      <c r="J9395" s="17">
        <v>45441</v>
      </c>
      <c r="K9395" t="s">
        <v>15</v>
      </c>
      <c r="L9395" t="s">
        <v>22</v>
      </c>
      <c r="M9395">
        <v>610.91999999999996</v>
      </c>
      <c r="N9395" t="s">
        <v>34</v>
      </c>
    </row>
    <row r="9396" spans="1:14" ht="14.25" customHeight="1" x14ac:dyDescent="0.3">
      <c r="A9396" t="s">
        <v>5123</v>
      </c>
      <c r="B9396" t="s">
        <v>25</v>
      </c>
      <c r="C9396" t="s">
        <v>36</v>
      </c>
      <c r="D9396">
        <v>2514.96</v>
      </c>
      <c r="E9396">
        <v>0.37</v>
      </c>
      <c r="F9396">
        <f t="shared" si="292"/>
        <v>930.53520000000003</v>
      </c>
      <c r="G9396">
        <f t="shared" si="293"/>
        <v>1584.4248</v>
      </c>
      <c r="H9396">
        <v>4</v>
      </c>
      <c r="I9396" s="17">
        <v>45073</v>
      </c>
      <c r="J9396" s="17">
        <v>45075</v>
      </c>
      <c r="K9396" t="s">
        <v>21</v>
      </c>
      <c r="L9396" t="s">
        <v>27</v>
      </c>
      <c r="M9396">
        <v>544.13</v>
      </c>
      <c r="N9396" t="s">
        <v>28</v>
      </c>
    </row>
    <row r="9397" spans="1:14" ht="14.25" customHeight="1" x14ac:dyDescent="0.3">
      <c r="A9397" t="s">
        <v>14150</v>
      </c>
      <c r="B9397" t="s">
        <v>41</v>
      </c>
      <c r="C9397" t="s">
        <v>36</v>
      </c>
      <c r="D9397">
        <v>2517.14</v>
      </c>
      <c r="E9397">
        <v>0.4</v>
      </c>
      <c r="F9397">
        <f t="shared" si="292"/>
        <v>1006.856</v>
      </c>
      <c r="G9397">
        <f t="shared" si="293"/>
        <v>1510.2839999999999</v>
      </c>
      <c r="H9397">
        <v>4</v>
      </c>
      <c r="I9397" s="17">
        <v>45209</v>
      </c>
      <c r="J9397" s="17">
        <v>45215</v>
      </c>
      <c r="K9397" t="s">
        <v>31</v>
      </c>
      <c r="L9397" t="s">
        <v>27</v>
      </c>
      <c r="M9397">
        <v>407.04</v>
      </c>
      <c r="N9397" t="s">
        <v>34</v>
      </c>
    </row>
    <row r="9398" spans="1:14" ht="14.25" customHeight="1" x14ac:dyDescent="0.3">
      <c r="A9398" t="s">
        <v>6242</v>
      </c>
      <c r="B9398" t="s">
        <v>19</v>
      </c>
      <c r="C9398" t="s">
        <v>26</v>
      </c>
      <c r="D9398">
        <v>2520.19</v>
      </c>
      <c r="E9398">
        <v>0.23</v>
      </c>
      <c r="F9398">
        <f t="shared" si="292"/>
        <v>579.64370000000008</v>
      </c>
      <c r="G9398">
        <f t="shared" si="293"/>
        <v>1940.5463</v>
      </c>
      <c r="H9398">
        <v>4</v>
      </c>
      <c r="I9398" s="17">
        <v>45415</v>
      </c>
      <c r="J9398" s="17">
        <v>45416</v>
      </c>
      <c r="K9398" t="s">
        <v>15</v>
      </c>
      <c r="L9398" t="s">
        <v>16</v>
      </c>
      <c r="M9398">
        <v>629.75</v>
      </c>
      <c r="N9398" t="s">
        <v>28</v>
      </c>
    </row>
    <row r="9399" spans="1:14" ht="14.25" customHeight="1" x14ac:dyDescent="0.3">
      <c r="A9399" t="s">
        <v>1504</v>
      </c>
      <c r="B9399" t="s">
        <v>41</v>
      </c>
      <c r="C9399" t="s">
        <v>36</v>
      </c>
      <c r="D9399">
        <v>2522.87</v>
      </c>
      <c r="E9399">
        <v>0.06</v>
      </c>
      <c r="F9399">
        <f t="shared" si="292"/>
        <v>151.37219999999999</v>
      </c>
      <c r="G9399">
        <f t="shared" si="293"/>
        <v>2371.4978000000001</v>
      </c>
      <c r="H9399">
        <v>4</v>
      </c>
      <c r="I9399" s="17">
        <v>45299</v>
      </c>
      <c r="J9399" s="17">
        <v>45301</v>
      </c>
      <c r="K9399" t="s">
        <v>21</v>
      </c>
      <c r="L9399" t="s">
        <v>22</v>
      </c>
      <c r="M9399">
        <v>617.23</v>
      </c>
      <c r="N9399" t="s">
        <v>17</v>
      </c>
    </row>
    <row r="9400" spans="1:14" ht="14.25" customHeight="1" x14ac:dyDescent="0.3">
      <c r="A9400" t="s">
        <v>12513</v>
      </c>
      <c r="B9400" t="s">
        <v>25</v>
      </c>
      <c r="C9400" t="s">
        <v>26</v>
      </c>
      <c r="D9400">
        <v>2524.7800000000002</v>
      </c>
      <c r="E9400">
        <v>0.39</v>
      </c>
      <c r="F9400">
        <f t="shared" si="292"/>
        <v>984.66420000000016</v>
      </c>
      <c r="G9400">
        <f t="shared" si="293"/>
        <v>1540.1158</v>
      </c>
      <c r="H9400">
        <v>4</v>
      </c>
      <c r="I9400" s="17">
        <v>45179</v>
      </c>
      <c r="J9400" s="17">
        <v>45180</v>
      </c>
      <c r="K9400" t="s">
        <v>31</v>
      </c>
      <c r="L9400" t="s">
        <v>16</v>
      </c>
      <c r="M9400">
        <v>416.52</v>
      </c>
      <c r="N9400" t="s">
        <v>23</v>
      </c>
    </row>
    <row r="9401" spans="1:14" ht="14.25" customHeight="1" x14ac:dyDescent="0.3">
      <c r="A9401" t="s">
        <v>7749</v>
      </c>
      <c r="B9401" t="s">
        <v>19</v>
      </c>
      <c r="C9401" t="s">
        <v>36</v>
      </c>
      <c r="D9401">
        <v>2526.52</v>
      </c>
      <c r="E9401">
        <v>0.42</v>
      </c>
      <c r="F9401">
        <f t="shared" si="292"/>
        <v>1061.1384</v>
      </c>
      <c r="G9401">
        <f t="shared" si="293"/>
        <v>1465.3815999999999</v>
      </c>
      <c r="H9401">
        <v>4</v>
      </c>
      <c r="I9401" s="17">
        <v>45534</v>
      </c>
      <c r="J9401" s="17">
        <v>45537</v>
      </c>
      <c r="K9401" t="s">
        <v>21</v>
      </c>
      <c r="L9401" t="s">
        <v>22</v>
      </c>
      <c r="M9401">
        <v>435.74</v>
      </c>
      <c r="N9401" t="s">
        <v>17</v>
      </c>
    </row>
    <row r="9402" spans="1:14" ht="14.25" customHeight="1" x14ac:dyDescent="0.3">
      <c r="A9402" t="s">
        <v>9898</v>
      </c>
      <c r="B9402" t="s">
        <v>25</v>
      </c>
      <c r="C9402" t="s">
        <v>33</v>
      </c>
      <c r="D9402">
        <v>2530.64</v>
      </c>
      <c r="E9402">
        <v>0.18</v>
      </c>
      <c r="F9402">
        <f t="shared" si="292"/>
        <v>455.51519999999994</v>
      </c>
      <c r="G9402">
        <f t="shared" si="293"/>
        <v>2075.1248000000001</v>
      </c>
      <c r="H9402">
        <v>4</v>
      </c>
      <c r="I9402" s="17">
        <v>45626</v>
      </c>
      <c r="J9402" s="17">
        <v>45633</v>
      </c>
      <c r="K9402" t="s">
        <v>15</v>
      </c>
      <c r="L9402" t="s">
        <v>22</v>
      </c>
      <c r="M9402">
        <v>231.33</v>
      </c>
      <c r="N9402" t="s">
        <v>34</v>
      </c>
    </row>
    <row r="9403" spans="1:14" ht="14.25" customHeight="1" x14ac:dyDescent="0.3">
      <c r="A9403" t="s">
        <v>2173</v>
      </c>
      <c r="B9403" t="s">
        <v>19</v>
      </c>
      <c r="C9403" t="s">
        <v>36</v>
      </c>
      <c r="D9403">
        <v>2531.31</v>
      </c>
      <c r="E9403">
        <v>0.48</v>
      </c>
      <c r="F9403">
        <f t="shared" si="292"/>
        <v>1215.0287999999998</v>
      </c>
      <c r="G9403">
        <f t="shared" si="293"/>
        <v>1316.2812000000001</v>
      </c>
      <c r="H9403">
        <v>4</v>
      </c>
      <c r="I9403" s="17">
        <v>45631</v>
      </c>
      <c r="J9403" s="17">
        <v>45632</v>
      </c>
      <c r="K9403" t="s">
        <v>31</v>
      </c>
      <c r="L9403" t="s">
        <v>27</v>
      </c>
      <c r="M9403">
        <v>282.22000000000003</v>
      </c>
      <c r="N9403" t="s">
        <v>17</v>
      </c>
    </row>
    <row r="9404" spans="1:14" ht="14.25" customHeight="1" x14ac:dyDescent="0.3">
      <c r="A9404" t="s">
        <v>1882</v>
      </c>
      <c r="B9404" t="s">
        <v>41</v>
      </c>
      <c r="C9404" t="s">
        <v>20</v>
      </c>
      <c r="D9404">
        <v>2537.25</v>
      </c>
      <c r="E9404">
        <v>0.17</v>
      </c>
      <c r="F9404">
        <f t="shared" si="292"/>
        <v>431.33250000000004</v>
      </c>
      <c r="G9404">
        <f t="shared" si="293"/>
        <v>2105.9175</v>
      </c>
      <c r="H9404">
        <v>4</v>
      </c>
      <c r="I9404" s="17">
        <v>45104</v>
      </c>
      <c r="J9404" s="17">
        <v>45106</v>
      </c>
      <c r="K9404" t="s">
        <v>15</v>
      </c>
      <c r="L9404" t="s">
        <v>27</v>
      </c>
      <c r="M9404">
        <v>561.88</v>
      </c>
      <c r="N9404" t="s">
        <v>48</v>
      </c>
    </row>
    <row r="9405" spans="1:14" ht="14.25" customHeight="1" x14ac:dyDescent="0.3">
      <c r="A9405" t="s">
        <v>12699</v>
      </c>
      <c r="B9405" t="s">
        <v>13</v>
      </c>
      <c r="C9405" t="s">
        <v>26</v>
      </c>
      <c r="D9405">
        <v>2539.17</v>
      </c>
      <c r="E9405">
        <v>0.19</v>
      </c>
      <c r="F9405">
        <f t="shared" si="292"/>
        <v>482.44230000000005</v>
      </c>
      <c r="G9405">
        <f t="shared" si="293"/>
        <v>2056.7276999999999</v>
      </c>
      <c r="H9405">
        <v>4</v>
      </c>
      <c r="I9405" s="17">
        <v>45464</v>
      </c>
      <c r="J9405" s="17">
        <v>45471</v>
      </c>
      <c r="K9405" t="s">
        <v>15</v>
      </c>
      <c r="L9405" t="s">
        <v>27</v>
      </c>
      <c r="M9405">
        <v>531.89</v>
      </c>
      <c r="N9405" t="s">
        <v>23</v>
      </c>
    </row>
    <row r="9406" spans="1:14" ht="14.25" customHeight="1" x14ac:dyDescent="0.3">
      <c r="A9406" t="s">
        <v>10518</v>
      </c>
      <c r="B9406" t="s">
        <v>13</v>
      </c>
      <c r="C9406" t="s">
        <v>36</v>
      </c>
      <c r="D9406">
        <v>2542.15</v>
      </c>
      <c r="E9406">
        <v>0.01</v>
      </c>
      <c r="F9406">
        <f t="shared" si="292"/>
        <v>25.421500000000002</v>
      </c>
      <c r="G9406">
        <f t="shared" si="293"/>
        <v>2516.7285000000002</v>
      </c>
      <c r="H9406">
        <v>4</v>
      </c>
      <c r="I9406" s="17">
        <v>44991</v>
      </c>
      <c r="J9406" s="17">
        <v>44998</v>
      </c>
      <c r="K9406" t="s">
        <v>15</v>
      </c>
      <c r="L9406" t="s">
        <v>22</v>
      </c>
      <c r="M9406">
        <v>523.49</v>
      </c>
      <c r="N9406" t="s">
        <v>23</v>
      </c>
    </row>
    <row r="9407" spans="1:14" ht="14.25" customHeight="1" x14ac:dyDescent="0.3">
      <c r="A9407" t="s">
        <v>12945</v>
      </c>
      <c r="B9407" t="s">
        <v>25</v>
      </c>
      <c r="C9407" t="s">
        <v>33</v>
      </c>
      <c r="D9407">
        <v>2546.48</v>
      </c>
      <c r="E9407">
        <v>0.1</v>
      </c>
      <c r="F9407">
        <f t="shared" si="292"/>
        <v>254.64800000000002</v>
      </c>
      <c r="G9407">
        <f t="shared" si="293"/>
        <v>2291.8319999999999</v>
      </c>
      <c r="H9407">
        <v>4</v>
      </c>
      <c r="I9407" s="17">
        <v>45563</v>
      </c>
      <c r="J9407" s="17">
        <v>45565</v>
      </c>
      <c r="K9407" t="s">
        <v>15</v>
      </c>
      <c r="L9407" t="s">
        <v>22</v>
      </c>
      <c r="M9407">
        <v>541.1</v>
      </c>
      <c r="N9407" t="s">
        <v>48</v>
      </c>
    </row>
    <row r="9408" spans="1:14" ht="14.25" customHeight="1" x14ac:dyDescent="0.3">
      <c r="A9408" t="s">
        <v>8264</v>
      </c>
      <c r="B9408" t="s">
        <v>41</v>
      </c>
      <c r="C9408" t="s">
        <v>33</v>
      </c>
      <c r="D9408">
        <v>2550.67</v>
      </c>
      <c r="E9408">
        <v>0.16</v>
      </c>
      <c r="F9408">
        <f t="shared" si="292"/>
        <v>408.10720000000003</v>
      </c>
      <c r="G9408">
        <f t="shared" si="293"/>
        <v>2142.5628000000002</v>
      </c>
      <c r="H9408">
        <v>4</v>
      </c>
      <c r="I9408" s="17">
        <v>45627</v>
      </c>
      <c r="J9408" s="17">
        <v>45631</v>
      </c>
      <c r="K9408" t="s">
        <v>31</v>
      </c>
      <c r="L9408" t="s">
        <v>27</v>
      </c>
      <c r="M9408">
        <v>640.26</v>
      </c>
      <c r="N9408" t="s">
        <v>17</v>
      </c>
    </row>
    <row r="9409" spans="1:14" ht="14.25" customHeight="1" x14ac:dyDescent="0.3">
      <c r="A9409" t="s">
        <v>9227</v>
      </c>
      <c r="B9409" t="s">
        <v>13</v>
      </c>
      <c r="C9409" t="s">
        <v>20</v>
      </c>
      <c r="D9409">
        <v>2551.8200000000002</v>
      </c>
      <c r="E9409">
        <v>0.24</v>
      </c>
      <c r="F9409">
        <f t="shared" si="292"/>
        <v>612.43680000000006</v>
      </c>
      <c r="G9409">
        <f t="shared" si="293"/>
        <v>1939.3832000000002</v>
      </c>
      <c r="H9409">
        <v>4</v>
      </c>
      <c r="I9409" s="17">
        <v>44968</v>
      </c>
      <c r="J9409" s="17">
        <v>44975</v>
      </c>
      <c r="K9409" t="s">
        <v>31</v>
      </c>
      <c r="L9409" t="s">
        <v>27</v>
      </c>
      <c r="M9409">
        <v>475.25</v>
      </c>
      <c r="N9409" t="s">
        <v>48</v>
      </c>
    </row>
    <row r="9410" spans="1:14" ht="14.25" customHeight="1" x14ac:dyDescent="0.3">
      <c r="A9410" t="s">
        <v>14190</v>
      </c>
      <c r="B9410" t="s">
        <v>41</v>
      </c>
      <c r="C9410" t="s">
        <v>20</v>
      </c>
      <c r="D9410">
        <v>2552.84</v>
      </c>
      <c r="E9410">
        <v>0.02</v>
      </c>
      <c r="F9410">
        <f t="shared" ref="F9410:F9473" si="294">D9410*E9410</f>
        <v>51.056800000000003</v>
      </c>
      <c r="G9410">
        <f t="shared" ref="G9410:G9473" si="295">D9410-F9410</f>
        <v>2501.7832000000003</v>
      </c>
      <c r="H9410">
        <v>4</v>
      </c>
      <c r="I9410" s="17">
        <v>45404</v>
      </c>
      <c r="J9410" s="17">
        <v>45409</v>
      </c>
      <c r="K9410" t="s">
        <v>15</v>
      </c>
      <c r="L9410" t="s">
        <v>16</v>
      </c>
      <c r="M9410">
        <v>252.38</v>
      </c>
      <c r="N9410" t="s">
        <v>28</v>
      </c>
    </row>
    <row r="9411" spans="1:14" ht="14.25" customHeight="1" x14ac:dyDescent="0.3">
      <c r="A9411" t="s">
        <v>12172</v>
      </c>
      <c r="B9411" t="s">
        <v>19</v>
      </c>
      <c r="C9411" t="s">
        <v>26</v>
      </c>
      <c r="D9411">
        <v>2555.0500000000002</v>
      </c>
      <c r="E9411">
        <v>0.3</v>
      </c>
      <c r="F9411">
        <f t="shared" si="294"/>
        <v>766.51499999999999</v>
      </c>
      <c r="G9411">
        <f t="shared" si="295"/>
        <v>1788.5350000000003</v>
      </c>
      <c r="H9411">
        <v>4</v>
      </c>
      <c r="I9411" s="17">
        <v>45209</v>
      </c>
      <c r="J9411" s="17">
        <v>45216</v>
      </c>
      <c r="K9411" t="s">
        <v>21</v>
      </c>
      <c r="L9411" t="s">
        <v>27</v>
      </c>
      <c r="M9411">
        <v>563.41</v>
      </c>
      <c r="N9411" t="s">
        <v>17</v>
      </c>
    </row>
    <row r="9412" spans="1:14" ht="14.25" customHeight="1" x14ac:dyDescent="0.3">
      <c r="A9412" t="s">
        <v>7526</v>
      </c>
      <c r="B9412" t="s">
        <v>19</v>
      </c>
      <c r="C9412" t="s">
        <v>20</v>
      </c>
      <c r="D9412">
        <v>2567.34</v>
      </c>
      <c r="E9412">
        <v>0.01</v>
      </c>
      <c r="F9412">
        <f t="shared" si="294"/>
        <v>25.673400000000001</v>
      </c>
      <c r="G9412">
        <f t="shared" si="295"/>
        <v>2541.6666</v>
      </c>
      <c r="H9412">
        <v>4</v>
      </c>
      <c r="I9412" s="17">
        <v>45069</v>
      </c>
      <c r="J9412" s="17">
        <v>45073</v>
      </c>
      <c r="K9412" t="s">
        <v>31</v>
      </c>
      <c r="L9412" t="s">
        <v>22</v>
      </c>
      <c r="M9412">
        <v>195.52</v>
      </c>
      <c r="N9412" t="s">
        <v>28</v>
      </c>
    </row>
    <row r="9413" spans="1:14" ht="14.25" customHeight="1" x14ac:dyDescent="0.3">
      <c r="A9413" t="s">
        <v>4842</v>
      </c>
      <c r="B9413" t="s">
        <v>19</v>
      </c>
      <c r="C9413" t="s">
        <v>36</v>
      </c>
      <c r="D9413">
        <v>2568.33</v>
      </c>
      <c r="E9413">
        <v>0.26</v>
      </c>
      <c r="F9413">
        <f t="shared" si="294"/>
        <v>667.76580000000001</v>
      </c>
      <c r="G9413">
        <f t="shared" si="295"/>
        <v>1900.5641999999998</v>
      </c>
      <c r="H9413">
        <v>4</v>
      </c>
      <c r="I9413" s="17">
        <v>45350</v>
      </c>
      <c r="J9413" s="17">
        <v>45352</v>
      </c>
      <c r="K9413" t="s">
        <v>31</v>
      </c>
      <c r="L9413" t="s">
        <v>16</v>
      </c>
      <c r="M9413">
        <v>369.29</v>
      </c>
      <c r="N9413" t="s">
        <v>34</v>
      </c>
    </row>
    <row r="9414" spans="1:14" ht="14.25" customHeight="1" x14ac:dyDescent="0.3">
      <c r="A9414" t="s">
        <v>6344</v>
      </c>
      <c r="B9414" t="s">
        <v>13</v>
      </c>
      <c r="C9414" t="s">
        <v>14</v>
      </c>
      <c r="D9414">
        <v>2568.4499999999998</v>
      </c>
      <c r="E9414">
        <v>0.37</v>
      </c>
      <c r="F9414">
        <f t="shared" si="294"/>
        <v>950.3264999999999</v>
      </c>
      <c r="G9414">
        <f t="shared" si="295"/>
        <v>1618.1234999999999</v>
      </c>
      <c r="H9414">
        <v>4</v>
      </c>
      <c r="I9414" s="17">
        <v>45331</v>
      </c>
      <c r="J9414" s="17">
        <v>45338</v>
      </c>
      <c r="K9414" t="s">
        <v>15</v>
      </c>
      <c r="L9414" t="s">
        <v>27</v>
      </c>
      <c r="M9414">
        <v>175.93</v>
      </c>
      <c r="N9414" t="s">
        <v>23</v>
      </c>
    </row>
    <row r="9415" spans="1:14" ht="14.25" customHeight="1" x14ac:dyDescent="0.3">
      <c r="A9415" t="s">
        <v>13802</v>
      </c>
      <c r="B9415" t="s">
        <v>13</v>
      </c>
      <c r="C9415" t="s">
        <v>33</v>
      </c>
      <c r="D9415">
        <v>2571.66</v>
      </c>
      <c r="E9415">
        <v>0.03</v>
      </c>
      <c r="F9415">
        <f t="shared" si="294"/>
        <v>77.149799999999999</v>
      </c>
      <c r="G9415">
        <f t="shared" si="295"/>
        <v>2494.5101999999997</v>
      </c>
      <c r="H9415">
        <v>4</v>
      </c>
      <c r="I9415" s="17">
        <v>45326</v>
      </c>
      <c r="J9415" s="17">
        <v>45329</v>
      </c>
      <c r="K9415" t="s">
        <v>15</v>
      </c>
      <c r="L9415" t="s">
        <v>16</v>
      </c>
      <c r="M9415">
        <v>656.57</v>
      </c>
      <c r="N9415" t="s">
        <v>17</v>
      </c>
    </row>
    <row r="9416" spans="1:14" ht="14.25" customHeight="1" x14ac:dyDescent="0.3">
      <c r="A9416" t="s">
        <v>11793</v>
      </c>
      <c r="B9416" t="s">
        <v>41</v>
      </c>
      <c r="C9416" t="s">
        <v>36</v>
      </c>
      <c r="D9416">
        <v>2572.9499999999998</v>
      </c>
      <c r="E9416">
        <v>0.03</v>
      </c>
      <c r="F9416">
        <f t="shared" si="294"/>
        <v>77.188499999999991</v>
      </c>
      <c r="G9416">
        <f t="shared" si="295"/>
        <v>2495.7614999999996</v>
      </c>
      <c r="H9416">
        <v>4</v>
      </c>
      <c r="I9416" s="17">
        <v>45337</v>
      </c>
      <c r="J9416" s="17">
        <v>45339</v>
      </c>
      <c r="K9416" t="s">
        <v>21</v>
      </c>
      <c r="L9416" t="s">
        <v>22</v>
      </c>
      <c r="M9416">
        <v>303.52</v>
      </c>
      <c r="N9416" t="s">
        <v>17</v>
      </c>
    </row>
    <row r="9417" spans="1:14" ht="14.25" customHeight="1" x14ac:dyDescent="0.3">
      <c r="A9417" t="s">
        <v>2411</v>
      </c>
      <c r="B9417" t="s">
        <v>25</v>
      </c>
      <c r="C9417" t="s">
        <v>36</v>
      </c>
      <c r="D9417">
        <v>2578.39</v>
      </c>
      <c r="E9417">
        <v>0.31</v>
      </c>
      <c r="F9417">
        <f t="shared" si="294"/>
        <v>799.30089999999996</v>
      </c>
      <c r="G9417">
        <f t="shared" si="295"/>
        <v>1779.0890999999999</v>
      </c>
      <c r="H9417">
        <v>4</v>
      </c>
      <c r="I9417" s="17">
        <v>45221</v>
      </c>
      <c r="J9417" s="17">
        <v>45224</v>
      </c>
      <c r="K9417" t="s">
        <v>15</v>
      </c>
      <c r="L9417" t="s">
        <v>16</v>
      </c>
      <c r="M9417">
        <v>177.57</v>
      </c>
      <c r="N9417" t="s">
        <v>23</v>
      </c>
    </row>
    <row r="9418" spans="1:14" ht="14.25" customHeight="1" x14ac:dyDescent="0.3">
      <c r="A9418" t="s">
        <v>12741</v>
      </c>
      <c r="B9418" t="s">
        <v>41</v>
      </c>
      <c r="C9418" t="s">
        <v>20</v>
      </c>
      <c r="D9418">
        <v>2582.0700000000002</v>
      </c>
      <c r="E9418">
        <v>0.12</v>
      </c>
      <c r="F9418">
        <f t="shared" si="294"/>
        <v>309.84840000000003</v>
      </c>
      <c r="G9418">
        <f t="shared" si="295"/>
        <v>2272.2216000000003</v>
      </c>
      <c r="H9418">
        <v>4</v>
      </c>
      <c r="I9418" s="17">
        <v>45408</v>
      </c>
      <c r="J9418" s="17">
        <v>45413</v>
      </c>
      <c r="K9418" t="s">
        <v>15</v>
      </c>
      <c r="L9418" t="s">
        <v>27</v>
      </c>
      <c r="M9418">
        <v>678.99</v>
      </c>
      <c r="N9418" t="s">
        <v>28</v>
      </c>
    </row>
    <row r="9419" spans="1:14" ht="14.25" customHeight="1" x14ac:dyDescent="0.3">
      <c r="A9419" t="s">
        <v>1447</v>
      </c>
      <c r="B9419" t="s">
        <v>41</v>
      </c>
      <c r="C9419" t="s">
        <v>26</v>
      </c>
      <c r="D9419">
        <v>2585.2399999999998</v>
      </c>
      <c r="E9419">
        <v>0.17</v>
      </c>
      <c r="F9419">
        <f t="shared" si="294"/>
        <v>439.49079999999998</v>
      </c>
      <c r="G9419">
        <f t="shared" si="295"/>
        <v>2145.7491999999997</v>
      </c>
      <c r="H9419">
        <v>4</v>
      </c>
      <c r="I9419" s="17">
        <v>45115</v>
      </c>
      <c r="J9419" s="17">
        <v>45121</v>
      </c>
      <c r="K9419" t="s">
        <v>15</v>
      </c>
      <c r="L9419" t="s">
        <v>16</v>
      </c>
      <c r="M9419">
        <v>189.77</v>
      </c>
      <c r="N9419" t="s">
        <v>28</v>
      </c>
    </row>
    <row r="9420" spans="1:14" ht="14.25" customHeight="1" x14ac:dyDescent="0.3">
      <c r="A9420" t="s">
        <v>6020</v>
      </c>
      <c r="B9420" t="s">
        <v>19</v>
      </c>
      <c r="C9420" t="s">
        <v>36</v>
      </c>
      <c r="D9420">
        <v>2585.87</v>
      </c>
      <c r="E9420">
        <v>0.15</v>
      </c>
      <c r="F9420">
        <f t="shared" si="294"/>
        <v>387.88049999999998</v>
      </c>
      <c r="G9420">
        <f t="shared" si="295"/>
        <v>2197.9894999999997</v>
      </c>
      <c r="H9420">
        <v>4</v>
      </c>
      <c r="I9420" s="17">
        <v>45632</v>
      </c>
      <c r="J9420" s="17">
        <v>45634</v>
      </c>
      <c r="K9420" t="s">
        <v>21</v>
      </c>
      <c r="L9420" t="s">
        <v>27</v>
      </c>
      <c r="M9420">
        <v>303.01</v>
      </c>
      <c r="N9420" t="s">
        <v>28</v>
      </c>
    </row>
    <row r="9421" spans="1:14" ht="14.25" customHeight="1" x14ac:dyDescent="0.3">
      <c r="A9421" t="s">
        <v>14701</v>
      </c>
      <c r="B9421" t="s">
        <v>41</v>
      </c>
      <c r="C9421" t="s">
        <v>20</v>
      </c>
      <c r="D9421">
        <v>2586.61</v>
      </c>
      <c r="E9421">
        <v>0.25</v>
      </c>
      <c r="F9421">
        <f t="shared" si="294"/>
        <v>646.65250000000003</v>
      </c>
      <c r="G9421">
        <f t="shared" si="295"/>
        <v>1939.9575</v>
      </c>
      <c r="H9421">
        <v>4</v>
      </c>
      <c r="I9421" s="17">
        <v>44952</v>
      </c>
      <c r="J9421" s="17">
        <v>44954</v>
      </c>
      <c r="K9421" t="s">
        <v>15</v>
      </c>
      <c r="L9421" t="s">
        <v>27</v>
      </c>
      <c r="M9421">
        <v>619.72</v>
      </c>
      <c r="N9421" t="s">
        <v>48</v>
      </c>
    </row>
    <row r="9422" spans="1:14" ht="14.25" customHeight="1" x14ac:dyDescent="0.3">
      <c r="A9422" t="s">
        <v>9553</v>
      </c>
      <c r="B9422" t="s">
        <v>19</v>
      </c>
      <c r="C9422" t="s">
        <v>33</v>
      </c>
      <c r="D9422">
        <v>2588.09</v>
      </c>
      <c r="E9422">
        <v>0.39</v>
      </c>
      <c r="F9422">
        <f t="shared" si="294"/>
        <v>1009.3551000000001</v>
      </c>
      <c r="G9422">
        <f t="shared" si="295"/>
        <v>1578.7348999999999</v>
      </c>
      <c r="H9422">
        <v>4</v>
      </c>
      <c r="I9422" s="17">
        <v>45373</v>
      </c>
      <c r="J9422" s="17">
        <v>45376</v>
      </c>
      <c r="K9422" t="s">
        <v>31</v>
      </c>
      <c r="L9422" t="s">
        <v>22</v>
      </c>
      <c r="M9422">
        <v>661.13</v>
      </c>
      <c r="N9422" t="s">
        <v>39</v>
      </c>
    </row>
    <row r="9423" spans="1:14" ht="14.25" customHeight="1" x14ac:dyDescent="0.3">
      <c r="A9423" t="s">
        <v>9115</v>
      </c>
      <c r="B9423" t="s">
        <v>41</v>
      </c>
      <c r="C9423" t="s">
        <v>20</v>
      </c>
      <c r="D9423">
        <v>2597.4699999999998</v>
      </c>
      <c r="E9423">
        <v>0.25</v>
      </c>
      <c r="F9423">
        <f t="shared" si="294"/>
        <v>649.36749999999995</v>
      </c>
      <c r="G9423">
        <f t="shared" si="295"/>
        <v>1948.1025</v>
      </c>
      <c r="H9423">
        <v>4</v>
      </c>
      <c r="I9423" s="17">
        <v>45610</v>
      </c>
      <c r="J9423" s="17">
        <v>45616</v>
      </c>
      <c r="K9423" t="s">
        <v>15</v>
      </c>
      <c r="L9423" t="s">
        <v>27</v>
      </c>
      <c r="M9423">
        <v>489.6</v>
      </c>
      <c r="N9423" t="s">
        <v>28</v>
      </c>
    </row>
    <row r="9424" spans="1:14" ht="14.25" customHeight="1" x14ac:dyDescent="0.3">
      <c r="A9424" t="s">
        <v>14883</v>
      </c>
      <c r="B9424" t="s">
        <v>19</v>
      </c>
      <c r="C9424" t="s">
        <v>26</v>
      </c>
      <c r="D9424">
        <v>2600.42</v>
      </c>
      <c r="E9424">
        <v>0.44</v>
      </c>
      <c r="F9424">
        <f t="shared" si="294"/>
        <v>1144.1848</v>
      </c>
      <c r="G9424">
        <f t="shared" si="295"/>
        <v>1456.2352000000001</v>
      </c>
      <c r="H9424">
        <v>4</v>
      </c>
      <c r="I9424" s="17">
        <v>45550</v>
      </c>
      <c r="J9424" s="17">
        <v>45553</v>
      </c>
      <c r="K9424" t="s">
        <v>15</v>
      </c>
      <c r="L9424" t="s">
        <v>16</v>
      </c>
      <c r="M9424">
        <v>620.27</v>
      </c>
      <c r="N9424" t="s">
        <v>34</v>
      </c>
    </row>
    <row r="9425" spans="1:14" ht="14.25" customHeight="1" x14ac:dyDescent="0.3">
      <c r="A9425" t="s">
        <v>8071</v>
      </c>
      <c r="B9425" t="s">
        <v>13</v>
      </c>
      <c r="C9425" t="s">
        <v>14</v>
      </c>
      <c r="D9425">
        <v>2602.63</v>
      </c>
      <c r="E9425">
        <v>7.0000000000000007E-2</v>
      </c>
      <c r="F9425">
        <f t="shared" si="294"/>
        <v>182.18410000000003</v>
      </c>
      <c r="G9425">
        <f t="shared" si="295"/>
        <v>2420.4459000000002</v>
      </c>
      <c r="H9425">
        <v>4</v>
      </c>
      <c r="I9425" s="17">
        <v>45283</v>
      </c>
      <c r="J9425" s="17">
        <v>45288</v>
      </c>
      <c r="K9425" t="s">
        <v>31</v>
      </c>
      <c r="L9425" t="s">
        <v>22</v>
      </c>
      <c r="M9425">
        <v>541.29999999999995</v>
      </c>
      <c r="N9425" t="s">
        <v>28</v>
      </c>
    </row>
    <row r="9426" spans="1:14" ht="14.25" customHeight="1" x14ac:dyDescent="0.3">
      <c r="A9426" t="s">
        <v>14595</v>
      </c>
      <c r="B9426" t="s">
        <v>41</v>
      </c>
      <c r="C9426" t="s">
        <v>36</v>
      </c>
      <c r="D9426">
        <v>2606.19</v>
      </c>
      <c r="E9426">
        <v>0.25</v>
      </c>
      <c r="F9426">
        <f t="shared" si="294"/>
        <v>651.54750000000001</v>
      </c>
      <c r="G9426">
        <f t="shared" si="295"/>
        <v>1954.6424999999999</v>
      </c>
      <c r="H9426">
        <v>4</v>
      </c>
      <c r="I9426" s="17">
        <v>45338</v>
      </c>
      <c r="J9426" s="17">
        <v>45342</v>
      </c>
      <c r="K9426" t="s">
        <v>15</v>
      </c>
      <c r="L9426" t="s">
        <v>27</v>
      </c>
      <c r="M9426">
        <v>379.24</v>
      </c>
      <c r="N9426" t="s">
        <v>28</v>
      </c>
    </row>
    <row r="9427" spans="1:14" ht="14.25" customHeight="1" x14ac:dyDescent="0.3">
      <c r="A9427" t="s">
        <v>14472</v>
      </c>
      <c r="B9427" t="s">
        <v>13</v>
      </c>
      <c r="C9427" t="s">
        <v>36</v>
      </c>
      <c r="D9427">
        <v>2608.1999999999998</v>
      </c>
      <c r="E9427">
        <v>0.17</v>
      </c>
      <c r="F9427">
        <f t="shared" si="294"/>
        <v>443.39400000000001</v>
      </c>
      <c r="G9427">
        <f t="shared" si="295"/>
        <v>2164.8059999999996</v>
      </c>
      <c r="H9427">
        <v>4</v>
      </c>
      <c r="I9427" s="17">
        <v>45143</v>
      </c>
      <c r="J9427" s="17">
        <v>45144</v>
      </c>
      <c r="K9427" t="s">
        <v>15</v>
      </c>
      <c r="L9427" t="s">
        <v>27</v>
      </c>
      <c r="M9427">
        <v>779.73</v>
      </c>
      <c r="N9427" t="s">
        <v>28</v>
      </c>
    </row>
    <row r="9428" spans="1:14" ht="14.25" customHeight="1" x14ac:dyDescent="0.3">
      <c r="A9428" t="s">
        <v>11946</v>
      </c>
      <c r="B9428" t="s">
        <v>41</v>
      </c>
      <c r="C9428" t="s">
        <v>33</v>
      </c>
      <c r="D9428">
        <v>2615.4</v>
      </c>
      <c r="E9428">
        <v>0.11</v>
      </c>
      <c r="F9428">
        <f t="shared" si="294"/>
        <v>287.69400000000002</v>
      </c>
      <c r="G9428">
        <f t="shared" si="295"/>
        <v>2327.7060000000001</v>
      </c>
      <c r="H9428">
        <v>4</v>
      </c>
      <c r="I9428" s="17">
        <v>45480</v>
      </c>
      <c r="J9428" s="17">
        <v>45483</v>
      </c>
      <c r="K9428" t="s">
        <v>31</v>
      </c>
      <c r="L9428" t="s">
        <v>22</v>
      </c>
      <c r="M9428">
        <v>496.4</v>
      </c>
      <c r="N9428" t="s">
        <v>34</v>
      </c>
    </row>
    <row r="9429" spans="1:14" ht="14.25" customHeight="1" x14ac:dyDescent="0.3">
      <c r="A9429" t="s">
        <v>10810</v>
      </c>
      <c r="B9429" t="s">
        <v>19</v>
      </c>
      <c r="C9429" t="s">
        <v>36</v>
      </c>
      <c r="D9429">
        <v>2618.13</v>
      </c>
      <c r="E9429">
        <v>0.09</v>
      </c>
      <c r="F9429">
        <f t="shared" si="294"/>
        <v>235.6317</v>
      </c>
      <c r="G9429">
        <f t="shared" si="295"/>
        <v>2382.4983000000002</v>
      </c>
      <c r="H9429">
        <v>4</v>
      </c>
      <c r="I9429" s="17">
        <v>45506</v>
      </c>
      <c r="J9429" s="17">
        <v>45512</v>
      </c>
      <c r="K9429" t="s">
        <v>21</v>
      </c>
      <c r="L9429" t="s">
        <v>16</v>
      </c>
      <c r="M9429">
        <v>137.13999999999999</v>
      </c>
      <c r="N9429" t="s">
        <v>28</v>
      </c>
    </row>
    <row r="9430" spans="1:14" ht="14.25" customHeight="1" x14ac:dyDescent="0.3">
      <c r="A9430" t="s">
        <v>13780</v>
      </c>
      <c r="B9430" t="s">
        <v>41</v>
      </c>
      <c r="C9430" t="s">
        <v>20</v>
      </c>
      <c r="D9430">
        <v>2618.59</v>
      </c>
      <c r="E9430">
        <v>0.1</v>
      </c>
      <c r="F9430">
        <f t="shared" si="294"/>
        <v>261.85900000000004</v>
      </c>
      <c r="G9430">
        <f t="shared" si="295"/>
        <v>2356.7310000000002</v>
      </c>
      <c r="H9430">
        <v>4</v>
      </c>
      <c r="I9430" s="17">
        <v>45426</v>
      </c>
      <c r="J9430" s="17">
        <v>45433</v>
      </c>
      <c r="K9430" t="s">
        <v>21</v>
      </c>
      <c r="L9430" t="s">
        <v>22</v>
      </c>
      <c r="M9430">
        <v>588.4</v>
      </c>
      <c r="N9430" t="s">
        <v>39</v>
      </c>
    </row>
    <row r="9431" spans="1:14" ht="14.25" customHeight="1" x14ac:dyDescent="0.3">
      <c r="A9431" t="s">
        <v>13679</v>
      </c>
      <c r="B9431" t="s">
        <v>41</v>
      </c>
      <c r="C9431" t="s">
        <v>14</v>
      </c>
      <c r="D9431">
        <v>2630.21</v>
      </c>
      <c r="E9431">
        <v>0.33</v>
      </c>
      <c r="F9431">
        <f t="shared" si="294"/>
        <v>867.96930000000009</v>
      </c>
      <c r="G9431">
        <f t="shared" si="295"/>
        <v>1762.2406999999998</v>
      </c>
      <c r="H9431">
        <v>4</v>
      </c>
      <c r="I9431" s="17">
        <v>45107</v>
      </c>
      <c r="J9431" s="17">
        <v>45111</v>
      </c>
      <c r="K9431" t="s">
        <v>31</v>
      </c>
      <c r="L9431" t="s">
        <v>16</v>
      </c>
      <c r="M9431">
        <v>414.26</v>
      </c>
      <c r="N9431" t="s">
        <v>34</v>
      </c>
    </row>
    <row r="9432" spans="1:14" ht="14.25" customHeight="1" x14ac:dyDescent="0.3">
      <c r="A9432" t="s">
        <v>12223</v>
      </c>
      <c r="B9432" t="s">
        <v>41</v>
      </c>
      <c r="C9432" t="s">
        <v>20</v>
      </c>
      <c r="D9432">
        <v>2630.69</v>
      </c>
      <c r="E9432">
        <v>0.41</v>
      </c>
      <c r="F9432">
        <f t="shared" si="294"/>
        <v>1078.5828999999999</v>
      </c>
      <c r="G9432">
        <f t="shared" si="295"/>
        <v>1552.1071000000002</v>
      </c>
      <c r="H9432">
        <v>4</v>
      </c>
      <c r="I9432" s="17">
        <v>45413</v>
      </c>
      <c r="J9432" s="17">
        <v>45420</v>
      </c>
      <c r="K9432" t="s">
        <v>21</v>
      </c>
      <c r="L9432" t="s">
        <v>27</v>
      </c>
      <c r="M9432">
        <v>395.94</v>
      </c>
      <c r="N9432" t="s">
        <v>28</v>
      </c>
    </row>
    <row r="9433" spans="1:14" ht="14.25" customHeight="1" x14ac:dyDescent="0.3">
      <c r="A9433" t="s">
        <v>6927</v>
      </c>
      <c r="B9433" t="s">
        <v>19</v>
      </c>
      <c r="C9433" t="s">
        <v>14</v>
      </c>
      <c r="D9433">
        <v>2631.76</v>
      </c>
      <c r="E9433">
        <v>0.14000000000000001</v>
      </c>
      <c r="F9433">
        <f t="shared" si="294"/>
        <v>368.44640000000004</v>
      </c>
      <c r="G9433">
        <f t="shared" si="295"/>
        <v>2263.3136000000004</v>
      </c>
      <c r="H9433">
        <v>4</v>
      </c>
      <c r="I9433" s="17">
        <v>45387</v>
      </c>
      <c r="J9433" s="17">
        <v>45393</v>
      </c>
      <c r="K9433" t="s">
        <v>15</v>
      </c>
      <c r="L9433" t="s">
        <v>16</v>
      </c>
      <c r="M9433">
        <v>674.5</v>
      </c>
      <c r="N9433" t="s">
        <v>28</v>
      </c>
    </row>
    <row r="9434" spans="1:14" ht="14.25" customHeight="1" x14ac:dyDescent="0.3">
      <c r="A9434" t="s">
        <v>9435</v>
      </c>
      <c r="B9434" t="s">
        <v>25</v>
      </c>
      <c r="C9434" t="s">
        <v>36</v>
      </c>
      <c r="D9434">
        <v>2632.27</v>
      </c>
      <c r="E9434">
        <v>0.09</v>
      </c>
      <c r="F9434">
        <f t="shared" si="294"/>
        <v>236.90429999999998</v>
      </c>
      <c r="G9434">
        <f t="shared" si="295"/>
        <v>2395.3656999999998</v>
      </c>
      <c r="H9434">
        <v>4</v>
      </c>
      <c r="I9434" s="17">
        <v>45096</v>
      </c>
      <c r="J9434" s="17">
        <v>45103</v>
      </c>
      <c r="K9434" t="s">
        <v>31</v>
      </c>
      <c r="L9434" t="s">
        <v>22</v>
      </c>
      <c r="M9434">
        <v>399.93</v>
      </c>
      <c r="N9434" t="s">
        <v>17</v>
      </c>
    </row>
    <row r="9435" spans="1:14" ht="14.25" customHeight="1" x14ac:dyDescent="0.3">
      <c r="A9435" t="s">
        <v>14309</v>
      </c>
      <c r="B9435" t="s">
        <v>13</v>
      </c>
      <c r="C9435" t="s">
        <v>33</v>
      </c>
      <c r="D9435">
        <v>2636.31</v>
      </c>
      <c r="E9435">
        <v>0.15</v>
      </c>
      <c r="F9435">
        <f t="shared" si="294"/>
        <v>395.44649999999996</v>
      </c>
      <c r="G9435">
        <f t="shared" si="295"/>
        <v>2240.8634999999999</v>
      </c>
      <c r="H9435">
        <v>4</v>
      </c>
      <c r="I9435" s="17">
        <v>45367</v>
      </c>
      <c r="J9435" s="17">
        <v>45368</v>
      </c>
      <c r="K9435" t="s">
        <v>31</v>
      </c>
      <c r="L9435" t="s">
        <v>22</v>
      </c>
      <c r="M9435">
        <v>705.88</v>
      </c>
      <c r="N9435" t="s">
        <v>28</v>
      </c>
    </row>
    <row r="9436" spans="1:14" ht="14.25" customHeight="1" x14ac:dyDescent="0.3">
      <c r="A9436" t="s">
        <v>13532</v>
      </c>
      <c r="B9436" t="s">
        <v>25</v>
      </c>
      <c r="C9436" t="s">
        <v>26</v>
      </c>
      <c r="D9436">
        <v>2637.09</v>
      </c>
      <c r="E9436">
        <v>0.46</v>
      </c>
      <c r="F9436">
        <f t="shared" si="294"/>
        <v>1213.0614</v>
      </c>
      <c r="G9436">
        <f t="shared" si="295"/>
        <v>1424.0286000000001</v>
      </c>
      <c r="H9436">
        <v>4</v>
      </c>
      <c r="I9436" s="17">
        <v>45494</v>
      </c>
      <c r="J9436" s="17">
        <v>45500</v>
      </c>
      <c r="K9436" t="s">
        <v>31</v>
      </c>
      <c r="L9436" t="s">
        <v>16</v>
      </c>
      <c r="M9436">
        <v>443.88</v>
      </c>
      <c r="N9436" t="s">
        <v>17</v>
      </c>
    </row>
    <row r="9437" spans="1:14" ht="14.25" customHeight="1" x14ac:dyDescent="0.3">
      <c r="A9437" t="s">
        <v>12040</v>
      </c>
      <c r="B9437" t="s">
        <v>19</v>
      </c>
      <c r="C9437" t="s">
        <v>20</v>
      </c>
      <c r="D9437">
        <v>2637.56</v>
      </c>
      <c r="E9437">
        <v>0.16</v>
      </c>
      <c r="F9437">
        <f t="shared" si="294"/>
        <v>422.00959999999998</v>
      </c>
      <c r="G9437">
        <f t="shared" si="295"/>
        <v>2215.5504000000001</v>
      </c>
      <c r="H9437">
        <v>4</v>
      </c>
      <c r="I9437" s="17">
        <v>45616</v>
      </c>
      <c r="J9437" s="17">
        <v>45623</v>
      </c>
      <c r="K9437" t="s">
        <v>31</v>
      </c>
      <c r="L9437" t="s">
        <v>16</v>
      </c>
      <c r="M9437">
        <v>382.95</v>
      </c>
      <c r="N9437" t="s">
        <v>28</v>
      </c>
    </row>
    <row r="9438" spans="1:14" ht="14.25" customHeight="1" x14ac:dyDescent="0.3">
      <c r="A9438" t="s">
        <v>13929</v>
      </c>
      <c r="B9438" t="s">
        <v>13</v>
      </c>
      <c r="C9438" t="s">
        <v>33</v>
      </c>
      <c r="D9438">
        <v>2638.44</v>
      </c>
      <c r="E9438">
        <v>0.18</v>
      </c>
      <c r="F9438">
        <f t="shared" si="294"/>
        <v>474.91919999999999</v>
      </c>
      <c r="G9438">
        <f t="shared" si="295"/>
        <v>2163.5208000000002</v>
      </c>
      <c r="H9438">
        <v>4</v>
      </c>
      <c r="I9438" s="17">
        <v>45431</v>
      </c>
      <c r="J9438" s="17">
        <v>45438</v>
      </c>
      <c r="K9438" t="s">
        <v>21</v>
      </c>
      <c r="L9438" t="s">
        <v>22</v>
      </c>
      <c r="M9438">
        <v>301.89</v>
      </c>
      <c r="N9438" t="s">
        <v>48</v>
      </c>
    </row>
    <row r="9439" spans="1:14" ht="14.25" customHeight="1" x14ac:dyDescent="0.3">
      <c r="A9439" t="s">
        <v>8630</v>
      </c>
      <c r="B9439" t="s">
        <v>13</v>
      </c>
      <c r="C9439" t="s">
        <v>14</v>
      </c>
      <c r="D9439">
        <v>2640.63</v>
      </c>
      <c r="E9439">
        <v>0.45</v>
      </c>
      <c r="F9439">
        <f t="shared" si="294"/>
        <v>1188.2835</v>
      </c>
      <c r="G9439">
        <f t="shared" si="295"/>
        <v>1452.3465000000001</v>
      </c>
      <c r="H9439">
        <v>4</v>
      </c>
      <c r="I9439" s="17">
        <v>45396</v>
      </c>
      <c r="J9439" s="17">
        <v>45401</v>
      </c>
      <c r="K9439" t="s">
        <v>21</v>
      </c>
      <c r="L9439" t="s">
        <v>16</v>
      </c>
      <c r="M9439">
        <v>244.33</v>
      </c>
      <c r="N9439" t="s">
        <v>23</v>
      </c>
    </row>
    <row r="9440" spans="1:14" ht="14.25" customHeight="1" x14ac:dyDescent="0.3">
      <c r="A9440" t="s">
        <v>2202</v>
      </c>
      <c r="B9440" t="s">
        <v>19</v>
      </c>
      <c r="C9440" t="s">
        <v>33</v>
      </c>
      <c r="D9440">
        <v>2643.59</v>
      </c>
      <c r="E9440">
        <v>0.28999999999999998</v>
      </c>
      <c r="F9440">
        <f t="shared" si="294"/>
        <v>766.64109999999994</v>
      </c>
      <c r="G9440">
        <f t="shared" si="295"/>
        <v>1876.9489000000003</v>
      </c>
      <c r="H9440">
        <v>4</v>
      </c>
      <c r="I9440" s="17">
        <v>45077</v>
      </c>
      <c r="J9440" s="17">
        <v>45078</v>
      </c>
      <c r="K9440" t="s">
        <v>31</v>
      </c>
      <c r="L9440" t="s">
        <v>16</v>
      </c>
      <c r="M9440">
        <v>577.05999999999995</v>
      </c>
      <c r="N9440" t="s">
        <v>17</v>
      </c>
    </row>
    <row r="9441" spans="1:14" ht="14.25" customHeight="1" x14ac:dyDescent="0.3">
      <c r="A9441" t="s">
        <v>11584</v>
      </c>
      <c r="B9441" t="s">
        <v>19</v>
      </c>
      <c r="C9441" t="s">
        <v>33</v>
      </c>
      <c r="D9441">
        <v>2644.66</v>
      </c>
      <c r="E9441">
        <v>0.09</v>
      </c>
      <c r="F9441">
        <f t="shared" si="294"/>
        <v>238.01939999999999</v>
      </c>
      <c r="G9441">
        <f t="shared" si="295"/>
        <v>2406.6405999999997</v>
      </c>
      <c r="H9441">
        <v>4</v>
      </c>
      <c r="I9441" s="17">
        <v>45099</v>
      </c>
      <c r="J9441" s="17">
        <v>45104</v>
      </c>
      <c r="K9441" t="s">
        <v>15</v>
      </c>
      <c r="L9441" t="s">
        <v>27</v>
      </c>
      <c r="M9441">
        <v>479.43</v>
      </c>
      <c r="N9441" t="s">
        <v>34</v>
      </c>
    </row>
    <row r="9442" spans="1:14" ht="14.25" customHeight="1" x14ac:dyDescent="0.3">
      <c r="A9442" t="s">
        <v>10928</v>
      </c>
      <c r="B9442" t="s">
        <v>25</v>
      </c>
      <c r="C9442" t="s">
        <v>20</v>
      </c>
      <c r="D9442">
        <v>2645.86</v>
      </c>
      <c r="E9442">
        <v>0.38</v>
      </c>
      <c r="F9442">
        <f t="shared" si="294"/>
        <v>1005.4268000000001</v>
      </c>
      <c r="G9442">
        <f t="shared" si="295"/>
        <v>1640.4331999999999</v>
      </c>
      <c r="H9442">
        <v>4</v>
      </c>
      <c r="I9442" s="17">
        <v>45232</v>
      </c>
      <c r="J9442" s="17">
        <v>45233</v>
      </c>
      <c r="K9442" t="s">
        <v>15</v>
      </c>
      <c r="L9442" t="s">
        <v>27</v>
      </c>
      <c r="M9442">
        <v>335.29</v>
      </c>
      <c r="N9442" t="s">
        <v>17</v>
      </c>
    </row>
    <row r="9443" spans="1:14" ht="14.25" customHeight="1" x14ac:dyDescent="0.3">
      <c r="A9443" t="s">
        <v>10241</v>
      </c>
      <c r="B9443" t="s">
        <v>19</v>
      </c>
      <c r="C9443" t="s">
        <v>20</v>
      </c>
      <c r="D9443">
        <v>2647.05</v>
      </c>
      <c r="E9443">
        <v>0.22</v>
      </c>
      <c r="F9443">
        <f t="shared" si="294"/>
        <v>582.351</v>
      </c>
      <c r="G9443">
        <f t="shared" si="295"/>
        <v>2064.6990000000001</v>
      </c>
      <c r="H9443">
        <v>4</v>
      </c>
      <c r="I9443" s="17">
        <v>45330</v>
      </c>
      <c r="J9443" s="17">
        <v>45336</v>
      </c>
      <c r="K9443" t="s">
        <v>21</v>
      </c>
      <c r="L9443" t="s">
        <v>27</v>
      </c>
      <c r="M9443">
        <v>245.94</v>
      </c>
      <c r="N9443" t="s">
        <v>39</v>
      </c>
    </row>
    <row r="9444" spans="1:14" ht="14.25" customHeight="1" x14ac:dyDescent="0.3">
      <c r="A9444" t="s">
        <v>4545</v>
      </c>
      <c r="B9444" t="s">
        <v>25</v>
      </c>
      <c r="C9444" t="s">
        <v>20</v>
      </c>
      <c r="D9444">
        <v>2648.81</v>
      </c>
      <c r="E9444">
        <v>0.11</v>
      </c>
      <c r="F9444">
        <f t="shared" si="294"/>
        <v>291.3691</v>
      </c>
      <c r="G9444">
        <f t="shared" si="295"/>
        <v>2357.4409000000001</v>
      </c>
      <c r="H9444">
        <v>4</v>
      </c>
      <c r="I9444" s="17">
        <v>45575</v>
      </c>
      <c r="J9444" s="17">
        <v>45582</v>
      </c>
      <c r="K9444" t="s">
        <v>31</v>
      </c>
      <c r="L9444" t="s">
        <v>27</v>
      </c>
      <c r="M9444">
        <v>583.66999999999996</v>
      </c>
      <c r="N9444" t="s">
        <v>34</v>
      </c>
    </row>
    <row r="9445" spans="1:14" ht="14.25" customHeight="1" x14ac:dyDescent="0.3">
      <c r="A9445" t="s">
        <v>573</v>
      </c>
      <c r="B9445" t="s">
        <v>13</v>
      </c>
      <c r="C9445" t="s">
        <v>26</v>
      </c>
      <c r="D9445">
        <v>2651.75</v>
      </c>
      <c r="E9445">
        <v>0.39</v>
      </c>
      <c r="F9445">
        <f t="shared" si="294"/>
        <v>1034.1825000000001</v>
      </c>
      <c r="G9445">
        <f t="shared" si="295"/>
        <v>1617.5674999999999</v>
      </c>
      <c r="H9445">
        <v>4</v>
      </c>
      <c r="I9445" s="17">
        <v>45517</v>
      </c>
      <c r="J9445" s="17">
        <v>45519</v>
      </c>
      <c r="K9445" t="s">
        <v>31</v>
      </c>
      <c r="L9445" t="s">
        <v>22</v>
      </c>
      <c r="M9445">
        <v>348.81</v>
      </c>
      <c r="N9445" t="s">
        <v>23</v>
      </c>
    </row>
    <row r="9446" spans="1:14" ht="14.25" customHeight="1" x14ac:dyDescent="0.3">
      <c r="A9446" t="s">
        <v>510</v>
      </c>
      <c r="B9446" t="s">
        <v>19</v>
      </c>
      <c r="C9446" t="s">
        <v>33</v>
      </c>
      <c r="D9446">
        <v>2654.31</v>
      </c>
      <c r="E9446">
        <v>0.17</v>
      </c>
      <c r="F9446">
        <f t="shared" si="294"/>
        <v>451.23270000000002</v>
      </c>
      <c r="G9446">
        <f t="shared" si="295"/>
        <v>2203.0772999999999</v>
      </c>
      <c r="H9446">
        <v>4</v>
      </c>
      <c r="I9446" s="17">
        <v>45023</v>
      </c>
      <c r="J9446" s="17">
        <v>45024</v>
      </c>
      <c r="K9446" t="s">
        <v>21</v>
      </c>
      <c r="L9446" t="s">
        <v>22</v>
      </c>
      <c r="M9446">
        <v>523.78</v>
      </c>
      <c r="N9446" t="s">
        <v>39</v>
      </c>
    </row>
    <row r="9447" spans="1:14" ht="14.25" customHeight="1" x14ac:dyDescent="0.3">
      <c r="A9447" t="s">
        <v>7629</v>
      </c>
      <c r="B9447" t="s">
        <v>41</v>
      </c>
      <c r="C9447" t="s">
        <v>33</v>
      </c>
      <c r="D9447">
        <v>2654.94</v>
      </c>
      <c r="E9447">
        <v>0.38</v>
      </c>
      <c r="F9447">
        <f t="shared" si="294"/>
        <v>1008.8772</v>
      </c>
      <c r="G9447">
        <f t="shared" si="295"/>
        <v>1646.0628000000002</v>
      </c>
      <c r="H9447">
        <v>4</v>
      </c>
      <c r="I9447" s="17">
        <v>45552</v>
      </c>
      <c r="J9447" s="17">
        <v>45554</v>
      </c>
      <c r="K9447" t="s">
        <v>21</v>
      </c>
      <c r="L9447" t="s">
        <v>27</v>
      </c>
      <c r="M9447">
        <v>280.69</v>
      </c>
      <c r="N9447" t="s">
        <v>28</v>
      </c>
    </row>
    <row r="9448" spans="1:14" ht="14.25" customHeight="1" x14ac:dyDescent="0.3">
      <c r="A9448" t="s">
        <v>991</v>
      </c>
      <c r="B9448" t="s">
        <v>41</v>
      </c>
      <c r="C9448" t="s">
        <v>20</v>
      </c>
      <c r="D9448">
        <v>2660.59</v>
      </c>
      <c r="E9448">
        <v>7.0000000000000007E-2</v>
      </c>
      <c r="F9448">
        <f t="shared" si="294"/>
        <v>186.24130000000002</v>
      </c>
      <c r="G9448">
        <f t="shared" si="295"/>
        <v>2474.3487</v>
      </c>
      <c r="H9448">
        <v>4</v>
      </c>
      <c r="I9448" s="17">
        <v>45490</v>
      </c>
      <c r="J9448" s="17">
        <v>45492</v>
      </c>
      <c r="K9448" t="s">
        <v>31</v>
      </c>
      <c r="L9448" t="s">
        <v>16</v>
      </c>
      <c r="M9448">
        <v>717.24</v>
      </c>
      <c r="N9448" t="s">
        <v>17</v>
      </c>
    </row>
    <row r="9449" spans="1:14" ht="14.25" customHeight="1" x14ac:dyDescent="0.3">
      <c r="A9449" t="s">
        <v>13616</v>
      </c>
      <c r="B9449" t="s">
        <v>19</v>
      </c>
      <c r="C9449" t="s">
        <v>26</v>
      </c>
      <c r="D9449">
        <v>2660.86</v>
      </c>
      <c r="E9449">
        <v>0.42</v>
      </c>
      <c r="F9449">
        <f t="shared" si="294"/>
        <v>1117.5612000000001</v>
      </c>
      <c r="G9449">
        <f t="shared" si="295"/>
        <v>1543.2988</v>
      </c>
      <c r="H9449">
        <v>4</v>
      </c>
      <c r="I9449" s="17">
        <v>45491</v>
      </c>
      <c r="J9449" s="17">
        <v>45493</v>
      </c>
      <c r="K9449" t="s">
        <v>21</v>
      </c>
      <c r="L9449" t="s">
        <v>27</v>
      </c>
      <c r="M9449">
        <v>787.19</v>
      </c>
      <c r="N9449" t="s">
        <v>39</v>
      </c>
    </row>
    <row r="9450" spans="1:14" ht="14.25" customHeight="1" x14ac:dyDescent="0.3">
      <c r="A9450" t="s">
        <v>9598</v>
      </c>
      <c r="B9450" t="s">
        <v>25</v>
      </c>
      <c r="C9450" t="s">
        <v>33</v>
      </c>
      <c r="D9450">
        <v>2667.09</v>
      </c>
      <c r="E9450">
        <v>0.06</v>
      </c>
      <c r="F9450">
        <f t="shared" si="294"/>
        <v>160.02539999999999</v>
      </c>
      <c r="G9450">
        <f t="shared" si="295"/>
        <v>2507.0646000000002</v>
      </c>
      <c r="H9450">
        <v>4</v>
      </c>
      <c r="I9450" s="17">
        <v>45051</v>
      </c>
      <c r="J9450" s="17">
        <v>45056</v>
      </c>
      <c r="K9450" t="s">
        <v>15</v>
      </c>
      <c r="L9450" t="s">
        <v>16</v>
      </c>
      <c r="M9450">
        <v>742.57</v>
      </c>
      <c r="N9450" t="s">
        <v>48</v>
      </c>
    </row>
    <row r="9451" spans="1:14" ht="14.25" customHeight="1" x14ac:dyDescent="0.3">
      <c r="A9451" t="s">
        <v>8417</v>
      </c>
      <c r="B9451" t="s">
        <v>41</v>
      </c>
      <c r="C9451" t="s">
        <v>26</v>
      </c>
      <c r="D9451">
        <v>2672.05</v>
      </c>
      <c r="E9451">
        <v>0.34</v>
      </c>
      <c r="F9451">
        <f t="shared" si="294"/>
        <v>908.49700000000007</v>
      </c>
      <c r="G9451">
        <f t="shared" si="295"/>
        <v>1763.5530000000001</v>
      </c>
      <c r="H9451">
        <v>4</v>
      </c>
      <c r="I9451" s="17">
        <v>44950</v>
      </c>
      <c r="J9451" s="17">
        <v>44956</v>
      </c>
      <c r="K9451" t="s">
        <v>31</v>
      </c>
      <c r="L9451" t="s">
        <v>22</v>
      </c>
      <c r="M9451">
        <v>195.33</v>
      </c>
      <c r="N9451" t="s">
        <v>48</v>
      </c>
    </row>
    <row r="9452" spans="1:14" ht="14.25" customHeight="1" x14ac:dyDescent="0.3">
      <c r="A9452" t="s">
        <v>15019</v>
      </c>
      <c r="B9452" t="s">
        <v>41</v>
      </c>
      <c r="C9452" t="s">
        <v>33</v>
      </c>
      <c r="D9452">
        <v>2687.28</v>
      </c>
      <c r="E9452">
        <v>0.01</v>
      </c>
      <c r="F9452">
        <f t="shared" si="294"/>
        <v>26.872800000000002</v>
      </c>
      <c r="G9452">
        <f t="shared" si="295"/>
        <v>2660.4072000000001</v>
      </c>
      <c r="H9452">
        <v>4</v>
      </c>
      <c r="I9452" s="17">
        <v>45507</v>
      </c>
      <c r="J9452" s="17">
        <v>45512</v>
      </c>
      <c r="K9452" t="s">
        <v>21</v>
      </c>
      <c r="L9452" t="s">
        <v>16</v>
      </c>
      <c r="M9452">
        <v>489.44</v>
      </c>
      <c r="N9452" t="s">
        <v>48</v>
      </c>
    </row>
    <row r="9453" spans="1:14" ht="14.25" customHeight="1" x14ac:dyDescent="0.3">
      <c r="A9453" t="s">
        <v>13689</v>
      </c>
      <c r="B9453" t="s">
        <v>19</v>
      </c>
      <c r="C9453" t="s">
        <v>20</v>
      </c>
      <c r="D9453">
        <v>2689.02</v>
      </c>
      <c r="E9453">
        <v>0.1</v>
      </c>
      <c r="F9453">
        <f t="shared" si="294"/>
        <v>268.90199999999999</v>
      </c>
      <c r="G9453">
        <f t="shared" si="295"/>
        <v>2420.1179999999999</v>
      </c>
      <c r="H9453">
        <v>4</v>
      </c>
      <c r="I9453" s="17">
        <v>45586</v>
      </c>
      <c r="J9453" s="17">
        <v>45592</v>
      </c>
      <c r="K9453" t="s">
        <v>15</v>
      </c>
      <c r="L9453" t="s">
        <v>27</v>
      </c>
      <c r="M9453">
        <v>769.43</v>
      </c>
      <c r="N9453" t="s">
        <v>48</v>
      </c>
    </row>
    <row r="9454" spans="1:14" ht="14.25" customHeight="1" x14ac:dyDescent="0.3">
      <c r="A9454" t="s">
        <v>1780</v>
      </c>
      <c r="B9454" t="s">
        <v>25</v>
      </c>
      <c r="C9454" t="s">
        <v>20</v>
      </c>
      <c r="D9454">
        <v>2689.62</v>
      </c>
      <c r="E9454">
        <v>0.12</v>
      </c>
      <c r="F9454">
        <f t="shared" si="294"/>
        <v>322.75439999999998</v>
      </c>
      <c r="G9454">
        <f t="shared" si="295"/>
        <v>2366.8656000000001</v>
      </c>
      <c r="H9454">
        <v>4</v>
      </c>
      <c r="I9454" s="17">
        <v>45505</v>
      </c>
      <c r="J9454" s="17">
        <v>45510</v>
      </c>
      <c r="K9454" t="s">
        <v>31</v>
      </c>
      <c r="L9454" t="s">
        <v>16</v>
      </c>
      <c r="M9454">
        <v>459.93</v>
      </c>
      <c r="N9454" t="s">
        <v>23</v>
      </c>
    </row>
    <row r="9455" spans="1:14" ht="14.25" customHeight="1" x14ac:dyDescent="0.3">
      <c r="A9455" t="s">
        <v>3500</v>
      </c>
      <c r="B9455" t="s">
        <v>41</v>
      </c>
      <c r="C9455" t="s">
        <v>36</v>
      </c>
      <c r="D9455">
        <v>2695.85</v>
      </c>
      <c r="E9455">
        <v>0.18</v>
      </c>
      <c r="F9455">
        <f t="shared" si="294"/>
        <v>485.25299999999999</v>
      </c>
      <c r="G9455">
        <f t="shared" si="295"/>
        <v>2210.5969999999998</v>
      </c>
      <c r="H9455">
        <v>4</v>
      </c>
      <c r="I9455" s="17">
        <v>45139</v>
      </c>
      <c r="J9455" s="17">
        <v>45140</v>
      </c>
      <c r="K9455" t="s">
        <v>21</v>
      </c>
      <c r="L9455" t="s">
        <v>16</v>
      </c>
      <c r="M9455">
        <v>170.5</v>
      </c>
      <c r="N9455" t="s">
        <v>39</v>
      </c>
    </row>
    <row r="9456" spans="1:14" ht="14.25" customHeight="1" x14ac:dyDescent="0.3">
      <c r="A9456" t="s">
        <v>572</v>
      </c>
      <c r="B9456" t="s">
        <v>41</v>
      </c>
      <c r="C9456" t="s">
        <v>33</v>
      </c>
      <c r="D9456">
        <v>2697.8</v>
      </c>
      <c r="E9456">
        <v>0.02</v>
      </c>
      <c r="F9456">
        <f t="shared" si="294"/>
        <v>53.956000000000003</v>
      </c>
      <c r="G9456">
        <f t="shared" si="295"/>
        <v>2643.8440000000001</v>
      </c>
      <c r="H9456">
        <v>4</v>
      </c>
      <c r="I9456" s="17">
        <v>45240</v>
      </c>
      <c r="J9456" s="17">
        <v>45244</v>
      </c>
      <c r="K9456" t="s">
        <v>15</v>
      </c>
      <c r="L9456" t="s">
        <v>16</v>
      </c>
      <c r="M9456">
        <v>582.42999999999995</v>
      </c>
      <c r="N9456" t="s">
        <v>23</v>
      </c>
    </row>
    <row r="9457" spans="1:14" ht="14.25" customHeight="1" x14ac:dyDescent="0.3">
      <c r="A9457" t="s">
        <v>246</v>
      </c>
      <c r="B9457" t="s">
        <v>13</v>
      </c>
      <c r="C9457" t="s">
        <v>33</v>
      </c>
      <c r="D9457">
        <v>2699.96</v>
      </c>
      <c r="E9457">
        <v>0.33</v>
      </c>
      <c r="F9457">
        <f t="shared" si="294"/>
        <v>890.98680000000002</v>
      </c>
      <c r="G9457">
        <f t="shared" si="295"/>
        <v>1808.9731999999999</v>
      </c>
      <c r="H9457">
        <v>4</v>
      </c>
      <c r="I9457" s="17">
        <v>45390</v>
      </c>
      <c r="J9457" s="17">
        <v>45392</v>
      </c>
      <c r="K9457" t="s">
        <v>31</v>
      </c>
      <c r="L9457" t="s">
        <v>16</v>
      </c>
      <c r="M9457">
        <v>774.75</v>
      </c>
      <c r="N9457" t="s">
        <v>17</v>
      </c>
    </row>
    <row r="9458" spans="1:14" ht="14.25" customHeight="1" x14ac:dyDescent="0.3">
      <c r="A9458" t="s">
        <v>9533</v>
      </c>
      <c r="B9458" t="s">
        <v>25</v>
      </c>
      <c r="C9458" t="s">
        <v>14</v>
      </c>
      <c r="D9458">
        <v>2704.75</v>
      </c>
      <c r="E9458">
        <v>0.03</v>
      </c>
      <c r="F9458">
        <f t="shared" si="294"/>
        <v>81.142499999999998</v>
      </c>
      <c r="G9458">
        <f t="shared" si="295"/>
        <v>2623.6075000000001</v>
      </c>
      <c r="H9458">
        <v>4</v>
      </c>
      <c r="I9458" s="17">
        <v>44965</v>
      </c>
      <c r="J9458" s="17">
        <v>44966</v>
      </c>
      <c r="K9458" t="s">
        <v>31</v>
      </c>
      <c r="L9458" t="s">
        <v>16</v>
      </c>
      <c r="M9458">
        <v>251.04</v>
      </c>
      <c r="N9458" t="s">
        <v>23</v>
      </c>
    </row>
    <row r="9459" spans="1:14" ht="14.25" customHeight="1" x14ac:dyDescent="0.3">
      <c r="A9459" t="s">
        <v>5841</v>
      </c>
      <c r="B9459" t="s">
        <v>41</v>
      </c>
      <c r="C9459" t="s">
        <v>33</v>
      </c>
      <c r="D9459">
        <v>2706.77</v>
      </c>
      <c r="E9459">
        <v>0.13</v>
      </c>
      <c r="F9459">
        <f t="shared" si="294"/>
        <v>351.88010000000003</v>
      </c>
      <c r="G9459">
        <f t="shared" si="295"/>
        <v>2354.8899000000001</v>
      </c>
      <c r="H9459">
        <v>4</v>
      </c>
      <c r="I9459" s="17">
        <v>44994</v>
      </c>
      <c r="J9459" s="17">
        <v>44995</v>
      </c>
      <c r="K9459" t="s">
        <v>15</v>
      </c>
      <c r="L9459" t="s">
        <v>22</v>
      </c>
      <c r="M9459">
        <v>564.66999999999996</v>
      </c>
      <c r="N9459" t="s">
        <v>39</v>
      </c>
    </row>
    <row r="9460" spans="1:14" ht="14.25" customHeight="1" x14ac:dyDescent="0.3">
      <c r="A9460" t="s">
        <v>10719</v>
      </c>
      <c r="B9460" t="s">
        <v>13</v>
      </c>
      <c r="C9460" t="s">
        <v>20</v>
      </c>
      <c r="D9460">
        <v>2709.66</v>
      </c>
      <c r="E9460">
        <v>0.37</v>
      </c>
      <c r="F9460">
        <f t="shared" si="294"/>
        <v>1002.5741999999999</v>
      </c>
      <c r="G9460">
        <f t="shared" si="295"/>
        <v>1707.0857999999998</v>
      </c>
      <c r="H9460">
        <v>4</v>
      </c>
      <c r="I9460" s="17">
        <v>45044</v>
      </c>
      <c r="J9460" s="17">
        <v>45047</v>
      </c>
      <c r="K9460" t="s">
        <v>31</v>
      </c>
      <c r="L9460" t="s">
        <v>16</v>
      </c>
      <c r="M9460">
        <v>617.27</v>
      </c>
      <c r="N9460" t="s">
        <v>17</v>
      </c>
    </row>
    <row r="9461" spans="1:14" ht="14.25" customHeight="1" x14ac:dyDescent="0.3">
      <c r="A9461" t="s">
        <v>6962</v>
      </c>
      <c r="B9461" t="s">
        <v>19</v>
      </c>
      <c r="C9461" t="s">
        <v>20</v>
      </c>
      <c r="D9461">
        <v>2710.93</v>
      </c>
      <c r="E9461">
        <v>0.31</v>
      </c>
      <c r="F9461">
        <f t="shared" si="294"/>
        <v>840.38829999999996</v>
      </c>
      <c r="G9461">
        <f t="shared" si="295"/>
        <v>1870.5416999999998</v>
      </c>
      <c r="H9461">
        <v>4</v>
      </c>
      <c r="I9461" s="17">
        <v>45059</v>
      </c>
      <c r="J9461" s="17">
        <v>45062</v>
      </c>
      <c r="K9461" t="s">
        <v>21</v>
      </c>
      <c r="L9461" t="s">
        <v>27</v>
      </c>
      <c r="M9461">
        <v>465.8</v>
      </c>
      <c r="N9461" t="s">
        <v>48</v>
      </c>
    </row>
    <row r="9462" spans="1:14" ht="14.25" customHeight="1" x14ac:dyDescent="0.3">
      <c r="A9462" t="s">
        <v>8512</v>
      </c>
      <c r="B9462" t="s">
        <v>19</v>
      </c>
      <c r="C9462" t="s">
        <v>14</v>
      </c>
      <c r="D9462">
        <v>2712.49</v>
      </c>
      <c r="E9462">
        <v>0.32</v>
      </c>
      <c r="F9462">
        <f t="shared" si="294"/>
        <v>867.99679999999989</v>
      </c>
      <c r="G9462">
        <f t="shared" si="295"/>
        <v>1844.4931999999999</v>
      </c>
      <c r="H9462">
        <v>4</v>
      </c>
      <c r="I9462" s="17">
        <v>45042</v>
      </c>
      <c r="J9462" s="17">
        <v>45048</v>
      </c>
      <c r="K9462" t="s">
        <v>15</v>
      </c>
      <c r="L9462" t="s">
        <v>27</v>
      </c>
      <c r="M9462">
        <v>600.5</v>
      </c>
      <c r="N9462" t="s">
        <v>34</v>
      </c>
    </row>
    <row r="9463" spans="1:14" ht="14.25" customHeight="1" x14ac:dyDescent="0.3">
      <c r="A9463" t="s">
        <v>13235</v>
      </c>
      <c r="B9463" t="s">
        <v>25</v>
      </c>
      <c r="C9463" t="s">
        <v>26</v>
      </c>
      <c r="D9463">
        <v>2722.13</v>
      </c>
      <c r="E9463">
        <v>0.45</v>
      </c>
      <c r="F9463">
        <f t="shared" si="294"/>
        <v>1224.9585000000002</v>
      </c>
      <c r="G9463">
        <f t="shared" si="295"/>
        <v>1497.1714999999999</v>
      </c>
      <c r="H9463">
        <v>4</v>
      </c>
      <c r="I9463" s="17">
        <v>45292</v>
      </c>
      <c r="J9463" s="17">
        <v>45295</v>
      </c>
      <c r="K9463" t="s">
        <v>15</v>
      </c>
      <c r="L9463" t="s">
        <v>22</v>
      </c>
      <c r="M9463">
        <v>305.2</v>
      </c>
      <c r="N9463" t="s">
        <v>34</v>
      </c>
    </row>
    <row r="9464" spans="1:14" ht="14.25" customHeight="1" x14ac:dyDescent="0.3">
      <c r="A9464" t="s">
        <v>8731</v>
      </c>
      <c r="B9464" t="s">
        <v>41</v>
      </c>
      <c r="C9464" t="s">
        <v>14</v>
      </c>
      <c r="D9464">
        <v>2723.18</v>
      </c>
      <c r="E9464">
        <v>0</v>
      </c>
      <c r="F9464">
        <f t="shared" si="294"/>
        <v>0</v>
      </c>
      <c r="G9464">
        <f t="shared" si="295"/>
        <v>2723.18</v>
      </c>
      <c r="H9464">
        <v>4</v>
      </c>
      <c r="I9464" s="17">
        <v>45012</v>
      </c>
      <c r="J9464" s="17">
        <v>45014</v>
      </c>
      <c r="K9464" t="s">
        <v>31</v>
      </c>
      <c r="L9464" t="s">
        <v>22</v>
      </c>
      <c r="M9464">
        <v>640.04999999999995</v>
      </c>
      <c r="N9464" t="s">
        <v>28</v>
      </c>
    </row>
    <row r="9465" spans="1:14" ht="14.25" customHeight="1" x14ac:dyDescent="0.3">
      <c r="A9465" t="s">
        <v>1669</v>
      </c>
      <c r="B9465" t="s">
        <v>25</v>
      </c>
      <c r="C9465" t="s">
        <v>36</v>
      </c>
      <c r="D9465">
        <v>2723.45</v>
      </c>
      <c r="E9465">
        <v>0.28000000000000003</v>
      </c>
      <c r="F9465">
        <f t="shared" si="294"/>
        <v>762.56600000000003</v>
      </c>
      <c r="G9465">
        <f t="shared" si="295"/>
        <v>1960.8839999999998</v>
      </c>
      <c r="H9465">
        <v>4</v>
      </c>
      <c r="I9465" s="17">
        <v>45535</v>
      </c>
      <c r="J9465" s="17">
        <v>45536</v>
      </c>
      <c r="K9465" t="s">
        <v>31</v>
      </c>
      <c r="L9465" t="s">
        <v>22</v>
      </c>
      <c r="M9465">
        <v>772.59</v>
      </c>
      <c r="N9465" t="s">
        <v>39</v>
      </c>
    </row>
    <row r="9466" spans="1:14" ht="14.25" customHeight="1" x14ac:dyDescent="0.3">
      <c r="A9466" t="s">
        <v>14142</v>
      </c>
      <c r="B9466" t="s">
        <v>41</v>
      </c>
      <c r="C9466" t="s">
        <v>26</v>
      </c>
      <c r="D9466">
        <v>2723.45</v>
      </c>
      <c r="E9466">
        <v>7.0000000000000007E-2</v>
      </c>
      <c r="F9466">
        <f t="shared" si="294"/>
        <v>190.64150000000001</v>
      </c>
      <c r="G9466">
        <f t="shared" si="295"/>
        <v>2532.8084999999996</v>
      </c>
      <c r="H9466">
        <v>4</v>
      </c>
      <c r="I9466" s="17">
        <v>45540</v>
      </c>
      <c r="J9466" s="17">
        <v>45541</v>
      </c>
      <c r="K9466" t="s">
        <v>15</v>
      </c>
      <c r="L9466" t="s">
        <v>16</v>
      </c>
      <c r="M9466">
        <v>718.44</v>
      </c>
      <c r="N9466" t="s">
        <v>48</v>
      </c>
    </row>
    <row r="9467" spans="1:14" ht="14.25" customHeight="1" x14ac:dyDescent="0.3">
      <c r="A9467" t="s">
        <v>2824</v>
      </c>
      <c r="B9467" t="s">
        <v>25</v>
      </c>
      <c r="C9467" t="s">
        <v>20</v>
      </c>
      <c r="D9467">
        <v>2724.59</v>
      </c>
      <c r="E9467">
        <v>0.11</v>
      </c>
      <c r="F9467">
        <f t="shared" si="294"/>
        <v>299.70490000000001</v>
      </c>
      <c r="G9467">
        <f t="shared" si="295"/>
        <v>2424.8851</v>
      </c>
      <c r="H9467">
        <v>4</v>
      </c>
      <c r="I9467" s="17">
        <v>45483</v>
      </c>
      <c r="J9467" s="17">
        <v>45489</v>
      </c>
      <c r="K9467" t="s">
        <v>31</v>
      </c>
      <c r="L9467" t="s">
        <v>22</v>
      </c>
      <c r="M9467">
        <v>779.57</v>
      </c>
      <c r="N9467" t="s">
        <v>34</v>
      </c>
    </row>
    <row r="9468" spans="1:14" ht="14.25" customHeight="1" x14ac:dyDescent="0.3">
      <c r="A9468" t="s">
        <v>13905</v>
      </c>
      <c r="B9468" t="s">
        <v>41</v>
      </c>
      <c r="C9468" t="s">
        <v>26</v>
      </c>
      <c r="D9468">
        <v>2725.99</v>
      </c>
      <c r="E9468">
        <v>7.0000000000000007E-2</v>
      </c>
      <c r="F9468">
        <f t="shared" si="294"/>
        <v>190.8193</v>
      </c>
      <c r="G9468">
        <f t="shared" si="295"/>
        <v>2535.1706999999997</v>
      </c>
      <c r="H9468">
        <v>4</v>
      </c>
      <c r="I9468" s="17">
        <v>45012</v>
      </c>
      <c r="J9468" s="17">
        <v>45015</v>
      </c>
      <c r="K9468" t="s">
        <v>15</v>
      </c>
      <c r="L9468" t="s">
        <v>27</v>
      </c>
      <c r="M9468">
        <v>557</v>
      </c>
      <c r="N9468" t="s">
        <v>39</v>
      </c>
    </row>
    <row r="9469" spans="1:14" ht="14.25" customHeight="1" x14ac:dyDescent="0.3">
      <c r="A9469" t="s">
        <v>4007</v>
      </c>
      <c r="B9469" t="s">
        <v>41</v>
      </c>
      <c r="C9469" t="s">
        <v>36</v>
      </c>
      <c r="D9469">
        <v>2726.19</v>
      </c>
      <c r="E9469">
        <v>0.46</v>
      </c>
      <c r="F9469">
        <f t="shared" si="294"/>
        <v>1254.0474000000002</v>
      </c>
      <c r="G9469">
        <f t="shared" si="295"/>
        <v>1472.1425999999999</v>
      </c>
      <c r="H9469">
        <v>4</v>
      </c>
      <c r="I9469" s="17">
        <v>45383</v>
      </c>
      <c r="J9469" s="17">
        <v>45388</v>
      </c>
      <c r="K9469" t="s">
        <v>31</v>
      </c>
      <c r="L9469" t="s">
        <v>27</v>
      </c>
      <c r="M9469">
        <v>586.33000000000004</v>
      </c>
      <c r="N9469" t="s">
        <v>28</v>
      </c>
    </row>
    <row r="9470" spans="1:14" ht="14.25" customHeight="1" x14ac:dyDescent="0.3">
      <c r="A9470" t="s">
        <v>2924</v>
      </c>
      <c r="B9470" t="s">
        <v>13</v>
      </c>
      <c r="C9470" t="s">
        <v>14</v>
      </c>
      <c r="D9470">
        <v>2727.1</v>
      </c>
      <c r="E9470">
        <v>0.3</v>
      </c>
      <c r="F9470">
        <f t="shared" si="294"/>
        <v>818.13</v>
      </c>
      <c r="G9470">
        <f t="shared" si="295"/>
        <v>1908.9699999999998</v>
      </c>
      <c r="H9470">
        <v>4</v>
      </c>
      <c r="I9470" s="17">
        <v>44932</v>
      </c>
      <c r="J9470" s="17">
        <v>44934</v>
      </c>
      <c r="K9470" t="s">
        <v>31</v>
      </c>
      <c r="L9470" t="s">
        <v>22</v>
      </c>
      <c r="M9470">
        <v>230.54</v>
      </c>
      <c r="N9470" t="s">
        <v>23</v>
      </c>
    </row>
    <row r="9471" spans="1:14" ht="14.25" customHeight="1" x14ac:dyDescent="0.3">
      <c r="A9471" t="s">
        <v>15196</v>
      </c>
      <c r="B9471" t="s">
        <v>41</v>
      </c>
      <c r="C9471" t="s">
        <v>26</v>
      </c>
      <c r="D9471">
        <v>2734.42</v>
      </c>
      <c r="E9471">
        <v>0.49</v>
      </c>
      <c r="F9471">
        <f t="shared" si="294"/>
        <v>1339.8658</v>
      </c>
      <c r="G9471">
        <f t="shared" si="295"/>
        <v>1394.5542</v>
      </c>
      <c r="H9471">
        <v>4</v>
      </c>
      <c r="I9471" s="17">
        <v>45309</v>
      </c>
      <c r="J9471" s="17">
        <v>45310</v>
      </c>
      <c r="K9471" t="s">
        <v>15</v>
      </c>
      <c r="L9471" t="s">
        <v>27</v>
      </c>
      <c r="M9471">
        <v>460.11</v>
      </c>
      <c r="N9471" t="s">
        <v>39</v>
      </c>
    </row>
    <row r="9472" spans="1:14" ht="14.25" customHeight="1" x14ac:dyDescent="0.3">
      <c r="A9472" t="s">
        <v>5653</v>
      </c>
      <c r="B9472" t="s">
        <v>13</v>
      </c>
      <c r="C9472" t="s">
        <v>33</v>
      </c>
      <c r="D9472">
        <v>2735.28</v>
      </c>
      <c r="E9472">
        <v>0.17</v>
      </c>
      <c r="F9472">
        <f t="shared" si="294"/>
        <v>464.99760000000009</v>
      </c>
      <c r="G9472">
        <f t="shared" si="295"/>
        <v>2270.2824000000001</v>
      </c>
      <c r="H9472">
        <v>4</v>
      </c>
      <c r="I9472" s="17">
        <v>44982</v>
      </c>
      <c r="J9472" s="17">
        <v>44987</v>
      </c>
      <c r="K9472" t="s">
        <v>21</v>
      </c>
      <c r="L9472" t="s">
        <v>16</v>
      </c>
      <c r="M9472">
        <v>203.15</v>
      </c>
      <c r="N9472" t="s">
        <v>48</v>
      </c>
    </row>
    <row r="9473" spans="1:14" ht="14.25" customHeight="1" x14ac:dyDescent="0.3">
      <c r="A9473" t="s">
        <v>10967</v>
      </c>
      <c r="B9473" t="s">
        <v>19</v>
      </c>
      <c r="C9473" t="s">
        <v>36</v>
      </c>
      <c r="D9473">
        <v>2738.75</v>
      </c>
      <c r="E9473">
        <v>0.18</v>
      </c>
      <c r="F9473">
        <f t="shared" si="294"/>
        <v>492.97499999999997</v>
      </c>
      <c r="G9473">
        <f t="shared" si="295"/>
        <v>2245.7750000000001</v>
      </c>
      <c r="H9473">
        <v>4</v>
      </c>
      <c r="I9473" s="17">
        <v>45192</v>
      </c>
      <c r="J9473" s="17">
        <v>45194</v>
      </c>
      <c r="K9473" t="s">
        <v>21</v>
      </c>
      <c r="L9473" t="s">
        <v>22</v>
      </c>
      <c r="M9473">
        <v>593.38</v>
      </c>
      <c r="N9473" t="s">
        <v>17</v>
      </c>
    </row>
    <row r="9474" spans="1:14" ht="14.25" customHeight="1" x14ac:dyDescent="0.3">
      <c r="A9474" t="s">
        <v>8294</v>
      </c>
      <c r="B9474" t="s">
        <v>19</v>
      </c>
      <c r="C9474" t="s">
        <v>14</v>
      </c>
      <c r="D9474">
        <v>2739.54</v>
      </c>
      <c r="E9474">
        <v>0.27</v>
      </c>
      <c r="F9474">
        <f t="shared" ref="F9474:F9537" si="296">D9474*E9474</f>
        <v>739.67580000000009</v>
      </c>
      <c r="G9474">
        <f t="shared" ref="G9474:G9537" si="297">D9474-F9474</f>
        <v>1999.8642</v>
      </c>
      <c r="H9474">
        <v>4</v>
      </c>
      <c r="I9474" s="17">
        <v>45049</v>
      </c>
      <c r="J9474" s="17">
        <v>45056</v>
      </c>
      <c r="K9474" t="s">
        <v>21</v>
      </c>
      <c r="L9474" t="s">
        <v>27</v>
      </c>
      <c r="M9474">
        <v>787.84</v>
      </c>
      <c r="N9474" t="s">
        <v>23</v>
      </c>
    </row>
    <row r="9475" spans="1:14" ht="14.25" customHeight="1" x14ac:dyDescent="0.3">
      <c r="A9475" t="s">
        <v>6576</v>
      </c>
      <c r="B9475" t="s">
        <v>41</v>
      </c>
      <c r="C9475" t="s">
        <v>14</v>
      </c>
      <c r="D9475">
        <v>2744.44</v>
      </c>
      <c r="E9475">
        <v>0.44</v>
      </c>
      <c r="F9475">
        <f t="shared" si="296"/>
        <v>1207.5536</v>
      </c>
      <c r="G9475">
        <f t="shared" si="297"/>
        <v>1536.8864000000001</v>
      </c>
      <c r="H9475">
        <v>4</v>
      </c>
      <c r="I9475" s="17">
        <v>45413</v>
      </c>
      <c r="J9475" s="17">
        <v>45415</v>
      </c>
      <c r="K9475" t="s">
        <v>31</v>
      </c>
      <c r="L9475" t="s">
        <v>27</v>
      </c>
      <c r="M9475">
        <v>814.96</v>
      </c>
      <c r="N9475" t="s">
        <v>39</v>
      </c>
    </row>
    <row r="9476" spans="1:14" ht="14.25" customHeight="1" x14ac:dyDescent="0.3">
      <c r="A9476" t="s">
        <v>2844</v>
      </c>
      <c r="B9476" t="s">
        <v>25</v>
      </c>
      <c r="C9476" t="s">
        <v>33</v>
      </c>
      <c r="D9476">
        <v>2745.12</v>
      </c>
      <c r="E9476">
        <v>0.25</v>
      </c>
      <c r="F9476">
        <f t="shared" si="296"/>
        <v>686.28</v>
      </c>
      <c r="G9476">
        <f t="shared" si="297"/>
        <v>2058.84</v>
      </c>
      <c r="H9476">
        <v>4</v>
      </c>
      <c r="I9476" s="17">
        <v>45172</v>
      </c>
      <c r="J9476" s="17">
        <v>45175</v>
      </c>
      <c r="K9476" t="s">
        <v>15</v>
      </c>
      <c r="L9476" t="s">
        <v>22</v>
      </c>
      <c r="M9476">
        <v>626.46</v>
      </c>
      <c r="N9476" t="s">
        <v>39</v>
      </c>
    </row>
    <row r="9477" spans="1:14" ht="14.25" customHeight="1" x14ac:dyDescent="0.3">
      <c r="A9477" t="s">
        <v>9319</v>
      </c>
      <c r="B9477" t="s">
        <v>25</v>
      </c>
      <c r="C9477" t="s">
        <v>33</v>
      </c>
      <c r="D9477">
        <v>2756.22</v>
      </c>
      <c r="E9477">
        <v>0.31</v>
      </c>
      <c r="F9477">
        <f t="shared" si="296"/>
        <v>854.42819999999995</v>
      </c>
      <c r="G9477">
        <f t="shared" si="297"/>
        <v>1901.7918</v>
      </c>
      <c r="H9477">
        <v>4</v>
      </c>
      <c r="I9477" s="17">
        <v>45350</v>
      </c>
      <c r="J9477" s="17">
        <v>45353</v>
      </c>
      <c r="K9477" t="s">
        <v>21</v>
      </c>
      <c r="L9477" t="s">
        <v>22</v>
      </c>
      <c r="M9477">
        <v>190.71</v>
      </c>
      <c r="N9477" t="s">
        <v>34</v>
      </c>
    </row>
    <row r="9478" spans="1:14" ht="14.25" customHeight="1" x14ac:dyDescent="0.3">
      <c r="A9478" t="s">
        <v>10893</v>
      </c>
      <c r="B9478" t="s">
        <v>19</v>
      </c>
      <c r="C9478" t="s">
        <v>33</v>
      </c>
      <c r="D9478">
        <v>2758.52</v>
      </c>
      <c r="E9478">
        <v>0.49</v>
      </c>
      <c r="F9478">
        <f t="shared" si="296"/>
        <v>1351.6748</v>
      </c>
      <c r="G9478">
        <f t="shared" si="297"/>
        <v>1406.8452</v>
      </c>
      <c r="H9478">
        <v>4</v>
      </c>
      <c r="I9478" s="17">
        <v>45495</v>
      </c>
      <c r="J9478" s="17">
        <v>45502</v>
      </c>
      <c r="K9478" t="s">
        <v>31</v>
      </c>
      <c r="L9478" t="s">
        <v>16</v>
      </c>
      <c r="M9478">
        <v>400.46</v>
      </c>
      <c r="N9478" t="s">
        <v>39</v>
      </c>
    </row>
    <row r="9479" spans="1:14" ht="14.25" customHeight="1" x14ac:dyDescent="0.3">
      <c r="A9479" t="s">
        <v>3321</v>
      </c>
      <c r="B9479" t="s">
        <v>41</v>
      </c>
      <c r="C9479" t="s">
        <v>26</v>
      </c>
      <c r="D9479">
        <v>2762.12</v>
      </c>
      <c r="E9479">
        <v>0.28999999999999998</v>
      </c>
      <c r="F9479">
        <f t="shared" si="296"/>
        <v>801.01479999999992</v>
      </c>
      <c r="G9479">
        <f t="shared" si="297"/>
        <v>1961.1052</v>
      </c>
      <c r="H9479">
        <v>4</v>
      </c>
      <c r="I9479" s="17">
        <v>45425</v>
      </c>
      <c r="J9479" s="17">
        <v>45428</v>
      </c>
      <c r="K9479" t="s">
        <v>15</v>
      </c>
      <c r="L9479" t="s">
        <v>27</v>
      </c>
      <c r="M9479">
        <v>416.14</v>
      </c>
      <c r="N9479" t="s">
        <v>23</v>
      </c>
    </row>
    <row r="9480" spans="1:14" ht="14.25" customHeight="1" x14ac:dyDescent="0.3">
      <c r="A9480" t="s">
        <v>11755</v>
      </c>
      <c r="B9480" t="s">
        <v>19</v>
      </c>
      <c r="C9480" t="s">
        <v>33</v>
      </c>
      <c r="D9480">
        <v>2770.14</v>
      </c>
      <c r="E9480">
        <v>0.25</v>
      </c>
      <c r="F9480">
        <f t="shared" si="296"/>
        <v>692.53499999999997</v>
      </c>
      <c r="G9480">
        <f t="shared" si="297"/>
        <v>2077.605</v>
      </c>
      <c r="H9480">
        <v>4</v>
      </c>
      <c r="I9480" s="17">
        <v>45495</v>
      </c>
      <c r="J9480" s="17">
        <v>45502</v>
      </c>
      <c r="K9480" t="s">
        <v>21</v>
      </c>
      <c r="L9480" t="s">
        <v>16</v>
      </c>
      <c r="M9480">
        <v>193.67</v>
      </c>
      <c r="N9480" t="s">
        <v>34</v>
      </c>
    </row>
    <row r="9481" spans="1:14" ht="14.25" customHeight="1" x14ac:dyDescent="0.3">
      <c r="A9481" t="s">
        <v>783</v>
      </c>
      <c r="B9481" t="s">
        <v>19</v>
      </c>
      <c r="C9481" t="s">
        <v>14</v>
      </c>
      <c r="D9481">
        <v>2773.4</v>
      </c>
      <c r="E9481">
        <v>0.1</v>
      </c>
      <c r="F9481">
        <f t="shared" si="296"/>
        <v>277.34000000000003</v>
      </c>
      <c r="G9481">
        <f t="shared" si="297"/>
        <v>2496.06</v>
      </c>
      <c r="H9481">
        <v>4</v>
      </c>
      <c r="I9481" s="17">
        <v>45184</v>
      </c>
      <c r="J9481" s="17">
        <v>45186</v>
      </c>
      <c r="K9481" t="s">
        <v>31</v>
      </c>
      <c r="L9481" t="s">
        <v>16</v>
      </c>
      <c r="M9481">
        <v>414.86</v>
      </c>
      <c r="N9481" t="s">
        <v>28</v>
      </c>
    </row>
    <row r="9482" spans="1:14" ht="14.25" customHeight="1" x14ac:dyDescent="0.3">
      <c r="A9482" t="s">
        <v>2557</v>
      </c>
      <c r="B9482" t="s">
        <v>13</v>
      </c>
      <c r="C9482" t="s">
        <v>20</v>
      </c>
      <c r="D9482">
        <v>2773.91</v>
      </c>
      <c r="E9482">
        <v>0.26</v>
      </c>
      <c r="F9482">
        <f t="shared" si="296"/>
        <v>721.21659999999997</v>
      </c>
      <c r="G9482">
        <f t="shared" si="297"/>
        <v>2052.6934000000001</v>
      </c>
      <c r="H9482">
        <v>4</v>
      </c>
      <c r="I9482" s="17">
        <v>45614</v>
      </c>
      <c r="J9482" s="17">
        <v>45617</v>
      </c>
      <c r="K9482" t="s">
        <v>15</v>
      </c>
      <c r="L9482" t="s">
        <v>16</v>
      </c>
      <c r="M9482">
        <v>291.51</v>
      </c>
      <c r="N9482" t="s">
        <v>39</v>
      </c>
    </row>
    <row r="9483" spans="1:14" ht="14.25" customHeight="1" x14ac:dyDescent="0.3">
      <c r="A9483" t="s">
        <v>10536</v>
      </c>
      <c r="B9483" t="s">
        <v>13</v>
      </c>
      <c r="C9483" t="s">
        <v>14</v>
      </c>
      <c r="D9483">
        <v>2776.98</v>
      </c>
      <c r="E9483">
        <v>0.26</v>
      </c>
      <c r="F9483">
        <f t="shared" si="296"/>
        <v>722.01480000000004</v>
      </c>
      <c r="G9483">
        <f t="shared" si="297"/>
        <v>2054.9652000000001</v>
      </c>
      <c r="H9483">
        <v>4</v>
      </c>
      <c r="I9483" s="17">
        <v>45215</v>
      </c>
      <c r="J9483" s="17">
        <v>45218</v>
      </c>
      <c r="K9483" t="s">
        <v>15</v>
      </c>
      <c r="L9483" t="s">
        <v>27</v>
      </c>
      <c r="M9483">
        <v>716.13</v>
      </c>
      <c r="N9483" t="s">
        <v>23</v>
      </c>
    </row>
    <row r="9484" spans="1:14" ht="14.25" customHeight="1" x14ac:dyDescent="0.3">
      <c r="A9484" t="s">
        <v>2898</v>
      </c>
      <c r="B9484" t="s">
        <v>13</v>
      </c>
      <c r="C9484" t="s">
        <v>26</v>
      </c>
      <c r="D9484">
        <v>2779.92</v>
      </c>
      <c r="E9484">
        <v>0.33</v>
      </c>
      <c r="F9484">
        <f t="shared" si="296"/>
        <v>917.37360000000012</v>
      </c>
      <c r="G9484">
        <f t="shared" si="297"/>
        <v>1862.5463999999999</v>
      </c>
      <c r="H9484">
        <v>4</v>
      </c>
      <c r="I9484" s="17">
        <v>45186</v>
      </c>
      <c r="J9484" s="17">
        <v>45193</v>
      </c>
      <c r="K9484" t="s">
        <v>15</v>
      </c>
      <c r="L9484" t="s">
        <v>22</v>
      </c>
      <c r="M9484">
        <v>678.05</v>
      </c>
      <c r="N9484" t="s">
        <v>34</v>
      </c>
    </row>
    <row r="9485" spans="1:14" ht="14.25" customHeight="1" x14ac:dyDescent="0.3">
      <c r="A9485" t="s">
        <v>6569</v>
      </c>
      <c r="B9485" t="s">
        <v>25</v>
      </c>
      <c r="C9485" t="s">
        <v>33</v>
      </c>
      <c r="D9485">
        <v>2780.02</v>
      </c>
      <c r="E9485">
        <v>0.32</v>
      </c>
      <c r="F9485">
        <f t="shared" si="296"/>
        <v>889.60640000000001</v>
      </c>
      <c r="G9485">
        <f t="shared" si="297"/>
        <v>1890.4135999999999</v>
      </c>
      <c r="H9485">
        <v>4</v>
      </c>
      <c r="I9485" s="17">
        <v>45105</v>
      </c>
      <c r="J9485" s="17">
        <v>45112</v>
      </c>
      <c r="K9485" t="s">
        <v>31</v>
      </c>
      <c r="L9485" t="s">
        <v>27</v>
      </c>
      <c r="M9485">
        <v>256.79000000000002</v>
      </c>
      <c r="N9485" t="s">
        <v>23</v>
      </c>
    </row>
    <row r="9486" spans="1:14" ht="14.25" customHeight="1" x14ac:dyDescent="0.3">
      <c r="A9486" t="s">
        <v>10399</v>
      </c>
      <c r="B9486" t="s">
        <v>41</v>
      </c>
      <c r="C9486" t="s">
        <v>26</v>
      </c>
      <c r="D9486">
        <v>2780.92</v>
      </c>
      <c r="E9486">
        <v>0.1</v>
      </c>
      <c r="F9486">
        <f t="shared" si="296"/>
        <v>278.09200000000004</v>
      </c>
      <c r="G9486">
        <f t="shared" si="297"/>
        <v>2502.828</v>
      </c>
      <c r="H9486">
        <v>4</v>
      </c>
      <c r="I9486" s="17">
        <v>45040</v>
      </c>
      <c r="J9486" s="17">
        <v>45046</v>
      </c>
      <c r="K9486" t="s">
        <v>31</v>
      </c>
      <c r="L9486" t="s">
        <v>22</v>
      </c>
      <c r="M9486">
        <v>612.13</v>
      </c>
      <c r="N9486" t="s">
        <v>23</v>
      </c>
    </row>
    <row r="9487" spans="1:14" ht="14.25" customHeight="1" x14ac:dyDescent="0.3">
      <c r="A9487" t="s">
        <v>13523</v>
      </c>
      <c r="B9487" t="s">
        <v>25</v>
      </c>
      <c r="C9487" t="s">
        <v>20</v>
      </c>
      <c r="D9487">
        <v>2782.68</v>
      </c>
      <c r="E9487">
        <v>0.38</v>
      </c>
      <c r="F9487">
        <f t="shared" si="296"/>
        <v>1057.4184</v>
      </c>
      <c r="G9487">
        <f t="shared" si="297"/>
        <v>1725.2615999999998</v>
      </c>
      <c r="H9487">
        <v>4</v>
      </c>
      <c r="I9487" s="17">
        <v>45449</v>
      </c>
      <c r="J9487" s="17">
        <v>45453</v>
      </c>
      <c r="K9487" t="s">
        <v>21</v>
      </c>
      <c r="L9487" t="s">
        <v>27</v>
      </c>
      <c r="M9487">
        <v>245.77</v>
      </c>
      <c r="N9487" t="s">
        <v>48</v>
      </c>
    </row>
    <row r="9488" spans="1:14" ht="14.25" customHeight="1" x14ac:dyDescent="0.3">
      <c r="A9488" t="s">
        <v>14675</v>
      </c>
      <c r="B9488" t="s">
        <v>25</v>
      </c>
      <c r="C9488" t="s">
        <v>20</v>
      </c>
      <c r="D9488">
        <v>2789.6</v>
      </c>
      <c r="E9488">
        <v>0.32</v>
      </c>
      <c r="F9488">
        <f t="shared" si="296"/>
        <v>892.67200000000003</v>
      </c>
      <c r="G9488">
        <f t="shared" si="297"/>
        <v>1896.9279999999999</v>
      </c>
      <c r="H9488">
        <v>4</v>
      </c>
      <c r="I9488" s="17">
        <v>45514</v>
      </c>
      <c r="J9488" s="17">
        <v>45518</v>
      </c>
      <c r="K9488" t="s">
        <v>15</v>
      </c>
      <c r="L9488" t="s">
        <v>27</v>
      </c>
      <c r="M9488">
        <v>167.24</v>
      </c>
      <c r="N9488" t="s">
        <v>39</v>
      </c>
    </row>
    <row r="9489" spans="1:14" ht="14.25" customHeight="1" x14ac:dyDescent="0.3">
      <c r="A9489" t="s">
        <v>15299</v>
      </c>
      <c r="B9489" t="s">
        <v>13</v>
      </c>
      <c r="C9489" t="s">
        <v>20</v>
      </c>
      <c r="D9489">
        <v>2791.26</v>
      </c>
      <c r="E9489">
        <v>0.11</v>
      </c>
      <c r="F9489">
        <f t="shared" si="296"/>
        <v>307.03860000000003</v>
      </c>
      <c r="G9489">
        <f t="shared" si="297"/>
        <v>2484.2214000000004</v>
      </c>
      <c r="H9489">
        <v>4</v>
      </c>
      <c r="I9489" s="17">
        <v>45375</v>
      </c>
      <c r="J9489" s="17">
        <v>45382</v>
      </c>
      <c r="K9489" t="s">
        <v>21</v>
      </c>
      <c r="L9489" t="s">
        <v>16</v>
      </c>
      <c r="M9489">
        <v>189.16</v>
      </c>
      <c r="N9489" t="s">
        <v>48</v>
      </c>
    </row>
    <row r="9490" spans="1:14" ht="14.25" customHeight="1" x14ac:dyDescent="0.3">
      <c r="A9490" t="s">
        <v>13277</v>
      </c>
      <c r="B9490" t="s">
        <v>41</v>
      </c>
      <c r="C9490" t="s">
        <v>33</v>
      </c>
      <c r="D9490">
        <v>2803.62</v>
      </c>
      <c r="E9490">
        <v>0.14000000000000001</v>
      </c>
      <c r="F9490">
        <f t="shared" si="296"/>
        <v>392.5068</v>
      </c>
      <c r="G9490">
        <f t="shared" si="297"/>
        <v>2411.1131999999998</v>
      </c>
      <c r="H9490">
        <v>4</v>
      </c>
      <c r="I9490" s="17">
        <v>45497</v>
      </c>
      <c r="J9490" s="17">
        <v>45499</v>
      </c>
      <c r="K9490" t="s">
        <v>21</v>
      </c>
      <c r="L9490" t="s">
        <v>22</v>
      </c>
      <c r="M9490">
        <v>544.74</v>
      </c>
      <c r="N9490" t="s">
        <v>23</v>
      </c>
    </row>
    <row r="9491" spans="1:14" ht="14.25" customHeight="1" x14ac:dyDescent="0.3">
      <c r="A9491" t="s">
        <v>9992</v>
      </c>
      <c r="B9491" t="s">
        <v>41</v>
      </c>
      <c r="C9491" t="s">
        <v>14</v>
      </c>
      <c r="D9491">
        <v>2804.9</v>
      </c>
      <c r="E9491">
        <v>0.38</v>
      </c>
      <c r="F9491">
        <f t="shared" si="296"/>
        <v>1065.8620000000001</v>
      </c>
      <c r="G9491">
        <f t="shared" si="297"/>
        <v>1739.038</v>
      </c>
      <c r="H9491">
        <v>4</v>
      </c>
      <c r="I9491" s="17">
        <v>44992</v>
      </c>
      <c r="J9491" s="17">
        <v>44995</v>
      </c>
      <c r="K9491" t="s">
        <v>15</v>
      </c>
      <c r="L9491" t="s">
        <v>22</v>
      </c>
      <c r="M9491">
        <v>615.45000000000005</v>
      </c>
      <c r="N9491" t="s">
        <v>28</v>
      </c>
    </row>
    <row r="9492" spans="1:14" ht="14.25" customHeight="1" x14ac:dyDescent="0.3">
      <c r="A9492" t="s">
        <v>14509</v>
      </c>
      <c r="B9492" t="s">
        <v>41</v>
      </c>
      <c r="C9492" t="s">
        <v>33</v>
      </c>
      <c r="D9492">
        <v>2809.01</v>
      </c>
      <c r="E9492">
        <v>7.0000000000000007E-2</v>
      </c>
      <c r="F9492">
        <f t="shared" si="296"/>
        <v>196.63070000000005</v>
      </c>
      <c r="G9492">
        <f t="shared" si="297"/>
        <v>2612.3793000000001</v>
      </c>
      <c r="H9492">
        <v>4</v>
      </c>
      <c r="I9492" s="17">
        <v>45011</v>
      </c>
      <c r="J9492" s="17">
        <v>45016</v>
      </c>
      <c r="K9492" t="s">
        <v>21</v>
      </c>
      <c r="L9492" t="s">
        <v>16</v>
      </c>
      <c r="M9492">
        <v>547.15</v>
      </c>
      <c r="N9492" t="s">
        <v>28</v>
      </c>
    </row>
    <row r="9493" spans="1:14" ht="14.25" customHeight="1" x14ac:dyDescent="0.3">
      <c r="A9493" t="s">
        <v>15103</v>
      </c>
      <c r="B9493" t="s">
        <v>19</v>
      </c>
      <c r="C9493" t="s">
        <v>36</v>
      </c>
      <c r="D9493">
        <v>2809.3</v>
      </c>
      <c r="E9493">
        <v>0.5</v>
      </c>
      <c r="F9493">
        <f t="shared" si="296"/>
        <v>1404.65</v>
      </c>
      <c r="G9493">
        <f t="shared" si="297"/>
        <v>1404.65</v>
      </c>
      <c r="H9493">
        <v>4</v>
      </c>
      <c r="I9493" s="17">
        <v>45493</v>
      </c>
      <c r="J9493" s="17">
        <v>45494</v>
      </c>
      <c r="K9493" t="s">
        <v>21</v>
      </c>
      <c r="L9493" t="s">
        <v>22</v>
      </c>
      <c r="M9493">
        <v>794.33</v>
      </c>
      <c r="N9493" t="s">
        <v>23</v>
      </c>
    </row>
    <row r="9494" spans="1:14" ht="14.25" customHeight="1" x14ac:dyDescent="0.3">
      <c r="A9494" t="s">
        <v>9409</v>
      </c>
      <c r="B9494" t="s">
        <v>25</v>
      </c>
      <c r="C9494" t="s">
        <v>14</v>
      </c>
      <c r="D9494">
        <v>2811.15</v>
      </c>
      <c r="E9494">
        <v>0.47</v>
      </c>
      <c r="F9494">
        <f t="shared" si="296"/>
        <v>1321.2404999999999</v>
      </c>
      <c r="G9494">
        <f t="shared" si="297"/>
        <v>1489.9095000000002</v>
      </c>
      <c r="H9494">
        <v>4</v>
      </c>
      <c r="I9494" s="17">
        <v>45204</v>
      </c>
      <c r="J9494" s="17">
        <v>45205</v>
      </c>
      <c r="K9494" t="s">
        <v>21</v>
      </c>
      <c r="L9494" t="s">
        <v>27</v>
      </c>
      <c r="M9494">
        <v>594.77</v>
      </c>
      <c r="N9494" t="s">
        <v>17</v>
      </c>
    </row>
    <row r="9495" spans="1:14" ht="14.25" customHeight="1" x14ac:dyDescent="0.3">
      <c r="A9495" t="s">
        <v>9060</v>
      </c>
      <c r="B9495" t="s">
        <v>19</v>
      </c>
      <c r="C9495" t="s">
        <v>26</v>
      </c>
      <c r="D9495">
        <v>2815.23</v>
      </c>
      <c r="E9495">
        <v>0.45</v>
      </c>
      <c r="F9495">
        <f t="shared" si="296"/>
        <v>1266.8534999999999</v>
      </c>
      <c r="G9495">
        <f t="shared" si="297"/>
        <v>1548.3765000000001</v>
      </c>
      <c r="H9495">
        <v>4</v>
      </c>
      <c r="I9495" s="17">
        <v>45434</v>
      </c>
      <c r="J9495" s="17">
        <v>45435</v>
      </c>
      <c r="K9495" t="s">
        <v>15</v>
      </c>
      <c r="L9495" t="s">
        <v>22</v>
      </c>
      <c r="M9495">
        <v>803.58</v>
      </c>
      <c r="N9495" t="s">
        <v>17</v>
      </c>
    </row>
    <row r="9496" spans="1:14" ht="14.25" customHeight="1" x14ac:dyDescent="0.3">
      <c r="A9496" t="s">
        <v>12500</v>
      </c>
      <c r="B9496" t="s">
        <v>13</v>
      </c>
      <c r="C9496" t="s">
        <v>33</v>
      </c>
      <c r="D9496">
        <v>2819.31</v>
      </c>
      <c r="E9496">
        <v>0.23</v>
      </c>
      <c r="F9496">
        <f t="shared" si="296"/>
        <v>648.44130000000007</v>
      </c>
      <c r="G9496">
        <f t="shared" si="297"/>
        <v>2170.8687</v>
      </c>
      <c r="H9496">
        <v>4</v>
      </c>
      <c r="I9496" s="17">
        <v>44935</v>
      </c>
      <c r="J9496" s="17">
        <v>44940</v>
      </c>
      <c r="K9496" t="s">
        <v>21</v>
      </c>
      <c r="L9496" t="s">
        <v>16</v>
      </c>
      <c r="M9496">
        <v>213.09</v>
      </c>
      <c r="N9496" t="s">
        <v>23</v>
      </c>
    </row>
    <row r="9497" spans="1:14" ht="14.25" customHeight="1" x14ac:dyDescent="0.3">
      <c r="A9497" t="s">
        <v>13562</v>
      </c>
      <c r="B9497" t="s">
        <v>41</v>
      </c>
      <c r="C9497" t="s">
        <v>36</v>
      </c>
      <c r="D9497">
        <v>2821.12</v>
      </c>
      <c r="E9497">
        <v>0.18</v>
      </c>
      <c r="F9497">
        <f t="shared" si="296"/>
        <v>507.80159999999995</v>
      </c>
      <c r="G9497">
        <f t="shared" si="297"/>
        <v>2313.3184000000001</v>
      </c>
      <c r="H9497">
        <v>4</v>
      </c>
      <c r="I9497" s="17">
        <v>45038</v>
      </c>
      <c r="J9497" s="17">
        <v>45044</v>
      </c>
      <c r="K9497" t="s">
        <v>15</v>
      </c>
      <c r="L9497" t="s">
        <v>16</v>
      </c>
      <c r="M9497">
        <v>282.12</v>
      </c>
      <c r="N9497" t="s">
        <v>34</v>
      </c>
    </row>
    <row r="9498" spans="1:14" ht="14.25" customHeight="1" x14ac:dyDescent="0.3">
      <c r="A9498" t="s">
        <v>11072</v>
      </c>
      <c r="B9498" t="s">
        <v>25</v>
      </c>
      <c r="C9498" t="s">
        <v>33</v>
      </c>
      <c r="D9498">
        <v>2822.44</v>
      </c>
      <c r="E9498">
        <v>0.15</v>
      </c>
      <c r="F9498">
        <f t="shared" si="296"/>
        <v>423.36599999999999</v>
      </c>
      <c r="G9498">
        <f t="shared" si="297"/>
        <v>2399.0740000000001</v>
      </c>
      <c r="H9498">
        <v>4</v>
      </c>
      <c r="I9498" s="17">
        <v>45467</v>
      </c>
      <c r="J9498" s="17">
        <v>45473</v>
      </c>
      <c r="K9498" t="s">
        <v>15</v>
      </c>
      <c r="L9498" t="s">
        <v>16</v>
      </c>
      <c r="M9498">
        <v>257.81</v>
      </c>
      <c r="N9498" t="s">
        <v>23</v>
      </c>
    </row>
    <row r="9499" spans="1:14" ht="14.25" customHeight="1" x14ac:dyDescent="0.3">
      <c r="A9499" t="s">
        <v>637</v>
      </c>
      <c r="B9499" t="s">
        <v>13</v>
      </c>
      <c r="C9499" t="s">
        <v>33</v>
      </c>
      <c r="D9499">
        <v>2822.91</v>
      </c>
      <c r="E9499">
        <v>0.36</v>
      </c>
      <c r="F9499">
        <f t="shared" si="296"/>
        <v>1016.2475999999999</v>
      </c>
      <c r="G9499">
        <f t="shared" si="297"/>
        <v>1806.6623999999999</v>
      </c>
      <c r="H9499">
        <v>4</v>
      </c>
      <c r="I9499" s="17">
        <v>45646</v>
      </c>
      <c r="J9499" s="17">
        <v>45647</v>
      </c>
      <c r="K9499" t="s">
        <v>15</v>
      </c>
      <c r="L9499" t="s">
        <v>22</v>
      </c>
      <c r="M9499">
        <v>498.16</v>
      </c>
      <c r="N9499" t="s">
        <v>39</v>
      </c>
    </row>
    <row r="9500" spans="1:14" ht="14.25" customHeight="1" x14ac:dyDescent="0.3">
      <c r="A9500" t="s">
        <v>11680</v>
      </c>
      <c r="B9500" t="s">
        <v>19</v>
      </c>
      <c r="C9500" t="s">
        <v>14</v>
      </c>
      <c r="D9500">
        <v>2831.39</v>
      </c>
      <c r="E9500">
        <v>0.05</v>
      </c>
      <c r="F9500">
        <f t="shared" si="296"/>
        <v>141.56950000000001</v>
      </c>
      <c r="G9500">
        <f t="shared" si="297"/>
        <v>2689.8204999999998</v>
      </c>
      <c r="H9500">
        <v>4</v>
      </c>
      <c r="I9500" s="17">
        <v>44969</v>
      </c>
      <c r="J9500" s="17">
        <v>44972</v>
      </c>
      <c r="K9500" t="s">
        <v>21</v>
      </c>
      <c r="L9500" t="s">
        <v>22</v>
      </c>
      <c r="M9500">
        <v>507.72</v>
      </c>
      <c r="N9500" t="s">
        <v>17</v>
      </c>
    </row>
    <row r="9501" spans="1:14" ht="14.25" customHeight="1" x14ac:dyDescent="0.3">
      <c r="A9501" t="s">
        <v>8714</v>
      </c>
      <c r="B9501" t="s">
        <v>19</v>
      </c>
      <c r="C9501" t="s">
        <v>14</v>
      </c>
      <c r="D9501">
        <v>2834.09</v>
      </c>
      <c r="E9501">
        <v>0.41</v>
      </c>
      <c r="F9501">
        <f t="shared" si="296"/>
        <v>1161.9768999999999</v>
      </c>
      <c r="G9501">
        <f t="shared" si="297"/>
        <v>1672.1131000000003</v>
      </c>
      <c r="H9501">
        <v>4</v>
      </c>
      <c r="I9501" s="17">
        <v>45599</v>
      </c>
      <c r="J9501" s="17">
        <v>45600</v>
      </c>
      <c r="K9501" t="s">
        <v>15</v>
      </c>
      <c r="L9501" t="s">
        <v>27</v>
      </c>
      <c r="M9501">
        <v>770.98</v>
      </c>
      <c r="N9501" t="s">
        <v>28</v>
      </c>
    </row>
    <row r="9502" spans="1:14" ht="14.25" customHeight="1" x14ac:dyDescent="0.3">
      <c r="A9502" t="s">
        <v>9561</v>
      </c>
      <c r="B9502" t="s">
        <v>25</v>
      </c>
      <c r="C9502" t="s">
        <v>36</v>
      </c>
      <c r="D9502">
        <v>2838.95</v>
      </c>
      <c r="E9502">
        <v>0.24</v>
      </c>
      <c r="F9502">
        <f t="shared" si="296"/>
        <v>681.34799999999996</v>
      </c>
      <c r="G9502">
        <f t="shared" si="297"/>
        <v>2157.6019999999999</v>
      </c>
      <c r="H9502">
        <v>4</v>
      </c>
      <c r="I9502" s="17">
        <v>45573</v>
      </c>
      <c r="J9502" s="17">
        <v>45576</v>
      </c>
      <c r="K9502" t="s">
        <v>21</v>
      </c>
      <c r="L9502" t="s">
        <v>16</v>
      </c>
      <c r="M9502">
        <v>264.39999999999998</v>
      </c>
      <c r="N9502" t="s">
        <v>34</v>
      </c>
    </row>
    <row r="9503" spans="1:14" ht="14.25" customHeight="1" x14ac:dyDescent="0.3">
      <c r="A9503" t="s">
        <v>10177</v>
      </c>
      <c r="B9503" t="s">
        <v>19</v>
      </c>
      <c r="C9503" t="s">
        <v>33</v>
      </c>
      <c r="D9503">
        <v>2855.85</v>
      </c>
      <c r="E9503">
        <v>7.0000000000000007E-2</v>
      </c>
      <c r="F9503">
        <f t="shared" si="296"/>
        <v>199.90950000000001</v>
      </c>
      <c r="G9503">
        <f t="shared" si="297"/>
        <v>2655.9404999999997</v>
      </c>
      <c r="H9503">
        <v>4</v>
      </c>
      <c r="I9503" s="17">
        <v>45191</v>
      </c>
      <c r="J9503" s="17">
        <v>45196</v>
      </c>
      <c r="K9503" t="s">
        <v>31</v>
      </c>
      <c r="L9503" t="s">
        <v>16</v>
      </c>
      <c r="M9503">
        <v>708.14</v>
      </c>
      <c r="N9503" t="s">
        <v>39</v>
      </c>
    </row>
    <row r="9504" spans="1:14" ht="14.25" customHeight="1" x14ac:dyDescent="0.3">
      <c r="A9504" t="s">
        <v>13156</v>
      </c>
      <c r="B9504" t="s">
        <v>25</v>
      </c>
      <c r="C9504" t="s">
        <v>14</v>
      </c>
      <c r="D9504">
        <v>2856.18</v>
      </c>
      <c r="E9504">
        <v>0.05</v>
      </c>
      <c r="F9504">
        <f t="shared" si="296"/>
        <v>142.809</v>
      </c>
      <c r="G9504">
        <f t="shared" si="297"/>
        <v>2713.3709999999996</v>
      </c>
      <c r="H9504">
        <v>4</v>
      </c>
      <c r="I9504" s="17">
        <v>45028</v>
      </c>
      <c r="J9504" s="17">
        <v>45034</v>
      </c>
      <c r="K9504" t="s">
        <v>21</v>
      </c>
      <c r="L9504" t="s">
        <v>16</v>
      </c>
      <c r="M9504">
        <v>497.69</v>
      </c>
      <c r="N9504" t="s">
        <v>17</v>
      </c>
    </row>
    <row r="9505" spans="1:14" ht="14.25" customHeight="1" x14ac:dyDescent="0.3">
      <c r="A9505" t="s">
        <v>4536</v>
      </c>
      <c r="B9505" t="s">
        <v>25</v>
      </c>
      <c r="C9505" t="s">
        <v>20</v>
      </c>
      <c r="D9505">
        <v>2861.21</v>
      </c>
      <c r="E9505">
        <v>0.03</v>
      </c>
      <c r="F9505">
        <f t="shared" si="296"/>
        <v>85.836299999999994</v>
      </c>
      <c r="G9505">
        <f t="shared" si="297"/>
        <v>2775.3737000000001</v>
      </c>
      <c r="H9505">
        <v>4</v>
      </c>
      <c r="I9505" s="17">
        <v>45149</v>
      </c>
      <c r="J9505" s="17">
        <v>45156</v>
      </c>
      <c r="K9505" t="s">
        <v>21</v>
      </c>
      <c r="L9505" t="s">
        <v>22</v>
      </c>
      <c r="M9505">
        <v>489.48</v>
      </c>
      <c r="N9505" t="s">
        <v>28</v>
      </c>
    </row>
    <row r="9506" spans="1:14" ht="14.25" customHeight="1" x14ac:dyDescent="0.3">
      <c r="A9506" t="s">
        <v>13764</v>
      </c>
      <c r="B9506" t="s">
        <v>13</v>
      </c>
      <c r="C9506" t="s">
        <v>14</v>
      </c>
      <c r="D9506">
        <v>2866.36</v>
      </c>
      <c r="E9506">
        <v>0.25</v>
      </c>
      <c r="F9506">
        <f t="shared" si="296"/>
        <v>716.59</v>
      </c>
      <c r="G9506">
        <f t="shared" si="297"/>
        <v>2149.77</v>
      </c>
      <c r="H9506">
        <v>4</v>
      </c>
      <c r="I9506" s="17">
        <v>45608</v>
      </c>
      <c r="J9506" s="17">
        <v>45613</v>
      </c>
      <c r="K9506" t="s">
        <v>15</v>
      </c>
      <c r="L9506" t="s">
        <v>27</v>
      </c>
      <c r="M9506">
        <v>457.68</v>
      </c>
      <c r="N9506" t="s">
        <v>34</v>
      </c>
    </row>
    <row r="9507" spans="1:14" ht="14.25" customHeight="1" x14ac:dyDescent="0.3">
      <c r="A9507" t="s">
        <v>13558</v>
      </c>
      <c r="B9507" t="s">
        <v>25</v>
      </c>
      <c r="C9507" t="s">
        <v>26</v>
      </c>
      <c r="D9507">
        <v>2866.72</v>
      </c>
      <c r="E9507">
        <v>0.35</v>
      </c>
      <c r="F9507">
        <f t="shared" si="296"/>
        <v>1003.3519999999999</v>
      </c>
      <c r="G9507">
        <f t="shared" si="297"/>
        <v>1863.3679999999999</v>
      </c>
      <c r="H9507">
        <v>4</v>
      </c>
      <c r="I9507" s="17">
        <v>45215</v>
      </c>
      <c r="J9507" s="17">
        <v>45222</v>
      </c>
      <c r="K9507" t="s">
        <v>21</v>
      </c>
      <c r="L9507" t="s">
        <v>16</v>
      </c>
      <c r="M9507">
        <v>477.45</v>
      </c>
      <c r="N9507" t="s">
        <v>23</v>
      </c>
    </row>
    <row r="9508" spans="1:14" ht="14.25" customHeight="1" x14ac:dyDescent="0.3">
      <c r="A9508" t="s">
        <v>14090</v>
      </c>
      <c r="B9508" t="s">
        <v>19</v>
      </c>
      <c r="C9508" t="s">
        <v>36</v>
      </c>
      <c r="D9508">
        <v>2868.31</v>
      </c>
      <c r="E9508">
        <v>0.5</v>
      </c>
      <c r="F9508">
        <f t="shared" si="296"/>
        <v>1434.155</v>
      </c>
      <c r="G9508">
        <f t="shared" si="297"/>
        <v>1434.155</v>
      </c>
      <c r="H9508">
        <v>4</v>
      </c>
      <c r="I9508" s="17">
        <v>45548</v>
      </c>
      <c r="J9508" s="17">
        <v>45551</v>
      </c>
      <c r="K9508" t="s">
        <v>31</v>
      </c>
      <c r="L9508" t="s">
        <v>16</v>
      </c>
      <c r="M9508">
        <v>169.87</v>
      </c>
      <c r="N9508" t="s">
        <v>23</v>
      </c>
    </row>
    <row r="9509" spans="1:14" ht="14.25" customHeight="1" x14ac:dyDescent="0.3">
      <c r="A9509" t="s">
        <v>1354</v>
      </c>
      <c r="B9509" t="s">
        <v>13</v>
      </c>
      <c r="C9509" t="s">
        <v>36</v>
      </c>
      <c r="D9509">
        <v>2868.63</v>
      </c>
      <c r="E9509">
        <v>0.2</v>
      </c>
      <c r="F9509">
        <f t="shared" si="296"/>
        <v>573.726</v>
      </c>
      <c r="G9509">
        <f t="shared" si="297"/>
        <v>2294.904</v>
      </c>
      <c r="H9509">
        <v>4</v>
      </c>
      <c r="I9509" s="17">
        <v>45298</v>
      </c>
      <c r="J9509" s="17">
        <v>45303</v>
      </c>
      <c r="K9509" t="s">
        <v>31</v>
      </c>
      <c r="L9509" t="s">
        <v>22</v>
      </c>
      <c r="M9509">
        <v>732.44</v>
      </c>
      <c r="N9509" t="s">
        <v>28</v>
      </c>
    </row>
    <row r="9510" spans="1:14" ht="14.25" customHeight="1" x14ac:dyDescent="0.3">
      <c r="A9510" t="s">
        <v>8804</v>
      </c>
      <c r="B9510" t="s">
        <v>41</v>
      </c>
      <c r="C9510" t="s">
        <v>20</v>
      </c>
      <c r="D9510">
        <v>2869.3</v>
      </c>
      <c r="E9510">
        <v>0.37</v>
      </c>
      <c r="F9510">
        <f t="shared" si="296"/>
        <v>1061.6410000000001</v>
      </c>
      <c r="G9510">
        <f t="shared" si="297"/>
        <v>1807.6590000000001</v>
      </c>
      <c r="H9510">
        <v>4</v>
      </c>
      <c r="I9510" s="17">
        <v>45467</v>
      </c>
      <c r="J9510" s="17">
        <v>45472</v>
      </c>
      <c r="K9510" t="s">
        <v>15</v>
      </c>
      <c r="L9510" t="s">
        <v>22</v>
      </c>
      <c r="M9510">
        <v>464.67</v>
      </c>
      <c r="N9510" t="s">
        <v>39</v>
      </c>
    </row>
    <row r="9511" spans="1:14" ht="14.25" customHeight="1" x14ac:dyDescent="0.3">
      <c r="A9511" t="s">
        <v>7515</v>
      </c>
      <c r="B9511" t="s">
        <v>25</v>
      </c>
      <c r="C9511" t="s">
        <v>26</v>
      </c>
      <c r="D9511">
        <v>2869.97</v>
      </c>
      <c r="E9511">
        <v>0.33</v>
      </c>
      <c r="F9511">
        <f t="shared" si="296"/>
        <v>947.09010000000001</v>
      </c>
      <c r="G9511">
        <f t="shared" si="297"/>
        <v>1922.8798999999999</v>
      </c>
      <c r="H9511">
        <v>4</v>
      </c>
      <c r="I9511" s="17">
        <v>44947</v>
      </c>
      <c r="J9511" s="17">
        <v>44953</v>
      </c>
      <c r="K9511" t="s">
        <v>21</v>
      </c>
      <c r="L9511" t="s">
        <v>16</v>
      </c>
      <c r="M9511">
        <v>549.4</v>
      </c>
      <c r="N9511" t="s">
        <v>17</v>
      </c>
    </row>
    <row r="9512" spans="1:14" ht="14.25" customHeight="1" x14ac:dyDescent="0.3">
      <c r="A9512" t="s">
        <v>11959</v>
      </c>
      <c r="B9512" t="s">
        <v>19</v>
      </c>
      <c r="C9512" t="s">
        <v>14</v>
      </c>
      <c r="D9512">
        <v>2871.96</v>
      </c>
      <c r="E9512">
        <v>0.21</v>
      </c>
      <c r="F9512">
        <f t="shared" si="296"/>
        <v>603.11159999999995</v>
      </c>
      <c r="G9512">
        <f t="shared" si="297"/>
        <v>2268.8483999999999</v>
      </c>
      <c r="H9512">
        <v>4</v>
      </c>
      <c r="I9512" s="17">
        <v>45409</v>
      </c>
      <c r="J9512" s="17">
        <v>45416</v>
      </c>
      <c r="K9512" t="s">
        <v>31</v>
      </c>
      <c r="L9512" t="s">
        <v>16</v>
      </c>
      <c r="M9512">
        <v>662.48</v>
      </c>
      <c r="N9512" t="s">
        <v>17</v>
      </c>
    </row>
    <row r="9513" spans="1:14" ht="14.25" customHeight="1" x14ac:dyDescent="0.3">
      <c r="A9513" t="s">
        <v>7516</v>
      </c>
      <c r="B9513" t="s">
        <v>13</v>
      </c>
      <c r="C9513" t="s">
        <v>36</v>
      </c>
      <c r="D9513">
        <v>2873.47</v>
      </c>
      <c r="E9513">
        <v>0.35</v>
      </c>
      <c r="F9513">
        <f t="shared" si="296"/>
        <v>1005.7144999999998</v>
      </c>
      <c r="G9513">
        <f t="shared" si="297"/>
        <v>1867.7555</v>
      </c>
      <c r="H9513">
        <v>4</v>
      </c>
      <c r="I9513" s="17">
        <v>45070</v>
      </c>
      <c r="J9513" s="17">
        <v>45074</v>
      </c>
      <c r="K9513" t="s">
        <v>15</v>
      </c>
      <c r="L9513" t="s">
        <v>27</v>
      </c>
      <c r="M9513">
        <v>628.79999999999995</v>
      </c>
      <c r="N9513" t="s">
        <v>17</v>
      </c>
    </row>
    <row r="9514" spans="1:14" ht="14.25" customHeight="1" x14ac:dyDescent="0.3">
      <c r="A9514" t="s">
        <v>13036</v>
      </c>
      <c r="B9514" t="s">
        <v>13</v>
      </c>
      <c r="C9514" t="s">
        <v>20</v>
      </c>
      <c r="D9514">
        <v>2875.58</v>
      </c>
      <c r="E9514">
        <v>0.47</v>
      </c>
      <c r="F9514">
        <f t="shared" si="296"/>
        <v>1351.5225999999998</v>
      </c>
      <c r="G9514">
        <f t="shared" si="297"/>
        <v>1524.0574000000001</v>
      </c>
      <c r="H9514">
        <v>4</v>
      </c>
      <c r="I9514" s="17">
        <v>45502</v>
      </c>
      <c r="J9514" s="17">
        <v>45505</v>
      </c>
      <c r="K9514" t="s">
        <v>21</v>
      </c>
      <c r="L9514" t="s">
        <v>16</v>
      </c>
      <c r="M9514">
        <v>630.82000000000005</v>
      </c>
      <c r="N9514" t="s">
        <v>23</v>
      </c>
    </row>
    <row r="9515" spans="1:14" ht="14.25" customHeight="1" x14ac:dyDescent="0.3">
      <c r="A9515" t="s">
        <v>5121</v>
      </c>
      <c r="B9515" t="s">
        <v>19</v>
      </c>
      <c r="C9515" t="s">
        <v>33</v>
      </c>
      <c r="D9515">
        <v>2879.66</v>
      </c>
      <c r="E9515">
        <v>0.09</v>
      </c>
      <c r="F9515">
        <f t="shared" si="296"/>
        <v>259.1694</v>
      </c>
      <c r="G9515">
        <f t="shared" si="297"/>
        <v>2620.4906000000001</v>
      </c>
      <c r="H9515">
        <v>4</v>
      </c>
      <c r="I9515" s="17">
        <v>45100</v>
      </c>
      <c r="J9515" s="17">
        <v>45103</v>
      </c>
      <c r="K9515" t="s">
        <v>21</v>
      </c>
      <c r="L9515" t="s">
        <v>22</v>
      </c>
      <c r="M9515">
        <v>223.52</v>
      </c>
      <c r="N9515" t="s">
        <v>48</v>
      </c>
    </row>
    <row r="9516" spans="1:14" ht="14.25" customHeight="1" x14ac:dyDescent="0.3">
      <c r="A9516" t="s">
        <v>7912</v>
      </c>
      <c r="B9516" t="s">
        <v>13</v>
      </c>
      <c r="C9516" t="s">
        <v>33</v>
      </c>
      <c r="D9516">
        <v>2890.91</v>
      </c>
      <c r="E9516">
        <v>0.17</v>
      </c>
      <c r="F9516">
        <f t="shared" si="296"/>
        <v>491.4547</v>
      </c>
      <c r="G9516">
        <f t="shared" si="297"/>
        <v>2399.4552999999996</v>
      </c>
      <c r="H9516">
        <v>4</v>
      </c>
      <c r="I9516" s="17">
        <v>45049</v>
      </c>
      <c r="J9516" s="17">
        <v>45054</v>
      </c>
      <c r="K9516" t="s">
        <v>31</v>
      </c>
      <c r="L9516" t="s">
        <v>22</v>
      </c>
      <c r="M9516">
        <v>154.71</v>
      </c>
      <c r="N9516" t="s">
        <v>17</v>
      </c>
    </row>
    <row r="9517" spans="1:14" ht="14.25" customHeight="1" x14ac:dyDescent="0.3">
      <c r="A9517" t="s">
        <v>10570</v>
      </c>
      <c r="B9517" t="s">
        <v>13</v>
      </c>
      <c r="C9517" t="s">
        <v>14</v>
      </c>
      <c r="D9517">
        <v>2896.8</v>
      </c>
      <c r="E9517">
        <v>0.02</v>
      </c>
      <c r="F9517">
        <f t="shared" si="296"/>
        <v>57.936000000000007</v>
      </c>
      <c r="G9517">
        <f t="shared" si="297"/>
        <v>2838.864</v>
      </c>
      <c r="H9517">
        <v>4</v>
      </c>
      <c r="I9517" s="17">
        <v>45516</v>
      </c>
      <c r="J9517" s="17">
        <v>45523</v>
      </c>
      <c r="K9517" t="s">
        <v>21</v>
      </c>
      <c r="L9517" t="s">
        <v>22</v>
      </c>
      <c r="M9517">
        <v>463.02</v>
      </c>
      <c r="N9517" t="s">
        <v>34</v>
      </c>
    </row>
    <row r="9518" spans="1:14" ht="14.25" customHeight="1" x14ac:dyDescent="0.3">
      <c r="A9518" t="s">
        <v>9791</v>
      </c>
      <c r="B9518" t="s">
        <v>13</v>
      </c>
      <c r="C9518" t="s">
        <v>14</v>
      </c>
      <c r="D9518">
        <v>2901.68</v>
      </c>
      <c r="E9518">
        <v>0.17</v>
      </c>
      <c r="F9518">
        <f t="shared" si="296"/>
        <v>493.28559999999999</v>
      </c>
      <c r="G9518">
        <f t="shared" si="297"/>
        <v>2408.3943999999997</v>
      </c>
      <c r="H9518">
        <v>4</v>
      </c>
      <c r="I9518" s="17">
        <v>45111</v>
      </c>
      <c r="J9518" s="17">
        <v>45113</v>
      </c>
      <c r="K9518" t="s">
        <v>31</v>
      </c>
      <c r="L9518" t="s">
        <v>22</v>
      </c>
      <c r="M9518">
        <v>553.79999999999995</v>
      </c>
      <c r="N9518" t="s">
        <v>39</v>
      </c>
    </row>
    <row r="9519" spans="1:14" ht="14.25" customHeight="1" x14ac:dyDescent="0.3">
      <c r="A9519" t="s">
        <v>4992</v>
      </c>
      <c r="B9519" t="s">
        <v>19</v>
      </c>
      <c r="C9519" t="s">
        <v>20</v>
      </c>
      <c r="D9519">
        <v>2902.59</v>
      </c>
      <c r="E9519">
        <v>0.12</v>
      </c>
      <c r="F9519">
        <f t="shared" si="296"/>
        <v>348.31080000000003</v>
      </c>
      <c r="G9519">
        <f t="shared" si="297"/>
        <v>2554.2791999999999</v>
      </c>
      <c r="H9519">
        <v>4</v>
      </c>
      <c r="I9519" s="17">
        <v>45381</v>
      </c>
      <c r="J9519" s="17">
        <v>45388</v>
      </c>
      <c r="K9519" t="s">
        <v>15</v>
      </c>
      <c r="L9519" t="s">
        <v>27</v>
      </c>
      <c r="M9519">
        <v>729.36</v>
      </c>
      <c r="N9519" t="s">
        <v>28</v>
      </c>
    </row>
    <row r="9520" spans="1:14" ht="14.25" customHeight="1" x14ac:dyDescent="0.3">
      <c r="A9520" t="s">
        <v>9410</v>
      </c>
      <c r="B9520" t="s">
        <v>25</v>
      </c>
      <c r="C9520" t="s">
        <v>26</v>
      </c>
      <c r="D9520">
        <v>2903.27</v>
      </c>
      <c r="E9520">
        <v>0.38</v>
      </c>
      <c r="F9520">
        <f t="shared" si="296"/>
        <v>1103.2426</v>
      </c>
      <c r="G9520">
        <f t="shared" si="297"/>
        <v>1800.0273999999999</v>
      </c>
      <c r="H9520">
        <v>4</v>
      </c>
      <c r="I9520" s="17">
        <v>45473</v>
      </c>
      <c r="J9520" s="17">
        <v>45477</v>
      </c>
      <c r="K9520" t="s">
        <v>15</v>
      </c>
      <c r="L9520" t="s">
        <v>27</v>
      </c>
      <c r="M9520">
        <v>225.03</v>
      </c>
      <c r="N9520" t="s">
        <v>17</v>
      </c>
    </row>
    <row r="9521" spans="1:14" ht="14.25" customHeight="1" x14ac:dyDescent="0.3">
      <c r="A9521" t="s">
        <v>680</v>
      </c>
      <c r="B9521" t="s">
        <v>25</v>
      </c>
      <c r="C9521" t="s">
        <v>36</v>
      </c>
      <c r="D9521">
        <v>2907.45</v>
      </c>
      <c r="E9521">
        <v>0.26</v>
      </c>
      <c r="F9521">
        <f t="shared" si="296"/>
        <v>755.93700000000001</v>
      </c>
      <c r="G9521">
        <f t="shared" si="297"/>
        <v>2151.5129999999999</v>
      </c>
      <c r="H9521">
        <v>4</v>
      </c>
      <c r="I9521" s="17">
        <v>45394</v>
      </c>
      <c r="J9521" s="17">
        <v>45396</v>
      </c>
      <c r="K9521" t="s">
        <v>15</v>
      </c>
      <c r="L9521" t="s">
        <v>16</v>
      </c>
      <c r="M9521">
        <v>545.4</v>
      </c>
      <c r="N9521" t="s">
        <v>23</v>
      </c>
    </row>
    <row r="9522" spans="1:14" ht="14.25" customHeight="1" x14ac:dyDescent="0.3">
      <c r="A9522" t="s">
        <v>2423</v>
      </c>
      <c r="B9522" t="s">
        <v>41</v>
      </c>
      <c r="C9522" t="s">
        <v>20</v>
      </c>
      <c r="D9522">
        <v>2913.2</v>
      </c>
      <c r="E9522">
        <v>0.48</v>
      </c>
      <c r="F9522">
        <f t="shared" si="296"/>
        <v>1398.3359999999998</v>
      </c>
      <c r="G9522">
        <f t="shared" si="297"/>
        <v>1514.864</v>
      </c>
      <c r="H9522">
        <v>4</v>
      </c>
      <c r="I9522" s="17">
        <v>45620</v>
      </c>
      <c r="J9522" s="17">
        <v>45624</v>
      </c>
      <c r="K9522" t="s">
        <v>15</v>
      </c>
      <c r="L9522" t="s">
        <v>27</v>
      </c>
      <c r="M9522">
        <v>489.84</v>
      </c>
      <c r="N9522" t="s">
        <v>17</v>
      </c>
    </row>
    <row r="9523" spans="1:14" ht="14.25" customHeight="1" x14ac:dyDescent="0.3">
      <c r="A9523" t="s">
        <v>8098</v>
      </c>
      <c r="B9523" t="s">
        <v>25</v>
      </c>
      <c r="C9523" t="s">
        <v>36</v>
      </c>
      <c r="D9523">
        <v>2915.27</v>
      </c>
      <c r="E9523">
        <v>0.39</v>
      </c>
      <c r="F9523">
        <f t="shared" si="296"/>
        <v>1136.9553000000001</v>
      </c>
      <c r="G9523">
        <f t="shared" si="297"/>
        <v>1778.3146999999999</v>
      </c>
      <c r="H9523">
        <v>4</v>
      </c>
      <c r="I9523" s="17">
        <v>45489</v>
      </c>
      <c r="J9523" s="17">
        <v>45492</v>
      </c>
      <c r="K9523" t="s">
        <v>21</v>
      </c>
      <c r="L9523" t="s">
        <v>27</v>
      </c>
      <c r="M9523">
        <v>185.72</v>
      </c>
      <c r="N9523" t="s">
        <v>34</v>
      </c>
    </row>
    <row r="9524" spans="1:14" ht="14.25" customHeight="1" x14ac:dyDescent="0.3">
      <c r="A9524" t="s">
        <v>9763</v>
      </c>
      <c r="B9524" t="s">
        <v>19</v>
      </c>
      <c r="C9524" t="s">
        <v>33</v>
      </c>
      <c r="D9524">
        <v>2916.18</v>
      </c>
      <c r="E9524">
        <v>0.27</v>
      </c>
      <c r="F9524">
        <f t="shared" si="296"/>
        <v>787.36860000000001</v>
      </c>
      <c r="G9524">
        <f t="shared" si="297"/>
        <v>2128.8113999999996</v>
      </c>
      <c r="H9524">
        <v>4</v>
      </c>
      <c r="I9524" s="17">
        <v>45070</v>
      </c>
      <c r="J9524" s="17">
        <v>45074</v>
      </c>
      <c r="K9524" t="s">
        <v>15</v>
      </c>
      <c r="L9524" t="s">
        <v>22</v>
      </c>
      <c r="M9524">
        <v>561.13</v>
      </c>
      <c r="N9524" t="s">
        <v>28</v>
      </c>
    </row>
    <row r="9525" spans="1:14" ht="14.25" customHeight="1" x14ac:dyDescent="0.3">
      <c r="A9525" t="s">
        <v>9596</v>
      </c>
      <c r="B9525" t="s">
        <v>41</v>
      </c>
      <c r="C9525" t="s">
        <v>20</v>
      </c>
      <c r="D9525">
        <v>2919.26</v>
      </c>
      <c r="E9525">
        <v>0.48</v>
      </c>
      <c r="F9525">
        <f t="shared" si="296"/>
        <v>1401.2447999999999</v>
      </c>
      <c r="G9525">
        <f t="shared" si="297"/>
        <v>1518.0152000000003</v>
      </c>
      <c r="H9525">
        <v>4</v>
      </c>
      <c r="I9525" s="17">
        <v>45335</v>
      </c>
      <c r="J9525" s="17">
        <v>45338</v>
      </c>
      <c r="K9525" t="s">
        <v>31</v>
      </c>
      <c r="L9525" t="s">
        <v>22</v>
      </c>
      <c r="M9525">
        <v>307.93</v>
      </c>
      <c r="N9525" t="s">
        <v>23</v>
      </c>
    </row>
    <row r="9526" spans="1:14" ht="14.25" customHeight="1" x14ac:dyDescent="0.3">
      <c r="A9526" t="s">
        <v>3776</v>
      </c>
      <c r="B9526" t="s">
        <v>13</v>
      </c>
      <c r="C9526" t="s">
        <v>14</v>
      </c>
      <c r="D9526">
        <v>2919.31</v>
      </c>
      <c r="E9526">
        <v>0.11</v>
      </c>
      <c r="F9526">
        <f t="shared" si="296"/>
        <v>321.1241</v>
      </c>
      <c r="G9526">
        <f t="shared" si="297"/>
        <v>2598.1858999999999</v>
      </c>
      <c r="H9526">
        <v>4</v>
      </c>
      <c r="I9526" s="17">
        <v>45493</v>
      </c>
      <c r="J9526" s="17">
        <v>45496</v>
      </c>
      <c r="K9526" t="s">
        <v>31</v>
      </c>
      <c r="L9526" t="s">
        <v>22</v>
      </c>
      <c r="M9526">
        <v>790.72</v>
      </c>
      <c r="N9526" t="s">
        <v>39</v>
      </c>
    </row>
    <row r="9527" spans="1:14" ht="14.25" customHeight="1" x14ac:dyDescent="0.3">
      <c r="A9527" t="s">
        <v>1751</v>
      </c>
      <c r="B9527" t="s">
        <v>41</v>
      </c>
      <c r="C9527" t="s">
        <v>26</v>
      </c>
      <c r="D9527">
        <v>2924.08</v>
      </c>
      <c r="E9527">
        <v>0.06</v>
      </c>
      <c r="F9527">
        <f t="shared" si="296"/>
        <v>175.44479999999999</v>
      </c>
      <c r="G9527">
        <f t="shared" si="297"/>
        <v>2748.6351999999997</v>
      </c>
      <c r="H9527">
        <v>4</v>
      </c>
      <c r="I9527" s="17">
        <v>45551</v>
      </c>
      <c r="J9527" s="17">
        <v>45555</v>
      </c>
      <c r="K9527" t="s">
        <v>15</v>
      </c>
      <c r="L9527" t="s">
        <v>16</v>
      </c>
      <c r="M9527">
        <v>240.54</v>
      </c>
      <c r="N9527" t="s">
        <v>28</v>
      </c>
    </row>
    <row r="9528" spans="1:14" ht="14.25" customHeight="1" x14ac:dyDescent="0.3">
      <c r="A9528" t="s">
        <v>710</v>
      </c>
      <c r="B9528" t="s">
        <v>19</v>
      </c>
      <c r="C9528" t="s">
        <v>36</v>
      </c>
      <c r="D9528">
        <v>2930.71</v>
      </c>
      <c r="E9528">
        <v>0.48</v>
      </c>
      <c r="F9528">
        <f t="shared" si="296"/>
        <v>1406.7408</v>
      </c>
      <c r="G9528">
        <f t="shared" si="297"/>
        <v>1523.9692</v>
      </c>
      <c r="H9528">
        <v>4</v>
      </c>
      <c r="I9528" s="17">
        <v>45030</v>
      </c>
      <c r="J9528" s="17">
        <v>45035</v>
      </c>
      <c r="K9528" t="s">
        <v>31</v>
      </c>
      <c r="L9528" t="s">
        <v>27</v>
      </c>
      <c r="M9528">
        <v>663.73</v>
      </c>
      <c r="N9528" t="s">
        <v>17</v>
      </c>
    </row>
    <row r="9529" spans="1:14" ht="14.25" customHeight="1" x14ac:dyDescent="0.3">
      <c r="A9529" t="s">
        <v>6124</v>
      </c>
      <c r="B9529" t="s">
        <v>19</v>
      </c>
      <c r="C9529" t="s">
        <v>20</v>
      </c>
      <c r="D9529">
        <v>2930.84</v>
      </c>
      <c r="E9529">
        <v>0.32</v>
      </c>
      <c r="F9529">
        <f t="shared" si="296"/>
        <v>937.86880000000008</v>
      </c>
      <c r="G9529">
        <f t="shared" si="297"/>
        <v>1992.9712</v>
      </c>
      <c r="H9529">
        <v>4</v>
      </c>
      <c r="I9529" s="17">
        <v>45299</v>
      </c>
      <c r="J9529" s="17">
        <v>45300</v>
      </c>
      <c r="K9529" t="s">
        <v>21</v>
      </c>
      <c r="L9529" t="s">
        <v>16</v>
      </c>
      <c r="M9529">
        <v>778.39</v>
      </c>
      <c r="N9529" t="s">
        <v>28</v>
      </c>
    </row>
    <row r="9530" spans="1:14" ht="14.25" customHeight="1" x14ac:dyDescent="0.3">
      <c r="A9530" t="s">
        <v>10095</v>
      </c>
      <c r="B9530" t="s">
        <v>13</v>
      </c>
      <c r="C9530" t="s">
        <v>26</v>
      </c>
      <c r="D9530">
        <v>2932.77</v>
      </c>
      <c r="E9530">
        <v>0.47</v>
      </c>
      <c r="F9530">
        <f t="shared" si="296"/>
        <v>1378.4018999999998</v>
      </c>
      <c r="G9530">
        <f t="shared" si="297"/>
        <v>1554.3681000000001</v>
      </c>
      <c r="H9530">
        <v>4</v>
      </c>
      <c r="I9530" s="17">
        <v>45307</v>
      </c>
      <c r="J9530" s="17">
        <v>45309</v>
      </c>
      <c r="K9530" t="s">
        <v>31</v>
      </c>
      <c r="L9530" t="s">
        <v>27</v>
      </c>
      <c r="M9530">
        <v>687.81</v>
      </c>
      <c r="N9530" t="s">
        <v>39</v>
      </c>
    </row>
    <row r="9531" spans="1:14" ht="14.25" customHeight="1" x14ac:dyDescent="0.3">
      <c r="A9531" t="s">
        <v>14418</v>
      </c>
      <c r="B9531" t="s">
        <v>25</v>
      </c>
      <c r="C9531" t="s">
        <v>36</v>
      </c>
      <c r="D9531">
        <v>2932.95</v>
      </c>
      <c r="E9531">
        <v>0.37</v>
      </c>
      <c r="F9531">
        <f t="shared" si="296"/>
        <v>1085.1914999999999</v>
      </c>
      <c r="G9531">
        <f t="shared" si="297"/>
        <v>1847.7584999999999</v>
      </c>
      <c r="H9531">
        <v>4</v>
      </c>
      <c r="I9531" s="17">
        <v>45243</v>
      </c>
      <c r="J9531" s="17">
        <v>45245</v>
      </c>
      <c r="K9531" t="s">
        <v>15</v>
      </c>
      <c r="L9531" t="s">
        <v>27</v>
      </c>
      <c r="M9531">
        <v>480.15</v>
      </c>
      <c r="N9531" t="s">
        <v>28</v>
      </c>
    </row>
    <row r="9532" spans="1:14" ht="14.25" customHeight="1" x14ac:dyDescent="0.3">
      <c r="A9532" t="s">
        <v>5210</v>
      </c>
      <c r="B9532" t="s">
        <v>41</v>
      </c>
      <c r="C9532" t="s">
        <v>20</v>
      </c>
      <c r="D9532">
        <v>2937.18</v>
      </c>
      <c r="E9532">
        <v>0.08</v>
      </c>
      <c r="F9532">
        <f t="shared" si="296"/>
        <v>234.9744</v>
      </c>
      <c r="G9532">
        <f t="shared" si="297"/>
        <v>2702.2055999999998</v>
      </c>
      <c r="H9532">
        <v>4</v>
      </c>
      <c r="I9532" s="17">
        <v>44965</v>
      </c>
      <c r="J9532" s="17">
        <v>44967</v>
      </c>
      <c r="K9532" t="s">
        <v>15</v>
      </c>
      <c r="L9532" t="s">
        <v>22</v>
      </c>
      <c r="M9532">
        <v>397.86</v>
      </c>
      <c r="N9532" t="s">
        <v>39</v>
      </c>
    </row>
    <row r="9533" spans="1:14" ht="14.25" customHeight="1" x14ac:dyDescent="0.3">
      <c r="A9533" t="s">
        <v>2934</v>
      </c>
      <c r="B9533" t="s">
        <v>41</v>
      </c>
      <c r="C9533" t="s">
        <v>33</v>
      </c>
      <c r="D9533">
        <v>2939.73</v>
      </c>
      <c r="E9533">
        <v>0.14000000000000001</v>
      </c>
      <c r="F9533">
        <f t="shared" si="296"/>
        <v>411.56220000000002</v>
      </c>
      <c r="G9533">
        <f t="shared" si="297"/>
        <v>2528.1678000000002</v>
      </c>
      <c r="H9533">
        <v>4</v>
      </c>
      <c r="I9533" s="17">
        <v>45235</v>
      </c>
      <c r="J9533" s="17">
        <v>45242</v>
      </c>
      <c r="K9533" t="s">
        <v>31</v>
      </c>
      <c r="L9533" t="s">
        <v>16</v>
      </c>
      <c r="M9533">
        <v>392.2</v>
      </c>
      <c r="N9533" t="s">
        <v>23</v>
      </c>
    </row>
    <row r="9534" spans="1:14" ht="14.25" customHeight="1" x14ac:dyDescent="0.3">
      <c r="A9534" t="s">
        <v>475</v>
      </c>
      <c r="B9534" t="s">
        <v>25</v>
      </c>
      <c r="C9534" t="s">
        <v>14</v>
      </c>
      <c r="D9534">
        <v>2945.41</v>
      </c>
      <c r="E9534">
        <v>0.1</v>
      </c>
      <c r="F9534">
        <f t="shared" si="296"/>
        <v>294.541</v>
      </c>
      <c r="G9534">
        <f t="shared" si="297"/>
        <v>2650.8689999999997</v>
      </c>
      <c r="H9534">
        <v>4</v>
      </c>
      <c r="I9534" s="17">
        <v>45543</v>
      </c>
      <c r="J9534" s="17">
        <v>45544</v>
      </c>
      <c r="K9534" t="s">
        <v>21</v>
      </c>
      <c r="L9534" t="s">
        <v>27</v>
      </c>
      <c r="M9534">
        <v>715.35</v>
      </c>
      <c r="N9534" t="s">
        <v>48</v>
      </c>
    </row>
    <row r="9535" spans="1:14" ht="14.25" customHeight="1" x14ac:dyDescent="0.3">
      <c r="A9535" t="s">
        <v>1382</v>
      </c>
      <c r="B9535" t="s">
        <v>25</v>
      </c>
      <c r="C9535" t="s">
        <v>26</v>
      </c>
      <c r="D9535">
        <v>2946.82</v>
      </c>
      <c r="E9535">
        <v>0.3</v>
      </c>
      <c r="F9535">
        <f t="shared" si="296"/>
        <v>884.04600000000005</v>
      </c>
      <c r="G9535">
        <f t="shared" si="297"/>
        <v>2062.7740000000003</v>
      </c>
      <c r="H9535">
        <v>4</v>
      </c>
      <c r="I9535" s="17">
        <v>45290</v>
      </c>
      <c r="J9535" s="17">
        <v>45295</v>
      </c>
      <c r="K9535" t="s">
        <v>21</v>
      </c>
      <c r="L9535" t="s">
        <v>27</v>
      </c>
      <c r="M9535">
        <v>491.43</v>
      </c>
      <c r="N9535" t="s">
        <v>28</v>
      </c>
    </row>
    <row r="9536" spans="1:14" ht="14.25" customHeight="1" x14ac:dyDescent="0.3">
      <c r="A9536" t="s">
        <v>11861</v>
      </c>
      <c r="B9536" t="s">
        <v>41</v>
      </c>
      <c r="C9536" t="s">
        <v>20</v>
      </c>
      <c r="D9536">
        <v>2947.43</v>
      </c>
      <c r="E9536">
        <v>0.32</v>
      </c>
      <c r="F9536">
        <f t="shared" si="296"/>
        <v>943.17759999999998</v>
      </c>
      <c r="G9536">
        <f t="shared" si="297"/>
        <v>2004.2523999999999</v>
      </c>
      <c r="H9536">
        <v>4</v>
      </c>
      <c r="I9536" s="17">
        <v>44929</v>
      </c>
      <c r="J9536" s="17">
        <v>44935</v>
      </c>
      <c r="K9536" t="s">
        <v>31</v>
      </c>
      <c r="L9536" t="s">
        <v>27</v>
      </c>
      <c r="M9536">
        <v>550.97</v>
      </c>
      <c r="N9536" t="s">
        <v>34</v>
      </c>
    </row>
    <row r="9537" spans="1:14" ht="14.25" customHeight="1" x14ac:dyDescent="0.3">
      <c r="A9537" t="s">
        <v>3832</v>
      </c>
      <c r="B9537" t="s">
        <v>25</v>
      </c>
      <c r="C9537" t="s">
        <v>26</v>
      </c>
      <c r="D9537">
        <v>2948.96</v>
      </c>
      <c r="E9537">
        <v>0.15</v>
      </c>
      <c r="F9537">
        <f t="shared" si="296"/>
        <v>442.34399999999999</v>
      </c>
      <c r="G9537">
        <f t="shared" si="297"/>
        <v>2506.616</v>
      </c>
      <c r="H9537">
        <v>4</v>
      </c>
      <c r="I9537" s="17">
        <v>45577</v>
      </c>
      <c r="J9537" s="17">
        <v>45583</v>
      </c>
      <c r="K9537" t="s">
        <v>21</v>
      </c>
      <c r="L9537" t="s">
        <v>22</v>
      </c>
      <c r="M9537">
        <v>502.82</v>
      </c>
      <c r="N9537" t="s">
        <v>23</v>
      </c>
    </row>
    <row r="9538" spans="1:14" ht="14.25" customHeight="1" x14ac:dyDescent="0.3">
      <c r="A9538" t="s">
        <v>6584</v>
      </c>
      <c r="B9538" t="s">
        <v>41</v>
      </c>
      <c r="C9538" t="s">
        <v>20</v>
      </c>
      <c r="D9538">
        <v>2949.13</v>
      </c>
      <c r="E9538">
        <v>0.4</v>
      </c>
      <c r="F9538">
        <f t="shared" ref="F9538:F9601" si="298">D9538*E9538</f>
        <v>1179.652</v>
      </c>
      <c r="G9538">
        <f t="shared" ref="G9538:G9601" si="299">D9538-F9538</f>
        <v>1769.4780000000001</v>
      </c>
      <c r="H9538">
        <v>4</v>
      </c>
      <c r="I9538" s="17">
        <v>45338</v>
      </c>
      <c r="J9538" s="17">
        <v>45340</v>
      </c>
      <c r="K9538" t="s">
        <v>31</v>
      </c>
      <c r="L9538" t="s">
        <v>16</v>
      </c>
      <c r="M9538">
        <v>834.58</v>
      </c>
      <c r="N9538" t="s">
        <v>23</v>
      </c>
    </row>
    <row r="9539" spans="1:14" ht="14.25" customHeight="1" x14ac:dyDescent="0.3">
      <c r="A9539" t="s">
        <v>4074</v>
      </c>
      <c r="B9539" t="s">
        <v>19</v>
      </c>
      <c r="C9539" t="s">
        <v>20</v>
      </c>
      <c r="D9539">
        <v>2949.43</v>
      </c>
      <c r="E9539">
        <v>0.1</v>
      </c>
      <c r="F9539">
        <f t="shared" si="298"/>
        <v>294.94299999999998</v>
      </c>
      <c r="G9539">
        <f t="shared" si="299"/>
        <v>2654.4870000000001</v>
      </c>
      <c r="H9539">
        <v>4</v>
      </c>
      <c r="I9539" s="17">
        <v>45494</v>
      </c>
      <c r="J9539" s="17">
        <v>45499</v>
      </c>
      <c r="K9539" t="s">
        <v>31</v>
      </c>
      <c r="L9539" t="s">
        <v>16</v>
      </c>
      <c r="M9539">
        <v>179.54</v>
      </c>
      <c r="N9539" t="s">
        <v>23</v>
      </c>
    </row>
    <row r="9540" spans="1:14" ht="14.25" customHeight="1" x14ac:dyDescent="0.3">
      <c r="A9540" t="s">
        <v>6126</v>
      </c>
      <c r="B9540" t="s">
        <v>25</v>
      </c>
      <c r="C9540" t="s">
        <v>20</v>
      </c>
      <c r="D9540">
        <v>2954.43</v>
      </c>
      <c r="E9540">
        <v>0.27</v>
      </c>
      <c r="F9540">
        <f t="shared" si="298"/>
        <v>797.6961</v>
      </c>
      <c r="G9540">
        <f t="shared" si="299"/>
        <v>2156.7338999999997</v>
      </c>
      <c r="H9540">
        <v>4</v>
      </c>
      <c r="I9540" s="17">
        <v>45620</v>
      </c>
      <c r="J9540" s="17">
        <v>45625</v>
      </c>
      <c r="K9540" t="s">
        <v>31</v>
      </c>
      <c r="L9540" t="s">
        <v>27</v>
      </c>
      <c r="M9540">
        <v>682.58</v>
      </c>
      <c r="N9540" t="s">
        <v>34</v>
      </c>
    </row>
    <row r="9541" spans="1:14" ht="14.25" customHeight="1" x14ac:dyDescent="0.3">
      <c r="A9541" t="s">
        <v>217</v>
      </c>
      <c r="B9541" t="s">
        <v>25</v>
      </c>
      <c r="C9541" t="s">
        <v>14</v>
      </c>
      <c r="D9541">
        <v>2954.82</v>
      </c>
      <c r="E9541">
        <v>0.13</v>
      </c>
      <c r="F9541">
        <f t="shared" si="298"/>
        <v>384.12660000000005</v>
      </c>
      <c r="G9541">
        <f t="shared" si="299"/>
        <v>2570.6934000000001</v>
      </c>
      <c r="H9541">
        <v>4</v>
      </c>
      <c r="I9541" s="17">
        <v>45360</v>
      </c>
      <c r="J9541" s="17">
        <v>45362</v>
      </c>
      <c r="K9541" t="s">
        <v>15</v>
      </c>
      <c r="L9541" t="s">
        <v>16</v>
      </c>
      <c r="M9541">
        <v>227.77</v>
      </c>
      <c r="N9541" t="s">
        <v>48</v>
      </c>
    </row>
    <row r="9542" spans="1:14" ht="14.25" customHeight="1" x14ac:dyDescent="0.3">
      <c r="A9542" t="s">
        <v>4890</v>
      </c>
      <c r="B9542" t="s">
        <v>13</v>
      </c>
      <c r="C9542" t="s">
        <v>26</v>
      </c>
      <c r="D9542">
        <v>2959.54</v>
      </c>
      <c r="E9542">
        <v>0.03</v>
      </c>
      <c r="F9542">
        <f t="shared" si="298"/>
        <v>88.786199999999994</v>
      </c>
      <c r="G9542">
        <f t="shared" si="299"/>
        <v>2870.7538</v>
      </c>
      <c r="H9542">
        <v>4</v>
      </c>
      <c r="I9542" s="17">
        <v>45479</v>
      </c>
      <c r="J9542" s="17">
        <v>45481</v>
      </c>
      <c r="K9542" t="s">
        <v>21</v>
      </c>
      <c r="L9542" t="s">
        <v>22</v>
      </c>
      <c r="M9542">
        <v>289.56</v>
      </c>
      <c r="N9542" t="s">
        <v>23</v>
      </c>
    </row>
    <row r="9543" spans="1:14" ht="14.25" customHeight="1" x14ac:dyDescent="0.3">
      <c r="A9543" t="s">
        <v>1632</v>
      </c>
      <c r="B9543" t="s">
        <v>25</v>
      </c>
      <c r="C9543" t="s">
        <v>20</v>
      </c>
      <c r="D9543">
        <v>2961.2</v>
      </c>
      <c r="E9543">
        <v>0.28000000000000003</v>
      </c>
      <c r="F9543">
        <f t="shared" si="298"/>
        <v>829.13600000000008</v>
      </c>
      <c r="G9543">
        <f t="shared" si="299"/>
        <v>2132.0639999999999</v>
      </c>
      <c r="H9543">
        <v>4</v>
      </c>
      <c r="I9543" s="17">
        <v>45315</v>
      </c>
      <c r="J9543" s="17">
        <v>45321</v>
      </c>
      <c r="K9543" t="s">
        <v>21</v>
      </c>
      <c r="L9543" t="s">
        <v>27</v>
      </c>
      <c r="M9543">
        <v>858.04</v>
      </c>
      <c r="N9543" t="s">
        <v>34</v>
      </c>
    </row>
    <row r="9544" spans="1:14" ht="14.25" customHeight="1" x14ac:dyDescent="0.3">
      <c r="A9544" t="s">
        <v>14458</v>
      </c>
      <c r="B9544" t="s">
        <v>25</v>
      </c>
      <c r="C9544" t="s">
        <v>14</v>
      </c>
      <c r="D9544">
        <v>2968.89</v>
      </c>
      <c r="E9544">
        <v>0.28000000000000003</v>
      </c>
      <c r="F9544">
        <f t="shared" si="298"/>
        <v>831.28920000000005</v>
      </c>
      <c r="G9544">
        <f t="shared" si="299"/>
        <v>2137.6007999999997</v>
      </c>
      <c r="H9544">
        <v>4</v>
      </c>
      <c r="I9544" s="17">
        <v>45203</v>
      </c>
      <c r="J9544" s="17">
        <v>45210</v>
      </c>
      <c r="K9544" t="s">
        <v>15</v>
      </c>
      <c r="L9544" t="s">
        <v>16</v>
      </c>
      <c r="M9544">
        <v>439.87</v>
      </c>
      <c r="N9544" t="s">
        <v>17</v>
      </c>
    </row>
    <row r="9545" spans="1:14" ht="14.25" customHeight="1" x14ac:dyDescent="0.3">
      <c r="A9545" t="s">
        <v>1293</v>
      </c>
      <c r="B9545" t="s">
        <v>13</v>
      </c>
      <c r="C9545" t="s">
        <v>20</v>
      </c>
      <c r="D9545">
        <v>2970.83</v>
      </c>
      <c r="E9545">
        <v>0.44</v>
      </c>
      <c r="F9545">
        <f t="shared" si="298"/>
        <v>1307.1651999999999</v>
      </c>
      <c r="G9545">
        <f t="shared" si="299"/>
        <v>1663.6648</v>
      </c>
      <c r="H9545">
        <v>4</v>
      </c>
      <c r="I9545" s="17">
        <v>45603</v>
      </c>
      <c r="J9545" s="17">
        <v>45604</v>
      </c>
      <c r="K9545" t="s">
        <v>31</v>
      </c>
      <c r="L9545" t="s">
        <v>22</v>
      </c>
      <c r="M9545">
        <v>771.25</v>
      </c>
      <c r="N9545" t="s">
        <v>23</v>
      </c>
    </row>
    <row r="9546" spans="1:14" ht="14.25" customHeight="1" x14ac:dyDescent="0.3">
      <c r="A9546" t="s">
        <v>4404</v>
      </c>
      <c r="B9546" t="s">
        <v>19</v>
      </c>
      <c r="C9546" t="s">
        <v>20</v>
      </c>
      <c r="D9546">
        <v>2971.73</v>
      </c>
      <c r="E9546">
        <v>0.19</v>
      </c>
      <c r="F9546">
        <f t="shared" si="298"/>
        <v>564.62869999999998</v>
      </c>
      <c r="G9546">
        <f t="shared" si="299"/>
        <v>2407.1013000000003</v>
      </c>
      <c r="H9546">
        <v>4</v>
      </c>
      <c r="I9546" s="17">
        <v>45478</v>
      </c>
      <c r="J9546" s="17">
        <v>45481</v>
      </c>
      <c r="K9546" t="s">
        <v>15</v>
      </c>
      <c r="L9546" t="s">
        <v>16</v>
      </c>
      <c r="M9546">
        <v>836.73</v>
      </c>
      <c r="N9546" t="s">
        <v>48</v>
      </c>
    </row>
    <row r="9547" spans="1:14" ht="14.25" customHeight="1" x14ac:dyDescent="0.3">
      <c r="A9547" t="s">
        <v>3626</v>
      </c>
      <c r="B9547" t="s">
        <v>25</v>
      </c>
      <c r="C9547" t="s">
        <v>33</v>
      </c>
      <c r="D9547">
        <v>2979.76</v>
      </c>
      <c r="E9547">
        <v>0.41</v>
      </c>
      <c r="F9547">
        <f t="shared" si="298"/>
        <v>1221.7016000000001</v>
      </c>
      <c r="G9547">
        <f t="shared" si="299"/>
        <v>1758.0584000000001</v>
      </c>
      <c r="H9547">
        <v>4</v>
      </c>
      <c r="I9547" s="17">
        <v>45228</v>
      </c>
      <c r="J9547" s="17">
        <v>45230</v>
      </c>
      <c r="K9547" t="s">
        <v>31</v>
      </c>
      <c r="L9547" t="s">
        <v>22</v>
      </c>
      <c r="M9547">
        <v>732.86</v>
      </c>
      <c r="N9547" t="s">
        <v>48</v>
      </c>
    </row>
    <row r="9548" spans="1:14" ht="14.25" customHeight="1" x14ac:dyDescent="0.3">
      <c r="A9548" t="s">
        <v>4010</v>
      </c>
      <c r="B9548" t="s">
        <v>19</v>
      </c>
      <c r="C9548" t="s">
        <v>26</v>
      </c>
      <c r="D9548">
        <v>2981.41</v>
      </c>
      <c r="E9548">
        <v>0.04</v>
      </c>
      <c r="F9548">
        <f t="shared" si="298"/>
        <v>119.2564</v>
      </c>
      <c r="G9548">
        <f t="shared" si="299"/>
        <v>2862.1535999999996</v>
      </c>
      <c r="H9548">
        <v>4</v>
      </c>
      <c r="I9548" s="17">
        <v>45259</v>
      </c>
      <c r="J9548" s="17">
        <v>45266</v>
      </c>
      <c r="K9548" t="s">
        <v>31</v>
      </c>
      <c r="L9548" t="s">
        <v>16</v>
      </c>
      <c r="M9548">
        <v>196.97</v>
      </c>
      <c r="N9548" t="s">
        <v>48</v>
      </c>
    </row>
    <row r="9549" spans="1:14" ht="14.25" customHeight="1" x14ac:dyDescent="0.3">
      <c r="A9549" t="s">
        <v>567</v>
      </c>
      <c r="B9549" t="s">
        <v>13</v>
      </c>
      <c r="C9549" t="s">
        <v>14</v>
      </c>
      <c r="D9549">
        <v>2983.9</v>
      </c>
      <c r="E9549">
        <v>0.18</v>
      </c>
      <c r="F9549">
        <f t="shared" si="298"/>
        <v>537.10199999999998</v>
      </c>
      <c r="G9549">
        <f t="shared" si="299"/>
        <v>2446.7980000000002</v>
      </c>
      <c r="H9549">
        <v>4</v>
      </c>
      <c r="I9549" s="17">
        <v>45099</v>
      </c>
      <c r="J9549" s="17">
        <v>45102</v>
      </c>
      <c r="K9549" t="s">
        <v>31</v>
      </c>
      <c r="L9549" t="s">
        <v>27</v>
      </c>
      <c r="M9549">
        <v>432.16</v>
      </c>
      <c r="N9549" t="s">
        <v>48</v>
      </c>
    </row>
    <row r="9550" spans="1:14" ht="14.25" customHeight="1" x14ac:dyDescent="0.3">
      <c r="A9550" t="s">
        <v>7720</v>
      </c>
      <c r="B9550" t="s">
        <v>41</v>
      </c>
      <c r="C9550" t="s">
        <v>14</v>
      </c>
      <c r="D9550">
        <v>2986.01</v>
      </c>
      <c r="E9550">
        <v>0.17</v>
      </c>
      <c r="F9550">
        <f t="shared" si="298"/>
        <v>507.62170000000009</v>
      </c>
      <c r="G9550">
        <f t="shared" si="299"/>
        <v>2478.3883000000001</v>
      </c>
      <c r="H9550">
        <v>4</v>
      </c>
      <c r="I9550" s="17">
        <v>44956</v>
      </c>
      <c r="J9550" s="17">
        <v>44963</v>
      </c>
      <c r="K9550" t="s">
        <v>15</v>
      </c>
      <c r="L9550" t="s">
        <v>22</v>
      </c>
      <c r="M9550">
        <v>753.68</v>
      </c>
      <c r="N9550" t="s">
        <v>17</v>
      </c>
    </row>
    <row r="9551" spans="1:14" ht="14.25" customHeight="1" x14ac:dyDescent="0.3">
      <c r="A9551" t="s">
        <v>6287</v>
      </c>
      <c r="B9551" t="s">
        <v>41</v>
      </c>
      <c r="C9551" t="s">
        <v>26</v>
      </c>
      <c r="D9551">
        <v>2987.13</v>
      </c>
      <c r="E9551">
        <v>0.15</v>
      </c>
      <c r="F9551">
        <f t="shared" si="298"/>
        <v>448.06950000000001</v>
      </c>
      <c r="G9551">
        <f t="shared" si="299"/>
        <v>2539.0605</v>
      </c>
      <c r="H9551">
        <v>4</v>
      </c>
      <c r="I9551" s="17">
        <v>45310</v>
      </c>
      <c r="J9551" s="17">
        <v>45317</v>
      </c>
      <c r="K9551" t="s">
        <v>21</v>
      </c>
      <c r="L9551" t="s">
        <v>22</v>
      </c>
      <c r="M9551">
        <v>691.71</v>
      </c>
      <c r="N9551" t="s">
        <v>28</v>
      </c>
    </row>
    <row r="9552" spans="1:14" ht="14.25" customHeight="1" x14ac:dyDescent="0.3">
      <c r="A9552" t="s">
        <v>8327</v>
      </c>
      <c r="B9552" t="s">
        <v>19</v>
      </c>
      <c r="C9552" t="s">
        <v>20</v>
      </c>
      <c r="D9552">
        <v>2987.44</v>
      </c>
      <c r="E9552">
        <v>0.23</v>
      </c>
      <c r="F9552">
        <f t="shared" si="298"/>
        <v>687.11120000000005</v>
      </c>
      <c r="G9552">
        <f t="shared" si="299"/>
        <v>2300.3288000000002</v>
      </c>
      <c r="H9552">
        <v>4</v>
      </c>
      <c r="I9552" s="17">
        <v>45251</v>
      </c>
      <c r="J9552" s="17">
        <v>45258</v>
      </c>
      <c r="K9552" t="s">
        <v>21</v>
      </c>
      <c r="L9552" t="s">
        <v>22</v>
      </c>
      <c r="M9552">
        <v>376.09</v>
      </c>
      <c r="N9552" t="s">
        <v>39</v>
      </c>
    </row>
    <row r="9553" spans="1:14" ht="14.25" customHeight="1" x14ac:dyDescent="0.3">
      <c r="A9553" t="s">
        <v>3642</v>
      </c>
      <c r="B9553" t="s">
        <v>19</v>
      </c>
      <c r="C9553" t="s">
        <v>33</v>
      </c>
      <c r="D9553">
        <v>2988.16</v>
      </c>
      <c r="E9553">
        <v>0.3</v>
      </c>
      <c r="F9553">
        <f t="shared" si="298"/>
        <v>896.44799999999998</v>
      </c>
      <c r="G9553">
        <f t="shared" si="299"/>
        <v>2091.712</v>
      </c>
      <c r="H9553">
        <v>4</v>
      </c>
      <c r="I9553" s="17">
        <v>45036</v>
      </c>
      <c r="J9553" s="17">
        <v>45037</v>
      </c>
      <c r="K9553" t="s">
        <v>15</v>
      </c>
      <c r="L9553" t="s">
        <v>27</v>
      </c>
      <c r="M9553">
        <v>382.77</v>
      </c>
      <c r="N9553" t="s">
        <v>34</v>
      </c>
    </row>
    <row r="9554" spans="1:14" ht="14.25" customHeight="1" x14ac:dyDescent="0.3">
      <c r="A9554" t="s">
        <v>5088</v>
      </c>
      <c r="B9554" t="s">
        <v>41</v>
      </c>
      <c r="C9554" t="s">
        <v>33</v>
      </c>
      <c r="D9554">
        <v>2990.98</v>
      </c>
      <c r="E9554">
        <v>0.19</v>
      </c>
      <c r="F9554">
        <f t="shared" si="298"/>
        <v>568.28620000000001</v>
      </c>
      <c r="G9554">
        <f t="shared" si="299"/>
        <v>2422.6938</v>
      </c>
      <c r="H9554">
        <v>4</v>
      </c>
      <c r="I9554" s="17">
        <v>45250</v>
      </c>
      <c r="J9554" s="17">
        <v>45252</v>
      </c>
      <c r="K9554" t="s">
        <v>15</v>
      </c>
      <c r="L9554" t="s">
        <v>27</v>
      </c>
      <c r="M9554">
        <v>312.86</v>
      </c>
      <c r="N9554" t="s">
        <v>48</v>
      </c>
    </row>
    <row r="9555" spans="1:14" ht="14.25" customHeight="1" x14ac:dyDescent="0.3">
      <c r="A9555" t="s">
        <v>12925</v>
      </c>
      <c r="B9555" t="s">
        <v>13</v>
      </c>
      <c r="C9555" t="s">
        <v>33</v>
      </c>
      <c r="D9555">
        <v>2996.88</v>
      </c>
      <c r="E9555">
        <v>0.43</v>
      </c>
      <c r="F9555">
        <f t="shared" si="298"/>
        <v>1288.6584</v>
      </c>
      <c r="G9555">
        <f t="shared" si="299"/>
        <v>1708.2216000000001</v>
      </c>
      <c r="H9555">
        <v>4</v>
      </c>
      <c r="I9555" s="17">
        <v>45407</v>
      </c>
      <c r="J9555" s="17">
        <v>45408</v>
      </c>
      <c r="K9555" t="s">
        <v>31</v>
      </c>
      <c r="L9555" t="s">
        <v>27</v>
      </c>
      <c r="M9555">
        <v>216.21</v>
      </c>
      <c r="N9555" t="s">
        <v>39</v>
      </c>
    </row>
    <row r="9556" spans="1:14" ht="14.25" customHeight="1" x14ac:dyDescent="0.3">
      <c r="A9556" t="s">
        <v>9774</v>
      </c>
      <c r="B9556" t="s">
        <v>19</v>
      </c>
      <c r="C9556" t="s">
        <v>20</v>
      </c>
      <c r="D9556">
        <v>3000.29</v>
      </c>
      <c r="E9556">
        <v>0.35</v>
      </c>
      <c r="F9556">
        <f t="shared" si="298"/>
        <v>1050.1015</v>
      </c>
      <c r="G9556">
        <f t="shared" si="299"/>
        <v>1950.1885</v>
      </c>
      <c r="H9556">
        <v>4</v>
      </c>
      <c r="I9556" s="17">
        <v>45208</v>
      </c>
      <c r="J9556" s="17">
        <v>45209</v>
      </c>
      <c r="K9556" t="s">
        <v>31</v>
      </c>
      <c r="L9556" t="s">
        <v>16</v>
      </c>
      <c r="M9556">
        <v>866.36</v>
      </c>
      <c r="N9556" t="s">
        <v>39</v>
      </c>
    </row>
    <row r="9557" spans="1:14" ht="14.25" customHeight="1" x14ac:dyDescent="0.3">
      <c r="A9557" t="s">
        <v>2625</v>
      </c>
      <c r="B9557" t="s">
        <v>13</v>
      </c>
      <c r="C9557" t="s">
        <v>20</v>
      </c>
      <c r="D9557">
        <v>3000.9</v>
      </c>
      <c r="E9557">
        <v>0.11</v>
      </c>
      <c r="F9557">
        <f t="shared" si="298"/>
        <v>330.09899999999999</v>
      </c>
      <c r="G9557">
        <f t="shared" si="299"/>
        <v>2670.8009999999999</v>
      </c>
      <c r="H9557">
        <v>4</v>
      </c>
      <c r="I9557" s="17">
        <v>45172</v>
      </c>
      <c r="J9557" s="17">
        <v>45176</v>
      </c>
      <c r="K9557" t="s">
        <v>15</v>
      </c>
      <c r="L9557" t="s">
        <v>16</v>
      </c>
      <c r="M9557">
        <v>790.44</v>
      </c>
      <c r="N9557" t="s">
        <v>23</v>
      </c>
    </row>
    <row r="9558" spans="1:14" ht="14.25" customHeight="1" x14ac:dyDescent="0.3">
      <c r="A9558" t="s">
        <v>6389</v>
      </c>
      <c r="B9558" t="s">
        <v>25</v>
      </c>
      <c r="C9558" t="s">
        <v>20</v>
      </c>
      <c r="D9558">
        <v>3006.92</v>
      </c>
      <c r="E9558">
        <v>0.39</v>
      </c>
      <c r="F9558">
        <f t="shared" si="298"/>
        <v>1172.6988000000001</v>
      </c>
      <c r="G9558">
        <f t="shared" si="299"/>
        <v>1834.2212</v>
      </c>
      <c r="H9558">
        <v>4</v>
      </c>
      <c r="I9558" s="17">
        <v>45463</v>
      </c>
      <c r="J9558" s="17">
        <v>45467</v>
      </c>
      <c r="K9558" t="s">
        <v>15</v>
      </c>
      <c r="L9558" t="s">
        <v>22</v>
      </c>
      <c r="M9558">
        <v>472.65</v>
      </c>
      <c r="N9558" t="s">
        <v>34</v>
      </c>
    </row>
    <row r="9559" spans="1:14" ht="14.25" customHeight="1" x14ac:dyDescent="0.3">
      <c r="A9559" t="s">
        <v>7421</v>
      </c>
      <c r="B9559" t="s">
        <v>13</v>
      </c>
      <c r="C9559" t="s">
        <v>14</v>
      </c>
      <c r="D9559">
        <v>3009.31</v>
      </c>
      <c r="E9559">
        <v>0.23</v>
      </c>
      <c r="F9559">
        <f t="shared" si="298"/>
        <v>692.1413</v>
      </c>
      <c r="G9559">
        <f t="shared" si="299"/>
        <v>2317.1687000000002</v>
      </c>
      <c r="H9559">
        <v>4</v>
      </c>
      <c r="I9559" s="17">
        <v>45126</v>
      </c>
      <c r="J9559" s="17">
        <v>45133</v>
      </c>
      <c r="K9559" t="s">
        <v>31</v>
      </c>
      <c r="L9559" t="s">
        <v>22</v>
      </c>
      <c r="M9559">
        <v>600.37</v>
      </c>
      <c r="N9559" t="s">
        <v>34</v>
      </c>
    </row>
    <row r="9560" spans="1:14" ht="14.25" customHeight="1" x14ac:dyDescent="0.3">
      <c r="A9560" t="s">
        <v>4061</v>
      </c>
      <c r="B9560" t="s">
        <v>19</v>
      </c>
      <c r="C9560" t="s">
        <v>20</v>
      </c>
      <c r="D9560">
        <v>3010.4</v>
      </c>
      <c r="E9560">
        <v>0.45</v>
      </c>
      <c r="F9560">
        <f t="shared" si="298"/>
        <v>1354.68</v>
      </c>
      <c r="G9560">
        <f t="shared" si="299"/>
        <v>1655.72</v>
      </c>
      <c r="H9560">
        <v>4</v>
      </c>
      <c r="I9560" s="17">
        <v>45265</v>
      </c>
      <c r="J9560" s="17">
        <v>45267</v>
      </c>
      <c r="K9560" t="s">
        <v>21</v>
      </c>
      <c r="L9560" t="s">
        <v>16</v>
      </c>
      <c r="M9560">
        <v>887.73</v>
      </c>
      <c r="N9560" t="s">
        <v>34</v>
      </c>
    </row>
    <row r="9561" spans="1:14" ht="14.25" customHeight="1" x14ac:dyDescent="0.3">
      <c r="A9561" t="s">
        <v>9893</v>
      </c>
      <c r="B9561" t="s">
        <v>25</v>
      </c>
      <c r="C9561" t="s">
        <v>26</v>
      </c>
      <c r="D9561">
        <v>3010.68</v>
      </c>
      <c r="E9561">
        <v>0.32</v>
      </c>
      <c r="F9561">
        <f t="shared" si="298"/>
        <v>963.41759999999999</v>
      </c>
      <c r="G9561">
        <f t="shared" si="299"/>
        <v>2047.2623999999998</v>
      </c>
      <c r="H9561">
        <v>4</v>
      </c>
      <c r="I9561" s="17">
        <v>44984</v>
      </c>
      <c r="J9561" s="17">
        <v>44991</v>
      </c>
      <c r="K9561" t="s">
        <v>21</v>
      </c>
      <c r="L9561" t="s">
        <v>27</v>
      </c>
      <c r="M9561">
        <v>272.83999999999997</v>
      </c>
      <c r="N9561" t="s">
        <v>28</v>
      </c>
    </row>
    <row r="9562" spans="1:14" ht="14.25" customHeight="1" x14ac:dyDescent="0.3">
      <c r="A9562" t="s">
        <v>10127</v>
      </c>
      <c r="B9562" t="s">
        <v>19</v>
      </c>
      <c r="C9562" t="s">
        <v>33</v>
      </c>
      <c r="D9562">
        <v>3019.39</v>
      </c>
      <c r="E9562">
        <v>0.37</v>
      </c>
      <c r="F9562">
        <f t="shared" si="298"/>
        <v>1117.1742999999999</v>
      </c>
      <c r="G9562">
        <f t="shared" si="299"/>
        <v>1902.2157</v>
      </c>
      <c r="H9562">
        <v>4</v>
      </c>
      <c r="I9562" s="17">
        <v>45000</v>
      </c>
      <c r="J9562" s="17">
        <v>45003</v>
      </c>
      <c r="K9562" t="s">
        <v>31</v>
      </c>
      <c r="L9562" t="s">
        <v>22</v>
      </c>
      <c r="M9562">
        <v>669.63</v>
      </c>
      <c r="N9562" t="s">
        <v>17</v>
      </c>
    </row>
    <row r="9563" spans="1:14" ht="14.25" customHeight="1" x14ac:dyDescent="0.3">
      <c r="A9563" t="s">
        <v>3268</v>
      </c>
      <c r="B9563" t="s">
        <v>41</v>
      </c>
      <c r="C9563" t="s">
        <v>20</v>
      </c>
      <c r="D9563">
        <v>3019.98</v>
      </c>
      <c r="E9563">
        <v>0.24</v>
      </c>
      <c r="F9563">
        <f t="shared" si="298"/>
        <v>724.79520000000002</v>
      </c>
      <c r="G9563">
        <f t="shared" si="299"/>
        <v>2295.1848</v>
      </c>
      <c r="H9563">
        <v>4</v>
      </c>
      <c r="I9563" s="17">
        <v>45649</v>
      </c>
      <c r="J9563" s="17">
        <v>45652</v>
      </c>
      <c r="K9563" t="s">
        <v>15</v>
      </c>
      <c r="L9563" t="s">
        <v>22</v>
      </c>
      <c r="M9563">
        <v>614.37</v>
      </c>
      <c r="N9563" t="s">
        <v>39</v>
      </c>
    </row>
    <row r="9564" spans="1:14" ht="14.25" customHeight="1" x14ac:dyDescent="0.3">
      <c r="A9564" t="s">
        <v>1433</v>
      </c>
      <c r="B9564" t="s">
        <v>13</v>
      </c>
      <c r="C9564" t="s">
        <v>36</v>
      </c>
      <c r="D9564">
        <v>3022.23</v>
      </c>
      <c r="E9564">
        <v>0.16</v>
      </c>
      <c r="F9564">
        <f t="shared" si="298"/>
        <v>483.55680000000001</v>
      </c>
      <c r="G9564">
        <f t="shared" si="299"/>
        <v>2538.6732000000002</v>
      </c>
      <c r="H9564">
        <v>4</v>
      </c>
      <c r="I9564" s="17">
        <v>45328</v>
      </c>
      <c r="J9564" s="17">
        <v>45329</v>
      </c>
      <c r="K9564" t="s">
        <v>15</v>
      </c>
      <c r="L9564" t="s">
        <v>22</v>
      </c>
      <c r="M9564">
        <v>551.17999999999995</v>
      </c>
      <c r="N9564" t="s">
        <v>48</v>
      </c>
    </row>
    <row r="9565" spans="1:14" ht="14.25" customHeight="1" x14ac:dyDescent="0.3">
      <c r="A9565" t="s">
        <v>14522</v>
      </c>
      <c r="B9565" t="s">
        <v>25</v>
      </c>
      <c r="C9565" t="s">
        <v>26</v>
      </c>
      <c r="D9565">
        <v>3023.96</v>
      </c>
      <c r="E9565">
        <v>0.45</v>
      </c>
      <c r="F9565">
        <f t="shared" si="298"/>
        <v>1360.7820000000002</v>
      </c>
      <c r="G9565">
        <f t="shared" si="299"/>
        <v>1663.1779999999999</v>
      </c>
      <c r="H9565">
        <v>4</v>
      </c>
      <c r="I9565" s="17">
        <v>45018</v>
      </c>
      <c r="J9565" s="17">
        <v>45025</v>
      </c>
      <c r="K9565" t="s">
        <v>21</v>
      </c>
      <c r="L9565" t="s">
        <v>16</v>
      </c>
      <c r="M9565">
        <v>259.10000000000002</v>
      </c>
      <c r="N9565" t="s">
        <v>48</v>
      </c>
    </row>
    <row r="9566" spans="1:14" ht="14.25" customHeight="1" x14ac:dyDescent="0.3">
      <c r="A9566" t="s">
        <v>9547</v>
      </c>
      <c r="B9566" t="s">
        <v>41</v>
      </c>
      <c r="C9566" t="s">
        <v>26</v>
      </c>
      <c r="D9566">
        <v>3028.45</v>
      </c>
      <c r="E9566">
        <v>0.27</v>
      </c>
      <c r="F9566">
        <f t="shared" si="298"/>
        <v>817.68150000000003</v>
      </c>
      <c r="G9566">
        <f t="shared" si="299"/>
        <v>2210.7684999999997</v>
      </c>
      <c r="H9566">
        <v>4</v>
      </c>
      <c r="I9566" s="17">
        <v>45449</v>
      </c>
      <c r="J9566" s="17">
        <v>45450</v>
      </c>
      <c r="K9566" t="s">
        <v>15</v>
      </c>
      <c r="L9566" t="s">
        <v>22</v>
      </c>
      <c r="M9566">
        <v>189.98</v>
      </c>
      <c r="N9566" t="s">
        <v>23</v>
      </c>
    </row>
    <row r="9567" spans="1:14" ht="14.25" customHeight="1" x14ac:dyDescent="0.3">
      <c r="A9567" t="s">
        <v>10274</v>
      </c>
      <c r="B9567" t="s">
        <v>19</v>
      </c>
      <c r="C9567" t="s">
        <v>20</v>
      </c>
      <c r="D9567">
        <v>3029.4</v>
      </c>
      <c r="E9567">
        <v>0.47</v>
      </c>
      <c r="F9567">
        <f t="shared" si="298"/>
        <v>1423.818</v>
      </c>
      <c r="G9567">
        <f t="shared" si="299"/>
        <v>1605.5820000000001</v>
      </c>
      <c r="H9567">
        <v>4</v>
      </c>
      <c r="I9567" s="17">
        <v>45398</v>
      </c>
      <c r="J9567" s="17">
        <v>45401</v>
      </c>
      <c r="K9567" t="s">
        <v>15</v>
      </c>
      <c r="L9567" t="s">
        <v>22</v>
      </c>
      <c r="M9567">
        <v>152.46</v>
      </c>
      <c r="N9567" t="s">
        <v>28</v>
      </c>
    </row>
    <row r="9568" spans="1:14" ht="14.25" customHeight="1" x14ac:dyDescent="0.3">
      <c r="A9568" t="s">
        <v>7538</v>
      </c>
      <c r="B9568" t="s">
        <v>19</v>
      </c>
      <c r="C9568" t="s">
        <v>14</v>
      </c>
      <c r="D9568">
        <v>3039.19</v>
      </c>
      <c r="E9568">
        <v>0.48</v>
      </c>
      <c r="F9568">
        <f t="shared" si="298"/>
        <v>1458.8111999999999</v>
      </c>
      <c r="G9568">
        <f t="shared" si="299"/>
        <v>1580.3788000000002</v>
      </c>
      <c r="H9568">
        <v>4</v>
      </c>
      <c r="I9568" s="17">
        <v>45491</v>
      </c>
      <c r="J9568" s="17">
        <v>45496</v>
      </c>
      <c r="K9568" t="s">
        <v>21</v>
      </c>
      <c r="L9568" t="s">
        <v>22</v>
      </c>
      <c r="M9568">
        <v>789.35</v>
      </c>
      <c r="N9568" t="s">
        <v>28</v>
      </c>
    </row>
    <row r="9569" spans="1:14" ht="14.25" customHeight="1" x14ac:dyDescent="0.3">
      <c r="A9569" t="s">
        <v>7174</v>
      </c>
      <c r="B9569" t="s">
        <v>13</v>
      </c>
      <c r="C9569" t="s">
        <v>20</v>
      </c>
      <c r="D9569">
        <v>3044.56</v>
      </c>
      <c r="E9569">
        <v>0.08</v>
      </c>
      <c r="F9569">
        <f t="shared" si="298"/>
        <v>243.56479999999999</v>
      </c>
      <c r="G9569">
        <f t="shared" si="299"/>
        <v>2800.9951999999998</v>
      </c>
      <c r="H9569">
        <v>4</v>
      </c>
      <c r="I9569" s="17">
        <v>45055</v>
      </c>
      <c r="J9569" s="17">
        <v>45057</v>
      </c>
      <c r="K9569" t="s">
        <v>15</v>
      </c>
      <c r="L9569" t="s">
        <v>27</v>
      </c>
      <c r="M9569">
        <v>680.58</v>
      </c>
      <c r="N9569" t="s">
        <v>34</v>
      </c>
    </row>
    <row r="9570" spans="1:14" ht="14.25" customHeight="1" x14ac:dyDescent="0.3">
      <c r="A9570" t="s">
        <v>6992</v>
      </c>
      <c r="B9570" t="s">
        <v>25</v>
      </c>
      <c r="C9570" t="s">
        <v>33</v>
      </c>
      <c r="D9570">
        <v>3045.59</v>
      </c>
      <c r="E9570">
        <v>0.45</v>
      </c>
      <c r="F9570">
        <f t="shared" si="298"/>
        <v>1370.5155000000002</v>
      </c>
      <c r="G9570">
        <f t="shared" si="299"/>
        <v>1675.0744999999999</v>
      </c>
      <c r="H9570">
        <v>4</v>
      </c>
      <c r="I9570" s="17">
        <v>45224</v>
      </c>
      <c r="J9570" s="17">
        <v>45231</v>
      </c>
      <c r="K9570" t="s">
        <v>31</v>
      </c>
      <c r="L9570" t="s">
        <v>16</v>
      </c>
      <c r="M9570">
        <v>610.34</v>
      </c>
      <c r="N9570" t="s">
        <v>23</v>
      </c>
    </row>
    <row r="9571" spans="1:14" ht="14.25" customHeight="1" x14ac:dyDescent="0.3">
      <c r="A9571" t="s">
        <v>9905</v>
      </c>
      <c r="B9571" t="s">
        <v>41</v>
      </c>
      <c r="C9571" t="s">
        <v>26</v>
      </c>
      <c r="D9571">
        <v>3051.44</v>
      </c>
      <c r="E9571">
        <v>0.44</v>
      </c>
      <c r="F9571">
        <f t="shared" si="298"/>
        <v>1342.6336000000001</v>
      </c>
      <c r="G9571">
        <f t="shared" si="299"/>
        <v>1708.8063999999999</v>
      </c>
      <c r="H9571">
        <v>4</v>
      </c>
      <c r="I9571" s="17">
        <v>44995</v>
      </c>
      <c r="J9571" s="17">
        <v>44998</v>
      </c>
      <c r="K9571" t="s">
        <v>15</v>
      </c>
      <c r="L9571" t="s">
        <v>16</v>
      </c>
      <c r="M9571">
        <v>417.94</v>
      </c>
      <c r="N9571" t="s">
        <v>34</v>
      </c>
    </row>
    <row r="9572" spans="1:14" ht="14.25" customHeight="1" x14ac:dyDescent="0.3">
      <c r="A9572" t="s">
        <v>3878</v>
      </c>
      <c r="B9572" t="s">
        <v>41</v>
      </c>
      <c r="C9572" t="s">
        <v>36</v>
      </c>
      <c r="D9572">
        <v>3051.75</v>
      </c>
      <c r="E9572">
        <v>0.1</v>
      </c>
      <c r="F9572">
        <f t="shared" si="298"/>
        <v>305.17500000000001</v>
      </c>
      <c r="G9572">
        <f t="shared" si="299"/>
        <v>2746.5749999999998</v>
      </c>
      <c r="H9572">
        <v>4</v>
      </c>
      <c r="I9572" s="17">
        <v>45081</v>
      </c>
      <c r="J9572" s="17">
        <v>45085</v>
      </c>
      <c r="K9572" t="s">
        <v>21</v>
      </c>
      <c r="L9572" t="s">
        <v>22</v>
      </c>
      <c r="M9572">
        <v>280.99</v>
      </c>
      <c r="N9572" t="s">
        <v>39</v>
      </c>
    </row>
    <row r="9573" spans="1:14" ht="14.25" customHeight="1" x14ac:dyDescent="0.3">
      <c r="A9573" t="s">
        <v>12349</v>
      </c>
      <c r="B9573" t="s">
        <v>13</v>
      </c>
      <c r="C9573" t="s">
        <v>14</v>
      </c>
      <c r="D9573">
        <v>3054.03</v>
      </c>
      <c r="E9573">
        <v>0.49</v>
      </c>
      <c r="F9573">
        <f t="shared" si="298"/>
        <v>1496.4747</v>
      </c>
      <c r="G9573">
        <f t="shared" si="299"/>
        <v>1557.5553000000002</v>
      </c>
      <c r="H9573">
        <v>4</v>
      </c>
      <c r="I9573" s="17">
        <v>45643</v>
      </c>
      <c r="J9573" s="17">
        <v>45646</v>
      </c>
      <c r="K9573" t="s">
        <v>31</v>
      </c>
      <c r="L9573" t="s">
        <v>27</v>
      </c>
      <c r="M9573">
        <v>412.55</v>
      </c>
      <c r="N9573" t="s">
        <v>39</v>
      </c>
    </row>
    <row r="9574" spans="1:14" ht="14.25" customHeight="1" x14ac:dyDescent="0.3">
      <c r="A9574" t="s">
        <v>2570</v>
      </c>
      <c r="B9574" t="s">
        <v>41</v>
      </c>
      <c r="C9574" t="s">
        <v>26</v>
      </c>
      <c r="D9574">
        <v>3056.26</v>
      </c>
      <c r="E9574">
        <v>0.14000000000000001</v>
      </c>
      <c r="F9574">
        <f t="shared" si="298"/>
        <v>427.87640000000005</v>
      </c>
      <c r="G9574">
        <f t="shared" si="299"/>
        <v>2628.3836000000001</v>
      </c>
      <c r="H9574">
        <v>4</v>
      </c>
      <c r="I9574" s="17">
        <v>45208</v>
      </c>
      <c r="J9574" s="17">
        <v>45215</v>
      </c>
      <c r="K9574" t="s">
        <v>31</v>
      </c>
      <c r="L9574" t="s">
        <v>16</v>
      </c>
      <c r="M9574">
        <v>240.03</v>
      </c>
      <c r="N9574" t="s">
        <v>39</v>
      </c>
    </row>
    <row r="9575" spans="1:14" ht="14.25" customHeight="1" x14ac:dyDescent="0.3">
      <c r="A9575" t="s">
        <v>4097</v>
      </c>
      <c r="B9575" t="s">
        <v>13</v>
      </c>
      <c r="C9575" t="s">
        <v>20</v>
      </c>
      <c r="D9575">
        <v>3056.71</v>
      </c>
      <c r="E9575">
        <v>0</v>
      </c>
      <c r="F9575">
        <f t="shared" si="298"/>
        <v>0</v>
      </c>
      <c r="G9575">
        <f t="shared" si="299"/>
        <v>3056.71</v>
      </c>
      <c r="H9575">
        <v>4</v>
      </c>
      <c r="I9575" s="17">
        <v>45210</v>
      </c>
      <c r="J9575" s="17">
        <v>45215</v>
      </c>
      <c r="K9575" t="s">
        <v>31</v>
      </c>
      <c r="L9575" t="s">
        <v>22</v>
      </c>
      <c r="M9575">
        <v>712.26</v>
      </c>
      <c r="N9575" t="s">
        <v>39</v>
      </c>
    </row>
    <row r="9576" spans="1:14" ht="14.25" customHeight="1" x14ac:dyDescent="0.3">
      <c r="A9576" t="s">
        <v>11164</v>
      </c>
      <c r="B9576" t="s">
        <v>41</v>
      </c>
      <c r="C9576" t="s">
        <v>20</v>
      </c>
      <c r="D9576">
        <v>3057.57</v>
      </c>
      <c r="E9576">
        <v>0.33</v>
      </c>
      <c r="F9576">
        <f t="shared" si="298"/>
        <v>1008.9981000000001</v>
      </c>
      <c r="G9576">
        <f t="shared" si="299"/>
        <v>2048.5718999999999</v>
      </c>
      <c r="H9576">
        <v>4</v>
      </c>
      <c r="I9576" s="17">
        <v>45558</v>
      </c>
      <c r="J9576" s="17">
        <v>45565</v>
      </c>
      <c r="K9576" t="s">
        <v>21</v>
      </c>
      <c r="L9576" t="s">
        <v>22</v>
      </c>
      <c r="M9576">
        <v>754.03</v>
      </c>
      <c r="N9576" t="s">
        <v>34</v>
      </c>
    </row>
    <row r="9577" spans="1:14" ht="14.25" customHeight="1" x14ac:dyDescent="0.3">
      <c r="A9577" t="s">
        <v>13590</v>
      </c>
      <c r="B9577" t="s">
        <v>41</v>
      </c>
      <c r="C9577" t="s">
        <v>36</v>
      </c>
      <c r="D9577">
        <v>3058.47</v>
      </c>
      <c r="E9577">
        <v>0.25</v>
      </c>
      <c r="F9577">
        <f t="shared" si="298"/>
        <v>764.61749999999995</v>
      </c>
      <c r="G9577">
        <f t="shared" si="299"/>
        <v>2293.8525</v>
      </c>
      <c r="H9577">
        <v>4</v>
      </c>
      <c r="I9577" s="17">
        <v>45527</v>
      </c>
      <c r="J9577" s="17">
        <v>45531</v>
      </c>
      <c r="K9577" t="s">
        <v>15</v>
      </c>
      <c r="L9577" t="s">
        <v>16</v>
      </c>
      <c r="M9577">
        <v>813.18</v>
      </c>
      <c r="N9577" t="s">
        <v>17</v>
      </c>
    </row>
    <row r="9578" spans="1:14" ht="14.25" customHeight="1" x14ac:dyDescent="0.3">
      <c r="A9578" t="s">
        <v>1082</v>
      </c>
      <c r="B9578" t="s">
        <v>25</v>
      </c>
      <c r="C9578" t="s">
        <v>14</v>
      </c>
      <c r="D9578">
        <v>3059.65</v>
      </c>
      <c r="E9578">
        <v>0.37</v>
      </c>
      <c r="F9578">
        <f t="shared" si="298"/>
        <v>1132.0705</v>
      </c>
      <c r="G9578">
        <f t="shared" si="299"/>
        <v>1927.5795000000001</v>
      </c>
      <c r="H9578">
        <v>4</v>
      </c>
      <c r="I9578" s="17">
        <v>44931</v>
      </c>
      <c r="J9578" s="17">
        <v>44936</v>
      </c>
      <c r="K9578" t="s">
        <v>31</v>
      </c>
      <c r="L9578" t="s">
        <v>27</v>
      </c>
      <c r="M9578">
        <v>454.93</v>
      </c>
      <c r="N9578" t="s">
        <v>28</v>
      </c>
    </row>
    <row r="9579" spans="1:14" ht="14.25" customHeight="1" x14ac:dyDescent="0.3">
      <c r="A9579" t="s">
        <v>6559</v>
      </c>
      <c r="B9579" t="s">
        <v>25</v>
      </c>
      <c r="C9579" t="s">
        <v>26</v>
      </c>
      <c r="D9579">
        <v>3061.48</v>
      </c>
      <c r="E9579">
        <v>0.1</v>
      </c>
      <c r="F9579">
        <f t="shared" si="298"/>
        <v>306.14800000000002</v>
      </c>
      <c r="G9579">
        <f t="shared" si="299"/>
        <v>2755.3319999999999</v>
      </c>
      <c r="H9579">
        <v>4</v>
      </c>
      <c r="I9579" s="17">
        <v>45013</v>
      </c>
      <c r="J9579" s="17">
        <v>45018</v>
      </c>
      <c r="K9579" t="s">
        <v>31</v>
      </c>
      <c r="L9579" t="s">
        <v>22</v>
      </c>
      <c r="M9579">
        <v>492.91</v>
      </c>
      <c r="N9579" t="s">
        <v>28</v>
      </c>
    </row>
    <row r="9580" spans="1:14" ht="14.25" customHeight="1" x14ac:dyDescent="0.3">
      <c r="A9580" t="s">
        <v>2057</v>
      </c>
      <c r="B9580" t="s">
        <v>25</v>
      </c>
      <c r="C9580" t="s">
        <v>20</v>
      </c>
      <c r="D9580">
        <v>3062.36</v>
      </c>
      <c r="E9580">
        <v>0.16</v>
      </c>
      <c r="F9580">
        <f t="shared" si="298"/>
        <v>489.97760000000005</v>
      </c>
      <c r="G9580">
        <f t="shared" si="299"/>
        <v>2572.3824</v>
      </c>
      <c r="H9580">
        <v>4</v>
      </c>
      <c r="I9580" s="17">
        <v>44987</v>
      </c>
      <c r="J9580" s="17">
        <v>44989</v>
      </c>
      <c r="K9580" t="s">
        <v>15</v>
      </c>
      <c r="L9580" t="s">
        <v>16</v>
      </c>
      <c r="M9580">
        <v>371.38</v>
      </c>
      <c r="N9580" t="s">
        <v>17</v>
      </c>
    </row>
    <row r="9581" spans="1:14" ht="14.25" customHeight="1" x14ac:dyDescent="0.3">
      <c r="A9581" t="s">
        <v>1723</v>
      </c>
      <c r="B9581" t="s">
        <v>41</v>
      </c>
      <c r="C9581" t="s">
        <v>14</v>
      </c>
      <c r="D9581">
        <v>3067.39</v>
      </c>
      <c r="E9581">
        <v>0.09</v>
      </c>
      <c r="F9581">
        <f t="shared" si="298"/>
        <v>276.06509999999997</v>
      </c>
      <c r="G9581">
        <f t="shared" si="299"/>
        <v>2791.3249000000001</v>
      </c>
      <c r="H9581">
        <v>4</v>
      </c>
      <c r="I9581" s="17">
        <v>45080</v>
      </c>
      <c r="J9581" s="17">
        <v>45085</v>
      </c>
      <c r="K9581" t="s">
        <v>15</v>
      </c>
      <c r="L9581" t="s">
        <v>22</v>
      </c>
      <c r="M9581">
        <v>475.46</v>
      </c>
      <c r="N9581" t="s">
        <v>17</v>
      </c>
    </row>
    <row r="9582" spans="1:14" ht="14.25" customHeight="1" x14ac:dyDescent="0.3">
      <c r="A9582" t="s">
        <v>618</v>
      </c>
      <c r="B9582" t="s">
        <v>13</v>
      </c>
      <c r="C9582" t="s">
        <v>26</v>
      </c>
      <c r="D9582">
        <v>3074.73</v>
      </c>
      <c r="E9582">
        <v>0.32</v>
      </c>
      <c r="F9582">
        <f t="shared" si="298"/>
        <v>983.91359999999997</v>
      </c>
      <c r="G9582">
        <f t="shared" si="299"/>
        <v>2090.8164000000002</v>
      </c>
      <c r="H9582">
        <v>4</v>
      </c>
      <c r="I9582" s="17">
        <v>45044</v>
      </c>
      <c r="J9582" s="17">
        <v>45051</v>
      </c>
      <c r="K9582" t="s">
        <v>21</v>
      </c>
      <c r="L9582" t="s">
        <v>22</v>
      </c>
      <c r="M9582">
        <v>819.52</v>
      </c>
      <c r="N9582" t="s">
        <v>23</v>
      </c>
    </row>
    <row r="9583" spans="1:14" ht="14.25" customHeight="1" x14ac:dyDescent="0.3">
      <c r="A9583" t="s">
        <v>4899</v>
      </c>
      <c r="B9583" t="s">
        <v>25</v>
      </c>
      <c r="C9583" t="s">
        <v>14</v>
      </c>
      <c r="D9583">
        <v>3076.42</v>
      </c>
      <c r="E9583">
        <v>0.28999999999999998</v>
      </c>
      <c r="F9583">
        <f t="shared" si="298"/>
        <v>892.16179999999997</v>
      </c>
      <c r="G9583">
        <f t="shared" si="299"/>
        <v>2184.2582000000002</v>
      </c>
      <c r="H9583">
        <v>4</v>
      </c>
      <c r="I9583" s="17">
        <v>45255</v>
      </c>
      <c r="J9583" s="17">
        <v>45256</v>
      </c>
      <c r="K9583" t="s">
        <v>15</v>
      </c>
      <c r="L9583" t="s">
        <v>27</v>
      </c>
      <c r="M9583">
        <v>651.89</v>
      </c>
      <c r="N9583" t="s">
        <v>39</v>
      </c>
    </row>
    <row r="9584" spans="1:14" ht="14.25" customHeight="1" x14ac:dyDescent="0.3">
      <c r="A9584" t="s">
        <v>8994</v>
      </c>
      <c r="B9584" t="s">
        <v>25</v>
      </c>
      <c r="C9584" t="s">
        <v>26</v>
      </c>
      <c r="D9584">
        <v>3077.85</v>
      </c>
      <c r="E9584">
        <v>0.37</v>
      </c>
      <c r="F9584">
        <f t="shared" si="298"/>
        <v>1138.8045</v>
      </c>
      <c r="G9584">
        <f t="shared" si="299"/>
        <v>1939.0454999999999</v>
      </c>
      <c r="H9584">
        <v>4</v>
      </c>
      <c r="I9584" s="17">
        <v>45201</v>
      </c>
      <c r="J9584" s="17">
        <v>45205</v>
      </c>
      <c r="K9584" t="s">
        <v>31</v>
      </c>
      <c r="L9584" t="s">
        <v>22</v>
      </c>
      <c r="M9584">
        <v>381.36</v>
      </c>
      <c r="N9584" t="s">
        <v>28</v>
      </c>
    </row>
    <row r="9585" spans="1:14" ht="14.25" customHeight="1" x14ac:dyDescent="0.3">
      <c r="A9585" t="s">
        <v>4311</v>
      </c>
      <c r="B9585" t="s">
        <v>25</v>
      </c>
      <c r="C9585" t="s">
        <v>26</v>
      </c>
      <c r="D9585">
        <v>3081.1</v>
      </c>
      <c r="E9585">
        <v>0.13</v>
      </c>
      <c r="F9585">
        <f t="shared" si="298"/>
        <v>400.54300000000001</v>
      </c>
      <c r="G9585">
        <f t="shared" si="299"/>
        <v>2680.5569999999998</v>
      </c>
      <c r="H9585">
        <v>4</v>
      </c>
      <c r="I9585" s="17">
        <v>45086</v>
      </c>
      <c r="J9585" s="17">
        <v>45092</v>
      </c>
      <c r="K9585" t="s">
        <v>21</v>
      </c>
      <c r="L9585" t="s">
        <v>27</v>
      </c>
      <c r="M9585">
        <v>748.3</v>
      </c>
      <c r="N9585" t="s">
        <v>39</v>
      </c>
    </row>
    <row r="9586" spans="1:14" ht="14.25" customHeight="1" x14ac:dyDescent="0.3">
      <c r="A9586" t="s">
        <v>8717</v>
      </c>
      <c r="B9586" t="s">
        <v>41</v>
      </c>
      <c r="C9586" t="s">
        <v>36</v>
      </c>
      <c r="D9586">
        <v>3089.42</v>
      </c>
      <c r="E9586">
        <v>0.46</v>
      </c>
      <c r="F9586">
        <f t="shared" si="298"/>
        <v>1421.1332</v>
      </c>
      <c r="G9586">
        <f t="shared" si="299"/>
        <v>1668.2868000000001</v>
      </c>
      <c r="H9586">
        <v>4</v>
      </c>
      <c r="I9586" s="17">
        <v>45527</v>
      </c>
      <c r="J9586" s="17">
        <v>45530</v>
      </c>
      <c r="K9586" t="s">
        <v>21</v>
      </c>
      <c r="L9586" t="s">
        <v>22</v>
      </c>
      <c r="M9586">
        <v>594.85</v>
      </c>
      <c r="N9586" t="s">
        <v>23</v>
      </c>
    </row>
    <row r="9587" spans="1:14" ht="14.25" customHeight="1" x14ac:dyDescent="0.3">
      <c r="A9587" t="s">
        <v>13042</v>
      </c>
      <c r="B9587" t="s">
        <v>13</v>
      </c>
      <c r="C9587" t="s">
        <v>36</v>
      </c>
      <c r="D9587">
        <v>3091.52</v>
      </c>
      <c r="E9587">
        <v>0.41</v>
      </c>
      <c r="F9587">
        <f t="shared" si="298"/>
        <v>1267.5231999999999</v>
      </c>
      <c r="G9587">
        <f t="shared" si="299"/>
        <v>1823.9968000000001</v>
      </c>
      <c r="H9587">
        <v>4</v>
      </c>
      <c r="I9587" s="17">
        <v>45140</v>
      </c>
      <c r="J9587" s="17">
        <v>45146</v>
      </c>
      <c r="K9587" t="s">
        <v>31</v>
      </c>
      <c r="L9587" t="s">
        <v>22</v>
      </c>
      <c r="M9587">
        <v>169.65</v>
      </c>
      <c r="N9587" t="s">
        <v>23</v>
      </c>
    </row>
    <row r="9588" spans="1:14" ht="14.25" customHeight="1" x14ac:dyDescent="0.3">
      <c r="A9588" t="s">
        <v>10170</v>
      </c>
      <c r="B9588" t="s">
        <v>41</v>
      </c>
      <c r="C9588" t="s">
        <v>14</v>
      </c>
      <c r="D9588">
        <v>3094.84</v>
      </c>
      <c r="E9588">
        <v>0.3</v>
      </c>
      <c r="F9588">
        <f t="shared" si="298"/>
        <v>928.452</v>
      </c>
      <c r="G9588">
        <f t="shared" si="299"/>
        <v>2166.3879999999999</v>
      </c>
      <c r="H9588">
        <v>4</v>
      </c>
      <c r="I9588" s="17">
        <v>44930</v>
      </c>
      <c r="J9588" s="17">
        <v>44931</v>
      </c>
      <c r="K9588" t="s">
        <v>15</v>
      </c>
      <c r="L9588" t="s">
        <v>16</v>
      </c>
      <c r="M9588">
        <v>729.04</v>
      </c>
      <c r="N9588" t="s">
        <v>48</v>
      </c>
    </row>
    <row r="9589" spans="1:14" ht="14.25" customHeight="1" x14ac:dyDescent="0.3">
      <c r="A9589" t="s">
        <v>2200</v>
      </c>
      <c r="B9589" t="s">
        <v>13</v>
      </c>
      <c r="C9589" t="s">
        <v>33</v>
      </c>
      <c r="D9589">
        <v>3095.15</v>
      </c>
      <c r="E9589">
        <v>0.46</v>
      </c>
      <c r="F9589">
        <f t="shared" si="298"/>
        <v>1423.769</v>
      </c>
      <c r="G9589">
        <f t="shared" si="299"/>
        <v>1671.3810000000001</v>
      </c>
      <c r="H9589">
        <v>4</v>
      </c>
      <c r="I9589" s="17">
        <v>45072</v>
      </c>
      <c r="J9589" s="17">
        <v>45075</v>
      </c>
      <c r="K9589" t="s">
        <v>31</v>
      </c>
      <c r="L9589" t="s">
        <v>22</v>
      </c>
      <c r="M9589">
        <v>296.87</v>
      </c>
      <c r="N9589" t="s">
        <v>39</v>
      </c>
    </row>
    <row r="9590" spans="1:14" ht="14.25" customHeight="1" x14ac:dyDescent="0.3">
      <c r="A9590" t="s">
        <v>14827</v>
      </c>
      <c r="B9590" t="s">
        <v>13</v>
      </c>
      <c r="C9590" t="s">
        <v>14</v>
      </c>
      <c r="D9590">
        <v>3099.11</v>
      </c>
      <c r="E9590">
        <v>0.42</v>
      </c>
      <c r="F9590">
        <f t="shared" si="298"/>
        <v>1301.6261999999999</v>
      </c>
      <c r="G9590">
        <f t="shared" si="299"/>
        <v>1797.4838000000002</v>
      </c>
      <c r="H9590">
        <v>4</v>
      </c>
      <c r="I9590" s="17">
        <v>45502</v>
      </c>
      <c r="J9590" s="17">
        <v>45505</v>
      </c>
      <c r="K9590" t="s">
        <v>15</v>
      </c>
      <c r="L9590" t="s">
        <v>22</v>
      </c>
      <c r="M9590">
        <v>585.22</v>
      </c>
      <c r="N9590" t="s">
        <v>48</v>
      </c>
    </row>
    <row r="9591" spans="1:14" ht="14.25" customHeight="1" x14ac:dyDescent="0.3">
      <c r="A9591" t="s">
        <v>15266</v>
      </c>
      <c r="B9591" t="s">
        <v>19</v>
      </c>
      <c r="C9591" t="s">
        <v>26</v>
      </c>
      <c r="D9591">
        <v>3106.9</v>
      </c>
      <c r="E9591">
        <v>0.4</v>
      </c>
      <c r="F9591">
        <f t="shared" si="298"/>
        <v>1242.7600000000002</v>
      </c>
      <c r="G9591">
        <f t="shared" si="299"/>
        <v>1864.1399999999999</v>
      </c>
      <c r="H9591">
        <v>4</v>
      </c>
      <c r="I9591" s="17">
        <v>45378</v>
      </c>
      <c r="J9591" s="17">
        <v>45381</v>
      </c>
      <c r="K9591" t="s">
        <v>15</v>
      </c>
      <c r="L9591" t="s">
        <v>22</v>
      </c>
      <c r="M9591">
        <v>589.36</v>
      </c>
      <c r="N9591" t="s">
        <v>34</v>
      </c>
    </row>
    <row r="9592" spans="1:14" ht="14.25" customHeight="1" x14ac:dyDescent="0.3">
      <c r="A9592" t="s">
        <v>8014</v>
      </c>
      <c r="B9592" t="s">
        <v>13</v>
      </c>
      <c r="C9592" t="s">
        <v>20</v>
      </c>
      <c r="D9592">
        <v>3107.82</v>
      </c>
      <c r="E9592">
        <v>0.08</v>
      </c>
      <c r="F9592">
        <f t="shared" si="298"/>
        <v>248.62560000000002</v>
      </c>
      <c r="G9592">
        <f t="shared" si="299"/>
        <v>2859.1944000000003</v>
      </c>
      <c r="H9592">
        <v>4</v>
      </c>
      <c r="I9592" s="17">
        <v>44962</v>
      </c>
      <c r="J9592" s="17">
        <v>44969</v>
      </c>
      <c r="K9592" t="s">
        <v>21</v>
      </c>
      <c r="L9592" t="s">
        <v>16</v>
      </c>
      <c r="M9592">
        <v>581.25</v>
      </c>
      <c r="N9592" t="s">
        <v>17</v>
      </c>
    </row>
    <row r="9593" spans="1:14" ht="14.25" customHeight="1" x14ac:dyDescent="0.3">
      <c r="A9593" t="s">
        <v>13683</v>
      </c>
      <c r="B9593" t="s">
        <v>41</v>
      </c>
      <c r="C9593" t="s">
        <v>20</v>
      </c>
      <c r="D9593">
        <v>3109.92</v>
      </c>
      <c r="E9593">
        <v>0.05</v>
      </c>
      <c r="F9593">
        <f t="shared" si="298"/>
        <v>155.49600000000001</v>
      </c>
      <c r="G9593">
        <f t="shared" si="299"/>
        <v>2954.424</v>
      </c>
      <c r="H9593">
        <v>4</v>
      </c>
      <c r="I9593" s="17">
        <v>45578</v>
      </c>
      <c r="J9593" s="17">
        <v>45584</v>
      </c>
      <c r="K9593" t="s">
        <v>31</v>
      </c>
      <c r="L9593" t="s">
        <v>16</v>
      </c>
      <c r="M9593">
        <v>363.67</v>
      </c>
      <c r="N9593" t="s">
        <v>34</v>
      </c>
    </row>
    <row r="9594" spans="1:14" ht="14.25" customHeight="1" x14ac:dyDescent="0.3">
      <c r="A9594" t="s">
        <v>11282</v>
      </c>
      <c r="B9594" t="s">
        <v>19</v>
      </c>
      <c r="C9594" t="s">
        <v>20</v>
      </c>
      <c r="D9594">
        <v>3112.38</v>
      </c>
      <c r="E9594">
        <v>0.23</v>
      </c>
      <c r="F9594">
        <f t="shared" si="298"/>
        <v>715.84740000000011</v>
      </c>
      <c r="G9594">
        <f t="shared" si="299"/>
        <v>2396.5326</v>
      </c>
      <c r="H9594">
        <v>4</v>
      </c>
      <c r="I9594" s="17">
        <v>45093</v>
      </c>
      <c r="J9594" s="17">
        <v>45100</v>
      </c>
      <c r="K9594" t="s">
        <v>21</v>
      </c>
      <c r="L9594" t="s">
        <v>16</v>
      </c>
      <c r="M9594">
        <v>405.53</v>
      </c>
      <c r="N9594" t="s">
        <v>34</v>
      </c>
    </row>
    <row r="9595" spans="1:14" ht="14.25" customHeight="1" x14ac:dyDescent="0.3">
      <c r="A9595" t="s">
        <v>12377</v>
      </c>
      <c r="B9595" t="s">
        <v>19</v>
      </c>
      <c r="C9595" t="s">
        <v>20</v>
      </c>
      <c r="D9595">
        <v>3114.1</v>
      </c>
      <c r="E9595">
        <v>0.15</v>
      </c>
      <c r="F9595">
        <f t="shared" si="298"/>
        <v>467.11499999999995</v>
      </c>
      <c r="G9595">
        <f t="shared" si="299"/>
        <v>2646.9850000000001</v>
      </c>
      <c r="H9595">
        <v>4</v>
      </c>
      <c r="I9595" s="17">
        <v>45170</v>
      </c>
      <c r="J9595" s="17">
        <v>45171</v>
      </c>
      <c r="K9595" t="s">
        <v>15</v>
      </c>
      <c r="L9595" t="s">
        <v>22</v>
      </c>
      <c r="M9595">
        <v>595.59</v>
      </c>
      <c r="N9595" t="s">
        <v>48</v>
      </c>
    </row>
    <row r="9596" spans="1:14" ht="14.25" customHeight="1" x14ac:dyDescent="0.3">
      <c r="A9596" t="s">
        <v>2447</v>
      </c>
      <c r="B9596" t="s">
        <v>41</v>
      </c>
      <c r="C9596" t="s">
        <v>33</v>
      </c>
      <c r="D9596">
        <v>3117.24</v>
      </c>
      <c r="E9596">
        <v>0.12</v>
      </c>
      <c r="F9596">
        <f t="shared" si="298"/>
        <v>374.06879999999995</v>
      </c>
      <c r="G9596">
        <f t="shared" si="299"/>
        <v>2743.1711999999998</v>
      </c>
      <c r="H9596">
        <v>4</v>
      </c>
      <c r="I9596" s="17">
        <v>45222</v>
      </c>
      <c r="J9596" s="17">
        <v>45226</v>
      </c>
      <c r="K9596" t="s">
        <v>21</v>
      </c>
      <c r="L9596" t="s">
        <v>22</v>
      </c>
      <c r="M9596">
        <v>887.45</v>
      </c>
      <c r="N9596" t="s">
        <v>28</v>
      </c>
    </row>
    <row r="9597" spans="1:14" ht="14.25" customHeight="1" x14ac:dyDescent="0.3">
      <c r="A9597" t="s">
        <v>1647</v>
      </c>
      <c r="B9597" t="s">
        <v>41</v>
      </c>
      <c r="C9597" t="s">
        <v>33</v>
      </c>
      <c r="D9597">
        <v>3117.6</v>
      </c>
      <c r="E9597">
        <v>0.49</v>
      </c>
      <c r="F9597">
        <f t="shared" si="298"/>
        <v>1527.624</v>
      </c>
      <c r="G9597">
        <f t="shared" si="299"/>
        <v>1589.9759999999999</v>
      </c>
      <c r="H9597">
        <v>4</v>
      </c>
      <c r="I9597" s="17">
        <v>44959</v>
      </c>
      <c r="J9597" s="17">
        <v>44964</v>
      </c>
      <c r="K9597" t="s">
        <v>15</v>
      </c>
      <c r="L9597" t="s">
        <v>22</v>
      </c>
      <c r="M9597">
        <v>642.97</v>
      </c>
      <c r="N9597" t="s">
        <v>34</v>
      </c>
    </row>
    <row r="9598" spans="1:14" ht="14.25" customHeight="1" x14ac:dyDescent="0.3">
      <c r="A9598" t="s">
        <v>719</v>
      </c>
      <c r="B9598" t="s">
        <v>41</v>
      </c>
      <c r="C9598" t="s">
        <v>20</v>
      </c>
      <c r="D9598">
        <v>3117.79</v>
      </c>
      <c r="E9598">
        <v>0.32</v>
      </c>
      <c r="F9598">
        <f t="shared" si="298"/>
        <v>997.69280000000003</v>
      </c>
      <c r="G9598">
        <f t="shared" si="299"/>
        <v>2120.0972000000002</v>
      </c>
      <c r="H9598">
        <v>4</v>
      </c>
      <c r="I9598" s="17">
        <v>45473</v>
      </c>
      <c r="J9598" s="17">
        <v>45474</v>
      </c>
      <c r="K9598" t="s">
        <v>21</v>
      </c>
      <c r="L9598" t="s">
        <v>27</v>
      </c>
      <c r="M9598">
        <v>213.17</v>
      </c>
      <c r="N9598" t="s">
        <v>23</v>
      </c>
    </row>
    <row r="9599" spans="1:14" ht="14.25" customHeight="1" x14ac:dyDescent="0.3">
      <c r="A9599" t="s">
        <v>9914</v>
      </c>
      <c r="B9599" t="s">
        <v>13</v>
      </c>
      <c r="C9599" t="s">
        <v>26</v>
      </c>
      <c r="D9599">
        <v>3119.65</v>
      </c>
      <c r="E9599">
        <v>0.16</v>
      </c>
      <c r="F9599">
        <f t="shared" si="298"/>
        <v>499.14400000000001</v>
      </c>
      <c r="G9599">
        <f t="shared" si="299"/>
        <v>2620.5060000000003</v>
      </c>
      <c r="H9599">
        <v>4</v>
      </c>
      <c r="I9599" s="17">
        <v>45071</v>
      </c>
      <c r="J9599" s="17">
        <v>45075</v>
      </c>
      <c r="K9599" t="s">
        <v>21</v>
      </c>
      <c r="L9599" t="s">
        <v>22</v>
      </c>
      <c r="M9599">
        <v>218.96</v>
      </c>
      <c r="N9599" t="s">
        <v>39</v>
      </c>
    </row>
    <row r="9600" spans="1:14" ht="14.25" customHeight="1" x14ac:dyDescent="0.3">
      <c r="A9600" t="s">
        <v>6694</v>
      </c>
      <c r="B9600" t="s">
        <v>19</v>
      </c>
      <c r="C9600" t="s">
        <v>14</v>
      </c>
      <c r="D9600">
        <v>3121.23</v>
      </c>
      <c r="E9600">
        <v>0.17</v>
      </c>
      <c r="F9600">
        <f t="shared" si="298"/>
        <v>530.60910000000001</v>
      </c>
      <c r="G9600">
        <f t="shared" si="299"/>
        <v>2590.6208999999999</v>
      </c>
      <c r="H9600">
        <v>4</v>
      </c>
      <c r="I9600" s="17">
        <v>45640</v>
      </c>
      <c r="J9600" s="17">
        <v>45644</v>
      </c>
      <c r="K9600" t="s">
        <v>15</v>
      </c>
      <c r="L9600" t="s">
        <v>22</v>
      </c>
      <c r="M9600">
        <v>684.74</v>
      </c>
      <c r="N9600" t="s">
        <v>17</v>
      </c>
    </row>
    <row r="9601" spans="1:14" ht="14.25" customHeight="1" x14ac:dyDescent="0.3">
      <c r="A9601" t="s">
        <v>6714</v>
      </c>
      <c r="B9601" t="s">
        <v>41</v>
      </c>
      <c r="C9601" t="s">
        <v>36</v>
      </c>
      <c r="D9601">
        <v>3124.35</v>
      </c>
      <c r="E9601">
        <v>7.0000000000000007E-2</v>
      </c>
      <c r="F9601">
        <f t="shared" si="298"/>
        <v>218.70450000000002</v>
      </c>
      <c r="G9601">
        <f t="shared" si="299"/>
        <v>2905.6455000000001</v>
      </c>
      <c r="H9601">
        <v>4</v>
      </c>
      <c r="I9601" s="17">
        <v>45376</v>
      </c>
      <c r="J9601" s="17">
        <v>45383</v>
      </c>
      <c r="K9601" t="s">
        <v>31</v>
      </c>
      <c r="L9601" t="s">
        <v>22</v>
      </c>
      <c r="M9601">
        <v>787.27</v>
      </c>
      <c r="N9601" t="s">
        <v>28</v>
      </c>
    </row>
    <row r="9602" spans="1:14" ht="14.25" customHeight="1" x14ac:dyDescent="0.3">
      <c r="A9602" t="s">
        <v>6802</v>
      </c>
      <c r="B9602" t="s">
        <v>25</v>
      </c>
      <c r="C9602" t="s">
        <v>33</v>
      </c>
      <c r="D9602">
        <v>3124.78</v>
      </c>
      <c r="E9602">
        <v>0.46</v>
      </c>
      <c r="F9602">
        <f t="shared" ref="F9602:F9665" si="300">D9602*E9602</f>
        <v>1437.3988000000002</v>
      </c>
      <c r="G9602">
        <f t="shared" ref="G9602:G9665" si="301">D9602-F9602</f>
        <v>1687.3812</v>
      </c>
      <c r="H9602">
        <v>4</v>
      </c>
      <c r="I9602" s="17">
        <v>45075</v>
      </c>
      <c r="J9602" s="17">
        <v>45078</v>
      </c>
      <c r="K9602" t="s">
        <v>31</v>
      </c>
      <c r="L9602" t="s">
        <v>27</v>
      </c>
      <c r="M9602">
        <v>422.17</v>
      </c>
      <c r="N9602" t="s">
        <v>34</v>
      </c>
    </row>
    <row r="9603" spans="1:14" ht="14.25" customHeight="1" x14ac:dyDescent="0.3">
      <c r="A9603" t="s">
        <v>14503</v>
      </c>
      <c r="B9603" t="s">
        <v>19</v>
      </c>
      <c r="C9603" t="s">
        <v>20</v>
      </c>
      <c r="D9603">
        <v>3136.81</v>
      </c>
      <c r="E9603">
        <v>0.23</v>
      </c>
      <c r="F9603">
        <f t="shared" si="300"/>
        <v>721.46630000000005</v>
      </c>
      <c r="G9603">
        <f t="shared" si="301"/>
        <v>2415.3436999999999</v>
      </c>
      <c r="H9603">
        <v>4</v>
      </c>
      <c r="I9603" s="17">
        <v>45322</v>
      </c>
      <c r="J9603" s="17">
        <v>45327</v>
      </c>
      <c r="K9603" t="s">
        <v>15</v>
      </c>
      <c r="L9603" t="s">
        <v>27</v>
      </c>
      <c r="M9603">
        <v>235.12</v>
      </c>
      <c r="N9603" t="s">
        <v>17</v>
      </c>
    </row>
    <row r="9604" spans="1:14" ht="14.25" customHeight="1" x14ac:dyDescent="0.3">
      <c r="A9604" t="s">
        <v>2796</v>
      </c>
      <c r="B9604" t="s">
        <v>25</v>
      </c>
      <c r="C9604" t="s">
        <v>33</v>
      </c>
      <c r="D9604">
        <v>3141.93</v>
      </c>
      <c r="E9604">
        <v>0.15</v>
      </c>
      <c r="F9604">
        <f t="shared" si="300"/>
        <v>471.28949999999998</v>
      </c>
      <c r="G9604">
        <f t="shared" si="301"/>
        <v>2670.6405</v>
      </c>
      <c r="H9604">
        <v>4</v>
      </c>
      <c r="I9604" s="17">
        <v>45051</v>
      </c>
      <c r="J9604" s="17">
        <v>45057</v>
      </c>
      <c r="K9604" t="s">
        <v>21</v>
      </c>
      <c r="L9604" t="s">
        <v>16</v>
      </c>
      <c r="M9604">
        <v>894.55</v>
      </c>
      <c r="N9604" t="s">
        <v>28</v>
      </c>
    </row>
    <row r="9605" spans="1:14" ht="14.25" customHeight="1" x14ac:dyDescent="0.3">
      <c r="A9605" t="s">
        <v>4210</v>
      </c>
      <c r="B9605" t="s">
        <v>13</v>
      </c>
      <c r="C9605" t="s">
        <v>14</v>
      </c>
      <c r="D9605">
        <v>3143.57</v>
      </c>
      <c r="E9605">
        <v>0.15</v>
      </c>
      <c r="F9605">
        <f t="shared" si="300"/>
        <v>471.53550000000001</v>
      </c>
      <c r="G9605">
        <f t="shared" si="301"/>
        <v>2672.0345000000002</v>
      </c>
      <c r="H9605">
        <v>4</v>
      </c>
      <c r="I9605" s="17">
        <v>44991</v>
      </c>
      <c r="J9605" s="17">
        <v>44997</v>
      </c>
      <c r="K9605" t="s">
        <v>31</v>
      </c>
      <c r="L9605" t="s">
        <v>22</v>
      </c>
      <c r="M9605">
        <v>664.42</v>
      </c>
      <c r="N9605" t="s">
        <v>28</v>
      </c>
    </row>
    <row r="9606" spans="1:14" ht="14.25" customHeight="1" x14ac:dyDescent="0.3">
      <c r="A9606" t="s">
        <v>1681</v>
      </c>
      <c r="B9606" t="s">
        <v>25</v>
      </c>
      <c r="C9606" t="s">
        <v>20</v>
      </c>
      <c r="D9606">
        <v>3143.61</v>
      </c>
      <c r="E9606">
        <v>0.44</v>
      </c>
      <c r="F9606">
        <f t="shared" si="300"/>
        <v>1383.1884</v>
      </c>
      <c r="G9606">
        <f t="shared" si="301"/>
        <v>1760.4216000000001</v>
      </c>
      <c r="H9606">
        <v>4</v>
      </c>
      <c r="I9606" s="17">
        <v>45277</v>
      </c>
      <c r="J9606" s="17">
        <v>45282</v>
      </c>
      <c r="K9606" t="s">
        <v>21</v>
      </c>
      <c r="L9606" t="s">
        <v>22</v>
      </c>
      <c r="M9606">
        <v>396.32</v>
      </c>
      <c r="N9606" t="s">
        <v>34</v>
      </c>
    </row>
    <row r="9607" spans="1:14" ht="14.25" customHeight="1" x14ac:dyDescent="0.3">
      <c r="A9607" t="s">
        <v>7663</v>
      </c>
      <c r="B9607" t="s">
        <v>13</v>
      </c>
      <c r="C9607" t="s">
        <v>33</v>
      </c>
      <c r="D9607">
        <v>3146.85</v>
      </c>
      <c r="E9607">
        <v>0.46</v>
      </c>
      <c r="F9607">
        <f t="shared" si="300"/>
        <v>1447.5509999999999</v>
      </c>
      <c r="G9607">
        <f t="shared" si="301"/>
        <v>1699.299</v>
      </c>
      <c r="H9607">
        <v>4</v>
      </c>
      <c r="I9607" s="17">
        <v>45354</v>
      </c>
      <c r="J9607" s="17">
        <v>45358</v>
      </c>
      <c r="K9607" t="s">
        <v>15</v>
      </c>
      <c r="L9607" t="s">
        <v>16</v>
      </c>
      <c r="M9607">
        <v>662.69</v>
      </c>
      <c r="N9607" t="s">
        <v>48</v>
      </c>
    </row>
    <row r="9608" spans="1:14" ht="14.25" customHeight="1" x14ac:dyDescent="0.3">
      <c r="A9608" t="s">
        <v>2513</v>
      </c>
      <c r="B9608" t="s">
        <v>25</v>
      </c>
      <c r="C9608" t="s">
        <v>26</v>
      </c>
      <c r="D9608">
        <v>3147.01</v>
      </c>
      <c r="E9608">
        <v>0.43</v>
      </c>
      <c r="F9608">
        <f t="shared" si="300"/>
        <v>1353.2143000000001</v>
      </c>
      <c r="G9608">
        <f t="shared" si="301"/>
        <v>1793.7957000000001</v>
      </c>
      <c r="H9608">
        <v>4</v>
      </c>
      <c r="I9608" s="17">
        <v>44980</v>
      </c>
      <c r="J9608" s="17">
        <v>44982</v>
      </c>
      <c r="K9608" t="s">
        <v>15</v>
      </c>
      <c r="L9608" t="s">
        <v>22</v>
      </c>
      <c r="M9608">
        <v>365.37</v>
      </c>
      <c r="N9608" t="s">
        <v>17</v>
      </c>
    </row>
    <row r="9609" spans="1:14" ht="14.25" customHeight="1" x14ac:dyDescent="0.3">
      <c r="A9609" t="s">
        <v>3492</v>
      </c>
      <c r="B9609" t="s">
        <v>19</v>
      </c>
      <c r="C9609" t="s">
        <v>20</v>
      </c>
      <c r="D9609">
        <v>3149.97</v>
      </c>
      <c r="E9609">
        <v>0.39</v>
      </c>
      <c r="F9609">
        <f t="shared" si="300"/>
        <v>1228.4883</v>
      </c>
      <c r="G9609">
        <f t="shared" si="301"/>
        <v>1921.4816999999998</v>
      </c>
      <c r="H9609">
        <v>4</v>
      </c>
      <c r="I9609" s="17">
        <v>45434</v>
      </c>
      <c r="J9609" s="17">
        <v>45437</v>
      </c>
      <c r="K9609" t="s">
        <v>31</v>
      </c>
      <c r="L9609" t="s">
        <v>22</v>
      </c>
      <c r="M9609">
        <v>537.55999999999995</v>
      </c>
      <c r="N9609" t="s">
        <v>39</v>
      </c>
    </row>
    <row r="9610" spans="1:14" ht="14.25" customHeight="1" x14ac:dyDescent="0.3">
      <c r="A9610" t="s">
        <v>1637</v>
      </c>
      <c r="B9610" t="s">
        <v>19</v>
      </c>
      <c r="C9610" t="s">
        <v>36</v>
      </c>
      <c r="D9610">
        <v>3153.16</v>
      </c>
      <c r="E9610">
        <v>0.44</v>
      </c>
      <c r="F9610">
        <f t="shared" si="300"/>
        <v>1387.3904</v>
      </c>
      <c r="G9610">
        <f t="shared" si="301"/>
        <v>1765.7695999999999</v>
      </c>
      <c r="H9610">
        <v>4</v>
      </c>
      <c r="I9610" s="17">
        <v>45368</v>
      </c>
      <c r="J9610" s="17">
        <v>45371</v>
      </c>
      <c r="K9610" t="s">
        <v>31</v>
      </c>
      <c r="L9610" t="s">
        <v>16</v>
      </c>
      <c r="M9610">
        <v>774.35</v>
      </c>
      <c r="N9610" t="s">
        <v>17</v>
      </c>
    </row>
    <row r="9611" spans="1:14" ht="14.25" customHeight="1" x14ac:dyDescent="0.3">
      <c r="A9611" t="s">
        <v>237</v>
      </c>
      <c r="B9611" t="s">
        <v>19</v>
      </c>
      <c r="C9611" t="s">
        <v>33</v>
      </c>
      <c r="D9611">
        <v>3157.7</v>
      </c>
      <c r="E9611">
        <v>0.47</v>
      </c>
      <c r="F9611">
        <f t="shared" si="300"/>
        <v>1484.1189999999999</v>
      </c>
      <c r="G9611">
        <f t="shared" si="301"/>
        <v>1673.5809999999999</v>
      </c>
      <c r="H9611">
        <v>4</v>
      </c>
      <c r="I9611" s="17">
        <v>45196</v>
      </c>
      <c r="J9611" s="17">
        <v>45203</v>
      </c>
      <c r="K9611" t="s">
        <v>31</v>
      </c>
      <c r="L9611" t="s">
        <v>16</v>
      </c>
      <c r="M9611">
        <v>788.19</v>
      </c>
      <c r="N9611" t="s">
        <v>34</v>
      </c>
    </row>
    <row r="9612" spans="1:14" ht="14.25" customHeight="1" x14ac:dyDescent="0.3">
      <c r="A9612" t="s">
        <v>13288</v>
      </c>
      <c r="B9612" t="s">
        <v>19</v>
      </c>
      <c r="C9612" t="s">
        <v>36</v>
      </c>
      <c r="D9612">
        <v>3157.81</v>
      </c>
      <c r="E9612">
        <v>0.44</v>
      </c>
      <c r="F9612">
        <f t="shared" si="300"/>
        <v>1389.4364</v>
      </c>
      <c r="G9612">
        <f t="shared" si="301"/>
        <v>1768.3735999999999</v>
      </c>
      <c r="H9612">
        <v>4</v>
      </c>
      <c r="I9612" s="17">
        <v>45512</v>
      </c>
      <c r="J9612" s="17">
        <v>45517</v>
      </c>
      <c r="K9612" t="s">
        <v>31</v>
      </c>
      <c r="L9612" t="s">
        <v>16</v>
      </c>
      <c r="M9612">
        <v>419.96</v>
      </c>
      <c r="N9612" t="s">
        <v>28</v>
      </c>
    </row>
    <row r="9613" spans="1:14" ht="14.25" customHeight="1" x14ac:dyDescent="0.3">
      <c r="A9613" t="s">
        <v>13402</v>
      </c>
      <c r="B9613" t="s">
        <v>25</v>
      </c>
      <c r="C9613" t="s">
        <v>20</v>
      </c>
      <c r="D9613">
        <v>3160.22</v>
      </c>
      <c r="E9613">
        <v>0.04</v>
      </c>
      <c r="F9613">
        <f t="shared" si="300"/>
        <v>126.4088</v>
      </c>
      <c r="G9613">
        <f t="shared" si="301"/>
        <v>3033.8111999999996</v>
      </c>
      <c r="H9613">
        <v>4</v>
      </c>
      <c r="I9613" s="17">
        <v>45599</v>
      </c>
      <c r="J9613" s="17">
        <v>45603</v>
      </c>
      <c r="K9613" t="s">
        <v>15</v>
      </c>
      <c r="L9613" t="s">
        <v>16</v>
      </c>
      <c r="M9613">
        <v>332.01</v>
      </c>
      <c r="N9613" t="s">
        <v>28</v>
      </c>
    </row>
    <row r="9614" spans="1:14" ht="14.25" customHeight="1" x14ac:dyDescent="0.3">
      <c r="A9614" t="s">
        <v>6036</v>
      </c>
      <c r="B9614" t="s">
        <v>19</v>
      </c>
      <c r="C9614" t="s">
        <v>14</v>
      </c>
      <c r="D9614">
        <v>3164.51</v>
      </c>
      <c r="E9614">
        <v>0.4</v>
      </c>
      <c r="F9614">
        <f t="shared" si="300"/>
        <v>1265.8040000000001</v>
      </c>
      <c r="G9614">
        <f t="shared" si="301"/>
        <v>1898.7060000000001</v>
      </c>
      <c r="H9614">
        <v>4</v>
      </c>
      <c r="I9614" s="17">
        <v>45126</v>
      </c>
      <c r="J9614" s="17">
        <v>45127</v>
      </c>
      <c r="K9614" t="s">
        <v>31</v>
      </c>
      <c r="L9614" t="s">
        <v>22</v>
      </c>
      <c r="M9614">
        <v>673.06</v>
      </c>
      <c r="N9614" t="s">
        <v>28</v>
      </c>
    </row>
    <row r="9615" spans="1:14" ht="14.25" customHeight="1" x14ac:dyDescent="0.3">
      <c r="A9615" t="s">
        <v>9231</v>
      </c>
      <c r="B9615" t="s">
        <v>13</v>
      </c>
      <c r="C9615" t="s">
        <v>36</v>
      </c>
      <c r="D9615">
        <v>3164.8</v>
      </c>
      <c r="E9615">
        <v>0.43</v>
      </c>
      <c r="F9615">
        <f t="shared" si="300"/>
        <v>1360.864</v>
      </c>
      <c r="G9615">
        <f t="shared" si="301"/>
        <v>1803.9360000000001</v>
      </c>
      <c r="H9615">
        <v>4</v>
      </c>
      <c r="I9615" s="17">
        <v>45437</v>
      </c>
      <c r="J9615" s="17">
        <v>45443</v>
      </c>
      <c r="K9615" t="s">
        <v>31</v>
      </c>
      <c r="L9615" t="s">
        <v>16</v>
      </c>
      <c r="M9615">
        <v>659.11</v>
      </c>
      <c r="N9615" t="s">
        <v>34</v>
      </c>
    </row>
    <row r="9616" spans="1:14" ht="14.25" customHeight="1" x14ac:dyDescent="0.3">
      <c r="A9616" t="s">
        <v>11813</v>
      </c>
      <c r="B9616" t="s">
        <v>19</v>
      </c>
      <c r="C9616" t="s">
        <v>14</v>
      </c>
      <c r="D9616">
        <v>3166.17</v>
      </c>
      <c r="E9616">
        <v>0</v>
      </c>
      <c r="F9616">
        <f t="shared" si="300"/>
        <v>0</v>
      </c>
      <c r="G9616">
        <f t="shared" si="301"/>
        <v>3166.17</v>
      </c>
      <c r="H9616">
        <v>4</v>
      </c>
      <c r="I9616" s="17">
        <v>45604</v>
      </c>
      <c r="J9616" s="17">
        <v>45610</v>
      </c>
      <c r="K9616" t="s">
        <v>15</v>
      </c>
      <c r="L9616" t="s">
        <v>22</v>
      </c>
      <c r="M9616">
        <v>788.89</v>
      </c>
      <c r="N9616" t="s">
        <v>17</v>
      </c>
    </row>
    <row r="9617" spans="1:14" ht="14.25" customHeight="1" x14ac:dyDescent="0.3">
      <c r="A9617" t="s">
        <v>10056</v>
      </c>
      <c r="B9617" t="s">
        <v>25</v>
      </c>
      <c r="C9617" t="s">
        <v>26</v>
      </c>
      <c r="D9617">
        <v>3169.69</v>
      </c>
      <c r="E9617">
        <v>0.06</v>
      </c>
      <c r="F9617">
        <f t="shared" si="300"/>
        <v>190.1814</v>
      </c>
      <c r="G9617">
        <f t="shared" si="301"/>
        <v>2979.5086000000001</v>
      </c>
      <c r="H9617">
        <v>4</v>
      </c>
      <c r="I9617" s="17">
        <v>45573</v>
      </c>
      <c r="J9617" s="17">
        <v>45575</v>
      </c>
      <c r="K9617" t="s">
        <v>15</v>
      </c>
      <c r="L9617" t="s">
        <v>16</v>
      </c>
      <c r="M9617">
        <v>713.08</v>
      </c>
      <c r="N9617" t="s">
        <v>34</v>
      </c>
    </row>
    <row r="9618" spans="1:14" ht="14.25" customHeight="1" x14ac:dyDescent="0.3">
      <c r="A9618" t="s">
        <v>14845</v>
      </c>
      <c r="B9618" t="s">
        <v>19</v>
      </c>
      <c r="C9618" t="s">
        <v>33</v>
      </c>
      <c r="D9618">
        <v>3171.17</v>
      </c>
      <c r="E9618">
        <v>0.02</v>
      </c>
      <c r="F9618">
        <f t="shared" si="300"/>
        <v>63.423400000000001</v>
      </c>
      <c r="G9618">
        <f t="shared" si="301"/>
        <v>3107.7465999999999</v>
      </c>
      <c r="H9618">
        <v>4</v>
      </c>
      <c r="I9618" s="17">
        <v>44973</v>
      </c>
      <c r="J9618" s="17">
        <v>44976</v>
      </c>
      <c r="K9618" t="s">
        <v>21</v>
      </c>
      <c r="L9618" t="s">
        <v>27</v>
      </c>
      <c r="M9618">
        <v>374.46</v>
      </c>
      <c r="N9618" t="s">
        <v>28</v>
      </c>
    </row>
    <row r="9619" spans="1:14" ht="14.25" customHeight="1" x14ac:dyDescent="0.3">
      <c r="A9619" t="s">
        <v>14696</v>
      </c>
      <c r="B9619" t="s">
        <v>13</v>
      </c>
      <c r="C9619" t="s">
        <v>36</v>
      </c>
      <c r="D9619">
        <v>3174.09</v>
      </c>
      <c r="E9619">
        <v>0.35</v>
      </c>
      <c r="F9619">
        <f t="shared" si="300"/>
        <v>1110.9314999999999</v>
      </c>
      <c r="G9619">
        <f t="shared" si="301"/>
        <v>2063.1585000000005</v>
      </c>
      <c r="H9619">
        <v>4</v>
      </c>
      <c r="I9619" s="17">
        <v>45201</v>
      </c>
      <c r="J9619" s="17">
        <v>45204</v>
      </c>
      <c r="K9619" t="s">
        <v>15</v>
      </c>
      <c r="L9619" t="s">
        <v>22</v>
      </c>
      <c r="M9619">
        <v>260.16000000000003</v>
      </c>
      <c r="N9619" t="s">
        <v>17</v>
      </c>
    </row>
    <row r="9620" spans="1:14" ht="14.25" customHeight="1" x14ac:dyDescent="0.3">
      <c r="A9620" t="s">
        <v>12439</v>
      </c>
      <c r="B9620" t="s">
        <v>41</v>
      </c>
      <c r="C9620" t="s">
        <v>20</v>
      </c>
      <c r="D9620">
        <v>3175.3</v>
      </c>
      <c r="E9620">
        <v>0.49</v>
      </c>
      <c r="F9620">
        <f t="shared" si="300"/>
        <v>1555.8970000000002</v>
      </c>
      <c r="G9620">
        <f t="shared" si="301"/>
        <v>1619.403</v>
      </c>
      <c r="H9620">
        <v>4</v>
      </c>
      <c r="I9620" s="17">
        <v>45011</v>
      </c>
      <c r="J9620" s="17">
        <v>45017</v>
      </c>
      <c r="K9620" t="s">
        <v>15</v>
      </c>
      <c r="L9620" t="s">
        <v>22</v>
      </c>
      <c r="M9620">
        <v>281.36</v>
      </c>
      <c r="N9620" t="s">
        <v>17</v>
      </c>
    </row>
    <row r="9621" spans="1:14" ht="14.25" customHeight="1" x14ac:dyDescent="0.3">
      <c r="A9621" t="s">
        <v>5463</v>
      </c>
      <c r="B9621" t="s">
        <v>13</v>
      </c>
      <c r="C9621" t="s">
        <v>26</v>
      </c>
      <c r="D9621">
        <v>3178.95</v>
      </c>
      <c r="E9621">
        <v>0.38</v>
      </c>
      <c r="F9621">
        <f t="shared" si="300"/>
        <v>1208.001</v>
      </c>
      <c r="G9621">
        <f t="shared" si="301"/>
        <v>1970.9489999999998</v>
      </c>
      <c r="H9621">
        <v>4</v>
      </c>
      <c r="I9621" s="17">
        <v>45531</v>
      </c>
      <c r="J9621" s="17">
        <v>45538</v>
      </c>
      <c r="K9621" t="s">
        <v>21</v>
      </c>
      <c r="L9621" t="s">
        <v>22</v>
      </c>
      <c r="M9621">
        <v>648</v>
      </c>
      <c r="N9621" t="s">
        <v>17</v>
      </c>
    </row>
    <row r="9622" spans="1:14" ht="14.25" customHeight="1" x14ac:dyDescent="0.3">
      <c r="A9622" t="s">
        <v>537</v>
      </c>
      <c r="B9622" t="s">
        <v>13</v>
      </c>
      <c r="C9622" t="s">
        <v>33</v>
      </c>
      <c r="D9622">
        <v>3179.09</v>
      </c>
      <c r="E9622">
        <v>0.31</v>
      </c>
      <c r="F9622">
        <f t="shared" si="300"/>
        <v>985.51790000000005</v>
      </c>
      <c r="G9622">
        <f t="shared" si="301"/>
        <v>2193.5721000000003</v>
      </c>
      <c r="H9622">
        <v>4</v>
      </c>
      <c r="I9622" s="17">
        <v>45064</v>
      </c>
      <c r="J9622" s="17">
        <v>45067</v>
      </c>
      <c r="K9622" t="s">
        <v>15</v>
      </c>
      <c r="L9622" t="s">
        <v>22</v>
      </c>
      <c r="M9622">
        <v>320.25</v>
      </c>
      <c r="N9622" t="s">
        <v>17</v>
      </c>
    </row>
    <row r="9623" spans="1:14" ht="14.25" customHeight="1" x14ac:dyDescent="0.3">
      <c r="A9623" t="s">
        <v>8612</v>
      </c>
      <c r="B9623" t="s">
        <v>19</v>
      </c>
      <c r="C9623" t="s">
        <v>33</v>
      </c>
      <c r="D9623">
        <v>3184.41</v>
      </c>
      <c r="E9623">
        <v>0.27</v>
      </c>
      <c r="F9623">
        <f t="shared" si="300"/>
        <v>859.79070000000002</v>
      </c>
      <c r="G9623">
        <f t="shared" si="301"/>
        <v>2324.6192999999998</v>
      </c>
      <c r="H9623">
        <v>4</v>
      </c>
      <c r="I9623" s="17">
        <v>45466</v>
      </c>
      <c r="J9623" s="17">
        <v>45473</v>
      </c>
      <c r="K9623" t="s">
        <v>15</v>
      </c>
      <c r="L9623" t="s">
        <v>16</v>
      </c>
      <c r="M9623">
        <v>319.83</v>
      </c>
      <c r="N9623" t="s">
        <v>17</v>
      </c>
    </row>
    <row r="9624" spans="1:14" ht="14.25" customHeight="1" x14ac:dyDescent="0.3">
      <c r="A9624" t="s">
        <v>1150</v>
      </c>
      <c r="B9624" t="s">
        <v>25</v>
      </c>
      <c r="C9624" t="s">
        <v>14</v>
      </c>
      <c r="D9624">
        <v>3190.46</v>
      </c>
      <c r="E9624">
        <v>0.37</v>
      </c>
      <c r="F9624">
        <f t="shared" si="300"/>
        <v>1180.4702</v>
      </c>
      <c r="G9624">
        <f t="shared" si="301"/>
        <v>2009.9898000000001</v>
      </c>
      <c r="H9624">
        <v>4</v>
      </c>
      <c r="I9624" s="17">
        <v>45166</v>
      </c>
      <c r="J9624" s="17">
        <v>45172</v>
      </c>
      <c r="K9624" t="s">
        <v>21</v>
      </c>
      <c r="L9624" t="s">
        <v>27</v>
      </c>
      <c r="M9624">
        <v>632.91999999999996</v>
      </c>
      <c r="N9624" t="s">
        <v>17</v>
      </c>
    </row>
    <row r="9625" spans="1:14" ht="14.25" customHeight="1" x14ac:dyDescent="0.3">
      <c r="A9625" t="s">
        <v>12629</v>
      </c>
      <c r="B9625" t="s">
        <v>19</v>
      </c>
      <c r="C9625" t="s">
        <v>26</v>
      </c>
      <c r="D9625">
        <v>3190.96</v>
      </c>
      <c r="E9625">
        <v>0.26</v>
      </c>
      <c r="F9625">
        <f t="shared" si="300"/>
        <v>829.64960000000008</v>
      </c>
      <c r="G9625">
        <f t="shared" si="301"/>
        <v>2361.3103999999998</v>
      </c>
      <c r="H9625">
        <v>4</v>
      </c>
      <c r="I9625" s="17">
        <v>45468</v>
      </c>
      <c r="J9625" s="17">
        <v>45469</v>
      </c>
      <c r="K9625" t="s">
        <v>21</v>
      </c>
      <c r="L9625" t="s">
        <v>27</v>
      </c>
      <c r="M9625">
        <v>954.91</v>
      </c>
      <c r="N9625" t="s">
        <v>28</v>
      </c>
    </row>
    <row r="9626" spans="1:14" ht="14.25" customHeight="1" x14ac:dyDescent="0.3">
      <c r="A9626" t="s">
        <v>10225</v>
      </c>
      <c r="B9626" t="s">
        <v>25</v>
      </c>
      <c r="C9626" t="s">
        <v>14</v>
      </c>
      <c r="D9626">
        <v>3191.26</v>
      </c>
      <c r="E9626">
        <v>0.32</v>
      </c>
      <c r="F9626">
        <f t="shared" si="300"/>
        <v>1021.2032</v>
      </c>
      <c r="G9626">
        <f t="shared" si="301"/>
        <v>2170.0568000000003</v>
      </c>
      <c r="H9626">
        <v>4</v>
      </c>
      <c r="I9626" s="17">
        <v>45204</v>
      </c>
      <c r="J9626" s="17">
        <v>45206</v>
      </c>
      <c r="K9626" t="s">
        <v>15</v>
      </c>
      <c r="L9626" t="s">
        <v>27</v>
      </c>
      <c r="M9626">
        <v>608.04</v>
      </c>
      <c r="N9626" t="s">
        <v>34</v>
      </c>
    </row>
    <row r="9627" spans="1:14" ht="14.25" customHeight="1" x14ac:dyDescent="0.3">
      <c r="A9627" t="s">
        <v>4694</v>
      </c>
      <c r="B9627" t="s">
        <v>13</v>
      </c>
      <c r="C9627" t="s">
        <v>20</v>
      </c>
      <c r="D9627">
        <v>3196.3</v>
      </c>
      <c r="E9627">
        <v>0.41</v>
      </c>
      <c r="F9627">
        <f t="shared" si="300"/>
        <v>1310.4829999999999</v>
      </c>
      <c r="G9627">
        <f t="shared" si="301"/>
        <v>1885.8170000000002</v>
      </c>
      <c r="H9627">
        <v>4</v>
      </c>
      <c r="I9627" s="17">
        <v>45383</v>
      </c>
      <c r="J9627" s="17">
        <v>45385</v>
      </c>
      <c r="K9627" t="s">
        <v>21</v>
      </c>
      <c r="L9627" t="s">
        <v>22</v>
      </c>
      <c r="M9627">
        <v>294.95999999999998</v>
      </c>
      <c r="N9627" t="s">
        <v>23</v>
      </c>
    </row>
    <row r="9628" spans="1:14" ht="14.25" customHeight="1" x14ac:dyDescent="0.3">
      <c r="A9628" t="s">
        <v>11768</v>
      </c>
      <c r="B9628" t="s">
        <v>19</v>
      </c>
      <c r="C9628" t="s">
        <v>14</v>
      </c>
      <c r="D9628">
        <v>3198.74</v>
      </c>
      <c r="E9628">
        <v>0.08</v>
      </c>
      <c r="F9628">
        <f t="shared" si="300"/>
        <v>255.89919999999998</v>
      </c>
      <c r="G9628">
        <f t="shared" si="301"/>
        <v>2942.8407999999999</v>
      </c>
      <c r="H9628">
        <v>4</v>
      </c>
      <c r="I9628" s="17">
        <v>45368</v>
      </c>
      <c r="J9628" s="17">
        <v>45375</v>
      </c>
      <c r="K9628" t="s">
        <v>31</v>
      </c>
      <c r="L9628" t="s">
        <v>22</v>
      </c>
      <c r="M9628">
        <v>355.53</v>
      </c>
      <c r="N9628" t="s">
        <v>34</v>
      </c>
    </row>
    <row r="9629" spans="1:14" ht="14.25" customHeight="1" x14ac:dyDescent="0.3">
      <c r="A9629" t="s">
        <v>3586</v>
      </c>
      <c r="B9629" t="s">
        <v>41</v>
      </c>
      <c r="C9629" t="s">
        <v>26</v>
      </c>
      <c r="D9629">
        <v>3201.03</v>
      </c>
      <c r="E9629">
        <v>0.17</v>
      </c>
      <c r="F9629">
        <f t="shared" si="300"/>
        <v>544.17510000000004</v>
      </c>
      <c r="G9629">
        <f t="shared" si="301"/>
        <v>2656.8549000000003</v>
      </c>
      <c r="H9629">
        <v>4</v>
      </c>
      <c r="I9629" s="17">
        <v>45249</v>
      </c>
      <c r="J9629" s="17">
        <v>45252</v>
      </c>
      <c r="K9629" t="s">
        <v>31</v>
      </c>
      <c r="L9629" t="s">
        <v>27</v>
      </c>
      <c r="M9629">
        <v>431.8</v>
      </c>
      <c r="N9629" t="s">
        <v>48</v>
      </c>
    </row>
    <row r="9630" spans="1:14" ht="14.25" customHeight="1" x14ac:dyDescent="0.3">
      <c r="A9630" t="s">
        <v>1773</v>
      </c>
      <c r="B9630" t="s">
        <v>19</v>
      </c>
      <c r="C9630" t="s">
        <v>36</v>
      </c>
      <c r="D9630">
        <v>3205.83</v>
      </c>
      <c r="E9630">
        <v>0.24</v>
      </c>
      <c r="F9630">
        <f t="shared" si="300"/>
        <v>769.39919999999995</v>
      </c>
      <c r="G9630">
        <f t="shared" si="301"/>
        <v>2436.4308000000001</v>
      </c>
      <c r="H9630">
        <v>4</v>
      </c>
      <c r="I9630" s="17">
        <v>45248</v>
      </c>
      <c r="J9630" s="17">
        <v>45249</v>
      </c>
      <c r="K9630" t="s">
        <v>15</v>
      </c>
      <c r="L9630" t="s">
        <v>22</v>
      </c>
      <c r="M9630">
        <v>268.89999999999998</v>
      </c>
      <c r="N9630" t="s">
        <v>39</v>
      </c>
    </row>
    <row r="9631" spans="1:14" ht="14.25" customHeight="1" x14ac:dyDescent="0.3">
      <c r="A9631" t="s">
        <v>11410</v>
      </c>
      <c r="B9631" t="s">
        <v>13</v>
      </c>
      <c r="C9631" t="s">
        <v>33</v>
      </c>
      <c r="D9631">
        <v>3206.86</v>
      </c>
      <c r="E9631">
        <v>0.4</v>
      </c>
      <c r="F9631">
        <f t="shared" si="300"/>
        <v>1282.7440000000001</v>
      </c>
      <c r="G9631">
        <f t="shared" si="301"/>
        <v>1924.116</v>
      </c>
      <c r="H9631">
        <v>4</v>
      </c>
      <c r="I9631" s="17">
        <v>45587</v>
      </c>
      <c r="J9631" s="17">
        <v>45594</v>
      </c>
      <c r="K9631" t="s">
        <v>15</v>
      </c>
      <c r="L9631" t="s">
        <v>22</v>
      </c>
      <c r="M9631">
        <v>622.45000000000005</v>
      </c>
      <c r="N9631" t="s">
        <v>23</v>
      </c>
    </row>
    <row r="9632" spans="1:14" ht="14.25" customHeight="1" x14ac:dyDescent="0.3">
      <c r="A9632" t="s">
        <v>6519</v>
      </c>
      <c r="B9632" t="s">
        <v>41</v>
      </c>
      <c r="C9632" t="s">
        <v>20</v>
      </c>
      <c r="D9632">
        <v>3209.34</v>
      </c>
      <c r="E9632">
        <v>0.42</v>
      </c>
      <c r="F9632">
        <f t="shared" si="300"/>
        <v>1347.9228000000001</v>
      </c>
      <c r="G9632">
        <f t="shared" si="301"/>
        <v>1861.4172000000001</v>
      </c>
      <c r="H9632">
        <v>4</v>
      </c>
      <c r="I9632" s="17">
        <v>45177</v>
      </c>
      <c r="J9632" s="17">
        <v>45181</v>
      </c>
      <c r="K9632" t="s">
        <v>21</v>
      </c>
      <c r="L9632" t="s">
        <v>27</v>
      </c>
      <c r="M9632">
        <v>389.54</v>
      </c>
      <c r="N9632" t="s">
        <v>23</v>
      </c>
    </row>
    <row r="9633" spans="1:14" ht="14.25" customHeight="1" x14ac:dyDescent="0.3">
      <c r="A9633" t="s">
        <v>12218</v>
      </c>
      <c r="B9633" t="s">
        <v>13</v>
      </c>
      <c r="C9633" t="s">
        <v>20</v>
      </c>
      <c r="D9633">
        <v>3211.83</v>
      </c>
      <c r="E9633">
        <v>0.47</v>
      </c>
      <c r="F9633">
        <f t="shared" si="300"/>
        <v>1509.5600999999999</v>
      </c>
      <c r="G9633">
        <f t="shared" si="301"/>
        <v>1702.2699</v>
      </c>
      <c r="H9633">
        <v>4</v>
      </c>
      <c r="I9633" s="17">
        <v>45012</v>
      </c>
      <c r="J9633" s="17">
        <v>45013</v>
      </c>
      <c r="K9633" t="s">
        <v>15</v>
      </c>
      <c r="L9633" t="s">
        <v>16</v>
      </c>
      <c r="M9633">
        <v>949.5</v>
      </c>
      <c r="N9633" t="s">
        <v>28</v>
      </c>
    </row>
    <row r="9634" spans="1:14" ht="14.25" customHeight="1" x14ac:dyDescent="0.3">
      <c r="A9634" t="s">
        <v>4495</v>
      </c>
      <c r="B9634" t="s">
        <v>19</v>
      </c>
      <c r="C9634" t="s">
        <v>14</v>
      </c>
      <c r="D9634">
        <v>3212.18</v>
      </c>
      <c r="E9634">
        <v>0.28999999999999998</v>
      </c>
      <c r="F9634">
        <f t="shared" si="300"/>
        <v>931.53219999999988</v>
      </c>
      <c r="G9634">
        <f t="shared" si="301"/>
        <v>2280.6477999999997</v>
      </c>
      <c r="H9634">
        <v>4</v>
      </c>
      <c r="I9634" s="17">
        <v>45321</v>
      </c>
      <c r="J9634" s="17">
        <v>45326</v>
      </c>
      <c r="K9634" t="s">
        <v>21</v>
      </c>
      <c r="L9634" t="s">
        <v>22</v>
      </c>
      <c r="M9634">
        <v>761.39</v>
      </c>
      <c r="N9634" t="s">
        <v>28</v>
      </c>
    </row>
    <row r="9635" spans="1:14" ht="14.25" customHeight="1" x14ac:dyDescent="0.3">
      <c r="A9635" t="s">
        <v>7677</v>
      </c>
      <c r="B9635" t="s">
        <v>13</v>
      </c>
      <c r="C9635" t="s">
        <v>20</v>
      </c>
      <c r="D9635">
        <v>3215.04</v>
      </c>
      <c r="E9635">
        <v>0.4</v>
      </c>
      <c r="F9635">
        <f t="shared" si="300"/>
        <v>1286.0160000000001</v>
      </c>
      <c r="G9635">
        <f t="shared" si="301"/>
        <v>1929.0239999999999</v>
      </c>
      <c r="H9635">
        <v>4</v>
      </c>
      <c r="I9635" s="17">
        <v>45460</v>
      </c>
      <c r="J9635" s="17">
        <v>45464</v>
      </c>
      <c r="K9635" t="s">
        <v>21</v>
      </c>
      <c r="L9635" t="s">
        <v>27</v>
      </c>
      <c r="M9635">
        <v>338.79</v>
      </c>
      <c r="N9635" t="s">
        <v>28</v>
      </c>
    </row>
    <row r="9636" spans="1:14" ht="14.25" customHeight="1" x14ac:dyDescent="0.3">
      <c r="A9636" t="s">
        <v>15204</v>
      </c>
      <c r="B9636" t="s">
        <v>25</v>
      </c>
      <c r="C9636" t="s">
        <v>14</v>
      </c>
      <c r="D9636">
        <v>3215.98</v>
      </c>
      <c r="E9636">
        <v>0.12</v>
      </c>
      <c r="F9636">
        <f t="shared" si="300"/>
        <v>385.91759999999999</v>
      </c>
      <c r="G9636">
        <f t="shared" si="301"/>
        <v>2830.0623999999998</v>
      </c>
      <c r="H9636">
        <v>4</v>
      </c>
      <c r="I9636" s="17">
        <v>45446</v>
      </c>
      <c r="J9636" s="17">
        <v>45453</v>
      </c>
      <c r="K9636" t="s">
        <v>31</v>
      </c>
      <c r="L9636" t="s">
        <v>16</v>
      </c>
      <c r="M9636">
        <v>227.02</v>
      </c>
      <c r="N9636" t="s">
        <v>48</v>
      </c>
    </row>
    <row r="9637" spans="1:14" ht="14.25" customHeight="1" x14ac:dyDescent="0.3">
      <c r="A9637" t="s">
        <v>203</v>
      </c>
      <c r="B9637" t="s">
        <v>19</v>
      </c>
      <c r="C9637" t="s">
        <v>26</v>
      </c>
      <c r="D9637">
        <v>3217.11</v>
      </c>
      <c r="E9637">
        <v>0.45</v>
      </c>
      <c r="F9637">
        <f t="shared" si="300"/>
        <v>1447.6995000000002</v>
      </c>
      <c r="G9637">
        <f t="shared" si="301"/>
        <v>1769.4105</v>
      </c>
      <c r="H9637">
        <v>4</v>
      </c>
      <c r="I9637" s="17">
        <v>45215</v>
      </c>
      <c r="J9637" s="17">
        <v>45219</v>
      </c>
      <c r="K9637" t="s">
        <v>15</v>
      </c>
      <c r="L9637" t="s">
        <v>16</v>
      </c>
      <c r="M9637">
        <v>930.19</v>
      </c>
      <c r="N9637" t="s">
        <v>39</v>
      </c>
    </row>
    <row r="9638" spans="1:14" ht="14.25" customHeight="1" x14ac:dyDescent="0.3">
      <c r="A9638" t="s">
        <v>11593</v>
      </c>
      <c r="B9638" t="s">
        <v>41</v>
      </c>
      <c r="C9638" t="s">
        <v>26</v>
      </c>
      <c r="D9638">
        <v>3217.38</v>
      </c>
      <c r="E9638">
        <v>0.02</v>
      </c>
      <c r="F9638">
        <f t="shared" si="300"/>
        <v>64.3476</v>
      </c>
      <c r="G9638">
        <f t="shared" si="301"/>
        <v>3153.0324000000001</v>
      </c>
      <c r="H9638">
        <v>4</v>
      </c>
      <c r="I9638" s="17">
        <v>45409</v>
      </c>
      <c r="J9638" s="17">
        <v>45411</v>
      </c>
      <c r="K9638" t="s">
        <v>31</v>
      </c>
      <c r="L9638" t="s">
        <v>27</v>
      </c>
      <c r="M9638">
        <v>874.09</v>
      </c>
      <c r="N9638" t="s">
        <v>48</v>
      </c>
    </row>
    <row r="9639" spans="1:14" ht="14.25" customHeight="1" x14ac:dyDescent="0.3">
      <c r="A9639" t="s">
        <v>12999</v>
      </c>
      <c r="B9639" t="s">
        <v>13</v>
      </c>
      <c r="C9639" t="s">
        <v>36</v>
      </c>
      <c r="D9639">
        <v>3218.35</v>
      </c>
      <c r="E9639">
        <v>0.34</v>
      </c>
      <c r="F9639">
        <f t="shared" si="300"/>
        <v>1094.239</v>
      </c>
      <c r="G9639">
        <f t="shared" si="301"/>
        <v>2124.1109999999999</v>
      </c>
      <c r="H9639">
        <v>4</v>
      </c>
      <c r="I9639" s="17">
        <v>45307</v>
      </c>
      <c r="J9639" s="17">
        <v>45312</v>
      </c>
      <c r="K9639" t="s">
        <v>21</v>
      </c>
      <c r="L9639" t="s">
        <v>27</v>
      </c>
      <c r="M9639">
        <v>604.75</v>
      </c>
      <c r="N9639" t="s">
        <v>34</v>
      </c>
    </row>
    <row r="9640" spans="1:14" ht="14.25" customHeight="1" x14ac:dyDescent="0.3">
      <c r="A9640" t="s">
        <v>1875</v>
      </c>
      <c r="B9640" t="s">
        <v>19</v>
      </c>
      <c r="C9640" t="s">
        <v>36</v>
      </c>
      <c r="D9640">
        <v>3224.61</v>
      </c>
      <c r="E9640">
        <v>0.17</v>
      </c>
      <c r="F9640">
        <f t="shared" si="300"/>
        <v>548.18370000000004</v>
      </c>
      <c r="G9640">
        <f t="shared" si="301"/>
        <v>2676.4263000000001</v>
      </c>
      <c r="H9640">
        <v>4</v>
      </c>
      <c r="I9640" s="17">
        <v>45614</v>
      </c>
      <c r="J9640" s="17">
        <v>45621</v>
      </c>
      <c r="K9640" t="s">
        <v>21</v>
      </c>
      <c r="L9640" t="s">
        <v>22</v>
      </c>
      <c r="M9640">
        <v>835.1</v>
      </c>
      <c r="N9640" t="s">
        <v>39</v>
      </c>
    </row>
    <row r="9641" spans="1:14" ht="14.25" customHeight="1" x14ac:dyDescent="0.3">
      <c r="A9641" t="s">
        <v>8295</v>
      </c>
      <c r="B9641" t="s">
        <v>13</v>
      </c>
      <c r="C9641" t="s">
        <v>33</v>
      </c>
      <c r="D9641">
        <v>3229.09</v>
      </c>
      <c r="E9641">
        <v>0.3</v>
      </c>
      <c r="F9641">
        <f t="shared" si="300"/>
        <v>968.72699999999998</v>
      </c>
      <c r="G9641">
        <f t="shared" si="301"/>
        <v>2260.3630000000003</v>
      </c>
      <c r="H9641">
        <v>4</v>
      </c>
      <c r="I9641" s="17">
        <v>45468</v>
      </c>
      <c r="J9641" s="17">
        <v>45473</v>
      </c>
      <c r="K9641" t="s">
        <v>21</v>
      </c>
      <c r="L9641" t="s">
        <v>22</v>
      </c>
      <c r="M9641">
        <v>591.03</v>
      </c>
      <c r="N9641" t="s">
        <v>34</v>
      </c>
    </row>
    <row r="9642" spans="1:14" ht="14.25" customHeight="1" x14ac:dyDescent="0.3">
      <c r="A9642" t="s">
        <v>10980</v>
      </c>
      <c r="B9642" t="s">
        <v>41</v>
      </c>
      <c r="C9642" t="s">
        <v>26</v>
      </c>
      <c r="D9642">
        <v>3229.75</v>
      </c>
      <c r="E9642">
        <v>0.39</v>
      </c>
      <c r="F9642">
        <f t="shared" si="300"/>
        <v>1259.6025</v>
      </c>
      <c r="G9642">
        <f t="shared" si="301"/>
        <v>1970.1475</v>
      </c>
      <c r="H9642">
        <v>4</v>
      </c>
      <c r="I9642" s="17">
        <v>45395</v>
      </c>
      <c r="J9642" s="17">
        <v>45396</v>
      </c>
      <c r="K9642" t="s">
        <v>31</v>
      </c>
      <c r="L9642" t="s">
        <v>16</v>
      </c>
      <c r="M9642">
        <v>590.05999999999995</v>
      </c>
      <c r="N9642" t="s">
        <v>23</v>
      </c>
    </row>
    <row r="9643" spans="1:14" ht="14.25" customHeight="1" x14ac:dyDescent="0.3">
      <c r="A9643" t="s">
        <v>6369</v>
      </c>
      <c r="B9643" t="s">
        <v>13</v>
      </c>
      <c r="C9643" t="s">
        <v>33</v>
      </c>
      <c r="D9643">
        <v>3231.87</v>
      </c>
      <c r="E9643">
        <v>0.28000000000000003</v>
      </c>
      <c r="F9643">
        <f t="shared" si="300"/>
        <v>904.92360000000008</v>
      </c>
      <c r="G9643">
        <f t="shared" si="301"/>
        <v>2326.9463999999998</v>
      </c>
      <c r="H9643">
        <v>4</v>
      </c>
      <c r="I9643" s="17">
        <v>45241</v>
      </c>
      <c r="J9643" s="17">
        <v>45243</v>
      </c>
      <c r="K9643" t="s">
        <v>15</v>
      </c>
      <c r="L9643" t="s">
        <v>16</v>
      </c>
      <c r="M9643">
        <v>229.61</v>
      </c>
      <c r="N9643" t="s">
        <v>34</v>
      </c>
    </row>
    <row r="9644" spans="1:14" ht="14.25" customHeight="1" x14ac:dyDescent="0.3">
      <c r="A9644" t="s">
        <v>10519</v>
      </c>
      <c r="B9644" t="s">
        <v>19</v>
      </c>
      <c r="C9644" t="s">
        <v>20</v>
      </c>
      <c r="D9644">
        <v>3235.96</v>
      </c>
      <c r="E9644">
        <v>0.48</v>
      </c>
      <c r="F9644">
        <f t="shared" si="300"/>
        <v>1553.2608</v>
      </c>
      <c r="G9644">
        <f t="shared" si="301"/>
        <v>1682.6992</v>
      </c>
      <c r="H9644">
        <v>4</v>
      </c>
      <c r="I9644" s="17">
        <v>45099</v>
      </c>
      <c r="J9644" s="17">
        <v>45105</v>
      </c>
      <c r="K9644" t="s">
        <v>31</v>
      </c>
      <c r="L9644" t="s">
        <v>27</v>
      </c>
      <c r="M9644">
        <v>847.28</v>
      </c>
      <c r="N9644" t="s">
        <v>28</v>
      </c>
    </row>
    <row r="9645" spans="1:14" ht="14.25" customHeight="1" x14ac:dyDescent="0.3">
      <c r="A9645" t="s">
        <v>5467</v>
      </c>
      <c r="B9645" t="s">
        <v>13</v>
      </c>
      <c r="C9645" t="s">
        <v>14</v>
      </c>
      <c r="D9645">
        <v>3249.43</v>
      </c>
      <c r="E9645">
        <v>0.17</v>
      </c>
      <c r="F9645">
        <f t="shared" si="300"/>
        <v>552.40309999999999</v>
      </c>
      <c r="G9645">
        <f t="shared" si="301"/>
        <v>2697.0268999999998</v>
      </c>
      <c r="H9645">
        <v>4</v>
      </c>
      <c r="I9645" s="17">
        <v>45436</v>
      </c>
      <c r="J9645" s="17">
        <v>45441</v>
      </c>
      <c r="K9645" t="s">
        <v>15</v>
      </c>
      <c r="L9645" t="s">
        <v>16</v>
      </c>
      <c r="M9645">
        <v>819.13</v>
      </c>
      <c r="N9645" t="s">
        <v>17</v>
      </c>
    </row>
    <row r="9646" spans="1:14" ht="14.25" customHeight="1" x14ac:dyDescent="0.3">
      <c r="A9646" t="s">
        <v>11909</v>
      </c>
      <c r="B9646" t="s">
        <v>13</v>
      </c>
      <c r="C9646" t="s">
        <v>36</v>
      </c>
      <c r="D9646">
        <v>3253.17</v>
      </c>
      <c r="E9646">
        <v>0.03</v>
      </c>
      <c r="F9646">
        <f t="shared" si="300"/>
        <v>97.595100000000002</v>
      </c>
      <c r="G9646">
        <f t="shared" si="301"/>
        <v>3155.5749000000001</v>
      </c>
      <c r="H9646">
        <v>4</v>
      </c>
      <c r="I9646" s="17">
        <v>45559</v>
      </c>
      <c r="J9646" s="17">
        <v>45562</v>
      </c>
      <c r="K9646" t="s">
        <v>15</v>
      </c>
      <c r="L9646" t="s">
        <v>27</v>
      </c>
      <c r="M9646">
        <v>706.18</v>
      </c>
      <c r="N9646" t="s">
        <v>48</v>
      </c>
    </row>
    <row r="9647" spans="1:14" ht="14.25" customHeight="1" x14ac:dyDescent="0.3">
      <c r="A9647" t="s">
        <v>15365</v>
      </c>
      <c r="B9647" t="s">
        <v>19</v>
      </c>
      <c r="C9647" t="s">
        <v>20</v>
      </c>
      <c r="D9647">
        <v>3254.59</v>
      </c>
      <c r="E9647">
        <v>0.24</v>
      </c>
      <c r="F9647">
        <f t="shared" si="300"/>
        <v>781.10159999999996</v>
      </c>
      <c r="G9647">
        <f t="shared" si="301"/>
        <v>2473.4884000000002</v>
      </c>
      <c r="H9647">
        <v>4</v>
      </c>
      <c r="I9647" s="17">
        <v>45634</v>
      </c>
      <c r="J9647" s="17">
        <v>45635</v>
      </c>
      <c r="K9647" t="s">
        <v>31</v>
      </c>
      <c r="L9647" t="s">
        <v>22</v>
      </c>
      <c r="M9647">
        <v>898.39</v>
      </c>
      <c r="N9647" t="s">
        <v>39</v>
      </c>
    </row>
    <row r="9648" spans="1:14" ht="14.25" customHeight="1" x14ac:dyDescent="0.3">
      <c r="A9648" t="s">
        <v>7536</v>
      </c>
      <c r="B9648" t="s">
        <v>19</v>
      </c>
      <c r="C9648" t="s">
        <v>36</v>
      </c>
      <c r="D9648">
        <v>3257.74</v>
      </c>
      <c r="E9648">
        <v>0.37</v>
      </c>
      <c r="F9648">
        <f t="shared" si="300"/>
        <v>1205.3637999999999</v>
      </c>
      <c r="G9648">
        <f t="shared" si="301"/>
        <v>2052.3761999999997</v>
      </c>
      <c r="H9648">
        <v>4</v>
      </c>
      <c r="I9648" s="17">
        <v>45136</v>
      </c>
      <c r="J9648" s="17">
        <v>45139</v>
      </c>
      <c r="K9648" t="s">
        <v>21</v>
      </c>
      <c r="L9648" t="s">
        <v>16</v>
      </c>
      <c r="M9648">
        <v>874.05</v>
      </c>
      <c r="N9648" t="s">
        <v>48</v>
      </c>
    </row>
    <row r="9649" spans="1:14" ht="14.25" customHeight="1" x14ac:dyDescent="0.3">
      <c r="A9649" t="s">
        <v>3523</v>
      </c>
      <c r="B9649" t="s">
        <v>13</v>
      </c>
      <c r="C9649" t="s">
        <v>14</v>
      </c>
      <c r="D9649">
        <v>3259.04</v>
      </c>
      <c r="E9649">
        <v>0.03</v>
      </c>
      <c r="F9649">
        <f t="shared" si="300"/>
        <v>97.771199999999993</v>
      </c>
      <c r="G9649">
        <f t="shared" si="301"/>
        <v>3161.2687999999998</v>
      </c>
      <c r="H9649">
        <v>4</v>
      </c>
      <c r="I9649" s="17">
        <v>45482</v>
      </c>
      <c r="J9649" s="17">
        <v>45484</v>
      </c>
      <c r="K9649" t="s">
        <v>21</v>
      </c>
      <c r="L9649" t="s">
        <v>22</v>
      </c>
      <c r="M9649">
        <v>278.87</v>
      </c>
      <c r="N9649" t="s">
        <v>23</v>
      </c>
    </row>
    <row r="9650" spans="1:14" ht="14.25" customHeight="1" x14ac:dyDescent="0.3">
      <c r="A9650" t="s">
        <v>9069</v>
      </c>
      <c r="B9650" t="s">
        <v>19</v>
      </c>
      <c r="C9650" t="s">
        <v>14</v>
      </c>
      <c r="D9650">
        <v>3260.49</v>
      </c>
      <c r="E9650">
        <v>0.45</v>
      </c>
      <c r="F9650">
        <f t="shared" si="300"/>
        <v>1467.2204999999999</v>
      </c>
      <c r="G9650">
        <f t="shared" si="301"/>
        <v>1793.2694999999999</v>
      </c>
      <c r="H9650">
        <v>4</v>
      </c>
      <c r="I9650" s="17">
        <v>45636</v>
      </c>
      <c r="J9650" s="17">
        <v>45637</v>
      </c>
      <c r="K9650" t="s">
        <v>31</v>
      </c>
      <c r="L9650" t="s">
        <v>16</v>
      </c>
      <c r="M9650">
        <v>395.2</v>
      </c>
      <c r="N9650" t="s">
        <v>23</v>
      </c>
    </row>
    <row r="9651" spans="1:14" ht="14.25" customHeight="1" x14ac:dyDescent="0.3">
      <c r="A9651" t="s">
        <v>15166</v>
      </c>
      <c r="B9651" t="s">
        <v>19</v>
      </c>
      <c r="C9651" t="s">
        <v>33</v>
      </c>
      <c r="D9651">
        <v>3264.14</v>
      </c>
      <c r="E9651">
        <v>0.1</v>
      </c>
      <c r="F9651">
        <f t="shared" si="300"/>
        <v>326.41399999999999</v>
      </c>
      <c r="G9651">
        <f t="shared" si="301"/>
        <v>2937.7259999999997</v>
      </c>
      <c r="H9651">
        <v>4</v>
      </c>
      <c r="I9651" s="17">
        <v>45024</v>
      </c>
      <c r="J9651" s="17">
        <v>45030</v>
      </c>
      <c r="K9651" t="s">
        <v>21</v>
      </c>
      <c r="L9651" t="s">
        <v>22</v>
      </c>
      <c r="M9651">
        <v>748.52</v>
      </c>
      <c r="N9651" t="s">
        <v>48</v>
      </c>
    </row>
    <row r="9652" spans="1:14" ht="14.25" customHeight="1" x14ac:dyDescent="0.3">
      <c r="A9652" t="s">
        <v>7620</v>
      </c>
      <c r="B9652" t="s">
        <v>19</v>
      </c>
      <c r="C9652" t="s">
        <v>36</v>
      </c>
      <c r="D9652">
        <v>3267.91</v>
      </c>
      <c r="E9652">
        <v>0.12</v>
      </c>
      <c r="F9652">
        <f t="shared" si="300"/>
        <v>392.14919999999995</v>
      </c>
      <c r="G9652">
        <f t="shared" si="301"/>
        <v>2875.7608</v>
      </c>
      <c r="H9652">
        <v>4</v>
      </c>
      <c r="I9652" s="17">
        <v>45496</v>
      </c>
      <c r="J9652" s="17">
        <v>45502</v>
      </c>
      <c r="K9652" t="s">
        <v>31</v>
      </c>
      <c r="L9652" t="s">
        <v>16</v>
      </c>
      <c r="M9652">
        <v>948.83</v>
      </c>
      <c r="N9652" t="s">
        <v>23</v>
      </c>
    </row>
    <row r="9653" spans="1:14" ht="14.25" customHeight="1" x14ac:dyDescent="0.3">
      <c r="A9653" t="s">
        <v>15067</v>
      </c>
      <c r="B9653" t="s">
        <v>19</v>
      </c>
      <c r="C9653" t="s">
        <v>36</v>
      </c>
      <c r="D9653">
        <v>3270.86</v>
      </c>
      <c r="E9653">
        <v>0.03</v>
      </c>
      <c r="F9653">
        <f t="shared" si="300"/>
        <v>98.125799999999998</v>
      </c>
      <c r="G9653">
        <f t="shared" si="301"/>
        <v>3172.7342000000003</v>
      </c>
      <c r="H9653">
        <v>4</v>
      </c>
      <c r="I9653" s="17">
        <v>45102</v>
      </c>
      <c r="J9653" s="17">
        <v>45108</v>
      </c>
      <c r="K9653" t="s">
        <v>21</v>
      </c>
      <c r="L9653" t="s">
        <v>16</v>
      </c>
      <c r="M9653">
        <v>242.53</v>
      </c>
      <c r="N9653" t="s">
        <v>39</v>
      </c>
    </row>
    <row r="9654" spans="1:14" ht="14.25" customHeight="1" x14ac:dyDescent="0.3">
      <c r="A9654" t="s">
        <v>8967</v>
      </c>
      <c r="B9654" t="s">
        <v>19</v>
      </c>
      <c r="C9654" t="s">
        <v>26</v>
      </c>
      <c r="D9654">
        <v>3272.63</v>
      </c>
      <c r="E9654">
        <v>0.43</v>
      </c>
      <c r="F9654">
        <f t="shared" si="300"/>
        <v>1407.2309</v>
      </c>
      <c r="G9654">
        <f t="shared" si="301"/>
        <v>1865.3991000000001</v>
      </c>
      <c r="H9654">
        <v>4</v>
      </c>
      <c r="I9654" s="17">
        <v>45173</v>
      </c>
      <c r="J9654" s="17">
        <v>45180</v>
      </c>
      <c r="K9654" t="s">
        <v>21</v>
      </c>
      <c r="L9654" t="s">
        <v>16</v>
      </c>
      <c r="M9654">
        <v>189.85</v>
      </c>
      <c r="N9654" t="s">
        <v>23</v>
      </c>
    </row>
    <row r="9655" spans="1:14" ht="14.25" customHeight="1" x14ac:dyDescent="0.3">
      <c r="A9655" t="s">
        <v>13902</v>
      </c>
      <c r="B9655" t="s">
        <v>25</v>
      </c>
      <c r="C9655" t="s">
        <v>36</v>
      </c>
      <c r="D9655">
        <v>3274.37</v>
      </c>
      <c r="E9655">
        <v>0.27</v>
      </c>
      <c r="F9655">
        <f t="shared" si="300"/>
        <v>884.07990000000007</v>
      </c>
      <c r="G9655">
        <f t="shared" si="301"/>
        <v>2390.2900999999997</v>
      </c>
      <c r="H9655">
        <v>4</v>
      </c>
      <c r="I9655" s="17">
        <v>45262</v>
      </c>
      <c r="J9655" s="17">
        <v>45265</v>
      </c>
      <c r="K9655" t="s">
        <v>15</v>
      </c>
      <c r="L9655" t="s">
        <v>27</v>
      </c>
      <c r="M9655">
        <v>745.49</v>
      </c>
      <c r="N9655" t="s">
        <v>39</v>
      </c>
    </row>
    <row r="9656" spans="1:14" ht="14.25" customHeight="1" x14ac:dyDescent="0.3">
      <c r="A9656" t="s">
        <v>2150</v>
      </c>
      <c r="B9656" t="s">
        <v>19</v>
      </c>
      <c r="C9656" t="s">
        <v>20</v>
      </c>
      <c r="D9656">
        <v>3275.89</v>
      </c>
      <c r="E9656">
        <v>0.24</v>
      </c>
      <c r="F9656">
        <f t="shared" si="300"/>
        <v>786.21359999999993</v>
      </c>
      <c r="G9656">
        <f t="shared" si="301"/>
        <v>2489.6763999999998</v>
      </c>
      <c r="H9656">
        <v>4</v>
      </c>
      <c r="I9656" s="17">
        <v>45442</v>
      </c>
      <c r="J9656" s="17">
        <v>45446</v>
      </c>
      <c r="K9656" t="s">
        <v>21</v>
      </c>
      <c r="L9656" t="s">
        <v>16</v>
      </c>
      <c r="M9656">
        <v>460.56</v>
      </c>
      <c r="N9656" t="s">
        <v>39</v>
      </c>
    </row>
    <row r="9657" spans="1:14" ht="14.25" customHeight="1" x14ac:dyDescent="0.3">
      <c r="A9657" t="s">
        <v>7978</v>
      </c>
      <c r="B9657" t="s">
        <v>13</v>
      </c>
      <c r="C9657" t="s">
        <v>26</v>
      </c>
      <c r="D9657">
        <v>3278.53</v>
      </c>
      <c r="E9657">
        <v>0.39</v>
      </c>
      <c r="F9657">
        <f t="shared" si="300"/>
        <v>1278.6267</v>
      </c>
      <c r="G9657">
        <f t="shared" si="301"/>
        <v>1999.9033000000002</v>
      </c>
      <c r="H9657">
        <v>4</v>
      </c>
      <c r="I9657" s="17">
        <v>44932</v>
      </c>
      <c r="J9657" s="17">
        <v>44936</v>
      </c>
      <c r="K9657" t="s">
        <v>21</v>
      </c>
      <c r="L9657" t="s">
        <v>16</v>
      </c>
      <c r="M9657">
        <v>719.2</v>
      </c>
      <c r="N9657" t="s">
        <v>17</v>
      </c>
    </row>
    <row r="9658" spans="1:14" ht="14.25" customHeight="1" x14ac:dyDescent="0.3">
      <c r="A9658" t="s">
        <v>9528</v>
      </c>
      <c r="B9658" t="s">
        <v>25</v>
      </c>
      <c r="C9658" t="s">
        <v>33</v>
      </c>
      <c r="D9658">
        <v>3282.1</v>
      </c>
      <c r="E9658">
        <v>0.13</v>
      </c>
      <c r="F9658">
        <f t="shared" si="300"/>
        <v>426.673</v>
      </c>
      <c r="G9658">
        <f t="shared" si="301"/>
        <v>2855.4269999999997</v>
      </c>
      <c r="H9658">
        <v>4</v>
      </c>
      <c r="I9658" s="17">
        <v>45292</v>
      </c>
      <c r="J9658" s="17">
        <v>45296</v>
      </c>
      <c r="K9658" t="s">
        <v>15</v>
      </c>
      <c r="L9658" t="s">
        <v>16</v>
      </c>
      <c r="M9658">
        <v>487.53</v>
      </c>
      <c r="N9658" t="s">
        <v>23</v>
      </c>
    </row>
    <row r="9659" spans="1:14" ht="14.25" customHeight="1" x14ac:dyDescent="0.3">
      <c r="A9659" t="s">
        <v>4660</v>
      </c>
      <c r="B9659" t="s">
        <v>41</v>
      </c>
      <c r="C9659" t="s">
        <v>20</v>
      </c>
      <c r="D9659">
        <v>3284.34</v>
      </c>
      <c r="E9659">
        <v>0.31</v>
      </c>
      <c r="F9659">
        <f t="shared" si="300"/>
        <v>1018.1454</v>
      </c>
      <c r="G9659">
        <f t="shared" si="301"/>
        <v>2266.1946000000003</v>
      </c>
      <c r="H9659">
        <v>4</v>
      </c>
      <c r="I9659" s="17">
        <v>45132</v>
      </c>
      <c r="J9659" s="17">
        <v>45139</v>
      </c>
      <c r="K9659" t="s">
        <v>31</v>
      </c>
      <c r="L9659" t="s">
        <v>27</v>
      </c>
      <c r="M9659">
        <v>626.27</v>
      </c>
      <c r="N9659" t="s">
        <v>28</v>
      </c>
    </row>
    <row r="9660" spans="1:14" ht="14.25" customHeight="1" x14ac:dyDescent="0.3">
      <c r="A9660" t="s">
        <v>8582</v>
      </c>
      <c r="B9660" t="s">
        <v>19</v>
      </c>
      <c r="C9660" t="s">
        <v>20</v>
      </c>
      <c r="D9660">
        <v>3284.41</v>
      </c>
      <c r="E9660">
        <v>0.43</v>
      </c>
      <c r="F9660">
        <f t="shared" si="300"/>
        <v>1412.2963</v>
      </c>
      <c r="G9660">
        <f t="shared" si="301"/>
        <v>1872.1136999999999</v>
      </c>
      <c r="H9660">
        <v>4</v>
      </c>
      <c r="I9660" s="17">
        <v>45605</v>
      </c>
      <c r="J9660" s="17">
        <v>45610</v>
      </c>
      <c r="K9660" t="s">
        <v>31</v>
      </c>
      <c r="L9660" t="s">
        <v>27</v>
      </c>
      <c r="M9660">
        <v>521.49</v>
      </c>
      <c r="N9660" t="s">
        <v>39</v>
      </c>
    </row>
    <row r="9661" spans="1:14" ht="14.25" customHeight="1" x14ac:dyDescent="0.3">
      <c r="A9661" t="s">
        <v>10777</v>
      </c>
      <c r="B9661" t="s">
        <v>19</v>
      </c>
      <c r="C9661" t="s">
        <v>26</v>
      </c>
      <c r="D9661">
        <v>3287.2</v>
      </c>
      <c r="E9661">
        <v>0.26</v>
      </c>
      <c r="F9661">
        <f t="shared" si="300"/>
        <v>854.67200000000003</v>
      </c>
      <c r="G9661">
        <f t="shared" si="301"/>
        <v>2432.5279999999998</v>
      </c>
      <c r="H9661">
        <v>4</v>
      </c>
      <c r="I9661" s="17">
        <v>45252</v>
      </c>
      <c r="J9661" s="17">
        <v>45256</v>
      </c>
      <c r="K9661" t="s">
        <v>15</v>
      </c>
      <c r="L9661" t="s">
        <v>16</v>
      </c>
      <c r="M9661">
        <v>294.3</v>
      </c>
      <c r="N9661" t="s">
        <v>17</v>
      </c>
    </row>
    <row r="9662" spans="1:14" ht="14.25" customHeight="1" x14ac:dyDescent="0.3">
      <c r="A9662" t="s">
        <v>8413</v>
      </c>
      <c r="B9662" t="s">
        <v>25</v>
      </c>
      <c r="C9662" t="s">
        <v>14</v>
      </c>
      <c r="D9662">
        <v>3291.07</v>
      </c>
      <c r="E9662">
        <v>0.25</v>
      </c>
      <c r="F9662">
        <f t="shared" si="300"/>
        <v>822.76750000000004</v>
      </c>
      <c r="G9662">
        <f t="shared" si="301"/>
        <v>2468.3025000000002</v>
      </c>
      <c r="H9662">
        <v>4</v>
      </c>
      <c r="I9662" s="17">
        <v>44956</v>
      </c>
      <c r="J9662" s="17">
        <v>44958</v>
      </c>
      <c r="K9662" t="s">
        <v>31</v>
      </c>
      <c r="L9662" t="s">
        <v>27</v>
      </c>
      <c r="M9662">
        <v>887.33</v>
      </c>
      <c r="N9662" t="s">
        <v>39</v>
      </c>
    </row>
    <row r="9663" spans="1:14" ht="14.25" customHeight="1" x14ac:dyDescent="0.3">
      <c r="A9663" t="s">
        <v>7466</v>
      </c>
      <c r="B9663" t="s">
        <v>41</v>
      </c>
      <c r="C9663" t="s">
        <v>20</v>
      </c>
      <c r="D9663">
        <v>3294.5</v>
      </c>
      <c r="E9663">
        <v>0.28999999999999998</v>
      </c>
      <c r="F9663">
        <f t="shared" si="300"/>
        <v>955.40499999999997</v>
      </c>
      <c r="G9663">
        <f t="shared" si="301"/>
        <v>2339.0950000000003</v>
      </c>
      <c r="H9663">
        <v>4</v>
      </c>
      <c r="I9663" s="17">
        <v>45106</v>
      </c>
      <c r="J9663" s="17">
        <v>45109</v>
      </c>
      <c r="K9663" t="s">
        <v>31</v>
      </c>
      <c r="L9663" t="s">
        <v>16</v>
      </c>
      <c r="M9663">
        <v>643.24</v>
      </c>
      <c r="N9663" t="s">
        <v>23</v>
      </c>
    </row>
    <row r="9664" spans="1:14" ht="14.25" customHeight="1" x14ac:dyDescent="0.3">
      <c r="A9664" t="s">
        <v>14478</v>
      </c>
      <c r="B9664" t="s">
        <v>19</v>
      </c>
      <c r="C9664" t="s">
        <v>20</v>
      </c>
      <c r="D9664">
        <v>3296.03</v>
      </c>
      <c r="E9664">
        <v>0.18</v>
      </c>
      <c r="F9664">
        <f t="shared" si="300"/>
        <v>593.28539999999998</v>
      </c>
      <c r="G9664">
        <f t="shared" si="301"/>
        <v>2702.7446</v>
      </c>
      <c r="H9664">
        <v>4</v>
      </c>
      <c r="I9664" s="17">
        <v>45088</v>
      </c>
      <c r="J9664" s="17">
        <v>45093</v>
      </c>
      <c r="K9664" t="s">
        <v>15</v>
      </c>
      <c r="L9664" t="s">
        <v>22</v>
      </c>
      <c r="M9664">
        <v>476.79</v>
      </c>
      <c r="N9664" t="s">
        <v>39</v>
      </c>
    </row>
    <row r="9665" spans="1:14" ht="14.25" customHeight="1" x14ac:dyDescent="0.3">
      <c r="A9665" t="s">
        <v>4258</v>
      </c>
      <c r="B9665" t="s">
        <v>19</v>
      </c>
      <c r="C9665" t="s">
        <v>36</v>
      </c>
      <c r="D9665">
        <v>3296.99</v>
      </c>
      <c r="E9665">
        <v>0.06</v>
      </c>
      <c r="F9665">
        <f t="shared" si="300"/>
        <v>197.81939999999997</v>
      </c>
      <c r="G9665">
        <f t="shared" si="301"/>
        <v>3099.1705999999999</v>
      </c>
      <c r="H9665">
        <v>4</v>
      </c>
      <c r="I9665" s="17">
        <v>45627</v>
      </c>
      <c r="J9665" s="17">
        <v>45632</v>
      </c>
      <c r="K9665" t="s">
        <v>15</v>
      </c>
      <c r="L9665" t="s">
        <v>27</v>
      </c>
      <c r="M9665">
        <v>573.66999999999996</v>
      </c>
      <c r="N9665" t="s">
        <v>34</v>
      </c>
    </row>
    <row r="9666" spans="1:14" ht="14.25" customHeight="1" x14ac:dyDescent="0.3">
      <c r="A9666" t="s">
        <v>9141</v>
      </c>
      <c r="B9666" t="s">
        <v>13</v>
      </c>
      <c r="C9666" t="s">
        <v>14</v>
      </c>
      <c r="D9666">
        <v>3297.35</v>
      </c>
      <c r="E9666">
        <v>0.37</v>
      </c>
      <c r="F9666">
        <f t="shared" ref="F9666:F9729" si="302">D9666*E9666</f>
        <v>1220.0194999999999</v>
      </c>
      <c r="G9666">
        <f t="shared" ref="G9666:G9729" si="303">D9666-F9666</f>
        <v>2077.3305</v>
      </c>
      <c r="H9666">
        <v>4</v>
      </c>
      <c r="I9666" s="17">
        <v>45231</v>
      </c>
      <c r="J9666" s="17">
        <v>45235</v>
      </c>
      <c r="K9666" t="s">
        <v>21</v>
      </c>
      <c r="L9666" t="s">
        <v>16</v>
      </c>
      <c r="M9666">
        <v>244.64</v>
      </c>
      <c r="N9666" t="s">
        <v>28</v>
      </c>
    </row>
    <row r="9667" spans="1:14" ht="14.25" customHeight="1" x14ac:dyDescent="0.3">
      <c r="A9667" t="s">
        <v>10958</v>
      </c>
      <c r="B9667" t="s">
        <v>19</v>
      </c>
      <c r="C9667" t="s">
        <v>36</v>
      </c>
      <c r="D9667">
        <v>3298.98</v>
      </c>
      <c r="E9667">
        <v>0.16</v>
      </c>
      <c r="F9667">
        <f t="shared" si="302"/>
        <v>527.83680000000004</v>
      </c>
      <c r="G9667">
        <f t="shared" si="303"/>
        <v>2771.1432</v>
      </c>
      <c r="H9667">
        <v>4</v>
      </c>
      <c r="I9667" s="17">
        <v>45114</v>
      </c>
      <c r="J9667" s="17">
        <v>45121</v>
      </c>
      <c r="K9667" t="s">
        <v>21</v>
      </c>
      <c r="L9667" t="s">
        <v>22</v>
      </c>
      <c r="M9667">
        <v>495.42</v>
      </c>
      <c r="N9667" t="s">
        <v>28</v>
      </c>
    </row>
    <row r="9668" spans="1:14" ht="14.25" customHeight="1" x14ac:dyDescent="0.3">
      <c r="A9668" t="s">
        <v>11438</v>
      </c>
      <c r="B9668" t="s">
        <v>13</v>
      </c>
      <c r="C9668" t="s">
        <v>26</v>
      </c>
      <c r="D9668">
        <v>3307.84</v>
      </c>
      <c r="E9668">
        <v>0.48</v>
      </c>
      <c r="F9668">
        <f t="shared" si="302"/>
        <v>1587.7632000000001</v>
      </c>
      <c r="G9668">
        <f t="shared" si="303"/>
        <v>1720.0768</v>
      </c>
      <c r="H9668">
        <v>4</v>
      </c>
      <c r="I9668" s="17">
        <v>44956</v>
      </c>
      <c r="J9668" s="17">
        <v>44963</v>
      </c>
      <c r="K9668" t="s">
        <v>21</v>
      </c>
      <c r="L9668" t="s">
        <v>22</v>
      </c>
      <c r="M9668">
        <v>242.53</v>
      </c>
      <c r="N9668" t="s">
        <v>48</v>
      </c>
    </row>
    <row r="9669" spans="1:14" ht="14.25" customHeight="1" x14ac:dyDescent="0.3">
      <c r="A9669" t="s">
        <v>7306</v>
      </c>
      <c r="B9669" t="s">
        <v>13</v>
      </c>
      <c r="C9669" t="s">
        <v>20</v>
      </c>
      <c r="D9669">
        <v>3308.94</v>
      </c>
      <c r="E9669">
        <v>0.27</v>
      </c>
      <c r="F9669">
        <f t="shared" si="302"/>
        <v>893.41380000000004</v>
      </c>
      <c r="G9669">
        <f t="shared" si="303"/>
        <v>2415.5262000000002</v>
      </c>
      <c r="H9669">
        <v>4</v>
      </c>
      <c r="I9669" s="17">
        <v>45561</v>
      </c>
      <c r="J9669" s="17">
        <v>45568</v>
      </c>
      <c r="K9669" t="s">
        <v>31</v>
      </c>
      <c r="L9669" t="s">
        <v>27</v>
      </c>
      <c r="M9669">
        <v>648.84</v>
      </c>
      <c r="N9669" t="s">
        <v>34</v>
      </c>
    </row>
    <row r="9670" spans="1:14" ht="14.25" customHeight="1" x14ac:dyDescent="0.3">
      <c r="A9670" t="s">
        <v>4000</v>
      </c>
      <c r="B9670" t="s">
        <v>19</v>
      </c>
      <c r="C9670" t="s">
        <v>26</v>
      </c>
      <c r="D9670">
        <v>3310.01</v>
      </c>
      <c r="E9670">
        <v>0.5</v>
      </c>
      <c r="F9670">
        <f t="shared" si="302"/>
        <v>1655.0050000000001</v>
      </c>
      <c r="G9670">
        <f t="shared" si="303"/>
        <v>1655.0050000000001</v>
      </c>
      <c r="H9670">
        <v>4</v>
      </c>
      <c r="I9670" s="17">
        <v>45409</v>
      </c>
      <c r="J9670" s="17">
        <v>45413</v>
      </c>
      <c r="K9670" t="s">
        <v>15</v>
      </c>
      <c r="L9670" t="s">
        <v>16</v>
      </c>
      <c r="M9670">
        <v>574.15</v>
      </c>
      <c r="N9670" t="s">
        <v>39</v>
      </c>
    </row>
    <row r="9671" spans="1:14" ht="14.25" customHeight="1" x14ac:dyDescent="0.3">
      <c r="A9671" t="s">
        <v>6445</v>
      </c>
      <c r="B9671" t="s">
        <v>13</v>
      </c>
      <c r="C9671" t="s">
        <v>36</v>
      </c>
      <c r="D9671">
        <v>3321.51</v>
      </c>
      <c r="E9671">
        <v>0.49</v>
      </c>
      <c r="F9671">
        <f t="shared" si="302"/>
        <v>1627.5399</v>
      </c>
      <c r="G9671">
        <f t="shared" si="303"/>
        <v>1693.9701000000002</v>
      </c>
      <c r="H9671">
        <v>4</v>
      </c>
      <c r="I9671" s="17">
        <v>45377</v>
      </c>
      <c r="J9671" s="17">
        <v>45382</v>
      </c>
      <c r="K9671" t="s">
        <v>31</v>
      </c>
      <c r="L9671" t="s">
        <v>27</v>
      </c>
      <c r="M9671">
        <v>792.3</v>
      </c>
      <c r="N9671" t="s">
        <v>39</v>
      </c>
    </row>
    <row r="9672" spans="1:14" ht="14.25" customHeight="1" x14ac:dyDescent="0.3">
      <c r="A9672" t="s">
        <v>3409</v>
      </c>
      <c r="B9672" t="s">
        <v>41</v>
      </c>
      <c r="C9672" t="s">
        <v>36</v>
      </c>
      <c r="D9672">
        <v>3322.59</v>
      </c>
      <c r="E9672">
        <v>0.1</v>
      </c>
      <c r="F9672">
        <f t="shared" si="302"/>
        <v>332.25900000000001</v>
      </c>
      <c r="G9672">
        <f t="shared" si="303"/>
        <v>2990.3310000000001</v>
      </c>
      <c r="H9672">
        <v>4</v>
      </c>
      <c r="I9672" s="17">
        <v>45535</v>
      </c>
      <c r="J9672" s="17">
        <v>45537</v>
      </c>
      <c r="K9672" t="s">
        <v>21</v>
      </c>
      <c r="L9672" t="s">
        <v>22</v>
      </c>
      <c r="M9672">
        <v>782.41</v>
      </c>
      <c r="N9672" t="s">
        <v>23</v>
      </c>
    </row>
    <row r="9673" spans="1:14" ht="14.25" customHeight="1" x14ac:dyDescent="0.3">
      <c r="A9673" t="s">
        <v>6681</v>
      </c>
      <c r="B9673" t="s">
        <v>25</v>
      </c>
      <c r="C9673" t="s">
        <v>26</v>
      </c>
      <c r="D9673">
        <v>3327.88</v>
      </c>
      <c r="E9673">
        <v>0.37</v>
      </c>
      <c r="F9673">
        <f t="shared" si="302"/>
        <v>1231.3156000000001</v>
      </c>
      <c r="G9673">
        <f t="shared" si="303"/>
        <v>2096.5644000000002</v>
      </c>
      <c r="H9673">
        <v>4</v>
      </c>
      <c r="I9673" s="17">
        <v>45612</v>
      </c>
      <c r="J9673" s="17">
        <v>45617</v>
      </c>
      <c r="K9673" t="s">
        <v>21</v>
      </c>
      <c r="L9673" t="s">
        <v>27</v>
      </c>
      <c r="M9673">
        <v>616.32000000000005</v>
      </c>
      <c r="N9673" t="s">
        <v>34</v>
      </c>
    </row>
    <row r="9674" spans="1:14" ht="14.25" customHeight="1" x14ac:dyDescent="0.3">
      <c r="A9674" t="s">
        <v>2428</v>
      </c>
      <c r="B9674" t="s">
        <v>19</v>
      </c>
      <c r="C9674" t="s">
        <v>20</v>
      </c>
      <c r="D9674">
        <v>3328.21</v>
      </c>
      <c r="E9674">
        <v>0.48</v>
      </c>
      <c r="F9674">
        <f t="shared" si="302"/>
        <v>1597.5408</v>
      </c>
      <c r="G9674">
        <f t="shared" si="303"/>
        <v>1730.6692</v>
      </c>
      <c r="H9674">
        <v>4</v>
      </c>
      <c r="I9674" s="17">
        <v>45034</v>
      </c>
      <c r="J9674" s="17">
        <v>45040</v>
      </c>
      <c r="K9674" t="s">
        <v>15</v>
      </c>
      <c r="L9674" t="s">
        <v>16</v>
      </c>
      <c r="M9674">
        <v>609.20000000000005</v>
      </c>
      <c r="N9674" t="s">
        <v>28</v>
      </c>
    </row>
    <row r="9675" spans="1:14" ht="14.25" customHeight="1" x14ac:dyDescent="0.3">
      <c r="A9675" t="s">
        <v>1960</v>
      </c>
      <c r="B9675" t="s">
        <v>13</v>
      </c>
      <c r="C9675" t="s">
        <v>20</v>
      </c>
      <c r="D9675">
        <v>3331.25</v>
      </c>
      <c r="E9675">
        <v>0.48</v>
      </c>
      <c r="F9675">
        <f t="shared" si="302"/>
        <v>1599</v>
      </c>
      <c r="G9675">
        <f t="shared" si="303"/>
        <v>1732.25</v>
      </c>
      <c r="H9675">
        <v>4</v>
      </c>
      <c r="I9675" s="17">
        <v>44971</v>
      </c>
      <c r="J9675" s="17">
        <v>44973</v>
      </c>
      <c r="K9675" t="s">
        <v>31</v>
      </c>
      <c r="L9675" t="s">
        <v>27</v>
      </c>
      <c r="M9675">
        <v>318.72000000000003</v>
      </c>
      <c r="N9675" t="s">
        <v>39</v>
      </c>
    </row>
    <row r="9676" spans="1:14" ht="14.25" customHeight="1" x14ac:dyDescent="0.3">
      <c r="A9676" t="s">
        <v>11299</v>
      </c>
      <c r="B9676" t="s">
        <v>19</v>
      </c>
      <c r="C9676" t="s">
        <v>20</v>
      </c>
      <c r="D9676">
        <v>3331.49</v>
      </c>
      <c r="E9676">
        <v>0.01</v>
      </c>
      <c r="F9676">
        <f t="shared" si="302"/>
        <v>33.314900000000002</v>
      </c>
      <c r="G9676">
        <f t="shared" si="303"/>
        <v>3298.1750999999999</v>
      </c>
      <c r="H9676">
        <v>4</v>
      </c>
      <c r="I9676" s="17">
        <v>45521</v>
      </c>
      <c r="J9676" s="17">
        <v>45526</v>
      </c>
      <c r="K9676" t="s">
        <v>15</v>
      </c>
      <c r="L9676" t="s">
        <v>16</v>
      </c>
      <c r="M9676">
        <v>326.25</v>
      </c>
      <c r="N9676" t="s">
        <v>23</v>
      </c>
    </row>
    <row r="9677" spans="1:14" ht="14.25" customHeight="1" x14ac:dyDescent="0.3">
      <c r="A9677" t="s">
        <v>408</v>
      </c>
      <c r="B9677" t="s">
        <v>19</v>
      </c>
      <c r="C9677" t="s">
        <v>33</v>
      </c>
      <c r="D9677">
        <v>3332.14</v>
      </c>
      <c r="E9677">
        <v>0.06</v>
      </c>
      <c r="F9677">
        <f t="shared" si="302"/>
        <v>199.92839999999998</v>
      </c>
      <c r="G9677">
        <f t="shared" si="303"/>
        <v>3132.2116000000001</v>
      </c>
      <c r="H9677">
        <v>4</v>
      </c>
      <c r="I9677" s="17">
        <v>45643</v>
      </c>
      <c r="J9677" s="17">
        <v>45644</v>
      </c>
      <c r="K9677" t="s">
        <v>21</v>
      </c>
      <c r="L9677" t="s">
        <v>27</v>
      </c>
      <c r="M9677">
        <v>736.04</v>
      </c>
      <c r="N9677" t="s">
        <v>23</v>
      </c>
    </row>
    <row r="9678" spans="1:14" ht="14.25" customHeight="1" x14ac:dyDescent="0.3">
      <c r="A9678" t="s">
        <v>3006</v>
      </c>
      <c r="B9678" t="s">
        <v>13</v>
      </c>
      <c r="C9678" t="s">
        <v>20</v>
      </c>
      <c r="D9678">
        <v>3337.65</v>
      </c>
      <c r="E9678">
        <v>0.34</v>
      </c>
      <c r="F9678">
        <f t="shared" si="302"/>
        <v>1134.8010000000002</v>
      </c>
      <c r="G9678">
        <f t="shared" si="303"/>
        <v>2202.8490000000002</v>
      </c>
      <c r="H9678">
        <v>4</v>
      </c>
      <c r="I9678" s="17">
        <v>45358</v>
      </c>
      <c r="J9678" s="17">
        <v>45364</v>
      </c>
      <c r="K9678" t="s">
        <v>21</v>
      </c>
      <c r="L9678" t="s">
        <v>16</v>
      </c>
      <c r="M9678">
        <v>405.82</v>
      </c>
      <c r="N9678" t="s">
        <v>39</v>
      </c>
    </row>
    <row r="9679" spans="1:14" ht="14.25" customHeight="1" x14ac:dyDescent="0.3">
      <c r="A9679" t="s">
        <v>7945</v>
      </c>
      <c r="B9679" t="s">
        <v>19</v>
      </c>
      <c r="C9679" t="s">
        <v>36</v>
      </c>
      <c r="D9679">
        <v>3338.97</v>
      </c>
      <c r="E9679">
        <v>0.14000000000000001</v>
      </c>
      <c r="F9679">
        <f t="shared" si="302"/>
        <v>467.45580000000001</v>
      </c>
      <c r="G9679">
        <f t="shared" si="303"/>
        <v>2871.5141999999996</v>
      </c>
      <c r="H9679">
        <v>4</v>
      </c>
      <c r="I9679" s="17">
        <v>45309</v>
      </c>
      <c r="J9679" s="17">
        <v>45310</v>
      </c>
      <c r="K9679" t="s">
        <v>31</v>
      </c>
      <c r="L9679" t="s">
        <v>27</v>
      </c>
      <c r="M9679">
        <v>814.27</v>
      </c>
      <c r="N9679" t="s">
        <v>17</v>
      </c>
    </row>
    <row r="9680" spans="1:14" ht="14.25" customHeight="1" x14ac:dyDescent="0.3">
      <c r="A9680" t="s">
        <v>6224</v>
      </c>
      <c r="B9680" t="s">
        <v>41</v>
      </c>
      <c r="C9680" t="s">
        <v>20</v>
      </c>
      <c r="D9680">
        <v>3341.65</v>
      </c>
      <c r="E9680">
        <v>0.28000000000000003</v>
      </c>
      <c r="F9680">
        <f t="shared" si="302"/>
        <v>935.66200000000015</v>
      </c>
      <c r="G9680">
        <f t="shared" si="303"/>
        <v>2405.9879999999998</v>
      </c>
      <c r="H9680">
        <v>4</v>
      </c>
      <c r="I9680" s="17">
        <v>45589</v>
      </c>
      <c r="J9680" s="17">
        <v>45594</v>
      </c>
      <c r="K9680" t="s">
        <v>21</v>
      </c>
      <c r="L9680" t="s">
        <v>22</v>
      </c>
      <c r="M9680">
        <v>755.15</v>
      </c>
      <c r="N9680" t="s">
        <v>34</v>
      </c>
    </row>
    <row r="9681" spans="1:14" ht="14.25" customHeight="1" x14ac:dyDescent="0.3">
      <c r="A9681" t="s">
        <v>7899</v>
      </c>
      <c r="B9681" t="s">
        <v>13</v>
      </c>
      <c r="C9681" t="s">
        <v>20</v>
      </c>
      <c r="D9681">
        <v>3347.17</v>
      </c>
      <c r="E9681">
        <v>0.39</v>
      </c>
      <c r="F9681">
        <f t="shared" si="302"/>
        <v>1305.3963000000001</v>
      </c>
      <c r="G9681">
        <f t="shared" si="303"/>
        <v>2041.7737</v>
      </c>
      <c r="H9681">
        <v>4</v>
      </c>
      <c r="I9681" s="17">
        <v>45195</v>
      </c>
      <c r="J9681" s="17">
        <v>45199</v>
      </c>
      <c r="K9681" t="s">
        <v>21</v>
      </c>
      <c r="L9681" t="s">
        <v>27</v>
      </c>
      <c r="M9681">
        <v>663.82</v>
      </c>
      <c r="N9681" t="s">
        <v>34</v>
      </c>
    </row>
    <row r="9682" spans="1:14" ht="14.25" customHeight="1" x14ac:dyDescent="0.3">
      <c r="A9682" t="s">
        <v>9963</v>
      </c>
      <c r="B9682" t="s">
        <v>13</v>
      </c>
      <c r="C9682" t="s">
        <v>14</v>
      </c>
      <c r="D9682">
        <v>3350</v>
      </c>
      <c r="E9682">
        <v>0.22</v>
      </c>
      <c r="F9682">
        <f t="shared" si="302"/>
        <v>737</v>
      </c>
      <c r="G9682">
        <f t="shared" si="303"/>
        <v>2613</v>
      </c>
      <c r="H9682">
        <v>4</v>
      </c>
      <c r="I9682" s="17">
        <v>45410</v>
      </c>
      <c r="J9682" s="17">
        <v>45416</v>
      </c>
      <c r="K9682" t="s">
        <v>31</v>
      </c>
      <c r="L9682" t="s">
        <v>22</v>
      </c>
      <c r="M9682">
        <v>572.01</v>
      </c>
      <c r="N9682" t="s">
        <v>17</v>
      </c>
    </row>
    <row r="9683" spans="1:14" ht="14.25" customHeight="1" x14ac:dyDescent="0.3">
      <c r="A9683" t="s">
        <v>2466</v>
      </c>
      <c r="B9683" t="s">
        <v>13</v>
      </c>
      <c r="C9683" t="s">
        <v>14</v>
      </c>
      <c r="D9683">
        <v>3351.53</v>
      </c>
      <c r="E9683">
        <v>0.1</v>
      </c>
      <c r="F9683">
        <f t="shared" si="302"/>
        <v>335.15300000000002</v>
      </c>
      <c r="G9683">
        <f t="shared" si="303"/>
        <v>3016.3770000000004</v>
      </c>
      <c r="H9683">
        <v>4</v>
      </c>
      <c r="I9683" s="17">
        <v>45597</v>
      </c>
      <c r="J9683" s="17">
        <v>45600</v>
      </c>
      <c r="K9683" t="s">
        <v>15</v>
      </c>
      <c r="L9683" t="s">
        <v>22</v>
      </c>
      <c r="M9683">
        <v>436.12</v>
      </c>
      <c r="N9683" t="s">
        <v>17</v>
      </c>
    </row>
    <row r="9684" spans="1:14" ht="14.25" customHeight="1" x14ac:dyDescent="0.3">
      <c r="A9684" t="s">
        <v>12355</v>
      </c>
      <c r="B9684" t="s">
        <v>19</v>
      </c>
      <c r="C9684" t="s">
        <v>36</v>
      </c>
      <c r="D9684">
        <v>3352.45</v>
      </c>
      <c r="E9684">
        <v>7.0000000000000007E-2</v>
      </c>
      <c r="F9684">
        <f t="shared" si="302"/>
        <v>234.67150000000001</v>
      </c>
      <c r="G9684">
        <f t="shared" si="303"/>
        <v>3117.7784999999999</v>
      </c>
      <c r="H9684">
        <v>4</v>
      </c>
      <c r="I9684" s="17">
        <v>45236</v>
      </c>
      <c r="J9684" s="17">
        <v>45243</v>
      </c>
      <c r="K9684" t="s">
        <v>31</v>
      </c>
      <c r="L9684" t="s">
        <v>22</v>
      </c>
      <c r="M9684">
        <v>758.84</v>
      </c>
      <c r="N9684" t="s">
        <v>23</v>
      </c>
    </row>
    <row r="9685" spans="1:14" ht="14.25" customHeight="1" x14ac:dyDescent="0.3">
      <c r="A9685" t="s">
        <v>6841</v>
      </c>
      <c r="B9685" t="s">
        <v>13</v>
      </c>
      <c r="C9685" t="s">
        <v>14</v>
      </c>
      <c r="D9685">
        <v>3354.59</v>
      </c>
      <c r="E9685">
        <v>0.22</v>
      </c>
      <c r="F9685">
        <f t="shared" si="302"/>
        <v>738.00980000000004</v>
      </c>
      <c r="G9685">
        <f t="shared" si="303"/>
        <v>2616.5802000000003</v>
      </c>
      <c r="H9685">
        <v>4</v>
      </c>
      <c r="I9685" s="17">
        <v>45366</v>
      </c>
      <c r="J9685" s="17">
        <v>45372</v>
      </c>
      <c r="K9685" t="s">
        <v>15</v>
      </c>
      <c r="L9685" t="s">
        <v>22</v>
      </c>
      <c r="M9685">
        <v>573.44000000000005</v>
      </c>
      <c r="N9685" t="s">
        <v>28</v>
      </c>
    </row>
    <row r="9686" spans="1:14" ht="14.25" customHeight="1" x14ac:dyDescent="0.3">
      <c r="A9686" t="s">
        <v>931</v>
      </c>
      <c r="B9686" t="s">
        <v>13</v>
      </c>
      <c r="C9686" t="s">
        <v>20</v>
      </c>
      <c r="D9686">
        <v>3355.53</v>
      </c>
      <c r="E9686">
        <v>0.05</v>
      </c>
      <c r="F9686">
        <f t="shared" si="302"/>
        <v>167.77650000000003</v>
      </c>
      <c r="G9686">
        <f t="shared" si="303"/>
        <v>3187.7535000000003</v>
      </c>
      <c r="H9686">
        <v>4</v>
      </c>
      <c r="I9686" s="17">
        <v>45285</v>
      </c>
      <c r="J9686" s="17">
        <v>45290</v>
      </c>
      <c r="K9686" t="s">
        <v>21</v>
      </c>
      <c r="L9686" t="s">
        <v>27</v>
      </c>
      <c r="M9686">
        <v>861.5</v>
      </c>
      <c r="N9686" t="s">
        <v>48</v>
      </c>
    </row>
    <row r="9687" spans="1:14" ht="14.25" customHeight="1" x14ac:dyDescent="0.3">
      <c r="A9687" t="s">
        <v>1483</v>
      </c>
      <c r="B9687" t="s">
        <v>19</v>
      </c>
      <c r="C9687" t="s">
        <v>26</v>
      </c>
      <c r="D9687">
        <v>3359.47</v>
      </c>
      <c r="E9687">
        <v>0.24</v>
      </c>
      <c r="F9687">
        <f t="shared" si="302"/>
        <v>806.27279999999996</v>
      </c>
      <c r="G9687">
        <f t="shared" si="303"/>
        <v>2553.1971999999996</v>
      </c>
      <c r="H9687">
        <v>4</v>
      </c>
      <c r="I9687" s="17">
        <v>45376</v>
      </c>
      <c r="J9687" s="17">
        <v>45382</v>
      </c>
      <c r="K9687" t="s">
        <v>31</v>
      </c>
      <c r="L9687" t="s">
        <v>27</v>
      </c>
      <c r="M9687">
        <v>675.69</v>
      </c>
      <c r="N9687" t="s">
        <v>48</v>
      </c>
    </row>
    <row r="9688" spans="1:14" ht="14.25" customHeight="1" x14ac:dyDescent="0.3">
      <c r="A9688" t="s">
        <v>10323</v>
      </c>
      <c r="B9688" t="s">
        <v>25</v>
      </c>
      <c r="C9688" t="s">
        <v>14</v>
      </c>
      <c r="D9688">
        <v>3360.12</v>
      </c>
      <c r="E9688">
        <v>0.5</v>
      </c>
      <c r="F9688">
        <f t="shared" si="302"/>
        <v>1680.06</v>
      </c>
      <c r="G9688">
        <f t="shared" si="303"/>
        <v>1680.06</v>
      </c>
      <c r="H9688">
        <v>4</v>
      </c>
      <c r="I9688" s="17">
        <v>45357</v>
      </c>
      <c r="J9688" s="17">
        <v>45362</v>
      </c>
      <c r="K9688" t="s">
        <v>31</v>
      </c>
      <c r="L9688" t="s">
        <v>22</v>
      </c>
      <c r="M9688">
        <v>482.28</v>
      </c>
      <c r="N9688" t="s">
        <v>17</v>
      </c>
    </row>
    <row r="9689" spans="1:14" ht="14.25" customHeight="1" x14ac:dyDescent="0.3">
      <c r="A9689" t="s">
        <v>12437</v>
      </c>
      <c r="B9689" t="s">
        <v>41</v>
      </c>
      <c r="C9689" t="s">
        <v>36</v>
      </c>
      <c r="D9689">
        <v>3363.97</v>
      </c>
      <c r="E9689">
        <v>0.4</v>
      </c>
      <c r="F9689">
        <f t="shared" si="302"/>
        <v>1345.588</v>
      </c>
      <c r="G9689">
        <f t="shared" si="303"/>
        <v>2018.3819999999998</v>
      </c>
      <c r="H9689">
        <v>4</v>
      </c>
      <c r="I9689" s="17">
        <v>45298</v>
      </c>
      <c r="J9689" s="17">
        <v>45305</v>
      </c>
      <c r="K9689" t="s">
        <v>15</v>
      </c>
      <c r="L9689" t="s">
        <v>22</v>
      </c>
      <c r="M9689">
        <v>294.07</v>
      </c>
      <c r="N9689" t="s">
        <v>28</v>
      </c>
    </row>
    <row r="9690" spans="1:14" ht="14.25" customHeight="1" x14ac:dyDescent="0.3">
      <c r="A9690" t="s">
        <v>1796</v>
      </c>
      <c r="B9690" t="s">
        <v>13</v>
      </c>
      <c r="C9690" t="s">
        <v>20</v>
      </c>
      <c r="D9690">
        <v>3364.37</v>
      </c>
      <c r="E9690">
        <v>0.3</v>
      </c>
      <c r="F9690">
        <f t="shared" si="302"/>
        <v>1009.3109999999999</v>
      </c>
      <c r="G9690">
        <f t="shared" si="303"/>
        <v>2355.0590000000002</v>
      </c>
      <c r="H9690">
        <v>4</v>
      </c>
      <c r="I9690" s="17">
        <v>45193</v>
      </c>
      <c r="J9690" s="17">
        <v>45200</v>
      </c>
      <c r="K9690" t="s">
        <v>21</v>
      </c>
      <c r="L9690" t="s">
        <v>22</v>
      </c>
      <c r="M9690">
        <v>456.25</v>
      </c>
      <c r="N9690" t="s">
        <v>48</v>
      </c>
    </row>
    <row r="9691" spans="1:14" ht="14.25" customHeight="1" x14ac:dyDescent="0.3">
      <c r="A9691" t="s">
        <v>3186</v>
      </c>
      <c r="B9691" t="s">
        <v>25</v>
      </c>
      <c r="C9691" t="s">
        <v>33</v>
      </c>
      <c r="D9691">
        <v>3367.42</v>
      </c>
      <c r="E9691">
        <v>0.15</v>
      </c>
      <c r="F9691">
        <f t="shared" si="302"/>
        <v>505.113</v>
      </c>
      <c r="G9691">
        <f t="shared" si="303"/>
        <v>2862.3070000000002</v>
      </c>
      <c r="H9691">
        <v>4</v>
      </c>
      <c r="I9691" s="17">
        <v>45311</v>
      </c>
      <c r="J9691" s="17">
        <v>45313</v>
      </c>
      <c r="K9691" t="s">
        <v>31</v>
      </c>
      <c r="L9691" t="s">
        <v>16</v>
      </c>
      <c r="M9691">
        <v>364.78</v>
      </c>
      <c r="N9691" t="s">
        <v>34</v>
      </c>
    </row>
    <row r="9692" spans="1:14" ht="14.25" customHeight="1" x14ac:dyDescent="0.3">
      <c r="A9692" t="s">
        <v>12872</v>
      </c>
      <c r="B9692" t="s">
        <v>41</v>
      </c>
      <c r="C9692" t="s">
        <v>20</v>
      </c>
      <c r="D9692">
        <v>3368.61</v>
      </c>
      <c r="E9692">
        <v>0.28999999999999998</v>
      </c>
      <c r="F9692">
        <f t="shared" si="302"/>
        <v>976.89689999999996</v>
      </c>
      <c r="G9692">
        <f t="shared" si="303"/>
        <v>2391.7130999999999</v>
      </c>
      <c r="H9692">
        <v>4</v>
      </c>
      <c r="I9692" s="17">
        <v>45551</v>
      </c>
      <c r="J9692" s="17">
        <v>45557</v>
      </c>
      <c r="K9692" t="s">
        <v>21</v>
      </c>
      <c r="L9692" t="s">
        <v>16</v>
      </c>
      <c r="M9692">
        <v>770.67</v>
      </c>
      <c r="N9692" t="s">
        <v>23</v>
      </c>
    </row>
    <row r="9693" spans="1:14" ht="14.25" customHeight="1" x14ac:dyDescent="0.3">
      <c r="A9693" t="s">
        <v>12167</v>
      </c>
      <c r="B9693" t="s">
        <v>19</v>
      </c>
      <c r="C9693" t="s">
        <v>26</v>
      </c>
      <c r="D9693">
        <v>3368.76</v>
      </c>
      <c r="E9693">
        <v>0.41</v>
      </c>
      <c r="F9693">
        <f t="shared" si="302"/>
        <v>1381.1916000000001</v>
      </c>
      <c r="G9693">
        <f t="shared" si="303"/>
        <v>1987.5684000000001</v>
      </c>
      <c r="H9693">
        <v>4</v>
      </c>
      <c r="I9693" s="17">
        <v>45251</v>
      </c>
      <c r="J9693" s="17">
        <v>45254</v>
      </c>
      <c r="K9693" t="s">
        <v>15</v>
      </c>
      <c r="L9693" t="s">
        <v>27</v>
      </c>
      <c r="M9693">
        <v>168.93</v>
      </c>
      <c r="N9693" t="s">
        <v>34</v>
      </c>
    </row>
    <row r="9694" spans="1:14" ht="14.25" customHeight="1" x14ac:dyDescent="0.3">
      <c r="A9694" t="s">
        <v>14035</v>
      </c>
      <c r="B9694" t="s">
        <v>13</v>
      </c>
      <c r="C9694" t="s">
        <v>33</v>
      </c>
      <c r="D9694">
        <v>3369.88</v>
      </c>
      <c r="E9694">
        <v>0.45</v>
      </c>
      <c r="F9694">
        <f t="shared" si="302"/>
        <v>1516.4460000000001</v>
      </c>
      <c r="G9694">
        <f t="shared" si="303"/>
        <v>1853.434</v>
      </c>
      <c r="H9694">
        <v>4</v>
      </c>
      <c r="I9694" s="17">
        <v>45467</v>
      </c>
      <c r="J9694" s="17">
        <v>45468</v>
      </c>
      <c r="K9694" t="s">
        <v>31</v>
      </c>
      <c r="L9694" t="s">
        <v>27</v>
      </c>
      <c r="M9694">
        <v>412.94</v>
      </c>
      <c r="N9694" t="s">
        <v>23</v>
      </c>
    </row>
    <row r="9695" spans="1:14" ht="14.25" customHeight="1" x14ac:dyDescent="0.3">
      <c r="A9695" t="s">
        <v>332</v>
      </c>
      <c r="B9695" t="s">
        <v>19</v>
      </c>
      <c r="C9695" t="s">
        <v>14</v>
      </c>
      <c r="D9695">
        <v>3372.62</v>
      </c>
      <c r="E9695">
        <v>0.03</v>
      </c>
      <c r="F9695">
        <f t="shared" si="302"/>
        <v>101.17859999999999</v>
      </c>
      <c r="G9695">
        <f t="shared" si="303"/>
        <v>3271.4413999999997</v>
      </c>
      <c r="H9695">
        <v>4</v>
      </c>
      <c r="I9695" s="17">
        <v>45298</v>
      </c>
      <c r="J9695" s="17">
        <v>45304</v>
      </c>
      <c r="K9695" t="s">
        <v>15</v>
      </c>
      <c r="L9695" t="s">
        <v>16</v>
      </c>
      <c r="M9695">
        <v>196.2</v>
      </c>
      <c r="N9695" t="s">
        <v>28</v>
      </c>
    </row>
    <row r="9696" spans="1:14" ht="14.25" customHeight="1" x14ac:dyDescent="0.3">
      <c r="A9696" t="s">
        <v>15322</v>
      </c>
      <c r="B9696" t="s">
        <v>41</v>
      </c>
      <c r="C9696" t="s">
        <v>26</v>
      </c>
      <c r="D9696">
        <v>3376.53</v>
      </c>
      <c r="E9696">
        <v>0.49</v>
      </c>
      <c r="F9696">
        <f t="shared" si="302"/>
        <v>1654.4997000000001</v>
      </c>
      <c r="G9696">
        <f t="shared" si="303"/>
        <v>1722.0303000000001</v>
      </c>
      <c r="H9696">
        <v>4</v>
      </c>
      <c r="I9696" s="17">
        <v>45507</v>
      </c>
      <c r="J9696" s="17">
        <v>45508</v>
      </c>
      <c r="K9696" t="s">
        <v>15</v>
      </c>
      <c r="L9696" t="s">
        <v>27</v>
      </c>
      <c r="M9696">
        <v>682.98</v>
      </c>
      <c r="N9696" t="s">
        <v>48</v>
      </c>
    </row>
    <row r="9697" spans="1:14" ht="14.25" customHeight="1" x14ac:dyDescent="0.3">
      <c r="A9697" t="s">
        <v>14411</v>
      </c>
      <c r="B9697" t="s">
        <v>41</v>
      </c>
      <c r="C9697" t="s">
        <v>36</v>
      </c>
      <c r="D9697">
        <v>3378.62</v>
      </c>
      <c r="E9697">
        <v>0.05</v>
      </c>
      <c r="F9697">
        <f t="shared" si="302"/>
        <v>168.93100000000001</v>
      </c>
      <c r="G9697">
        <f t="shared" si="303"/>
        <v>3209.6889999999999</v>
      </c>
      <c r="H9697">
        <v>4</v>
      </c>
      <c r="I9697" s="17">
        <v>45225</v>
      </c>
      <c r="J9697" s="17">
        <v>45230</v>
      </c>
      <c r="K9697" t="s">
        <v>21</v>
      </c>
      <c r="L9697" t="s">
        <v>22</v>
      </c>
      <c r="M9697">
        <v>896.78</v>
      </c>
      <c r="N9697" t="s">
        <v>28</v>
      </c>
    </row>
    <row r="9698" spans="1:14" ht="14.25" customHeight="1" x14ac:dyDescent="0.3">
      <c r="A9698" t="s">
        <v>12398</v>
      </c>
      <c r="B9698" t="s">
        <v>41</v>
      </c>
      <c r="C9698" t="s">
        <v>33</v>
      </c>
      <c r="D9698">
        <v>3381.04</v>
      </c>
      <c r="E9698">
        <v>0.24</v>
      </c>
      <c r="F9698">
        <f t="shared" si="302"/>
        <v>811.44959999999992</v>
      </c>
      <c r="G9698">
        <f t="shared" si="303"/>
        <v>2569.5904</v>
      </c>
      <c r="H9698">
        <v>4</v>
      </c>
      <c r="I9698" s="17">
        <v>45632</v>
      </c>
      <c r="J9698" s="17">
        <v>45636</v>
      </c>
      <c r="K9698" t="s">
        <v>21</v>
      </c>
      <c r="L9698" t="s">
        <v>27</v>
      </c>
      <c r="M9698">
        <v>760.32</v>
      </c>
      <c r="N9698" t="s">
        <v>23</v>
      </c>
    </row>
    <row r="9699" spans="1:14" ht="14.25" customHeight="1" x14ac:dyDescent="0.3">
      <c r="A9699" t="s">
        <v>13910</v>
      </c>
      <c r="B9699" t="s">
        <v>41</v>
      </c>
      <c r="C9699" t="s">
        <v>14</v>
      </c>
      <c r="D9699">
        <v>3382.46</v>
      </c>
      <c r="E9699">
        <v>0.13</v>
      </c>
      <c r="F9699">
        <f t="shared" si="302"/>
        <v>439.71980000000002</v>
      </c>
      <c r="G9699">
        <f t="shared" si="303"/>
        <v>2942.7402000000002</v>
      </c>
      <c r="H9699">
        <v>4</v>
      </c>
      <c r="I9699" s="17">
        <v>45218</v>
      </c>
      <c r="J9699" s="17">
        <v>45219</v>
      </c>
      <c r="K9699" t="s">
        <v>15</v>
      </c>
      <c r="L9699" t="s">
        <v>27</v>
      </c>
      <c r="M9699">
        <v>217.54</v>
      </c>
      <c r="N9699" t="s">
        <v>23</v>
      </c>
    </row>
    <row r="9700" spans="1:14" ht="14.25" customHeight="1" x14ac:dyDescent="0.3">
      <c r="A9700" t="s">
        <v>7243</v>
      </c>
      <c r="B9700" t="s">
        <v>25</v>
      </c>
      <c r="C9700" t="s">
        <v>36</v>
      </c>
      <c r="D9700">
        <v>3385.53</v>
      </c>
      <c r="E9700">
        <v>0.15</v>
      </c>
      <c r="F9700">
        <f t="shared" si="302"/>
        <v>507.8295</v>
      </c>
      <c r="G9700">
        <f t="shared" si="303"/>
        <v>2877.7005000000004</v>
      </c>
      <c r="H9700">
        <v>4</v>
      </c>
      <c r="I9700" s="17">
        <v>45100</v>
      </c>
      <c r="J9700" s="17">
        <v>45104</v>
      </c>
      <c r="K9700" t="s">
        <v>15</v>
      </c>
      <c r="L9700" t="s">
        <v>22</v>
      </c>
      <c r="M9700">
        <v>682.07</v>
      </c>
      <c r="N9700" t="s">
        <v>39</v>
      </c>
    </row>
    <row r="9701" spans="1:14" ht="14.25" customHeight="1" x14ac:dyDescent="0.3">
      <c r="A9701" t="s">
        <v>10349</v>
      </c>
      <c r="B9701" t="s">
        <v>25</v>
      </c>
      <c r="C9701" t="s">
        <v>33</v>
      </c>
      <c r="D9701">
        <v>3386.15</v>
      </c>
      <c r="E9701">
        <v>0.48</v>
      </c>
      <c r="F9701">
        <f t="shared" si="302"/>
        <v>1625.3520000000001</v>
      </c>
      <c r="G9701">
        <f t="shared" si="303"/>
        <v>1760.798</v>
      </c>
      <c r="H9701">
        <v>4</v>
      </c>
      <c r="I9701" s="17">
        <v>45326</v>
      </c>
      <c r="J9701" s="17">
        <v>45328</v>
      </c>
      <c r="K9701" t="s">
        <v>21</v>
      </c>
      <c r="L9701" t="s">
        <v>22</v>
      </c>
      <c r="M9701">
        <v>1005.45</v>
      </c>
      <c r="N9701" t="s">
        <v>23</v>
      </c>
    </row>
    <row r="9702" spans="1:14" ht="14.25" customHeight="1" x14ac:dyDescent="0.3">
      <c r="A9702" t="s">
        <v>14988</v>
      </c>
      <c r="B9702" t="s">
        <v>25</v>
      </c>
      <c r="C9702" t="s">
        <v>26</v>
      </c>
      <c r="D9702">
        <v>3387.8</v>
      </c>
      <c r="E9702">
        <v>0.49</v>
      </c>
      <c r="F9702">
        <f t="shared" si="302"/>
        <v>1660.0220000000002</v>
      </c>
      <c r="G9702">
        <f t="shared" si="303"/>
        <v>1727.778</v>
      </c>
      <c r="H9702">
        <v>4</v>
      </c>
      <c r="I9702" s="17">
        <v>45361</v>
      </c>
      <c r="J9702" s="17">
        <v>45363</v>
      </c>
      <c r="K9702" t="s">
        <v>21</v>
      </c>
      <c r="L9702" t="s">
        <v>22</v>
      </c>
      <c r="M9702">
        <v>915.18</v>
      </c>
      <c r="N9702" t="s">
        <v>48</v>
      </c>
    </row>
    <row r="9703" spans="1:14" ht="14.25" customHeight="1" x14ac:dyDescent="0.3">
      <c r="A9703" t="s">
        <v>13228</v>
      </c>
      <c r="B9703" t="s">
        <v>19</v>
      </c>
      <c r="C9703" t="s">
        <v>26</v>
      </c>
      <c r="D9703">
        <v>3388.27</v>
      </c>
      <c r="E9703">
        <v>0.03</v>
      </c>
      <c r="F9703">
        <f t="shared" si="302"/>
        <v>101.6481</v>
      </c>
      <c r="G9703">
        <f t="shared" si="303"/>
        <v>3286.6219000000001</v>
      </c>
      <c r="H9703">
        <v>4</v>
      </c>
      <c r="I9703" s="17">
        <v>45633</v>
      </c>
      <c r="J9703" s="17">
        <v>45636</v>
      </c>
      <c r="K9703" t="s">
        <v>21</v>
      </c>
      <c r="L9703" t="s">
        <v>16</v>
      </c>
      <c r="M9703">
        <v>940.16</v>
      </c>
      <c r="N9703" t="s">
        <v>23</v>
      </c>
    </row>
    <row r="9704" spans="1:14" ht="14.25" customHeight="1" x14ac:dyDescent="0.3">
      <c r="A9704" t="s">
        <v>11731</v>
      </c>
      <c r="B9704" t="s">
        <v>19</v>
      </c>
      <c r="C9704" t="s">
        <v>14</v>
      </c>
      <c r="D9704">
        <v>3388.81</v>
      </c>
      <c r="E9704">
        <v>0.43</v>
      </c>
      <c r="F9704">
        <f t="shared" si="302"/>
        <v>1457.1883</v>
      </c>
      <c r="G9704">
        <f t="shared" si="303"/>
        <v>1931.6216999999999</v>
      </c>
      <c r="H9704">
        <v>4</v>
      </c>
      <c r="I9704" s="17">
        <v>45468</v>
      </c>
      <c r="J9704" s="17">
        <v>45472</v>
      </c>
      <c r="K9704" t="s">
        <v>15</v>
      </c>
      <c r="L9704" t="s">
        <v>22</v>
      </c>
      <c r="M9704">
        <v>850.9</v>
      </c>
      <c r="N9704" t="s">
        <v>17</v>
      </c>
    </row>
    <row r="9705" spans="1:14" ht="14.25" customHeight="1" x14ac:dyDescent="0.3">
      <c r="A9705" t="s">
        <v>13995</v>
      </c>
      <c r="B9705" t="s">
        <v>19</v>
      </c>
      <c r="C9705" t="s">
        <v>14</v>
      </c>
      <c r="D9705">
        <v>3393.76</v>
      </c>
      <c r="E9705">
        <v>0.26</v>
      </c>
      <c r="F9705">
        <f t="shared" si="302"/>
        <v>882.37760000000014</v>
      </c>
      <c r="G9705">
        <f t="shared" si="303"/>
        <v>2511.3824</v>
      </c>
      <c r="H9705">
        <v>4</v>
      </c>
      <c r="I9705" s="17">
        <v>45628</v>
      </c>
      <c r="J9705" s="17">
        <v>45630</v>
      </c>
      <c r="K9705" t="s">
        <v>15</v>
      </c>
      <c r="L9705" t="s">
        <v>22</v>
      </c>
      <c r="M9705">
        <v>983.14</v>
      </c>
      <c r="N9705" t="s">
        <v>28</v>
      </c>
    </row>
    <row r="9706" spans="1:14" ht="14.25" customHeight="1" x14ac:dyDescent="0.3">
      <c r="A9706" t="s">
        <v>10987</v>
      </c>
      <c r="B9706" t="s">
        <v>13</v>
      </c>
      <c r="C9706" t="s">
        <v>36</v>
      </c>
      <c r="D9706">
        <v>3398.38</v>
      </c>
      <c r="E9706">
        <v>0.41</v>
      </c>
      <c r="F9706">
        <f t="shared" si="302"/>
        <v>1393.3358000000001</v>
      </c>
      <c r="G9706">
        <f t="shared" si="303"/>
        <v>2005.0442</v>
      </c>
      <c r="H9706">
        <v>4</v>
      </c>
      <c r="I9706" s="17">
        <v>45376</v>
      </c>
      <c r="J9706" s="17">
        <v>45382</v>
      </c>
      <c r="K9706" t="s">
        <v>15</v>
      </c>
      <c r="L9706" t="s">
        <v>16</v>
      </c>
      <c r="M9706">
        <v>1013.44</v>
      </c>
      <c r="N9706" t="s">
        <v>48</v>
      </c>
    </row>
    <row r="9707" spans="1:14" ht="14.25" customHeight="1" x14ac:dyDescent="0.3">
      <c r="A9707" t="s">
        <v>1563</v>
      </c>
      <c r="B9707" t="s">
        <v>41</v>
      </c>
      <c r="C9707" t="s">
        <v>26</v>
      </c>
      <c r="D9707">
        <v>3398.57</v>
      </c>
      <c r="E9707">
        <v>0.37</v>
      </c>
      <c r="F9707">
        <f t="shared" si="302"/>
        <v>1257.4709</v>
      </c>
      <c r="G9707">
        <f t="shared" si="303"/>
        <v>2141.0991000000004</v>
      </c>
      <c r="H9707">
        <v>4</v>
      </c>
      <c r="I9707" s="17">
        <v>45502</v>
      </c>
      <c r="J9707" s="17">
        <v>45506</v>
      </c>
      <c r="K9707" t="s">
        <v>21</v>
      </c>
      <c r="L9707" t="s">
        <v>22</v>
      </c>
      <c r="M9707">
        <v>566.91999999999996</v>
      </c>
      <c r="N9707" t="s">
        <v>34</v>
      </c>
    </row>
    <row r="9708" spans="1:14" ht="14.25" customHeight="1" x14ac:dyDescent="0.3">
      <c r="A9708" t="s">
        <v>11428</v>
      </c>
      <c r="B9708" t="s">
        <v>25</v>
      </c>
      <c r="C9708" t="s">
        <v>20</v>
      </c>
      <c r="D9708">
        <v>3399.09</v>
      </c>
      <c r="E9708">
        <v>0.08</v>
      </c>
      <c r="F9708">
        <f t="shared" si="302"/>
        <v>271.92720000000003</v>
      </c>
      <c r="G9708">
        <f t="shared" si="303"/>
        <v>3127.1628000000001</v>
      </c>
      <c r="H9708">
        <v>4</v>
      </c>
      <c r="I9708" s="17">
        <v>45462</v>
      </c>
      <c r="J9708" s="17">
        <v>45467</v>
      </c>
      <c r="K9708" t="s">
        <v>31</v>
      </c>
      <c r="L9708" t="s">
        <v>27</v>
      </c>
      <c r="M9708">
        <v>429.47</v>
      </c>
      <c r="N9708" t="s">
        <v>28</v>
      </c>
    </row>
    <row r="9709" spans="1:14" ht="14.25" customHeight="1" x14ac:dyDescent="0.3">
      <c r="A9709" t="s">
        <v>15320</v>
      </c>
      <c r="B9709" t="s">
        <v>25</v>
      </c>
      <c r="C9709" t="s">
        <v>33</v>
      </c>
      <c r="D9709">
        <v>3401.02</v>
      </c>
      <c r="E9709">
        <v>0.2</v>
      </c>
      <c r="F9709">
        <f t="shared" si="302"/>
        <v>680.20400000000006</v>
      </c>
      <c r="G9709">
        <f t="shared" si="303"/>
        <v>2720.8159999999998</v>
      </c>
      <c r="H9709">
        <v>4</v>
      </c>
      <c r="I9709" s="17">
        <v>44948</v>
      </c>
      <c r="J9709" s="17">
        <v>44950</v>
      </c>
      <c r="K9709" t="s">
        <v>31</v>
      </c>
      <c r="L9709" t="s">
        <v>22</v>
      </c>
      <c r="M9709">
        <v>920.89</v>
      </c>
      <c r="N9709" t="s">
        <v>48</v>
      </c>
    </row>
    <row r="9710" spans="1:14" ht="14.25" customHeight="1" x14ac:dyDescent="0.3">
      <c r="A9710" t="s">
        <v>6605</v>
      </c>
      <c r="B9710" t="s">
        <v>41</v>
      </c>
      <c r="C9710" t="s">
        <v>33</v>
      </c>
      <c r="D9710">
        <v>3402.17</v>
      </c>
      <c r="E9710">
        <v>0.28000000000000003</v>
      </c>
      <c r="F9710">
        <f t="shared" si="302"/>
        <v>952.60760000000016</v>
      </c>
      <c r="G9710">
        <f t="shared" si="303"/>
        <v>2449.5623999999998</v>
      </c>
      <c r="H9710">
        <v>4</v>
      </c>
      <c r="I9710" s="17">
        <v>45379</v>
      </c>
      <c r="J9710" s="17">
        <v>45383</v>
      </c>
      <c r="K9710" t="s">
        <v>21</v>
      </c>
      <c r="L9710" t="s">
        <v>27</v>
      </c>
      <c r="M9710">
        <v>890.58</v>
      </c>
      <c r="N9710" t="s">
        <v>17</v>
      </c>
    </row>
    <row r="9711" spans="1:14" ht="14.25" customHeight="1" x14ac:dyDescent="0.3">
      <c r="A9711" t="s">
        <v>4807</v>
      </c>
      <c r="B9711" t="s">
        <v>25</v>
      </c>
      <c r="C9711" t="s">
        <v>20</v>
      </c>
      <c r="D9711">
        <v>3404.72</v>
      </c>
      <c r="E9711">
        <v>0.05</v>
      </c>
      <c r="F9711">
        <f t="shared" si="302"/>
        <v>170.23599999999999</v>
      </c>
      <c r="G9711">
        <f t="shared" si="303"/>
        <v>3234.4839999999999</v>
      </c>
      <c r="H9711">
        <v>4</v>
      </c>
      <c r="I9711" s="17">
        <v>45474</v>
      </c>
      <c r="J9711" s="17">
        <v>45478</v>
      </c>
      <c r="K9711" t="s">
        <v>21</v>
      </c>
      <c r="L9711" t="s">
        <v>16</v>
      </c>
      <c r="M9711">
        <v>322.68</v>
      </c>
      <c r="N9711" t="s">
        <v>48</v>
      </c>
    </row>
    <row r="9712" spans="1:14" ht="14.25" customHeight="1" x14ac:dyDescent="0.3">
      <c r="A9712" t="s">
        <v>5693</v>
      </c>
      <c r="B9712" t="s">
        <v>13</v>
      </c>
      <c r="C9712" t="s">
        <v>36</v>
      </c>
      <c r="D9712">
        <v>3405.59</v>
      </c>
      <c r="E9712">
        <v>0.13</v>
      </c>
      <c r="F9712">
        <f t="shared" si="302"/>
        <v>442.72670000000005</v>
      </c>
      <c r="G9712">
        <f t="shared" si="303"/>
        <v>2962.8633</v>
      </c>
      <c r="H9712">
        <v>4</v>
      </c>
      <c r="I9712" s="17">
        <v>45550</v>
      </c>
      <c r="J9712" s="17">
        <v>45554</v>
      </c>
      <c r="K9712" t="s">
        <v>15</v>
      </c>
      <c r="L9712" t="s">
        <v>27</v>
      </c>
      <c r="M9712">
        <v>307.32</v>
      </c>
      <c r="N9712" t="s">
        <v>34</v>
      </c>
    </row>
    <row r="9713" spans="1:14" ht="14.25" customHeight="1" x14ac:dyDescent="0.3">
      <c r="A9713" t="s">
        <v>5481</v>
      </c>
      <c r="B9713" t="s">
        <v>41</v>
      </c>
      <c r="C9713" t="s">
        <v>20</v>
      </c>
      <c r="D9713">
        <v>3410.14</v>
      </c>
      <c r="E9713">
        <v>0.36</v>
      </c>
      <c r="F9713">
        <f t="shared" si="302"/>
        <v>1227.6504</v>
      </c>
      <c r="G9713">
        <f t="shared" si="303"/>
        <v>2182.4895999999999</v>
      </c>
      <c r="H9713">
        <v>4</v>
      </c>
      <c r="I9713" s="17">
        <v>45251</v>
      </c>
      <c r="J9713" s="17">
        <v>45253</v>
      </c>
      <c r="K9713" t="s">
        <v>21</v>
      </c>
      <c r="L9713" t="s">
        <v>27</v>
      </c>
      <c r="M9713">
        <v>440.04</v>
      </c>
      <c r="N9713" t="s">
        <v>17</v>
      </c>
    </row>
    <row r="9714" spans="1:14" ht="14.25" customHeight="1" x14ac:dyDescent="0.3">
      <c r="A9714" t="s">
        <v>12122</v>
      </c>
      <c r="B9714" t="s">
        <v>25</v>
      </c>
      <c r="C9714" t="s">
        <v>14</v>
      </c>
      <c r="D9714">
        <v>3411.09</v>
      </c>
      <c r="E9714">
        <v>0.2</v>
      </c>
      <c r="F9714">
        <f t="shared" si="302"/>
        <v>682.21800000000007</v>
      </c>
      <c r="G9714">
        <f t="shared" si="303"/>
        <v>2728.8720000000003</v>
      </c>
      <c r="H9714">
        <v>4</v>
      </c>
      <c r="I9714" s="17">
        <v>45154</v>
      </c>
      <c r="J9714" s="17">
        <v>45161</v>
      </c>
      <c r="K9714" t="s">
        <v>21</v>
      </c>
      <c r="L9714" t="s">
        <v>16</v>
      </c>
      <c r="M9714">
        <v>569.34</v>
      </c>
      <c r="N9714" t="s">
        <v>23</v>
      </c>
    </row>
    <row r="9715" spans="1:14" ht="14.25" customHeight="1" x14ac:dyDescent="0.3">
      <c r="A9715" t="s">
        <v>8064</v>
      </c>
      <c r="B9715" t="s">
        <v>19</v>
      </c>
      <c r="C9715" t="s">
        <v>33</v>
      </c>
      <c r="D9715">
        <v>3422.5</v>
      </c>
      <c r="E9715">
        <v>0.3</v>
      </c>
      <c r="F9715">
        <f t="shared" si="302"/>
        <v>1026.75</v>
      </c>
      <c r="G9715">
        <f t="shared" si="303"/>
        <v>2395.75</v>
      </c>
      <c r="H9715">
        <v>4</v>
      </c>
      <c r="I9715" s="17">
        <v>45358</v>
      </c>
      <c r="J9715" s="17">
        <v>45359</v>
      </c>
      <c r="K9715" t="s">
        <v>15</v>
      </c>
      <c r="L9715" t="s">
        <v>27</v>
      </c>
      <c r="M9715">
        <v>680.66</v>
      </c>
      <c r="N9715" t="s">
        <v>28</v>
      </c>
    </row>
    <row r="9716" spans="1:14" ht="14.25" customHeight="1" x14ac:dyDescent="0.3">
      <c r="A9716" t="s">
        <v>2969</v>
      </c>
      <c r="B9716" t="s">
        <v>19</v>
      </c>
      <c r="C9716" t="s">
        <v>14</v>
      </c>
      <c r="D9716">
        <v>3430.04</v>
      </c>
      <c r="E9716">
        <v>0.45</v>
      </c>
      <c r="F9716">
        <f t="shared" si="302"/>
        <v>1543.518</v>
      </c>
      <c r="G9716">
        <f t="shared" si="303"/>
        <v>1886.5219999999999</v>
      </c>
      <c r="H9716">
        <v>4</v>
      </c>
      <c r="I9716" s="17">
        <v>45354</v>
      </c>
      <c r="J9716" s="17">
        <v>45355</v>
      </c>
      <c r="K9716" t="s">
        <v>31</v>
      </c>
      <c r="L9716" t="s">
        <v>27</v>
      </c>
      <c r="M9716">
        <v>824.69</v>
      </c>
      <c r="N9716" t="s">
        <v>39</v>
      </c>
    </row>
    <row r="9717" spans="1:14" ht="14.25" customHeight="1" x14ac:dyDescent="0.3">
      <c r="A9717" t="s">
        <v>9010</v>
      </c>
      <c r="B9717" t="s">
        <v>19</v>
      </c>
      <c r="C9717" t="s">
        <v>14</v>
      </c>
      <c r="D9717">
        <v>3431.07</v>
      </c>
      <c r="E9717">
        <v>0.28999999999999998</v>
      </c>
      <c r="F9717">
        <f t="shared" si="302"/>
        <v>995.01030000000003</v>
      </c>
      <c r="G9717">
        <f t="shared" si="303"/>
        <v>2436.0597000000002</v>
      </c>
      <c r="H9717">
        <v>4</v>
      </c>
      <c r="I9717" s="17">
        <v>45654</v>
      </c>
      <c r="J9717" s="17">
        <v>45659</v>
      </c>
      <c r="K9717" t="s">
        <v>31</v>
      </c>
      <c r="L9717" t="s">
        <v>27</v>
      </c>
      <c r="M9717">
        <v>188.2</v>
      </c>
      <c r="N9717" t="s">
        <v>17</v>
      </c>
    </row>
    <row r="9718" spans="1:14" ht="14.25" customHeight="1" x14ac:dyDescent="0.3">
      <c r="A9718" t="s">
        <v>5297</v>
      </c>
      <c r="B9718" t="s">
        <v>41</v>
      </c>
      <c r="C9718" t="s">
        <v>14</v>
      </c>
      <c r="D9718">
        <v>3431.78</v>
      </c>
      <c r="E9718">
        <v>0.35</v>
      </c>
      <c r="F9718">
        <f t="shared" si="302"/>
        <v>1201.123</v>
      </c>
      <c r="G9718">
        <f t="shared" si="303"/>
        <v>2230.6570000000002</v>
      </c>
      <c r="H9718">
        <v>4</v>
      </c>
      <c r="I9718" s="17">
        <v>44944</v>
      </c>
      <c r="J9718" s="17">
        <v>44949</v>
      </c>
      <c r="K9718" t="s">
        <v>21</v>
      </c>
      <c r="L9718" t="s">
        <v>22</v>
      </c>
      <c r="M9718">
        <v>564.26</v>
      </c>
      <c r="N9718" t="s">
        <v>23</v>
      </c>
    </row>
    <row r="9719" spans="1:14" ht="14.25" customHeight="1" x14ac:dyDescent="0.3">
      <c r="A9719" t="s">
        <v>12384</v>
      </c>
      <c r="B9719" t="s">
        <v>41</v>
      </c>
      <c r="C9719" t="s">
        <v>36</v>
      </c>
      <c r="D9719">
        <v>3434.75</v>
      </c>
      <c r="E9719">
        <v>0.26</v>
      </c>
      <c r="F9719">
        <f t="shared" si="302"/>
        <v>893.03500000000008</v>
      </c>
      <c r="G9719">
        <f t="shared" si="303"/>
        <v>2541.7150000000001</v>
      </c>
      <c r="H9719">
        <v>4</v>
      </c>
      <c r="I9719" s="17">
        <v>45610</v>
      </c>
      <c r="J9719" s="17">
        <v>45611</v>
      </c>
      <c r="K9719" t="s">
        <v>15</v>
      </c>
      <c r="L9719" t="s">
        <v>16</v>
      </c>
      <c r="M9719">
        <v>611.76</v>
      </c>
      <c r="N9719" t="s">
        <v>28</v>
      </c>
    </row>
    <row r="9720" spans="1:14" ht="14.25" customHeight="1" x14ac:dyDescent="0.3">
      <c r="A9720" t="s">
        <v>1030</v>
      </c>
      <c r="B9720" t="s">
        <v>19</v>
      </c>
      <c r="C9720" t="s">
        <v>33</v>
      </c>
      <c r="D9720">
        <v>3436.88</v>
      </c>
      <c r="E9720">
        <v>0.37</v>
      </c>
      <c r="F9720">
        <f t="shared" si="302"/>
        <v>1271.6456000000001</v>
      </c>
      <c r="G9720">
        <f t="shared" si="303"/>
        <v>2165.2344000000003</v>
      </c>
      <c r="H9720">
        <v>4</v>
      </c>
      <c r="I9720" s="17">
        <v>45298</v>
      </c>
      <c r="J9720" s="17">
        <v>45299</v>
      </c>
      <c r="K9720" t="s">
        <v>15</v>
      </c>
      <c r="L9720" t="s">
        <v>16</v>
      </c>
      <c r="M9720">
        <v>568.1</v>
      </c>
      <c r="N9720" t="s">
        <v>39</v>
      </c>
    </row>
    <row r="9721" spans="1:14" ht="14.25" customHeight="1" x14ac:dyDescent="0.3">
      <c r="A9721" t="s">
        <v>6945</v>
      </c>
      <c r="B9721" t="s">
        <v>25</v>
      </c>
      <c r="C9721" t="s">
        <v>20</v>
      </c>
      <c r="D9721">
        <v>3439.23</v>
      </c>
      <c r="E9721">
        <v>0.03</v>
      </c>
      <c r="F9721">
        <f t="shared" si="302"/>
        <v>103.1769</v>
      </c>
      <c r="G9721">
        <f t="shared" si="303"/>
        <v>3336.0531000000001</v>
      </c>
      <c r="H9721">
        <v>4</v>
      </c>
      <c r="I9721" s="17">
        <v>45108</v>
      </c>
      <c r="J9721" s="17">
        <v>45112</v>
      </c>
      <c r="K9721" t="s">
        <v>21</v>
      </c>
      <c r="L9721" t="s">
        <v>27</v>
      </c>
      <c r="M9721">
        <v>261.88</v>
      </c>
      <c r="N9721" t="s">
        <v>48</v>
      </c>
    </row>
    <row r="9722" spans="1:14" ht="14.25" customHeight="1" x14ac:dyDescent="0.3">
      <c r="A9722" t="s">
        <v>7684</v>
      </c>
      <c r="B9722" t="s">
        <v>41</v>
      </c>
      <c r="C9722" t="s">
        <v>36</v>
      </c>
      <c r="D9722">
        <v>3441.74</v>
      </c>
      <c r="E9722">
        <v>0.43</v>
      </c>
      <c r="F9722">
        <f t="shared" si="302"/>
        <v>1479.9481999999998</v>
      </c>
      <c r="G9722">
        <f t="shared" si="303"/>
        <v>1961.7918</v>
      </c>
      <c r="H9722">
        <v>4</v>
      </c>
      <c r="I9722" s="17">
        <v>45521</v>
      </c>
      <c r="J9722" s="17">
        <v>45527</v>
      </c>
      <c r="K9722" t="s">
        <v>21</v>
      </c>
      <c r="L9722" t="s">
        <v>27</v>
      </c>
      <c r="M9722">
        <v>856.23</v>
      </c>
      <c r="N9722" t="s">
        <v>34</v>
      </c>
    </row>
    <row r="9723" spans="1:14" ht="14.25" customHeight="1" x14ac:dyDescent="0.3">
      <c r="A9723" t="s">
        <v>4906</v>
      </c>
      <c r="B9723" t="s">
        <v>19</v>
      </c>
      <c r="C9723" t="s">
        <v>36</v>
      </c>
      <c r="D9723">
        <v>3441.84</v>
      </c>
      <c r="E9723">
        <v>0.2</v>
      </c>
      <c r="F9723">
        <f t="shared" si="302"/>
        <v>688.36800000000005</v>
      </c>
      <c r="G9723">
        <f t="shared" si="303"/>
        <v>2753.4720000000002</v>
      </c>
      <c r="H9723">
        <v>4</v>
      </c>
      <c r="I9723" s="17">
        <v>45563</v>
      </c>
      <c r="J9723" s="17">
        <v>45568</v>
      </c>
      <c r="K9723" t="s">
        <v>21</v>
      </c>
      <c r="L9723" t="s">
        <v>27</v>
      </c>
      <c r="M9723">
        <v>1031.46</v>
      </c>
      <c r="N9723" t="s">
        <v>17</v>
      </c>
    </row>
    <row r="9724" spans="1:14" ht="14.25" customHeight="1" x14ac:dyDescent="0.3">
      <c r="A9724" t="s">
        <v>4931</v>
      </c>
      <c r="B9724" t="s">
        <v>41</v>
      </c>
      <c r="C9724" t="s">
        <v>36</v>
      </c>
      <c r="D9724">
        <v>3444.43</v>
      </c>
      <c r="E9724">
        <v>0.01</v>
      </c>
      <c r="F9724">
        <f t="shared" si="302"/>
        <v>34.444299999999998</v>
      </c>
      <c r="G9724">
        <f t="shared" si="303"/>
        <v>3409.9856999999997</v>
      </c>
      <c r="H9724">
        <v>4</v>
      </c>
      <c r="I9724" s="17">
        <v>45268</v>
      </c>
      <c r="J9724" s="17">
        <v>45271</v>
      </c>
      <c r="K9724" t="s">
        <v>15</v>
      </c>
      <c r="L9724" t="s">
        <v>16</v>
      </c>
      <c r="M9724">
        <v>499.31</v>
      </c>
      <c r="N9724" t="s">
        <v>17</v>
      </c>
    </row>
    <row r="9725" spans="1:14" ht="14.25" customHeight="1" x14ac:dyDescent="0.3">
      <c r="A9725" t="s">
        <v>852</v>
      </c>
      <c r="B9725" t="s">
        <v>25</v>
      </c>
      <c r="C9725" t="s">
        <v>20</v>
      </c>
      <c r="D9725">
        <v>3449.02</v>
      </c>
      <c r="E9725">
        <v>0.35</v>
      </c>
      <c r="F9725">
        <f t="shared" si="302"/>
        <v>1207.1569999999999</v>
      </c>
      <c r="G9725">
        <f t="shared" si="303"/>
        <v>2241.8630000000003</v>
      </c>
      <c r="H9725">
        <v>4</v>
      </c>
      <c r="I9725" s="17">
        <v>45597</v>
      </c>
      <c r="J9725" s="17">
        <v>45602</v>
      </c>
      <c r="K9725" t="s">
        <v>21</v>
      </c>
      <c r="L9725" t="s">
        <v>22</v>
      </c>
      <c r="M9725">
        <v>613.9</v>
      </c>
      <c r="N9725" t="s">
        <v>17</v>
      </c>
    </row>
    <row r="9726" spans="1:14" ht="14.25" customHeight="1" x14ac:dyDescent="0.3">
      <c r="A9726" t="s">
        <v>8716</v>
      </c>
      <c r="B9726" t="s">
        <v>13</v>
      </c>
      <c r="C9726" t="s">
        <v>14</v>
      </c>
      <c r="D9726">
        <v>3449.39</v>
      </c>
      <c r="E9726">
        <v>0.35</v>
      </c>
      <c r="F9726">
        <f t="shared" si="302"/>
        <v>1207.2864999999999</v>
      </c>
      <c r="G9726">
        <f t="shared" si="303"/>
        <v>2242.1035000000002</v>
      </c>
      <c r="H9726">
        <v>4</v>
      </c>
      <c r="I9726" s="17">
        <v>45139</v>
      </c>
      <c r="J9726" s="17">
        <v>45145</v>
      </c>
      <c r="K9726" t="s">
        <v>15</v>
      </c>
      <c r="L9726" t="s">
        <v>27</v>
      </c>
      <c r="M9726">
        <v>262.61</v>
      </c>
      <c r="N9726" t="s">
        <v>39</v>
      </c>
    </row>
    <row r="9727" spans="1:14" ht="14.25" customHeight="1" x14ac:dyDescent="0.3">
      <c r="A9727" t="s">
        <v>11520</v>
      </c>
      <c r="B9727" t="s">
        <v>25</v>
      </c>
      <c r="C9727" t="s">
        <v>14</v>
      </c>
      <c r="D9727">
        <v>3451.94</v>
      </c>
      <c r="E9727">
        <v>0.15</v>
      </c>
      <c r="F9727">
        <f t="shared" si="302"/>
        <v>517.79099999999994</v>
      </c>
      <c r="G9727">
        <f t="shared" si="303"/>
        <v>2934.1490000000003</v>
      </c>
      <c r="H9727">
        <v>4</v>
      </c>
      <c r="I9727" s="17">
        <v>45003</v>
      </c>
      <c r="J9727" s="17">
        <v>45010</v>
      </c>
      <c r="K9727" t="s">
        <v>31</v>
      </c>
      <c r="L9727" t="s">
        <v>27</v>
      </c>
      <c r="M9727">
        <v>588.63</v>
      </c>
      <c r="N9727" t="s">
        <v>23</v>
      </c>
    </row>
    <row r="9728" spans="1:14" ht="14.25" customHeight="1" x14ac:dyDescent="0.3">
      <c r="A9728" t="s">
        <v>10020</v>
      </c>
      <c r="B9728" t="s">
        <v>41</v>
      </c>
      <c r="C9728" t="s">
        <v>33</v>
      </c>
      <c r="D9728">
        <v>3452.7</v>
      </c>
      <c r="E9728">
        <v>0.06</v>
      </c>
      <c r="F9728">
        <f t="shared" si="302"/>
        <v>207.16199999999998</v>
      </c>
      <c r="G9728">
        <f t="shared" si="303"/>
        <v>3245.538</v>
      </c>
      <c r="H9728">
        <v>4</v>
      </c>
      <c r="I9728" s="17">
        <v>45560</v>
      </c>
      <c r="J9728" s="17">
        <v>45564</v>
      </c>
      <c r="K9728" t="s">
        <v>15</v>
      </c>
      <c r="L9728" t="s">
        <v>27</v>
      </c>
      <c r="M9728">
        <v>536.03</v>
      </c>
      <c r="N9728" t="s">
        <v>48</v>
      </c>
    </row>
    <row r="9729" spans="1:14" ht="14.25" customHeight="1" x14ac:dyDescent="0.3">
      <c r="A9729" t="s">
        <v>595</v>
      </c>
      <c r="B9729" t="s">
        <v>13</v>
      </c>
      <c r="C9729" t="s">
        <v>26</v>
      </c>
      <c r="D9729">
        <v>3454.73</v>
      </c>
      <c r="E9729">
        <v>0.26</v>
      </c>
      <c r="F9729">
        <f t="shared" si="302"/>
        <v>898.22980000000007</v>
      </c>
      <c r="G9729">
        <f t="shared" si="303"/>
        <v>2556.5001999999999</v>
      </c>
      <c r="H9729">
        <v>4</v>
      </c>
      <c r="I9729" s="17">
        <v>45201</v>
      </c>
      <c r="J9729" s="17">
        <v>45203</v>
      </c>
      <c r="K9729" t="s">
        <v>31</v>
      </c>
      <c r="L9729" t="s">
        <v>16</v>
      </c>
      <c r="M9729">
        <v>912.09</v>
      </c>
      <c r="N9729" t="s">
        <v>48</v>
      </c>
    </row>
    <row r="9730" spans="1:14" ht="14.25" customHeight="1" x14ac:dyDescent="0.3">
      <c r="A9730" t="s">
        <v>11894</v>
      </c>
      <c r="B9730" t="s">
        <v>25</v>
      </c>
      <c r="C9730" t="s">
        <v>20</v>
      </c>
      <c r="D9730">
        <v>3455.2</v>
      </c>
      <c r="E9730">
        <v>0.25</v>
      </c>
      <c r="F9730">
        <f t="shared" ref="F9730:F9793" si="304">D9730*E9730</f>
        <v>863.8</v>
      </c>
      <c r="G9730">
        <f t="shared" ref="G9730:G9793" si="305">D9730-F9730</f>
        <v>2591.3999999999996</v>
      </c>
      <c r="H9730">
        <v>4</v>
      </c>
      <c r="I9730" s="17">
        <v>45357</v>
      </c>
      <c r="J9730" s="17">
        <v>45364</v>
      </c>
      <c r="K9730" t="s">
        <v>15</v>
      </c>
      <c r="L9730" t="s">
        <v>27</v>
      </c>
      <c r="M9730">
        <v>373.6</v>
      </c>
      <c r="N9730" t="s">
        <v>39</v>
      </c>
    </row>
    <row r="9731" spans="1:14" ht="14.25" customHeight="1" x14ac:dyDescent="0.3">
      <c r="A9731" t="s">
        <v>4549</v>
      </c>
      <c r="B9731" t="s">
        <v>19</v>
      </c>
      <c r="C9731" t="s">
        <v>33</v>
      </c>
      <c r="D9731">
        <v>3457.38</v>
      </c>
      <c r="E9731">
        <v>0.47</v>
      </c>
      <c r="F9731">
        <f t="shared" si="304"/>
        <v>1624.9685999999999</v>
      </c>
      <c r="G9731">
        <f t="shared" si="305"/>
        <v>1832.4114000000002</v>
      </c>
      <c r="H9731">
        <v>4</v>
      </c>
      <c r="I9731" s="17">
        <v>45107</v>
      </c>
      <c r="J9731" s="17">
        <v>45108</v>
      </c>
      <c r="K9731" t="s">
        <v>31</v>
      </c>
      <c r="L9731" t="s">
        <v>27</v>
      </c>
      <c r="M9731">
        <v>990.05</v>
      </c>
      <c r="N9731" t="s">
        <v>34</v>
      </c>
    </row>
    <row r="9732" spans="1:14" ht="14.25" customHeight="1" x14ac:dyDescent="0.3">
      <c r="A9732" t="s">
        <v>11085</v>
      </c>
      <c r="B9732" t="s">
        <v>41</v>
      </c>
      <c r="C9732" t="s">
        <v>14</v>
      </c>
      <c r="D9732">
        <v>3460.02</v>
      </c>
      <c r="E9732">
        <v>0.46</v>
      </c>
      <c r="F9732">
        <f t="shared" si="304"/>
        <v>1591.6092000000001</v>
      </c>
      <c r="G9732">
        <f t="shared" si="305"/>
        <v>1868.4107999999999</v>
      </c>
      <c r="H9732">
        <v>4</v>
      </c>
      <c r="I9732" s="17">
        <v>45382</v>
      </c>
      <c r="J9732" s="17">
        <v>45385</v>
      </c>
      <c r="K9732" t="s">
        <v>31</v>
      </c>
      <c r="L9732" t="s">
        <v>22</v>
      </c>
      <c r="M9732">
        <v>229.7</v>
      </c>
      <c r="N9732" t="s">
        <v>48</v>
      </c>
    </row>
    <row r="9733" spans="1:14" ht="14.25" customHeight="1" x14ac:dyDescent="0.3">
      <c r="A9733" t="s">
        <v>5103</v>
      </c>
      <c r="B9733" t="s">
        <v>25</v>
      </c>
      <c r="C9733" t="s">
        <v>33</v>
      </c>
      <c r="D9733">
        <v>3463.89</v>
      </c>
      <c r="E9733">
        <v>0.36</v>
      </c>
      <c r="F9733">
        <f t="shared" si="304"/>
        <v>1247.0003999999999</v>
      </c>
      <c r="G9733">
        <f t="shared" si="305"/>
        <v>2216.8896</v>
      </c>
      <c r="H9733">
        <v>4</v>
      </c>
      <c r="I9733" s="17">
        <v>45155</v>
      </c>
      <c r="J9733" s="17">
        <v>45162</v>
      </c>
      <c r="K9733" t="s">
        <v>31</v>
      </c>
      <c r="L9733" t="s">
        <v>16</v>
      </c>
      <c r="M9733">
        <v>437.74</v>
      </c>
      <c r="N9733" t="s">
        <v>28</v>
      </c>
    </row>
    <row r="9734" spans="1:14" ht="14.25" customHeight="1" x14ac:dyDescent="0.3">
      <c r="A9734" t="s">
        <v>9662</v>
      </c>
      <c r="B9734" t="s">
        <v>19</v>
      </c>
      <c r="C9734" t="s">
        <v>33</v>
      </c>
      <c r="D9734">
        <v>3465.33</v>
      </c>
      <c r="E9734">
        <v>0.49</v>
      </c>
      <c r="F9734">
        <f t="shared" si="304"/>
        <v>1698.0117</v>
      </c>
      <c r="G9734">
        <f t="shared" si="305"/>
        <v>1767.3182999999999</v>
      </c>
      <c r="H9734">
        <v>4</v>
      </c>
      <c r="I9734" s="17">
        <v>45118</v>
      </c>
      <c r="J9734" s="17">
        <v>45123</v>
      </c>
      <c r="K9734" t="s">
        <v>21</v>
      </c>
      <c r="L9734" t="s">
        <v>27</v>
      </c>
      <c r="M9734">
        <v>525.21</v>
      </c>
      <c r="N9734" t="s">
        <v>17</v>
      </c>
    </row>
    <row r="9735" spans="1:14" ht="14.25" customHeight="1" x14ac:dyDescent="0.3">
      <c r="A9735" t="s">
        <v>10856</v>
      </c>
      <c r="B9735" t="s">
        <v>19</v>
      </c>
      <c r="C9735" t="s">
        <v>36</v>
      </c>
      <c r="D9735">
        <v>3465.55</v>
      </c>
      <c r="E9735">
        <v>0.24</v>
      </c>
      <c r="F9735">
        <f t="shared" si="304"/>
        <v>831.73199999999997</v>
      </c>
      <c r="G9735">
        <f t="shared" si="305"/>
        <v>2633.8180000000002</v>
      </c>
      <c r="H9735">
        <v>4</v>
      </c>
      <c r="I9735" s="17">
        <v>45135</v>
      </c>
      <c r="J9735" s="17">
        <v>45138</v>
      </c>
      <c r="K9735" t="s">
        <v>31</v>
      </c>
      <c r="L9735" t="s">
        <v>16</v>
      </c>
      <c r="M9735">
        <v>937.9</v>
      </c>
      <c r="N9735" t="s">
        <v>34</v>
      </c>
    </row>
    <row r="9736" spans="1:14" ht="14.25" customHeight="1" x14ac:dyDescent="0.3">
      <c r="A9736" t="s">
        <v>10368</v>
      </c>
      <c r="B9736" t="s">
        <v>13</v>
      </c>
      <c r="C9736" t="s">
        <v>20</v>
      </c>
      <c r="D9736">
        <v>3466.95</v>
      </c>
      <c r="E9736">
        <v>0.43</v>
      </c>
      <c r="F9736">
        <f t="shared" si="304"/>
        <v>1490.7884999999999</v>
      </c>
      <c r="G9736">
        <f t="shared" si="305"/>
        <v>1976.1614999999999</v>
      </c>
      <c r="H9736">
        <v>4</v>
      </c>
      <c r="I9736" s="17">
        <v>44988</v>
      </c>
      <c r="J9736" s="17">
        <v>44995</v>
      </c>
      <c r="K9736" t="s">
        <v>31</v>
      </c>
      <c r="L9736" t="s">
        <v>16</v>
      </c>
      <c r="M9736">
        <v>773.33</v>
      </c>
      <c r="N9736" t="s">
        <v>28</v>
      </c>
    </row>
    <row r="9737" spans="1:14" ht="14.25" customHeight="1" x14ac:dyDescent="0.3">
      <c r="A9737" t="s">
        <v>4013</v>
      </c>
      <c r="B9737" t="s">
        <v>41</v>
      </c>
      <c r="C9737" t="s">
        <v>20</v>
      </c>
      <c r="D9737">
        <v>3470.19</v>
      </c>
      <c r="E9737">
        <v>0.04</v>
      </c>
      <c r="F9737">
        <f t="shared" si="304"/>
        <v>138.80760000000001</v>
      </c>
      <c r="G9737">
        <f t="shared" si="305"/>
        <v>3331.3824</v>
      </c>
      <c r="H9737">
        <v>4</v>
      </c>
      <c r="I9737" s="17">
        <v>45499</v>
      </c>
      <c r="J9737" s="17">
        <v>45504</v>
      </c>
      <c r="K9737" t="s">
        <v>21</v>
      </c>
      <c r="L9737" t="s">
        <v>27</v>
      </c>
      <c r="M9737">
        <v>443.63</v>
      </c>
      <c r="N9737" t="s">
        <v>34</v>
      </c>
    </row>
    <row r="9738" spans="1:14" ht="14.25" customHeight="1" x14ac:dyDescent="0.3">
      <c r="A9738" t="s">
        <v>1345</v>
      </c>
      <c r="B9738" t="s">
        <v>25</v>
      </c>
      <c r="C9738" t="s">
        <v>26</v>
      </c>
      <c r="D9738">
        <v>3472.05</v>
      </c>
      <c r="E9738">
        <v>0.23</v>
      </c>
      <c r="F9738">
        <f t="shared" si="304"/>
        <v>798.57150000000013</v>
      </c>
      <c r="G9738">
        <f t="shared" si="305"/>
        <v>2673.4785000000002</v>
      </c>
      <c r="H9738">
        <v>4</v>
      </c>
      <c r="I9738" s="17">
        <v>45009</v>
      </c>
      <c r="J9738" s="17">
        <v>45016</v>
      </c>
      <c r="K9738" t="s">
        <v>15</v>
      </c>
      <c r="L9738" t="s">
        <v>16</v>
      </c>
      <c r="M9738">
        <v>491.42</v>
      </c>
      <c r="N9738" t="s">
        <v>17</v>
      </c>
    </row>
    <row r="9739" spans="1:14" ht="14.25" customHeight="1" x14ac:dyDescent="0.3">
      <c r="A9739" t="s">
        <v>8526</v>
      </c>
      <c r="B9739" t="s">
        <v>25</v>
      </c>
      <c r="C9739" t="s">
        <v>14</v>
      </c>
      <c r="D9739">
        <v>3473</v>
      </c>
      <c r="E9739">
        <v>0.4</v>
      </c>
      <c r="F9739">
        <f t="shared" si="304"/>
        <v>1389.2</v>
      </c>
      <c r="G9739">
        <f t="shared" si="305"/>
        <v>2083.8000000000002</v>
      </c>
      <c r="H9739">
        <v>4</v>
      </c>
      <c r="I9739" s="17">
        <v>44930</v>
      </c>
      <c r="J9739" s="17">
        <v>44931</v>
      </c>
      <c r="K9739" t="s">
        <v>31</v>
      </c>
      <c r="L9739" t="s">
        <v>16</v>
      </c>
      <c r="M9739">
        <v>785.38</v>
      </c>
      <c r="N9739" t="s">
        <v>23</v>
      </c>
    </row>
    <row r="9740" spans="1:14" ht="14.25" customHeight="1" x14ac:dyDescent="0.3">
      <c r="A9740" t="s">
        <v>9425</v>
      </c>
      <c r="B9740" t="s">
        <v>13</v>
      </c>
      <c r="C9740" t="s">
        <v>20</v>
      </c>
      <c r="D9740">
        <v>3475.51</v>
      </c>
      <c r="E9740">
        <v>0.11</v>
      </c>
      <c r="F9740">
        <f t="shared" si="304"/>
        <v>382.30610000000001</v>
      </c>
      <c r="G9740">
        <f t="shared" si="305"/>
        <v>3093.2039000000004</v>
      </c>
      <c r="H9740">
        <v>4</v>
      </c>
      <c r="I9740" s="17">
        <v>45460</v>
      </c>
      <c r="J9740" s="17">
        <v>45464</v>
      </c>
      <c r="K9740" t="s">
        <v>21</v>
      </c>
      <c r="L9740" t="s">
        <v>22</v>
      </c>
      <c r="M9740">
        <v>423.36</v>
      </c>
      <c r="N9740" t="s">
        <v>28</v>
      </c>
    </row>
    <row r="9741" spans="1:14" ht="14.25" customHeight="1" x14ac:dyDescent="0.3">
      <c r="A9741" t="s">
        <v>3112</v>
      </c>
      <c r="B9741" t="s">
        <v>13</v>
      </c>
      <c r="C9741" t="s">
        <v>36</v>
      </c>
      <c r="D9741">
        <v>3481.14</v>
      </c>
      <c r="E9741">
        <v>0.21</v>
      </c>
      <c r="F9741">
        <f t="shared" si="304"/>
        <v>731.0394</v>
      </c>
      <c r="G9741">
        <f t="shared" si="305"/>
        <v>2750.1005999999998</v>
      </c>
      <c r="H9741">
        <v>4</v>
      </c>
      <c r="I9741" s="17">
        <v>45593</v>
      </c>
      <c r="J9741" s="17">
        <v>45594</v>
      </c>
      <c r="K9741" t="s">
        <v>21</v>
      </c>
      <c r="L9741" t="s">
        <v>27</v>
      </c>
      <c r="M9741">
        <v>995.18</v>
      </c>
      <c r="N9741" t="s">
        <v>23</v>
      </c>
    </row>
    <row r="9742" spans="1:14" ht="14.25" customHeight="1" x14ac:dyDescent="0.3">
      <c r="A9742" t="s">
        <v>11030</v>
      </c>
      <c r="B9742" t="s">
        <v>41</v>
      </c>
      <c r="C9742" t="s">
        <v>14</v>
      </c>
      <c r="D9742">
        <v>3481.44</v>
      </c>
      <c r="E9742">
        <v>0.21</v>
      </c>
      <c r="F9742">
        <f t="shared" si="304"/>
        <v>731.10239999999999</v>
      </c>
      <c r="G9742">
        <f t="shared" si="305"/>
        <v>2750.3375999999998</v>
      </c>
      <c r="H9742">
        <v>4</v>
      </c>
      <c r="I9742" s="17">
        <v>45613</v>
      </c>
      <c r="J9742" s="17">
        <v>45619</v>
      </c>
      <c r="K9742" t="s">
        <v>21</v>
      </c>
      <c r="L9742" t="s">
        <v>27</v>
      </c>
      <c r="M9742">
        <v>387.86</v>
      </c>
      <c r="N9742" t="s">
        <v>48</v>
      </c>
    </row>
    <row r="9743" spans="1:14" ht="14.25" customHeight="1" x14ac:dyDescent="0.3">
      <c r="A9743" t="s">
        <v>8495</v>
      </c>
      <c r="B9743" t="s">
        <v>41</v>
      </c>
      <c r="C9743" t="s">
        <v>33</v>
      </c>
      <c r="D9743">
        <v>3486.23</v>
      </c>
      <c r="E9743">
        <v>7.0000000000000007E-2</v>
      </c>
      <c r="F9743">
        <f t="shared" si="304"/>
        <v>244.03610000000003</v>
      </c>
      <c r="G9743">
        <f t="shared" si="305"/>
        <v>3242.1939000000002</v>
      </c>
      <c r="H9743">
        <v>4</v>
      </c>
      <c r="I9743" s="17">
        <v>45172</v>
      </c>
      <c r="J9743" s="17">
        <v>45174</v>
      </c>
      <c r="K9743" t="s">
        <v>21</v>
      </c>
      <c r="L9743" t="s">
        <v>16</v>
      </c>
      <c r="M9743">
        <v>639.80999999999995</v>
      </c>
      <c r="N9743" t="s">
        <v>17</v>
      </c>
    </row>
    <row r="9744" spans="1:14" ht="14.25" customHeight="1" x14ac:dyDescent="0.3">
      <c r="A9744" t="s">
        <v>13193</v>
      </c>
      <c r="B9744" t="s">
        <v>25</v>
      </c>
      <c r="C9744" t="s">
        <v>33</v>
      </c>
      <c r="D9744">
        <v>3489.15</v>
      </c>
      <c r="E9744">
        <v>0.1</v>
      </c>
      <c r="F9744">
        <f t="shared" si="304"/>
        <v>348.91500000000002</v>
      </c>
      <c r="G9744">
        <f t="shared" si="305"/>
        <v>3140.2350000000001</v>
      </c>
      <c r="H9744">
        <v>4</v>
      </c>
      <c r="I9744" s="17">
        <v>45589</v>
      </c>
      <c r="J9744" s="17">
        <v>45596</v>
      </c>
      <c r="K9744" t="s">
        <v>31</v>
      </c>
      <c r="L9744" t="s">
        <v>16</v>
      </c>
      <c r="M9744">
        <v>466.54</v>
      </c>
      <c r="N9744" t="s">
        <v>48</v>
      </c>
    </row>
    <row r="9745" spans="1:14" ht="14.25" customHeight="1" x14ac:dyDescent="0.3">
      <c r="A9745" t="s">
        <v>7452</v>
      </c>
      <c r="B9745" t="s">
        <v>25</v>
      </c>
      <c r="C9745" t="s">
        <v>26</v>
      </c>
      <c r="D9745">
        <v>3491.38</v>
      </c>
      <c r="E9745">
        <v>0.11</v>
      </c>
      <c r="F9745">
        <f t="shared" si="304"/>
        <v>384.05180000000001</v>
      </c>
      <c r="G9745">
        <f t="shared" si="305"/>
        <v>3107.3281999999999</v>
      </c>
      <c r="H9745">
        <v>4</v>
      </c>
      <c r="I9745" s="17">
        <v>45021</v>
      </c>
      <c r="J9745" s="17">
        <v>45027</v>
      </c>
      <c r="K9745" t="s">
        <v>31</v>
      </c>
      <c r="L9745" t="s">
        <v>22</v>
      </c>
      <c r="M9745">
        <v>463.68</v>
      </c>
      <c r="N9745" t="s">
        <v>23</v>
      </c>
    </row>
    <row r="9746" spans="1:14" ht="14.25" customHeight="1" x14ac:dyDescent="0.3">
      <c r="A9746" t="s">
        <v>1763</v>
      </c>
      <c r="B9746" t="s">
        <v>41</v>
      </c>
      <c r="C9746" t="s">
        <v>26</v>
      </c>
      <c r="D9746">
        <v>3495.85</v>
      </c>
      <c r="E9746">
        <v>0.28000000000000003</v>
      </c>
      <c r="F9746">
        <f t="shared" si="304"/>
        <v>978.83800000000008</v>
      </c>
      <c r="G9746">
        <f t="shared" si="305"/>
        <v>2517.0119999999997</v>
      </c>
      <c r="H9746">
        <v>4</v>
      </c>
      <c r="I9746" s="17">
        <v>45346</v>
      </c>
      <c r="J9746" s="17">
        <v>45353</v>
      </c>
      <c r="K9746" t="s">
        <v>31</v>
      </c>
      <c r="L9746" t="s">
        <v>16</v>
      </c>
      <c r="M9746">
        <v>1009.54</v>
      </c>
      <c r="N9746" t="s">
        <v>17</v>
      </c>
    </row>
    <row r="9747" spans="1:14" ht="14.25" customHeight="1" x14ac:dyDescent="0.3">
      <c r="A9747" t="s">
        <v>9149</v>
      </c>
      <c r="B9747" t="s">
        <v>25</v>
      </c>
      <c r="C9747" t="s">
        <v>26</v>
      </c>
      <c r="D9747">
        <v>3496.79</v>
      </c>
      <c r="E9747">
        <v>0.05</v>
      </c>
      <c r="F9747">
        <f t="shared" si="304"/>
        <v>174.83950000000002</v>
      </c>
      <c r="G9747">
        <f t="shared" si="305"/>
        <v>3321.9504999999999</v>
      </c>
      <c r="H9747">
        <v>4</v>
      </c>
      <c r="I9747" s="17">
        <v>45575</v>
      </c>
      <c r="J9747" s="17">
        <v>45581</v>
      </c>
      <c r="K9747" t="s">
        <v>15</v>
      </c>
      <c r="L9747" t="s">
        <v>16</v>
      </c>
      <c r="M9747">
        <v>746.7</v>
      </c>
      <c r="N9747" t="s">
        <v>34</v>
      </c>
    </row>
    <row r="9748" spans="1:14" ht="14.25" customHeight="1" x14ac:dyDescent="0.3">
      <c r="A9748" t="s">
        <v>3773</v>
      </c>
      <c r="B9748" t="s">
        <v>13</v>
      </c>
      <c r="C9748" t="s">
        <v>20</v>
      </c>
      <c r="D9748">
        <v>3498.68</v>
      </c>
      <c r="E9748">
        <v>0.49</v>
      </c>
      <c r="F9748">
        <f t="shared" si="304"/>
        <v>1714.3531999999998</v>
      </c>
      <c r="G9748">
        <f t="shared" si="305"/>
        <v>1784.3268</v>
      </c>
      <c r="H9748">
        <v>4</v>
      </c>
      <c r="I9748" s="17">
        <v>45403</v>
      </c>
      <c r="J9748" s="17">
        <v>45404</v>
      </c>
      <c r="K9748" t="s">
        <v>21</v>
      </c>
      <c r="L9748" t="s">
        <v>27</v>
      </c>
      <c r="M9748">
        <v>858.26</v>
      </c>
      <c r="N9748" t="s">
        <v>34</v>
      </c>
    </row>
    <row r="9749" spans="1:14" ht="14.25" customHeight="1" x14ac:dyDescent="0.3">
      <c r="A9749" t="s">
        <v>4464</v>
      </c>
      <c r="B9749" t="s">
        <v>19</v>
      </c>
      <c r="C9749" t="s">
        <v>36</v>
      </c>
      <c r="D9749">
        <v>3505.11</v>
      </c>
      <c r="E9749">
        <v>0.3</v>
      </c>
      <c r="F9749">
        <f t="shared" si="304"/>
        <v>1051.5329999999999</v>
      </c>
      <c r="G9749">
        <f t="shared" si="305"/>
        <v>2453.5770000000002</v>
      </c>
      <c r="H9749">
        <v>4</v>
      </c>
      <c r="I9749" s="17">
        <v>45593</v>
      </c>
      <c r="J9749" s="17">
        <v>45594</v>
      </c>
      <c r="K9749" t="s">
        <v>21</v>
      </c>
      <c r="L9749" t="s">
        <v>16</v>
      </c>
      <c r="M9749">
        <v>773.35</v>
      </c>
      <c r="N9749" t="s">
        <v>48</v>
      </c>
    </row>
    <row r="9750" spans="1:14" ht="14.25" customHeight="1" x14ac:dyDescent="0.3">
      <c r="A9750" t="s">
        <v>7058</v>
      </c>
      <c r="B9750" t="s">
        <v>19</v>
      </c>
      <c r="C9750" t="s">
        <v>20</v>
      </c>
      <c r="D9750">
        <v>3515.63</v>
      </c>
      <c r="E9750">
        <v>0.28999999999999998</v>
      </c>
      <c r="F9750">
        <f t="shared" si="304"/>
        <v>1019.5327</v>
      </c>
      <c r="G9750">
        <f t="shared" si="305"/>
        <v>2496.0973000000004</v>
      </c>
      <c r="H9750">
        <v>4</v>
      </c>
      <c r="I9750" s="17">
        <v>45626</v>
      </c>
      <c r="J9750" s="17">
        <v>45633</v>
      </c>
      <c r="K9750" t="s">
        <v>15</v>
      </c>
      <c r="L9750" t="s">
        <v>27</v>
      </c>
      <c r="M9750">
        <v>438.45</v>
      </c>
      <c r="N9750" t="s">
        <v>48</v>
      </c>
    </row>
    <row r="9751" spans="1:14" ht="14.25" customHeight="1" x14ac:dyDescent="0.3">
      <c r="A9751" t="s">
        <v>8442</v>
      </c>
      <c r="B9751" t="s">
        <v>13</v>
      </c>
      <c r="C9751" t="s">
        <v>33</v>
      </c>
      <c r="D9751">
        <v>3521.68</v>
      </c>
      <c r="E9751">
        <v>0.46</v>
      </c>
      <c r="F9751">
        <f t="shared" si="304"/>
        <v>1619.9728</v>
      </c>
      <c r="G9751">
        <f t="shared" si="305"/>
        <v>1901.7071999999998</v>
      </c>
      <c r="H9751">
        <v>4</v>
      </c>
      <c r="I9751" s="17">
        <v>45635</v>
      </c>
      <c r="J9751" s="17">
        <v>45639</v>
      </c>
      <c r="K9751" t="s">
        <v>15</v>
      </c>
      <c r="L9751" t="s">
        <v>27</v>
      </c>
      <c r="M9751">
        <v>565.15</v>
      </c>
      <c r="N9751" t="s">
        <v>17</v>
      </c>
    </row>
    <row r="9752" spans="1:14" ht="14.25" customHeight="1" x14ac:dyDescent="0.3">
      <c r="A9752" t="s">
        <v>13512</v>
      </c>
      <c r="B9752" t="s">
        <v>19</v>
      </c>
      <c r="C9752" t="s">
        <v>33</v>
      </c>
      <c r="D9752">
        <v>3523.34</v>
      </c>
      <c r="E9752">
        <v>0.41</v>
      </c>
      <c r="F9752">
        <f t="shared" si="304"/>
        <v>1444.5694000000001</v>
      </c>
      <c r="G9752">
        <f t="shared" si="305"/>
        <v>2078.7705999999998</v>
      </c>
      <c r="H9752">
        <v>4</v>
      </c>
      <c r="I9752" s="17">
        <v>45286</v>
      </c>
      <c r="J9752" s="17">
        <v>45290</v>
      </c>
      <c r="K9752" t="s">
        <v>15</v>
      </c>
      <c r="L9752" t="s">
        <v>22</v>
      </c>
      <c r="M9752">
        <v>357.23</v>
      </c>
      <c r="N9752" t="s">
        <v>39</v>
      </c>
    </row>
    <row r="9753" spans="1:14" ht="14.25" customHeight="1" x14ac:dyDescent="0.3">
      <c r="A9753" t="s">
        <v>3228</v>
      </c>
      <c r="B9753" t="s">
        <v>19</v>
      </c>
      <c r="C9753" t="s">
        <v>20</v>
      </c>
      <c r="D9753">
        <v>3526.06</v>
      </c>
      <c r="E9753">
        <v>0.34</v>
      </c>
      <c r="F9753">
        <f t="shared" si="304"/>
        <v>1198.8604</v>
      </c>
      <c r="G9753">
        <f t="shared" si="305"/>
        <v>2327.1995999999999</v>
      </c>
      <c r="H9753">
        <v>4</v>
      </c>
      <c r="I9753" s="17">
        <v>45374</v>
      </c>
      <c r="J9753" s="17">
        <v>45378</v>
      </c>
      <c r="K9753" t="s">
        <v>21</v>
      </c>
      <c r="L9753" t="s">
        <v>16</v>
      </c>
      <c r="M9753">
        <v>378.13</v>
      </c>
      <c r="N9753" t="s">
        <v>23</v>
      </c>
    </row>
    <row r="9754" spans="1:14" ht="14.25" customHeight="1" x14ac:dyDescent="0.3">
      <c r="A9754" t="s">
        <v>6540</v>
      </c>
      <c r="B9754" t="s">
        <v>25</v>
      </c>
      <c r="C9754" t="s">
        <v>36</v>
      </c>
      <c r="D9754">
        <v>3526.62</v>
      </c>
      <c r="E9754">
        <v>0.04</v>
      </c>
      <c r="F9754">
        <f t="shared" si="304"/>
        <v>141.06479999999999</v>
      </c>
      <c r="G9754">
        <f t="shared" si="305"/>
        <v>3385.5551999999998</v>
      </c>
      <c r="H9754">
        <v>4</v>
      </c>
      <c r="I9754" s="17">
        <v>45395</v>
      </c>
      <c r="J9754" s="17">
        <v>45401</v>
      </c>
      <c r="K9754" t="s">
        <v>15</v>
      </c>
      <c r="L9754" t="s">
        <v>27</v>
      </c>
      <c r="M9754">
        <v>662.51</v>
      </c>
      <c r="N9754" t="s">
        <v>34</v>
      </c>
    </row>
    <row r="9755" spans="1:14" ht="14.25" customHeight="1" x14ac:dyDescent="0.3">
      <c r="A9755" t="s">
        <v>4023</v>
      </c>
      <c r="B9755" t="s">
        <v>19</v>
      </c>
      <c r="C9755" t="s">
        <v>33</v>
      </c>
      <c r="D9755">
        <v>3526.91</v>
      </c>
      <c r="E9755">
        <v>0.06</v>
      </c>
      <c r="F9755">
        <f t="shared" si="304"/>
        <v>211.6146</v>
      </c>
      <c r="G9755">
        <f t="shared" si="305"/>
        <v>3315.2954</v>
      </c>
      <c r="H9755">
        <v>4</v>
      </c>
      <c r="I9755" s="17">
        <v>45463</v>
      </c>
      <c r="J9755" s="17">
        <v>45465</v>
      </c>
      <c r="K9755" t="s">
        <v>31</v>
      </c>
      <c r="L9755" t="s">
        <v>27</v>
      </c>
      <c r="M9755">
        <v>183.54</v>
      </c>
      <c r="N9755" t="s">
        <v>48</v>
      </c>
    </row>
    <row r="9756" spans="1:14" ht="14.25" customHeight="1" x14ac:dyDescent="0.3">
      <c r="A9756" t="s">
        <v>4332</v>
      </c>
      <c r="B9756" t="s">
        <v>19</v>
      </c>
      <c r="C9756" t="s">
        <v>20</v>
      </c>
      <c r="D9756">
        <v>3529.45</v>
      </c>
      <c r="E9756">
        <v>0.24</v>
      </c>
      <c r="F9756">
        <f t="shared" si="304"/>
        <v>847.06799999999987</v>
      </c>
      <c r="G9756">
        <f t="shared" si="305"/>
        <v>2682.3820000000001</v>
      </c>
      <c r="H9756">
        <v>4</v>
      </c>
      <c r="I9756" s="17">
        <v>45023</v>
      </c>
      <c r="J9756" s="17">
        <v>45027</v>
      </c>
      <c r="K9756" t="s">
        <v>15</v>
      </c>
      <c r="L9756" t="s">
        <v>22</v>
      </c>
      <c r="M9756">
        <v>567.59</v>
      </c>
      <c r="N9756" t="s">
        <v>39</v>
      </c>
    </row>
    <row r="9757" spans="1:14" ht="14.25" customHeight="1" x14ac:dyDescent="0.3">
      <c r="A9757" t="s">
        <v>14904</v>
      </c>
      <c r="B9757" t="s">
        <v>13</v>
      </c>
      <c r="C9757" t="s">
        <v>14</v>
      </c>
      <c r="D9757">
        <v>3532.22</v>
      </c>
      <c r="E9757">
        <v>0.34</v>
      </c>
      <c r="F9757">
        <f t="shared" si="304"/>
        <v>1200.9548</v>
      </c>
      <c r="G9757">
        <f t="shared" si="305"/>
        <v>2331.2651999999998</v>
      </c>
      <c r="H9757">
        <v>4</v>
      </c>
      <c r="I9757" s="17">
        <v>45342</v>
      </c>
      <c r="J9757" s="17">
        <v>45348</v>
      </c>
      <c r="K9757" t="s">
        <v>31</v>
      </c>
      <c r="L9757" t="s">
        <v>27</v>
      </c>
      <c r="M9757">
        <v>655.62</v>
      </c>
      <c r="N9757" t="s">
        <v>39</v>
      </c>
    </row>
    <row r="9758" spans="1:14" ht="14.25" customHeight="1" x14ac:dyDescent="0.3">
      <c r="A9758" t="s">
        <v>13779</v>
      </c>
      <c r="B9758" t="s">
        <v>41</v>
      </c>
      <c r="C9758" t="s">
        <v>20</v>
      </c>
      <c r="D9758">
        <v>3535.23</v>
      </c>
      <c r="E9758">
        <v>0.28000000000000003</v>
      </c>
      <c r="F9758">
        <f t="shared" si="304"/>
        <v>989.86440000000005</v>
      </c>
      <c r="G9758">
        <f t="shared" si="305"/>
        <v>2545.3656000000001</v>
      </c>
      <c r="H9758">
        <v>4</v>
      </c>
      <c r="I9758" s="17">
        <v>45653</v>
      </c>
      <c r="J9758" s="17">
        <v>45659</v>
      </c>
      <c r="K9758" t="s">
        <v>31</v>
      </c>
      <c r="L9758" t="s">
        <v>16</v>
      </c>
      <c r="M9758">
        <v>939.62</v>
      </c>
      <c r="N9758" t="s">
        <v>48</v>
      </c>
    </row>
    <row r="9759" spans="1:14" ht="14.25" customHeight="1" x14ac:dyDescent="0.3">
      <c r="A9759" t="s">
        <v>4316</v>
      </c>
      <c r="B9759" t="s">
        <v>41</v>
      </c>
      <c r="C9759" t="s">
        <v>33</v>
      </c>
      <c r="D9759">
        <v>3535.86</v>
      </c>
      <c r="E9759">
        <v>0.49</v>
      </c>
      <c r="F9759">
        <f t="shared" si="304"/>
        <v>1732.5714</v>
      </c>
      <c r="G9759">
        <f t="shared" si="305"/>
        <v>1803.2886000000001</v>
      </c>
      <c r="H9759">
        <v>4</v>
      </c>
      <c r="I9759" s="17">
        <v>45050</v>
      </c>
      <c r="J9759" s="17">
        <v>45056</v>
      </c>
      <c r="K9759" t="s">
        <v>31</v>
      </c>
      <c r="L9759" t="s">
        <v>22</v>
      </c>
      <c r="M9759">
        <v>409.96</v>
      </c>
      <c r="N9759" t="s">
        <v>34</v>
      </c>
    </row>
    <row r="9760" spans="1:14" ht="14.25" customHeight="1" x14ac:dyDescent="0.3">
      <c r="A9760" t="s">
        <v>12215</v>
      </c>
      <c r="B9760" t="s">
        <v>41</v>
      </c>
      <c r="C9760" t="s">
        <v>33</v>
      </c>
      <c r="D9760">
        <v>3539.71</v>
      </c>
      <c r="E9760">
        <v>0.25</v>
      </c>
      <c r="F9760">
        <f t="shared" si="304"/>
        <v>884.92750000000001</v>
      </c>
      <c r="G9760">
        <f t="shared" si="305"/>
        <v>2654.7825000000003</v>
      </c>
      <c r="H9760">
        <v>4</v>
      </c>
      <c r="I9760" s="17">
        <v>45651</v>
      </c>
      <c r="J9760" s="17">
        <v>45655</v>
      </c>
      <c r="K9760" t="s">
        <v>15</v>
      </c>
      <c r="L9760" t="s">
        <v>22</v>
      </c>
      <c r="M9760">
        <v>985.82</v>
      </c>
      <c r="N9760" t="s">
        <v>39</v>
      </c>
    </row>
    <row r="9761" spans="1:14" ht="14.25" customHeight="1" x14ac:dyDescent="0.3">
      <c r="A9761" t="s">
        <v>2440</v>
      </c>
      <c r="B9761" t="s">
        <v>13</v>
      </c>
      <c r="C9761" t="s">
        <v>36</v>
      </c>
      <c r="D9761">
        <v>3542.74</v>
      </c>
      <c r="E9761">
        <v>0.06</v>
      </c>
      <c r="F9761">
        <f t="shared" si="304"/>
        <v>212.56439999999998</v>
      </c>
      <c r="G9761">
        <f t="shared" si="305"/>
        <v>3330.1755999999996</v>
      </c>
      <c r="H9761">
        <v>4</v>
      </c>
      <c r="I9761" s="17">
        <v>45522</v>
      </c>
      <c r="J9761" s="17">
        <v>45523</v>
      </c>
      <c r="K9761" t="s">
        <v>31</v>
      </c>
      <c r="L9761" t="s">
        <v>22</v>
      </c>
      <c r="M9761">
        <v>279.60000000000002</v>
      </c>
      <c r="N9761" t="s">
        <v>39</v>
      </c>
    </row>
    <row r="9762" spans="1:14" ht="14.25" customHeight="1" x14ac:dyDescent="0.3">
      <c r="A9762" t="s">
        <v>6932</v>
      </c>
      <c r="B9762" t="s">
        <v>19</v>
      </c>
      <c r="C9762" t="s">
        <v>36</v>
      </c>
      <c r="D9762">
        <v>3547.68</v>
      </c>
      <c r="E9762">
        <v>0.08</v>
      </c>
      <c r="F9762">
        <f t="shared" si="304"/>
        <v>283.81439999999998</v>
      </c>
      <c r="G9762">
        <f t="shared" si="305"/>
        <v>3263.8656000000001</v>
      </c>
      <c r="H9762">
        <v>4</v>
      </c>
      <c r="I9762" s="17">
        <v>45158</v>
      </c>
      <c r="J9762" s="17">
        <v>45163</v>
      </c>
      <c r="K9762" t="s">
        <v>21</v>
      </c>
      <c r="L9762" t="s">
        <v>27</v>
      </c>
      <c r="M9762">
        <v>661.4</v>
      </c>
      <c r="N9762" t="s">
        <v>17</v>
      </c>
    </row>
    <row r="9763" spans="1:14" ht="14.25" customHeight="1" x14ac:dyDescent="0.3">
      <c r="A9763" t="s">
        <v>10464</v>
      </c>
      <c r="B9763" t="s">
        <v>13</v>
      </c>
      <c r="C9763" t="s">
        <v>14</v>
      </c>
      <c r="D9763">
        <v>3556.74</v>
      </c>
      <c r="E9763">
        <v>0.02</v>
      </c>
      <c r="F9763">
        <f t="shared" si="304"/>
        <v>71.134799999999998</v>
      </c>
      <c r="G9763">
        <f t="shared" si="305"/>
        <v>3485.6052</v>
      </c>
      <c r="H9763">
        <v>4</v>
      </c>
      <c r="I9763" s="17">
        <v>44967</v>
      </c>
      <c r="J9763" s="17">
        <v>44970</v>
      </c>
      <c r="K9763" t="s">
        <v>31</v>
      </c>
      <c r="L9763" t="s">
        <v>22</v>
      </c>
      <c r="M9763">
        <v>919.45</v>
      </c>
      <c r="N9763" t="s">
        <v>17</v>
      </c>
    </row>
    <row r="9764" spans="1:14" ht="14.25" customHeight="1" x14ac:dyDescent="0.3">
      <c r="A9764" t="s">
        <v>12002</v>
      </c>
      <c r="B9764" t="s">
        <v>25</v>
      </c>
      <c r="C9764" t="s">
        <v>33</v>
      </c>
      <c r="D9764">
        <v>3558.07</v>
      </c>
      <c r="E9764">
        <v>0.06</v>
      </c>
      <c r="F9764">
        <f t="shared" si="304"/>
        <v>213.48420000000002</v>
      </c>
      <c r="G9764">
        <f t="shared" si="305"/>
        <v>3344.5858000000003</v>
      </c>
      <c r="H9764">
        <v>4</v>
      </c>
      <c r="I9764" s="17">
        <v>44972</v>
      </c>
      <c r="J9764" s="17">
        <v>44979</v>
      </c>
      <c r="K9764" t="s">
        <v>15</v>
      </c>
      <c r="L9764" t="s">
        <v>27</v>
      </c>
      <c r="M9764">
        <v>551.1</v>
      </c>
      <c r="N9764" t="s">
        <v>48</v>
      </c>
    </row>
    <row r="9765" spans="1:14" ht="14.25" customHeight="1" x14ac:dyDescent="0.3">
      <c r="A9765" t="s">
        <v>14106</v>
      </c>
      <c r="B9765" t="s">
        <v>41</v>
      </c>
      <c r="C9765" t="s">
        <v>36</v>
      </c>
      <c r="D9765">
        <v>3562.96</v>
      </c>
      <c r="E9765">
        <v>0.26</v>
      </c>
      <c r="F9765">
        <f t="shared" si="304"/>
        <v>926.36959999999999</v>
      </c>
      <c r="G9765">
        <f t="shared" si="305"/>
        <v>2636.5904</v>
      </c>
      <c r="H9765">
        <v>4</v>
      </c>
      <c r="I9765" s="17">
        <v>45295</v>
      </c>
      <c r="J9765" s="17">
        <v>45298</v>
      </c>
      <c r="K9765" t="s">
        <v>21</v>
      </c>
      <c r="L9765" t="s">
        <v>16</v>
      </c>
      <c r="M9765">
        <v>735.62</v>
      </c>
      <c r="N9765" t="s">
        <v>39</v>
      </c>
    </row>
    <row r="9766" spans="1:14" ht="14.25" customHeight="1" x14ac:dyDescent="0.3">
      <c r="A9766" t="s">
        <v>11185</v>
      </c>
      <c r="B9766" t="s">
        <v>13</v>
      </c>
      <c r="C9766" t="s">
        <v>26</v>
      </c>
      <c r="D9766">
        <v>3566.65</v>
      </c>
      <c r="E9766">
        <v>0.27</v>
      </c>
      <c r="F9766">
        <f t="shared" si="304"/>
        <v>962.99550000000011</v>
      </c>
      <c r="G9766">
        <f t="shared" si="305"/>
        <v>2603.6545000000001</v>
      </c>
      <c r="H9766">
        <v>4</v>
      </c>
      <c r="I9766" s="17">
        <v>44997</v>
      </c>
      <c r="J9766" s="17">
        <v>45000</v>
      </c>
      <c r="K9766" t="s">
        <v>21</v>
      </c>
      <c r="L9766" t="s">
        <v>27</v>
      </c>
      <c r="M9766">
        <v>258.36</v>
      </c>
      <c r="N9766" t="s">
        <v>34</v>
      </c>
    </row>
    <row r="9767" spans="1:14" ht="14.25" customHeight="1" x14ac:dyDescent="0.3">
      <c r="A9767" t="s">
        <v>9501</v>
      </c>
      <c r="B9767" t="s">
        <v>25</v>
      </c>
      <c r="C9767" t="s">
        <v>33</v>
      </c>
      <c r="D9767">
        <v>3571.25</v>
      </c>
      <c r="E9767">
        <v>0.43</v>
      </c>
      <c r="F9767">
        <f t="shared" si="304"/>
        <v>1535.6375</v>
      </c>
      <c r="G9767">
        <f t="shared" si="305"/>
        <v>2035.6125</v>
      </c>
      <c r="H9767">
        <v>4</v>
      </c>
      <c r="I9767" s="17">
        <v>45330</v>
      </c>
      <c r="J9767" s="17">
        <v>45331</v>
      </c>
      <c r="K9767" t="s">
        <v>15</v>
      </c>
      <c r="L9767" t="s">
        <v>22</v>
      </c>
      <c r="M9767">
        <v>343.63</v>
      </c>
      <c r="N9767" t="s">
        <v>28</v>
      </c>
    </row>
    <row r="9768" spans="1:14" ht="14.25" customHeight="1" x14ac:dyDescent="0.3">
      <c r="A9768" t="s">
        <v>13529</v>
      </c>
      <c r="B9768" t="s">
        <v>13</v>
      </c>
      <c r="C9768" t="s">
        <v>14</v>
      </c>
      <c r="D9768">
        <v>3572.13</v>
      </c>
      <c r="E9768">
        <v>0.19</v>
      </c>
      <c r="F9768">
        <f t="shared" si="304"/>
        <v>678.7047</v>
      </c>
      <c r="G9768">
        <f t="shared" si="305"/>
        <v>2893.4252999999999</v>
      </c>
      <c r="H9768">
        <v>4</v>
      </c>
      <c r="I9768" s="17">
        <v>45267</v>
      </c>
      <c r="J9768" s="17">
        <v>45271</v>
      </c>
      <c r="K9768" t="s">
        <v>21</v>
      </c>
      <c r="L9768" t="s">
        <v>27</v>
      </c>
      <c r="M9768">
        <v>754.82</v>
      </c>
      <c r="N9768" t="s">
        <v>48</v>
      </c>
    </row>
    <row r="9769" spans="1:14" ht="14.25" customHeight="1" x14ac:dyDescent="0.3">
      <c r="A9769" t="s">
        <v>9854</v>
      </c>
      <c r="B9769" t="s">
        <v>25</v>
      </c>
      <c r="C9769" t="s">
        <v>20</v>
      </c>
      <c r="D9769">
        <v>3576.16</v>
      </c>
      <c r="E9769">
        <v>0.14000000000000001</v>
      </c>
      <c r="F9769">
        <f t="shared" si="304"/>
        <v>500.66240000000005</v>
      </c>
      <c r="G9769">
        <f t="shared" si="305"/>
        <v>3075.4975999999997</v>
      </c>
      <c r="H9769">
        <v>4</v>
      </c>
      <c r="I9769" s="17">
        <v>45048</v>
      </c>
      <c r="J9769" s="17">
        <v>45054</v>
      </c>
      <c r="K9769" t="s">
        <v>15</v>
      </c>
      <c r="L9769" t="s">
        <v>27</v>
      </c>
      <c r="M9769">
        <v>849.27</v>
      </c>
      <c r="N9769" t="s">
        <v>17</v>
      </c>
    </row>
    <row r="9770" spans="1:14" ht="14.25" customHeight="1" x14ac:dyDescent="0.3">
      <c r="A9770" t="s">
        <v>60</v>
      </c>
      <c r="B9770" t="s">
        <v>41</v>
      </c>
      <c r="C9770" t="s">
        <v>14</v>
      </c>
      <c r="D9770">
        <v>3578.05</v>
      </c>
      <c r="E9770">
        <v>0.04</v>
      </c>
      <c r="F9770">
        <f t="shared" si="304"/>
        <v>143.12200000000001</v>
      </c>
      <c r="G9770">
        <f t="shared" si="305"/>
        <v>3434.9280000000003</v>
      </c>
      <c r="H9770">
        <v>4</v>
      </c>
      <c r="I9770" s="17">
        <v>45215</v>
      </c>
      <c r="J9770" s="17">
        <v>45217</v>
      </c>
      <c r="K9770" t="s">
        <v>31</v>
      </c>
      <c r="L9770" t="s">
        <v>22</v>
      </c>
      <c r="M9770">
        <v>689.74</v>
      </c>
      <c r="N9770" t="s">
        <v>34</v>
      </c>
    </row>
    <row r="9771" spans="1:14" ht="14.25" customHeight="1" x14ac:dyDescent="0.3">
      <c r="A9771" t="s">
        <v>11556</v>
      </c>
      <c r="B9771" t="s">
        <v>19</v>
      </c>
      <c r="C9771" t="s">
        <v>14</v>
      </c>
      <c r="D9771">
        <v>3583.07</v>
      </c>
      <c r="E9771">
        <v>0.36</v>
      </c>
      <c r="F9771">
        <f t="shared" si="304"/>
        <v>1289.9051999999999</v>
      </c>
      <c r="G9771">
        <f t="shared" si="305"/>
        <v>2293.1648000000005</v>
      </c>
      <c r="H9771">
        <v>4</v>
      </c>
      <c r="I9771" s="17">
        <v>45102</v>
      </c>
      <c r="J9771" s="17">
        <v>45103</v>
      </c>
      <c r="K9771" t="s">
        <v>21</v>
      </c>
      <c r="L9771" t="s">
        <v>16</v>
      </c>
      <c r="M9771">
        <v>1041.46</v>
      </c>
      <c r="N9771" t="s">
        <v>34</v>
      </c>
    </row>
    <row r="9772" spans="1:14" ht="14.25" customHeight="1" x14ac:dyDescent="0.3">
      <c r="A9772" t="s">
        <v>11117</v>
      </c>
      <c r="B9772" t="s">
        <v>25</v>
      </c>
      <c r="C9772" t="s">
        <v>33</v>
      </c>
      <c r="D9772">
        <v>3584.16</v>
      </c>
      <c r="E9772">
        <v>0.46</v>
      </c>
      <c r="F9772">
        <f t="shared" si="304"/>
        <v>1648.7136</v>
      </c>
      <c r="G9772">
        <f t="shared" si="305"/>
        <v>1935.4463999999998</v>
      </c>
      <c r="H9772">
        <v>4</v>
      </c>
      <c r="I9772" s="17">
        <v>45330</v>
      </c>
      <c r="J9772" s="17">
        <v>45334</v>
      </c>
      <c r="K9772" t="s">
        <v>15</v>
      </c>
      <c r="L9772" t="s">
        <v>22</v>
      </c>
      <c r="M9772">
        <v>762.78</v>
      </c>
      <c r="N9772" t="s">
        <v>28</v>
      </c>
    </row>
    <row r="9773" spans="1:14" ht="14.25" customHeight="1" x14ac:dyDescent="0.3">
      <c r="A9773" t="s">
        <v>978</v>
      </c>
      <c r="B9773" t="s">
        <v>13</v>
      </c>
      <c r="C9773" t="s">
        <v>14</v>
      </c>
      <c r="D9773">
        <v>3584.52</v>
      </c>
      <c r="E9773">
        <v>0.47</v>
      </c>
      <c r="F9773">
        <f t="shared" si="304"/>
        <v>1684.7243999999998</v>
      </c>
      <c r="G9773">
        <f t="shared" si="305"/>
        <v>1899.7956000000001</v>
      </c>
      <c r="H9773">
        <v>4</v>
      </c>
      <c r="I9773" s="17">
        <v>45027</v>
      </c>
      <c r="J9773" s="17">
        <v>45029</v>
      </c>
      <c r="K9773" t="s">
        <v>15</v>
      </c>
      <c r="L9773" t="s">
        <v>27</v>
      </c>
      <c r="M9773">
        <v>1051.0999999999999</v>
      </c>
      <c r="N9773" t="s">
        <v>48</v>
      </c>
    </row>
    <row r="9774" spans="1:14" ht="14.25" customHeight="1" x14ac:dyDescent="0.3">
      <c r="A9774" t="s">
        <v>5359</v>
      </c>
      <c r="B9774" t="s">
        <v>25</v>
      </c>
      <c r="C9774" t="s">
        <v>36</v>
      </c>
      <c r="D9774">
        <v>3593.15</v>
      </c>
      <c r="E9774">
        <v>7.0000000000000007E-2</v>
      </c>
      <c r="F9774">
        <f t="shared" si="304"/>
        <v>251.52050000000003</v>
      </c>
      <c r="G9774">
        <f t="shared" si="305"/>
        <v>3341.6295</v>
      </c>
      <c r="H9774">
        <v>4</v>
      </c>
      <c r="I9774" s="17">
        <v>45225</v>
      </c>
      <c r="J9774" s="17">
        <v>45231</v>
      </c>
      <c r="K9774" t="s">
        <v>21</v>
      </c>
      <c r="L9774" t="s">
        <v>16</v>
      </c>
      <c r="M9774">
        <v>474.11</v>
      </c>
      <c r="N9774" t="s">
        <v>48</v>
      </c>
    </row>
    <row r="9775" spans="1:14" ht="14.25" customHeight="1" x14ac:dyDescent="0.3">
      <c r="A9775" t="s">
        <v>7973</v>
      </c>
      <c r="B9775" t="s">
        <v>13</v>
      </c>
      <c r="C9775" t="s">
        <v>33</v>
      </c>
      <c r="D9775">
        <v>3593.5</v>
      </c>
      <c r="E9775">
        <v>0.46</v>
      </c>
      <c r="F9775">
        <f t="shared" si="304"/>
        <v>1653.01</v>
      </c>
      <c r="G9775">
        <f t="shared" si="305"/>
        <v>1940.49</v>
      </c>
      <c r="H9775">
        <v>4</v>
      </c>
      <c r="I9775" s="17">
        <v>45324</v>
      </c>
      <c r="J9775" s="17">
        <v>45331</v>
      </c>
      <c r="K9775" t="s">
        <v>31</v>
      </c>
      <c r="L9775" t="s">
        <v>27</v>
      </c>
      <c r="M9775">
        <v>322.70999999999998</v>
      </c>
      <c r="N9775" t="s">
        <v>17</v>
      </c>
    </row>
    <row r="9776" spans="1:14" ht="14.25" customHeight="1" x14ac:dyDescent="0.3">
      <c r="A9776" t="s">
        <v>66</v>
      </c>
      <c r="B9776" t="s">
        <v>41</v>
      </c>
      <c r="C9776" t="s">
        <v>14</v>
      </c>
      <c r="D9776">
        <v>3594.76</v>
      </c>
      <c r="E9776">
        <v>0.35</v>
      </c>
      <c r="F9776">
        <f t="shared" si="304"/>
        <v>1258.1659999999999</v>
      </c>
      <c r="G9776">
        <f t="shared" si="305"/>
        <v>2336.5940000000001</v>
      </c>
      <c r="H9776">
        <v>4</v>
      </c>
      <c r="I9776" s="17">
        <v>45097</v>
      </c>
      <c r="J9776" s="17">
        <v>45099</v>
      </c>
      <c r="K9776" t="s">
        <v>31</v>
      </c>
      <c r="L9776" t="s">
        <v>16</v>
      </c>
      <c r="M9776">
        <v>1002.97</v>
      </c>
      <c r="N9776" t="s">
        <v>39</v>
      </c>
    </row>
    <row r="9777" spans="1:14" ht="14.25" customHeight="1" x14ac:dyDescent="0.3">
      <c r="A9777" t="s">
        <v>6457</v>
      </c>
      <c r="B9777" t="s">
        <v>25</v>
      </c>
      <c r="C9777" t="s">
        <v>14</v>
      </c>
      <c r="D9777">
        <v>3595.96</v>
      </c>
      <c r="E9777">
        <v>0.49</v>
      </c>
      <c r="F9777">
        <f t="shared" si="304"/>
        <v>1762.0203999999999</v>
      </c>
      <c r="G9777">
        <f t="shared" si="305"/>
        <v>1833.9396000000002</v>
      </c>
      <c r="H9777">
        <v>4</v>
      </c>
      <c r="I9777" s="17">
        <v>45449</v>
      </c>
      <c r="J9777" s="17">
        <v>45452</v>
      </c>
      <c r="K9777" t="s">
        <v>31</v>
      </c>
      <c r="L9777" t="s">
        <v>16</v>
      </c>
      <c r="M9777">
        <v>1018.47</v>
      </c>
      <c r="N9777" t="s">
        <v>17</v>
      </c>
    </row>
    <row r="9778" spans="1:14" ht="14.25" customHeight="1" x14ac:dyDescent="0.3">
      <c r="A9778" t="s">
        <v>12195</v>
      </c>
      <c r="B9778" t="s">
        <v>41</v>
      </c>
      <c r="C9778" t="s">
        <v>20</v>
      </c>
      <c r="D9778">
        <v>3598.28</v>
      </c>
      <c r="E9778">
        <v>0.23</v>
      </c>
      <c r="F9778">
        <f t="shared" si="304"/>
        <v>827.60440000000006</v>
      </c>
      <c r="G9778">
        <f t="shared" si="305"/>
        <v>2770.6756</v>
      </c>
      <c r="H9778">
        <v>4</v>
      </c>
      <c r="I9778" s="17">
        <v>45454</v>
      </c>
      <c r="J9778" s="17">
        <v>45455</v>
      </c>
      <c r="K9778" t="s">
        <v>31</v>
      </c>
      <c r="L9778" t="s">
        <v>22</v>
      </c>
      <c r="M9778">
        <v>216.22</v>
      </c>
      <c r="N9778" t="s">
        <v>28</v>
      </c>
    </row>
    <row r="9779" spans="1:14" ht="14.25" customHeight="1" x14ac:dyDescent="0.3">
      <c r="A9779" t="s">
        <v>9868</v>
      </c>
      <c r="B9779" t="s">
        <v>41</v>
      </c>
      <c r="C9779" t="s">
        <v>26</v>
      </c>
      <c r="D9779">
        <v>3598.66</v>
      </c>
      <c r="E9779">
        <v>0.22</v>
      </c>
      <c r="F9779">
        <f t="shared" si="304"/>
        <v>791.70519999999999</v>
      </c>
      <c r="G9779">
        <f t="shared" si="305"/>
        <v>2806.9548</v>
      </c>
      <c r="H9779">
        <v>4</v>
      </c>
      <c r="I9779" s="17">
        <v>45506</v>
      </c>
      <c r="J9779" s="17">
        <v>45508</v>
      </c>
      <c r="K9779" t="s">
        <v>21</v>
      </c>
      <c r="L9779" t="s">
        <v>27</v>
      </c>
      <c r="M9779">
        <v>477.43</v>
      </c>
      <c r="N9779" t="s">
        <v>23</v>
      </c>
    </row>
    <row r="9780" spans="1:14" ht="14.25" customHeight="1" x14ac:dyDescent="0.3">
      <c r="A9780" t="s">
        <v>9721</v>
      </c>
      <c r="B9780" t="s">
        <v>25</v>
      </c>
      <c r="C9780" t="s">
        <v>33</v>
      </c>
      <c r="D9780">
        <v>3600.83</v>
      </c>
      <c r="E9780">
        <v>0.5</v>
      </c>
      <c r="F9780">
        <f t="shared" si="304"/>
        <v>1800.415</v>
      </c>
      <c r="G9780">
        <f t="shared" si="305"/>
        <v>1800.415</v>
      </c>
      <c r="H9780">
        <v>4</v>
      </c>
      <c r="I9780" s="17">
        <v>45143</v>
      </c>
      <c r="J9780" s="17">
        <v>45148</v>
      </c>
      <c r="K9780" t="s">
        <v>31</v>
      </c>
      <c r="L9780" t="s">
        <v>22</v>
      </c>
      <c r="M9780">
        <v>825.12</v>
      </c>
      <c r="N9780" t="s">
        <v>28</v>
      </c>
    </row>
    <row r="9781" spans="1:14" ht="14.25" customHeight="1" x14ac:dyDescent="0.3">
      <c r="A9781" t="s">
        <v>2520</v>
      </c>
      <c r="B9781" t="s">
        <v>41</v>
      </c>
      <c r="C9781" t="s">
        <v>26</v>
      </c>
      <c r="D9781">
        <v>3602.51</v>
      </c>
      <c r="E9781">
        <v>0.12</v>
      </c>
      <c r="F9781">
        <f t="shared" si="304"/>
        <v>432.30119999999999</v>
      </c>
      <c r="G9781">
        <f t="shared" si="305"/>
        <v>3170.2088000000003</v>
      </c>
      <c r="H9781">
        <v>4</v>
      </c>
      <c r="I9781" s="17">
        <v>45145</v>
      </c>
      <c r="J9781" s="17">
        <v>45148</v>
      </c>
      <c r="K9781" t="s">
        <v>21</v>
      </c>
      <c r="L9781" t="s">
        <v>16</v>
      </c>
      <c r="M9781">
        <v>506.4</v>
      </c>
      <c r="N9781" t="s">
        <v>28</v>
      </c>
    </row>
    <row r="9782" spans="1:14" ht="14.25" customHeight="1" x14ac:dyDescent="0.3">
      <c r="A9782" t="s">
        <v>2482</v>
      </c>
      <c r="B9782" t="s">
        <v>25</v>
      </c>
      <c r="C9782" t="s">
        <v>36</v>
      </c>
      <c r="D9782">
        <v>3602.75</v>
      </c>
      <c r="E9782">
        <v>0.18</v>
      </c>
      <c r="F9782">
        <f t="shared" si="304"/>
        <v>648.495</v>
      </c>
      <c r="G9782">
        <f t="shared" si="305"/>
        <v>2954.2550000000001</v>
      </c>
      <c r="H9782">
        <v>4</v>
      </c>
      <c r="I9782" s="17">
        <v>45430</v>
      </c>
      <c r="J9782" s="17">
        <v>45433</v>
      </c>
      <c r="K9782" t="s">
        <v>15</v>
      </c>
      <c r="L9782" t="s">
        <v>27</v>
      </c>
      <c r="M9782">
        <v>706.8</v>
      </c>
      <c r="N9782" t="s">
        <v>23</v>
      </c>
    </row>
    <row r="9783" spans="1:14" ht="14.25" customHeight="1" x14ac:dyDescent="0.3">
      <c r="A9783" t="s">
        <v>5591</v>
      </c>
      <c r="B9783" t="s">
        <v>19</v>
      </c>
      <c r="C9783" t="s">
        <v>33</v>
      </c>
      <c r="D9783">
        <v>3603.12</v>
      </c>
      <c r="E9783">
        <v>0.16</v>
      </c>
      <c r="F9783">
        <f t="shared" si="304"/>
        <v>576.49919999999997</v>
      </c>
      <c r="G9783">
        <f t="shared" si="305"/>
        <v>3026.6207999999997</v>
      </c>
      <c r="H9783">
        <v>4</v>
      </c>
      <c r="I9783" s="17">
        <v>45348</v>
      </c>
      <c r="J9783" s="17">
        <v>45352</v>
      </c>
      <c r="K9783" t="s">
        <v>31</v>
      </c>
      <c r="L9783" t="s">
        <v>16</v>
      </c>
      <c r="M9783">
        <v>325.64</v>
      </c>
      <c r="N9783" t="s">
        <v>28</v>
      </c>
    </row>
    <row r="9784" spans="1:14" ht="14.25" customHeight="1" x14ac:dyDescent="0.3">
      <c r="A9784" t="s">
        <v>12980</v>
      </c>
      <c r="B9784" t="s">
        <v>25</v>
      </c>
      <c r="C9784" t="s">
        <v>14</v>
      </c>
      <c r="D9784">
        <v>3608.82</v>
      </c>
      <c r="E9784">
        <v>0.23</v>
      </c>
      <c r="F9784">
        <f t="shared" si="304"/>
        <v>830.0286000000001</v>
      </c>
      <c r="G9784">
        <f t="shared" si="305"/>
        <v>2778.7914000000001</v>
      </c>
      <c r="H9784">
        <v>4</v>
      </c>
      <c r="I9784" s="17">
        <v>45107</v>
      </c>
      <c r="J9784" s="17">
        <v>45110</v>
      </c>
      <c r="K9784" t="s">
        <v>15</v>
      </c>
      <c r="L9784" t="s">
        <v>16</v>
      </c>
      <c r="M9784">
        <v>804.85</v>
      </c>
      <c r="N9784" t="s">
        <v>34</v>
      </c>
    </row>
    <row r="9785" spans="1:14" ht="14.25" customHeight="1" x14ac:dyDescent="0.3">
      <c r="A9785" t="s">
        <v>1019</v>
      </c>
      <c r="B9785" t="s">
        <v>19</v>
      </c>
      <c r="C9785" t="s">
        <v>20</v>
      </c>
      <c r="D9785">
        <v>3611.21</v>
      </c>
      <c r="E9785">
        <v>0.38</v>
      </c>
      <c r="F9785">
        <f t="shared" si="304"/>
        <v>1372.2598</v>
      </c>
      <c r="G9785">
        <f t="shared" si="305"/>
        <v>2238.9502000000002</v>
      </c>
      <c r="H9785">
        <v>4</v>
      </c>
      <c r="I9785" s="17">
        <v>45147</v>
      </c>
      <c r="J9785" s="17">
        <v>45152</v>
      </c>
      <c r="K9785" t="s">
        <v>31</v>
      </c>
      <c r="L9785" t="s">
        <v>22</v>
      </c>
      <c r="M9785">
        <v>435.37</v>
      </c>
      <c r="N9785" t="s">
        <v>48</v>
      </c>
    </row>
    <row r="9786" spans="1:14" ht="14.25" customHeight="1" x14ac:dyDescent="0.3">
      <c r="A9786" t="s">
        <v>9605</v>
      </c>
      <c r="B9786" t="s">
        <v>41</v>
      </c>
      <c r="C9786" t="s">
        <v>26</v>
      </c>
      <c r="D9786">
        <v>3615.79</v>
      </c>
      <c r="E9786">
        <v>0.36</v>
      </c>
      <c r="F9786">
        <f t="shared" si="304"/>
        <v>1301.6843999999999</v>
      </c>
      <c r="G9786">
        <f t="shared" si="305"/>
        <v>2314.1055999999999</v>
      </c>
      <c r="H9786">
        <v>4</v>
      </c>
      <c r="I9786" s="17">
        <v>45133</v>
      </c>
      <c r="J9786" s="17">
        <v>45139</v>
      </c>
      <c r="K9786" t="s">
        <v>31</v>
      </c>
      <c r="L9786" t="s">
        <v>16</v>
      </c>
      <c r="M9786">
        <v>307.14</v>
      </c>
      <c r="N9786" t="s">
        <v>34</v>
      </c>
    </row>
    <row r="9787" spans="1:14" ht="14.25" customHeight="1" x14ac:dyDescent="0.3">
      <c r="A9787" t="s">
        <v>1384</v>
      </c>
      <c r="B9787" t="s">
        <v>19</v>
      </c>
      <c r="C9787" t="s">
        <v>33</v>
      </c>
      <c r="D9787">
        <v>3617.31</v>
      </c>
      <c r="E9787">
        <v>0.28999999999999998</v>
      </c>
      <c r="F9787">
        <f t="shared" si="304"/>
        <v>1049.0199</v>
      </c>
      <c r="G9787">
        <f t="shared" si="305"/>
        <v>2568.2901000000002</v>
      </c>
      <c r="H9787">
        <v>4</v>
      </c>
      <c r="I9787" s="17">
        <v>45418</v>
      </c>
      <c r="J9787" s="17">
        <v>45419</v>
      </c>
      <c r="K9787" t="s">
        <v>15</v>
      </c>
      <c r="L9787" t="s">
        <v>22</v>
      </c>
      <c r="M9787">
        <v>637.61</v>
      </c>
      <c r="N9787" t="s">
        <v>34</v>
      </c>
    </row>
    <row r="9788" spans="1:14" ht="14.25" customHeight="1" x14ac:dyDescent="0.3">
      <c r="A9788" t="s">
        <v>8841</v>
      </c>
      <c r="B9788" t="s">
        <v>13</v>
      </c>
      <c r="C9788" t="s">
        <v>20</v>
      </c>
      <c r="D9788">
        <v>3618.14</v>
      </c>
      <c r="E9788">
        <v>0.1</v>
      </c>
      <c r="F9788">
        <f t="shared" si="304"/>
        <v>361.81400000000002</v>
      </c>
      <c r="G9788">
        <f t="shared" si="305"/>
        <v>3256.326</v>
      </c>
      <c r="H9788">
        <v>4</v>
      </c>
      <c r="I9788" s="17">
        <v>45555</v>
      </c>
      <c r="J9788" s="17">
        <v>45561</v>
      </c>
      <c r="K9788" t="s">
        <v>15</v>
      </c>
      <c r="L9788" t="s">
        <v>22</v>
      </c>
      <c r="M9788">
        <v>974.7</v>
      </c>
      <c r="N9788" t="s">
        <v>34</v>
      </c>
    </row>
    <row r="9789" spans="1:14" ht="14.25" customHeight="1" x14ac:dyDescent="0.3">
      <c r="A9789" t="s">
        <v>6860</v>
      </c>
      <c r="B9789" t="s">
        <v>25</v>
      </c>
      <c r="C9789" t="s">
        <v>33</v>
      </c>
      <c r="D9789">
        <v>3626.03</v>
      </c>
      <c r="E9789">
        <v>0.3</v>
      </c>
      <c r="F9789">
        <f t="shared" si="304"/>
        <v>1087.809</v>
      </c>
      <c r="G9789">
        <f t="shared" si="305"/>
        <v>2538.2210000000005</v>
      </c>
      <c r="H9789">
        <v>4</v>
      </c>
      <c r="I9789" s="17">
        <v>45483</v>
      </c>
      <c r="J9789" s="17">
        <v>45487</v>
      </c>
      <c r="K9789" t="s">
        <v>15</v>
      </c>
      <c r="L9789" t="s">
        <v>27</v>
      </c>
      <c r="M9789">
        <v>618.19000000000005</v>
      </c>
      <c r="N9789" t="s">
        <v>48</v>
      </c>
    </row>
    <row r="9790" spans="1:14" ht="14.25" customHeight="1" x14ac:dyDescent="0.3">
      <c r="A9790" t="s">
        <v>10447</v>
      </c>
      <c r="B9790" t="s">
        <v>13</v>
      </c>
      <c r="C9790" t="s">
        <v>26</v>
      </c>
      <c r="D9790">
        <v>3627.89</v>
      </c>
      <c r="E9790">
        <v>0.08</v>
      </c>
      <c r="F9790">
        <f t="shared" si="304"/>
        <v>290.2312</v>
      </c>
      <c r="G9790">
        <f t="shared" si="305"/>
        <v>3337.6587999999997</v>
      </c>
      <c r="H9790">
        <v>4</v>
      </c>
      <c r="I9790" s="17">
        <v>45233</v>
      </c>
      <c r="J9790" s="17">
        <v>45235</v>
      </c>
      <c r="K9790" t="s">
        <v>31</v>
      </c>
      <c r="L9790" t="s">
        <v>27</v>
      </c>
      <c r="M9790">
        <v>351.1</v>
      </c>
      <c r="N9790" t="s">
        <v>28</v>
      </c>
    </row>
    <row r="9791" spans="1:14" ht="14.25" customHeight="1" x14ac:dyDescent="0.3">
      <c r="A9791" t="s">
        <v>9499</v>
      </c>
      <c r="B9791" t="s">
        <v>25</v>
      </c>
      <c r="C9791" t="s">
        <v>33</v>
      </c>
      <c r="D9791">
        <v>3630.82</v>
      </c>
      <c r="E9791">
        <v>0.44</v>
      </c>
      <c r="F9791">
        <f t="shared" si="304"/>
        <v>1597.5608</v>
      </c>
      <c r="G9791">
        <f t="shared" si="305"/>
        <v>2033.2592000000002</v>
      </c>
      <c r="H9791">
        <v>4</v>
      </c>
      <c r="I9791" s="17">
        <v>45200</v>
      </c>
      <c r="J9791" s="17">
        <v>45203</v>
      </c>
      <c r="K9791" t="s">
        <v>15</v>
      </c>
      <c r="L9791" t="s">
        <v>27</v>
      </c>
      <c r="M9791">
        <v>876.61</v>
      </c>
      <c r="N9791" t="s">
        <v>17</v>
      </c>
    </row>
    <row r="9792" spans="1:14" ht="14.25" customHeight="1" x14ac:dyDescent="0.3">
      <c r="A9792" t="s">
        <v>11075</v>
      </c>
      <c r="B9792" t="s">
        <v>25</v>
      </c>
      <c r="C9792" t="s">
        <v>26</v>
      </c>
      <c r="D9792">
        <v>3634.24</v>
      </c>
      <c r="E9792">
        <v>0.23</v>
      </c>
      <c r="F9792">
        <f t="shared" si="304"/>
        <v>835.87519999999995</v>
      </c>
      <c r="G9792">
        <f t="shared" si="305"/>
        <v>2798.3647999999998</v>
      </c>
      <c r="H9792">
        <v>4</v>
      </c>
      <c r="I9792" s="17">
        <v>45241</v>
      </c>
      <c r="J9792" s="17">
        <v>45248</v>
      </c>
      <c r="K9792" t="s">
        <v>21</v>
      </c>
      <c r="L9792" t="s">
        <v>22</v>
      </c>
      <c r="M9792">
        <v>706</v>
      </c>
      <c r="N9792" t="s">
        <v>34</v>
      </c>
    </row>
    <row r="9793" spans="1:14" ht="14.25" customHeight="1" x14ac:dyDescent="0.3">
      <c r="A9793" t="s">
        <v>10832</v>
      </c>
      <c r="B9793" t="s">
        <v>25</v>
      </c>
      <c r="C9793" t="s">
        <v>36</v>
      </c>
      <c r="D9793">
        <v>3636.18</v>
      </c>
      <c r="E9793">
        <v>0.49</v>
      </c>
      <c r="F9793">
        <f t="shared" si="304"/>
        <v>1781.7281999999998</v>
      </c>
      <c r="G9793">
        <f t="shared" si="305"/>
        <v>1854.4518</v>
      </c>
      <c r="H9793">
        <v>4</v>
      </c>
      <c r="I9793" s="17">
        <v>45018</v>
      </c>
      <c r="J9793" s="17">
        <v>45023</v>
      </c>
      <c r="K9793" t="s">
        <v>31</v>
      </c>
      <c r="L9793" t="s">
        <v>16</v>
      </c>
      <c r="M9793">
        <v>198.81</v>
      </c>
      <c r="N9793" t="s">
        <v>34</v>
      </c>
    </row>
    <row r="9794" spans="1:14" ht="14.25" customHeight="1" x14ac:dyDescent="0.3">
      <c r="A9794" t="s">
        <v>11023</v>
      </c>
      <c r="B9794" t="s">
        <v>25</v>
      </c>
      <c r="C9794" t="s">
        <v>33</v>
      </c>
      <c r="D9794">
        <v>3636.77</v>
      </c>
      <c r="E9794">
        <v>0.02</v>
      </c>
      <c r="F9794">
        <f t="shared" ref="F9794:F9857" si="306">D9794*E9794</f>
        <v>72.735399999999998</v>
      </c>
      <c r="G9794">
        <f t="shared" ref="G9794:G9857" si="307">D9794-F9794</f>
        <v>3564.0346</v>
      </c>
      <c r="H9794">
        <v>4</v>
      </c>
      <c r="I9794" s="17">
        <v>45340</v>
      </c>
      <c r="J9794" s="17">
        <v>45342</v>
      </c>
      <c r="K9794" t="s">
        <v>21</v>
      </c>
      <c r="L9794" t="s">
        <v>27</v>
      </c>
      <c r="M9794">
        <v>835.97</v>
      </c>
      <c r="N9794" t="s">
        <v>23</v>
      </c>
    </row>
    <row r="9795" spans="1:14" ht="14.25" customHeight="1" x14ac:dyDescent="0.3">
      <c r="A9795" t="s">
        <v>3685</v>
      </c>
      <c r="B9795" t="s">
        <v>41</v>
      </c>
      <c r="C9795" t="s">
        <v>26</v>
      </c>
      <c r="D9795">
        <v>3640.96</v>
      </c>
      <c r="E9795">
        <v>0.31</v>
      </c>
      <c r="F9795">
        <f t="shared" si="306"/>
        <v>1128.6976</v>
      </c>
      <c r="G9795">
        <f t="shared" si="307"/>
        <v>2512.2624000000001</v>
      </c>
      <c r="H9795">
        <v>4</v>
      </c>
      <c r="I9795" s="17">
        <v>45100</v>
      </c>
      <c r="J9795" s="17">
        <v>45105</v>
      </c>
      <c r="K9795" t="s">
        <v>15</v>
      </c>
      <c r="L9795" t="s">
        <v>22</v>
      </c>
      <c r="M9795">
        <v>401.51</v>
      </c>
      <c r="N9795" t="s">
        <v>17</v>
      </c>
    </row>
    <row r="9796" spans="1:14" ht="14.25" customHeight="1" x14ac:dyDescent="0.3">
      <c r="A9796" t="s">
        <v>14934</v>
      </c>
      <c r="B9796" t="s">
        <v>41</v>
      </c>
      <c r="C9796" t="s">
        <v>36</v>
      </c>
      <c r="D9796">
        <v>3642.32</v>
      </c>
      <c r="E9796">
        <v>0.11</v>
      </c>
      <c r="F9796">
        <f t="shared" si="306"/>
        <v>400.65520000000004</v>
      </c>
      <c r="G9796">
        <f t="shared" si="307"/>
        <v>3241.6648</v>
      </c>
      <c r="H9796">
        <v>4</v>
      </c>
      <c r="I9796" s="17">
        <v>44996</v>
      </c>
      <c r="J9796" s="17">
        <v>45000</v>
      </c>
      <c r="K9796" t="s">
        <v>15</v>
      </c>
      <c r="L9796" t="s">
        <v>22</v>
      </c>
      <c r="M9796">
        <v>418.04</v>
      </c>
      <c r="N9796" t="s">
        <v>39</v>
      </c>
    </row>
    <row r="9797" spans="1:14" ht="14.25" customHeight="1" x14ac:dyDescent="0.3">
      <c r="A9797" t="s">
        <v>9464</v>
      </c>
      <c r="B9797" t="s">
        <v>41</v>
      </c>
      <c r="C9797" t="s">
        <v>20</v>
      </c>
      <c r="D9797">
        <v>3645.48</v>
      </c>
      <c r="E9797">
        <v>0.49</v>
      </c>
      <c r="F9797">
        <f t="shared" si="306"/>
        <v>1786.2852</v>
      </c>
      <c r="G9797">
        <f t="shared" si="307"/>
        <v>1859.1948</v>
      </c>
      <c r="H9797">
        <v>4</v>
      </c>
      <c r="I9797" s="17">
        <v>45334</v>
      </c>
      <c r="J9797" s="17">
        <v>45336</v>
      </c>
      <c r="K9797" t="s">
        <v>21</v>
      </c>
      <c r="L9797" t="s">
        <v>27</v>
      </c>
      <c r="M9797">
        <v>774.34</v>
      </c>
      <c r="N9797" t="s">
        <v>48</v>
      </c>
    </row>
    <row r="9798" spans="1:14" ht="14.25" customHeight="1" x14ac:dyDescent="0.3">
      <c r="A9798" t="s">
        <v>2731</v>
      </c>
      <c r="B9798" t="s">
        <v>19</v>
      </c>
      <c r="C9798" t="s">
        <v>14</v>
      </c>
      <c r="D9798">
        <v>3652.4</v>
      </c>
      <c r="E9798">
        <v>7.0000000000000007E-2</v>
      </c>
      <c r="F9798">
        <f t="shared" si="306"/>
        <v>255.66800000000003</v>
      </c>
      <c r="G9798">
        <f t="shared" si="307"/>
        <v>3396.732</v>
      </c>
      <c r="H9798">
        <v>4</v>
      </c>
      <c r="I9798" s="17">
        <v>45181</v>
      </c>
      <c r="J9798" s="17">
        <v>45187</v>
      </c>
      <c r="K9798" t="s">
        <v>15</v>
      </c>
      <c r="L9798" t="s">
        <v>27</v>
      </c>
      <c r="M9798">
        <v>376.56</v>
      </c>
      <c r="N9798" t="s">
        <v>23</v>
      </c>
    </row>
    <row r="9799" spans="1:14" ht="14.25" customHeight="1" x14ac:dyDescent="0.3">
      <c r="A9799" t="s">
        <v>8300</v>
      </c>
      <c r="B9799" t="s">
        <v>13</v>
      </c>
      <c r="C9799" t="s">
        <v>14</v>
      </c>
      <c r="D9799">
        <v>3656.88</v>
      </c>
      <c r="E9799">
        <v>0.09</v>
      </c>
      <c r="F9799">
        <f t="shared" si="306"/>
        <v>329.11919999999998</v>
      </c>
      <c r="G9799">
        <f t="shared" si="307"/>
        <v>3327.7608</v>
      </c>
      <c r="H9799">
        <v>4</v>
      </c>
      <c r="I9799" s="17">
        <v>45115</v>
      </c>
      <c r="J9799" s="17">
        <v>45120</v>
      </c>
      <c r="K9799" t="s">
        <v>15</v>
      </c>
      <c r="L9799" t="s">
        <v>16</v>
      </c>
      <c r="M9799">
        <v>318.83999999999997</v>
      </c>
      <c r="N9799" t="s">
        <v>48</v>
      </c>
    </row>
    <row r="9800" spans="1:14" ht="14.25" customHeight="1" x14ac:dyDescent="0.3">
      <c r="A9800" t="s">
        <v>1816</v>
      </c>
      <c r="B9800" t="s">
        <v>41</v>
      </c>
      <c r="C9800" t="s">
        <v>20</v>
      </c>
      <c r="D9800">
        <v>3658.94</v>
      </c>
      <c r="E9800">
        <v>0.32</v>
      </c>
      <c r="F9800">
        <f t="shared" si="306"/>
        <v>1170.8608000000002</v>
      </c>
      <c r="G9800">
        <f t="shared" si="307"/>
        <v>2488.0792000000001</v>
      </c>
      <c r="H9800">
        <v>4</v>
      </c>
      <c r="I9800" s="17">
        <v>44952</v>
      </c>
      <c r="J9800" s="17">
        <v>44953</v>
      </c>
      <c r="K9800" t="s">
        <v>21</v>
      </c>
      <c r="L9800" t="s">
        <v>22</v>
      </c>
      <c r="M9800">
        <v>271.89</v>
      </c>
      <c r="N9800" t="s">
        <v>34</v>
      </c>
    </row>
    <row r="9801" spans="1:14" ht="14.25" customHeight="1" x14ac:dyDescent="0.3">
      <c r="A9801" t="s">
        <v>7115</v>
      </c>
      <c r="B9801" t="s">
        <v>41</v>
      </c>
      <c r="C9801" t="s">
        <v>33</v>
      </c>
      <c r="D9801">
        <v>3659.19</v>
      </c>
      <c r="E9801">
        <v>0.22</v>
      </c>
      <c r="F9801">
        <f t="shared" si="306"/>
        <v>805.02179999999998</v>
      </c>
      <c r="G9801">
        <f t="shared" si="307"/>
        <v>2854.1682000000001</v>
      </c>
      <c r="H9801">
        <v>4</v>
      </c>
      <c r="I9801" s="17">
        <v>45010</v>
      </c>
      <c r="J9801" s="17">
        <v>45017</v>
      </c>
      <c r="K9801" t="s">
        <v>31</v>
      </c>
      <c r="L9801" t="s">
        <v>16</v>
      </c>
      <c r="M9801">
        <v>673.84</v>
      </c>
      <c r="N9801" t="s">
        <v>23</v>
      </c>
    </row>
    <row r="9802" spans="1:14" ht="14.25" customHeight="1" x14ac:dyDescent="0.3">
      <c r="A9802" t="s">
        <v>11898</v>
      </c>
      <c r="B9802" t="s">
        <v>19</v>
      </c>
      <c r="C9802" t="s">
        <v>33</v>
      </c>
      <c r="D9802">
        <v>3660.97</v>
      </c>
      <c r="E9802">
        <v>0.39</v>
      </c>
      <c r="F9802">
        <f t="shared" si="306"/>
        <v>1427.7782999999999</v>
      </c>
      <c r="G9802">
        <f t="shared" si="307"/>
        <v>2233.1916999999999</v>
      </c>
      <c r="H9802">
        <v>4</v>
      </c>
      <c r="I9802" s="17">
        <v>44935</v>
      </c>
      <c r="J9802" s="17">
        <v>44939</v>
      </c>
      <c r="K9802" t="s">
        <v>31</v>
      </c>
      <c r="L9802" t="s">
        <v>27</v>
      </c>
      <c r="M9802">
        <v>625.77</v>
      </c>
      <c r="N9802" t="s">
        <v>28</v>
      </c>
    </row>
    <row r="9803" spans="1:14" ht="14.25" customHeight="1" x14ac:dyDescent="0.3">
      <c r="A9803" t="s">
        <v>7249</v>
      </c>
      <c r="B9803" t="s">
        <v>25</v>
      </c>
      <c r="C9803" t="s">
        <v>20</v>
      </c>
      <c r="D9803">
        <v>3661.2</v>
      </c>
      <c r="E9803">
        <v>0.14000000000000001</v>
      </c>
      <c r="F9803">
        <f t="shared" si="306"/>
        <v>512.56799999999998</v>
      </c>
      <c r="G9803">
        <f t="shared" si="307"/>
        <v>3148.6319999999996</v>
      </c>
      <c r="H9803">
        <v>4</v>
      </c>
      <c r="I9803" s="17">
        <v>45553</v>
      </c>
      <c r="J9803" s="17">
        <v>45556</v>
      </c>
      <c r="K9803" t="s">
        <v>15</v>
      </c>
      <c r="L9803" t="s">
        <v>16</v>
      </c>
      <c r="M9803">
        <v>550.98</v>
      </c>
      <c r="N9803" t="s">
        <v>28</v>
      </c>
    </row>
    <row r="9804" spans="1:14" ht="14.25" customHeight="1" x14ac:dyDescent="0.3">
      <c r="A9804" t="s">
        <v>2561</v>
      </c>
      <c r="B9804" t="s">
        <v>19</v>
      </c>
      <c r="C9804" t="s">
        <v>14</v>
      </c>
      <c r="D9804">
        <v>3662.01</v>
      </c>
      <c r="E9804">
        <v>0.49</v>
      </c>
      <c r="F9804">
        <f t="shared" si="306"/>
        <v>1794.3849</v>
      </c>
      <c r="G9804">
        <f t="shared" si="307"/>
        <v>1867.6251000000002</v>
      </c>
      <c r="H9804">
        <v>4</v>
      </c>
      <c r="I9804" s="17">
        <v>45443</v>
      </c>
      <c r="J9804" s="17">
        <v>45447</v>
      </c>
      <c r="K9804" t="s">
        <v>15</v>
      </c>
      <c r="L9804" t="s">
        <v>22</v>
      </c>
      <c r="M9804">
        <v>823.18</v>
      </c>
      <c r="N9804" t="s">
        <v>48</v>
      </c>
    </row>
    <row r="9805" spans="1:14" ht="14.25" customHeight="1" x14ac:dyDescent="0.3">
      <c r="A9805" t="s">
        <v>3507</v>
      </c>
      <c r="B9805" t="s">
        <v>25</v>
      </c>
      <c r="C9805" t="s">
        <v>20</v>
      </c>
      <c r="D9805">
        <v>3664.61</v>
      </c>
      <c r="E9805">
        <v>0.02</v>
      </c>
      <c r="F9805">
        <f t="shared" si="306"/>
        <v>73.292200000000008</v>
      </c>
      <c r="G9805">
        <f t="shared" si="307"/>
        <v>3591.3178000000003</v>
      </c>
      <c r="H9805">
        <v>4</v>
      </c>
      <c r="I9805" s="17">
        <v>45439</v>
      </c>
      <c r="J9805" s="17">
        <v>45444</v>
      </c>
      <c r="K9805" t="s">
        <v>15</v>
      </c>
      <c r="L9805" t="s">
        <v>16</v>
      </c>
      <c r="M9805">
        <v>840.99</v>
      </c>
      <c r="N9805" t="s">
        <v>23</v>
      </c>
    </row>
    <row r="9806" spans="1:14" ht="14.25" customHeight="1" x14ac:dyDescent="0.3">
      <c r="A9806" t="s">
        <v>10057</v>
      </c>
      <c r="B9806" t="s">
        <v>25</v>
      </c>
      <c r="C9806" t="s">
        <v>20</v>
      </c>
      <c r="D9806">
        <v>3667.25</v>
      </c>
      <c r="E9806">
        <v>0.13</v>
      </c>
      <c r="F9806">
        <f t="shared" si="306"/>
        <v>476.74250000000001</v>
      </c>
      <c r="G9806">
        <f t="shared" si="307"/>
        <v>3190.5075000000002</v>
      </c>
      <c r="H9806">
        <v>4</v>
      </c>
      <c r="I9806" s="17">
        <v>45321</v>
      </c>
      <c r="J9806" s="17">
        <v>45324</v>
      </c>
      <c r="K9806" t="s">
        <v>15</v>
      </c>
      <c r="L9806" t="s">
        <v>27</v>
      </c>
      <c r="M9806">
        <v>479.88</v>
      </c>
      <c r="N9806" t="s">
        <v>28</v>
      </c>
    </row>
    <row r="9807" spans="1:14" ht="14.25" customHeight="1" x14ac:dyDescent="0.3">
      <c r="A9807" t="s">
        <v>15153</v>
      </c>
      <c r="B9807" t="s">
        <v>19</v>
      </c>
      <c r="C9807" t="s">
        <v>36</v>
      </c>
      <c r="D9807">
        <v>3671.01</v>
      </c>
      <c r="E9807">
        <v>0.02</v>
      </c>
      <c r="F9807">
        <f t="shared" si="306"/>
        <v>73.420200000000008</v>
      </c>
      <c r="G9807">
        <f t="shared" si="307"/>
        <v>3597.5898000000002</v>
      </c>
      <c r="H9807">
        <v>4</v>
      </c>
      <c r="I9807" s="17">
        <v>45024</v>
      </c>
      <c r="J9807" s="17">
        <v>45028</v>
      </c>
      <c r="K9807" t="s">
        <v>15</v>
      </c>
      <c r="L9807" t="s">
        <v>22</v>
      </c>
      <c r="M9807">
        <v>553.58000000000004</v>
      </c>
      <c r="N9807" t="s">
        <v>28</v>
      </c>
    </row>
    <row r="9808" spans="1:14" ht="14.25" customHeight="1" x14ac:dyDescent="0.3">
      <c r="A9808" t="s">
        <v>7303</v>
      </c>
      <c r="B9808" t="s">
        <v>41</v>
      </c>
      <c r="C9808" t="s">
        <v>20</v>
      </c>
      <c r="D9808">
        <v>3678.73</v>
      </c>
      <c r="E9808">
        <v>0.15</v>
      </c>
      <c r="F9808">
        <f t="shared" si="306"/>
        <v>551.80949999999996</v>
      </c>
      <c r="G9808">
        <f t="shared" si="307"/>
        <v>3126.9205000000002</v>
      </c>
      <c r="H9808">
        <v>4</v>
      </c>
      <c r="I9808" s="17">
        <v>44930</v>
      </c>
      <c r="J9808" s="17">
        <v>44931</v>
      </c>
      <c r="K9808" t="s">
        <v>15</v>
      </c>
      <c r="L9808" t="s">
        <v>27</v>
      </c>
      <c r="M9808">
        <v>959.47</v>
      </c>
      <c r="N9808" t="s">
        <v>23</v>
      </c>
    </row>
    <row r="9809" spans="1:14" ht="14.25" customHeight="1" x14ac:dyDescent="0.3">
      <c r="A9809" t="s">
        <v>14598</v>
      </c>
      <c r="B9809" t="s">
        <v>19</v>
      </c>
      <c r="C9809" t="s">
        <v>33</v>
      </c>
      <c r="D9809">
        <v>3681.43</v>
      </c>
      <c r="E9809">
        <v>0.36</v>
      </c>
      <c r="F9809">
        <f t="shared" si="306"/>
        <v>1325.3147999999999</v>
      </c>
      <c r="G9809">
        <f t="shared" si="307"/>
        <v>2356.1152000000002</v>
      </c>
      <c r="H9809">
        <v>4</v>
      </c>
      <c r="I9809" s="17">
        <v>45027</v>
      </c>
      <c r="J9809" s="17">
        <v>45029</v>
      </c>
      <c r="K9809" t="s">
        <v>21</v>
      </c>
      <c r="L9809" t="s">
        <v>16</v>
      </c>
      <c r="M9809">
        <v>789.24</v>
      </c>
      <c r="N9809" t="s">
        <v>23</v>
      </c>
    </row>
    <row r="9810" spans="1:14" ht="14.25" customHeight="1" x14ac:dyDescent="0.3">
      <c r="A9810" t="s">
        <v>6974</v>
      </c>
      <c r="B9810" t="s">
        <v>41</v>
      </c>
      <c r="C9810" t="s">
        <v>26</v>
      </c>
      <c r="D9810">
        <v>3685.7</v>
      </c>
      <c r="E9810">
        <v>0.16</v>
      </c>
      <c r="F9810">
        <f t="shared" si="306"/>
        <v>589.71199999999999</v>
      </c>
      <c r="G9810">
        <f t="shared" si="307"/>
        <v>3095.9879999999998</v>
      </c>
      <c r="H9810">
        <v>4</v>
      </c>
      <c r="I9810" s="17">
        <v>45246</v>
      </c>
      <c r="J9810" s="17">
        <v>45252</v>
      </c>
      <c r="K9810" t="s">
        <v>21</v>
      </c>
      <c r="L9810" t="s">
        <v>22</v>
      </c>
      <c r="M9810">
        <v>651.71</v>
      </c>
      <c r="N9810" t="s">
        <v>28</v>
      </c>
    </row>
    <row r="9811" spans="1:14" ht="14.25" customHeight="1" x14ac:dyDescent="0.3">
      <c r="A9811" t="s">
        <v>13824</v>
      </c>
      <c r="B9811" t="s">
        <v>13</v>
      </c>
      <c r="C9811" t="s">
        <v>14</v>
      </c>
      <c r="D9811">
        <v>3688.48</v>
      </c>
      <c r="E9811">
        <v>0.14000000000000001</v>
      </c>
      <c r="F9811">
        <f t="shared" si="306"/>
        <v>516.38720000000001</v>
      </c>
      <c r="G9811">
        <f t="shared" si="307"/>
        <v>3172.0927999999999</v>
      </c>
      <c r="H9811">
        <v>4</v>
      </c>
      <c r="I9811" s="17">
        <v>45169</v>
      </c>
      <c r="J9811" s="17">
        <v>45176</v>
      </c>
      <c r="K9811" t="s">
        <v>21</v>
      </c>
      <c r="L9811" t="s">
        <v>22</v>
      </c>
      <c r="M9811">
        <v>290.41000000000003</v>
      </c>
      <c r="N9811" t="s">
        <v>23</v>
      </c>
    </row>
    <row r="9812" spans="1:14" ht="14.25" customHeight="1" x14ac:dyDescent="0.3">
      <c r="A9812" t="s">
        <v>7117</v>
      </c>
      <c r="B9812" t="s">
        <v>13</v>
      </c>
      <c r="C9812" t="s">
        <v>36</v>
      </c>
      <c r="D9812">
        <v>3690.88</v>
      </c>
      <c r="E9812">
        <v>0.36</v>
      </c>
      <c r="F9812">
        <f t="shared" si="306"/>
        <v>1328.7167999999999</v>
      </c>
      <c r="G9812">
        <f t="shared" si="307"/>
        <v>2362.1632</v>
      </c>
      <c r="H9812">
        <v>4</v>
      </c>
      <c r="I9812" s="17">
        <v>44956</v>
      </c>
      <c r="J9812" s="17">
        <v>44960</v>
      </c>
      <c r="K9812" t="s">
        <v>21</v>
      </c>
      <c r="L9812" t="s">
        <v>16</v>
      </c>
      <c r="M9812">
        <v>245.92</v>
      </c>
      <c r="N9812" t="s">
        <v>28</v>
      </c>
    </row>
    <row r="9813" spans="1:14" ht="14.25" customHeight="1" x14ac:dyDescent="0.3">
      <c r="A9813" t="s">
        <v>7992</v>
      </c>
      <c r="B9813" t="s">
        <v>25</v>
      </c>
      <c r="C9813" t="s">
        <v>26</v>
      </c>
      <c r="D9813">
        <v>3696.11</v>
      </c>
      <c r="E9813">
        <v>0.26</v>
      </c>
      <c r="F9813">
        <f t="shared" si="306"/>
        <v>960.98860000000002</v>
      </c>
      <c r="G9813">
        <f t="shared" si="307"/>
        <v>2735.1214</v>
      </c>
      <c r="H9813">
        <v>4</v>
      </c>
      <c r="I9813" s="17">
        <v>44975</v>
      </c>
      <c r="J9813" s="17">
        <v>44980</v>
      </c>
      <c r="K9813" t="s">
        <v>21</v>
      </c>
      <c r="L9813" t="s">
        <v>27</v>
      </c>
      <c r="M9813">
        <v>315.70999999999998</v>
      </c>
      <c r="N9813" t="s">
        <v>34</v>
      </c>
    </row>
    <row r="9814" spans="1:14" ht="14.25" customHeight="1" x14ac:dyDescent="0.3">
      <c r="A9814" t="s">
        <v>8156</v>
      </c>
      <c r="B9814" t="s">
        <v>25</v>
      </c>
      <c r="C9814" t="s">
        <v>33</v>
      </c>
      <c r="D9814">
        <v>3698.1</v>
      </c>
      <c r="E9814">
        <v>0.09</v>
      </c>
      <c r="F9814">
        <f t="shared" si="306"/>
        <v>332.82900000000001</v>
      </c>
      <c r="G9814">
        <f t="shared" si="307"/>
        <v>3365.2709999999997</v>
      </c>
      <c r="H9814">
        <v>4</v>
      </c>
      <c r="I9814" s="17">
        <v>45325</v>
      </c>
      <c r="J9814" s="17">
        <v>45330</v>
      </c>
      <c r="K9814" t="s">
        <v>21</v>
      </c>
      <c r="L9814" t="s">
        <v>16</v>
      </c>
      <c r="M9814">
        <v>185.81</v>
      </c>
      <c r="N9814" t="s">
        <v>23</v>
      </c>
    </row>
    <row r="9815" spans="1:14" ht="14.25" customHeight="1" x14ac:dyDescent="0.3">
      <c r="A9815" t="s">
        <v>5245</v>
      </c>
      <c r="B9815" t="s">
        <v>41</v>
      </c>
      <c r="C9815" t="s">
        <v>33</v>
      </c>
      <c r="D9815">
        <v>3700.55</v>
      </c>
      <c r="E9815">
        <v>0.02</v>
      </c>
      <c r="F9815">
        <f t="shared" si="306"/>
        <v>74.01100000000001</v>
      </c>
      <c r="G9815">
        <f t="shared" si="307"/>
        <v>3626.5390000000002</v>
      </c>
      <c r="H9815">
        <v>4</v>
      </c>
      <c r="I9815" s="17">
        <v>45448</v>
      </c>
      <c r="J9815" s="17">
        <v>45455</v>
      </c>
      <c r="K9815" t="s">
        <v>31</v>
      </c>
      <c r="L9815" t="s">
        <v>16</v>
      </c>
      <c r="M9815">
        <v>861.78</v>
      </c>
      <c r="N9815" t="s">
        <v>34</v>
      </c>
    </row>
    <row r="9816" spans="1:14" ht="14.25" customHeight="1" x14ac:dyDescent="0.3">
      <c r="A9816" t="s">
        <v>13359</v>
      </c>
      <c r="B9816" t="s">
        <v>19</v>
      </c>
      <c r="C9816" t="s">
        <v>36</v>
      </c>
      <c r="D9816">
        <v>3703.81</v>
      </c>
      <c r="E9816">
        <v>0.49</v>
      </c>
      <c r="F9816">
        <f t="shared" si="306"/>
        <v>1814.8669</v>
      </c>
      <c r="G9816">
        <f t="shared" si="307"/>
        <v>1888.9431</v>
      </c>
      <c r="H9816">
        <v>4</v>
      </c>
      <c r="I9816" s="17">
        <v>45071</v>
      </c>
      <c r="J9816" s="17">
        <v>45073</v>
      </c>
      <c r="K9816" t="s">
        <v>31</v>
      </c>
      <c r="L9816" t="s">
        <v>27</v>
      </c>
      <c r="M9816">
        <v>771.03</v>
      </c>
      <c r="N9816" t="s">
        <v>34</v>
      </c>
    </row>
    <row r="9817" spans="1:14" ht="14.25" customHeight="1" x14ac:dyDescent="0.3">
      <c r="A9817" t="s">
        <v>7178</v>
      </c>
      <c r="B9817" t="s">
        <v>25</v>
      </c>
      <c r="C9817" t="s">
        <v>36</v>
      </c>
      <c r="D9817">
        <v>3706.2</v>
      </c>
      <c r="E9817">
        <v>0.28000000000000003</v>
      </c>
      <c r="F9817">
        <f t="shared" si="306"/>
        <v>1037.7360000000001</v>
      </c>
      <c r="G9817">
        <f t="shared" si="307"/>
        <v>2668.4639999999999</v>
      </c>
      <c r="H9817">
        <v>4</v>
      </c>
      <c r="I9817" s="17">
        <v>45058</v>
      </c>
      <c r="J9817" s="17">
        <v>45062</v>
      </c>
      <c r="K9817" t="s">
        <v>31</v>
      </c>
      <c r="L9817" t="s">
        <v>27</v>
      </c>
      <c r="M9817">
        <v>1026.2</v>
      </c>
      <c r="N9817" t="s">
        <v>34</v>
      </c>
    </row>
    <row r="9818" spans="1:14" ht="14.25" customHeight="1" x14ac:dyDescent="0.3">
      <c r="A9818" t="s">
        <v>189</v>
      </c>
      <c r="B9818" t="s">
        <v>13</v>
      </c>
      <c r="C9818" t="s">
        <v>33</v>
      </c>
      <c r="D9818">
        <v>3706.28</v>
      </c>
      <c r="E9818">
        <v>0.25</v>
      </c>
      <c r="F9818">
        <f t="shared" si="306"/>
        <v>926.57</v>
      </c>
      <c r="G9818">
        <f t="shared" si="307"/>
        <v>2779.71</v>
      </c>
      <c r="H9818">
        <v>4</v>
      </c>
      <c r="I9818" s="17">
        <v>45149</v>
      </c>
      <c r="J9818" s="17">
        <v>45156</v>
      </c>
      <c r="K9818" t="s">
        <v>15</v>
      </c>
      <c r="L9818" t="s">
        <v>16</v>
      </c>
      <c r="M9818">
        <v>813.65</v>
      </c>
      <c r="N9818" t="s">
        <v>23</v>
      </c>
    </row>
    <row r="9819" spans="1:14" ht="14.25" customHeight="1" x14ac:dyDescent="0.3">
      <c r="A9819" t="s">
        <v>2406</v>
      </c>
      <c r="B9819" t="s">
        <v>19</v>
      </c>
      <c r="C9819" t="s">
        <v>20</v>
      </c>
      <c r="D9819">
        <v>3707.41</v>
      </c>
      <c r="E9819">
        <v>0.46</v>
      </c>
      <c r="F9819">
        <f t="shared" si="306"/>
        <v>1705.4086</v>
      </c>
      <c r="G9819">
        <f t="shared" si="307"/>
        <v>2002.0013999999999</v>
      </c>
      <c r="H9819">
        <v>4</v>
      </c>
      <c r="I9819" s="17">
        <v>45059</v>
      </c>
      <c r="J9819" s="17">
        <v>45064</v>
      </c>
      <c r="K9819" t="s">
        <v>31</v>
      </c>
      <c r="L9819" t="s">
        <v>27</v>
      </c>
      <c r="M9819">
        <v>338.3</v>
      </c>
      <c r="N9819" t="s">
        <v>39</v>
      </c>
    </row>
    <row r="9820" spans="1:14" ht="14.25" customHeight="1" x14ac:dyDescent="0.3">
      <c r="A9820" t="s">
        <v>11745</v>
      </c>
      <c r="B9820" t="s">
        <v>19</v>
      </c>
      <c r="C9820" t="s">
        <v>33</v>
      </c>
      <c r="D9820">
        <v>3708.5</v>
      </c>
      <c r="E9820">
        <v>0.13</v>
      </c>
      <c r="F9820">
        <f t="shared" si="306"/>
        <v>482.10500000000002</v>
      </c>
      <c r="G9820">
        <f t="shared" si="307"/>
        <v>3226.395</v>
      </c>
      <c r="H9820">
        <v>4</v>
      </c>
      <c r="I9820" s="17">
        <v>45090</v>
      </c>
      <c r="J9820" s="17">
        <v>45096</v>
      </c>
      <c r="K9820" t="s">
        <v>15</v>
      </c>
      <c r="L9820" t="s">
        <v>16</v>
      </c>
      <c r="M9820">
        <v>384.71</v>
      </c>
      <c r="N9820" t="s">
        <v>28</v>
      </c>
    </row>
    <row r="9821" spans="1:14" ht="14.25" customHeight="1" x14ac:dyDescent="0.3">
      <c r="A9821" t="s">
        <v>7419</v>
      </c>
      <c r="B9821" t="s">
        <v>13</v>
      </c>
      <c r="C9821" t="s">
        <v>26</v>
      </c>
      <c r="D9821">
        <v>3710.12</v>
      </c>
      <c r="E9821">
        <v>0.43</v>
      </c>
      <c r="F9821">
        <f t="shared" si="306"/>
        <v>1595.3516</v>
      </c>
      <c r="G9821">
        <f t="shared" si="307"/>
        <v>2114.7683999999999</v>
      </c>
      <c r="H9821">
        <v>4</v>
      </c>
      <c r="I9821" s="17">
        <v>45636</v>
      </c>
      <c r="J9821" s="17">
        <v>45637</v>
      </c>
      <c r="K9821" t="s">
        <v>21</v>
      </c>
      <c r="L9821" t="s">
        <v>27</v>
      </c>
      <c r="M9821">
        <v>769.79</v>
      </c>
      <c r="N9821" t="s">
        <v>48</v>
      </c>
    </row>
    <row r="9822" spans="1:14" ht="14.25" customHeight="1" x14ac:dyDescent="0.3">
      <c r="A9822" t="s">
        <v>4451</v>
      </c>
      <c r="B9822" t="s">
        <v>13</v>
      </c>
      <c r="C9822" t="s">
        <v>20</v>
      </c>
      <c r="D9822">
        <v>3714.65</v>
      </c>
      <c r="E9822">
        <v>0.1</v>
      </c>
      <c r="F9822">
        <f t="shared" si="306"/>
        <v>371.46500000000003</v>
      </c>
      <c r="G9822">
        <f t="shared" si="307"/>
        <v>3343.1849999999999</v>
      </c>
      <c r="H9822">
        <v>4</v>
      </c>
      <c r="I9822" s="17">
        <v>45249</v>
      </c>
      <c r="J9822" s="17">
        <v>45252</v>
      </c>
      <c r="K9822" t="s">
        <v>31</v>
      </c>
      <c r="L9822" t="s">
        <v>16</v>
      </c>
      <c r="M9822">
        <v>240.79</v>
      </c>
      <c r="N9822" t="s">
        <v>48</v>
      </c>
    </row>
    <row r="9823" spans="1:14" ht="14.25" customHeight="1" x14ac:dyDescent="0.3">
      <c r="A9823" t="s">
        <v>3438</v>
      </c>
      <c r="B9823" t="s">
        <v>13</v>
      </c>
      <c r="C9823" t="s">
        <v>26</v>
      </c>
      <c r="D9823">
        <v>3714.69</v>
      </c>
      <c r="E9823">
        <v>0.35</v>
      </c>
      <c r="F9823">
        <f t="shared" si="306"/>
        <v>1300.1415</v>
      </c>
      <c r="G9823">
        <f t="shared" si="307"/>
        <v>2414.5484999999999</v>
      </c>
      <c r="H9823">
        <v>4</v>
      </c>
      <c r="I9823" s="17">
        <v>45414</v>
      </c>
      <c r="J9823" s="17">
        <v>45415</v>
      </c>
      <c r="K9823" t="s">
        <v>21</v>
      </c>
      <c r="L9823" t="s">
        <v>27</v>
      </c>
      <c r="M9823">
        <v>1059.25</v>
      </c>
      <c r="N9823" t="s">
        <v>34</v>
      </c>
    </row>
    <row r="9824" spans="1:14" ht="14.25" customHeight="1" x14ac:dyDescent="0.3">
      <c r="A9824" t="s">
        <v>1098</v>
      </c>
      <c r="B9824" t="s">
        <v>13</v>
      </c>
      <c r="C9824" t="s">
        <v>33</v>
      </c>
      <c r="D9824">
        <v>3720.94</v>
      </c>
      <c r="E9824">
        <v>0.06</v>
      </c>
      <c r="F9824">
        <f t="shared" si="306"/>
        <v>223.25639999999999</v>
      </c>
      <c r="G9824">
        <f t="shared" si="307"/>
        <v>3497.6836000000003</v>
      </c>
      <c r="H9824">
        <v>4</v>
      </c>
      <c r="I9824" s="17">
        <v>45477</v>
      </c>
      <c r="J9824" s="17">
        <v>45482</v>
      </c>
      <c r="K9824" t="s">
        <v>31</v>
      </c>
      <c r="L9824" t="s">
        <v>22</v>
      </c>
      <c r="M9824">
        <v>1005.7</v>
      </c>
      <c r="N9824" t="s">
        <v>34</v>
      </c>
    </row>
    <row r="9825" spans="1:14" ht="14.25" customHeight="1" x14ac:dyDescent="0.3">
      <c r="A9825" t="s">
        <v>5628</v>
      </c>
      <c r="B9825" t="s">
        <v>41</v>
      </c>
      <c r="C9825" t="s">
        <v>14</v>
      </c>
      <c r="D9825">
        <v>3729.41</v>
      </c>
      <c r="E9825">
        <v>0.11</v>
      </c>
      <c r="F9825">
        <f t="shared" si="306"/>
        <v>410.23509999999999</v>
      </c>
      <c r="G9825">
        <f t="shared" si="307"/>
        <v>3319.1749</v>
      </c>
      <c r="H9825">
        <v>4</v>
      </c>
      <c r="I9825" s="17">
        <v>45056</v>
      </c>
      <c r="J9825" s="17">
        <v>45062</v>
      </c>
      <c r="K9825" t="s">
        <v>31</v>
      </c>
      <c r="L9825" t="s">
        <v>22</v>
      </c>
      <c r="M9825">
        <v>371.65</v>
      </c>
      <c r="N9825" t="s">
        <v>17</v>
      </c>
    </row>
    <row r="9826" spans="1:14" ht="14.25" customHeight="1" x14ac:dyDescent="0.3">
      <c r="A9826" t="s">
        <v>10423</v>
      </c>
      <c r="B9826" t="s">
        <v>25</v>
      </c>
      <c r="C9826" t="s">
        <v>14</v>
      </c>
      <c r="D9826">
        <v>3730.88</v>
      </c>
      <c r="E9826">
        <v>0.19</v>
      </c>
      <c r="F9826">
        <f t="shared" si="306"/>
        <v>708.86720000000003</v>
      </c>
      <c r="G9826">
        <f t="shared" si="307"/>
        <v>3022.0128</v>
      </c>
      <c r="H9826">
        <v>4</v>
      </c>
      <c r="I9826" s="17">
        <v>44985</v>
      </c>
      <c r="J9826" s="17">
        <v>44988</v>
      </c>
      <c r="K9826" t="s">
        <v>21</v>
      </c>
      <c r="L9826" t="s">
        <v>22</v>
      </c>
      <c r="M9826">
        <v>1043.77</v>
      </c>
      <c r="N9826" t="s">
        <v>28</v>
      </c>
    </row>
    <row r="9827" spans="1:14" ht="14.25" customHeight="1" x14ac:dyDescent="0.3">
      <c r="A9827" t="s">
        <v>2388</v>
      </c>
      <c r="B9827" t="s">
        <v>13</v>
      </c>
      <c r="C9827" t="s">
        <v>26</v>
      </c>
      <c r="D9827">
        <v>3732.13</v>
      </c>
      <c r="E9827">
        <v>0.43</v>
      </c>
      <c r="F9827">
        <f t="shared" si="306"/>
        <v>1604.8159000000001</v>
      </c>
      <c r="G9827">
        <f t="shared" si="307"/>
        <v>2127.3141000000001</v>
      </c>
      <c r="H9827">
        <v>4</v>
      </c>
      <c r="I9827" s="17">
        <v>45299</v>
      </c>
      <c r="J9827" s="17">
        <v>45303</v>
      </c>
      <c r="K9827" t="s">
        <v>15</v>
      </c>
      <c r="L9827" t="s">
        <v>16</v>
      </c>
      <c r="M9827">
        <v>246.23</v>
      </c>
      <c r="N9827" t="s">
        <v>34</v>
      </c>
    </row>
    <row r="9828" spans="1:14" ht="14.25" customHeight="1" x14ac:dyDescent="0.3">
      <c r="A9828" t="s">
        <v>12480</v>
      </c>
      <c r="B9828" t="s">
        <v>13</v>
      </c>
      <c r="C9828" t="s">
        <v>20</v>
      </c>
      <c r="D9828">
        <v>3733.88</v>
      </c>
      <c r="E9828">
        <v>0.31</v>
      </c>
      <c r="F9828">
        <f t="shared" si="306"/>
        <v>1157.5028</v>
      </c>
      <c r="G9828">
        <f t="shared" si="307"/>
        <v>2576.3771999999999</v>
      </c>
      <c r="H9828">
        <v>4</v>
      </c>
      <c r="I9828" s="17">
        <v>45048</v>
      </c>
      <c r="J9828" s="17">
        <v>45054</v>
      </c>
      <c r="K9828" t="s">
        <v>15</v>
      </c>
      <c r="L9828" t="s">
        <v>22</v>
      </c>
      <c r="M9828">
        <v>571.82000000000005</v>
      </c>
      <c r="N9828" t="s">
        <v>17</v>
      </c>
    </row>
    <row r="9829" spans="1:14" ht="14.25" customHeight="1" x14ac:dyDescent="0.3">
      <c r="A9829" t="s">
        <v>10635</v>
      </c>
      <c r="B9829" t="s">
        <v>25</v>
      </c>
      <c r="C9829" t="s">
        <v>14</v>
      </c>
      <c r="D9829">
        <v>3734.7</v>
      </c>
      <c r="E9829">
        <v>0.16</v>
      </c>
      <c r="F9829">
        <f t="shared" si="306"/>
        <v>597.55200000000002</v>
      </c>
      <c r="G9829">
        <f t="shared" si="307"/>
        <v>3137.1479999999997</v>
      </c>
      <c r="H9829">
        <v>4</v>
      </c>
      <c r="I9829" s="17">
        <v>45315</v>
      </c>
      <c r="J9829" s="17">
        <v>45321</v>
      </c>
      <c r="K9829" t="s">
        <v>31</v>
      </c>
      <c r="L9829" t="s">
        <v>16</v>
      </c>
      <c r="M9829">
        <v>878.7</v>
      </c>
      <c r="N9829" t="s">
        <v>23</v>
      </c>
    </row>
    <row r="9830" spans="1:14" ht="14.25" customHeight="1" x14ac:dyDescent="0.3">
      <c r="A9830" t="s">
        <v>4645</v>
      </c>
      <c r="B9830" t="s">
        <v>25</v>
      </c>
      <c r="C9830" t="s">
        <v>14</v>
      </c>
      <c r="D9830">
        <v>3734.71</v>
      </c>
      <c r="E9830">
        <v>0.21</v>
      </c>
      <c r="F9830">
        <f t="shared" si="306"/>
        <v>784.28909999999996</v>
      </c>
      <c r="G9830">
        <f t="shared" si="307"/>
        <v>2950.4209000000001</v>
      </c>
      <c r="H9830">
        <v>4</v>
      </c>
      <c r="I9830" s="17">
        <v>45300</v>
      </c>
      <c r="J9830" s="17">
        <v>45304</v>
      </c>
      <c r="K9830" t="s">
        <v>15</v>
      </c>
      <c r="L9830" t="s">
        <v>27</v>
      </c>
      <c r="M9830">
        <v>798.16</v>
      </c>
      <c r="N9830" t="s">
        <v>34</v>
      </c>
    </row>
    <row r="9831" spans="1:14" ht="14.25" customHeight="1" x14ac:dyDescent="0.3">
      <c r="A9831" t="s">
        <v>6986</v>
      </c>
      <c r="B9831" t="s">
        <v>41</v>
      </c>
      <c r="C9831" t="s">
        <v>36</v>
      </c>
      <c r="D9831">
        <v>3735.91</v>
      </c>
      <c r="E9831">
        <v>0.32</v>
      </c>
      <c r="F9831">
        <f t="shared" si="306"/>
        <v>1195.4911999999999</v>
      </c>
      <c r="G9831">
        <f t="shared" si="307"/>
        <v>2540.4187999999999</v>
      </c>
      <c r="H9831">
        <v>4</v>
      </c>
      <c r="I9831" s="17">
        <v>45437</v>
      </c>
      <c r="J9831" s="17">
        <v>45441</v>
      </c>
      <c r="K9831" t="s">
        <v>15</v>
      </c>
      <c r="L9831" t="s">
        <v>27</v>
      </c>
      <c r="M9831">
        <v>935.45</v>
      </c>
      <c r="N9831" t="s">
        <v>48</v>
      </c>
    </row>
    <row r="9832" spans="1:14" ht="14.25" customHeight="1" x14ac:dyDescent="0.3">
      <c r="A9832" t="s">
        <v>4802</v>
      </c>
      <c r="B9832" t="s">
        <v>13</v>
      </c>
      <c r="C9832" t="s">
        <v>33</v>
      </c>
      <c r="D9832">
        <v>3738.31</v>
      </c>
      <c r="E9832">
        <v>0.28999999999999998</v>
      </c>
      <c r="F9832">
        <f t="shared" si="306"/>
        <v>1084.1098999999999</v>
      </c>
      <c r="G9832">
        <f t="shared" si="307"/>
        <v>2654.2001</v>
      </c>
      <c r="H9832">
        <v>4</v>
      </c>
      <c r="I9832" s="17">
        <v>45548</v>
      </c>
      <c r="J9832" s="17">
        <v>45552</v>
      </c>
      <c r="K9832" t="s">
        <v>21</v>
      </c>
      <c r="L9832" t="s">
        <v>22</v>
      </c>
      <c r="M9832">
        <v>1093.93</v>
      </c>
      <c r="N9832" t="s">
        <v>23</v>
      </c>
    </row>
    <row r="9833" spans="1:14" ht="14.25" customHeight="1" x14ac:dyDescent="0.3">
      <c r="A9833" t="s">
        <v>14754</v>
      </c>
      <c r="B9833" t="s">
        <v>19</v>
      </c>
      <c r="C9833" t="s">
        <v>20</v>
      </c>
      <c r="D9833">
        <v>3741.38</v>
      </c>
      <c r="E9833">
        <v>0.25</v>
      </c>
      <c r="F9833">
        <f t="shared" si="306"/>
        <v>935.34500000000003</v>
      </c>
      <c r="G9833">
        <f t="shared" si="307"/>
        <v>2806.0349999999999</v>
      </c>
      <c r="H9833">
        <v>4</v>
      </c>
      <c r="I9833" s="17">
        <v>45325</v>
      </c>
      <c r="J9833" s="17">
        <v>45332</v>
      </c>
      <c r="K9833" t="s">
        <v>15</v>
      </c>
      <c r="L9833" t="s">
        <v>27</v>
      </c>
      <c r="M9833">
        <v>637.04999999999995</v>
      </c>
      <c r="N9833" t="s">
        <v>23</v>
      </c>
    </row>
    <row r="9834" spans="1:14" ht="14.25" customHeight="1" x14ac:dyDescent="0.3">
      <c r="A9834" t="s">
        <v>3996</v>
      </c>
      <c r="B9834" t="s">
        <v>25</v>
      </c>
      <c r="C9834" t="s">
        <v>20</v>
      </c>
      <c r="D9834">
        <v>3744.12</v>
      </c>
      <c r="E9834">
        <v>0.17</v>
      </c>
      <c r="F9834">
        <f t="shared" si="306"/>
        <v>636.50040000000001</v>
      </c>
      <c r="G9834">
        <f t="shared" si="307"/>
        <v>3107.6196</v>
      </c>
      <c r="H9834">
        <v>4</v>
      </c>
      <c r="I9834" s="17">
        <v>45123</v>
      </c>
      <c r="J9834" s="17">
        <v>45129</v>
      </c>
      <c r="K9834" t="s">
        <v>31</v>
      </c>
      <c r="L9834" t="s">
        <v>22</v>
      </c>
      <c r="M9834">
        <v>487.7</v>
      </c>
      <c r="N9834" t="s">
        <v>34</v>
      </c>
    </row>
    <row r="9835" spans="1:14" ht="14.25" customHeight="1" x14ac:dyDescent="0.3">
      <c r="A9835" t="s">
        <v>2327</v>
      </c>
      <c r="B9835" t="s">
        <v>19</v>
      </c>
      <c r="C9835" t="s">
        <v>20</v>
      </c>
      <c r="D9835">
        <v>3744.41</v>
      </c>
      <c r="E9835">
        <v>0.25</v>
      </c>
      <c r="F9835">
        <f t="shared" si="306"/>
        <v>936.10249999999996</v>
      </c>
      <c r="G9835">
        <f t="shared" si="307"/>
        <v>2808.3074999999999</v>
      </c>
      <c r="H9835">
        <v>4</v>
      </c>
      <c r="I9835" s="17">
        <v>44987</v>
      </c>
      <c r="J9835" s="17">
        <v>44990</v>
      </c>
      <c r="K9835" t="s">
        <v>31</v>
      </c>
      <c r="L9835" t="s">
        <v>16</v>
      </c>
      <c r="M9835">
        <v>278.75</v>
      </c>
      <c r="N9835" t="s">
        <v>23</v>
      </c>
    </row>
    <row r="9836" spans="1:14" ht="14.25" customHeight="1" x14ac:dyDescent="0.3">
      <c r="A9836" t="s">
        <v>3411</v>
      </c>
      <c r="B9836" t="s">
        <v>41</v>
      </c>
      <c r="C9836" t="s">
        <v>26</v>
      </c>
      <c r="D9836">
        <v>3745.13</v>
      </c>
      <c r="E9836">
        <v>0.19</v>
      </c>
      <c r="F9836">
        <f t="shared" si="306"/>
        <v>711.57470000000001</v>
      </c>
      <c r="G9836">
        <f t="shared" si="307"/>
        <v>3033.5553</v>
      </c>
      <c r="H9836">
        <v>4</v>
      </c>
      <c r="I9836" s="17">
        <v>44987</v>
      </c>
      <c r="J9836" s="17">
        <v>44994</v>
      </c>
      <c r="K9836" t="s">
        <v>21</v>
      </c>
      <c r="L9836" t="s">
        <v>22</v>
      </c>
      <c r="M9836">
        <v>218.95</v>
      </c>
      <c r="N9836" t="s">
        <v>34</v>
      </c>
    </row>
    <row r="9837" spans="1:14" ht="14.25" customHeight="1" x14ac:dyDescent="0.3">
      <c r="A9837" t="s">
        <v>7069</v>
      </c>
      <c r="B9837" t="s">
        <v>41</v>
      </c>
      <c r="C9837" t="s">
        <v>14</v>
      </c>
      <c r="D9837">
        <v>3748.71</v>
      </c>
      <c r="E9837">
        <v>0.43</v>
      </c>
      <c r="F9837">
        <f t="shared" si="306"/>
        <v>1611.9453000000001</v>
      </c>
      <c r="G9837">
        <f t="shared" si="307"/>
        <v>2136.7646999999997</v>
      </c>
      <c r="H9837">
        <v>4</v>
      </c>
      <c r="I9837" s="17">
        <v>45558</v>
      </c>
      <c r="J9837" s="17">
        <v>45559</v>
      </c>
      <c r="K9837" t="s">
        <v>31</v>
      </c>
      <c r="L9837" t="s">
        <v>16</v>
      </c>
      <c r="M9837">
        <v>298.87</v>
      </c>
      <c r="N9837" t="s">
        <v>48</v>
      </c>
    </row>
    <row r="9838" spans="1:14" ht="14.25" customHeight="1" x14ac:dyDescent="0.3">
      <c r="A9838" t="s">
        <v>3764</v>
      </c>
      <c r="B9838" t="s">
        <v>19</v>
      </c>
      <c r="C9838" t="s">
        <v>36</v>
      </c>
      <c r="D9838">
        <v>3750.13</v>
      </c>
      <c r="E9838">
        <v>0.09</v>
      </c>
      <c r="F9838">
        <f t="shared" si="306"/>
        <v>337.51170000000002</v>
      </c>
      <c r="G9838">
        <f t="shared" si="307"/>
        <v>3412.6183000000001</v>
      </c>
      <c r="H9838">
        <v>4</v>
      </c>
      <c r="I9838" s="17">
        <v>45265</v>
      </c>
      <c r="J9838" s="17">
        <v>45270</v>
      </c>
      <c r="K9838" t="s">
        <v>15</v>
      </c>
      <c r="L9838" t="s">
        <v>16</v>
      </c>
      <c r="M9838">
        <v>452.69</v>
      </c>
      <c r="N9838" t="s">
        <v>23</v>
      </c>
    </row>
    <row r="9839" spans="1:14" ht="14.25" customHeight="1" x14ac:dyDescent="0.3">
      <c r="A9839" t="s">
        <v>14468</v>
      </c>
      <c r="B9839" t="s">
        <v>25</v>
      </c>
      <c r="C9839" t="s">
        <v>14</v>
      </c>
      <c r="D9839">
        <v>3751.82</v>
      </c>
      <c r="E9839">
        <v>0.15</v>
      </c>
      <c r="F9839">
        <f t="shared" si="306"/>
        <v>562.77300000000002</v>
      </c>
      <c r="G9839">
        <f t="shared" si="307"/>
        <v>3189.047</v>
      </c>
      <c r="H9839">
        <v>4</v>
      </c>
      <c r="I9839" s="17">
        <v>45137</v>
      </c>
      <c r="J9839" s="17">
        <v>45141</v>
      </c>
      <c r="K9839" t="s">
        <v>21</v>
      </c>
      <c r="L9839" t="s">
        <v>16</v>
      </c>
      <c r="M9839">
        <v>819.4</v>
      </c>
      <c r="N9839" t="s">
        <v>34</v>
      </c>
    </row>
    <row r="9840" spans="1:14" ht="14.25" customHeight="1" x14ac:dyDescent="0.3">
      <c r="A9840" t="s">
        <v>1606</v>
      </c>
      <c r="B9840" t="s">
        <v>41</v>
      </c>
      <c r="C9840" t="s">
        <v>33</v>
      </c>
      <c r="D9840">
        <v>3752.61</v>
      </c>
      <c r="E9840">
        <v>0.11</v>
      </c>
      <c r="F9840">
        <f t="shared" si="306"/>
        <v>412.78710000000001</v>
      </c>
      <c r="G9840">
        <f t="shared" si="307"/>
        <v>3339.8229000000001</v>
      </c>
      <c r="H9840">
        <v>4</v>
      </c>
      <c r="I9840" s="17">
        <v>45413</v>
      </c>
      <c r="J9840" s="17">
        <v>45420</v>
      </c>
      <c r="K9840" t="s">
        <v>15</v>
      </c>
      <c r="L9840" t="s">
        <v>27</v>
      </c>
      <c r="M9840">
        <v>838.33</v>
      </c>
      <c r="N9840" t="s">
        <v>34</v>
      </c>
    </row>
    <row r="9841" spans="1:14" ht="14.25" customHeight="1" x14ac:dyDescent="0.3">
      <c r="A9841" t="s">
        <v>5430</v>
      </c>
      <c r="B9841" t="s">
        <v>19</v>
      </c>
      <c r="C9841" t="s">
        <v>26</v>
      </c>
      <c r="D9841">
        <v>3754.13</v>
      </c>
      <c r="E9841">
        <v>0.05</v>
      </c>
      <c r="F9841">
        <f t="shared" si="306"/>
        <v>187.70650000000001</v>
      </c>
      <c r="G9841">
        <f t="shared" si="307"/>
        <v>3566.4234999999999</v>
      </c>
      <c r="H9841">
        <v>4</v>
      </c>
      <c r="I9841" s="17">
        <v>45339</v>
      </c>
      <c r="J9841" s="17">
        <v>45342</v>
      </c>
      <c r="K9841" t="s">
        <v>31</v>
      </c>
      <c r="L9841" t="s">
        <v>27</v>
      </c>
      <c r="M9841">
        <v>819.39</v>
      </c>
      <c r="N9841" t="s">
        <v>48</v>
      </c>
    </row>
    <row r="9842" spans="1:14" ht="14.25" customHeight="1" x14ac:dyDescent="0.3">
      <c r="A9842" t="s">
        <v>8303</v>
      </c>
      <c r="B9842" t="s">
        <v>13</v>
      </c>
      <c r="C9842" t="s">
        <v>20</v>
      </c>
      <c r="D9842">
        <v>3754.59</v>
      </c>
      <c r="E9842">
        <v>0.39</v>
      </c>
      <c r="F9842">
        <f t="shared" si="306"/>
        <v>1464.2901000000002</v>
      </c>
      <c r="G9842">
        <f t="shared" si="307"/>
        <v>2290.2999</v>
      </c>
      <c r="H9842">
        <v>4</v>
      </c>
      <c r="I9842" s="17">
        <v>45016</v>
      </c>
      <c r="J9842" s="17">
        <v>45018</v>
      </c>
      <c r="K9842" t="s">
        <v>21</v>
      </c>
      <c r="L9842" t="s">
        <v>16</v>
      </c>
      <c r="M9842">
        <v>345.02</v>
      </c>
      <c r="N9842" t="s">
        <v>34</v>
      </c>
    </row>
    <row r="9843" spans="1:14" ht="14.25" customHeight="1" x14ac:dyDescent="0.3">
      <c r="A9843" t="s">
        <v>10137</v>
      </c>
      <c r="B9843" t="s">
        <v>19</v>
      </c>
      <c r="C9843" t="s">
        <v>14</v>
      </c>
      <c r="D9843">
        <v>3756.35</v>
      </c>
      <c r="E9843">
        <v>0.2</v>
      </c>
      <c r="F9843">
        <f t="shared" si="306"/>
        <v>751.27</v>
      </c>
      <c r="G9843">
        <f t="shared" si="307"/>
        <v>3005.08</v>
      </c>
      <c r="H9843">
        <v>4</v>
      </c>
      <c r="I9843" s="17">
        <v>45389</v>
      </c>
      <c r="J9843" s="17">
        <v>45390</v>
      </c>
      <c r="K9843" t="s">
        <v>15</v>
      </c>
      <c r="L9843" t="s">
        <v>16</v>
      </c>
      <c r="M9843">
        <v>1096.95</v>
      </c>
      <c r="N9843" t="s">
        <v>34</v>
      </c>
    </row>
    <row r="9844" spans="1:14" ht="14.25" customHeight="1" x14ac:dyDescent="0.3">
      <c r="A9844" t="s">
        <v>4346</v>
      </c>
      <c r="B9844" t="s">
        <v>41</v>
      </c>
      <c r="C9844" t="s">
        <v>33</v>
      </c>
      <c r="D9844">
        <v>3760.47</v>
      </c>
      <c r="E9844">
        <v>0.11</v>
      </c>
      <c r="F9844">
        <f t="shared" si="306"/>
        <v>413.65170000000001</v>
      </c>
      <c r="G9844">
        <f t="shared" si="307"/>
        <v>3346.8182999999999</v>
      </c>
      <c r="H9844">
        <v>4</v>
      </c>
      <c r="I9844" s="17">
        <v>45297</v>
      </c>
      <c r="J9844" s="17">
        <v>45302</v>
      </c>
      <c r="K9844" t="s">
        <v>31</v>
      </c>
      <c r="L9844" t="s">
        <v>16</v>
      </c>
      <c r="M9844">
        <v>347.1</v>
      </c>
      <c r="N9844" t="s">
        <v>48</v>
      </c>
    </row>
    <row r="9845" spans="1:14" ht="14.25" customHeight="1" x14ac:dyDescent="0.3">
      <c r="A9845" t="s">
        <v>4032</v>
      </c>
      <c r="B9845" t="s">
        <v>41</v>
      </c>
      <c r="C9845" t="s">
        <v>33</v>
      </c>
      <c r="D9845">
        <v>3761.89</v>
      </c>
      <c r="E9845">
        <v>0.18</v>
      </c>
      <c r="F9845">
        <f t="shared" si="306"/>
        <v>677.14019999999994</v>
      </c>
      <c r="G9845">
        <f t="shared" si="307"/>
        <v>3084.7498000000001</v>
      </c>
      <c r="H9845">
        <v>4</v>
      </c>
      <c r="I9845" s="17">
        <v>45600</v>
      </c>
      <c r="J9845" s="17">
        <v>45604</v>
      </c>
      <c r="K9845" t="s">
        <v>15</v>
      </c>
      <c r="L9845" t="s">
        <v>27</v>
      </c>
      <c r="M9845">
        <v>840.46</v>
      </c>
      <c r="N9845" t="s">
        <v>39</v>
      </c>
    </row>
    <row r="9846" spans="1:14" ht="14.25" customHeight="1" x14ac:dyDescent="0.3">
      <c r="A9846" t="s">
        <v>5257</v>
      </c>
      <c r="B9846" t="s">
        <v>25</v>
      </c>
      <c r="C9846" t="s">
        <v>20</v>
      </c>
      <c r="D9846">
        <v>3763.44</v>
      </c>
      <c r="E9846">
        <v>0.3</v>
      </c>
      <c r="F9846">
        <f t="shared" si="306"/>
        <v>1129.0319999999999</v>
      </c>
      <c r="G9846">
        <f t="shared" si="307"/>
        <v>2634.4080000000004</v>
      </c>
      <c r="H9846">
        <v>4</v>
      </c>
      <c r="I9846" s="17">
        <v>44972</v>
      </c>
      <c r="J9846" s="17">
        <v>44974</v>
      </c>
      <c r="K9846" t="s">
        <v>15</v>
      </c>
      <c r="L9846" t="s">
        <v>27</v>
      </c>
      <c r="M9846">
        <v>1047.53</v>
      </c>
      <c r="N9846" t="s">
        <v>23</v>
      </c>
    </row>
    <row r="9847" spans="1:14" ht="14.25" customHeight="1" x14ac:dyDescent="0.3">
      <c r="A9847" t="s">
        <v>12873</v>
      </c>
      <c r="B9847" t="s">
        <v>41</v>
      </c>
      <c r="C9847" t="s">
        <v>14</v>
      </c>
      <c r="D9847">
        <v>3764.16</v>
      </c>
      <c r="E9847">
        <v>0.49</v>
      </c>
      <c r="F9847">
        <f t="shared" si="306"/>
        <v>1844.4384</v>
      </c>
      <c r="G9847">
        <f t="shared" si="307"/>
        <v>1919.7215999999999</v>
      </c>
      <c r="H9847">
        <v>4</v>
      </c>
      <c r="I9847" s="17">
        <v>45036</v>
      </c>
      <c r="J9847" s="17">
        <v>45043</v>
      </c>
      <c r="K9847" t="s">
        <v>21</v>
      </c>
      <c r="L9847" t="s">
        <v>27</v>
      </c>
      <c r="M9847">
        <v>288.52</v>
      </c>
      <c r="N9847" t="s">
        <v>48</v>
      </c>
    </row>
    <row r="9848" spans="1:14" ht="14.25" customHeight="1" x14ac:dyDescent="0.3">
      <c r="A9848" t="s">
        <v>7691</v>
      </c>
      <c r="B9848" t="s">
        <v>41</v>
      </c>
      <c r="C9848" t="s">
        <v>33</v>
      </c>
      <c r="D9848">
        <v>3765.62</v>
      </c>
      <c r="E9848">
        <v>0.01</v>
      </c>
      <c r="F9848">
        <f t="shared" si="306"/>
        <v>37.656199999999998</v>
      </c>
      <c r="G9848">
        <f t="shared" si="307"/>
        <v>3727.9638</v>
      </c>
      <c r="H9848">
        <v>4</v>
      </c>
      <c r="I9848" s="17">
        <v>45584</v>
      </c>
      <c r="J9848" s="17">
        <v>45588</v>
      </c>
      <c r="K9848" t="s">
        <v>15</v>
      </c>
      <c r="L9848" t="s">
        <v>27</v>
      </c>
      <c r="M9848">
        <v>804.96</v>
      </c>
      <c r="N9848" t="s">
        <v>28</v>
      </c>
    </row>
    <row r="9849" spans="1:14" ht="14.25" customHeight="1" x14ac:dyDescent="0.3">
      <c r="A9849" t="s">
        <v>1470</v>
      </c>
      <c r="B9849" t="s">
        <v>25</v>
      </c>
      <c r="C9849" t="s">
        <v>36</v>
      </c>
      <c r="D9849">
        <v>3766.15</v>
      </c>
      <c r="E9849">
        <v>0.28000000000000003</v>
      </c>
      <c r="F9849">
        <f t="shared" si="306"/>
        <v>1054.5220000000002</v>
      </c>
      <c r="G9849">
        <f t="shared" si="307"/>
        <v>2711.6279999999997</v>
      </c>
      <c r="H9849">
        <v>4</v>
      </c>
      <c r="I9849" s="17">
        <v>45443</v>
      </c>
      <c r="J9849" s="17">
        <v>45445</v>
      </c>
      <c r="K9849" t="s">
        <v>31</v>
      </c>
      <c r="L9849" t="s">
        <v>27</v>
      </c>
      <c r="M9849">
        <v>1054.2</v>
      </c>
      <c r="N9849" t="s">
        <v>23</v>
      </c>
    </row>
    <row r="9850" spans="1:14" ht="14.25" customHeight="1" x14ac:dyDescent="0.3">
      <c r="A9850" t="s">
        <v>1296</v>
      </c>
      <c r="B9850" t="s">
        <v>13</v>
      </c>
      <c r="C9850" t="s">
        <v>14</v>
      </c>
      <c r="D9850">
        <v>3771.7</v>
      </c>
      <c r="E9850">
        <v>0.17</v>
      </c>
      <c r="F9850">
        <f t="shared" si="306"/>
        <v>641.18899999999996</v>
      </c>
      <c r="G9850">
        <f t="shared" si="307"/>
        <v>3130.511</v>
      </c>
      <c r="H9850">
        <v>4</v>
      </c>
      <c r="I9850" s="17">
        <v>45320</v>
      </c>
      <c r="J9850" s="17">
        <v>45327</v>
      </c>
      <c r="K9850" t="s">
        <v>15</v>
      </c>
      <c r="L9850" t="s">
        <v>22</v>
      </c>
      <c r="M9850">
        <v>993.8</v>
      </c>
      <c r="N9850" t="s">
        <v>34</v>
      </c>
    </row>
    <row r="9851" spans="1:14" ht="14.25" customHeight="1" x14ac:dyDescent="0.3">
      <c r="A9851" t="s">
        <v>10568</v>
      </c>
      <c r="B9851" t="s">
        <v>25</v>
      </c>
      <c r="C9851" t="s">
        <v>33</v>
      </c>
      <c r="D9851">
        <v>3772.34</v>
      </c>
      <c r="E9851">
        <v>0.11</v>
      </c>
      <c r="F9851">
        <f t="shared" si="306"/>
        <v>414.95740000000001</v>
      </c>
      <c r="G9851">
        <f t="shared" si="307"/>
        <v>3357.3825999999999</v>
      </c>
      <c r="H9851">
        <v>4</v>
      </c>
      <c r="I9851" s="17">
        <v>45563</v>
      </c>
      <c r="J9851" s="17">
        <v>45569</v>
      </c>
      <c r="K9851" t="s">
        <v>31</v>
      </c>
      <c r="L9851" t="s">
        <v>22</v>
      </c>
      <c r="M9851">
        <v>714.96</v>
      </c>
      <c r="N9851" t="s">
        <v>28</v>
      </c>
    </row>
    <row r="9852" spans="1:14" ht="14.25" customHeight="1" x14ac:dyDescent="0.3">
      <c r="A9852" t="s">
        <v>914</v>
      </c>
      <c r="B9852" t="s">
        <v>41</v>
      </c>
      <c r="C9852" t="s">
        <v>26</v>
      </c>
      <c r="D9852">
        <v>3775.52</v>
      </c>
      <c r="E9852">
        <v>0.47</v>
      </c>
      <c r="F9852">
        <f t="shared" si="306"/>
        <v>1774.4943999999998</v>
      </c>
      <c r="G9852">
        <f t="shared" si="307"/>
        <v>2001.0256000000002</v>
      </c>
      <c r="H9852">
        <v>4</v>
      </c>
      <c r="I9852" s="17">
        <v>45102</v>
      </c>
      <c r="J9852" s="17">
        <v>45107</v>
      </c>
      <c r="K9852" t="s">
        <v>21</v>
      </c>
      <c r="L9852" t="s">
        <v>16</v>
      </c>
      <c r="M9852">
        <v>267.91000000000003</v>
      </c>
      <c r="N9852" t="s">
        <v>34</v>
      </c>
    </row>
    <row r="9853" spans="1:14" ht="14.25" customHeight="1" x14ac:dyDescent="0.3">
      <c r="A9853" t="s">
        <v>14824</v>
      </c>
      <c r="B9853" t="s">
        <v>19</v>
      </c>
      <c r="C9853" t="s">
        <v>26</v>
      </c>
      <c r="D9853">
        <v>3776.01</v>
      </c>
      <c r="E9853">
        <v>0.34</v>
      </c>
      <c r="F9853">
        <f t="shared" si="306"/>
        <v>1283.8434000000002</v>
      </c>
      <c r="G9853">
        <f t="shared" si="307"/>
        <v>2492.1666</v>
      </c>
      <c r="H9853">
        <v>4</v>
      </c>
      <c r="I9853" s="17">
        <v>45423</v>
      </c>
      <c r="J9853" s="17">
        <v>45425</v>
      </c>
      <c r="K9853" t="s">
        <v>31</v>
      </c>
      <c r="L9853" t="s">
        <v>22</v>
      </c>
      <c r="M9853">
        <v>1009.37</v>
      </c>
      <c r="N9853" t="s">
        <v>48</v>
      </c>
    </row>
    <row r="9854" spans="1:14" ht="14.25" customHeight="1" x14ac:dyDescent="0.3">
      <c r="A9854" t="s">
        <v>3683</v>
      </c>
      <c r="B9854" t="s">
        <v>41</v>
      </c>
      <c r="C9854" t="s">
        <v>14</v>
      </c>
      <c r="D9854">
        <v>3782.67</v>
      </c>
      <c r="E9854">
        <v>0.23</v>
      </c>
      <c r="F9854">
        <f t="shared" si="306"/>
        <v>870.0141000000001</v>
      </c>
      <c r="G9854">
        <f t="shared" si="307"/>
        <v>2912.6558999999997</v>
      </c>
      <c r="H9854">
        <v>4</v>
      </c>
      <c r="I9854" s="17">
        <v>45152</v>
      </c>
      <c r="J9854" s="17">
        <v>45154</v>
      </c>
      <c r="K9854" t="s">
        <v>15</v>
      </c>
      <c r="L9854" t="s">
        <v>22</v>
      </c>
      <c r="M9854">
        <v>359.18</v>
      </c>
      <c r="N9854" t="s">
        <v>39</v>
      </c>
    </row>
    <row r="9855" spans="1:14" ht="14.25" customHeight="1" x14ac:dyDescent="0.3">
      <c r="A9855" t="s">
        <v>6936</v>
      </c>
      <c r="B9855" t="s">
        <v>13</v>
      </c>
      <c r="C9855" t="s">
        <v>14</v>
      </c>
      <c r="D9855">
        <v>3790.17</v>
      </c>
      <c r="E9855">
        <v>0.39</v>
      </c>
      <c r="F9855">
        <f t="shared" si="306"/>
        <v>1478.1663000000001</v>
      </c>
      <c r="G9855">
        <f t="shared" si="307"/>
        <v>2312.0037000000002</v>
      </c>
      <c r="H9855">
        <v>4</v>
      </c>
      <c r="I9855" s="17">
        <v>45165</v>
      </c>
      <c r="J9855" s="17">
        <v>45169</v>
      </c>
      <c r="K9855" t="s">
        <v>21</v>
      </c>
      <c r="L9855" t="s">
        <v>27</v>
      </c>
      <c r="M9855">
        <v>869.18</v>
      </c>
      <c r="N9855" t="s">
        <v>39</v>
      </c>
    </row>
    <row r="9856" spans="1:14" ht="14.25" customHeight="1" x14ac:dyDescent="0.3">
      <c r="A9856" t="s">
        <v>10680</v>
      </c>
      <c r="B9856" t="s">
        <v>25</v>
      </c>
      <c r="C9856" t="s">
        <v>36</v>
      </c>
      <c r="D9856">
        <v>3791.8</v>
      </c>
      <c r="E9856">
        <v>0.17</v>
      </c>
      <c r="F9856">
        <f t="shared" si="306"/>
        <v>644.60600000000011</v>
      </c>
      <c r="G9856">
        <f t="shared" si="307"/>
        <v>3147.194</v>
      </c>
      <c r="H9856">
        <v>4</v>
      </c>
      <c r="I9856" s="17">
        <v>44950</v>
      </c>
      <c r="J9856" s="17">
        <v>44957</v>
      </c>
      <c r="K9856" t="s">
        <v>21</v>
      </c>
      <c r="L9856" t="s">
        <v>16</v>
      </c>
      <c r="M9856">
        <v>716.04</v>
      </c>
      <c r="N9856" t="s">
        <v>48</v>
      </c>
    </row>
    <row r="9857" spans="1:14" ht="14.25" customHeight="1" x14ac:dyDescent="0.3">
      <c r="A9857" t="s">
        <v>14052</v>
      </c>
      <c r="B9857" t="s">
        <v>25</v>
      </c>
      <c r="C9857" t="s">
        <v>14</v>
      </c>
      <c r="D9857">
        <v>3797.01</v>
      </c>
      <c r="E9857">
        <v>7.0000000000000007E-2</v>
      </c>
      <c r="F9857">
        <f t="shared" si="306"/>
        <v>265.79070000000002</v>
      </c>
      <c r="G9857">
        <f t="shared" si="307"/>
        <v>3531.2193000000002</v>
      </c>
      <c r="H9857">
        <v>4</v>
      </c>
      <c r="I9857" s="17">
        <v>45046</v>
      </c>
      <c r="J9857" s="17">
        <v>45048</v>
      </c>
      <c r="K9857" t="s">
        <v>15</v>
      </c>
      <c r="L9857" t="s">
        <v>16</v>
      </c>
      <c r="M9857">
        <v>497.08</v>
      </c>
      <c r="N9857" t="s">
        <v>34</v>
      </c>
    </row>
    <row r="9858" spans="1:14" ht="14.25" customHeight="1" x14ac:dyDescent="0.3">
      <c r="A9858" t="s">
        <v>18</v>
      </c>
      <c r="B9858" t="s">
        <v>19</v>
      </c>
      <c r="C9858" t="s">
        <v>20</v>
      </c>
      <c r="D9858">
        <v>3802.97</v>
      </c>
      <c r="E9858">
        <v>0.38</v>
      </c>
      <c r="F9858">
        <f t="shared" ref="F9858:F9921" si="308">D9858*E9858</f>
        <v>1445.1286</v>
      </c>
      <c r="G9858">
        <f t="shared" ref="G9858:G9921" si="309">D9858-F9858</f>
        <v>2357.8413999999998</v>
      </c>
      <c r="H9858">
        <v>4</v>
      </c>
      <c r="I9858" s="17">
        <v>45166</v>
      </c>
      <c r="J9858" s="17">
        <v>45172</v>
      </c>
      <c r="K9858" t="s">
        <v>21</v>
      </c>
      <c r="L9858" t="s">
        <v>22</v>
      </c>
      <c r="M9858">
        <v>971.41</v>
      </c>
      <c r="N9858" t="s">
        <v>23</v>
      </c>
    </row>
    <row r="9859" spans="1:14" ht="14.25" customHeight="1" x14ac:dyDescent="0.3">
      <c r="A9859" t="s">
        <v>11705</v>
      </c>
      <c r="B9859" t="s">
        <v>41</v>
      </c>
      <c r="C9859" t="s">
        <v>20</v>
      </c>
      <c r="D9859">
        <v>3804.32</v>
      </c>
      <c r="E9859">
        <v>0.31</v>
      </c>
      <c r="F9859">
        <f t="shared" si="308"/>
        <v>1179.3392000000001</v>
      </c>
      <c r="G9859">
        <f t="shared" si="309"/>
        <v>2624.9808000000003</v>
      </c>
      <c r="H9859">
        <v>4</v>
      </c>
      <c r="I9859" s="17">
        <v>45327</v>
      </c>
      <c r="J9859" s="17">
        <v>45328</v>
      </c>
      <c r="K9859" t="s">
        <v>21</v>
      </c>
      <c r="L9859" t="s">
        <v>16</v>
      </c>
      <c r="M9859">
        <v>964.6</v>
      </c>
      <c r="N9859" t="s">
        <v>48</v>
      </c>
    </row>
    <row r="9860" spans="1:14" ht="14.25" customHeight="1" x14ac:dyDescent="0.3">
      <c r="A9860" t="s">
        <v>13186</v>
      </c>
      <c r="B9860" t="s">
        <v>19</v>
      </c>
      <c r="C9860" t="s">
        <v>14</v>
      </c>
      <c r="D9860">
        <v>3806.41</v>
      </c>
      <c r="E9860">
        <v>0.2</v>
      </c>
      <c r="F9860">
        <f t="shared" si="308"/>
        <v>761.28200000000004</v>
      </c>
      <c r="G9860">
        <f t="shared" si="309"/>
        <v>3045.1279999999997</v>
      </c>
      <c r="H9860">
        <v>4</v>
      </c>
      <c r="I9860" s="17">
        <v>44991</v>
      </c>
      <c r="J9860" s="17">
        <v>44997</v>
      </c>
      <c r="K9860" t="s">
        <v>21</v>
      </c>
      <c r="L9860" t="s">
        <v>22</v>
      </c>
      <c r="M9860">
        <v>1134.25</v>
      </c>
      <c r="N9860" t="s">
        <v>48</v>
      </c>
    </row>
    <row r="9861" spans="1:14" ht="14.25" customHeight="1" x14ac:dyDescent="0.3">
      <c r="A9861" t="s">
        <v>11283</v>
      </c>
      <c r="B9861" t="s">
        <v>41</v>
      </c>
      <c r="C9861" t="s">
        <v>36</v>
      </c>
      <c r="D9861">
        <v>3808.89</v>
      </c>
      <c r="E9861">
        <v>0.09</v>
      </c>
      <c r="F9861">
        <f t="shared" si="308"/>
        <v>342.80009999999999</v>
      </c>
      <c r="G9861">
        <f t="shared" si="309"/>
        <v>3466.0898999999999</v>
      </c>
      <c r="H9861">
        <v>4</v>
      </c>
      <c r="I9861" s="17">
        <v>45570</v>
      </c>
      <c r="J9861" s="17">
        <v>45571</v>
      </c>
      <c r="K9861" t="s">
        <v>15</v>
      </c>
      <c r="L9861" t="s">
        <v>27</v>
      </c>
      <c r="M9861">
        <v>820.72</v>
      </c>
      <c r="N9861" t="s">
        <v>28</v>
      </c>
    </row>
    <row r="9862" spans="1:14" ht="14.25" customHeight="1" x14ac:dyDescent="0.3">
      <c r="A9862" t="s">
        <v>6107</v>
      </c>
      <c r="B9862" t="s">
        <v>25</v>
      </c>
      <c r="C9862" t="s">
        <v>20</v>
      </c>
      <c r="D9862">
        <v>3809</v>
      </c>
      <c r="E9862">
        <v>0.5</v>
      </c>
      <c r="F9862">
        <f t="shared" si="308"/>
        <v>1904.5</v>
      </c>
      <c r="G9862">
        <f t="shared" si="309"/>
        <v>1904.5</v>
      </c>
      <c r="H9862">
        <v>4</v>
      </c>
      <c r="I9862" s="17">
        <v>45139</v>
      </c>
      <c r="J9862" s="17">
        <v>45142</v>
      </c>
      <c r="K9862" t="s">
        <v>31</v>
      </c>
      <c r="L9862" t="s">
        <v>22</v>
      </c>
      <c r="M9862">
        <v>347.16</v>
      </c>
      <c r="N9862" t="s">
        <v>48</v>
      </c>
    </row>
    <row r="9863" spans="1:14" ht="14.25" customHeight="1" x14ac:dyDescent="0.3">
      <c r="A9863" t="s">
        <v>11063</v>
      </c>
      <c r="B9863" t="s">
        <v>41</v>
      </c>
      <c r="C9863" t="s">
        <v>33</v>
      </c>
      <c r="D9863">
        <v>3809.91</v>
      </c>
      <c r="E9863">
        <v>0.2</v>
      </c>
      <c r="F9863">
        <f t="shared" si="308"/>
        <v>761.98199999999997</v>
      </c>
      <c r="G9863">
        <f t="shared" si="309"/>
        <v>3047.9279999999999</v>
      </c>
      <c r="H9863">
        <v>4</v>
      </c>
      <c r="I9863" s="17">
        <v>45066</v>
      </c>
      <c r="J9863" s="17">
        <v>45073</v>
      </c>
      <c r="K9863" t="s">
        <v>31</v>
      </c>
      <c r="L9863" t="s">
        <v>22</v>
      </c>
      <c r="M9863">
        <v>391.37</v>
      </c>
      <c r="N9863" t="s">
        <v>17</v>
      </c>
    </row>
    <row r="9864" spans="1:14" ht="14.25" customHeight="1" x14ac:dyDescent="0.3">
      <c r="A9864" t="s">
        <v>11217</v>
      </c>
      <c r="B9864" t="s">
        <v>25</v>
      </c>
      <c r="C9864" t="s">
        <v>33</v>
      </c>
      <c r="D9864">
        <v>3810.9</v>
      </c>
      <c r="E9864">
        <v>0.4</v>
      </c>
      <c r="F9864">
        <f t="shared" si="308"/>
        <v>1524.3600000000001</v>
      </c>
      <c r="G9864">
        <f t="shared" si="309"/>
        <v>2286.54</v>
      </c>
      <c r="H9864">
        <v>4</v>
      </c>
      <c r="I9864" s="17">
        <v>45433</v>
      </c>
      <c r="J9864" s="17">
        <v>45436</v>
      </c>
      <c r="K9864" t="s">
        <v>31</v>
      </c>
      <c r="L9864" t="s">
        <v>27</v>
      </c>
      <c r="M9864">
        <v>530.58000000000004</v>
      </c>
      <c r="N9864" t="s">
        <v>17</v>
      </c>
    </row>
    <row r="9865" spans="1:14" ht="14.25" customHeight="1" x14ac:dyDescent="0.3">
      <c r="A9865" t="s">
        <v>2594</v>
      </c>
      <c r="B9865" t="s">
        <v>19</v>
      </c>
      <c r="C9865" t="s">
        <v>20</v>
      </c>
      <c r="D9865">
        <v>3815.06</v>
      </c>
      <c r="E9865">
        <v>7.0000000000000007E-2</v>
      </c>
      <c r="F9865">
        <f t="shared" si="308"/>
        <v>267.05420000000004</v>
      </c>
      <c r="G9865">
        <f t="shared" si="309"/>
        <v>3548.0057999999999</v>
      </c>
      <c r="H9865">
        <v>4</v>
      </c>
      <c r="I9865" s="17">
        <v>45536</v>
      </c>
      <c r="J9865" s="17">
        <v>45542</v>
      </c>
      <c r="K9865" t="s">
        <v>15</v>
      </c>
      <c r="L9865" t="s">
        <v>16</v>
      </c>
      <c r="M9865">
        <v>959.5</v>
      </c>
      <c r="N9865" t="s">
        <v>39</v>
      </c>
    </row>
    <row r="9866" spans="1:14" ht="14.25" customHeight="1" x14ac:dyDescent="0.3">
      <c r="A9866" t="s">
        <v>6283</v>
      </c>
      <c r="B9866" t="s">
        <v>41</v>
      </c>
      <c r="C9866" t="s">
        <v>36</v>
      </c>
      <c r="D9866">
        <v>3817.51</v>
      </c>
      <c r="E9866">
        <v>0.22</v>
      </c>
      <c r="F9866">
        <f t="shared" si="308"/>
        <v>839.85220000000004</v>
      </c>
      <c r="G9866">
        <f t="shared" si="309"/>
        <v>2977.6578</v>
      </c>
      <c r="H9866">
        <v>4</v>
      </c>
      <c r="I9866" s="17">
        <v>45286</v>
      </c>
      <c r="J9866" s="17">
        <v>45292</v>
      </c>
      <c r="K9866" t="s">
        <v>21</v>
      </c>
      <c r="L9866" t="s">
        <v>16</v>
      </c>
      <c r="M9866">
        <v>664.4</v>
      </c>
      <c r="N9866" t="s">
        <v>23</v>
      </c>
    </row>
    <row r="9867" spans="1:14" ht="14.25" customHeight="1" x14ac:dyDescent="0.3">
      <c r="A9867" t="s">
        <v>12713</v>
      </c>
      <c r="B9867" t="s">
        <v>19</v>
      </c>
      <c r="C9867" t="s">
        <v>33</v>
      </c>
      <c r="D9867">
        <v>3819.47</v>
      </c>
      <c r="E9867">
        <v>0.36</v>
      </c>
      <c r="F9867">
        <f t="shared" si="308"/>
        <v>1375.0092</v>
      </c>
      <c r="G9867">
        <f t="shared" si="309"/>
        <v>2444.4607999999998</v>
      </c>
      <c r="H9867">
        <v>4</v>
      </c>
      <c r="I9867" s="17">
        <v>45049</v>
      </c>
      <c r="J9867" s="17">
        <v>45056</v>
      </c>
      <c r="K9867" t="s">
        <v>21</v>
      </c>
      <c r="L9867" t="s">
        <v>27</v>
      </c>
      <c r="M9867">
        <v>377.77</v>
      </c>
      <c r="N9867" t="s">
        <v>39</v>
      </c>
    </row>
    <row r="9868" spans="1:14" ht="14.25" customHeight="1" x14ac:dyDescent="0.3">
      <c r="A9868" t="s">
        <v>8154</v>
      </c>
      <c r="B9868" t="s">
        <v>13</v>
      </c>
      <c r="C9868" t="s">
        <v>26</v>
      </c>
      <c r="D9868">
        <v>3821.62</v>
      </c>
      <c r="E9868">
        <v>0.4</v>
      </c>
      <c r="F9868">
        <f t="shared" si="308"/>
        <v>1528.6480000000001</v>
      </c>
      <c r="G9868">
        <f t="shared" si="309"/>
        <v>2292.9719999999998</v>
      </c>
      <c r="H9868">
        <v>4</v>
      </c>
      <c r="I9868" s="17">
        <v>45619</v>
      </c>
      <c r="J9868" s="17">
        <v>45622</v>
      </c>
      <c r="K9868" t="s">
        <v>21</v>
      </c>
      <c r="L9868" t="s">
        <v>27</v>
      </c>
      <c r="M9868">
        <v>319.35000000000002</v>
      </c>
      <c r="N9868" t="s">
        <v>23</v>
      </c>
    </row>
    <row r="9869" spans="1:14" ht="14.25" customHeight="1" x14ac:dyDescent="0.3">
      <c r="A9869" t="s">
        <v>400</v>
      </c>
      <c r="B9869" t="s">
        <v>41</v>
      </c>
      <c r="C9869" t="s">
        <v>14</v>
      </c>
      <c r="D9869">
        <v>3823.84</v>
      </c>
      <c r="E9869">
        <v>7.0000000000000007E-2</v>
      </c>
      <c r="F9869">
        <f t="shared" si="308"/>
        <v>267.66880000000003</v>
      </c>
      <c r="G9869">
        <f t="shared" si="309"/>
        <v>3556.1712000000002</v>
      </c>
      <c r="H9869">
        <v>4</v>
      </c>
      <c r="I9869" s="17">
        <v>45273</v>
      </c>
      <c r="J9869" s="17">
        <v>45276</v>
      </c>
      <c r="K9869" t="s">
        <v>21</v>
      </c>
      <c r="L9869" t="s">
        <v>16</v>
      </c>
      <c r="M9869">
        <v>664.27</v>
      </c>
      <c r="N9869" t="s">
        <v>23</v>
      </c>
    </row>
    <row r="9870" spans="1:14" ht="14.25" customHeight="1" x14ac:dyDescent="0.3">
      <c r="A9870" t="s">
        <v>14816</v>
      </c>
      <c r="B9870" t="s">
        <v>19</v>
      </c>
      <c r="C9870" t="s">
        <v>20</v>
      </c>
      <c r="D9870">
        <v>3831.81</v>
      </c>
      <c r="E9870">
        <v>0.23</v>
      </c>
      <c r="F9870">
        <f t="shared" si="308"/>
        <v>881.31630000000007</v>
      </c>
      <c r="G9870">
        <f t="shared" si="309"/>
        <v>2950.4937</v>
      </c>
      <c r="H9870">
        <v>4</v>
      </c>
      <c r="I9870" s="17">
        <v>45605</v>
      </c>
      <c r="J9870" s="17">
        <v>45607</v>
      </c>
      <c r="K9870" t="s">
        <v>31</v>
      </c>
      <c r="L9870" t="s">
        <v>16</v>
      </c>
      <c r="M9870">
        <v>877.36</v>
      </c>
      <c r="N9870" t="s">
        <v>28</v>
      </c>
    </row>
    <row r="9871" spans="1:14" ht="14.25" customHeight="1" x14ac:dyDescent="0.3">
      <c r="A9871" t="s">
        <v>848</v>
      </c>
      <c r="B9871" t="s">
        <v>25</v>
      </c>
      <c r="C9871" t="s">
        <v>14</v>
      </c>
      <c r="D9871">
        <v>3833.55</v>
      </c>
      <c r="E9871">
        <v>0.06</v>
      </c>
      <c r="F9871">
        <f t="shared" si="308"/>
        <v>230.01300000000001</v>
      </c>
      <c r="G9871">
        <f t="shared" si="309"/>
        <v>3603.5370000000003</v>
      </c>
      <c r="H9871">
        <v>4</v>
      </c>
      <c r="I9871" s="17">
        <v>45377</v>
      </c>
      <c r="J9871" s="17">
        <v>45380</v>
      </c>
      <c r="K9871" t="s">
        <v>15</v>
      </c>
      <c r="L9871" t="s">
        <v>22</v>
      </c>
      <c r="M9871">
        <v>275.10000000000002</v>
      </c>
      <c r="N9871" t="s">
        <v>39</v>
      </c>
    </row>
    <row r="9872" spans="1:14" ht="14.25" customHeight="1" x14ac:dyDescent="0.3">
      <c r="A9872" t="s">
        <v>4726</v>
      </c>
      <c r="B9872" t="s">
        <v>41</v>
      </c>
      <c r="C9872" t="s">
        <v>26</v>
      </c>
      <c r="D9872">
        <v>3835.27</v>
      </c>
      <c r="E9872">
        <v>0.19</v>
      </c>
      <c r="F9872">
        <f t="shared" si="308"/>
        <v>728.70130000000006</v>
      </c>
      <c r="G9872">
        <f t="shared" si="309"/>
        <v>3106.5686999999998</v>
      </c>
      <c r="H9872">
        <v>4</v>
      </c>
      <c r="I9872" s="17">
        <v>45067</v>
      </c>
      <c r="J9872" s="17">
        <v>45069</v>
      </c>
      <c r="K9872" t="s">
        <v>21</v>
      </c>
      <c r="L9872" t="s">
        <v>22</v>
      </c>
      <c r="M9872">
        <v>987.01</v>
      </c>
      <c r="N9872" t="s">
        <v>34</v>
      </c>
    </row>
    <row r="9873" spans="1:14" ht="14.25" customHeight="1" x14ac:dyDescent="0.3">
      <c r="A9873" t="s">
        <v>10984</v>
      </c>
      <c r="B9873" t="s">
        <v>41</v>
      </c>
      <c r="C9873" t="s">
        <v>20</v>
      </c>
      <c r="D9873">
        <v>3839.95</v>
      </c>
      <c r="E9873">
        <v>0.19</v>
      </c>
      <c r="F9873">
        <f t="shared" si="308"/>
        <v>729.59050000000002</v>
      </c>
      <c r="G9873">
        <f t="shared" si="309"/>
        <v>3110.3594999999996</v>
      </c>
      <c r="H9873">
        <v>4</v>
      </c>
      <c r="I9873" s="17">
        <v>45430</v>
      </c>
      <c r="J9873" s="17">
        <v>45433</v>
      </c>
      <c r="K9873" t="s">
        <v>31</v>
      </c>
      <c r="L9873" t="s">
        <v>22</v>
      </c>
      <c r="M9873">
        <v>736</v>
      </c>
      <c r="N9873" t="s">
        <v>48</v>
      </c>
    </row>
    <row r="9874" spans="1:14" ht="14.25" customHeight="1" x14ac:dyDescent="0.3">
      <c r="A9874" t="s">
        <v>586</v>
      </c>
      <c r="B9874" t="s">
        <v>19</v>
      </c>
      <c r="C9874" t="s">
        <v>26</v>
      </c>
      <c r="D9874">
        <v>3841.57</v>
      </c>
      <c r="E9874">
        <v>0.41</v>
      </c>
      <c r="F9874">
        <f t="shared" si="308"/>
        <v>1575.0436999999999</v>
      </c>
      <c r="G9874">
        <f t="shared" si="309"/>
        <v>2266.5263000000004</v>
      </c>
      <c r="H9874">
        <v>4</v>
      </c>
      <c r="I9874" s="17">
        <v>45107</v>
      </c>
      <c r="J9874" s="17">
        <v>45108</v>
      </c>
      <c r="K9874" t="s">
        <v>21</v>
      </c>
      <c r="L9874" t="s">
        <v>27</v>
      </c>
      <c r="M9874">
        <v>783.56</v>
      </c>
      <c r="N9874" t="s">
        <v>28</v>
      </c>
    </row>
    <row r="9875" spans="1:14" ht="14.25" customHeight="1" x14ac:dyDescent="0.3">
      <c r="A9875" t="s">
        <v>15208</v>
      </c>
      <c r="B9875" t="s">
        <v>25</v>
      </c>
      <c r="C9875" t="s">
        <v>20</v>
      </c>
      <c r="D9875">
        <v>3845.64</v>
      </c>
      <c r="E9875">
        <v>0.03</v>
      </c>
      <c r="F9875">
        <f t="shared" si="308"/>
        <v>115.36919999999999</v>
      </c>
      <c r="G9875">
        <f t="shared" si="309"/>
        <v>3730.2707999999998</v>
      </c>
      <c r="H9875">
        <v>4</v>
      </c>
      <c r="I9875" s="17">
        <v>45192</v>
      </c>
      <c r="J9875" s="17">
        <v>45199</v>
      </c>
      <c r="K9875" t="s">
        <v>21</v>
      </c>
      <c r="L9875" t="s">
        <v>27</v>
      </c>
      <c r="M9875">
        <v>883.24</v>
      </c>
      <c r="N9875" t="s">
        <v>34</v>
      </c>
    </row>
    <row r="9876" spans="1:14" ht="14.25" customHeight="1" x14ac:dyDescent="0.3">
      <c r="A9876" t="s">
        <v>10687</v>
      </c>
      <c r="B9876" t="s">
        <v>13</v>
      </c>
      <c r="C9876" t="s">
        <v>36</v>
      </c>
      <c r="D9876">
        <v>3848.45</v>
      </c>
      <c r="E9876">
        <v>0.23</v>
      </c>
      <c r="F9876">
        <f t="shared" si="308"/>
        <v>885.14350000000002</v>
      </c>
      <c r="G9876">
        <f t="shared" si="309"/>
        <v>2963.3064999999997</v>
      </c>
      <c r="H9876">
        <v>4</v>
      </c>
      <c r="I9876" s="17">
        <v>44991</v>
      </c>
      <c r="J9876" s="17">
        <v>44993</v>
      </c>
      <c r="K9876" t="s">
        <v>15</v>
      </c>
      <c r="L9876" t="s">
        <v>16</v>
      </c>
      <c r="M9876">
        <v>806.62</v>
      </c>
      <c r="N9876" t="s">
        <v>28</v>
      </c>
    </row>
    <row r="9877" spans="1:14" ht="14.25" customHeight="1" x14ac:dyDescent="0.3">
      <c r="A9877" t="s">
        <v>13611</v>
      </c>
      <c r="B9877" t="s">
        <v>41</v>
      </c>
      <c r="C9877" t="s">
        <v>26</v>
      </c>
      <c r="D9877">
        <v>3855.22</v>
      </c>
      <c r="E9877">
        <v>0.14000000000000001</v>
      </c>
      <c r="F9877">
        <f t="shared" si="308"/>
        <v>539.73080000000004</v>
      </c>
      <c r="G9877">
        <f t="shared" si="309"/>
        <v>3315.4892</v>
      </c>
      <c r="H9877">
        <v>4</v>
      </c>
      <c r="I9877" s="17">
        <v>45359</v>
      </c>
      <c r="J9877" s="17">
        <v>45361</v>
      </c>
      <c r="K9877" t="s">
        <v>21</v>
      </c>
      <c r="L9877" t="s">
        <v>16</v>
      </c>
      <c r="M9877">
        <v>726.42</v>
      </c>
      <c r="N9877" t="s">
        <v>28</v>
      </c>
    </row>
    <row r="9878" spans="1:14" ht="14.25" customHeight="1" x14ac:dyDescent="0.3">
      <c r="A9878" t="s">
        <v>2241</v>
      </c>
      <c r="B9878" t="s">
        <v>41</v>
      </c>
      <c r="C9878" t="s">
        <v>20</v>
      </c>
      <c r="D9878">
        <v>3859.14</v>
      </c>
      <c r="E9878">
        <v>0.47</v>
      </c>
      <c r="F9878">
        <f t="shared" si="308"/>
        <v>1813.7957999999999</v>
      </c>
      <c r="G9878">
        <f t="shared" si="309"/>
        <v>2045.3442</v>
      </c>
      <c r="H9878">
        <v>4</v>
      </c>
      <c r="I9878" s="17">
        <v>45196</v>
      </c>
      <c r="J9878" s="17">
        <v>45202</v>
      </c>
      <c r="K9878" t="s">
        <v>15</v>
      </c>
      <c r="L9878" t="s">
        <v>22</v>
      </c>
      <c r="M9878">
        <v>926.1</v>
      </c>
      <c r="N9878" t="s">
        <v>28</v>
      </c>
    </row>
    <row r="9879" spans="1:14" ht="14.25" customHeight="1" x14ac:dyDescent="0.3">
      <c r="A9879" t="s">
        <v>4413</v>
      </c>
      <c r="B9879" t="s">
        <v>41</v>
      </c>
      <c r="C9879" t="s">
        <v>14</v>
      </c>
      <c r="D9879">
        <v>3867.42</v>
      </c>
      <c r="E9879">
        <v>0.09</v>
      </c>
      <c r="F9879">
        <f t="shared" si="308"/>
        <v>348.06779999999998</v>
      </c>
      <c r="G9879">
        <f t="shared" si="309"/>
        <v>3519.3522000000003</v>
      </c>
      <c r="H9879">
        <v>4</v>
      </c>
      <c r="I9879" s="17">
        <v>45439</v>
      </c>
      <c r="J9879" s="17">
        <v>45443</v>
      </c>
      <c r="K9879" t="s">
        <v>21</v>
      </c>
      <c r="L9879" t="s">
        <v>16</v>
      </c>
      <c r="M9879">
        <v>833.76</v>
      </c>
      <c r="N9879" t="s">
        <v>17</v>
      </c>
    </row>
    <row r="9880" spans="1:14" ht="14.25" customHeight="1" x14ac:dyDescent="0.3">
      <c r="A9880" t="s">
        <v>4663</v>
      </c>
      <c r="B9880" t="s">
        <v>25</v>
      </c>
      <c r="C9880" t="s">
        <v>33</v>
      </c>
      <c r="D9880">
        <v>3869.33</v>
      </c>
      <c r="E9880">
        <v>0.46</v>
      </c>
      <c r="F9880">
        <f t="shared" si="308"/>
        <v>1779.8918000000001</v>
      </c>
      <c r="G9880">
        <f t="shared" si="309"/>
        <v>2089.4381999999996</v>
      </c>
      <c r="H9880">
        <v>4</v>
      </c>
      <c r="I9880" s="17">
        <v>45150</v>
      </c>
      <c r="J9880" s="17">
        <v>45151</v>
      </c>
      <c r="K9880" t="s">
        <v>15</v>
      </c>
      <c r="L9880" t="s">
        <v>27</v>
      </c>
      <c r="M9880">
        <v>842.86</v>
      </c>
      <c r="N9880" t="s">
        <v>23</v>
      </c>
    </row>
    <row r="9881" spans="1:14" ht="14.25" customHeight="1" x14ac:dyDescent="0.3">
      <c r="A9881" t="s">
        <v>196</v>
      </c>
      <c r="B9881" t="s">
        <v>19</v>
      </c>
      <c r="C9881" t="s">
        <v>33</v>
      </c>
      <c r="D9881">
        <v>3871.06</v>
      </c>
      <c r="E9881">
        <v>0.39</v>
      </c>
      <c r="F9881">
        <f t="shared" si="308"/>
        <v>1509.7134000000001</v>
      </c>
      <c r="G9881">
        <f t="shared" si="309"/>
        <v>2361.3465999999999</v>
      </c>
      <c r="H9881">
        <v>4</v>
      </c>
      <c r="I9881" s="17">
        <v>45396</v>
      </c>
      <c r="J9881" s="17">
        <v>45403</v>
      </c>
      <c r="K9881" t="s">
        <v>31</v>
      </c>
      <c r="L9881" t="s">
        <v>22</v>
      </c>
      <c r="M9881">
        <v>230.99</v>
      </c>
      <c r="N9881" t="s">
        <v>34</v>
      </c>
    </row>
    <row r="9882" spans="1:14" ht="14.25" customHeight="1" x14ac:dyDescent="0.3">
      <c r="A9882" t="s">
        <v>11111</v>
      </c>
      <c r="B9882" t="s">
        <v>25</v>
      </c>
      <c r="C9882" t="s">
        <v>14</v>
      </c>
      <c r="D9882">
        <v>3875.49</v>
      </c>
      <c r="E9882">
        <v>0.24</v>
      </c>
      <c r="F9882">
        <f t="shared" si="308"/>
        <v>930.11759999999992</v>
      </c>
      <c r="G9882">
        <f t="shared" si="309"/>
        <v>2945.3723999999997</v>
      </c>
      <c r="H9882">
        <v>4</v>
      </c>
      <c r="I9882" s="17">
        <v>45439</v>
      </c>
      <c r="J9882" s="17">
        <v>45443</v>
      </c>
      <c r="K9882" t="s">
        <v>15</v>
      </c>
      <c r="L9882" t="s">
        <v>27</v>
      </c>
      <c r="M9882">
        <v>1057.8900000000001</v>
      </c>
      <c r="N9882" t="s">
        <v>17</v>
      </c>
    </row>
    <row r="9883" spans="1:14" ht="14.25" customHeight="1" x14ac:dyDescent="0.3">
      <c r="A9883" t="s">
        <v>591</v>
      </c>
      <c r="B9883" t="s">
        <v>19</v>
      </c>
      <c r="C9883" t="s">
        <v>20</v>
      </c>
      <c r="D9883">
        <v>3877.49</v>
      </c>
      <c r="E9883">
        <v>0.26</v>
      </c>
      <c r="F9883">
        <f t="shared" si="308"/>
        <v>1008.1473999999999</v>
      </c>
      <c r="G9883">
        <f t="shared" si="309"/>
        <v>2869.3425999999999</v>
      </c>
      <c r="H9883">
        <v>4</v>
      </c>
      <c r="I9883" s="17">
        <v>45255</v>
      </c>
      <c r="J9883" s="17">
        <v>45257</v>
      </c>
      <c r="K9883" t="s">
        <v>21</v>
      </c>
      <c r="L9883" t="s">
        <v>22</v>
      </c>
      <c r="M9883">
        <v>466.08</v>
      </c>
      <c r="N9883" t="s">
        <v>48</v>
      </c>
    </row>
    <row r="9884" spans="1:14" ht="14.25" customHeight="1" x14ac:dyDescent="0.3">
      <c r="A9884" t="s">
        <v>14415</v>
      </c>
      <c r="B9884" t="s">
        <v>25</v>
      </c>
      <c r="C9884" t="s">
        <v>33</v>
      </c>
      <c r="D9884">
        <v>3881.94</v>
      </c>
      <c r="E9884">
        <v>0.35</v>
      </c>
      <c r="F9884">
        <f t="shared" si="308"/>
        <v>1358.6789999999999</v>
      </c>
      <c r="G9884">
        <f t="shared" si="309"/>
        <v>2523.2610000000004</v>
      </c>
      <c r="H9884">
        <v>4</v>
      </c>
      <c r="I9884" s="17">
        <v>45049</v>
      </c>
      <c r="J9884" s="17">
        <v>45056</v>
      </c>
      <c r="K9884" t="s">
        <v>21</v>
      </c>
      <c r="L9884" t="s">
        <v>16</v>
      </c>
      <c r="M9884">
        <v>337.9</v>
      </c>
      <c r="N9884" t="s">
        <v>28</v>
      </c>
    </row>
    <row r="9885" spans="1:14" ht="14.25" customHeight="1" x14ac:dyDescent="0.3">
      <c r="A9885" t="s">
        <v>1189</v>
      </c>
      <c r="B9885" t="s">
        <v>41</v>
      </c>
      <c r="C9885" t="s">
        <v>33</v>
      </c>
      <c r="D9885">
        <v>3882.9</v>
      </c>
      <c r="E9885">
        <v>0.02</v>
      </c>
      <c r="F9885">
        <f t="shared" si="308"/>
        <v>77.658000000000001</v>
      </c>
      <c r="G9885">
        <f t="shared" si="309"/>
        <v>3805.2420000000002</v>
      </c>
      <c r="H9885">
        <v>4</v>
      </c>
      <c r="I9885" s="17">
        <v>45393</v>
      </c>
      <c r="J9885" s="17">
        <v>45400</v>
      </c>
      <c r="K9885" t="s">
        <v>31</v>
      </c>
      <c r="L9885" t="s">
        <v>27</v>
      </c>
      <c r="M9885">
        <v>213.51</v>
      </c>
      <c r="N9885" t="s">
        <v>48</v>
      </c>
    </row>
    <row r="9886" spans="1:14" ht="14.25" customHeight="1" x14ac:dyDescent="0.3">
      <c r="A9886" t="s">
        <v>2449</v>
      </c>
      <c r="B9886" t="s">
        <v>41</v>
      </c>
      <c r="C9886" t="s">
        <v>36</v>
      </c>
      <c r="D9886">
        <v>3883.78</v>
      </c>
      <c r="E9886">
        <v>0.24</v>
      </c>
      <c r="F9886">
        <f t="shared" si="308"/>
        <v>932.10720000000003</v>
      </c>
      <c r="G9886">
        <f t="shared" si="309"/>
        <v>2951.6728000000003</v>
      </c>
      <c r="H9886">
        <v>4</v>
      </c>
      <c r="I9886" s="17">
        <v>45187</v>
      </c>
      <c r="J9886" s="17">
        <v>45192</v>
      </c>
      <c r="K9886" t="s">
        <v>15</v>
      </c>
      <c r="L9886" t="s">
        <v>16</v>
      </c>
      <c r="M9886">
        <v>1054.78</v>
      </c>
      <c r="N9886" t="s">
        <v>23</v>
      </c>
    </row>
    <row r="9887" spans="1:14" ht="14.25" customHeight="1" x14ac:dyDescent="0.3">
      <c r="A9887" t="s">
        <v>10112</v>
      </c>
      <c r="B9887" t="s">
        <v>19</v>
      </c>
      <c r="C9887" t="s">
        <v>36</v>
      </c>
      <c r="D9887">
        <v>3883.93</v>
      </c>
      <c r="E9887">
        <v>0.28999999999999998</v>
      </c>
      <c r="F9887">
        <f t="shared" si="308"/>
        <v>1126.3396999999998</v>
      </c>
      <c r="G9887">
        <f t="shared" si="309"/>
        <v>2757.5902999999998</v>
      </c>
      <c r="H9887">
        <v>4</v>
      </c>
      <c r="I9887" s="17">
        <v>45442</v>
      </c>
      <c r="J9887" s="17">
        <v>45447</v>
      </c>
      <c r="K9887" t="s">
        <v>21</v>
      </c>
      <c r="L9887" t="s">
        <v>16</v>
      </c>
      <c r="M9887">
        <v>1025.22</v>
      </c>
      <c r="N9887" t="s">
        <v>34</v>
      </c>
    </row>
    <row r="9888" spans="1:14" ht="14.25" customHeight="1" x14ac:dyDescent="0.3">
      <c r="A9888" t="s">
        <v>11730</v>
      </c>
      <c r="B9888" t="s">
        <v>41</v>
      </c>
      <c r="C9888" t="s">
        <v>14</v>
      </c>
      <c r="D9888">
        <v>3890.45</v>
      </c>
      <c r="E9888">
        <v>0.45</v>
      </c>
      <c r="F9888">
        <f t="shared" si="308"/>
        <v>1750.7024999999999</v>
      </c>
      <c r="G9888">
        <f t="shared" si="309"/>
        <v>2139.7474999999999</v>
      </c>
      <c r="H9888">
        <v>4</v>
      </c>
      <c r="I9888" s="17">
        <v>45523</v>
      </c>
      <c r="J9888" s="17">
        <v>45525</v>
      </c>
      <c r="K9888" t="s">
        <v>31</v>
      </c>
      <c r="L9888" t="s">
        <v>16</v>
      </c>
      <c r="M9888">
        <v>624.85</v>
      </c>
      <c r="N9888" t="s">
        <v>28</v>
      </c>
    </row>
    <row r="9889" spans="1:14" ht="14.25" customHeight="1" x14ac:dyDescent="0.3">
      <c r="A9889" t="s">
        <v>4292</v>
      </c>
      <c r="B9889" t="s">
        <v>13</v>
      </c>
      <c r="C9889" t="s">
        <v>14</v>
      </c>
      <c r="D9889">
        <v>3897.68</v>
      </c>
      <c r="E9889">
        <v>0.22</v>
      </c>
      <c r="F9889">
        <f t="shared" si="308"/>
        <v>857.4896</v>
      </c>
      <c r="G9889">
        <f t="shared" si="309"/>
        <v>3040.1904</v>
      </c>
      <c r="H9889">
        <v>4</v>
      </c>
      <c r="I9889" s="17">
        <v>45495</v>
      </c>
      <c r="J9889" s="17">
        <v>45498</v>
      </c>
      <c r="K9889" t="s">
        <v>31</v>
      </c>
      <c r="L9889" t="s">
        <v>27</v>
      </c>
      <c r="M9889">
        <v>1096.94</v>
      </c>
      <c r="N9889" t="s">
        <v>28</v>
      </c>
    </row>
    <row r="9890" spans="1:14" ht="14.25" customHeight="1" x14ac:dyDescent="0.3">
      <c r="A9890" t="s">
        <v>3554</v>
      </c>
      <c r="B9890" t="s">
        <v>25</v>
      </c>
      <c r="C9890" t="s">
        <v>33</v>
      </c>
      <c r="D9890">
        <v>3897.98</v>
      </c>
      <c r="E9890">
        <v>0.5</v>
      </c>
      <c r="F9890">
        <f t="shared" si="308"/>
        <v>1948.99</v>
      </c>
      <c r="G9890">
        <f t="shared" si="309"/>
        <v>1948.99</v>
      </c>
      <c r="H9890">
        <v>4</v>
      </c>
      <c r="I9890" s="17">
        <v>45022</v>
      </c>
      <c r="J9890" s="17">
        <v>45027</v>
      </c>
      <c r="K9890" t="s">
        <v>15</v>
      </c>
      <c r="L9890" t="s">
        <v>16</v>
      </c>
      <c r="M9890">
        <v>683.54</v>
      </c>
      <c r="N9890" t="s">
        <v>23</v>
      </c>
    </row>
    <row r="9891" spans="1:14" ht="14.25" customHeight="1" x14ac:dyDescent="0.3">
      <c r="A9891" t="s">
        <v>8500</v>
      </c>
      <c r="B9891" t="s">
        <v>25</v>
      </c>
      <c r="C9891" t="s">
        <v>14</v>
      </c>
      <c r="D9891">
        <v>3901.98</v>
      </c>
      <c r="E9891">
        <v>0.37</v>
      </c>
      <c r="F9891">
        <f t="shared" si="308"/>
        <v>1443.7326</v>
      </c>
      <c r="G9891">
        <f t="shared" si="309"/>
        <v>2458.2474000000002</v>
      </c>
      <c r="H9891">
        <v>4</v>
      </c>
      <c r="I9891" s="17">
        <v>45323</v>
      </c>
      <c r="J9891" s="17">
        <v>45329</v>
      </c>
      <c r="K9891" t="s">
        <v>15</v>
      </c>
      <c r="L9891" t="s">
        <v>27</v>
      </c>
      <c r="M9891">
        <v>735.14</v>
      </c>
      <c r="N9891" t="s">
        <v>23</v>
      </c>
    </row>
    <row r="9892" spans="1:14" ht="14.25" customHeight="1" x14ac:dyDescent="0.3">
      <c r="A9892" t="s">
        <v>14120</v>
      </c>
      <c r="B9892" t="s">
        <v>41</v>
      </c>
      <c r="C9892" t="s">
        <v>20</v>
      </c>
      <c r="D9892">
        <v>3902.4</v>
      </c>
      <c r="E9892">
        <v>0.05</v>
      </c>
      <c r="F9892">
        <f t="shared" si="308"/>
        <v>195.12</v>
      </c>
      <c r="G9892">
        <f t="shared" si="309"/>
        <v>3707.28</v>
      </c>
      <c r="H9892">
        <v>4</v>
      </c>
      <c r="I9892" s="17">
        <v>45170</v>
      </c>
      <c r="J9892" s="17">
        <v>45175</v>
      </c>
      <c r="K9892" t="s">
        <v>31</v>
      </c>
      <c r="L9892" t="s">
        <v>22</v>
      </c>
      <c r="M9892">
        <v>615.95000000000005</v>
      </c>
      <c r="N9892" t="s">
        <v>34</v>
      </c>
    </row>
    <row r="9893" spans="1:14" ht="14.25" customHeight="1" x14ac:dyDescent="0.3">
      <c r="A9893" t="s">
        <v>117</v>
      </c>
      <c r="B9893" t="s">
        <v>13</v>
      </c>
      <c r="C9893" t="s">
        <v>26</v>
      </c>
      <c r="D9893">
        <v>3905.01</v>
      </c>
      <c r="E9893">
        <v>0.03</v>
      </c>
      <c r="F9893">
        <f t="shared" si="308"/>
        <v>117.1503</v>
      </c>
      <c r="G9893">
        <f t="shared" si="309"/>
        <v>3787.8597000000004</v>
      </c>
      <c r="H9893">
        <v>4</v>
      </c>
      <c r="I9893" s="17">
        <v>45491</v>
      </c>
      <c r="J9893" s="17">
        <v>45498</v>
      </c>
      <c r="K9893" t="s">
        <v>21</v>
      </c>
      <c r="L9893" t="s">
        <v>16</v>
      </c>
      <c r="M9893">
        <v>754.77</v>
      </c>
      <c r="N9893" t="s">
        <v>23</v>
      </c>
    </row>
    <row r="9894" spans="1:14" ht="14.25" customHeight="1" x14ac:dyDescent="0.3">
      <c r="A9894" t="s">
        <v>7726</v>
      </c>
      <c r="B9894" t="s">
        <v>19</v>
      </c>
      <c r="C9894" t="s">
        <v>26</v>
      </c>
      <c r="D9894">
        <v>3912.86</v>
      </c>
      <c r="E9894">
        <v>0.44</v>
      </c>
      <c r="F9894">
        <f t="shared" si="308"/>
        <v>1721.6584</v>
      </c>
      <c r="G9894">
        <f t="shared" si="309"/>
        <v>2191.2016000000003</v>
      </c>
      <c r="H9894">
        <v>4</v>
      </c>
      <c r="I9894" s="17">
        <v>45005</v>
      </c>
      <c r="J9894" s="17">
        <v>45010</v>
      </c>
      <c r="K9894" t="s">
        <v>31</v>
      </c>
      <c r="L9894" t="s">
        <v>22</v>
      </c>
      <c r="M9894">
        <v>396.08</v>
      </c>
      <c r="N9894" t="s">
        <v>23</v>
      </c>
    </row>
    <row r="9895" spans="1:14" ht="14.25" customHeight="1" x14ac:dyDescent="0.3">
      <c r="A9895" t="s">
        <v>967</v>
      </c>
      <c r="B9895" t="s">
        <v>19</v>
      </c>
      <c r="C9895" t="s">
        <v>26</v>
      </c>
      <c r="D9895">
        <v>3916.6</v>
      </c>
      <c r="E9895">
        <v>0.46</v>
      </c>
      <c r="F9895">
        <f t="shared" si="308"/>
        <v>1801.636</v>
      </c>
      <c r="G9895">
        <f t="shared" si="309"/>
        <v>2114.9639999999999</v>
      </c>
      <c r="H9895">
        <v>4</v>
      </c>
      <c r="I9895" s="17">
        <v>45153</v>
      </c>
      <c r="J9895" s="17">
        <v>45157</v>
      </c>
      <c r="K9895" t="s">
        <v>31</v>
      </c>
      <c r="L9895" t="s">
        <v>22</v>
      </c>
      <c r="M9895">
        <v>1119.67</v>
      </c>
      <c r="N9895" t="s">
        <v>23</v>
      </c>
    </row>
    <row r="9896" spans="1:14" ht="14.25" customHeight="1" x14ac:dyDescent="0.3">
      <c r="A9896" t="s">
        <v>5983</v>
      </c>
      <c r="B9896" t="s">
        <v>13</v>
      </c>
      <c r="C9896" t="s">
        <v>14</v>
      </c>
      <c r="D9896">
        <v>3921.94</v>
      </c>
      <c r="E9896">
        <v>0.38</v>
      </c>
      <c r="F9896">
        <f t="shared" si="308"/>
        <v>1490.3371999999999</v>
      </c>
      <c r="G9896">
        <f t="shared" si="309"/>
        <v>2431.6028000000001</v>
      </c>
      <c r="H9896">
        <v>4</v>
      </c>
      <c r="I9896" s="17">
        <v>45139</v>
      </c>
      <c r="J9896" s="17">
        <v>45144</v>
      </c>
      <c r="K9896" t="s">
        <v>31</v>
      </c>
      <c r="L9896" t="s">
        <v>16</v>
      </c>
      <c r="M9896">
        <v>711.06</v>
      </c>
      <c r="N9896" t="s">
        <v>48</v>
      </c>
    </row>
    <row r="9897" spans="1:14" ht="14.25" customHeight="1" x14ac:dyDescent="0.3">
      <c r="A9897" t="s">
        <v>5240</v>
      </c>
      <c r="B9897" t="s">
        <v>25</v>
      </c>
      <c r="C9897" t="s">
        <v>33</v>
      </c>
      <c r="D9897">
        <v>3923.12</v>
      </c>
      <c r="E9897">
        <v>0.33</v>
      </c>
      <c r="F9897">
        <f t="shared" si="308"/>
        <v>1294.6296</v>
      </c>
      <c r="G9897">
        <f t="shared" si="309"/>
        <v>2628.4903999999997</v>
      </c>
      <c r="H9897">
        <v>4</v>
      </c>
      <c r="I9897" s="17">
        <v>45169</v>
      </c>
      <c r="J9897" s="17">
        <v>45174</v>
      </c>
      <c r="K9897" t="s">
        <v>31</v>
      </c>
      <c r="L9897" t="s">
        <v>16</v>
      </c>
      <c r="M9897">
        <v>957.15</v>
      </c>
      <c r="N9897" t="s">
        <v>48</v>
      </c>
    </row>
    <row r="9898" spans="1:14" ht="14.25" customHeight="1" x14ac:dyDescent="0.3">
      <c r="A9898" t="s">
        <v>6946</v>
      </c>
      <c r="B9898" t="s">
        <v>13</v>
      </c>
      <c r="C9898" t="s">
        <v>33</v>
      </c>
      <c r="D9898">
        <v>3924.87</v>
      </c>
      <c r="E9898">
        <v>0.25</v>
      </c>
      <c r="F9898">
        <f t="shared" si="308"/>
        <v>981.21749999999997</v>
      </c>
      <c r="G9898">
        <f t="shared" si="309"/>
        <v>2943.6525000000001</v>
      </c>
      <c r="H9898">
        <v>4</v>
      </c>
      <c r="I9898" s="17">
        <v>45306</v>
      </c>
      <c r="J9898" s="17">
        <v>45312</v>
      </c>
      <c r="K9898" t="s">
        <v>31</v>
      </c>
      <c r="L9898" t="s">
        <v>27</v>
      </c>
      <c r="M9898">
        <v>659.16</v>
      </c>
      <c r="N9898" t="s">
        <v>17</v>
      </c>
    </row>
    <row r="9899" spans="1:14" ht="14.25" customHeight="1" x14ac:dyDescent="0.3">
      <c r="A9899" t="s">
        <v>14397</v>
      </c>
      <c r="B9899" t="s">
        <v>25</v>
      </c>
      <c r="C9899" t="s">
        <v>26</v>
      </c>
      <c r="D9899">
        <v>3928.83</v>
      </c>
      <c r="E9899">
        <v>0.44</v>
      </c>
      <c r="F9899">
        <f t="shared" si="308"/>
        <v>1728.6851999999999</v>
      </c>
      <c r="G9899">
        <f t="shared" si="309"/>
        <v>2200.1448</v>
      </c>
      <c r="H9899">
        <v>4</v>
      </c>
      <c r="I9899" s="17">
        <v>45331</v>
      </c>
      <c r="J9899" s="17">
        <v>45336</v>
      </c>
      <c r="K9899" t="s">
        <v>21</v>
      </c>
      <c r="L9899" t="s">
        <v>22</v>
      </c>
      <c r="M9899">
        <v>1057.94</v>
      </c>
      <c r="N9899" t="s">
        <v>39</v>
      </c>
    </row>
    <row r="9900" spans="1:14" ht="14.25" customHeight="1" x14ac:dyDescent="0.3">
      <c r="A9900" t="s">
        <v>7083</v>
      </c>
      <c r="B9900" t="s">
        <v>25</v>
      </c>
      <c r="C9900" t="s">
        <v>36</v>
      </c>
      <c r="D9900">
        <v>3928.89</v>
      </c>
      <c r="E9900">
        <v>0.24</v>
      </c>
      <c r="F9900">
        <f t="shared" si="308"/>
        <v>942.93359999999996</v>
      </c>
      <c r="G9900">
        <f t="shared" si="309"/>
        <v>2985.9564</v>
      </c>
      <c r="H9900">
        <v>4</v>
      </c>
      <c r="I9900" s="17">
        <v>45420</v>
      </c>
      <c r="J9900" s="17">
        <v>45421</v>
      </c>
      <c r="K9900" t="s">
        <v>21</v>
      </c>
      <c r="L9900" t="s">
        <v>27</v>
      </c>
      <c r="M9900">
        <v>668.72</v>
      </c>
      <c r="N9900" t="s">
        <v>23</v>
      </c>
    </row>
    <row r="9901" spans="1:14" ht="14.25" customHeight="1" x14ac:dyDescent="0.3">
      <c r="A9901" t="s">
        <v>100</v>
      </c>
      <c r="B9901" t="s">
        <v>25</v>
      </c>
      <c r="C9901" t="s">
        <v>20</v>
      </c>
      <c r="D9901">
        <v>3932.45</v>
      </c>
      <c r="E9901">
        <v>0.47</v>
      </c>
      <c r="F9901">
        <f t="shared" si="308"/>
        <v>1848.2514999999999</v>
      </c>
      <c r="G9901">
        <f t="shared" si="309"/>
        <v>2084.1985</v>
      </c>
      <c r="H9901">
        <v>4</v>
      </c>
      <c r="I9901" s="17">
        <v>44988</v>
      </c>
      <c r="J9901" s="17">
        <v>44994</v>
      </c>
      <c r="K9901" t="s">
        <v>31</v>
      </c>
      <c r="L9901" t="s">
        <v>27</v>
      </c>
      <c r="M9901">
        <v>408.02</v>
      </c>
      <c r="N9901" t="s">
        <v>28</v>
      </c>
    </row>
    <row r="9902" spans="1:14" ht="14.25" customHeight="1" x14ac:dyDescent="0.3">
      <c r="A9902" t="s">
        <v>2502</v>
      </c>
      <c r="B9902" t="s">
        <v>19</v>
      </c>
      <c r="C9902" t="s">
        <v>36</v>
      </c>
      <c r="D9902">
        <v>3936.42</v>
      </c>
      <c r="E9902">
        <v>0.48</v>
      </c>
      <c r="F9902">
        <f t="shared" si="308"/>
        <v>1889.4816000000001</v>
      </c>
      <c r="G9902">
        <f t="shared" si="309"/>
        <v>2046.9384</v>
      </c>
      <c r="H9902">
        <v>4</v>
      </c>
      <c r="I9902" s="17">
        <v>45556</v>
      </c>
      <c r="J9902" s="17">
        <v>45559</v>
      </c>
      <c r="K9902" t="s">
        <v>21</v>
      </c>
      <c r="L9902" t="s">
        <v>16</v>
      </c>
      <c r="M9902">
        <v>205.55</v>
      </c>
      <c r="N9902" t="s">
        <v>23</v>
      </c>
    </row>
    <row r="9903" spans="1:14" ht="14.25" customHeight="1" x14ac:dyDescent="0.3">
      <c r="A9903" t="s">
        <v>8711</v>
      </c>
      <c r="B9903" t="s">
        <v>25</v>
      </c>
      <c r="C9903" t="s">
        <v>14</v>
      </c>
      <c r="D9903">
        <v>3944.89</v>
      </c>
      <c r="E9903">
        <v>0.13</v>
      </c>
      <c r="F9903">
        <f t="shared" si="308"/>
        <v>512.83569999999997</v>
      </c>
      <c r="G9903">
        <f t="shared" si="309"/>
        <v>3432.0542999999998</v>
      </c>
      <c r="H9903">
        <v>4</v>
      </c>
      <c r="I9903" s="17">
        <v>45149</v>
      </c>
      <c r="J9903" s="17">
        <v>45151</v>
      </c>
      <c r="K9903" t="s">
        <v>31</v>
      </c>
      <c r="L9903" t="s">
        <v>22</v>
      </c>
      <c r="M9903">
        <v>1181.71</v>
      </c>
      <c r="N9903" t="s">
        <v>34</v>
      </c>
    </row>
    <row r="9904" spans="1:14" ht="14.25" customHeight="1" x14ac:dyDescent="0.3">
      <c r="A9904" t="s">
        <v>4072</v>
      </c>
      <c r="B9904" t="s">
        <v>13</v>
      </c>
      <c r="C9904" t="s">
        <v>20</v>
      </c>
      <c r="D9904">
        <v>3945.4</v>
      </c>
      <c r="E9904">
        <v>0.34</v>
      </c>
      <c r="F9904">
        <f t="shared" si="308"/>
        <v>1341.4360000000001</v>
      </c>
      <c r="G9904">
        <f t="shared" si="309"/>
        <v>2603.9639999999999</v>
      </c>
      <c r="H9904">
        <v>4</v>
      </c>
      <c r="I9904" s="17">
        <v>45536</v>
      </c>
      <c r="J9904" s="17">
        <v>45539</v>
      </c>
      <c r="K9904" t="s">
        <v>15</v>
      </c>
      <c r="L9904" t="s">
        <v>27</v>
      </c>
      <c r="M9904">
        <v>393.51</v>
      </c>
      <c r="N9904" t="s">
        <v>23</v>
      </c>
    </row>
    <row r="9905" spans="1:14" ht="14.25" customHeight="1" x14ac:dyDescent="0.3">
      <c r="A9905" t="s">
        <v>10718</v>
      </c>
      <c r="B9905" t="s">
        <v>41</v>
      </c>
      <c r="C9905" t="s">
        <v>14</v>
      </c>
      <c r="D9905">
        <v>3945.77</v>
      </c>
      <c r="E9905">
        <v>7.0000000000000007E-2</v>
      </c>
      <c r="F9905">
        <f t="shared" si="308"/>
        <v>276.20390000000003</v>
      </c>
      <c r="G9905">
        <f t="shared" si="309"/>
        <v>3669.5661</v>
      </c>
      <c r="H9905">
        <v>4</v>
      </c>
      <c r="I9905" s="17">
        <v>45077</v>
      </c>
      <c r="J9905" s="17">
        <v>45083</v>
      </c>
      <c r="K9905" t="s">
        <v>21</v>
      </c>
      <c r="L9905" t="s">
        <v>27</v>
      </c>
      <c r="M9905">
        <v>1073.4100000000001</v>
      </c>
      <c r="N9905" t="s">
        <v>23</v>
      </c>
    </row>
    <row r="9906" spans="1:14" ht="14.25" customHeight="1" x14ac:dyDescent="0.3">
      <c r="A9906" t="s">
        <v>14563</v>
      </c>
      <c r="B9906" t="s">
        <v>41</v>
      </c>
      <c r="C9906" t="s">
        <v>20</v>
      </c>
      <c r="D9906">
        <v>3948.87</v>
      </c>
      <c r="E9906">
        <v>0.35</v>
      </c>
      <c r="F9906">
        <f t="shared" si="308"/>
        <v>1382.1044999999999</v>
      </c>
      <c r="G9906">
        <f t="shared" si="309"/>
        <v>2566.7655</v>
      </c>
      <c r="H9906">
        <v>4</v>
      </c>
      <c r="I9906" s="17">
        <v>44947</v>
      </c>
      <c r="J9906" s="17">
        <v>44954</v>
      </c>
      <c r="K9906" t="s">
        <v>21</v>
      </c>
      <c r="L9906" t="s">
        <v>27</v>
      </c>
      <c r="M9906">
        <v>821.41</v>
      </c>
      <c r="N9906" t="s">
        <v>28</v>
      </c>
    </row>
    <row r="9907" spans="1:14" ht="14.25" customHeight="1" x14ac:dyDescent="0.3">
      <c r="A9907" t="s">
        <v>4381</v>
      </c>
      <c r="B9907" t="s">
        <v>19</v>
      </c>
      <c r="C9907" t="s">
        <v>36</v>
      </c>
      <c r="D9907">
        <v>3950.49</v>
      </c>
      <c r="E9907">
        <v>0.01</v>
      </c>
      <c r="F9907">
        <f t="shared" si="308"/>
        <v>39.504899999999999</v>
      </c>
      <c r="G9907">
        <f t="shared" si="309"/>
        <v>3910.9850999999999</v>
      </c>
      <c r="H9907">
        <v>4</v>
      </c>
      <c r="I9907" s="17">
        <v>45275</v>
      </c>
      <c r="J9907" s="17">
        <v>45280</v>
      </c>
      <c r="K9907" t="s">
        <v>31</v>
      </c>
      <c r="L9907" t="s">
        <v>27</v>
      </c>
      <c r="M9907">
        <v>714.76</v>
      </c>
      <c r="N9907" t="s">
        <v>48</v>
      </c>
    </row>
    <row r="9908" spans="1:14" ht="14.25" customHeight="1" x14ac:dyDescent="0.3">
      <c r="A9908" t="s">
        <v>2096</v>
      </c>
      <c r="B9908" t="s">
        <v>19</v>
      </c>
      <c r="C9908" t="s">
        <v>20</v>
      </c>
      <c r="D9908">
        <v>3952.26</v>
      </c>
      <c r="E9908">
        <v>0.35</v>
      </c>
      <c r="F9908">
        <f t="shared" si="308"/>
        <v>1383.2909999999999</v>
      </c>
      <c r="G9908">
        <f t="shared" si="309"/>
        <v>2568.9690000000001</v>
      </c>
      <c r="H9908">
        <v>4</v>
      </c>
      <c r="I9908" s="17">
        <v>45108</v>
      </c>
      <c r="J9908" s="17">
        <v>45114</v>
      </c>
      <c r="K9908" t="s">
        <v>15</v>
      </c>
      <c r="L9908" t="s">
        <v>16</v>
      </c>
      <c r="M9908">
        <v>1112.18</v>
      </c>
      <c r="N9908" t="s">
        <v>17</v>
      </c>
    </row>
    <row r="9909" spans="1:14" ht="14.25" customHeight="1" x14ac:dyDescent="0.3">
      <c r="A9909" t="s">
        <v>7682</v>
      </c>
      <c r="B9909" t="s">
        <v>25</v>
      </c>
      <c r="C9909" t="s">
        <v>14</v>
      </c>
      <c r="D9909">
        <v>3955.05</v>
      </c>
      <c r="E9909">
        <v>0.01</v>
      </c>
      <c r="F9909">
        <f t="shared" si="308"/>
        <v>39.5505</v>
      </c>
      <c r="G9909">
        <f t="shared" si="309"/>
        <v>3915.4995000000004</v>
      </c>
      <c r="H9909">
        <v>4</v>
      </c>
      <c r="I9909" s="17">
        <v>45157</v>
      </c>
      <c r="J9909" s="17">
        <v>45158</v>
      </c>
      <c r="K9909" t="s">
        <v>31</v>
      </c>
      <c r="L9909" t="s">
        <v>22</v>
      </c>
      <c r="M9909">
        <v>608.95000000000005</v>
      </c>
      <c r="N9909" t="s">
        <v>34</v>
      </c>
    </row>
    <row r="9910" spans="1:14" ht="14.25" customHeight="1" x14ac:dyDescent="0.3">
      <c r="A9910" t="s">
        <v>5619</v>
      </c>
      <c r="B9910" t="s">
        <v>13</v>
      </c>
      <c r="C9910" t="s">
        <v>33</v>
      </c>
      <c r="D9910">
        <v>3955.87</v>
      </c>
      <c r="E9910">
        <v>0.04</v>
      </c>
      <c r="F9910">
        <f t="shared" si="308"/>
        <v>158.23480000000001</v>
      </c>
      <c r="G9910">
        <f t="shared" si="309"/>
        <v>3797.6351999999997</v>
      </c>
      <c r="H9910">
        <v>4</v>
      </c>
      <c r="I9910" s="17">
        <v>45493</v>
      </c>
      <c r="J9910" s="17">
        <v>45499</v>
      </c>
      <c r="K9910" t="s">
        <v>31</v>
      </c>
      <c r="L9910" t="s">
        <v>22</v>
      </c>
      <c r="M9910">
        <v>928.04</v>
      </c>
      <c r="N9910" t="s">
        <v>28</v>
      </c>
    </row>
    <row r="9911" spans="1:14" ht="14.25" customHeight="1" x14ac:dyDescent="0.3">
      <c r="A9911" t="s">
        <v>3038</v>
      </c>
      <c r="B9911" t="s">
        <v>25</v>
      </c>
      <c r="C9911" t="s">
        <v>20</v>
      </c>
      <c r="D9911">
        <v>3956.75</v>
      </c>
      <c r="E9911">
        <v>0.23</v>
      </c>
      <c r="F9911">
        <f t="shared" si="308"/>
        <v>910.05250000000001</v>
      </c>
      <c r="G9911">
        <f t="shared" si="309"/>
        <v>3046.6975000000002</v>
      </c>
      <c r="H9911">
        <v>4</v>
      </c>
      <c r="I9911" s="17">
        <v>45165</v>
      </c>
      <c r="J9911" s="17">
        <v>45167</v>
      </c>
      <c r="K9911" t="s">
        <v>31</v>
      </c>
      <c r="L9911" t="s">
        <v>22</v>
      </c>
      <c r="M9911">
        <v>682.76</v>
      </c>
      <c r="N9911" t="s">
        <v>48</v>
      </c>
    </row>
    <row r="9912" spans="1:14" ht="14.25" customHeight="1" x14ac:dyDescent="0.3">
      <c r="A9912" t="s">
        <v>480</v>
      </c>
      <c r="B9912" t="s">
        <v>41</v>
      </c>
      <c r="C9912" t="s">
        <v>36</v>
      </c>
      <c r="D9912">
        <v>3958.54</v>
      </c>
      <c r="E9912">
        <v>0.17</v>
      </c>
      <c r="F9912">
        <f t="shared" si="308"/>
        <v>672.95180000000005</v>
      </c>
      <c r="G9912">
        <f t="shared" si="309"/>
        <v>3285.5882000000001</v>
      </c>
      <c r="H9912">
        <v>4</v>
      </c>
      <c r="I9912" s="17">
        <v>45653</v>
      </c>
      <c r="J9912" s="17">
        <v>45660</v>
      </c>
      <c r="K9912" t="s">
        <v>21</v>
      </c>
      <c r="L9912" t="s">
        <v>27</v>
      </c>
      <c r="M9912">
        <v>446.02</v>
      </c>
      <c r="N9912" t="s">
        <v>17</v>
      </c>
    </row>
    <row r="9913" spans="1:14" ht="14.25" customHeight="1" x14ac:dyDescent="0.3">
      <c r="A9913" t="s">
        <v>12160</v>
      </c>
      <c r="B9913" t="s">
        <v>13</v>
      </c>
      <c r="C9913" t="s">
        <v>14</v>
      </c>
      <c r="D9913">
        <v>3959.09</v>
      </c>
      <c r="E9913">
        <v>0.38</v>
      </c>
      <c r="F9913">
        <f t="shared" si="308"/>
        <v>1504.4542000000001</v>
      </c>
      <c r="G9913">
        <f t="shared" si="309"/>
        <v>2454.6358</v>
      </c>
      <c r="H9913">
        <v>4</v>
      </c>
      <c r="I9913" s="17">
        <v>45343</v>
      </c>
      <c r="J9913" s="17">
        <v>45349</v>
      </c>
      <c r="K9913" t="s">
        <v>21</v>
      </c>
      <c r="L9913" t="s">
        <v>22</v>
      </c>
      <c r="M9913">
        <v>205.57</v>
      </c>
      <c r="N9913" t="s">
        <v>28</v>
      </c>
    </row>
    <row r="9914" spans="1:14" ht="14.25" customHeight="1" x14ac:dyDescent="0.3">
      <c r="A9914" t="s">
        <v>1658</v>
      </c>
      <c r="B9914" t="s">
        <v>13</v>
      </c>
      <c r="C9914" t="s">
        <v>33</v>
      </c>
      <c r="D9914">
        <v>3960.6</v>
      </c>
      <c r="E9914">
        <v>0.47</v>
      </c>
      <c r="F9914">
        <f t="shared" si="308"/>
        <v>1861.4819999999997</v>
      </c>
      <c r="G9914">
        <f t="shared" si="309"/>
        <v>2099.1180000000004</v>
      </c>
      <c r="H9914">
        <v>4</v>
      </c>
      <c r="I9914" s="17">
        <v>44971</v>
      </c>
      <c r="J9914" s="17">
        <v>44974</v>
      </c>
      <c r="K9914" t="s">
        <v>21</v>
      </c>
      <c r="L9914" t="s">
        <v>27</v>
      </c>
      <c r="M9914">
        <v>1035.1500000000001</v>
      </c>
      <c r="N9914" t="s">
        <v>48</v>
      </c>
    </row>
    <row r="9915" spans="1:14" ht="14.25" customHeight="1" x14ac:dyDescent="0.3">
      <c r="A9915" t="s">
        <v>5056</v>
      </c>
      <c r="B9915" t="s">
        <v>13</v>
      </c>
      <c r="C9915" t="s">
        <v>14</v>
      </c>
      <c r="D9915">
        <v>3960.63</v>
      </c>
      <c r="E9915">
        <v>0.08</v>
      </c>
      <c r="F9915">
        <f t="shared" si="308"/>
        <v>316.85040000000004</v>
      </c>
      <c r="G9915">
        <f t="shared" si="309"/>
        <v>3643.7795999999998</v>
      </c>
      <c r="H9915">
        <v>4</v>
      </c>
      <c r="I9915" s="17">
        <v>45277</v>
      </c>
      <c r="J9915" s="17">
        <v>45279</v>
      </c>
      <c r="K9915" t="s">
        <v>31</v>
      </c>
      <c r="L9915" t="s">
        <v>16</v>
      </c>
      <c r="M9915">
        <v>578.73</v>
      </c>
      <c r="N9915" t="s">
        <v>17</v>
      </c>
    </row>
    <row r="9916" spans="1:14" ht="14.25" customHeight="1" x14ac:dyDescent="0.3">
      <c r="A9916" t="s">
        <v>13926</v>
      </c>
      <c r="B9916" t="s">
        <v>41</v>
      </c>
      <c r="C9916" t="s">
        <v>33</v>
      </c>
      <c r="D9916">
        <v>3963.34</v>
      </c>
      <c r="E9916">
        <v>0.12</v>
      </c>
      <c r="F9916">
        <f t="shared" si="308"/>
        <v>475.60079999999999</v>
      </c>
      <c r="G9916">
        <f t="shared" si="309"/>
        <v>3487.7392</v>
      </c>
      <c r="H9916">
        <v>4</v>
      </c>
      <c r="I9916" s="17">
        <v>45101</v>
      </c>
      <c r="J9916" s="17">
        <v>45104</v>
      </c>
      <c r="K9916" t="s">
        <v>21</v>
      </c>
      <c r="L9916" t="s">
        <v>22</v>
      </c>
      <c r="M9916">
        <v>408.59</v>
      </c>
      <c r="N9916" t="s">
        <v>48</v>
      </c>
    </row>
    <row r="9917" spans="1:14" ht="14.25" customHeight="1" x14ac:dyDescent="0.3">
      <c r="A9917" t="s">
        <v>5823</v>
      </c>
      <c r="B9917" t="s">
        <v>25</v>
      </c>
      <c r="C9917" t="s">
        <v>14</v>
      </c>
      <c r="D9917">
        <v>3968.92</v>
      </c>
      <c r="E9917">
        <v>0.23</v>
      </c>
      <c r="F9917">
        <f t="shared" si="308"/>
        <v>912.85160000000008</v>
      </c>
      <c r="G9917">
        <f t="shared" si="309"/>
        <v>3056.0684000000001</v>
      </c>
      <c r="H9917">
        <v>4</v>
      </c>
      <c r="I9917" s="17">
        <v>45639</v>
      </c>
      <c r="J9917" s="17">
        <v>45645</v>
      </c>
      <c r="K9917" t="s">
        <v>31</v>
      </c>
      <c r="L9917" t="s">
        <v>27</v>
      </c>
      <c r="M9917">
        <v>513.57000000000005</v>
      </c>
      <c r="N9917" t="s">
        <v>28</v>
      </c>
    </row>
    <row r="9918" spans="1:14" ht="14.25" customHeight="1" x14ac:dyDescent="0.3">
      <c r="A9918" t="s">
        <v>5020</v>
      </c>
      <c r="B9918" t="s">
        <v>13</v>
      </c>
      <c r="C9918" t="s">
        <v>14</v>
      </c>
      <c r="D9918">
        <v>3969.01</v>
      </c>
      <c r="E9918">
        <v>0.46</v>
      </c>
      <c r="F9918">
        <f t="shared" si="308"/>
        <v>1825.7446000000002</v>
      </c>
      <c r="G9918">
        <f t="shared" si="309"/>
        <v>2143.2654000000002</v>
      </c>
      <c r="H9918">
        <v>4</v>
      </c>
      <c r="I9918" s="17">
        <v>45384</v>
      </c>
      <c r="J9918" s="17">
        <v>45386</v>
      </c>
      <c r="K9918" t="s">
        <v>31</v>
      </c>
      <c r="L9918" t="s">
        <v>22</v>
      </c>
      <c r="M9918">
        <v>218.57</v>
      </c>
      <c r="N9918" t="s">
        <v>23</v>
      </c>
    </row>
    <row r="9919" spans="1:14" ht="14.25" customHeight="1" x14ac:dyDescent="0.3">
      <c r="A9919" t="s">
        <v>3092</v>
      </c>
      <c r="B9919" t="s">
        <v>19</v>
      </c>
      <c r="C9919" t="s">
        <v>26</v>
      </c>
      <c r="D9919">
        <v>3971.82</v>
      </c>
      <c r="E9919">
        <v>0.14000000000000001</v>
      </c>
      <c r="F9919">
        <f t="shared" si="308"/>
        <v>556.05480000000011</v>
      </c>
      <c r="G9919">
        <f t="shared" si="309"/>
        <v>3415.7651999999998</v>
      </c>
      <c r="H9919">
        <v>4</v>
      </c>
      <c r="I9919" s="17">
        <v>45442</v>
      </c>
      <c r="J9919" s="17">
        <v>45446</v>
      </c>
      <c r="K9919" t="s">
        <v>15</v>
      </c>
      <c r="L9919" t="s">
        <v>16</v>
      </c>
      <c r="M9919">
        <v>748.38</v>
      </c>
      <c r="N9919" t="s">
        <v>28</v>
      </c>
    </row>
    <row r="9920" spans="1:14" ht="14.25" customHeight="1" x14ac:dyDescent="0.3">
      <c r="A9920" t="s">
        <v>5315</v>
      </c>
      <c r="B9920" t="s">
        <v>25</v>
      </c>
      <c r="C9920" t="s">
        <v>36</v>
      </c>
      <c r="D9920">
        <v>3975.46</v>
      </c>
      <c r="E9920">
        <v>0.05</v>
      </c>
      <c r="F9920">
        <f t="shared" si="308"/>
        <v>198.77300000000002</v>
      </c>
      <c r="G9920">
        <f t="shared" si="309"/>
        <v>3776.6869999999999</v>
      </c>
      <c r="H9920">
        <v>4</v>
      </c>
      <c r="I9920" s="17">
        <v>44960</v>
      </c>
      <c r="J9920" s="17">
        <v>44963</v>
      </c>
      <c r="K9920" t="s">
        <v>15</v>
      </c>
      <c r="L9920" t="s">
        <v>27</v>
      </c>
      <c r="M9920">
        <v>581.70000000000005</v>
      </c>
      <c r="N9920" t="s">
        <v>48</v>
      </c>
    </row>
    <row r="9921" spans="1:14" ht="14.25" customHeight="1" x14ac:dyDescent="0.3">
      <c r="A9921" t="s">
        <v>9225</v>
      </c>
      <c r="B9921" t="s">
        <v>19</v>
      </c>
      <c r="C9921" t="s">
        <v>36</v>
      </c>
      <c r="D9921">
        <v>3975.8</v>
      </c>
      <c r="E9921">
        <v>0.34</v>
      </c>
      <c r="F9921">
        <f t="shared" si="308"/>
        <v>1351.7720000000002</v>
      </c>
      <c r="G9921">
        <f t="shared" si="309"/>
        <v>2624.0280000000002</v>
      </c>
      <c r="H9921">
        <v>4</v>
      </c>
      <c r="I9921" s="17">
        <v>45498</v>
      </c>
      <c r="J9921" s="17">
        <v>45499</v>
      </c>
      <c r="K9921" t="s">
        <v>31</v>
      </c>
      <c r="L9921" t="s">
        <v>16</v>
      </c>
      <c r="M9921">
        <v>787.28</v>
      </c>
      <c r="N9921" t="s">
        <v>23</v>
      </c>
    </row>
    <row r="9922" spans="1:14" ht="14.25" customHeight="1" x14ac:dyDescent="0.3">
      <c r="A9922" t="s">
        <v>1587</v>
      </c>
      <c r="B9922" t="s">
        <v>19</v>
      </c>
      <c r="C9922" t="s">
        <v>36</v>
      </c>
      <c r="D9922">
        <v>3979.11</v>
      </c>
      <c r="E9922">
        <v>0.41</v>
      </c>
      <c r="F9922">
        <f t="shared" ref="F9922:F9985" si="310">D9922*E9922</f>
        <v>1631.4350999999999</v>
      </c>
      <c r="G9922">
        <f t="shared" ref="G9922:G9985" si="311">D9922-F9922</f>
        <v>2347.6749</v>
      </c>
      <c r="H9922">
        <v>4</v>
      </c>
      <c r="I9922" s="17">
        <v>45376</v>
      </c>
      <c r="J9922" s="17">
        <v>45383</v>
      </c>
      <c r="K9922" t="s">
        <v>21</v>
      </c>
      <c r="L9922" t="s">
        <v>22</v>
      </c>
      <c r="M9922">
        <v>1004.14</v>
      </c>
      <c r="N9922" t="s">
        <v>34</v>
      </c>
    </row>
    <row r="9923" spans="1:14" ht="14.25" customHeight="1" x14ac:dyDescent="0.3">
      <c r="A9923" t="s">
        <v>1843</v>
      </c>
      <c r="B9923" t="s">
        <v>41</v>
      </c>
      <c r="C9923" t="s">
        <v>36</v>
      </c>
      <c r="D9923">
        <v>3979.2</v>
      </c>
      <c r="E9923">
        <v>0.46</v>
      </c>
      <c r="F9923">
        <f t="shared" si="310"/>
        <v>1830.432</v>
      </c>
      <c r="G9923">
        <f t="shared" si="311"/>
        <v>2148.768</v>
      </c>
      <c r="H9923">
        <v>4</v>
      </c>
      <c r="I9923" s="17">
        <v>45509</v>
      </c>
      <c r="J9923" s="17">
        <v>45514</v>
      </c>
      <c r="K9923" t="s">
        <v>21</v>
      </c>
      <c r="L9923" t="s">
        <v>16</v>
      </c>
      <c r="M9923">
        <v>1126.73</v>
      </c>
      <c r="N9923" t="s">
        <v>28</v>
      </c>
    </row>
    <row r="9924" spans="1:14" ht="14.25" customHeight="1" x14ac:dyDescent="0.3">
      <c r="A9924" t="s">
        <v>11445</v>
      </c>
      <c r="B9924" t="s">
        <v>41</v>
      </c>
      <c r="C9924" t="s">
        <v>20</v>
      </c>
      <c r="D9924">
        <v>3979.48</v>
      </c>
      <c r="E9924">
        <v>0.39</v>
      </c>
      <c r="F9924">
        <f t="shared" si="310"/>
        <v>1551.9972</v>
      </c>
      <c r="G9924">
        <f t="shared" si="311"/>
        <v>2427.4827999999998</v>
      </c>
      <c r="H9924">
        <v>4</v>
      </c>
      <c r="I9924" s="17">
        <v>45038</v>
      </c>
      <c r="J9924" s="17">
        <v>45041</v>
      </c>
      <c r="K9924" t="s">
        <v>15</v>
      </c>
      <c r="L9924" t="s">
        <v>16</v>
      </c>
      <c r="M9924">
        <v>799.15</v>
      </c>
      <c r="N9924" t="s">
        <v>34</v>
      </c>
    </row>
    <row r="9925" spans="1:14" ht="14.25" customHeight="1" x14ac:dyDescent="0.3">
      <c r="A9925" t="s">
        <v>4543</v>
      </c>
      <c r="B9925" t="s">
        <v>25</v>
      </c>
      <c r="C9925" t="s">
        <v>20</v>
      </c>
      <c r="D9925">
        <v>3979.63</v>
      </c>
      <c r="E9925">
        <v>0.04</v>
      </c>
      <c r="F9925">
        <f t="shared" si="310"/>
        <v>159.18520000000001</v>
      </c>
      <c r="G9925">
        <f t="shared" si="311"/>
        <v>3820.4448000000002</v>
      </c>
      <c r="H9925">
        <v>4</v>
      </c>
      <c r="I9925" s="17">
        <v>45188</v>
      </c>
      <c r="J9925" s="17">
        <v>45191</v>
      </c>
      <c r="K9925" t="s">
        <v>21</v>
      </c>
      <c r="L9925" t="s">
        <v>22</v>
      </c>
      <c r="M9925">
        <v>1169.3</v>
      </c>
      <c r="N9925" t="s">
        <v>34</v>
      </c>
    </row>
    <row r="9926" spans="1:14" ht="14.25" customHeight="1" x14ac:dyDescent="0.3">
      <c r="A9926" t="s">
        <v>4573</v>
      </c>
      <c r="B9926" t="s">
        <v>19</v>
      </c>
      <c r="C9926" t="s">
        <v>26</v>
      </c>
      <c r="D9926">
        <v>3982.05</v>
      </c>
      <c r="E9926">
        <v>0.35</v>
      </c>
      <c r="F9926">
        <f t="shared" si="310"/>
        <v>1393.7175</v>
      </c>
      <c r="G9926">
        <f t="shared" si="311"/>
        <v>2588.3325000000004</v>
      </c>
      <c r="H9926">
        <v>4</v>
      </c>
      <c r="I9926" s="17">
        <v>45625</v>
      </c>
      <c r="J9926" s="17">
        <v>45630</v>
      </c>
      <c r="K9926" t="s">
        <v>31</v>
      </c>
      <c r="L9926" t="s">
        <v>27</v>
      </c>
      <c r="M9926">
        <v>276.94</v>
      </c>
      <c r="N9926" t="s">
        <v>48</v>
      </c>
    </row>
    <row r="9927" spans="1:14" ht="14.25" customHeight="1" x14ac:dyDescent="0.3">
      <c r="A9927" t="s">
        <v>13077</v>
      </c>
      <c r="B9927" t="s">
        <v>41</v>
      </c>
      <c r="C9927" t="s">
        <v>26</v>
      </c>
      <c r="D9927">
        <v>3983.9</v>
      </c>
      <c r="E9927">
        <v>0.11</v>
      </c>
      <c r="F9927">
        <f t="shared" si="310"/>
        <v>438.22899999999998</v>
      </c>
      <c r="G9927">
        <f t="shared" si="311"/>
        <v>3545.6710000000003</v>
      </c>
      <c r="H9927">
        <v>4</v>
      </c>
      <c r="I9927" s="17">
        <v>45610</v>
      </c>
      <c r="J9927" s="17">
        <v>45617</v>
      </c>
      <c r="K9927" t="s">
        <v>21</v>
      </c>
      <c r="L9927" t="s">
        <v>22</v>
      </c>
      <c r="M9927">
        <v>569.9</v>
      </c>
      <c r="N9927" t="s">
        <v>17</v>
      </c>
    </row>
    <row r="9928" spans="1:14" ht="14.25" customHeight="1" x14ac:dyDescent="0.3">
      <c r="A9928" t="s">
        <v>3656</v>
      </c>
      <c r="B9928" t="s">
        <v>19</v>
      </c>
      <c r="C9928" t="s">
        <v>20</v>
      </c>
      <c r="D9928">
        <v>3985.29</v>
      </c>
      <c r="E9928">
        <v>0.32</v>
      </c>
      <c r="F9928">
        <f t="shared" si="310"/>
        <v>1275.2927999999999</v>
      </c>
      <c r="G9928">
        <f t="shared" si="311"/>
        <v>2709.9971999999998</v>
      </c>
      <c r="H9928">
        <v>4</v>
      </c>
      <c r="I9928" s="17">
        <v>45453</v>
      </c>
      <c r="J9928" s="17">
        <v>45459</v>
      </c>
      <c r="K9928" t="s">
        <v>15</v>
      </c>
      <c r="L9928" t="s">
        <v>27</v>
      </c>
      <c r="M9928">
        <v>957.61</v>
      </c>
      <c r="N9928" t="s">
        <v>39</v>
      </c>
    </row>
    <row r="9929" spans="1:14" ht="14.25" customHeight="1" x14ac:dyDescent="0.3">
      <c r="A9929" t="s">
        <v>8954</v>
      </c>
      <c r="B9929" t="s">
        <v>41</v>
      </c>
      <c r="C9929" t="s">
        <v>33</v>
      </c>
      <c r="D9929">
        <v>3987.82</v>
      </c>
      <c r="E9929">
        <v>0.2</v>
      </c>
      <c r="F9929">
        <f t="shared" si="310"/>
        <v>797.56400000000008</v>
      </c>
      <c r="G9929">
        <f t="shared" si="311"/>
        <v>3190.2560000000003</v>
      </c>
      <c r="H9929">
        <v>4</v>
      </c>
      <c r="I9929" s="17">
        <v>45460</v>
      </c>
      <c r="J9929" s="17">
        <v>45461</v>
      </c>
      <c r="K9929" t="s">
        <v>15</v>
      </c>
      <c r="L9929" t="s">
        <v>22</v>
      </c>
      <c r="M9929">
        <v>423.09</v>
      </c>
      <c r="N9929" t="s">
        <v>48</v>
      </c>
    </row>
    <row r="9930" spans="1:14" ht="14.25" customHeight="1" x14ac:dyDescent="0.3">
      <c r="A9930" t="s">
        <v>13500</v>
      </c>
      <c r="B9930" t="s">
        <v>19</v>
      </c>
      <c r="C9930" t="s">
        <v>33</v>
      </c>
      <c r="D9930">
        <v>3989.08</v>
      </c>
      <c r="E9930">
        <v>0.32</v>
      </c>
      <c r="F9930">
        <f t="shared" si="310"/>
        <v>1276.5056</v>
      </c>
      <c r="G9930">
        <f t="shared" si="311"/>
        <v>2712.5744</v>
      </c>
      <c r="H9930">
        <v>4</v>
      </c>
      <c r="I9930" s="17">
        <v>45425</v>
      </c>
      <c r="J9930" s="17">
        <v>45432</v>
      </c>
      <c r="K9930" t="s">
        <v>31</v>
      </c>
      <c r="L9930" t="s">
        <v>22</v>
      </c>
      <c r="M9930">
        <v>1024.4000000000001</v>
      </c>
      <c r="N9930" t="s">
        <v>23</v>
      </c>
    </row>
    <row r="9931" spans="1:14" ht="14.25" customHeight="1" x14ac:dyDescent="0.3">
      <c r="A9931" t="s">
        <v>4958</v>
      </c>
      <c r="B9931" t="s">
        <v>41</v>
      </c>
      <c r="C9931" t="s">
        <v>33</v>
      </c>
      <c r="D9931">
        <v>3994.78</v>
      </c>
      <c r="E9931">
        <v>0.04</v>
      </c>
      <c r="F9931">
        <f t="shared" si="310"/>
        <v>159.7912</v>
      </c>
      <c r="G9931">
        <f t="shared" si="311"/>
        <v>3834.9888000000001</v>
      </c>
      <c r="H9931">
        <v>4</v>
      </c>
      <c r="I9931" s="17">
        <v>45643</v>
      </c>
      <c r="J9931" s="17">
        <v>45648</v>
      </c>
      <c r="K9931" t="s">
        <v>21</v>
      </c>
      <c r="L9931" t="s">
        <v>16</v>
      </c>
      <c r="M9931">
        <v>1142.05</v>
      </c>
      <c r="N9931" t="s">
        <v>34</v>
      </c>
    </row>
    <row r="9932" spans="1:14" ht="14.25" customHeight="1" x14ac:dyDescent="0.3">
      <c r="A9932" t="s">
        <v>3538</v>
      </c>
      <c r="B9932" t="s">
        <v>41</v>
      </c>
      <c r="C9932" t="s">
        <v>26</v>
      </c>
      <c r="D9932">
        <v>3994.95</v>
      </c>
      <c r="E9932">
        <v>0.49</v>
      </c>
      <c r="F9932">
        <f t="shared" si="310"/>
        <v>1957.5255</v>
      </c>
      <c r="G9932">
        <f t="shared" si="311"/>
        <v>2037.4244999999999</v>
      </c>
      <c r="H9932">
        <v>4</v>
      </c>
      <c r="I9932" s="17">
        <v>45145</v>
      </c>
      <c r="J9932" s="17">
        <v>45151</v>
      </c>
      <c r="K9932" t="s">
        <v>31</v>
      </c>
      <c r="L9932" t="s">
        <v>27</v>
      </c>
      <c r="M9932">
        <v>974.95</v>
      </c>
      <c r="N9932" t="s">
        <v>23</v>
      </c>
    </row>
    <row r="9933" spans="1:14" ht="14.25" customHeight="1" x14ac:dyDescent="0.3">
      <c r="A9933" t="s">
        <v>7024</v>
      </c>
      <c r="B9933" t="s">
        <v>19</v>
      </c>
      <c r="C9933" t="s">
        <v>20</v>
      </c>
      <c r="D9933">
        <v>3996.01</v>
      </c>
      <c r="E9933">
        <v>0.12</v>
      </c>
      <c r="F9933">
        <f t="shared" si="310"/>
        <v>479.52120000000002</v>
      </c>
      <c r="G9933">
        <f t="shared" si="311"/>
        <v>3516.4888000000001</v>
      </c>
      <c r="H9933">
        <v>4</v>
      </c>
      <c r="I9933" s="17">
        <v>45343</v>
      </c>
      <c r="J9933" s="17">
        <v>45350</v>
      </c>
      <c r="K9933" t="s">
        <v>15</v>
      </c>
      <c r="L9933" t="s">
        <v>27</v>
      </c>
      <c r="M9933">
        <v>823.26</v>
      </c>
      <c r="N9933" t="s">
        <v>48</v>
      </c>
    </row>
    <row r="9934" spans="1:14" ht="14.25" customHeight="1" x14ac:dyDescent="0.3">
      <c r="A9934" t="s">
        <v>4358</v>
      </c>
      <c r="B9934" t="s">
        <v>25</v>
      </c>
      <c r="C9934" t="s">
        <v>20</v>
      </c>
      <c r="D9934">
        <v>3998</v>
      </c>
      <c r="E9934">
        <v>0.15</v>
      </c>
      <c r="F9934">
        <f t="shared" si="310"/>
        <v>599.69999999999993</v>
      </c>
      <c r="G9934">
        <f t="shared" si="311"/>
        <v>3398.3</v>
      </c>
      <c r="H9934">
        <v>4</v>
      </c>
      <c r="I9934" s="17">
        <v>45040</v>
      </c>
      <c r="J9934" s="17">
        <v>45042</v>
      </c>
      <c r="K9934" t="s">
        <v>31</v>
      </c>
      <c r="L9934" t="s">
        <v>16</v>
      </c>
      <c r="M9934">
        <v>475.45</v>
      </c>
      <c r="N9934" t="s">
        <v>48</v>
      </c>
    </row>
    <row r="9935" spans="1:14" ht="14.25" customHeight="1" x14ac:dyDescent="0.3">
      <c r="A9935" t="s">
        <v>2738</v>
      </c>
      <c r="B9935" t="s">
        <v>41</v>
      </c>
      <c r="C9935" t="s">
        <v>26</v>
      </c>
      <c r="D9935">
        <v>3998.43</v>
      </c>
      <c r="E9935">
        <v>0.38</v>
      </c>
      <c r="F9935">
        <f t="shared" si="310"/>
        <v>1519.4033999999999</v>
      </c>
      <c r="G9935">
        <f t="shared" si="311"/>
        <v>2479.0266000000001</v>
      </c>
      <c r="H9935">
        <v>4</v>
      </c>
      <c r="I9935" s="17">
        <v>45630</v>
      </c>
      <c r="J9935" s="17">
        <v>45636</v>
      </c>
      <c r="K9935" t="s">
        <v>15</v>
      </c>
      <c r="L9935" t="s">
        <v>27</v>
      </c>
      <c r="M9935">
        <v>594.01</v>
      </c>
      <c r="N9935" t="s">
        <v>23</v>
      </c>
    </row>
    <row r="9936" spans="1:14" ht="14.25" customHeight="1" x14ac:dyDescent="0.3">
      <c r="A9936" t="s">
        <v>2237</v>
      </c>
      <c r="B9936" t="s">
        <v>25</v>
      </c>
      <c r="C9936" t="s">
        <v>26</v>
      </c>
      <c r="D9936">
        <v>4003.48</v>
      </c>
      <c r="E9936">
        <v>0.42</v>
      </c>
      <c r="F9936">
        <f t="shared" si="310"/>
        <v>1681.4615999999999</v>
      </c>
      <c r="G9936">
        <f t="shared" si="311"/>
        <v>2322.0183999999999</v>
      </c>
      <c r="H9936">
        <v>4</v>
      </c>
      <c r="I9936" s="17">
        <v>45305</v>
      </c>
      <c r="J9936" s="17">
        <v>45306</v>
      </c>
      <c r="K9936" t="s">
        <v>31</v>
      </c>
      <c r="L9936" t="s">
        <v>16</v>
      </c>
      <c r="M9936">
        <v>204.51</v>
      </c>
      <c r="N9936" t="s">
        <v>34</v>
      </c>
    </row>
    <row r="9937" spans="1:14" ht="14.25" customHeight="1" x14ac:dyDescent="0.3">
      <c r="A9937" t="s">
        <v>10628</v>
      </c>
      <c r="B9937" t="s">
        <v>19</v>
      </c>
      <c r="C9937" t="s">
        <v>26</v>
      </c>
      <c r="D9937">
        <v>4006.68</v>
      </c>
      <c r="E9937">
        <v>0.17</v>
      </c>
      <c r="F9937">
        <f t="shared" si="310"/>
        <v>681.13560000000007</v>
      </c>
      <c r="G9937">
        <f t="shared" si="311"/>
        <v>3325.5443999999998</v>
      </c>
      <c r="H9937">
        <v>4</v>
      </c>
      <c r="I9937" s="17">
        <v>45260</v>
      </c>
      <c r="J9937" s="17">
        <v>45263</v>
      </c>
      <c r="K9937" t="s">
        <v>15</v>
      </c>
      <c r="L9937" t="s">
        <v>27</v>
      </c>
      <c r="M9937">
        <v>957.67</v>
      </c>
      <c r="N9937" t="s">
        <v>28</v>
      </c>
    </row>
    <row r="9938" spans="1:14" ht="14.25" customHeight="1" x14ac:dyDescent="0.3">
      <c r="A9938" t="s">
        <v>5843</v>
      </c>
      <c r="B9938" t="s">
        <v>25</v>
      </c>
      <c r="C9938" t="s">
        <v>33</v>
      </c>
      <c r="D9938">
        <v>4015.36</v>
      </c>
      <c r="E9938">
        <v>0.28000000000000003</v>
      </c>
      <c r="F9938">
        <f t="shared" si="310"/>
        <v>1124.3008000000002</v>
      </c>
      <c r="G9938">
        <f t="shared" si="311"/>
        <v>2891.0591999999997</v>
      </c>
      <c r="H9938">
        <v>4</v>
      </c>
      <c r="I9938" s="17">
        <v>45044</v>
      </c>
      <c r="J9938" s="17">
        <v>45049</v>
      </c>
      <c r="K9938" t="s">
        <v>15</v>
      </c>
      <c r="L9938" t="s">
        <v>16</v>
      </c>
      <c r="M9938">
        <v>833.68</v>
      </c>
      <c r="N9938" t="s">
        <v>34</v>
      </c>
    </row>
    <row r="9939" spans="1:14" ht="14.25" customHeight="1" x14ac:dyDescent="0.3">
      <c r="A9939" t="s">
        <v>5504</v>
      </c>
      <c r="B9939" t="s">
        <v>19</v>
      </c>
      <c r="C9939" t="s">
        <v>36</v>
      </c>
      <c r="D9939">
        <v>4017.04</v>
      </c>
      <c r="E9939">
        <v>0.23</v>
      </c>
      <c r="F9939">
        <f t="shared" si="310"/>
        <v>923.91920000000005</v>
      </c>
      <c r="G9939">
        <f t="shared" si="311"/>
        <v>3093.1207999999997</v>
      </c>
      <c r="H9939">
        <v>4</v>
      </c>
      <c r="I9939" s="17">
        <v>45027</v>
      </c>
      <c r="J9939" s="17">
        <v>45032</v>
      </c>
      <c r="K9939" t="s">
        <v>21</v>
      </c>
      <c r="L9939" t="s">
        <v>27</v>
      </c>
      <c r="M9939">
        <v>449.07</v>
      </c>
      <c r="N9939" t="s">
        <v>28</v>
      </c>
    </row>
    <row r="9940" spans="1:14" ht="14.25" customHeight="1" x14ac:dyDescent="0.3">
      <c r="A9940" t="s">
        <v>8724</v>
      </c>
      <c r="B9940" t="s">
        <v>41</v>
      </c>
      <c r="C9940" t="s">
        <v>33</v>
      </c>
      <c r="D9940">
        <v>4024.63</v>
      </c>
      <c r="E9940">
        <v>0.27</v>
      </c>
      <c r="F9940">
        <f t="shared" si="310"/>
        <v>1086.6501000000001</v>
      </c>
      <c r="G9940">
        <f t="shared" si="311"/>
        <v>2937.9799000000003</v>
      </c>
      <c r="H9940">
        <v>4</v>
      </c>
      <c r="I9940" s="17">
        <v>45102</v>
      </c>
      <c r="J9940" s="17">
        <v>45104</v>
      </c>
      <c r="K9940" t="s">
        <v>15</v>
      </c>
      <c r="L9940" t="s">
        <v>16</v>
      </c>
      <c r="M9940">
        <v>554.1</v>
      </c>
      <c r="N9940" t="s">
        <v>17</v>
      </c>
    </row>
    <row r="9941" spans="1:14" ht="14.25" customHeight="1" x14ac:dyDescent="0.3">
      <c r="A9941" t="s">
        <v>3563</v>
      </c>
      <c r="B9941" t="s">
        <v>19</v>
      </c>
      <c r="C9941" t="s">
        <v>36</v>
      </c>
      <c r="D9941">
        <v>4024.7</v>
      </c>
      <c r="E9941">
        <v>0.14000000000000001</v>
      </c>
      <c r="F9941">
        <f t="shared" si="310"/>
        <v>563.45800000000008</v>
      </c>
      <c r="G9941">
        <f t="shared" si="311"/>
        <v>3461.2419999999997</v>
      </c>
      <c r="H9941">
        <v>4</v>
      </c>
      <c r="I9941" s="17">
        <v>45076</v>
      </c>
      <c r="J9941" s="17">
        <v>45081</v>
      </c>
      <c r="K9941" t="s">
        <v>15</v>
      </c>
      <c r="L9941" t="s">
        <v>22</v>
      </c>
      <c r="M9941">
        <v>1170.51</v>
      </c>
      <c r="N9941" t="s">
        <v>23</v>
      </c>
    </row>
    <row r="9942" spans="1:14" ht="14.25" customHeight="1" x14ac:dyDescent="0.3">
      <c r="A9942" t="s">
        <v>3226</v>
      </c>
      <c r="B9942" t="s">
        <v>25</v>
      </c>
      <c r="C9942" t="s">
        <v>14</v>
      </c>
      <c r="D9942">
        <v>4024.91</v>
      </c>
      <c r="E9942">
        <v>0.06</v>
      </c>
      <c r="F9942">
        <f t="shared" si="310"/>
        <v>241.49459999999999</v>
      </c>
      <c r="G9942">
        <f t="shared" si="311"/>
        <v>3783.4153999999999</v>
      </c>
      <c r="H9942">
        <v>4</v>
      </c>
      <c r="I9942" s="17">
        <v>45232</v>
      </c>
      <c r="J9942" s="17">
        <v>45233</v>
      </c>
      <c r="K9942" t="s">
        <v>21</v>
      </c>
      <c r="L9942" t="s">
        <v>16</v>
      </c>
      <c r="M9942">
        <v>1144.95</v>
      </c>
      <c r="N9942" t="s">
        <v>28</v>
      </c>
    </row>
    <row r="9943" spans="1:14" ht="14.25" customHeight="1" x14ac:dyDescent="0.3">
      <c r="A9943" t="s">
        <v>3594</v>
      </c>
      <c r="B9943" t="s">
        <v>19</v>
      </c>
      <c r="C9943" t="s">
        <v>26</v>
      </c>
      <c r="D9943">
        <v>4025.98</v>
      </c>
      <c r="E9943">
        <v>0.27</v>
      </c>
      <c r="F9943">
        <f t="shared" si="310"/>
        <v>1087.0146</v>
      </c>
      <c r="G9943">
        <f t="shared" si="311"/>
        <v>2938.9654</v>
      </c>
      <c r="H9943">
        <v>4</v>
      </c>
      <c r="I9943" s="17">
        <v>45294</v>
      </c>
      <c r="J9943" s="17">
        <v>45298</v>
      </c>
      <c r="K9943" t="s">
        <v>21</v>
      </c>
      <c r="L9943" t="s">
        <v>16</v>
      </c>
      <c r="M9943">
        <v>454.78</v>
      </c>
      <c r="N9943" t="s">
        <v>17</v>
      </c>
    </row>
    <row r="9944" spans="1:14" ht="14.25" customHeight="1" x14ac:dyDescent="0.3">
      <c r="A9944" t="s">
        <v>8423</v>
      </c>
      <c r="B9944" t="s">
        <v>25</v>
      </c>
      <c r="C9944" t="s">
        <v>36</v>
      </c>
      <c r="D9944">
        <v>4027.56</v>
      </c>
      <c r="E9944">
        <v>7.0000000000000007E-2</v>
      </c>
      <c r="F9944">
        <f t="shared" si="310"/>
        <v>281.92920000000004</v>
      </c>
      <c r="G9944">
        <f t="shared" si="311"/>
        <v>3745.6307999999999</v>
      </c>
      <c r="H9944">
        <v>4</v>
      </c>
      <c r="I9944" s="17">
        <v>45654</v>
      </c>
      <c r="J9944" s="17">
        <v>45657</v>
      </c>
      <c r="K9944" t="s">
        <v>21</v>
      </c>
      <c r="L9944" t="s">
        <v>16</v>
      </c>
      <c r="M9944">
        <v>988.18</v>
      </c>
      <c r="N9944" t="s">
        <v>28</v>
      </c>
    </row>
    <row r="9945" spans="1:14" ht="14.25" customHeight="1" x14ac:dyDescent="0.3">
      <c r="A9945" t="s">
        <v>14915</v>
      </c>
      <c r="B9945" t="s">
        <v>19</v>
      </c>
      <c r="C9945" t="s">
        <v>36</v>
      </c>
      <c r="D9945">
        <v>4030.76</v>
      </c>
      <c r="E9945">
        <v>0.28000000000000003</v>
      </c>
      <c r="F9945">
        <f t="shared" si="310"/>
        <v>1128.6128000000001</v>
      </c>
      <c r="G9945">
        <f t="shared" si="311"/>
        <v>2902.1472000000003</v>
      </c>
      <c r="H9945">
        <v>4</v>
      </c>
      <c r="I9945" s="17">
        <v>45232</v>
      </c>
      <c r="J9945" s="17">
        <v>45235</v>
      </c>
      <c r="K9945" t="s">
        <v>15</v>
      </c>
      <c r="L9945" t="s">
        <v>22</v>
      </c>
      <c r="M9945">
        <v>1109.02</v>
      </c>
      <c r="N9945" t="s">
        <v>17</v>
      </c>
    </row>
    <row r="9946" spans="1:14" ht="14.25" customHeight="1" x14ac:dyDescent="0.3">
      <c r="A9946" t="s">
        <v>6928</v>
      </c>
      <c r="B9946" t="s">
        <v>41</v>
      </c>
      <c r="C9946" t="s">
        <v>33</v>
      </c>
      <c r="D9946">
        <v>4031.61</v>
      </c>
      <c r="E9946">
        <v>0.15</v>
      </c>
      <c r="F9946">
        <f t="shared" si="310"/>
        <v>604.74149999999997</v>
      </c>
      <c r="G9946">
        <f t="shared" si="311"/>
        <v>3426.8685</v>
      </c>
      <c r="H9946">
        <v>4</v>
      </c>
      <c r="I9946" s="17">
        <v>44953</v>
      </c>
      <c r="J9946" s="17">
        <v>44955</v>
      </c>
      <c r="K9946" t="s">
        <v>31</v>
      </c>
      <c r="L9946" t="s">
        <v>22</v>
      </c>
      <c r="M9946">
        <v>756.26</v>
      </c>
      <c r="N9946" t="s">
        <v>39</v>
      </c>
    </row>
    <row r="9947" spans="1:14" ht="14.25" customHeight="1" x14ac:dyDescent="0.3">
      <c r="A9947" t="s">
        <v>5234</v>
      </c>
      <c r="B9947" t="s">
        <v>13</v>
      </c>
      <c r="C9947" t="s">
        <v>26</v>
      </c>
      <c r="D9947">
        <v>4042.09</v>
      </c>
      <c r="E9947">
        <v>0.1</v>
      </c>
      <c r="F9947">
        <f t="shared" si="310"/>
        <v>404.20900000000006</v>
      </c>
      <c r="G9947">
        <f t="shared" si="311"/>
        <v>3637.8810000000003</v>
      </c>
      <c r="H9947">
        <v>4</v>
      </c>
      <c r="I9947" s="17">
        <v>45383</v>
      </c>
      <c r="J9947" s="17">
        <v>45387</v>
      </c>
      <c r="K9947" t="s">
        <v>15</v>
      </c>
      <c r="L9947" t="s">
        <v>27</v>
      </c>
      <c r="M9947">
        <v>926.69</v>
      </c>
      <c r="N9947" t="s">
        <v>34</v>
      </c>
    </row>
    <row r="9948" spans="1:14" ht="14.25" customHeight="1" x14ac:dyDescent="0.3">
      <c r="A9948" t="s">
        <v>4059</v>
      </c>
      <c r="B9948" t="s">
        <v>25</v>
      </c>
      <c r="C9948" t="s">
        <v>26</v>
      </c>
      <c r="D9948">
        <v>4048.85</v>
      </c>
      <c r="E9948">
        <v>0.28000000000000003</v>
      </c>
      <c r="F9948">
        <f t="shared" si="310"/>
        <v>1133.6780000000001</v>
      </c>
      <c r="G9948">
        <f t="shared" si="311"/>
        <v>2915.1719999999996</v>
      </c>
      <c r="H9948">
        <v>4</v>
      </c>
      <c r="I9948" s="17">
        <v>44953</v>
      </c>
      <c r="J9948" s="17">
        <v>44958</v>
      </c>
      <c r="K9948" t="s">
        <v>21</v>
      </c>
      <c r="L9948" t="s">
        <v>16</v>
      </c>
      <c r="M9948">
        <v>1089.8800000000001</v>
      </c>
      <c r="N9948" t="s">
        <v>34</v>
      </c>
    </row>
    <row r="9949" spans="1:14" ht="14.25" customHeight="1" x14ac:dyDescent="0.3">
      <c r="A9949" t="s">
        <v>10551</v>
      </c>
      <c r="B9949" t="s">
        <v>13</v>
      </c>
      <c r="C9949" t="s">
        <v>26</v>
      </c>
      <c r="D9949">
        <v>4050.36</v>
      </c>
      <c r="E9949">
        <v>0.17</v>
      </c>
      <c r="F9949">
        <f t="shared" si="310"/>
        <v>688.5612000000001</v>
      </c>
      <c r="G9949">
        <f t="shared" si="311"/>
        <v>3361.7988</v>
      </c>
      <c r="H9949">
        <v>4</v>
      </c>
      <c r="I9949" s="17">
        <v>45481</v>
      </c>
      <c r="J9949" s="17">
        <v>45488</v>
      </c>
      <c r="K9949" t="s">
        <v>15</v>
      </c>
      <c r="L9949" t="s">
        <v>27</v>
      </c>
      <c r="M9949">
        <v>499.39</v>
      </c>
      <c r="N9949" t="s">
        <v>23</v>
      </c>
    </row>
    <row r="9950" spans="1:14" ht="14.25" customHeight="1" x14ac:dyDescent="0.3">
      <c r="A9950" t="s">
        <v>5873</v>
      </c>
      <c r="B9950" t="s">
        <v>41</v>
      </c>
      <c r="C9950" t="s">
        <v>14</v>
      </c>
      <c r="D9950">
        <v>4050.85</v>
      </c>
      <c r="E9950">
        <v>0.43</v>
      </c>
      <c r="F9950">
        <f t="shared" si="310"/>
        <v>1741.8654999999999</v>
      </c>
      <c r="G9950">
        <f t="shared" si="311"/>
        <v>2308.9845</v>
      </c>
      <c r="H9950">
        <v>4</v>
      </c>
      <c r="I9950" s="17">
        <v>45628</v>
      </c>
      <c r="J9950" s="17">
        <v>45635</v>
      </c>
      <c r="K9950" t="s">
        <v>15</v>
      </c>
      <c r="L9950" t="s">
        <v>22</v>
      </c>
      <c r="M9950">
        <v>987.02</v>
      </c>
      <c r="N9950" t="s">
        <v>34</v>
      </c>
    </row>
    <row r="9951" spans="1:14" ht="14.25" customHeight="1" x14ac:dyDescent="0.3">
      <c r="A9951" t="s">
        <v>3860</v>
      </c>
      <c r="B9951" t="s">
        <v>13</v>
      </c>
      <c r="C9951" t="s">
        <v>36</v>
      </c>
      <c r="D9951">
        <v>4070.06</v>
      </c>
      <c r="E9951">
        <v>0.36</v>
      </c>
      <c r="F9951">
        <f t="shared" si="310"/>
        <v>1465.2215999999999</v>
      </c>
      <c r="G9951">
        <f t="shared" si="311"/>
        <v>2604.8384000000001</v>
      </c>
      <c r="H9951">
        <v>4</v>
      </c>
      <c r="I9951" s="17">
        <v>44977</v>
      </c>
      <c r="J9951" s="17">
        <v>44978</v>
      </c>
      <c r="K9951" t="s">
        <v>31</v>
      </c>
      <c r="L9951" t="s">
        <v>16</v>
      </c>
      <c r="M9951">
        <v>443.36</v>
      </c>
      <c r="N9951" t="s">
        <v>17</v>
      </c>
    </row>
    <row r="9952" spans="1:14" ht="14.25" customHeight="1" x14ac:dyDescent="0.3">
      <c r="A9952" t="s">
        <v>14361</v>
      </c>
      <c r="B9952" t="s">
        <v>25</v>
      </c>
      <c r="C9952" t="s">
        <v>14</v>
      </c>
      <c r="D9952">
        <v>4071.6</v>
      </c>
      <c r="E9952">
        <v>0.21</v>
      </c>
      <c r="F9952">
        <f t="shared" si="310"/>
        <v>855.03599999999994</v>
      </c>
      <c r="G9952">
        <f t="shared" si="311"/>
        <v>3216.5639999999999</v>
      </c>
      <c r="H9952">
        <v>4</v>
      </c>
      <c r="I9952" s="17">
        <v>45103</v>
      </c>
      <c r="J9952" s="17">
        <v>45107</v>
      </c>
      <c r="K9952" t="s">
        <v>21</v>
      </c>
      <c r="L9952" t="s">
        <v>27</v>
      </c>
      <c r="M9952">
        <v>276.85000000000002</v>
      </c>
      <c r="N9952" t="s">
        <v>23</v>
      </c>
    </row>
    <row r="9953" spans="1:14" ht="14.25" customHeight="1" x14ac:dyDescent="0.3">
      <c r="A9953" t="s">
        <v>4636</v>
      </c>
      <c r="B9953" t="s">
        <v>19</v>
      </c>
      <c r="C9953" t="s">
        <v>20</v>
      </c>
      <c r="D9953">
        <v>4071.88</v>
      </c>
      <c r="E9953">
        <v>0.27</v>
      </c>
      <c r="F9953">
        <f t="shared" si="310"/>
        <v>1099.4076</v>
      </c>
      <c r="G9953">
        <f t="shared" si="311"/>
        <v>2972.4724000000001</v>
      </c>
      <c r="H9953">
        <v>4</v>
      </c>
      <c r="I9953" s="17">
        <v>45532</v>
      </c>
      <c r="J9953" s="17">
        <v>45538</v>
      </c>
      <c r="K9953" t="s">
        <v>31</v>
      </c>
      <c r="L9953" t="s">
        <v>16</v>
      </c>
      <c r="M9953">
        <v>497.12</v>
      </c>
      <c r="N9953" t="s">
        <v>34</v>
      </c>
    </row>
    <row r="9954" spans="1:14" ht="14.25" customHeight="1" x14ac:dyDescent="0.3">
      <c r="A9954" t="s">
        <v>9347</v>
      </c>
      <c r="B9954" t="s">
        <v>25</v>
      </c>
      <c r="C9954" t="s">
        <v>26</v>
      </c>
      <c r="D9954">
        <v>4078.58</v>
      </c>
      <c r="E9954">
        <v>0.05</v>
      </c>
      <c r="F9954">
        <f t="shared" si="310"/>
        <v>203.929</v>
      </c>
      <c r="G9954">
        <f t="shared" si="311"/>
        <v>3874.6509999999998</v>
      </c>
      <c r="H9954">
        <v>4</v>
      </c>
      <c r="I9954" s="17">
        <v>45077</v>
      </c>
      <c r="J9954" s="17">
        <v>45079</v>
      </c>
      <c r="K9954" t="s">
        <v>15</v>
      </c>
      <c r="L9954" t="s">
        <v>22</v>
      </c>
      <c r="M9954">
        <v>882.7</v>
      </c>
      <c r="N9954" t="s">
        <v>39</v>
      </c>
    </row>
    <row r="9955" spans="1:14" ht="14.25" customHeight="1" x14ac:dyDescent="0.3">
      <c r="A9955" t="s">
        <v>14138</v>
      </c>
      <c r="B9955" t="s">
        <v>13</v>
      </c>
      <c r="C9955" t="s">
        <v>14</v>
      </c>
      <c r="D9955">
        <v>4081.54</v>
      </c>
      <c r="E9955">
        <v>0.43</v>
      </c>
      <c r="F9955">
        <f t="shared" si="310"/>
        <v>1755.0621999999998</v>
      </c>
      <c r="G9955">
        <f t="shared" si="311"/>
        <v>2326.4778000000001</v>
      </c>
      <c r="H9955">
        <v>4</v>
      </c>
      <c r="I9955" s="17">
        <v>45099</v>
      </c>
      <c r="J9955" s="17">
        <v>45104</v>
      </c>
      <c r="K9955" t="s">
        <v>15</v>
      </c>
      <c r="L9955" t="s">
        <v>16</v>
      </c>
      <c r="M9955">
        <v>208.51</v>
      </c>
      <c r="N9955" t="s">
        <v>34</v>
      </c>
    </row>
    <row r="9956" spans="1:14" ht="14.25" customHeight="1" x14ac:dyDescent="0.3">
      <c r="A9956" t="s">
        <v>10643</v>
      </c>
      <c r="B9956" t="s">
        <v>25</v>
      </c>
      <c r="C9956" t="s">
        <v>26</v>
      </c>
      <c r="D9956">
        <v>4083.37</v>
      </c>
      <c r="E9956">
        <v>0.32</v>
      </c>
      <c r="F9956">
        <f t="shared" si="310"/>
        <v>1306.6784</v>
      </c>
      <c r="G9956">
        <f t="shared" si="311"/>
        <v>2776.6916000000001</v>
      </c>
      <c r="H9956">
        <v>4</v>
      </c>
      <c r="I9956" s="17">
        <v>45457</v>
      </c>
      <c r="J9956" s="17">
        <v>45464</v>
      </c>
      <c r="K9956" t="s">
        <v>21</v>
      </c>
      <c r="L9956" t="s">
        <v>22</v>
      </c>
      <c r="M9956">
        <v>505.13</v>
      </c>
      <c r="N9956" t="s">
        <v>23</v>
      </c>
    </row>
    <row r="9957" spans="1:14" ht="14.25" customHeight="1" x14ac:dyDescent="0.3">
      <c r="A9957" t="s">
        <v>1808</v>
      </c>
      <c r="B9957" t="s">
        <v>19</v>
      </c>
      <c r="C9957" t="s">
        <v>20</v>
      </c>
      <c r="D9957">
        <v>4085.97</v>
      </c>
      <c r="E9957">
        <v>0.38</v>
      </c>
      <c r="F9957">
        <f t="shared" si="310"/>
        <v>1552.6686</v>
      </c>
      <c r="G9957">
        <f t="shared" si="311"/>
        <v>2533.3013999999998</v>
      </c>
      <c r="H9957">
        <v>4</v>
      </c>
      <c r="I9957" s="17">
        <v>45610</v>
      </c>
      <c r="J9957" s="17">
        <v>45613</v>
      </c>
      <c r="K9957" t="s">
        <v>15</v>
      </c>
      <c r="L9957" t="s">
        <v>22</v>
      </c>
      <c r="M9957">
        <v>600.91</v>
      </c>
      <c r="N9957" t="s">
        <v>28</v>
      </c>
    </row>
    <row r="9958" spans="1:14" ht="14.25" customHeight="1" x14ac:dyDescent="0.3">
      <c r="A9958" t="s">
        <v>5890</v>
      </c>
      <c r="B9958" t="s">
        <v>41</v>
      </c>
      <c r="C9958" t="s">
        <v>20</v>
      </c>
      <c r="D9958">
        <v>4087.76</v>
      </c>
      <c r="E9958">
        <v>0.09</v>
      </c>
      <c r="F9958">
        <f t="shared" si="310"/>
        <v>367.89839999999998</v>
      </c>
      <c r="G9958">
        <f t="shared" si="311"/>
        <v>3719.8616000000002</v>
      </c>
      <c r="H9958">
        <v>4</v>
      </c>
      <c r="I9958" s="17">
        <v>45476</v>
      </c>
      <c r="J9958" s="17">
        <v>45480</v>
      </c>
      <c r="K9958" t="s">
        <v>21</v>
      </c>
      <c r="L9958" t="s">
        <v>22</v>
      </c>
      <c r="M9958">
        <v>222.19</v>
      </c>
      <c r="N9958" t="s">
        <v>39</v>
      </c>
    </row>
    <row r="9959" spans="1:14" ht="14.25" customHeight="1" x14ac:dyDescent="0.3">
      <c r="A9959" t="s">
        <v>4188</v>
      </c>
      <c r="B9959" t="s">
        <v>19</v>
      </c>
      <c r="C9959" t="s">
        <v>20</v>
      </c>
      <c r="D9959">
        <v>4088.23</v>
      </c>
      <c r="E9959">
        <v>0.24</v>
      </c>
      <c r="F9959">
        <f t="shared" si="310"/>
        <v>981.17520000000002</v>
      </c>
      <c r="G9959">
        <f t="shared" si="311"/>
        <v>3107.0547999999999</v>
      </c>
      <c r="H9959">
        <v>4</v>
      </c>
      <c r="I9959" s="17">
        <v>45511</v>
      </c>
      <c r="J9959" s="17">
        <v>45517</v>
      </c>
      <c r="K9959" t="s">
        <v>21</v>
      </c>
      <c r="L9959" t="s">
        <v>27</v>
      </c>
      <c r="M9959">
        <v>308.86</v>
      </c>
      <c r="N9959" t="s">
        <v>34</v>
      </c>
    </row>
    <row r="9960" spans="1:14" ht="14.25" customHeight="1" x14ac:dyDescent="0.3">
      <c r="A9960" t="s">
        <v>14221</v>
      </c>
      <c r="B9960" t="s">
        <v>19</v>
      </c>
      <c r="C9960" t="s">
        <v>26</v>
      </c>
      <c r="D9960">
        <v>4088.73</v>
      </c>
      <c r="E9960">
        <v>0.13</v>
      </c>
      <c r="F9960">
        <f t="shared" si="310"/>
        <v>531.53489999999999</v>
      </c>
      <c r="G9960">
        <f t="shared" si="311"/>
        <v>3557.1950999999999</v>
      </c>
      <c r="H9960">
        <v>4</v>
      </c>
      <c r="I9960" s="17">
        <v>45177</v>
      </c>
      <c r="J9960" s="17">
        <v>45183</v>
      </c>
      <c r="K9960" t="s">
        <v>15</v>
      </c>
      <c r="L9960" t="s">
        <v>16</v>
      </c>
      <c r="M9960">
        <v>1007.04</v>
      </c>
      <c r="N9960" t="s">
        <v>23</v>
      </c>
    </row>
    <row r="9961" spans="1:14" ht="14.25" customHeight="1" x14ac:dyDescent="0.3">
      <c r="A9961" t="s">
        <v>5576</v>
      </c>
      <c r="B9961" t="s">
        <v>41</v>
      </c>
      <c r="C9961" t="s">
        <v>36</v>
      </c>
      <c r="D9961">
        <v>4090.23</v>
      </c>
      <c r="E9961">
        <v>0.44</v>
      </c>
      <c r="F9961">
        <f t="shared" si="310"/>
        <v>1799.7012</v>
      </c>
      <c r="G9961">
        <f t="shared" si="311"/>
        <v>2290.5288</v>
      </c>
      <c r="H9961">
        <v>4</v>
      </c>
      <c r="I9961" s="17">
        <v>45602</v>
      </c>
      <c r="J9961" s="17">
        <v>45603</v>
      </c>
      <c r="K9961" t="s">
        <v>31</v>
      </c>
      <c r="L9961" t="s">
        <v>16</v>
      </c>
      <c r="M9961">
        <v>228.16</v>
      </c>
      <c r="N9961" t="s">
        <v>34</v>
      </c>
    </row>
    <row r="9962" spans="1:14" ht="14.25" customHeight="1" x14ac:dyDescent="0.3">
      <c r="A9962" t="s">
        <v>12733</v>
      </c>
      <c r="B9962" t="s">
        <v>13</v>
      </c>
      <c r="C9962" t="s">
        <v>33</v>
      </c>
      <c r="D9962">
        <v>4094.94</v>
      </c>
      <c r="E9962">
        <v>0.23</v>
      </c>
      <c r="F9962">
        <f t="shared" si="310"/>
        <v>941.83620000000008</v>
      </c>
      <c r="G9962">
        <f t="shared" si="311"/>
        <v>3153.1037999999999</v>
      </c>
      <c r="H9962">
        <v>4</v>
      </c>
      <c r="I9962" s="17">
        <v>45575</v>
      </c>
      <c r="J9962" s="17">
        <v>45580</v>
      </c>
      <c r="K9962" t="s">
        <v>21</v>
      </c>
      <c r="L9962" t="s">
        <v>22</v>
      </c>
      <c r="M9962">
        <v>318.36</v>
      </c>
      <c r="N9962" t="s">
        <v>48</v>
      </c>
    </row>
    <row r="9963" spans="1:14" ht="14.25" customHeight="1" x14ac:dyDescent="0.3">
      <c r="A9963" t="s">
        <v>3965</v>
      </c>
      <c r="B9963" t="s">
        <v>25</v>
      </c>
      <c r="C9963" t="s">
        <v>33</v>
      </c>
      <c r="D9963">
        <v>4108.1099999999997</v>
      </c>
      <c r="E9963">
        <v>0.01</v>
      </c>
      <c r="F9963">
        <f t="shared" si="310"/>
        <v>41.081099999999999</v>
      </c>
      <c r="G9963">
        <f t="shared" si="311"/>
        <v>4067.0288999999998</v>
      </c>
      <c r="H9963">
        <v>4</v>
      </c>
      <c r="I9963" s="17">
        <v>45592</v>
      </c>
      <c r="J9963" s="17">
        <v>45593</v>
      </c>
      <c r="K9963" t="s">
        <v>21</v>
      </c>
      <c r="L9963" t="s">
        <v>16</v>
      </c>
      <c r="M9963">
        <v>655.33000000000004</v>
      </c>
      <c r="N9963" t="s">
        <v>23</v>
      </c>
    </row>
    <row r="9964" spans="1:14" ht="14.25" customHeight="1" x14ac:dyDescent="0.3">
      <c r="A9964" t="s">
        <v>2967</v>
      </c>
      <c r="B9964" t="s">
        <v>25</v>
      </c>
      <c r="C9964" t="s">
        <v>36</v>
      </c>
      <c r="D9964">
        <v>4109.47</v>
      </c>
      <c r="E9964">
        <v>0.45</v>
      </c>
      <c r="F9964">
        <f t="shared" si="310"/>
        <v>1849.2615000000001</v>
      </c>
      <c r="G9964">
        <f t="shared" si="311"/>
        <v>2260.2085000000002</v>
      </c>
      <c r="H9964">
        <v>4</v>
      </c>
      <c r="I9964" s="17">
        <v>45569</v>
      </c>
      <c r="J9964" s="17">
        <v>45574</v>
      </c>
      <c r="K9964" t="s">
        <v>15</v>
      </c>
      <c r="L9964" t="s">
        <v>27</v>
      </c>
      <c r="M9964">
        <v>1031.06</v>
      </c>
      <c r="N9964" t="s">
        <v>23</v>
      </c>
    </row>
    <row r="9965" spans="1:14" ht="14.25" customHeight="1" x14ac:dyDescent="0.3">
      <c r="A9965" t="s">
        <v>2544</v>
      </c>
      <c r="B9965" t="s">
        <v>25</v>
      </c>
      <c r="C9965" t="s">
        <v>26</v>
      </c>
      <c r="D9965">
        <v>4112.49</v>
      </c>
      <c r="E9965">
        <v>0.36</v>
      </c>
      <c r="F9965">
        <f t="shared" si="310"/>
        <v>1480.4963999999998</v>
      </c>
      <c r="G9965">
        <f t="shared" si="311"/>
        <v>2631.9935999999998</v>
      </c>
      <c r="H9965">
        <v>4</v>
      </c>
      <c r="I9965" s="17">
        <v>45462</v>
      </c>
      <c r="J9965" s="17">
        <v>45464</v>
      </c>
      <c r="K9965" t="s">
        <v>31</v>
      </c>
      <c r="L9965" t="s">
        <v>22</v>
      </c>
      <c r="M9965">
        <v>566.52</v>
      </c>
      <c r="N9965" t="s">
        <v>34</v>
      </c>
    </row>
    <row r="9966" spans="1:14" ht="14.25" customHeight="1" x14ac:dyDescent="0.3">
      <c r="A9966" t="s">
        <v>2086</v>
      </c>
      <c r="B9966" t="s">
        <v>19</v>
      </c>
      <c r="C9966" t="s">
        <v>14</v>
      </c>
      <c r="D9966">
        <v>4114.38</v>
      </c>
      <c r="E9966">
        <v>0.47</v>
      </c>
      <c r="F9966">
        <f t="shared" si="310"/>
        <v>1933.7585999999999</v>
      </c>
      <c r="G9966">
        <f t="shared" si="311"/>
        <v>2180.6214</v>
      </c>
      <c r="H9966">
        <v>4</v>
      </c>
      <c r="I9966" s="17">
        <v>45016</v>
      </c>
      <c r="J9966" s="17">
        <v>45021</v>
      </c>
      <c r="K9966" t="s">
        <v>15</v>
      </c>
      <c r="L9966" t="s">
        <v>22</v>
      </c>
      <c r="M9966">
        <v>860.34</v>
      </c>
      <c r="N9966" t="s">
        <v>17</v>
      </c>
    </row>
    <row r="9967" spans="1:14" ht="14.25" customHeight="1" x14ac:dyDescent="0.3">
      <c r="A9967" t="s">
        <v>7364</v>
      </c>
      <c r="B9967" t="s">
        <v>25</v>
      </c>
      <c r="C9967" t="s">
        <v>33</v>
      </c>
      <c r="D9967">
        <v>4115.6499999999996</v>
      </c>
      <c r="E9967">
        <v>0.24</v>
      </c>
      <c r="F9967">
        <f t="shared" si="310"/>
        <v>987.75599999999986</v>
      </c>
      <c r="G9967">
        <f t="shared" si="311"/>
        <v>3127.8939999999998</v>
      </c>
      <c r="H9967">
        <v>4</v>
      </c>
      <c r="I9967" s="17">
        <v>45633</v>
      </c>
      <c r="J9967" s="17">
        <v>45640</v>
      </c>
      <c r="K9967" t="s">
        <v>15</v>
      </c>
      <c r="L9967" t="s">
        <v>27</v>
      </c>
      <c r="M9967">
        <v>409.99</v>
      </c>
      <c r="N9967" t="s">
        <v>23</v>
      </c>
    </row>
    <row r="9968" spans="1:14" ht="14.25" customHeight="1" x14ac:dyDescent="0.3">
      <c r="A9968" t="s">
        <v>3207</v>
      </c>
      <c r="B9968" t="s">
        <v>13</v>
      </c>
      <c r="C9968" t="s">
        <v>20</v>
      </c>
      <c r="D9968">
        <v>4115.66</v>
      </c>
      <c r="E9968">
        <v>0.47</v>
      </c>
      <c r="F9968">
        <f t="shared" si="310"/>
        <v>1934.3601999999998</v>
      </c>
      <c r="G9968">
        <f t="shared" si="311"/>
        <v>2181.2997999999998</v>
      </c>
      <c r="H9968">
        <v>4</v>
      </c>
      <c r="I9968" s="17">
        <v>45544</v>
      </c>
      <c r="J9968" s="17">
        <v>45545</v>
      </c>
      <c r="K9968" t="s">
        <v>15</v>
      </c>
      <c r="L9968" t="s">
        <v>27</v>
      </c>
      <c r="M9968">
        <v>1213.8</v>
      </c>
      <c r="N9968" t="s">
        <v>17</v>
      </c>
    </row>
    <row r="9969" spans="1:14" ht="14.25" customHeight="1" x14ac:dyDescent="0.3">
      <c r="A9969" t="s">
        <v>11737</v>
      </c>
      <c r="B9969" t="s">
        <v>19</v>
      </c>
      <c r="C9969" t="s">
        <v>36</v>
      </c>
      <c r="D9969">
        <v>4119.4399999999996</v>
      </c>
      <c r="E9969">
        <v>0.12</v>
      </c>
      <c r="F9969">
        <f t="shared" si="310"/>
        <v>494.33279999999991</v>
      </c>
      <c r="G9969">
        <f t="shared" si="311"/>
        <v>3625.1071999999995</v>
      </c>
      <c r="H9969">
        <v>4</v>
      </c>
      <c r="I9969" s="17">
        <v>45225</v>
      </c>
      <c r="J9969" s="17">
        <v>45226</v>
      </c>
      <c r="K9969" t="s">
        <v>21</v>
      </c>
      <c r="L9969" t="s">
        <v>22</v>
      </c>
      <c r="M9969">
        <v>956.66</v>
      </c>
      <c r="N9969" t="s">
        <v>28</v>
      </c>
    </row>
    <row r="9970" spans="1:14" ht="14.25" customHeight="1" x14ac:dyDescent="0.3">
      <c r="A9970" t="s">
        <v>2959</v>
      </c>
      <c r="B9970" t="s">
        <v>19</v>
      </c>
      <c r="C9970" t="s">
        <v>36</v>
      </c>
      <c r="D9970">
        <v>4119.7700000000004</v>
      </c>
      <c r="E9970">
        <v>0.36</v>
      </c>
      <c r="F9970">
        <f t="shared" si="310"/>
        <v>1483.1172000000001</v>
      </c>
      <c r="G9970">
        <f t="shared" si="311"/>
        <v>2636.6528000000003</v>
      </c>
      <c r="H9970">
        <v>4</v>
      </c>
      <c r="I9970" s="17">
        <v>45115</v>
      </c>
      <c r="J9970" s="17">
        <v>45117</v>
      </c>
      <c r="K9970" t="s">
        <v>15</v>
      </c>
      <c r="L9970" t="s">
        <v>22</v>
      </c>
      <c r="M9970">
        <v>1040.26</v>
      </c>
      <c r="N9970" t="s">
        <v>39</v>
      </c>
    </row>
    <row r="9971" spans="1:14" ht="14.25" customHeight="1" x14ac:dyDescent="0.3">
      <c r="A9971" t="s">
        <v>5876</v>
      </c>
      <c r="B9971" t="s">
        <v>19</v>
      </c>
      <c r="C9971" t="s">
        <v>33</v>
      </c>
      <c r="D9971">
        <v>4123.05</v>
      </c>
      <c r="E9971">
        <v>0.17</v>
      </c>
      <c r="F9971">
        <f t="shared" si="310"/>
        <v>700.91850000000011</v>
      </c>
      <c r="G9971">
        <f t="shared" si="311"/>
        <v>3422.1315</v>
      </c>
      <c r="H9971">
        <v>4</v>
      </c>
      <c r="I9971" s="17">
        <v>45419</v>
      </c>
      <c r="J9971" s="17">
        <v>45420</v>
      </c>
      <c r="K9971" t="s">
        <v>31</v>
      </c>
      <c r="L9971" t="s">
        <v>27</v>
      </c>
      <c r="M9971">
        <v>910.32</v>
      </c>
      <c r="N9971" t="s">
        <v>48</v>
      </c>
    </row>
    <row r="9972" spans="1:14" ht="14.25" customHeight="1" x14ac:dyDescent="0.3">
      <c r="A9972" t="s">
        <v>2834</v>
      </c>
      <c r="B9972" t="s">
        <v>41</v>
      </c>
      <c r="C9972" t="s">
        <v>20</v>
      </c>
      <c r="D9972">
        <v>4135.66</v>
      </c>
      <c r="E9972">
        <v>0.33</v>
      </c>
      <c r="F9972">
        <f t="shared" si="310"/>
        <v>1364.7678000000001</v>
      </c>
      <c r="G9972">
        <f t="shared" si="311"/>
        <v>2770.8921999999998</v>
      </c>
      <c r="H9972">
        <v>4</v>
      </c>
      <c r="I9972" s="17">
        <v>45145</v>
      </c>
      <c r="J9972" s="17">
        <v>45151</v>
      </c>
      <c r="K9972" t="s">
        <v>21</v>
      </c>
      <c r="L9972" t="s">
        <v>16</v>
      </c>
      <c r="M9972">
        <v>254.68</v>
      </c>
      <c r="N9972" t="s">
        <v>17</v>
      </c>
    </row>
    <row r="9973" spans="1:14" ht="14.25" customHeight="1" x14ac:dyDescent="0.3">
      <c r="A9973" t="s">
        <v>9961</v>
      </c>
      <c r="B9973" t="s">
        <v>25</v>
      </c>
      <c r="C9973" t="s">
        <v>14</v>
      </c>
      <c r="D9973">
        <v>4136.55</v>
      </c>
      <c r="E9973">
        <v>0.46</v>
      </c>
      <c r="F9973">
        <f t="shared" si="310"/>
        <v>1902.8130000000001</v>
      </c>
      <c r="G9973">
        <f t="shared" si="311"/>
        <v>2233.7370000000001</v>
      </c>
      <c r="H9973">
        <v>4</v>
      </c>
      <c r="I9973" s="17">
        <v>45205</v>
      </c>
      <c r="J9973" s="17">
        <v>45209</v>
      </c>
      <c r="K9973" t="s">
        <v>21</v>
      </c>
      <c r="L9973" t="s">
        <v>22</v>
      </c>
      <c r="M9973">
        <v>1238.81</v>
      </c>
      <c r="N9973" t="s">
        <v>28</v>
      </c>
    </row>
    <row r="9974" spans="1:14" ht="14.25" customHeight="1" x14ac:dyDescent="0.3">
      <c r="A9974" t="s">
        <v>3974</v>
      </c>
      <c r="B9974" t="s">
        <v>41</v>
      </c>
      <c r="C9974" t="s">
        <v>33</v>
      </c>
      <c r="D9974">
        <v>4138.55</v>
      </c>
      <c r="E9974">
        <v>0.46</v>
      </c>
      <c r="F9974">
        <f t="shared" si="310"/>
        <v>1903.7330000000002</v>
      </c>
      <c r="G9974">
        <f t="shared" si="311"/>
        <v>2234.817</v>
      </c>
      <c r="H9974">
        <v>4</v>
      </c>
      <c r="I9974" s="17">
        <v>45566</v>
      </c>
      <c r="J9974" s="17">
        <v>45567</v>
      </c>
      <c r="K9974" t="s">
        <v>21</v>
      </c>
      <c r="L9974" t="s">
        <v>22</v>
      </c>
      <c r="M9974">
        <v>439.56</v>
      </c>
      <c r="N9974" t="s">
        <v>34</v>
      </c>
    </row>
    <row r="9975" spans="1:14" ht="14.25" customHeight="1" x14ac:dyDescent="0.3">
      <c r="A9975" t="s">
        <v>188</v>
      </c>
      <c r="B9975" t="s">
        <v>41</v>
      </c>
      <c r="C9975" t="s">
        <v>26</v>
      </c>
      <c r="D9975">
        <v>4142.6499999999996</v>
      </c>
      <c r="E9975">
        <v>0.31</v>
      </c>
      <c r="F9975">
        <f t="shared" si="310"/>
        <v>1284.2214999999999</v>
      </c>
      <c r="G9975">
        <f t="shared" si="311"/>
        <v>2858.4285</v>
      </c>
      <c r="H9975">
        <v>4</v>
      </c>
      <c r="I9975" s="17">
        <v>45128</v>
      </c>
      <c r="J9975" s="17">
        <v>45129</v>
      </c>
      <c r="K9975" t="s">
        <v>15</v>
      </c>
      <c r="L9975" t="s">
        <v>27</v>
      </c>
      <c r="M9975">
        <v>735.37</v>
      </c>
      <c r="N9975" t="s">
        <v>48</v>
      </c>
    </row>
    <row r="9976" spans="1:14" ht="14.25" customHeight="1" x14ac:dyDescent="0.3">
      <c r="A9976" t="s">
        <v>14257</v>
      </c>
      <c r="B9976" t="s">
        <v>41</v>
      </c>
      <c r="C9976" t="s">
        <v>36</v>
      </c>
      <c r="D9976">
        <v>4151.63</v>
      </c>
      <c r="E9976">
        <v>0.33</v>
      </c>
      <c r="F9976">
        <f t="shared" si="310"/>
        <v>1370.0379</v>
      </c>
      <c r="G9976">
        <f t="shared" si="311"/>
        <v>2781.5920999999998</v>
      </c>
      <c r="H9976">
        <v>4</v>
      </c>
      <c r="I9976" s="17">
        <v>45650</v>
      </c>
      <c r="J9976" s="17">
        <v>45653</v>
      </c>
      <c r="K9976" t="s">
        <v>31</v>
      </c>
      <c r="L9976" t="s">
        <v>16</v>
      </c>
      <c r="M9976">
        <v>492.63</v>
      </c>
      <c r="N9976" t="s">
        <v>17</v>
      </c>
    </row>
    <row r="9977" spans="1:14" ht="14.25" customHeight="1" x14ac:dyDescent="0.3">
      <c r="A9977" t="s">
        <v>4851</v>
      </c>
      <c r="B9977" t="s">
        <v>25</v>
      </c>
      <c r="C9977" t="s">
        <v>33</v>
      </c>
      <c r="D9977">
        <v>4156.42</v>
      </c>
      <c r="E9977">
        <v>0.48</v>
      </c>
      <c r="F9977">
        <f t="shared" si="310"/>
        <v>1995.0816</v>
      </c>
      <c r="G9977">
        <f t="shared" si="311"/>
        <v>2161.3384000000001</v>
      </c>
      <c r="H9977">
        <v>4</v>
      </c>
      <c r="I9977" s="17">
        <v>45540</v>
      </c>
      <c r="J9977" s="17">
        <v>45542</v>
      </c>
      <c r="K9977" t="s">
        <v>15</v>
      </c>
      <c r="L9977" t="s">
        <v>16</v>
      </c>
      <c r="M9977">
        <v>349.3</v>
      </c>
      <c r="N9977" t="s">
        <v>39</v>
      </c>
    </row>
    <row r="9978" spans="1:14" ht="14.25" customHeight="1" x14ac:dyDescent="0.3">
      <c r="A9978" t="s">
        <v>8657</v>
      </c>
      <c r="B9978" t="s">
        <v>25</v>
      </c>
      <c r="C9978" t="s">
        <v>14</v>
      </c>
      <c r="D9978">
        <v>4157.5</v>
      </c>
      <c r="E9978">
        <v>0.22</v>
      </c>
      <c r="F9978">
        <f t="shared" si="310"/>
        <v>914.65</v>
      </c>
      <c r="G9978">
        <f t="shared" si="311"/>
        <v>3242.85</v>
      </c>
      <c r="H9978">
        <v>4</v>
      </c>
      <c r="I9978" s="17">
        <v>45185</v>
      </c>
      <c r="J9978" s="17">
        <v>45189</v>
      </c>
      <c r="K9978" t="s">
        <v>21</v>
      </c>
      <c r="L9978" t="s">
        <v>22</v>
      </c>
      <c r="M9978">
        <v>549.12</v>
      </c>
      <c r="N9978" t="s">
        <v>28</v>
      </c>
    </row>
    <row r="9979" spans="1:14" ht="14.25" customHeight="1" x14ac:dyDescent="0.3">
      <c r="A9979" t="s">
        <v>9190</v>
      </c>
      <c r="B9979" t="s">
        <v>19</v>
      </c>
      <c r="C9979" t="s">
        <v>26</v>
      </c>
      <c r="D9979">
        <v>4160.92</v>
      </c>
      <c r="E9979">
        <v>0.13</v>
      </c>
      <c r="F9979">
        <f t="shared" si="310"/>
        <v>540.91960000000006</v>
      </c>
      <c r="G9979">
        <f t="shared" si="311"/>
        <v>3620.0003999999999</v>
      </c>
      <c r="H9979">
        <v>4</v>
      </c>
      <c r="I9979" s="17">
        <v>45028</v>
      </c>
      <c r="J9979" s="17">
        <v>45029</v>
      </c>
      <c r="K9979" t="s">
        <v>21</v>
      </c>
      <c r="L9979" t="s">
        <v>22</v>
      </c>
      <c r="M9979">
        <v>1107.71</v>
      </c>
      <c r="N9979" t="s">
        <v>39</v>
      </c>
    </row>
    <row r="9980" spans="1:14" ht="14.25" customHeight="1" x14ac:dyDescent="0.3">
      <c r="A9980" t="s">
        <v>350</v>
      </c>
      <c r="B9980" t="s">
        <v>25</v>
      </c>
      <c r="C9980" t="s">
        <v>14</v>
      </c>
      <c r="D9980">
        <v>4163.34</v>
      </c>
      <c r="E9980">
        <v>0.23</v>
      </c>
      <c r="F9980">
        <f t="shared" si="310"/>
        <v>957.56820000000005</v>
      </c>
      <c r="G9980">
        <f t="shared" si="311"/>
        <v>3205.7718</v>
      </c>
      <c r="H9980">
        <v>4</v>
      </c>
      <c r="I9980" s="17">
        <v>45136</v>
      </c>
      <c r="J9980" s="17">
        <v>45141</v>
      </c>
      <c r="K9980" t="s">
        <v>21</v>
      </c>
      <c r="L9980" t="s">
        <v>22</v>
      </c>
      <c r="M9980">
        <v>468.81</v>
      </c>
      <c r="N9980" t="s">
        <v>34</v>
      </c>
    </row>
    <row r="9981" spans="1:14" ht="14.25" customHeight="1" x14ac:dyDescent="0.3">
      <c r="A9981" t="s">
        <v>6265</v>
      </c>
      <c r="B9981" t="s">
        <v>19</v>
      </c>
      <c r="C9981" t="s">
        <v>14</v>
      </c>
      <c r="D9981">
        <v>4163.8599999999997</v>
      </c>
      <c r="E9981">
        <v>0.22</v>
      </c>
      <c r="F9981">
        <f t="shared" si="310"/>
        <v>916.04919999999993</v>
      </c>
      <c r="G9981">
        <f t="shared" si="311"/>
        <v>3247.8107999999997</v>
      </c>
      <c r="H9981">
        <v>4</v>
      </c>
      <c r="I9981" s="17">
        <v>45270</v>
      </c>
      <c r="J9981" s="17">
        <v>45275</v>
      </c>
      <c r="K9981" t="s">
        <v>31</v>
      </c>
      <c r="L9981" t="s">
        <v>22</v>
      </c>
      <c r="M9981">
        <v>223.19</v>
      </c>
      <c r="N9981" t="s">
        <v>34</v>
      </c>
    </row>
    <row r="9982" spans="1:14" ht="14.25" customHeight="1" x14ac:dyDescent="0.3">
      <c r="A9982" t="s">
        <v>935</v>
      </c>
      <c r="B9982" t="s">
        <v>41</v>
      </c>
      <c r="C9982" t="s">
        <v>14</v>
      </c>
      <c r="D9982">
        <v>4164.91</v>
      </c>
      <c r="E9982">
        <v>0.12</v>
      </c>
      <c r="F9982">
        <f t="shared" si="310"/>
        <v>499.78919999999994</v>
      </c>
      <c r="G9982">
        <f t="shared" si="311"/>
        <v>3665.1207999999997</v>
      </c>
      <c r="H9982">
        <v>4</v>
      </c>
      <c r="I9982" s="17">
        <v>45303</v>
      </c>
      <c r="J9982" s="17">
        <v>45305</v>
      </c>
      <c r="K9982" t="s">
        <v>31</v>
      </c>
      <c r="L9982" t="s">
        <v>22</v>
      </c>
      <c r="M9982">
        <v>307.92</v>
      </c>
      <c r="N9982" t="s">
        <v>48</v>
      </c>
    </row>
    <row r="9983" spans="1:14" ht="14.25" customHeight="1" x14ac:dyDescent="0.3">
      <c r="A9983" t="s">
        <v>3928</v>
      </c>
      <c r="B9983" t="s">
        <v>41</v>
      </c>
      <c r="C9983" t="s">
        <v>14</v>
      </c>
      <c r="D9983">
        <v>4169.3599999999997</v>
      </c>
      <c r="E9983">
        <v>0.32</v>
      </c>
      <c r="F9983">
        <f t="shared" si="310"/>
        <v>1334.1951999999999</v>
      </c>
      <c r="G9983">
        <f t="shared" si="311"/>
        <v>2835.1647999999996</v>
      </c>
      <c r="H9983">
        <v>4</v>
      </c>
      <c r="I9983" s="17">
        <v>45040</v>
      </c>
      <c r="J9983" s="17">
        <v>45043</v>
      </c>
      <c r="K9983" t="s">
        <v>15</v>
      </c>
      <c r="L9983" t="s">
        <v>22</v>
      </c>
      <c r="M9983">
        <v>594.54999999999995</v>
      </c>
      <c r="N9983" t="s">
        <v>39</v>
      </c>
    </row>
    <row r="9984" spans="1:14" ht="14.25" customHeight="1" x14ac:dyDescent="0.3">
      <c r="A9984" t="s">
        <v>10084</v>
      </c>
      <c r="B9984" t="s">
        <v>13</v>
      </c>
      <c r="C9984" t="s">
        <v>33</v>
      </c>
      <c r="D9984">
        <v>4169.6099999999997</v>
      </c>
      <c r="E9984">
        <v>0.16</v>
      </c>
      <c r="F9984">
        <f t="shared" si="310"/>
        <v>667.13759999999991</v>
      </c>
      <c r="G9984">
        <f t="shared" si="311"/>
        <v>3502.4723999999997</v>
      </c>
      <c r="H9984">
        <v>4</v>
      </c>
      <c r="I9984" s="17">
        <v>44948</v>
      </c>
      <c r="J9984" s="17">
        <v>44955</v>
      </c>
      <c r="K9984" t="s">
        <v>31</v>
      </c>
      <c r="L9984" t="s">
        <v>27</v>
      </c>
      <c r="M9984">
        <v>770.12</v>
      </c>
      <c r="N9984" t="s">
        <v>23</v>
      </c>
    </row>
    <row r="9985" spans="1:14" ht="14.25" customHeight="1" x14ac:dyDescent="0.3">
      <c r="A9985" t="s">
        <v>130</v>
      </c>
      <c r="B9985" t="s">
        <v>19</v>
      </c>
      <c r="C9985" t="s">
        <v>33</v>
      </c>
      <c r="D9985">
        <v>4172.63</v>
      </c>
      <c r="E9985">
        <v>0.33</v>
      </c>
      <c r="F9985">
        <f t="shared" si="310"/>
        <v>1376.9679000000001</v>
      </c>
      <c r="G9985">
        <f t="shared" si="311"/>
        <v>2795.6621</v>
      </c>
      <c r="H9985">
        <v>4</v>
      </c>
      <c r="I9985" s="17">
        <v>45444</v>
      </c>
      <c r="J9985" s="17">
        <v>45448</v>
      </c>
      <c r="K9985" t="s">
        <v>15</v>
      </c>
      <c r="L9985" t="s">
        <v>27</v>
      </c>
      <c r="M9985">
        <v>957.31</v>
      </c>
      <c r="N9985" t="s">
        <v>34</v>
      </c>
    </row>
    <row r="9986" spans="1:14" ht="14.25" customHeight="1" x14ac:dyDescent="0.3">
      <c r="A9986" t="s">
        <v>4777</v>
      </c>
      <c r="B9986" t="s">
        <v>41</v>
      </c>
      <c r="C9986" t="s">
        <v>33</v>
      </c>
      <c r="D9986">
        <v>4178.46</v>
      </c>
      <c r="E9986">
        <v>0.15</v>
      </c>
      <c r="F9986">
        <f t="shared" ref="F9986:F10049" si="312">D9986*E9986</f>
        <v>626.76900000000001</v>
      </c>
      <c r="G9986">
        <f t="shared" ref="G9986:G10049" si="313">D9986-F9986</f>
        <v>3551.6909999999998</v>
      </c>
      <c r="H9986">
        <v>4</v>
      </c>
      <c r="I9986" s="17">
        <v>45531</v>
      </c>
      <c r="J9986" s="17">
        <v>45538</v>
      </c>
      <c r="K9986" t="s">
        <v>31</v>
      </c>
      <c r="L9986" t="s">
        <v>22</v>
      </c>
      <c r="M9986">
        <v>910.24</v>
      </c>
      <c r="N9986" t="s">
        <v>23</v>
      </c>
    </row>
    <row r="9987" spans="1:14" ht="14.25" customHeight="1" x14ac:dyDescent="0.3">
      <c r="A9987" t="s">
        <v>13162</v>
      </c>
      <c r="B9987" t="s">
        <v>19</v>
      </c>
      <c r="C9987" t="s">
        <v>26</v>
      </c>
      <c r="D9987">
        <v>4186.87</v>
      </c>
      <c r="E9987">
        <v>0.01</v>
      </c>
      <c r="F9987">
        <f t="shared" si="312"/>
        <v>41.868699999999997</v>
      </c>
      <c r="G9987">
        <f t="shared" si="313"/>
        <v>4145.0012999999999</v>
      </c>
      <c r="H9987">
        <v>4</v>
      </c>
      <c r="I9987" s="17">
        <v>45368</v>
      </c>
      <c r="J9987" s="17">
        <v>45371</v>
      </c>
      <c r="K9987" t="s">
        <v>31</v>
      </c>
      <c r="L9987" t="s">
        <v>16</v>
      </c>
      <c r="M9987">
        <v>254.66</v>
      </c>
      <c r="N9987" t="s">
        <v>34</v>
      </c>
    </row>
    <row r="9988" spans="1:14" ht="14.25" customHeight="1" x14ac:dyDescent="0.3">
      <c r="A9988" t="s">
        <v>13728</v>
      </c>
      <c r="B9988" t="s">
        <v>25</v>
      </c>
      <c r="C9988" t="s">
        <v>33</v>
      </c>
      <c r="D9988">
        <v>4193.29</v>
      </c>
      <c r="E9988">
        <v>0.15</v>
      </c>
      <c r="F9988">
        <f t="shared" si="312"/>
        <v>628.99349999999993</v>
      </c>
      <c r="G9988">
        <f t="shared" si="313"/>
        <v>3564.2964999999999</v>
      </c>
      <c r="H9988">
        <v>4</v>
      </c>
      <c r="I9988" s="17">
        <v>44961</v>
      </c>
      <c r="J9988" s="17">
        <v>44968</v>
      </c>
      <c r="K9988" t="s">
        <v>15</v>
      </c>
      <c r="L9988" t="s">
        <v>16</v>
      </c>
      <c r="M9988">
        <v>1054.72</v>
      </c>
      <c r="N9988" t="s">
        <v>34</v>
      </c>
    </row>
    <row r="9989" spans="1:14" ht="14.25" customHeight="1" x14ac:dyDescent="0.3">
      <c r="A9989" t="s">
        <v>1027</v>
      </c>
      <c r="B9989" t="s">
        <v>19</v>
      </c>
      <c r="C9989" t="s">
        <v>33</v>
      </c>
      <c r="D9989">
        <v>4193.43</v>
      </c>
      <c r="E9989">
        <v>0.09</v>
      </c>
      <c r="F9989">
        <f t="shared" si="312"/>
        <v>377.40870000000001</v>
      </c>
      <c r="G9989">
        <f t="shared" si="313"/>
        <v>3816.0213000000003</v>
      </c>
      <c r="H9989">
        <v>4</v>
      </c>
      <c r="I9989" s="17">
        <v>45024</v>
      </c>
      <c r="J9989" s="17">
        <v>45025</v>
      </c>
      <c r="K9989" t="s">
        <v>15</v>
      </c>
      <c r="L9989" t="s">
        <v>16</v>
      </c>
      <c r="M9989">
        <v>696.57</v>
      </c>
      <c r="N9989" t="s">
        <v>34</v>
      </c>
    </row>
    <row r="9990" spans="1:14" ht="14.25" customHeight="1" x14ac:dyDescent="0.3">
      <c r="A9990" t="s">
        <v>12326</v>
      </c>
      <c r="B9990" t="s">
        <v>41</v>
      </c>
      <c r="C9990" t="s">
        <v>33</v>
      </c>
      <c r="D9990">
        <v>4197.8599999999997</v>
      </c>
      <c r="E9990">
        <v>0.36</v>
      </c>
      <c r="F9990">
        <f t="shared" si="312"/>
        <v>1511.2295999999999</v>
      </c>
      <c r="G9990">
        <f t="shared" si="313"/>
        <v>2686.6304</v>
      </c>
      <c r="H9990">
        <v>4</v>
      </c>
      <c r="I9990" s="17">
        <v>45247</v>
      </c>
      <c r="J9990" s="17">
        <v>45249</v>
      </c>
      <c r="K9990" t="s">
        <v>21</v>
      </c>
      <c r="L9990" t="s">
        <v>16</v>
      </c>
      <c r="M9990">
        <v>720.67</v>
      </c>
      <c r="N9990" t="s">
        <v>17</v>
      </c>
    </row>
    <row r="9991" spans="1:14" ht="14.25" customHeight="1" x14ac:dyDescent="0.3">
      <c r="A9991" t="s">
        <v>1084</v>
      </c>
      <c r="B9991" t="s">
        <v>25</v>
      </c>
      <c r="C9991" t="s">
        <v>36</v>
      </c>
      <c r="D9991">
        <v>4199.53</v>
      </c>
      <c r="E9991">
        <v>0.33</v>
      </c>
      <c r="F9991">
        <f t="shared" si="312"/>
        <v>1385.8449000000001</v>
      </c>
      <c r="G9991">
        <f t="shared" si="313"/>
        <v>2813.6850999999997</v>
      </c>
      <c r="H9991">
        <v>4</v>
      </c>
      <c r="I9991" s="17">
        <v>45323</v>
      </c>
      <c r="J9991" s="17">
        <v>45325</v>
      </c>
      <c r="K9991" t="s">
        <v>21</v>
      </c>
      <c r="L9991" t="s">
        <v>16</v>
      </c>
      <c r="M9991">
        <v>529.88</v>
      </c>
      <c r="N9991" t="s">
        <v>39</v>
      </c>
    </row>
    <row r="9992" spans="1:14" ht="14.25" customHeight="1" x14ac:dyDescent="0.3">
      <c r="A9992" t="s">
        <v>7215</v>
      </c>
      <c r="B9992" t="s">
        <v>25</v>
      </c>
      <c r="C9992" t="s">
        <v>33</v>
      </c>
      <c r="D9992">
        <v>4200.34</v>
      </c>
      <c r="E9992">
        <v>0.49</v>
      </c>
      <c r="F9992">
        <f t="shared" si="312"/>
        <v>2058.1666</v>
      </c>
      <c r="G9992">
        <f t="shared" si="313"/>
        <v>2142.1734000000001</v>
      </c>
      <c r="H9992">
        <v>4</v>
      </c>
      <c r="I9992" s="17">
        <v>45600</v>
      </c>
      <c r="J9992" s="17">
        <v>45605</v>
      </c>
      <c r="K9992" t="s">
        <v>21</v>
      </c>
      <c r="L9992" t="s">
        <v>27</v>
      </c>
      <c r="M9992">
        <v>515.6</v>
      </c>
      <c r="N9992" t="s">
        <v>28</v>
      </c>
    </row>
    <row r="9993" spans="1:14" ht="14.25" customHeight="1" x14ac:dyDescent="0.3">
      <c r="A9993" t="s">
        <v>7254</v>
      </c>
      <c r="B9993" t="s">
        <v>41</v>
      </c>
      <c r="C9993" t="s">
        <v>14</v>
      </c>
      <c r="D9993">
        <v>4200.41</v>
      </c>
      <c r="E9993">
        <v>0.27</v>
      </c>
      <c r="F9993">
        <f t="shared" si="312"/>
        <v>1134.1107</v>
      </c>
      <c r="G9993">
        <f t="shared" si="313"/>
        <v>3066.2992999999997</v>
      </c>
      <c r="H9993">
        <v>4</v>
      </c>
      <c r="I9993" s="17">
        <v>45062</v>
      </c>
      <c r="J9993" s="17">
        <v>45068</v>
      </c>
      <c r="K9993" t="s">
        <v>31</v>
      </c>
      <c r="L9993" t="s">
        <v>22</v>
      </c>
      <c r="M9993">
        <v>539.22</v>
      </c>
      <c r="N9993" t="s">
        <v>23</v>
      </c>
    </row>
    <row r="9994" spans="1:14" ht="14.25" customHeight="1" x14ac:dyDescent="0.3">
      <c r="A9994" t="s">
        <v>5913</v>
      </c>
      <c r="B9994" t="s">
        <v>25</v>
      </c>
      <c r="C9994" t="s">
        <v>33</v>
      </c>
      <c r="D9994">
        <v>4202.43</v>
      </c>
      <c r="E9994">
        <v>7.0000000000000007E-2</v>
      </c>
      <c r="F9994">
        <f t="shared" si="312"/>
        <v>294.17010000000005</v>
      </c>
      <c r="G9994">
        <f t="shared" si="313"/>
        <v>3908.2599</v>
      </c>
      <c r="H9994">
        <v>4</v>
      </c>
      <c r="I9994" s="17">
        <v>45580</v>
      </c>
      <c r="J9994" s="17">
        <v>45582</v>
      </c>
      <c r="K9994" t="s">
        <v>21</v>
      </c>
      <c r="L9994" t="s">
        <v>22</v>
      </c>
      <c r="M9994">
        <v>1242.8399999999999</v>
      </c>
      <c r="N9994" t="s">
        <v>39</v>
      </c>
    </row>
    <row r="9995" spans="1:14" ht="14.25" customHeight="1" x14ac:dyDescent="0.3">
      <c r="A9995" t="s">
        <v>1994</v>
      </c>
      <c r="B9995" t="s">
        <v>25</v>
      </c>
      <c r="C9995" t="s">
        <v>26</v>
      </c>
      <c r="D9995">
        <v>4208.83</v>
      </c>
      <c r="E9995">
        <v>0.1</v>
      </c>
      <c r="F9995">
        <f t="shared" si="312"/>
        <v>420.88300000000004</v>
      </c>
      <c r="G9995">
        <f t="shared" si="313"/>
        <v>3787.9470000000001</v>
      </c>
      <c r="H9995">
        <v>4</v>
      </c>
      <c r="I9995" s="17">
        <v>45341</v>
      </c>
      <c r="J9995" s="17">
        <v>45345</v>
      </c>
      <c r="K9995" t="s">
        <v>15</v>
      </c>
      <c r="L9995" t="s">
        <v>22</v>
      </c>
      <c r="M9995">
        <v>738.26</v>
      </c>
      <c r="N9995" t="s">
        <v>23</v>
      </c>
    </row>
    <row r="9996" spans="1:14" ht="14.25" customHeight="1" x14ac:dyDescent="0.3">
      <c r="A9996" t="s">
        <v>10694</v>
      </c>
      <c r="B9996" t="s">
        <v>19</v>
      </c>
      <c r="C9996" t="s">
        <v>26</v>
      </c>
      <c r="D9996">
        <v>4210.96</v>
      </c>
      <c r="E9996">
        <v>0.18</v>
      </c>
      <c r="F9996">
        <f t="shared" si="312"/>
        <v>757.97280000000001</v>
      </c>
      <c r="G9996">
        <f t="shared" si="313"/>
        <v>3452.9872</v>
      </c>
      <c r="H9996">
        <v>4</v>
      </c>
      <c r="I9996" s="17">
        <v>45605</v>
      </c>
      <c r="J9996" s="17">
        <v>45607</v>
      </c>
      <c r="K9996" t="s">
        <v>21</v>
      </c>
      <c r="L9996" t="s">
        <v>22</v>
      </c>
      <c r="M9996">
        <v>362.25</v>
      </c>
      <c r="N9996" t="s">
        <v>28</v>
      </c>
    </row>
    <row r="9997" spans="1:14" ht="14.25" customHeight="1" x14ac:dyDescent="0.3">
      <c r="A9997" t="s">
        <v>11597</v>
      </c>
      <c r="B9997" t="s">
        <v>41</v>
      </c>
      <c r="C9997" t="s">
        <v>33</v>
      </c>
      <c r="D9997">
        <v>4211.4799999999996</v>
      </c>
      <c r="E9997">
        <v>7.0000000000000007E-2</v>
      </c>
      <c r="F9997">
        <f t="shared" si="312"/>
        <v>294.80360000000002</v>
      </c>
      <c r="G9997">
        <f t="shared" si="313"/>
        <v>3916.6763999999994</v>
      </c>
      <c r="H9997">
        <v>4</v>
      </c>
      <c r="I9997" s="17">
        <v>44956</v>
      </c>
      <c r="J9997" s="17">
        <v>44962</v>
      </c>
      <c r="K9997" t="s">
        <v>31</v>
      </c>
      <c r="L9997" t="s">
        <v>16</v>
      </c>
      <c r="M9997">
        <v>585.84</v>
      </c>
      <c r="N9997" t="s">
        <v>48</v>
      </c>
    </row>
    <row r="9998" spans="1:14" ht="14.25" customHeight="1" x14ac:dyDescent="0.3">
      <c r="A9998" t="s">
        <v>2029</v>
      </c>
      <c r="B9998" t="s">
        <v>41</v>
      </c>
      <c r="C9998" t="s">
        <v>14</v>
      </c>
      <c r="D9998">
        <v>4212.26</v>
      </c>
      <c r="E9998">
        <v>0.34</v>
      </c>
      <c r="F9998">
        <f t="shared" si="312"/>
        <v>1432.1684000000002</v>
      </c>
      <c r="G9998">
        <f t="shared" si="313"/>
        <v>2780.0915999999997</v>
      </c>
      <c r="H9998">
        <v>4</v>
      </c>
      <c r="I9998" s="17">
        <v>45164</v>
      </c>
      <c r="J9998" s="17">
        <v>45170</v>
      </c>
      <c r="K9998" t="s">
        <v>31</v>
      </c>
      <c r="L9998" t="s">
        <v>16</v>
      </c>
      <c r="M9998">
        <v>508.01</v>
      </c>
      <c r="N9998" t="s">
        <v>28</v>
      </c>
    </row>
    <row r="9999" spans="1:14" ht="14.25" customHeight="1" x14ac:dyDescent="0.3">
      <c r="A9999" t="s">
        <v>11979</v>
      </c>
      <c r="B9999" t="s">
        <v>41</v>
      </c>
      <c r="C9999" t="s">
        <v>20</v>
      </c>
      <c r="D9999">
        <v>4212.6499999999996</v>
      </c>
      <c r="E9999">
        <v>0.18</v>
      </c>
      <c r="F9999">
        <f t="shared" si="312"/>
        <v>758.27699999999993</v>
      </c>
      <c r="G9999">
        <f t="shared" si="313"/>
        <v>3454.3729999999996</v>
      </c>
      <c r="H9999">
        <v>4</v>
      </c>
      <c r="I9999" s="17">
        <v>45308</v>
      </c>
      <c r="J9999" s="17">
        <v>45311</v>
      </c>
      <c r="K9999" t="s">
        <v>15</v>
      </c>
      <c r="L9999" t="s">
        <v>22</v>
      </c>
      <c r="M9999">
        <v>1163.5</v>
      </c>
      <c r="N9999" t="s">
        <v>23</v>
      </c>
    </row>
    <row r="10000" spans="1:14" ht="14.25" customHeight="1" x14ac:dyDescent="0.3">
      <c r="A10000" t="s">
        <v>9416</v>
      </c>
      <c r="B10000" t="s">
        <v>41</v>
      </c>
      <c r="C10000" t="s">
        <v>20</v>
      </c>
      <c r="D10000">
        <v>4215.1000000000004</v>
      </c>
      <c r="E10000">
        <v>0.24</v>
      </c>
      <c r="F10000">
        <f t="shared" si="312"/>
        <v>1011.624</v>
      </c>
      <c r="G10000">
        <f t="shared" si="313"/>
        <v>3203.4760000000006</v>
      </c>
      <c r="H10000">
        <v>4</v>
      </c>
      <c r="I10000" s="17">
        <v>45241</v>
      </c>
      <c r="J10000" s="17">
        <v>45248</v>
      </c>
      <c r="K10000" t="s">
        <v>15</v>
      </c>
      <c r="L10000" t="s">
        <v>27</v>
      </c>
      <c r="M10000">
        <v>235.06</v>
      </c>
      <c r="N10000" t="s">
        <v>28</v>
      </c>
    </row>
    <row r="10001" spans="1:14" ht="14.25" customHeight="1" x14ac:dyDescent="0.3">
      <c r="A10001" t="s">
        <v>3483</v>
      </c>
      <c r="B10001" t="s">
        <v>19</v>
      </c>
      <c r="C10001" t="s">
        <v>33</v>
      </c>
      <c r="D10001">
        <v>4217.6499999999996</v>
      </c>
      <c r="E10001">
        <v>0.41</v>
      </c>
      <c r="F10001">
        <f t="shared" si="312"/>
        <v>1729.2364999999998</v>
      </c>
      <c r="G10001">
        <f t="shared" si="313"/>
        <v>2488.4134999999997</v>
      </c>
      <c r="H10001">
        <v>4</v>
      </c>
      <c r="I10001" s="17">
        <v>45255</v>
      </c>
      <c r="J10001" s="17">
        <v>45260</v>
      </c>
      <c r="K10001" t="s">
        <v>31</v>
      </c>
      <c r="L10001" t="s">
        <v>22</v>
      </c>
      <c r="M10001">
        <v>926.65</v>
      </c>
      <c r="N10001" t="s">
        <v>28</v>
      </c>
    </row>
    <row r="10002" spans="1:14" ht="14.25" customHeight="1" x14ac:dyDescent="0.3">
      <c r="A10002" t="s">
        <v>3424</v>
      </c>
      <c r="B10002" t="s">
        <v>25</v>
      </c>
      <c r="C10002" t="s">
        <v>33</v>
      </c>
      <c r="D10002">
        <v>4218.8</v>
      </c>
      <c r="E10002">
        <v>0.36</v>
      </c>
      <c r="F10002">
        <f t="shared" si="312"/>
        <v>1518.768</v>
      </c>
      <c r="G10002">
        <f t="shared" si="313"/>
        <v>2700.0320000000002</v>
      </c>
      <c r="H10002">
        <v>4</v>
      </c>
      <c r="I10002" s="17">
        <v>45532</v>
      </c>
      <c r="J10002" s="17">
        <v>45538</v>
      </c>
      <c r="K10002" t="s">
        <v>31</v>
      </c>
      <c r="L10002" t="s">
        <v>27</v>
      </c>
      <c r="M10002">
        <v>1214.48</v>
      </c>
      <c r="N10002" t="s">
        <v>23</v>
      </c>
    </row>
    <row r="10003" spans="1:14" ht="14.25" customHeight="1" x14ac:dyDescent="0.3">
      <c r="A10003" t="s">
        <v>2976</v>
      </c>
      <c r="B10003" t="s">
        <v>13</v>
      </c>
      <c r="C10003" t="s">
        <v>33</v>
      </c>
      <c r="D10003">
        <v>4219.33</v>
      </c>
      <c r="E10003">
        <v>0.33</v>
      </c>
      <c r="F10003">
        <f t="shared" si="312"/>
        <v>1392.3788999999999</v>
      </c>
      <c r="G10003">
        <f t="shared" si="313"/>
        <v>2826.9511000000002</v>
      </c>
      <c r="H10003">
        <v>4</v>
      </c>
      <c r="I10003" s="17">
        <v>44993</v>
      </c>
      <c r="J10003" s="17">
        <v>45000</v>
      </c>
      <c r="K10003" t="s">
        <v>31</v>
      </c>
      <c r="L10003" t="s">
        <v>27</v>
      </c>
      <c r="M10003">
        <v>1216.81</v>
      </c>
      <c r="N10003" t="s">
        <v>48</v>
      </c>
    </row>
    <row r="10004" spans="1:14" ht="14.25" customHeight="1" x14ac:dyDescent="0.3">
      <c r="A10004" t="s">
        <v>3891</v>
      </c>
      <c r="B10004" t="s">
        <v>19</v>
      </c>
      <c r="C10004" t="s">
        <v>14</v>
      </c>
      <c r="D10004">
        <v>4222.6000000000004</v>
      </c>
      <c r="E10004">
        <v>0.49</v>
      </c>
      <c r="F10004">
        <f t="shared" si="312"/>
        <v>2069.0740000000001</v>
      </c>
      <c r="G10004">
        <f t="shared" si="313"/>
        <v>2153.5260000000003</v>
      </c>
      <c r="H10004">
        <v>4</v>
      </c>
      <c r="I10004" s="17">
        <v>45510</v>
      </c>
      <c r="J10004" s="17">
        <v>45517</v>
      </c>
      <c r="K10004" t="s">
        <v>21</v>
      </c>
      <c r="L10004" t="s">
        <v>22</v>
      </c>
      <c r="M10004">
        <v>1049.1300000000001</v>
      </c>
      <c r="N10004" t="s">
        <v>17</v>
      </c>
    </row>
    <row r="10005" spans="1:14" ht="14.25" customHeight="1" x14ac:dyDescent="0.3">
      <c r="A10005" t="s">
        <v>4489</v>
      </c>
      <c r="B10005" t="s">
        <v>13</v>
      </c>
      <c r="C10005" t="s">
        <v>26</v>
      </c>
      <c r="D10005">
        <v>4225.1000000000004</v>
      </c>
      <c r="E10005">
        <v>0.43</v>
      </c>
      <c r="F10005">
        <f t="shared" si="312"/>
        <v>1816.7930000000001</v>
      </c>
      <c r="G10005">
        <f t="shared" si="313"/>
        <v>2408.3070000000002</v>
      </c>
      <c r="H10005">
        <v>4</v>
      </c>
      <c r="I10005" s="17">
        <v>45109</v>
      </c>
      <c r="J10005" s="17">
        <v>45115</v>
      </c>
      <c r="K10005" t="s">
        <v>15</v>
      </c>
      <c r="L10005" t="s">
        <v>22</v>
      </c>
      <c r="M10005">
        <v>758.82</v>
      </c>
      <c r="N10005" t="s">
        <v>28</v>
      </c>
    </row>
    <row r="10006" spans="1:14" ht="14.25" customHeight="1" x14ac:dyDescent="0.3">
      <c r="A10006" t="s">
        <v>9343</v>
      </c>
      <c r="B10006" t="s">
        <v>25</v>
      </c>
      <c r="C10006" t="s">
        <v>36</v>
      </c>
      <c r="D10006">
        <v>4230.33</v>
      </c>
      <c r="E10006">
        <v>0.18</v>
      </c>
      <c r="F10006">
        <f t="shared" si="312"/>
        <v>761.45939999999996</v>
      </c>
      <c r="G10006">
        <f t="shared" si="313"/>
        <v>3468.8706000000002</v>
      </c>
      <c r="H10006">
        <v>4</v>
      </c>
      <c r="I10006" s="17">
        <v>45283</v>
      </c>
      <c r="J10006" s="17">
        <v>45286</v>
      </c>
      <c r="K10006" t="s">
        <v>21</v>
      </c>
      <c r="L10006" t="s">
        <v>22</v>
      </c>
      <c r="M10006">
        <v>896.75</v>
      </c>
      <c r="N10006" t="s">
        <v>34</v>
      </c>
    </row>
    <row r="10007" spans="1:14" ht="14.25" customHeight="1" x14ac:dyDescent="0.3">
      <c r="A10007" t="s">
        <v>10604</v>
      </c>
      <c r="B10007" t="s">
        <v>13</v>
      </c>
      <c r="C10007" t="s">
        <v>20</v>
      </c>
      <c r="D10007">
        <v>4233.03</v>
      </c>
      <c r="E10007">
        <v>0.48</v>
      </c>
      <c r="F10007">
        <f t="shared" si="312"/>
        <v>2031.8543999999997</v>
      </c>
      <c r="G10007">
        <f t="shared" si="313"/>
        <v>2201.1756</v>
      </c>
      <c r="H10007">
        <v>4</v>
      </c>
      <c r="I10007" s="17">
        <v>45492</v>
      </c>
      <c r="J10007" s="17">
        <v>45494</v>
      </c>
      <c r="K10007" t="s">
        <v>15</v>
      </c>
      <c r="L10007" t="s">
        <v>22</v>
      </c>
      <c r="M10007">
        <v>437.7</v>
      </c>
      <c r="N10007" t="s">
        <v>39</v>
      </c>
    </row>
    <row r="10008" spans="1:14" ht="14.25" customHeight="1" x14ac:dyDescent="0.3">
      <c r="A10008" t="s">
        <v>14218</v>
      </c>
      <c r="B10008" t="s">
        <v>25</v>
      </c>
      <c r="C10008" t="s">
        <v>26</v>
      </c>
      <c r="D10008">
        <v>4233.25</v>
      </c>
      <c r="E10008">
        <v>0.01</v>
      </c>
      <c r="F10008">
        <f t="shared" si="312"/>
        <v>42.332500000000003</v>
      </c>
      <c r="G10008">
        <f t="shared" si="313"/>
        <v>4190.9174999999996</v>
      </c>
      <c r="H10008">
        <v>4</v>
      </c>
      <c r="I10008" s="17">
        <v>45405</v>
      </c>
      <c r="J10008" s="17">
        <v>45411</v>
      </c>
      <c r="K10008" t="s">
        <v>15</v>
      </c>
      <c r="L10008" t="s">
        <v>27</v>
      </c>
      <c r="M10008">
        <v>374.1</v>
      </c>
      <c r="N10008" t="s">
        <v>34</v>
      </c>
    </row>
    <row r="10009" spans="1:14" ht="14.25" customHeight="1" x14ac:dyDescent="0.3">
      <c r="A10009" t="s">
        <v>14001</v>
      </c>
      <c r="B10009" t="s">
        <v>41</v>
      </c>
      <c r="C10009" t="s">
        <v>20</v>
      </c>
      <c r="D10009">
        <v>4234.0600000000004</v>
      </c>
      <c r="E10009">
        <v>0.02</v>
      </c>
      <c r="F10009">
        <f t="shared" si="312"/>
        <v>84.681200000000004</v>
      </c>
      <c r="G10009">
        <f t="shared" si="313"/>
        <v>4149.3788000000004</v>
      </c>
      <c r="H10009">
        <v>4</v>
      </c>
      <c r="I10009" s="17">
        <v>45142</v>
      </c>
      <c r="J10009" s="17">
        <v>45146</v>
      </c>
      <c r="K10009" t="s">
        <v>15</v>
      </c>
      <c r="L10009" t="s">
        <v>16</v>
      </c>
      <c r="M10009">
        <v>712.49</v>
      </c>
      <c r="N10009" t="s">
        <v>28</v>
      </c>
    </row>
    <row r="10010" spans="1:14" ht="14.25" customHeight="1" x14ac:dyDescent="0.3">
      <c r="A10010" t="s">
        <v>828</v>
      </c>
      <c r="B10010" t="s">
        <v>13</v>
      </c>
      <c r="C10010" t="s">
        <v>36</v>
      </c>
      <c r="D10010">
        <v>4242.2700000000004</v>
      </c>
      <c r="E10010">
        <v>0.03</v>
      </c>
      <c r="F10010">
        <f t="shared" si="312"/>
        <v>127.2681</v>
      </c>
      <c r="G10010">
        <f t="shared" si="313"/>
        <v>4115.0019000000002</v>
      </c>
      <c r="H10010">
        <v>4</v>
      </c>
      <c r="I10010" s="17">
        <v>45502</v>
      </c>
      <c r="J10010" s="17">
        <v>45505</v>
      </c>
      <c r="K10010" t="s">
        <v>15</v>
      </c>
      <c r="L10010" t="s">
        <v>22</v>
      </c>
      <c r="M10010">
        <v>604.78</v>
      </c>
      <c r="N10010" t="s">
        <v>28</v>
      </c>
    </row>
    <row r="10011" spans="1:14" ht="14.25" customHeight="1" x14ac:dyDescent="0.3">
      <c r="A10011" t="s">
        <v>3783</v>
      </c>
      <c r="B10011" t="s">
        <v>13</v>
      </c>
      <c r="C10011" t="s">
        <v>26</v>
      </c>
      <c r="D10011">
        <v>4242.5600000000004</v>
      </c>
      <c r="E10011">
        <v>0.48</v>
      </c>
      <c r="F10011">
        <f t="shared" si="312"/>
        <v>2036.4288000000001</v>
      </c>
      <c r="G10011">
        <f t="shared" si="313"/>
        <v>2206.1312000000003</v>
      </c>
      <c r="H10011">
        <v>4</v>
      </c>
      <c r="I10011" s="17">
        <v>45596</v>
      </c>
      <c r="J10011" s="17">
        <v>45602</v>
      </c>
      <c r="K10011" t="s">
        <v>21</v>
      </c>
      <c r="L10011" t="s">
        <v>27</v>
      </c>
      <c r="M10011">
        <v>879.85</v>
      </c>
      <c r="N10011" t="s">
        <v>28</v>
      </c>
    </row>
    <row r="10012" spans="1:14" ht="14.25" customHeight="1" x14ac:dyDescent="0.3">
      <c r="A10012" t="s">
        <v>9380</v>
      </c>
      <c r="B10012" t="s">
        <v>41</v>
      </c>
      <c r="C10012" t="s">
        <v>26</v>
      </c>
      <c r="D10012">
        <v>4243.6000000000004</v>
      </c>
      <c r="E10012">
        <v>0.01</v>
      </c>
      <c r="F10012">
        <f t="shared" si="312"/>
        <v>42.436000000000007</v>
      </c>
      <c r="G10012">
        <f t="shared" si="313"/>
        <v>4201.1640000000007</v>
      </c>
      <c r="H10012">
        <v>4</v>
      </c>
      <c r="I10012" s="17">
        <v>45146</v>
      </c>
      <c r="J10012" s="17">
        <v>45153</v>
      </c>
      <c r="K10012" t="s">
        <v>15</v>
      </c>
      <c r="L10012" t="s">
        <v>22</v>
      </c>
      <c r="M10012">
        <v>424.71</v>
      </c>
      <c r="N10012" t="s">
        <v>17</v>
      </c>
    </row>
    <row r="10013" spans="1:14" ht="14.25" customHeight="1" x14ac:dyDescent="0.3">
      <c r="A10013" t="s">
        <v>11130</v>
      </c>
      <c r="B10013" t="s">
        <v>13</v>
      </c>
      <c r="C10013" t="s">
        <v>33</v>
      </c>
      <c r="D10013">
        <v>4244.3500000000004</v>
      </c>
      <c r="E10013">
        <v>0.22</v>
      </c>
      <c r="F10013">
        <f t="shared" si="312"/>
        <v>933.75700000000006</v>
      </c>
      <c r="G10013">
        <f t="shared" si="313"/>
        <v>3310.5930000000003</v>
      </c>
      <c r="H10013">
        <v>4</v>
      </c>
      <c r="I10013" s="17">
        <v>45416</v>
      </c>
      <c r="J10013" s="17">
        <v>45420</v>
      </c>
      <c r="K10013" t="s">
        <v>31</v>
      </c>
      <c r="L10013" t="s">
        <v>22</v>
      </c>
      <c r="M10013">
        <v>800.01</v>
      </c>
      <c r="N10013" t="s">
        <v>48</v>
      </c>
    </row>
    <row r="10014" spans="1:14" ht="14.25" customHeight="1" x14ac:dyDescent="0.3">
      <c r="A10014" t="s">
        <v>748</v>
      </c>
      <c r="B10014" t="s">
        <v>19</v>
      </c>
      <c r="C10014" t="s">
        <v>36</v>
      </c>
      <c r="D10014">
        <v>4247.08</v>
      </c>
      <c r="E10014">
        <v>0.3</v>
      </c>
      <c r="F10014">
        <f t="shared" si="312"/>
        <v>1274.124</v>
      </c>
      <c r="G10014">
        <f t="shared" si="313"/>
        <v>2972.9560000000001</v>
      </c>
      <c r="H10014">
        <v>4</v>
      </c>
      <c r="I10014" s="17">
        <v>44929</v>
      </c>
      <c r="J10014" s="17">
        <v>44930</v>
      </c>
      <c r="K10014" t="s">
        <v>15</v>
      </c>
      <c r="L10014" t="s">
        <v>22</v>
      </c>
      <c r="M10014">
        <v>617.37</v>
      </c>
      <c r="N10014" t="s">
        <v>34</v>
      </c>
    </row>
    <row r="10015" spans="1:14" ht="14.25" customHeight="1" x14ac:dyDescent="0.3">
      <c r="A10015" t="s">
        <v>14181</v>
      </c>
      <c r="B10015" t="s">
        <v>41</v>
      </c>
      <c r="C10015" t="s">
        <v>33</v>
      </c>
      <c r="D10015">
        <v>4259.2700000000004</v>
      </c>
      <c r="E10015">
        <v>0.16</v>
      </c>
      <c r="F10015">
        <f t="shared" si="312"/>
        <v>681.48320000000012</v>
      </c>
      <c r="G10015">
        <f t="shared" si="313"/>
        <v>3577.7868000000003</v>
      </c>
      <c r="H10015">
        <v>4</v>
      </c>
      <c r="I10015" s="17">
        <v>45623</v>
      </c>
      <c r="J10015" s="17">
        <v>45628</v>
      </c>
      <c r="K10015" t="s">
        <v>31</v>
      </c>
      <c r="L10015" t="s">
        <v>27</v>
      </c>
      <c r="M10015">
        <v>930.2</v>
      </c>
      <c r="N10015" t="s">
        <v>34</v>
      </c>
    </row>
    <row r="10016" spans="1:14" ht="14.25" customHeight="1" x14ac:dyDescent="0.3">
      <c r="A10016" t="s">
        <v>12934</v>
      </c>
      <c r="B10016" t="s">
        <v>41</v>
      </c>
      <c r="C10016" t="s">
        <v>36</v>
      </c>
      <c r="D10016">
        <v>4261.78</v>
      </c>
      <c r="E10016">
        <v>0.38</v>
      </c>
      <c r="F10016">
        <f t="shared" si="312"/>
        <v>1619.4764</v>
      </c>
      <c r="G10016">
        <f t="shared" si="313"/>
        <v>2642.3035999999997</v>
      </c>
      <c r="H10016">
        <v>4</v>
      </c>
      <c r="I10016" s="17">
        <v>45235</v>
      </c>
      <c r="J10016" s="17">
        <v>45236</v>
      </c>
      <c r="K10016" t="s">
        <v>21</v>
      </c>
      <c r="L10016" t="s">
        <v>22</v>
      </c>
      <c r="M10016">
        <v>406.23</v>
      </c>
      <c r="N10016" t="s">
        <v>23</v>
      </c>
    </row>
    <row r="10017" spans="1:14" ht="14.25" customHeight="1" x14ac:dyDescent="0.3">
      <c r="A10017" t="s">
        <v>10924</v>
      </c>
      <c r="B10017" t="s">
        <v>25</v>
      </c>
      <c r="C10017" t="s">
        <v>26</v>
      </c>
      <c r="D10017">
        <v>4262.8</v>
      </c>
      <c r="E10017">
        <v>0.04</v>
      </c>
      <c r="F10017">
        <f t="shared" si="312"/>
        <v>170.512</v>
      </c>
      <c r="G10017">
        <f t="shared" si="313"/>
        <v>4092.288</v>
      </c>
      <c r="H10017">
        <v>4</v>
      </c>
      <c r="I10017" s="17">
        <v>45570</v>
      </c>
      <c r="J10017" s="17">
        <v>45572</v>
      </c>
      <c r="K10017" t="s">
        <v>21</v>
      </c>
      <c r="L10017" t="s">
        <v>22</v>
      </c>
      <c r="M10017">
        <v>435.04</v>
      </c>
      <c r="N10017" t="s">
        <v>48</v>
      </c>
    </row>
    <row r="10018" spans="1:14" ht="14.25" customHeight="1" x14ac:dyDescent="0.3">
      <c r="A10018" t="s">
        <v>141</v>
      </c>
      <c r="B10018" t="s">
        <v>41</v>
      </c>
      <c r="C10018" t="s">
        <v>33</v>
      </c>
      <c r="D10018">
        <v>4263.6099999999997</v>
      </c>
      <c r="E10018">
        <v>0.28000000000000003</v>
      </c>
      <c r="F10018">
        <f t="shared" si="312"/>
        <v>1193.8108</v>
      </c>
      <c r="G10018">
        <f t="shared" si="313"/>
        <v>3069.7991999999995</v>
      </c>
      <c r="H10018">
        <v>4</v>
      </c>
      <c r="I10018" s="17">
        <v>45363</v>
      </c>
      <c r="J10018" s="17">
        <v>45364</v>
      </c>
      <c r="K10018" t="s">
        <v>21</v>
      </c>
      <c r="L10018" t="s">
        <v>22</v>
      </c>
      <c r="M10018">
        <v>1092.43</v>
      </c>
      <c r="N10018" t="s">
        <v>17</v>
      </c>
    </row>
    <row r="10019" spans="1:14" ht="14.25" customHeight="1" x14ac:dyDescent="0.3">
      <c r="A10019" t="s">
        <v>7817</v>
      </c>
      <c r="B10019" t="s">
        <v>25</v>
      </c>
      <c r="C10019" t="s">
        <v>36</v>
      </c>
      <c r="D10019">
        <v>4266.08</v>
      </c>
      <c r="E10019">
        <v>0.14000000000000001</v>
      </c>
      <c r="F10019">
        <f t="shared" si="312"/>
        <v>597.25120000000004</v>
      </c>
      <c r="G10019">
        <f t="shared" si="313"/>
        <v>3668.8287999999998</v>
      </c>
      <c r="H10019">
        <v>4</v>
      </c>
      <c r="I10019" s="17">
        <v>45145</v>
      </c>
      <c r="J10019" s="17">
        <v>45148</v>
      </c>
      <c r="K10019" t="s">
        <v>15</v>
      </c>
      <c r="L10019" t="s">
        <v>27</v>
      </c>
      <c r="M10019">
        <v>404.27</v>
      </c>
      <c r="N10019" t="s">
        <v>23</v>
      </c>
    </row>
    <row r="10020" spans="1:14" ht="14.25" customHeight="1" x14ac:dyDescent="0.3">
      <c r="A10020" t="s">
        <v>4269</v>
      </c>
      <c r="B10020" t="s">
        <v>41</v>
      </c>
      <c r="C10020" t="s">
        <v>33</v>
      </c>
      <c r="D10020">
        <v>4270.55</v>
      </c>
      <c r="E10020">
        <v>0.35</v>
      </c>
      <c r="F10020">
        <f t="shared" si="312"/>
        <v>1494.6924999999999</v>
      </c>
      <c r="G10020">
        <f t="shared" si="313"/>
        <v>2775.8575000000001</v>
      </c>
      <c r="H10020">
        <v>4</v>
      </c>
      <c r="I10020" s="17">
        <v>45284</v>
      </c>
      <c r="J10020" s="17">
        <v>45290</v>
      </c>
      <c r="K10020" t="s">
        <v>15</v>
      </c>
      <c r="L10020" t="s">
        <v>27</v>
      </c>
      <c r="M10020">
        <v>1220.68</v>
      </c>
      <c r="N10020" t="s">
        <v>34</v>
      </c>
    </row>
    <row r="10021" spans="1:14" ht="14.25" customHeight="1" x14ac:dyDescent="0.3">
      <c r="A10021" t="s">
        <v>9521</v>
      </c>
      <c r="B10021" t="s">
        <v>19</v>
      </c>
      <c r="C10021" t="s">
        <v>33</v>
      </c>
      <c r="D10021">
        <v>4270.88</v>
      </c>
      <c r="E10021">
        <v>0.38</v>
      </c>
      <c r="F10021">
        <f t="shared" si="312"/>
        <v>1622.9344000000001</v>
      </c>
      <c r="G10021">
        <f t="shared" si="313"/>
        <v>2647.9456</v>
      </c>
      <c r="H10021">
        <v>4</v>
      </c>
      <c r="I10021" s="17">
        <v>45130</v>
      </c>
      <c r="J10021" s="17">
        <v>45131</v>
      </c>
      <c r="K10021" t="s">
        <v>31</v>
      </c>
      <c r="L10021" t="s">
        <v>16</v>
      </c>
      <c r="M10021">
        <v>273.83999999999997</v>
      </c>
      <c r="N10021" t="s">
        <v>34</v>
      </c>
    </row>
    <row r="10022" spans="1:14" ht="14.25" customHeight="1" x14ac:dyDescent="0.3">
      <c r="A10022" t="s">
        <v>7383</v>
      </c>
      <c r="B10022" t="s">
        <v>19</v>
      </c>
      <c r="C10022" t="s">
        <v>14</v>
      </c>
      <c r="D10022">
        <v>4272.88</v>
      </c>
      <c r="E10022">
        <v>0.36</v>
      </c>
      <c r="F10022">
        <f t="shared" si="312"/>
        <v>1538.2367999999999</v>
      </c>
      <c r="G10022">
        <f t="shared" si="313"/>
        <v>2734.6432000000004</v>
      </c>
      <c r="H10022">
        <v>4</v>
      </c>
      <c r="I10022" s="17">
        <v>45384</v>
      </c>
      <c r="J10022" s="17">
        <v>45386</v>
      </c>
      <c r="K10022" t="s">
        <v>21</v>
      </c>
      <c r="L10022" t="s">
        <v>16</v>
      </c>
      <c r="M10022">
        <v>888.73</v>
      </c>
      <c r="N10022" t="s">
        <v>28</v>
      </c>
    </row>
    <row r="10023" spans="1:14" ht="14.25" customHeight="1" x14ac:dyDescent="0.3">
      <c r="A10023" t="s">
        <v>5840</v>
      </c>
      <c r="B10023" t="s">
        <v>19</v>
      </c>
      <c r="C10023" t="s">
        <v>20</v>
      </c>
      <c r="D10023">
        <v>4278.6400000000003</v>
      </c>
      <c r="E10023">
        <v>0.13</v>
      </c>
      <c r="F10023">
        <f t="shared" si="312"/>
        <v>556.22320000000002</v>
      </c>
      <c r="G10023">
        <f t="shared" si="313"/>
        <v>3722.4168000000004</v>
      </c>
      <c r="H10023">
        <v>4</v>
      </c>
      <c r="I10023" s="17">
        <v>45123</v>
      </c>
      <c r="J10023" s="17">
        <v>45128</v>
      </c>
      <c r="K10023" t="s">
        <v>31</v>
      </c>
      <c r="L10023" t="s">
        <v>16</v>
      </c>
      <c r="M10023">
        <v>887.74</v>
      </c>
      <c r="N10023" t="s">
        <v>28</v>
      </c>
    </row>
    <row r="10024" spans="1:14" ht="14.25" customHeight="1" x14ac:dyDescent="0.3">
      <c r="A10024" t="s">
        <v>253</v>
      </c>
      <c r="B10024" t="s">
        <v>13</v>
      </c>
      <c r="C10024" t="s">
        <v>36</v>
      </c>
      <c r="D10024">
        <v>4281.67</v>
      </c>
      <c r="E10024">
        <v>0.47</v>
      </c>
      <c r="F10024">
        <f t="shared" si="312"/>
        <v>2012.3849</v>
      </c>
      <c r="G10024">
        <f t="shared" si="313"/>
        <v>2269.2851000000001</v>
      </c>
      <c r="H10024">
        <v>4</v>
      </c>
      <c r="I10024" s="17">
        <v>45542</v>
      </c>
      <c r="J10024" s="17">
        <v>45547</v>
      </c>
      <c r="K10024" t="s">
        <v>31</v>
      </c>
      <c r="L10024" t="s">
        <v>22</v>
      </c>
      <c r="M10024">
        <v>909.46</v>
      </c>
      <c r="N10024" t="s">
        <v>48</v>
      </c>
    </row>
    <row r="10025" spans="1:14" ht="14.25" customHeight="1" x14ac:dyDescent="0.3">
      <c r="A10025" t="s">
        <v>14665</v>
      </c>
      <c r="B10025" t="s">
        <v>41</v>
      </c>
      <c r="C10025" t="s">
        <v>20</v>
      </c>
      <c r="D10025">
        <v>4281.93</v>
      </c>
      <c r="E10025">
        <v>0.31</v>
      </c>
      <c r="F10025">
        <f t="shared" si="312"/>
        <v>1327.3983000000001</v>
      </c>
      <c r="G10025">
        <f t="shared" si="313"/>
        <v>2954.5317000000005</v>
      </c>
      <c r="H10025">
        <v>4</v>
      </c>
      <c r="I10025" s="17">
        <v>45151</v>
      </c>
      <c r="J10025" s="17">
        <v>45154</v>
      </c>
      <c r="K10025" t="s">
        <v>15</v>
      </c>
      <c r="L10025" t="s">
        <v>27</v>
      </c>
      <c r="M10025">
        <v>292.49</v>
      </c>
      <c r="N10025" t="s">
        <v>39</v>
      </c>
    </row>
    <row r="10026" spans="1:14" ht="14.25" customHeight="1" x14ac:dyDescent="0.3">
      <c r="A10026" t="s">
        <v>4150</v>
      </c>
      <c r="B10026" t="s">
        <v>13</v>
      </c>
      <c r="C10026" t="s">
        <v>36</v>
      </c>
      <c r="D10026">
        <v>4285.67</v>
      </c>
      <c r="E10026">
        <v>0.36</v>
      </c>
      <c r="F10026">
        <f t="shared" si="312"/>
        <v>1542.8412000000001</v>
      </c>
      <c r="G10026">
        <f t="shared" si="313"/>
        <v>2742.8288000000002</v>
      </c>
      <c r="H10026">
        <v>4</v>
      </c>
      <c r="I10026" s="17">
        <v>45545</v>
      </c>
      <c r="J10026" s="17">
        <v>45548</v>
      </c>
      <c r="K10026" t="s">
        <v>21</v>
      </c>
      <c r="L10026" t="s">
        <v>27</v>
      </c>
      <c r="M10026">
        <v>573.92999999999995</v>
      </c>
      <c r="N10026" t="s">
        <v>39</v>
      </c>
    </row>
    <row r="10027" spans="1:14" ht="14.25" customHeight="1" x14ac:dyDescent="0.3">
      <c r="A10027" t="s">
        <v>10387</v>
      </c>
      <c r="B10027" t="s">
        <v>19</v>
      </c>
      <c r="C10027" t="s">
        <v>33</v>
      </c>
      <c r="D10027">
        <v>4286.32</v>
      </c>
      <c r="E10027">
        <v>0.04</v>
      </c>
      <c r="F10027">
        <f t="shared" si="312"/>
        <v>171.4528</v>
      </c>
      <c r="G10027">
        <f t="shared" si="313"/>
        <v>4114.8671999999997</v>
      </c>
      <c r="H10027">
        <v>4</v>
      </c>
      <c r="I10027" s="17">
        <v>45235</v>
      </c>
      <c r="J10027" s="17">
        <v>45240</v>
      </c>
      <c r="K10027" t="s">
        <v>15</v>
      </c>
      <c r="L10027" t="s">
        <v>16</v>
      </c>
      <c r="M10027">
        <v>1225.3699999999999</v>
      </c>
      <c r="N10027" t="s">
        <v>23</v>
      </c>
    </row>
    <row r="10028" spans="1:14" ht="14.25" customHeight="1" x14ac:dyDescent="0.3">
      <c r="A10028" t="s">
        <v>4616</v>
      </c>
      <c r="B10028" t="s">
        <v>19</v>
      </c>
      <c r="C10028" t="s">
        <v>14</v>
      </c>
      <c r="D10028">
        <v>4298.12</v>
      </c>
      <c r="E10028">
        <v>0.34</v>
      </c>
      <c r="F10028">
        <f t="shared" si="312"/>
        <v>1461.3608000000002</v>
      </c>
      <c r="G10028">
        <f t="shared" si="313"/>
        <v>2836.7591999999995</v>
      </c>
      <c r="H10028">
        <v>4</v>
      </c>
      <c r="I10028" s="17">
        <v>45078</v>
      </c>
      <c r="J10028" s="17">
        <v>45081</v>
      </c>
      <c r="K10028" t="s">
        <v>21</v>
      </c>
      <c r="L10028" t="s">
        <v>16</v>
      </c>
      <c r="M10028">
        <v>1077.31</v>
      </c>
      <c r="N10028" t="s">
        <v>28</v>
      </c>
    </row>
    <row r="10029" spans="1:14" ht="14.25" customHeight="1" x14ac:dyDescent="0.3">
      <c r="A10029" t="s">
        <v>7227</v>
      </c>
      <c r="B10029" t="s">
        <v>13</v>
      </c>
      <c r="C10029" t="s">
        <v>26</v>
      </c>
      <c r="D10029">
        <v>4301.78</v>
      </c>
      <c r="E10029">
        <v>0.2</v>
      </c>
      <c r="F10029">
        <f t="shared" si="312"/>
        <v>860.35599999999999</v>
      </c>
      <c r="G10029">
        <f t="shared" si="313"/>
        <v>3441.424</v>
      </c>
      <c r="H10029">
        <v>4</v>
      </c>
      <c r="I10029" s="17">
        <v>45486</v>
      </c>
      <c r="J10029" s="17">
        <v>45490</v>
      </c>
      <c r="K10029" t="s">
        <v>15</v>
      </c>
      <c r="L10029" t="s">
        <v>27</v>
      </c>
      <c r="M10029">
        <v>271.99</v>
      </c>
      <c r="N10029" t="s">
        <v>23</v>
      </c>
    </row>
    <row r="10030" spans="1:14" ht="14.25" customHeight="1" x14ac:dyDescent="0.3">
      <c r="A10030" t="s">
        <v>14849</v>
      </c>
      <c r="B10030" t="s">
        <v>13</v>
      </c>
      <c r="C10030" t="s">
        <v>20</v>
      </c>
      <c r="D10030">
        <v>4309.32</v>
      </c>
      <c r="E10030">
        <v>7.0000000000000007E-2</v>
      </c>
      <c r="F10030">
        <f t="shared" si="312"/>
        <v>301.6524</v>
      </c>
      <c r="G10030">
        <f t="shared" si="313"/>
        <v>4007.6675999999998</v>
      </c>
      <c r="H10030">
        <v>4</v>
      </c>
      <c r="I10030" s="17">
        <v>45243</v>
      </c>
      <c r="J10030" s="17">
        <v>45247</v>
      </c>
      <c r="K10030" t="s">
        <v>31</v>
      </c>
      <c r="L10030" t="s">
        <v>16</v>
      </c>
      <c r="M10030">
        <v>332.22</v>
      </c>
      <c r="N10030" t="s">
        <v>34</v>
      </c>
    </row>
    <row r="10031" spans="1:14" ht="14.25" customHeight="1" x14ac:dyDescent="0.3">
      <c r="A10031" t="s">
        <v>4473</v>
      </c>
      <c r="B10031" t="s">
        <v>41</v>
      </c>
      <c r="C10031" t="s">
        <v>33</v>
      </c>
      <c r="D10031">
        <v>4311.45</v>
      </c>
      <c r="E10031">
        <v>0.28000000000000003</v>
      </c>
      <c r="F10031">
        <f t="shared" si="312"/>
        <v>1207.2060000000001</v>
      </c>
      <c r="G10031">
        <f t="shared" si="313"/>
        <v>3104.2439999999997</v>
      </c>
      <c r="H10031">
        <v>4</v>
      </c>
      <c r="I10031" s="17">
        <v>45093</v>
      </c>
      <c r="J10031" s="17">
        <v>45099</v>
      </c>
      <c r="K10031" t="s">
        <v>21</v>
      </c>
      <c r="L10031" t="s">
        <v>22</v>
      </c>
      <c r="M10031">
        <v>228.07</v>
      </c>
      <c r="N10031" t="s">
        <v>34</v>
      </c>
    </row>
    <row r="10032" spans="1:14" ht="14.25" customHeight="1" x14ac:dyDescent="0.3">
      <c r="A10032" t="s">
        <v>1704</v>
      </c>
      <c r="B10032" t="s">
        <v>25</v>
      </c>
      <c r="C10032" t="s">
        <v>33</v>
      </c>
      <c r="D10032">
        <v>4312.84</v>
      </c>
      <c r="E10032">
        <v>0.42</v>
      </c>
      <c r="F10032">
        <f t="shared" si="312"/>
        <v>1811.3928000000001</v>
      </c>
      <c r="G10032">
        <f t="shared" si="313"/>
        <v>2501.4472000000001</v>
      </c>
      <c r="H10032">
        <v>4</v>
      </c>
      <c r="I10032" s="17">
        <v>45239</v>
      </c>
      <c r="J10032" s="17">
        <v>45243</v>
      </c>
      <c r="K10032" t="s">
        <v>21</v>
      </c>
      <c r="L10032" t="s">
        <v>22</v>
      </c>
      <c r="M10032">
        <v>408.31</v>
      </c>
      <c r="N10032" t="s">
        <v>17</v>
      </c>
    </row>
    <row r="10033" spans="1:14" ht="14.25" customHeight="1" x14ac:dyDescent="0.3">
      <c r="A10033" t="s">
        <v>8523</v>
      </c>
      <c r="B10033" t="s">
        <v>41</v>
      </c>
      <c r="C10033" t="s">
        <v>36</v>
      </c>
      <c r="D10033">
        <v>4317.26</v>
      </c>
      <c r="E10033">
        <v>0.38</v>
      </c>
      <c r="F10033">
        <f t="shared" si="312"/>
        <v>1640.5588</v>
      </c>
      <c r="G10033">
        <f t="shared" si="313"/>
        <v>2676.7012000000004</v>
      </c>
      <c r="H10033">
        <v>4</v>
      </c>
      <c r="I10033" s="17">
        <v>45638</v>
      </c>
      <c r="J10033" s="17">
        <v>45641</v>
      </c>
      <c r="K10033" t="s">
        <v>31</v>
      </c>
      <c r="L10033" t="s">
        <v>16</v>
      </c>
      <c r="M10033">
        <v>1188.07</v>
      </c>
      <c r="N10033" t="s">
        <v>17</v>
      </c>
    </row>
    <row r="10034" spans="1:14" ht="14.25" customHeight="1" x14ac:dyDescent="0.3">
      <c r="A10034" t="s">
        <v>8520</v>
      </c>
      <c r="B10034" t="s">
        <v>41</v>
      </c>
      <c r="C10034" t="s">
        <v>26</v>
      </c>
      <c r="D10034">
        <v>4322.3100000000004</v>
      </c>
      <c r="E10034">
        <v>0.26</v>
      </c>
      <c r="F10034">
        <f t="shared" si="312"/>
        <v>1123.8006</v>
      </c>
      <c r="G10034">
        <f t="shared" si="313"/>
        <v>3198.5094000000004</v>
      </c>
      <c r="H10034">
        <v>4</v>
      </c>
      <c r="I10034" s="17">
        <v>45130</v>
      </c>
      <c r="J10034" s="17">
        <v>45136</v>
      </c>
      <c r="K10034" t="s">
        <v>15</v>
      </c>
      <c r="L10034" t="s">
        <v>22</v>
      </c>
      <c r="M10034">
        <v>1084.79</v>
      </c>
      <c r="N10034" t="s">
        <v>48</v>
      </c>
    </row>
    <row r="10035" spans="1:14" ht="14.25" customHeight="1" x14ac:dyDescent="0.3">
      <c r="A10035" t="s">
        <v>1427</v>
      </c>
      <c r="B10035" t="s">
        <v>25</v>
      </c>
      <c r="C10035" t="s">
        <v>33</v>
      </c>
      <c r="D10035">
        <v>4322.67</v>
      </c>
      <c r="E10035">
        <v>0.37</v>
      </c>
      <c r="F10035">
        <f t="shared" si="312"/>
        <v>1599.3878999999999</v>
      </c>
      <c r="G10035">
        <f t="shared" si="313"/>
        <v>2723.2821000000004</v>
      </c>
      <c r="H10035">
        <v>4</v>
      </c>
      <c r="I10035" s="17">
        <v>45472</v>
      </c>
      <c r="J10035" s="17">
        <v>45476</v>
      </c>
      <c r="K10035" t="s">
        <v>21</v>
      </c>
      <c r="L10035" t="s">
        <v>16</v>
      </c>
      <c r="M10035">
        <v>1145.53</v>
      </c>
      <c r="N10035" t="s">
        <v>34</v>
      </c>
    </row>
    <row r="10036" spans="1:14" ht="14.25" customHeight="1" x14ac:dyDescent="0.3">
      <c r="A10036" t="s">
        <v>12983</v>
      </c>
      <c r="B10036" t="s">
        <v>41</v>
      </c>
      <c r="C10036" t="s">
        <v>20</v>
      </c>
      <c r="D10036">
        <v>4325.2700000000004</v>
      </c>
      <c r="E10036">
        <v>0.12</v>
      </c>
      <c r="F10036">
        <f t="shared" si="312"/>
        <v>519.03240000000005</v>
      </c>
      <c r="G10036">
        <f t="shared" si="313"/>
        <v>3806.2376000000004</v>
      </c>
      <c r="H10036">
        <v>4</v>
      </c>
      <c r="I10036" s="17">
        <v>45570</v>
      </c>
      <c r="J10036" s="17">
        <v>45571</v>
      </c>
      <c r="K10036" t="s">
        <v>21</v>
      </c>
      <c r="L10036" t="s">
        <v>16</v>
      </c>
      <c r="M10036">
        <v>1136.9000000000001</v>
      </c>
      <c r="N10036" t="s">
        <v>17</v>
      </c>
    </row>
    <row r="10037" spans="1:14" ht="14.25" customHeight="1" x14ac:dyDescent="0.3">
      <c r="A10037" t="s">
        <v>3640</v>
      </c>
      <c r="B10037" t="s">
        <v>19</v>
      </c>
      <c r="C10037" t="s">
        <v>33</v>
      </c>
      <c r="D10037">
        <v>4332.7</v>
      </c>
      <c r="E10037">
        <v>0.06</v>
      </c>
      <c r="F10037">
        <f t="shared" si="312"/>
        <v>259.96199999999999</v>
      </c>
      <c r="G10037">
        <f t="shared" si="313"/>
        <v>4072.7379999999998</v>
      </c>
      <c r="H10037">
        <v>4</v>
      </c>
      <c r="I10037" s="17">
        <v>45377</v>
      </c>
      <c r="J10037" s="17">
        <v>45379</v>
      </c>
      <c r="K10037" t="s">
        <v>15</v>
      </c>
      <c r="L10037" t="s">
        <v>22</v>
      </c>
      <c r="M10037">
        <v>544.29</v>
      </c>
      <c r="N10037" t="s">
        <v>39</v>
      </c>
    </row>
    <row r="10038" spans="1:14" ht="14.25" customHeight="1" x14ac:dyDescent="0.3">
      <c r="A10038" t="s">
        <v>7228</v>
      </c>
      <c r="B10038" t="s">
        <v>19</v>
      </c>
      <c r="C10038" t="s">
        <v>26</v>
      </c>
      <c r="D10038">
        <v>4337.21</v>
      </c>
      <c r="E10038">
        <v>0.03</v>
      </c>
      <c r="F10038">
        <f t="shared" si="312"/>
        <v>130.1163</v>
      </c>
      <c r="G10038">
        <f t="shared" si="313"/>
        <v>4207.0937000000004</v>
      </c>
      <c r="H10038">
        <v>4</v>
      </c>
      <c r="I10038" s="17">
        <v>45562</v>
      </c>
      <c r="J10038" s="17">
        <v>45566</v>
      </c>
      <c r="K10038" t="s">
        <v>31</v>
      </c>
      <c r="L10038" t="s">
        <v>27</v>
      </c>
      <c r="M10038">
        <v>1212.28</v>
      </c>
      <c r="N10038" t="s">
        <v>48</v>
      </c>
    </row>
    <row r="10039" spans="1:14" ht="14.25" customHeight="1" x14ac:dyDescent="0.3">
      <c r="A10039" t="s">
        <v>3730</v>
      </c>
      <c r="B10039" t="s">
        <v>25</v>
      </c>
      <c r="C10039" t="s">
        <v>33</v>
      </c>
      <c r="D10039">
        <v>4341.74</v>
      </c>
      <c r="E10039">
        <v>0.31</v>
      </c>
      <c r="F10039">
        <f t="shared" si="312"/>
        <v>1345.9394</v>
      </c>
      <c r="G10039">
        <f t="shared" si="313"/>
        <v>2995.8005999999996</v>
      </c>
      <c r="H10039">
        <v>4</v>
      </c>
      <c r="I10039" s="17">
        <v>45346</v>
      </c>
      <c r="J10039" s="17">
        <v>45350</v>
      </c>
      <c r="K10039" t="s">
        <v>15</v>
      </c>
      <c r="L10039" t="s">
        <v>27</v>
      </c>
      <c r="M10039">
        <v>671.61</v>
      </c>
      <c r="N10039" t="s">
        <v>17</v>
      </c>
    </row>
    <row r="10040" spans="1:14" ht="14.25" customHeight="1" x14ac:dyDescent="0.3">
      <c r="A10040" t="s">
        <v>12210</v>
      </c>
      <c r="B10040" t="s">
        <v>25</v>
      </c>
      <c r="C10040" t="s">
        <v>36</v>
      </c>
      <c r="D10040">
        <v>4348.09</v>
      </c>
      <c r="E10040">
        <v>0.47</v>
      </c>
      <c r="F10040">
        <f t="shared" si="312"/>
        <v>2043.6023</v>
      </c>
      <c r="G10040">
        <f t="shared" si="313"/>
        <v>2304.4877000000001</v>
      </c>
      <c r="H10040">
        <v>4</v>
      </c>
      <c r="I10040" s="17">
        <v>45631</v>
      </c>
      <c r="J10040" s="17">
        <v>45632</v>
      </c>
      <c r="K10040" t="s">
        <v>31</v>
      </c>
      <c r="L10040" t="s">
        <v>22</v>
      </c>
      <c r="M10040">
        <v>463.36</v>
      </c>
      <c r="N10040" t="s">
        <v>23</v>
      </c>
    </row>
    <row r="10041" spans="1:14" ht="14.25" customHeight="1" x14ac:dyDescent="0.3">
      <c r="A10041" t="s">
        <v>8903</v>
      </c>
      <c r="B10041" t="s">
        <v>41</v>
      </c>
      <c r="C10041" t="s">
        <v>14</v>
      </c>
      <c r="D10041">
        <v>4352.82</v>
      </c>
      <c r="E10041">
        <v>0.28000000000000003</v>
      </c>
      <c r="F10041">
        <f t="shared" si="312"/>
        <v>1218.7896000000001</v>
      </c>
      <c r="G10041">
        <f t="shared" si="313"/>
        <v>3134.0303999999996</v>
      </c>
      <c r="H10041">
        <v>4</v>
      </c>
      <c r="I10041" s="17">
        <v>45044</v>
      </c>
      <c r="J10041" s="17">
        <v>45050</v>
      </c>
      <c r="K10041" t="s">
        <v>15</v>
      </c>
      <c r="L10041" t="s">
        <v>16</v>
      </c>
      <c r="M10041">
        <v>1171.96</v>
      </c>
      <c r="N10041" t="s">
        <v>28</v>
      </c>
    </row>
    <row r="10042" spans="1:14" ht="14.25" customHeight="1" x14ac:dyDescent="0.3">
      <c r="A10042" t="s">
        <v>4356</v>
      </c>
      <c r="B10042" t="s">
        <v>19</v>
      </c>
      <c r="C10042" t="s">
        <v>14</v>
      </c>
      <c r="D10042">
        <v>4355.84</v>
      </c>
      <c r="E10042">
        <v>0.02</v>
      </c>
      <c r="F10042">
        <f t="shared" si="312"/>
        <v>87.116799999999998</v>
      </c>
      <c r="G10042">
        <f t="shared" si="313"/>
        <v>4268.7232000000004</v>
      </c>
      <c r="H10042">
        <v>4</v>
      </c>
      <c r="I10042" s="17">
        <v>45047</v>
      </c>
      <c r="J10042" s="17">
        <v>45049</v>
      </c>
      <c r="K10042" t="s">
        <v>21</v>
      </c>
      <c r="L10042" t="s">
        <v>27</v>
      </c>
      <c r="M10042">
        <v>883.75</v>
      </c>
      <c r="N10042" t="s">
        <v>34</v>
      </c>
    </row>
    <row r="10043" spans="1:14" ht="14.25" customHeight="1" x14ac:dyDescent="0.3">
      <c r="A10043" t="s">
        <v>3105</v>
      </c>
      <c r="B10043" t="s">
        <v>13</v>
      </c>
      <c r="C10043" t="s">
        <v>26</v>
      </c>
      <c r="D10043">
        <v>4355.87</v>
      </c>
      <c r="E10043">
        <v>0.5</v>
      </c>
      <c r="F10043">
        <f t="shared" si="312"/>
        <v>2177.9349999999999</v>
      </c>
      <c r="G10043">
        <f t="shared" si="313"/>
        <v>2177.9349999999999</v>
      </c>
      <c r="H10043">
        <v>4</v>
      </c>
      <c r="I10043" s="17">
        <v>44937</v>
      </c>
      <c r="J10043" s="17">
        <v>44940</v>
      </c>
      <c r="K10043" t="s">
        <v>15</v>
      </c>
      <c r="L10043" t="s">
        <v>27</v>
      </c>
      <c r="M10043">
        <v>724.37</v>
      </c>
      <c r="N10043" t="s">
        <v>34</v>
      </c>
    </row>
    <row r="10044" spans="1:14" ht="14.25" customHeight="1" x14ac:dyDescent="0.3">
      <c r="A10044" t="s">
        <v>2037</v>
      </c>
      <c r="B10044" t="s">
        <v>19</v>
      </c>
      <c r="C10044" t="s">
        <v>33</v>
      </c>
      <c r="D10044">
        <v>4356.41</v>
      </c>
      <c r="E10044">
        <v>0.28000000000000003</v>
      </c>
      <c r="F10044">
        <f t="shared" si="312"/>
        <v>1219.7948000000001</v>
      </c>
      <c r="G10044">
        <f t="shared" si="313"/>
        <v>3136.6151999999997</v>
      </c>
      <c r="H10044">
        <v>4</v>
      </c>
      <c r="I10044" s="17">
        <v>45593</v>
      </c>
      <c r="J10044" s="17">
        <v>45599</v>
      </c>
      <c r="K10044" t="s">
        <v>21</v>
      </c>
      <c r="L10044" t="s">
        <v>16</v>
      </c>
      <c r="M10044">
        <v>1006.95</v>
      </c>
      <c r="N10044" t="s">
        <v>17</v>
      </c>
    </row>
    <row r="10045" spans="1:14" ht="14.25" customHeight="1" x14ac:dyDescent="0.3">
      <c r="A10045" t="s">
        <v>1379</v>
      </c>
      <c r="B10045" t="s">
        <v>13</v>
      </c>
      <c r="C10045" t="s">
        <v>33</v>
      </c>
      <c r="D10045">
        <v>4360.34</v>
      </c>
      <c r="E10045">
        <v>0.44</v>
      </c>
      <c r="F10045">
        <f t="shared" si="312"/>
        <v>1918.5496000000001</v>
      </c>
      <c r="G10045">
        <f t="shared" si="313"/>
        <v>2441.7903999999999</v>
      </c>
      <c r="H10045">
        <v>4</v>
      </c>
      <c r="I10045" s="17">
        <v>45135</v>
      </c>
      <c r="J10045" s="17">
        <v>45137</v>
      </c>
      <c r="K10045" t="s">
        <v>31</v>
      </c>
      <c r="L10045" t="s">
        <v>27</v>
      </c>
      <c r="M10045">
        <v>1069.5</v>
      </c>
      <c r="N10045" t="s">
        <v>23</v>
      </c>
    </row>
    <row r="10046" spans="1:14" ht="14.25" customHeight="1" x14ac:dyDescent="0.3">
      <c r="A10046" t="s">
        <v>11718</v>
      </c>
      <c r="B10046" t="s">
        <v>19</v>
      </c>
      <c r="C10046" t="s">
        <v>36</v>
      </c>
      <c r="D10046">
        <v>4362.08</v>
      </c>
      <c r="E10046">
        <v>0.43</v>
      </c>
      <c r="F10046">
        <f t="shared" si="312"/>
        <v>1875.6943999999999</v>
      </c>
      <c r="G10046">
        <f t="shared" si="313"/>
        <v>2486.3856000000001</v>
      </c>
      <c r="H10046">
        <v>4</v>
      </c>
      <c r="I10046" s="17">
        <v>45042</v>
      </c>
      <c r="J10046" s="17">
        <v>45045</v>
      </c>
      <c r="K10046" t="s">
        <v>31</v>
      </c>
      <c r="L10046" t="s">
        <v>27</v>
      </c>
      <c r="M10046">
        <v>1275.1199999999999</v>
      </c>
      <c r="N10046" t="s">
        <v>17</v>
      </c>
    </row>
    <row r="10047" spans="1:14" ht="14.25" customHeight="1" x14ac:dyDescent="0.3">
      <c r="A10047" t="s">
        <v>13573</v>
      </c>
      <c r="B10047" t="s">
        <v>19</v>
      </c>
      <c r="C10047" t="s">
        <v>26</v>
      </c>
      <c r="D10047">
        <v>4367.8599999999997</v>
      </c>
      <c r="E10047">
        <v>7.0000000000000007E-2</v>
      </c>
      <c r="F10047">
        <f t="shared" si="312"/>
        <v>305.75020000000001</v>
      </c>
      <c r="G10047">
        <f t="shared" si="313"/>
        <v>4062.1097999999997</v>
      </c>
      <c r="H10047">
        <v>4</v>
      </c>
      <c r="I10047" s="17">
        <v>45199</v>
      </c>
      <c r="J10047" s="17">
        <v>45201</v>
      </c>
      <c r="K10047" t="s">
        <v>31</v>
      </c>
      <c r="L10047" t="s">
        <v>27</v>
      </c>
      <c r="M10047">
        <v>1264.78</v>
      </c>
      <c r="N10047" t="s">
        <v>17</v>
      </c>
    </row>
    <row r="10048" spans="1:14" ht="14.25" customHeight="1" x14ac:dyDescent="0.3">
      <c r="A10048" t="s">
        <v>8730</v>
      </c>
      <c r="B10048" t="s">
        <v>13</v>
      </c>
      <c r="C10048" t="s">
        <v>33</v>
      </c>
      <c r="D10048">
        <v>4369.68</v>
      </c>
      <c r="E10048">
        <v>0.1</v>
      </c>
      <c r="F10048">
        <f t="shared" si="312"/>
        <v>436.96800000000007</v>
      </c>
      <c r="G10048">
        <f t="shared" si="313"/>
        <v>3932.7120000000004</v>
      </c>
      <c r="H10048">
        <v>4</v>
      </c>
      <c r="I10048" s="17">
        <v>45346</v>
      </c>
      <c r="J10048" s="17">
        <v>45350</v>
      </c>
      <c r="K10048" t="s">
        <v>21</v>
      </c>
      <c r="L10048" t="s">
        <v>16</v>
      </c>
      <c r="M10048">
        <v>793.04</v>
      </c>
      <c r="N10048" t="s">
        <v>48</v>
      </c>
    </row>
    <row r="10049" spans="1:14" ht="14.25" customHeight="1" x14ac:dyDescent="0.3">
      <c r="A10049" t="s">
        <v>14949</v>
      </c>
      <c r="B10049" t="s">
        <v>25</v>
      </c>
      <c r="C10049" t="s">
        <v>26</v>
      </c>
      <c r="D10049">
        <v>4373.1000000000004</v>
      </c>
      <c r="E10049">
        <v>0.24</v>
      </c>
      <c r="F10049">
        <f t="shared" si="312"/>
        <v>1049.5440000000001</v>
      </c>
      <c r="G10049">
        <f t="shared" si="313"/>
        <v>3323.5560000000005</v>
      </c>
      <c r="H10049">
        <v>4</v>
      </c>
      <c r="I10049" s="17">
        <v>45054</v>
      </c>
      <c r="J10049" s="17">
        <v>45061</v>
      </c>
      <c r="K10049" t="s">
        <v>31</v>
      </c>
      <c r="L10049" t="s">
        <v>16</v>
      </c>
      <c r="M10049">
        <v>1156.46</v>
      </c>
      <c r="N10049" t="s">
        <v>23</v>
      </c>
    </row>
    <row r="10050" spans="1:14" ht="14.25" customHeight="1" x14ac:dyDescent="0.3">
      <c r="A10050" t="s">
        <v>9879</v>
      </c>
      <c r="B10050" t="s">
        <v>13</v>
      </c>
      <c r="C10050" t="s">
        <v>20</v>
      </c>
      <c r="D10050">
        <v>4377.58</v>
      </c>
      <c r="E10050">
        <v>0.39</v>
      </c>
      <c r="F10050">
        <f t="shared" ref="F10050:F10113" si="314">D10050*E10050</f>
        <v>1707.2562</v>
      </c>
      <c r="G10050">
        <f t="shared" ref="G10050:G10113" si="315">D10050-F10050</f>
        <v>2670.3238000000001</v>
      </c>
      <c r="H10050">
        <v>4</v>
      </c>
      <c r="I10050" s="17">
        <v>45108</v>
      </c>
      <c r="J10050" s="17">
        <v>45109</v>
      </c>
      <c r="K10050" t="s">
        <v>21</v>
      </c>
      <c r="L10050" t="s">
        <v>27</v>
      </c>
      <c r="M10050">
        <v>463.78</v>
      </c>
      <c r="N10050" t="s">
        <v>23</v>
      </c>
    </row>
    <row r="10051" spans="1:14" ht="14.25" customHeight="1" x14ac:dyDescent="0.3">
      <c r="A10051" t="s">
        <v>1399</v>
      </c>
      <c r="B10051" t="s">
        <v>13</v>
      </c>
      <c r="C10051" t="s">
        <v>36</v>
      </c>
      <c r="D10051">
        <v>4378.13</v>
      </c>
      <c r="E10051">
        <v>0.46</v>
      </c>
      <c r="F10051">
        <f t="shared" si="314"/>
        <v>2013.9398000000001</v>
      </c>
      <c r="G10051">
        <f t="shared" si="315"/>
        <v>2364.1902</v>
      </c>
      <c r="H10051">
        <v>4</v>
      </c>
      <c r="I10051" s="17">
        <v>45577</v>
      </c>
      <c r="J10051" s="17">
        <v>45580</v>
      </c>
      <c r="K10051" t="s">
        <v>31</v>
      </c>
      <c r="L10051" t="s">
        <v>16</v>
      </c>
      <c r="M10051">
        <v>428.23</v>
      </c>
      <c r="N10051" t="s">
        <v>39</v>
      </c>
    </row>
    <row r="10052" spans="1:14" ht="14.25" customHeight="1" x14ac:dyDescent="0.3">
      <c r="A10052" t="s">
        <v>11953</v>
      </c>
      <c r="B10052" t="s">
        <v>25</v>
      </c>
      <c r="C10052" t="s">
        <v>26</v>
      </c>
      <c r="D10052">
        <v>4378.46</v>
      </c>
      <c r="E10052">
        <v>0.46</v>
      </c>
      <c r="F10052">
        <f t="shared" si="314"/>
        <v>2014.0916000000002</v>
      </c>
      <c r="G10052">
        <f t="shared" si="315"/>
        <v>2364.3683999999998</v>
      </c>
      <c r="H10052">
        <v>4</v>
      </c>
      <c r="I10052" s="17">
        <v>44958</v>
      </c>
      <c r="J10052" s="17">
        <v>44961</v>
      </c>
      <c r="K10052" t="s">
        <v>21</v>
      </c>
      <c r="L10052" t="s">
        <v>27</v>
      </c>
      <c r="M10052">
        <v>717.77</v>
      </c>
      <c r="N10052" t="s">
        <v>48</v>
      </c>
    </row>
    <row r="10053" spans="1:14" ht="14.25" customHeight="1" x14ac:dyDescent="0.3">
      <c r="A10053" t="s">
        <v>11436</v>
      </c>
      <c r="B10053" t="s">
        <v>41</v>
      </c>
      <c r="C10053" t="s">
        <v>26</v>
      </c>
      <c r="D10053">
        <v>4393.41</v>
      </c>
      <c r="E10053">
        <v>0.46</v>
      </c>
      <c r="F10053">
        <f t="shared" si="314"/>
        <v>2020.9685999999999</v>
      </c>
      <c r="G10053">
        <f t="shared" si="315"/>
        <v>2372.4413999999997</v>
      </c>
      <c r="H10053">
        <v>4</v>
      </c>
      <c r="I10053" s="17">
        <v>45626</v>
      </c>
      <c r="J10053" s="17">
        <v>45632</v>
      </c>
      <c r="K10053" t="s">
        <v>15</v>
      </c>
      <c r="L10053" t="s">
        <v>22</v>
      </c>
      <c r="M10053">
        <v>231.85</v>
      </c>
      <c r="N10053" t="s">
        <v>28</v>
      </c>
    </row>
    <row r="10054" spans="1:14" ht="14.25" customHeight="1" x14ac:dyDescent="0.3">
      <c r="A10054" t="s">
        <v>3101</v>
      </c>
      <c r="B10054" t="s">
        <v>19</v>
      </c>
      <c r="C10054" t="s">
        <v>36</v>
      </c>
      <c r="D10054">
        <v>4394.25</v>
      </c>
      <c r="E10054">
        <v>0.28000000000000003</v>
      </c>
      <c r="F10054">
        <f t="shared" si="314"/>
        <v>1230.3900000000001</v>
      </c>
      <c r="G10054">
        <f t="shared" si="315"/>
        <v>3163.8599999999997</v>
      </c>
      <c r="H10054">
        <v>4</v>
      </c>
      <c r="I10054" s="17">
        <v>45105</v>
      </c>
      <c r="J10054" s="17">
        <v>45110</v>
      </c>
      <c r="K10054" t="s">
        <v>15</v>
      </c>
      <c r="L10054" t="s">
        <v>16</v>
      </c>
      <c r="M10054">
        <v>623.88</v>
      </c>
      <c r="N10054" t="s">
        <v>17</v>
      </c>
    </row>
    <row r="10055" spans="1:14" ht="14.25" customHeight="1" x14ac:dyDescent="0.3">
      <c r="A10055" t="s">
        <v>2095</v>
      </c>
      <c r="B10055" t="s">
        <v>13</v>
      </c>
      <c r="C10055" t="s">
        <v>36</v>
      </c>
      <c r="D10055">
        <v>4401.83</v>
      </c>
      <c r="E10055">
        <v>0.44</v>
      </c>
      <c r="F10055">
        <f t="shared" si="314"/>
        <v>1936.8052</v>
      </c>
      <c r="G10055">
        <f t="shared" si="315"/>
        <v>2465.0248000000001</v>
      </c>
      <c r="H10055">
        <v>4</v>
      </c>
      <c r="I10055" s="17">
        <v>45559</v>
      </c>
      <c r="J10055" s="17">
        <v>45566</v>
      </c>
      <c r="K10055" t="s">
        <v>15</v>
      </c>
      <c r="L10055" t="s">
        <v>22</v>
      </c>
      <c r="M10055">
        <v>857.53</v>
      </c>
      <c r="N10055" t="s">
        <v>39</v>
      </c>
    </row>
    <row r="10056" spans="1:14" ht="14.25" customHeight="1" x14ac:dyDescent="0.3">
      <c r="A10056" t="s">
        <v>2267</v>
      </c>
      <c r="B10056" t="s">
        <v>25</v>
      </c>
      <c r="C10056" t="s">
        <v>33</v>
      </c>
      <c r="D10056">
        <v>4405.2299999999996</v>
      </c>
      <c r="E10056">
        <v>0.42</v>
      </c>
      <c r="F10056">
        <f t="shared" si="314"/>
        <v>1850.1965999999998</v>
      </c>
      <c r="G10056">
        <f t="shared" si="315"/>
        <v>2555.0333999999998</v>
      </c>
      <c r="H10056">
        <v>4</v>
      </c>
      <c r="I10056" s="17">
        <v>45330</v>
      </c>
      <c r="J10056" s="17">
        <v>45333</v>
      </c>
      <c r="K10056" t="s">
        <v>21</v>
      </c>
      <c r="L10056" t="s">
        <v>27</v>
      </c>
      <c r="M10056">
        <v>647.80999999999995</v>
      </c>
      <c r="N10056" t="s">
        <v>17</v>
      </c>
    </row>
    <row r="10057" spans="1:14" ht="14.25" customHeight="1" x14ac:dyDescent="0.3">
      <c r="A10057" t="s">
        <v>2942</v>
      </c>
      <c r="B10057" t="s">
        <v>13</v>
      </c>
      <c r="C10057" t="s">
        <v>14</v>
      </c>
      <c r="D10057">
        <v>4406.25</v>
      </c>
      <c r="E10057">
        <v>0.04</v>
      </c>
      <c r="F10057">
        <f t="shared" si="314"/>
        <v>176.25</v>
      </c>
      <c r="G10057">
        <f t="shared" si="315"/>
        <v>4230</v>
      </c>
      <c r="H10057">
        <v>4</v>
      </c>
      <c r="I10057" s="17">
        <v>45125</v>
      </c>
      <c r="J10057" s="17">
        <v>45132</v>
      </c>
      <c r="K10057" t="s">
        <v>21</v>
      </c>
      <c r="L10057" t="s">
        <v>16</v>
      </c>
      <c r="M10057">
        <v>258.99</v>
      </c>
      <c r="N10057" t="s">
        <v>17</v>
      </c>
    </row>
    <row r="10058" spans="1:14" ht="14.25" customHeight="1" x14ac:dyDescent="0.3">
      <c r="A10058" t="s">
        <v>641</v>
      </c>
      <c r="B10058" t="s">
        <v>19</v>
      </c>
      <c r="C10058" t="s">
        <v>14</v>
      </c>
      <c r="D10058">
        <v>4406.88</v>
      </c>
      <c r="E10058">
        <v>0.24</v>
      </c>
      <c r="F10058">
        <f t="shared" si="314"/>
        <v>1057.6512</v>
      </c>
      <c r="G10058">
        <f t="shared" si="315"/>
        <v>3349.2287999999999</v>
      </c>
      <c r="H10058">
        <v>4</v>
      </c>
      <c r="I10058" s="17">
        <v>45101</v>
      </c>
      <c r="J10058" s="17">
        <v>45103</v>
      </c>
      <c r="K10058" t="s">
        <v>15</v>
      </c>
      <c r="L10058" t="s">
        <v>16</v>
      </c>
      <c r="M10058">
        <v>725.37</v>
      </c>
      <c r="N10058" t="s">
        <v>39</v>
      </c>
    </row>
    <row r="10059" spans="1:14" ht="14.25" customHeight="1" x14ac:dyDescent="0.3">
      <c r="A10059" t="s">
        <v>7371</v>
      </c>
      <c r="B10059" t="s">
        <v>41</v>
      </c>
      <c r="C10059" t="s">
        <v>26</v>
      </c>
      <c r="D10059">
        <v>4410.99</v>
      </c>
      <c r="E10059">
        <v>0.41</v>
      </c>
      <c r="F10059">
        <f t="shared" si="314"/>
        <v>1808.5058999999999</v>
      </c>
      <c r="G10059">
        <f t="shared" si="315"/>
        <v>2602.4840999999997</v>
      </c>
      <c r="H10059">
        <v>4</v>
      </c>
      <c r="I10059" s="17">
        <v>45016</v>
      </c>
      <c r="J10059" s="17">
        <v>45017</v>
      </c>
      <c r="K10059" t="s">
        <v>21</v>
      </c>
      <c r="L10059" t="s">
        <v>16</v>
      </c>
      <c r="M10059">
        <v>1279.26</v>
      </c>
      <c r="N10059" t="s">
        <v>34</v>
      </c>
    </row>
    <row r="10060" spans="1:14" ht="14.25" customHeight="1" x14ac:dyDescent="0.3">
      <c r="A10060" t="s">
        <v>3972</v>
      </c>
      <c r="B10060" t="s">
        <v>13</v>
      </c>
      <c r="C10060" t="s">
        <v>20</v>
      </c>
      <c r="D10060">
        <v>4415.3100000000004</v>
      </c>
      <c r="E10060">
        <v>0.47</v>
      </c>
      <c r="F10060">
        <f t="shared" si="314"/>
        <v>2075.1957000000002</v>
      </c>
      <c r="G10060">
        <f t="shared" si="315"/>
        <v>2340.1143000000002</v>
      </c>
      <c r="H10060">
        <v>4</v>
      </c>
      <c r="I10060" s="17">
        <v>45020</v>
      </c>
      <c r="J10060" s="17">
        <v>45026</v>
      </c>
      <c r="K10060" t="s">
        <v>31</v>
      </c>
      <c r="L10060" t="s">
        <v>16</v>
      </c>
      <c r="M10060">
        <v>241.33</v>
      </c>
      <c r="N10060" t="s">
        <v>17</v>
      </c>
    </row>
    <row r="10061" spans="1:14" ht="14.25" customHeight="1" x14ac:dyDescent="0.3">
      <c r="A10061" t="s">
        <v>15173</v>
      </c>
      <c r="B10061" t="s">
        <v>13</v>
      </c>
      <c r="C10061" t="s">
        <v>36</v>
      </c>
      <c r="D10061">
        <v>4415.57</v>
      </c>
      <c r="E10061">
        <v>0.28999999999999998</v>
      </c>
      <c r="F10061">
        <f t="shared" si="314"/>
        <v>1280.5152999999998</v>
      </c>
      <c r="G10061">
        <f t="shared" si="315"/>
        <v>3135.0546999999997</v>
      </c>
      <c r="H10061">
        <v>4</v>
      </c>
      <c r="I10061" s="17">
        <v>45517</v>
      </c>
      <c r="J10061" s="17">
        <v>45520</v>
      </c>
      <c r="K10061" t="s">
        <v>31</v>
      </c>
      <c r="L10061" t="s">
        <v>16</v>
      </c>
      <c r="M10061">
        <v>1113.6500000000001</v>
      </c>
      <c r="N10061" t="s">
        <v>48</v>
      </c>
    </row>
    <row r="10062" spans="1:14" ht="14.25" customHeight="1" x14ac:dyDescent="0.3">
      <c r="A10062" t="s">
        <v>8890</v>
      </c>
      <c r="B10062" t="s">
        <v>41</v>
      </c>
      <c r="C10062" t="s">
        <v>20</v>
      </c>
      <c r="D10062">
        <v>4417.3</v>
      </c>
      <c r="E10062">
        <v>0.44</v>
      </c>
      <c r="F10062">
        <f t="shared" si="314"/>
        <v>1943.6120000000001</v>
      </c>
      <c r="G10062">
        <f t="shared" si="315"/>
        <v>2473.6880000000001</v>
      </c>
      <c r="H10062">
        <v>4</v>
      </c>
      <c r="I10062" s="17">
        <v>45463</v>
      </c>
      <c r="J10062" s="17">
        <v>45470</v>
      </c>
      <c r="K10062" t="s">
        <v>21</v>
      </c>
      <c r="L10062" t="s">
        <v>27</v>
      </c>
      <c r="M10062">
        <v>438.74</v>
      </c>
      <c r="N10062" t="s">
        <v>39</v>
      </c>
    </row>
    <row r="10063" spans="1:14" ht="14.25" customHeight="1" x14ac:dyDescent="0.3">
      <c r="A10063" t="s">
        <v>1715</v>
      </c>
      <c r="B10063" t="s">
        <v>25</v>
      </c>
      <c r="C10063" t="s">
        <v>33</v>
      </c>
      <c r="D10063">
        <v>4417.68</v>
      </c>
      <c r="E10063">
        <v>0.5</v>
      </c>
      <c r="F10063">
        <f t="shared" si="314"/>
        <v>2208.84</v>
      </c>
      <c r="G10063">
        <f t="shared" si="315"/>
        <v>2208.84</v>
      </c>
      <c r="H10063">
        <v>4</v>
      </c>
      <c r="I10063" s="17">
        <v>44960</v>
      </c>
      <c r="J10063" s="17">
        <v>44961</v>
      </c>
      <c r="K10063" t="s">
        <v>31</v>
      </c>
      <c r="L10063" t="s">
        <v>16</v>
      </c>
      <c r="M10063">
        <v>497.57</v>
      </c>
      <c r="N10063" t="s">
        <v>23</v>
      </c>
    </row>
    <row r="10064" spans="1:14" ht="14.25" customHeight="1" x14ac:dyDescent="0.3">
      <c r="A10064" t="s">
        <v>11972</v>
      </c>
      <c r="B10064" t="s">
        <v>13</v>
      </c>
      <c r="C10064" t="s">
        <v>36</v>
      </c>
      <c r="D10064">
        <v>4418.66</v>
      </c>
      <c r="E10064">
        <v>0.37</v>
      </c>
      <c r="F10064">
        <f t="shared" si="314"/>
        <v>1634.9041999999999</v>
      </c>
      <c r="G10064">
        <f t="shared" si="315"/>
        <v>2783.7557999999999</v>
      </c>
      <c r="H10064">
        <v>4</v>
      </c>
      <c r="I10064" s="17">
        <v>45429</v>
      </c>
      <c r="J10064" s="17">
        <v>45436</v>
      </c>
      <c r="K10064" t="s">
        <v>21</v>
      </c>
      <c r="L10064" t="s">
        <v>16</v>
      </c>
      <c r="M10064">
        <v>1125.6400000000001</v>
      </c>
      <c r="N10064" t="s">
        <v>17</v>
      </c>
    </row>
    <row r="10065" spans="1:14" ht="14.25" customHeight="1" x14ac:dyDescent="0.3">
      <c r="A10065" t="s">
        <v>12666</v>
      </c>
      <c r="B10065" t="s">
        <v>25</v>
      </c>
      <c r="C10065" t="s">
        <v>26</v>
      </c>
      <c r="D10065">
        <v>4423.6000000000004</v>
      </c>
      <c r="E10065">
        <v>0.35</v>
      </c>
      <c r="F10065">
        <f t="shared" si="314"/>
        <v>1548.26</v>
      </c>
      <c r="G10065">
        <f t="shared" si="315"/>
        <v>2875.34</v>
      </c>
      <c r="H10065">
        <v>4</v>
      </c>
      <c r="I10065" s="17">
        <v>45292</v>
      </c>
      <c r="J10065" s="17">
        <v>45294</v>
      </c>
      <c r="K10065" t="s">
        <v>15</v>
      </c>
      <c r="L10065" t="s">
        <v>22</v>
      </c>
      <c r="M10065">
        <v>1289.04</v>
      </c>
      <c r="N10065" t="s">
        <v>17</v>
      </c>
    </row>
    <row r="10066" spans="1:14" ht="14.25" customHeight="1" x14ac:dyDescent="0.3">
      <c r="A10066" t="s">
        <v>6894</v>
      </c>
      <c r="B10066" t="s">
        <v>19</v>
      </c>
      <c r="C10066" t="s">
        <v>26</v>
      </c>
      <c r="D10066">
        <v>4426.78</v>
      </c>
      <c r="E10066">
        <v>0.3</v>
      </c>
      <c r="F10066">
        <f t="shared" si="314"/>
        <v>1328.0339999999999</v>
      </c>
      <c r="G10066">
        <f t="shared" si="315"/>
        <v>3098.7460000000001</v>
      </c>
      <c r="H10066">
        <v>4</v>
      </c>
      <c r="I10066" s="17">
        <v>44986</v>
      </c>
      <c r="J10066" s="17">
        <v>44990</v>
      </c>
      <c r="K10066" t="s">
        <v>21</v>
      </c>
      <c r="L10066" t="s">
        <v>22</v>
      </c>
      <c r="M10066">
        <v>390.11</v>
      </c>
      <c r="N10066" t="s">
        <v>28</v>
      </c>
    </row>
    <row r="10067" spans="1:14" ht="14.25" customHeight="1" x14ac:dyDescent="0.3">
      <c r="A10067" t="s">
        <v>12786</v>
      </c>
      <c r="B10067" t="s">
        <v>25</v>
      </c>
      <c r="C10067" t="s">
        <v>26</v>
      </c>
      <c r="D10067">
        <v>4426.87</v>
      </c>
      <c r="E10067">
        <v>0.1</v>
      </c>
      <c r="F10067">
        <f t="shared" si="314"/>
        <v>442.68700000000001</v>
      </c>
      <c r="G10067">
        <f t="shared" si="315"/>
        <v>3984.183</v>
      </c>
      <c r="H10067">
        <v>4</v>
      </c>
      <c r="I10067" s="17">
        <v>45201</v>
      </c>
      <c r="J10067" s="17">
        <v>45206</v>
      </c>
      <c r="K10067" t="s">
        <v>15</v>
      </c>
      <c r="L10067" t="s">
        <v>16</v>
      </c>
      <c r="M10067">
        <v>1060.68</v>
      </c>
      <c r="N10067" t="s">
        <v>34</v>
      </c>
    </row>
    <row r="10068" spans="1:14" ht="14.25" customHeight="1" x14ac:dyDescent="0.3">
      <c r="A10068" t="s">
        <v>15137</v>
      </c>
      <c r="B10068" t="s">
        <v>19</v>
      </c>
      <c r="C10068" t="s">
        <v>36</v>
      </c>
      <c r="D10068">
        <v>4432.62</v>
      </c>
      <c r="E10068">
        <v>0.01</v>
      </c>
      <c r="F10068">
        <f t="shared" si="314"/>
        <v>44.3262</v>
      </c>
      <c r="G10068">
        <f t="shared" si="315"/>
        <v>4388.2937999999995</v>
      </c>
      <c r="H10068">
        <v>4</v>
      </c>
      <c r="I10068" s="17">
        <v>45024</v>
      </c>
      <c r="J10068" s="17">
        <v>45027</v>
      </c>
      <c r="K10068" t="s">
        <v>31</v>
      </c>
      <c r="L10068" t="s">
        <v>22</v>
      </c>
      <c r="M10068">
        <v>902.83</v>
      </c>
      <c r="N10068" t="s">
        <v>48</v>
      </c>
    </row>
    <row r="10069" spans="1:14" ht="14.25" customHeight="1" x14ac:dyDescent="0.3">
      <c r="A10069" t="s">
        <v>4293</v>
      </c>
      <c r="B10069" t="s">
        <v>13</v>
      </c>
      <c r="C10069" t="s">
        <v>26</v>
      </c>
      <c r="D10069">
        <v>4433.88</v>
      </c>
      <c r="E10069">
        <v>0.11</v>
      </c>
      <c r="F10069">
        <f t="shared" si="314"/>
        <v>487.72680000000003</v>
      </c>
      <c r="G10069">
        <f t="shared" si="315"/>
        <v>3946.1532000000002</v>
      </c>
      <c r="H10069">
        <v>4</v>
      </c>
      <c r="I10069" s="17">
        <v>45581</v>
      </c>
      <c r="J10069" s="17">
        <v>45587</v>
      </c>
      <c r="K10069" t="s">
        <v>31</v>
      </c>
      <c r="L10069" t="s">
        <v>16</v>
      </c>
      <c r="M10069">
        <v>311.58999999999997</v>
      </c>
      <c r="N10069" t="s">
        <v>34</v>
      </c>
    </row>
    <row r="10070" spans="1:14" ht="14.25" customHeight="1" x14ac:dyDescent="0.3">
      <c r="A10070" t="s">
        <v>4813</v>
      </c>
      <c r="B10070" t="s">
        <v>13</v>
      </c>
      <c r="C10070" t="s">
        <v>33</v>
      </c>
      <c r="D10070">
        <v>4439.7299999999996</v>
      </c>
      <c r="E10070">
        <v>0.35</v>
      </c>
      <c r="F10070">
        <f t="shared" si="314"/>
        <v>1553.9054999999998</v>
      </c>
      <c r="G10070">
        <f t="shared" si="315"/>
        <v>2885.8244999999997</v>
      </c>
      <c r="H10070">
        <v>4</v>
      </c>
      <c r="I10070" s="17">
        <v>45441</v>
      </c>
      <c r="J10070" s="17">
        <v>45442</v>
      </c>
      <c r="K10070" t="s">
        <v>31</v>
      </c>
      <c r="L10070" t="s">
        <v>22</v>
      </c>
      <c r="M10070">
        <v>598.15</v>
      </c>
      <c r="N10070" t="s">
        <v>39</v>
      </c>
    </row>
    <row r="10071" spans="1:14" ht="14.25" customHeight="1" x14ac:dyDescent="0.3">
      <c r="A10071" t="s">
        <v>13421</v>
      </c>
      <c r="B10071" t="s">
        <v>19</v>
      </c>
      <c r="C10071" t="s">
        <v>26</v>
      </c>
      <c r="D10071">
        <v>4441.0200000000004</v>
      </c>
      <c r="E10071">
        <v>0.04</v>
      </c>
      <c r="F10071">
        <f t="shared" si="314"/>
        <v>177.64080000000001</v>
      </c>
      <c r="G10071">
        <f t="shared" si="315"/>
        <v>4263.3792000000003</v>
      </c>
      <c r="H10071">
        <v>4</v>
      </c>
      <c r="I10071" s="17">
        <v>45080</v>
      </c>
      <c r="J10071" s="17">
        <v>45081</v>
      </c>
      <c r="K10071" t="s">
        <v>21</v>
      </c>
      <c r="L10071" t="s">
        <v>27</v>
      </c>
      <c r="M10071">
        <v>419.23</v>
      </c>
      <c r="N10071" t="s">
        <v>17</v>
      </c>
    </row>
    <row r="10072" spans="1:14" ht="14.25" customHeight="1" x14ac:dyDescent="0.3">
      <c r="A10072" t="s">
        <v>11630</v>
      </c>
      <c r="B10072" t="s">
        <v>41</v>
      </c>
      <c r="C10072" t="s">
        <v>20</v>
      </c>
      <c r="D10072">
        <v>4441.67</v>
      </c>
      <c r="E10072">
        <v>0.18</v>
      </c>
      <c r="F10072">
        <f t="shared" si="314"/>
        <v>799.50059999999996</v>
      </c>
      <c r="G10072">
        <f t="shared" si="315"/>
        <v>3642.1694000000002</v>
      </c>
      <c r="H10072">
        <v>4</v>
      </c>
      <c r="I10072" s="17">
        <v>45316</v>
      </c>
      <c r="J10072" s="17">
        <v>45322</v>
      </c>
      <c r="K10072" t="s">
        <v>21</v>
      </c>
      <c r="L10072" t="s">
        <v>27</v>
      </c>
      <c r="M10072">
        <v>1231.3699999999999</v>
      </c>
      <c r="N10072" t="s">
        <v>23</v>
      </c>
    </row>
    <row r="10073" spans="1:14" ht="14.25" customHeight="1" x14ac:dyDescent="0.3">
      <c r="A10073" t="s">
        <v>3069</v>
      </c>
      <c r="B10073" t="s">
        <v>25</v>
      </c>
      <c r="C10073" t="s">
        <v>20</v>
      </c>
      <c r="D10073">
        <v>4441.99</v>
      </c>
      <c r="E10073">
        <v>0.13</v>
      </c>
      <c r="F10073">
        <f t="shared" si="314"/>
        <v>577.45870000000002</v>
      </c>
      <c r="G10073">
        <f t="shared" si="315"/>
        <v>3864.5312999999996</v>
      </c>
      <c r="H10073">
        <v>4</v>
      </c>
      <c r="I10073" s="17">
        <v>45440</v>
      </c>
      <c r="J10073" s="17">
        <v>45444</v>
      </c>
      <c r="K10073" t="s">
        <v>21</v>
      </c>
      <c r="L10073" t="s">
        <v>27</v>
      </c>
      <c r="M10073">
        <v>592.30999999999995</v>
      </c>
      <c r="N10073" t="s">
        <v>17</v>
      </c>
    </row>
    <row r="10074" spans="1:14" ht="14.25" customHeight="1" x14ac:dyDescent="0.3">
      <c r="A10074" t="s">
        <v>330</v>
      </c>
      <c r="B10074" t="s">
        <v>13</v>
      </c>
      <c r="C10074" t="s">
        <v>26</v>
      </c>
      <c r="D10074">
        <v>4444.3999999999996</v>
      </c>
      <c r="E10074">
        <v>0.14000000000000001</v>
      </c>
      <c r="F10074">
        <f t="shared" si="314"/>
        <v>622.21600000000001</v>
      </c>
      <c r="G10074">
        <f t="shared" si="315"/>
        <v>3822.1839999999997</v>
      </c>
      <c r="H10074">
        <v>4</v>
      </c>
      <c r="I10074" s="17">
        <v>45479</v>
      </c>
      <c r="J10074" s="17">
        <v>45482</v>
      </c>
      <c r="K10074" t="s">
        <v>21</v>
      </c>
      <c r="L10074" t="s">
        <v>22</v>
      </c>
      <c r="M10074">
        <v>1102.6300000000001</v>
      </c>
      <c r="N10074" t="s">
        <v>28</v>
      </c>
    </row>
    <row r="10075" spans="1:14" ht="14.25" customHeight="1" x14ac:dyDescent="0.3">
      <c r="A10075" t="s">
        <v>866</v>
      </c>
      <c r="B10075" t="s">
        <v>19</v>
      </c>
      <c r="C10075" t="s">
        <v>33</v>
      </c>
      <c r="D10075">
        <v>4445.1000000000004</v>
      </c>
      <c r="E10075">
        <v>0.17</v>
      </c>
      <c r="F10075">
        <f t="shared" si="314"/>
        <v>755.66700000000014</v>
      </c>
      <c r="G10075">
        <f t="shared" si="315"/>
        <v>3689.433</v>
      </c>
      <c r="H10075">
        <v>4</v>
      </c>
      <c r="I10075" s="17">
        <v>44978</v>
      </c>
      <c r="J10075" s="17">
        <v>44983</v>
      </c>
      <c r="K10075" t="s">
        <v>15</v>
      </c>
      <c r="L10075" t="s">
        <v>27</v>
      </c>
      <c r="M10075">
        <v>788.01</v>
      </c>
      <c r="N10075" t="s">
        <v>34</v>
      </c>
    </row>
    <row r="10076" spans="1:14" ht="14.25" customHeight="1" x14ac:dyDescent="0.3">
      <c r="A10076" t="s">
        <v>2494</v>
      </c>
      <c r="B10076" t="s">
        <v>41</v>
      </c>
      <c r="C10076" t="s">
        <v>33</v>
      </c>
      <c r="D10076">
        <v>4445.1400000000003</v>
      </c>
      <c r="E10076">
        <v>0.13</v>
      </c>
      <c r="F10076">
        <f t="shared" si="314"/>
        <v>577.86820000000012</v>
      </c>
      <c r="G10076">
        <f t="shared" si="315"/>
        <v>3867.2718000000004</v>
      </c>
      <c r="H10076">
        <v>4</v>
      </c>
      <c r="I10076" s="17">
        <v>45370</v>
      </c>
      <c r="J10076" s="17">
        <v>45377</v>
      </c>
      <c r="K10076" t="s">
        <v>21</v>
      </c>
      <c r="L10076" t="s">
        <v>16</v>
      </c>
      <c r="M10076">
        <v>461.94</v>
      </c>
      <c r="N10076" t="s">
        <v>23</v>
      </c>
    </row>
    <row r="10077" spans="1:14" ht="14.25" customHeight="1" x14ac:dyDescent="0.3">
      <c r="A10077" t="s">
        <v>4627</v>
      </c>
      <c r="B10077" t="s">
        <v>13</v>
      </c>
      <c r="C10077" t="s">
        <v>20</v>
      </c>
      <c r="D10077">
        <v>4445.78</v>
      </c>
      <c r="E10077">
        <v>0.48</v>
      </c>
      <c r="F10077">
        <f t="shared" si="314"/>
        <v>2133.9743999999996</v>
      </c>
      <c r="G10077">
        <f t="shared" si="315"/>
        <v>2311.8056000000001</v>
      </c>
      <c r="H10077">
        <v>4</v>
      </c>
      <c r="I10077" s="17">
        <v>45521</v>
      </c>
      <c r="J10077" s="17">
        <v>45527</v>
      </c>
      <c r="K10077" t="s">
        <v>31</v>
      </c>
      <c r="L10077" t="s">
        <v>22</v>
      </c>
      <c r="M10077">
        <v>1070.1400000000001</v>
      </c>
      <c r="N10077" t="s">
        <v>34</v>
      </c>
    </row>
    <row r="10078" spans="1:14" ht="14.25" customHeight="1" x14ac:dyDescent="0.3">
      <c r="A10078" t="s">
        <v>10229</v>
      </c>
      <c r="B10078" t="s">
        <v>25</v>
      </c>
      <c r="C10078" t="s">
        <v>36</v>
      </c>
      <c r="D10078">
        <v>4445.8999999999996</v>
      </c>
      <c r="E10078">
        <v>0.37</v>
      </c>
      <c r="F10078">
        <f t="shared" si="314"/>
        <v>1644.9829999999999</v>
      </c>
      <c r="G10078">
        <f t="shared" si="315"/>
        <v>2800.9169999999995</v>
      </c>
      <c r="H10078">
        <v>4</v>
      </c>
      <c r="I10078" s="17">
        <v>45107</v>
      </c>
      <c r="J10078" s="17">
        <v>45112</v>
      </c>
      <c r="K10078" t="s">
        <v>15</v>
      </c>
      <c r="L10078" t="s">
        <v>27</v>
      </c>
      <c r="M10078">
        <v>684.39</v>
      </c>
      <c r="N10078" t="s">
        <v>17</v>
      </c>
    </row>
    <row r="10079" spans="1:14" ht="14.25" customHeight="1" x14ac:dyDescent="0.3">
      <c r="A10079" t="s">
        <v>7394</v>
      </c>
      <c r="B10079" t="s">
        <v>13</v>
      </c>
      <c r="C10079" t="s">
        <v>14</v>
      </c>
      <c r="D10079">
        <v>4446.67</v>
      </c>
      <c r="E10079">
        <v>0.32</v>
      </c>
      <c r="F10079">
        <f t="shared" si="314"/>
        <v>1422.9344000000001</v>
      </c>
      <c r="G10079">
        <f t="shared" si="315"/>
        <v>3023.7356</v>
      </c>
      <c r="H10079">
        <v>4</v>
      </c>
      <c r="I10079" s="17">
        <v>45218</v>
      </c>
      <c r="J10079" s="17">
        <v>45222</v>
      </c>
      <c r="K10079" t="s">
        <v>15</v>
      </c>
      <c r="L10079" t="s">
        <v>22</v>
      </c>
      <c r="M10079">
        <v>960.57</v>
      </c>
      <c r="N10079" t="s">
        <v>28</v>
      </c>
    </row>
    <row r="10080" spans="1:14" ht="14.25" customHeight="1" x14ac:dyDescent="0.3">
      <c r="A10080" t="s">
        <v>1990</v>
      </c>
      <c r="B10080" t="s">
        <v>13</v>
      </c>
      <c r="C10080" t="s">
        <v>26</v>
      </c>
      <c r="D10080">
        <v>4451.12</v>
      </c>
      <c r="E10080">
        <v>0.39</v>
      </c>
      <c r="F10080">
        <f t="shared" si="314"/>
        <v>1735.9367999999999</v>
      </c>
      <c r="G10080">
        <f t="shared" si="315"/>
        <v>2715.1831999999999</v>
      </c>
      <c r="H10080">
        <v>4</v>
      </c>
      <c r="I10080" s="17">
        <v>45517</v>
      </c>
      <c r="J10080" s="17">
        <v>45523</v>
      </c>
      <c r="K10080" t="s">
        <v>31</v>
      </c>
      <c r="L10080" t="s">
        <v>27</v>
      </c>
      <c r="M10080">
        <v>1043.1500000000001</v>
      </c>
      <c r="N10080" t="s">
        <v>34</v>
      </c>
    </row>
    <row r="10081" spans="1:14" ht="14.25" customHeight="1" x14ac:dyDescent="0.3">
      <c r="A10081" t="s">
        <v>1545</v>
      </c>
      <c r="B10081" t="s">
        <v>25</v>
      </c>
      <c r="C10081" t="s">
        <v>14</v>
      </c>
      <c r="D10081">
        <v>4452.2299999999996</v>
      </c>
      <c r="E10081">
        <v>0.23</v>
      </c>
      <c r="F10081">
        <f t="shared" si="314"/>
        <v>1024.0128999999999</v>
      </c>
      <c r="G10081">
        <f t="shared" si="315"/>
        <v>3428.2170999999998</v>
      </c>
      <c r="H10081">
        <v>4</v>
      </c>
      <c r="I10081" s="17">
        <v>45545</v>
      </c>
      <c r="J10081" s="17">
        <v>45549</v>
      </c>
      <c r="K10081" t="s">
        <v>31</v>
      </c>
      <c r="L10081" t="s">
        <v>27</v>
      </c>
      <c r="M10081">
        <v>685.62</v>
      </c>
      <c r="N10081" t="s">
        <v>39</v>
      </c>
    </row>
    <row r="10082" spans="1:14" ht="14.25" customHeight="1" x14ac:dyDescent="0.3">
      <c r="A10082" t="s">
        <v>13946</v>
      </c>
      <c r="B10082" t="s">
        <v>13</v>
      </c>
      <c r="C10082" t="s">
        <v>33</v>
      </c>
      <c r="D10082">
        <v>4453.03</v>
      </c>
      <c r="E10082">
        <v>0.36</v>
      </c>
      <c r="F10082">
        <f t="shared" si="314"/>
        <v>1603.0907999999999</v>
      </c>
      <c r="G10082">
        <f t="shared" si="315"/>
        <v>2849.9391999999998</v>
      </c>
      <c r="H10082">
        <v>4</v>
      </c>
      <c r="I10082" s="17">
        <v>45369</v>
      </c>
      <c r="J10082" s="17">
        <v>45374</v>
      </c>
      <c r="K10082" t="s">
        <v>21</v>
      </c>
      <c r="L10082" t="s">
        <v>27</v>
      </c>
      <c r="M10082">
        <v>787.9</v>
      </c>
      <c r="N10082" t="s">
        <v>23</v>
      </c>
    </row>
    <row r="10083" spans="1:14" ht="14.25" customHeight="1" x14ac:dyDescent="0.3">
      <c r="A10083" t="s">
        <v>14333</v>
      </c>
      <c r="B10083" t="s">
        <v>19</v>
      </c>
      <c r="C10083" t="s">
        <v>36</v>
      </c>
      <c r="D10083">
        <v>4453.3900000000003</v>
      </c>
      <c r="E10083">
        <v>0.13</v>
      </c>
      <c r="F10083">
        <f t="shared" si="314"/>
        <v>578.94070000000011</v>
      </c>
      <c r="G10083">
        <f t="shared" si="315"/>
        <v>3874.4493000000002</v>
      </c>
      <c r="H10083">
        <v>4</v>
      </c>
      <c r="I10083" s="17">
        <v>45139</v>
      </c>
      <c r="J10083" s="17">
        <v>45140</v>
      </c>
      <c r="K10083" t="s">
        <v>31</v>
      </c>
      <c r="L10083" t="s">
        <v>27</v>
      </c>
      <c r="M10083">
        <v>1009.1</v>
      </c>
      <c r="N10083" t="s">
        <v>39</v>
      </c>
    </row>
    <row r="10084" spans="1:14" ht="14.25" customHeight="1" x14ac:dyDescent="0.3">
      <c r="A10084" t="s">
        <v>315</v>
      </c>
      <c r="B10084" t="s">
        <v>41</v>
      </c>
      <c r="C10084" t="s">
        <v>33</v>
      </c>
      <c r="D10084">
        <v>4455.97</v>
      </c>
      <c r="E10084">
        <v>0.08</v>
      </c>
      <c r="F10084">
        <f t="shared" si="314"/>
        <v>356.47760000000005</v>
      </c>
      <c r="G10084">
        <f t="shared" si="315"/>
        <v>4099.4924000000001</v>
      </c>
      <c r="H10084">
        <v>4</v>
      </c>
      <c r="I10084" s="17">
        <v>45564</v>
      </c>
      <c r="J10084" s="17">
        <v>45570</v>
      </c>
      <c r="K10084" t="s">
        <v>15</v>
      </c>
      <c r="L10084" t="s">
        <v>27</v>
      </c>
      <c r="M10084">
        <v>1118.01</v>
      </c>
      <c r="N10084" t="s">
        <v>34</v>
      </c>
    </row>
    <row r="10085" spans="1:14" ht="14.25" customHeight="1" x14ac:dyDescent="0.3">
      <c r="A10085" t="s">
        <v>8214</v>
      </c>
      <c r="B10085" t="s">
        <v>19</v>
      </c>
      <c r="C10085" t="s">
        <v>14</v>
      </c>
      <c r="D10085">
        <v>4456.88</v>
      </c>
      <c r="E10085">
        <v>0.17</v>
      </c>
      <c r="F10085">
        <f t="shared" si="314"/>
        <v>757.66960000000006</v>
      </c>
      <c r="G10085">
        <f t="shared" si="315"/>
        <v>3699.2103999999999</v>
      </c>
      <c r="H10085">
        <v>4</v>
      </c>
      <c r="I10085" s="17">
        <v>45544</v>
      </c>
      <c r="J10085" s="17">
        <v>45550</v>
      </c>
      <c r="K10085" t="s">
        <v>21</v>
      </c>
      <c r="L10085" t="s">
        <v>16</v>
      </c>
      <c r="M10085">
        <v>776.55</v>
      </c>
      <c r="N10085" t="s">
        <v>39</v>
      </c>
    </row>
    <row r="10086" spans="1:14" ht="14.25" customHeight="1" x14ac:dyDescent="0.3">
      <c r="A10086" t="s">
        <v>4343</v>
      </c>
      <c r="B10086" t="s">
        <v>25</v>
      </c>
      <c r="C10086" t="s">
        <v>20</v>
      </c>
      <c r="D10086">
        <v>4457.3999999999996</v>
      </c>
      <c r="E10086">
        <v>0.34</v>
      </c>
      <c r="F10086">
        <f t="shared" si="314"/>
        <v>1515.5160000000001</v>
      </c>
      <c r="G10086">
        <f t="shared" si="315"/>
        <v>2941.8839999999996</v>
      </c>
      <c r="H10086">
        <v>4</v>
      </c>
      <c r="I10086" s="17">
        <v>45441</v>
      </c>
      <c r="J10086" s="17">
        <v>45442</v>
      </c>
      <c r="K10086" t="s">
        <v>15</v>
      </c>
      <c r="L10086" t="s">
        <v>22</v>
      </c>
      <c r="M10086">
        <v>642.09</v>
      </c>
      <c r="N10086" t="s">
        <v>48</v>
      </c>
    </row>
    <row r="10087" spans="1:14" ht="14.25" customHeight="1" x14ac:dyDescent="0.3">
      <c r="A10087" t="s">
        <v>3511</v>
      </c>
      <c r="B10087" t="s">
        <v>19</v>
      </c>
      <c r="C10087" t="s">
        <v>14</v>
      </c>
      <c r="D10087">
        <v>4461.8</v>
      </c>
      <c r="E10087">
        <v>0.17</v>
      </c>
      <c r="F10087">
        <f t="shared" si="314"/>
        <v>758.50600000000009</v>
      </c>
      <c r="G10087">
        <f t="shared" si="315"/>
        <v>3703.2939999999999</v>
      </c>
      <c r="H10087">
        <v>4</v>
      </c>
      <c r="I10087" s="17">
        <v>45277</v>
      </c>
      <c r="J10087" s="17">
        <v>45280</v>
      </c>
      <c r="K10087" t="s">
        <v>31</v>
      </c>
      <c r="L10087" t="s">
        <v>27</v>
      </c>
      <c r="M10087">
        <v>866.96</v>
      </c>
      <c r="N10087" t="s">
        <v>39</v>
      </c>
    </row>
    <row r="10088" spans="1:14" ht="14.25" customHeight="1" x14ac:dyDescent="0.3">
      <c r="A10088" t="s">
        <v>123</v>
      </c>
      <c r="B10088" t="s">
        <v>19</v>
      </c>
      <c r="C10088" t="s">
        <v>20</v>
      </c>
      <c r="D10088">
        <v>4468.76</v>
      </c>
      <c r="E10088">
        <v>0.47</v>
      </c>
      <c r="F10088">
        <f t="shared" si="314"/>
        <v>2100.3172</v>
      </c>
      <c r="G10088">
        <f t="shared" si="315"/>
        <v>2368.4428000000003</v>
      </c>
      <c r="H10088">
        <v>4</v>
      </c>
      <c r="I10088" s="17">
        <v>45560</v>
      </c>
      <c r="J10088" s="17">
        <v>45561</v>
      </c>
      <c r="K10088" t="s">
        <v>21</v>
      </c>
      <c r="L10088" t="s">
        <v>22</v>
      </c>
      <c r="M10088">
        <v>1325.93</v>
      </c>
      <c r="N10088" t="s">
        <v>34</v>
      </c>
    </row>
    <row r="10089" spans="1:14" ht="14.25" customHeight="1" x14ac:dyDescent="0.3">
      <c r="A10089" t="s">
        <v>5138</v>
      </c>
      <c r="B10089" t="s">
        <v>25</v>
      </c>
      <c r="C10089" t="s">
        <v>26</v>
      </c>
      <c r="D10089">
        <v>4469.38</v>
      </c>
      <c r="E10089">
        <v>0.48</v>
      </c>
      <c r="F10089">
        <f t="shared" si="314"/>
        <v>2145.3024</v>
      </c>
      <c r="G10089">
        <f t="shared" si="315"/>
        <v>2324.0776000000001</v>
      </c>
      <c r="H10089">
        <v>4</v>
      </c>
      <c r="I10089" s="17">
        <v>45029</v>
      </c>
      <c r="J10089" s="17">
        <v>45031</v>
      </c>
      <c r="K10089" t="s">
        <v>15</v>
      </c>
      <c r="L10089" t="s">
        <v>27</v>
      </c>
      <c r="M10089">
        <v>872.95</v>
      </c>
      <c r="N10089" t="s">
        <v>48</v>
      </c>
    </row>
    <row r="10090" spans="1:14" ht="14.25" customHeight="1" x14ac:dyDescent="0.3">
      <c r="A10090" t="s">
        <v>6911</v>
      </c>
      <c r="B10090" t="s">
        <v>41</v>
      </c>
      <c r="C10090" t="s">
        <v>20</v>
      </c>
      <c r="D10090">
        <v>4469.51</v>
      </c>
      <c r="E10090">
        <v>0.32</v>
      </c>
      <c r="F10090">
        <f t="shared" si="314"/>
        <v>1430.2432000000001</v>
      </c>
      <c r="G10090">
        <f t="shared" si="315"/>
        <v>3039.2668000000003</v>
      </c>
      <c r="H10090">
        <v>4</v>
      </c>
      <c r="I10090" s="17">
        <v>45543</v>
      </c>
      <c r="J10090" s="17">
        <v>45547</v>
      </c>
      <c r="K10090" t="s">
        <v>31</v>
      </c>
      <c r="L10090" t="s">
        <v>16</v>
      </c>
      <c r="M10090">
        <v>684.17</v>
      </c>
      <c r="N10090" t="s">
        <v>28</v>
      </c>
    </row>
    <row r="10091" spans="1:14" ht="14.25" customHeight="1" x14ac:dyDescent="0.3">
      <c r="A10091" t="s">
        <v>2748</v>
      </c>
      <c r="B10091" t="s">
        <v>13</v>
      </c>
      <c r="C10091" t="s">
        <v>20</v>
      </c>
      <c r="D10091">
        <v>4470.25</v>
      </c>
      <c r="E10091">
        <v>0.34</v>
      </c>
      <c r="F10091">
        <f t="shared" si="314"/>
        <v>1519.8850000000002</v>
      </c>
      <c r="G10091">
        <f t="shared" si="315"/>
        <v>2950.3649999999998</v>
      </c>
      <c r="H10091">
        <v>4</v>
      </c>
      <c r="I10091" s="17">
        <v>45051</v>
      </c>
      <c r="J10091" s="17">
        <v>45054</v>
      </c>
      <c r="K10091" t="s">
        <v>21</v>
      </c>
      <c r="L10091" t="s">
        <v>16</v>
      </c>
      <c r="M10091">
        <v>748.29</v>
      </c>
      <c r="N10091" t="s">
        <v>48</v>
      </c>
    </row>
    <row r="10092" spans="1:14" ht="14.25" customHeight="1" x14ac:dyDescent="0.3">
      <c r="A10092" t="s">
        <v>10783</v>
      </c>
      <c r="B10092" t="s">
        <v>25</v>
      </c>
      <c r="C10092" t="s">
        <v>33</v>
      </c>
      <c r="D10092">
        <v>4471.74</v>
      </c>
      <c r="E10092">
        <v>0.34</v>
      </c>
      <c r="F10092">
        <f t="shared" si="314"/>
        <v>1520.3915999999999</v>
      </c>
      <c r="G10092">
        <f t="shared" si="315"/>
        <v>2951.3483999999999</v>
      </c>
      <c r="H10092">
        <v>4</v>
      </c>
      <c r="I10092" s="17">
        <v>45597</v>
      </c>
      <c r="J10092" s="17">
        <v>45604</v>
      </c>
      <c r="K10092" t="s">
        <v>21</v>
      </c>
      <c r="L10092" t="s">
        <v>27</v>
      </c>
      <c r="M10092">
        <v>257.70999999999998</v>
      </c>
      <c r="N10092" t="s">
        <v>28</v>
      </c>
    </row>
    <row r="10093" spans="1:14" ht="14.25" customHeight="1" x14ac:dyDescent="0.3">
      <c r="A10093" t="s">
        <v>3896</v>
      </c>
      <c r="B10093" t="s">
        <v>19</v>
      </c>
      <c r="C10093" t="s">
        <v>26</v>
      </c>
      <c r="D10093">
        <v>4475.3999999999996</v>
      </c>
      <c r="E10093">
        <v>0.31</v>
      </c>
      <c r="F10093">
        <f t="shared" si="314"/>
        <v>1387.3739999999998</v>
      </c>
      <c r="G10093">
        <f t="shared" si="315"/>
        <v>3088.0259999999998</v>
      </c>
      <c r="H10093">
        <v>4</v>
      </c>
      <c r="I10093" s="17">
        <v>45389</v>
      </c>
      <c r="J10093" s="17">
        <v>45390</v>
      </c>
      <c r="K10093" t="s">
        <v>21</v>
      </c>
      <c r="L10093" t="s">
        <v>16</v>
      </c>
      <c r="M10093">
        <v>777.67</v>
      </c>
      <c r="N10093" t="s">
        <v>34</v>
      </c>
    </row>
    <row r="10094" spans="1:14" ht="14.25" customHeight="1" x14ac:dyDescent="0.3">
      <c r="A10094" t="s">
        <v>13457</v>
      </c>
      <c r="B10094" t="s">
        <v>41</v>
      </c>
      <c r="C10094" t="s">
        <v>33</v>
      </c>
      <c r="D10094">
        <v>4476.13</v>
      </c>
      <c r="E10094">
        <v>0.03</v>
      </c>
      <c r="F10094">
        <f t="shared" si="314"/>
        <v>134.28389999999999</v>
      </c>
      <c r="G10094">
        <f t="shared" si="315"/>
        <v>4341.8460999999998</v>
      </c>
      <c r="H10094">
        <v>4</v>
      </c>
      <c r="I10094" s="17">
        <v>45098</v>
      </c>
      <c r="J10094" s="17">
        <v>45099</v>
      </c>
      <c r="K10094" t="s">
        <v>31</v>
      </c>
      <c r="L10094" t="s">
        <v>22</v>
      </c>
      <c r="M10094">
        <v>236.36</v>
      </c>
      <c r="N10094" t="s">
        <v>28</v>
      </c>
    </row>
    <row r="10095" spans="1:14" ht="14.25" customHeight="1" x14ac:dyDescent="0.3">
      <c r="A10095" t="s">
        <v>10908</v>
      </c>
      <c r="B10095" t="s">
        <v>13</v>
      </c>
      <c r="C10095" t="s">
        <v>20</v>
      </c>
      <c r="D10095">
        <v>4480.5200000000004</v>
      </c>
      <c r="E10095">
        <v>0.45</v>
      </c>
      <c r="F10095">
        <f t="shared" si="314"/>
        <v>2016.2340000000002</v>
      </c>
      <c r="G10095">
        <f t="shared" si="315"/>
        <v>2464.2860000000001</v>
      </c>
      <c r="H10095">
        <v>4</v>
      </c>
      <c r="I10095" s="17">
        <v>45253</v>
      </c>
      <c r="J10095" s="17">
        <v>45260</v>
      </c>
      <c r="K10095" t="s">
        <v>21</v>
      </c>
      <c r="L10095" t="s">
        <v>16</v>
      </c>
      <c r="M10095">
        <v>633.08000000000004</v>
      </c>
      <c r="N10095" t="s">
        <v>28</v>
      </c>
    </row>
    <row r="10096" spans="1:14" ht="14.25" customHeight="1" x14ac:dyDescent="0.3">
      <c r="A10096" t="s">
        <v>10355</v>
      </c>
      <c r="B10096" t="s">
        <v>25</v>
      </c>
      <c r="C10096" t="s">
        <v>14</v>
      </c>
      <c r="D10096">
        <v>4482.8599999999997</v>
      </c>
      <c r="E10096">
        <v>0.38</v>
      </c>
      <c r="F10096">
        <f t="shared" si="314"/>
        <v>1703.4867999999999</v>
      </c>
      <c r="G10096">
        <f t="shared" si="315"/>
        <v>2779.3732</v>
      </c>
      <c r="H10096">
        <v>4</v>
      </c>
      <c r="I10096" s="17">
        <v>45345</v>
      </c>
      <c r="J10096" s="17">
        <v>45349</v>
      </c>
      <c r="K10096" t="s">
        <v>15</v>
      </c>
      <c r="L10096" t="s">
        <v>22</v>
      </c>
      <c r="M10096">
        <v>1289.45</v>
      </c>
      <c r="N10096" t="s">
        <v>17</v>
      </c>
    </row>
    <row r="10097" spans="1:14" ht="14.25" customHeight="1" x14ac:dyDescent="0.3">
      <c r="A10097" t="s">
        <v>2720</v>
      </c>
      <c r="B10097" t="s">
        <v>41</v>
      </c>
      <c r="C10097" t="s">
        <v>14</v>
      </c>
      <c r="D10097">
        <v>4485.17</v>
      </c>
      <c r="E10097">
        <v>0.44</v>
      </c>
      <c r="F10097">
        <f t="shared" si="314"/>
        <v>1973.4748</v>
      </c>
      <c r="G10097">
        <f t="shared" si="315"/>
        <v>2511.6952000000001</v>
      </c>
      <c r="H10097">
        <v>4</v>
      </c>
      <c r="I10097" s="17">
        <v>45606</v>
      </c>
      <c r="J10097" s="17">
        <v>45612</v>
      </c>
      <c r="K10097" t="s">
        <v>15</v>
      </c>
      <c r="L10097" t="s">
        <v>27</v>
      </c>
      <c r="M10097">
        <v>1342.38</v>
      </c>
      <c r="N10097" t="s">
        <v>34</v>
      </c>
    </row>
    <row r="10098" spans="1:14" ht="14.25" customHeight="1" x14ac:dyDescent="0.3">
      <c r="A10098" t="s">
        <v>7926</v>
      </c>
      <c r="B10098" t="s">
        <v>13</v>
      </c>
      <c r="C10098" t="s">
        <v>20</v>
      </c>
      <c r="D10098">
        <v>4486</v>
      </c>
      <c r="E10098">
        <v>0.19</v>
      </c>
      <c r="F10098">
        <f t="shared" si="314"/>
        <v>852.34</v>
      </c>
      <c r="G10098">
        <f t="shared" si="315"/>
        <v>3633.66</v>
      </c>
      <c r="H10098">
        <v>4</v>
      </c>
      <c r="I10098" s="17">
        <v>45263</v>
      </c>
      <c r="J10098" s="17">
        <v>45265</v>
      </c>
      <c r="K10098" t="s">
        <v>21</v>
      </c>
      <c r="L10098" t="s">
        <v>27</v>
      </c>
      <c r="M10098">
        <v>846.62</v>
      </c>
      <c r="N10098" t="s">
        <v>48</v>
      </c>
    </row>
    <row r="10099" spans="1:14" ht="14.25" customHeight="1" x14ac:dyDescent="0.3">
      <c r="A10099" t="s">
        <v>11664</v>
      </c>
      <c r="B10099" t="s">
        <v>19</v>
      </c>
      <c r="C10099" t="s">
        <v>36</v>
      </c>
      <c r="D10099">
        <v>4486.72</v>
      </c>
      <c r="E10099">
        <v>0.38</v>
      </c>
      <c r="F10099">
        <f t="shared" si="314"/>
        <v>1704.9536000000001</v>
      </c>
      <c r="G10099">
        <f t="shared" si="315"/>
        <v>2781.7664000000004</v>
      </c>
      <c r="H10099">
        <v>4</v>
      </c>
      <c r="I10099" s="17">
        <v>45539</v>
      </c>
      <c r="J10099" s="17">
        <v>45546</v>
      </c>
      <c r="K10099" t="s">
        <v>15</v>
      </c>
      <c r="L10099" t="s">
        <v>16</v>
      </c>
      <c r="M10099">
        <v>569.54999999999995</v>
      </c>
      <c r="N10099" t="s">
        <v>48</v>
      </c>
    </row>
    <row r="10100" spans="1:14" ht="14.25" customHeight="1" x14ac:dyDescent="0.3">
      <c r="A10100" t="s">
        <v>3474</v>
      </c>
      <c r="B10100" t="s">
        <v>25</v>
      </c>
      <c r="C10100" t="s">
        <v>20</v>
      </c>
      <c r="D10100">
        <v>4495.42</v>
      </c>
      <c r="E10100">
        <v>0.02</v>
      </c>
      <c r="F10100">
        <f t="shared" si="314"/>
        <v>89.9084</v>
      </c>
      <c r="G10100">
        <f t="shared" si="315"/>
        <v>4405.5115999999998</v>
      </c>
      <c r="H10100">
        <v>4</v>
      </c>
      <c r="I10100" s="17">
        <v>45646</v>
      </c>
      <c r="J10100" s="17">
        <v>45649</v>
      </c>
      <c r="K10100" t="s">
        <v>31</v>
      </c>
      <c r="L10100" t="s">
        <v>22</v>
      </c>
      <c r="M10100">
        <v>811.8</v>
      </c>
      <c r="N10100" t="s">
        <v>28</v>
      </c>
    </row>
    <row r="10101" spans="1:14" ht="14.25" customHeight="1" x14ac:dyDescent="0.3">
      <c r="A10101" t="s">
        <v>14284</v>
      </c>
      <c r="B10101" t="s">
        <v>25</v>
      </c>
      <c r="C10101" t="s">
        <v>26</v>
      </c>
      <c r="D10101">
        <v>4501.2299999999996</v>
      </c>
      <c r="E10101">
        <v>0.13</v>
      </c>
      <c r="F10101">
        <f t="shared" si="314"/>
        <v>585.15989999999999</v>
      </c>
      <c r="G10101">
        <f t="shared" si="315"/>
        <v>3916.0700999999995</v>
      </c>
      <c r="H10101">
        <v>4</v>
      </c>
      <c r="I10101" s="17">
        <v>44949</v>
      </c>
      <c r="J10101" s="17">
        <v>44954</v>
      </c>
      <c r="K10101" t="s">
        <v>31</v>
      </c>
      <c r="L10101" t="s">
        <v>22</v>
      </c>
      <c r="M10101">
        <v>535.91999999999996</v>
      </c>
      <c r="N10101" t="s">
        <v>23</v>
      </c>
    </row>
    <row r="10102" spans="1:14" ht="14.25" customHeight="1" x14ac:dyDescent="0.3">
      <c r="A10102" t="s">
        <v>5836</v>
      </c>
      <c r="B10102" t="s">
        <v>25</v>
      </c>
      <c r="C10102" t="s">
        <v>26</v>
      </c>
      <c r="D10102">
        <v>4501.96</v>
      </c>
      <c r="E10102">
        <v>0.08</v>
      </c>
      <c r="F10102">
        <f t="shared" si="314"/>
        <v>360.15680000000003</v>
      </c>
      <c r="G10102">
        <f t="shared" si="315"/>
        <v>4141.8032000000003</v>
      </c>
      <c r="H10102">
        <v>4</v>
      </c>
      <c r="I10102" s="17">
        <v>45458</v>
      </c>
      <c r="J10102" s="17">
        <v>45463</v>
      </c>
      <c r="K10102" t="s">
        <v>31</v>
      </c>
      <c r="L10102" t="s">
        <v>22</v>
      </c>
      <c r="M10102">
        <v>1083.3599999999999</v>
      </c>
      <c r="N10102" t="s">
        <v>39</v>
      </c>
    </row>
    <row r="10103" spans="1:14" ht="14.25" customHeight="1" x14ac:dyDescent="0.3">
      <c r="A10103" t="s">
        <v>8255</v>
      </c>
      <c r="B10103" t="s">
        <v>19</v>
      </c>
      <c r="C10103" t="s">
        <v>14</v>
      </c>
      <c r="D10103">
        <v>4506.53</v>
      </c>
      <c r="E10103">
        <v>7.0000000000000007E-2</v>
      </c>
      <c r="F10103">
        <f t="shared" si="314"/>
        <v>315.45710000000003</v>
      </c>
      <c r="G10103">
        <f t="shared" si="315"/>
        <v>4191.0729000000001</v>
      </c>
      <c r="H10103">
        <v>4</v>
      </c>
      <c r="I10103" s="17">
        <v>45253</v>
      </c>
      <c r="J10103" s="17">
        <v>45256</v>
      </c>
      <c r="K10103" t="s">
        <v>15</v>
      </c>
      <c r="L10103" t="s">
        <v>16</v>
      </c>
      <c r="M10103">
        <v>548.67999999999995</v>
      </c>
      <c r="N10103" t="s">
        <v>48</v>
      </c>
    </row>
    <row r="10104" spans="1:14" ht="14.25" customHeight="1" x14ac:dyDescent="0.3">
      <c r="A10104" t="s">
        <v>2000</v>
      </c>
      <c r="B10104" t="s">
        <v>19</v>
      </c>
      <c r="C10104" t="s">
        <v>20</v>
      </c>
      <c r="D10104">
        <v>4509.76</v>
      </c>
      <c r="E10104">
        <v>0.35</v>
      </c>
      <c r="F10104">
        <f t="shared" si="314"/>
        <v>1578.4159999999999</v>
      </c>
      <c r="G10104">
        <f t="shared" si="315"/>
        <v>2931.3440000000001</v>
      </c>
      <c r="H10104">
        <v>4</v>
      </c>
      <c r="I10104" s="17">
        <v>45523</v>
      </c>
      <c r="J10104" s="17">
        <v>45527</v>
      </c>
      <c r="K10104" t="s">
        <v>15</v>
      </c>
      <c r="L10104" t="s">
        <v>22</v>
      </c>
      <c r="M10104">
        <v>249.88</v>
      </c>
      <c r="N10104" t="s">
        <v>17</v>
      </c>
    </row>
    <row r="10105" spans="1:14" ht="14.25" customHeight="1" x14ac:dyDescent="0.3">
      <c r="A10105" t="s">
        <v>7884</v>
      </c>
      <c r="B10105" t="s">
        <v>25</v>
      </c>
      <c r="C10105" t="s">
        <v>36</v>
      </c>
      <c r="D10105">
        <v>4510.6899999999996</v>
      </c>
      <c r="E10105">
        <v>0.24</v>
      </c>
      <c r="F10105">
        <f t="shared" si="314"/>
        <v>1082.5655999999999</v>
      </c>
      <c r="G10105">
        <f t="shared" si="315"/>
        <v>3428.1243999999997</v>
      </c>
      <c r="H10105">
        <v>4</v>
      </c>
      <c r="I10105" s="17">
        <v>44967</v>
      </c>
      <c r="J10105" s="17">
        <v>44973</v>
      </c>
      <c r="K10105" t="s">
        <v>31</v>
      </c>
      <c r="L10105" t="s">
        <v>16</v>
      </c>
      <c r="M10105">
        <v>1153.4100000000001</v>
      </c>
      <c r="N10105" t="s">
        <v>48</v>
      </c>
    </row>
    <row r="10106" spans="1:14" ht="14.25" customHeight="1" x14ac:dyDescent="0.3">
      <c r="A10106" t="s">
        <v>12578</v>
      </c>
      <c r="B10106" t="s">
        <v>25</v>
      </c>
      <c r="C10106" t="s">
        <v>36</v>
      </c>
      <c r="D10106">
        <v>4512.6499999999996</v>
      </c>
      <c r="E10106">
        <v>0.25</v>
      </c>
      <c r="F10106">
        <f t="shared" si="314"/>
        <v>1128.1624999999999</v>
      </c>
      <c r="G10106">
        <f t="shared" si="315"/>
        <v>3384.4874999999997</v>
      </c>
      <c r="H10106">
        <v>4</v>
      </c>
      <c r="I10106" s="17">
        <v>44944</v>
      </c>
      <c r="J10106" s="17">
        <v>44947</v>
      </c>
      <c r="K10106" t="s">
        <v>15</v>
      </c>
      <c r="L10106" t="s">
        <v>22</v>
      </c>
      <c r="M10106">
        <v>440.4</v>
      </c>
      <c r="N10106" t="s">
        <v>17</v>
      </c>
    </row>
    <row r="10107" spans="1:14" ht="14.25" customHeight="1" x14ac:dyDescent="0.3">
      <c r="A10107" t="s">
        <v>2752</v>
      </c>
      <c r="B10107" t="s">
        <v>41</v>
      </c>
      <c r="C10107" t="s">
        <v>26</v>
      </c>
      <c r="D10107">
        <v>4514.38</v>
      </c>
      <c r="E10107">
        <v>0.35</v>
      </c>
      <c r="F10107">
        <f t="shared" si="314"/>
        <v>1580.0329999999999</v>
      </c>
      <c r="G10107">
        <f t="shared" si="315"/>
        <v>2934.3470000000002</v>
      </c>
      <c r="H10107">
        <v>4</v>
      </c>
      <c r="I10107" s="17">
        <v>45246</v>
      </c>
      <c r="J10107" s="17">
        <v>45250</v>
      </c>
      <c r="K10107" t="s">
        <v>31</v>
      </c>
      <c r="L10107" t="s">
        <v>16</v>
      </c>
      <c r="M10107">
        <v>645.14</v>
      </c>
      <c r="N10107" t="s">
        <v>48</v>
      </c>
    </row>
    <row r="10108" spans="1:14" ht="14.25" customHeight="1" x14ac:dyDescent="0.3">
      <c r="A10108" t="s">
        <v>2954</v>
      </c>
      <c r="B10108" t="s">
        <v>19</v>
      </c>
      <c r="C10108" t="s">
        <v>14</v>
      </c>
      <c r="D10108">
        <v>4514.3999999999996</v>
      </c>
      <c r="E10108">
        <v>0.14000000000000001</v>
      </c>
      <c r="F10108">
        <f t="shared" si="314"/>
        <v>632.01599999999996</v>
      </c>
      <c r="G10108">
        <f t="shared" si="315"/>
        <v>3882.3839999999996</v>
      </c>
      <c r="H10108">
        <v>4</v>
      </c>
      <c r="I10108" s="17">
        <v>45040</v>
      </c>
      <c r="J10108" s="17">
        <v>45043</v>
      </c>
      <c r="K10108" t="s">
        <v>15</v>
      </c>
      <c r="L10108" t="s">
        <v>22</v>
      </c>
      <c r="M10108">
        <v>1143.6500000000001</v>
      </c>
      <c r="N10108" t="s">
        <v>23</v>
      </c>
    </row>
    <row r="10109" spans="1:14" ht="14.25" customHeight="1" x14ac:dyDescent="0.3">
      <c r="A10109" t="s">
        <v>7706</v>
      </c>
      <c r="B10109" t="s">
        <v>19</v>
      </c>
      <c r="C10109" t="s">
        <v>36</v>
      </c>
      <c r="D10109">
        <v>4515.71</v>
      </c>
      <c r="E10109">
        <v>0.49</v>
      </c>
      <c r="F10109">
        <f t="shared" si="314"/>
        <v>2212.6979000000001</v>
      </c>
      <c r="G10109">
        <f t="shared" si="315"/>
        <v>2303.0120999999999</v>
      </c>
      <c r="H10109">
        <v>4</v>
      </c>
      <c r="I10109" s="17">
        <v>45151</v>
      </c>
      <c r="J10109" s="17">
        <v>45154</v>
      </c>
      <c r="K10109" t="s">
        <v>15</v>
      </c>
      <c r="L10109" t="s">
        <v>27</v>
      </c>
      <c r="M10109">
        <v>583.58000000000004</v>
      </c>
      <c r="N10109" t="s">
        <v>23</v>
      </c>
    </row>
    <row r="10110" spans="1:14" ht="14.25" customHeight="1" x14ac:dyDescent="0.3">
      <c r="A10110" t="s">
        <v>3256</v>
      </c>
      <c r="B10110" t="s">
        <v>13</v>
      </c>
      <c r="C10110" t="s">
        <v>26</v>
      </c>
      <c r="D10110">
        <v>4516.8</v>
      </c>
      <c r="E10110">
        <v>0.48</v>
      </c>
      <c r="F10110">
        <f t="shared" si="314"/>
        <v>2168.0639999999999</v>
      </c>
      <c r="G10110">
        <f t="shared" si="315"/>
        <v>2348.7360000000003</v>
      </c>
      <c r="H10110">
        <v>4</v>
      </c>
      <c r="I10110" s="17">
        <v>45543</v>
      </c>
      <c r="J10110" s="17">
        <v>45548</v>
      </c>
      <c r="K10110" t="s">
        <v>31</v>
      </c>
      <c r="L10110" t="s">
        <v>16</v>
      </c>
      <c r="M10110">
        <v>1068.3499999999999</v>
      </c>
      <c r="N10110" t="s">
        <v>17</v>
      </c>
    </row>
    <row r="10111" spans="1:14" ht="14.25" customHeight="1" x14ac:dyDescent="0.3">
      <c r="A10111" t="s">
        <v>6950</v>
      </c>
      <c r="B10111" t="s">
        <v>25</v>
      </c>
      <c r="C10111" t="s">
        <v>14</v>
      </c>
      <c r="D10111">
        <v>4517.2</v>
      </c>
      <c r="E10111">
        <v>0.28000000000000003</v>
      </c>
      <c r="F10111">
        <f t="shared" si="314"/>
        <v>1264.816</v>
      </c>
      <c r="G10111">
        <f t="shared" si="315"/>
        <v>3252.384</v>
      </c>
      <c r="H10111">
        <v>4</v>
      </c>
      <c r="I10111" s="17">
        <v>45263</v>
      </c>
      <c r="J10111" s="17">
        <v>45265</v>
      </c>
      <c r="K10111" t="s">
        <v>31</v>
      </c>
      <c r="L10111" t="s">
        <v>22</v>
      </c>
      <c r="M10111">
        <v>1013.06</v>
      </c>
      <c r="N10111" t="s">
        <v>39</v>
      </c>
    </row>
    <row r="10112" spans="1:14" ht="14.25" customHeight="1" x14ac:dyDescent="0.3">
      <c r="A10112" t="s">
        <v>4436</v>
      </c>
      <c r="B10112" t="s">
        <v>13</v>
      </c>
      <c r="C10112" t="s">
        <v>20</v>
      </c>
      <c r="D10112">
        <v>4517.3999999999996</v>
      </c>
      <c r="E10112">
        <v>0.26</v>
      </c>
      <c r="F10112">
        <f t="shared" si="314"/>
        <v>1174.5239999999999</v>
      </c>
      <c r="G10112">
        <f t="shared" si="315"/>
        <v>3342.8759999999997</v>
      </c>
      <c r="H10112">
        <v>4</v>
      </c>
      <c r="I10112" s="17">
        <v>45229</v>
      </c>
      <c r="J10112" s="17">
        <v>45232</v>
      </c>
      <c r="K10112" t="s">
        <v>31</v>
      </c>
      <c r="L10112" t="s">
        <v>27</v>
      </c>
      <c r="M10112">
        <v>1188.69</v>
      </c>
      <c r="N10112" t="s">
        <v>34</v>
      </c>
    </row>
    <row r="10113" spans="1:14" ht="14.25" customHeight="1" x14ac:dyDescent="0.3">
      <c r="A10113" t="s">
        <v>14570</v>
      </c>
      <c r="B10113" t="s">
        <v>19</v>
      </c>
      <c r="C10113" t="s">
        <v>26</v>
      </c>
      <c r="D10113">
        <v>4517.91</v>
      </c>
      <c r="E10113">
        <v>0.27</v>
      </c>
      <c r="F10113">
        <f t="shared" si="314"/>
        <v>1219.8357000000001</v>
      </c>
      <c r="G10113">
        <f t="shared" si="315"/>
        <v>3298.0742999999998</v>
      </c>
      <c r="H10113">
        <v>4</v>
      </c>
      <c r="I10113" s="17">
        <v>45311</v>
      </c>
      <c r="J10113" s="17">
        <v>45318</v>
      </c>
      <c r="K10113" t="s">
        <v>21</v>
      </c>
      <c r="L10113" t="s">
        <v>16</v>
      </c>
      <c r="M10113">
        <v>1259.25</v>
      </c>
      <c r="N10113" t="s">
        <v>23</v>
      </c>
    </row>
    <row r="10114" spans="1:14" ht="14.25" customHeight="1" x14ac:dyDescent="0.3">
      <c r="A10114" t="s">
        <v>7955</v>
      </c>
      <c r="B10114" t="s">
        <v>41</v>
      </c>
      <c r="C10114" t="s">
        <v>26</v>
      </c>
      <c r="D10114">
        <v>4522.8500000000004</v>
      </c>
      <c r="E10114">
        <v>0.12</v>
      </c>
      <c r="F10114">
        <f t="shared" ref="F10114:F10177" si="316">D10114*E10114</f>
        <v>542.74200000000008</v>
      </c>
      <c r="G10114">
        <f t="shared" ref="G10114:G10177" si="317">D10114-F10114</f>
        <v>3980.1080000000002</v>
      </c>
      <c r="H10114">
        <v>4</v>
      </c>
      <c r="I10114" s="17">
        <v>45155</v>
      </c>
      <c r="J10114" s="17">
        <v>45161</v>
      </c>
      <c r="K10114" t="s">
        <v>31</v>
      </c>
      <c r="L10114" t="s">
        <v>27</v>
      </c>
      <c r="M10114">
        <v>1245.1300000000001</v>
      </c>
      <c r="N10114" t="s">
        <v>17</v>
      </c>
    </row>
    <row r="10115" spans="1:14" ht="14.25" customHeight="1" x14ac:dyDescent="0.3">
      <c r="A10115" t="s">
        <v>463</v>
      </c>
      <c r="B10115" t="s">
        <v>25</v>
      </c>
      <c r="C10115" t="s">
        <v>20</v>
      </c>
      <c r="D10115">
        <v>4526.93</v>
      </c>
      <c r="E10115">
        <v>0.1</v>
      </c>
      <c r="F10115">
        <f t="shared" si="316"/>
        <v>452.69300000000004</v>
      </c>
      <c r="G10115">
        <f t="shared" si="317"/>
        <v>4074.2370000000001</v>
      </c>
      <c r="H10115">
        <v>4</v>
      </c>
      <c r="I10115" s="17">
        <v>45196</v>
      </c>
      <c r="J10115" s="17">
        <v>45198</v>
      </c>
      <c r="K10115" t="s">
        <v>15</v>
      </c>
      <c r="L10115" t="s">
        <v>27</v>
      </c>
      <c r="M10115">
        <v>558.38</v>
      </c>
      <c r="N10115" t="s">
        <v>23</v>
      </c>
    </row>
    <row r="10116" spans="1:14" ht="14.25" customHeight="1" x14ac:dyDescent="0.3">
      <c r="A10116" t="s">
        <v>8092</v>
      </c>
      <c r="B10116" t="s">
        <v>41</v>
      </c>
      <c r="C10116" t="s">
        <v>26</v>
      </c>
      <c r="D10116">
        <v>4530.1400000000003</v>
      </c>
      <c r="E10116">
        <v>0.01</v>
      </c>
      <c r="F10116">
        <f t="shared" si="316"/>
        <v>45.301400000000001</v>
      </c>
      <c r="G10116">
        <f t="shared" si="317"/>
        <v>4484.8386</v>
      </c>
      <c r="H10116">
        <v>4</v>
      </c>
      <c r="I10116" s="17">
        <v>45589</v>
      </c>
      <c r="J10116" s="17">
        <v>45596</v>
      </c>
      <c r="K10116" t="s">
        <v>31</v>
      </c>
      <c r="L10116" t="s">
        <v>16</v>
      </c>
      <c r="M10116">
        <v>972.9</v>
      </c>
      <c r="N10116" t="s">
        <v>48</v>
      </c>
    </row>
    <row r="10117" spans="1:14" ht="14.25" customHeight="1" x14ac:dyDescent="0.3">
      <c r="A10117" t="s">
        <v>12764</v>
      </c>
      <c r="B10117" t="s">
        <v>19</v>
      </c>
      <c r="C10117" t="s">
        <v>14</v>
      </c>
      <c r="D10117">
        <v>4535.6899999999996</v>
      </c>
      <c r="E10117">
        <v>0.36</v>
      </c>
      <c r="F10117">
        <f t="shared" si="316"/>
        <v>1632.8483999999999</v>
      </c>
      <c r="G10117">
        <f t="shared" si="317"/>
        <v>2902.8415999999997</v>
      </c>
      <c r="H10117">
        <v>4</v>
      </c>
      <c r="I10117" s="17">
        <v>45337</v>
      </c>
      <c r="J10117" s="17">
        <v>45341</v>
      </c>
      <c r="K10117" t="s">
        <v>31</v>
      </c>
      <c r="L10117" t="s">
        <v>16</v>
      </c>
      <c r="M10117">
        <v>1027.4100000000001</v>
      </c>
      <c r="N10117" t="s">
        <v>28</v>
      </c>
    </row>
    <row r="10118" spans="1:14" ht="14.25" customHeight="1" x14ac:dyDescent="0.3">
      <c r="A10118" t="s">
        <v>134</v>
      </c>
      <c r="B10118" t="s">
        <v>41</v>
      </c>
      <c r="C10118" t="s">
        <v>33</v>
      </c>
      <c r="D10118">
        <v>4536.76</v>
      </c>
      <c r="E10118">
        <v>0.09</v>
      </c>
      <c r="F10118">
        <f t="shared" si="316"/>
        <v>408.30840000000001</v>
      </c>
      <c r="G10118">
        <f t="shared" si="317"/>
        <v>4128.4516000000003</v>
      </c>
      <c r="H10118">
        <v>4</v>
      </c>
      <c r="I10118" s="17">
        <v>45656</v>
      </c>
      <c r="J10118" s="17">
        <v>45657</v>
      </c>
      <c r="K10118" t="s">
        <v>15</v>
      </c>
      <c r="L10118" t="s">
        <v>22</v>
      </c>
      <c r="M10118">
        <v>1077.1099999999999</v>
      </c>
      <c r="N10118" t="s">
        <v>28</v>
      </c>
    </row>
    <row r="10119" spans="1:14" ht="14.25" customHeight="1" x14ac:dyDescent="0.3">
      <c r="A10119" t="s">
        <v>1087</v>
      </c>
      <c r="B10119" t="s">
        <v>25</v>
      </c>
      <c r="C10119" t="s">
        <v>26</v>
      </c>
      <c r="D10119">
        <v>4549.93</v>
      </c>
      <c r="E10119">
        <v>0.11</v>
      </c>
      <c r="F10119">
        <f t="shared" si="316"/>
        <v>500.49230000000006</v>
      </c>
      <c r="G10119">
        <f t="shared" si="317"/>
        <v>4049.4377000000004</v>
      </c>
      <c r="H10119">
        <v>4</v>
      </c>
      <c r="I10119" s="17">
        <v>44990</v>
      </c>
      <c r="J10119" s="17">
        <v>44997</v>
      </c>
      <c r="K10119" t="s">
        <v>21</v>
      </c>
      <c r="L10119" t="s">
        <v>22</v>
      </c>
      <c r="M10119">
        <v>876.56</v>
      </c>
      <c r="N10119" t="s">
        <v>28</v>
      </c>
    </row>
    <row r="10120" spans="1:14" ht="14.25" customHeight="1" x14ac:dyDescent="0.3">
      <c r="A10120" t="s">
        <v>11449</v>
      </c>
      <c r="B10120" t="s">
        <v>13</v>
      </c>
      <c r="C10120" t="s">
        <v>20</v>
      </c>
      <c r="D10120">
        <v>4553.96</v>
      </c>
      <c r="E10120">
        <v>0.1</v>
      </c>
      <c r="F10120">
        <f t="shared" si="316"/>
        <v>455.39600000000002</v>
      </c>
      <c r="G10120">
        <f t="shared" si="317"/>
        <v>4098.5640000000003</v>
      </c>
      <c r="H10120">
        <v>4</v>
      </c>
      <c r="I10120" s="17">
        <v>45264</v>
      </c>
      <c r="J10120" s="17">
        <v>45265</v>
      </c>
      <c r="K10120" t="s">
        <v>21</v>
      </c>
      <c r="L10120" t="s">
        <v>27</v>
      </c>
      <c r="M10120">
        <v>650.52</v>
      </c>
      <c r="N10120" t="s">
        <v>23</v>
      </c>
    </row>
    <row r="10121" spans="1:14" ht="14.25" customHeight="1" x14ac:dyDescent="0.3">
      <c r="A10121" t="s">
        <v>12411</v>
      </c>
      <c r="B10121" t="s">
        <v>41</v>
      </c>
      <c r="C10121" t="s">
        <v>36</v>
      </c>
      <c r="D10121">
        <v>4554.2</v>
      </c>
      <c r="E10121">
        <v>0.28000000000000003</v>
      </c>
      <c r="F10121">
        <f t="shared" si="316"/>
        <v>1275.1760000000002</v>
      </c>
      <c r="G10121">
        <f t="shared" si="317"/>
        <v>3279.0239999999994</v>
      </c>
      <c r="H10121">
        <v>4</v>
      </c>
      <c r="I10121" s="17">
        <v>45579</v>
      </c>
      <c r="J10121" s="17">
        <v>45582</v>
      </c>
      <c r="K10121" t="s">
        <v>15</v>
      </c>
      <c r="L10121" t="s">
        <v>27</v>
      </c>
      <c r="M10121">
        <v>494.76</v>
      </c>
      <c r="N10121" t="s">
        <v>23</v>
      </c>
    </row>
    <row r="10122" spans="1:14" ht="14.25" customHeight="1" x14ac:dyDescent="0.3">
      <c r="A10122" t="s">
        <v>3484</v>
      </c>
      <c r="B10122" t="s">
        <v>25</v>
      </c>
      <c r="C10122" t="s">
        <v>33</v>
      </c>
      <c r="D10122">
        <v>4554.79</v>
      </c>
      <c r="E10122">
        <v>0.33</v>
      </c>
      <c r="F10122">
        <f t="shared" si="316"/>
        <v>1503.0807</v>
      </c>
      <c r="G10122">
        <f t="shared" si="317"/>
        <v>3051.7093</v>
      </c>
      <c r="H10122">
        <v>4</v>
      </c>
      <c r="I10122" s="17">
        <v>45209</v>
      </c>
      <c r="J10122" s="17">
        <v>45213</v>
      </c>
      <c r="K10122" t="s">
        <v>21</v>
      </c>
      <c r="L10122" t="s">
        <v>27</v>
      </c>
      <c r="M10122">
        <v>1357.56</v>
      </c>
      <c r="N10122" t="s">
        <v>48</v>
      </c>
    </row>
    <row r="10123" spans="1:14" ht="14.25" customHeight="1" x14ac:dyDescent="0.3">
      <c r="A10123" t="s">
        <v>14337</v>
      </c>
      <c r="B10123" t="s">
        <v>13</v>
      </c>
      <c r="C10123" t="s">
        <v>36</v>
      </c>
      <c r="D10123">
        <v>4557.84</v>
      </c>
      <c r="E10123">
        <v>0.14000000000000001</v>
      </c>
      <c r="F10123">
        <f t="shared" si="316"/>
        <v>638.09760000000006</v>
      </c>
      <c r="G10123">
        <f t="shared" si="317"/>
        <v>3919.7424000000001</v>
      </c>
      <c r="H10123">
        <v>4</v>
      </c>
      <c r="I10123" s="17">
        <v>45014</v>
      </c>
      <c r="J10123" s="17">
        <v>45015</v>
      </c>
      <c r="K10123" t="s">
        <v>31</v>
      </c>
      <c r="L10123" t="s">
        <v>22</v>
      </c>
      <c r="M10123">
        <v>644.65</v>
      </c>
      <c r="N10123" t="s">
        <v>17</v>
      </c>
    </row>
    <row r="10124" spans="1:14" ht="14.25" customHeight="1" x14ac:dyDescent="0.3">
      <c r="A10124" t="s">
        <v>9400</v>
      </c>
      <c r="B10124" t="s">
        <v>41</v>
      </c>
      <c r="C10124" t="s">
        <v>26</v>
      </c>
      <c r="D10124">
        <v>4559.7299999999996</v>
      </c>
      <c r="E10124">
        <v>0.44</v>
      </c>
      <c r="F10124">
        <f t="shared" si="316"/>
        <v>2006.2811999999999</v>
      </c>
      <c r="G10124">
        <f t="shared" si="317"/>
        <v>2553.4487999999997</v>
      </c>
      <c r="H10124">
        <v>4</v>
      </c>
      <c r="I10124" s="17">
        <v>45625</v>
      </c>
      <c r="J10124" s="17">
        <v>45632</v>
      </c>
      <c r="K10124" t="s">
        <v>21</v>
      </c>
      <c r="L10124" t="s">
        <v>22</v>
      </c>
      <c r="M10124">
        <v>719.15</v>
      </c>
      <c r="N10124" t="s">
        <v>39</v>
      </c>
    </row>
    <row r="10125" spans="1:14" ht="14.25" customHeight="1" x14ac:dyDescent="0.3">
      <c r="A10125" t="s">
        <v>12302</v>
      </c>
      <c r="B10125" t="s">
        <v>19</v>
      </c>
      <c r="C10125" t="s">
        <v>33</v>
      </c>
      <c r="D10125">
        <v>4561.3</v>
      </c>
      <c r="E10125">
        <v>0.28999999999999998</v>
      </c>
      <c r="F10125">
        <f t="shared" si="316"/>
        <v>1322.777</v>
      </c>
      <c r="G10125">
        <f t="shared" si="317"/>
        <v>3238.5230000000001</v>
      </c>
      <c r="H10125">
        <v>4</v>
      </c>
      <c r="I10125" s="17">
        <v>45123</v>
      </c>
      <c r="J10125" s="17">
        <v>45130</v>
      </c>
      <c r="K10125" t="s">
        <v>31</v>
      </c>
      <c r="L10125" t="s">
        <v>22</v>
      </c>
      <c r="M10125">
        <v>1118.7</v>
      </c>
      <c r="N10125" t="s">
        <v>48</v>
      </c>
    </row>
    <row r="10126" spans="1:14" ht="14.25" customHeight="1" x14ac:dyDescent="0.3">
      <c r="A10126" t="s">
        <v>4946</v>
      </c>
      <c r="B10126" t="s">
        <v>25</v>
      </c>
      <c r="C10126" t="s">
        <v>20</v>
      </c>
      <c r="D10126">
        <v>4565.08</v>
      </c>
      <c r="E10126">
        <v>0.01</v>
      </c>
      <c r="F10126">
        <f t="shared" si="316"/>
        <v>45.650799999999997</v>
      </c>
      <c r="G10126">
        <f t="shared" si="317"/>
        <v>4519.4291999999996</v>
      </c>
      <c r="H10126">
        <v>4</v>
      </c>
      <c r="I10126" s="17">
        <v>45136</v>
      </c>
      <c r="J10126" s="17">
        <v>45140</v>
      </c>
      <c r="K10126" t="s">
        <v>21</v>
      </c>
      <c r="L10126" t="s">
        <v>16</v>
      </c>
      <c r="M10126">
        <v>549.62</v>
      </c>
      <c r="N10126" t="s">
        <v>17</v>
      </c>
    </row>
    <row r="10127" spans="1:14" ht="14.25" customHeight="1" x14ac:dyDescent="0.3">
      <c r="A10127" t="s">
        <v>7191</v>
      </c>
      <c r="B10127" t="s">
        <v>13</v>
      </c>
      <c r="C10127" t="s">
        <v>36</v>
      </c>
      <c r="D10127">
        <v>4572.29</v>
      </c>
      <c r="E10127">
        <v>0.45</v>
      </c>
      <c r="F10127">
        <f t="shared" si="316"/>
        <v>2057.5304999999998</v>
      </c>
      <c r="G10127">
        <f t="shared" si="317"/>
        <v>2514.7595000000001</v>
      </c>
      <c r="H10127">
        <v>4</v>
      </c>
      <c r="I10127" s="17">
        <v>45645</v>
      </c>
      <c r="J10127" s="17">
        <v>45649</v>
      </c>
      <c r="K10127" t="s">
        <v>21</v>
      </c>
      <c r="L10127" t="s">
        <v>27</v>
      </c>
      <c r="M10127">
        <v>623.96</v>
      </c>
      <c r="N10127" t="s">
        <v>34</v>
      </c>
    </row>
    <row r="10128" spans="1:14" ht="14.25" customHeight="1" x14ac:dyDescent="0.3">
      <c r="A10128" t="s">
        <v>1311</v>
      </c>
      <c r="B10128" t="s">
        <v>25</v>
      </c>
      <c r="C10128" t="s">
        <v>14</v>
      </c>
      <c r="D10128">
        <v>4572.3</v>
      </c>
      <c r="E10128">
        <v>0.2</v>
      </c>
      <c r="F10128">
        <f t="shared" si="316"/>
        <v>914.46</v>
      </c>
      <c r="G10128">
        <f t="shared" si="317"/>
        <v>3657.84</v>
      </c>
      <c r="H10128">
        <v>4</v>
      </c>
      <c r="I10128" s="17">
        <v>45465</v>
      </c>
      <c r="J10128" s="17">
        <v>45466</v>
      </c>
      <c r="K10128" t="s">
        <v>31</v>
      </c>
      <c r="L10128" t="s">
        <v>16</v>
      </c>
      <c r="M10128">
        <v>289.23</v>
      </c>
      <c r="N10128" t="s">
        <v>39</v>
      </c>
    </row>
    <row r="10129" spans="1:14" ht="14.25" customHeight="1" x14ac:dyDescent="0.3">
      <c r="A10129" t="s">
        <v>9138</v>
      </c>
      <c r="B10129" t="s">
        <v>25</v>
      </c>
      <c r="C10129" t="s">
        <v>33</v>
      </c>
      <c r="D10129">
        <v>4574.01</v>
      </c>
      <c r="E10129">
        <v>0.2</v>
      </c>
      <c r="F10129">
        <f t="shared" si="316"/>
        <v>914.80200000000013</v>
      </c>
      <c r="G10129">
        <f t="shared" si="317"/>
        <v>3659.2080000000001</v>
      </c>
      <c r="H10129">
        <v>4</v>
      </c>
      <c r="I10129" s="17">
        <v>45147</v>
      </c>
      <c r="J10129" s="17">
        <v>45154</v>
      </c>
      <c r="K10129" t="s">
        <v>31</v>
      </c>
      <c r="L10129" t="s">
        <v>16</v>
      </c>
      <c r="M10129">
        <v>1364.67</v>
      </c>
      <c r="N10129" t="s">
        <v>34</v>
      </c>
    </row>
    <row r="10130" spans="1:14" ht="14.25" customHeight="1" x14ac:dyDescent="0.3">
      <c r="A10130" t="s">
        <v>14349</v>
      </c>
      <c r="B10130" t="s">
        <v>19</v>
      </c>
      <c r="C10130" t="s">
        <v>20</v>
      </c>
      <c r="D10130">
        <v>4577.67</v>
      </c>
      <c r="E10130">
        <v>0.26</v>
      </c>
      <c r="F10130">
        <f t="shared" si="316"/>
        <v>1190.1942000000001</v>
      </c>
      <c r="G10130">
        <f t="shared" si="317"/>
        <v>3387.4758000000002</v>
      </c>
      <c r="H10130">
        <v>4</v>
      </c>
      <c r="I10130" s="17">
        <v>45306</v>
      </c>
      <c r="J10130" s="17">
        <v>45310</v>
      </c>
      <c r="K10130" t="s">
        <v>31</v>
      </c>
      <c r="L10130" t="s">
        <v>22</v>
      </c>
      <c r="M10130">
        <v>1087.6600000000001</v>
      </c>
      <c r="N10130" t="s">
        <v>39</v>
      </c>
    </row>
    <row r="10131" spans="1:14" ht="14.25" customHeight="1" x14ac:dyDescent="0.3">
      <c r="A10131" t="s">
        <v>5970</v>
      </c>
      <c r="B10131" t="s">
        <v>19</v>
      </c>
      <c r="C10131" t="s">
        <v>14</v>
      </c>
      <c r="D10131">
        <v>4578.54</v>
      </c>
      <c r="E10131">
        <v>0.28000000000000003</v>
      </c>
      <c r="F10131">
        <f t="shared" si="316"/>
        <v>1281.9912000000002</v>
      </c>
      <c r="G10131">
        <f t="shared" si="317"/>
        <v>3296.5487999999996</v>
      </c>
      <c r="H10131">
        <v>4</v>
      </c>
      <c r="I10131" s="17">
        <v>45486</v>
      </c>
      <c r="J10131" s="17">
        <v>45493</v>
      </c>
      <c r="K10131" t="s">
        <v>15</v>
      </c>
      <c r="L10131" t="s">
        <v>16</v>
      </c>
      <c r="M10131">
        <v>1160.26</v>
      </c>
      <c r="N10131" t="s">
        <v>34</v>
      </c>
    </row>
    <row r="10132" spans="1:14" ht="14.25" customHeight="1" x14ac:dyDescent="0.3">
      <c r="A10132" t="s">
        <v>1438</v>
      </c>
      <c r="B10132" t="s">
        <v>19</v>
      </c>
      <c r="C10132" t="s">
        <v>36</v>
      </c>
      <c r="D10132">
        <v>4578.93</v>
      </c>
      <c r="E10132">
        <v>0.04</v>
      </c>
      <c r="F10132">
        <f t="shared" si="316"/>
        <v>183.15720000000002</v>
      </c>
      <c r="G10132">
        <f t="shared" si="317"/>
        <v>4395.7728000000006</v>
      </c>
      <c r="H10132">
        <v>4</v>
      </c>
      <c r="I10132" s="17">
        <v>45060</v>
      </c>
      <c r="J10132" s="17">
        <v>45067</v>
      </c>
      <c r="K10132" t="s">
        <v>15</v>
      </c>
      <c r="L10132" t="s">
        <v>22</v>
      </c>
      <c r="M10132">
        <v>928.89</v>
      </c>
      <c r="N10132" t="s">
        <v>23</v>
      </c>
    </row>
    <row r="10133" spans="1:14" ht="14.25" customHeight="1" x14ac:dyDescent="0.3">
      <c r="A10133" t="s">
        <v>2292</v>
      </c>
      <c r="B10133" t="s">
        <v>13</v>
      </c>
      <c r="C10133" t="s">
        <v>33</v>
      </c>
      <c r="D10133">
        <v>4583.08</v>
      </c>
      <c r="E10133">
        <v>0.06</v>
      </c>
      <c r="F10133">
        <f t="shared" si="316"/>
        <v>274.98480000000001</v>
      </c>
      <c r="G10133">
        <f t="shared" si="317"/>
        <v>4308.0951999999997</v>
      </c>
      <c r="H10133">
        <v>4</v>
      </c>
      <c r="I10133" s="17">
        <v>45074</v>
      </c>
      <c r="J10133" s="17">
        <v>45078</v>
      </c>
      <c r="K10133" t="s">
        <v>31</v>
      </c>
      <c r="L10133" t="s">
        <v>22</v>
      </c>
      <c r="M10133">
        <v>781.34</v>
      </c>
      <c r="N10133" t="s">
        <v>17</v>
      </c>
    </row>
    <row r="10134" spans="1:14" ht="14.25" customHeight="1" x14ac:dyDescent="0.3">
      <c r="A10134" t="s">
        <v>4398</v>
      </c>
      <c r="B10134" t="s">
        <v>25</v>
      </c>
      <c r="C10134" t="s">
        <v>33</v>
      </c>
      <c r="D10134">
        <v>4587.74</v>
      </c>
      <c r="E10134">
        <v>0.43</v>
      </c>
      <c r="F10134">
        <f t="shared" si="316"/>
        <v>1972.7281999999998</v>
      </c>
      <c r="G10134">
        <f t="shared" si="317"/>
        <v>2615.0118000000002</v>
      </c>
      <c r="H10134">
        <v>4</v>
      </c>
      <c r="I10134" s="17">
        <v>45212</v>
      </c>
      <c r="J10134" s="17">
        <v>45213</v>
      </c>
      <c r="K10134" t="s">
        <v>31</v>
      </c>
      <c r="L10134" t="s">
        <v>22</v>
      </c>
      <c r="M10134">
        <v>986.76</v>
      </c>
      <c r="N10134" t="s">
        <v>17</v>
      </c>
    </row>
    <row r="10135" spans="1:14" ht="14.25" customHeight="1" x14ac:dyDescent="0.3">
      <c r="A10135" t="s">
        <v>5113</v>
      </c>
      <c r="B10135" t="s">
        <v>19</v>
      </c>
      <c r="C10135" t="s">
        <v>14</v>
      </c>
      <c r="D10135">
        <v>4596.0600000000004</v>
      </c>
      <c r="E10135">
        <v>0.45</v>
      </c>
      <c r="F10135">
        <f t="shared" si="316"/>
        <v>2068.2270000000003</v>
      </c>
      <c r="G10135">
        <f t="shared" si="317"/>
        <v>2527.8330000000001</v>
      </c>
      <c r="H10135">
        <v>4</v>
      </c>
      <c r="I10135" s="17">
        <v>44956</v>
      </c>
      <c r="J10135" s="17">
        <v>44959</v>
      </c>
      <c r="K10135" t="s">
        <v>31</v>
      </c>
      <c r="L10135" t="s">
        <v>22</v>
      </c>
      <c r="M10135">
        <v>1242.81</v>
      </c>
      <c r="N10135" t="s">
        <v>39</v>
      </c>
    </row>
    <row r="10136" spans="1:14" ht="14.25" customHeight="1" x14ac:dyDescent="0.3">
      <c r="A10136" t="s">
        <v>13071</v>
      </c>
      <c r="B10136" t="s">
        <v>13</v>
      </c>
      <c r="C10136" t="s">
        <v>33</v>
      </c>
      <c r="D10136">
        <v>4598.62</v>
      </c>
      <c r="E10136">
        <v>0.14000000000000001</v>
      </c>
      <c r="F10136">
        <f t="shared" si="316"/>
        <v>643.80680000000007</v>
      </c>
      <c r="G10136">
        <f t="shared" si="317"/>
        <v>3954.8131999999996</v>
      </c>
      <c r="H10136">
        <v>4</v>
      </c>
      <c r="I10136" s="17">
        <v>45467</v>
      </c>
      <c r="J10136" s="17">
        <v>45468</v>
      </c>
      <c r="K10136" t="s">
        <v>15</v>
      </c>
      <c r="L10136" t="s">
        <v>22</v>
      </c>
      <c r="M10136">
        <v>1330.37</v>
      </c>
      <c r="N10136" t="s">
        <v>17</v>
      </c>
    </row>
    <row r="10137" spans="1:14" ht="14.25" customHeight="1" x14ac:dyDescent="0.3">
      <c r="A10137" t="s">
        <v>4622</v>
      </c>
      <c r="B10137" t="s">
        <v>25</v>
      </c>
      <c r="C10137" t="s">
        <v>20</v>
      </c>
      <c r="D10137">
        <v>4601.59</v>
      </c>
      <c r="E10137">
        <v>0.49</v>
      </c>
      <c r="F10137">
        <f t="shared" si="316"/>
        <v>2254.7791000000002</v>
      </c>
      <c r="G10137">
        <f t="shared" si="317"/>
        <v>2346.8108999999999</v>
      </c>
      <c r="H10137">
        <v>4</v>
      </c>
      <c r="I10137" s="17">
        <v>45306</v>
      </c>
      <c r="J10137" s="17">
        <v>45309</v>
      </c>
      <c r="K10137" t="s">
        <v>21</v>
      </c>
      <c r="L10137" t="s">
        <v>27</v>
      </c>
      <c r="M10137">
        <v>1340.79</v>
      </c>
      <c r="N10137" t="s">
        <v>39</v>
      </c>
    </row>
    <row r="10138" spans="1:14" ht="14.25" customHeight="1" x14ac:dyDescent="0.3">
      <c r="A10138" t="s">
        <v>3662</v>
      </c>
      <c r="B10138" t="s">
        <v>19</v>
      </c>
      <c r="C10138" t="s">
        <v>26</v>
      </c>
      <c r="D10138">
        <v>4606.49</v>
      </c>
      <c r="E10138">
        <v>0.15</v>
      </c>
      <c r="F10138">
        <f t="shared" si="316"/>
        <v>690.97349999999994</v>
      </c>
      <c r="G10138">
        <f t="shared" si="317"/>
        <v>3915.5164999999997</v>
      </c>
      <c r="H10138">
        <v>4</v>
      </c>
      <c r="I10138" s="17">
        <v>45533</v>
      </c>
      <c r="J10138" s="17">
        <v>45534</v>
      </c>
      <c r="K10138" t="s">
        <v>15</v>
      </c>
      <c r="L10138" t="s">
        <v>16</v>
      </c>
      <c r="M10138">
        <v>948.93</v>
      </c>
      <c r="N10138" t="s">
        <v>48</v>
      </c>
    </row>
    <row r="10139" spans="1:14" ht="14.25" customHeight="1" x14ac:dyDescent="0.3">
      <c r="A10139" t="s">
        <v>3973</v>
      </c>
      <c r="B10139" t="s">
        <v>25</v>
      </c>
      <c r="C10139" t="s">
        <v>36</v>
      </c>
      <c r="D10139">
        <v>4610.53</v>
      </c>
      <c r="E10139">
        <v>0.18</v>
      </c>
      <c r="F10139">
        <f t="shared" si="316"/>
        <v>829.89539999999988</v>
      </c>
      <c r="G10139">
        <f t="shared" si="317"/>
        <v>3780.6345999999999</v>
      </c>
      <c r="H10139">
        <v>4</v>
      </c>
      <c r="I10139" s="17">
        <v>45317</v>
      </c>
      <c r="J10139" s="17">
        <v>45322</v>
      </c>
      <c r="K10139" t="s">
        <v>15</v>
      </c>
      <c r="L10139" t="s">
        <v>16</v>
      </c>
      <c r="M10139">
        <v>1008.88</v>
      </c>
      <c r="N10139" t="s">
        <v>17</v>
      </c>
    </row>
    <row r="10140" spans="1:14" ht="14.25" customHeight="1" x14ac:dyDescent="0.3">
      <c r="A10140" t="s">
        <v>7545</v>
      </c>
      <c r="B10140" t="s">
        <v>41</v>
      </c>
      <c r="C10140" t="s">
        <v>14</v>
      </c>
      <c r="D10140">
        <v>4613.16</v>
      </c>
      <c r="E10140">
        <v>0.28000000000000003</v>
      </c>
      <c r="F10140">
        <f t="shared" si="316"/>
        <v>1291.6848</v>
      </c>
      <c r="G10140">
        <f t="shared" si="317"/>
        <v>3321.4751999999999</v>
      </c>
      <c r="H10140">
        <v>4</v>
      </c>
      <c r="I10140" s="17">
        <v>45399</v>
      </c>
      <c r="J10140" s="17">
        <v>45402</v>
      </c>
      <c r="K10140" t="s">
        <v>21</v>
      </c>
      <c r="L10140" t="s">
        <v>22</v>
      </c>
      <c r="M10140">
        <v>1252.33</v>
      </c>
      <c r="N10140" t="s">
        <v>48</v>
      </c>
    </row>
    <row r="10141" spans="1:14" ht="14.25" customHeight="1" x14ac:dyDescent="0.3">
      <c r="A10141" t="s">
        <v>11342</v>
      </c>
      <c r="B10141" t="s">
        <v>41</v>
      </c>
      <c r="C10141" t="s">
        <v>33</v>
      </c>
      <c r="D10141">
        <v>4616.09</v>
      </c>
      <c r="E10141">
        <v>0.27</v>
      </c>
      <c r="F10141">
        <f t="shared" si="316"/>
        <v>1246.3443000000002</v>
      </c>
      <c r="G10141">
        <f t="shared" si="317"/>
        <v>3369.7456999999999</v>
      </c>
      <c r="H10141">
        <v>4</v>
      </c>
      <c r="I10141" s="17">
        <v>45497</v>
      </c>
      <c r="J10141" s="17">
        <v>45499</v>
      </c>
      <c r="K10141" t="s">
        <v>15</v>
      </c>
      <c r="L10141" t="s">
        <v>27</v>
      </c>
      <c r="M10141">
        <v>660.47</v>
      </c>
      <c r="N10141" t="s">
        <v>23</v>
      </c>
    </row>
    <row r="10142" spans="1:14" ht="14.25" customHeight="1" x14ac:dyDescent="0.3">
      <c r="A10142" t="s">
        <v>3581</v>
      </c>
      <c r="B10142" t="s">
        <v>25</v>
      </c>
      <c r="C10142" t="s">
        <v>36</v>
      </c>
      <c r="D10142">
        <v>4616.54</v>
      </c>
      <c r="E10142">
        <v>0.26</v>
      </c>
      <c r="F10142">
        <f t="shared" si="316"/>
        <v>1200.3004000000001</v>
      </c>
      <c r="G10142">
        <f t="shared" si="317"/>
        <v>3416.2395999999999</v>
      </c>
      <c r="H10142">
        <v>4</v>
      </c>
      <c r="I10142" s="17">
        <v>45556</v>
      </c>
      <c r="J10142" s="17">
        <v>45563</v>
      </c>
      <c r="K10142" t="s">
        <v>31</v>
      </c>
      <c r="L10142" t="s">
        <v>27</v>
      </c>
      <c r="M10142">
        <v>1180.75</v>
      </c>
      <c r="N10142" t="s">
        <v>48</v>
      </c>
    </row>
    <row r="10143" spans="1:14" ht="14.25" customHeight="1" x14ac:dyDescent="0.3">
      <c r="A10143" t="s">
        <v>3221</v>
      </c>
      <c r="B10143" t="s">
        <v>41</v>
      </c>
      <c r="C10143" t="s">
        <v>14</v>
      </c>
      <c r="D10143">
        <v>4617.6400000000003</v>
      </c>
      <c r="E10143">
        <v>0.37</v>
      </c>
      <c r="F10143">
        <f t="shared" si="316"/>
        <v>1708.5268000000001</v>
      </c>
      <c r="G10143">
        <f t="shared" si="317"/>
        <v>2909.1132000000002</v>
      </c>
      <c r="H10143">
        <v>4</v>
      </c>
      <c r="I10143" s="17">
        <v>45308</v>
      </c>
      <c r="J10143" s="17">
        <v>45314</v>
      </c>
      <c r="K10143" t="s">
        <v>31</v>
      </c>
      <c r="L10143" t="s">
        <v>22</v>
      </c>
      <c r="M10143">
        <v>408.3</v>
      </c>
      <c r="N10143" t="s">
        <v>28</v>
      </c>
    </row>
    <row r="10144" spans="1:14" ht="14.25" customHeight="1" x14ac:dyDescent="0.3">
      <c r="A10144" t="s">
        <v>6842</v>
      </c>
      <c r="B10144" t="s">
        <v>13</v>
      </c>
      <c r="C10144" t="s">
        <v>36</v>
      </c>
      <c r="D10144">
        <v>4617.7700000000004</v>
      </c>
      <c r="E10144">
        <v>0.11</v>
      </c>
      <c r="F10144">
        <f t="shared" si="316"/>
        <v>507.95470000000006</v>
      </c>
      <c r="G10144">
        <f t="shared" si="317"/>
        <v>4109.8153000000002</v>
      </c>
      <c r="H10144">
        <v>4</v>
      </c>
      <c r="I10144" s="17">
        <v>45283</v>
      </c>
      <c r="J10144" s="17">
        <v>45289</v>
      </c>
      <c r="K10144" t="s">
        <v>21</v>
      </c>
      <c r="L10144" t="s">
        <v>16</v>
      </c>
      <c r="M10144">
        <v>1111.58</v>
      </c>
      <c r="N10144" t="s">
        <v>17</v>
      </c>
    </row>
    <row r="10145" spans="1:14" ht="14.25" customHeight="1" x14ac:dyDescent="0.3">
      <c r="A10145" t="s">
        <v>14102</v>
      </c>
      <c r="B10145" t="s">
        <v>13</v>
      </c>
      <c r="C10145" t="s">
        <v>14</v>
      </c>
      <c r="D10145">
        <v>4618.51</v>
      </c>
      <c r="E10145">
        <v>0.09</v>
      </c>
      <c r="F10145">
        <f t="shared" si="316"/>
        <v>415.66590000000002</v>
      </c>
      <c r="G10145">
        <f t="shared" si="317"/>
        <v>4202.8441000000003</v>
      </c>
      <c r="H10145">
        <v>4</v>
      </c>
      <c r="I10145" s="17">
        <v>45589</v>
      </c>
      <c r="J10145" s="17">
        <v>45594</v>
      </c>
      <c r="K10145" t="s">
        <v>15</v>
      </c>
      <c r="L10145" t="s">
        <v>16</v>
      </c>
      <c r="M10145">
        <v>577.54999999999995</v>
      </c>
      <c r="N10145" t="s">
        <v>17</v>
      </c>
    </row>
    <row r="10146" spans="1:14" ht="14.25" customHeight="1" x14ac:dyDescent="0.3">
      <c r="A10146" t="s">
        <v>3176</v>
      </c>
      <c r="B10146" t="s">
        <v>25</v>
      </c>
      <c r="C10146" t="s">
        <v>26</v>
      </c>
      <c r="D10146">
        <v>4618.87</v>
      </c>
      <c r="E10146">
        <v>0.49</v>
      </c>
      <c r="F10146">
        <f t="shared" si="316"/>
        <v>2263.2462999999998</v>
      </c>
      <c r="G10146">
        <f t="shared" si="317"/>
        <v>2355.6237000000001</v>
      </c>
      <c r="H10146">
        <v>4</v>
      </c>
      <c r="I10146" s="17">
        <v>44971</v>
      </c>
      <c r="J10146" s="17">
        <v>44973</v>
      </c>
      <c r="K10146" t="s">
        <v>15</v>
      </c>
      <c r="L10146" t="s">
        <v>16</v>
      </c>
      <c r="M10146">
        <v>1364.1</v>
      </c>
      <c r="N10146" t="s">
        <v>48</v>
      </c>
    </row>
    <row r="10147" spans="1:14" ht="14.25" customHeight="1" x14ac:dyDescent="0.3">
      <c r="A10147" t="s">
        <v>7946</v>
      </c>
      <c r="B10147" t="s">
        <v>25</v>
      </c>
      <c r="C10147" t="s">
        <v>33</v>
      </c>
      <c r="D10147">
        <v>4619.1499999999996</v>
      </c>
      <c r="E10147">
        <v>0.08</v>
      </c>
      <c r="F10147">
        <f t="shared" si="316"/>
        <v>369.53199999999998</v>
      </c>
      <c r="G10147">
        <f t="shared" si="317"/>
        <v>4249.6179999999995</v>
      </c>
      <c r="H10147">
        <v>4</v>
      </c>
      <c r="I10147" s="17">
        <v>45376</v>
      </c>
      <c r="J10147" s="17">
        <v>45382</v>
      </c>
      <c r="K10147" t="s">
        <v>15</v>
      </c>
      <c r="L10147" t="s">
        <v>16</v>
      </c>
      <c r="M10147">
        <v>1362.34</v>
      </c>
      <c r="N10147" t="s">
        <v>39</v>
      </c>
    </row>
    <row r="10148" spans="1:14" ht="14.25" customHeight="1" x14ac:dyDescent="0.3">
      <c r="A10148" t="s">
        <v>4749</v>
      </c>
      <c r="B10148" t="s">
        <v>19</v>
      </c>
      <c r="C10148" t="s">
        <v>36</v>
      </c>
      <c r="D10148">
        <v>4619.18</v>
      </c>
      <c r="E10148">
        <v>0.14000000000000001</v>
      </c>
      <c r="F10148">
        <f t="shared" si="316"/>
        <v>646.68520000000012</v>
      </c>
      <c r="G10148">
        <f t="shared" si="317"/>
        <v>3972.4948000000004</v>
      </c>
      <c r="H10148">
        <v>4</v>
      </c>
      <c r="I10148" s="17">
        <v>45561</v>
      </c>
      <c r="J10148" s="17">
        <v>45564</v>
      </c>
      <c r="K10148" t="s">
        <v>15</v>
      </c>
      <c r="L10148" t="s">
        <v>27</v>
      </c>
      <c r="M10148">
        <v>358.57</v>
      </c>
      <c r="N10148" t="s">
        <v>28</v>
      </c>
    </row>
    <row r="10149" spans="1:14" ht="14.25" customHeight="1" x14ac:dyDescent="0.3">
      <c r="A10149" t="s">
        <v>11450</v>
      </c>
      <c r="B10149" t="s">
        <v>41</v>
      </c>
      <c r="C10149" t="s">
        <v>36</v>
      </c>
      <c r="D10149">
        <v>4628.2700000000004</v>
      </c>
      <c r="E10149">
        <v>0.31</v>
      </c>
      <c r="F10149">
        <f t="shared" si="316"/>
        <v>1434.7637000000002</v>
      </c>
      <c r="G10149">
        <f t="shared" si="317"/>
        <v>3193.5063</v>
      </c>
      <c r="H10149">
        <v>4</v>
      </c>
      <c r="I10149" s="17">
        <v>45232</v>
      </c>
      <c r="J10149" s="17">
        <v>45234</v>
      </c>
      <c r="K10149" t="s">
        <v>21</v>
      </c>
      <c r="L10149" t="s">
        <v>27</v>
      </c>
      <c r="M10149">
        <v>516.41999999999996</v>
      </c>
      <c r="N10149" t="s">
        <v>23</v>
      </c>
    </row>
    <row r="10150" spans="1:14" ht="14.25" customHeight="1" x14ac:dyDescent="0.3">
      <c r="A10150" t="s">
        <v>9587</v>
      </c>
      <c r="B10150" t="s">
        <v>25</v>
      </c>
      <c r="C10150" t="s">
        <v>33</v>
      </c>
      <c r="D10150">
        <v>4629.37</v>
      </c>
      <c r="E10150">
        <v>0.11</v>
      </c>
      <c r="F10150">
        <f t="shared" si="316"/>
        <v>509.23070000000001</v>
      </c>
      <c r="G10150">
        <f t="shared" si="317"/>
        <v>4120.1392999999998</v>
      </c>
      <c r="H10150">
        <v>4</v>
      </c>
      <c r="I10150" s="17">
        <v>44962</v>
      </c>
      <c r="J10150" s="17">
        <v>44966</v>
      </c>
      <c r="K10150" t="s">
        <v>31</v>
      </c>
      <c r="L10150" t="s">
        <v>27</v>
      </c>
      <c r="M10150">
        <v>873.38</v>
      </c>
      <c r="N10150" t="s">
        <v>39</v>
      </c>
    </row>
    <row r="10151" spans="1:14" ht="14.25" customHeight="1" x14ac:dyDescent="0.3">
      <c r="A10151" t="s">
        <v>1948</v>
      </c>
      <c r="B10151" t="s">
        <v>41</v>
      </c>
      <c r="C10151" t="s">
        <v>33</v>
      </c>
      <c r="D10151">
        <v>4630.0600000000004</v>
      </c>
      <c r="E10151">
        <v>0.21</v>
      </c>
      <c r="F10151">
        <f t="shared" si="316"/>
        <v>972.31260000000009</v>
      </c>
      <c r="G10151">
        <f t="shared" si="317"/>
        <v>3657.7474000000002</v>
      </c>
      <c r="H10151">
        <v>4</v>
      </c>
      <c r="I10151" s="17">
        <v>45007</v>
      </c>
      <c r="J10151" s="17">
        <v>45009</v>
      </c>
      <c r="K10151" t="s">
        <v>15</v>
      </c>
      <c r="L10151" t="s">
        <v>22</v>
      </c>
      <c r="M10151">
        <v>591.25</v>
      </c>
      <c r="N10151" t="s">
        <v>28</v>
      </c>
    </row>
    <row r="10152" spans="1:14" ht="14.25" customHeight="1" x14ac:dyDescent="0.3">
      <c r="A10152" t="s">
        <v>7071</v>
      </c>
      <c r="B10152" t="s">
        <v>19</v>
      </c>
      <c r="C10152" t="s">
        <v>14</v>
      </c>
      <c r="D10152">
        <v>4630.99</v>
      </c>
      <c r="E10152">
        <v>0.08</v>
      </c>
      <c r="F10152">
        <f t="shared" si="316"/>
        <v>370.47919999999999</v>
      </c>
      <c r="G10152">
        <f t="shared" si="317"/>
        <v>4260.5108</v>
      </c>
      <c r="H10152">
        <v>4</v>
      </c>
      <c r="I10152" s="17">
        <v>45314</v>
      </c>
      <c r="J10152" s="17">
        <v>45318</v>
      </c>
      <c r="K10152" t="s">
        <v>31</v>
      </c>
      <c r="L10152" t="s">
        <v>27</v>
      </c>
      <c r="M10152">
        <v>727.68</v>
      </c>
      <c r="N10152" t="s">
        <v>17</v>
      </c>
    </row>
    <row r="10153" spans="1:14" ht="14.25" customHeight="1" x14ac:dyDescent="0.3">
      <c r="A10153" t="s">
        <v>12823</v>
      </c>
      <c r="B10153" t="s">
        <v>19</v>
      </c>
      <c r="C10153" t="s">
        <v>14</v>
      </c>
      <c r="D10153">
        <v>4633.38</v>
      </c>
      <c r="E10153">
        <v>0.22</v>
      </c>
      <c r="F10153">
        <f t="shared" si="316"/>
        <v>1019.3436</v>
      </c>
      <c r="G10153">
        <f t="shared" si="317"/>
        <v>3614.0364</v>
      </c>
      <c r="H10153">
        <v>4</v>
      </c>
      <c r="I10153" s="17">
        <v>45258</v>
      </c>
      <c r="J10153" s="17">
        <v>45262</v>
      </c>
      <c r="K10153" t="s">
        <v>31</v>
      </c>
      <c r="L10153" t="s">
        <v>27</v>
      </c>
      <c r="M10153">
        <v>268.49</v>
      </c>
      <c r="N10153" t="s">
        <v>28</v>
      </c>
    </row>
    <row r="10154" spans="1:14" ht="14.25" customHeight="1" x14ac:dyDescent="0.3">
      <c r="A10154" t="s">
        <v>15157</v>
      </c>
      <c r="B10154" t="s">
        <v>19</v>
      </c>
      <c r="C10154" t="s">
        <v>20</v>
      </c>
      <c r="D10154">
        <v>4633.78</v>
      </c>
      <c r="E10154">
        <v>0.01</v>
      </c>
      <c r="F10154">
        <f t="shared" si="316"/>
        <v>46.337800000000001</v>
      </c>
      <c r="G10154">
        <f t="shared" si="317"/>
        <v>4587.4421999999995</v>
      </c>
      <c r="H10154">
        <v>4</v>
      </c>
      <c r="I10154" s="17">
        <v>45442</v>
      </c>
      <c r="J10154" s="17">
        <v>45448</v>
      </c>
      <c r="K10154" t="s">
        <v>31</v>
      </c>
      <c r="L10154" t="s">
        <v>27</v>
      </c>
      <c r="M10154">
        <v>833.34</v>
      </c>
      <c r="N10154" t="s">
        <v>28</v>
      </c>
    </row>
    <row r="10155" spans="1:14" ht="14.25" customHeight="1" x14ac:dyDescent="0.3">
      <c r="A10155" t="s">
        <v>5790</v>
      </c>
      <c r="B10155" t="s">
        <v>19</v>
      </c>
      <c r="C10155" t="s">
        <v>26</v>
      </c>
      <c r="D10155">
        <v>4636.8599999999997</v>
      </c>
      <c r="E10155">
        <v>0.48</v>
      </c>
      <c r="F10155">
        <f t="shared" si="316"/>
        <v>2225.6927999999998</v>
      </c>
      <c r="G10155">
        <f t="shared" si="317"/>
        <v>2411.1671999999999</v>
      </c>
      <c r="H10155">
        <v>4</v>
      </c>
      <c r="I10155" s="17">
        <v>45273</v>
      </c>
      <c r="J10155" s="17">
        <v>45280</v>
      </c>
      <c r="K10155" t="s">
        <v>15</v>
      </c>
      <c r="L10155" t="s">
        <v>27</v>
      </c>
      <c r="M10155">
        <v>701.96</v>
      </c>
      <c r="N10155" t="s">
        <v>23</v>
      </c>
    </row>
    <row r="10156" spans="1:14" ht="14.25" customHeight="1" x14ac:dyDescent="0.3">
      <c r="A10156" t="s">
        <v>6073</v>
      </c>
      <c r="B10156" t="s">
        <v>41</v>
      </c>
      <c r="C10156" t="s">
        <v>14</v>
      </c>
      <c r="D10156">
        <v>4637.3999999999996</v>
      </c>
      <c r="E10156">
        <v>0.28000000000000003</v>
      </c>
      <c r="F10156">
        <f t="shared" si="316"/>
        <v>1298.472</v>
      </c>
      <c r="G10156">
        <f t="shared" si="317"/>
        <v>3338.9279999999999</v>
      </c>
      <c r="H10156">
        <v>4</v>
      </c>
      <c r="I10156" s="17">
        <v>45061</v>
      </c>
      <c r="J10156" s="17">
        <v>45065</v>
      </c>
      <c r="K10156" t="s">
        <v>31</v>
      </c>
      <c r="L10156" t="s">
        <v>16</v>
      </c>
      <c r="M10156">
        <v>1088.8399999999999</v>
      </c>
      <c r="N10156" t="s">
        <v>28</v>
      </c>
    </row>
    <row r="10157" spans="1:14" ht="14.25" customHeight="1" x14ac:dyDescent="0.3">
      <c r="A10157" t="s">
        <v>8900</v>
      </c>
      <c r="B10157" t="s">
        <v>19</v>
      </c>
      <c r="C10157" t="s">
        <v>14</v>
      </c>
      <c r="D10157">
        <v>4640.72</v>
      </c>
      <c r="E10157">
        <v>0.35</v>
      </c>
      <c r="F10157">
        <f t="shared" si="316"/>
        <v>1624.252</v>
      </c>
      <c r="G10157">
        <f t="shared" si="317"/>
        <v>3016.4680000000003</v>
      </c>
      <c r="H10157">
        <v>4</v>
      </c>
      <c r="I10157" s="17">
        <v>45409</v>
      </c>
      <c r="J10157" s="17">
        <v>45412</v>
      </c>
      <c r="K10157" t="s">
        <v>21</v>
      </c>
      <c r="L10157" t="s">
        <v>16</v>
      </c>
      <c r="M10157">
        <v>997.47</v>
      </c>
      <c r="N10157" t="s">
        <v>23</v>
      </c>
    </row>
    <row r="10158" spans="1:14" ht="14.25" customHeight="1" x14ac:dyDescent="0.3">
      <c r="A10158" t="s">
        <v>8403</v>
      </c>
      <c r="B10158" t="s">
        <v>13</v>
      </c>
      <c r="C10158" t="s">
        <v>14</v>
      </c>
      <c r="D10158">
        <v>4642.38</v>
      </c>
      <c r="E10158">
        <v>0.32</v>
      </c>
      <c r="F10158">
        <f t="shared" si="316"/>
        <v>1485.5616</v>
      </c>
      <c r="G10158">
        <f t="shared" si="317"/>
        <v>3156.8184000000001</v>
      </c>
      <c r="H10158">
        <v>4</v>
      </c>
      <c r="I10158" s="17">
        <v>45555</v>
      </c>
      <c r="J10158" s="17">
        <v>45560</v>
      </c>
      <c r="K10158" t="s">
        <v>21</v>
      </c>
      <c r="L10158" t="s">
        <v>16</v>
      </c>
      <c r="M10158">
        <v>447.65</v>
      </c>
      <c r="N10158" t="s">
        <v>23</v>
      </c>
    </row>
    <row r="10159" spans="1:14" ht="14.25" customHeight="1" x14ac:dyDescent="0.3">
      <c r="A10159" t="s">
        <v>7775</v>
      </c>
      <c r="B10159" t="s">
        <v>19</v>
      </c>
      <c r="C10159" t="s">
        <v>36</v>
      </c>
      <c r="D10159">
        <v>4642.66</v>
      </c>
      <c r="E10159">
        <v>0.38</v>
      </c>
      <c r="F10159">
        <f t="shared" si="316"/>
        <v>1764.2108000000001</v>
      </c>
      <c r="G10159">
        <f t="shared" si="317"/>
        <v>2878.4492</v>
      </c>
      <c r="H10159">
        <v>4</v>
      </c>
      <c r="I10159" s="17">
        <v>45644</v>
      </c>
      <c r="J10159" s="17">
        <v>45649</v>
      </c>
      <c r="K10159" t="s">
        <v>15</v>
      </c>
      <c r="L10159" t="s">
        <v>22</v>
      </c>
      <c r="M10159">
        <v>1333.58</v>
      </c>
      <c r="N10159" t="s">
        <v>34</v>
      </c>
    </row>
    <row r="10160" spans="1:14" ht="14.25" customHeight="1" x14ac:dyDescent="0.3">
      <c r="A10160" t="s">
        <v>10443</v>
      </c>
      <c r="B10160" t="s">
        <v>19</v>
      </c>
      <c r="C10160" t="s">
        <v>26</v>
      </c>
      <c r="D10160">
        <v>4645.3999999999996</v>
      </c>
      <c r="E10160">
        <v>0.28999999999999998</v>
      </c>
      <c r="F10160">
        <f t="shared" si="316"/>
        <v>1347.1659999999997</v>
      </c>
      <c r="G10160">
        <f t="shared" si="317"/>
        <v>3298.2339999999999</v>
      </c>
      <c r="H10160">
        <v>4</v>
      </c>
      <c r="I10160" s="17">
        <v>45466</v>
      </c>
      <c r="J10160" s="17">
        <v>45467</v>
      </c>
      <c r="K10160" t="s">
        <v>31</v>
      </c>
      <c r="L10160" t="s">
        <v>22</v>
      </c>
      <c r="M10160">
        <v>610.87</v>
      </c>
      <c r="N10160" t="s">
        <v>34</v>
      </c>
    </row>
    <row r="10161" spans="1:14" ht="14.25" customHeight="1" x14ac:dyDescent="0.3">
      <c r="A10161" t="s">
        <v>5443</v>
      </c>
      <c r="B10161" t="s">
        <v>41</v>
      </c>
      <c r="C10161" t="s">
        <v>14</v>
      </c>
      <c r="D10161">
        <v>4647.1099999999997</v>
      </c>
      <c r="E10161">
        <v>0.47</v>
      </c>
      <c r="F10161">
        <f t="shared" si="316"/>
        <v>2184.1416999999997</v>
      </c>
      <c r="G10161">
        <f t="shared" si="317"/>
        <v>2462.9683</v>
      </c>
      <c r="H10161">
        <v>4</v>
      </c>
      <c r="I10161" s="17">
        <v>45385</v>
      </c>
      <c r="J10161" s="17">
        <v>45391</v>
      </c>
      <c r="K10161" t="s">
        <v>31</v>
      </c>
      <c r="L10161" t="s">
        <v>27</v>
      </c>
      <c r="M10161">
        <v>283.39</v>
      </c>
      <c r="N10161" t="s">
        <v>23</v>
      </c>
    </row>
    <row r="10162" spans="1:14" ht="14.25" customHeight="1" x14ac:dyDescent="0.3">
      <c r="A10162" t="s">
        <v>471</v>
      </c>
      <c r="B10162" t="s">
        <v>13</v>
      </c>
      <c r="C10162" t="s">
        <v>20</v>
      </c>
      <c r="D10162">
        <v>4648.6000000000004</v>
      </c>
      <c r="E10162">
        <v>0.5</v>
      </c>
      <c r="F10162">
        <f t="shared" si="316"/>
        <v>2324.3000000000002</v>
      </c>
      <c r="G10162">
        <f t="shared" si="317"/>
        <v>2324.3000000000002</v>
      </c>
      <c r="H10162">
        <v>4</v>
      </c>
      <c r="I10162" s="17">
        <v>45544</v>
      </c>
      <c r="J10162" s="17">
        <v>45550</v>
      </c>
      <c r="K10162" t="s">
        <v>15</v>
      </c>
      <c r="L10162" t="s">
        <v>27</v>
      </c>
      <c r="M10162">
        <v>411.68</v>
      </c>
      <c r="N10162" t="s">
        <v>17</v>
      </c>
    </row>
    <row r="10163" spans="1:14" ht="14.25" customHeight="1" x14ac:dyDescent="0.3">
      <c r="A10163" t="s">
        <v>14325</v>
      </c>
      <c r="B10163" t="s">
        <v>19</v>
      </c>
      <c r="C10163" t="s">
        <v>26</v>
      </c>
      <c r="D10163">
        <v>4651.34</v>
      </c>
      <c r="E10163">
        <v>0.2</v>
      </c>
      <c r="F10163">
        <f t="shared" si="316"/>
        <v>930.26800000000003</v>
      </c>
      <c r="G10163">
        <f t="shared" si="317"/>
        <v>3721.0720000000001</v>
      </c>
      <c r="H10163">
        <v>4</v>
      </c>
      <c r="I10163" s="17">
        <v>45153</v>
      </c>
      <c r="J10163" s="17">
        <v>45157</v>
      </c>
      <c r="K10163" t="s">
        <v>21</v>
      </c>
      <c r="L10163" t="s">
        <v>22</v>
      </c>
      <c r="M10163">
        <v>281.20999999999998</v>
      </c>
      <c r="N10163" t="s">
        <v>48</v>
      </c>
    </row>
    <row r="10164" spans="1:14" ht="14.25" customHeight="1" x14ac:dyDescent="0.3">
      <c r="A10164" t="s">
        <v>6573</v>
      </c>
      <c r="B10164" t="s">
        <v>19</v>
      </c>
      <c r="C10164" t="s">
        <v>26</v>
      </c>
      <c r="D10164">
        <v>4651.8</v>
      </c>
      <c r="E10164">
        <v>0.11</v>
      </c>
      <c r="F10164">
        <f t="shared" si="316"/>
        <v>511.69800000000004</v>
      </c>
      <c r="G10164">
        <f t="shared" si="317"/>
        <v>4140.1019999999999</v>
      </c>
      <c r="H10164">
        <v>4</v>
      </c>
      <c r="I10164" s="17">
        <v>45274</v>
      </c>
      <c r="J10164" s="17">
        <v>45280</v>
      </c>
      <c r="K10164" t="s">
        <v>21</v>
      </c>
      <c r="L10164" t="s">
        <v>22</v>
      </c>
      <c r="M10164">
        <v>1387.2</v>
      </c>
      <c r="N10164" t="s">
        <v>17</v>
      </c>
    </row>
    <row r="10165" spans="1:14" ht="14.25" customHeight="1" x14ac:dyDescent="0.3">
      <c r="A10165" t="s">
        <v>4140</v>
      </c>
      <c r="B10165" t="s">
        <v>41</v>
      </c>
      <c r="C10165" t="s">
        <v>20</v>
      </c>
      <c r="D10165">
        <v>4653.82</v>
      </c>
      <c r="E10165">
        <v>0.4</v>
      </c>
      <c r="F10165">
        <f t="shared" si="316"/>
        <v>1861.528</v>
      </c>
      <c r="G10165">
        <f t="shared" si="317"/>
        <v>2792.2919999999995</v>
      </c>
      <c r="H10165">
        <v>4</v>
      </c>
      <c r="I10165" s="17">
        <v>45351</v>
      </c>
      <c r="J10165" s="17">
        <v>45356</v>
      </c>
      <c r="K10165" t="s">
        <v>21</v>
      </c>
      <c r="L10165" t="s">
        <v>27</v>
      </c>
      <c r="M10165">
        <v>715.88</v>
      </c>
      <c r="N10165" t="s">
        <v>23</v>
      </c>
    </row>
    <row r="10166" spans="1:14" ht="14.25" customHeight="1" x14ac:dyDescent="0.3">
      <c r="A10166" t="s">
        <v>2177</v>
      </c>
      <c r="B10166" t="s">
        <v>25</v>
      </c>
      <c r="C10166" t="s">
        <v>36</v>
      </c>
      <c r="D10166">
        <v>4656.92</v>
      </c>
      <c r="E10166">
        <v>0.08</v>
      </c>
      <c r="F10166">
        <f t="shared" si="316"/>
        <v>372.55360000000002</v>
      </c>
      <c r="G10166">
        <f t="shared" si="317"/>
        <v>4284.3663999999999</v>
      </c>
      <c r="H10166">
        <v>4</v>
      </c>
      <c r="I10166" s="17">
        <v>45204</v>
      </c>
      <c r="J10166" s="17">
        <v>45210</v>
      </c>
      <c r="K10166" t="s">
        <v>31</v>
      </c>
      <c r="L10166" t="s">
        <v>22</v>
      </c>
      <c r="M10166">
        <v>680.8</v>
      </c>
      <c r="N10166" t="s">
        <v>17</v>
      </c>
    </row>
    <row r="10167" spans="1:14" ht="14.25" customHeight="1" x14ac:dyDescent="0.3">
      <c r="A10167" t="s">
        <v>9744</v>
      </c>
      <c r="B10167" t="s">
        <v>25</v>
      </c>
      <c r="C10167" t="s">
        <v>26</v>
      </c>
      <c r="D10167">
        <v>4657.13</v>
      </c>
      <c r="E10167">
        <v>0.03</v>
      </c>
      <c r="F10167">
        <f t="shared" si="316"/>
        <v>139.7139</v>
      </c>
      <c r="G10167">
        <f t="shared" si="317"/>
        <v>4517.4161000000004</v>
      </c>
      <c r="H10167">
        <v>4</v>
      </c>
      <c r="I10167" s="17">
        <v>45300</v>
      </c>
      <c r="J10167" s="17">
        <v>45303</v>
      </c>
      <c r="K10167" t="s">
        <v>31</v>
      </c>
      <c r="L10167" t="s">
        <v>22</v>
      </c>
      <c r="M10167">
        <v>364.09</v>
      </c>
      <c r="N10167" t="s">
        <v>28</v>
      </c>
    </row>
    <row r="10168" spans="1:14" ht="14.25" customHeight="1" x14ac:dyDescent="0.3">
      <c r="A10168" t="s">
        <v>10622</v>
      </c>
      <c r="B10168" t="s">
        <v>41</v>
      </c>
      <c r="C10168" t="s">
        <v>26</v>
      </c>
      <c r="D10168">
        <v>4663.71</v>
      </c>
      <c r="E10168">
        <v>0.08</v>
      </c>
      <c r="F10168">
        <f t="shared" si="316"/>
        <v>373.09680000000003</v>
      </c>
      <c r="G10168">
        <f t="shared" si="317"/>
        <v>4290.6131999999998</v>
      </c>
      <c r="H10168">
        <v>4</v>
      </c>
      <c r="I10168" s="17">
        <v>45207</v>
      </c>
      <c r="J10168" s="17">
        <v>45211</v>
      </c>
      <c r="K10168" t="s">
        <v>15</v>
      </c>
      <c r="L10168" t="s">
        <v>22</v>
      </c>
      <c r="M10168">
        <v>421.13</v>
      </c>
      <c r="N10168" t="s">
        <v>17</v>
      </c>
    </row>
    <row r="10169" spans="1:14" ht="14.25" customHeight="1" x14ac:dyDescent="0.3">
      <c r="A10169" t="s">
        <v>12434</v>
      </c>
      <c r="B10169" t="s">
        <v>13</v>
      </c>
      <c r="C10169" t="s">
        <v>20</v>
      </c>
      <c r="D10169">
        <v>4668.53</v>
      </c>
      <c r="E10169">
        <v>0.31</v>
      </c>
      <c r="F10169">
        <f t="shared" si="316"/>
        <v>1447.2442999999998</v>
      </c>
      <c r="G10169">
        <f t="shared" si="317"/>
        <v>3221.2856999999999</v>
      </c>
      <c r="H10169">
        <v>4</v>
      </c>
      <c r="I10169" s="17">
        <v>45200</v>
      </c>
      <c r="J10169" s="17">
        <v>45202</v>
      </c>
      <c r="K10169" t="s">
        <v>31</v>
      </c>
      <c r="L10169" t="s">
        <v>22</v>
      </c>
      <c r="M10169">
        <v>927.31</v>
      </c>
      <c r="N10169" t="s">
        <v>48</v>
      </c>
    </row>
    <row r="10170" spans="1:14" ht="14.25" customHeight="1" x14ac:dyDescent="0.3">
      <c r="A10170" t="s">
        <v>14491</v>
      </c>
      <c r="B10170" t="s">
        <v>41</v>
      </c>
      <c r="C10170" t="s">
        <v>20</v>
      </c>
      <c r="D10170">
        <v>4670.6000000000004</v>
      </c>
      <c r="E10170">
        <v>0.25</v>
      </c>
      <c r="F10170">
        <f t="shared" si="316"/>
        <v>1167.6500000000001</v>
      </c>
      <c r="G10170">
        <f t="shared" si="317"/>
        <v>3502.9500000000003</v>
      </c>
      <c r="H10170">
        <v>4</v>
      </c>
      <c r="I10170" s="17">
        <v>45213</v>
      </c>
      <c r="J10170" s="17">
        <v>45219</v>
      </c>
      <c r="K10170" t="s">
        <v>31</v>
      </c>
      <c r="L10170" t="s">
        <v>22</v>
      </c>
      <c r="M10170">
        <v>286.49</v>
      </c>
      <c r="N10170" t="s">
        <v>23</v>
      </c>
    </row>
    <row r="10171" spans="1:14" ht="14.25" customHeight="1" x14ac:dyDescent="0.3">
      <c r="A10171" t="s">
        <v>4203</v>
      </c>
      <c r="B10171" t="s">
        <v>19</v>
      </c>
      <c r="C10171" t="s">
        <v>26</v>
      </c>
      <c r="D10171">
        <v>4671.55</v>
      </c>
      <c r="E10171">
        <v>0.14000000000000001</v>
      </c>
      <c r="F10171">
        <f t="shared" si="316"/>
        <v>654.01700000000005</v>
      </c>
      <c r="G10171">
        <f t="shared" si="317"/>
        <v>4017.5330000000004</v>
      </c>
      <c r="H10171">
        <v>4</v>
      </c>
      <c r="I10171" s="17">
        <v>45514</v>
      </c>
      <c r="J10171" s="17">
        <v>45520</v>
      </c>
      <c r="K10171" t="s">
        <v>31</v>
      </c>
      <c r="L10171" t="s">
        <v>16</v>
      </c>
      <c r="M10171">
        <v>433.68</v>
      </c>
      <c r="N10171" t="s">
        <v>48</v>
      </c>
    </row>
    <row r="10172" spans="1:14" ht="14.25" customHeight="1" x14ac:dyDescent="0.3">
      <c r="A10172" t="s">
        <v>4557</v>
      </c>
      <c r="B10172" t="s">
        <v>41</v>
      </c>
      <c r="C10172" t="s">
        <v>33</v>
      </c>
      <c r="D10172">
        <v>4673.04</v>
      </c>
      <c r="E10172">
        <v>0.01</v>
      </c>
      <c r="F10172">
        <f t="shared" si="316"/>
        <v>46.730400000000003</v>
      </c>
      <c r="G10172">
        <f t="shared" si="317"/>
        <v>4626.3095999999996</v>
      </c>
      <c r="H10172">
        <v>4</v>
      </c>
      <c r="I10172" s="17">
        <v>45348</v>
      </c>
      <c r="J10172" s="17">
        <v>45350</v>
      </c>
      <c r="K10172" t="s">
        <v>15</v>
      </c>
      <c r="L10172" t="s">
        <v>27</v>
      </c>
      <c r="M10172">
        <v>506.8</v>
      </c>
      <c r="N10172" t="s">
        <v>23</v>
      </c>
    </row>
    <row r="10173" spans="1:14" ht="14.25" customHeight="1" x14ac:dyDescent="0.3">
      <c r="A10173" t="s">
        <v>4691</v>
      </c>
      <c r="B10173" t="s">
        <v>13</v>
      </c>
      <c r="C10173" t="s">
        <v>26</v>
      </c>
      <c r="D10173">
        <v>4674.58</v>
      </c>
      <c r="E10173">
        <v>0.06</v>
      </c>
      <c r="F10173">
        <f t="shared" si="316"/>
        <v>280.47479999999996</v>
      </c>
      <c r="G10173">
        <f t="shared" si="317"/>
        <v>4394.1052</v>
      </c>
      <c r="H10173">
        <v>4</v>
      </c>
      <c r="I10173" s="17">
        <v>45471</v>
      </c>
      <c r="J10173" s="17">
        <v>45477</v>
      </c>
      <c r="K10173" t="s">
        <v>21</v>
      </c>
      <c r="L10173" t="s">
        <v>22</v>
      </c>
      <c r="M10173">
        <v>1312.25</v>
      </c>
      <c r="N10173" t="s">
        <v>34</v>
      </c>
    </row>
    <row r="10174" spans="1:14" ht="14.25" customHeight="1" x14ac:dyDescent="0.3">
      <c r="A10174" t="s">
        <v>13816</v>
      </c>
      <c r="B10174" t="s">
        <v>25</v>
      </c>
      <c r="C10174" t="s">
        <v>33</v>
      </c>
      <c r="D10174">
        <v>4683.2700000000004</v>
      </c>
      <c r="E10174">
        <v>0.44</v>
      </c>
      <c r="F10174">
        <f t="shared" si="316"/>
        <v>2060.6388000000002</v>
      </c>
      <c r="G10174">
        <f t="shared" si="317"/>
        <v>2622.6312000000003</v>
      </c>
      <c r="H10174">
        <v>4</v>
      </c>
      <c r="I10174" s="17">
        <v>45413</v>
      </c>
      <c r="J10174" s="17">
        <v>45419</v>
      </c>
      <c r="K10174" t="s">
        <v>31</v>
      </c>
      <c r="L10174" t="s">
        <v>27</v>
      </c>
      <c r="M10174">
        <v>882.62</v>
      </c>
      <c r="N10174" t="s">
        <v>39</v>
      </c>
    </row>
    <row r="10175" spans="1:14" ht="14.25" customHeight="1" x14ac:dyDescent="0.3">
      <c r="A10175" t="s">
        <v>8402</v>
      </c>
      <c r="B10175" t="s">
        <v>25</v>
      </c>
      <c r="C10175" t="s">
        <v>36</v>
      </c>
      <c r="D10175">
        <v>4688.47</v>
      </c>
      <c r="E10175">
        <v>0.19</v>
      </c>
      <c r="F10175">
        <f t="shared" si="316"/>
        <v>890.80930000000001</v>
      </c>
      <c r="G10175">
        <f t="shared" si="317"/>
        <v>3797.6607000000004</v>
      </c>
      <c r="H10175">
        <v>4</v>
      </c>
      <c r="I10175" s="17">
        <v>45422</v>
      </c>
      <c r="J10175" s="17">
        <v>45428</v>
      </c>
      <c r="K10175" t="s">
        <v>21</v>
      </c>
      <c r="L10175" t="s">
        <v>22</v>
      </c>
      <c r="M10175">
        <v>1186.58</v>
      </c>
      <c r="N10175" t="s">
        <v>39</v>
      </c>
    </row>
    <row r="10176" spans="1:14" ht="14.25" customHeight="1" x14ac:dyDescent="0.3">
      <c r="A10176" t="s">
        <v>5350</v>
      </c>
      <c r="B10176" t="s">
        <v>25</v>
      </c>
      <c r="C10176" t="s">
        <v>36</v>
      </c>
      <c r="D10176">
        <v>4694.49</v>
      </c>
      <c r="E10176">
        <v>0.01</v>
      </c>
      <c r="F10176">
        <f t="shared" si="316"/>
        <v>46.944899999999997</v>
      </c>
      <c r="G10176">
        <f t="shared" si="317"/>
        <v>4647.5450999999994</v>
      </c>
      <c r="H10176">
        <v>4</v>
      </c>
      <c r="I10176" s="17">
        <v>45240</v>
      </c>
      <c r="J10176" s="17">
        <v>45243</v>
      </c>
      <c r="K10176" t="s">
        <v>21</v>
      </c>
      <c r="L10176" t="s">
        <v>22</v>
      </c>
      <c r="M10176">
        <v>1313.26</v>
      </c>
      <c r="N10176" t="s">
        <v>23</v>
      </c>
    </row>
    <row r="10177" spans="1:14" ht="14.25" customHeight="1" x14ac:dyDescent="0.3">
      <c r="A10177" t="s">
        <v>7626</v>
      </c>
      <c r="B10177" t="s">
        <v>19</v>
      </c>
      <c r="C10177" t="s">
        <v>20</v>
      </c>
      <c r="D10177">
        <v>4695.41</v>
      </c>
      <c r="E10177">
        <v>0.14000000000000001</v>
      </c>
      <c r="F10177">
        <f t="shared" si="316"/>
        <v>657.3574000000001</v>
      </c>
      <c r="G10177">
        <f t="shared" si="317"/>
        <v>4038.0526</v>
      </c>
      <c r="H10177">
        <v>4</v>
      </c>
      <c r="I10177" s="17">
        <v>45387</v>
      </c>
      <c r="J10177" s="17">
        <v>45393</v>
      </c>
      <c r="K10177" t="s">
        <v>15</v>
      </c>
      <c r="L10177" t="s">
        <v>27</v>
      </c>
      <c r="M10177">
        <v>1102.1099999999999</v>
      </c>
      <c r="N10177" t="s">
        <v>48</v>
      </c>
    </row>
    <row r="10178" spans="1:14" ht="14.25" customHeight="1" x14ac:dyDescent="0.3">
      <c r="A10178" t="s">
        <v>12848</v>
      </c>
      <c r="B10178" t="s">
        <v>41</v>
      </c>
      <c r="C10178" t="s">
        <v>14</v>
      </c>
      <c r="D10178">
        <v>4700.32</v>
      </c>
      <c r="E10178">
        <v>0.35</v>
      </c>
      <c r="F10178">
        <f t="shared" ref="F10178:F10241" si="318">D10178*E10178</f>
        <v>1645.1119999999999</v>
      </c>
      <c r="G10178">
        <f t="shared" ref="G10178:G10241" si="319">D10178-F10178</f>
        <v>3055.2079999999996</v>
      </c>
      <c r="H10178">
        <v>4</v>
      </c>
      <c r="I10178" s="17">
        <v>45587</v>
      </c>
      <c r="J10178" s="17">
        <v>45592</v>
      </c>
      <c r="K10178" t="s">
        <v>21</v>
      </c>
      <c r="L10178" t="s">
        <v>22</v>
      </c>
      <c r="M10178">
        <v>1342.2</v>
      </c>
      <c r="N10178" t="s">
        <v>48</v>
      </c>
    </row>
    <row r="10179" spans="1:14" ht="14.25" customHeight="1" x14ac:dyDescent="0.3">
      <c r="A10179" t="s">
        <v>13464</v>
      </c>
      <c r="B10179" t="s">
        <v>41</v>
      </c>
      <c r="C10179" t="s">
        <v>36</v>
      </c>
      <c r="D10179">
        <v>4700.34</v>
      </c>
      <c r="E10179">
        <v>0.02</v>
      </c>
      <c r="F10179">
        <f t="shared" si="318"/>
        <v>94.006799999999998</v>
      </c>
      <c r="G10179">
        <f t="shared" si="319"/>
        <v>4606.3332</v>
      </c>
      <c r="H10179">
        <v>4</v>
      </c>
      <c r="I10179" s="17">
        <v>45315</v>
      </c>
      <c r="J10179" s="17">
        <v>45316</v>
      </c>
      <c r="K10179" t="s">
        <v>15</v>
      </c>
      <c r="L10179" t="s">
        <v>27</v>
      </c>
      <c r="M10179">
        <v>988.33</v>
      </c>
      <c r="N10179" t="s">
        <v>48</v>
      </c>
    </row>
    <row r="10180" spans="1:14" ht="14.25" customHeight="1" x14ac:dyDescent="0.3">
      <c r="A10180" t="s">
        <v>15343</v>
      </c>
      <c r="B10180" t="s">
        <v>25</v>
      </c>
      <c r="C10180" t="s">
        <v>36</v>
      </c>
      <c r="D10180">
        <v>4702.1899999999996</v>
      </c>
      <c r="E10180">
        <v>0.2</v>
      </c>
      <c r="F10180">
        <f t="shared" si="318"/>
        <v>940.43799999999999</v>
      </c>
      <c r="G10180">
        <f t="shared" si="319"/>
        <v>3761.7519999999995</v>
      </c>
      <c r="H10180">
        <v>4</v>
      </c>
      <c r="I10180" s="17">
        <v>45366</v>
      </c>
      <c r="J10180" s="17">
        <v>45372</v>
      </c>
      <c r="K10180" t="s">
        <v>31</v>
      </c>
      <c r="L10180" t="s">
        <v>22</v>
      </c>
      <c r="M10180">
        <v>932.55</v>
      </c>
      <c r="N10180" t="s">
        <v>17</v>
      </c>
    </row>
    <row r="10181" spans="1:14" ht="14.25" customHeight="1" x14ac:dyDescent="0.3">
      <c r="A10181" t="s">
        <v>10703</v>
      </c>
      <c r="B10181" t="s">
        <v>13</v>
      </c>
      <c r="C10181" t="s">
        <v>33</v>
      </c>
      <c r="D10181">
        <v>4703.6400000000003</v>
      </c>
      <c r="E10181">
        <v>0.17</v>
      </c>
      <c r="F10181">
        <f t="shared" si="318"/>
        <v>799.61880000000008</v>
      </c>
      <c r="G10181">
        <f t="shared" si="319"/>
        <v>3904.0212000000001</v>
      </c>
      <c r="H10181">
        <v>4</v>
      </c>
      <c r="I10181" s="17">
        <v>44998</v>
      </c>
      <c r="J10181" s="17">
        <v>44999</v>
      </c>
      <c r="K10181" t="s">
        <v>15</v>
      </c>
      <c r="L10181" t="s">
        <v>16</v>
      </c>
      <c r="M10181">
        <v>968.7</v>
      </c>
      <c r="N10181" t="s">
        <v>17</v>
      </c>
    </row>
    <row r="10182" spans="1:14" ht="14.25" customHeight="1" x14ac:dyDescent="0.3">
      <c r="A10182" t="s">
        <v>5336</v>
      </c>
      <c r="B10182" t="s">
        <v>13</v>
      </c>
      <c r="C10182" t="s">
        <v>14</v>
      </c>
      <c r="D10182">
        <v>4716.6000000000004</v>
      </c>
      <c r="E10182">
        <v>0.21</v>
      </c>
      <c r="F10182">
        <f t="shared" si="318"/>
        <v>990.48599999999999</v>
      </c>
      <c r="G10182">
        <f t="shared" si="319"/>
        <v>3726.1140000000005</v>
      </c>
      <c r="H10182">
        <v>4</v>
      </c>
      <c r="I10182" s="17">
        <v>45005</v>
      </c>
      <c r="J10182" s="17">
        <v>45010</v>
      </c>
      <c r="K10182" t="s">
        <v>21</v>
      </c>
      <c r="L10182" t="s">
        <v>27</v>
      </c>
      <c r="M10182">
        <v>727.3</v>
      </c>
      <c r="N10182" t="s">
        <v>23</v>
      </c>
    </row>
    <row r="10183" spans="1:14" ht="14.25" customHeight="1" x14ac:dyDescent="0.3">
      <c r="A10183" t="s">
        <v>14924</v>
      </c>
      <c r="B10183" t="s">
        <v>13</v>
      </c>
      <c r="C10183" t="s">
        <v>20</v>
      </c>
      <c r="D10183">
        <v>4717.24</v>
      </c>
      <c r="E10183">
        <v>0.35</v>
      </c>
      <c r="F10183">
        <f t="shared" si="318"/>
        <v>1651.0339999999999</v>
      </c>
      <c r="G10183">
        <f t="shared" si="319"/>
        <v>3066.2060000000001</v>
      </c>
      <c r="H10183">
        <v>4</v>
      </c>
      <c r="I10183" s="17">
        <v>45478</v>
      </c>
      <c r="J10183" s="17">
        <v>45480</v>
      </c>
      <c r="K10183" t="s">
        <v>15</v>
      </c>
      <c r="L10183" t="s">
        <v>16</v>
      </c>
      <c r="M10183">
        <v>1302.83</v>
      </c>
      <c r="N10183" t="s">
        <v>17</v>
      </c>
    </row>
    <row r="10184" spans="1:14" ht="14.25" customHeight="1" x14ac:dyDescent="0.3">
      <c r="A10184" t="s">
        <v>11620</v>
      </c>
      <c r="B10184" t="s">
        <v>19</v>
      </c>
      <c r="C10184" t="s">
        <v>26</v>
      </c>
      <c r="D10184">
        <v>4718.18</v>
      </c>
      <c r="E10184">
        <v>0.34</v>
      </c>
      <c r="F10184">
        <f t="shared" si="318"/>
        <v>1604.1812000000002</v>
      </c>
      <c r="G10184">
        <f t="shared" si="319"/>
        <v>3113.9988000000003</v>
      </c>
      <c r="H10184">
        <v>4</v>
      </c>
      <c r="I10184" s="17">
        <v>45034</v>
      </c>
      <c r="J10184" s="17">
        <v>45038</v>
      </c>
      <c r="K10184" t="s">
        <v>21</v>
      </c>
      <c r="L10184" t="s">
        <v>22</v>
      </c>
      <c r="M10184">
        <v>882.22</v>
      </c>
      <c r="N10184" t="s">
        <v>39</v>
      </c>
    </row>
    <row r="10185" spans="1:14" ht="14.25" customHeight="1" x14ac:dyDescent="0.3">
      <c r="A10185" t="s">
        <v>10675</v>
      </c>
      <c r="B10185" t="s">
        <v>25</v>
      </c>
      <c r="C10185" t="s">
        <v>33</v>
      </c>
      <c r="D10185">
        <v>4718.8500000000004</v>
      </c>
      <c r="E10185">
        <v>0.02</v>
      </c>
      <c r="F10185">
        <f t="shared" si="318"/>
        <v>94.37700000000001</v>
      </c>
      <c r="G10185">
        <f t="shared" si="319"/>
        <v>4624.473</v>
      </c>
      <c r="H10185">
        <v>4</v>
      </c>
      <c r="I10185" s="17">
        <v>45549</v>
      </c>
      <c r="J10185" s="17">
        <v>45551</v>
      </c>
      <c r="K10185" t="s">
        <v>15</v>
      </c>
      <c r="L10185" t="s">
        <v>16</v>
      </c>
      <c r="M10185">
        <v>301.39</v>
      </c>
      <c r="N10185" t="s">
        <v>28</v>
      </c>
    </row>
    <row r="10186" spans="1:14" ht="14.25" customHeight="1" x14ac:dyDescent="0.3">
      <c r="A10186" t="s">
        <v>2716</v>
      </c>
      <c r="B10186" t="s">
        <v>25</v>
      </c>
      <c r="C10186" t="s">
        <v>20</v>
      </c>
      <c r="D10186">
        <v>4721.55</v>
      </c>
      <c r="E10186">
        <v>0.4</v>
      </c>
      <c r="F10186">
        <f t="shared" si="318"/>
        <v>1888.6200000000001</v>
      </c>
      <c r="G10186">
        <f t="shared" si="319"/>
        <v>2832.9300000000003</v>
      </c>
      <c r="H10186">
        <v>4</v>
      </c>
      <c r="I10186" s="17">
        <v>44959</v>
      </c>
      <c r="J10186" s="17">
        <v>44963</v>
      </c>
      <c r="K10186" t="s">
        <v>15</v>
      </c>
      <c r="L10186" t="s">
        <v>22</v>
      </c>
      <c r="M10186">
        <v>1373.64</v>
      </c>
      <c r="N10186" t="s">
        <v>48</v>
      </c>
    </row>
    <row r="10187" spans="1:14" ht="14.25" customHeight="1" x14ac:dyDescent="0.3">
      <c r="A10187" t="s">
        <v>7637</v>
      </c>
      <c r="B10187" t="s">
        <v>41</v>
      </c>
      <c r="C10187" t="s">
        <v>26</v>
      </c>
      <c r="D10187">
        <v>4724.5200000000004</v>
      </c>
      <c r="E10187">
        <v>0.11</v>
      </c>
      <c r="F10187">
        <f t="shared" si="318"/>
        <v>519.69720000000007</v>
      </c>
      <c r="G10187">
        <f t="shared" si="319"/>
        <v>4204.8227999999999</v>
      </c>
      <c r="H10187">
        <v>4</v>
      </c>
      <c r="I10187" s="17">
        <v>45106</v>
      </c>
      <c r="J10187" s="17">
        <v>45113</v>
      </c>
      <c r="K10187" t="s">
        <v>31</v>
      </c>
      <c r="L10187" t="s">
        <v>27</v>
      </c>
      <c r="M10187">
        <v>781.4</v>
      </c>
      <c r="N10187" t="s">
        <v>39</v>
      </c>
    </row>
    <row r="10188" spans="1:14" ht="14.25" customHeight="1" x14ac:dyDescent="0.3">
      <c r="A10188" t="s">
        <v>9359</v>
      </c>
      <c r="B10188" t="s">
        <v>25</v>
      </c>
      <c r="C10188" t="s">
        <v>36</v>
      </c>
      <c r="D10188">
        <v>4725</v>
      </c>
      <c r="E10188">
        <v>0.26</v>
      </c>
      <c r="F10188">
        <f t="shared" si="318"/>
        <v>1228.5</v>
      </c>
      <c r="G10188">
        <f t="shared" si="319"/>
        <v>3496.5</v>
      </c>
      <c r="H10188">
        <v>4</v>
      </c>
      <c r="I10188" s="17">
        <v>45127</v>
      </c>
      <c r="J10188" s="17">
        <v>45130</v>
      </c>
      <c r="K10188" t="s">
        <v>15</v>
      </c>
      <c r="L10188" t="s">
        <v>27</v>
      </c>
      <c r="M10188">
        <v>472.39</v>
      </c>
      <c r="N10188" t="s">
        <v>34</v>
      </c>
    </row>
    <row r="10189" spans="1:14" ht="14.25" customHeight="1" x14ac:dyDescent="0.3">
      <c r="A10189" t="s">
        <v>7450</v>
      </c>
      <c r="B10189" t="s">
        <v>19</v>
      </c>
      <c r="C10189" t="s">
        <v>26</v>
      </c>
      <c r="D10189">
        <v>4729.33</v>
      </c>
      <c r="E10189">
        <v>0.1</v>
      </c>
      <c r="F10189">
        <f t="shared" si="318"/>
        <v>472.93299999999999</v>
      </c>
      <c r="G10189">
        <f t="shared" si="319"/>
        <v>4256.3969999999999</v>
      </c>
      <c r="H10189">
        <v>4</v>
      </c>
      <c r="I10189" s="17">
        <v>45435</v>
      </c>
      <c r="J10189" s="17">
        <v>45440</v>
      </c>
      <c r="K10189" t="s">
        <v>21</v>
      </c>
      <c r="L10189" t="s">
        <v>16</v>
      </c>
      <c r="M10189">
        <v>577.48</v>
      </c>
      <c r="N10189" t="s">
        <v>28</v>
      </c>
    </row>
    <row r="10190" spans="1:14" ht="14.25" customHeight="1" x14ac:dyDescent="0.3">
      <c r="A10190" t="s">
        <v>13703</v>
      </c>
      <c r="B10190" t="s">
        <v>41</v>
      </c>
      <c r="C10190" t="s">
        <v>14</v>
      </c>
      <c r="D10190">
        <v>4730.8900000000003</v>
      </c>
      <c r="E10190">
        <v>0.17</v>
      </c>
      <c r="F10190">
        <f t="shared" si="318"/>
        <v>804.25130000000013</v>
      </c>
      <c r="G10190">
        <f t="shared" si="319"/>
        <v>3926.6387000000004</v>
      </c>
      <c r="H10190">
        <v>4</v>
      </c>
      <c r="I10190" s="17">
        <v>45296</v>
      </c>
      <c r="J10190" s="17">
        <v>45303</v>
      </c>
      <c r="K10190" t="s">
        <v>31</v>
      </c>
      <c r="L10190" t="s">
        <v>22</v>
      </c>
      <c r="M10190">
        <v>1150.6400000000001</v>
      </c>
      <c r="N10190" t="s">
        <v>17</v>
      </c>
    </row>
    <row r="10191" spans="1:14" ht="14.25" customHeight="1" x14ac:dyDescent="0.3">
      <c r="A10191" t="s">
        <v>8655</v>
      </c>
      <c r="B10191" t="s">
        <v>13</v>
      </c>
      <c r="C10191" t="s">
        <v>20</v>
      </c>
      <c r="D10191">
        <v>4736.82</v>
      </c>
      <c r="E10191">
        <v>0.45</v>
      </c>
      <c r="F10191">
        <f t="shared" si="318"/>
        <v>2131.569</v>
      </c>
      <c r="G10191">
        <f t="shared" si="319"/>
        <v>2605.2509999999997</v>
      </c>
      <c r="H10191">
        <v>4</v>
      </c>
      <c r="I10191" s="17">
        <v>45012</v>
      </c>
      <c r="J10191" s="17">
        <v>45017</v>
      </c>
      <c r="K10191" t="s">
        <v>15</v>
      </c>
      <c r="L10191" t="s">
        <v>27</v>
      </c>
      <c r="M10191">
        <v>436.57</v>
      </c>
      <c r="N10191" t="s">
        <v>28</v>
      </c>
    </row>
    <row r="10192" spans="1:14" ht="14.25" customHeight="1" x14ac:dyDescent="0.3">
      <c r="A10192" t="s">
        <v>1989</v>
      </c>
      <c r="B10192" t="s">
        <v>41</v>
      </c>
      <c r="C10192" t="s">
        <v>26</v>
      </c>
      <c r="D10192">
        <v>4738.6099999999997</v>
      </c>
      <c r="E10192">
        <v>0.18</v>
      </c>
      <c r="F10192">
        <f t="shared" si="318"/>
        <v>852.94979999999987</v>
      </c>
      <c r="G10192">
        <f t="shared" si="319"/>
        <v>3885.6601999999998</v>
      </c>
      <c r="H10192">
        <v>4</v>
      </c>
      <c r="I10192" s="17">
        <v>45362</v>
      </c>
      <c r="J10192" s="17">
        <v>45368</v>
      </c>
      <c r="K10192" t="s">
        <v>15</v>
      </c>
      <c r="L10192" t="s">
        <v>16</v>
      </c>
      <c r="M10192">
        <v>1223.6199999999999</v>
      </c>
      <c r="N10192" t="s">
        <v>23</v>
      </c>
    </row>
    <row r="10193" spans="1:14" ht="14.25" customHeight="1" x14ac:dyDescent="0.3">
      <c r="A10193" t="s">
        <v>6185</v>
      </c>
      <c r="B10193" t="s">
        <v>25</v>
      </c>
      <c r="C10193" t="s">
        <v>20</v>
      </c>
      <c r="D10193">
        <v>4743.71</v>
      </c>
      <c r="E10193">
        <v>0.08</v>
      </c>
      <c r="F10193">
        <f t="shared" si="318"/>
        <v>379.49680000000001</v>
      </c>
      <c r="G10193">
        <f t="shared" si="319"/>
        <v>4364.2132000000001</v>
      </c>
      <c r="H10193">
        <v>4</v>
      </c>
      <c r="I10193" s="17">
        <v>45085</v>
      </c>
      <c r="J10193" s="17">
        <v>45086</v>
      </c>
      <c r="K10193" t="s">
        <v>21</v>
      </c>
      <c r="L10193" t="s">
        <v>16</v>
      </c>
      <c r="M10193">
        <v>722.07</v>
      </c>
      <c r="N10193" t="s">
        <v>34</v>
      </c>
    </row>
    <row r="10194" spans="1:14" ht="14.25" customHeight="1" x14ac:dyDescent="0.3">
      <c r="A10194" t="s">
        <v>91</v>
      </c>
      <c r="B10194" t="s">
        <v>13</v>
      </c>
      <c r="C10194" t="s">
        <v>36</v>
      </c>
      <c r="D10194">
        <v>4744.4799999999996</v>
      </c>
      <c r="E10194">
        <v>0.37</v>
      </c>
      <c r="F10194">
        <f t="shared" si="318"/>
        <v>1755.4575999999997</v>
      </c>
      <c r="G10194">
        <f t="shared" si="319"/>
        <v>2989.0223999999998</v>
      </c>
      <c r="H10194">
        <v>4</v>
      </c>
      <c r="I10194" s="17">
        <v>45202</v>
      </c>
      <c r="J10194" s="17">
        <v>45207</v>
      </c>
      <c r="K10194" t="s">
        <v>15</v>
      </c>
      <c r="L10194" t="s">
        <v>22</v>
      </c>
      <c r="M10194">
        <v>1320.22</v>
      </c>
      <c r="N10194" t="s">
        <v>28</v>
      </c>
    </row>
    <row r="10195" spans="1:14" ht="14.25" customHeight="1" x14ac:dyDescent="0.3">
      <c r="A10195" t="s">
        <v>380</v>
      </c>
      <c r="B10195" t="s">
        <v>19</v>
      </c>
      <c r="C10195" t="s">
        <v>14</v>
      </c>
      <c r="D10195">
        <v>4745.05</v>
      </c>
      <c r="E10195">
        <v>0.16</v>
      </c>
      <c r="F10195">
        <f t="shared" si="318"/>
        <v>759.20800000000008</v>
      </c>
      <c r="G10195">
        <f t="shared" si="319"/>
        <v>3985.8420000000001</v>
      </c>
      <c r="H10195">
        <v>4</v>
      </c>
      <c r="I10195" s="17">
        <v>45655</v>
      </c>
      <c r="J10195" s="17">
        <v>45661</v>
      </c>
      <c r="K10195" t="s">
        <v>21</v>
      </c>
      <c r="L10195" t="s">
        <v>16</v>
      </c>
      <c r="M10195">
        <v>347.16</v>
      </c>
      <c r="N10195" t="s">
        <v>48</v>
      </c>
    </row>
    <row r="10196" spans="1:14" ht="14.25" customHeight="1" x14ac:dyDescent="0.3">
      <c r="A10196" t="s">
        <v>8293</v>
      </c>
      <c r="B10196" t="s">
        <v>13</v>
      </c>
      <c r="C10196" t="s">
        <v>33</v>
      </c>
      <c r="D10196">
        <v>4745.8</v>
      </c>
      <c r="E10196">
        <v>0.28999999999999998</v>
      </c>
      <c r="F10196">
        <f t="shared" si="318"/>
        <v>1376.2819999999999</v>
      </c>
      <c r="G10196">
        <f t="shared" si="319"/>
        <v>3369.518</v>
      </c>
      <c r="H10196">
        <v>4</v>
      </c>
      <c r="I10196" s="17">
        <v>45555</v>
      </c>
      <c r="J10196" s="17">
        <v>45559</v>
      </c>
      <c r="K10196" t="s">
        <v>21</v>
      </c>
      <c r="L10196" t="s">
        <v>27</v>
      </c>
      <c r="M10196">
        <v>854.7</v>
      </c>
      <c r="N10196" t="s">
        <v>34</v>
      </c>
    </row>
    <row r="10197" spans="1:14" ht="14.25" customHeight="1" x14ac:dyDescent="0.3">
      <c r="A10197" t="s">
        <v>4331</v>
      </c>
      <c r="B10197" t="s">
        <v>13</v>
      </c>
      <c r="C10197" t="s">
        <v>26</v>
      </c>
      <c r="D10197">
        <v>4747.46</v>
      </c>
      <c r="E10197">
        <v>0.36</v>
      </c>
      <c r="F10197">
        <f t="shared" si="318"/>
        <v>1709.0855999999999</v>
      </c>
      <c r="G10197">
        <f t="shared" si="319"/>
        <v>3038.3744000000002</v>
      </c>
      <c r="H10197">
        <v>4</v>
      </c>
      <c r="I10197" s="17">
        <v>44967</v>
      </c>
      <c r="J10197" s="17">
        <v>44969</v>
      </c>
      <c r="K10197" t="s">
        <v>15</v>
      </c>
      <c r="L10197" t="s">
        <v>16</v>
      </c>
      <c r="M10197">
        <v>960.39</v>
      </c>
      <c r="N10197" t="s">
        <v>39</v>
      </c>
    </row>
    <row r="10198" spans="1:14" ht="14.25" customHeight="1" x14ac:dyDescent="0.3">
      <c r="A10198" t="s">
        <v>12391</v>
      </c>
      <c r="B10198" t="s">
        <v>41</v>
      </c>
      <c r="C10198" t="s">
        <v>26</v>
      </c>
      <c r="D10198">
        <v>4748.3</v>
      </c>
      <c r="E10198">
        <v>0.11</v>
      </c>
      <c r="F10198">
        <f t="shared" si="318"/>
        <v>522.31299999999999</v>
      </c>
      <c r="G10198">
        <f t="shared" si="319"/>
        <v>4225.9870000000001</v>
      </c>
      <c r="H10198">
        <v>4</v>
      </c>
      <c r="I10198" s="17">
        <v>44941</v>
      </c>
      <c r="J10198" s="17">
        <v>44945</v>
      </c>
      <c r="K10198" t="s">
        <v>31</v>
      </c>
      <c r="L10198" t="s">
        <v>27</v>
      </c>
      <c r="M10198">
        <v>462.56</v>
      </c>
      <c r="N10198" t="s">
        <v>28</v>
      </c>
    </row>
    <row r="10199" spans="1:14" ht="14.25" customHeight="1" x14ac:dyDescent="0.3">
      <c r="A10199" t="s">
        <v>12818</v>
      </c>
      <c r="B10199" t="s">
        <v>25</v>
      </c>
      <c r="C10199" t="s">
        <v>14</v>
      </c>
      <c r="D10199">
        <v>4749.17</v>
      </c>
      <c r="E10199">
        <v>0.06</v>
      </c>
      <c r="F10199">
        <f t="shared" si="318"/>
        <v>284.9502</v>
      </c>
      <c r="G10199">
        <f t="shared" si="319"/>
        <v>4464.2197999999999</v>
      </c>
      <c r="H10199">
        <v>4</v>
      </c>
      <c r="I10199" s="17">
        <v>45165</v>
      </c>
      <c r="J10199" s="17">
        <v>45166</v>
      </c>
      <c r="K10199" t="s">
        <v>21</v>
      </c>
      <c r="L10199" t="s">
        <v>22</v>
      </c>
      <c r="M10199">
        <v>1122.9000000000001</v>
      </c>
      <c r="N10199" t="s">
        <v>39</v>
      </c>
    </row>
    <row r="10200" spans="1:14" ht="14.25" customHeight="1" x14ac:dyDescent="0.3">
      <c r="A10200" t="s">
        <v>5601</v>
      </c>
      <c r="B10200" t="s">
        <v>13</v>
      </c>
      <c r="C10200" t="s">
        <v>20</v>
      </c>
      <c r="D10200">
        <v>4753.63</v>
      </c>
      <c r="E10200">
        <v>0.17</v>
      </c>
      <c r="F10200">
        <f t="shared" si="318"/>
        <v>808.11710000000005</v>
      </c>
      <c r="G10200">
        <f t="shared" si="319"/>
        <v>3945.5129000000002</v>
      </c>
      <c r="H10200">
        <v>4</v>
      </c>
      <c r="I10200" s="17">
        <v>45043</v>
      </c>
      <c r="J10200" s="17">
        <v>45045</v>
      </c>
      <c r="K10200" t="s">
        <v>15</v>
      </c>
      <c r="L10200" t="s">
        <v>22</v>
      </c>
      <c r="M10200">
        <v>268.08999999999997</v>
      </c>
      <c r="N10200" t="s">
        <v>39</v>
      </c>
    </row>
    <row r="10201" spans="1:14" ht="14.25" customHeight="1" x14ac:dyDescent="0.3">
      <c r="A10201" t="s">
        <v>9991</v>
      </c>
      <c r="B10201" t="s">
        <v>41</v>
      </c>
      <c r="C10201" t="s">
        <v>20</v>
      </c>
      <c r="D10201">
        <v>4755.3100000000004</v>
      </c>
      <c r="E10201">
        <v>0.27</v>
      </c>
      <c r="F10201">
        <f t="shared" si="318"/>
        <v>1283.9337000000003</v>
      </c>
      <c r="G10201">
        <f t="shared" si="319"/>
        <v>3471.3762999999999</v>
      </c>
      <c r="H10201">
        <v>4</v>
      </c>
      <c r="I10201" s="17">
        <v>44960</v>
      </c>
      <c r="J10201" s="17">
        <v>44966</v>
      </c>
      <c r="K10201" t="s">
        <v>31</v>
      </c>
      <c r="L10201" t="s">
        <v>27</v>
      </c>
      <c r="M10201">
        <v>720.6</v>
      </c>
      <c r="N10201" t="s">
        <v>34</v>
      </c>
    </row>
    <row r="10202" spans="1:14" ht="14.25" customHeight="1" x14ac:dyDescent="0.3">
      <c r="A10202" t="s">
        <v>1404</v>
      </c>
      <c r="B10202" t="s">
        <v>13</v>
      </c>
      <c r="C10202" t="s">
        <v>36</v>
      </c>
      <c r="D10202">
        <v>4761.93</v>
      </c>
      <c r="E10202">
        <v>0.1</v>
      </c>
      <c r="F10202">
        <f t="shared" si="318"/>
        <v>476.19300000000004</v>
      </c>
      <c r="G10202">
        <f t="shared" si="319"/>
        <v>4285.7370000000001</v>
      </c>
      <c r="H10202">
        <v>4</v>
      </c>
      <c r="I10202" s="17">
        <v>45554</v>
      </c>
      <c r="J10202" s="17">
        <v>45560</v>
      </c>
      <c r="K10202" t="s">
        <v>21</v>
      </c>
      <c r="L10202" t="s">
        <v>16</v>
      </c>
      <c r="M10202">
        <v>400.65</v>
      </c>
      <c r="N10202" t="s">
        <v>23</v>
      </c>
    </row>
    <row r="10203" spans="1:14" ht="14.25" customHeight="1" x14ac:dyDescent="0.3">
      <c r="A10203" t="s">
        <v>3003</v>
      </c>
      <c r="B10203" t="s">
        <v>19</v>
      </c>
      <c r="C10203" t="s">
        <v>36</v>
      </c>
      <c r="D10203">
        <v>4762.5600000000004</v>
      </c>
      <c r="E10203">
        <v>0.12</v>
      </c>
      <c r="F10203">
        <f t="shared" si="318"/>
        <v>571.50720000000001</v>
      </c>
      <c r="G10203">
        <f t="shared" si="319"/>
        <v>4191.0528000000004</v>
      </c>
      <c r="H10203">
        <v>4</v>
      </c>
      <c r="I10203" s="17">
        <v>45155</v>
      </c>
      <c r="J10203" s="17">
        <v>45156</v>
      </c>
      <c r="K10203" t="s">
        <v>21</v>
      </c>
      <c r="L10203" t="s">
        <v>27</v>
      </c>
      <c r="M10203">
        <v>863.56</v>
      </c>
      <c r="N10203" t="s">
        <v>23</v>
      </c>
    </row>
    <row r="10204" spans="1:14" ht="14.25" customHeight="1" x14ac:dyDescent="0.3">
      <c r="A10204" t="s">
        <v>3241</v>
      </c>
      <c r="B10204" t="s">
        <v>19</v>
      </c>
      <c r="C10204" t="s">
        <v>33</v>
      </c>
      <c r="D10204">
        <v>4763.7299999999996</v>
      </c>
      <c r="E10204">
        <v>0.08</v>
      </c>
      <c r="F10204">
        <f t="shared" si="318"/>
        <v>381.09839999999997</v>
      </c>
      <c r="G10204">
        <f t="shared" si="319"/>
        <v>4382.6315999999997</v>
      </c>
      <c r="H10204">
        <v>4</v>
      </c>
      <c r="I10204" s="17">
        <v>45145</v>
      </c>
      <c r="J10204" s="17">
        <v>45150</v>
      </c>
      <c r="K10204" t="s">
        <v>15</v>
      </c>
      <c r="L10204" t="s">
        <v>27</v>
      </c>
      <c r="M10204">
        <v>1269.8499999999999</v>
      </c>
      <c r="N10204" t="s">
        <v>34</v>
      </c>
    </row>
    <row r="10205" spans="1:14" ht="14.25" customHeight="1" x14ac:dyDescent="0.3">
      <c r="A10205" t="s">
        <v>7353</v>
      </c>
      <c r="B10205" t="s">
        <v>41</v>
      </c>
      <c r="C10205" t="s">
        <v>14</v>
      </c>
      <c r="D10205">
        <v>4765.5200000000004</v>
      </c>
      <c r="E10205">
        <v>0.17</v>
      </c>
      <c r="F10205">
        <f t="shared" si="318"/>
        <v>810.13840000000016</v>
      </c>
      <c r="G10205">
        <f t="shared" si="319"/>
        <v>3955.3816000000002</v>
      </c>
      <c r="H10205">
        <v>4</v>
      </c>
      <c r="I10205" s="17">
        <v>45504</v>
      </c>
      <c r="J10205" s="17">
        <v>45505</v>
      </c>
      <c r="K10205" t="s">
        <v>21</v>
      </c>
      <c r="L10205" t="s">
        <v>16</v>
      </c>
      <c r="M10205">
        <v>247.39</v>
      </c>
      <c r="N10205" t="s">
        <v>17</v>
      </c>
    </row>
    <row r="10206" spans="1:14" ht="14.25" customHeight="1" x14ac:dyDescent="0.3">
      <c r="A10206" t="s">
        <v>10130</v>
      </c>
      <c r="B10206" t="s">
        <v>19</v>
      </c>
      <c r="C10206" t="s">
        <v>36</v>
      </c>
      <c r="D10206">
        <v>4765.5200000000004</v>
      </c>
      <c r="E10206">
        <v>7.0000000000000007E-2</v>
      </c>
      <c r="F10206">
        <f t="shared" si="318"/>
        <v>333.58640000000008</v>
      </c>
      <c r="G10206">
        <f t="shared" si="319"/>
        <v>4431.9336000000003</v>
      </c>
      <c r="H10206">
        <v>4</v>
      </c>
      <c r="I10206" s="17">
        <v>45216</v>
      </c>
      <c r="J10206" s="17">
        <v>45221</v>
      </c>
      <c r="K10206" t="s">
        <v>31</v>
      </c>
      <c r="L10206" t="s">
        <v>16</v>
      </c>
      <c r="M10206">
        <v>856.15</v>
      </c>
      <c r="N10206" t="s">
        <v>34</v>
      </c>
    </row>
    <row r="10207" spans="1:14" ht="14.25" customHeight="1" x14ac:dyDescent="0.3">
      <c r="A10207" t="s">
        <v>5844</v>
      </c>
      <c r="B10207" t="s">
        <v>25</v>
      </c>
      <c r="C10207" t="s">
        <v>36</v>
      </c>
      <c r="D10207">
        <v>4770.1499999999996</v>
      </c>
      <c r="E10207">
        <v>0.37</v>
      </c>
      <c r="F10207">
        <f t="shared" si="318"/>
        <v>1764.9554999999998</v>
      </c>
      <c r="G10207">
        <f t="shared" si="319"/>
        <v>3005.1944999999996</v>
      </c>
      <c r="H10207">
        <v>4</v>
      </c>
      <c r="I10207" s="17">
        <v>45309</v>
      </c>
      <c r="J10207" s="17">
        <v>45310</v>
      </c>
      <c r="K10207" t="s">
        <v>31</v>
      </c>
      <c r="L10207" t="s">
        <v>27</v>
      </c>
      <c r="M10207">
        <v>546.33000000000004</v>
      </c>
      <c r="N10207" t="s">
        <v>34</v>
      </c>
    </row>
    <row r="10208" spans="1:14" ht="14.25" customHeight="1" x14ac:dyDescent="0.3">
      <c r="A10208" t="s">
        <v>1488</v>
      </c>
      <c r="B10208" t="s">
        <v>25</v>
      </c>
      <c r="C10208" t="s">
        <v>36</v>
      </c>
      <c r="D10208">
        <v>4772.51</v>
      </c>
      <c r="E10208">
        <v>0.04</v>
      </c>
      <c r="F10208">
        <f t="shared" si="318"/>
        <v>190.90040000000002</v>
      </c>
      <c r="G10208">
        <f t="shared" si="319"/>
        <v>4581.6095999999998</v>
      </c>
      <c r="H10208">
        <v>4</v>
      </c>
      <c r="I10208" s="17">
        <v>45207</v>
      </c>
      <c r="J10208" s="17">
        <v>45214</v>
      </c>
      <c r="K10208" t="s">
        <v>21</v>
      </c>
      <c r="L10208" t="s">
        <v>27</v>
      </c>
      <c r="M10208">
        <v>1282.32</v>
      </c>
      <c r="N10208" t="s">
        <v>34</v>
      </c>
    </row>
    <row r="10209" spans="1:14" ht="14.25" customHeight="1" x14ac:dyDescent="0.3">
      <c r="A10209" t="s">
        <v>12612</v>
      </c>
      <c r="B10209" t="s">
        <v>25</v>
      </c>
      <c r="C10209" t="s">
        <v>14</v>
      </c>
      <c r="D10209">
        <v>4775.18</v>
      </c>
      <c r="E10209">
        <v>0.5</v>
      </c>
      <c r="F10209">
        <f t="shared" si="318"/>
        <v>2387.59</v>
      </c>
      <c r="G10209">
        <f t="shared" si="319"/>
        <v>2387.59</v>
      </c>
      <c r="H10209">
        <v>4</v>
      </c>
      <c r="I10209" s="17">
        <v>45598</v>
      </c>
      <c r="J10209" s="17">
        <v>45601</v>
      </c>
      <c r="K10209" t="s">
        <v>31</v>
      </c>
      <c r="L10209" t="s">
        <v>16</v>
      </c>
      <c r="M10209">
        <v>325.88</v>
      </c>
      <c r="N10209" t="s">
        <v>23</v>
      </c>
    </row>
    <row r="10210" spans="1:14" ht="14.25" customHeight="1" x14ac:dyDescent="0.3">
      <c r="A10210" t="s">
        <v>6429</v>
      </c>
      <c r="B10210" t="s">
        <v>25</v>
      </c>
      <c r="C10210" t="s">
        <v>26</v>
      </c>
      <c r="D10210">
        <v>4777.6000000000004</v>
      </c>
      <c r="E10210">
        <v>0.43</v>
      </c>
      <c r="F10210">
        <f t="shared" si="318"/>
        <v>2054.3679999999999</v>
      </c>
      <c r="G10210">
        <f t="shared" si="319"/>
        <v>2723.2320000000004</v>
      </c>
      <c r="H10210">
        <v>4</v>
      </c>
      <c r="I10210" s="17">
        <v>44943</v>
      </c>
      <c r="J10210" s="17">
        <v>44948</v>
      </c>
      <c r="K10210" t="s">
        <v>31</v>
      </c>
      <c r="L10210" t="s">
        <v>22</v>
      </c>
      <c r="M10210">
        <v>363.49</v>
      </c>
      <c r="N10210" t="s">
        <v>23</v>
      </c>
    </row>
    <row r="10211" spans="1:14" ht="14.25" customHeight="1" x14ac:dyDescent="0.3">
      <c r="A10211" t="s">
        <v>1329</v>
      </c>
      <c r="B10211" t="s">
        <v>13</v>
      </c>
      <c r="C10211" t="s">
        <v>36</v>
      </c>
      <c r="D10211">
        <v>4785.22</v>
      </c>
      <c r="E10211">
        <v>0.03</v>
      </c>
      <c r="F10211">
        <f t="shared" si="318"/>
        <v>143.5566</v>
      </c>
      <c r="G10211">
        <f t="shared" si="319"/>
        <v>4641.6634000000004</v>
      </c>
      <c r="H10211">
        <v>4</v>
      </c>
      <c r="I10211" s="17">
        <v>45006</v>
      </c>
      <c r="J10211" s="17">
        <v>45012</v>
      </c>
      <c r="K10211" t="s">
        <v>31</v>
      </c>
      <c r="L10211" t="s">
        <v>22</v>
      </c>
      <c r="M10211">
        <v>1290.3399999999999</v>
      </c>
      <c r="N10211" t="s">
        <v>17</v>
      </c>
    </row>
    <row r="10212" spans="1:14" ht="14.25" customHeight="1" x14ac:dyDescent="0.3">
      <c r="A10212" t="s">
        <v>9815</v>
      </c>
      <c r="B10212" t="s">
        <v>41</v>
      </c>
      <c r="C10212" t="s">
        <v>14</v>
      </c>
      <c r="D10212">
        <v>4789.2</v>
      </c>
      <c r="E10212">
        <v>0.25</v>
      </c>
      <c r="F10212">
        <f t="shared" si="318"/>
        <v>1197.3</v>
      </c>
      <c r="G10212">
        <f t="shared" si="319"/>
        <v>3591.8999999999996</v>
      </c>
      <c r="H10212">
        <v>4</v>
      </c>
      <c r="I10212" s="17">
        <v>45200</v>
      </c>
      <c r="J10212" s="17">
        <v>45207</v>
      </c>
      <c r="K10212" t="s">
        <v>15</v>
      </c>
      <c r="L10212" t="s">
        <v>16</v>
      </c>
      <c r="M10212">
        <v>373.14</v>
      </c>
      <c r="N10212" t="s">
        <v>28</v>
      </c>
    </row>
    <row r="10213" spans="1:14" ht="14.25" customHeight="1" x14ac:dyDescent="0.3">
      <c r="A10213" t="s">
        <v>4684</v>
      </c>
      <c r="B10213" t="s">
        <v>19</v>
      </c>
      <c r="C10213" t="s">
        <v>26</v>
      </c>
      <c r="D10213">
        <v>4789.38</v>
      </c>
      <c r="E10213">
        <v>0.38</v>
      </c>
      <c r="F10213">
        <f t="shared" si="318"/>
        <v>1819.9644000000001</v>
      </c>
      <c r="G10213">
        <f t="shared" si="319"/>
        <v>2969.4156000000003</v>
      </c>
      <c r="H10213">
        <v>4</v>
      </c>
      <c r="I10213" s="17">
        <v>45538</v>
      </c>
      <c r="J10213" s="17">
        <v>45542</v>
      </c>
      <c r="K10213" t="s">
        <v>21</v>
      </c>
      <c r="L10213" t="s">
        <v>22</v>
      </c>
      <c r="M10213">
        <v>268.58</v>
      </c>
      <c r="N10213" t="s">
        <v>48</v>
      </c>
    </row>
    <row r="10214" spans="1:14" ht="14.25" customHeight="1" x14ac:dyDescent="0.3">
      <c r="A10214" t="s">
        <v>10812</v>
      </c>
      <c r="B10214" t="s">
        <v>13</v>
      </c>
      <c r="C10214" t="s">
        <v>20</v>
      </c>
      <c r="D10214">
        <v>4791.7299999999996</v>
      </c>
      <c r="E10214">
        <v>0.4</v>
      </c>
      <c r="F10214">
        <f t="shared" si="318"/>
        <v>1916.692</v>
      </c>
      <c r="G10214">
        <f t="shared" si="319"/>
        <v>2875.0379999999996</v>
      </c>
      <c r="H10214">
        <v>4</v>
      </c>
      <c r="I10214" s="17">
        <v>44995</v>
      </c>
      <c r="J10214" s="17">
        <v>45001</v>
      </c>
      <c r="K10214" t="s">
        <v>21</v>
      </c>
      <c r="L10214" t="s">
        <v>16</v>
      </c>
      <c r="M10214">
        <v>404.14</v>
      </c>
      <c r="N10214" t="s">
        <v>48</v>
      </c>
    </row>
    <row r="10215" spans="1:14" ht="14.25" customHeight="1" x14ac:dyDescent="0.3">
      <c r="A10215" t="s">
        <v>918</v>
      </c>
      <c r="B10215" t="s">
        <v>25</v>
      </c>
      <c r="C10215" t="s">
        <v>20</v>
      </c>
      <c r="D10215">
        <v>4792.75</v>
      </c>
      <c r="E10215">
        <v>0.42</v>
      </c>
      <c r="F10215">
        <f t="shared" si="318"/>
        <v>2012.9549999999999</v>
      </c>
      <c r="G10215">
        <f t="shared" si="319"/>
        <v>2779.7950000000001</v>
      </c>
      <c r="H10215">
        <v>4</v>
      </c>
      <c r="I10215" s="17">
        <v>45234</v>
      </c>
      <c r="J10215" s="17">
        <v>45237</v>
      </c>
      <c r="K10215" t="s">
        <v>15</v>
      </c>
      <c r="L10215" t="s">
        <v>22</v>
      </c>
      <c r="M10215">
        <v>1033.5999999999999</v>
      </c>
      <c r="N10215" t="s">
        <v>34</v>
      </c>
    </row>
    <row r="10216" spans="1:14" ht="14.25" customHeight="1" x14ac:dyDescent="0.3">
      <c r="A10216" t="s">
        <v>10716</v>
      </c>
      <c r="B10216" t="s">
        <v>19</v>
      </c>
      <c r="C10216" t="s">
        <v>26</v>
      </c>
      <c r="D10216">
        <v>4794.13</v>
      </c>
      <c r="E10216">
        <v>0.08</v>
      </c>
      <c r="F10216">
        <f t="shared" si="318"/>
        <v>383.53040000000004</v>
      </c>
      <c r="G10216">
        <f t="shared" si="319"/>
        <v>4410.5996000000005</v>
      </c>
      <c r="H10216">
        <v>4</v>
      </c>
      <c r="I10216" s="17">
        <v>45009</v>
      </c>
      <c r="J10216" s="17">
        <v>45011</v>
      </c>
      <c r="K10216" t="s">
        <v>31</v>
      </c>
      <c r="L10216" t="s">
        <v>22</v>
      </c>
      <c r="M10216">
        <v>704.72</v>
      </c>
      <c r="N10216" t="s">
        <v>48</v>
      </c>
    </row>
    <row r="10217" spans="1:14" ht="14.25" customHeight="1" x14ac:dyDescent="0.3">
      <c r="A10217" t="s">
        <v>10160</v>
      </c>
      <c r="B10217" t="s">
        <v>41</v>
      </c>
      <c r="C10217" t="s">
        <v>20</v>
      </c>
      <c r="D10217">
        <v>4795.6400000000003</v>
      </c>
      <c r="E10217">
        <v>0.35</v>
      </c>
      <c r="F10217">
        <f t="shared" si="318"/>
        <v>1678.4739999999999</v>
      </c>
      <c r="G10217">
        <f t="shared" si="319"/>
        <v>3117.1660000000002</v>
      </c>
      <c r="H10217">
        <v>4</v>
      </c>
      <c r="I10217" s="17">
        <v>45092</v>
      </c>
      <c r="J10217" s="17">
        <v>45095</v>
      </c>
      <c r="K10217" t="s">
        <v>15</v>
      </c>
      <c r="L10217" t="s">
        <v>16</v>
      </c>
      <c r="M10217">
        <v>1008.18</v>
      </c>
      <c r="N10217" t="s">
        <v>23</v>
      </c>
    </row>
    <row r="10218" spans="1:14" ht="14.25" customHeight="1" x14ac:dyDescent="0.3">
      <c r="A10218" t="s">
        <v>3795</v>
      </c>
      <c r="B10218" t="s">
        <v>13</v>
      </c>
      <c r="C10218" t="s">
        <v>20</v>
      </c>
      <c r="D10218">
        <v>4799.33</v>
      </c>
      <c r="E10218">
        <v>0.14000000000000001</v>
      </c>
      <c r="F10218">
        <f t="shared" si="318"/>
        <v>671.90620000000001</v>
      </c>
      <c r="G10218">
        <f t="shared" si="319"/>
        <v>4127.4237999999996</v>
      </c>
      <c r="H10218">
        <v>4</v>
      </c>
      <c r="I10218" s="17">
        <v>45458</v>
      </c>
      <c r="J10218" s="17">
        <v>45462</v>
      </c>
      <c r="K10218" t="s">
        <v>15</v>
      </c>
      <c r="L10218" t="s">
        <v>16</v>
      </c>
      <c r="M10218">
        <v>1395.45</v>
      </c>
      <c r="N10218" t="s">
        <v>48</v>
      </c>
    </row>
    <row r="10219" spans="1:14" ht="14.25" customHeight="1" x14ac:dyDescent="0.3">
      <c r="A10219" t="s">
        <v>7338</v>
      </c>
      <c r="B10219" t="s">
        <v>41</v>
      </c>
      <c r="C10219" t="s">
        <v>26</v>
      </c>
      <c r="D10219">
        <v>4805.5200000000004</v>
      </c>
      <c r="E10219">
        <v>0.4</v>
      </c>
      <c r="F10219">
        <f t="shared" si="318"/>
        <v>1922.2080000000003</v>
      </c>
      <c r="G10219">
        <f t="shared" si="319"/>
        <v>2883.3119999999999</v>
      </c>
      <c r="H10219">
        <v>4</v>
      </c>
      <c r="I10219" s="17">
        <v>45401</v>
      </c>
      <c r="J10219" s="17">
        <v>45404</v>
      </c>
      <c r="K10219" t="s">
        <v>31</v>
      </c>
      <c r="L10219" t="s">
        <v>22</v>
      </c>
      <c r="M10219">
        <v>862.54</v>
      </c>
      <c r="N10219" t="s">
        <v>23</v>
      </c>
    </row>
    <row r="10220" spans="1:14" ht="14.25" customHeight="1" x14ac:dyDescent="0.3">
      <c r="A10220" t="s">
        <v>5985</v>
      </c>
      <c r="B10220" t="s">
        <v>19</v>
      </c>
      <c r="C10220" t="s">
        <v>33</v>
      </c>
      <c r="D10220">
        <v>4809.9799999999996</v>
      </c>
      <c r="E10220">
        <v>0.39</v>
      </c>
      <c r="F10220">
        <f t="shared" si="318"/>
        <v>1875.8922</v>
      </c>
      <c r="G10220">
        <f t="shared" si="319"/>
        <v>2934.0877999999993</v>
      </c>
      <c r="H10220">
        <v>4</v>
      </c>
      <c r="I10220" s="17">
        <v>45085</v>
      </c>
      <c r="J10220" s="17">
        <v>45088</v>
      </c>
      <c r="K10220" t="s">
        <v>15</v>
      </c>
      <c r="L10220" t="s">
        <v>16</v>
      </c>
      <c r="M10220">
        <v>704.21</v>
      </c>
      <c r="N10220" t="s">
        <v>23</v>
      </c>
    </row>
    <row r="10221" spans="1:14" ht="14.25" customHeight="1" x14ac:dyDescent="0.3">
      <c r="A10221" t="s">
        <v>7944</v>
      </c>
      <c r="B10221" t="s">
        <v>41</v>
      </c>
      <c r="C10221" t="s">
        <v>36</v>
      </c>
      <c r="D10221">
        <v>4813.3500000000004</v>
      </c>
      <c r="E10221">
        <v>0.32</v>
      </c>
      <c r="F10221">
        <f t="shared" si="318"/>
        <v>1540.2720000000002</v>
      </c>
      <c r="G10221">
        <f t="shared" si="319"/>
        <v>3273.0780000000004</v>
      </c>
      <c r="H10221">
        <v>4</v>
      </c>
      <c r="I10221" s="17">
        <v>45313</v>
      </c>
      <c r="J10221" s="17">
        <v>45319</v>
      </c>
      <c r="K10221" t="s">
        <v>21</v>
      </c>
      <c r="L10221" t="s">
        <v>16</v>
      </c>
      <c r="M10221">
        <v>890.42</v>
      </c>
      <c r="N10221" t="s">
        <v>39</v>
      </c>
    </row>
    <row r="10222" spans="1:14" ht="14.25" customHeight="1" x14ac:dyDescent="0.3">
      <c r="A10222" t="s">
        <v>11495</v>
      </c>
      <c r="B10222" t="s">
        <v>41</v>
      </c>
      <c r="C10222" t="s">
        <v>14</v>
      </c>
      <c r="D10222">
        <v>4816.37</v>
      </c>
      <c r="E10222">
        <v>0.44</v>
      </c>
      <c r="F10222">
        <f t="shared" si="318"/>
        <v>2119.2028</v>
      </c>
      <c r="G10222">
        <f t="shared" si="319"/>
        <v>2697.1671999999999</v>
      </c>
      <c r="H10222">
        <v>4</v>
      </c>
      <c r="I10222" s="17">
        <v>45382</v>
      </c>
      <c r="J10222" s="17">
        <v>45388</v>
      </c>
      <c r="K10222" t="s">
        <v>21</v>
      </c>
      <c r="L10222" t="s">
        <v>27</v>
      </c>
      <c r="M10222">
        <v>586.44000000000005</v>
      </c>
      <c r="N10222" t="s">
        <v>39</v>
      </c>
    </row>
    <row r="10223" spans="1:14" ht="14.25" customHeight="1" x14ac:dyDescent="0.3">
      <c r="A10223" t="s">
        <v>12254</v>
      </c>
      <c r="B10223" t="s">
        <v>13</v>
      </c>
      <c r="C10223" t="s">
        <v>33</v>
      </c>
      <c r="D10223">
        <v>4818.72</v>
      </c>
      <c r="E10223">
        <v>0.28999999999999998</v>
      </c>
      <c r="F10223">
        <f t="shared" si="318"/>
        <v>1397.4287999999999</v>
      </c>
      <c r="G10223">
        <f t="shared" si="319"/>
        <v>3421.2912000000006</v>
      </c>
      <c r="H10223">
        <v>4</v>
      </c>
      <c r="I10223" s="17">
        <v>45007</v>
      </c>
      <c r="J10223" s="17">
        <v>45013</v>
      </c>
      <c r="K10223" t="s">
        <v>21</v>
      </c>
      <c r="L10223" t="s">
        <v>16</v>
      </c>
      <c r="M10223">
        <v>798.39</v>
      </c>
      <c r="N10223" t="s">
        <v>48</v>
      </c>
    </row>
    <row r="10224" spans="1:14" ht="14.25" customHeight="1" x14ac:dyDescent="0.3">
      <c r="A10224" t="s">
        <v>10549</v>
      </c>
      <c r="B10224" t="s">
        <v>19</v>
      </c>
      <c r="C10224" t="s">
        <v>26</v>
      </c>
      <c r="D10224">
        <v>4820.3999999999996</v>
      </c>
      <c r="E10224">
        <v>0.15</v>
      </c>
      <c r="F10224">
        <f t="shared" si="318"/>
        <v>723.06</v>
      </c>
      <c r="G10224">
        <f t="shared" si="319"/>
        <v>4097.34</v>
      </c>
      <c r="H10224">
        <v>4</v>
      </c>
      <c r="I10224" s="17">
        <v>45615</v>
      </c>
      <c r="J10224" s="17">
        <v>45619</v>
      </c>
      <c r="K10224" t="s">
        <v>31</v>
      </c>
      <c r="L10224" t="s">
        <v>27</v>
      </c>
      <c r="M10224">
        <v>977.95</v>
      </c>
      <c r="N10224" t="s">
        <v>17</v>
      </c>
    </row>
    <row r="10225" spans="1:14" ht="14.25" customHeight="1" x14ac:dyDescent="0.3">
      <c r="A10225" t="s">
        <v>8626</v>
      </c>
      <c r="B10225" t="s">
        <v>13</v>
      </c>
      <c r="C10225" t="s">
        <v>26</v>
      </c>
      <c r="D10225">
        <v>4821.18</v>
      </c>
      <c r="E10225">
        <v>0.46</v>
      </c>
      <c r="F10225">
        <f t="shared" si="318"/>
        <v>2217.7428000000004</v>
      </c>
      <c r="G10225">
        <f t="shared" si="319"/>
        <v>2603.4371999999998</v>
      </c>
      <c r="H10225">
        <v>4</v>
      </c>
      <c r="I10225" s="17">
        <v>45419</v>
      </c>
      <c r="J10225" s="17">
        <v>45420</v>
      </c>
      <c r="K10225" t="s">
        <v>31</v>
      </c>
      <c r="L10225" t="s">
        <v>27</v>
      </c>
      <c r="M10225">
        <v>1230.5</v>
      </c>
      <c r="N10225" t="s">
        <v>48</v>
      </c>
    </row>
    <row r="10226" spans="1:14" ht="14.25" customHeight="1" x14ac:dyDescent="0.3">
      <c r="A10226" t="s">
        <v>13614</v>
      </c>
      <c r="B10226" t="s">
        <v>41</v>
      </c>
      <c r="C10226" t="s">
        <v>20</v>
      </c>
      <c r="D10226">
        <v>4821.58</v>
      </c>
      <c r="E10226">
        <v>0.46</v>
      </c>
      <c r="F10226">
        <f t="shared" si="318"/>
        <v>2217.9268000000002</v>
      </c>
      <c r="G10226">
        <f t="shared" si="319"/>
        <v>2603.6531999999997</v>
      </c>
      <c r="H10226">
        <v>4</v>
      </c>
      <c r="I10226" s="17">
        <v>45232</v>
      </c>
      <c r="J10226" s="17">
        <v>45235</v>
      </c>
      <c r="K10226" t="s">
        <v>21</v>
      </c>
      <c r="L10226" t="s">
        <v>16</v>
      </c>
      <c r="M10226">
        <v>1211.5899999999999</v>
      </c>
      <c r="N10226" t="s">
        <v>34</v>
      </c>
    </row>
    <row r="10227" spans="1:14" ht="14.25" customHeight="1" x14ac:dyDescent="0.3">
      <c r="A10227" t="s">
        <v>13499</v>
      </c>
      <c r="B10227" t="s">
        <v>19</v>
      </c>
      <c r="C10227" t="s">
        <v>36</v>
      </c>
      <c r="D10227">
        <v>4822.68</v>
      </c>
      <c r="E10227">
        <v>0.28999999999999998</v>
      </c>
      <c r="F10227">
        <f t="shared" si="318"/>
        <v>1398.5771999999999</v>
      </c>
      <c r="G10227">
        <f t="shared" si="319"/>
        <v>3424.1028000000006</v>
      </c>
      <c r="H10227">
        <v>4</v>
      </c>
      <c r="I10227" s="17">
        <v>45283</v>
      </c>
      <c r="J10227" s="17">
        <v>45287</v>
      </c>
      <c r="K10227" t="s">
        <v>21</v>
      </c>
      <c r="L10227" t="s">
        <v>27</v>
      </c>
      <c r="M10227">
        <v>436.53</v>
      </c>
      <c r="N10227" t="s">
        <v>28</v>
      </c>
    </row>
    <row r="10228" spans="1:14" ht="14.25" customHeight="1" x14ac:dyDescent="0.3">
      <c r="A10228" t="s">
        <v>6750</v>
      </c>
      <c r="B10228" t="s">
        <v>13</v>
      </c>
      <c r="C10228" t="s">
        <v>33</v>
      </c>
      <c r="D10228">
        <v>4824.04</v>
      </c>
      <c r="E10228">
        <v>0.09</v>
      </c>
      <c r="F10228">
        <f t="shared" si="318"/>
        <v>434.16359999999997</v>
      </c>
      <c r="G10228">
        <f t="shared" si="319"/>
        <v>4389.8764000000001</v>
      </c>
      <c r="H10228">
        <v>4</v>
      </c>
      <c r="I10228" s="17">
        <v>45636</v>
      </c>
      <c r="J10228" s="17">
        <v>45641</v>
      </c>
      <c r="K10228" t="s">
        <v>15</v>
      </c>
      <c r="L10228" t="s">
        <v>22</v>
      </c>
      <c r="M10228">
        <v>402.1</v>
      </c>
      <c r="N10228" t="s">
        <v>39</v>
      </c>
    </row>
    <row r="10229" spans="1:14" ht="14.25" customHeight="1" x14ac:dyDescent="0.3">
      <c r="A10229" t="s">
        <v>4753</v>
      </c>
      <c r="B10229" t="s">
        <v>25</v>
      </c>
      <c r="C10229" t="s">
        <v>26</v>
      </c>
      <c r="D10229">
        <v>4832.34</v>
      </c>
      <c r="E10229">
        <v>0.46</v>
      </c>
      <c r="F10229">
        <f t="shared" si="318"/>
        <v>2222.8764000000001</v>
      </c>
      <c r="G10229">
        <f t="shared" si="319"/>
        <v>2609.4636</v>
      </c>
      <c r="H10229">
        <v>4</v>
      </c>
      <c r="I10229" s="17">
        <v>44939</v>
      </c>
      <c r="J10229" s="17">
        <v>44941</v>
      </c>
      <c r="K10229" t="s">
        <v>31</v>
      </c>
      <c r="L10229" t="s">
        <v>27</v>
      </c>
      <c r="M10229">
        <v>315.42</v>
      </c>
      <c r="N10229" t="s">
        <v>39</v>
      </c>
    </row>
    <row r="10230" spans="1:14" ht="14.25" customHeight="1" x14ac:dyDescent="0.3">
      <c r="A10230" t="s">
        <v>4510</v>
      </c>
      <c r="B10230" t="s">
        <v>19</v>
      </c>
      <c r="C10230" t="s">
        <v>20</v>
      </c>
      <c r="D10230">
        <v>4832.57</v>
      </c>
      <c r="E10230">
        <v>0.13</v>
      </c>
      <c r="F10230">
        <f t="shared" si="318"/>
        <v>628.23410000000001</v>
      </c>
      <c r="G10230">
        <f t="shared" si="319"/>
        <v>4204.3359</v>
      </c>
      <c r="H10230">
        <v>4</v>
      </c>
      <c r="I10230" s="17">
        <v>45339</v>
      </c>
      <c r="J10230" s="17">
        <v>45340</v>
      </c>
      <c r="K10230" t="s">
        <v>15</v>
      </c>
      <c r="L10230" t="s">
        <v>16</v>
      </c>
      <c r="M10230">
        <v>1154.53</v>
      </c>
      <c r="N10230" t="s">
        <v>17</v>
      </c>
    </row>
    <row r="10231" spans="1:14" ht="14.25" customHeight="1" x14ac:dyDescent="0.3">
      <c r="A10231" t="s">
        <v>5933</v>
      </c>
      <c r="B10231" t="s">
        <v>19</v>
      </c>
      <c r="C10231" t="s">
        <v>26</v>
      </c>
      <c r="D10231">
        <v>4834.62</v>
      </c>
      <c r="E10231">
        <v>0.34</v>
      </c>
      <c r="F10231">
        <f t="shared" si="318"/>
        <v>1643.7708</v>
      </c>
      <c r="G10231">
        <f t="shared" si="319"/>
        <v>3190.8491999999997</v>
      </c>
      <c r="H10231">
        <v>4</v>
      </c>
      <c r="I10231" s="17">
        <v>45023</v>
      </c>
      <c r="J10231" s="17">
        <v>45027</v>
      </c>
      <c r="K10231" t="s">
        <v>15</v>
      </c>
      <c r="L10231" t="s">
        <v>16</v>
      </c>
      <c r="M10231">
        <v>1231.1099999999999</v>
      </c>
      <c r="N10231" t="s">
        <v>34</v>
      </c>
    </row>
    <row r="10232" spans="1:14" ht="14.25" customHeight="1" x14ac:dyDescent="0.3">
      <c r="A10232" t="s">
        <v>9257</v>
      </c>
      <c r="B10232" t="s">
        <v>13</v>
      </c>
      <c r="C10232" t="s">
        <v>33</v>
      </c>
      <c r="D10232">
        <v>4834.9399999999996</v>
      </c>
      <c r="E10232">
        <v>0.04</v>
      </c>
      <c r="F10232">
        <f t="shared" si="318"/>
        <v>193.39759999999998</v>
      </c>
      <c r="G10232">
        <f t="shared" si="319"/>
        <v>4641.5423999999994</v>
      </c>
      <c r="H10232">
        <v>4</v>
      </c>
      <c r="I10232" s="17">
        <v>45261</v>
      </c>
      <c r="J10232" s="17">
        <v>45267</v>
      </c>
      <c r="K10232" t="s">
        <v>31</v>
      </c>
      <c r="L10232" t="s">
        <v>16</v>
      </c>
      <c r="M10232">
        <v>1344.93</v>
      </c>
      <c r="N10232" t="s">
        <v>34</v>
      </c>
    </row>
    <row r="10233" spans="1:14" ht="14.25" customHeight="1" x14ac:dyDescent="0.3">
      <c r="A10233" t="s">
        <v>2408</v>
      </c>
      <c r="B10233" t="s">
        <v>19</v>
      </c>
      <c r="C10233" t="s">
        <v>20</v>
      </c>
      <c r="D10233">
        <v>4839.32</v>
      </c>
      <c r="E10233">
        <v>0.05</v>
      </c>
      <c r="F10233">
        <f t="shared" si="318"/>
        <v>241.96600000000001</v>
      </c>
      <c r="G10233">
        <f t="shared" si="319"/>
        <v>4597.3539999999994</v>
      </c>
      <c r="H10233">
        <v>4</v>
      </c>
      <c r="I10233" s="17">
        <v>45020</v>
      </c>
      <c r="J10233" s="17">
        <v>45021</v>
      </c>
      <c r="K10233" t="s">
        <v>15</v>
      </c>
      <c r="L10233" t="s">
        <v>22</v>
      </c>
      <c r="M10233">
        <v>844.24</v>
      </c>
      <c r="N10233" t="s">
        <v>17</v>
      </c>
    </row>
    <row r="10234" spans="1:14" ht="14.25" customHeight="1" x14ac:dyDescent="0.3">
      <c r="A10234" t="s">
        <v>3014</v>
      </c>
      <c r="B10234" t="s">
        <v>19</v>
      </c>
      <c r="C10234" t="s">
        <v>20</v>
      </c>
      <c r="D10234">
        <v>4844.0600000000004</v>
      </c>
      <c r="E10234">
        <v>0.18</v>
      </c>
      <c r="F10234">
        <f t="shared" si="318"/>
        <v>871.93080000000009</v>
      </c>
      <c r="G10234">
        <f t="shared" si="319"/>
        <v>3972.1292000000003</v>
      </c>
      <c r="H10234">
        <v>4</v>
      </c>
      <c r="I10234" s="17">
        <v>45184</v>
      </c>
      <c r="J10234" s="17">
        <v>45191</v>
      </c>
      <c r="K10234" t="s">
        <v>15</v>
      </c>
      <c r="L10234" t="s">
        <v>16</v>
      </c>
      <c r="M10234">
        <v>706.1</v>
      </c>
      <c r="N10234" t="s">
        <v>23</v>
      </c>
    </row>
    <row r="10235" spans="1:14" ht="14.25" customHeight="1" x14ac:dyDescent="0.3">
      <c r="A10235" t="s">
        <v>2740</v>
      </c>
      <c r="B10235" t="s">
        <v>41</v>
      </c>
      <c r="C10235" t="s">
        <v>36</v>
      </c>
      <c r="D10235">
        <v>4849.42</v>
      </c>
      <c r="E10235">
        <v>0.09</v>
      </c>
      <c r="F10235">
        <f t="shared" si="318"/>
        <v>436.44779999999997</v>
      </c>
      <c r="G10235">
        <f t="shared" si="319"/>
        <v>4412.9722000000002</v>
      </c>
      <c r="H10235">
        <v>4</v>
      </c>
      <c r="I10235" s="17">
        <v>45488</v>
      </c>
      <c r="J10235" s="17">
        <v>45490</v>
      </c>
      <c r="K10235" t="s">
        <v>31</v>
      </c>
      <c r="L10235" t="s">
        <v>16</v>
      </c>
      <c r="M10235">
        <v>1232.07</v>
      </c>
      <c r="N10235" t="s">
        <v>28</v>
      </c>
    </row>
    <row r="10236" spans="1:14" ht="14.25" customHeight="1" x14ac:dyDescent="0.3">
      <c r="A10236" t="s">
        <v>12267</v>
      </c>
      <c r="B10236" t="s">
        <v>19</v>
      </c>
      <c r="C10236" t="s">
        <v>36</v>
      </c>
      <c r="D10236">
        <v>4852.1400000000003</v>
      </c>
      <c r="E10236">
        <v>0.36</v>
      </c>
      <c r="F10236">
        <f t="shared" si="318"/>
        <v>1746.7704000000001</v>
      </c>
      <c r="G10236">
        <f t="shared" si="319"/>
        <v>3105.3696</v>
      </c>
      <c r="H10236">
        <v>4</v>
      </c>
      <c r="I10236" s="17">
        <v>45146</v>
      </c>
      <c r="J10236" s="17">
        <v>45149</v>
      </c>
      <c r="K10236" t="s">
        <v>31</v>
      </c>
      <c r="L10236" t="s">
        <v>22</v>
      </c>
      <c r="M10236">
        <v>543.08000000000004</v>
      </c>
      <c r="N10236" t="s">
        <v>23</v>
      </c>
    </row>
    <row r="10237" spans="1:14" ht="14.25" customHeight="1" x14ac:dyDescent="0.3">
      <c r="A10237" t="s">
        <v>6740</v>
      </c>
      <c r="B10237" t="s">
        <v>13</v>
      </c>
      <c r="C10237" t="s">
        <v>33</v>
      </c>
      <c r="D10237">
        <v>4855.67</v>
      </c>
      <c r="E10237">
        <v>0.18</v>
      </c>
      <c r="F10237">
        <f t="shared" si="318"/>
        <v>874.02059999999994</v>
      </c>
      <c r="G10237">
        <f t="shared" si="319"/>
        <v>3981.6494000000002</v>
      </c>
      <c r="H10237">
        <v>4</v>
      </c>
      <c r="I10237" s="17">
        <v>45162</v>
      </c>
      <c r="J10237" s="17">
        <v>45169</v>
      </c>
      <c r="K10237" t="s">
        <v>15</v>
      </c>
      <c r="L10237" t="s">
        <v>16</v>
      </c>
      <c r="M10237">
        <v>1102.02</v>
      </c>
      <c r="N10237" t="s">
        <v>39</v>
      </c>
    </row>
    <row r="10238" spans="1:14" ht="14.25" customHeight="1" x14ac:dyDescent="0.3">
      <c r="A10238" t="s">
        <v>4643</v>
      </c>
      <c r="B10238" t="s">
        <v>25</v>
      </c>
      <c r="C10238" t="s">
        <v>26</v>
      </c>
      <c r="D10238">
        <v>4857.51</v>
      </c>
      <c r="E10238">
        <v>0.03</v>
      </c>
      <c r="F10238">
        <f t="shared" si="318"/>
        <v>145.7253</v>
      </c>
      <c r="G10238">
        <f t="shared" si="319"/>
        <v>4711.7847000000002</v>
      </c>
      <c r="H10238">
        <v>4</v>
      </c>
      <c r="I10238" s="17">
        <v>44977</v>
      </c>
      <c r="J10238" s="17">
        <v>44981</v>
      </c>
      <c r="K10238" t="s">
        <v>15</v>
      </c>
      <c r="L10238" t="s">
        <v>22</v>
      </c>
      <c r="M10238">
        <v>430.46</v>
      </c>
      <c r="N10238" t="s">
        <v>39</v>
      </c>
    </row>
    <row r="10239" spans="1:14" ht="14.25" customHeight="1" x14ac:dyDescent="0.3">
      <c r="A10239" t="s">
        <v>1553</v>
      </c>
      <c r="B10239" t="s">
        <v>41</v>
      </c>
      <c r="C10239" t="s">
        <v>14</v>
      </c>
      <c r="D10239">
        <v>4858.88</v>
      </c>
      <c r="E10239">
        <v>0.11</v>
      </c>
      <c r="F10239">
        <f t="shared" si="318"/>
        <v>534.47680000000003</v>
      </c>
      <c r="G10239">
        <f t="shared" si="319"/>
        <v>4324.4031999999997</v>
      </c>
      <c r="H10239">
        <v>4</v>
      </c>
      <c r="I10239" s="17">
        <v>45333</v>
      </c>
      <c r="J10239" s="17">
        <v>45336</v>
      </c>
      <c r="K10239" t="s">
        <v>21</v>
      </c>
      <c r="L10239" t="s">
        <v>27</v>
      </c>
      <c r="M10239">
        <v>1208.18</v>
      </c>
      <c r="N10239" t="s">
        <v>17</v>
      </c>
    </row>
    <row r="10240" spans="1:14" ht="14.25" customHeight="1" x14ac:dyDescent="0.3">
      <c r="A10240" t="s">
        <v>14796</v>
      </c>
      <c r="B10240" t="s">
        <v>41</v>
      </c>
      <c r="C10240" t="s">
        <v>36</v>
      </c>
      <c r="D10240">
        <v>4864.29</v>
      </c>
      <c r="E10240">
        <v>0.3</v>
      </c>
      <c r="F10240">
        <f t="shared" si="318"/>
        <v>1459.287</v>
      </c>
      <c r="G10240">
        <f t="shared" si="319"/>
        <v>3405.0029999999997</v>
      </c>
      <c r="H10240">
        <v>4</v>
      </c>
      <c r="I10240" s="17">
        <v>45002</v>
      </c>
      <c r="J10240" s="17">
        <v>45004</v>
      </c>
      <c r="K10240" t="s">
        <v>15</v>
      </c>
      <c r="L10240" t="s">
        <v>27</v>
      </c>
      <c r="M10240">
        <v>835.67</v>
      </c>
      <c r="N10240" t="s">
        <v>23</v>
      </c>
    </row>
    <row r="10241" spans="1:14" ht="14.25" customHeight="1" x14ac:dyDescent="0.3">
      <c r="A10241" t="s">
        <v>3410</v>
      </c>
      <c r="B10241" t="s">
        <v>19</v>
      </c>
      <c r="C10241" t="s">
        <v>36</v>
      </c>
      <c r="D10241">
        <v>4866.46</v>
      </c>
      <c r="E10241">
        <v>0.41</v>
      </c>
      <c r="F10241">
        <f t="shared" si="318"/>
        <v>1995.2485999999999</v>
      </c>
      <c r="G10241">
        <f t="shared" si="319"/>
        <v>2871.2114000000001</v>
      </c>
      <c r="H10241">
        <v>4</v>
      </c>
      <c r="I10241" s="17">
        <v>45362</v>
      </c>
      <c r="J10241" s="17">
        <v>45363</v>
      </c>
      <c r="K10241" t="s">
        <v>21</v>
      </c>
      <c r="L10241" t="s">
        <v>16</v>
      </c>
      <c r="M10241">
        <v>393.02</v>
      </c>
      <c r="N10241" t="s">
        <v>28</v>
      </c>
    </row>
    <row r="10242" spans="1:14" ht="14.25" customHeight="1" x14ac:dyDescent="0.3">
      <c r="A10242" t="s">
        <v>13592</v>
      </c>
      <c r="B10242" t="s">
        <v>13</v>
      </c>
      <c r="C10242" t="s">
        <v>14</v>
      </c>
      <c r="D10242">
        <v>4868.95</v>
      </c>
      <c r="E10242">
        <v>0.03</v>
      </c>
      <c r="F10242">
        <f t="shared" ref="F10242:F10305" si="320">D10242*E10242</f>
        <v>146.0685</v>
      </c>
      <c r="G10242">
        <f t="shared" ref="G10242:G10305" si="321">D10242-F10242</f>
        <v>4722.8814999999995</v>
      </c>
      <c r="H10242">
        <v>4</v>
      </c>
      <c r="I10242" s="17">
        <v>45282</v>
      </c>
      <c r="J10242" s="17">
        <v>45287</v>
      </c>
      <c r="K10242" t="s">
        <v>15</v>
      </c>
      <c r="L10242" t="s">
        <v>22</v>
      </c>
      <c r="M10242">
        <v>249.15</v>
      </c>
      <c r="N10242" t="s">
        <v>17</v>
      </c>
    </row>
    <row r="10243" spans="1:14" ht="14.25" customHeight="1" x14ac:dyDescent="0.3">
      <c r="A10243" t="s">
        <v>8135</v>
      </c>
      <c r="B10243" t="s">
        <v>13</v>
      </c>
      <c r="C10243" t="s">
        <v>14</v>
      </c>
      <c r="D10243">
        <v>4872.45</v>
      </c>
      <c r="E10243">
        <v>0.22</v>
      </c>
      <c r="F10243">
        <f t="shared" si="320"/>
        <v>1071.9390000000001</v>
      </c>
      <c r="G10243">
        <f t="shared" si="321"/>
        <v>3800.5109999999995</v>
      </c>
      <c r="H10243">
        <v>4</v>
      </c>
      <c r="I10243" s="17">
        <v>44972</v>
      </c>
      <c r="J10243" s="17">
        <v>44978</v>
      </c>
      <c r="K10243" t="s">
        <v>21</v>
      </c>
      <c r="L10243" t="s">
        <v>22</v>
      </c>
      <c r="M10243">
        <v>998.45</v>
      </c>
      <c r="N10243" t="s">
        <v>34</v>
      </c>
    </row>
    <row r="10244" spans="1:14" ht="14.25" customHeight="1" x14ac:dyDescent="0.3">
      <c r="A10244" t="s">
        <v>1714</v>
      </c>
      <c r="B10244" t="s">
        <v>41</v>
      </c>
      <c r="C10244" t="s">
        <v>33</v>
      </c>
      <c r="D10244">
        <v>4875.01</v>
      </c>
      <c r="E10244">
        <v>0.04</v>
      </c>
      <c r="F10244">
        <f t="shared" si="320"/>
        <v>195.00040000000001</v>
      </c>
      <c r="G10244">
        <f t="shared" si="321"/>
        <v>4680.0096000000003</v>
      </c>
      <c r="H10244">
        <v>4</v>
      </c>
      <c r="I10244" s="17">
        <v>44927</v>
      </c>
      <c r="J10244" s="17">
        <v>44928</v>
      </c>
      <c r="K10244" t="s">
        <v>21</v>
      </c>
      <c r="L10244" t="s">
        <v>27</v>
      </c>
      <c r="M10244">
        <v>1002.17</v>
      </c>
      <c r="N10244" t="s">
        <v>34</v>
      </c>
    </row>
    <row r="10245" spans="1:14" ht="14.25" customHeight="1" x14ac:dyDescent="0.3">
      <c r="A10245" t="s">
        <v>13092</v>
      </c>
      <c r="B10245" t="s">
        <v>25</v>
      </c>
      <c r="C10245" t="s">
        <v>36</v>
      </c>
      <c r="D10245">
        <v>4876.82</v>
      </c>
      <c r="E10245">
        <v>0.46</v>
      </c>
      <c r="F10245">
        <f t="shared" si="320"/>
        <v>2243.3371999999999</v>
      </c>
      <c r="G10245">
        <f t="shared" si="321"/>
        <v>2633.4827999999998</v>
      </c>
      <c r="H10245">
        <v>4</v>
      </c>
      <c r="I10245" s="17">
        <v>45458</v>
      </c>
      <c r="J10245" s="17">
        <v>45465</v>
      </c>
      <c r="K10245" t="s">
        <v>31</v>
      </c>
      <c r="L10245" t="s">
        <v>27</v>
      </c>
      <c r="M10245">
        <v>1022.73</v>
      </c>
      <c r="N10245" t="s">
        <v>34</v>
      </c>
    </row>
    <row r="10246" spans="1:14" ht="14.25" customHeight="1" x14ac:dyDescent="0.3">
      <c r="A10246" t="s">
        <v>7475</v>
      </c>
      <c r="B10246" t="s">
        <v>19</v>
      </c>
      <c r="C10246" t="s">
        <v>26</v>
      </c>
      <c r="D10246">
        <v>4877.8</v>
      </c>
      <c r="E10246">
        <v>0.33</v>
      </c>
      <c r="F10246">
        <f t="shared" si="320"/>
        <v>1609.6740000000002</v>
      </c>
      <c r="G10246">
        <f t="shared" si="321"/>
        <v>3268.1260000000002</v>
      </c>
      <c r="H10246">
        <v>4</v>
      </c>
      <c r="I10246" s="17">
        <v>45519</v>
      </c>
      <c r="J10246" s="17">
        <v>45522</v>
      </c>
      <c r="K10246" t="s">
        <v>15</v>
      </c>
      <c r="L10246" t="s">
        <v>16</v>
      </c>
      <c r="M10246">
        <v>786.58</v>
      </c>
      <c r="N10246" t="s">
        <v>17</v>
      </c>
    </row>
    <row r="10247" spans="1:14" ht="14.25" customHeight="1" x14ac:dyDescent="0.3">
      <c r="A10247" t="s">
        <v>1077</v>
      </c>
      <c r="B10247" t="s">
        <v>41</v>
      </c>
      <c r="C10247" t="s">
        <v>14</v>
      </c>
      <c r="D10247">
        <v>4878.38</v>
      </c>
      <c r="E10247">
        <v>0.4</v>
      </c>
      <c r="F10247">
        <f t="shared" si="320"/>
        <v>1951.3520000000001</v>
      </c>
      <c r="G10247">
        <f t="shared" si="321"/>
        <v>2927.0280000000002</v>
      </c>
      <c r="H10247">
        <v>4</v>
      </c>
      <c r="I10247" s="17">
        <v>45592</v>
      </c>
      <c r="J10247" s="17">
        <v>45599</v>
      </c>
      <c r="K10247" t="s">
        <v>31</v>
      </c>
      <c r="L10247" t="s">
        <v>27</v>
      </c>
      <c r="M10247">
        <v>1287.6300000000001</v>
      </c>
      <c r="N10247" t="s">
        <v>23</v>
      </c>
    </row>
    <row r="10248" spans="1:14" ht="14.25" customHeight="1" x14ac:dyDescent="0.3">
      <c r="A10248" t="s">
        <v>14473</v>
      </c>
      <c r="B10248" t="s">
        <v>25</v>
      </c>
      <c r="C10248" t="s">
        <v>33</v>
      </c>
      <c r="D10248">
        <v>4880.8999999999996</v>
      </c>
      <c r="E10248">
        <v>0.47</v>
      </c>
      <c r="F10248">
        <f t="shared" si="320"/>
        <v>2294.0229999999997</v>
      </c>
      <c r="G10248">
        <f t="shared" si="321"/>
        <v>2586.877</v>
      </c>
      <c r="H10248">
        <v>4</v>
      </c>
      <c r="I10248" s="17">
        <v>45463</v>
      </c>
      <c r="J10248" s="17">
        <v>45467</v>
      </c>
      <c r="K10248" t="s">
        <v>15</v>
      </c>
      <c r="L10248" t="s">
        <v>22</v>
      </c>
      <c r="M10248">
        <v>1270.04</v>
      </c>
      <c r="N10248" t="s">
        <v>39</v>
      </c>
    </row>
    <row r="10249" spans="1:14" ht="14.25" customHeight="1" x14ac:dyDescent="0.3">
      <c r="A10249" t="s">
        <v>4186</v>
      </c>
      <c r="B10249" t="s">
        <v>25</v>
      </c>
      <c r="C10249" t="s">
        <v>20</v>
      </c>
      <c r="D10249">
        <v>4882.2</v>
      </c>
      <c r="E10249">
        <v>0.39</v>
      </c>
      <c r="F10249">
        <f t="shared" si="320"/>
        <v>1904.058</v>
      </c>
      <c r="G10249">
        <f t="shared" si="321"/>
        <v>2978.1419999999998</v>
      </c>
      <c r="H10249">
        <v>4</v>
      </c>
      <c r="I10249" s="17">
        <v>44976</v>
      </c>
      <c r="J10249" s="17">
        <v>44977</v>
      </c>
      <c r="K10249" t="s">
        <v>15</v>
      </c>
      <c r="L10249" t="s">
        <v>22</v>
      </c>
      <c r="M10249">
        <v>826.7</v>
      </c>
      <c r="N10249" t="s">
        <v>34</v>
      </c>
    </row>
    <row r="10250" spans="1:14" ht="14.25" customHeight="1" x14ac:dyDescent="0.3">
      <c r="A10250" t="s">
        <v>5940</v>
      </c>
      <c r="B10250" t="s">
        <v>41</v>
      </c>
      <c r="C10250" t="s">
        <v>36</v>
      </c>
      <c r="D10250">
        <v>4882.9799999999996</v>
      </c>
      <c r="E10250">
        <v>0.34</v>
      </c>
      <c r="F10250">
        <f t="shared" si="320"/>
        <v>1660.2131999999999</v>
      </c>
      <c r="G10250">
        <f t="shared" si="321"/>
        <v>3222.7667999999994</v>
      </c>
      <c r="H10250">
        <v>4</v>
      </c>
      <c r="I10250" s="17">
        <v>45478</v>
      </c>
      <c r="J10250" s="17">
        <v>45484</v>
      </c>
      <c r="K10250" t="s">
        <v>31</v>
      </c>
      <c r="L10250" t="s">
        <v>27</v>
      </c>
      <c r="M10250">
        <v>1356.52</v>
      </c>
      <c r="N10250" t="s">
        <v>17</v>
      </c>
    </row>
    <row r="10251" spans="1:14" ht="14.25" customHeight="1" x14ac:dyDescent="0.3">
      <c r="A10251" t="s">
        <v>8145</v>
      </c>
      <c r="B10251" t="s">
        <v>41</v>
      </c>
      <c r="C10251" t="s">
        <v>14</v>
      </c>
      <c r="D10251">
        <v>4885.04</v>
      </c>
      <c r="E10251">
        <v>0.42</v>
      </c>
      <c r="F10251">
        <f t="shared" si="320"/>
        <v>2051.7167999999997</v>
      </c>
      <c r="G10251">
        <f t="shared" si="321"/>
        <v>2833.3232000000003</v>
      </c>
      <c r="H10251">
        <v>4</v>
      </c>
      <c r="I10251" s="17">
        <v>45550</v>
      </c>
      <c r="J10251" s="17">
        <v>45551</v>
      </c>
      <c r="K10251" t="s">
        <v>15</v>
      </c>
      <c r="L10251" t="s">
        <v>16</v>
      </c>
      <c r="M10251">
        <v>940.89</v>
      </c>
      <c r="N10251" t="s">
        <v>48</v>
      </c>
    </row>
    <row r="10252" spans="1:14" ht="14.25" customHeight="1" x14ac:dyDescent="0.3">
      <c r="A10252" t="s">
        <v>8394</v>
      </c>
      <c r="B10252" t="s">
        <v>41</v>
      </c>
      <c r="C10252" t="s">
        <v>33</v>
      </c>
      <c r="D10252">
        <v>4887.1000000000004</v>
      </c>
      <c r="E10252">
        <v>0.1</v>
      </c>
      <c r="F10252">
        <f t="shared" si="320"/>
        <v>488.71000000000004</v>
      </c>
      <c r="G10252">
        <f t="shared" si="321"/>
        <v>4398.3900000000003</v>
      </c>
      <c r="H10252">
        <v>4</v>
      </c>
      <c r="I10252" s="17">
        <v>45326</v>
      </c>
      <c r="J10252" s="17">
        <v>45332</v>
      </c>
      <c r="K10252" t="s">
        <v>15</v>
      </c>
      <c r="L10252" t="s">
        <v>16</v>
      </c>
      <c r="M10252">
        <v>823.34</v>
      </c>
      <c r="N10252" t="s">
        <v>17</v>
      </c>
    </row>
    <row r="10253" spans="1:14" ht="14.25" customHeight="1" x14ac:dyDescent="0.3">
      <c r="A10253" t="s">
        <v>8859</v>
      </c>
      <c r="B10253" t="s">
        <v>13</v>
      </c>
      <c r="C10253" t="s">
        <v>36</v>
      </c>
      <c r="D10253">
        <v>4887.18</v>
      </c>
      <c r="E10253">
        <v>0.03</v>
      </c>
      <c r="F10253">
        <f t="shared" si="320"/>
        <v>146.61539999999999</v>
      </c>
      <c r="G10253">
        <f t="shared" si="321"/>
        <v>4740.5646000000006</v>
      </c>
      <c r="H10253">
        <v>4</v>
      </c>
      <c r="I10253" s="17">
        <v>45505</v>
      </c>
      <c r="J10253" s="17">
        <v>45506</v>
      </c>
      <c r="K10253" t="s">
        <v>31</v>
      </c>
      <c r="L10253" t="s">
        <v>27</v>
      </c>
      <c r="M10253">
        <v>330.86</v>
      </c>
      <c r="N10253" t="s">
        <v>23</v>
      </c>
    </row>
    <row r="10254" spans="1:14" ht="14.25" customHeight="1" x14ac:dyDescent="0.3">
      <c r="A10254" t="s">
        <v>3905</v>
      </c>
      <c r="B10254" t="s">
        <v>13</v>
      </c>
      <c r="C10254" t="s">
        <v>33</v>
      </c>
      <c r="D10254">
        <v>4896.2</v>
      </c>
      <c r="E10254">
        <v>0.38</v>
      </c>
      <c r="F10254">
        <f t="shared" si="320"/>
        <v>1860.556</v>
      </c>
      <c r="G10254">
        <f t="shared" si="321"/>
        <v>3035.6439999999998</v>
      </c>
      <c r="H10254">
        <v>4</v>
      </c>
      <c r="I10254" s="17">
        <v>45640</v>
      </c>
      <c r="J10254" s="17">
        <v>45645</v>
      </c>
      <c r="K10254" t="s">
        <v>15</v>
      </c>
      <c r="L10254" t="s">
        <v>27</v>
      </c>
      <c r="M10254">
        <v>1304.19</v>
      </c>
      <c r="N10254" t="s">
        <v>17</v>
      </c>
    </row>
    <row r="10255" spans="1:14" ht="14.25" customHeight="1" x14ac:dyDescent="0.3">
      <c r="A10255" t="s">
        <v>6041</v>
      </c>
      <c r="B10255" t="s">
        <v>13</v>
      </c>
      <c r="C10255" t="s">
        <v>26</v>
      </c>
      <c r="D10255">
        <v>4899.37</v>
      </c>
      <c r="E10255">
        <v>0.36</v>
      </c>
      <c r="F10255">
        <f t="shared" si="320"/>
        <v>1763.7731999999999</v>
      </c>
      <c r="G10255">
        <f t="shared" si="321"/>
        <v>3135.5968000000003</v>
      </c>
      <c r="H10255">
        <v>4</v>
      </c>
      <c r="I10255" s="17">
        <v>45050</v>
      </c>
      <c r="J10255" s="17">
        <v>45052</v>
      </c>
      <c r="K10255" t="s">
        <v>21</v>
      </c>
      <c r="L10255" t="s">
        <v>22</v>
      </c>
      <c r="M10255">
        <v>706.02</v>
      </c>
      <c r="N10255" t="s">
        <v>34</v>
      </c>
    </row>
    <row r="10256" spans="1:14" ht="14.25" customHeight="1" x14ac:dyDescent="0.3">
      <c r="A10256" t="s">
        <v>12370</v>
      </c>
      <c r="B10256" t="s">
        <v>25</v>
      </c>
      <c r="C10256" t="s">
        <v>36</v>
      </c>
      <c r="D10256">
        <v>4903.3</v>
      </c>
      <c r="E10256">
        <v>0.34</v>
      </c>
      <c r="F10256">
        <f t="shared" si="320"/>
        <v>1667.1220000000001</v>
      </c>
      <c r="G10256">
        <f t="shared" si="321"/>
        <v>3236.1779999999999</v>
      </c>
      <c r="H10256">
        <v>4</v>
      </c>
      <c r="I10256" s="17">
        <v>44983</v>
      </c>
      <c r="J10256" s="17">
        <v>44987</v>
      </c>
      <c r="K10256" t="s">
        <v>31</v>
      </c>
      <c r="L10256" t="s">
        <v>22</v>
      </c>
      <c r="M10256">
        <v>349.42</v>
      </c>
      <c r="N10256" t="s">
        <v>28</v>
      </c>
    </row>
    <row r="10257" spans="1:14" ht="14.25" customHeight="1" x14ac:dyDescent="0.3">
      <c r="A10257" t="s">
        <v>1768</v>
      </c>
      <c r="B10257" t="s">
        <v>19</v>
      </c>
      <c r="C10257" t="s">
        <v>20</v>
      </c>
      <c r="D10257">
        <v>4909.29</v>
      </c>
      <c r="E10257">
        <v>0.11</v>
      </c>
      <c r="F10257">
        <f t="shared" si="320"/>
        <v>540.02189999999996</v>
      </c>
      <c r="G10257">
        <f t="shared" si="321"/>
        <v>4369.2681000000002</v>
      </c>
      <c r="H10257">
        <v>4</v>
      </c>
      <c r="I10257" s="17">
        <v>45276</v>
      </c>
      <c r="J10257" s="17">
        <v>45283</v>
      </c>
      <c r="K10257" t="s">
        <v>31</v>
      </c>
      <c r="L10257" t="s">
        <v>27</v>
      </c>
      <c r="M10257">
        <v>950.75</v>
      </c>
      <c r="N10257" t="s">
        <v>23</v>
      </c>
    </row>
    <row r="10258" spans="1:14" ht="14.25" customHeight="1" x14ac:dyDescent="0.3">
      <c r="A10258" t="s">
        <v>4304</v>
      </c>
      <c r="B10258" t="s">
        <v>41</v>
      </c>
      <c r="C10258" t="s">
        <v>33</v>
      </c>
      <c r="D10258">
        <v>4912.66</v>
      </c>
      <c r="E10258">
        <v>0.39</v>
      </c>
      <c r="F10258">
        <f t="shared" si="320"/>
        <v>1915.9374</v>
      </c>
      <c r="G10258">
        <f t="shared" si="321"/>
        <v>2996.7226000000001</v>
      </c>
      <c r="H10258">
        <v>4</v>
      </c>
      <c r="I10258" s="17">
        <v>45621</v>
      </c>
      <c r="J10258" s="17">
        <v>45624</v>
      </c>
      <c r="K10258" t="s">
        <v>15</v>
      </c>
      <c r="L10258" t="s">
        <v>27</v>
      </c>
      <c r="M10258">
        <v>742.46</v>
      </c>
      <c r="N10258" t="s">
        <v>17</v>
      </c>
    </row>
    <row r="10259" spans="1:14" ht="14.25" customHeight="1" x14ac:dyDescent="0.3">
      <c r="A10259" t="s">
        <v>13410</v>
      </c>
      <c r="B10259" t="s">
        <v>13</v>
      </c>
      <c r="C10259" t="s">
        <v>14</v>
      </c>
      <c r="D10259">
        <v>4929.01</v>
      </c>
      <c r="E10259">
        <v>0.41</v>
      </c>
      <c r="F10259">
        <f t="shared" si="320"/>
        <v>2020.8941</v>
      </c>
      <c r="G10259">
        <f t="shared" si="321"/>
        <v>2908.1159000000002</v>
      </c>
      <c r="H10259">
        <v>4</v>
      </c>
      <c r="I10259" s="17">
        <v>45258</v>
      </c>
      <c r="J10259" s="17">
        <v>45260</v>
      </c>
      <c r="K10259" t="s">
        <v>31</v>
      </c>
      <c r="L10259" t="s">
        <v>22</v>
      </c>
      <c r="M10259">
        <v>1059.02</v>
      </c>
      <c r="N10259" t="s">
        <v>23</v>
      </c>
    </row>
    <row r="10260" spans="1:14" ht="14.25" customHeight="1" x14ac:dyDescent="0.3">
      <c r="A10260" t="s">
        <v>12715</v>
      </c>
      <c r="B10260" t="s">
        <v>25</v>
      </c>
      <c r="C10260" t="s">
        <v>36</v>
      </c>
      <c r="D10260">
        <v>4929.2</v>
      </c>
      <c r="E10260">
        <v>0.46</v>
      </c>
      <c r="F10260">
        <f t="shared" si="320"/>
        <v>2267.4319999999998</v>
      </c>
      <c r="G10260">
        <f t="shared" si="321"/>
        <v>2661.768</v>
      </c>
      <c r="H10260">
        <v>4</v>
      </c>
      <c r="I10260" s="17">
        <v>45197</v>
      </c>
      <c r="J10260" s="17">
        <v>45200</v>
      </c>
      <c r="K10260" t="s">
        <v>21</v>
      </c>
      <c r="L10260" t="s">
        <v>27</v>
      </c>
      <c r="M10260">
        <v>293.32</v>
      </c>
      <c r="N10260" t="s">
        <v>39</v>
      </c>
    </row>
    <row r="10261" spans="1:14" ht="14.25" customHeight="1" x14ac:dyDescent="0.3">
      <c r="A10261" t="s">
        <v>8901</v>
      </c>
      <c r="B10261" t="s">
        <v>13</v>
      </c>
      <c r="C10261" t="s">
        <v>14</v>
      </c>
      <c r="D10261">
        <v>4931.17</v>
      </c>
      <c r="E10261">
        <v>0.19</v>
      </c>
      <c r="F10261">
        <f t="shared" si="320"/>
        <v>936.92230000000006</v>
      </c>
      <c r="G10261">
        <f t="shared" si="321"/>
        <v>3994.2476999999999</v>
      </c>
      <c r="H10261">
        <v>4</v>
      </c>
      <c r="I10261" s="17">
        <v>45360</v>
      </c>
      <c r="J10261" s="17">
        <v>45367</v>
      </c>
      <c r="K10261" t="s">
        <v>15</v>
      </c>
      <c r="L10261" t="s">
        <v>27</v>
      </c>
      <c r="M10261">
        <v>858.93</v>
      </c>
      <c r="N10261" t="s">
        <v>17</v>
      </c>
    </row>
    <row r="10262" spans="1:14" ht="14.25" customHeight="1" x14ac:dyDescent="0.3">
      <c r="A10262" t="s">
        <v>9326</v>
      </c>
      <c r="B10262" t="s">
        <v>41</v>
      </c>
      <c r="C10262" t="s">
        <v>36</v>
      </c>
      <c r="D10262">
        <v>4932.45</v>
      </c>
      <c r="E10262">
        <v>0.25</v>
      </c>
      <c r="F10262">
        <f t="shared" si="320"/>
        <v>1233.1125</v>
      </c>
      <c r="G10262">
        <f t="shared" si="321"/>
        <v>3699.3374999999996</v>
      </c>
      <c r="H10262">
        <v>4</v>
      </c>
      <c r="I10262" s="17">
        <v>45209</v>
      </c>
      <c r="J10262" s="17">
        <v>45212</v>
      </c>
      <c r="K10262" t="s">
        <v>31</v>
      </c>
      <c r="L10262" t="s">
        <v>16</v>
      </c>
      <c r="M10262">
        <v>307.02999999999997</v>
      </c>
      <c r="N10262" t="s">
        <v>39</v>
      </c>
    </row>
    <row r="10263" spans="1:14" ht="14.25" customHeight="1" x14ac:dyDescent="0.3">
      <c r="A10263" t="s">
        <v>7448</v>
      </c>
      <c r="B10263" t="s">
        <v>25</v>
      </c>
      <c r="C10263" t="s">
        <v>36</v>
      </c>
      <c r="D10263">
        <v>4941.54</v>
      </c>
      <c r="E10263">
        <v>0.46</v>
      </c>
      <c r="F10263">
        <f t="shared" si="320"/>
        <v>2273.1084000000001</v>
      </c>
      <c r="G10263">
        <f t="shared" si="321"/>
        <v>2668.4315999999999</v>
      </c>
      <c r="H10263">
        <v>4</v>
      </c>
      <c r="I10263" s="17">
        <v>45581</v>
      </c>
      <c r="J10263" s="17">
        <v>45584</v>
      </c>
      <c r="K10263" t="s">
        <v>21</v>
      </c>
      <c r="L10263" t="s">
        <v>27</v>
      </c>
      <c r="M10263">
        <v>398.3</v>
      </c>
      <c r="N10263" t="s">
        <v>48</v>
      </c>
    </row>
    <row r="10264" spans="1:14" ht="14.25" customHeight="1" x14ac:dyDescent="0.3">
      <c r="A10264" t="s">
        <v>301</v>
      </c>
      <c r="B10264" t="s">
        <v>13</v>
      </c>
      <c r="C10264" t="s">
        <v>36</v>
      </c>
      <c r="D10264">
        <v>4942.3599999999997</v>
      </c>
      <c r="E10264">
        <v>0.02</v>
      </c>
      <c r="F10264">
        <f t="shared" si="320"/>
        <v>98.847200000000001</v>
      </c>
      <c r="G10264">
        <f t="shared" si="321"/>
        <v>4843.5127999999995</v>
      </c>
      <c r="H10264">
        <v>4</v>
      </c>
      <c r="I10264" s="17">
        <v>45317</v>
      </c>
      <c r="J10264" s="17">
        <v>45323</v>
      </c>
      <c r="K10264" t="s">
        <v>21</v>
      </c>
      <c r="L10264" t="s">
        <v>16</v>
      </c>
      <c r="M10264">
        <v>705.97</v>
      </c>
      <c r="N10264" t="s">
        <v>34</v>
      </c>
    </row>
    <row r="10265" spans="1:14" ht="14.25" customHeight="1" x14ac:dyDescent="0.3">
      <c r="A10265" t="s">
        <v>5562</v>
      </c>
      <c r="B10265" t="s">
        <v>25</v>
      </c>
      <c r="C10265" t="s">
        <v>33</v>
      </c>
      <c r="D10265">
        <v>4946</v>
      </c>
      <c r="E10265">
        <v>0.2</v>
      </c>
      <c r="F10265">
        <f t="shared" si="320"/>
        <v>989.2</v>
      </c>
      <c r="G10265">
        <f t="shared" si="321"/>
        <v>3956.8</v>
      </c>
      <c r="H10265">
        <v>4</v>
      </c>
      <c r="I10265" s="17">
        <v>45310</v>
      </c>
      <c r="J10265" s="17">
        <v>45314</v>
      </c>
      <c r="K10265" t="s">
        <v>21</v>
      </c>
      <c r="L10265" t="s">
        <v>27</v>
      </c>
      <c r="M10265">
        <v>786.07</v>
      </c>
      <c r="N10265" t="s">
        <v>48</v>
      </c>
    </row>
    <row r="10266" spans="1:14" ht="14.25" customHeight="1" x14ac:dyDescent="0.3">
      <c r="A10266" t="s">
        <v>15294</v>
      </c>
      <c r="B10266" t="s">
        <v>25</v>
      </c>
      <c r="C10266" t="s">
        <v>36</v>
      </c>
      <c r="D10266">
        <v>4947.2</v>
      </c>
      <c r="E10266">
        <v>0.49</v>
      </c>
      <c r="F10266">
        <f t="shared" si="320"/>
        <v>2424.1279999999997</v>
      </c>
      <c r="G10266">
        <f t="shared" si="321"/>
        <v>2523.0720000000001</v>
      </c>
      <c r="H10266">
        <v>4</v>
      </c>
      <c r="I10266" s="17">
        <v>45021</v>
      </c>
      <c r="J10266" s="17">
        <v>45026</v>
      </c>
      <c r="K10266" t="s">
        <v>21</v>
      </c>
      <c r="L10266" t="s">
        <v>27</v>
      </c>
      <c r="M10266">
        <v>1039.8399999999999</v>
      </c>
      <c r="N10266" t="s">
        <v>23</v>
      </c>
    </row>
    <row r="10267" spans="1:14" ht="14.25" customHeight="1" x14ac:dyDescent="0.3">
      <c r="A10267" t="s">
        <v>10951</v>
      </c>
      <c r="B10267" t="s">
        <v>13</v>
      </c>
      <c r="C10267" t="s">
        <v>14</v>
      </c>
      <c r="D10267">
        <v>4950.68</v>
      </c>
      <c r="E10267">
        <v>0.35</v>
      </c>
      <c r="F10267">
        <f t="shared" si="320"/>
        <v>1732.7380000000001</v>
      </c>
      <c r="G10267">
        <f t="shared" si="321"/>
        <v>3217.942</v>
      </c>
      <c r="H10267">
        <v>4</v>
      </c>
      <c r="I10267" s="17">
        <v>45339</v>
      </c>
      <c r="J10267" s="17">
        <v>45344</v>
      </c>
      <c r="K10267" t="s">
        <v>21</v>
      </c>
      <c r="L10267" t="s">
        <v>27</v>
      </c>
      <c r="M10267">
        <v>440.4</v>
      </c>
      <c r="N10267" t="s">
        <v>28</v>
      </c>
    </row>
    <row r="10268" spans="1:14" ht="14.25" customHeight="1" x14ac:dyDescent="0.3">
      <c r="A10268" t="s">
        <v>15071</v>
      </c>
      <c r="B10268" t="s">
        <v>13</v>
      </c>
      <c r="C10268" t="s">
        <v>14</v>
      </c>
      <c r="D10268">
        <v>4952.68</v>
      </c>
      <c r="E10268">
        <v>0.08</v>
      </c>
      <c r="F10268">
        <f t="shared" si="320"/>
        <v>396.21440000000001</v>
      </c>
      <c r="G10268">
        <f t="shared" si="321"/>
        <v>4556.4656000000004</v>
      </c>
      <c r="H10268">
        <v>4</v>
      </c>
      <c r="I10268" s="17">
        <v>45569</v>
      </c>
      <c r="J10268" s="17">
        <v>45575</v>
      </c>
      <c r="K10268" t="s">
        <v>31</v>
      </c>
      <c r="L10268" t="s">
        <v>16</v>
      </c>
      <c r="M10268">
        <v>423.52</v>
      </c>
      <c r="N10268" t="s">
        <v>28</v>
      </c>
    </row>
    <row r="10269" spans="1:14" ht="14.25" customHeight="1" x14ac:dyDescent="0.3">
      <c r="A10269" t="s">
        <v>306</v>
      </c>
      <c r="B10269" t="s">
        <v>19</v>
      </c>
      <c r="C10269" t="s">
        <v>33</v>
      </c>
      <c r="D10269">
        <v>4953.24</v>
      </c>
      <c r="E10269">
        <v>0.24</v>
      </c>
      <c r="F10269">
        <f t="shared" si="320"/>
        <v>1188.7775999999999</v>
      </c>
      <c r="G10269">
        <f t="shared" si="321"/>
        <v>3764.4623999999999</v>
      </c>
      <c r="H10269">
        <v>4</v>
      </c>
      <c r="I10269" s="17">
        <v>45271</v>
      </c>
      <c r="J10269" s="17">
        <v>45273</v>
      </c>
      <c r="K10269" t="s">
        <v>31</v>
      </c>
      <c r="L10269" t="s">
        <v>27</v>
      </c>
      <c r="M10269">
        <v>627.20000000000005</v>
      </c>
      <c r="N10269" t="s">
        <v>28</v>
      </c>
    </row>
    <row r="10270" spans="1:14" ht="14.25" customHeight="1" x14ac:dyDescent="0.3">
      <c r="A10270" t="s">
        <v>7786</v>
      </c>
      <c r="B10270" t="s">
        <v>19</v>
      </c>
      <c r="C10270" t="s">
        <v>20</v>
      </c>
      <c r="D10270">
        <v>4954.71</v>
      </c>
      <c r="E10270">
        <v>0.04</v>
      </c>
      <c r="F10270">
        <f t="shared" si="320"/>
        <v>198.1884</v>
      </c>
      <c r="G10270">
        <f t="shared" si="321"/>
        <v>4756.5216</v>
      </c>
      <c r="H10270">
        <v>4</v>
      </c>
      <c r="I10270" s="17">
        <v>45580</v>
      </c>
      <c r="J10270" s="17">
        <v>45587</v>
      </c>
      <c r="K10270" t="s">
        <v>21</v>
      </c>
      <c r="L10270" t="s">
        <v>22</v>
      </c>
      <c r="M10270">
        <v>1146.94</v>
      </c>
      <c r="N10270" t="s">
        <v>39</v>
      </c>
    </row>
    <row r="10271" spans="1:14" ht="14.25" customHeight="1" x14ac:dyDescent="0.3">
      <c r="A10271" t="s">
        <v>13379</v>
      </c>
      <c r="B10271" t="s">
        <v>19</v>
      </c>
      <c r="C10271" t="s">
        <v>36</v>
      </c>
      <c r="D10271">
        <v>4954.74</v>
      </c>
      <c r="E10271">
        <v>0.3</v>
      </c>
      <c r="F10271">
        <f t="shared" si="320"/>
        <v>1486.4219999999998</v>
      </c>
      <c r="G10271">
        <f t="shared" si="321"/>
        <v>3468.3180000000002</v>
      </c>
      <c r="H10271">
        <v>4</v>
      </c>
      <c r="I10271" s="17">
        <v>45248</v>
      </c>
      <c r="J10271" s="17">
        <v>45254</v>
      </c>
      <c r="K10271" t="s">
        <v>31</v>
      </c>
      <c r="L10271" t="s">
        <v>16</v>
      </c>
      <c r="M10271">
        <v>745.93</v>
      </c>
      <c r="N10271" t="s">
        <v>39</v>
      </c>
    </row>
    <row r="10272" spans="1:14" ht="14.25" customHeight="1" x14ac:dyDescent="0.3">
      <c r="A10272" t="s">
        <v>14490</v>
      </c>
      <c r="B10272" t="s">
        <v>19</v>
      </c>
      <c r="C10272" t="s">
        <v>36</v>
      </c>
      <c r="D10272">
        <v>4957.7700000000004</v>
      </c>
      <c r="E10272">
        <v>0.33</v>
      </c>
      <c r="F10272">
        <f t="shared" si="320"/>
        <v>1636.0641000000003</v>
      </c>
      <c r="G10272">
        <f t="shared" si="321"/>
        <v>3321.7058999999999</v>
      </c>
      <c r="H10272">
        <v>4</v>
      </c>
      <c r="I10272" s="17">
        <v>45418</v>
      </c>
      <c r="J10272" s="17">
        <v>45424</v>
      </c>
      <c r="K10272" t="s">
        <v>15</v>
      </c>
      <c r="L10272" t="s">
        <v>16</v>
      </c>
      <c r="M10272">
        <v>1004.1</v>
      </c>
      <c r="N10272" t="s">
        <v>39</v>
      </c>
    </row>
    <row r="10273" spans="1:14" ht="14.25" customHeight="1" x14ac:dyDescent="0.3">
      <c r="A10273" t="s">
        <v>1750</v>
      </c>
      <c r="B10273" t="s">
        <v>13</v>
      </c>
      <c r="C10273" t="s">
        <v>36</v>
      </c>
      <c r="D10273">
        <v>4960.1000000000004</v>
      </c>
      <c r="E10273">
        <v>0.39</v>
      </c>
      <c r="F10273">
        <f t="shared" si="320"/>
        <v>1934.4390000000003</v>
      </c>
      <c r="G10273">
        <f t="shared" si="321"/>
        <v>3025.6610000000001</v>
      </c>
      <c r="H10273">
        <v>4</v>
      </c>
      <c r="I10273" s="17">
        <v>45166</v>
      </c>
      <c r="J10273" s="17">
        <v>45169</v>
      </c>
      <c r="K10273" t="s">
        <v>21</v>
      </c>
      <c r="L10273" t="s">
        <v>22</v>
      </c>
      <c r="M10273">
        <v>1276.8599999999999</v>
      </c>
      <c r="N10273" t="s">
        <v>28</v>
      </c>
    </row>
    <row r="10274" spans="1:14" ht="14.25" customHeight="1" x14ac:dyDescent="0.3">
      <c r="A10274" t="s">
        <v>2825</v>
      </c>
      <c r="B10274" t="s">
        <v>25</v>
      </c>
      <c r="C10274" t="s">
        <v>33</v>
      </c>
      <c r="D10274">
        <v>4961.7700000000004</v>
      </c>
      <c r="E10274">
        <v>0.22</v>
      </c>
      <c r="F10274">
        <f t="shared" si="320"/>
        <v>1091.5894000000001</v>
      </c>
      <c r="G10274">
        <f t="shared" si="321"/>
        <v>3870.1806000000006</v>
      </c>
      <c r="H10274">
        <v>4</v>
      </c>
      <c r="I10274" s="17">
        <v>45360</v>
      </c>
      <c r="J10274" s="17">
        <v>45361</v>
      </c>
      <c r="K10274" t="s">
        <v>15</v>
      </c>
      <c r="L10274" t="s">
        <v>22</v>
      </c>
      <c r="M10274">
        <v>660.51</v>
      </c>
      <c r="N10274" t="s">
        <v>17</v>
      </c>
    </row>
    <row r="10275" spans="1:14" ht="14.25" customHeight="1" x14ac:dyDescent="0.3">
      <c r="A10275" t="s">
        <v>7325</v>
      </c>
      <c r="B10275" t="s">
        <v>41</v>
      </c>
      <c r="C10275" t="s">
        <v>14</v>
      </c>
      <c r="D10275">
        <v>4962.3900000000003</v>
      </c>
      <c r="E10275">
        <v>0.36</v>
      </c>
      <c r="F10275">
        <f t="shared" si="320"/>
        <v>1786.4604000000002</v>
      </c>
      <c r="G10275">
        <f t="shared" si="321"/>
        <v>3175.9296000000004</v>
      </c>
      <c r="H10275">
        <v>4</v>
      </c>
      <c r="I10275" s="17">
        <v>45168</v>
      </c>
      <c r="J10275" s="17">
        <v>45171</v>
      </c>
      <c r="K10275" t="s">
        <v>21</v>
      </c>
      <c r="L10275" t="s">
        <v>27</v>
      </c>
      <c r="M10275">
        <v>933.7</v>
      </c>
      <c r="N10275" t="s">
        <v>34</v>
      </c>
    </row>
    <row r="10276" spans="1:14" ht="14.25" customHeight="1" x14ac:dyDescent="0.3">
      <c r="A10276" t="s">
        <v>12208</v>
      </c>
      <c r="B10276" t="s">
        <v>25</v>
      </c>
      <c r="C10276" t="s">
        <v>20</v>
      </c>
      <c r="D10276">
        <v>4965.83</v>
      </c>
      <c r="E10276">
        <v>0.08</v>
      </c>
      <c r="F10276">
        <f t="shared" si="320"/>
        <v>397.26639999999998</v>
      </c>
      <c r="G10276">
        <f t="shared" si="321"/>
        <v>4568.5635999999995</v>
      </c>
      <c r="H10276">
        <v>4</v>
      </c>
      <c r="I10276" s="17">
        <v>45433</v>
      </c>
      <c r="J10276" s="17">
        <v>45438</v>
      </c>
      <c r="K10276" t="s">
        <v>31</v>
      </c>
      <c r="L10276" t="s">
        <v>27</v>
      </c>
      <c r="M10276">
        <v>1406.43</v>
      </c>
      <c r="N10276" t="s">
        <v>17</v>
      </c>
    </row>
    <row r="10277" spans="1:14" ht="14.25" customHeight="1" x14ac:dyDescent="0.3">
      <c r="A10277" t="s">
        <v>7897</v>
      </c>
      <c r="B10277" t="s">
        <v>13</v>
      </c>
      <c r="C10277" t="s">
        <v>14</v>
      </c>
      <c r="D10277">
        <v>4967.5600000000004</v>
      </c>
      <c r="E10277">
        <v>0.19</v>
      </c>
      <c r="F10277">
        <f t="shared" si="320"/>
        <v>943.83640000000014</v>
      </c>
      <c r="G10277">
        <f t="shared" si="321"/>
        <v>4023.7236000000003</v>
      </c>
      <c r="H10277">
        <v>4</v>
      </c>
      <c r="I10277" s="17">
        <v>45156</v>
      </c>
      <c r="J10277" s="17">
        <v>45160</v>
      </c>
      <c r="K10277" t="s">
        <v>31</v>
      </c>
      <c r="L10277" t="s">
        <v>22</v>
      </c>
      <c r="M10277">
        <v>1019.5</v>
      </c>
      <c r="N10277" t="s">
        <v>39</v>
      </c>
    </row>
    <row r="10278" spans="1:14" ht="14.25" customHeight="1" x14ac:dyDescent="0.3">
      <c r="A10278" t="s">
        <v>13164</v>
      </c>
      <c r="B10278" t="s">
        <v>41</v>
      </c>
      <c r="C10278" t="s">
        <v>14</v>
      </c>
      <c r="D10278">
        <v>4970.46</v>
      </c>
      <c r="E10278">
        <v>0.1</v>
      </c>
      <c r="F10278">
        <f t="shared" si="320"/>
        <v>497.04600000000005</v>
      </c>
      <c r="G10278">
        <f t="shared" si="321"/>
        <v>4473.4139999999998</v>
      </c>
      <c r="H10278">
        <v>4</v>
      </c>
      <c r="I10278" s="17">
        <v>45315</v>
      </c>
      <c r="J10278" s="17">
        <v>45317</v>
      </c>
      <c r="K10278" t="s">
        <v>15</v>
      </c>
      <c r="L10278" t="s">
        <v>27</v>
      </c>
      <c r="M10278">
        <v>448.64</v>
      </c>
      <c r="N10278" t="s">
        <v>17</v>
      </c>
    </row>
    <row r="10279" spans="1:14" ht="14.25" customHeight="1" x14ac:dyDescent="0.3">
      <c r="A10279" t="s">
        <v>11408</v>
      </c>
      <c r="B10279" t="s">
        <v>19</v>
      </c>
      <c r="C10279" t="s">
        <v>20</v>
      </c>
      <c r="D10279">
        <v>4971.53</v>
      </c>
      <c r="E10279">
        <v>0.16</v>
      </c>
      <c r="F10279">
        <f t="shared" si="320"/>
        <v>795.44479999999999</v>
      </c>
      <c r="G10279">
        <f t="shared" si="321"/>
        <v>4176.0851999999995</v>
      </c>
      <c r="H10279">
        <v>4</v>
      </c>
      <c r="I10279" s="17">
        <v>45402</v>
      </c>
      <c r="J10279" s="17">
        <v>45409</v>
      </c>
      <c r="K10279" t="s">
        <v>21</v>
      </c>
      <c r="L10279" t="s">
        <v>22</v>
      </c>
      <c r="M10279">
        <v>830.62</v>
      </c>
      <c r="N10279" t="s">
        <v>48</v>
      </c>
    </row>
    <row r="10280" spans="1:14" ht="14.25" customHeight="1" x14ac:dyDescent="0.3">
      <c r="A10280" t="s">
        <v>2900</v>
      </c>
      <c r="B10280" t="s">
        <v>41</v>
      </c>
      <c r="C10280" t="s">
        <v>36</v>
      </c>
      <c r="D10280">
        <v>4971.74</v>
      </c>
      <c r="E10280">
        <v>0.24</v>
      </c>
      <c r="F10280">
        <f t="shared" si="320"/>
        <v>1193.2175999999999</v>
      </c>
      <c r="G10280">
        <f t="shared" si="321"/>
        <v>3778.5223999999998</v>
      </c>
      <c r="H10280">
        <v>4</v>
      </c>
      <c r="I10280" s="17">
        <v>45590</v>
      </c>
      <c r="J10280" s="17">
        <v>45591</v>
      </c>
      <c r="K10280" t="s">
        <v>21</v>
      </c>
      <c r="L10280" t="s">
        <v>27</v>
      </c>
      <c r="M10280">
        <v>746.97</v>
      </c>
      <c r="N10280" t="s">
        <v>28</v>
      </c>
    </row>
    <row r="10281" spans="1:14" ht="14.25" customHeight="1" x14ac:dyDescent="0.3">
      <c r="A10281" t="s">
        <v>15051</v>
      </c>
      <c r="B10281" t="s">
        <v>25</v>
      </c>
      <c r="C10281" t="s">
        <v>33</v>
      </c>
      <c r="D10281">
        <v>4979.07</v>
      </c>
      <c r="E10281">
        <v>7.0000000000000007E-2</v>
      </c>
      <c r="F10281">
        <f t="shared" si="320"/>
        <v>348.53489999999999</v>
      </c>
      <c r="G10281">
        <f t="shared" si="321"/>
        <v>4630.5351000000001</v>
      </c>
      <c r="H10281">
        <v>4</v>
      </c>
      <c r="I10281" s="17">
        <v>45544</v>
      </c>
      <c r="J10281" s="17">
        <v>45550</v>
      </c>
      <c r="K10281" t="s">
        <v>15</v>
      </c>
      <c r="L10281" t="s">
        <v>22</v>
      </c>
      <c r="M10281">
        <v>1364.1</v>
      </c>
      <c r="N10281" t="s">
        <v>17</v>
      </c>
    </row>
    <row r="10282" spans="1:14" ht="14.25" customHeight="1" x14ac:dyDescent="0.3">
      <c r="A10282" t="s">
        <v>14383</v>
      </c>
      <c r="B10282" t="s">
        <v>41</v>
      </c>
      <c r="C10282" t="s">
        <v>33</v>
      </c>
      <c r="D10282">
        <v>4980.0600000000004</v>
      </c>
      <c r="E10282">
        <v>0.24</v>
      </c>
      <c r="F10282">
        <f t="shared" si="320"/>
        <v>1195.2144000000001</v>
      </c>
      <c r="G10282">
        <f t="shared" si="321"/>
        <v>3784.8456000000006</v>
      </c>
      <c r="H10282">
        <v>4</v>
      </c>
      <c r="I10282" s="17">
        <v>44946</v>
      </c>
      <c r="J10282" s="17">
        <v>44952</v>
      </c>
      <c r="K10282" t="s">
        <v>15</v>
      </c>
      <c r="L10282" t="s">
        <v>22</v>
      </c>
      <c r="M10282">
        <v>277.10000000000002</v>
      </c>
      <c r="N10282" t="s">
        <v>23</v>
      </c>
    </row>
    <row r="10283" spans="1:14" ht="14.25" customHeight="1" x14ac:dyDescent="0.3">
      <c r="A10283" t="s">
        <v>6890</v>
      </c>
      <c r="B10283" t="s">
        <v>25</v>
      </c>
      <c r="C10283" t="s">
        <v>33</v>
      </c>
      <c r="D10283">
        <v>4984.6899999999996</v>
      </c>
      <c r="E10283">
        <v>0.39</v>
      </c>
      <c r="F10283">
        <f t="shared" si="320"/>
        <v>1944.0291</v>
      </c>
      <c r="G10283">
        <f t="shared" si="321"/>
        <v>3040.6608999999999</v>
      </c>
      <c r="H10283">
        <v>4</v>
      </c>
      <c r="I10283" s="17">
        <v>44961</v>
      </c>
      <c r="J10283" s="17">
        <v>44966</v>
      </c>
      <c r="K10283" t="s">
        <v>21</v>
      </c>
      <c r="L10283" t="s">
        <v>22</v>
      </c>
      <c r="M10283">
        <v>415.19</v>
      </c>
      <c r="N10283" t="s">
        <v>39</v>
      </c>
    </row>
    <row r="10284" spans="1:14" ht="14.25" customHeight="1" x14ac:dyDescent="0.3">
      <c r="A10284" t="s">
        <v>3027</v>
      </c>
      <c r="B10284" t="s">
        <v>41</v>
      </c>
      <c r="C10284" t="s">
        <v>36</v>
      </c>
      <c r="D10284">
        <v>4987.1400000000003</v>
      </c>
      <c r="E10284">
        <v>0.09</v>
      </c>
      <c r="F10284">
        <f t="shared" si="320"/>
        <v>448.8426</v>
      </c>
      <c r="G10284">
        <f t="shared" si="321"/>
        <v>4538.2974000000004</v>
      </c>
      <c r="H10284">
        <v>4</v>
      </c>
      <c r="I10284" s="17">
        <v>45488</v>
      </c>
      <c r="J10284" s="17">
        <v>45491</v>
      </c>
      <c r="K10284" t="s">
        <v>31</v>
      </c>
      <c r="L10284" t="s">
        <v>22</v>
      </c>
      <c r="M10284">
        <v>354</v>
      </c>
      <c r="N10284" t="s">
        <v>23</v>
      </c>
    </row>
    <row r="10285" spans="1:14" ht="14.25" customHeight="1" x14ac:dyDescent="0.3">
      <c r="A10285" t="s">
        <v>3174</v>
      </c>
      <c r="B10285" t="s">
        <v>25</v>
      </c>
      <c r="C10285" t="s">
        <v>14</v>
      </c>
      <c r="D10285">
        <v>4987.71</v>
      </c>
      <c r="E10285">
        <v>0.33</v>
      </c>
      <c r="F10285">
        <f t="shared" si="320"/>
        <v>1645.9443000000001</v>
      </c>
      <c r="G10285">
        <f t="shared" si="321"/>
        <v>3341.7656999999999</v>
      </c>
      <c r="H10285">
        <v>4</v>
      </c>
      <c r="I10285" s="17">
        <v>45251</v>
      </c>
      <c r="J10285" s="17">
        <v>45257</v>
      </c>
      <c r="K10285" t="s">
        <v>15</v>
      </c>
      <c r="L10285" t="s">
        <v>27</v>
      </c>
      <c r="M10285">
        <v>414.98</v>
      </c>
      <c r="N10285" t="s">
        <v>17</v>
      </c>
    </row>
    <row r="10286" spans="1:14" ht="14.25" customHeight="1" x14ac:dyDescent="0.3">
      <c r="A10286" t="s">
        <v>10743</v>
      </c>
      <c r="B10286" t="s">
        <v>19</v>
      </c>
      <c r="C10286" t="s">
        <v>14</v>
      </c>
      <c r="D10286">
        <v>4993.09</v>
      </c>
      <c r="E10286">
        <v>0.25</v>
      </c>
      <c r="F10286">
        <f t="shared" si="320"/>
        <v>1248.2725</v>
      </c>
      <c r="G10286">
        <f t="shared" si="321"/>
        <v>3744.8175000000001</v>
      </c>
      <c r="H10286">
        <v>4</v>
      </c>
      <c r="I10286" s="17">
        <v>45614</v>
      </c>
      <c r="J10286" s="17">
        <v>45616</v>
      </c>
      <c r="K10286" t="s">
        <v>21</v>
      </c>
      <c r="L10286" t="s">
        <v>27</v>
      </c>
      <c r="M10286">
        <v>824.62</v>
      </c>
      <c r="N10286" t="s">
        <v>28</v>
      </c>
    </row>
    <row r="10287" spans="1:14" ht="14.25" customHeight="1" x14ac:dyDescent="0.3">
      <c r="A10287" t="s">
        <v>9951</v>
      </c>
      <c r="B10287" t="s">
        <v>25</v>
      </c>
      <c r="C10287" t="s">
        <v>33</v>
      </c>
      <c r="D10287">
        <v>4997.53</v>
      </c>
      <c r="E10287">
        <v>0.04</v>
      </c>
      <c r="F10287">
        <f t="shared" si="320"/>
        <v>199.90119999999999</v>
      </c>
      <c r="G10287">
        <f t="shared" si="321"/>
        <v>4797.6287999999995</v>
      </c>
      <c r="H10287">
        <v>4</v>
      </c>
      <c r="I10287" s="17">
        <v>45089</v>
      </c>
      <c r="J10287" s="17">
        <v>45096</v>
      </c>
      <c r="K10287" t="s">
        <v>21</v>
      </c>
      <c r="L10287" t="s">
        <v>16</v>
      </c>
      <c r="M10287">
        <v>1164.75</v>
      </c>
      <c r="N10287" t="s">
        <v>17</v>
      </c>
    </row>
    <row r="10288" spans="1:14" ht="14.25" customHeight="1" x14ac:dyDescent="0.3">
      <c r="A10288" t="s">
        <v>9675</v>
      </c>
      <c r="B10288" t="s">
        <v>13</v>
      </c>
      <c r="C10288" t="s">
        <v>33</v>
      </c>
      <c r="D10288">
        <v>4998</v>
      </c>
      <c r="E10288">
        <v>0</v>
      </c>
      <c r="F10288">
        <f t="shared" si="320"/>
        <v>0</v>
      </c>
      <c r="G10288">
        <f t="shared" si="321"/>
        <v>4998</v>
      </c>
      <c r="H10288">
        <v>4</v>
      </c>
      <c r="I10288" s="17">
        <v>45427</v>
      </c>
      <c r="J10288" s="17">
        <v>45430</v>
      </c>
      <c r="K10288" t="s">
        <v>21</v>
      </c>
      <c r="L10288" t="s">
        <v>16</v>
      </c>
      <c r="M10288">
        <v>710.2</v>
      </c>
      <c r="N10288" t="s">
        <v>48</v>
      </c>
    </row>
    <row r="10289" spans="1:14" ht="14.25" customHeight="1" x14ac:dyDescent="0.3">
      <c r="A10289" t="s">
        <v>5439</v>
      </c>
      <c r="B10289" t="s">
        <v>25</v>
      </c>
      <c r="C10289" t="s">
        <v>14</v>
      </c>
      <c r="D10289">
        <v>103.67</v>
      </c>
      <c r="E10289">
        <v>0.17</v>
      </c>
      <c r="F10289">
        <f t="shared" si="320"/>
        <v>17.623900000000003</v>
      </c>
      <c r="G10289">
        <f t="shared" si="321"/>
        <v>86.046099999999996</v>
      </c>
      <c r="H10289">
        <v>3</v>
      </c>
      <c r="I10289" s="17">
        <v>45502</v>
      </c>
      <c r="J10289" s="17">
        <v>45508</v>
      </c>
      <c r="K10289" t="s">
        <v>31</v>
      </c>
      <c r="L10289" t="s">
        <v>16</v>
      </c>
      <c r="M10289">
        <v>11.82</v>
      </c>
      <c r="N10289" t="s">
        <v>39</v>
      </c>
    </row>
    <row r="10290" spans="1:14" ht="14.25" customHeight="1" x14ac:dyDescent="0.3">
      <c r="A10290" t="s">
        <v>6767</v>
      </c>
      <c r="B10290" t="s">
        <v>25</v>
      </c>
      <c r="C10290" t="s">
        <v>36</v>
      </c>
      <c r="D10290">
        <v>104.16</v>
      </c>
      <c r="E10290">
        <v>7.0000000000000007E-2</v>
      </c>
      <c r="F10290">
        <f t="shared" si="320"/>
        <v>7.2912000000000008</v>
      </c>
      <c r="G10290">
        <f t="shared" si="321"/>
        <v>96.868799999999993</v>
      </c>
      <c r="H10290">
        <v>3</v>
      </c>
      <c r="I10290" s="17">
        <v>45203</v>
      </c>
      <c r="J10290" s="17">
        <v>45210</v>
      </c>
      <c r="K10290" t="s">
        <v>31</v>
      </c>
      <c r="L10290" t="s">
        <v>27</v>
      </c>
      <c r="M10290">
        <v>5.76</v>
      </c>
      <c r="N10290" t="s">
        <v>34</v>
      </c>
    </row>
    <row r="10291" spans="1:14" ht="14.25" customHeight="1" x14ac:dyDescent="0.3">
      <c r="A10291" t="s">
        <v>10875</v>
      </c>
      <c r="B10291" t="s">
        <v>41</v>
      </c>
      <c r="C10291" t="s">
        <v>33</v>
      </c>
      <c r="D10291">
        <v>104.53</v>
      </c>
      <c r="E10291">
        <v>0.09</v>
      </c>
      <c r="F10291">
        <f t="shared" si="320"/>
        <v>9.4077000000000002</v>
      </c>
      <c r="G10291">
        <f t="shared" si="321"/>
        <v>95.122299999999996</v>
      </c>
      <c r="H10291">
        <v>3</v>
      </c>
      <c r="I10291" s="17">
        <v>45563</v>
      </c>
      <c r="J10291" s="17">
        <v>45564</v>
      </c>
      <c r="K10291" t="s">
        <v>31</v>
      </c>
      <c r="L10291" t="s">
        <v>22</v>
      </c>
      <c r="M10291">
        <v>7.37</v>
      </c>
      <c r="N10291" t="s">
        <v>23</v>
      </c>
    </row>
    <row r="10292" spans="1:14" ht="14.25" customHeight="1" x14ac:dyDescent="0.3">
      <c r="A10292" t="s">
        <v>13962</v>
      </c>
      <c r="B10292" t="s">
        <v>19</v>
      </c>
      <c r="C10292" t="s">
        <v>20</v>
      </c>
      <c r="D10292">
        <v>106.87</v>
      </c>
      <c r="E10292">
        <v>0.28999999999999998</v>
      </c>
      <c r="F10292">
        <f t="shared" si="320"/>
        <v>30.9923</v>
      </c>
      <c r="G10292">
        <f t="shared" si="321"/>
        <v>75.877700000000004</v>
      </c>
      <c r="H10292">
        <v>3</v>
      </c>
      <c r="I10292" s="17">
        <v>45055</v>
      </c>
      <c r="J10292" s="17">
        <v>45056</v>
      </c>
      <c r="K10292" t="s">
        <v>21</v>
      </c>
      <c r="L10292" t="s">
        <v>16</v>
      </c>
      <c r="M10292">
        <v>7.25</v>
      </c>
      <c r="N10292" t="s">
        <v>39</v>
      </c>
    </row>
    <row r="10293" spans="1:14" ht="14.25" customHeight="1" x14ac:dyDescent="0.3">
      <c r="A10293" t="s">
        <v>11890</v>
      </c>
      <c r="B10293" t="s">
        <v>25</v>
      </c>
      <c r="C10293" t="s">
        <v>14</v>
      </c>
      <c r="D10293">
        <v>108.9</v>
      </c>
      <c r="E10293">
        <v>0.27</v>
      </c>
      <c r="F10293">
        <f t="shared" si="320"/>
        <v>29.403000000000002</v>
      </c>
      <c r="G10293">
        <f t="shared" si="321"/>
        <v>79.497</v>
      </c>
      <c r="H10293">
        <v>3</v>
      </c>
      <c r="I10293" s="17">
        <v>45291</v>
      </c>
      <c r="J10293" s="17">
        <v>45293</v>
      </c>
      <c r="K10293" t="s">
        <v>31</v>
      </c>
      <c r="L10293" t="s">
        <v>16</v>
      </c>
      <c r="M10293">
        <v>19.77</v>
      </c>
      <c r="N10293" t="s">
        <v>17</v>
      </c>
    </row>
    <row r="10294" spans="1:14" ht="14.25" customHeight="1" x14ac:dyDescent="0.3">
      <c r="A10294" t="s">
        <v>8401</v>
      </c>
      <c r="B10294" t="s">
        <v>13</v>
      </c>
      <c r="C10294" t="s">
        <v>26</v>
      </c>
      <c r="D10294">
        <v>109.32</v>
      </c>
      <c r="E10294">
        <v>0.01</v>
      </c>
      <c r="F10294">
        <f t="shared" si="320"/>
        <v>1.0931999999999999</v>
      </c>
      <c r="G10294">
        <f t="shared" si="321"/>
        <v>108.2268</v>
      </c>
      <c r="H10294">
        <v>3</v>
      </c>
      <c r="I10294" s="17">
        <v>45120</v>
      </c>
      <c r="J10294" s="17">
        <v>45121</v>
      </c>
      <c r="K10294" t="s">
        <v>15</v>
      </c>
      <c r="L10294" t="s">
        <v>16</v>
      </c>
      <c r="M10294">
        <v>13.93</v>
      </c>
      <c r="N10294" t="s">
        <v>39</v>
      </c>
    </row>
    <row r="10295" spans="1:14" ht="14.25" customHeight="1" x14ac:dyDescent="0.3">
      <c r="A10295" t="s">
        <v>3404</v>
      </c>
      <c r="B10295" t="s">
        <v>25</v>
      </c>
      <c r="C10295" t="s">
        <v>33</v>
      </c>
      <c r="D10295">
        <v>109.49</v>
      </c>
      <c r="E10295">
        <v>0.17</v>
      </c>
      <c r="F10295">
        <f t="shared" si="320"/>
        <v>18.613299999999999</v>
      </c>
      <c r="G10295">
        <f t="shared" si="321"/>
        <v>90.8767</v>
      </c>
      <c r="H10295">
        <v>3</v>
      </c>
      <c r="I10295" s="17">
        <v>45338</v>
      </c>
      <c r="J10295" s="17">
        <v>45344</v>
      </c>
      <c r="K10295" t="s">
        <v>21</v>
      </c>
      <c r="L10295" t="s">
        <v>27</v>
      </c>
      <c r="M10295">
        <v>29.31</v>
      </c>
      <c r="N10295" t="s">
        <v>17</v>
      </c>
    </row>
    <row r="10296" spans="1:14" ht="14.25" customHeight="1" x14ac:dyDescent="0.3">
      <c r="A10296" t="s">
        <v>220</v>
      </c>
      <c r="B10296" t="s">
        <v>13</v>
      </c>
      <c r="C10296" t="s">
        <v>33</v>
      </c>
      <c r="D10296">
        <v>112.1</v>
      </c>
      <c r="E10296">
        <v>0.03</v>
      </c>
      <c r="F10296">
        <f t="shared" si="320"/>
        <v>3.3629999999999995</v>
      </c>
      <c r="G10296">
        <f t="shared" si="321"/>
        <v>108.73699999999999</v>
      </c>
      <c r="H10296">
        <v>3</v>
      </c>
      <c r="I10296" s="17">
        <v>45570</v>
      </c>
      <c r="J10296" s="17">
        <v>45573</v>
      </c>
      <c r="K10296" t="s">
        <v>21</v>
      </c>
      <c r="L10296" t="s">
        <v>16</v>
      </c>
      <c r="M10296">
        <v>27.01</v>
      </c>
      <c r="N10296" t="s">
        <v>39</v>
      </c>
    </row>
    <row r="10297" spans="1:14" ht="14.25" customHeight="1" x14ac:dyDescent="0.3">
      <c r="A10297" t="s">
        <v>348</v>
      </c>
      <c r="B10297" t="s">
        <v>19</v>
      </c>
      <c r="C10297" t="s">
        <v>33</v>
      </c>
      <c r="D10297">
        <v>120.19</v>
      </c>
      <c r="E10297">
        <v>0.25</v>
      </c>
      <c r="F10297">
        <f t="shared" si="320"/>
        <v>30.047499999999999</v>
      </c>
      <c r="G10297">
        <f t="shared" si="321"/>
        <v>90.142499999999998</v>
      </c>
      <c r="H10297">
        <v>3</v>
      </c>
      <c r="I10297" s="17">
        <v>45364</v>
      </c>
      <c r="J10297" s="17">
        <v>45370</v>
      </c>
      <c r="K10297" t="s">
        <v>31</v>
      </c>
      <c r="L10297" t="s">
        <v>16</v>
      </c>
      <c r="M10297">
        <v>24.31</v>
      </c>
      <c r="N10297" t="s">
        <v>48</v>
      </c>
    </row>
    <row r="10298" spans="1:14" ht="14.25" customHeight="1" x14ac:dyDescent="0.3">
      <c r="A10298" t="s">
        <v>4954</v>
      </c>
      <c r="B10298" t="s">
        <v>13</v>
      </c>
      <c r="C10298" t="s">
        <v>26</v>
      </c>
      <c r="D10298">
        <v>122.02</v>
      </c>
      <c r="E10298">
        <v>0.39</v>
      </c>
      <c r="F10298">
        <f t="shared" si="320"/>
        <v>47.587800000000001</v>
      </c>
      <c r="G10298">
        <f t="shared" si="321"/>
        <v>74.432199999999995</v>
      </c>
      <c r="H10298">
        <v>3</v>
      </c>
      <c r="I10298" s="17">
        <v>45329</v>
      </c>
      <c r="J10298" s="17">
        <v>45333</v>
      </c>
      <c r="K10298" t="s">
        <v>21</v>
      </c>
      <c r="L10298" t="s">
        <v>22</v>
      </c>
      <c r="M10298">
        <v>12.49</v>
      </c>
      <c r="N10298" t="s">
        <v>34</v>
      </c>
    </row>
    <row r="10299" spans="1:14" ht="14.25" customHeight="1" x14ac:dyDescent="0.3">
      <c r="A10299" t="s">
        <v>7284</v>
      </c>
      <c r="B10299" t="s">
        <v>19</v>
      </c>
      <c r="C10299" t="s">
        <v>14</v>
      </c>
      <c r="D10299">
        <v>123.37</v>
      </c>
      <c r="E10299">
        <v>0.43</v>
      </c>
      <c r="F10299">
        <f t="shared" si="320"/>
        <v>53.049100000000003</v>
      </c>
      <c r="G10299">
        <f t="shared" si="321"/>
        <v>70.320899999999995</v>
      </c>
      <c r="H10299">
        <v>3</v>
      </c>
      <c r="I10299" s="17">
        <v>44990</v>
      </c>
      <c r="J10299" s="17">
        <v>44997</v>
      </c>
      <c r="K10299" t="s">
        <v>21</v>
      </c>
      <c r="L10299" t="s">
        <v>22</v>
      </c>
      <c r="M10299">
        <v>33.950000000000003</v>
      </c>
      <c r="N10299" t="s">
        <v>39</v>
      </c>
    </row>
    <row r="10300" spans="1:14" ht="14.25" customHeight="1" x14ac:dyDescent="0.3">
      <c r="A10300" t="s">
        <v>12515</v>
      </c>
      <c r="B10300" t="s">
        <v>41</v>
      </c>
      <c r="C10300" t="s">
        <v>26</v>
      </c>
      <c r="D10300">
        <v>124.05</v>
      </c>
      <c r="E10300">
        <v>0.22</v>
      </c>
      <c r="F10300">
        <f t="shared" si="320"/>
        <v>27.291</v>
      </c>
      <c r="G10300">
        <f t="shared" si="321"/>
        <v>96.759</v>
      </c>
      <c r="H10300">
        <v>3</v>
      </c>
      <c r="I10300" s="17">
        <v>45146</v>
      </c>
      <c r="J10300" s="17">
        <v>45153</v>
      </c>
      <c r="K10300" t="s">
        <v>15</v>
      </c>
      <c r="L10300" t="s">
        <v>16</v>
      </c>
      <c r="M10300">
        <v>36.659999999999997</v>
      </c>
      <c r="N10300" t="s">
        <v>39</v>
      </c>
    </row>
    <row r="10301" spans="1:14" ht="14.25" customHeight="1" x14ac:dyDescent="0.3">
      <c r="A10301" t="s">
        <v>8054</v>
      </c>
      <c r="B10301" t="s">
        <v>41</v>
      </c>
      <c r="C10301" t="s">
        <v>36</v>
      </c>
      <c r="D10301">
        <v>126.5</v>
      </c>
      <c r="E10301">
        <v>0.24</v>
      </c>
      <c r="F10301">
        <f t="shared" si="320"/>
        <v>30.36</v>
      </c>
      <c r="G10301">
        <f t="shared" si="321"/>
        <v>96.14</v>
      </c>
      <c r="H10301">
        <v>3</v>
      </c>
      <c r="I10301" s="17">
        <v>45278</v>
      </c>
      <c r="J10301" s="17">
        <v>45282</v>
      </c>
      <c r="K10301" t="s">
        <v>15</v>
      </c>
      <c r="L10301" t="s">
        <v>27</v>
      </c>
      <c r="M10301">
        <v>33.43</v>
      </c>
      <c r="N10301" t="s">
        <v>17</v>
      </c>
    </row>
    <row r="10302" spans="1:14" ht="14.25" customHeight="1" x14ac:dyDescent="0.3">
      <c r="A10302" t="s">
        <v>15020</v>
      </c>
      <c r="B10302" t="s">
        <v>19</v>
      </c>
      <c r="C10302" t="s">
        <v>20</v>
      </c>
      <c r="D10302">
        <v>126.94</v>
      </c>
      <c r="E10302">
        <v>0.21</v>
      </c>
      <c r="F10302">
        <f t="shared" si="320"/>
        <v>26.657399999999999</v>
      </c>
      <c r="G10302">
        <f t="shared" si="321"/>
        <v>100.2826</v>
      </c>
      <c r="H10302">
        <v>3</v>
      </c>
      <c r="I10302" s="17">
        <v>45485</v>
      </c>
      <c r="J10302" s="17">
        <v>45488</v>
      </c>
      <c r="K10302" t="s">
        <v>15</v>
      </c>
      <c r="L10302" t="s">
        <v>16</v>
      </c>
      <c r="M10302">
        <v>16.190000000000001</v>
      </c>
      <c r="N10302" t="s">
        <v>48</v>
      </c>
    </row>
    <row r="10303" spans="1:14" ht="14.25" customHeight="1" x14ac:dyDescent="0.3">
      <c r="A10303" t="s">
        <v>8990</v>
      </c>
      <c r="B10303" t="s">
        <v>41</v>
      </c>
      <c r="C10303" t="s">
        <v>33</v>
      </c>
      <c r="D10303">
        <v>133.81</v>
      </c>
      <c r="E10303">
        <v>0.05</v>
      </c>
      <c r="F10303">
        <f t="shared" si="320"/>
        <v>6.6905000000000001</v>
      </c>
      <c r="G10303">
        <f t="shared" si="321"/>
        <v>127.1195</v>
      </c>
      <c r="H10303">
        <v>3</v>
      </c>
      <c r="I10303" s="17">
        <v>45085</v>
      </c>
      <c r="J10303" s="17">
        <v>45088</v>
      </c>
      <c r="K10303" t="s">
        <v>31</v>
      </c>
      <c r="L10303" t="s">
        <v>22</v>
      </c>
      <c r="M10303">
        <v>23.74</v>
      </c>
      <c r="N10303" t="s">
        <v>17</v>
      </c>
    </row>
    <row r="10304" spans="1:14" ht="14.25" customHeight="1" x14ac:dyDescent="0.3">
      <c r="A10304" t="s">
        <v>4068</v>
      </c>
      <c r="B10304" t="s">
        <v>13</v>
      </c>
      <c r="C10304" t="s">
        <v>26</v>
      </c>
      <c r="D10304">
        <v>137.43</v>
      </c>
      <c r="E10304">
        <v>7.0000000000000007E-2</v>
      </c>
      <c r="F10304">
        <f t="shared" si="320"/>
        <v>9.6201000000000008</v>
      </c>
      <c r="G10304">
        <f t="shared" si="321"/>
        <v>127.8099</v>
      </c>
      <c r="H10304">
        <v>3</v>
      </c>
      <c r="I10304" s="17">
        <v>45405</v>
      </c>
      <c r="J10304" s="17">
        <v>45412</v>
      </c>
      <c r="K10304" t="s">
        <v>31</v>
      </c>
      <c r="L10304" t="s">
        <v>16</v>
      </c>
      <c r="M10304">
        <v>38.39</v>
      </c>
      <c r="N10304" t="s">
        <v>17</v>
      </c>
    </row>
    <row r="10305" spans="1:14" ht="14.25" customHeight="1" x14ac:dyDescent="0.3">
      <c r="A10305" t="s">
        <v>13852</v>
      </c>
      <c r="B10305" t="s">
        <v>41</v>
      </c>
      <c r="C10305" t="s">
        <v>26</v>
      </c>
      <c r="D10305">
        <v>139.63</v>
      </c>
      <c r="E10305">
        <v>0.06</v>
      </c>
      <c r="F10305">
        <f t="shared" si="320"/>
        <v>8.3777999999999988</v>
      </c>
      <c r="G10305">
        <f t="shared" si="321"/>
        <v>131.25219999999999</v>
      </c>
      <c r="H10305">
        <v>3</v>
      </c>
      <c r="I10305" s="17">
        <v>45511</v>
      </c>
      <c r="J10305" s="17">
        <v>45515</v>
      </c>
      <c r="K10305" t="s">
        <v>31</v>
      </c>
      <c r="L10305" t="s">
        <v>22</v>
      </c>
      <c r="M10305">
        <v>27.17</v>
      </c>
      <c r="N10305" t="s">
        <v>39</v>
      </c>
    </row>
    <row r="10306" spans="1:14" ht="14.25" customHeight="1" x14ac:dyDescent="0.3">
      <c r="A10306" t="s">
        <v>3018</v>
      </c>
      <c r="B10306" t="s">
        <v>41</v>
      </c>
      <c r="C10306" t="s">
        <v>14</v>
      </c>
      <c r="D10306">
        <v>140.63</v>
      </c>
      <c r="E10306">
        <v>7.0000000000000007E-2</v>
      </c>
      <c r="F10306">
        <f t="shared" ref="F10306:F10369" si="322">D10306*E10306</f>
        <v>9.844100000000001</v>
      </c>
      <c r="G10306">
        <f t="shared" ref="G10306:G10369" si="323">D10306-F10306</f>
        <v>130.7859</v>
      </c>
      <c r="H10306">
        <v>3</v>
      </c>
      <c r="I10306" s="17">
        <v>45589</v>
      </c>
      <c r="J10306" s="17">
        <v>45590</v>
      </c>
      <c r="K10306" t="s">
        <v>15</v>
      </c>
      <c r="L10306" t="s">
        <v>16</v>
      </c>
      <c r="M10306">
        <v>7.71</v>
      </c>
      <c r="N10306" t="s">
        <v>28</v>
      </c>
    </row>
    <row r="10307" spans="1:14" ht="14.25" customHeight="1" x14ac:dyDescent="0.3">
      <c r="A10307" t="s">
        <v>9044</v>
      </c>
      <c r="B10307" t="s">
        <v>25</v>
      </c>
      <c r="C10307" t="s">
        <v>36</v>
      </c>
      <c r="D10307">
        <v>141.29</v>
      </c>
      <c r="E10307">
        <v>0.43</v>
      </c>
      <c r="F10307">
        <f t="shared" si="322"/>
        <v>60.754699999999993</v>
      </c>
      <c r="G10307">
        <f t="shared" si="323"/>
        <v>80.535300000000007</v>
      </c>
      <c r="H10307">
        <v>3</v>
      </c>
      <c r="I10307" s="17">
        <v>45263</v>
      </c>
      <c r="J10307" s="17">
        <v>45268</v>
      </c>
      <c r="K10307" t="s">
        <v>21</v>
      </c>
      <c r="L10307" t="s">
        <v>27</v>
      </c>
      <c r="M10307">
        <v>18.579999999999998</v>
      </c>
      <c r="N10307" t="s">
        <v>17</v>
      </c>
    </row>
    <row r="10308" spans="1:14" ht="14.25" customHeight="1" x14ac:dyDescent="0.3">
      <c r="A10308" t="s">
        <v>11003</v>
      </c>
      <c r="B10308" t="s">
        <v>13</v>
      </c>
      <c r="C10308" t="s">
        <v>33</v>
      </c>
      <c r="D10308">
        <v>143.41</v>
      </c>
      <c r="E10308">
        <v>0.25</v>
      </c>
      <c r="F10308">
        <f t="shared" si="322"/>
        <v>35.852499999999999</v>
      </c>
      <c r="G10308">
        <f t="shared" si="323"/>
        <v>107.5575</v>
      </c>
      <c r="H10308">
        <v>3</v>
      </c>
      <c r="I10308" s="17">
        <v>45581</v>
      </c>
      <c r="J10308" s="17">
        <v>45587</v>
      </c>
      <c r="K10308" t="s">
        <v>15</v>
      </c>
      <c r="L10308" t="s">
        <v>27</v>
      </c>
      <c r="M10308">
        <v>22.22</v>
      </c>
      <c r="N10308" t="s">
        <v>39</v>
      </c>
    </row>
    <row r="10309" spans="1:14" ht="14.25" customHeight="1" x14ac:dyDescent="0.3">
      <c r="A10309" t="s">
        <v>12676</v>
      </c>
      <c r="B10309" t="s">
        <v>25</v>
      </c>
      <c r="C10309" t="s">
        <v>36</v>
      </c>
      <c r="D10309">
        <v>145.83000000000001</v>
      </c>
      <c r="E10309">
        <v>0.27</v>
      </c>
      <c r="F10309">
        <f t="shared" si="322"/>
        <v>39.374100000000006</v>
      </c>
      <c r="G10309">
        <f t="shared" si="323"/>
        <v>106.45590000000001</v>
      </c>
      <c r="H10309">
        <v>3</v>
      </c>
      <c r="I10309" s="17">
        <v>45485</v>
      </c>
      <c r="J10309" s="17">
        <v>45488</v>
      </c>
      <c r="K10309" t="s">
        <v>15</v>
      </c>
      <c r="L10309" t="s">
        <v>22</v>
      </c>
      <c r="M10309">
        <v>26.52</v>
      </c>
      <c r="N10309" t="s">
        <v>28</v>
      </c>
    </row>
    <row r="10310" spans="1:14" ht="14.25" customHeight="1" x14ac:dyDescent="0.3">
      <c r="A10310" t="s">
        <v>5084</v>
      </c>
      <c r="B10310" t="s">
        <v>13</v>
      </c>
      <c r="C10310" t="s">
        <v>14</v>
      </c>
      <c r="D10310">
        <v>145.84</v>
      </c>
      <c r="E10310">
        <v>0.21</v>
      </c>
      <c r="F10310">
        <f t="shared" si="322"/>
        <v>30.6264</v>
      </c>
      <c r="G10310">
        <f t="shared" si="323"/>
        <v>115.2136</v>
      </c>
      <c r="H10310">
        <v>3</v>
      </c>
      <c r="I10310" s="17">
        <v>45511</v>
      </c>
      <c r="J10310" s="17">
        <v>45516</v>
      </c>
      <c r="K10310" t="s">
        <v>21</v>
      </c>
      <c r="L10310" t="s">
        <v>27</v>
      </c>
      <c r="M10310">
        <v>24.42</v>
      </c>
      <c r="N10310" t="s">
        <v>23</v>
      </c>
    </row>
    <row r="10311" spans="1:14" ht="14.25" customHeight="1" x14ac:dyDescent="0.3">
      <c r="A10311" t="s">
        <v>8576</v>
      </c>
      <c r="B10311" t="s">
        <v>25</v>
      </c>
      <c r="C10311" t="s">
        <v>36</v>
      </c>
      <c r="D10311">
        <v>147.02000000000001</v>
      </c>
      <c r="E10311">
        <v>0.13</v>
      </c>
      <c r="F10311">
        <f t="shared" si="322"/>
        <v>19.1126</v>
      </c>
      <c r="G10311">
        <f t="shared" si="323"/>
        <v>127.90740000000001</v>
      </c>
      <c r="H10311">
        <v>3</v>
      </c>
      <c r="I10311" s="17">
        <v>45437</v>
      </c>
      <c r="J10311" s="17">
        <v>45441</v>
      </c>
      <c r="K10311" t="s">
        <v>31</v>
      </c>
      <c r="L10311" t="s">
        <v>16</v>
      </c>
      <c r="M10311">
        <v>32.44</v>
      </c>
      <c r="N10311" t="s">
        <v>34</v>
      </c>
    </row>
    <row r="10312" spans="1:14" ht="14.25" customHeight="1" x14ac:dyDescent="0.3">
      <c r="A10312" t="s">
        <v>1280</v>
      </c>
      <c r="B10312" t="s">
        <v>41</v>
      </c>
      <c r="C10312" t="s">
        <v>14</v>
      </c>
      <c r="D10312">
        <v>148.32</v>
      </c>
      <c r="E10312">
        <v>0.16</v>
      </c>
      <c r="F10312">
        <f t="shared" si="322"/>
        <v>23.731199999999998</v>
      </c>
      <c r="G10312">
        <f t="shared" si="323"/>
        <v>124.58879999999999</v>
      </c>
      <c r="H10312">
        <v>3</v>
      </c>
      <c r="I10312" s="17">
        <v>45437</v>
      </c>
      <c r="J10312" s="17">
        <v>45443</v>
      </c>
      <c r="K10312" t="s">
        <v>31</v>
      </c>
      <c r="L10312" t="s">
        <v>22</v>
      </c>
      <c r="M10312">
        <v>35.07</v>
      </c>
      <c r="N10312" t="s">
        <v>48</v>
      </c>
    </row>
    <row r="10313" spans="1:14" ht="14.25" customHeight="1" x14ac:dyDescent="0.3">
      <c r="A10313" t="s">
        <v>1281</v>
      </c>
      <c r="B10313" t="s">
        <v>41</v>
      </c>
      <c r="C10313" t="s">
        <v>20</v>
      </c>
      <c r="D10313">
        <v>149.85</v>
      </c>
      <c r="E10313">
        <v>0.28000000000000003</v>
      </c>
      <c r="F10313">
        <f t="shared" si="322"/>
        <v>41.958000000000006</v>
      </c>
      <c r="G10313">
        <f t="shared" si="323"/>
        <v>107.892</v>
      </c>
      <c r="H10313">
        <v>3</v>
      </c>
      <c r="I10313" s="17">
        <v>45454</v>
      </c>
      <c r="J10313" s="17">
        <v>45456</v>
      </c>
      <c r="K10313" t="s">
        <v>31</v>
      </c>
      <c r="L10313" t="s">
        <v>27</v>
      </c>
      <c r="M10313">
        <v>15.11</v>
      </c>
      <c r="N10313" t="s">
        <v>23</v>
      </c>
    </row>
    <row r="10314" spans="1:14" ht="14.25" customHeight="1" x14ac:dyDescent="0.3">
      <c r="A10314" t="s">
        <v>8161</v>
      </c>
      <c r="B10314" t="s">
        <v>19</v>
      </c>
      <c r="C10314" t="s">
        <v>14</v>
      </c>
      <c r="D10314">
        <v>150.91</v>
      </c>
      <c r="E10314">
        <v>0.01</v>
      </c>
      <c r="F10314">
        <f t="shared" si="322"/>
        <v>1.5091000000000001</v>
      </c>
      <c r="G10314">
        <f t="shared" si="323"/>
        <v>149.40090000000001</v>
      </c>
      <c r="H10314">
        <v>3</v>
      </c>
      <c r="I10314" s="17">
        <v>45654</v>
      </c>
      <c r="J10314" s="17">
        <v>45656</v>
      </c>
      <c r="K10314" t="s">
        <v>15</v>
      </c>
      <c r="L10314" t="s">
        <v>27</v>
      </c>
      <c r="M10314">
        <v>37.020000000000003</v>
      </c>
      <c r="N10314" t="s">
        <v>48</v>
      </c>
    </row>
    <row r="10315" spans="1:14" ht="14.25" customHeight="1" x14ac:dyDescent="0.3">
      <c r="A10315" t="s">
        <v>8225</v>
      </c>
      <c r="B10315" t="s">
        <v>25</v>
      </c>
      <c r="C10315" t="s">
        <v>14</v>
      </c>
      <c r="D10315">
        <v>150.91</v>
      </c>
      <c r="E10315">
        <v>0.41</v>
      </c>
      <c r="F10315">
        <f t="shared" si="322"/>
        <v>61.873099999999994</v>
      </c>
      <c r="G10315">
        <f t="shared" si="323"/>
        <v>89.036900000000003</v>
      </c>
      <c r="H10315">
        <v>3</v>
      </c>
      <c r="I10315" s="17">
        <v>45291</v>
      </c>
      <c r="J10315" s="17">
        <v>45292</v>
      </c>
      <c r="K10315" t="s">
        <v>21</v>
      </c>
      <c r="L10315" t="s">
        <v>16</v>
      </c>
      <c r="M10315">
        <v>24.4</v>
      </c>
      <c r="N10315" t="s">
        <v>28</v>
      </c>
    </row>
    <row r="10316" spans="1:14" ht="14.25" customHeight="1" x14ac:dyDescent="0.3">
      <c r="A10316" t="s">
        <v>7645</v>
      </c>
      <c r="B10316" t="s">
        <v>25</v>
      </c>
      <c r="C10316" t="s">
        <v>20</v>
      </c>
      <c r="D10316">
        <v>152.66999999999999</v>
      </c>
      <c r="E10316">
        <v>7.0000000000000007E-2</v>
      </c>
      <c r="F10316">
        <f t="shared" si="322"/>
        <v>10.6869</v>
      </c>
      <c r="G10316">
        <f t="shared" si="323"/>
        <v>141.98309999999998</v>
      </c>
      <c r="H10316">
        <v>3</v>
      </c>
      <c r="I10316" s="17">
        <v>45255</v>
      </c>
      <c r="J10316" s="17">
        <v>45258</v>
      </c>
      <c r="K10316" t="s">
        <v>15</v>
      </c>
      <c r="L10316" t="s">
        <v>27</v>
      </c>
      <c r="M10316">
        <v>23.38</v>
      </c>
      <c r="N10316" t="s">
        <v>39</v>
      </c>
    </row>
    <row r="10317" spans="1:14" ht="14.25" customHeight="1" x14ac:dyDescent="0.3">
      <c r="A10317" t="s">
        <v>3298</v>
      </c>
      <c r="B10317" t="s">
        <v>19</v>
      </c>
      <c r="C10317" t="s">
        <v>26</v>
      </c>
      <c r="D10317">
        <v>154.35</v>
      </c>
      <c r="E10317">
        <v>0.24</v>
      </c>
      <c r="F10317">
        <f t="shared" si="322"/>
        <v>37.043999999999997</v>
      </c>
      <c r="G10317">
        <f t="shared" si="323"/>
        <v>117.306</v>
      </c>
      <c r="H10317">
        <v>3</v>
      </c>
      <c r="I10317" s="17">
        <v>45647</v>
      </c>
      <c r="J10317" s="17">
        <v>45654</v>
      </c>
      <c r="K10317" t="s">
        <v>31</v>
      </c>
      <c r="L10317" t="s">
        <v>22</v>
      </c>
      <c r="M10317">
        <v>46.24</v>
      </c>
      <c r="N10317" t="s">
        <v>23</v>
      </c>
    </row>
    <row r="10318" spans="1:14" ht="14.25" customHeight="1" x14ac:dyDescent="0.3">
      <c r="A10318" t="s">
        <v>7481</v>
      </c>
      <c r="B10318" t="s">
        <v>19</v>
      </c>
      <c r="C10318" t="s">
        <v>14</v>
      </c>
      <c r="D10318">
        <v>156.5</v>
      </c>
      <c r="E10318">
        <v>0.06</v>
      </c>
      <c r="F10318">
        <f t="shared" si="322"/>
        <v>9.3899999999999988</v>
      </c>
      <c r="G10318">
        <f t="shared" si="323"/>
        <v>147.11000000000001</v>
      </c>
      <c r="H10318">
        <v>3</v>
      </c>
      <c r="I10318" s="17">
        <v>45054</v>
      </c>
      <c r="J10318" s="17">
        <v>45058</v>
      </c>
      <c r="K10318" t="s">
        <v>31</v>
      </c>
      <c r="L10318" t="s">
        <v>22</v>
      </c>
      <c r="M10318">
        <v>44.61</v>
      </c>
      <c r="N10318" t="s">
        <v>39</v>
      </c>
    </row>
    <row r="10319" spans="1:14" ht="14.25" customHeight="1" x14ac:dyDescent="0.3">
      <c r="A10319" t="s">
        <v>9925</v>
      </c>
      <c r="B10319" t="s">
        <v>13</v>
      </c>
      <c r="C10319" t="s">
        <v>33</v>
      </c>
      <c r="D10319">
        <v>160.91</v>
      </c>
      <c r="E10319">
        <v>0.23</v>
      </c>
      <c r="F10319">
        <f t="shared" si="322"/>
        <v>37.009300000000003</v>
      </c>
      <c r="G10319">
        <f t="shared" si="323"/>
        <v>123.9007</v>
      </c>
      <c r="H10319">
        <v>3</v>
      </c>
      <c r="I10319" s="17">
        <v>45544</v>
      </c>
      <c r="J10319" s="17">
        <v>45548</v>
      </c>
      <c r="K10319" t="s">
        <v>31</v>
      </c>
      <c r="L10319" t="s">
        <v>16</v>
      </c>
      <c r="M10319">
        <v>45.24</v>
      </c>
      <c r="N10319" t="s">
        <v>39</v>
      </c>
    </row>
    <row r="10320" spans="1:14" ht="14.25" customHeight="1" x14ac:dyDescent="0.3">
      <c r="A10320" t="s">
        <v>11641</v>
      </c>
      <c r="B10320" t="s">
        <v>25</v>
      </c>
      <c r="C10320" t="s">
        <v>20</v>
      </c>
      <c r="D10320">
        <v>162.71</v>
      </c>
      <c r="E10320">
        <v>0.01</v>
      </c>
      <c r="F10320">
        <f t="shared" si="322"/>
        <v>1.6271000000000002</v>
      </c>
      <c r="G10320">
        <f t="shared" si="323"/>
        <v>161.0829</v>
      </c>
      <c r="H10320">
        <v>3</v>
      </c>
      <c r="I10320" s="17">
        <v>44940</v>
      </c>
      <c r="J10320" s="17">
        <v>44945</v>
      </c>
      <c r="K10320" t="s">
        <v>31</v>
      </c>
      <c r="L10320" t="s">
        <v>16</v>
      </c>
      <c r="M10320">
        <v>40.65</v>
      </c>
      <c r="N10320" t="s">
        <v>23</v>
      </c>
    </row>
    <row r="10321" spans="1:14" ht="14.25" customHeight="1" x14ac:dyDescent="0.3">
      <c r="A10321" t="s">
        <v>10335</v>
      </c>
      <c r="B10321" t="s">
        <v>41</v>
      </c>
      <c r="C10321" t="s">
        <v>36</v>
      </c>
      <c r="D10321">
        <v>169.21</v>
      </c>
      <c r="E10321">
        <v>0.49</v>
      </c>
      <c r="F10321">
        <f t="shared" si="322"/>
        <v>82.912900000000008</v>
      </c>
      <c r="G10321">
        <f t="shared" si="323"/>
        <v>86.2971</v>
      </c>
      <c r="H10321">
        <v>3</v>
      </c>
      <c r="I10321" s="17">
        <v>45657</v>
      </c>
      <c r="J10321" s="17">
        <v>45663</v>
      </c>
      <c r="K10321" t="s">
        <v>15</v>
      </c>
      <c r="L10321" t="s">
        <v>22</v>
      </c>
      <c r="M10321">
        <v>15.3</v>
      </c>
      <c r="N10321" t="s">
        <v>48</v>
      </c>
    </row>
    <row r="10322" spans="1:14" ht="14.25" customHeight="1" x14ac:dyDescent="0.3">
      <c r="A10322" t="s">
        <v>820</v>
      </c>
      <c r="B10322" t="s">
        <v>19</v>
      </c>
      <c r="C10322" t="s">
        <v>26</v>
      </c>
      <c r="D10322">
        <v>175.76</v>
      </c>
      <c r="E10322">
        <v>0.06</v>
      </c>
      <c r="F10322">
        <f t="shared" si="322"/>
        <v>10.545599999999999</v>
      </c>
      <c r="G10322">
        <f t="shared" si="323"/>
        <v>165.21439999999998</v>
      </c>
      <c r="H10322">
        <v>3</v>
      </c>
      <c r="I10322" s="17">
        <v>45385</v>
      </c>
      <c r="J10322" s="17">
        <v>45386</v>
      </c>
      <c r="K10322" t="s">
        <v>31</v>
      </c>
      <c r="L10322" t="s">
        <v>22</v>
      </c>
      <c r="M10322">
        <v>13.75</v>
      </c>
      <c r="N10322" t="s">
        <v>48</v>
      </c>
    </row>
    <row r="10323" spans="1:14" ht="14.25" customHeight="1" x14ac:dyDescent="0.3">
      <c r="A10323" t="s">
        <v>154</v>
      </c>
      <c r="B10323" t="s">
        <v>25</v>
      </c>
      <c r="C10323" t="s">
        <v>33</v>
      </c>
      <c r="D10323">
        <v>176.35</v>
      </c>
      <c r="E10323">
        <v>0.13</v>
      </c>
      <c r="F10323">
        <f t="shared" si="322"/>
        <v>22.9255</v>
      </c>
      <c r="G10323">
        <f t="shared" si="323"/>
        <v>153.42449999999999</v>
      </c>
      <c r="H10323">
        <v>3</v>
      </c>
      <c r="I10323" s="17">
        <v>45104</v>
      </c>
      <c r="J10323" s="17">
        <v>45106</v>
      </c>
      <c r="K10323" t="s">
        <v>31</v>
      </c>
      <c r="L10323" t="s">
        <v>27</v>
      </c>
      <c r="M10323">
        <v>40.409999999999997</v>
      </c>
      <c r="N10323" t="s">
        <v>17</v>
      </c>
    </row>
    <row r="10324" spans="1:14" ht="14.25" customHeight="1" x14ac:dyDescent="0.3">
      <c r="A10324" t="s">
        <v>2820</v>
      </c>
      <c r="B10324" t="s">
        <v>25</v>
      </c>
      <c r="C10324" t="s">
        <v>33</v>
      </c>
      <c r="D10324">
        <v>182.21</v>
      </c>
      <c r="E10324">
        <v>0.44</v>
      </c>
      <c r="F10324">
        <f t="shared" si="322"/>
        <v>80.17240000000001</v>
      </c>
      <c r="G10324">
        <f t="shared" si="323"/>
        <v>102.0376</v>
      </c>
      <c r="H10324">
        <v>3</v>
      </c>
      <c r="I10324" s="17">
        <v>45235</v>
      </c>
      <c r="J10324" s="17">
        <v>45239</v>
      </c>
      <c r="K10324" t="s">
        <v>21</v>
      </c>
      <c r="L10324" t="s">
        <v>27</v>
      </c>
      <c r="M10324">
        <v>14.58</v>
      </c>
      <c r="N10324" t="s">
        <v>34</v>
      </c>
    </row>
    <row r="10325" spans="1:14" ht="14.25" customHeight="1" x14ac:dyDescent="0.3">
      <c r="A10325" t="s">
        <v>7289</v>
      </c>
      <c r="B10325" t="s">
        <v>41</v>
      </c>
      <c r="C10325" t="s">
        <v>14</v>
      </c>
      <c r="D10325">
        <v>183.55</v>
      </c>
      <c r="E10325">
        <v>0.31</v>
      </c>
      <c r="F10325">
        <f t="shared" si="322"/>
        <v>56.900500000000001</v>
      </c>
      <c r="G10325">
        <f t="shared" si="323"/>
        <v>126.64950000000002</v>
      </c>
      <c r="H10325">
        <v>3</v>
      </c>
      <c r="I10325" s="17">
        <v>44961</v>
      </c>
      <c r="J10325" s="17">
        <v>44965</v>
      </c>
      <c r="K10325" t="s">
        <v>15</v>
      </c>
      <c r="L10325" t="s">
        <v>16</v>
      </c>
      <c r="M10325">
        <v>16.27</v>
      </c>
      <c r="N10325" t="s">
        <v>17</v>
      </c>
    </row>
    <row r="10326" spans="1:14" ht="14.25" customHeight="1" x14ac:dyDescent="0.3">
      <c r="A10326" t="s">
        <v>3439</v>
      </c>
      <c r="B10326" t="s">
        <v>41</v>
      </c>
      <c r="C10326" t="s">
        <v>36</v>
      </c>
      <c r="D10326">
        <v>193.88</v>
      </c>
      <c r="E10326">
        <v>0.04</v>
      </c>
      <c r="F10326">
        <f t="shared" si="322"/>
        <v>7.7552000000000003</v>
      </c>
      <c r="G10326">
        <f t="shared" si="323"/>
        <v>186.12479999999999</v>
      </c>
      <c r="H10326">
        <v>3</v>
      </c>
      <c r="I10326" s="17">
        <v>45151</v>
      </c>
      <c r="J10326" s="17">
        <v>45156</v>
      </c>
      <c r="K10326" t="s">
        <v>21</v>
      </c>
      <c r="L10326" t="s">
        <v>16</v>
      </c>
      <c r="M10326">
        <v>19.079999999999998</v>
      </c>
      <c r="N10326" t="s">
        <v>48</v>
      </c>
    </row>
    <row r="10327" spans="1:14" ht="14.25" customHeight="1" x14ac:dyDescent="0.3">
      <c r="A10327" t="s">
        <v>4211</v>
      </c>
      <c r="B10327" t="s">
        <v>41</v>
      </c>
      <c r="C10327" t="s">
        <v>36</v>
      </c>
      <c r="D10327">
        <v>194.84</v>
      </c>
      <c r="E10327">
        <v>0.23</v>
      </c>
      <c r="F10327">
        <f t="shared" si="322"/>
        <v>44.813200000000002</v>
      </c>
      <c r="G10327">
        <f t="shared" si="323"/>
        <v>150.02680000000001</v>
      </c>
      <c r="H10327">
        <v>3</v>
      </c>
      <c r="I10327" s="17">
        <v>45446</v>
      </c>
      <c r="J10327" s="17">
        <v>45452</v>
      </c>
      <c r="K10327" t="s">
        <v>31</v>
      </c>
      <c r="L10327" t="s">
        <v>27</v>
      </c>
      <c r="M10327">
        <v>36.68</v>
      </c>
      <c r="N10327" t="s">
        <v>48</v>
      </c>
    </row>
    <row r="10328" spans="1:14" ht="14.25" customHeight="1" x14ac:dyDescent="0.3">
      <c r="A10328" t="s">
        <v>2080</v>
      </c>
      <c r="B10328" t="s">
        <v>13</v>
      </c>
      <c r="C10328" t="s">
        <v>14</v>
      </c>
      <c r="D10328">
        <v>196.81</v>
      </c>
      <c r="E10328">
        <v>0.19</v>
      </c>
      <c r="F10328">
        <f t="shared" si="322"/>
        <v>37.393900000000002</v>
      </c>
      <c r="G10328">
        <f t="shared" si="323"/>
        <v>159.4161</v>
      </c>
      <c r="H10328">
        <v>3</v>
      </c>
      <c r="I10328" s="17">
        <v>45222</v>
      </c>
      <c r="J10328" s="17">
        <v>45227</v>
      </c>
      <c r="K10328" t="s">
        <v>21</v>
      </c>
      <c r="L10328" t="s">
        <v>16</v>
      </c>
      <c r="M10328">
        <v>15.1</v>
      </c>
      <c r="N10328" t="s">
        <v>34</v>
      </c>
    </row>
    <row r="10329" spans="1:14" ht="14.25" customHeight="1" x14ac:dyDescent="0.3">
      <c r="A10329" t="s">
        <v>1048</v>
      </c>
      <c r="B10329" t="s">
        <v>41</v>
      </c>
      <c r="C10329" t="s">
        <v>36</v>
      </c>
      <c r="D10329">
        <v>197.95</v>
      </c>
      <c r="E10329">
        <v>0.12</v>
      </c>
      <c r="F10329">
        <f t="shared" si="322"/>
        <v>23.753999999999998</v>
      </c>
      <c r="G10329">
        <f t="shared" si="323"/>
        <v>174.196</v>
      </c>
      <c r="H10329">
        <v>3</v>
      </c>
      <c r="I10329" s="17">
        <v>45333</v>
      </c>
      <c r="J10329" s="17">
        <v>45340</v>
      </c>
      <c r="K10329" t="s">
        <v>21</v>
      </c>
      <c r="L10329" t="s">
        <v>22</v>
      </c>
      <c r="M10329">
        <v>38.020000000000003</v>
      </c>
      <c r="N10329" t="s">
        <v>28</v>
      </c>
    </row>
    <row r="10330" spans="1:14" ht="14.25" customHeight="1" x14ac:dyDescent="0.3">
      <c r="A10330" t="s">
        <v>14384</v>
      </c>
      <c r="B10330" t="s">
        <v>25</v>
      </c>
      <c r="C10330" t="s">
        <v>26</v>
      </c>
      <c r="D10330">
        <v>199.53</v>
      </c>
      <c r="E10330">
        <v>0.15</v>
      </c>
      <c r="F10330">
        <f t="shared" si="322"/>
        <v>29.929499999999997</v>
      </c>
      <c r="G10330">
        <f t="shared" si="323"/>
        <v>169.60050000000001</v>
      </c>
      <c r="H10330">
        <v>3</v>
      </c>
      <c r="I10330" s="17">
        <v>45102</v>
      </c>
      <c r="J10330" s="17">
        <v>45108</v>
      </c>
      <c r="K10330" t="s">
        <v>31</v>
      </c>
      <c r="L10330" t="s">
        <v>22</v>
      </c>
      <c r="M10330">
        <v>48.59</v>
      </c>
      <c r="N10330" t="s">
        <v>39</v>
      </c>
    </row>
    <row r="10331" spans="1:14" ht="14.25" customHeight="1" x14ac:dyDescent="0.3">
      <c r="A10331" t="s">
        <v>5455</v>
      </c>
      <c r="B10331" t="s">
        <v>41</v>
      </c>
      <c r="C10331" t="s">
        <v>20</v>
      </c>
      <c r="D10331">
        <v>199.76</v>
      </c>
      <c r="E10331">
        <v>0.37</v>
      </c>
      <c r="F10331">
        <f t="shared" si="322"/>
        <v>73.911199999999994</v>
      </c>
      <c r="G10331">
        <f t="shared" si="323"/>
        <v>125.8488</v>
      </c>
      <c r="H10331">
        <v>3</v>
      </c>
      <c r="I10331" s="17">
        <v>44927</v>
      </c>
      <c r="J10331" s="17">
        <v>44929</v>
      </c>
      <c r="K10331" t="s">
        <v>31</v>
      </c>
      <c r="L10331" t="s">
        <v>27</v>
      </c>
      <c r="M10331">
        <v>53.15</v>
      </c>
      <c r="N10331" t="s">
        <v>28</v>
      </c>
    </row>
    <row r="10332" spans="1:14" ht="14.25" customHeight="1" x14ac:dyDescent="0.3">
      <c r="A10332" t="s">
        <v>11209</v>
      </c>
      <c r="B10332" t="s">
        <v>25</v>
      </c>
      <c r="C10332" t="s">
        <v>33</v>
      </c>
      <c r="D10332">
        <v>200.42</v>
      </c>
      <c r="E10332">
        <v>0.48</v>
      </c>
      <c r="F10332">
        <f t="shared" si="322"/>
        <v>96.201599999999985</v>
      </c>
      <c r="G10332">
        <f t="shared" si="323"/>
        <v>104.2184</v>
      </c>
      <c r="H10332">
        <v>3</v>
      </c>
      <c r="I10332" s="17">
        <v>45196</v>
      </c>
      <c r="J10332" s="17">
        <v>45200</v>
      </c>
      <c r="K10332" t="s">
        <v>31</v>
      </c>
      <c r="L10332" t="s">
        <v>16</v>
      </c>
      <c r="M10332">
        <v>20.16</v>
      </c>
      <c r="N10332" t="s">
        <v>17</v>
      </c>
    </row>
    <row r="10333" spans="1:14" ht="14.25" customHeight="1" x14ac:dyDescent="0.3">
      <c r="A10333" t="s">
        <v>5599</v>
      </c>
      <c r="B10333" t="s">
        <v>25</v>
      </c>
      <c r="C10333" t="s">
        <v>20</v>
      </c>
      <c r="D10333">
        <v>202.39</v>
      </c>
      <c r="E10333">
        <v>0.28000000000000003</v>
      </c>
      <c r="F10333">
        <f t="shared" si="322"/>
        <v>56.669200000000004</v>
      </c>
      <c r="G10333">
        <f t="shared" si="323"/>
        <v>145.7208</v>
      </c>
      <c r="H10333">
        <v>3</v>
      </c>
      <c r="I10333" s="17">
        <v>45462</v>
      </c>
      <c r="J10333" s="17">
        <v>45468</v>
      </c>
      <c r="K10333" t="s">
        <v>15</v>
      </c>
      <c r="L10333" t="s">
        <v>16</v>
      </c>
      <c r="M10333">
        <v>59.85</v>
      </c>
      <c r="N10333" t="s">
        <v>48</v>
      </c>
    </row>
    <row r="10334" spans="1:14" ht="14.25" customHeight="1" x14ac:dyDescent="0.3">
      <c r="A10334" t="s">
        <v>7286</v>
      </c>
      <c r="B10334" t="s">
        <v>25</v>
      </c>
      <c r="C10334" t="s">
        <v>26</v>
      </c>
      <c r="D10334">
        <v>209.71</v>
      </c>
      <c r="E10334">
        <v>0.15</v>
      </c>
      <c r="F10334">
        <f t="shared" si="322"/>
        <v>31.456499999999998</v>
      </c>
      <c r="G10334">
        <f t="shared" si="323"/>
        <v>178.2535</v>
      </c>
      <c r="H10334">
        <v>3</v>
      </c>
      <c r="I10334" s="17">
        <v>45204</v>
      </c>
      <c r="J10334" s="17">
        <v>45205</v>
      </c>
      <c r="K10334" t="s">
        <v>21</v>
      </c>
      <c r="L10334" t="s">
        <v>27</v>
      </c>
      <c r="M10334">
        <v>43.44</v>
      </c>
      <c r="N10334" t="s">
        <v>28</v>
      </c>
    </row>
    <row r="10335" spans="1:14" ht="14.25" customHeight="1" x14ac:dyDescent="0.3">
      <c r="A10335" t="s">
        <v>10220</v>
      </c>
      <c r="B10335" t="s">
        <v>13</v>
      </c>
      <c r="C10335" t="s">
        <v>36</v>
      </c>
      <c r="D10335">
        <v>210.78</v>
      </c>
      <c r="E10335">
        <v>0.45</v>
      </c>
      <c r="F10335">
        <f t="shared" si="322"/>
        <v>94.850999999999999</v>
      </c>
      <c r="G10335">
        <f t="shared" si="323"/>
        <v>115.929</v>
      </c>
      <c r="H10335">
        <v>3</v>
      </c>
      <c r="I10335" s="17">
        <v>45387</v>
      </c>
      <c r="J10335" s="17">
        <v>45391</v>
      </c>
      <c r="K10335" t="s">
        <v>21</v>
      </c>
      <c r="L10335" t="s">
        <v>22</v>
      </c>
      <c r="M10335">
        <v>28.02</v>
      </c>
      <c r="N10335" t="s">
        <v>17</v>
      </c>
    </row>
    <row r="10336" spans="1:14" ht="14.25" customHeight="1" x14ac:dyDescent="0.3">
      <c r="A10336" t="s">
        <v>10033</v>
      </c>
      <c r="B10336" t="s">
        <v>13</v>
      </c>
      <c r="C10336" t="s">
        <v>26</v>
      </c>
      <c r="D10336">
        <v>211.78</v>
      </c>
      <c r="E10336">
        <v>0.19</v>
      </c>
      <c r="F10336">
        <f t="shared" si="322"/>
        <v>40.238199999999999</v>
      </c>
      <c r="G10336">
        <f t="shared" si="323"/>
        <v>171.54179999999999</v>
      </c>
      <c r="H10336">
        <v>3</v>
      </c>
      <c r="I10336" s="17">
        <v>45164</v>
      </c>
      <c r="J10336" s="17">
        <v>45167</v>
      </c>
      <c r="K10336" t="s">
        <v>15</v>
      </c>
      <c r="L10336" t="s">
        <v>27</v>
      </c>
      <c r="M10336">
        <v>12.86</v>
      </c>
      <c r="N10336" t="s">
        <v>17</v>
      </c>
    </row>
    <row r="10337" spans="1:14" ht="14.25" customHeight="1" x14ac:dyDescent="0.3">
      <c r="A10337" t="s">
        <v>12484</v>
      </c>
      <c r="B10337" t="s">
        <v>25</v>
      </c>
      <c r="C10337" t="s">
        <v>20</v>
      </c>
      <c r="D10337">
        <v>213.04</v>
      </c>
      <c r="E10337">
        <v>0.02</v>
      </c>
      <c r="F10337">
        <f t="shared" si="322"/>
        <v>4.2607999999999997</v>
      </c>
      <c r="G10337">
        <f t="shared" si="323"/>
        <v>208.7792</v>
      </c>
      <c r="H10337">
        <v>3</v>
      </c>
      <c r="I10337" s="17">
        <v>45144</v>
      </c>
      <c r="J10337" s="17">
        <v>45148</v>
      </c>
      <c r="K10337" t="s">
        <v>31</v>
      </c>
      <c r="L10337" t="s">
        <v>22</v>
      </c>
      <c r="M10337">
        <v>23.32</v>
      </c>
      <c r="N10337" t="s">
        <v>48</v>
      </c>
    </row>
    <row r="10338" spans="1:14" ht="14.25" customHeight="1" x14ac:dyDescent="0.3">
      <c r="A10338" t="s">
        <v>6738</v>
      </c>
      <c r="B10338" t="s">
        <v>41</v>
      </c>
      <c r="C10338" t="s">
        <v>36</v>
      </c>
      <c r="D10338">
        <v>214.55</v>
      </c>
      <c r="E10338">
        <v>0.04</v>
      </c>
      <c r="F10338">
        <f t="shared" si="322"/>
        <v>8.5820000000000007</v>
      </c>
      <c r="G10338">
        <f t="shared" si="323"/>
        <v>205.96800000000002</v>
      </c>
      <c r="H10338">
        <v>3</v>
      </c>
      <c r="I10338" s="17">
        <v>45435</v>
      </c>
      <c r="J10338" s="17">
        <v>45436</v>
      </c>
      <c r="K10338" t="s">
        <v>15</v>
      </c>
      <c r="L10338" t="s">
        <v>22</v>
      </c>
      <c r="M10338">
        <v>12.93</v>
      </c>
      <c r="N10338" t="s">
        <v>23</v>
      </c>
    </row>
    <row r="10339" spans="1:14" ht="14.25" customHeight="1" x14ac:dyDescent="0.3">
      <c r="A10339" t="s">
        <v>9808</v>
      </c>
      <c r="B10339" t="s">
        <v>19</v>
      </c>
      <c r="C10339" t="s">
        <v>14</v>
      </c>
      <c r="D10339">
        <v>218.65</v>
      </c>
      <c r="E10339">
        <v>0.32</v>
      </c>
      <c r="F10339">
        <f t="shared" si="322"/>
        <v>69.968000000000004</v>
      </c>
      <c r="G10339">
        <f t="shared" si="323"/>
        <v>148.68200000000002</v>
      </c>
      <c r="H10339">
        <v>3</v>
      </c>
      <c r="I10339" s="17">
        <v>45026</v>
      </c>
      <c r="J10339" s="17">
        <v>45031</v>
      </c>
      <c r="K10339" t="s">
        <v>21</v>
      </c>
      <c r="L10339" t="s">
        <v>27</v>
      </c>
      <c r="M10339">
        <v>50.94</v>
      </c>
      <c r="N10339" t="s">
        <v>17</v>
      </c>
    </row>
    <row r="10340" spans="1:14" ht="14.25" customHeight="1" x14ac:dyDescent="0.3">
      <c r="A10340" t="s">
        <v>6523</v>
      </c>
      <c r="B10340" t="s">
        <v>25</v>
      </c>
      <c r="C10340" t="s">
        <v>33</v>
      </c>
      <c r="D10340">
        <v>225.78</v>
      </c>
      <c r="E10340">
        <v>0.16</v>
      </c>
      <c r="F10340">
        <f t="shared" si="322"/>
        <v>36.1248</v>
      </c>
      <c r="G10340">
        <f t="shared" si="323"/>
        <v>189.65520000000001</v>
      </c>
      <c r="H10340">
        <v>3</v>
      </c>
      <c r="I10340" s="17">
        <v>45548</v>
      </c>
      <c r="J10340" s="17">
        <v>45552</v>
      </c>
      <c r="K10340" t="s">
        <v>21</v>
      </c>
      <c r="L10340" t="s">
        <v>16</v>
      </c>
      <c r="M10340">
        <v>20.77</v>
      </c>
      <c r="N10340" t="s">
        <v>34</v>
      </c>
    </row>
    <row r="10341" spans="1:14" ht="14.25" customHeight="1" x14ac:dyDescent="0.3">
      <c r="A10341" t="s">
        <v>5645</v>
      </c>
      <c r="B10341" t="s">
        <v>13</v>
      </c>
      <c r="C10341" t="s">
        <v>20</v>
      </c>
      <c r="D10341">
        <v>226.36</v>
      </c>
      <c r="E10341">
        <v>0.12</v>
      </c>
      <c r="F10341">
        <f t="shared" si="322"/>
        <v>27.1632</v>
      </c>
      <c r="G10341">
        <f t="shared" si="323"/>
        <v>199.19680000000002</v>
      </c>
      <c r="H10341">
        <v>3</v>
      </c>
      <c r="I10341" s="17">
        <v>45467</v>
      </c>
      <c r="J10341" s="17">
        <v>45472</v>
      </c>
      <c r="K10341" t="s">
        <v>21</v>
      </c>
      <c r="L10341" t="s">
        <v>16</v>
      </c>
      <c r="M10341">
        <v>58.24</v>
      </c>
      <c r="N10341" t="s">
        <v>48</v>
      </c>
    </row>
    <row r="10342" spans="1:14" ht="14.25" customHeight="1" x14ac:dyDescent="0.3">
      <c r="A10342" t="s">
        <v>11479</v>
      </c>
      <c r="B10342" t="s">
        <v>19</v>
      </c>
      <c r="C10342" t="s">
        <v>14</v>
      </c>
      <c r="D10342">
        <v>226.57</v>
      </c>
      <c r="E10342">
        <v>0.25</v>
      </c>
      <c r="F10342">
        <f t="shared" si="322"/>
        <v>56.642499999999998</v>
      </c>
      <c r="G10342">
        <f t="shared" si="323"/>
        <v>169.92750000000001</v>
      </c>
      <c r="H10342">
        <v>3</v>
      </c>
      <c r="I10342" s="17">
        <v>45248</v>
      </c>
      <c r="J10342" s="17">
        <v>45254</v>
      </c>
      <c r="K10342" t="s">
        <v>31</v>
      </c>
      <c r="L10342" t="s">
        <v>16</v>
      </c>
      <c r="M10342">
        <v>59.94</v>
      </c>
      <c r="N10342" t="s">
        <v>39</v>
      </c>
    </row>
    <row r="10343" spans="1:14" ht="14.25" customHeight="1" x14ac:dyDescent="0.3">
      <c r="A10343" t="s">
        <v>12989</v>
      </c>
      <c r="B10343" t="s">
        <v>41</v>
      </c>
      <c r="C10343" t="s">
        <v>36</v>
      </c>
      <c r="D10343">
        <v>233.35</v>
      </c>
      <c r="E10343">
        <v>0.31</v>
      </c>
      <c r="F10343">
        <f t="shared" si="322"/>
        <v>72.338499999999996</v>
      </c>
      <c r="G10343">
        <f t="shared" si="323"/>
        <v>161.01150000000001</v>
      </c>
      <c r="H10343">
        <v>3</v>
      </c>
      <c r="I10343" s="17">
        <v>45504</v>
      </c>
      <c r="J10343" s="17">
        <v>45508</v>
      </c>
      <c r="K10343" t="s">
        <v>31</v>
      </c>
      <c r="L10343" t="s">
        <v>22</v>
      </c>
      <c r="M10343">
        <v>53.89</v>
      </c>
      <c r="N10343" t="s">
        <v>39</v>
      </c>
    </row>
    <row r="10344" spans="1:14" ht="14.25" customHeight="1" x14ac:dyDescent="0.3">
      <c r="A10344" t="s">
        <v>12266</v>
      </c>
      <c r="B10344" t="s">
        <v>13</v>
      </c>
      <c r="C10344" t="s">
        <v>20</v>
      </c>
      <c r="D10344">
        <v>237.41</v>
      </c>
      <c r="E10344">
        <v>0.14000000000000001</v>
      </c>
      <c r="F10344">
        <f t="shared" si="322"/>
        <v>33.237400000000001</v>
      </c>
      <c r="G10344">
        <f t="shared" si="323"/>
        <v>204.17259999999999</v>
      </c>
      <c r="H10344">
        <v>3</v>
      </c>
      <c r="I10344" s="17">
        <v>45050</v>
      </c>
      <c r="J10344" s="17">
        <v>45051</v>
      </c>
      <c r="K10344" t="s">
        <v>21</v>
      </c>
      <c r="L10344" t="s">
        <v>16</v>
      </c>
      <c r="M10344">
        <v>30.75</v>
      </c>
      <c r="N10344" t="s">
        <v>17</v>
      </c>
    </row>
    <row r="10345" spans="1:14" ht="14.25" customHeight="1" x14ac:dyDescent="0.3">
      <c r="A10345" t="s">
        <v>13980</v>
      </c>
      <c r="B10345" t="s">
        <v>25</v>
      </c>
      <c r="C10345" t="s">
        <v>14</v>
      </c>
      <c r="D10345">
        <v>242.06</v>
      </c>
      <c r="E10345">
        <v>0.49</v>
      </c>
      <c r="F10345">
        <f t="shared" si="322"/>
        <v>118.60939999999999</v>
      </c>
      <c r="G10345">
        <f t="shared" si="323"/>
        <v>123.45060000000001</v>
      </c>
      <c r="H10345">
        <v>3</v>
      </c>
      <c r="I10345" s="17">
        <v>45271</v>
      </c>
      <c r="J10345" s="17">
        <v>45276</v>
      </c>
      <c r="K10345" t="s">
        <v>15</v>
      </c>
      <c r="L10345" t="s">
        <v>27</v>
      </c>
      <c r="M10345">
        <v>22.05</v>
      </c>
      <c r="N10345" t="s">
        <v>23</v>
      </c>
    </row>
    <row r="10346" spans="1:14" ht="14.25" customHeight="1" x14ac:dyDescent="0.3">
      <c r="A10346" t="s">
        <v>13859</v>
      </c>
      <c r="B10346" t="s">
        <v>13</v>
      </c>
      <c r="C10346" t="s">
        <v>26</v>
      </c>
      <c r="D10346">
        <v>243.93</v>
      </c>
      <c r="E10346">
        <v>0.22</v>
      </c>
      <c r="F10346">
        <f t="shared" si="322"/>
        <v>53.6646</v>
      </c>
      <c r="G10346">
        <f t="shared" si="323"/>
        <v>190.2654</v>
      </c>
      <c r="H10346">
        <v>3</v>
      </c>
      <c r="I10346" s="17">
        <v>45107</v>
      </c>
      <c r="J10346" s="17">
        <v>45114</v>
      </c>
      <c r="K10346" t="s">
        <v>15</v>
      </c>
      <c r="L10346" t="s">
        <v>16</v>
      </c>
      <c r="M10346">
        <v>26.13</v>
      </c>
      <c r="N10346" t="s">
        <v>48</v>
      </c>
    </row>
    <row r="10347" spans="1:14" ht="14.25" customHeight="1" x14ac:dyDescent="0.3">
      <c r="A10347" t="s">
        <v>15060</v>
      </c>
      <c r="B10347" t="s">
        <v>41</v>
      </c>
      <c r="C10347" t="s">
        <v>33</v>
      </c>
      <c r="D10347">
        <v>244.96</v>
      </c>
      <c r="E10347">
        <v>0.19</v>
      </c>
      <c r="F10347">
        <f t="shared" si="322"/>
        <v>46.542400000000001</v>
      </c>
      <c r="G10347">
        <f t="shared" si="323"/>
        <v>198.41759999999999</v>
      </c>
      <c r="H10347">
        <v>3</v>
      </c>
      <c r="I10347" s="17">
        <v>45350</v>
      </c>
      <c r="J10347" s="17">
        <v>45355</v>
      </c>
      <c r="K10347" t="s">
        <v>21</v>
      </c>
      <c r="L10347" t="s">
        <v>22</v>
      </c>
      <c r="M10347">
        <v>60.34</v>
      </c>
      <c r="N10347" t="s">
        <v>17</v>
      </c>
    </row>
    <row r="10348" spans="1:14" ht="14.25" customHeight="1" x14ac:dyDescent="0.3">
      <c r="A10348" t="s">
        <v>2991</v>
      </c>
      <c r="B10348" t="s">
        <v>13</v>
      </c>
      <c r="C10348" t="s">
        <v>14</v>
      </c>
      <c r="D10348">
        <v>250.11</v>
      </c>
      <c r="E10348">
        <v>0.49</v>
      </c>
      <c r="F10348">
        <f t="shared" si="322"/>
        <v>122.5539</v>
      </c>
      <c r="G10348">
        <f t="shared" si="323"/>
        <v>127.55610000000001</v>
      </c>
      <c r="H10348">
        <v>3</v>
      </c>
      <c r="I10348" s="17">
        <v>45099</v>
      </c>
      <c r="J10348" s="17">
        <v>45102</v>
      </c>
      <c r="K10348" t="s">
        <v>15</v>
      </c>
      <c r="L10348" t="s">
        <v>22</v>
      </c>
      <c r="M10348">
        <v>39.659999999999997</v>
      </c>
      <c r="N10348" t="s">
        <v>34</v>
      </c>
    </row>
    <row r="10349" spans="1:14" ht="14.25" customHeight="1" x14ac:dyDescent="0.3">
      <c r="A10349" t="s">
        <v>8386</v>
      </c>
      <c r="B10349" t="s">
        <v>13</v>
      </c>
      <c r="C10349" t="s">
        <v>14</v>
      </c>
      <c r="D10349">
        <v>253.11</v>
      </c>
      <c r="E10349">
        <v>0.31</v>
      </c>
      <c r="F10349">
        <f t="shared" si="322"/>
        <v>78.464100000000002</v>
      </c>
      <c r="G10349">
        <f t="shared" si="323"/>
        <v>174.64590000000001</v>
      </c>
      <c r="H10349">
        <v>3</v>
      </c>
      <c r="I10349" s="17">
        <v>45364</v>
      </c>
      <c r="J10349" s="17">
        <v>45367</v>
      </c>
      <c r="K10349" t="s">
        <v>21</v>
      </c>
      <c r="L10349" t="s">
        <v>16</v>
      </c>
      <c r="M10349">
        <v>39.97</v>
      </c>
      <c r="N10349" t="s">
        <v>39</v>
      </c>
    </row>
    <row r="10350" spans="1:14" ht="14.25" customHeight="1" x14ac:dyDescent="0.3">
      <c r="A10350" t="s">
        <v>10361</v>
      </c>
      <c r="B10350" t="s">
        <v>25</v>
      </c>
      <c r="C10350" t="s">
        <v>20</v>
      </c>
      <c r="D10350">
        <v>256.36</v>
      </c>
      <c r="E10350">
        <v>0.42</v>
      </c>
      <c r="F10350">
        <f t="shared" si="322"/>
        <v>107.6712</v>
      </c>
      <c r="G10350">
        <f t="shared" si="323"/>
        <v>148.68880000000001</v>
      </c>
      <c r="H10350">
        <v>3</v>
      </c>
      <c r="I10350" s="17">
        <v>45417</v>
      </c>
      <c r="J10350" s="17">
        <v>45420</v>
      </c>
      <c r="K10350" t="s">
        <v>31</v>
      </c>
      <c r="L10350" t="s">
        <v>16</v>
      </c>
      <c r="M10350">
        <v>59.44</v>
      </c>
      <c r="N10350" t="s">
        <v>17</v>
      </c>
    </row>
    <row r="10351" spans="1:14" ht="14.25" customHeight="1" x14ac:dyDescent="0.3">
      <c r="A10351" t="s">
        <v>10055</v>
      </c>
      <c r="B10351" t="s">
        <v>13</v>
      </c>
      <c r="C10351" t="s">
        <v>33</v>
      </c>
      <c r="D10351">
        <v>256.73</v>
      </c>
      <c r="E10351">
        <v>0.05</v>
      </c>
      <c r="F10351">
        <f t="shared" si="322"/>
        <v>12.836500000000001</v>
      </c>
      <c r="G10351">
        <f t="shared" si="323"/>
        <v>243.89350000000002</v>
      </c>
      <c r="H10351">
        <v>3</v>
      </c>
      <c r="I10351" s="17">
        <v>45266</v>
      </c>
      <c r="J10351" s="17">
        <v>45269</v>
      </c>
      <c r="K10351" t="s">
        <v>15</v>
      </c>
      <c r="L10351" t="s">
        <v>16</v>
      </c>
      <c r="M10351">
        <v>60.11</v>
      </c>
      <c r="N10351" t="s">
        <v>28</v>
      </c>
    </row>
    <row r="10352" spans="1:14" ht="14.25" customHeight="1" x14ac:dyDescent="0.3">
      <c r="A10352" t="s">
        <v>6531</v>
      </c>
      <c r="B10352" t="s">
        <v>41</v>
      </c>
      <c r="C10352" t="s">
        <v>20</v>
      </c>
      <c r="D10352">
        <v>262.67</v>
      </c>
      <c r="E10352">
        <v>0.28999999999999998</v>
      </c>
      <c r="F10352">
        <f t="shared" si="322"/>
        <v>76.174300000000002</v>
      </c>
      <c r="G10352">
        <f t="shared" si="323"/>
        <v>186.4957</v>
      </c>
      <c r="H10352">
        <v>3</v>
      </c>
      <c r="I10352" s="17">
        <v>45130</v>
      </c>
      <c r="J10352" s="17">
        <v>45134</v>
      </c>
      <c r="K10352" t="s">
        <v>21</v>
      </c>
      <c r="L10352" t="s">
        <v>16</v>
      </c>
      <c r="M10352">
        <v>23.3</v>
      </c>
      <c r="N10352" t="s">
        <v>34</v>
      </c>
    </row>
    <row r="10353" spans="1:14" ht="14.25" customHeight="1" x14ac:dyDescent="0.3">
      <c r="A10353" t="s">
        <v>14069</v>
      </c>
      <c r="B10353" t="s">
        <v>13</v>
      </c>
      <c r="C10353" t="s">
        <v>20</v>
      </c>
      <c r="D10353">
        <v>263.89</v>
      </c>
      <c r="E10353">
        <v>0.22</v>
      </c>
      <c r="F10353">
        <f t="shared" si="322"/>
        <v>58.055799999999998</v>
      </c>
      <c r="G10353">
        <f t="shared" si="323"/>
        <v>205.83419999999998</v>
      </c>
      <c r="H10353">
        <v>3</v>
      </c>
      <c r="I10353" s="17">
        <v>44938</v>
      </c>
      <c r="J10353" s="17">
        <v>44943</v>
      </c>
      <c r="K10353" t="s">
        <v>21</v>
      </c>
      <c r="L10353" t="s">
        <v>22</v>
      </c>
      <c r="M10353">
        <v>34.07</v>
      </c>
      <c r="N10353" t="s">
        <v>39</v>
      </c>
    </row>
    <row r="10354" spans="1:14" ht="14.25" customHeight="1" x14ac:dyDescent="0.3">
      <c r="A10354" t="s">
        <v>4605</v>
      </c>
      <c r="B10354" t="s">
        <v>25</v>
      </c>
      <c r="C10354" t="s">
        <v>33</v>
      </c>
      <c r="D10354">
        <v>265.56</v>
      </c>
      <c r="E10354">
        <v>0.27</v>
      </c>
      <c r="F10354">
        <f t="shared" si="322"/>
        <v>71.7012</v>
      </c>
      <c r="G10354">
        <f t="shared" si="323"/>
        <v>193.8588</v>
      </c>
      <c r="H10354">
        <v>3</v>
      </c>
      <c r="I10354" s="17">
        <v>45546</v>
      </c>
      <c r="J10354" s="17">
        <v>45551</v>
      </c>
      <c r="K10354" t="s">
        <v>15</v>
      </c>
      <c r="L10354" t="s">
        <v>22</v>
      </c>
      <c r="M10354">
        <v>33.159999999999997</v>
      </c>
      <c r="N10354" t="s">
        <v>17</v>
      </c>
    </row>
    <row r="10355" spans="1:14" ht="14.25" customHeight="1" x14ac:dyDescent="0.3">
      <c r="A10355" t="s">
        <v>9328</v>
      </c>
      <c r="B10355" t="s">
        <v>13</v>
      </c>
      <c r="C10355" t="s">
        <v>26</v>
      </c>
      <c r="D10355">
        <v>265.79000000000002</v>
      </c>
      <c r="E10355">
        <v>0.04</v>
      </c>
      <c r="F10355">
        <f t="shared" si="322"/>
        <v>10.631600000000001</v>
      </c>
      <c r="G10355">
        <f t="shared" si="323"/>
        <v>255.15840000000003</v>
      </c>
      <c r="H10355">
        <v>3</v>
      </c>
      <c r="I10355" s="17">
        <v>45545</v>
      </c>
      <c r="J10355" s="17">
        <v>45546</v>
      </c>
      <c r="K10355" t="s">
        <v>15</v>
      </c>
      <c r="L10355" t="s">
        <v>16</v>
      </c>
      <c r="M10355">
        <v>54.61</v>
      </c>
      <c r="N10355" t="s">
        <v>17</v>
      </c>
    </row>
    <row r="10356" spans="1:14" ht="14.25" customHeight="1" x14ac:dyDescent="0.3">
      <c r="A10356" t="s">
        <v>6009</v>
      </c>
      <c r="B10356" t="s">
        <v>13</v>
      </c>
      <c r="C10356" t="s">
        <v>33</v>
      </c>
      <c r="D10356">
        <v>265.98</v>
      </c>
      <c r="E10356">
        <v>0.44</v>
      </c>
      <c r="F10356">
        <f t="shared" si="322"/>
        <v>117.03120000000001</v>
      </c>
      <c r="G10356">
        <f t="shared" si="323"/>
        <v>148.94880000000001</v>
      </c>
      <c r="H10356">
        <v>3</v>
      </c>
      <c r="I10356" s="17">
        <v>45435</v>
      </c>
      <c r="J10356" s="17">
        <v>45437</v>
      </c>
      <c r="K10356" t="s">
        <v>21</v>
      </c>
      <c r="L10356" t="s">
        <v>16</v>
      </c>
      <c r="M10356">
        <v>37.840000000000003</v>
      </c>
      <c r="N10356" t="s">
        <v>28</v>
      </c>
    </row>
    <row r="10357" spans="1:14" ht="14.25" customHeight="1" x14ac:dyDescent="0.3">
      <c r="A10357" t="s">
        <v>11249</v>
      </c>
      <c r="B10357" t="s">
        <v>19</v>
      </c>
      <c r="C10357" t="s">
        <v>36</v>
      </c>
      <c r="D10357">
        <v>266.75</v>
      </c>
      <c r="E10357">
        <v>0.23</v>
      </c>
      <c r="F10357">
        <f t="shared" si="322"/>
        <v>61.352499999999999</v>
      </c>
      <c r="G10357">
        <f t="shared" si="323"/>
        <v>205.39750000000001</v>
      </c>
      <c r="H10357">
        <v>3</v>
      </c>
      <c r="I10357" s="17">
        <v>45112</v>
      </c>
      <c r="J10357" s="17">
        <v>45115</v>
      </c>
      <c r="K10357" t="s">
        <v>31</v>
      </c>
      <c r="L10357" t="s">
        <v>16</v>
      </c>
      <c r="M10357">
        <v>76.75</v>
      </c>
      <c r="N10357" t="s">
        <v>23</v>
      </c>
    </row>
    <row r="10358" spans="1:14" ht="14.25" customHeight="1" x14ac:dyDescent="0.3">
      <c r="A10358" t="s">
        <v>6454</v>
      </c>
      <c r="B10358" t="s">
        <v>13</v>
      </c>
      <c r="C10358" t="s">
        <v>14</v>
      </c>
      <c r="D10358">
        <v>269.66000000000003</v>
      </c>
      <c r="E10358">
        <v>0.34</v>
      </c>
      <c r="F10358">
        <f t="shared" si="322"/>
        <v>91.684400000000011</v>
      </c>
      <c r="G10358">
        <f t="shared" si="323"/>
        <v>177.97560000000001</v>
      </c>
      <c r="H10358">
        <v>3</v>
      </c>
      <c r="I10358" s="17">
        <v>45135</v>
      </c>
      <c r="J10358" s="17">
        <v>45140</v>
      </c>
      <c r="K10358" t="s">
        <v>31</v>
      </c>
      <c r="L10358" t="s">
        <v>22</v>
      </c>
      <c r="M10358">
        <v>19.5</v>
      </c>
      <c r="N10358" t="s">
        <v>39</v>
      </c>
    </row>
    <row r="10359" spans="1:14" ht="14.25" customHeight="1" x14ac:dyDescent="0.3">
      <c r="A10359" t="s">
        <v>11465</v>
      </c>
      <c r="B10359" t="s">
        <v>19</v>
      </c>
      <c r="C10359" t="s">
        <v>36</v>
      </c>
      <c r="D10359">
        <v>275.44</v>
      </c>
      <c r="E10359">
        <v>0.25</v>
      </c>
      <c r="F10359">
        <f t="shared" si="322"/>
        <v>68.86</v>
      </c>
      <c r="G10359">
        <f t="shared" si="323"/>
        <v>206.57999999999998</v>
      </c>
      <c r="H10359">
        <v>3</v>
      </c>
      <c r="I10359" s="17">
        <v>45475</v>
      </c>
      <c r="J10359" s="17">
        <v>45480</v>
      </c>
      <c r="K10359" t="s">
        <v>31</v>
      </c>
      <c r="L10359" t="s">
        <v>27</v>
      </c>
      <c r="M10359">
        <v>57.88</v>
      </c>
      <c r="N10359" t="s">
        <v>34</v>
      </c>
    </row>
    <row r="10360" spans="1:14" ht="14.25" customHeight="1" x14ac:dyDescent="0.3">
      <c r="A10360" t="s">
        <v>4637</v>
      </c>
      <c r="B10360" t="s">
        <v>41</v>
      </c>
      <c r="C10360" t="s">
        <v>14</v>
      </c>
      <c r="D10360">
        <v>277.06</v>
      </c>
      <c r="E10360">
        <v>0.14000000000000001</v>
      </c>
      <c r="F10360">
        <f t="shared" si="322"/>
        <v>38.788400000000003</v>
      </c>
      <c r="G10360">
        <f t="shared" si="323"/>
        <v>238.27160000000001</v>
      </c>
      <c r="H10360">
        <v>3</v>
      </c>
      <c r="I10360" s="17">
        <v>45224</v>
      </c>
      <c r="J10360" s="17">
        <v>45228</v>
      </c>
      <c r="K10360" t="s">
        <v>31</v>
      </c>
      <c r="L10360" t="s">
        <v>16</v>
      </c>
      <c r="M10360">
        <v>70.27</v>
      </c>
      <c r="N10360" t="s">
        <v>48</v>
      </c>
    </row>
    <row r="10361" spans="1:14" ht="14.25" customHeight="1" x14ac:dyDescent="0.3">
      <c r="A10361" t="s">
        <v>5726</v>
      </c>
      <c r="B10361" t="s">
        <v>25</v>
      </c>
      <c r="C10361" t="s">
        <v>33</v>
      </c>
      <c r="D10361">
        <v>282.56</v>
      </c>
      <c r="E10361">
        <v>0.01</v>
      </c>
      <c r="F10361">
        <f t="shared" si="322"/>
        <v>2.8256000000000001</v>
      </c>
      <c r="G10361">
        <f t="shared" si="323"/>
        <v>279.73439999999999</v>
      </c>
      <c r="H10361">
        <v>3</v>
      </c>
      <c r="I10361" s="17">
        <v>45257</v>
      </c>
      <c r="J10361" s="17">
        <v>45261</v>
      </c>
      <c r="K10361" t="s">
        <v>31</v>
      </c>
      <c r="L10361" t="s">
        <v>16</v>
      </c>
      <c r="M10361">
        <v>76.98</v>
      </c>
      <c r="N10361" t="s">
        <v>23</v>
      </c>
    </row>
    <row r="10362" spans="1:14" ht="14.25" customHeight="1" x14ac:dyDescent="0.3">
      <c r="A10362" t="s">
        <v>6235</v>
      </c>
      <c r="B10362" t="s">
        <v>13</v>
      </c>
      <c r="C10362" t="s">
        <v>14</v>
      </c>
      <c r="D10362">
        <v>283.74</v>
      </c>
      <c r="E10362">
        <v>0.34</v>
      </c>
      <c r="F10362">
        <f t="shared" si="322"/>
        <v>96.471600000000009</v>
      </c>
      <c r="G10362">
        <f t="shared" si="323"/>
        <v>187.26839999999999</v>
      </c>
      <c r="H10362">
        <v>3</v>
      </c>
      <c r="I10362" s="17">
        <v>45455</v>
      </c>
      <c r="J10362" s="17">
        <v>45462</v>
      </c>
      <c r="K10362" t="s">
        <v>31</v>
      </c>
      <c r="L10362" t="s">
        <v>22</v>
      </c>
      <c r="M10362">
        <v>49.25</v>
      </c>
      <c r="N10362" t="s">
        <v>39</v>
      </c>
    </row>
    <row r="10363" spans="1:14" ht="14.25" customHeight="1" x14ac:dyDescent="0.3">
      <c r="A10363" t="s">
        <v>2629</v>
      </c>
      <c r="B10363" t="s">
        <v>13</v>
      </c>
      <c r="C10363" t="s">
        <v>20</v>
      </c>
      <c r="D10363">
        <v>287.63</v>
      </c>
      <c r="E10363">
        <v>0.26</v>
      </c>
      <c r="F10363">
        <f t="shared" si="322"/>
        <v>74.783799999999999</v>
      </c>
      <c r="G10363">
        <f t="shared" si="323"/>
        <v>212.84620000000001</v>
      </c>
      <c r="H10363">
        <v>3</v>
      </c>
      <c r="I10363" s="17">
        <v>45143</v>
      </c>
      <c r="J10363" s="17">
        <v>45146</v>
      </c>
      <c r="K10363" t="s">
        <v>15</v>
      </c>
      <c r="L10363" t="s">
        <v>27</v>
      </c>
      <c r="M10363">
        <v>24.74</v>
      </c>
      <c r="N10363" t="s">
        <v>34</v>
      </c>
    </row>
    <row r="10364" spans="1:14" ht="14.25" customHeight="1" x14ac:dyDescent="0.3">
      <c r="A10364" t="s">
        <v>13040</v>
      </c>
      <c r="B10364" t="s">
        <v>25</v>
      </c>
      <c r="C10364" t="s">
        <v>36</v>
      </c>
      <c r="D10364">
        <v>289.43</v>
      </c>
      <c r="E10364">
        <v>0.36</v>
      </c>
      <c r="F10364">
        <f t="shared" si="322"/>
        <v>104.1948</v>
      </c>
      <c r="G10364">
        <f t="shared" si="323"/>
        <v>185.23520000000002</v>
      </c>
      <c r="H10364">
        <v>3</v>
      </c>
      <c r="I10364" s="17">
        <v>44936</v>
      </c>
      <c r="J10364" s="17">
        <v>44938</v>
      </c>
      <c r="K10364" t="s">
        <v>21</v>
      </c>
      <c r="L10364" t="s">
        <v>27</v>
      </c>
      <c r="M10364">
        <v>37.64</v>
      </c>
      <c r="N10364" t="s">
        <v>17</v>
      </c>
    </row>
    <row r="10365" spans="1:14" ht="14.25" customHeight="1" x14ac:dyDescent="0.3">
      <c r="A10365" t="s">
        <v>5238</v>
      </c>
      <c r="B10365" t="s">
        <v>25</v>
      </c>
      <c r="C10365" t="s">
        <v>33</v>
      </c>
      <c r="D10365">
        <v>292.87</v>
      </c>
      <c r="E10365">
        <v>0.36</v>
      </c>
      <c r="F10365">
        <f t="shared" si="322"/>
        <v>105.4332</v>
      </c>
      <c r="G10365">
        <f t="shared" si="323"/>
        <v>187.43680000000001</v>
      </c>
      <c r="H10365">
        <v>3</v>
      </c>
      <c r="I10365" s="17">
        <v>45227</v>
      </c>
      <c r="J10365" s="17">
        <v>45232</v>
      </c>
      <c r="K10365" t="s">
        <v>31</v>
      </c>
      <c r="L10365" t="s">
        <v>22</v>
      </c>
      <c r="M10365">
        <v>47.03</v>
      </c>
      <c r="N10365" t="s">
        <v>17</v>
      </c>
    </row>
    <row r="10366" spans="1:14" ht="14.25" customHeight="1" x14ac:dyDescent="0.3">
      <c r="A10366" t="s">
        <v>10180</v>
      </c>
      <c r="B10366" t="s">
        <v>19</v>
      </c>
      <c r="C10366" t="s">
        <v>20</v>
      </c>
      <c r="D10366">
        <v>296.58999999999997</v>
      </c>
      <c r="E10366">
        <v>0.09</v>
      </c>
      <c r="F10366">
        <f t="shared" si="322"/>
        <v>26.693099999999998</v>
      </c>
      <c r="G10366">
        <f t="shared" si="323"/>
        <v>269.89689999999996</v>
      </c>
      <c r="H10366">
        <v>3</v>
      </c>
      <c r="I10366" s="17">
        <v>45530</v>
      </c>
      <c r="J10366" s="17">
        <v>45537</v>
      </c>
      <c r="K10366" t="s">
        <v>31</v>
      </c>
      <c r="L10366" t="s">
        <v>16</v>
      </c>
      <c r="M10366">
        <v>36.409999999999997</v>
      </c>
      <c r="N10366" t="s">
        <v>39</v>
      </c>
    </row>
    <row r="10367" spans="1:14" ht="14.25" customHeight="1" x14ac:dyDescent="0.3">
      <c r="A10367" t="s">
        <v>1884</v>
      </c>
      <c r="B10367" t="s">
        <v>25</v>
      </c>
      <c r="C10367" t="s">
        <v>33</v>
      </c>
      <c r="D10367">
        <v>298.94</v>
      </c>
      <c r="E10367">
        <v>0.28000000000000003</v>
      </c>
      <c r="F10367">
        <f t="shared" si="322"/>
        <v>83.70320000000001</v>
      </c>
      <c r="G10367">
        <f t="shared" si="323"/>
        <v>215.23679999999999</v>
      </c>
      <c r="H10367">
        <v>3</v>
      </c>
      <c r="I10367" s="17">
        <v>44995</v>
      </c>
      <c r="J10367" s="17">
        <v>44997</v>
      </c>
      <c r="K10367" t="s">
        <v>31</v>
      </c>
      <c r="L10367" t="s">
        <v>22</v>
      </c>
      <c r="M10367">
        <v>67.41</v>
      </c>
      <c r="N10367" t="s">
        <v>34</v>
      </c>
    </row>
    <row r="10368" spans="1:14" ht="14.25" customHeight="1" x14ac:dyDescent="0.3">
      <c r="A10368" t="s">
        <v>4919</v>
      </c>
      <c r="B10368" t="s">
        <v>13</v>
      </c>
      <c r="C10368" t="s">
        <v>26</v>
      </c>
      <c r="D10368">
        <v>305.13</v>
      </c>
      <c r="E10368">
        <v>0.06</v>
      </c>
      <c r="F10368">
        <f t="shared" si="322"/>
        <v>18.3078</v>
      </c>
      <c r="G10368">
        <f t="shared" si="323"/>
        <v>286.82220000000001</v>
      </c>
      <c r="H10368">
        <v>3</v>
      </c>
      <c r="I10368" s="17">
        <v>45152</v>
      </c>
      <c r="J10368" s="17">
        <v>45156</v>
      </c>
      <c r="K10368" t="s">
        <v>31</v>
      </c>
      <c r="L10368" t="s">
        <v>22</v>
      </c>
      <c r="M10368">
        <v>23.21</v>
      </c>
      <c r="N10368" t="s">
        <v>48</v>
      </c>
    </row>
    <row r="10369" spans="1:14" ht="14.25" customHeight="1" x14ac:dyDescent="0.3">
      <c r="A10369" t="s">
        <v>7694</v>
      </c>
      <c r="B10369" t="s">
        <v>19</v>
      </c>
      <c r="C10369" t="s">
        <v>14</v>
      </c>
      <c r="D10369">
        <v>308.02999999999997</v>
      </c>
      <c r="E10369">
        <v>0.08</v>
      </c>
      <c r="F10369">
        <f t="shared" si="322"/>
        <v>24.642399999999999</v>
      </c>
      <c r="G10369">
        <f t="shared" si="323"/>
        <v>283.38759999999996</v>
      </c>
      <c r="H10369">
        <v>3</v>
      </c>
      <c r="I10369" s="17">
        <v>45542</v>
      </c>
      <c r="J10369" s="17">
        <v>45545</v>
      </c>
      <c r="K10369" t="s">
        <v>31</v>
      </c>
      <c r="L10369" t="s">
        <v>16</v>
      </c>
      <c r="M10369">
        <v>74.16</v>
      </c>
      <c r="N10369" t="s">
        <v>48</v>
      </c>
    </row>
    <row r="10370" spans="1:14" ht="14.25" customHeight="1" x14ac:dyDescent="0.3">
      <c r="A10370" t="s">
        <v>9041</v>
      </c>
      <c r="B10370" t="s">
        <v>41</v>
      </c>
      <c r="C10370" t="s">
        <v>33</v>
      </c>
      <c r="D10370">
        <v>308.10000000000002</v>
      </c>
      <c r="E10370">
        <v>0.23</v>
      </c>
      <c r="F10370">
        <f t="shared" ref="F10370:F10433" si="324">D10370*E10370</f>
        <v>70.863000000000014</v>
      </c>
      <c r="G10370">
        <f t="shared" ref="G10370:G10433" si="325">D10370-F10370</f>
        <v>237.23700000000002</v>
      </c>
      <c r="H10370">
        <v>3</v>
      </c>
      <c r="I10370" s="17">
        <v>44971</v>
      </c>
      <c r="J10370" s="17">
        <v>44975</v>
      </c>
      <c r="K10370" t="s">
        <v>15</v>
      </c>
      <c r="L10370" t="s">
        <v>16</v>
      </c>
      <c r="M10370">
        <v>64.7</v>
      </c>
      <c r="N10370" t="s">
        <v>23</v>
      </c>
    </row>
    <row r="10371" spans="1:14" ht="14.25" customHeight="1" x14ac:dyDescent="0.3">
      <c r="A10371" t="s">
        <v>7429</v>
      </c>
      <c r="B10371" t="s">
        <v>13</v>
      </c>
      <c r="C10371" t="s">
        <v>36</v>
      </c>
      <c r="D10371">
        <v>309.89999999999998</v>
      </c>
      <c r="E10371">
        <v>0.35</v>
      </c>
      <c r="F10371">
        <f t="shared" si="324"/>
        <v>108.46499999999999</v>
      </c>
      <c r="G10371">
        <f t="shared" si="325"/>
        <v>201.435</v>
      </c>
      <c r="H10371">
        <v>3</v>
      </c>
      <c r="I10371" s="17">
        <v>45521</v>
      </c>
      <c r="J10371" s="17">
        <v>45528</v>
      </c>
      <c r="K10371" t="s">
        <v>21</v>
      </c>
      <c r="L10371" t="s">
        <v>22</v>
      </c>
      <c r="M10371">
        <v>48.15</v>
      </c>
      <c r="N10371" t="s">
        <v>17</v>
      </c>
    </row>
    <row r="10372" spans="1:14" ht="14.25" customHeight="1" x14ac:dyDescent="0.3">
      <c r="A10372" t="s">
        <v>8228</v>
      </c>
      <c r="B10372" t="s">
        <v>25</v>
      </c>
      <c r="C10372" t="s">
        <v>33</v>
      </c>
      <c r="D10372">
        <v>315.73</v>
      </c>
      <c r="E10372">
        <v>0.03</v>
      </c>
      <c r="F10372">
        <f t="shared" si="324"/>
        <v>9.4718999999999998</v>
      </c>
      <c r="G10372">
        <f t="shared" si="325"/>
        <v>306.25810000000001</v>
      </c>
      <c r="H10372">
        <v>3</v>
      </c>
      <c r="I10372" s="17">
        <v>45230</v>
      </c>
      <c r="J10372" s="17">
        <v>45232</v>
      </c>
      <c r="K10372" t="s">
        <v>15</v>
      </c>
      <c r="L10372" t="s">
        <v>27</v>
      </c>
      <c r="M10372">
        <v>73.010000000000005</v>
      </c>
      <c r="N10372" t="s">
        <v>28</v>
      </c>
    </row>
    <row r="10373" spans="1:14" ht="14.25" customHeight="1" x14ac:dyDescent="0.3">
      <c r="A10373" t="s">
        <v>14859</v>
      </c>
      <c r="B10373" t="s">
        <v>25</v>
      </c>
      <c r="C10373" t="s">
        <v>26</v>
      </c>
      <c r="D10373">
        <v>316.79000000000002</v>
      </c>
      <c r="E10373">
        <v>0.44</v>
      </c>
      <c r="F10373">
        <f t="shared" si="324"/>
        <v>139.38760000000002</v>
      </c>
      <c r="G10373">
        <f t="shared" si="325"/>
        <v>177.4024</v>
      </c>
      <c r="H10373">
        <v>3</v>
      </c>
      <c r="I10373" s="17">
        <v>44963</v>
      </c>
      <c r="J10373" s="17">
        <v>44970</v>
      </c>
      <c r="K10373" t="s">
        <v>15</v>
      </c>
      <c r="L10373" t="s">
        <v>27</v>
      </c>
      <c r="M10373">
        <v>33.090000000000003</v>
      </c>
      <c r="N10373" t="s">
        <v>17</v>
      </c>
    </row>
    <row r="10374" spans="1:14" ht="14.25" customHeight="1" x14ac:dyDescent="0.3">
      <c r="A10374" t="s">
        <v>10615</v>
      </c>
      <c r="B10374" t="s">
        <v>25</v>
      </c>
      <c r="C10374" t="s">
        <v>20</v>
      </c>
      <c r="D10374">
        <v>318.61</v>
      </c>
      <c r="E10374">
        <v>7.0000000000000007E-2</v>
      </c>
      <c r="F10374">
        <f t="shared" si="324"/>
        <v>22.302700000000002</v>
      </c>
      <c r="G10374">
        <f t="shared" si="325"/>
        <v>296.3073</v>
      </c>
      <c r="H10374">
        <v>3</v>
      </c>
      <c r="I10374" s="17">
        <v>45417</v>
      </c>
      <c r="J10374" s="17">
        <v>45419</v>
      </c>
      <c r="K10374" t="s">
        <v>15</v>
      </c>
      <c r="L10374" t="s">
        <v>27</v>
      </c>
      <c r="M10374">
        <v>79.7</v>
      </c>
      <c r="N10374" t="s">
        <v>28</v>
      </c>
    </row>
    <row r="10375" spans="1:14" ht="14.25" customHeight="1" x14ac:dyDescent="0.3">
      <c r="A10375" t="s">
        <v>8426</v>
      </c>
      <c r="B10375" t="s">
        <v>25</v>
      </c>
      <c r="C10375" t="s">
        <v>20</v>
      </c>
      <c r="D10375">
        <v>323.98</v>
      </c>
      <c r="E10375">
        <v>0.44</v>
      </c>
      <c r="F10375">
        <f t="shared" si="324"/>
        <v>142.55120000000002</v>
      </c>
      <c r="G10375">
        <f t="shared" si="325"/>
        <v>181.4288</v>
      </c>
      <c r="H10375">
        <v>3</v>
      </c>
      <c r="I10375" s="17">
        <v>45293</v>
      </c>
      <c r="J10375" s="17">
        <v>45296</v>
      </c>
      <c r="K10375" t="s">
        <v>15</v>
      </c>
      <c r="L10375" t="s">
        <v>27</v>
      </c>
      <c r="M10375">
        <v>23.66</v>
      </c>
      <c r="N10375" t="s">
        <v>23</v>
      </c>
    </row>
    <row r="10376" spans="1:14" ht="14.25" customHeight="1" x14ac:dyDescent="0.3">
      <c r="A10376" t="s">
        <v>14502</v>
      </c>
      <c r="B10376" t="s">
        <v>19</v>
      </c>
      <c r="C10376" t="s">
        <v>36</v>
      </c>
      <c r="D10376">
        <v>331.72</v>
      </c>
      <c r="E10376">
        <v>0.11</v>
      </c>
      <c r="F10376">
        <f t="shared" si="324"/>
        <v>36.489200000000004</v>
      </c>
      <c r="G10376">
        <f t="shared" si="325"/>
        <v>295.23080000000004</v>
      </c>
      <c r="H10376">
        <v>3</v>
      </c>
      <c r="I10376" s="17">
        <v>45352</v>
      </c>
      <c r="J10376" s="17">
        <v>45355</v>
      </c>
      <c r="K10376" t="s">
        <v>21</v>
      </c>
      <c r="L10376" t="s">
        <v>22</v>
      </c>
      <c r="M10376">
        <v>72.73</v>
      </c>
      <c r="N10376" t="s">
        <v>23</v>
      </c>
    </row>
    <row r="10377" spans="1:14" ht="14.25" customHeight="1" x14ac:dyDescent="0.3">
      <c r="A10377" t="s">
        <v>4120</v>
      </c>
      <c r="B10377" t="s">
        <v>25</v>
      </c>
      <c r="C10377" t="s">
        <v>20</v>
      </c>
      <c r="D10377">
        <v>336.03</v>
      </c>
      <c r="E10377">
        <v>0.28000000000000003</v>
      </c>
      <c r="F10377">
        <f t="shared" si="324"/>
        <v>94.088400000000007</v>
      </c>
      <c r="G10377">
        <f t="shared" si="325"/>
        <v>241.94159999999997</v>
      </c>
      <c r="H10377">
        <v>3</v>
      </c>
      <c r="I10377" s="17">
        <v>45588</v>
      </c>
      <c r="J10377" s="17">
        <v>45594</v>
      </c>
      <c r="K10377" t="s">
        <v>31</v>
      </c>
      <c r="L10377" t="s">
        <v>27</v>
      </c>
      <c r="M10377">
        <v>26.42</v>
      </c>
      <c r="N10377" t="s">
        <v>48</v>
      </c>
    </row>
    <row r="10378" spans="1:14" ht="14.25" customHeight="1" x14ac:dyDescent="0.3">
      <c r="A10378" t="s">
        <v>10865</v>
      </c>
      <c r="B10378" t="s">
        <v>25</v>
      </c>
      <c r="C10378" t="s">
        <v>26</v>
      </c>
      <c r="D10378">
        <v>338.49</v>
      </c>
      <c r="E10378">
        <v>0.11</v>
      </c>
      <c r="F10378">
        <f t="shared" si="324"/>
        <v>37.233899999999998</v>
      </c>
      <c r="G10378">
        <f t="shared" si="325"/>
        <v>301.2561</v>
      </c>
      <c r="H10378">
        <v>3</v>
      </c>
      <c r="I10378" s="17">
        <v>45587</v>
      </c>
      <c r="J10378" s="17">
        <v>45593</v>
      </c>
      <c r="K10378" t="s">
        <v>15</v>
      </c>
      <c r="L10378" t="s">
        <v>27</v>
      </c>
      <c r="M10378">
        <v>28.1</v>
      </c>
      <c r="N10378" t="s">
        <v>28</v>
      </c>
    </row>
    <row r="10379" spans="1:14" ht="14.25" customHeight="1" x14ac:dyDescent="0.3">
      <c r="A10379" t="s">
        <v>10533</v>
      </c>
      <c r="B10379" t="s">
        <v>19</v>
      </c>
      <c r="C10379" t="s">
        <v>20</v>
      </c>
      <c r="D10379">
        <v>340.1</v>
      </c>
      <c r="E10379">
        <v>0.45</v>
      </c>
      <c r="F10379">
        <f t="shared" si="324"/>
        <v>153.04500000000002</v>
      </c>
      <c r="G10379">
        <f t="shared" si="325"/>
        <v>187.05500000000001</v>
      </c>
      <c r="H10379">
        <v>3</v>
      </c>
      <c r="I10379" s="17">
        <v>45641</v>
      </c>
      <c r="J10379" s="17">
        <v>45644</v>
      </c>
      <c r="K10379" t="s">
        <v>31</v>
      </c>
      <c r="L10379" t="s">
        <v>16</v>
      </c>
      <c r="M10379">
        <v>92.45</v>
      </c>
      <c r="N10379" t="s">
        <v>28</v>
      </c>
    </row>
    <row r="10380" spans="1:14" ht="14.25" customHeight="1" x14ac:dyDescent="0.3">
      <c r="A10380" t="s">
        <v>14733</v>
      </c>
      <c r="B10380" t="s">
        <v>25</v>
      </c>
      <c r="C10380" t="s">
        <v>14</v>
      </c>
      <c r="D10380">
        <v>341.73</v>
      </c>
      <c r="E10380">
        <v>0.17</v>
      </c>
      <c r="F10380">
        <f t="shared" si="324"/>
        <v>58.094100000000005</v>
      </c>
      <c r="G10380">
        <f t="shared" si="325"/>
        <v>283.63589999999999</v>
      </c>
      <c r="H10380">
        <v>3</v>
      </c>
      <c r="I10380" s="17">
        <v>45398</v>
      </c>
      <c r="J10380" s="17">
        <v>45402</v>
      </c>
      <c r="K10380" t="s">
        <v>31</v>
      </c>
      <c r="L10380" t="s">
        <v>16</v>
      </c>
      <c r="M10380">
        <v>74.5</v>
      </c>
      <c r="N10380" t="s">
        <v>17</v>
      </c>
    </row>
    <row r="10381" spans="1:14" ht="14.25" customHeight="1" x14ac:dyDescent="0.3">
      <c r="A10381" t="s">
        <v>1274</v>
      </c>
      <c r="B10381" t="s">
        <v>19</v>
      </c>
      <c r="C10381" t="s">
        <v>26</v>
      </c>
      <c r="D10381">
        <v>349.53</v>
      </c>
      <c r="E10381">
        <v>0.4</v>
      </c>
      <c r="F10381">
        <f t="shared" si="324"/>
        <v>139.81199999999998</v>
      </c>
      <c r="G10381">
        <f t="shared" si="325"/>
        <v>209.71799999999999</v>
      </c>
      <c r="H10381">
        <v>3</v>
      </c>
      <c r="I10381" s="17">
        <v>45202</v>
      </c>
      <c r="J10381" s="17">
        <v>45208</v>
      </c>
      <c r="K10381" t="s">
        <v>21</v>
      </c>
      <c r="L10381" t="s">
        <v>22</v>
      </c>
      <c r="M10381">
        <v>38.64</v>
      </c>
      <c r="N10381" t="s">
        <v>17</v>
      </c>
    </row>
    <row r="10382" spans="1:14" ht="14.25" customHeight="1" x14ac:dyDescent="0.3">
      <c r="A10382" t="s">
        <v>6199</v>
      </c>
      <c r="B10382" t="s">
        <v>41</v>
      </c>
      <c r="C10382" t="s">
        <v>36</v>
      </c>
      <c r="D10382">
        <v>375.28</v>
      </c>
      <c r="E10382">
        <v>0.44</v>
      </c>
      <c r="F10382">
        <f t="shared" si="324"/>
        <v>165.1232</v>
      </c>
      <c r="G10382">
        <f t="shared" si="325"/>
        <v>210.15679999999998</v>
      </c>
      <c r="H10382">
        <v>3</v>
      </c>
      <c r="I10382" s="17">
        <v>45261</v>
      </c>
      <c r="J10382" s="17">
        <v>45266</v>
      </c>
      <c r="K10382" t="s">
        <v>31</v>
      </c>
      <c r="L10382" t="s">
        <v>22</v>
      </c>
      <c r="M10382">
        <v>19.96</v>
      </c>
      <c r="N10382" t="s">
        <v>48</v>
      </c>
    </row>
    <row r="10383" spans="1:14" ht="14.25" customHeight="1" x14ac:dyDescent="0.3">
      <c r="A10383" t="s">
        <v>15088</v>
      </c>
      <c r="B10383" t="s">
        <v>25</v>
      </c>
      <c r="C10383" t="s">
        <v>26</v>
      </c>
      <c r="D10383">
        <v>376.25</v>
      </c>
      <c r="E10383">
        <v>0.08</v>
      </c>
      <c r="F10383">
        <f t="shared" si="324"/>
        <v>30.1</v>
      </c>
      <c r="G10383">
        <f t="shared" si="325"/>
        <v>346.15</v>
      </c>
      <c r="H10383">
        <v>3</v>
      </c>
      <c r="I10383" s="17">
        <v>45457</v>
      </c>
      <c r="J10383" s="17">
        <v>45462</v>
      </c>
      <c r="K10383" t="s">
        <v>21</v>
      </c>
      <c r="L10383" t="s">
        <v>27</v>
      </c>
      <c r="M10383">
        <v>65.55</v>
      </c>
      <c r="N10383" t="s">
        <v>39</v>
      </c>
    </row>
    <row r="10384" spans="1:14" ht="14.25" customHeight="1" x14ac:dyDescent="0.3">
      <c r="A10384" t="s">
        <v>2624</v>
      </c>
      <c r="B10384" t="s">
        <v>41</v>
      </c>
      <c r="C10384" t="s">
        <v>36</v>
      </c>
      <c r="D10384">
        <v>377.08</v>
      </c>
      <c r="E10384">
        <v>0.24</v>
      </c>
      <c r="F10384">
        <f t="shared" si="324"/>
        <v>90.499199999999988</v>
      </c>
      <c r="G10384">
        <f t="shared" si="325"/>
        <v>286.58080000000001</v>
      </c>
      <c r="H10384">
        <v>3</v>
      </c>
      <c r="I10384" s="17">
        <v>45445</v>
      </c>
      <c r="J10384" s="17">
        <v>45449</v>
      </c>
      <c r="K10384" t="s">
        <v>21</v>
      </c>
      <c r="L10384" t="s">
        <v>22</v>
      </c>
      <c r="M10384">
        <v>96.48</v>
      </c>
      <c r="N10384" t="s">
        <v>34</v>
      </c>
    </row>
    <row r="10385" spans="1:14" ht="14.25" customHeight="1" x14ac:dyDescent="0.3">
      <c r="A10385" t="s">
        <v>3239</v>
      </c>
      <c r="B10385" t="s">
        <v>25</v>
      </c>
      <c r="C10385" t="s">
        <v>14</v>
      </c>
      <c r="D10385">
        <v>384.16</v>
      </c>
      <c r="E10385">
        <v>0.06</v>
      </c>
      <c r="F10385">
        <f t="shared" si="324"/>
        <v>23.049600000000002</v>
      </c>
      <c r="G10385">
        <f t="shared" si="325"/>
        <v>361.11040000000003</v>
      </c>
      <c r="H10385">
        <v>3</v>
      </c>
      <c r="I10385" s="17">
        <v>45479</v>
      </c>
      <c r="J10385" s="17">
        <v>45486</v>
      </c>
      <c r="K10385" t="s">
        <v>31</v>
      </c>
      <c r="L10385" t="s">
        <v>27</v>
      </c>
      <c r="M10385">
        <v>71.959999999999994</v>
      </c>
      <c r="N10385" t="s">
        <v>17</v>
      </c>
    </row>
    <row r="10386" spans="1:14" ht="14.25" customHeight="1" x14ac:dyDescent="0.3">
      <c r="A10386" t="s">
        <v>2808</v>
      </c>
      <c r="B10386" t="s">
        <v>19</v>
      </c>
      <c r="C10386" t="s">
        <v>20</v>
      </c>
      <c r="D10386">
        <v>384.88</v>
      </c>
      <c r="E10386">
        <v>0.09</v>
      </c>
      <c r="F10386">
        <f t="shared" si="324"/>
        <v>34.639199999999995</v>
      </c>
      <c r="G10386">
        <f t="shared" si="325"/>
        <v>350.24079999999998</v>
      </c>
      <c r="H10386">
        <v>3</v>
      </c>
      <c r="I10386" s="17">
        <v>45592</v>
      </c>
      <c r="J10386" s="17">
        <v>45595</v>
      </c>
      <c r="K10386" t="s">
        <v>31</v>
      </c>
      <c r="L10386" t="s">
        <v>27</v>
      </c>
      <c r="M10386">
        <v>79.77</v>
      </c>
      <c r="N10386" t="s">
        <v>28</v>
      </c>
    </row>
    <row r="10387" spans="1:14" ht="14.25" customHeight="1" x14ac:dyDescent="0.3">
      <c r="A10387" t="s">
        <v>10559</v>
      </c>
      <c r="B10387" t="s">
        <v>13</v>
      </c>
      <c r="C10387" t="s">
        <v>26</v>
      </c>
      <c r="D10387">
        <v>386.05</v>
      </c>
      <c r="E10387">
        <v>0.41</v>
      </c>
      <c r="F10387">
        <f t="shared" si="324"/>
        <v>158.28049999999999</v>
      </c>
      <c r="G10387">
        <f t="shared" si="325"/>
        <v>227.76950000000002</v>
      </c>
      <c r="H10387">
        <v>3</v>
      </c>
      <c r="I10387" s="17">
        <v>45456</v>
      </c>
      <c r="J10387" s="17">
        <v>45462</v>
      </c>
      <c r="K10387" t="s">
        <v>15</v>
      </c>
      <c r="L10387" t="s">
        <v>22</v>
      </c>
      <c r="M10387">
        <v>39.840000000000003</v>
      </c>
      <c r="N10387" t="s">
        <v>28</v>
      </c>
    </row>
    <row r="10388" spans="1:14" ht="14.25" customHeight="1" x14ac:dyDescent="0.3">
      <c r="A10388" t="s">
        <v>10230</v>
      </c>
      <c r="B10388" t="s">
        <v>25</v>
      </c>
      <c r="C10388" t="s">
        <v>36</v>
      </c>
      <c r="D10388">
        <v>387.44</v>
      </c>
      <c r="E10388">
        <v>0.43</v>
      </c>
      <c r="F10388">
        <f t="shared" si="324"/>
        <v>166.5992</v>
      </c>
      <c r="G10388">
        <f t="shared" si="325"/>
        <v>220.8408</v>
      </c>
      <c r="H10388">
        <v>3</v>
      </c>
      <c r="I10388" s="17">
        <v>45217</v>
      </c>
      <c r="J10388" s="17">
        <v>45221</v>
      </c>
      <c r="K10388" t="s">
        <v>21</v>
      </c>
      <c r="L10388" t="s">
        <v>27</v>
      </c>
      <c r="M10388">
        <v>107.74</v>
      </c>
      <c r="N10388" t="s">
        <v>17</v>
      </c>
    </row>
    <row r="10389" spans="1:14" ht="14.25" customHeight="1" x14ac:dyDescent="0.3">
      <c r="A10389" t="s">
        <v>7531</v>
      </c>
      <c r="B10389" t="s">
        <v>13</v>
      </c>
      <c r="C10389" t="s">
        <v>26</v>
      </c>
      <c r="D10389">
        <v>390.03</v>
      </c>
      <c r="E10389">
        <v>0.23</v>
      </c>
      <c r="F10389">
        <f t="shared" si="324"/>
        <v>89.706900000000005</v>
      </c>
      <c r="G10389">
        <f t="shared" si="325"/>
        <v>300.32309999999995</v>
      </c>
      <c r="H10389">
        <v>3</v>
      </c>
      <c r="I10389" s="17">
        <v>45609</v>
      </c>
      <c r="J10389" s="17">
        <v>45614</v>
      </c>
      <c r="K10389" t="s">
        <v>31</v>
      </c>
      <c r="L10389" t="s">
        <v>16</v>
      </c>
      <c r="M10389">
        <v>87.88</v>
      </c>
      <c r="N10389" t="s">
        <v>28</v>
      </c>
    </row>
    <row r="10390" spans="1:14" ht="14.25" customHeight="1" x14ac:dyDescent="0.3">
      <c r="A10390" t="s">
        <v>8502</v>
      </c>
      <c r="B10390" t="s">
        <v>25</v>
      </c>
      <c r="C10390" t="s">
        <v>33</v>
      </c>
      <c r="D10390">
        <v>394.09</v>
      </c>
      <c r="E10390">
        <v>0.08</v>
      </c>
      <c r="F10390">
        <f t="shared" si="324"/>
        <v>31.527199999999997</v>
      </c>
      <c r="G10390">
        <f t="shared" si="325"/>
        <v>362.56279999999998</v>
      </c>
      <c r="H10390">
        <v>3</v>
      </c>
      <c r="I10390" s="17">
        <v>44927</v>
      </c>
      <c r="J10390" s="17">
        <v>44928</v>
      </c>
      <c r="K10390" t="s">
        <v>31</v>
      </c>
      <c r="L10390" t="s">
        <v>16</v>
      </c>
      <c r="M10390">
        <v>115.92</v>
      </c>
      <c r="N10390" t="s">
        <v>39</v>
      </c>
    </row>
    <row r="10391" spans="1:14" ht="14.25" customHeight="1" x14ac:dyDescent="0.3">
      <c r="A10391" t="s">
        <v>15125</v>
      </c>
      <c r="B10391" t="s">
        <v>19</v>
      </c>
      <c r="C10391" t="s">
        <v>36</v>
      </c>
      <c r="D10391">
        <v>395.52</v>
      </c>
      <c r="E10391">
        <v>0.32</v>
      </c>
      <c r="F10391">
        <f t="shared" si="324"/>
        <v>126.5664</v>
      </c>
      <c r="G10391">
        <f t="shared" si="325"/>
        <v>268.95359999999999</v>
      </c>
      <c r="H10391">
        <v>3</v>
      </c>
      <c r="I10391" s="17">
        <v>44949</v>
      </c>
      <c r="J10391" s="17">
        <v>44951</v>
      </c>
      <c r="K10391" t="s">
        <v>31</v>
      </c>
      <c r="L10391" t="s">
        <v>27</v>
      </c>
      <c r="M10391">
        <v>97.17</v>
      </c>
      <c r="N10391" t="s">
        <v>34</v>
      </c>
    </row>
    <row r="10392" spans="1:14" ht="14.25" customHeight="1" x14ac:dyDescent="0.3">
      <c r="A10392" t="s">
        <v>6008</v>
      </c>
      <c r="B10392" t="s">
        <v>25</v>
      </c>
      <c r="C10392" t="s">
        <v>26</v>
      </c>
      <c r="D10392">
        <v>403.77</v>
      </c>
      <c r="E10392">
        <v>0.26</v>
      </c>
      <c r="F10392">
        <f t="shared" si="324"/>
        <v>104.9802</v>
      </c>
      <c r="G10392">
        <f t="shared" si="325"/>
        <v>298.78980000000001</v>
      </c>
      <c r="H10392">
        <v>3</v>
      </c>
      <c r="I10392" s="17">
        <v>45173</v>
      </c>
      <c r="J10392" s="17">
        <v>45174</v>
      </c>
      <c r="K10392" t="s">
        <v>15</v>
      </c>
      <c r="L10392" t="s">
        <v>27</v>
      </c>
      <c r="M10392">
        <v>25.12</v>
      </c>
      <c r="N10392" t="s">
        <v>23</v>
      </c>
    </row>
    <row r="10393" spans="1:14" ht="14.25" customHeight="1" x14ac:dyDescent="0.3">
      <c r="A10393" t="s">
        <v>2074</v>
      </c>
      <c r="B10393" t="s">
        <v>13</v>
      </c>
      <c r="C10393" t="s">
        <v>20</v>
      </c>
      <c r="D10393">
        <v>405.39</v>
      </c>
      <c r="E10393">
        <v>0.05</v>
      </c>
      <c r="F10393">
        <f t="shared" si="324"/>
        <v>20.269500000000001</v>
      </c>
      <c r="G10393">
        <f t="shared" si="325"/>
        <v>385.12049999999999</v>
      </c>
      <c r="H10393">
        <v>3</v>
      </c>
      <c r="I10393" s="17">
        <v>45333</v>
      </c>
      <c r="J10393" s="17">
        <v>45337</v>
      </c>
      <c r="K10393" t="s">
        <v>21</v>
      </c>
      <c r="L10393" t="s">
        <v>27</v>
      </c>
      <c r="M10393">
        <v>78.91</v>
      </c>
      <c r="N10393" t="s">
        <v>23</v>
      </c>
    </row>
    <row r="10394" spans="1:14" ht="14.25" customHeight="1" x14ac:dyDescent="0.3">
      <c r="A10394" t="s">
        <v>7534</v>
      </c>
      <c r="B10394" t="s">
        <v>19</v>
      </c>
      <c r="C10394" t="s">
        <v>33</v>
      </c>
      <c r="D10394">
        <v>412.47</v>
      </c>
      <c r="E10394">
        <v>0.17</v>
      </c>
      <c r="F10394">
        <f t="shared" si="324"/>
        <v>70.119900000000015</v>
      </c>
      <c r="G10394">
        <f t="shared" si="325"/>
        <v>342.3501</v>
      </c>
      <c r="H10394">
        <v>3</v>
      </c>
      <c r="I10394" s="17">
        <v>44951</v>
      </c>
      <c r="J10394" s="17">
        <v>44954</v>
      </c>
      <c r="K10394" t="s">
        <v>31</v>
      </c>
      <c r="L10394" t="s">
        <v>22</v>
      </c>
      <c r="M10394">
        <v>87.94</v>
      </c>
      <c r="N10394" t="s">
        <v>39</v>
      </c>
    </row>
    <row r="10395" spans="1:14" ht="14.25" customHeight="1" x14ac:dyDescent="0.3">
      <c r="A10395" t="s">
        <v>5246</v>
      </c>
      <c r="B10395" t="s">
        <v>41</v>
      </c>
      <c r="C10395" t="s">
        <v>26</v>
      </c>
      <c r="D10395">
        <v>413.64</v>
      </c>
      <c r="E10395">
        <v>0.49</v>
      </c>
      <c r="F10395">
        <f t="shared" si="324"/>
        <v>202.68359999999998</v>
      </c>
      <c r="G10395">
        <f t="shared" si="325"/>
        <v>210.9564</v>
      </c>
      <c r="H10395">
        <v>3</v>
      </c>
      <c r="I10395" s="17">
        <v>45330</v>
      </c>
      <c r="J10395" s="17">
        <v>45335</v>
      </c>
      <c r="K10395" t="s">
        <v>21</v>
      </c>
      <c r="L10395" t="s">
        <v>27</v>
      </c>
      <c r="M10395">
        <v>106.82</v>
      </c>
      <c r="N10395" t="s">
        <v>28</v>
      </c>
    </row>
    <row r="10396" spans="1:14" ht="14.25" customHeight="1" x14ac:dyDescent="0.3">
      <c r="A10396" t="s">
        <v>10454</v>
      </c>
      <c r="B10396" t="s">
        <v>41</v>
      </c>
      <c r="C10396" t="s">
        <v>26</v>
      </c>
      <c r="D10396">
        <v>416.34</v>
      </c>
      <c r="E10396">
        <v>0.39</v>
      </c>
      <c r="F10396">
        <f t="shared" si="324"/>
        <v>162.37260000000001</v>
      </c>
      <c r="G10396">
        <f t="shared" si="325"/>
        <v>253.96739999999997</v>
      </c>
      <c r="H10396">
        <v>3</v>
      </c>
      <c r="I10396" s="17">
        <v>45033</v>
      </c>
      <c r="J10396" s="17">
        <v>45039</v>
      </c>
      <c r="K10396" t="s">
        <v>21</v>
      </c>
      <c r="L10396" t="s">
        <v>22</v>
      </c>
      <c r="M10396">
        <v>80.52</v>
      </c>
      <c r="N10396" t="s">
        <v>34</v>
      </c>
    </row>
    <row r="10397" spans="1:14" ht="14.25" customHeight="1" x14ac:dyDescent="0.3">
      <c r="A10397" t="s">
        <v>13496</v>
      </c>
      <c r="B10397" t="s">
        <v>13</v>
      </c>
      <c r="C10397" t="s">
        <v>36</v>
      </c>
      <c r="D10397">
        <v>424.23</v>
      </c>
      <c r="E10397">
        <v>0.17</v>
      </c>
      <c r="F10397">
        <f t="shared" si="324"/>
        <v>72.119100000000003</v>
      </c>
      <c r="G10397">
        <f t="shared" si="325"/>
        <v>352.11090000000002</v>
      </c>
      <c r="H10397">
        <v>3</v>
      </c>
      <c r="I10397" s="17">
        <v>45192</v>
      </c>
      <c r="J10397" s="17">
        <v>45199</v>
      </c>
      <c r="K10397" t="s">
        <v>15</v>
      </c>
      <c r="L10397" t="s">
        <v>22</v>
      </c>
      <c r="M10397">
        <v>125.7</v>
      </c>
      <c r="N10397" t="s">
        <v>34</v>
      </c>
    </row>
    <row r="10398" spans="1:14" ht="14.25" customHeight="1" x14ac:dyDescent="0.3">
      <c r="A10398" t="s">
        <v>5068</v>
      </c>
      <c r="B10398" t="s">
        <v>41</v>
      </c>
      <c r="C10398" t="s">
        <v>14</v>
      </c>
      <c r="D10398">
        <v>424.87</v>
      </c>
      <c r="E10398">
        <v>0.41</v>
      </c>
      <c r="F10398">
        <f t="shared" si="324"/>
        <v>174.19669999999999</v>
      </c>
      <c r="G10398">
        <f t="shared" si="325"/>
        <v>250.67330000000001</v>
      </c>
      <c r="H10398">
        <v>3</v>
      </c>
      <c r="I10398" s="17">
        <v>45030</v>
      </c>
      <c r="J10398" s="17">
        <v>45032</v>
      </c>
      <c r="K10398" t="s">
        <v>31</v>
      </c>
      <c r="L10398" t="s">
        <v>22</v>
      </c>
      <c r="M10398">
        <v>42.01</v>
      </c>
      <c r="N10398" t="s">
        <v>17</v>
      </c>
    </row>
    <row r="10399" spans="1:14" ht="14.25" customHeight="1" x14ac:dyDescent="0.3">
      <c r="A10399" t="s">
        <v>2847</v>
      </c>
      <c r="B10399" t="s">
        <v>19</v>
      </c>
      <c r="C10399" t="s">
        <v>20</v>
      </c>
      <c r="D10399">
        <v>434.98</v>
      </c>
      <c r="E10399">
        <v>0.23</v>
      </c>
      <c r="F10399">
        <f t="shared" si="324"/>
        <v>100.04540000000001</v>
      </c>
      <c r="G10399">
        <f t="shared" si="325"/>
        <v>334.93459999999999</v>
      </c>
      <c r="H10399">
        <v>3</v>
      </c>
      <c r="I10399" s="17">
        <v>45343</v>
      </c>
      <c r="J10399" s="17">
        <v>45348</v>
      </c>
      <c r="K10399" t="s">
        <v>15</v>
      </c>
      <c r="L10399" t="s">
        <v>16</v>
      </c>
      <c r="M10399">
        <v>128.16999999999999</v>
      </c>
      <c r="N10399" t="s">
        <v>48</v>
      </c>
    </row>
    <row r="10400" spans="1:14" ht="14.25" customHeight="1" x14ac:dyDescent="0.3">
      <c r="A10400" t="s">
        <v>2744</v>
      </c>
      <c r="B10400" t="s">
        <v>13</v>
      </c>
      <c r="C10400" t="s">
        <v>36</v>
      </c>
      <c r="D10400">
        <v>435.87</v>
      </c>
      <c r="E10400">
        <v>0.21</v>
      </c>
      <c r="F10400">
        <f t="shared" si="324"/>
        <v>91.532699999999991</v>
      </c>
      <c r="G10400">
        <f t="shared" si="325"/>
        <v>344.33730000000003</v>
      </c>
      <c r="H10400">
        <v>3</v>
      </c>
      <c r="I10400" s="17">
        <v>45542</v>
      </c>
      <c r="J10400" s="17">
        <v>45544</v>
      </c>
      <c r="K10400" t="s">
        <v>31</v>
      </c>
      <c r="L10400" t="s">
        <v>22</v>
      </c>
      <c r="M10400">
        <v>74.3</v>
      </c>
      <c r="N10400" t="s">
        <v>28</v>
      </c>
    </row>
    <row r="10401" spans="1:14" ht="14.25" customHeight="1" x14ac:dyDescent="0.3">
      <c r="A10401" t="s">
        <v>7435</v>
      </c>
      <c r="B10401" t="s">
        <v>13</v>
      </c>
      <c r="C10401" t="s">
        <v>26</v>
      </c>
      <c r="D10401">
        <v>461.39</v>
      </c>
      <c r="E10401">
        <v>0.08</v>
      </c>
      <c r="F10401">
        <f t="shared" si="324"/>
        <v>36.911200000000001</v>
      </c>
      <c r="G10401">
        <f t="shared" si="325"/>
        <v>424.47879999999998</v>
      </c>
      <c r="H10401">
        <v>3</v>
      </c>
      <c r="I10401" s="17">
        <v>45059</v>
      </c>
      <c r="J10401" s="17">
        <v>45061</v>
      </c>
      <c r="K10401" t="s">
        <v>31</v>
      </c>
      <c r="L10401" t="s">
        <v>16</v>
      </c>
      <c r="M10401">
        <v>59.98</v>
      </c>
      <c r="N10401" t="s">
        <v>48</v>
      </c>
    </row>
    <row r="10402" spans="1:14" ht="14.25" customHeight="1" x14ac:dyDescent="0.3">
      <c r="A10402" t="s">
        <v>11843</v>
      </c>
      <c r="B10402" t="s">
        <v>25</v>
      </c>
      <c r="C10402" t="s">
        <v>33</v>
      </c>
      <c r="D10402">
        <v>478.4</v>
      </c>
      <c r="E10402">
        <v>0.14000000000000001</v>
      </c>
      <c r="F10402">
        <f t="shared" si="324"/>
        <v>66.975999999999999</v>
      </c>
      <c r="G10402">
        <f t="shared" si="325"/>
        <v>411.42399999999998</v>
      </c>
      <c r="H10402">
        <v>3</v>
      </c>
      <c r="I10402" s="17">
        <v>45001</v>
      </c>
      <c r="J10402" s="17">
        <v>45007</v>
      </c>
      <c r="K10402" t="s">
        <v>21</v>
      </c>
      <c r="L10402" t="s">
        <v>27</v>
      </c>
      <c r="M10402">
        <v>36.93</v>
      </c>
      <c r="N10402" t="s">
        <v>48</v>
      </c>
    </row>
    <row r="10403" spans="1:14" ht="14.25" customHeight="1" x14ac:dyDescent="0.3">
      <c r="A10403" t="s">
        <v>8721</v>
      </c>
      <c r="B10403" t="s">
        <v>41</v>
      </c>
      <c r="C10403" t="s">
        <v>20</v>
      </c>
      <c r="D10403">
        <v>492.14</v>
      </c>
      <c r="E10403">
        <v>0.48</v>
      </c>
      <c r="F10403">
        <f t="shared" si="324"/>
        <v>236.22719999999998</v>
      </c>
      <c r="G10403">
        <f t="shared" si="325"/>
        <v>255.9128</v>
      </c>
      <c r="H10403">
        <v>3</v>
      </c>
      <c r="I10403" s="17">
        <v>45285</v>
      </c>
      <c r="J10403" s="17">
        <v>45286</v>
      </c>
      <c r="K10403" t="s">
        <v>21</v>
      </c>
      <c r="L10403" t="s">
        <v>16</v>
      </c>
      <c r="M10403">
        <v>60.45</v>
      </c>
      <c r="N10403" t="s">
        <v>34</v>
      </c>
    </row>
    <row r="10404" spans="1:14" ht="14.25" customHeight="1" x14ac:dyDescent="0.3">
      <c r="A10404" t="s">
        <v>10862</v>
      </c>
      <c r="B10404" t="s">
        <v>13</v>
      </c>
      <c r="C10404" t="s">
        <v>33</v>
      </c>
      <c r="D10404">
        <v>496.93</v>
      </c>
      <c r="E10404">
        <v>0.37</v>
      </c>
      <c r="F10404">
        <f t="shared" si="324"/>
        <v>183.86410000000001</v>
      </c>
      <c r="G10404">
        <f t="shared" si="325"/>
        <v>313.0659</v>
      </c>
      <c r="H10404">
        <v>3</v>
      </c>
      <c r="I10404" s="17">
        <v>45277</v>
      </c>
      <c r="J10404" s="17">
        <v>45280</v>
      </c>
      <c r="K10404" t="s">
        <v>31</v>
      </c>
      <c r="L10404" t="s">
        <v>22</v>
      </c>
      <c r="M10404">
        <v>81.709999999999994</v>
      </c>
      <c r="N10404" t="s">
        <v>39</v>
      </c>
    </row>
    <row r="10405" spans="1:14" ht="14.25" customHeight="1" x14ac:dyDescent="0.3">
      <c r="A10405" t="s">
        <v>12642</v>
      </c>
      <c r="B10405" t="s">
        <v>19</v>
      </c>
      <c r="C10405" t="s">
        <v>33</v>
      </c>
      <c r="D10405">
        <v>497.08</v>
      </c>
      <c r="E10405">
        <v>0.09</v>
      </c>
      <c r="F10405">
        <f t="shared" si="324"/>
        <v>44.737199999999994</v>
      </c>
      <c r="G10405">
        <f t="shared" si="325"/>
        <v>452.34280000000001</v>
      </c>
      <c r="H10405">
        <v>3</v>
      </c>
      <c r="I10405" s="17">
        <v>45189</v>
      </c>
      <c r="J10405" s="17">
        <v>45195</v>
      </c>
      <c r="K10405" t="s">
        <v>21</v>
      </c>
      <c r="L10405" t="s">
        <v>27</v>
      </c>
      <c r="M10405">
        <v>63.78</v>
      </c>
      <c r="N10405" t="s">
        <v>23</v>
      </c>
    </row>
    <row r="10406" spans="1:14" ht="14.25" customHeight="1" x14ac:dyDescent="0.3">
      <c r="A10406" t="s">
        <v>6607</v>
      </c>
      <c r="B10406" t="s">
        <v>19</v>
      </c>
      <c r="C10406" t="s">
        <v>14</v>
      </c>
      <c r="D10406">
        <v>497.28</v>
      </c>
      <c r="E10406">
        <v>0.44</v>
      </c>
      <c r="F10406">
        <f t="shared" si="324"/>
        <v>218.80319999999998</v>
      </c>
      <c r="G10406">
        <f t="shared" si="325"/>
        <v>278.47680000000003</v>
      </c>
      <c r="H10406">
        <v>3</v>
      </c>
      <c r="I10406" s="17">
        <v>45109</v>
      </c>
      <c r="J10406" s="17">
        <v>45111</v>
      </c>
      <c r="K10406" t="s">
        <v>21</v>
      </c>
      <c r="L10406" t="s">
        <v>27</v>
      </c>
      <c r="M10406">
        <v>85.18</v>
      </c>
      <c r="N10406" t="s">
        <v>28</v>
      </c>
    </row>
    <row r="10407" spans="1:14" ht="14.25" customHeight="1" x14ac:dyDescent="0.3">
      <c r="A10407" t="s">
        <v>5157</v>
      </c>
      <c r="B10407" t="s">
        <v>19</v>
      </c>
      <c r="C10407" t="s">
        <v>20</v>
      </c>
      <c r="D10407">
        <v>498.02</v>
      </c>
      <c r="E10407">
        <v>0.5</v>
      </c>
      <c r="F10407">
        <f t="shared" si="324"/>
        <v>249.01</v>
      </c>
      <c r="G10407">
        <f t="shared" si="325"/>
        <v>249.01</v>
      </c>
      <c r="H10407">
        <v>3</v>
      </c>
      <c r="I10407" s="17">
        <v>45171</v>
      </c>
      <c r="J10407" s="17">
        <v>45174</v>
      </c>
      <c r="K10407" t="s">
        <v>15</v>
      </c>
      <c r="L10407" t="s">
        <v>27</v>
      </c>
      <c r="M10407">
        <v>49.74</v>
      </c>
      <c r="N10407" t="s">
        <v>39</v>
      </c>
    </row>
    <row r="10408" spans="1:14" ht="14.25" customHeight="1" x14ac:dyDescent="0.3">
      <c r="A10408" t="s">
        <v>13442</v>
      </c>
      <c r="B10408" t="s">
        <v>41</v>
      </c>
      <c r="C10408" t="s">
        <v>33</v>
      </c>
      <c r="D10408">
        <v>502.92</v>
      </c>
      <c r="E10408">
        <v>0.27</v>
      </c>
      <c r="F10408">
        <f t="shared" si="324"/>
        <v>135.78840000000002</v>
      </c>
      <c r="G10408">
        <f t="shared" si="325"/>
        <v>367.13159999999999</v>
      </c>
      <c r="H10408">
        <v>3</v>
      </c>
      <c r="I10408" s="17">
        <v>45176</v>
      </c>
      <c r="J10408" s="17">
        <v>45182</v>
      </c>
      <c r="K10408" t="s">
        <v>15</v>
      </c>
      <c r="L10408" t="s">
        <v>16</v>
      </c>
      <c r="M10408">
        <v>77.650000000000006</v>
      </c>
      <c r="N10408" t="s">
        <v>34</v>
      </c>
    </row>
    <row r="10409" spans="1:14" ht="14.25" customHeight="1" x14ac:dyDescent="0.3">
      <c r="A10409" t="s">
        <v>3369</v>
      </c>
      <c r="B10409" t="s">
        <v>41</v>
      </c>
      <c r="C10409" t="s">
        <v>14</v>
      </c>
      <c r="D10409">
        <v>504.27</v>
      </c>
      <c r="E10409">
        <v>0.41</v>
      </c>
      <c r="F10409">
        <f t="shared" si="324"/>
        <v>206.75069999999997</v>
      </c>
      <c r="G10409">
        <f t="shared" si="325"/>
        <v>297.51930000000004</v>
      </c>
      <c r="H10409">
        <v>3</v>
      </c>
      <c r="I10409" s="17">
        <v>45059</v>
      </c>
      <c r="J10409" s="17">
        <v>45064</v>
      </c>
      <c r="K10409" t="s">
        <v>31</v>
      </c>
      <c r="L10409" t="s">
        <v>16</v>
      </c>
      <c r="M10409">
        <v>72.03</v>
      </c>
      <c r="N10409" t="s">
        <v>48</v>
      </c>
    </row>
    <row r="10410" spans="1:14" ht="14.25" customHeight="1" x14ac:dyDescent="0.3">
      <c r="A10410" t="s">
        <v>8459</v>
      </c>
      <c r="B10410" t="s">
        <v>41</v>
      </c>
      <c r="C10410" t="s">
        <v>20</v>
      </c>
      <c r="D10410">
        <v>512.74</v>
      </c>
      <c r="E10410">
        <v>0.04</v>
      </c>
      <c r="F10410">
        <f t="shared" si="324"/>
        <v>20.509600000000002</v>
      </c>
      <c r="G10410">
        <f t="shared" si="325"/>
        <v>492.23040000000003</v>
      </c>
      <c r="H10410">
        <v>3</v>
      </c>
      <c r="I10410" s="17">
        <v>45104</v>
      </c>
      <c r="J10410" s="17">
        <v>45105</v>
      </c>
      <c r="K10410" t="s">
        <v>31</v>
      </c>
      <c r="L10410" t="s">
        <v>16</v>
      </c>
      <c r="M10410">
        <v>66.62</v>
      </c>
      <c r="N10410" t="s">
        <v>28</v>
      </c>
    </row>
    <row r="10411" spans="1:14" ht="14.25" customHeight="1" x14ac:dyDescent="0.3">
      <c r="A10411" t="s">
        <v>4044</v>
      </c>
      <c r="B10411" t="s">
        <v>13</v>
      </c>
      <c r="C10411" t="s">
        <v>26</v>
      </c>
      <c r="D10411">
        <v>513.23</v>
      </c>
      <c r="E10411">
        <v>0.2</v>
      </c>
      <c r="F10411">
        <f t="shared" si="324"/>
        <v>102.64600000000002</v>
      </c>
      <c r="G10411">
        <f t="shared" si="325"/>
        <v>410.584</v>
      </c>
      <c r="H10411">
        <v>3</v>
      </c>
      <c r="I10411" s="17">
        <v>45184</v>
      </c>
      <c r="J10411" s="17">
        <v>45189</v>
      </c>
      <c r="K10411" t="s">
        <v>31</v>
      </c>
      <c r="L10411" t="s">
        <v>22</v>
      </c>
      <c r="M10411">
        <v>88.21</v>
      </c>
      <c r="N10411" t="s">
        <v>34</v>
      </c>
    </row>
    <row r="10412" spans="1:14" ht="14.25" customHeight="1" x14ac:dyDescent="0.3">
      <c r="A10412" t="s">
        <v>13145</v>
      </c>
      <c r="B10412" t="s">
        <v>13</v>
      </c>
      <c r="C10412" t="s">
        <v>20</v>
      </c>
      <c r="D10412">
        <v>513.41999999999996</v>
      </c>
      <c r="E10412">
        <v>0.23</v>
      </c>
      <c r="F10412">
        <f t="shared" si="324"/>
        <v>118.08659999999999</v>
      </c>
      <c r="G10412">
        <f t="shared" si="325"/>
        <v>395.33339999999998</v>
      </c>
      <c r="H10412">
        <v>3</v>
      </c>
      <c r="I10412" s="17">
        <v>45049</v>
      </c>
      <c r="J10412" s="17">
        <v>45054</v>
      </c>
      <c r="K10412" t="s">
        <v>31</v>
      </c>
      <c r="L10412" t="s">
        <v>27</v>
      </c>
      <c r="M10412">
        <v>52.41</v>
      </c>
      <c r="N10412" t="s">
        <v>34</v>
      </c>
    </row>
    <row r="10413" spans="1:14" ht="14.25" customHeight="1" x14ac:dyDescent="0.3">
      <c r="A10413" t="s">
        <v>816</v>
      </c>
      <c r="B10413" t="s">
        <v>19</v>
      </c>
      <c r="C10413" t="s">
        <v>36</v>
      </c>
      <c r="D10413">
        <v>513.91</v>
      </c>
      <c r="E10413">
        <v>0.01</v>
      </c>
      <c r="F10413">
        <f t="shared" si="324"/>
        <v>5.1391</v>
      </c>
      <c r="G10413">
        <f t="shared" si="325"/>
        <v>508.77089999999998</v>
      </c>
      <c r="H10413">
        <v>3</v>
      </c>
      <c r="I10413" s="17">
        <v>45435</v>
      </c>
      <c r="J10413" s="17">
        <v>45439</v>
      </c>
      <c r="K10413" t="s">
        <v>31</v>
      </c>
      <c r="L10413" t="s">
        <v>16</v>
      </c>
      <c r="M10413">
        <v>90.34</v>
      </c>
      <c r="N10413" t="s">
        <v>23</v>
      </c>
    </row>
    <row r="10414" spans="1:14" ht="14.25" customHeight="1" x14ac:dyDescent="0.3">
      <c r="A10414" t="s">
        <v>4867</v>
      </c>
      <c r="B10414" t="s">
        <v>13</v>
      </c>
      <c r="C10414" t="s">
        <v>14</v>
      </c>
      <c r="D10414">
        <v>514.19000000000005</v>
      </c>
      <c r="E10414">
        <v>0.36</v>
      </c>
      <c r="F10414">
        <f t="shared" si="324"/>
        <v>185.10840000000002</v>
      </c>
      <c r="G10414">
        <f t="shared" si="325"/>
        <v>329.08160000000004</v>
      </c>
      <c r="H10414">
        <v>3</v>
      </c>
      <c r="I10414" s="17">
        <v>45444</v>
      </c>
      <c r="J10414" s="17">
        <v>45450</v>
      </c>
      <c r="K10414" t="s">
        <v>15</v>
      </c>
      <c r="L10414" t="s">
        <v>27</v>
      </c>
      <c r="M10414">
        <v>79.64</v>
      </c>
      <c r="N10414" t="s">
        <v>17</v>
      </c>
    </row>
    <row r="10415" spans="1:14" ht="14.25" customHeight="1" x14ac:dyDescent="0.3">
      <c r="A10415" t="s">
        <v>5915</v>
      </c>
      <c r="B10415" t="s">
        <v>19</v>
      </c>
      <c r="C10415" t="s">
        <v>36</v>
      </c>
      <c r="D10415">
        <v>520.49</v>
      </c>
      <c r="E10415">
        <v>0.24</v>
      </c>
      <c r="F10415">
        <f t="shared" si="324"/>
        <v>124.91759999999999</v>
      </c>
      <c r="G10415">
        <f t="shared" si="325"/>
        <v>395.57240000000002</v>
      </c>
      <c r="H10415">
        <v>3</v>
      </c>
      <c r="I10415" s="17">
        <v>45587</v>
      </c>
      <c r="J10415" s="17">
        <v>45589</v>
      </c>
      <c r="K10415" t="s">
        <v>21</v>
      </c>
      <c r="L10415" t="s">
        <v>27</v>
      </c>
      <c r="M10415">
        <v>154.5</v>
      </c>
      <c r="N10415" t="s">
        <v>28</v>
      </c>
    </row>
    <row r="10416" spans="1:14" ht="14.25" customHeight="1" x14ac:dyDescent="0.3">
      <c r="A10416" t="s">
        <v>13450</v>
      </c>
      <c r="B10416" t="s">
        <v>19</v>
      </c>
      <c r="C10416" t="s">
        <v>33</v>
      </c>
      <c r="D10416">
        <v>520.51</v>
      </c>
      <c r="E10416">
        <v>0.39</v>
      </c>
      <c r="F10416">
        <f t="shared" si="324"/>
        <v>202.99889999999999</v>
      </c>
      <c r="G10416">
        <f t="shared" si="325"/>
        <v>317.5111</v>
      </c>
      <c r="H10416">
        <v>3</v>
      </c>
      <c r="I10416" s="17">
        <v>44993</v>
      </c>
      <c r="J10416" s="17">
        <v>44998</v>
      </c>
      <c r="K10416" t="s">
        <v>31</v>
      </c>
      <c r="L10416" t="s">
        <v>27</v>
      </c>
      <c r="M10416">
        <v>140.72999999999999</v>
      </c>
      <c r="N10416" t="s">
        <v>17</v>
      </c>
    </row>
    <row r="10417" spans="1:14" ht="14.25" customHeight="1" x14ac:dyDescent="0.3">
      <c r="A10417" t="s">
        <v>12751</v>
      </c>
      <c r="B10417" t="s">
        <v>13</v>
      </c>
      <c r="C10417" t="s">
        <v>26</v>
      </c>
      <c r="D10417">
        <v>528.36</v>
      </c>
      <c r="E10417">
        <v>0.43</v>
      </c>
      <c r="F10417">
        <f t="shared" si="324"/>
        <v>227.19480000000001</v>
      </c>
      <c r="G10417">
        <f t="shared" si="325"/>
        <v>301.16520000000003</v>
      </c>
      <c r="H10417">
        <v>3</v>
      </c>
      <c r="I10417" s="17">
        <v>45597</v>
      </c>
      <c r="J10417" s="17">
        <v>45601</v>
      </c>
      <c r="K10417" t="s">
        <v>21</v>
      </c>
      <c r="L10417" t="s">
        <v>16</v>
      </c>
      <c r="M10417">
        <v>40.1</v>
      </c>
      <c r="N10417" t="s">
        <v>17</v>
      </c>
    </row>
    <row r="10418" spans="1:14" ht="14.25" customHeight="1" x14ac:dyDescent="0.3">
      <c r="A10418" t="s">
        <v>12216</v>
      </c>
      <c r="B10418" t="s">
        <v>13</v>
      </c>
      <c r="C10418" t="s">
        <v>20</v>
      </c>
      <c r="D10418">
        <v>528.65</v>
      </c>
      <c r="E10418">
        <v>0.48</v>
      </c>
      <c r="F10418">
        <f t="shared" si="324"/>
        <v>253.75199999999998</v>
      </c>
      <c r="G10418">
        <f t="shared" si="325"/>
        <v>274.89800000000002</v>
      </c>
      <c r="H10418">
        <v>3</v>
      </c>
      <c r="I10418" s="17">
        <v>45192</v>
      </c>
      <c r="J10418" s="17">
        <v>45199</v>
      </c>
      <c r="K10418" t="s">
        <v>15</v>
      </c>
      <c r="L10418" t="s">
        <v>22</v>
      </c>
      <c r="M10418">
        <v>81.56</v>
      </c>
      <c r="N10418" t="s">
        <v>34</v>
      </c>
    </row>
    <row r="10419" spans="1:14" ht="14.25" customHeight="1" x14ac:dyDescent="0.3">
      <c r="A10419" t="s">
        <v>1368</v>
      </c>
      <c r="B10419" t="s">
        <v>41</v>
      </c>
      <c r="C10419" t="s">
        <v>33</v>
      </c>
      <c r="D10419">
        <v>530.54999999999995</v>
      </c>
      <c r="E10419">
        <v>0.35</v>
      </c>
      <c r="F10419">
        <f t="shared" si="324"/>
        <v>185.69249999999997</v>
      </c>
      <c r="G10419">
        <f t="shared" si="325"/>
        <v>344.85749999999996</v>
      </c>
      <c r="H10419">
        <v>3</v>
      </c>
      <c r="I10419" s="17">
        <v>44985</v>
      </c>
      <c r="J10419" s="17">
        <v>44989</v>
      </c>
      <c r="K10419" t="s">
        <v>21</v>
      </c>
      <c r="L10419" t="s">
        <v>22</v>
      </c>
      <c r="M10419">
        <v>38.65</v>
      </c>
      <c r="N10419" t="s">
        <v>28</v>
      </c>
    </row>
    <row r="10420" spans="1:14" ht="14.25" customHeight="1" x14ac:dyDescent="0.3">
      <c r="A10420" t="s">
        <v>8090</v>
      </c>
      <c r="B10420" t="s">
        <v>13</v>
      </c>
      <c r="C10420" t="s">
        <v>36</v>
      </c>
      <c r="D10420">
        <v>536.49</v>
      </c>
      <c r="E10420">
        <v>0.27</v>
      </c>
      <c r="F10420">
        <f t="shared" si="324"/>
        <v>144.85230000000001</v>
      </c>
      <c r="G10420">
        <f t="shared" si="325"/>
        <v>391.6377</v>
      </c>
      <c r="H10420">
        <v>3</v>
      </c>
      <c r="I10420" s="17">
        <v>45196</v>
      </c>
      <c r="J10420" s="17">
        <v>45200</v>
      </c>
      <c r="K10420" t="s">
        <v>15</v>
      </c>
      <c r="L10420" t="s">
        <v>22</v>
      </c>
      <c r="M10420">
        <v>64.25</v>
      </c>
      <c r="N10420" t="s">
        <v>23</v>
      </c>
    </row>
    <row r="10421" spans="1:14" ht="14.25" customHeight="1" x14ac:dyDescent="0.3">
      <c r="A10421" t="s">
        <v>4166</v>
      </c>
      <c r="B10421" t="s">
        <v>19</v>
      </c>
      <c r="C10421" t="s">
        <v>36</v>
      </c>
      <c r="D10421">
        <v>545.70000000000005</v>
      </c>
      <c r="E10421">
        <v>0.46</v>
      </c>
      <c r="F10421">
        <f t="shared" si="324"/>
        <v>251.02200000000002</v>
      </c>
      <c r="G10421">
        <f t="shared" si="325"/>
        <v>294.678</v>
      </c>
      <c r="H10421">
        <v>3</v>
      </c>
      <c r="I10421" s="17">
        <v>45307</v>
      </c>
      <c r="J10421" s="17">
        <v>45308</v>
      </c>
      <c r="K10421" t="s">
        <v>21</v>
      </c>
      <c r="L10421" t="s">
        <v>22</v>
      </c>
      <c r="M10421">
        <v>40.97</v>
      </c>
      <c r="N10421" t="s">
        <v>23</v>
      </c>
    </row>
    <row r="10422" spans="1:14" ht="14.25" customHeight="1" x14ac:dyDescent="0.3">
      <c r="A10422" t="s">
        <v>5324</v>
      </c>
      <c r="B10422" t="s">
        <v>41</v>
      </c>
      <c r="C10422" t="s">
        <v>33</v>
      </c>
      <c r="D10422">
        <v>546.23</v>
      </c>
      <c r="E10422">
        <v>0.46</v>
      </c>
      <c r="F10422">
        <f t="shared" si="324"/>
        <v>251.26580000000001</v>
      </c>
      <c r="G10422">
        <f t="shared" si="325"/>
        <v>294.96420000000001</v>
      </c>
      <c r="H10422">
        <v>3</v>
      </c>
      <c r="I10422" s="17">
        <v>45558</v>
      </c>
      <c r="J10422" s="17">
        <v>45561</v>
      </c>
      <c r="K10422" t="s">
        <v>21</v>
      </c>
      <c r="L10422" t="s">
        <v>22</v>
      </c>
      <c r="M10422">
        <v>93.51</v>
      </c>
      <c r="N10422" t="s">
        <v>17</v>
      </c>
    </row>
    <row r="10423" spans="1:14" ht="14.25" customHeight="1" x14ac:dyDescent="0.3">
      <c r="A10423" t="s">
        <v>10811</v>
      </c>
      <c r="B10423" t="s">
        <v>41</v>
      </c>
      <c r="C10423" t="s">
        <v>20</v>
      </c>
      <c r="D10423">
        <v>547.35</v>
      </c>
      <c r="E10423">
        <v>0.25</v>
      </c>
      <c r="F10423">
        <f t="shared" si="324"/>
        <v>136.83750000000001</v>
      </c>
      <c r="G10423">
        <f t="shared" si="325"/>
        <v>410.51250000000005</v>
      </c>
      <c r="H10423">
        <v>3</v>
      </c>
      <c r="I10423" s="17">
        <v>45487</v>
      </c>
      <c r="J10423" s="17">
        <v>45490</v>
      </c>
      <c r="K10423" t="s">
        <v>31</v>
      </c>
      <c r="L10423" t="s">
        <v>16</v>
      </c>
      <c r="M10423">
        <v>51.62</v>
      </c>
      <c r="N10423" t="s">
        <v>39</v>
      </c>
    </row>
    <row r="10424" spans="1:14" ht="14.25" customHeight="1" x14ac:dyDescent="0.3">
      <c r="A10424" t="s">
        <v>13124</v>
      </c>
      <c r="B10424" t="s">
        <v>25</v>
      </c>
      <c r="C10424" t="s">
        <v>26</v>
      </c>
      <c r="D10424">
        <v>547.75</v>
      </c>
      <c r="E10424">
        <v>0.11</v>
      </c>
      <c r="F10424">
        <f t="shared" si="324"/>
        <v>60.252499999999998</v>
      </c>
      <c r="G10424">
        <f t="shared" si="325"/>
        <v>487.4975</v>
      </c>
      <c r="H10424">
        <v>3</v>
      </c>
      <c r="I10424" s="17">
        <v>45571</v>
      </c>
      <c r="J10424" s="17">
        <v>45573</v>
      </c>
      <c r="K10424" t="s">
        <v>31</v>
      </c>
      <c r="L10424" t="s">
        <v>22</v>
      </c>
      <c r="M10424">
        <v>39.08</v>
      </c>
      <c r="N10424" t="s">
        <v>23</v>
      </c>
    </row>
    <row r="10425" spans="1:14" ht="14.25" customHeight="1" x14ac:dyDescent="0.3">
      <c r="A10425" t="s">
        <v>4444</v>
      </c>
      <c r="B10425" t="s">
        <v>41</v>
      </c>
      <c r="C10425" t="s">
        <v>36</v>
      </c>
      <c r="D10425">
        <v>551.29999999999995</v>
      </c>
      <c r="E10425">
        <v>0.09</v>
      </c>
      <c r="F10425">
        <f t="shared" si="324"/>
        <v>49.616999999999997</v>
      </c>
      <c r="G10425">
        <f t="shared" si="325"/>
        <v>501.68299999999994</v>
      </c>
      <c r="H10425">
        <v>3</v>
      </c>
      <c r="I10425" s="17">
        <v>44977</v>
      </c>
      <c r="J10425" s="17">
        <v>44983</v>
      </c>
      <c r="K10425" t="s">
        <v>15</v>
      </c>
      <c r="L10425" t="s">
        <v>16</v>
      </c>
      <c r="M10425">
        <v>103.63</v>
      </c>
      <c r="N10425" t="s">
        <v>17</v>
      </c>
    </row>
    <row r="10426" spans="1:14" ht="14.25" customHeight="1" x14ac:dyDescent="0.3">
      <c r="A10426" t="s">
        <v>6423</v>
      </c>
      <c r="B10426" t="s">
        <v>41</v>
      </c>
      <c r="C10426" t="s">
        <v>20</v>
      </c>
      <c r="D10426">
        <v>558.67999999999995</v>
      </c>
      <c r="E10426">
        <v>0.33</v>
      </c>
      <c r="F10426">
        <f t="shared" si="324"/>
        <v>184.36439999999999</v>
      </c>
      <c r="G10426">
        <f t="shared" si="325"/>
        <v>374.31559999999996</v>
      </c>
      <c r="H10426">
        <v>3</v>
      </c>
      <c r="I10426" s="17">
        <v>45479</v>
      </c>
      <c r="J10426" s="17">
        <v>45481</v>
      </c>
      <c r="K10426" t="s">
        <v>21</v>
      </c>
      <c r="L10426" t="s">
        <v>27</v>
      </c>
      <c r="M10426">
        <v>138.58000000000001</v>
      </c>
      <c r="N10426" t="s">
        <v>23</v>
      </c>
    </row>
    <row r="10427" spans="1:14" ht="14.25" customHeight="1" x14ac:dyDescent="0.3">
      <c r="A10427" t="s">
        <v>430</v>
      </c>
      <c r="B10427" t="s">
        <v>41</v>
      </c>
      <c r="C10427" t="s">
        <v>14</v>
      </c>
      <c r="D10427">
        <v>559.61</v>
      </c>
      <c r="E10427">
        <v>0.39</v>
      </c>
      <c r="F10427">
        <f t="shared" si="324"/>
        <v>218.24790000000002</v>
      </c>
      <c r="G10427">
        <f t="shared" si="325"/>
        <v>341.3621</v>
      </c>
      <c r="H10427">
        <v>3</v>
      </c>
      <c r="I10427" s="17">
        <v>45481</v>
      </c>
      <c r="J10427" s="17">
        <v>45485</v>
      </c>
      <c r="K10427" t="s">
        <v>31</v>
      </c>
      <c r="L10427" t="s">
        <v>22</v>
      </c>
      <c r="M10427">
        <v>66.31</v>
      </c>
      <c r="N10427" t="s">
        <v>34</v>
      </c>
    </row>
    <row r="10428" spans="1:14" ht="14.25" customHeight="1" x14ac:dyDescent="0.3">
      <c r="A10428" t="s">
        <v>10650</v>
      </c>
      <c r="B10428" t="s">
        <v>25</v>
      </c>
      <c r="C10428" t="s">
        <v>14</v>
      </c>
      <c r="D10428">
        <v>561.71</v>
      </c>
      <c r="E10428">
        <v>0.25</v>
      </c>
      <c r="F10428">
        <f t="shared" si="324"/>
        <v>140.42750000000001</v>
      </c>
      <c r="G10428">
        <f t="shared" si="325"/>
        <v>421.28250000000003</v>
      </c>
      <c r="H10428">
        <v>3</v>
      </c>
      <c r="I10428" s="17">
        <v>45615</v>
      </c>
      <c r="J10428" s="17">
        <v>45622</v>
      </c>
      <c r="K10428" t="s">
        <v>15</v>
      </c>
      <c r="L10428" t="s">
        <v>16</v>
      </c>
      <c r="M10428">
        <v>126.14</v>
      </c>
      <c r="N10428" t="s">
        <v>23</v>
      </c>
    </row>
    <row r="10429" spans="1:14" ht="14.25" customHeight="1" x14ac:dyDescent="0.3">
      <c r="A10429" t="s">
        <v>12504</v>
      </c>
      <c r="B10429" t="s">
        <v>13</v>
      </c>
      <c r="C10429" t="s">
        <v>26</v>
      </c>
      <c r="D10429">
        <v>566.20000000000005</v>
      </c>
      <c r="E10429">
        <v>0.22</v>
      </c>
      <c r="F10429">
        <f t="shared" si="324"/>
        <v>124.56400000000001</v>
      </c>
      <c r="G10429">
        <f t="shared" si="325"/>
        <v>441.63600000000002</v>
      </c>
      <c r="H10429">
        <v>3</v>
      </c>
      <c r="I10429" s="17">
        <v>45378</v>
      </c>
      <c r="J10429" s="17">
        <v>45382</v>
      </c>
      <c r="K10429" t="s">
        <v>31</v>
      </c>
      <c r="L10429" t="s">
        <v>16</v>
      </c>
      <c r="M10429">
        <v>139.08000000000001</v>
      </c>
      <c r="N10429" t="s">
        <v>48</v>
      </c>
    </row>
    <row r="10430" spans="1:14" ht="14.25" customHeight="1" x14ac:dyDescent="0.3">
      <c r="A10430" t="s">
        <v>8246</v>
      </c>
      <c r="B10430" t="s">
        <v>41</v>
      </c>
      <c r="C10430" t="s">
        <v>14</v>
      </c>
      <c r="D10430">
        <v>578.28</v>
      </c>
      <c r="E10430">
        <v>0.34</v>
      </c>
      <c r="F10430">
        <f t="shared" si="324"/>
        <v>196.61520000000002</v>
      </c>
      <c r="G10430">
        <f t="shared" si="325"/>
        <v>381.66479999999996</v>
      </c>
      <c r="H10430">
        <v>3</v>
      </c>
      <c r="I10430" s="17">
        <v>44959</v>
      </c>
      <c r="J10430" s="17">
        <v>44966</v>
      </c>
      <c r="K10430" t="s">
        <v>31</v>
      </c>
      <c r="L10430" t="s">
        <v>16</v>
      </c>
      <c r="M10430">
        <v>39.119999999999997</v>
      </c>
      <c r="N10430" t="s">
        <v>48</v>
      </c>
    </row>
    <row r="10431" spans="1:14" ht="14.25" customHeight="1" x14ac:dyDescent="0.3">
      <c r="A10431" t="s">
        <v>5606</v>
      </c>
      <c r="B10431" t="s">
        <v>25</v>
      </c>
      <c r="C10431" t="s">
        <v>26</v>
      </c>
      <c r="D10431">
        <v>578.66999999999996</v>
      </c>
      <c r="E10431">
        <v>0</v>
      </c>
      <c r="F10431">
        <f t="shared" si="324"/>
        <v>0</v>
      </c>
      <c r="G10431">
        <f t="shared" si="325"/>
        <v>578.66999999999996</v>
      </c>
      <c r="H10431">
        <v>3</v>
      </c>
      <c r="I10431" s="17">
        <v>45107</v>
      </c>
      <c r="J10431" s="17">
        <v>45112</v>
      </c>
      <c r="K10431" t="s">
        <v>31</v>
      </c>
      <c r="L10431" t="s">
        <v>27</v>
      </c>
      <c r="M10431">
        <v>134.36000000000001</v>
      </c>
      <c r="N10431" t="s">
        <v>28</v>
      </c>
    </row>
    <row r="10432" spans="1:14" ht="14.25" customHeight="1" x14ac:dyDescent="0.3">
      <c r="A10432" t="s">
        <v>14638</v>
      </c>
      <c r="B10432" t="s">
        <v>25</v>
      </c>
      <c r="C10432" t="s">
        <v>33</v>
      </c>
      <c r="D10432">
        <v>580.54999999999995</v>
      </c>
      <c r="E10432">
        <v>0.23</v>
      </c>
      <c r="F10432">
        <f t="shared" si="324"/>
        <v>133.5265</v>
      </c>
      <c r="G10432">
        <f t="shared" si="325"/>
        <v>447.02349999999996</v>
      </c>
      <c r="H10432">
        <v>3</v>
      </c>
      <c r="I10432" s="17">
        <v>45161</v>
      </c>
      <c r="J10432" s="17">
        <v>45162</v>
      </c>
      <c r="K10432" t="s">
        <v>15</v>
      </c>
      <c r="L10432" t="s">
        <v>16</v>
      </c>
      <c r="M10432">
        <v>30.84</v>
      </c>
      <c r="N10432" t="s">
        <v>34</v>
      </c>
    </row>
    <row r="10433" spans="1:14" ht="14.25" customHeight="1" x14ac:dyDescent="0.3">
      <c r="A10433" t="s">
        <v>13266</v>
      </c>
      <c r="B10433" t="s">
        <v>25</v>
      </c>
      <c r="C10433" t="s">
        <v>33</v>
      </c>
      <c r="D10433">
        <v>582.69000000000005</v>
      </c>
      <c r="E10433">
        <v>0.12</v>
      </c>
      <c r="F10433">
        <f t="shared" si="324"/>
        <v>69.922800000000009</v>
      </c>
      <c r="G10433">
        <f t="shared" si="325"/>
        <v>512.7672</v>
      </c>
      <c r="H10433">
        <v>3</v>
      </c>
      <c r="I10433" s="17">
        <v>45119</v>
      </c>
      <c r="J10433" s="17">
        <v>45123</v>
      </c>
      <c r="K10433" t="s">
        <v>21</v>
      </c>
      <c r="L10433" t="s">
        <v>16</v>
      </c>
      <c r="M10433">
        <v>34.97</v>
      </c>
      <c r="N10433" t="s">
        <v>48</v>
      </c>
    </row>
    <row r="10434" spans="1:14" ht="14.25" customHeight="1" x14ac:dyDescent="0.3">
      <c r="A10434" t="s">
        <v>15344</v>
      </c>
      <c r="B10434" t="s">
        <v>19</v>
      </c>
      <c r="C10434" t="s">
        <v>36</v>
      </c>
      <c r="D10434">
        <v>584.73</v>
      </c>
      <c r="E10434">
        <v>0.49</v>
      </c>
      <c r="F10434">
        <f t="shared" ref="F10434:F10497" si="326">D10434*E10434</f>
        <v>286.51769999999999</v>
      </c>
      <c r="G10434">
        <f t="shared" ref="G10434:G10497" si="327">D10434-F10434</f>
        <v>298.21230000000003</v>
      </c>
      <c r="H10434">
        <v>3</v>
      </c>
      <c r="I10434" s="17">
        <v>45449</v>
      </c>
      <c r="J10434" s="17">
        <v>45456</v>
      </c>
      <c r="K10434" t="s">
        <v>31</v>
      </c>
      <c r="L10434" t="s">
        <v>16</v>
      </c>
      <c r="M10434">
        <v>112.57</v>
      </c>
      <c r="N10434" t="s">
        <v>39</v>
      </c>
    </row>
    <row r="10435" spans="1:14" ht="14.25" customHeight="1" x14ac:dyDescent="0.3">
      <c r="A10435" t="s">
        <v>3332</v>
      </c>
      <c r="B10435" t="s">
        <v>25</v>
      </c>
      <c r="C10435" t="s">
        <v>36</v>
      </c>
      <c r="D10435">
        <v>587.66</v>
      </c>
      <c r="E10435">
        <v>0.28000000000000003</v>
      </c>
      <c r="F10435">
        <f t="shared" si="326"/>
        <v>164.54480000000001</v>
      </c>
      <c r="G10435">
        <f t="shared" si="327"/>
        <v>423.11519999999996</v>
      </c>
      <c r="H10435">
        <v>3</v>
      </c>
      <c r="I10435" s="17">
        <v>45073</v>
      </c>
      <c r="J10435" s="17">
        <v>45078</v>
      </c>
      <c r="K10435" t="s">
        <v>31</v>
      </c>
      <c r="L10435" t="s">
        <v>27</v>
      </c>
      <c r="M10435">
        <v>108.41</v>
      </c>
      <c r="N10435" t="s">
        <v>17</v>
      </c>
    </row>
    <row r="10436" spans="1:14" ht="14.25" customHeight="1" x14ac:dyDescent="0.3">
      <c r="A10436" t="s">
        <v>4213</v>
      </c>
      <c r="B10436" t="s">
        <v>13</v>
      </c>
      <c r="C10436" t="s">
        <v>26</v>
      </c>
      <c r="D10436">
        <v>590.38</v>
      </c>
      <c r="E10436">
        <v>0.21</v>
      </c>
      <c r="F10436">
        <f t="shared" si="326"/>
        <v>123.9798</v>
      </c>
      <c r="G10436">
        <f t="shared" si="327"/>
        <v>466.40019999999998</v>
      </c>
      <c r="H10436">
        <v>3</v>
      </c>
      <c r="I10436" s="17">
        <v>45427</v>
      </c>
      <c r="J10436" s="17">
        <v>45429</v>
      </c>
      <c r="K10436" t="s">
        <v>31</v>
      </c>
      <c r="L10436" t="s">
        <v>27</v>
      </c>
      <c r="M10436">
        <v>175.2</v>
      </c>
      <c r="N10436" t="s">
        <v>48</v>
      </c>
    </row>
    <row r="10437" spans="1:14" ht="14.25" customHeight="1" x14ac:dyDescent="0.3">
      <c r="A10437" t="s">
        <v>8041</v>
      </c>
      <c r="B10437" t="s">
        <v>19</v>
      </c>
      <c r="C10437" t="s">
        <v>36</v>
      </c>
      <c r="D10437">
        <v>594.44000000000005</v>
      </c>
      <c r="E10437">
        <v>0.4</v>
      </c>
      <c r="F10437">
        <f t="shared" si="326"/>
        <v>237.77600000000004</v>
      </c>
      <c r="G10437">
        <f t="shared" si="327"/>
        <v>356.66399999999999</v>
      </c>
      <c r="H10437">
        <v>3</v>
      </c>
      <c r="I10437" s="17">
        <v>45418</v>
      </c>
      <c r="J10437" s="17">
        <v>45425</v>
      </c>
      <c r="K10437" t="s">
        <v>15</v>
      </c>
      <c r="L10437" t="s">
        <v>16</v>
      </c>
      <c r="M10437">
        <v>39.5</v>
      </c>
      <c r="N10437" t="s">
        <v>39</v>
      </c>
    </row>
    <row r="10438" spans="1:14" ht="14.25" customHeight="1" x14ac:dyDescent="0.3">
      <c r="A10438" t="s">
        <v>14002</v>
      </c>
      <c r="B10438" t="s">
        <v>25</v>
      </c>
      <c r="C10438" t="s">
        <v>36</v>
      </c>
      <c r="D10438">
        <v>596.77</v>
      </c>
      <c r="E10438">
        <v>0.08</v>
      </c>
      <c r="F10438">
        <f t="shared" si="326"/>
        <v>47.741599999999998</v>
      </c>
      <c r="G10438">
        <f t="shared" si="327"/>
        <v>549.02840000000003</v>
      </c>
      <c r="H10438">
        <v>3</v>
      </c>
      <c r="I10438" s="17">
        <v>45046</v>
      </c>
      <c r="J10438" s="17">
        <v>45048</v>
      </c>
      <c r="K10438" t="s">
        <v>21</v>
      </c>
      <c r="L10438" t="s">
        <v>27</v>
      </c>
      <c r="M10438">
        <v>138.49</v>
      </c>
      <c r="N10438" t="s">
        <v>48</v>
      </c>
    </row>
    <row r="10439" spans="1:14" ht="14.25" customHeight="1" x14ac:dyDescent="0.3">
      <c r="A10439" t="s">
        <v>4323</v>
      </c>
      <c r="B10439" t="s">
        <v>13</v>
      </c>
      <c r="C10439" t="s">
        <v>36</v>
      </c>
      <c r="D10439">
        <v>597.35</v>
      </c>
      <c r="E10439">
        <v>0.05</v>
      </c>
      <c r="F10439">
        <f t="shared" si="326"/>
        <v>29.867500000000003</v>
      </c>
      <c r="G10439">
        <f t="shared" si="327"/>
        <v>567.48250000000007</v>
      </c>
      <c r="H10439">
        <v>3</v>
      </c>
      <c r="I10439" s="17">
        <v>45099</v>
      </c>
      <c r="J10439" s="17">
        <v>45100</v>
      </c>
      <c r="K10439" t="s">
        <v>21</v>
      </c>
      <c r="L10439" t="s">
        <v>16</v>
      </c>
      <c r="M10439">
        <v>37.61</v>
      </c>
      <c r="N10439" t="s">
        <v>28</v>
      </c>
    </row>
    <row r="10440" spans="1:14" ht="14.25" customHeight="1" x14ac:dyDescent="0.3">
      <c r="A10440" t="s">
        <v>8227</v>
      </c>
      <c r="B10440" t="s">
        <v>19</v>
      </c>
      <c r="C10440" t="s">
        <v>20</v>
      </c>
      <c r="D10440">
        <v>601.36</v>
      </c>
      <c r="E10440">
        <v>0.15</v>
      </c>
      <c r="F10440">
        <f t="shared" si="326"/>
        <v>90.203999999999994</v>
      </c>
      <c r="G10440">
        <f t="shared" si="327"/>
        <v>511.15600000000001</v>
      </c>
      <c r="H10440">
        <v>3</v>
      </c>
      <c r="I10440" s="17">
        <v>45486</v>
      </c>
      <c r="J10440" s="17">
        <v>45493</v>
      </c>
      <c r="K10440" t="s">
        <v>21</v>
      </c>
      <c r="L10440" t="s">
        <v>22</v>
      </c>
      <c r="M10440">
        <v>52.43</v>
      </c>
      <c r="N10440" t="s">
        <v>23</v>
      </c>
    </row>
    <row r="10441" spans="1:14" ht="14.25" customHeight="1" x14ac:dyDescent="0.3">
      <c r="A10441" t="s">
        <v>10000</v>
      </c>
      <c r="B10441" t="s">
        <v>19</v>
      </c>
      <c r="C10441" t="s">
        <v>36</v>
      </c>
      <c r="D10441">
        <v>602.02</v>
      </c>
      <c r="E10441">
        <v>0.31</v>
      </c>
      <c r="F10441">
        <f t="shared" si="326"/>
        <v>186.62619999999998</v>
      </c>
      <c r="G10441">
        <f t="shared" si="327"/>
        <v>415.3938</v>
      </c>
      <c r="H10441">
        <v>3</v>
      </c>
      <c r="I10441" s="17">
        <v>45445</v>
      </c>
      <c r="J10441" s="17">
        <v>45446</v>
      </c>
      <c r="K10441" t="s">
        <v>21</v>
      </c>
      <c r="L10441" t="s">
        <v>16</v>
      </c>
      <c r="M10441">
        <v>144.4</v>
      </c>
      <c r="N10441" t="s">
        <v>48</v>
      </c>
    </row>
    <row r="10442" spans="1:14" ht="14.25" customHeight="1" x14ac:dyDescent="0.3">
      <c r="A10442" t="s">
        <v>958</v>
      </c>
      <c r="B10442" t="s">
        <v>13</v>
      </c>
      <c r="C10442" t="s">
        <v>14</v>
      </c>
      <c r="D10442">
        <v>602.1</v>
      </c>
      <c r="E10442">
        <v>0.17</v>
      </c>
      <c r="F10442">
        <f t="shared" si="326"/>
        <v>102.35700000000001</v>
      </c>
      <c r="G10442">
        <f t="shared" si="327"/>
        <v>499.74299999999999</v>
      </c>
      <c r="H10442">
        <v>3</v>
      </c>
      <c r="I10442" s="17">
        <v>45575</v>
      </c>
      <c r="J10442" s="17">
        <v>45580</v>
      </c>
      <c r="K10442" t="s">
        <v>15</v>
      </c>
      <c r="L10442" t="s">
        <v>22</v>
      </c>
      <c r="M10442">
        <v>146.18</v>
      </c>
      <c r="N10442" t="s">
        <v>28</v>
      </c>
    </row>
    <row r="10443" spans="1:14" ht="14.25" customHeight="1" x14ac:dyDescent="0.3">
      <c r="A10443" t="s">
        <v>5066</v>
      </c>
      <c r="B10443" t="s">
        <v>41</v>
      </c>
      <c r="C10443" t="s">
        <v>20</v>
      </c>
      <c r="D10443">
        <v>610.53</v>
      </c>
      <c r="E10443">
        <v>0.37</v>
      </c>
      <c r="F10443">
        <f t="shared" si="326"/>
        <v>225.89609999999999</v>
      </c>
      <c r="G10443">
        <f t="shared" si="327"/>
        <v>384.63389999999998</v>
      </c>
      <c r="H10443">
        <v>3</v>
      </c>
      <c r="I10443" s="17">
        <v>45610</v>
      </c>
      <c r="J10443" s="17">
        <v>45611</v>
      </c>
      <c r="K10443" t="s">
        <v>15</v>
      </c>
      <c r="L10443" t="s">
        <v>16</v>
      </c>
      <c r="M10443">
        <v>129.19</v>
      </c>
      <c r="N10443" t="s">
        <v>39</v>
      </c>
    </row>
    <row r="10444" spans="1:14" ht="14.25" customHeight="1" x14ac:dyDescent="0.3">
      <c r="A10444" t="s">
        <v>11192</v>
      </c>
      <c r="B10444" t="s">
        <v>19</v>
      </c>
      <c r="C10444" t="s">
        <v>36</v>
      </c>
      <c r="D10444">
        <v>612.57000000000005</v>
      </c>
      <c r="E10444">
        <v>0.26</v>
      </c>
      <c r="F10444">
        <f t="shared" si="326"/>
        <v>159.26820000000001</v>
      </c>
      <c r="G10444">
        <f t="shared" si="327"/>
        <v>453.30180000000007</v>
      </c>
      <c r="H10444">
        <v>3</v>
      </c>
      <c r="I10444" s="17">
        <v>45158</v>
      </c>
      <c r="J10444" s="17">
        <v>45162</v>
      </c>
      <c r="K10444" t="s">
        <v>15</v>
      </c>
      <c r="L10444" t="s">
        <v>16</v>
      </c>
      <c r="M10444">
        <v>134.33000000000001</v>
      </c>
      <c r="N10444" t="s">
        <v>39</v>
      </c>
    </row>
    <row r="10445" spans="1:14" ht="14.25" customHeight="1" x14ac:dyDescent="0.3">
      <c r="A10445" t="s">
        <v>10681</v>
      </c>
      <c r="B10445" t="s">
        <v>13</v>
      </c>
      <c r="C10445" t="s">
        <v>14</v>
      </c>
      <c r="D10445">
        <v>616.87</v>
      </c>
      <c r="E10445">
        <v>0.42</v>
      </c>
      <c r="F10445">
        <f t="shared" si="326"/>
        <v>259.08539999999999</v>
      </c>
      <c r="G10445">
        <f t="shared" si="327"/>
        <v>357.78460000000001</v>
      </c>
      <c r="H10445">
        <v>3</v>
      </c>
      <c r="I10445" s="17">
        <v>45572</v>
      </c>
      <c r="J10445" s="17">
        <v>45577</v>
      </c>
      <c r="K10445" t="s">
        <v>21</v>
      </c>
      <c r="L10445" t="s">
        <v>27</v>
      </c>
      <c r="M10445">
        <v>163.71</v>
      </c>
      <c r="N10445" t="s">
        <v>48</v>
      </c>
    </row>
    <row r="10446" spans="1:14" ht="14.25" customHeight="1" x14ac:dyDescent="0.3">
      <c r="A10446" t="s">
        <v>6404</v>
      </c>
      <c r="B10446" t="s">
        <v>25</v>
      </c>
      <c r="C10446" t="s">
        <v>33</v>
      </c>
      <c r="D10446">
        <v>620.62</v>
      </c>
      <c r="E10446">
        <v>0.18</v>
      </c>
      <c r="F10446">
        <f t="shared" si="326"/>
        <v>111.71159999999999</v>
      </c>
      <c r="G10446">
        <f t="shared" si="327"/>
        <v>508.90840000000003</v>
      </c>
      <c r="H10446">
        <v>3</v>
      </c>
      <c r="I10446" s="17">
        <v>44965</v>
      </c>
      <c r="J10446" s="17">
        <v>44966</v>
      </c>
      <c r="K10446" t="s">
        <v>31</v>
      </c>
      <c r="L10446" t="s">
        <v>27</v>
      </c>
      <c r="M10446">
        <v>41</v>
      </c>
      <c r="N10446" t="s">
        <v>28</v>
      </c>
    </row>
    <row r="10447" spans="1:14" ht="14.25" customHeight="1" x14ac:dyDescent="0.3">
      <c r="A10447" t="s">
        <v>6208</v>
      </c>
      <c r="B10447" t="s">
        <v>25</v>
      </c>
      <c r="C10447" t="s">
        <v>20</v>
      </c>
      <c r="D10447">
        <v>620.72</v>
      </c>
      <c r="E10447">
        <v>0</v>
      </c>
      <c r="F10447">
        <f t="shared" si="326"/>
        <v>0</v>
      </c>
      <c r="G10447">
        <f t="shared" si="327"/>
        <v>620.72</v>
      </c>
      <c r="H10447">
        <v>3</v>
      </c>
      <c r="I10447" s="17">
        <v>45004</v>
      </c>
      <c r="J10447" s="17">
        <v>45007</v>
      </c>
      <c r="K10447" t="s">
        <v>31</v>
      </c>
      <c r="L10447" t="s">
        <v>22</v>
      </c>
      <c r="M10447">
        <v>132.25</v>
      </c>
      <c r="N10447" t="s">
        <v>23</v>
      </c>
    </row>
    <row r="10448" spans="1:14" ht="14.25" customHeight="1" x14ac:dyDescent="0.3">
      <c r="A10448" t="s">
        <v>2418</v>
      </c>
      <c r="B10448" t="s">
        <v>41</v>
      </c>
      <c r="C10448" t="s">
        <v>20</v>
      </c>
      <c r="D10448">
        <v>626.88</v>
      </c>
      <c r="E10448">
        <v>0.39</v>
      </c>
      <c r="F10448">
        <f t="shared" si="326"/>
        <v>244.48320000000001</v>
      </c>
      <c r="G10448">
        <f t="shared" si="327"/>
        <v>382.39679999999998</v>
      </c>
      <c r="H10448">
        <v>3</v>
      </c>
      <c r="I10448" s="17">
        <v>45025</v>
      </c>
      <c r="J10448" s="17">
        <v>45028</v>
      </c>
      <c r="K10448" t="s">
        <v>31</v>
      </c>
      <c r="L10448" t="s">
        <v>22</v>
      </c>
      <c r="M10448">
        <v>119.99</v>
      </c>
      <c r="N10448" t="s">
        <v>23</v>
      </c>
    </row>
    <row r="10449" spans="1:14" ht="14.25" customHeight="1" x14ac:dyDescent="0.3">
      <c r="A10449" t="s">
        <v>11660</v>
      </c>
      <c r="B10449" t="s">
        <v>41</v>
      </c>
      <c r="C10449" t="s">
        <v>33</v>
      </c>
      <c r="D10449">
        <v>630.87</v>
      </c>
      <c r="E10449">
        <v>0.22</v>
      </c>
      <c r="F10449">
        <f t="shared" si="326"/>
        <v>138.79140000000001</v>
      </c>
      <c r="G10449">
        <f t="shared" si="327"/>
        <v>492.07859999999999</v>
      </c>
      <c r="H10449">
        <v>3</v>
      </c>
      <c r="I10449" s="17">
        <v>45127</v>
      </c>
      <c r="J10449" s="17">
        <v>45131</v>
      </c>
      <c r="K10449" t="s">
        <v>15</v>
      </c>
      <c r="L10449" t="s">
        <v>16</v>
      </c>
      <c r="M10449">
        <v>56.31</v>
      </c>
      <c r="N10449" t="s">
        <v>48</v>
      </c>
    </row>
    <row r="10450" spans="1:14" ht="14.25" customHeight="1" x14ac:dyDescent="0.3">
      <c r="A10450" t="s">
        <v>8534</v>
      </c>
      <c r="B10450" t="s">
        <v>25</v>
      </c>
      <c r="C10450" t="s">
        <v>33</v>
      </c>
      <c r="D10450">
        <v>635.26</v>
      </c>
      <c r="E10450">
        <v>0.37</v>
      </c>
      <c r="F10450">
        <f t="shared" si="326"/>
        <v>235.0462</v>
      </c>
      <c r="G10450">
        <f t="shared" si="327"/>
        <v>400.21379999999999</v>
      </c>
      <c r="H10450">
        <v>3</v>
      </c>
      <c r="I10450" s="17">
        <v>45319</v>
      </c>
      <c r="J10450" s="17">
        <v>45323</v>
      </c>
      <c r="K10450" t="s">
        <v>31</v>
      </c>
      <c r="L10450" t="s">
        <v>22</v>
      </c>
      <c r="M10450">
        <v>108.6</v>
      </c>
      <c r="N10450" t="s">
        <v>48</v>
      </c>
    </row>
    <row r="10451" spans="1:14" ht="14.25" customHeight="1" x14ac:dyDescent="0.3">
      <c r="A10451" t="s">
        <v>2596</v>
      </c>
      <c r="B10451" t="s">
        <v>25</v>
      </c>
      <c r="C10451" t="s">
        <v>36</v>
      </c>
      <c r="D10451">
        <v>638.34</v>
      </c>
      <c r="E10451">
        <v>0.13</v>
      </c>
      <c r="F10451">
        <f t="shared" si="326"/>
        <v>82.984200000000001</v>
      </c>
      <c r="G10451">
        <f t="shared" si="327"/>
        <v>555.35580000000004</v>
      </c>
      <c r="H10451">
        <v>3</v>
      </c>
      <c r="I10451" s="17">
        <v>45196</v>
      </c>
      <c r="J10451" s="17">
        <v>45198</v>
      </c>
      <c r="K10451" t="s">
        <v>15</v>
      </c>
      <c r="L10451" t="s">
        <v>27</v>
      </c>
      <c r="M10451">
        <v>162.16999999999999</v>
      </c>
      <c r="N10451" t="s">
        <v>34</v>
      </c>
    </row>
    <row r="10452" spans="1:14" ht="14.25" customHeight="1" x14ac:dyDescent="0.3">
      <c r="A10452" t="s">
        <v>5724</v>
      </c>
      <c r="B10452" t="s">
        <v>25</v>
      </c>
      <c r="C10452" t="s">
        <v>26</v>
      </c>
      <c r="D10452">
        <v>641.91999999999996</v>
      </c>
      <c r="E10452">
        <v>0.26</v>
      </c>
      <c r="F10452">
        <f t="shared" si="326"/>
        <v>166.89920000000001</v>
      </c>
      <c r="G10452">
        <f t="shared" si="327"/>
        <v>475.02079999999995</v>
      </c>
      <c r="H10452">
        <v>3</v>
      </c>
      <c r="I10452" s="17">
        <v>45072</v>
      </c>
      <c r="J10452" s="17">
        <v>45074</v>
      </c>
      <c r="K10452" t="s">
        <v>21</v>
      </c>
      <c r="L10452" t="s">
        <v>16</v>
      </c>
      <c r="M10452">
        <v>102.48</v>
      </c>
      <c r="N10452" t="s">
        <v>48</v>
      </c>
    </row>
    <row r="10453" spans="1:14" ht="14.25" customHeight="1" x14ac:dyDescent="0.3">
      <c r="A10453" t="s">
        <v>6334</v>
      </c>
      <c r="B10453" t="s">
        <v>41</v>
      </c>
      <c r="C10453" t="s">
        <v>33</v>
      </c>
      <c r="D10453">
        <v>643.86</v>
      </c>
      <c r="E10453">
        <v>0.4</v>
      </c>
      <c r="F10453">
        <f t="shared" si="326"/>
        <v>257.54400000000004</v>
      </c>
      <c r="G10453">
        <f t="shared" si="327"/>
        <v>386.31599999999997</v>
      </c>
      <c r="H10453">
        <v>3</v>
      </c>
      <c r="I10453" s="17">
        <v>45166</v>
      </c>
      <c r="J10453" s="17">
        <v>45173</v>
      </c>
      <c r="K10453" t="s">
        <v>15</v>
      </c>
      <c r="L10453" t="s">
        <v>16</v>
      </c>
      <c r="M10453">
        <v>121.75</v>
      </c>
      <c r="N10453" t="s">
        <v>23</v>
      </c>
    </row>
    <row r="10454" spans="1:14" ht="14.25" customHeight="1" x14ac:dyDescent="0.3">
      <c r="A10454" t="s">
        <v>13588</v>
      </c>
      <c r="B10454" t="s">
        <v>13</v>
      </c>
      <c r="C10454" t="s">
        <v>33</v>
      </c>
      <c r="D10454">
        <v>646.38</v>
      </c>
      <c r="E10454">
        <v>0.24</v>
      </c>
      <c r="F10454">
        <f t="shared" si="326"/>
        <v>155.13120000000001</v>
      </c>
      <c r="G10454">
        <f t="shared" si="327"/>
        <v>491.24879999999996</v>
      </c>
      <c r="H10454">
        <v>3</v>
      </c>
      <c r="I10454" s="17">
        <v>45200</v>
      </c>
      <c r="J10454" s="17">
        <v>45207</v>
      </c>
      <c r="K10454" t="s">
        <v>31</v>
      </c>
      <c r="L10454" t="s">
        <v>27</v>
      </c>
      <c r="M10454">
        <v>142.87</v>
      </c>
      <c r="N10454" t="s">
        <v>17</v>
      </c>
    </row>
    <row r="10455" spans="1:14" ht="14.25" customHeight="1" x14ac:dyDescent="0.3">
      <c r="A10455" t="s">
        <v>14135</v>
      </c>
      <c r="B10455" t="s">
        <v>25</v>
      </c>
      <c r="C10455" t="s">
        <v>26</v>
      </c>
      <c r="D10455">
        <v>650.6</v>
      </c>
      <c r="E10455">
        <v>0.35</v>
      </c>
      <c r="F10455">
        <f t="shared" si="326"/>
        <v>227.70999999999998</v>
      </c>
      <c r="G10455">
        <f t="shared" si="327"/>
        <v>422.89000000000004</v>
      </c>
      <c r="H10455">
        <v>3</v>
      </c>
      <c r="I10455" s="17">
        <v>45489</v>
      </c>
      <c r="J10455" s="17">
        <v>45490</v>
      </c>
      <c r="K10455" t="s">
        <v>21</v>
      </c>
      <c r="L10455" t="s">
        <v>27</v>
      </c>
      <c r="M10455">
        <v>80.14</v>
      </c>
      <c r="N10455" t="s">
        <v>17</v>
      </c>
    </row>
    <row r="10456" spans="1:14" ht="14.25" customHeight="1" x14ac:dyDescent="0.3">
      <c r="A10456" t="s">
        <v>15059</v>
      </c>
      <c r="B10456" t="s">
        <v>13</v>
      </c>
      <c r="C10456" t="s">
        <v>26</v>
      </c>
      <c r="D10456">
        <v>654.83000000000004</v>
      </c>
      <c r="E10456">
        <v>0.23</v>
      </c>
      <c r="F10456">
        <f t="shared" si="326"/>
        <v>150.61090000000002</v>
      </c>
      <c r="G10456">
        <f t="shared" si="327"/>
        <v>504.21910000000003</v>
      </c>
      <c r="H10456">
        <v>3</v>
      </c>
      <c r="I10456" s="17">
        <v>45069</v>
      </c>
      <c r="J10456" s="17">
        <v>45070</v>
      </c>
      <c r="K10456" t="s">
        <v>21</v>
      </c>
      <c r="L10456" t="s">
        <v>27</v>
      </c>
      <c r="M10456">
        <v>183.37</v>
      </c>
      <c r="N10456" t="s">
        <v>39</v>
      </c>
    </row>
    <row r="10457" spans="1:14" ht="14.25" customHeight="1" x14ac:dyDescent="0.3">
      <c r="A10457" t="s">
        <v>8091</v>
      </c>
      <c r="B10457" t="s">
        <v>25</v>
      </c>
      <c r="C10457" t="s">
        <v>36</v>
      </c>
      <c r="D10457">
        <v>656.03</v>
      </c>
      <c r="E10457">
        <v>0.03</v>
      </c>
      <c r="F10457">
        <f t="shared" si="326"/>
        <v>19.680899999999998</v>
      </c>
      <c r="G10457">
        <f t="shared" si="327"/>
        <v>636.34910000000002</v>
      </c>
      <c r="H10457">
        <v>3</v>
      </c>
      <c r="I10457" s="17">
        <v>44942</v>
      </c>
      <c r="J10457" s="17">
        <v>44946</v>
      </c>
      <c r="K10457" t="s">
        <v>31</v>
      </c>
      <c r="L10457" t="s">
        <v>16</v>
      </c>
      <c r="M10457">
        <v>61.74</v>
      </c>
      <c r="N10457" t="s">
        <v>23</v>
      </c>
    </row>
    <row r="10458" spans="1:14" ht="14.25" customHeight="1" x14ac:dyDescent="0.3">
      <c r="A10458" t="s">
        <v>13954</v>
      </c>
      <c r="B10458" t="s">
        <v>41</v>
      </c>
      <c r="C10458" t="s">
        <v>33</v>
      </c>
      <c r="D10458">
        <v>662.3</v>
      </c>
      <c r="E10458">
        <v>0.09</v>
      </c>
      <c r="F10458">
        <f t="shared" si="326"/>
        <v>59.606999999999992</v>
      </c>
      <c r="G10458">
        <f t="shared" si="327"/>
        <v>602.69299999999998</v>
      </c>
      <c r="H10458">
        <v>3</v>
      </c>
      <c r="I10458" s="17">
        <v>45295</v>
      </c>
      <c r="J10458" s="17">
        <v>45300</v>
      </c>
      <c r="K10458" t="s">
        <v>15</v>
      </c>
      <c r="L10458" t="s">
        <v>22</v>
      </c>
      <c r="M10458">
        <v>195.58</v>
      </c>
      <c r="N10458" t="s">
        <v>28</v>
      </c>
    </row>
    <row r="10459" spans="1:14" ht="14.25" customHeight="1" x14ac:dyDescent="0.3">
      <c r="A10459" t="s">
        <v>7836</v>
      </c>
      <c r="B10459" t="s">
        <v>25</v>
      </c>
      <c r="C10459" t="s">
        <v>14</v>
      </c>
      <c r="D10459">
        <v>664.62</v>
      </c>
      <c r="E10459">
        <v>0.44</v>
      </c>
      <c r="F10459">
        <f t="shared" si="326"/>
        <v>292.43279999999999</v>
      </c>
      <c r="G10459">
        <f t="shared" si="327"/>
        <v>372.18720000000002</v>
      </c>
      <c r="H10459">
        <v>3</v>
      </c>
      <c r="I10459" s="17">
        <v>45442</v>
      </c>
      <c r="J10459" s="17">
        <v>45444</v>
      </c>
      <c r="K10459" t="s">
        <v>15</v>
      </c>
      <c r="L10459" t="s">
        <v>16</v>
      </c>
      <c r="M10459">
        <v>176.04</v>
      </c>
      <c r="N10459" t="s">
        <v>23</v>
      </c>
    </row>
    <row r="10460" spans="1:14" ht="14.25" customHeight="1" x14ac:dyDescent="0.3">
      <c r="A10460" t="s">
        <v>63</v>
      </c>
      <c r="B10460" t="s">
        <v>25</v>
      </c>
      <c r="C10460" t="s">
        <v>33</v>
      </c>
      <c r="D10460">
        <v>667.46</v>
      </c>
      <c r="E10460">
        <v>0.17</v>
      </c>
      <c r="F10460">
        <f t="shared" si="326"/>
        <v>113.46820000000001</v>
      </c>
      <c r="G10460">
        <f t="shared" si="327"/>
        <v>553.99180000000001</v>
      </c>
      <c r="H10460">
        <v>3</v>
      </c>
      <c r="I10460" s="17">
        <v>45026</v>
      </c>
      <c r="J10460" s="17">
        <v>45031</v>
      </c>
      <c r="K10460" t="s">
        <v>31</v>
      </c>
      <c r="L10460" t="s">
        <v>22</v>
      </c>
      <c r="M10460">
        <v>123.49</v>
      </c>
      <c r="N10460" t="s">
        <v>17</v>
      </c>
    </row>
    <row r="10461" spans="1:14" ht="14.25" customHeight="1" x14ac:dyDescent="0.3">
      <c r="A10461" t="s">
        <v>9374</v>
      </c>
      <c r="B10461" t="s">
        <v>13</v>
      </c>
      <c r="C10461" t="s">
        <v>36</v>
      </c>
      <c r="D10461">
        <v>669.02</v>
      </c>
      <c r="E10461">
        <v>0.28999999999999998</v>
      </c>
      <c r="F10461">
        <f t="shared" si="326"/>
        <v>194.01579999999998</v>
      </c>
      <c r="G10461">
        <f t="shared" si="327"/>
        <v>475.00419999999997</v>
      </c>
      <c r="H10461">
        <v>3</v>
      </c>
      <c r="I10461" s="17">
        <v>45106</v>
      </c>
      <c r="J10461" s="17">
        <v>45108</v>
      </c>
      <c r="K10461" t="s">
        <v>31</v>
      </c>
      <c r="L10461" t="s">
        <v>27</v>
      </c>
      <c r="M10461">
        <v>153.37</v>
      </c>
      <c r="N10461" t="s">
        <v>39</v>
      </c>
    </row>
    <row r="10462" spans="1:14" ht="14.25" customHeight="1" x14ac:dyDescent="0.3">
      <c r="A10462" t="s">
        <v>4085</v>
      </c>
      <c r="B10462" t="s">
        <v>25</v>
      </c>
      <c r="C10462" t="s">
        <v>36</v>
      </c>
      <c r="D10462">
        <v>669.71</v>
      </c>
      <c r="E10462">
        <v>0.24</v>
      </c>
      <c r="F10462">
        <f t="shared" si="326"/>
        <v>160.7304</v>
      </c>
      <c r="G10462">
        <f t="shared" si="327"/>
        <v>508.9796</v>
      </c>
      <c r="H10462">
        <v>3</v>
      </c>
      <c r="I10462" s="17">
        <v>45097</v>
      </c>
      <c r="J10462" s="17">
        <v>45101</v>
      </c>
      <c r="K10462" t="s">
        <v>15</v>
      </c>
      <c r="L10462" t="s">
        <v>16</v>
      </c>
      <c r="M10462">
        <v>180.82</v>
      </c>
      <c r="N10462" t="s">
        <v>23</v>
      </c>
    </row>
    <row r="10463" spans="1:14" ht="14.25" customHeight="1" x14ac:dyDescent="0.3">
      <c r="A10463" t="s">
        <v>829</v>
      </c>
      <c r="B10463" t="s">
        <v>25</v>
      </c>
      <c r="C10463" t="s">
        <v>36</v>
      </c>
      <c r="D10463">
        <v>671.95</v>
      </c>
      <c r="E10463">
        <v>0.17</v>
      </c>
      <c r="F10463">
        <f t="shared" si="326"/>
        <v>114.23150000000001</v>
      </c>
      <c r="G10463">
        <f t="shared" si="327"/>
        <v>557.71850000000006</v>
      </c>
      <c r="H10463">
        <v>3</v>
      </c>
      <c r="I10463" s="17">
        <v>45180</v>
      </c>
      <c r="J10463" s="17">
        <v>45182</v>
      </c>
      <c r="K10463" t="s">
        <v>21</v>
      </c>
      <c r="L10463" t="s">
        <v>27</v>
      </c>
      <c r="M10463">
        <v>183.65</v>
      </c>
      <c r="N10463" t="s">
        <v>17</v>
      </c>
    </row>
    <row r="10464" spans="1:14" ht="14.25" customHeight="1" x14ac:dyDescent="0.3">
      <c r="A10464" t="s">
        <v>12150</v>
      </c>
      <c r="B10464" t="s">
        <v>25</v>
      </c>
      <c r="C10464" t="s">
        <v>33</v>
      </c>
      <c r="D10464">
        <v>674.74</v>
      </c>
      <c r="E10464">
        <v>0.02</v>
      </c>
      <c r="F10464">
        <f t="shared" si="326"/>
        <v>13.4948</v>
      </c>
      <c r="G10464">
        <f t="shared" si="327"/>
        <v>661.24519999999995</v>
      </c>
      <c r="H10464">
        <v>3</v>
      </c>
      <c r="I10464" s="17">
        <v>45556</v>
      </c>
      <c r="J10464" s="17">
        <v>45563</v>
      </c>
      <c r="K10464" t="s">
        <v>21</v>
      </c>
      <c r="L10464" t="s">
        <v>27</v>
      </c>
      <c r="M10464">
        <v>141.74</v>
      </c>
      <c r="N10464" t="s">
        <v>23</v>
      </c>
    </row>
    <row r="10465" spans="1:14" ht="14.25" customHeight="1" x14ac:dyDescent="0.3">
      <c r="A10465" t="s">
        <v>96</v>
      </c>
      <c r="B10465" t="s">
        <v>25</v>
      </c>
      <c r="C10465" t="s">
        <v>26</v>
      </c>
      <c r="D10465">
        <v>676.75</v>
      </c>
      <c r="E10465">
        <v>0.41</v>
      </c>
      <c r="F10465">
        <f t="shared" si="326"/>
        <v>277.46749999999997</v>
      </c>
      <c r="G10465">
        <f t="shared" si="327"/>
        <v>399.28250000000003</v>
      </c>
      <c r="H10465">
        <v>3</v>
      </c>
      <c r="I10465" s="17">
        <v>45299</v>
      </c>
      <c r="J10465" s="17">
        <v>45301</v>
      </c>
      <c r="K10465" t="s">
        <v>31</v>
      </c>
      <c r="L10465" t="s">
        <v>22</v>
      </c>
      <c r="M10465">
        <v>36.86</v>
      </c>
      <c r="N10465" t="s">
        <v>34</v>
      </c>
    </row>
    <row r="10466" spans="1:14" ht="14.25" customHeight="1" x14ac:dyDescent="0.3">
      <c r="A10466" t="s">
        <v>111</v>
      </c>
      <c r="B10466" t="s">
        <v>13</v>
      </c>
      <c r="C10466" t="s">
        <v>36</v>
      </c>
      <c r="D10466">
        <v>680.26</v>
      </c>
      <c r="E10466">
        <v>0.23</v>
      </c>
      <c r="F10466">
        <f t="shared" si="326"/>
        <v>156.4598</v>
      </c>
      <c r="G10466">
        <f t="shared" si="327"/>
        <v>523.80020000000002</v>
      </c>
      <c r="H10466">
        <v>3</v>
      </c>
      <c r="I10466" s="17">
        <v>45441</v>
      </c>
      <c r="J10466" s="17">
        <v>45444</v>
      </c>
      <c r="K10466" t="s">
        <v>21</v>
      </c>
      <c r="L10466" t="s">
        <v>16</v>
      </c>
      <c r="M10466">
        <v>151.09</v>
      </c>
      <c r="N10466" t="s">
        <v>28</v>
      </c>
    </row>
    <row r="10467" spans="1:14" ht="14.25" customHeight="1" x14ac:dyDescent="0.3">
      <c r="A10467" t="s">
        <v>13382</v>
      </c>
      <c r="B10467" t="s">
        <v>13</v>
      </c>
      <c r="C10467" t="s">
        <v>36</v>
      </c>
      <c r="D10467">
        <v>691.49</v>
      </c>
      <c r="E10467">
        <v>0.06</v>
      </c>
      <c r="F10467">
        <f t="shared" si="326"/>
        <v>41.489399999999996</v>
      </c>
      <c r="G10467">
        <f t="shared" si="327"/>
        <v>650.00059999999996</v>
      </c>
      <c r="H10467">
        <v>3</v>
      </c>
      <c r="I10467" s="17">
        <v>45558</v>
      </c>
      <c r="J10467" s="17">
        <v>45564</v>
      </c>
      <c r="K10467" t="s">
        <v>31</v>
      </c>
      <c r="L10467" t="s">
        <v>22</v>
      </c>
      <c r="M10467">
        <v>124.75</v>
      </c>
      <c r="N10467" t="s">
        <v>17</v>
      </c>
    </row>
    <row r="10468" spans="1:14" ht="14.25" customHeight="1" x14ac:dyDescent="0.3">
      <c r="A10468" t="s">
        <v>11316</v>
      </c>
      <c r="B10468" t="s">
        <v>25</v>
      </c>
      <c r="C10468" t="s">
        <v>14</v>
      </c>
      <c r="D10468">
        <v>694.92</v>
      </c>
      <c r="E10468">
        <v>7.0000000000000007E-2</v>
      </c>
      <c r="F10468">
        <f t="shared" si="326"/>
        <v>48.644400000000005</v>
      </c>
      <c r="G10468">
        <f t="shared" si="327"/>
        <v>646.27559999999994</v>
      </c>
      <c r="H10468">
        <v>3</v>
      </c>
      <c r="I10468" s="17">
        <v>45622</v>
      </c>
      <c r="J10468" s="17">
        <v>45625</v>
      </c>
      <c r="K10468" t="s">
        <v>21</v>
      </c>
      <c r="L10468" t="s">
        <v>22</v>
      </c>
      <c r="M10468">
        <v>161.19999999999999</v>
      </c>
      <c r="N10468" t="s">
        <v>39</v>
      </c>
    </row>
    <row r="10469" spans="1:14" ht="14.25" customHeight="1" x14ac:dyDescent="0.3">
      <c r="A10469" t="s">
        <v>3066</v>
      </c>
      <c r="B10469" t="s">
        <v>25</v>
      </c>
      <c r="C10469" t="s">
        <v>33</v>
      </c>
      <c r="D10469">
        <v>697.85</v>
      </c>
      <c r="E10469">
        <v>0.04</v>
      </c>
      <c r="F10469">
        <f t="shared" si="326"/>
        <v>27.914000000000001</v>
      </c>
      <c r="G10469">
        <f t="shared" si="327"/>
        <v>669.93600000000004</v>
      </c>
      <c r="H10469">
        <v>3</v>
      </c>
      <c r="I10469" s="17">
        <v>45098</v>
      </c>
      <c r="J10469" s="17">
        <v>45099</v>
      </c>
      <c r="K10469" t="s">
        <v>31</v>
      </c>
      <c r="L10469" t="s">
        <v>22</v>
      </c>
      <c r="M10469">
        <v>92.78</v>
      </c>
      <c r="N10469" t="s">
        <v>17</v>
      </c>
    </row>
    <row r="10470" spans="1:14" ht="14.25" customHeight="1" x14ac:dyDescent="0.3">
      <c r="A10470" t="s">
        <v>6096</v>
      </c>
      <c r="B10470" t="s">
        <v>19</v>
      </c>
      <c r="C10470" t="s">
        <v>33</v>
      </c>
      <c r="D10470">
        <v>697.94</v>
      </c>
      <c r="E10470">
        <v>0.45</v>
      </c>
      <c r="F10470">
        <f t="shared" si="326"/>
        <v>314.07300000000004</v>
      </c>
      <c r="G10470">
        <f t="shared" si="327"/>
        <v>383.86700000000002</v>
      </c>
      <c r="H10470">
        <v>3</v>
      </c>
      <c r="I10470" s="17">
        <v>45296</v>
      </c>
      <c r="J10470" s="17">
        <v>45298</v>
      </c>
      <c r="K10470" t="s">
        <v>21</v>
      </c>
      <c r="L10470" t="s">
        <v>22</v>
      </c>
      <c r="M10470">
        <v>91.98</v>
      </c>
      <c r="N10470" t="s">
        <v>39</v>
      </c>
    </row>
    <row r="10471" spans="1:14" ht="14.25" customHeight="1" x14ac:dyDescent="0.3">
      <c r="A10471" t="s">
        <v>777</v>
      </c>
      <c r="B10471" t="s">
        <v>13</v>
      </c>
      <c r="C10471" t="s">
        <v>26</v>
      </c>
      <c r="D10471">
        <v>697.95</v>
      </c>
      <c r="E10471">
        <v>0.05</v>
      </c>
      <c r="F10471">
        <f t="shared" si="326"/>
        <v>34.897500000000001</v>
      </c>
      <c r="G10471">
        <f t="shared" si="327"/>
        <v>663.05250000000001</v>
      </c>
      <c r="H10471">
        <v>3</v>
      </c>
      <c r="I10471" s="17">
        <v>44950</v>
      </c>
      <c r="J10471" s="17">
        <v>44952</v>
      </c>
      <c r="K10471" t="s">
        <v>31</v>
      </c>
      <c r="L10471" t="s">
        <v>27</v>
      </c>
      <c r="M10471">
        <v>102.15</v>
      </c>
      <c r="N10471" t="s">
        <v>17</v>
      </c>
    </row>
    <row r="10472" spans="1:14" ht="14.25" customHeight="1" x14ac:dyDescent="0.3">
      <c r="A10472" t="s">
        <v>661</v>
      </c>
      <c r="B10472" t="s">
        <v>13</v>
      </c>
      <c r="C10472" t="s">
        <v>33</v>
      </c>
      <c r="D10472">
        <v>702.34</v>
      </c>
      <c r="E10472">
        <v>0.27</v>
      </c>
      <c r="F10472">
        <f t="shared" si="326"/>
        <v>189.63180000000003</v>
      </c>
      <c r="G10472">
        <f t="shared" si="327"/>
        <v>512.70820000000003</v>
      </c>
      <c r="H10472">
        <v>3</v>
      </c>
      <c r="I10472" s="17">
        <v>44975</v>
      </c>
      <c r="J10472" s="17">
        <v>44979</v>
      </c>
      <c r="K10472" t="s">
        <v>21</v>
      </c>
      <c r="L10472" t="s">
        <v>16</v>
      </c>
      <c r="M10472">
        <v>197.88</v>
      </c>
      <c r="N10472" t="s">
        <v>48</v>
      </c>
    </row>
    <row r="10473" spans="1:14" ht="14.25" customHeight="1" x14ac:dyDescent="0.3">
      <c r="A10473" t="s">
        <v>5303</v>
      </c>
      <c r="B10473" t="s">
        <v>25</v>
      </c>
      <c r="C10473" t="s">
        <v>36</v>
      </c>
      <c r="D10473">
        <v>704.87</v>
      </c>
      <c r="E10473">
        <v>0.26</v>
      </c>
      <c r="F10473">
        <f t="shared" si="326"/>
        <v>183.2662</v>
      </c>
      <c r="G10473">
        <f t="shared" si="327"/>
        <v>521.60379999999998</v>
      </c>
      <c r="H10473">
        <v>3</v>
      </c>
      <c r="I10473" s="17">
        <v>45342</v>
      </c>
      <c r="J10473" s="17">
        <v>45344</v>
      </c>
      <c r="K10473" t="s">
        <v>31</v>
      </c>
      <c r="L10473" t="s">
        <v>16</v>
      </c>
      <c r="M10473">
        <v>154.9</v>
      </c>
      <c r="N10473" t="s">
        <v>23</v>
      </c>
    </row>
    <row r="10474" spans="1:14" ht="14.25" customHeight="1" x14ac:dyDescent="0.3">
      <c r="A10474" t="s">
        <v>14877</v>
      </c>
      <c r="B10474" t="s">
        <v>41</v>
      </c>
      <c r="C10474" t="s">
        <v>33</v>
      </c>
      <c r="D10474">
        <v>707.24</v>
      </c>
      <c r="E10474">
        <v>0.15</v>
      </c>
      <c r="F10474">
        <f t="shared" si="326"/>
        <v>106.086</v>
      </c>
      <c r="G10474">
        <f t="shared" si="327"/>
        <v>601.154</v>
      </c>
      <c r="H10474">
        <v>3</v>
      </c>
      <c r="I10474" s="17">
        <v>45581</v>
      </c>
      <c r="J10474" s="17">
        <v>45587</v>
      </c>
      <c r="K10474" t="s">
        <v>21</v>
      </c>
      <c r="L10474" t="s">
        <v>16</v>
      </c>
      <c r="M10474">
        <v>146.66</v>
      </c>
      <c r="N10474" t="s">
        <v>28</v>
      </c>
    </row>
    <row r="10475" spans="1:14" ht="14.25" customHeight="1" x14ac:dyDescent="0.3">
      <c r="A10475" t="s">
        <v>3804</v>
      </c>
      <c r="B10475" t="s">
        <v>41</v>
      </c>
      <c r="C10475" t="s">
        <v>26</v>
      </c>
      <c r="D10475">
        <v>708</v>
      </c>
      <c r="E10475">
        <v>0.14000000000000001</v>
      </c>
      <c r="F10475">
        <f t="shared" si="326"/>
        <v>99.12</v>
      </c>
      <c r="G10475">
        <f t="shared" si="327"/>
        <v>608.88</v>
      </c>
      <c r="H10475">
        <v>3</v>
      </c>
      <c r="I10475" s="17">
        <v>44991</v>
      </c>
      <c r="J10475" s="17">
        <v>44993</v>
      </c>
      <c r="K10475" t="s">
        <v>15</v>
      </c>
      <c r="L10475" t="s">
        <v>27</v>
      </c>
      <c r="M10475">
        <v>81.31</v>
      </c>
      <c r="N10475" t="s">
        <v>34</v>
      </c>
    </row>
    <row r="10476" spans="1:14" ht="14.25" customHeight="1" x14ac:dyDescent="0.3">
      <c r="A10476" t="s">
        <v>14688</v>
      </c>
      <c r="B10476" t="s">
        <v>13</v>
      </c>
      <c r="C10476" t="s">
        <v>33</v>
      </c>
      <c r="D10476">
        <v>709.22</v>
      </c>
      <c r="E10476">
        <v>0.23</v>
      </c>
      <c r="F10476">
        <f t="shared" si="326"/>
        <v>163.12060000000002</v>
      </c>
      <c r="G10476">
        <f t="shared" si="327"/>
        <v>546.09940000000006</v>
      </c>
      <c r="H10476">
        <v>3</v>
      </c>
      <c r="I10476" s="17">
        <v>45152</v>
      </c>
      <c r="J10476" s="17">
        <v>45159</v>
      </c>
      <c r="K10476" t="s">
        <v>15</v>
      </c>
      <c r="L10476" t="s">
        <v>16</v>
      </c>
      <c r="M10476">
        <v>164.87</v>
      </c>
      <c r="N10476" t="s">
        <v>48</v>
      </c>
    </row>
    <row r="10477" spans="1:14" ht="14.25" customHeight="1" x14ac:dyDescent="0.3">
      <c r="A10477" t="s">
        <v>5922</v>
      </c>
      <c r="B10477" t="s">
        <v>25</v>
      </c>
      <c r="C10477" t="s">
        <v>36</v>
      </c>
      <c r="D10477">
        <v>711.79</v>
      </c>
      <c r="E10477">
        <v>0.25</v>
      </c>
      <c r="F10477">
        <f t="shared" si="326"/>
        <v>177.94749999999999</v>
      </c>
      <c r="G10477">
        <f t="shared" si="327"/>
        <v>533.84249999999997</v>
      </c>
      <c r="H10477">
        <v>3</v>
      </c>
      <c r="I10477" s="17">
        <v>45299</v>
      </c>
      <c r="J10477" s="17">
        <v>45301</v>
      </c>
      <c r="K10477" t="s">
        <v>21</v>
      </c>
      <c r="L10477" t="s">
        <v>27</v>
      </c>
      <c r="M10477">
        <v>99.71</v>
      </c>
      <c r="N10477" t="s">
        <v>17</v>
      </c>
    </row>
    <row r="10478" spans="1:14" ht="14.25" customHeight="1" x14ac:dyDescent="0.3">
      <c r="A10478" t="s">
        <v>12</v>
      </c>
      <c r="B10478" t="s">
        <v>13</v>
      </c>
      <c r="C10478" t="s">
        <v>14</v>
      </c>
      <c r="D10478">
        <v>713.49</v>
      </c>
      <c r="E10478">
        <v>0.31</v>
      </c>
      <c r="F10478">
        <f t="shared" si="326"/>
        <v>221.18190000000001</v>
      </c>
      <c r="G10478">
        <f t="shared" si="327"/>
        <v>492.30809999999997</v>
      </c>
      <c r="H10478">
        <v>3</v>
      </c>
      <c r="I10478" s="17">
        <v>45015</v>
      </c>
      <c r="J10478" s="17">
        <v>45017</v>
      </c>
      <c r="K10478" t="s">
        <v>15</v>
      </c>
      <c r="L10478" t="s">
        <v>16</v>
      </c>
      <c r="M10478">
        <v>114.72</v>
      </c>
      <c r="N10478" t="s">
        <v>17</v>
      </c>
    </row>
    <row r="10479" spans="1:14" ht="14.25" customHeight="1" x14ac:dyDescent="0.3">
      <c r="A10479" t="s">
        <v>4327</v>
      </c>
      <c r="B10479" t="s">
        <v>25</v>
      </c>
      <c r="C10479" t="s">
        <v>14</v>
      </c>
      <c r="D10479">
        <v>718.71</v>
      </c>
      <c r="E10479">
        <v>0.28999999999999998</v>
      </c>
      <c r="F10479">
        <f t="shared" si="326"/>
        <v>208.42589999999998</v>
      </c>
      <c r="G10479">
        <f t="shared" si="327"/>
        <v>510.28410000000008</v>
      </c>
      <c r="H10479">
        <v>3</v>
      </c>
      <c r="I10479" s="17">
        <v>45241</v>
      </c>
      <c r="J10479" s="17">
        <v>45243</v>
      </c>
      <c r="K10479" t="s">
        <v>21</v>
      </c>
      <c r="L10479" t="s">
        <v>22</v>
      </c>
      <c r="M10479">
        <v>157.85</v>
      </c>
      <c r="N10479" t="s">
        <v>28</v>
      </c>
    </row>
    <row r="10480" spans="1:14" ht="14.25" customHeight="1" x14ac:dyDescent="0.3">
      <c r="A10480" t="s">
        <v>13820</v>
      </c>
      <c r="B10480" t="s">
        <v>41</v>
      </c>
      <c r="C10480" t="s">
        <v>14</v>
      </c>
      <c r="D10480">
        <v>725.15</v>
      </c>
      <c r="E10480">
        <v>0.5</v>
      </c>
      <c r="F10480">
        <f t="shared" si="326"/>
        <v>362.57499999999999</v>
      </c>
      <c r="G10480">
        <f t="shared" si="327"/>
        <v>362.57499999999999</v>
      </c>
      <c r="H10480">
        <v>3</v>
      </c>
      <c r="I10480" s="17">
        <v>45467</v>
      </c>
      <c r="J10480" s="17">
        <v>45474</v>
      </c>
      <c r="K10480" t="s">
        <v>31</v>
      </c>
      <c r="L10480" t="s">
        <v>16</v>
      </c>
      <c r="M10480">
        <v>69.23</v>
      </c>
      <c r="N10480" t="s">
        <v>34</v>
      </c>
    </row>
    <row r="10481" spans="1:14" ht="14.25" customHeight="1" x14ac:dyDescent="0.3">
      <c r="A10481" t="s">
        <v>3331</v>
      </c>
      <c r="B10481" t="s">
        <v>41</v>
      </c>
      <c r="C10481" t="s">
        <v>26</v>
      </c>
      <c r="D10481">
        <v>728.26</v>
      </c>
      <c r="E10481">
        <v>0.23</v>
      </c>
      <c r="F10481">
        <f t="shared" si="326"/>
        <v>167.49979999999999</v>
      </c>
      <c r="G10481">
        <f t="shared" si="327"/>
        <v>560.76019999999994</v>
      </c>
      <c r="H10481">
        <v>3</v>
      </c>
      <c r="I10481" s="17">
        <v>45519</v>
      </c>
      <c r="J10481" s="17">
        <v>45522</v>
      </c>
      <c r="K10481" t="s">
        <v>15</v>
      </c>
      <c r="L10481" t="s">
        <v>16</v>
      </c>
      <c r="M10481">
        <v>47.53</v>
      </c>
      <c r="N10481" t="s">
        <v>48</v>
      </c>
    </row>
    <row r="10482" spans="1:14" ht="14.25" customHeight="1" x14ac:dyDescent="0.3">
      <c r="A10482" t="s">
        <v>1301</v>
      </c>
      <c r="B10482" t="s">
        <v>25</v>
      </c>
      <c r="C10482" t="s">
        <v>20</v>
      </c>
      <c r="D10482">
        <v>731.37</v>
      </c>
      <c r="E10482">
        <v>0.44</v>
      </c>
      <c r="F10482">
        <f t="shared" si="326"/>
        <v>321.80279999999999</v>
      </c>
      <c r="G10482">
        <f t="shared" si="327"/>
        <v>409.56720000000001</v>
      </c>
      <c r="H10482">
        <v>3</v>
      </c>
      <c r="I10482" s="17">
        <v>45520</v>
      </c>
      <c r="J10482" s="17">
        <v>45521</v>
      </c>
      <c r="K10482" t="s">
        <v>15</v>
      </c>
      <c r="L10482" t="s">
        <v>16</v>
      </c>
      <c r="M10482">
        <v>190.13</v>
      </c>
      <c r="N10482" t="s">
        <v>28</v>
      </c>
    </row>
    <row r="10483" spans="1:14" ht="14.25" customHeight="1" x14ac:dyDescent="0.3">
      <c r="A10483" t="s">
        <v>12507</v>
      </c>
      <c r="B10483" t="s">
        <v>13</v>
      </c>
      <c r="C10483" t="s">
        <v>26</v>
      </c>
      <c r="D10483">
        <v>731.88</v>
      </c>
      <c r="E10483">
        <v>0.05</v>
      </c>
      <c r="F10483">
        <f t="shared" si="326"/>
        <v>36.594000000000001</v>
      </c>
      <c r="G10483">
        <f t="shared" si="327"/>
        <v>695.28599999999994</v>
      </c>
      <c r="H10483">
        <v>3</v>
      </c>
      <c r="I10483" s="17">
        <v>44991</v>
      </c>
      <c r="J10483" s="17">
        <v>44995</v>
      </c>
      <c r="K10483" t="s">
        <v>15</v>
      </c>
      <c r="L10483" t="s">
        <v>16</v>
      </c>
      <c r="M10483">
        <v>157.22</v>
      </c>
      <c r="N10483" t="s">
        <v>39</v>
      </c>
    </row>
    <row r="10484" spans="1:14" ht="14.25" customHeight="1" x14ac:dyDescent="0.3">
      <c r="A10484" t="s">
        <v>6570</v>
      </c>
      <c r="B10484" t="s">
        <v>13</v>
      </c>
      <c r="C10484" t="s">
        <v>14</v>
      </c>
      <c r="D10484">
        <v>732.44</v>
      </c>
      <c r="E10484">
        <v>0.18</v>
      </c>
      <c r="F10484">
        <f t="shared" si="326"/>
        <v>131.83920000000001</v>
      </c>
      <c r="G10484">
        <f t="shared" si="327"/>
        <v>600.60080000000005</v>
      </c>
      <c r="H10484">
        <v>3</v>
      </c>
      <c r="I10484" s="17">
        <v>45453</v>
      </c>
      <c r="J10484" s="17">
        <v>45454</v>
      </c>
      <c r="K10484" t="s">
        <v>31</v>
      </c>
      <c r="L10484" t="s">
        <v>27</v>
      </c>
      <c r="M10484">
        <v>118.62</v>
      </c>
      <c r="N10484" t="s">
        <v>48</v>
      </c>
    </row>
    <row r="10485" spans="1:14" ht="14.25" customHeight="1" x14ac:dyDescent="0.3">
      <c r="A10485" t="s">
        <v>14024</v>
      </c>
      <c r="B10485" t="s">
        <v>13</v>
      </c>
      <c r="C10485" t="s">
        <v>14</v>
      </c>
      <c r="D10485">
        <v>733.44</v>
      </c>
      <c r="E10485">
        <v>0.4</v>
      </c>
      <c r="F10485">
        <f t="shared" si="326"/>
        <v>293.37600000000003</v>
      </c>
      <c r="G10485">
        <f t="shared" si="327"/>
        <v>440.06400000000002</v>
      </c>
      <c r="H10485">
        <v>3</v>
      </c>
      <c r="I10485" s="17">
        <v>45385</v>
      </c>
      <c r="J10485" s="17">
        <v>45386</v>
      </c>
      <c r="K10485" t="s">
        <v>31</v>
      </c>
      <c r="L10485" t="s">
        <v>27</v>
      </c>
      <c r="M10485">
        <v>163.16999999999999</v>
      </c>
      <c r="N10485" t="s">
        <v>34</v>
      </c>
    </row>
    <row r="10486" spans="1:14" ht="14.25" customHeight="1" x14ac:dyDescent="0.3">
      <c r="A10486" t="s">
        <v>3019</v>
      </c>
      <c r="B10486" t="s">
        <v>41</v>
      </c>
      <c r="C10486" t="s">
        <v>36</v>
      </c>
      <c r="D10486">
        <v>736.06</v>
      </c>
      <c r="E10486">
        <v>0.21</v>
      </c>
      <c r="F10486">
        <f t="shared" si="326"/>
        <v>154.57259999999999</v>
      </c>
      <c r="G10486">
        <f t="shared" si="327"/>
        <v>581.48739999999998</v>
      </c>
      <c r="H10486">
        <v>3</v>
      </c>
      <c r="I10486" s="17">
        <v>45409</v>
      </c>
      <c r="J10486" s="17">
        <v>45413</v>
      </c>
      <c r="K10486" t="s">
        <v>31</v>
      </c>
      <c r="L10486" t="s">
        <v>27</v>
      </c>
      <c r="M10486">
        <v>64.540000000000006</v>
      </c>
      <c r="N10486" t="s">
        <v>17</v>
      </c>
    </row>
    <row r="10487" spans="1:14" ht="14.25" customHeight="1" x14ac:dyDescent="0.3">
      <c r="A10487" t="s">
        <v>5097</v>
      </c>
      <c r="B10487" t="s">
        <v>13</v>
      </c>
      <c r="C10487" t="s">
        <v>26</v>
      </c>
      <c r="D10487">
        <v>739.98</v>
      </c>
      <c r="E10487">
        <v>0.03</v>
      </c>
      <c r="F10487">
        <f t="shared" si="326"/>
        <v>22.199400000000001</v>
      </c>
      <c r="G10487">
        <f t="shared" si="327"/>
        <v>717.78060000000005</v>
      </c>
      <c r="H10487">
        <v>3</v>
      </c>
      <c r="I10487" s="17">
        <v>45644</v>
      </c>
      <c r="J10487" s="17">
        <v>45648</v>
      </c>
      <c r="K10487" t="s">
        <v>21</v>
      </c>
      <c r="L10487" t="s">
        <v>22</v>
      </c>
      <c r="M10487">
        <v>129.54</v>
      </c>
      <c r="N10487" t="s">
        <v>23</v>
      </c>
    </row>
    <row r="10488" spans="1:14" ht="14.25" customHeight="1" x14ac:dyDescent="0.3">
      <c r="A10488" t="s">
        <v>2132</v>
      </c>
      <c r="B10488" t="s">
        <v>13</v>
      </c>
      <c r="C10488" t="s">
        <v>26</v>
      </c>
      <c r="D10488">
        <v>745.04</v>
      </c>
      <c r="E10488">
        <v>0.39</v>
      </c>
      <c r="F10488">
        <f t="shared" si="326"/>
        <v>290.56560000000002</v>
      </c>
      <c r="G10488">
        <f t="shared" si="327"/>
        <v>454.47439999999995</v>
      </c>
      <c r="H10488">
        <v>3</v>
      </c>
      <c r="I10488" s="17">
        <v>45419</v>
      </c>
      <c r="J10488" s="17">
        <v>45426</v>
      </c>
      <c r="K10488" t="s">
        <v>21</v>
      </c>
      <c r="L10488" t="s">
        <v>27</v>
      </c>
      <c r="M10488">
        <v>76.760000000000005</v>
      </c>
      <c r="N10488" t="s">
        <v>48</v>
      </c>
    </row>
    <row r="10489" spans="1:14" ht="14.25" customHeight="1" x14ac:dyDescent="0.3">
      <c r="A10489" t="s">
        <v>3218</v>
      </c>
      <c r="B10489" t="s">
        <v>41</v>
      </c>
      <c r="C10489" t="s">
        <v>26</v>
      </c>
      <c r="D10489">
        <v>749.47</v>
      </c>
      <c r="E10489">
        <v>0.47</v>
      </c>
      <c r="F10489">
        <f t="shared" si="326"/>
        <v>352.2509</v>
      </c>
      <c r="G10489">
        <f t="shared" si="327"/>
        <v>397.21910000000003</v>
      </c>
      <c r="H10489">
        <v>3</v>
      </c>
      <c r="I10489" s="17">
        <v>45210</v>
      </c>
      <c r="J10489" s="17">
        <v>45213</v>
      </c>
      <c r="K10489" t="s">
        <v>21</v>
      </c>
      <c r="L10489" t="s">
        <v>27</v>
      </c>
      <c r="M10489">
        <v>125.18</v>
      </c>
      <c r="N10489" t="s">
        <v>48</v>
      </c>
    </row>
    <row r="10490" spans="1:14" ht="14.25" customHeight="1" x14ac:dyDescent="0.3">
      <c r="A10490" t="s">
        <v>7800</v>
      </c>
      <c r="B10490" t="s">
        <v>41</v>
      </c>
      <c r="C10490" t="s">
        <v>14</v>
      </c>
      <c r="D10490">
        <v>750.02</v>
      </c>
      <c r="E10490">
        <v>0.17</v>
      </c>
      <c r="F10490">
        <f t="shared" si="326"/>
        <v>127.5034</v>
      </c>
      <c r="G10490">
        <f t="shared" si="327"/>
        <v>622.51659999999993</v>
      </c>
      <c r="H10490">
        <v>3</v>
      </c>
      <c r="I10490" s="17">
        <v>45649</v>
      </c>
      <c r="J10490" s="17">
        <v>45651</v>
      </c>
      <c r="K10490" t="s">
        <v>15</v>
      </c>
      <c r="L10490" t="s">
        <v>16</v>
      </c>
      <c r="M10490">
        <v>167.4</v>
      </c>
      <c r="N10490" t="s">
        <v>23</v>
      </c>
    </row>
    <row r="10491" spans="1:14" ht="14.25" customHeight="1" x14ac:dyDescent="0.3">
      <c r="A10491" t="s">
        <v>3261</v>
      </c>
      <c r="B10491" t="s">
        <v>13</v>
      </c>
      <c r="C10491" t="s">
        <v>14</v>
      </c>
      <c r="D10491">
        <v>751.3</v>
      </c>
      <c r="E10491">
        <v>0.25</v>
      </c>
      <c r="F10491">
        <f t="shared" si="326"/>
        <v>187.82499999999999</v>
      </c>
      <c r="G10491">
        <f t="shared" si="327"/>
        <v>563.47499999999991</v>
      </c>
      <c r="H10491">
        <v>3</v>
      </c>
      <c r="I10491" s="17">
        <v>45052</v>
      </c>
      <c r="J10491" s="17">
        <v>45053</v>
      </c>
      <c r="K10491" t="s">
        <v>31</v>
      </c>
      <c r="L10491" t="s">
        <v>16</v>
      </c>
      <c r="M10491">
        <v>118.85</v>
      </c>
      <c r="N10491" t="s">
        <v>17</v>
      </c>
    </row>
    <row r="10492" spans="1:14" ht="14.25" customHeight="1" x14ac:dyDescent="0.3">
      <c r="A10492" t="s">
        <v>8696</v>
      </c>
      <c r="B10492" t="s">
        <v>25</v>
      </c>
      <c r="C10492" t="s">
        <v>20</v>
      </c>
      <c r="D10492">
        <v>755.45</v>
      </c>
      <c r="E10492">
        <v>0.14000000000000001</v>
      </c>
      <c r="F10492">
        <f t="shared" si="326"/>
        <v>105.76300000000002</v>
      </c>
      <c r="G10492">
        <f t="shared" si="327"/>
        <v>649.68700000000001</v>
      </c>
      <c r="H10492">
        <v>3</v>
      </c>
      <c r="I10492" s="17">
        <v>45170</v>
      </c>
      <c r="J10492" s="17">
        <v>45174</v>
      </c>
      <c r="K10492" t="s">
        <v>31</v>
      </c>
      <c r="L10492" t="s">
        <v>16</v>
      </c>
      <c r="M10492">
        <v>95.83</v>
      </c>
      <c r="N10492" t="s">
        <v>28</v>
      </c>
    </row>
    <row r="10493" spans="1:14" ht="14.25" customHeight="1" x14ac:dyDescent="0.3">
      <c r="A10493" t="s">
        <v>14168</v>
      </c>
      <c r="B10493" t="s">
        <v>41</v>
      </c>
      <c r="C10493" t="s">
        <v>26</v>
      </c>
      <c r="D10493">
        <v>758.88</v>
      </c>
      <c r="E10493">
        <v>0.28000000000000003</v>
      </c>
      <c r="F10493">
        <f t="shared" si="326"/>
        <v>212.48640000000003</v>
      </c>
      <c r="G10493">
        <f t="shared" si="327"/>
        <v>546.39359999999999</v>
      </c>
      <c r="H10493">
        <v>3</v>
      </c>
      <c r="I10493" s="17">
        <v>45483</v>
      </c>
      <c r="J10493" s="17">
        <v>45485</v>
      </c>
      <c r="K10493" t="s">
        <v>15</v>
      </c>
      <c r="L10493" t="s">
        <v>16</v>
      </c>
      <c r="M10493">
        <v>152.57</v>
      </c>
      <c r="N10493" t="s">
        <v>34</v>
      </c>
    </row>
    <row r="10494" spans="1:14" ht="14.25" customHeight="1" x14ac:dyDescent="0.3">
      <c r="A10494" t="s">
        <v>8011</v>
      </c>
      <c r="B10494" t="s">
        <v>19</v>
      </c>
      <c r="C10494" t="s">
        <v>36</v>
      </c>
      <c r="D10494">
        <v>759.81</v>
      </c>
      <c r="E10494">
        <v>0.25</v>
      </c>
      <c r="F10494">
        <f t="shared" si="326"/>
        <v>189.95249999999999</v>
      </c>
      <c r="G10494">
        <f t="shared" si="327"/>
        <v>569.85749999999996</v>
      </c>
      <c r="H10494">
        <v>3</v>
      </c>
      <c r="I10494" s="17">
        <v>45507</v>
      </c>
      <c r="J10494" s="17">
        <v>45510</v>
      </c>
      <c r="K10494" t="s">
        <v>21</v>
      </c>
      <c r="L10494" t="s">
        <v>16</v>
      </c>
      <c r="M10494">
        <v>161.57</v>
      </c>
      <c r="N10494" t="s">
        <v>17</v>
      </c>
    </row>
    <row r="10495" spans="1:14" ht="14.25" customHeight="1" x14ac:dyDescent="0.3">
      <c r="A10495" t="s">
        <v>2117</v>
      </c>
      <c r="B10495" t="s">
        <v>25</v>
      </c>
      <c r="C10495" t="s">
        <v>33</v>
      </c>
      <c r="D10495">
        <v>760.56</v>
      </c>
      <c r="E10495">
        <v>0.42</v>
      </c>
      <c r="F10495">
        <f t="shared" si="326"/>
        <v>319.43519999999995</v>
      </c>
      <c r="G10495">
        <f t="shared" si="327"/>
        <v>441.12479999999999</v>
      </c>
      <c r="H10495">
        <v>3</v>
      </c>
      <c r="I10495" s="17">
        <v>45597</v>
      </c>
      <c r="J10495" s="17">
        <v>45603</v>
      </c>
      <c r="K10495" t="s">
        <v>21</v>
      </c>
      <c r="L10495" t="s">
        <v>16</v>
      </c>
      <c r="M10495">
        <v>166.15</v>
      </c>
      <c r="N10495" t="s">
        <v>23</v>
      </c>
    </row>
    <row r="10496" spans="1:14" ht="14.25" customHeight="1" x14ac:dyDescent="0.3">
      <c r="A10496" t="s">
        <v>846</v>
      </c>
      <c r="B10496" t="s">
        <v>19</v>
      </c>
      <c r="C10496" t="s">
        <v>14</v>
      </c>
      <c r="D10496">
        <v>764.2</v>
      </c>
      <c r="E10496">
        <v>0.2</v>
      </c>
      <c r="F10496">
        <f t="shared" si="326"/>
        <v>152.84</v>
      </c>
      <c r="G10496">
        <f t="shared" si="327"/>
        <v>611.36</v>
      </c>
      <c r="H10496">
        <v>3</v>
      </c>
      <c r="I10496" s="17">
        <v>45100</v>
      </c>
      <c r="J10496" s="17">
        <v>45103</v>
      </c>
      <c r="K10496" t="s">
        <v>21</v>
      </c>
      <c r="L10496" t="s">
        <v>22</v>
      </c>
      <c r="M10496">
        <v>79.12</v>
      </c>
      <c r="N10496" t="s">
        <v>28</v>
      </c>
    </row>
    <row r="10497" spans="1:14" ht="14.25" customHeight="1" x14ac:dyDescent="0.3">
      <c r="A10497" t="s">
        <v>11108</v>
      </c>
      <c r="B10497" t="s">
        <v>41</v>
      </c>
      <c r="C10497" t="s">
        <v>33</v>
      </c>
      <c r="D10497">
        <v>764.74</v>
      </c>
      <c r="E10497">
        <v>0.22</v>
      </c>
      <c r="F10497">
        <f t="shared" si="326"/>
        <v>168.24280000000002</v>
      </c>
      <c r="G10497">
        <f t="shared" si="327"/>
        <v>596.49720000000002</v>
      </c>
      <c r="H10497">
        <v>3</v>
      </c>
      <c r="I10497" s="17">
        <v>45054</v>
      </c>
      <c r="J10497" s="17">
        <v>45058</v>
      </c>
      <c r="K10497" t="s">
        <v>15</v>
      </c>
      <c r="L10497" t="s">
        <v>27</v>
      </c>
      <c r="M10497">
        <v>141.54</v>
      </c>
      <c r="N10497" t="s">
        <v>17</v>
      </c>
    </row>
    <row r="10498" spans="1:14" ht="14.25" customHeight="1" x14ac:dyDescent="0.3">
      <c r="A10498" t="s">
        <v>8605</v>
      </c>
      <c r="B10498" t="s">
        <v>25</v>
      </c>
      <c r="C10498" t="s">
        <v>36</v>
      </c>
      <c r="D10498">
        <v>765.2</v>
      </c>
      <c r="E10498">
        <v>0.25</v>
      </c>
      <c r="F10498">
        <f t="shared" ref="F10498:F10561" si="328">D10498*E10498</f>
        <v>191.3</v>
      </c>
      <c r="G10498">
        <f t="shared" ref="G10498:G10561" si="329">D10498-F10498</f>
        <v>573.90000000000009</v>
      </c>
      <c r="H10498">
        <v>3</v>
      </c>
      <c r="I10498" s="17">
        <v>45521</v>
      </c>
      <c r="J10498" s="17">
        <v>45527</v>
      </c>
      <c r="K10498" t="s">
        <v>31</v>
      </c>
      <c r="L10498" t="s">
        <v>27</v>
      </c>
      <c r="M10498">
        <v>121.93</v>
      </c>
      <c r="N10498" t="s">
        <v>23</v>
      </c>
    </row>
    <row r="10499" spans="1:14" ht="14.25" customHeight="1" x14ac:dyDescent="0.3">
      <c r="A10499" t="s">
        <v>14848</v>
      </c>
      <c r="B10499" t="s">
        <v>19</v>
      </c>
      <c r="C10499" t="s">
        <v>36</v>
      </c>
      <c r="D10499">
        <v>768.78</v>
      </c>
      <c r="E10499">
        <v>0.27</v>
      </c>
      <c r="F10499">
        <f t="shared" si="328"/>
        <v>207.57060000000001</v>
      </c>
      <c r="G10499">
        <f t="shared" si="329"/>
        <v>561.20939999999996</v>
      </c>
      <c r="H10499">
        <v>3</v>
      </c>
      <c r="I10499" s="17">
        <v>45540</v>
      </c>
      <c r="J10499" s="17">
        <v>45545</v>
      </c>
      <c r="K10499" t="s">
        <v>31</v>
      </c>
      <c r="L10499" t="s">
        <v>27</v>
      </c>
      <c r="M10499">
        <v>201.57</v>
      </c>
      <c r="N10499" t="s">
        <v>17</v>
      </c>
    </row>
    <row r="10500" spans="1:14" ht="14.25" customHeight="1" x14ac:dyDescent="0.3">
      <c r="A10500" t="s">
        <v>5855</v>
      </c>
      <c r="B10500" t="s">
        <v>13</v>
      </c>
      <c r="C10500" t="s">
        <v>26</v>
      </c>
      <c r="D10500">
        <v>780.04</v>
      </c>
      <c r="E10500">
        <v>0.32</v>
      </c>
      <c r="F10500">
        <f t="shared" si="328"/>
        <v>249.61279999999999</v>
      </c>
      <c r="G10500">
        <f t="shared" si="329"/>
        <v>530.42719999999997</v>
      </c>
      <c r="H10500">
        <v>3</v>
      </c>
      <c r="I10500" s="17">
        <v>45157</v>
      </c>
      <c r="J10500" s="17">
        <v>45163</v>
      </c>
      <c r="K10500" t="s">
        <v>21</v>
      </c>
      <c r="L10500" t="s">
        <v>27</v>
      </c>
      <c r="M10500">
        <v>163.19999999999999</v>
      </c>
      <c r="N10500" t="s">
        <v>23</v>
      </c>
    </row>
    <row r="10501" spans="1:14" ht="14.25" customHeight="1" x14ac:dyDescent="0.3">
      <c r="A10501" t="s">
        <v>11129</v>
      </c>
      <c r="B10501" t="s">
        <v>19</v>
      </c>
      <c r="C10501" t="s">
        <v>26</v>
      </c>
      <c r="D10501">
        <v>782.25</v>
      </c>
      <c r="E10501">
        <v>0.1</v>
      </c>
      <c r="F10501">
        <f t="shared" si="328"/>
        <v>78.225000000000009</v>
      </c>
      <c r="G10501">
        <f t="shared" si="329"/>
        <v>704.02499999999998</v>
      </c>
      <c r="H10501">
        <v>3</v>
      </c>
      <c r="I10501" s="17">
        <v>45485</v>
      </c>
      <c r="J10501" s="17">
        <v>45491</v>
      </c>
      <c r="K10501" t="s">
        <v>21</v>
      </c>
      <c r="L10501" t="s">
        <v>27</v>
      </c>
      <c r="M10501">
        <v>39.53</v>
      </c>
      <c r="N10501" t="s">
        <v>17</v>
      </c>
    </row>
    <row r="10502" spans="1:14" ht="14.25" customHeight="1" x14ac:dyDescent="0.3">
      <c r="A10502" t="s">
        <v>10843</v>
      </c>
      <c r="B10502" t="s">
        <v>19</v>
      </c>
      <c r="C10502" t="s">
        <v>14</v>
      </c>
      <c r="D10502">
        <v>788.84</v>
      </c>
      <c r="E10502">
        <v>0.38</v>
      </c>
      <c r="F10502">
        <f t="shared" si="328"/>
        <v>299.75920000000002</v>
      </c>
      <c r="G10502">
        <f t="shared" si="329"/>
        <v>489.08080000000001</v>
      </c>
      <c r="H10502">
        <v>3</v>
      </c>
      <c r="I10502" s="17">
        <v>45479</v>
      </c>
      <c r="J10502" s="17">
        <v>45485</v>
      </c>
      <c r="K10502" t="s">
        <v>21</v>
      </c>
      <c r="L10502" t="s">
        <v>16</v>
      </c>
      <c r="M10502">
        <v>167.56</v>
      </c>
      <c r="N10502" t="s">
        <v>28</v>
      </c>
    </row>
    <row r="10503" spans="1:14" ht="14.25" customHeight="1" x14ac:dyDescent="0.3">
      <c r="A10503" t="s">
        <v>7221</v>
      </c>
      <c r="B10503" t="s">
        <v>41</v>
      </c>
      <c r="C10503" t="s">
        <v>33</v>
      </c>
      <c r="D10503">
        <v>789.83</v>
      </c>
      <c r="E10503">
        <v>0.45</v>
      </c>
      <c r="F10503">
        <f t="shared" si="328"/>
        <v>355.42350000000005</v>
      </c>
      <c r="G10503">
        <f t="shared" si="329"/>
        <v>434.40649999999999</v>
      </c>
      <c r="H10503">
        <v>3</v>
      </c>
      <c r="I10503" s="17">
        <v>45173</v>
      </c>
      <c r="J10503" s="17">
        <v>45177</v>
      </c>
      <c r="K10503" t="s">
        <v>21</v>
      </c>
      <c r="L10503" t="s">
        <v>27</v>
      </c>
      <c r="M10503">
        <v>89.6</v>
      </c>
      <c r="N10503" t="s">
        <v>17</v>
      </c>
    </row>
    <row r="10504" spans="1:14" ht="14.25" customHeight="1" x14ac:dyDescent="0.3">
      <c r="A10504" t="s">
        <v>13781</v>
      </c>
      <c r="B10504" t="s">
        <v>19</v>
      </c>
      <c r="C10504" t="s">
        <v>26</v>
      </c>
      <c r="D10504">
        <v>790.87</v>
      </c>
      <c r="E10504">
        <v>0.28999999999999998</v>
      </c>
      <c r="F10504">
        <f t="shared" si="328"/>
        <v>229.35229999999999</v>
      </c>
      <c r="G10504">
        <f t="shared" si="329"/>
        <v>561.51769999999999</v>
      </c>
      <c r="H10504">
        <v>3</v>
      </c>
      <c r="I10504" s="17">
        <v>45416</v>
      </c>
      <c r="J10504" s="17">
        <v>45419</v>
      </c>
      <c r="K10504" t="s">
        <v>21</v>
      </c>
      <c r="L10504" t="s">
        <v>27</v>
      </c>
      <c r="M10504">
        <v>154.74</v>
      </c>
      <c r="N10504" t="s">
        <v>34</v>
      </c>
    </row>
    <row r="10505" spans="1:14" ht="14.25" customHeight="1" x14ac:dyDescent="0.3">
      <c r="A10505" t="s">
        <v>14225</v>
      </c>
      <c r="B10505" t="s">
        <v>41</v>
      </c>
      <c r="C10505" t="s">
        <v>26</v>
      </c>
      <c r="D10505">
        <v>794.35</v>
      </c>
      <c r="E10505">
        <v>0</v>
      </c>
      <c r="F10505">
        <f t="shared" si="328"/>
        <v>0</v>
      </c>
      <c r="G10505">
        <f t="shared" si="329"/>
        <v>794.35</v>
      </c>
      <c r="H10505">
        <v>3</v>
      </c>
      <c r="I10505" s="17">
        <v>45486</v>
      </c>
      <c r="J10505" s="17">
        <v>45492</v>
      </c>
      <c r="K10505" t="s">
        <v>15</v>
      </c>
      <c r="L10505" t="s">
        <v>27</v>
      </c>
      <c r="M10505">
        <v>116.59</v>
      </c>
      <c r="N10505" t="s">
        <v>48</v>
      </c>
    </row>
    <row r="10506" spans="1:14" ht="14.25" customHeight="1" x14ac:dyDescent="0.3">
      <c r="A10506" t="s">
        <v>14475</v>
      </c>
      <c r="B10506" t="s">
        <v>41</v>
      </c>
      <c r="C10506" t="s">
        <v>33</v>
      </c>
      <c r="D10506">
        <v>795.64</v>
      </c>
      <c r="E10506">
        <v>0.04</v>
      </c>
      <c r="F10506">
        <f t="shared" si="328"/>
        <v>31.825600000000001</v>
      </c>
      <c r="G10506">
        <f t="shared" si="329"/>
        <v>763.81439999999998</v>
      </c>
      <c r="H10506">
        <v>3</v>
      </c>
      <c r="I10506" s="17">
        <v>45239</v>
      </c>
      <c r="J10506" s="17">
        <v>45245</v>
      </c>
      <c r="K10506" t="s">
        <v>15</v>
      </c>
      <c r="L10506" t="s">
        <v>16</v>
      </c>
      <c r="M10506">
        <v>179.13</v>
      </c>
      <c r="N10506" t="s">
        <v>23</v>
      </c>
    </row>
    <row r="10507" spans="1:14" ht="14.25" customHeight="1" x14ac:dyDescent="0.3">
      <c r="A10507" t="s">
        <v>274</v>
      </c>
      <c r="B10507" t="s">
        <v>13</v>
      </c>
      <c r="C10507" t="s">
        <v>26</v>
      </c>
      <c r="D10507">
        <v>795.76</v>
      </c>
      <c r="E10507">
        <v>0.14000000000000001</v>
      </c>
      <c r="F10507">
        <f t="shared" si="328"/>
        <v>111.4064</v>
      </c>
      <c r="G10507">
        <f t="shared" si="329"/>
        <v>684.35360000000003</v>
      </c>
      <c r="H10507">
        <v>3</v>
      </c>
      <c r="I10507" s="17">
        <v>45087</v>
      </c>
      <c r="J10507" s="17">
        <v>45092</v>
      </c>
      <c r="K10507" t="s">
        <v>21</v>
      </c>
      <c r="L10507" t="s">
        <v>27</v>
      </c>
      <c r="M10507">
        <v>209.28</v>
      </c>
      <c r="N10507" t="s">
        <v>17</v>
      </c>
    </row>
    <row r="10508" spans="1:14" ht="14.25" customHeight="1" x14ac:dyDescent="0.3">
      <c r="A10508" t="s">
        <v>12779</v>
      </c>
      <c r="B10508" t="s">
        <v>19</v>
      </c>
      <c r="C10508" t="s">
        <v>26</v>
      </c>
      <c r="D10508">
        <v>797.08</v>
      </c>
      <c r="E10508">
        <v>0.31</v>
      </c>
      <c r="F10508">
        <f t="shared" si="328"/>
        <v>247.09480000000002</v>
      </c>
      <c r="G10508">
        <f t="shared" si="329"/>
        <v>549.98520000000008</v>
      </c>
      <c r="H10508">
        <v>3</v>
      </c>
      <c r="I10508" s="17">
        <v>44927</v>
      </c>
      <c r="J10508" s="17">
        <v>44929</v>
      </c>
      <c r="K10508" t="s">
        <v>15</v>
      </c>
      <c r="L10508" t="s">
        <v>16</v>
      </c>
      <c r="M10508">
        <v>138.51</v>
      </c>
      <c r="N10508" t="s">
        <v>23</v>
      </c>
    </row>
    <row r="10509" spans="1:14" ht="14.25" customHeight="1" x14ac:dyDescent="0.3">
      <c r="A10509" t="s">
        <v>1968</v>
      </c>
      <c r="B10509" t="s">
        <v>19</v>
      </c>
      <c r="C10509" t="s">
        <v>14</v>
      </c>
      <c r="D10509">
        <v>797.97</v>
      </c>
      <c r="E10509">
        <v>0.41</v>
      </c>
      <c r="F10509">
        <f t="shared" si="328"/>
        <v>327.16769999999997</v>
      </c>
      <c r="G10509">
        <f t="shared" si="329"/>
        <v>470.80230000000006</v>
      </c>
      <c r="H10509">
        <v>3</v>
      </c>
      <c r="I10509" s="17">
        <v>45625</v>
      </c>
      <c r="J10509" s="17">
        <v>45631</v>
      </c>
      <c r="K10509" t="s">
        <v>31</v>
      </c>
      <c r="L10509" t="s">
        <v>27</v>
      </c>
      <c r="M10509">
        <v>87.17</v>
      </c>
      <c r="N10509" t="s">
        <v>17</v>
      </c>
    </row>
    <row r="10510" spans="1:14" ht="14.25" customHeight="1" x14ac:dyDescent="0.3">
      <c r="A10510" t="s">
        <v>8478</v>
      </c>
      <c r="B10510" t="s">
        <v>13</v>
      </c>
      <c r="C10510" t="s">
        <v>36</v>
      </c>
      <c r="D10510">
        <v>800.33</v>
      </c>
      <c r="E10510">
        <v>0.04</v>
      </c>
      <c r="F10510">
        <f t="shared" si="328"/>
        <v>32.013200000000005</v>
      </c>
      <c r="G10510">
        <f t="shared" si="329"/>
        <v>768.31680000000006</v>
      </c>
      <c r="H10510">
        <v>3</v>
      </c>
      <c r="I10510" s="17">
        <v>45409</v>
      </c>
      <c r="J10510" s="17">
        <v>45410</v>
      </c>
      <c r="K10510" t="s">
        <v>31</v>
      </c>
      <c r="L10510" t="s">
        <v>27</v>
      </c>
      <c r="M10510">
        <v>93.93</v>
      </c>
      <c r="N10510" t="s">
        <v>39</v>
      </c>
    </row>
    <row r="10511" spans="1:14" ht="14.25" customHeight="1" x14ac:dyDescent="0.3">
      <c r="A10511" t="s">
        <v>13292</v>
      </c>
      <c r="B10511" t="s">
        <v>13</v>
      </c>
      <c r="C10511" t="s">
        <v>26</v>
      </c>
      <c r="D10511">
        <v>801.2</v>
      </c>
      <c r="E10511">
        <v>0.02</v>
      </c>
      <c r="F10511">
        <f t="shared" si="328"/>
        <v>16.024000000000001</v>
      </c>
      <c r="G10511">
        <f t="shared" si="329"/>
        <v>785.17600000000004</v>
      </c>
      <c r="H10511">
        <v>3</v>
      </c>
      <c r="I10511" s="17">
        <v>45231</v>
      </c>
      <c r="J10511" s="17">
        <v>45232</v>
      </c>
      <c r="K10511" t="s">
        <v>21</v>
      </c>
      <c r="L10511" t="s">
        <v>16</v>
      </c>
      <c r="M10511">
        <v>118.58</v>
      </c>
      <c r="N10511" t="s">
        <v>28</v>
      </c>
    </row>
    <row r="10512" spans="1:14" ht="14.25" customHeight="1" x14ac:dyDescent="0.3">
      <c r="A10512" t="s">
        <v>5325</v>
      </c>
      <c r="B10512" t="s">
        <v>19</v>
      </c>
      <c r="C10512" t="s">
        <v>36</v>
      </c>
      <c r="D10512">
        <v>801.72</v>
      </c>
      <c r="E10512">
        <v>0.3</v>
      </c>
      <c r="F10512">
        <f t="shared" si="328"/>
        <v>240.51599999999999</v>
      </c>
      <c r="G10512">
        <f t="shared" si="329"/>
        <v>561.20400000000006</v>
      </c>
      <c r="H10512">
        <v>3</v>
      </c>
      <c r="I10512" s="17">
        <v>45609</v>
      </c>
      <c r="J10512" s="17">
        <v>45610</v>
      </c>
      <c r="K10512" t="s">
        <v>15</v>
      </c>
      <c r="L10512" t="s">
        <v>27</v>
      </c>
      <c r="M10512">
        <v>146.37</v>
      </c>
      <c r="N10512" t="s">
        <v>17</v>
      </c>
    </row>
    <row r="10513" spans="1:14" ht="14.25" customHeight="1" x14ac:dyDescent="0.3">
      <c r="A10513" t="s">
        <v>9064</v>
      </c>
      <c r="B10513" t="s">
        <v>19</v>
      </c>
      <c r="C10513" t="s">
        <v>14</v>
      </c>
      <c r="D10513">
        <v>803.19</v>
      </c>
      <c r="E10513">
        <v>0.41</v>
      </c>
      <c r="F10513">
        <f t="shared" si="328"/>
        <v>329.30790000000002</v>
      </c>
      <c r="G10513">
        <f t="shared" si="329"/>
        <v>473.88210000000004</v>
      </c>
      <c r="H10513">
        <v>3</v>
      </c>
      <c r="I10513" s="17">
        <v>45189</v>
      </c>
      <c r="J10513" s="17">
        <v>45190</v>
      </c>
      <c r="K10513" t="s">
        <v>31</v>
      </c>
      <c r="L10513" t="s">
        <v>27</v>
      </c>
      <c r="M10513">
        <v>198.47</v>
      </c>
      <c r="N10513" t="s">
        <v>34</v>
      </c>
    </row>
    <row r="10514" spans="1:14" ht="14.25" customHeight="1" x14ac:dyDescent="0.3">
      <c r="A10514" t="s">
        <v>1045</v>
      </c>
      <c r="B10514" t="s">
        <v>41</v>
      </c>
      <c r="C10514" t="s">
        <v>33</v>
      </c>
      <c r="D10514">
        <v>810.81</v>
      </c>
      <c r="E10514">
        <v>0.28000000000000003</v>
      </c>
      <c r="F10514">
        <f t="shared" si="328"/>
        <v>227.02680000000001</v>
      </c>
      <c r="G10514">
        <f t="shared" si="329"/>
        <v>583.78319999999997</v>
      </c>
      <c r="H10514">
        <v>3</v>
      </c>
      <c r="I10514" s="17">
        <v>45197</v>
      </c>
      <c r="J10514" s="17">
        <v>45200</v>
      </c>
      <c r="K10514" t="s">
        <v>21</v>
      </c>
      <c r="L10514" t="s">
        <v>16</v>
      </c>
      <c r="M10514">
        <v>220.26</v>
      </c>
      <c r="N10514" t="s">
        <v>48</v>
      </c>
    </row>
    <row r="10515" spans="1:14" ht="14.25" customHeight="1" x14ac:dyDescent="0.3">
      <c r="A10515" t="s">
        <v>347</v>
      </c>
      <c r="B10515" t="s">
        <v>13</v>
      </c>
      <c r="C10515" t="s">
        <v>14</v>
      </c>
      <c r="D10515">
        <v>813.96</v>
      </c>
      <c r="E10515">
        <v>0.45</v>
      </c>
      <c r="F10515">
        <f t="shared" si="328"/>
        <v>366.28200000000004</v>
      </c>
      <c r="G10515">
        <f t="shared" si="329"/>
        <v>447.678</v>
      </c>
      <c r="H10515">
        <v>3</v>
      </c>
      <c r="I10515" s="17">
        <v>44942</v>
      </c>
      <c r="J10515" s="17">
        <v>44944</v>
      </c>
      <c r="K10515" t="s">
        <v>31</v>
      </c>
      <c r="L10515" t="s">
        <v>27</v>
      </c>
      <c r="M10515">
        <v>108.85</v>
      </c>
      <c r="N10515" t="s">
        <v>28</v>
      </c>
    </row>
    <row r="10516" spans="1:14" ht="14.25" customHeight="1" x14ac:dyDescent="0.3">
      <c r="A10516" t="s">
        <v>13334</v>
      </c>
      <c r="B10516" t="s">
        <v>13</v>
      </c>
      <c r="C10516" t="s">
        <v>26</v>
      </c>
      <c r="D10516">
        <v>815.23</v>
      </c>
      <c r="E10516">
        <v>0.03</v>
      </c>
      <c r="F10516">
        <f t="shared" si="328"/>
        <v>24.456900000000001</v>
      </c>
      <c r="G10516">
        <f t="shared" si="329"/>
        <v>790.7731</v>
      </c>
      <c r="H10516">
        <v>3</v>
      </c>
      <c r="I10516" s="17">
        <v>45611</v>
      </c>
      <c r="J10516" s="17">
        <v>45612</v>
      </c>
      <c r="K10516" t="s">
        <v>15</v>
      </c>
      <c r="L10516" t="s">
        <v>22</v>
      </c>
      <c r="M10516">
        <v>216.16</v>
      </c>
      <c r="N10516" t="s">
        <v>28</v>
      </c>
    </row>
    <row r="10517" spans="1:14" ht="14.25" customHeight="1" x14ac:dyDescent="0.3">
      <c r="A10517" t="s">
        <v>5130</v>
      </c>
      <c r="B10517" t="s">
        <v>13</v>
      </c>
      <c r="C10517" t="s">
        <v>36</v>
      </c>
      <c r="D10517">
        <v>817.28</v>
      </c>
      <c r="E10517">
        <v>0.31</v>
      </c>
      <c r="F10517">
        <f t="shared" si="328"/>
        <v>253.35679999999999</v>
      </c>
      <c r="G10517">
        <f t="shared" si="329"/>
        <v>563.92319999999995</v>
      </c>
      <c r="H10517">
        <v>3</v>
      </c>
      <c r="I10517" s="17">
        <v>45490</v>
      </c>
      <c r="J10517" s="17">
        <v>45491</v>
      </c>
      <c r="K10517" t="s">
        <v>15</v>
      </c>
      <c r="L10517" t="s">
        <v>22</v>
      </c>
      <c r="M10517">
        <v>132.69</v>
      </c>
      <c r="N10517" t="s">
        <v>23</v>
      </c>
    </row>
    <row r="10518" spans="1:14" ht="14.25" customHeight="1" x14ac:dyDescent="0.3">
      <c r="A10518" t="s">
        <v>12724</v>
      </c>
      <c r="B10518" t="s">
        <v>13</v>
      </c>
      <c r="C10518" t="s">
        <v>20</v>
      </c>
      <c r="D10518">
        <v>826.34</v>
      </c>
      <c r="E10518">
        <v>0.01</v>
      </c>
      <c r="F10518">
        <f t="shared" si="328"/>
        <v>8.2634000000000007</v>
      </c>
      <c r="G10518">
        <f t="shared" si="329"/>
        <v>818.07659999999998</v>
      </c>
      <c r="H10518">
        <v>3</v>
      </c>
      <c r="I10518" s="17">
        <v>45432</v>
      </c>
      <c r="J10518" s="17">
        <v>45437</v>
      </c>
      <c r="K10518" t="s">
        <v>15</v>
      </c>
      <c r="L10518" t="s">
        <v>22</v>
      </c>
      <c r="M10518">
        <v>132.13</v>
      </c>
      <c r="N10518" t="s">
        <v>17</v>
      </c>
    </row>
    <row r="10519" spans="1:14" ht="14.25" customHeight="1" x14ac:dyDescent="0.3">
      <c r="A10519" t="s">
        <v>4282</v>
      </c>
      <c r="B10519" t="s">
        <v>25</v>
      </c>
      <c r="C10519" t="s">
        <v>26</v>
      </c>
      <c r="D10519">
        <v>827.97</v>
      </c>
      <c r="E10519">
        <v>0.31</v>
      </c>
      <c r="F10519">
        <f t="shared" si="328"/>
        <v>256.67070000000001</v>
      </c>
      <c r="G10519">
        <f t="shared" si="329"/>
        <v>571.29930000000002</v>
      </c>
      <c r="H10519">
        <v>3</v>
      </c>
      <c r="I10519" s="17">
        <v>45627</v>
      </c>
      <c r="J10519" s="17">
        <v>45631</v>
      </c>
      <c r="K10519" t="s">
        <v>21</v>
      </c>
      <c r="L10519" t="s">
        <v>16</v>
      </c>
      <c r="M10519">
        <v>195.63</v>
      </c>
      <c r="N10519" t="s">
        <v>34</v>
      </c>
    </row>
    <row r="10520" spans="1:14" ht="14.25" customHeight="1" x14ac:dyDescent="0.3">
      <c r="A10520" t="s">
        <v>3806</v>
      </c>
      <c r="B10520" t="s">
        <v>19</v>
      </c>
      <c r="C10520" t="s">
        <v>20</v>
      </c>
      <c r="D10520">
        <v>828.55</v>
      </c>
      <c r="E10520">
        <v>0.01</v>
      </c>
      <c r="F10520">
        <f t="shared" si="328"/>
        <v>8.285499999999999</v>
      </c>
      <c r="G10520">
        <f t="shared" si="329"/>
        <v>820.2645</v>
      </c>
      <c r="H10520">
        <v>3</v>
      </c>
      <c r="I10520" s="17">
        <v>45331</v>
      </c>
      <c r="J10520" s="17">
        <v>45337</v>
      </c>
      <c r="K10520" t="s">
        <v>31</v>
      </c>
      <c r="L10520" t="s">
        <v>27</v>
      </c>
      <c r="M10520">
        <v>52.23</v>
      </c>
      <c r="N10520" t="s">
        <v>39</v>
      </c>
    </row>
    <row r="10521" spans="1:14" ht="14.25" customHeight="1" x14ac:dyDescent="0.3">
      <c r="A10521" t="s">
        <v>2460</v>
      </c>
      <c r="B10521" t="s">
        <v>25</v>
      </c>
      <c r="C10521" t="s">
        <v>36</v>
      </c>
      <c r="D10521">
        <v>830.11</v>
      </c>
      <c r="E10521">
        <v>0.15</v>
      </c>
      <c r="F10521">
        <f t="shared" si="328"/>
        <v>124.51649999999999</v>
      </c>
      <c r="G10521">
        <f t="shared" si="329"/>
        <v>705.59350000000006</v>
      </c>
      <c r="H10521">
        <v>3</v>
      </c>
      <c r="I10521" s="17">
        <v>45055</v>
      </c>
      <c r="J10521" s="17">
        <v>45058</v>
      </c>
      <c r="K10521" t="s">
        <v>15</v>
      </c>
      <c r="L10521" t="s">
        <v>27</v>
      </c>
      <c r="M10521">
        <v>213.42</v>
      </c>
      <c r="N10521" t="s">
        <v>48</v>
      </c>
    </row>
    <row r="10522" spans="1:14" ht="14.25" customHeight="1" x14ac:dyDescent="0.3">
      <c r="A10522" t="s">
        <v>524</v>
      </c>
      <c r="B10522" t="s">
        <v>25</v>
      </c>
      <c r="C10522" t="s">
        <v>14</v>
      </c>
      <c r="D10522">
        <v>831.87</v>
      </c>
      <c r="E10522">
        <v>0.43</v>
      </c>
      <c r="F10522">
        <f t="shared" si="328"/>
        <v>357.70409999999998</v>
      </c>
      <c r="G10522">
        <f t="shared" si="329"/>
        <v>474.16590000000002</v>
      </c>
      <c r="H10522">
        <v>3</v>
      </c>
      <c r="I10522" s="17">
        <v>45405</v>
      </c>
      <c r="J10522" s="17">
        <v>45408</v>
      </c>
      <c r="K10522" t="s">
        <v>21</v>
      </c>
      <c r="L10522" t="s">
        <v>27</v>
      </c>
      <c r="M10522">
        <v>99.89</v>
      </c>
      <c r="N10522" t="s">
        <v>48</v>
      </c>
    </row>
    <row r="10523" spans="1:14" ht="14.25" customHeight="1" x14ac:dyDescent="0.3">
      <c r="A10523" t="s">
        <v>12693</v>
      </c>
      <c r="B10523" t="s">
        <v>25</v>
      </c>
      <c r="C10523" t="s">
        <v>20</v>
      </c>
      <c r="D10523">
        <v>833.27</v>
      </c>
      <c r="E10523">
        <v>0.3</v>
      </c>
      <c r="F10523">
        <f t="shared" si="328"/>
        <v>249.98099999999999</v>
      </c>
      <c r="G10523">
        <f t="shared" si="329"/>
        <v>583.28899999999999</v>
      </c>
      <c r="H10523">
        <v>3</v>
      </c>
      <c r="I10523" s="17">
        <v>45629</v>
      </c>
      <c r="J10523" s="17">
        <v>45634</v>
      </c>
      <c r="K10523" t="s">
        <v>15</v>
      </c>
      <c r="L10523" t="s">
        <v>22</v>
      </c>
      <c r="M10523">
        <v>193.47</v>
      </c>
      <c r="N10523" t="s">
        <v>34</v>
      </c>
    </row>
    <row r="10524" spans="1:14" ht="14.25" customHeight="1" x14ac:dyDescent="0.3">
      <c r="A10524" t="s">
        <v>14583</v>
      </c>
      <c r="B10524" t="s">
        <v>41</v>
      </c>
      <c r="C10524" t="s">
        <v>33</v>
      </c>
      <c r="D10524">
        <v>835.77</v>
      </c>
      <c r="E10524">
        <v>0.05</v>
      </c>
      <c r="F10524">
        <f t="shared" si="328"/>
        <v>41.788499999999999</v>
      </c>
      <c r="G10524">
        <f t="shared" si="329"/>
        <v>793.98149999999998</v>
      </c>
      <c r="H10524">
        <v>3</v>
      </c>
      <c r="I10524" s="17">
        <v>45334</v>
      </c>
      <c r="J10524" s="17">
        <v>45335</v>
      </c>
      <c r="K10524" t="s">
        <v>15</v>
      </c>
      <c r="L10524" t="s">
        <v>27</v>
      </c>
      <c r="M10524">
        <v>215.05</v>
      </c>
      <c r="N10524" t="s">
        <v>34</v>
      </c>
    </row>
    <row r="10525" spans="1:14" ht="14.25" customHeight="1" x14ac:dyDescent="0.3">
      <c r="A10525" t="s">
        <v>1304</v>
      </c>
      <c r="B10525" t="s">
        <v>41</v>
      </c>
      <c r="C10525" t="s">
        <v>20</v>
      </c>
      <c r="D10525">
        <v>837.84</v>
      </c>
      <c r="E10525">
        <v>0.42</v>
      </c>
      <c r="F10525">
        <f t="shared" si="328"/>
        <v>351.89280000000002</v>
      </c>
      <c r="G10525">
        <f t="shared" si="329"/>
        <v>485.94720000000001</v>
      </c>
      <c r="H10525">
        <v>3</v>
      </c>
      <c r="I10525" s="17">
        <v>45601</v>
      </c>
      <c r="J10525" s="17">
        <v>45604</v>
      </c>
      <c r="K10525" t="s">
        <v>15</v>
      </c>
      <c r="L10525" t="s">
        <v>16</v>
      </c>
      <c r="M10525">
        <v>75.489999999999995</v>
      </c>
      <c r="N10525" t="s">
        <v>48</v>
      </c>
    </row>
    <row r="10526" spans="1:14" ht="14.25" customHeight="1" x14ac:dyDescent="0.3">
      <c r="A10526" t="s">
        <v>5684</v>
      </c>
      <c r="B10526" t="s">
        <v>13</v>
      </c>
      <c r="C10526" t="s">
        <v>33</v>
      </c>
      <c r="D10526">
        <v>844.09</v>
      </c>
      <c r="E10526">
        <v>0.14000000000000001</v>
      </c>
      <c r="F10526">
        <f t="shared" si="328"/>
        <v>118.17260000000002</v>
      </c>
      <c r="G10526">
        <f t="shared" si="329"/>
        <v>725.91740000000004</v>
      </c>
      <c r="H10526">
        <v>3</v>
      </c>
      <c r="I10526" s="17">
        <v>45039</v>
      </c>
      <c r="J10526" s="17">
        <v>45041</v>
      </c>
      <c r="K10526" t="s">
        <v>21</v>
      </c>
      <c r="L10526" t="s">
        <v>16</v>
      </c>
      <c r="M10526">
        <v>250.3</v>
      </c>
      <c r="N10526" t="s">
        <v>34</v>
      </c>
    </row>
    <row r="10527" spans="1:14" ht="14.25" customHeight="1" x14ac:dyDescent="0.3">
      <c r="A10527" t="s">
        <v>6811</v>
      </c>
      <c r="B10527" t="s">
        <v>41</v>
      </c>
      <c r="C10527" t="s">
        <v>26</v>
      </c>
      <c r="D10527">
        <v>847.62</v>
      </c>
      <c r="E10527">
        <v>7.0000000000000007E-2</v>
      </c>
      <c r="F10527">
        <f t="shared" si="328"/>
        <v>59.333400000000005</v>
      </c>
      <c r="G10527">
        <f t="shared" si="329"/>
        <v>788.28660000000002</v>
      </c>
      <c r="H10527">
        <v>3</v>
      </c>
      <c r="I10527" s="17">
        <v>45180</v>
      </c>
      <c r="J10527" s="17">
        <v>45187</v>
      </c>
      <c r="K10527" t="s">
        <v>15</v>
      </c>
      <c r="L10527" t="s">
        <v>27</v>
      </c>
      <c r="M10527">
        <v>173.6</v>
      </c>
      <c r="N10527" t="s">
        <v>48</v>
      </c>
    </row>
    <row r="10528" spans="1:14" ht="14.25" customHeight="1" x14ac:dyDescent="0.3">
      <c r="A10528" t="s">
        <v>4077</v>
      </c>
      <c r="B10528" t="s">
        <v>13</v>
      </c>
      <c r="C10528" t="s">
        <v>14</v>
      </c>
      <c r="D10528">
        <v>859.67</v>
      </c>
      <c r="E10528">
        <v>0.08</v>
      </c>
      <c r="F10528">
        <f t="shared" si="328"/>
        <v>68.773600000000002</v>
      </c>
      <c r="G10528">
        <f t="shared" si="329"/>
        <v>790.89639999999997</v>
      </c>
      <c r="H10528">
        <v>3</v>
      </c>
      <c r="I10528" s="17">
        <v>45098</v>
      </c>
      <c r="J10528" s="17">
        <v>45100</v>
      </c>
      <c r="K10528" t="s">
        <v>15</v>
      </c>
      <c r="L10528" t="s">
        <v>16</v>
      </c>
      <c r="M10528">
        <v>105.32</v>
      </c>
      <c r="N10528" t="s">
        <v>39</v>
      </c>
    </row>
    <row r="10529" spans="1:14" ht="14.25" customHeight="1" x14ac:dyDescent="0.3">
      <c r="A10529" t="s">
        <v>4967</v>
      </c>
      <c r="B10529" t="s">
        <v>19</v>
      </c>
      <c r="C10529" t="s">
        <v>14</v>
      </c>
      <c r="D10529">
        <v>860.58</v>
      </c>
      <c r="E10529">
        <v>0.04</v>
      </c>
      <c r="F10529">
        <f t="shared" si="328"/>
        <v>34.423200000000001</v>
      </c>
      <c r="G10529">
        <f t="shared" si="329"/>
        <v>826.15680000000009</v>
      </c>
      <c r="H10529">
        <v>3</v>
      </c>
      <c r="I10529" s="17">
        <v>45454</v>
      </c>
      <c r="J10529" s="17">
        <v>45455</v>
      </c>
      <c r="K10529" t="s">
        <v>21</v>
      </c>
      <c r="L10529" t="s">
        <v>16</v>
      </c>
      <c r="M10529">
        <v>250.02</v>
      </c>
      <c r="N10529" t="s">
        <v>23</v>
      </c>
    </row>
    <row r="10530" spans="1:14" ht="14.25" customHeight="1" x14ac:dyDescent="0.3">
      <c r="A10530" t="s">
        <v>1378</v>
      </c>
      <c r="B10530" t="s">
        <v>13</v>
      </c>
      <c r="C10530" t="s">
        <v>26</v>
      </c>
      <c r="D10530">
        <v>864.47</v>
      </c>
      <c r="E10530">
        <v>0.21</v>
      </c>
      <c r="F10530">
        <f t="shared" si="328"/>
        <v>181.53870000000001</v>
      </c>
      <c r="G10530">
        <f t="shared" si="329"/>
        <v>682.93129999999996</v>
      </c>
      <c r="H10530">
        <v>3</v>
      </c>
      <c r="I10530" s="17">
        <v>45220</v>
      </c>
      <c r="J10530" s="17">
        <v>45226</v>
      </c>
      <c r="K10530" t="s">
        <v>31</v>
      </c>
      <c r="L10530" t="s">
        <v>16</v>
      </c>
      <c r="M10530">
        <v>243.19</v>
      </c>
      <c r="N10530" t="s">
        <v>39</v>
      </c>
    </row>
    <row r="10531" spans="1:14" ht="14.25" customHeight="1" x14ac:dyDescent="0.3">
      <c r="A10531" t="s">
        <v>2845</v>
      </c>
      <c r="B10531" t="s">
        <v>25</v>
      </c>
      <c r="C10531" t="s">
        <v>36</v>
      </c>
      <c r="D10531">
        <v>868.58</v>
      </c>
      <c r="E10531">
        <v>0.49</v>
      </c>
      <c r="F10531">
        <f t="shared" si="328"/>
        <v>425.60419999999999</v>
      </c>
      <c r="G10531">
        <f t="shared" si="329"/>
        <v>442.97580000000005</v>
      </c>
      <c r="H10531">
        <v>3</v>
      </c>
      <c r="I10531" s="17">
        <v>44936</v>
      </c>
      <c r="J10531" s="17">
        <v>44938</v>
      </c>
      <c r="K10531" t="s">
        <v>31</v>
      </c>
      <c r="L10531" t="s">
        <v>22</v>
      </c>
      <c r="M10531">
        <v>142.25</v>
      </c>
      <c r="N10531" t="s">
        <v>34</v>
      </c>
    </row>
    <row r="10532" spans="1:14" ht="14.25" customHeight="1" x14ac:dyDescent="0.3">
      <c r="A10532" t="s">
        <v>14184</v>
      </c>
      <c r="B10532" t="s">
        <v>19</v>
      </c>
      <c r="C10532" t="s">
        <v>26</v>
      </c>
      <c r="D10532">
        <v>869.07</v>
      </c>
      <c r="E10532">
        <v>0.08</v>
      </c>
      <c r="F10532">
        <f t="shared" si="328"/>
        <v>69.525600000000011</v>
      </c>
      <c r="G10532">
        <f t="shared" si="329"/>
        <v>799.5444</v>
      </c>
      <c r="H10532">
        <v>3</v>
      </c>
      <c r="I10532" s="17">
        <v>45451</v>
      </c>
      <c r="J10532" s="17">
        <v>45458</v>
      </c>
      <c r="K10532" t="s">
        <v>31</v>
      </c>
      <c r="L10532" t="s">
        <v>27</v>
      </c>
      <c r="M10532">
        <v>124.6</v>
      </c>
      <c r="N10532" t="s">
        <v>28</v>
      </c>
    </row>
    <row r="10533" spans="1:14" ht="14.25" customHeight="1" x14ac:dyDescent="0.3">
      <c r="A10533" t="s">
        <v>10167</v>
      </c>
      <c r="B10533" t="s">
        <v>19</v>
      </c>
      <c r="C10533" t="s">
        <v>36</v>
      </c>
      <c r="D10533">
        <v>869.69</v>
      </c>
      <c r="E10533">
        <v>0.12</v>
      </c>
      <c r="F10533">
        <f t="shared" si="328"/>
        <v>104.36280000000001</v>
      </c>
      <c r="G10533">
        <f t="shared" si="329"/>
        <v>765.32720000000006</v>
      </c>
      <c r="H10533">
        <v>3</v>
      </c>
      <c r="I10533" s="17">
        <v>45085</v>
      </c>
      <c r="J10533" s="17">
        <v>45086</v>
      </c>
      <c r="K10533" t="s">
        <v>15</v>
      </c>
      <c r="L10533" t="s">
        <v>27</v>
      </c>
      <c r="M10533">
        <v>95.52</v>
      </c>
      <c r="N10533" t="s">
        <v>39</v>
      </c>
    </row>
    <row r="10534" spans="1:14" ht="14.25" customHeight="1" x14ac:dyDescent="0.3">
      <c r="A10534" t="s">
        <v>6501</v>
      </c>
      <c r="B10534" t="s">
        <v>41</v>
      </c>
      <c r="C10534" t="s">
        <v>33</v>
      </c>
      <c r="D10534">
        <v>870.43</v>
      </c>
      <c r="E10534">
        <v>0.3</v>
      </c>
      <c r="F10534">
        <f t="shared" si="328"/>
        <v>261.12899999999996</v>
      </c>
      <c r="G10534">
        <f t="shared" si="329"/>
        <v>609.30099999999993</v>
      </c>
      <c r="H10534">
        <v>3</v>
      </c>
      <c r="I10534" s="17">
        <v>44947</v>
      </c>
      <c r="J10534" s="17">
        <v>44952</v>
      </c>
      <c r="K10534" t="s">
        <v>31</v>
      </c>
      <c r="L10534" t="s">
        <v>16</v>
      </c>
      <c r="M10534">
        <v>237.29</v>
      </c>
      <c r="N10534" t="s">
        <v>39</v>
      </c>
    </row>
    <row r="10535" spans="1:14" ht="14.25" customHeight="1" x14ac:dyDescent="0.3">
      <c r="A10535" t="s">
        <v>3072</v>
      </c>
      <c r="B10535" t="s">
        <v>13</v>
      </c>
      <c r="C10535" t="s">
        <v>36</v>
      </c>
      <c r="D10535">
        <v>871.06</v>
      </c>
      <c r="E10535">
        <v>0.47</v>
      </c>
      <c r="F10535">
        <f t="shared" si="328"/>
        <v>409.39819999999997</v>
      </c>
      <c r="G10535">
        <f t="shared" si="329"/>
        <v>461.66179999999997</v>
      </c>
      <c r="H10535">
        <v>3</v>
      </c>
      <c r="I10535" s="17">
        <v>45308</v>
      </c>
      <c r="J10535" s="17">
        <v>45311</v>
      </c>
      <c r="K10535" t="s">
        <v>15</v>
      </c>
      <c r="L10535" t="s">
        <v>16</v>
      </c>
      <c r="M10535">
        <v>255.82</v>
      </c>
      <c r="N10535" t="s">
        <v>39</v>
      </c>
    </row>
    <row r="10536" spans="1:14" ht="14.25" customHeight="1" x14ac:dyDescent="0.3">
      <c r="A10536" t="s">
        <v>2348</v>
      </c>
      <c r="B10536" t="s">
        <v>25</v>
      </c>
      <c r="C10536" t="s">
        <v>36</v>
      </c>
      <c r="D10536">
        <v>876.88</v>
      </c>
      <c r="E10536">
        <v>0.47</v>
      </c>
      <c r="F10536">
        <f t="shared" si="328"/>
        <v>412.1336</v>
      </c>
      <c r="G10536">
        <f t="shared" si="329"/>
        <v>464.74639999999999</v>
      </c>
      <c r="H10536">
        <v>3</v>
      </c>
      <c r="I10536" s="17">
        <v>45287</v>
      </c>
      <c r="J10536" s="17">
        <v>45291</v>
      </c>
      <c r="K10536" t="s">
        <v>31</v>
      </c>
      <c r="L10536" t="s">
        <v>27</v>
      </c>
      <c r="M10536">
        <v>96.21</v>
      </c>
      <c r="N10536" t="s">
        <v>28</v>
      </c>
    </row>
    <row r="10537" spans="1:14" ht="14.25" customHeight="1" x14ac:dyDescent="0.3">
      <c r="A10537" t="s">
        <v>10099</v>
      </c>
      <c r="B10537" t="s">
        <v>19</v>
      </c>
      <c r="C10537" t="s">
        <v>36</v>
      </c>
      <c r="D10537">
        <v>879.86</v>
      </c>
      <c r="E10537">
        <v>0.2</v>
      </c>
      <c r="F10537">
        <f t="shared" si="328"/>
        <v>175.97200000000001</v>
      </c>
      <c r="G10537">
        <f t="shared" si="329"/>
        <v>703.88800000000003</v>
      </c>
      <c r="H10537">
        <v>3</v>
      </c>
      <c r="I10537" s="17">
        <v>45627</v>
      </c>
      <c r="J10537" s="17">
        <v>45632</v>
      </c>
      <c r="K10537" t="s">
        <v>31</v>
      </c>
      <c r="L10537" t="s">
        <v>22</v>
      </c>
      <c r="M10537">
        <v>242.48</v>
      </c>
      <c r="N10537" t="s">
        <v>39</v>
      </c>
    </row>
    <row r="10538" spans="1:14" ht="14.25" customHeight="1" x14ac:dyDescent="0.3">
      <c r="A10538" t="s">
        <v>8059</v>
      </c>
      <c r="B10538" t="s">
        <v>25</v>
      </c>
      <c r="C10538" t="s">
        <v>14</v>
      </c>
      <c r="D10538">
        <v>882.62</v>
      </c>
      <c r="E10538">
        <v>0.35</v>
      </c>
      <c r="F10538">
        <f t="shared" si="328"/>
        <v>308.91699999999997</v>
      </c>
      <c r="G10538">
        <f t="shared" si="329"/>
        <v>573.70299999999997</v>
      </c>
      <c r="H10538">
        <v>3</v>
      </c>
      <c r="I10538" s="17">
        <v>45405</v>
      </c>
      <c r="J10538" s="17">
        <v>45411</v>
      </c>
      <c r="K10538" t="s">
        <v>15</v>
      </c>
      <c r="L10538" t="s">
        <v>27</v>
      </c>
      <c r="M10538">
        <v>176.49</v>
      </c>
      <c r="N10538" t="s">
        <v>28</v>
      </c>
    </row>
    <row r="10539" spans="1:14" ht="14.25" customHeight="1" x14ac:dyDescent="0.3">
      <c r="A10539" t="s">
        <v>5500</v>
      </c>
      <c r="B10539" t="s">
        <v>19</v>
      </c>
      <c r="C10539" t="s">
        <v>36</v>
      </c>
      <c r="D10539">
        <v>901.32</v>
      </c>
      <c r="E10539">
        <v>7.0000000000000007E-2</v>
      </c>
      <c r="F10539">
        <f t="shared" si="328"/>
        <v>63.092400000000012</v>
      </c>
      <c r="G10539">
        <f t="shared" si="329"/>
        <v>838.22760000000005</v>
      </c>
      <c r="H10539">
        <v>3</v>
      </c>
      <c r="I10539" s="17">
        <v>45163</v>
      </c>
      <c r="J10539" s="17">
        <v>45167</v>
      </c>
      <c r="K10539" t="s">
        <v>31</v>
      </c>
      <c r="L10539" t="s">
        <v>22</v>
      </c>
      <c r="M10539">
        <v>132.80000000000001</v>
      </c>
      <c r="N10539" t="s">
        <v>39</v>
      </c>
    </row>
    <row r="10540" spans="1:14" ht="14.25" customHeight="1" x14ac:dyDescent="0.3">
      <c r="A10540" t="s">
        <v>2176</v>
      </c>
      <c r="B10540" t="s">
        <v>25</v>
      </c>
      <c r="C10540" t="s">
        <v>36</v>
      </c>
      <c r="D10540">
        <v>902.21</v>
      </c>
      <c r="E10540">
        <v>0.46</v>
      </c>
      <c r="F10540">
        <f t="shared" si="328"/>
        <v>415.01660000000004</v>
      </c>
      <c r="G10540">
        <f t="shared" si="329"/>
        <v>487.1934</v>
      </c>
      <c r="H10540">
        <v>3</v>
      </c>
      <c r="I10540" s="17">
        <v>45523</v>
      </c>
      <c r="J10540" s="17">
        <v>45530</v>
      </c>
      <c r="K10540" t="s">
        <v>15</v>
      </c>
      <c r="L10540" t="s">
        <v>22</v>
      </c>
      <c r="M10540">
        <v>260.48</v>
      </c>
      <c r="N10540" t="s">
        <v>23</v>
      </c>
    </row>
    <row r="10541" spans="1:14" ht="14.25" customHeight="1" x14ac:dyDescent="0.3">
      <c r="A10541" t="s">
        <v>12742</v>
      </c>
      <c r="B10541" t="s">
        <v>41</v>
      </c>
      <c r="C10541" t="s">
        <v>20</v>
      </c>
      <c r="D10541">
        <v>902.42</v>
      </c>
      <c r="E10541">
        <v>0.5</v>
      </c>
      <c r="F10541">
        <f t="shared" si="328"/>
        <v>451.21</v>
      </c>
      <c r="G10541">
        <f t="shared" si="329"/>
        <v>451.21</v>
      </c>
      <c r="H10541">
        <v>3</v>
      </c>
      <c r="I10541" s="17">
        <v>45522</v>
      </c>
      <c r="J10541" s="17">
        <v>45525</v>
      </c>
      <c r="K10541" t="s">
        <v>21</v>
      </c>
      <c r="L10541" t="s">
        <v>22</v>
      </c>
      <c r="M10541">
        <v>129.79</v>
      </c>
      <c r="N10541" t="s">
        <v>48</v>
      </c>
    </row>
    <row r="10542" spans="1:14" ht="14.25" customHeight="1" x14ac:dyDescent="0.3">
      <c r="A10542" t="s">
        <v>12476</v>
      </c>
      <c r="B10542" t="s">
        <v>19</v>
      </c>
      <c r="C10542" t="s">
        <v>36</v>
      </c>
      <c r="D10542">
        <v>904.44</v>
      </c>
      <c r="E10542">
        <v>0.06</v>
      </c>
      <c r="F10542">
        <f t="shared" si="328"/>
        <v>54.266400000000004</v>
      </c>
      <c r="G10542">
        <f t="shared" si="329"/>
        <v>850.17360000000008</v>
      </c>
      <c r="H10542">
        <v>3</v>
      </c>
      <c r="I10542" s="17">
        <v>45044</v>
      </c>
      <c r="J10542" s="17">
        <v>45046</v>
      </c>
      <c r="K10542" t="s">
        <v>31</v>
      </c>
      <c r="L10542" t="s">
        <v>16</v>
      </c>
      <c r="M10542">
        <v>65.73</v>
      </c>
      <c r="N10542" t="s">
        <v>23</v>
      </c>
    </row>
    <row r="10543" spans="1:14" ht="14.25" customHeight="1" x14ac:dyDescent="0.3">
      <c r="A10543" t="s">
        <v>12637</v>
      </c>
      <c r="B10543" t="s">
        <v>13</v>
      </c>
      <c r="C10543" t="s">
        <v>14</v>
      </c>
      <c r="D10543">
        <v>905.87</v>
      </c>
      <c r="E10543">
        <v>0.21</v>
      </c>
      <c r="F10543">
        <f t="shared" si="328"/>
        <v>190.23269999999999</v>
      </c>
      <c r="G10543">
        <f t="shared" si="329"/>
        <v>715.63729999999998</v>
      </c>
      <c r="H10543">
        <v>3</v>
      </c>
      <c r="I10543" s="17">
        <v>45358</v>
      </c>
      <c r="J10543" s="17">
        <v>45360</v>
      </c>
      <c r="K10543" t="s">
        <v>31</v>
      </c>
      <c r="L10543" t="s">
        <v>22</v>
      </c>
      <c r="M10543">
        <v>75.66</v>
      </c>
      <c r="N10543" t="s">
        <v>23</v>
      </c>
    </row>
    <row r="10544" spans="1:14" ht="14.25" customHeight="1" x14ac:dyDescent="0.3">
      <c r="A10544" t="s">
        <v>9489</v>
      </c>
      <c r="B10544" t="s">
        <v>41</v>
      </c>
      <c r="C10544" t="s">
        <v>26</v>
      </c>
      <c r="D10544">
        <v>911.54</v>
      </c>
      <c r="E10544">
        <v>0.39</v>
      </c>
      <c r="F10544">
        <f t="shared" si="328"/>
        <v>355.50060000000002</v>
      </c>
      <c r="G10544">
        <f t="shared" si="329"/>
        <v>556.03939999999989</v>
      </c>
      <c r="H10544">
        <v>3</v>
      </c>
      <c r="I10544" s="17">
        <v>45543</v>
      </c>
      <c r="J10544" s="17">
        <v>45550</v>
      </c>
      <c r="K10544" t="s">
        <v>21</v>
      </c>
      <c r="L10544" t="s">
        <v>22</v>
      </c>
      <c r="M10544">
        <v>176.65</v>
      </c>
      <c r="N10544" t="s">
        <v>28</v>
      </c>
    </row>
    <row r="10545" spans="1:14" ht="14.25" customHeight="1" x14ac:dyDescent="0.3">
      <c r="A10545" t="s">
        <v>12343</v>
      </c>
      <c r="B10545" t="s">
        <v>13</v>
      </c>
      <c r="C10545" t="s">
        <v>14</v>
      </c>
      <c r="D10545">
        <v>913.3</v>
      </c>
      <c r="E10545">
        <v>0.35</v>
      </c>
      <c r="F10545">
        <f t="shared" si="328"/>
        <v>319.65499999999997</v>
      </c>
      <c r="G10545">
        <f t="shared" si="329"/>
        <v>593.64499999999998</v>
      </c>
      <c r="H10545">
        <v>3</v>
      </c>
      <c r="I10545" s="17">
        <v>45628</v>
      </c>
      <c r="J10545" s="17">
        <v>45630</v>
      </c>
      <c r="K10545" t="s">
        <v>15</v>
      </c>
      <c r="L10545" t="s">
        <v>27</v>
      </c>
      <c r="M10545">
        <v>197.56</v>
      </c>
      <c r="N10545" t="s">
        <v>39</v>
      </c>
    </row>
    <row r="10546" spans="1:14" ht="14.25" customHeight="1" x14ac:dyDescent="0.3">
      <c r="A10546" t="s">
        <v>2234</v>
      </c>
      <c r="B10546" t="s">
        <v>41</v>
      </c>
      <c r="C10546" t="s">
        <v>26</v>
      </c>
      <c r="D10546">
        <v>914.29</v>
      </c>
      <c r="E10546">
        <v>0.22</v>
      </c>
      <c r="F10546">
        <f t="shared" si="328"/>
        <v>201.1438</v>
      </c>
      <c r="G10546">
        <f t="shared" si="329"/>
        <v>713.14619999999991</v>
      </c>
      <c r="H10546">
        <v>3</v>
      </c>
      <c r="I10546" s="17">
        <v>45540</v>
      </c>
      <c r="J10546" s="17">
        <v>45544</v>
      </c>
      <c r="K10546" t="s">
        <v>31</v>
      </c>
      <c r="L10546" t="s">
        <v>27</v>
      </c>
      <c r="M10546">
        <v>209.39</v>
      </c>
      <c r="N10546" t="s">
        <v>34</v>
      </c>
    </row>
    <row r="10547" spans="1:14" ht="14.25" customHeight="1" x14ac:dyDescent="0.3">
      <c r="A10547" t="s">
        <v>7168</v>
      </c>
      <c r="B10547" t="s">
        <v>19</v>
      </c>
      <c r="C10547" t="s">
        <v>20</v>
      </c>
      <c r="D10547">
        <v>914.29</v>
      </c>
      <c r="E10547">
        <v>0.37</v>
      </c>
      <c r="F10547">
        <f t="shared" si="328"/>
        <v>338.28729999999996</v>
      </c>
      <c r="G10547">
        <f t="shared" si="329"/>
        <v>576.0027</v>
      </c>
      <c r="H10547">
        <v>3</v>
      </c>
      <c r="I10547" s="17">
        <v>45484</v>
      </c>
      <c r="J10547" s="17">
        <v>45486</v>
      </c>
      <c r="K10547" t="s">
        <v>15</v>
      </c>
      <c r="L10547" t="s">
        <v>22</v>
      </c>
      <c r="M10547">
        <v>150.19</v>
      </c>
      <c r="N10547" t="s">
        <v>48</v>
      </c>
    </row>
    <row r="10548" spans="1:14" ht="14.25" customHeight="1" x14ac:dyDescent="0.3">
      <c r="A10548" t="s">
        <v>6627</v>
      </c>
      <c r="B10548" t="s">
        <v>25</v>
      </c>
      <c r="C10548" t="s">
        <v>20</v>
      </c>
      <c r="D10548">
        <v>914.39</v>
      </c>
      <c r="E10548">
        <v>0.22</v>
      </c>
      <c r="F10548">
        <f t="shared" si="328"/>
        <v>201.16579999999999</v>
      </c>
      <c r="G10548">
        <f t="shared" si="329"/>
        <v>713.2242</v>
      </c>
      <c r="H10548">
        <v>3</v>
      </c>
      <c r="I10548" s="17">
        <v>45380</v>
      </c>
      <c r="J10548" s="17">
        <v>45385</v>
      </c>
      <c r="K10548" t="s">
        <v>21</v>
      </c>
      <c r="L10548" t="s">
        <v>27</v>
      </c>
      <c r="M10548">
        <v>121.42</v>
      </c>
      <c r="N10548" t="s">
        <v>34</v>
      </c>
    </row>
    <row r="10549" spans="1:14" ht="14.25" customHeight="1" x14ac:dyDescent="0.3">
      <c r="A10549" t="s">
        <v>14318</v>
      </c>
      <c r="B10549" t="s">
        <v>13</v>
      </c>
      <c r="C10549" t="s">
        <v>20</v>
      </c>
      <c r="D10549">
        <v>916.99</v>
      </c>
      <c r="E10549">
        <v>0.46</v>
      </c>
      <c r="F10549">
        <f t="shared" si="328"/>
        <v>421.81540000000001</v>
      </c>
      <c r="G10549">
        <f t="shared" si="329"/>
        <v>495.1746</v>
      </c>
      <c r="H10549">
        <v>3</v>
      </c>
      <c r="I10549" s="17">
        <v>45620</v>
      </c>
      <c r="J10549" s="17">
        <v>45627</v>
      </c>
      <c r="K10549" t="s">
        <v>21</v>
      </c>
      <c r="L10549" t="s">
        <v>27</v>
      </c>
      <c r="M10549">
        <v>47.32</v>
      </c>
      <c r="N10549" t="s">
        <v>34</v>
      </c>
    </row>
    <row r="10550" spans="1:14" ht="14.25" customHeight="1" x14ac:dyDescent="0.3">
      <c r="A10550" t="s">
        <v>10656</v>
      </c>
      <c r="B10550" t="s">
        <v>19</v>
      </c>
      <c r="C10550" t="s">
        <v>33</v>
      </c>
      <c r="D10550">
        <v>917.26</v>
      </c>
      <c r="E10550">
        <v>0.41</v>
      </c>
      <c r="F10550">
        <f t="shared" si="328"/>
        <v>376.07659999999998</v>
      </c>
      <c r="G10550">
        <f t="shared" si="329"/>
        <v>541.18340000000001</v>
      </c>
      <c r="H10550">
        <v>3</v>
      </c>
      <c r="I10550" s="17">
        <v>45278</v>
      </c>
      <c r="J10550" s="17">
        <v>45279</v>
      </c>
      <c r="K10550" t="s">
        <v>21</v>
      </c>
      <c r="L10550" t="s">
        <v>22</v>
      </c>
      <c r="M10550">
        <v>206.73</v>
      </c>
      <c r="N10550" t="s">
        <v>48</v>
      </c>
    </row>
    <row r="10551" spans="1:14" ht="14.25" customHeight="1" x14ac:dyDescent="0.3">
      <c r="A10551" t="s">
        <v>2063</v>
      </c>
      <c r="B10551" t="s">
        <v>13</v>
      </c>
      <c r="C10551" t="s">
        <v>14</v>
      </c>
      <c r="D10551">
        <v>922.98</v>
      </c>
      <c r="E10551">
        <v>0.4</v>
      </c>
      <c r="F10551">
        <f t="shared" si="328"/>
        <v>369.19200000000001</v>
      </c>
      <c r="G10551">
        <f t="shared" si="329"/>
        <v>553.78800000000001</v>
      </c>
      <c r="H10551">
        <v>3</v>
      </c>
      <c r="I10551" s="17">
        <v>45077</v>
      </c>
      <c r="J10551" s="17">
        <v>45079</v>
      </c>
      <c r="K10551" t="s">
        <v>31</v>
      </c>
      <c r="L10551" t="s">
        <v>16</v>
      </c>
      <c r="M10551">
        <v>177.3</v>
      </c>
      <c r="N10551" t="s">
        <v>17</v>
      </c>
    </row>
    <row r="10552" spans="1:14" ht="14.25" customHeight="1" x14ac:dyDescent="0.3">
      <c r="A10552" t="s">
        <v>1367</v>
      </c>
      <c r="B10552" t="s">
        <v>19</v>
      </c>
      <c r="C10552" t="s">
        <v>14</v>
      </c>
      <c r="D10552">
        <v>926.41</v>
      </c>
      <c r="E10552">
        <v>0.04</v>
      </c>
      <c r="F10552">
        <f t="shared" si="328"/>
        <v>37.056399999999996</v>
      </c>
      <c r="G10552">
        <f t="shared" si="329"/>
        <v>889.35359999999991</v>
      </c>
      <c r="H10552">
        <v>3</v>
      </c>
      <c r="I10552" s="17">
        <v>45466</v>
      </c>
      <c r="J10552" s="17">
        <v>45471</v>
      </c>
      <c r="K10552" t="s">
        <v>15</v>
      </c>
      <c r="L10552" t="s">
        <v>16</v>
      </c>
      <c r="M10552">
        <v>78.930000000000007</v>
      </c>
      <c r="N10552" t="s">
        <v>23</v>
      </c>
    </row>
    <row r="10553" spans="1:14" ht="14.25" customHeight="1" x14ac:dyDescent="0.3">
      <c r="A10553" t="s">
        <v>13046</v>
      </c>
      <c r="B10553" t="s">
        <v>19</v>
      </c>
      <c r="C10553" t="s">
        <v>33</v>
      </c>
      <c r="D10553">
        <v>929.34</v>
      </c>
      <c r="E10553">
        <v>0.45</v>
      </c>
      <c r="F10553">
        <f t="shared" si="328"/>
        <v>418.20300000000003</v>
      </c>
      <c r="G10553">
        <f t="shared" si="329"/>
        <v>511.137</v>
      </c>
      <c r="H10553">
        <v>3</v>
      </c>
      <c r="I10553" s="17">
        <v>45156</v>
      </c>
      <c r="J10553" s="17">
        <v>45160</v>
      </c>
      <c r="K10553" t="s">
        <v>21</v>
      </c>
      <c r="L10553" t="s">
        <v>27</v>
      </c>
      <c r="M10553">
        <v>270.52</v>
      </c>
      <c r="N10553" t="s">
        <v>17</v>
      </c>
    </row>
    <row r="10554" spans="1:14" ht="14.25" customHeight="1" x14ac:dyDescent="0.3">
      <c r="A10554" t="s">
        <v>8120</v>
      </c>
      <c r="B10554" t="s">
        <v>13</v>
      </c>
      <c r="C10554" t="s">
        <v>14</v>
      </c>
      <c r="D10554">
        <v>929.49</v>
      </c>
      <c r="E10554">
        <v>0.02</v>
      </c>
      <c r="F10554">
        <f t="shared" si="328"/>
        <v>18.5898</v>
      </c>
      <c r="G10554">
        <f t="shared" si="329"/>
        <v>910.90020000000004</v>
      </c>
      <c r="H10554">
        <v>3</v>
      </c>
      <c r="I10554" s="17">
        <v>45641</v>
      </c>
      <c r="J10554" s="17">
        <v>45644</v>
      </c>
      <c r="K10554" t="s">
        <v>31</v>
      </c>
      <c r="L10554" t="s">
        <v>27</v>
      </c>
      <c r="M10554">
        <v>164.16</v>
      </c>
      <c r="N10554" t="s">
        <v>17</v>
      </c>
    </row>
    <row r="10555" spans="1:14" ht="14.25" customHeight="1" x14ac:dyDescent="0.3">
      <c r="A10555" t="s">
        <v>6151</v>
      </c>
      <c r="B10555" t="s">
        <v>41</v>
      </c>
      <c r="C10555" t="s">
        <v>36</v>
      </c>
      <c r="D10555">
        <v>932.13</v>
      </c>
      <c r="E10555">
        <v>0.34</v>
      </c>
      <c r="F10555">
        <f t="shared" si="328"/>
        <v>316.92420000000004</v>
      </c>
      <c r="G10555">
        <f t="shared" si="329"/>
        <v>615.20579999999995</v>
      </c>
      <c r="H10555">
        <v>3</v>
      </c>
      <c r="I10555" s="17">
        <v>45395</v>
      </c>
      <c r="J10555" s="17">
        <v>45396</v>
      </c>
      <c r="K10555" t="s">
        <v>15</v>
      </c>
      <c r="L10555" t="s">
        <v>22</v>
      </c>
      <c r="M10555">
        <v>173.52</v>
      </c>
      <c r="N10555" t="s">
        <v>39</v>
      </c>
    </row>
    <row r="10556" spans="1:14" ht="14.25" customHeight="1" x14ac:dyDescent="0.3">
      <c r="A10556" t="s">
        <v>7260</v>
      </c>
      <c r="B10556" t="s">
        <v>41</v>
      </c>
      <c r="C10556" t="s">
        <v>14</v>
      </c>
      <c r="D10556">
        <v>932.76</v>
      </c>
      <c r="E10556">
        <v>0.22</v>
      </c>
      <c r="F10556">
        <f t="shared" si="328"/>
        <v>205.2072</v>
      </c>
      <c r="G10556">
        <f t="shared" si="329"/>
        <v>727.55279999999993</v>
      </c>
      <c r="H10556">
        <v>3</v>
      </c>
      <c r="I10556" s="17">
        <v>45588</v>
      </c>
      <c r="J10556" s="17">
        <v>45595</v>
      </c>
      <c r="K10556" t="s">
        <v>15</v>
      </c>
      <c r="L10556" t="s">
        <v>16</v>
      </c>
      <c r="M10556">
        <v>162.74</v>
      </c>
      <c r="N10556" t="s">
        <v>48</v>
      </c>
    </row>
    <row r="10557" spans="1:14" ht="14.25" customHeight="1" x14ac:dyDescent="0.3">
      <c r="A10557" t="s">
        <v>14339</v>
      </c>
      <c r="B10557" t="s">
        <v>41</v>
      </c>
      <c r="C10557" t="s">
        <v>14</v>
      </c>
      <c r="D10557">
        <v>934.21</v>
      </c>
      <c r="E10557">
        <v>0.2</v>
      </c>
      <c r="F10557">
        <f t="shared" si="328"/>
        <v>186.84200000000001</v>
      </c>
      <c r="G10557">
        <f t="shared" si="329"/>
        <v>747.36800000000005</v>
      </c>
      <c r="H10557">
        <v>3</v>
      </c>
      <c r="I10557" s="17">
        <v>45016</v>
      </c>
      <c r="J10557" s="17">
        <v>45018</v>
      </c>
      <c r="K10557" t="s">
        <v>21</v>
      </c>
      <c r="L10557" t="s">
        <v>16</v>
      </c>
      <c r="M10557">
        <v>229.92</v>
      </c>
      <c r="N10557" t="s">
        <v>39</v>
      </c>
    </row>
    <row r="10558" spans="1:14" ht="14.25" customHeight="1" x14ac:dyDescent="0.3">
      <c r="A10558" t="s">
        <v>12671</v>
      </c>
      <c r="B10558" t="s">
        <v>41</v>
      </c>
      <c r="C10558" t="s">
        <v>20</v>
      </c>
      <c r="D10558">
        <v>936.2</v>
      </c>
      <c r="E10558">
        <v>0.4</v>
      </c>
      <c r="F10558">
        <f t="shared" si="328"/>
        <v>374.48</v>
      </c>
      <c r="G10558">
        <f t="shared" si="329"/>
        <v>561.72</v>
      </c>
      <c r="H10558">
        <v>3</v>
      </c>
      <c r="I10558" s="17">
        <v>45527</v>
      </c>
      <c r="J10558" s="17">
        <v>45530</v>
      </c>
      <c r="K10558" t="s">
        <v>31</v>
      </c>
      <c r="L10558" t="s">
        <v>22</v>
      </c>
      <c r="M10558">
        <v>229.02</v>
      </c>
      <c r="N10558" t="s">
        <v>39</v>
      </c>
    </row>
    <row r="10559" spans="1:14" ht="14.25" customHeight="1" x14ac:dyDescent="0.3">
      <c r="A10559" t="s">
        <v>12825</v>
      </c>
      <c r="B10559" t="s">
        <v>41</v>
      </c>
      <c r="C10559" t="s">
        <v>14</v>
      </c>
      <c r="D10559">
        <v>937.26</v>
      </c>
      <c r="E10559">
        <v>0.47</v>
      </c>
      <c r="F10559">
        <f t="shared" si="328"/>
        <v>440.51219999999995</v>
      </c>
      <c r="G10559">
        <f t="shared" si="329"/>
        <v>496.74780000000004</v>
      </c>
      <c r="H10559">
        <v>3</v>
      </c>
      <c r="I10559" s="17">
        <v>45339</v>
      </c>
      <c r="J10559" s="17">
        <v>45341</v>
      </c>
      <c r="K10559" t="s">
        <v>31</v>
      </c>
      <c r="L10559" t="s">
        <v>22</v>
      </c>
      <c r="M10559">
        <v>191.68</v>
      </c>
      <c r="N10559" t="s">
        <v>28</v>
      </c>
    </row>
    <row r="10560" spans="1:14" ht="14.25" customHeight="1" x14ac:dyDescent="0.3">
      <c r="A10560" t="s">
        <v>6909</v>
      </c>
      <c r="B10560" t="s">
        <v>19</v>
      </c>
      <c r="C10560" t="s">
        <v>26</v>
      </c>
      <c r="D10560">
        <v>940.05</v>
      </c>
      <c r="E10560">
        <v>0.15</v>
      </c>
      <c r="F10560">
        <f t="shared" si="328"/>
        <v>141.00749999999999</v>
      </c>
      <c r="G10560">
        <f t="shared" si="329"/>
        <v>799.04250000000002</v>
      </c>
      <c r="H10560">
        <v>3</v>
      </c>
      <c r="I10560" s="17">
        <v>45170</v>
      </c>
      <c r="J10560" s="17">
        <v>45173</v>
      </c>
      <c r="K10560" t="s">
        <v>21</v>
      </c>
      <c r="L10560" t="s">
        <v>22</v>
      </c>
      <c r="M10560">
        <v>97.63</v>
      </c>
      <c r="N10560" t="s">
        <v>23</v>
      </c>
    </row>
    <row r="10561" spans="1:14" ht="14.25" customHeight="1" x14ac:dyDescent="0.3">
      <c r="A10561" t="s">
        <v>2347</v>
      </c>
      <c r="B10561" t="s">
        <v>13</v>
      </c>
      <c r="C10561" t="s">
        <v>26</v>
      </c>
      <c r="D10561">
        <v>940.9</v>
      </c>
      <c r="E10561">
        <v>0.4</v>
      </c>
      <c r="F10561">
        <f t="shared" si="328"/>
        <v>376.36</v>
      </c>
      <c r="G10561">
        <f t="shared" si="329"/>
        <v>564.54</v>
      </c>
      <c r="H10561">
        <v>3</v>
      </c>
      <c r="I10561" s="17">
        <v>45363</v>
      </c>
      <c r="J10561" s="17">
        <v>45365</v>
      </c>
      <c r="K10561" t="s">
        <v>15</v>
      </c>
      <c r="L10561" t="s">
        <v>22</v>
      </c>
      <c r="M10561">
        <v>48.78</v>
      </c>
      <c r="N10561" t="s">
        <v>28</v>
      </c>
    </row>
    <row r="10562" spans="1:14" ht="14.25" customHeight="1" x14ac:dyDescent="0.3">
      <c r="A10562" t="s">
        <v>892</v>
      </c>
      <c r="B10562" t="s">
        <v>13</v>
      </c>
      <c r="C10562" t="s">
        <v>20</v>
      </c>
      <c r="D10562">
        <v>942.03</v>
      </c>
      <c r="E10562">
        <v>7.0000000000000007E-2</v>
      </c>
      <c r="F10562">
        <f t="shared" ref="F10562:F10625" si="330">D10562*E10562</f>
        <v>65.942100000000011</v>
      </c>
      <c r="G10562">
        <f t="shared" ref="G10562:G10625" si="331">D10562-F10562</f>
        <v>876.08789999999999</v>
      </c>
      <c r="H10562">
        <v>3</v>
      </c>
      <c r="I10562" s="17">
        <v>45329</v>
      </c>
      <c r="J10562" s="17">
        <v>45333</v>
      </c>
      <c r="K10562" t="s">
        <v>21</v>
      </c>
      <c r="L10562" t="s">
        <v>16</v>
      </c>
      <c r="M10562">
        <v>227.56</v>
      </c>
      <c r="N10562" t="s">
        <v>17</v>
      </c>
    </row>
    <row r="10563" spans="1:14" ht="14.25" customHeight="1" x14ac:dyDescent="0.3">
      <c r="A10563" t="s">
        <v>5453</v>
      </c>
      <c r="B10563" t="s">
        <v>25</v>
      </c>
      <c r="C10563" t="s">
        <v>14</v>
      </c>
      <c r="D10563">
        <v>946.02</v>
      </c>
      <c r="E10563">
        <v>0.2</v>
      </c>
      <c r="F10563">
        <f t="shared" si="330"/>
        <v>189.20400000000001</v>
      </c>
      <c r="G10563">
        <f t="shared" si="331"/>
        <v>756.81600000000003</v>
      </c>
      <c r="H10563">
        <v>3</v>
      </c>
      <c r="I10563" s="17">
        <v>45327</v>
      </c>
      <c r="J10563" s="17">
        <v>45330</v>
      </c>
      <c r="K10563" t="s">
        <v>15</v>
      </c>
      <c r="L10563" t="s">
        <v>27</v>
      </c>
      <c r="M10563">
        <v>173.71</v>
      </c>
      <c r="N10563" t="s">
        <v>28</v>
      </c>
    </row>
    <row r="10564" spans="1:14" ht="14.25" customHeight="1" x14ac:dyDescent="0.3">
      <c r="A10564" t="s">
        <v>14460</v>
      </c>
      <c r="B10564" t="s">
        <v>41</v>
      </c>
      <c r="C10564" t="s">
        <v>33</v>
      </c>
      <c r="D10564">
        <v>952.08</v>
      </c>
      <c r="E10564">
        <v>0.23</v>
      </c>
      <c r="F10564">
        <f t="shared" si="330"/>
        <v>218.97840000000002</v>
      </c>
      <c r="G10564">
        <f t="shared" si="331"/>
        <v>733.10159999999996</v>
      </c>
      <c r="H10564">
        <v>3</v>
      </c>
      <c r="I10564" s="17">
        <v>45067</v>
      </c>
      <c r="J10564" s="17">
        <v>45073</v>
      </c>
      <c r="K10564" t="s">
        <v>31</v>
      </c>
      <c r="L10564" t="s">
        <v>22</v>
      </c>
      <c r="M10564">
        <v>53.32</v>
      </c>
      <c r="N10564" t="s">
        <v>39</v>
      </c>
    </row>
    <row r="10565" spans="1:14" ht="14.25" customHeight="1" x14ac:dyDescent="0.3">
      <c r="A10565" t="s">
        <v>13966</v>
      </c>
      <c r="B10565" t="s">
        <v>41</v>
      </c>
      <c r="C10565" t="s">
        <v>33</v>
      </c>
      <c r="D10565">
        <v>952.13</v>
      </c>
      <c r="E10565">
        <v>0.46</v>
      </c>
      <c r="F10565">
        <f t="shared" si="330"/>
        <v>437.97980000000001</v>
      </c>
      <c r="G10565">
        <f t="shared" si="331"/>
        <v>514.15020000000004</v>
      </c>
      <c r="H10565">
        <v>3</v>
      </c>
      <c r="I10565" s="17">
        <v>45564</v>
      </c>
      <c r="J10565" s="17">
        <v>45566</v>
      </c>
      <c r="K10565" t="s">
        <v>15</v>
      </c>
      <c r="L10565" t="s">
        <v>16</v>
      </c>
      <c r="M10565">
        <v>225.23</v>
      </c>
      <c r="N10565" t="s">
        <v>39</v>
      </c>
    </row>
    <row r="10566" spans="1:14" ht="14.25" customHeight="1" x14ac:dyDescent="0.3">
      <c r="A10566" t="s">
        <v>8164</v>
      </c>
      <c r="B10566" t="s">
        <v>13</v>
      </c>
      <c r="C10566" t="s">
        <v>33</v>
      </c>
      <c r="D10566">
        <v>952.23</v>
      </c>
      <c r="E10566">
        <v>0.33</v>
      </c>
      <c r="F10566">
        <f t="shared" si="330"/>
        <v>314.23590000000002</v>
      </c>
      <c r="G10566">
        <f t="shared" si="331"/>
        <v>637.9941</v>
      </c>
      <c r="H10566">
        <v>3</v>
      </c>
      <c r="I10566" s="17">
        <v>45527</v>
      </c>
      <c r="J10566" s="17">
        <v>45534</v>
      </c>
      <c r="K10566" t="s">
        <v>21</v>
      </c>
      <c r="L10566" t="s">
        <v>27</v>
      </c>
      <c r="M10566">
        <v>247.47</v>
      </c>
      <c r="N10566" t="s">
        <v>28</v>
      </c>
    </row>
    <row r="10567" spans="1:14" ht="14.25" customHeight="1" x14ac:dyDescent="0.3">
      <c r="A10567" t="s">
        <v>9944</v>
      </c>
      <c r="B10567" t="s">
        <v>13</v>
      </c>
      <c r="C10567" t="s">
        <v>20</v>
      </c>
      <c r="D10567">
        <v>952.81</v>
      </c>
      <c r="E10567">
        <v>0.01</v>
      </c>
      <c r="F10567">
        <f t="shared" si="330"/>
        <v>9.5281000000000002</v>
      </c>
      <c r="G10567">
        <f t="shared" si="331"/>
        <v>943.28189999999995</v>
      </c>
      <c r="H10567">
        <v>3</v>
      </c>
      <c r="I10567" s="17">
        <v>45314</v>
      </c>
      <c r="J10567" s="17">
        <v>45317</v>
      </c>
      <c r="K10567" t="s">
        <v>21</v>
      </c>
      <c r="L10567" t="s">
        <v>16</v>
      </c>
      <c r="M10567">
        <v>143.27000000000001</v>
      </c>
      <c r="N10567" t="s">
        <v>39</v>
      </c>
    </row>
    <row r="10568" spans="1:14" ht="14.25" customHeight="1" x14ac:dyDescent="0.3">
      <c r="A10568" t="s">
        <v>10805</v>
      </c>
      <c r="B10568" t="s">
        <v>41</v>
      </c>
      <c r="C10568" t="s">
        <v>14</v>
      </c>
      <c r="D10568">
        <v>956.21</v>
      </c>
      <c r="E10568">
        <v>0.48</v>
      </c>
      <c r="F10568">
        <f t="shared" si="330"/>
        <v>458.98079999999999</v>
      </c>
      <c r="G10568">
        <f t="shared" si="331"/>
        <v>497.22920000000005</v>
      </c>
      <c r="H10568">
        <v>3</v>
      </c>
      <c r="I10568" s="17">
        <v>45426</v>
      </c>
      <c r="J10568" s="17">
        <v>45432</v>
      </c>
      <c r="K10568" t="s">
        <v>21</v>
      </c>
      <c r="L10568" t="s">
        <v>27</v>
      </c>
      <c r="M10568">
        <v>131.47</v>
      </c>
      <c r="N10568" t="s">
        <v>39</v>
      </c>
    </row>
    <row r="10569" spans="1:14" ht="14.25" customHeight="1" x14ac:dyDescent="0.3">
      <c r="A10569" t="s">
        <v>1465</v>
      </c>
      <c r="B10569" t="s">
        <v>41</v>
      </c>
      <c r="C10569" t="s">
        <v>20</v>
      </c>
      <c r="D10569">
        <v>958.83</v>
      </c>
      <c r="E10569">
        <v>0.04</v>
      </c>
      <c r="F10569">
        <f t="shared" si="330"/>
        <v>38.353200000000001</v>
      </c>
      <c r="G10569">
        <f t="shared" si="331"/>
        <v>920.47680000000003</v>
      </c>
      <c r="H10569">
        <v>3</v>
      </c>
      <c r="I10569" s="17">
        <v>45170</v>
      </c>
      <c r="J10569" s="17">
        <v>45172</v>
      </c>
      <c r="K10569" t="s">
        <v>21</v>
      </c>
      <c r="L10569" t="s">
        <v>16</v>
      </c>
      <c r="M10569">
        <v>276.08</v>
      </c>
      <c r="N10569" t="s">
        <v>17</v>
      </c>
    </row>
    <row r="10570" spans="1:14" ht="14.25" customHeight="1" x14ac:dyDescent="0.3">
      <c r="A10570" t="s">
        <v>5355</v>
      </c>
      <c r="B10570" t="s">
        <v>19</v>
      </c>
      <c r="C10570" t="s">
        <v>36</v>
      </c>
      <c r="D10570">
        <v>959.39</v>
      </c>
      <c r="E10570">
        <v>0.13</v>
      </c>
      <c r="F10570">
        <f t="shared" si="330"/>
        <v>124.72070000000001</v>
      </c>
      <c r="G10570">
        <f t="shared" si="331"/>
        <v>834.66930000000002</v>
      </c>
      <c r="H10570">
        <v>3</v>
      </c>
      <c r="I10570" s="17">
        <v>45595</v>
      </c>
      <c r="J10570" s="17">
        <v>45598</v>
      </c>
      <c r="K10570" t="s">
        <v>15</v>
      </c>
      <c r="L10570" t="s">
        <v>16</v>
      </c>
      <c r="M10570">
        <v>151.75</v>
      </c>
      <c r="N10570" t="s">
        <v>39</v>
      </c>
    </row>
    <row r="10571" spans="1:14" ht="14.25" customHeight="1" x14ac:dyDescent="0.3">
      <c r="A10571" t="s">
        <v>12312</v>
      </c>
      <c r="B10571" t="s">
        <v>13</v>
      </c>
      <c r="C10571" t="s">
        <v>26</v>
      </c>
      <c r="D10571">
        <v>961.35</v>
      </c>
      <c r="E10571">
        <v>0.01</v>
      </c>
      <c r="F10571">
        <f t="shared" si="330"/>
        <v>9.6135000000000002</v>
      </c>
      <c r="G10571">
        <f t="shared" si="331"/>
        <v>951.73649999999998</v>
      </c>
      <c r="H10571">
        <v>3</v>
      </c>
      <c r="I10571" s="17">
        <v>44962</v>
      </c>
      <c r="J10571" s="17">
        <v>44967</v>
      </c>
      <c r="K10571" t="s">
        <v>31</v>
      </c>
      <c r="L10571" t="s">
        <v>27</v>
      </c>
      <c r="M10571">
        <v>231.47</v>
      </c>
      <c r="N10571" t="s">
        <v>48</v>
      </c>
    </row>
    <row r="10572" spans="1:14" ht="14.25" customHeight="1" x14ac:dyDescent="0.3">
      <c r="A10572" t="s">
        <v>3624</v>
      </c>
      <c r="B10572" t="s">
        <v>13</v>
      </c>
      <c r="C10572" t="s">
        <v>33</v>
      </c>
      <c r="D10572">
        <v>970.65</v>
      </c>
      <c r="E10572">
        <v>0.26</v>
      </c>
      <c r="F10572">
        <f t="shared" si="330"/>
        <v>252.369</v>
      </c>
      <c r="G10572">
        <f t="shared" si="331"/>
        <v>718.28099999999995</v>
      </c>
      <c r="H10572">
        <v>3</v>
      </c>
      <c r="I10572" s="17">
        <v>45244</v>
      </c>
      <c r="J10572" s="17">
        <v>45250</v>
      </c>
      <c r="K10572" t="s">
        <v>31</v>
      </c>
      <c r="L10572" t="s">
        <v>22</v>
      </c>
      <c r="M10572">
        <v>275.25</v>
      </c>
      <c r="N10572" t="s">
        <v>39</v>
      </c>
    </row>
    <row r="10573" spans="1:14" ht="14.25" customHeight="1" x14ac:dyDescent="0.3">
      <c r="A10573" t="s">
        <v>15240</v>
      </c>
      <c r="B10573" t="s">
        <v>13</v>
      </c>
      <c r="C10573" t="s">
        <v>36</v>
      </c>
      <c r="D10573">
        <v>976.72</v>
      </c>
      <c r="E10573">
        <v>0.49</v>
      </c>
      <c r="F10573">
        <f t="shared" si="330"/>
        <v>478.59280000000001</v>
      </c>
      <c r="G10573">
        <f t="shared" si="331"/>
        <v>498.12720000000002</v>
      </c>
      <c r="H10573">
        <v>3</v>
      </c>
      <c r="I10573" s="17">
        <v>45294</v>
      </c>
      <c r="J10573" s="17">
        <v>45297</v>
      </c>
      <c r="K10573" t="s">
        <v>15</v>
      </c>
      <c r="L10573" t="s">
        <v>16</v>
      </c>
      <c r="M10573">
        <v>126.16</v>
      </c>
      <c r="N10573" t="s">
        <v>17</v>
      </c>
    </row>
    <row r="10574" spans="1:14" ht="14.25" customHeight="1" x14ac:dyDescent="0.3">
      <c r="A10574" t="s">
        <v>4758</v>
      </c>
      <c r="B10574" t="s">
        <v>13</v>
      </c>
      <c r="C10574" t="s">
        <v>20</v>
      </c>
      <c r="D10574">
        <v>978.03</v>
      </c>
      <c r="E10574">
        <v>0.35</v>
      </c>
      <c r="F10574">
        <f t="shared" si="330"/>
        <v>342.31049999999999</v>
      </c>
      <c r="G10574">
        <f t="shared" si="331"/>
        <v>635.71949999999993</v>
      </c>
      <c r="H10574">
        <v>3</v>
      </c>
      <c r="I10574" s="17">
        <v>45329</v>
      </c>
      <c r="J10574" s="17">
        <v>45332</v>
      </c>
      <c r="K10574" t="s">
        <v>15</v>
      </c>
      <c r="L10574" t="s">
        <v>16</v>
      </c>
      <c r="M10574">
        <v>179.55</v>
      </c>
      <c r="N10574" t="s">
        <v>17</v>
      </c>
    </row>
    <row r="10575" spans="1:14" ht="14.25" customHeight="1" x14ac:dyDescent="0.3">
      <c r="A10575" t="s">
        <v>13275</v>
      </c>
      <c r="B10575" t="s">
        <v>25</v>
      </c>
      <c r="C10575" t="s">
        <v>33</v>
      </c>
      <c r="D10575">
        <v>978.21</v>
      </c>
      <c r="E10575">
        <v>0.48</v>
      </c>
      <c r="F10575">
        <f t="shared" si="330"/>
        <v>469.54079999999999</v>
      </c>
      <c r="G10575">
        <f t="shared" si="331"/>
        <v>508.66920000000005</v>
      </c>
      <c r="H10575">
        <v>3</v>
      </c>
      <c r="I10575" s="17">
        <v>45203</v>
      </c>
      <c r="J10575" s="17">
        <v>45209</v>
      </c>
      <c r="K10575" t="s">
        <v>31</v>
      </c>
      <c r="L10575" t="s">
        <v>16</v>
      </c>
      <c r="M10575">
        <v>117.5</v>
      </c>
      <c r="N10575" t="s">
        <v>34</v>
      </c>
    </row>
    <row r="10576" spans="1:14" ht="14.25" customHeight="1" x14ac:dyDescent="0.3">
      <c r="A10576" t="s">
        <v>10377</v>
      </c>
      <c r="B10576" t="s">
        <v>25</v>
      </c>
      <c r="C10576" t="s">
        <v>14</v>
      </c>
      <c r="D10576">
        <v>980.74</v>
      </c>
      <c r="E10576">
        <v>0.34</v>
      </c>
      <c r="F10576">
        <f t="shared" si="330"/>
        <v>333.45160000000004</v>
      </c>
      <c r="G10576">
        <f t="shared" si="331"/>
        <v>647.28839999999991</v>
      </c>
      <c r="H10576">
        <v>3</v>
      </c>
      <c r="I10576" s="17">
        <v>45373</v>
      </c>
      <c r="J10576" s="17">
        <v>45380</v>
      </c>
      <c r="K10576" t="s">
        <v>21</v>
      </c>
      <c r="L10576" t="s">
        <v>16</v>
      </c>
      <c r="M10576">
        <v>271.83999999999997</v>
      </c>
      <c r="N10576" t="s">
        <v>34</v>
      </c>
    </row>
    <row r="10577" spans="1:14" ht="14.25" customHeight="1" x14ac:dyDescent="0.3">
      <c r="A10577" t="s">
        <v>5000</v>
      </c>
      <c r="B10577" t="s">
        <v>13</v>
      </c>
      <c r="C10577" t="s">
        <v>36</v>
      </c>
      <c r="D10577">
        <v>987.21</v>
      </c>
      <c r="E10577">
        <v>0.45</v>
      </c>
      <c r="F10577">
        <f t="shared" si="330"/>
        <v>444.24450000000002</v>
      </c>
      <c r="G10577">
        <f t="shared" si="331"/>
        <v>542.96550000000002</v>
      </c>
      <c r="H10577">
        <v>3</v>
      </c>
      <c r="I10577" s="17">
        <v>45195</v>
      </c>
      <c r="J10577" s="17">
        <v>45202</v>
      </c>
      <c r="K10577" t="s">
        <v>21</v>
      </c>
      <c r="L10577" t="s">
        <v>16</v>
      </c>
      <c r="M10577">
        <v>267.81</v>
      </c>
      <c r="N10577" t="s">
        <v>48</v>
      </c>
    </row>
    <row r="10578" spans="1:14" ht="14.25" customHeight="1" x14ac:dyDescent="0.3">
      <c r="A10578" t="s">
        <v>1995</v>
      </c>
      <c r="B10578" t="s">
        <v>41</v>
      </c>
      <c r="C10578" t="s">
        <v>14</v>
      </c>
      <c r="D10578">
        <v>988.46</v>
      </c>
      <c r="E10578">
        <v>0.42</v>
      </c>
      <c r="F10578">
        <f t="shared" si="330"/>
        <v>415.15320000000003</v>
      </c>
      <c r="G10578">
        <f t="shared" si="331"/>
        <v>573.30680000000007</v>
      </c>
      <c r="H10578">
        <v>3</v>
      </c>
      <c r="I10578" s="17">
        <v>45295</v>
      </c>
      <c r="J10578" s="17">
        <v>45296</v>
      </c>
      <c r="K10578" t="s">
        <v>21</v>
      </c>
      <c r="L10578" t="s">
        <v>16</v>
      </c>
      <c r="M10578">
        <v>202.37</v>
      </c>
      <c r="N10578" t="s">
        <v>48</v>
      </c>
    </row>
    <row r="10579" spans="1:14" ht="14.25" customHeight="1" x14ac:dyDescent="0.3">
      <c r="A10579" t="s">
        <v>753</v>
      </c>
      <c r="B10579" t="s">
        <v>41</v>
      </c>
      <c r="C10579" t="s">
        <v>14</v>
      </c>
      <c r="D10579">
        <v>988.8</v>
      </c>
      <c r="E10579">
        <v>0.2</v>
      </c>
      <c r="F10579">
        <f t="shared" si="330"/>
        <v>197.76</v>
      </c>
      <c r="G10579">
        <f t="shared" si="331"/>
        <v>791.04</v>
      </c>
      <c r="H10579">
        <v>3</v>
      </c>
      <c r="I10579" s="17">
        <v>45148</v>
      </c>
      <c r="J10579" s="17">
        <v>45153</v>
      </c>
      <c r="K10579" t="s">
        <v>21</v>
      </c>
      <c r="L10579" t="s">
        <v>27</v>
      </c>
      <c r="M10579">
        <v>262.39999999999998</v>
      </c>
      <c r="N10579" t="s">
        <v>23</v>
      </c>
    </row>
    <row r="10580" spans="1:14" ht="14.25" customHeight="1" x14ac:dyDescent="0.3">
      <c r="A10580" t="s">
        <v>10181</v>
      </c>
      <c r="B10580" t="s">
        <v>19</v>
      </c>
      <c r="C10580" t="s">
        <v>14</v>
      </c>
      <c r="D10580">
        <v>991.92</v>
      </c>
      <c r="E10580">
        <v>0.3</v>
      </c>
      <c r="F10580">
        <f t="shared" si="330"/>
        <v>297.57599999999996</v>
      </c>
      <c r="G10580">
        <f t="shared" si="331"/>
        <v>694.34400000000005</v>
      </c>
      <c r="H10580">
        <v>3</v>
      </c>
      <c r="I10580" s="17">
        <v>45421</v>
      </c>
      <c r="J10580" s="17">
        <v>45423</v>
      </c>
      <c r="K10580" t="s">
        <v>31</v>
      </c>
      <c r="L10580" t="s">
        <v>16</v>
      </c>
      <c r="M10580">
        <v>160.54</v>
      </c>
      <c r="N10580" t="s">
        <v>23</v>
      </c>
    </row>
    <row r="10581" spans="1:14" ht="14.25" customHeight="1" x14ac:dyDescent="0.3">
      <c r="A10581" t="s">
        <v>12516</v>
      </c>
      <c r="B10581" t="s">
        <v>41</v>
      </c>
      <c r="C10581" t="s">
        <v>26</v>
      </c>
      <c r="D10581">
        <v>998.14</v>
      </c>
      <c r="E10581">
        <v>0.08</v>
      </c>
      <c r="F10581">
        <f t="shared" si="330"/>
        <v>79.851200000000006</v>
      </c>
      <c r="G10581">
        <f t="shared" si="331"/>
        <v>918.28880000000004</v>
      </c>
      <c r="H10581">
        <v>3</v>
      </c>
      <c r="I10581" s="17">
        <v>45359</v>
      </c>
      <c r="J10581" s="17">
        <v>45361</v>
      </c>
      <c r="K10581" t="s">
        <v>15</v>
      </c>
      <c r="L10581" t="s">
        <v>16</v>
      </c>
      <c r="M10581">
        <v>95.02</v>
      </c>
      <c r="N10581" t="s">
        <v>48</v>
      </c>
    </row>
    <row r="10582" spans="1:14" ht="14.25" customHeight="1" x14ac:dyDescent="0.3">
      <c r="A10582" t="s">
        <v>14009</v>
      </c>
      <c r="B10582" t="s">
        <v>19</v>
      </c>
      <c r="C10582" t="s">
        <v>36</v>
      </c>
      <c r="D10582">
        <v>1000.52</v>
      </c>
      <c r="E10582">
        <v>0.3</v>
      </c>
      <c r="F10582">
        <f t="shared" si="330"/>
        <v>300.15600000000001</v>
      </c>
      <c r="G10582">
        <f t="shared" si="331"/>
        <v>700.36400000000003</v>
      </c>
      <c r="H10582">
        <v>3</v>
      </c>
      <c r="I10582" s="17">
        <v>45031</v>
      </c>
      <c r="J10582" s="17">
        <v>45032</v>
      </c>
      <c r="K10582" t="s">
        <v>21</v>
      </c>
      <c r="L10582" t="s">
        <v>22</v>
      </c>
      <c r="M10582">
        <v>219.68</v>
      </c>
      <c r="N10582" t="s">
        <v>17</v>
      </c>
    </row>
    <row r="10583" spans="1:14" ht="14.25" customHeight="1" x14ac:dyDescent="0.3">
      <c r="A10583" t="s">
        <v>14565</v>
      </c>
      <c r="B10583" t="s">
        <v>13</v>
      </c>
      <c r="C10583" t="s">
        <v>33</v>
      </c>
      <c r="D10583">
        <v>1001.49</v>
      </c>
      <c r="E10583">
        <v>0.45</v>
      </c>
      <c r="F10583">
        <f t="shared" si="330"/>
        <v>450.6705</v>
      </c>
      <c r="G10583">
        <f t="shared" si="331"/>
        <v>550.81950000000006</v>
      </c>
      <c r="H10583">
        <v>3</v>
      </c>
      <c r="I10583" s="17">
        <v>45336</v>
      </c>
      <c r="J10583" s="17">
        <v>45337</v>
      </c>
      <c r="K10583" t="s">
        <v>21</v>
      </c>
      <c r="L10583" t="s">
        <v>16</v>
      </c>
      <c r="M10583">
        <v>188.13</v>
      </c>
      <c r="N10583" t="s">
        <v>23</v>
      </c>
    </row>
    <row r="10584" spans="1:14" ht="14.25" customHeight="1" x14ac:dyDescent="0.3">
      <c r="A10584" t="s">
        <v>8930</v>
      </c>
      <c r="B10584" t="s">
        <v>19</v>
      </c>
      <c r="C10584" t="s">
        <v>20</v>
      </c>
      <c r="D10584">
        <v>1001.83</v>
      </c>
      <c r="E10584">
        <v>0.01</v>
      </c>
      <c r="F10584">
        <f t="shared" si="330"/>
        <v>10.0183</v>
      </c>
      <c r="G10584">
        <f t="shared" si="331"/>
        <v>991.81170000000009</v>
      </c>
      <c r="H10584">
        <v>3</v>
      </c>
      <c r="I10584" s="17">
        <v>45558</v>
      </c>
      <c r="J10584" s="17">
        <v>45559</v>
      </c>
      <c r="K10584" t="s">
        <v>21</v>
      </c>
      <c r="L10584" t="s">
        <v>22</v>
      </c>
      <c r="M10584">
        <v>90.5</v>
      </c>
      <c r="N10584" t="s">
        <v>28</v>
      </c>
    </row>
    <row r="10585" spans="1:14" ht="14.25" customHeight="1" x14ac:dyDescent="0.3">
      <c r="A10585" t="s">
        <v>7392</v>
      </c>
      <c r="B10585" t="s">
        <v>13</v>
      </c>
      <c r="C10585" t="s">
        <v>14</v>
      </c>
      <c r="D10585">
        <v>1010.51</v>
      </c>
      <c r="E10585">
        <v>0.35</v>
      </c>
      <c r="F10585">
        <f t="shared" si="330"/>
        <v>353.67849999999999</v>
      </c>
      <c r="G10585">
        <f t="shared" si="331"/>
        <v>656.83150000000001</v>
      </c>
      <c r="H10585">
        <v>3</v>
      </c>
      <c r="I10585" s="17">
        <v>45330</v>
      </c>
      <c r="J10585" s="17">
        <v>45331</v>
      </c>
      <c r="K10585" t="s">
        <v>15</v>
      </c>
      <c r="L10585" t="s">
        <v>22</v>
      </c>
      <c r="M10585">
        <v>287.39</v>
      </c>
      <c r="N10585" t="s">
        <v>48</v>
      </c>
    </row>
    <row r="10586" spans="1:14" ht="14.25" customHeight="1" x14ac:dyDescent="0.3">
      <c r="A10586" t="s">
        <v>555</v>
      </c>
      <c r="B10586" t="s">
        <v>41</v>
      </c>
      <c r="C10586" t="s">
        <v>33</v>
      </c>
      <c r="D10586">
        <v>1012.54</v>
      </c>
      <c r="E10586">
        <v>0.13</v>
      </c>
      <c r="F10586">
        <f t="shared" si="330"/>
        <v>131.6302</v>
      </c>
      <c r="G10586">
        <f t="shared" si="331"/>
        <v>880.9097999999999</v>
      </c>
      <c r="H10586">
        <v>3</v>
      </c>
      <c r="I10586" s="17">
        <v>45406</v>
      </c>
      <c r="J10586" s="17">
        <v>45407</v>
      </c>
      <c r="K10586" t="s">
        <v>21</v>
      </c>
      <c r="L10586" t="s">
        <v>27</v>
      </c>
      <c r="M10586">
        <v>217.49</v>
      </c>
      <c r="N10586" t="s">
        <v>23</v>
      </c>
    </row>
    <row r="10587" spans="1:14" ht="14.25" customHeight="1" x14ac:dyDescent="0.3">
      <c r="A10587" t="s">
        <v>10354</v>
      </c>
      <c r="B10587" t="s">
        <v>25</v>
      </c>
      <c r="C10587" t="s">
        <v>33</v>
      </c>
      <c r="D10587">
        <v>1012.63</v>
      </c>
      <c r="E10587">
        <v>0.26</v>
      </c>
      <c r="F10587">
        <f t="shared" si="330"/>
        <v>263.28379999999999</v>
      </c>
      <c r="G10587">
        <f t="shared" si="331"/>
        <v>749.34619999999995</v>
      </c>
      <c r="H10587">
        <v>3</v>
      </c>
      <c r="I10587" s="17">
        <v>45013</v>
      </c>
      <c r="J10587" s="17">
        <v>45014</v>
      </c>
      <c r="K10587" t="s">
        <v>31</v>
      </c>
      <c r="L10587" t="s">
        <v>27</v>
      </c>
      <c r="M10587">
        <v>67.97</v>
      </c>
      <c r="N10587" t="s">
        <v>48</v>
      </c>
    </row>
    <row r="10588" spans="1:14" ht="14.25" customHeight="1" x14ac:dyDescent="0.3">
      <c r="A10588" t="s">
        <v>3852</v>
      </c>
      <c r="B10588" t="s">
        <v>13</v>
      </c>
      <c r="C10588" t="s">
        <v>36</v>
      </c>
      <c r="D10588">
        <v>1015.25</v>
      </c>
      <c r="E10588">
        <v>0.24</v>
      </c>
      <c r="F10588">
        <f t="shared" si="330"/>
        <v>243.66</v>
      </c>
      <c r="G10588">
        <f t="shared" si="331"/>
        <v>771.59</v>
      </c>
      <c r="H10588">
        <v>3</v>
      </c>
      <c r="I10588" s="17">
        <v>45394</v>
      </c>
      <c r="J10588" s="17">
        <v>45396</v>
      </c>
      <c r="K10588" t="s">
        <v>21</v>
      </c>
      <c r="L10588" t="s">
        <v>16</v>
      </c>
      <c r="M10588">
        <v>224.71</v>
      </c>
      <c r="N10588" t="s">
        <v>17</v>
      </c>
    </row>
    <row r="10589" spans="1:14" ht="14.25" customHeight="1" x14ac:dyDescent="0.3">
      <c r="A10589" t="s">
        <v>12819</v>
      </c>
      <c r="B10589" t="s">
        <v>41</v>
      </c>
      <c r="C10589" t="s">
        <v>36</v>
      </c>
      <c r="D10589">
        <v>1016.39</v>
      </c>
      <c r="E10589">
        <v>0.17</v>
      </c>
      <c r="F10589">
        <f t="shared" si="330"/>
        <v>172.78630000000001</v>
      </c>
      <c r="G10589">
        <f t="shared" si="331"/>
        <v>843.6037</v>
      </c>
      <c r="H10589">
        <v>3</v>
      </c>
      <c r="I10589" s="17">
        <v>45552</v>
      </c>
      <c r="J10589" s="17">
        <v>45555</v>
      </c>
      <c r="K10589" t="s">
        <v>21</v>
      </c>
      <c r="L10589" t="s">
        <v>27</v>
      </c>
      <c r="M10589">
        <v>61.06</v>
      </c>
      <c r="N10589" t="s">
        <v>17</v>
      </c>
    </row>
    <row r="10590" spans="1:14" ht="14.25" customHeight="1" x14ac:dyDescent="0.3">
      <c r="A10590" t="s">
        <v>6723</v>
      </c>
      <c r="B10590" t="s">
        <v>25</v>
      </c>
      <c r="C10590" t="s">
        <v>36</v>
      </c>
      <c r="D10590">
        <v>1016.79</v>
      </c>
      <c r="E10590">
        <v>0.05</v>
      </c>
      <c r="F10590">
        <f t="shared" si="330"/>
        <v>50.839500000000001</v>
      </c>
      <c r="G10590">
        <f t="shared" si="331"/>
        <v>965.95049999999992</v>
      </c>
      <c r="H10590">
        <v>3</v>
      </c>
      <c r="I10590" s="17">
        <v>45592</v>
      </c>
      <c r="J10590" s="17">
        <v>45593</v>
      </c>
      <c r="K10590" t="s">
        <v>15</v>
      </c>
      <c r="L10590" t="s">
        <v>22</v>
      </c>
      <c r="M10590">
        <v>263.62</v>
      </c>
      <c r="N10590" t="s">
        <v>39</v>
      </c>
    </row>
    <row r="10591" spans="1:14" ht="14.25" customHeight="1" x14ac:dyDescent="0.3">
      <c r="A10591" t="s">
        <v>6797</v>
      </c>
      <c r="B10591" t="s">
        <v>25</v>
      </c>
      <c r="C10591" t="s">
        <v>36</v>
      </c>
      <c r="D10591">
        <v>1016.79</v>
      </c>
      <c r="E10591">
        <v>0.37</v>
      </c>
      <c r="F10591">
        <f t="shared" si="330"/>
        <v>376.21229999999997</v>
      </c>
      <c r="G10591">
        <f t="shared" si="331"/>
        <v>640.57770000000005</v>
      </c>
      <c r="H10591">
        <v>3</v>
      </c>
      <c r="I10591" s="17">
        <v>45413</v>
      </c>
      <c r="J10591" s="17">
        <v>45415</v>
      </c>
      <c r="K10591" t="s">
        <v>21</v>
      </c>
      <c r="L10591" t="s">
        <v>27</v>
      </c>
      <c r="M10591">
        <v>237.56</v>
      </c>
      <c r="N10591" t="s">
        <v>23</v>
      </c>
    </row>
    <row r="10592" spans="1:14" ht="14.25" customHeight="1" x14ac:dyDescent="0.3">
      <c r="A10592" t="s">
        <v>12795</v>
      </c>
      <c r="B10592" t="s">
        <v>19</v>
      </c>
      <c r="C10592" t="s">
        <v>26</v>
      </c>
      <c r="D10592">
        <v>1020.44</v>
      </c>
      <c r="E10592">
        <v>0.42</v>
      </c>
      <c r="F10592">
        <f t="shared" si="330"/>
        <v>428.58480000000003</v>
      </c>
      <c r="G10592">
        <f t="shared" si="331"/>
        <v>591.85519999999997</v>
      </c>
      <c r="H10592">
        <v>3</v>
      </c>
      <c r="I10592" s="17">
        <v>45104</v>
      </c>
      <c r="J10592" s="17">
        <v>45111</v>
      </c>
      <c r="K10592" t="s">
        <v>21</v>
      </c>
      <c r="L10592" t="s">
        <v>22</v>
      </c>
      <c r="M10592">
        <v>131.91999999999999</v>
      </c>
      <c r="N10592" t="s">
        <v>39</v>
      </c>
    </row>
    <row r="10593" spans="1:14" ht="14.25" customHeight="1" x14ac:dyDescent="0.3">
      <c r="A10593" t="s">
        <v>1638</v>
      </c>
      <c r="B10593" t="s">
        <v>13</v>
      </c>
      <c r="C10593" t="s">
        <v>36</v>
      </c>
      <c r="D10593">
        <v>1021.17</v>
      </c>
      <c r="E10593">
        <v>0.31</v>
      </c>
      <c r="F10593">
        <f t="shared" si="330"/>
        <v>316.56270000000001</v>
      </c>
      <c r="G10593">
        <f t="shared" si="331"/>
        <v>704.6072999999999</v>
      </c>
      <c r="H10593">
        <v>3</v>
      </c>
      <c r="I10593" s="17">
        <v>45052</v>
      </c>
      <c r="J10593" s="17">
        <v>45055</v>
      </c>
      <c r="K10593" t="s">
        <v>15</v>
      </c>
      <c r="L10593" t="s">
        <v>22</v>
      </c>
      <c r="M10593">
        <v>165.33</v>
      </c>
      <c r="N10593" t="s">
        <v>17</v>
      </c>
    </row>
    <row r="10594" spans="1:14" ht="14.25" customHeight="1" x14ac:dyDescent="0.3">
      <c r="A10594" t="s">
        <v>7033</v>
      </c>
      <c r="B10594" t="s">
        <v>19</v>
      </c>
      <c r="C10594" t="s">
        <v>20</v>
      </c>
      <c r="D10594">
        <v>1022.38</v>
      </c>
      <c r="E10594">
        <v>0.24</v>
      </c>
      <c r="F10594">
        <f t="shared" si="330"/>
        <v>245.37119999999999</v>
      </c>
      <c r="G10594">
        <f t="shared" si="331"/>
        <v>777.00880000000006</v>
      </c>
      <c r="H10594">
        <v>3</v>
      </c>
      <c r="I10594" s="17">
        <v>44930</v>
      </c>
      <c r="J10594" s="17">
        <v>44932</v>
      </c>
      <c r="K10594" t="s">
        <v>15</v>
      </c>
      <c r="L10594" t="s">
        <v>16</v>
      </c>
      <c r="M10594">
        <v>135.5</v>
      </c>
      <c r="N10594" t="s">
        <v>23</v>
      </c>
    </row>
    <row r="10595" spans="1:14" ht="14.25" customHeight="1" x14ac:dyDescent="0.3">
      <c r="A10595" t="s">
        <v>10467</v>
      </c>
      <c r="B10595" t="s">
        <v>13</v>
      </c>
      <c r="C10595" t="s">
        <v>20</v>
      </c>
      <c r="D10595">
        <v>1022.5</v>
      </c>
      <c r="E10595">
        <v>0.48</v>
      </c>
      <c r="F10595">
        <f t="shared" si="330"/>
        <v>490.79999999999995</v>
      </c>
      <c r="G10595">
        <f t="shared" si="331"/>
        <v>531.70000000000005</v>
      </c>
      <c r="H10595">
        <v>3</v>
      </c>
      <c r="I10595" s="17">
        <v>45264</v>
      </c>
      <c r="J10595" s="17">
        <v>45267</v>
      </c>
      <c r="K10595" t="s">
        <v>31</v>
      </c>
      <c r="L10595" t="s">
        <v>16</v>
      </c>
      <c r="M10595">
        <v>164.61</v>
      </c>
      <c r="N10595" t="s">
        <v>39</v>
      </c>
    </row>
    <row r="10596" spans="1:14" ht="14.25" customHeight="1" x14ac:dyDescent="0.3">
      <c r="A10596" t="s">
        <v>12801</v>
      </c>
      <c r="B10596" t="s">
        <v>13</v>
      </c>
      <c r="C10596" t="s">
        <v>14</v>
      </c>
      <c r="D10596">
        <v>1028.2</v>
      </c>
      <c r="E10596">
        <v>0.31</v>
      </c>
      <c r="F10596">
        <f t="shared" si="330"/>
        <v>318.74200000000002</v>
      </c>
      <c r="G10596">
        <f t="shared" si="331"/>
        <v>709.45800000000008</v>
      </c>
      <c r="H10596">
        <v>3</v>
      </c>
      <c r="I10596" s="17">
        <v>45018</v>
      </c>
      <c r="J10596" s="17">
        <v>45023</v>
      </c>
      <c r="K10596" t="s">
        <v>21</v>
      </c>
      <c r="L10596" t="s">
        <v>22</v>
      </c>
      <c r="M10596">
        <v>102.51</v>
      </c>
      <c r="N10596" t="s">
        <v>39</v>
      </c>
    </row>
    <row r="10597" spans="1:14" ht="14.25" customHeight="1" x14ac:dyDescent="0.3">
      <c r="A10597" t="s">
        <v>12681</v>
      </c>
      <c r="B10597" t="s">
        <v>41</v>
      </c>
      <c r="C10597" t="s">
        <v>36</v>
      </c>
      <c r="D10597">
        <v>1028.57</v>
      </c>
      <c r="E10597">
        <v>0.47</v>
      </c>
      <c r="F10597">
        <f t="shared" si="330"/>
        <v>483.42789999999997</v>
      </c>
      <c r="G10597">
        <f t="shared" si="331"/>
        <v>545.14210000000003</v>
      </c>
      <c r="H10597">
        <v>3</v>
      </c>
      <c r="I10597" s="17">
        <v>45577</v>
      </c>
      <c r="J10597" s="17">
        <v>45583</v>
      </c>
      <c r="K10597" t="s">
        <v>31</v>
      </c>
      <c r="L10597" t="s">
        <v>22</v>
      </c>
      <c r="M10597">
        <v>66.510000000000005</v>
      </c>
      <c r="N10597" t="s">
        <v>28</v>
      </c>
    </row>
    <row r="10598" spans="1:14" ht="14.25" customHeight="1" x14ac:dyDescent="0.3">
      <c r="A10598" t="s">
        <v>13692</v>
      </c>
      <c r="B10598" t="s">
        <v>19</v>
      </c>
      <c r="C10598" t="s">
        <v>20</v>
      </c>
      <c r="D10598">
        <v>1029.08</v>
      </c>
      <c r="E10598">
        <v>0.47</v>
      </c>
      <c r="F10598">
        <f t="shared" si="330"/>
        <v>483.66759999999994</v>
      </c>
      <c r="G10598">
        <f t="shared" si="331"/>
        <v>545.41239999999993</v>
      </c>
      <c r="H10598">
        <v>3</v>
      </c>
      <c r="I10598" s="17">
        <v>45085</v>
      </c>
      <c r="J10598" s="17">
        <v>45086</v>
      </c>
      <c r="K10598" t="s">
        <v>15</v>
      </c>
      <c r="L10598" t="s">
        <v>27</v>
      </c>
      <c r="M10598">
        <v>252.29</v>
      </c>
      <c r="N10598" t="s">
        <v>17</v>
      </c>
    </row>
    <row r="10599" spans="1:14" ht="14.25" customHeight="1" x14ac:dyDescent="0.3">
      <c r="A10599" t="s">
        <v>3222</v>
      </c>
      <c r="B10599" t="s">
        <v>41</v>
      </c>
      <c r="C10599" t="s">
        <v>36</v>
      </c>
      <c r="D10599">
        <v>1031.1600000000001</v>
      </c>
      <c r="E10599">
        <v>0.11</v>
      </c>
      <c r="F10599">
        <f t="shared" si="330"/>
        <v>113.42760000000001</v>
      </c>
      <c r="G10599">
        <f t="shared" si="331"/>
        <v>917.7324000000001</v>
      </c>
      <c r="H10599">
        <v>3</v>
      </c>
      <c r="I10599" s="17">
        <v>45603</v>
      </c>
      <c r="J10599" s="17">
        <v>45609</v>
      </c>
      <c r="K10599" t="s">
        <v>31</v>
      </c>
      <c r="L10599" t="s">
        <v>22</v>
      </c>
      <c r="M10599">
        <v>263.38</v>
      </c>
      <c r="N10599" t="s">
        <v>48</v>
      </c>
    </row>
    <row r="10600" spans="1:14" ht="14.25" customHeight="1" x14ac:dyDescent="0.3">
      <c r="A10600" t="s">
        <v>3989</v>
      </c>
      <c r="B10600" t="s">
        <v>13</v>
      </c>
      <c r="C10600" t="s">
        <v>20</v>
      </c>
      <c r="D10600">
        <v>1031.24</v>
      </c>
      <c r="E10600">
        <v>0.34</v>
      </c>
      <c r="F10600">
        <f t="shared" si="330"/>
        <v>350.6216</v>
      </c>
      <c r="G10600">
        <f t="shared" si="331"/>
        <v>680.61840000000007</v>
      </c>
      <c r="H10600">
        <v>3</v>
      </c>
      <c r="I10600" s="17">
        <v>45239</v>
      </c>
      <c r="J10600" s="17">
        <v>45246</v>
      </c>
      <c r="K10600" t="s">
        <v>15</v>
      </c>
      <c r="L10600" t="s">
        <v>27</v>
      </c>
      <c r="M10600">
        <v>145.29</v>
      </c>
      <c r="N10600" t="s">
        <v>48</v>
      </c>
    </row>
    <row r="10601" spans="1:14" ht="14.25" customHeight="1" x14ac:dyDescent="0.3">
      <c r="A10601" t="s">
        <v>1143</v>
      </c>
      <c r="B10601" t="s">
        <v>25</v>
      </c>
      <c r="C10601" t="s">
        <v>14</v>
      </c>
      <c r="D10601">
        <v>1034.67</v>
      </c>
      <c r="E10601">
        <v>0.12</v>
      </c>
      <c r="F10601">
        <f t="shared" si="330"/>
        <v>124.16040000000001</v>
      </c>
      <c r="G10601">
        <f t="shared" si="331"/>
        <v>910.50960000000009</v>
      </c>
      <c r="H10601">
        <v>3</v>
      </c>
      <c r="I10601" s="17">
        <v>45635</v>
      </c>
      <c r="J10601" s="17">
        <v>45642</v>
      </c>
      <c r="K10601" t="s">
        <v>31</v>
      </c>
      <c r="L10601" t="s">
        <v>16</v>
      </c>
      <c r="M10601">
        <v>203.01</v>
      </c>
      <c r="N10601" t="s">
        <v>39</v>
      </c>
    </row>
    <row r="10602" spans="1:14" ht="14.25" customHeight="1" x14ac:dyDescent="0.3">
      <c r="A10602" t="s">
        <v>11567</v>
      </c>
      <c r="B10602" t="s">
        <v>19</v>
      </c>
      <c r="C10602" t="s">
        <v>36</v>
      </c>
      <c r="D10602">
        <v>1042.55</v>
      </c>
      <c r="E10602">
        <v>0.22</v>
      </c>
      <c r="F10602">
        <f t="shared" si="330"/>
        <v>229.36099999999999</v>
      </c>
      <c r="G10602">
        <f t="shared" si="331"/>
        <v>813.18899999999996</v>
      </c>
      <c r="H10602">
        <v>3</v>
      </c>
      <c r="I10602" s="17">
        <v>44970</v>
      </c>
      <c r="J10602" s="17">
        <v>44972</v>
      </c>
      <c r="K10602" t="s">
        <v>31</v>
      </c>
      <c r="L10602" t="s">
        <v>27</v>
      </c>
      <c r="M10602">
        <v>244.79</v>
      </c>
      <c r="N10602" t="s">
        <v>23</v>
      </c>
    </row>
    <row r="10603" spans="1:14" ht="14.25" customHeight="1" x14ac:dyDescent="0.3">
      <c r="A10603" t="s">
        <v>4270</v>
      </c>
      <c r="B10603" t="s">
        <v>13</v>
      </c>
      <c r="C10603" t="s">
        <v>36</v>
      </c>
      <c r="D10603">
        <v>1043.33</v>
      </c>
      <c r="E10603">
        <v>0.41</v>
      </c>
      <c r="F10603">
        <f t="shared" si="330"/>
        <v>427.76529999999997</v>
      </c>
      <c r="G10603">
        <f t="shared" si="331"/>
        <v>615.5646999999999</v>
      </c>
      <c r="H10603">
        <v>3</v>
      </c>
      <c r="I10603" s="17">
        <v>45649</v>
      </c>
      <c r="J10603" s="17">
        <v>45656</v>
      </c>
      <c r="K10603" t="s">
        <v>15</v>
      </c>
      <c r="L10603" t="s">
        <v>16</v>
      </c>
      <c r="M10603">
        <v>204.77</v>
      </c>
      <c r="N10603" t="s">
        <v>28</v>
      </c>
    </row>
    <row r="10604" spans="1:14" ht="14.25" customHeight="1" x14ac:dyDescent="0.3">
      <c r="A10604" t="s">
        <v>590</v>
      </c>
      <c r="B10604" t="s">
        <v>41</v>
      </c>
      <c r="C10604" t="s">
        <v>20</v>
      </c>
      <c r="D10604">
        <v>1043.5</v>
      </c>
      <c r="E10604">
        <v>0.3</v>
      </c>
      <c r="F10604">
        <f t="shared" si="330"/>
        <v>313.05</v>
      </c>
      <c r="G10604">
        <f t="shared" si="331"/>
        <v>730.45</v>
      </c>
      <c r="H10604">
        <v>3</v>
      </c>
      <c r="I10604" s="17">
        <v>45469</v>
      </c>
      <c r="J10604" s="17">
        <v>45471</v>
      </c>
      <c r="K10604" t="s">
        <v>21</v>
      </c>
      <c r="L10604" t="s">
        <v>27</v>
      </c>
      <c r="M10604">
        <v>80.56</v>
      </c>
      <c r="N10604" t="s">
        <v>34</v>
      </c>
    </row>
    <row r="10605" spans="1:14" ht="14.25" customHeight="1" x14ac:dyDescent="0.3">
      <c r="A10605" t="s">
        <v>9717</v>
      </c>
      <c r="B10605" t="s">
        <v>41</v>
      </c>
      <c r="C10605" t="s">
        <v>36</v>
      </c>
      <c r="D10605">
        <v>1044.53</v>
      </c>
      <c r="E10605">
        <v>0.31</v>
      </c>
      <c r="F10605">
        <f t="shared" si="330"/>
        <v>323.80430000000001</v>
      </c>
      <c r="G10605">
        <f t="shared" si="331"/>
        <v>720.72569999999996</v>
      </c>
      <c r="H10605">
        <v>3</v>
      </c>
      <c r="I10605" s="17">
        <v>45450</v>
      </c>
      <c r="J10605" s="17">
        <v>45455</v>
      </c>
      <c r="K10605" t="s">
        <v>15</v>
      </c>
      <c r="L10605" t="s">
        <v>27</v>
      </c>
      <c r="M10605">
        <v>137.69999999999999</v>
      </c>
      <c r="N10605" t="s">
        <v>23</v>
      </c>
    </row>
    <row r="10606" spans="1:14" ht="14.25" customHeight="1" x14ac:dyDescent="0.3">
      <c r="A10606" t="s">
        <v>422</v>
      </c>
      <c r="B10606" t="s">
        <v>25</v>
      </c>
      <c r="C10606" t="s">
        <v>36</v>
      </c>
      <c r="D10606">
        <v>1046.47</v>
      </c>
      <c r="E10606">
        <v>0.22</v>
      </c>
      <c r="F10606">
        <f t="shared" si="330"/>
        <v>230.2234</v>
      </c>
      <c r="G10606">
        <f t="shared" si="331"/>
        <v>816.24660000000006</v>
      </c>
      <c r="H10606">
        <v>3</v>
      </c>
      <c r="I10606" s="17">
        <v>44959</v>
      </c>
      <c r="J10606" s="17">
        <v>44962</v>
      </c>
      <c r="K10606" t="s">
        <v>21</v>
      </c>
      <c r="L10606" t="s">
        <v>27</v>
      </c>
      <c r="M10606">
        <v>233.82</v>
      </c>
      <c r="N10606" t="s">
        <v>39</v>
      </c>
    </row>
    <row r="10607" spans="1:14" ht="14.25" customHeight="1" x14ac:dyDescent="0.3">
      <c r="A10607" t="s">
        <v>2519</v>
      </c>
      <c r="B10607" t="s">
        <v>41</v>
      </c>
      <c r="C10607" t="s">
        <v>36</v>
      </c>
      <c r="D10607">
        <v>1053.52</v>
      </c>
      <c r="E10607">
        <v>0.04</v>
      </c>
      <c r="F10607">
        <f t="shared" si="330"/>
        <v>42.140799999999999</v>
      </c>
      <c r="G10607">
        <f t="shared" si="331"/>
        <v>1011.3792</v>
      </c>
      <c r="H10607">
        <v>3</v>
      </c>
      <c r="I10607" s="17">
        <v>45103</v>
      </c>
      <c r="J10607" s="17">
        <v>45109</v>
      </c>
      <c r="K10607" t="s">
        <v>31</v>
      </c>
      <c r="L10607" t="s">
        <v>22</v>
      </c>
      <c r="M10607">
        <v>303.97000000000003</v>
      </c>
      <c r="N10607" t="s">
        <v>28</v>
      </c>
    </row>
    <row r="10608" spans="1:14" ht="14.25" customHeight="1" x14ac:dyDescent="0.3">
      <c r="A10608" t="s">
        <v>6733</v>
      </c>
      <c r="B10608" t="s">
        <v>13</v>
      </c>
      <c r="C10608" t="s">
        <v>26</v>
      </c>
      <c r="D10608">
        <v>1053.56</v>
      </c>
      <c r="E10608">
        <v>0.16</v>
      </c>
      <c r="F10608">
        <f t="shared" si="330"/>
        <v>168.56960000000001</v>
      </c>
      <c r="G10608">
        <f t="shared" si="331"/>
        <v>884.99039999999991</v>
      </c>
      <c r="H10608">
        <v>3</v>
      </c>
      <c r="I10608" s="17">
        <v>44948</v>
      </c>
      <c r="J10608" s="17">
        <v>44954</v>
      </c>
      <c r="K10608" t="s">
        <v>21</v>
      </c>
      <c r="L10608" t="s">
        <v>22</v>
      </c>
      <c r="M10608">
        <v>228.42</v>
      </c>
      <c r="N10608" t="s">
        <v>48</v>
      </c>
    </row>
    <row r="10609" spans="1:14" ht="14.25" customHeight="1" x14ac:dyDescent="0.3">
      <c r="A10609" t="s">
        <v>3846</v>
      </c>
      <c r="B10609" t="s">
        <v>25</v>
      </c>
      <c r="C10609" t="s">
        <v>36</v>
      </c>
      <c r="D10609">
        <v>1053.67</v>
      </c>
      <c r="E10609">
        <v>0.21</v>
      </c>
      <c r="F10609">
        <f t="shared" si="330"/>
        <v>221.27070000000001</v>
      </c>
      <c r="G10609">
        <f t="shared" si="331"/>
        <v>832.39930000000004</v>
      </c>
      <c r="H10609">
        <v>3</v>
      </c>
      <c r="I10609" s="17">
        <v>45262</v>
      </c>
      <c r="J10609" s="17">
        <v>45268</v>
      </c>
      <c r="K10609" t="s">
        <v>21</v>
      </c>
      <c r="L10609" t="s">
        <v>16</v>
      </c>
      <c r="M10609">
        <v>144.30000000000001</v>
      </c>
      <c r="N10609" t="s">
        <v>48</v>
      </c>
    </row>
    <row r="10610" spans="1:14" ht="14.25" customHeight="1" x14ac:dyDescent="0.3">
      <c r="A10610" t="s">
        <v>4654</v>
      </c>
      <c r="B10610" t="s">
        <v>13</v>
      </c>
      <c r="C10610" t="s">
        <v>36</v>
      </c>
      <c r="D10610">
        <v>1054.69</v>
      </c>
      <c r="E10610">
        <v>0.19</v>
      </c>
      <c r="F10610">
        <f t="shared" si="330"/>
        <v>200.39110000000002</v>
      </c>
      <c r="G10610">
        <f t="shared" si="331"/>
        <v>854.2989</v>
      </c>
      <c r="H10610">
        <v>3</v>
      </c>
      <c r="I10610" s="17">
        <v>45014</v>
      </c>
      <c r="J10610" s="17">
        <v>45021</v>
      </c>
      <c r="K10610" t="s">
        <v>15</v>
      </c>
      <c r="L10610" t="s">
        <v>16</v>
      </c>
      <c r="M10610">
        <v>96.15</v>
      </c>
      <c r="N10610" t="s">
        <v>17</v>
      </c>
    </row>
    <row r="10611" spans="1:14" ht="14.25" customHeight="1" x14ac:dyDescent="0.3">
      <c r="A10611" t="s">
        <v>6948</v>
      </c>
      <c r="B10611" t="s">
        <v>13</v>
      </c>
      <c r="C10611" t="s">
        <v>14</v>
      </c>
      <c r="D10611">
        <v>1055.8</v>
      </c>
      <c r="E10611">
        <v>0.09</v>
      </c>
      <c r="F10611">
        <f t="shared" si="330"/>
        <v>95.021999999999991</v>
      </c>
      <c r="G10611">
        <f t="shared" si="331"/>
        <v>960.77800000000002</v>
      </c>
      <c r="H10611">
        <v>3</v>
      </c>
      <c r="I10611" s="17">
        <v>45008</v>
      </c>
      <c r="J10611" s="17">
        <v>45014</v>
      </c>
      <c r="K10611" t="s">
        <v>15</v>
      </c>
      <c r="L10611" t="s">
        <v>16</v>
      </c>
      <c r="M10611">
        <v>95.9</v>
      </c>
      <c r="N10611" t="s">
        <v>17</v>
      </c>
    </row>
    <row r="10612" spans="1:14" ht="14.25" customHeight="1" x14ac:dyDescent="0.3">
      <c r="A10612" t="s">
        <v>7886</v>
      </c>
      <c r="B10612" t="s">
        <v>19</v>
      </c>
      <c r="C10612" t="s">
        <v>26</v>
      </c>
      <c r="D10612">
        <v>1060.32</v>
      </c>
      <c r="E10612">
        <v>0.13</v>
      </c>
      <c r="F10612">
        <f t="shared" si="330"/>
        <v>137.8416</v>
      </c>
      <c r="G10612">
        <f t="shared" si="331"/>
        <v>922.47839999999997</v>
      </c>
      <c r="H10612">
        <v>3</v>
      </c>
      <c r="I10612" s="17">
        <v>45078</v>
      </c>
      <c r="J10612" s="17">
        <v>45084</v>
      </c>
      <c r="K10612" t="s">
        <v>31</v>
      </c>
      <c r="L10612" t="s">
        <v>22</v>
      </c>
      <c r="M10612">
        <v>67.28</v>
      </c>
      <c r="N10612" t="s">
        <v>23</v>
      </c>
    </row>
    <row r="10613" spans="1:14" ht="14.25" customHeight="1" x14ac:dyDescent="0.3">
      <c r="A10613" t="s">
        <v>3727</v>
      </c>
      <c r="B10613" t="s">
        <v>19</v>
      </c>
      <c r="C10613" t="s">
        <v>20</v>
      </c>
      <c r="D10613">
        <v>1063.03</v>
      </c>
      <c r="E10613">
        <v>0.1</v>
      </c>
      <c r="F10613">
        <f t="shared" si="330"/>
        <v>106.303</v>
      </c>
      <c r="G10613">
        <f t="shared" si="331"/>
        <v>956.72699999999998</v>
      </c>
      <c r="H10613">
        <v>3</v>
      </c>
      <c r="I10613" s="17">
        <v>45639</v>
      </c>
      <c r="J10613" s="17">
        <v>45645</v>
      </c>
      <c r="K10613" t="s">
        <v>21</v>
      </c>
      <c r="L10613" t="s">
        <v>16</v>
      </c>
      <c r="M10613">
        <v>135.6</v>
      </c>
      <c r="N10613" t="s">
        <v>28</v>
      </c>
    </row>
    <row r="10614" spans="1:14" ht="14.25" customHeight="1" x14ac:dyDescent="0.3">
      <c r="A10614" t="s">
        <v>11065</v>
      </c>
      <c r="B10614" t="s">
        <v>41</v>
      </c>
      <c r="C10614" t="s">
        <v>36</v>
      </c>
      <c r="D10614">
        <v>1066.98</v>
      </c>
      <c r="E10614">
        <v>0.47</v>
      </c>
      <c r="F10614">
        <f t="shared" si="330"/>
        <v>501.48059999999998</v>
      </c>
      <c r="G10614">
        <f t="shared" si="331"/>
        <v>565.49940000000004</v>
      </c>
      <c r="H10614">
        <v>3</v>
      </c>
      <c r="I10614" s="17">
        <v>45169</v>
      </c>
      <c r="J10614" s="17">
        <v>45173</v>
      </c>
      <c r="K10614" t="s">
        <v>31</v>
      </c>
      <c r="L10614" t="s">
        <v>22</v>
      </c>
      <c r="M10614">
        <v>225.37</v>
      </c>
      <c r="N10614" t="s">
        <v>23</v>
      </c>
    </row>
    <row r="10615" spans="1:14" ht="14.25" customHeight="1" x14ac:dyDescent="0.3">
      <c r="A10615" t="s">
        <v>85</v>
      </c>
      <c r="B10615" t="s">
        <v>13</v>
      </c>
      <c r="C10615" t="s">
        <v>26</v>
      </c>
      <c r="D10615">
        <v>1083.3</v>
      </c>
      <c r="E10615">
        <v>0.23</v>
      </c>
      <c r="F10615">
        <f t="shared" si="330"/>
        <v>249.15899999999999</v>
      </c>
      <c r="G10615">
        <f t="shared" si="331"/>
        <v>834.14099999999996</v>
      </c>
      <c r="H10615">
        <v>3</v>
      </c>
      <c r="I10615" s="17">
        <v>45236</v>
      </c>
      <c r="J10615" s="17">
        <v>45240</v>
      </c>
      <c r="K10615" t="s">
        <v>15</v>
      </c>
      <c r="L10615" t="s">
        <v>27</v>
      </c>
      <c r="M10615">
        <v>114.25</v>
      </c>
      <c r="N10615" t="s">
        <v>34</v>
      </c>
    </row>
    <row r="10616" spans="1:14" ht="14.25" customHeight="1" x14ac:dyDescent="0.3">
      <c r="A10616" t="s">
        <v>10563</v>
      </c>
      <c r="B10616" t="s">
        <v>25</v>
      </c>
      <c r="C10616" t="s">
        <v>36</v>
      </c>
      <c r="D10616">
        <v>1084.78</v>
      </c>
      <c r="E10616">
        <v>0.41</v>
      </c>
      <c r="F10616">
        <f t="shared" si="330"/>
        <v>444.75979999999998</v>
      </c>
      <c r="G10616">
        <f t="shared" si="331"/>
        <v>640.02019999999993</v>
      </c>
      <c r="H10616">
        <v>3</v>
      </c>
      <c r="I10616" s="17">
        <v>45423</v>
      </c>
      <c r="J10616" s="17">
        <v>45424</v>
      </c>
      <c r="K10616" t="s">
        <v>21</v>
      </c>
      <c r="L10616" t="s">
        <v>22</v>
      </c>
      <c r="M10616">
        <v>154.78</v>
      </c>
      <c r="N10616" t="s">
        <v>17</v>
      </c>
    </row>
    <row r="10617" spans="1:14" ht="14.25" customHeight="1" x14ac:dyDescent="0.3">
      <c r="A10617" t="s">
        <v>2399</v>
      </c>
      <c r="B10617" t="s">
        <v>41</v>
      </c>
      <c r="C10617" t="s">
        <v>20</v>
      </c>
      <c r="D10617">
        <v>1096.79</v>
      </c>
      <c r="E10617">
        <v>0.39</v>
      </c>
      <c r="F10617">
        <f t="shared" si="330"/>
        <v>427.74810000000002</v>
      </c>
      <c r="G10617">
        <f t="shared" si="331"/>
        <v>669.04189999999994</v>
      </c>
      <c r="H10617">
        <v>3</v>
      </c>
      <c r="I10617" s="17">
        <v>45441</v>
      </c>
      <c r="J10617" s="17">
        <v>45446</v>
      </c>
      <c r="K10617" t="s">
        <v>21</v>
      </c>
      <c r="L10617" t="s">
        <v>27</v>
      </c>
      <c r="M10617">
        <v>325.02</v>
      </c>
      <c r="N10617" t="s">
        <v>48</v>
      </c>
    </row>
    <row r="10618" spans="1:14" ht="14.25" customHeight="1" x14ac:dyDescent="0.3">
      <c r="A10618" t="s">
        <v>4019</v>
      </c>
      <c r="B10618" t="s">
        <v>19</v>
      </c>
      <c r="C10618" t="s">
        <v>26</v>
      </c>
      <c r="D10618">
        <v>1098.3</v>
      </c>
      <c r="E10618">
        <v>0.11</v>
      </c>
      <c r="F10618">
        <f t="shared" si="330"/>
        <v>120.813</v>
      </c>
      <c r="G10618">
        <f t="shared" si="331"/>
        <v>977.48699999999997</v>
      </c>
      <c r="H10618">
        <v>3</v>
      </c>
      <c r="I10618" s="17">
        <v>45264</v>
      </c>
      <c r="J10618" s="17">
        <v>45271</v>
      </c>
      <c r="K10618" t="s">
        <v>21</v>
      </c>
      <c r="L10618" t="s">
        <v>22</v>
      </c>
      <c r="M10618">
        <v>287.17</v>
      </c>
      <c r="N10618" t="s">
        <v>34</v>
      </c>
    </row>
    <row r="10619" spans="1:14" ht="14.25" customHeight="1" x14ac:dyDescent="0.3">
      <c r="A10619" t="s">
        <v>5837</v>
      </c>
      <c r="B10619" t="s">
        <v>25</v>
      </c>
      <c r="C10619" t="s">
        <v>26</v>
      </c>
      <c r="D10619">
        <v>1099.1400000000001</v>
      </c>
      <c r="E10619">
        <v>0.26</v>
      </c>
      <c r="F10619">
        <f t="shared" si="330"/>
        <v>285.77640000000002</v>
      </c>
      <c r="G10619">
        <f t="shared" si="331"/>
        <v>813.36360000000013</v>
      </c>
      <c r="H10619">
        <v>3</v>
      </c>
      <c r="I10619" s="17">
        <v>45605</v>
      </c>
      <c r="J10619" s="17">
        <v>45612</v>
      </c>
      <c r="K10619" t="s">
        <v>15</v>
      </c>
      <c r="L10619" t="s">
        <v>27</v>
      </c>
      <c r="M10619">
        <v>203.21</v>
      </c>
      <c r="N10619" t="s">
        <v>34</v>
      </c>
    </row>
    <row r="10620" spans="1:14" ht="14.25" customHeight="1" x14ac:dyDescent="0.3">
      <c r="A10620" t="s">
        <v>9143</v>
      </c>
      <c r="B10620" t="s">
        <v>19</v>
      </c>
      <c r="C10620" t="s">
        <v>36</v>
      </c>
      <c r="D10620">
        <v>1099.56</v>
      </c>
      <c r="E10620">
        <v>0.45</v>
      </c>
      <c r="F10620">
        <f t="shared" si="330"/>
        <v>494.80199999999996</v>
      </c>
      <c r="G10620">
        <f t="shared" si="331"/>
        <v>604.75800000000004</v>
      </c>
      <c r="H10620">
        <v>3</v>
      </c>
      <c r="I10620" s="17">
        <v>45157</v>
      </c>
      <c r="J10620" s="17">
        <v>45162</v>
      </c>
      <c r="K10620" t="s">
        <v>21</v>
      </c>
      <c r="L10620" t="s">
        <v>22</v>
      </c>
      <c r="M10620">
        <v>192.21</v>
      </c>
      <c r="N10620" t="s">
        <v>23</v>
      </c>
    </row>
    <row r="10621" spans="1:14" ht="14.25" customHeight="1" x14ac:dyDescent="0.3">
      <c r="A10621" t="s">
        <v>441</v>
      </c>
      <c r="B10621" t="s">
        <v>19</v>
      </c>
      <c r="C10621" t="s">
        <v>26</v>
      </c>
      <c r="D10621">
        <v>1104.31</v>
      </c>
      <c r="E10621">
        <v>0.03</v>
      </c>
      <c r="F10621">
        <f t="shared" si="330"/>
        <v>33.129300000000001</v>
      </c>
      <c r="G10621">
        <f t="shared" si="331"/>
        <v>1071.1806999999999</v>
      </c>
      <c r="H10621">
        <v>3</v>
      </c>
      <c r="I10621" s="17">
        <v>45621</v>
      </c>
      <c r="J10621" s="17">
        <v>45623</v>
      </c>
      <c r="K10621" t="s">
        <v>21</v>
      </c>
      <c r="L10621" t="s">
        <v>22</v>
      </c>
      <c r="M10621">
        <v>160.11000000000001</v>
      </c>
      <c r="N10621" t="s">
        <v>28</v>
      </c>
    </row>
    <row r="10622" spans="1:14" ht="14.25" customHeight="1" x14ac:dyDescent="0.3">
      <c r="A10622" t="s">
        <v>5279</v>
      </c>
      <c r="B10622" t="s">
        <v>25</v>
      </c>
      <c r="C10622" t="s">
        <v>36</v>
      </c>
      <c r="D10622">
        <v>1105.75</v>
      </c>
      <c r="E10622">
        <v>0.34</v>
      </c>
      <c r="F10622">
        <f t="shared" si="330"/>
        <v>375.95500000000004</v>
      </c>
      <c r="G10622">
        <f t="shared" si="331"/>
        <v>729.79499999999996</v>
      </c>
      <c r="H10622">
        <v>3</v>
      </c>
      <c r="I10622" s="17">
        <v>45336</v>
      </c>
      <c r="J10622" s="17">
        <v>45338</v>
      </c>
      <c r="K10622" t="s">
        <v>31</v>
      </c>
      <c r="L10622" t="s">
        <v>27</v>
      </c>
      <c r="M10622">
        <v>162.35</v>
      </c>
      <c r="N10622" t="s">
        <v>34</v>
      </c>
    </row>
    <row r="10623" spans="1:14" ht="14.25" customHeight="1" x14ac:dyDescent="0.3">
      <c r="A10623" t="s">
        <v>8516</v>
      </c>
      <c r="B10623" t="s">
        <v>19</v>
      </c>
      <c r="C10623" t="s">
        <v>36</v>
      </c>
      <c r="D10623">
        <v>1110.8599999999999</v>
      </c>
      <c r="E10623">
        <v>0.17</v>
      </c>
      <c r="F10623">
        <f t="shared" si="330"/>
        <v>188.84620000000001</v>
      </c>
      <c r="G10623">
        <f t="shared" si="331"/>
        <v>922.01379999999995</v>
      </c>
      <c r="H10623">
        <v>3</v>
      </c>
      <c r="I10623" s="17">
        <v>45462</v>
      </c>
      <c r="J10623" s="17">
        <v>45463</v>
      </c>
      <c r="K10623" t="s">
        <v>15</v>
      </c>
      <c r="L10623" t="s">
        <v>22</v>
      </c>
      <c r="M10623">
        <v>275.87</v>
      </c>
      <c r="N10623" t="s">
        <v>48</v>
      </c>
    </row>
    <row r="10624" spans="1:14" ht="14.25" customHeight="1" x14ac:dyDescent="0.3">
      <c r="A10624" t="s">
        <v>5288</v>
      </c>
      <c r="B10624" t="s">
        <v>13</v>
      </c>
      <c r="C10624" t="s">
        <v>26</v>
      </c>
      <c r="D10624">
        <v>1111.71</v>
      </c>
      <c r="E10624">
        <v>0.4</v>
      </c>
      <c r="F10624">
        <f t="shared" si="330"/>
        <v>444.68400000000003</v>
      </c>
      <c r="G10624">
        <f t="shared" si="331"/>
        <v>667.02600000000007</v>
      </c>
      <c r="H10624">
        <v>3</v>
      </c>
      <c r="I10624" s="17">
        <v>45523</v>
      </c>
      <c r="J10624" s="17">
        <v>45524</v>
      </c>
      <c r="K10624" t="s">
        <v>15</v>
      </c>
      <c r="L10624" t="s">
        <v>27</v>
      </c>
      <c r="M10624">
        <v>201.24</v>
      </c>
      <c r="N10624" t="s">
        <v>39</v>
      </c>
    </row>
    <row r="10625" spans="1:14" ht="14.25" customHeight="1" x14ac:dyDescent="0.3">
      <c r="A10625" t="s">
        <v>1526</v>
      </c>
      <c r="B10625" t="s">
        <v>41</v>
      </c>
      <c r="C10625" t="s">
        <v>36</v>
      </c>
      <c r="D10625">
        <v>1119.22</v>
      </c>
      <c r="E10625">
        <v>0.08</v>
      </c>
      <c r="F10625">
        <f t="shared" si="330"/>
        <v>89.537599999999998</v>
      </c>
      <c r="G10625">
        <f t="shared" si="331"/>
        <v>1029.6824000000001</v>
      </c>
      <c r="H10625">
        <v>3</v>
      </c>
      <c r="I10625" s="17">
        <v>45580</v>
      </c>
      <c r="J10625" s="17">
        <v>45582</v>
      </c>
      <c r="K10625" t="s">
        <v>31</v>
      </c>
      <c r="L10625" t="s">
        <v>27</v>
      </c>
      <c r="M10625">
        <v>96.03</v>
      </c>
      <c r="N10625" t="s">
        <v>39</v>
      </c>
    </row>
    <row r="10626" spans="1:14" ht="14.25" customHeight="1" x14ac:dyDescent="0.3">
      <c r="A10626" t="s">
        <v>4947</v>
      </c>
      <c r="B10626" t="s">
        <v>13</v>
      </c>
      <c r="C10626" t="s">
        <v>14</v>
      </c>
      <c r="D10626">
        <v>1119.8800000000001</v>
      </c>
      <c r="E10626">
        <v>0.22</v>
      </c>
      <c r="F10626">
        <f t="shared" ref="F10626:F10689" si="332">D10626*E10626</f>
        <v>246.37360000000004</v>
      </c>
      <c r="G10626">
        <f t="shared" ref="G10626:G10689" si="333">D10626-F10626</f>
        <v>873.5064000000001</v>
      </c>
      <c r="H10626">
        <v>3</v>
      </c>
      <c r="I10626" s="17">
        <v>45480</v>
      </c>
      <c r="J10626" s="17">
        <v>45486</v>
      </c>
      <c r="K10626" t="s">
        <v>15</v>
      </c>
      <c r="L10626" t="s">
        <v>22</v>
      </c>
      <c r="M10626">
        <v>106.31</v>
      </c>
      <c r="N10626" t="s">
        <v>34</v>
      </c>
    </row>
    <row r="10627" spans="1:14" ht="14.25" customHeight="1" x14ac:dyDescent="0.3">
      <c r="A10627" t="s">
        <v>12792</v>
      </c>
      <c r="B10627" t="s">
        <v>41</v>
      </c>
      <c r="C10627" t="s">
        <v>33</v>
      </c>
      <c r="D10627">
        <v>1125.25</v>
      </c>
      <c r="E10627">
        <v>0.45</v>
      </c>
      <c r="F10627">
        <f t="shared" si="332"/>
        <v>506.36250000000001</v>
      </c>
      <c r="G10627">
        <f t="shared" si="333"/>
        <v>618.88750000000005</v>
      </c>
      <c r="H10627">
        <v>3</v>
      </c>
      <c r="I10627" s="17">
        <v>45156</v>
      </c>
      <c r="J10627" s="17">
        <v>45163</v>
      </c>
      <c r="K10627" t="s">
        <v>21</v>
      </c>
      <c r="L10627" t="s">
        <v>16</v>
      </c>
      <c r="M10627">
        <v>81.94</v>
      </c>
      <c r="N10627" t="s">
        <v>17</v>
      </c>
    </row>
    <row r="10628" spans="1:14" ht="14.25" customHeight="1" x14ac:dyDescent="0.3">
      <c r="A10628" t="s">
        <v>1216</v>
      </c>
      <c r="B10628" t="s">
        <v>19</v>
      </c>
      <c r="C10628" t="s">
        <v>33</v>
      </c>
      <c r="D10628">
        <v>1126.04</v>
      </c>
      <c r="E10628">
        <v>0.01</v>
      </c>
      <c r="F10628">
        <f t="shared" si="332"/>
        <v>11.260400000000001</v>
      </c>
      <c r="G10628">
        <f t="shared" si="333"/>
        <v>1114.7796000000001</v>
      </c>
      <c r="H10628">
        <v>3</v>
      </c>
      <c r="I10628" s="17">
        <v>45491</v>
      </c>
      <c r="J10628" s="17">
        <v>45497</v>
      </c>
      <c r="K10628" t="s">
        <v>21</v>
      </c>
      <c r="L10628" t="s">
        <v>22</v>
      </c>
      <c r="M10628">
        <v>318.36</v>
      </c>
      <c r="N10628" t="s">
        <v>28</v>
      </c>
    </row>
    <row r="10629" spans="1:14" ht="14.25" customHeight="1" x14ac:dyDescent="0.3">
      <c r="A10629" t="s">
        <v>7755</v>
      </c>
      <c r="B10629" t="s">
        <v>25</v>
      </c>
      <c r="C10629" t="s">
        <v>26</v>
      </c>
      <c r="D10629">
        <v>1126.6500000000001</v>
      </c>
      <c r="E10629">
        <v>0.12</v>
      </c>
      <c r="F10629">
        <f t="shared" si="332"/>
        <v>135.19800000000001</v>
      </c>
      <c r="G10629">
        <f t="shared" si="333"/>
        <v>991.45200000000011</v>
      </c>
      <c r="H10629">
        <v>3</v>
      </c>
      <c r="I10629" s="17">
        <v>45257</v>
      </c>
      <c r="J10629" s="17">
        <v>45264</v>
      </c>
      <c r="K10629" t="s">
        <v>15</v>
      </c>
      <c r="L10629" t="s">
        <v>22</v>
      </c>
      <c r="M10629">
        <v>195.66</v>
      </c>
      <c r="N10629" t="s">
        <v>28</v>
      </c>
    </row>
    <row r="10630" spans="1:14" ht="14.25" customHeight="1" x14ac:dyDescent="0.3">
      <c r="A10630" t="s">
        <v>12163</v>
      </c>
      <c r="B10630" t="s">
        <v>13</v>
      </c>
      <c r="C10630" t="s">
        <v>26</v>
      </c>
      <c r="D10630">
        <v>1126.9100000000001</v>
      </c>
      <c r="E10630">
        <v>0.44</v>
      </c>
      <c r="F10630">
        <f t="shared" si="332"/>
        <v>495.84040000000005</v>
      </c>
      <c r="G10630">
        <f t="shared" si="333"/>
        <v>631.06960000000004</v>
      </c>
      <c r="H10630">
        <v>3</v>
      </c>
      <c r="I10630" s="17">
        <v>45279</v>
      </c>
      <c r="J10630" s="17">
        <v>45280</v>
      </c>
      <c r="K10630" t="s">
        <v>31</v>
      </c>
      <c r="L10630" t="s">
        <v>22</v>
      </c>
      <c r="M10630">
        <v>192.55</v>
      </c>
      <c r="N10630" t="s">
        <v>17</v>
      </c>
    </row>
    <row r="10631" spans="1:14" ht="14.25" customHeight="1" x14ac:dyDescent="0.3">
      <c r="A10631" t="s">
        <v>9206</v>
      </c>
      <c r="B10631" t="s">
        <v>13</v>
      </c>
      <c r="C10631" t="s">
        <v>33</v>
      </c>
      <c r="D10631">
        <v>1129.78</v>
      </c>
      <c r="E10631">
        <v>0.18</v>
      </c>
      <c r="F10631">
        <f t="shared" si="332"/>
        <v>203.3604</v>
      </c>
      <c r="G10631">
        <f t="shared" si="333"/>
        <v>926.41959999999995</v>
      </c>
      <c r="H10631">
        <v>3</v>
      </c>
      <c r="I10631" s="17">
        <v>45052</v>
      </c>
      <c r="J10631" s="17">
        <v>45057</v>
      </c>
      <c r="K10631" t="s">
        <v>21</v>
      </c>
      <c r="L10631" t="s">
        <v>22</v>
      </c>
      <c r="M10631">
        <v>219.42</v>
      </c>
      <c r="N10631" t="s">
        <v>23</v>
      </c>
    </row>
    <row r="10632" spans="1:14" ht="14.25" customHeight="1" x14ac:dyDescent="0.3">
      <c r="A10632" t="s">
        <v>14764</v>
      </c>
      <c r="B10632" t="s">
        <v>25</v>
      </c>
      <c r="C10632" t="s">
        <v>36</v>
      </c>
      <c r="D10632">
        <v>1143.78</v>
      </c>
      <c r="E10632">
        <v>0.17</v>
      </c>
      <c r="F10632">
        <f t="shared" si="332"/>
        <v>194.4426</v>
      </c>
      <c r="G10632">
        <f t="shared" si="333"/>
        <v>949.3374</v>
      </c>
      <c r="H10632">
        <v>3</v>
      </c>
      <c r="I10632" s="17">
        <v>45233</v>
      </c>
      <c r="J10632" s="17">
        <v>45236</v>
      </c>
      <c r="K10632" t="s">
        <v>31</v>
      </c>
      <c r="L10632" t="s">
        <v>16</v>
      </c>
      <c r="M10632">
        <v>144.19999999999999</v>
      </c>
      <c r="N10632" t="s">
        <v>23</v>
      </c>
    </row>
    <row r="10633" spans="1:14" ht="14.25" customHeight="1" x14ac:dyDescent="0.3">
      <c r="A10633" t="s">
        <v>3978</v>
      </c>
      <c r="B10633" t="s">
        <v>41</v>
      </c>
      <c r="C10633" t="s">
        <v>36</v>
      </c>
      <c r="D10633">
        <v>1146.22</v>
      </c>
      <c r="E10633">
        <v>0.41</v>
      </c>
      <c r="F10633">
        <f t="shared" si="332"/>
        <v>469.9502</v>
      </c>
      <c r="G10633">
        <f t="shared" si="333"/>
        <v>676.26980000000003</v>
      </c>
      <c r="H10633">
        <v>3</v>
      </c>
      <c r="I10633" s="17">
        <v>45511</v>
      </c>
      <c r="J10633" s="17">
        <v>45517</v>
      </c>
      <c r="K10633" t="s">
        <v>15</v>
      </c>
      <c r="L10633" t="s">
        <v>22</v>
      </c>
      <c r="M10633">
        <v>190.7</v>
      </c>
      <c r="N10633" t="s">
        <v>48</v>
      </c>
    </row>
    <row r="10634" spans="1:14" ht="14.25" customHeight="1" x14ac:dyDescent="0.3">
      <c r="A10634" t="s">
        <v>5744</v>
      </c>
      <c r="B10634" t="s">
        <v>13</v>
      </c>
      <c r="C10634" t="s">
        <v>26</v>
      </c>
      <c r="D10634">
        <v>1148.99</v>
      </c>
      <c r="E10634">
        <v>0.11</v>
      </c>
      <c r="F10634">
        <f t="shared" si="332"/>
        <v>126.38890000000001</v>
      </c>
      <c r="G10634">
        <f t="shared" si="333"/>
        <v>1022.6011</v>
      </c>
      <c r="H10634">
        <v>3</v>
      </c>
      <c r="I10634" s="17">
        <v>45510</v>
      </c>
      <c r="J10634" s="17">
        <v>45517</v>
      </c>
      <c r="K10634" t="s">
        <v>31</v>
      </c>
      <c r="L10634" t="s">
        <v>16</v>
      </c>
      <c r="M10634">
        <v>59.68</v>
      </c>
      <c r="N10634" t="s">
        <v>39</v>
      </c>
    </row>
    <row r="10635" spans="1:14" ht="14.25" customHeight="1" x14ac:dyDescent="0.3">
      <c r="A10635" t="s">
        <v>11187</v>
      </c>
      <c r="B10635" t="s">
        <v>13</v>
      </c>
      <c r="C10635" t="s">
        <v>26</v>
      </c>
      <c r="D10635">
        <v>1157.4000000000001</v>
      </c>
      <c r="E10635">
        <v>0.32</v>
      </c>
      <c r="F10635">
        <f t="shared" si="332"/>
        <v>370.36800000000005</v>
      </c>
      <c r="G10635">
        <f t="shared" si="333"/>
        <v>787.03200000000004</v>
      </c>
      <c r="H10635">
        <v>3</v>
      </c>
      <c r="I10635" s="17">
        <v>45268</v>
      </c>
      <c r="J10635" s="17">
        <v>45269</v>
      </c>
      <c r="K10635" t="s">
        <v>21</v>
      </c>
      <c r="L10635" t="s">
        <v>27</v>
      </c>
      <c r="M10635">
        <v>239.57</v>
      </c>
      <c r="N10635" t="s">
        <v>39</v>
      </c>
    </row>
    <row r="10636" spans="1:14" ht="14.25" customHeight="1" x14ac:dyDescent="0.3">
      <c r="A10636" t="s">
        <v>5497</v>
      </c>
      <c r="B10636" t="s">
        <v>41</v>
      </c>
      <c r="C10636" t="s">
        <v>20</v>
      </c>
      <c r="D10636">
        <v>1157.8900000000001</v>
      </c>
      <c r="E10636">
        <v>0.47</v>
      </c>
      <c r="F10636">
        <f t="shared" si="332"/>
        <v>544.20830000000001</v>
      </c>
      <c r="G10636">
        <f t="shared" si="333"/>
        <v>613.68170000000009</v>
      </c>
      <c r="H10636">
        <v>3</v>
      </c>
      <c r="I10636" s="17">
        <v>45555</v>
      </c>
      <c r="J10636" s="17">
        <v>45561</v>
      </c>
      <c r="K10636" t="s">
        <v>15</v>
      </c>
      <c r="L10636" t="s">
        <v>16</v>
      </c>
      <c r="M10636">
        <v>205.03</v>
      </c>
      <c r="N10636" t="s">
        <v>28</v>
      </c>
    </row>
    <row r="10637" spans="1:14" ht="14.25" customHeight="1" x14ac:dyDescent="0.3">
      <c r="A10637" t="s">
        <v>12078</v>
      </c>
      <c r="B10637" t="s">
        <v>25</v>
      </c>
      <c r="C10637" t="s">
        <v>26</v>
      </c>
      <c r="D10637">
        <v>1160.78</v>
      </c>
      <c r="E10637">
        <v>0.08</v>
      </c>
      <c r="F10637">
        <f t="shared" si="332"/>
        <v>92.862399999999994</v>
      </c>
      <c r="G10637">
        <f t="shared" si="333"/>
        <v>1067.9176</v>
      </c>
      <c r="H10637">
        <v>3</v>
      </c>
      <c r="I10637" s="17">
        <v>45110</v>
      </c>
      <c r="J10637" s="17">
        <v>45112</v>
      </c>
      <c r="K10637" t="s">
        <v>21</v>
      </c>
      <c r="L10637" t="s">
        <v>16</v>
      </c>
      <c r="M10637">
        <v>183.51</v>
      </c>
      <c r="N10637" t="s">
        <v>28</v>
      </c>
    </row>
    <row r="10638" spans="1:14" ht="14.25" customHeight="1" x14ac:dyDescent="0.3">
      <c r="A10638" t="s">
        <v>8244</v>
      </c>
      <c r="B10638" t="s">
        <v>25</v>
      </c>
      <c r="C10638" t="s">
        <v>20</v>
      </c>
      <c r="D10638">
        <v>1167.42</v>
      </c>
      <c r="E10638">
        <v>0.18</v>
      </c>
      <c r="F10638">
        <f t="shared" si="332"/>
        <v>210.13560000000001</v>
      </c>
      <c r="G10638">
        <f t="shared" si="333"/>
        <v>957.28440000000001</v>
      </c>
      <c r="H10638">
        <v>3</v>
      </c>
      <c r="I10638" s="17">
        <v>45288</v>
      </c>
      <c r="J10638" s="17">
        <v>45289</v>
      </c>
      <c r="K10638" t="s">
        <v>15</v>
      </c>
      <c r="L10638" t="s">
        <v>22</v>
      </c>
      <c r="M10638">
        <v>207</v>
      </c>
      <c r="N10638" t="s">
        <v>34</v>
      </c>
    </row>
    <row r="10639" spans="1:14" ht="14.25" customHeight="1" x14ac:dyDescent="0.3">
      <c r="A10639" t="s">
        <v>13413</v>
      </c>
      <c r="B10639" t="s">
        <v>13</v>
      </c>
      <c r="C10639" t="s">
        <v>36</v>
      </c>
      <c r="D10639">
        <v>1169.69</v>
      </c>
      <c r="E10639">
        <v>0.45</v>
      </c>
      <c r="F10639">
        <f t="shared" si="332"/>
        <v>526.3605</v>
      </c>
      <c r="G10639">
        <f t="shared" si="333"/>
        <v>643.32950000000005</v>
      </c>
      <c r="H10639">
        <v>3</v>
      </c>
      <c r="I10639" s="17">
        <v>44933</v>
      </c>
      <c r="J10639" s="17">
        <v>44934</v>
      </c>
      <c r="K10639" t="s">
        <v>21</v>
      </c>
      <c r="L10639" t="s">
        <v>22</v>
      </c>
      <c r="M10639">
        <v>139.56</v>
      </c>
      <c r="N10639" t="s">
        <v>17</v>
      </c>
    </row>
    <row r="10640" spans="1:14" ht="14.25" customHeight="1" x14ac:dyDescent="0.3">
      <c r="A10640" t="s">
        <v>1339</v>
      </c>
      <c r="B10640" t="s">
        <v>19</v>
      </c>
      <c r="C10640" t="s">
        <v>20</v>
      </c>
      <c r="D10640">
        <v>1174.49</v>
      </c>
      <c r="E10640">
        <v>0.49</v>
      </c>
      <c r="F10640">
        <f t="shared" si="332"/>
        <v>575.50009999999997</v>
      </c>
      <c r="G10640">
        <f t="shared" si="333"/>
        <v>598.98990000000003</v>
      </c>
      <c r="H10640">
        <v>3</v>
      </c>
      <c r="I10640" s="17">
        <v>45595</v>
      </c>
      <c r="J10640" s="17">
        <v>45600</v>
      </c>
      <c r="K10640" t="s">
        <v>15</v>
      </c>
      <c r="L10640" t="s">
        <v>22</v>
      </c>
      <c r="M10640">
        <v>222.6</v>
      </c>
      <c r="N10640" t="s">
        <v>39</v>
      </c>
    </row>
    <row r="10641" spans="1:14" ht="14.25" customHeight="1" x14ac:dyDescent="0.3">
      <c r="A10641" t="s">
        <v>7641</v>
      </c>
      <c r="B10641" t="s">
        <v>25</v>
      </c>
      <c r="C10641" t="s">
        <v>33</v>
      </c>
      <c r="D10641">
        <v>1176.56</v>
      </c>
      <c r="E10641">
        <v>0.42</v>
      </c>
      <c r="F10641">
        <f t="shared" si="332"/>
        <v>494.15519999999998</v>
      </c>
      <c r="G10641">
        <f t="shared" si="333"/>
        <v>682.40480000000002</v>
      </c>
      <c r="H10641">
        <v>3</v>
      </c>
      <c r="I10641" s="17">
        <v>45061</v>
      </c>
      <c r="J10641" s="17">
        <v>45064</v>
      </c>
      <c r="K10641" t="s">
        <v>31</v>
      </c>
      <c r="L10641" t="s">
        <v>22</v>
      </c>
      <c r="M10641">
        <v>104.26</v>
      </c>
      <c r="N10641" t="s">
        <v>17</v>
      </c>
    </row>
    <row r="10642" spans="1:14" ht="14.25" customHeight="1" x14ac:dyDescent="0.3">
      <c r="A10642" t="s">
        <v>11392</v>
      </c>
      <c r="B10642" t="s">
        <v>19</v>
      </c>
      <c r="C10642" t="s">
        <v>14</v>
      </c>
      <c r="D10642">
        <v>1177.6199999999999</v>
      </c>
      <c r="E10642">
        <v>0.44</v>
      </c>
      <c r="F10642">
        <f t="shared" si="332"/>
        <v>518.15279999999996</v>
      </c>
      <c r="G10642">
        <f t="shared" si="333"/>
        <v>659.46719999999993</v>
      </c>
      <c r="H10642">
        <v>3</v>
      </c>
      <c r="I10642" s="17">
        <v>45543</v>
      </c>
      <c r="J10642" s="17">
        <v>45549</v>
      </c>
      <c r="K10642" t="s">
        <v>15</v>
      </c>
      <c r="L10642" t="s">
        <v>22</v>
      </c>
      <c r="M10642">
        <v>350.96</v>
      </c>
      <c r="N10642" t="s">
        <v>28</v>
      </c>
    </row>
    <row r="10643" spans="1:14" ht="14.25" customHeight="1" x14ac:dyDescent="0.3">
      <c r="A10643" t="s">
        <v>7339</v>
      </c>
      <c r="B10643" t="s">
        <v>25</v>
      </c>
      <c r="C10643" t="s">
        <v>14</v>
      </c>
      <c r="D10643">
        <v>1183.42</v>
      </c>
      <c r="E10643">
        <v>0.05</v>
      </c>
      <c r="F10643">
        <f t="shared" si="332"/>
        <v>59.171000000000006</v>
      </c>
      <c r="G10643">
        <f t="shared" si="333"/>
        <v>1124.249</v>
      </c>
      <c r="H10643">
        <v>3</v>
      </c>
      <c r="I10643" s="17">
        <v>45485</v>
      </c>
      <c r="J10643" s="17">
        <v>45489</v>
      </c>
      <c r="K10643" t="s">
        <v>15</v>
      </c>
      <c r="L10643" t="s">
        <v>27</v>
      </c>
      <c r="M10643">
        <v>266.58999999999997</v>
      </c>
      <c r="N10643" t="s">
        <v>34</v>
      </c>
    </row>
    <row r="10644" spans="1:14" ht="14.25" customHeight="1" x14ac:dyDescent="0.3">
      <c r="A10644" t="s">
        <v>15315</v>
      </c>
      <c r="B10644" t="s">
        <v>19</v>
      </c>
      <c r="C10644" t="s">
        <v>26</v>
      </c>
      <c r="D10644">
        <v>1184.44</v>
      </c>
      <c r="E10644">
        <v>0.22</v>
      </c>
      <c r="F10644">
        <f t="shared" si="332"/>
        <v>260.57679999999999</v>
      </c>
      <c r="G10644">
        <f t="shared" si="333"/>
        <v>923.86320000000001</v>
      </c>
      <c r="H10644">
        <v>3</v>
      </c>
      <c r="I10644" s="17">
        <v>45250</v>
      </c>
      <c r="J10644" s="17">
        <v>45252</v>
      </c>
      <c r="K10644" t="s">
        <v>15</v>
      </c>
      <c r="L10644" t="s">
        <v>27</v>
      </c>
      <c r="M10644">
        <v>269.74</v>
      </c>
      <c r="N10644" t="s">
        <v>23</v>
      </c>
    </row>
    <row r="10645" spans="1:14" ht="14.25" customHeight="1" x14ac:dyDescent="0.3">
      <c r="A10645" t="s">
        <v>10341</v>
      </c>
      <c r="B10645" t="s">
        <v>19</v>
      </c>
      <c r="C10645" t="s">
        <v>14</v>
      </c>
      <c r="D10645">
        <v>1185.2</v>
      </c>
      <c r="E10645">
        <v>0.04</v>
      </c>
      <c r="F10645">
        <f t="shared" si="332"/>
        <v>47.408000000000001</v>
      </c>
      <c r="G10645">
        <f t="shared" si="333"/>
        <v>1137.7920000000001</v>
      </c>
      <c r="H10645">
        <v>3</v>
      </c>
      <c r="I10645" s="17">
        <v>45230</v>
      </c>
      <c r="J10645" s="17">
        <v>45232</v>
      </c>
      <c r="K10645" t="s">
        <v>21</v>
      </c>
      <c r="L10645" t="s">
        <v>22</v>
      </c>
      <c r="M10645">
        <v>103.41</v>
      </c>
      <c r="N10645" t="s">
        <v>17</v>
      </c>
    </row>
    <row r="10646" spans="1:14" ht="14.25" customHeight="1" x14ac:dyDescent="0.3">
      <c r="A10646" t="s">
        <v>1246</v>
      </c>
      <c r="B10646" t="s">
        <v>41</v>
      </c>
      <c r="C10646" t="s">
        <v>36</v>
      </c>
      <c r="D10646">
        <v>1201</v>
      </c>
      <c r="E10646">
        <v>0.44</v>
      </c>
      <c r="F10646">
        <f t="shared" si="332"/>
        <v>528.44000000000005</v>
      </c>
      <c r="G10646">
        <f t="shared" si="333"/>
        <v>672.56</v>
      </c>
      <c r="H10646">
        <v>3</v>
      </c>
      <c r="I10646" s="17">
        <v>44998</v>
      </c>
      <c r="J10646" s="17">
        <v>45005</v>
      </c>
      <c r="K10646" t="s">
        <v>21</v>
      </c>
      <c r="L10646" t="s">
        <v>27</v>
      </c>
      <c r="M10646">
        <v>109.81</v>
      </c>
      <c r="N10646" t="s">
        <v>39</v>
      </c>
    </row>
    <row r="10647" spans="1:14" ht="14.25" customHeight="1" x14ac:dyDescent="0.3">
      <c r="A10647" t="s">
        <v>15092</v>
      </c>
      <c r="B10647" t="s">
        <v>19</v>
      </c>
      <c r="C10647" t="s">
        <v>36</v>
      </c>
      <c r="D10647">
        <v>1211.27</v>
      </c>
      <c r="E10647">
        <v>0.42</v>
      </c>
      <c r="F10647">
        <f t="shared" si="332"/>
        <v>508.73339999999996</v>
      </c>
      <c r="G10647">
        <f t="shared" si="333"/>
        <v>702.53660000000002</v>
      </c>
      <c r="H10647">
        <v>3</v>
      </c>
      <c r="I10647" s="17">
        <v>45304</v>
      </c>
      <c r="J10647" s="17">
        <v>45306</v>
      </c>
      <c r="K10647" t="s">
        <v>31</v>
      </c>
      <c r="L10647" t="s">
        <v>22</v>
      </c>
      <c r="M10647">
        <v>121.89</v>
      </c>
      <c r="N10647" t="s">
        <v>28</v>
      </c>
    </row>
    <row r="10648" spans="1:14" ht="14.25" customHeight="1" x14ac:dyDescent="0.3">
      <c r="A10648" t="s">
        <v>9016</v>
      </c>
      <c r="B10648" t="s">
        <v>25</v>
      </c>
      <c r="C10648" t="s">
        <v>33</v>
      </c>
      <c r="D10648">
        <v>1212.23</v>
      </c>
      <c r="E10648">
        <v>0.2</v>
      </c>
      <c r="F10648">
        <f t="shared" si="332"/>
        <v>242.44600000000003</v>
      </c>
      <c r="G10648">
        <f t="shared" si="333"/>
        <v>969.78399999999999</v>
      </c>
      <c r="H10648">
        <v>3</v>
      </c>
      <c r="I10648" s="17">
        <v>45311</v>
      </c>
      <c r="J10648" s="17">
        <v>45312</v>
      </c>
      <c r="K10648" t="s">
        <v>15</v>
      </c>
      <c r="L10648" t="s">
        <v>22</v>
      </c>
      <c r="M10648">
        <v>102.99</v>
      </c>
      <c r="N10648" t="s">
        <v>17</v>
      </c>
    </row>
    <row r="10649" spans="1:14" ht="14.25" customHeight="1" x14ac:dyDescent="0.3">
      <c r="A10649" t="s">
        <v>4815</v>
      </c>
      <c r="B10649" t="s">
        <v>19</v>
      </c>
      <c r="C10649" t="s">
        <v>20</v>
      </c>
      <c r="D10649">
        <v>1213.08</v>
      </c>
      <c r="E10649">
        <v>0.15</v>
      </c>
      <c r="F10649">
        <f t="shared" si="332"/>
        <v>181.96199999999999</v>
      </c>
      <c r="G10649">
        <f t="shared" si="333"/>
        <v>1031.1179999999999</v>
      </c>
      <c r="H10649">
        <v>3</v>
      </c>
      <c r="I10649" s="17">
        <v>45250</v>
      </c>
      <c r="J10649" s="17">
        <v>45256</v>
      </c>
      <c r="K10649" t="s">
        <v>31</v>
      </c>
      <c r="L10649" t="s">
        <v>27</v>
      </c>
      <c r="M10649">
        <v>322.48</v>
      </c>
      <c r="N10649" t="s">
        <v>17</v>
      </c>
    </row>
    <row r="10650" spans="1:14" ht="14.25" customHeight="1" x14ac:dyDescent="0.3">
      <c r="A10650" t="s">
        <v>2450</v>
      </c>
      <c r="B10650" t="s">
        <v>41</v>
      </c>
      <c r="C10650" t="s">
        <v>26</v>
      </c>
      <c r="D10650">
        <v>1214.93</v>
      </c>
      <c r="E10650">
        <v>0.19</v>
      </c>
      <c r="F10650">
        <f t="shared" si="332"/>
        <v>230.83670000000001</v>
      </c>
      <c r="G10650">
        <f t="shared" si="333"/>
        <v>984.0933</v>
      </c>
      <c r="H10650">
        <v>3</v>
      </c>
      <c r="I10650" s="17">
        <v>45633</v>
      </c>
      <c r="J10650" s="17">
        <v>45639</v>
      </c>
      <c r="K10650" t="s">
        <v>15</v>
      </c>
      <c r="L10650" t="s">
        <v>16</v>
      </c>
      <c r="M10650">
        <v>138.87</v>
      </c>
      <c r="N10650" t="s">
        <v>39</v>
      </c>
    </row>
    <row r="10651" spans="1:14" ht="14.25" customHeight="1" x14ac:dyDescent="0.3">
      <c r="A10651" t="s">
        <v>2049</v>
      </c>
      <c r="B10651" t="s">
        <v>25</v>
      </c>
      <c r="C10651" t="s">
        <v>36</v>
      </c>
      <c r="D10651">
        <v>1216.68</v>
      </c>
      <c r="E10651">
        <v>0.01</v>
      </c>
      <c r="F10651">
        <f t="shared" si="332"/>
        <v>12.1668</v>
      </c>
      <c r="G10651">
        <f t="shared" si="333"/>
        <v>1204.5132000000001</v>
      </c>
      <c r="H10651">
        <v>3</v>
      </c>
      <c r="I10651" s="17">
        <v>45417</v>
      </c>
      <c r="J10651" s="17">
        <v>45424</v>
      </c>
      <c r="K10651" t="s">
        <v>15</v>
      </c>
      <c r="L10651" t="s">
        <v>16</v>
      </c>
      <c r="M10651">
        <v>313.89999999999998</v>
      </c>
      <c r="N10651" t="s">
        <v>39</v>
      </c>
    </row>
    <row r="10652" spans="1:14" ht="14.25" customHeight="1" x14ac:dyDescent="0.3">
      <c r="A10652" t="s">
        <v>4926</v>
      </c>
      <c r="B10652" t="s">
        <v>25</v>
      </c>
      <c r="C10652" t="s">
        <v>26</v>
      </c>
      <c r="D10652">
        <v>1218.79</v>
      </c>
      <c r="E10652">
        <v>0.34</v>
      </c>
      <c r="F10652">
        <f t="shared" si="332"/>
        <v>414.3886</v>
      </c>
      <c r="G10652">
        <f t="shared" si="333"/>
        <v>804.40139999999997</v>
      </c>
      <c r="H10652">
        <v>3</v>
      </c>
      <c r="I10652" s="17">
        <v>45421</v>
      </c>
      <c r="J10652" s="17">
        <v>45424</v>
      </c>
      <c r="K10652" t="s">
        <v>15</v>
      </c>
      <c r="L10652" t="s">
        <v>22</v>
      </c>
      <c r="M10652">
        <v>347.51</v>
      </c>
      <c r="N10652" t="s">
        <v>48</v>
      </c>
    </row>
    <row r="10653" spans="1:14" ht="14.25" customHeight="1" x14ac:dyDescent="0.3">
      <c r="A10653" t="s">
        <v>12695</v>
      </c>
      <c r="B10653" t="s">
        <v>13</v>
      </c>
      <c r="C10653" t="s">
        <v>20</v>
      </c>
      <c r="D10653">
        <v>1219.31</v>
      </c>
      <c r="E10653">
        <v>0.27</v>
      </c>
      <c r="F10653">
        <f t="shared" si="332"/>
        <v>329.21370000000002</v>
      </c>
      <c r="G10653">
        <f t="shared" si="333"/>
        <v>890.09629999999993</v>
      </c>
      <c r="H10653">
        <v>3</v>
      </c>
      <c r="I10653" s="17">
        <v>45131</v>
      </c>
      <c r="J10653" s="17">
        <v>45137</v>
      </c>
      <c r="K10653" t="s">
        <v>31</v>
      </c>
      <c r="L10653" t="s">
        <v>16</v>
      </c>
      <c r="M10653">
        <v>245.84</v>
      </c>
      <c r="N10653" t="s">
        <v>34</v>
      </c>
    </row>
    <row r="10654" spans="1:14" ht="14.25" customHeight="1" x14ac:dyDescent="0.3">
      <c r="A10654" t="s">
        <v>12328</v>
      </c>
      <c r="B10654" t="s">
        <v>41</v>
      </c>
      <c r="C10654" t="s">
        <v>36</v>
      </c>
      <c r="D10654">
        <v>1220.6400000000001</v>
      </c>
      <c r="E10654">
        <v>0.02</v>
      </c>
      <c r="F10654">
        <f t="shared" si="332"/>
        <v>24.412800000000004</v>
      </c>
      <c r="G10654">
        <f t="shared" si="333"/>
        <v>1196.2272</v>
      </c>
      <c r="H10654">
        <v>3</v>
      </c>
      <c r="I10654" s="17">
        <v>45309</v>
      </c>
      <c r="J10654" s="17">
        <v>45312</v>
      </c>
      <c r="K10654" t="s">
        <v>15</v>
      </c>
      <c r="L10654" t="s">
        <v>22</v>
      </c>
      <c r="M10654">
        <v>322.18</v>
      </c>
      <c r="N10654" t="s">
        <v>39</v>
      </c>
    </row>
    <row r="10655" spans="1:14" ht="14.25" customHeight="1" x14ac:dyDescent="0.3">
      <c r="A10655" t="s">
        <v>11106</v>
      </c>
      <c r="B10655" t="s">
        <v>41</v>
      </c>
      <c r="C10655" t="s">
        <v>14</v>
      </c>
      <c r="D10655">
        <v>1224.6300000000001</v>
      </c>
      <c r="E10655">
        <v>0.28999999999999998</v>
      </c>
      <c r="F10655">
        <f t="shared" si="332"/>
        <v>355.14269999999999</v>
      </c>
      <c r="G10655">
        <f t="shared" si="333"/>
        <v>869.48730000000012</v>
      </c>
      <c r="H10655">
        <v>3</v>
      </c>
      <c r="I10655" s="17">
        <v>45641</v>
      </c>
      <c r="J10655" s="17">
        <v>45648</v>
      </c>
      <c r="K10655" t="s">
        <v>15</v>
      </c>
      <c r="L10655" t="s">
        <v>27</v>
      </c>
      <c r="M10655">
        <v>159.63999999999999</v>
      </c>
      <c r="N10655" t="s">
        <v>48</v>
      </c>
    </row>
    <row r="10656" spans="1:14" ht="14.25" customHeight="1" x14ac:dyDescent="0.3">
      <c r="A10656" t="s">
        <v>13627</v>
      </c>
      <c r="B10656" t="s">
        <v>19</v>
      </c>
      <c r="C10656" t="s">
        <v>20</v>
      </c>
      <c r="D10656">
        <v>1225.9000000000001</v>
      </c>
      <c r="E10656">
        <v>0.4</v>
      </c>
      <c r="F10656">
        <f t="shared" si="332"/>
        <v>490.36000000000007</v>
      </c>
      <c r="G10656">
        <f t="shared" si="333"/>
        <v>735.54</v>
      </c>
      <c r="H10656">
        <v>3</v>
      </c>
      <c r="I10656" s="17">
        <v>45628</v>
      </c>
      <c r="J10656" s="17">
        <v>45631</v>
      </c>
      <c r="K10656" t="s">
        <v>21</v>
      </c>
      <c r="L10656" t="s">
        <v>16</v>
      </c>
      <c r="M10656">
        <v>165.83</v>
      </c>
      <c r="N10656" t="s">
        <v>34</v>
      </c>
    </row>
    <row r="10657" spans="1:14" ht="14.25" customHeight="1" x14ac:dyDescent="0.3">
      <c r="A10657" t="s">
        <v>269</v>
      </c>
      <c r="B10657" t="s">
        <v>41</v>
      </c>
      <c r="C10657" t="s">
        <v>14</v>
      </c>
      <c r="D10657">
        <v>1227.8599999999999</v>
      </c>
      <c r="E10657">
        <v>0.16</v>
      </c>
      <c r="F10657">
        <f t="shared" si="332"/>
        <v>196.45759999999999</v>
      </c>
      <c r="G10657">
        <f t="shared" si="333"/>
        <v>1031.4023999999999</v>
      </c>
      <c r="H10657">
        <v>3</v>
      </c>
      <c r="I10657" s="17">
        <v>45379</v>
      </c>
      <c r="J10657" s="17">
        <v>45381</v>
      </c>
      <c r="K10657" t="s">
        <v>21</v>
      </c>
      <c r="L10657" t="s">
        <v>16</v>
      </c>
      <c r="M10657">
        <v>99.39</v>
      </c>
      <c r="N10657" t="s">
        <v>39</v>
      </c>
    </row>
    <row r="10658" spans="1:14" ht="14.25" customHeight="1" x14ac:dyDescent="0.3">
      <c r="A10658" t="s">
        <v>2654</v>
      </c>
      <c r="B10658" t="s">
        <v>13</v>
      </c>
      <c r="C10658" t="s">
        <v>14</v>
      </c>
      <c r="D10658">
        <v>1232.17</v>
      </c>
      <c r="E10658">
        <v>0.01</v>
      </c>
      <c r="F10658">
        <f t="shared" si="332"/>
        <v>12.321700000000002</v>
      </c>
      <c r="G10658">
        <f t="shared" si="333"/>
        <v>1219.8483000000001</v>
      </c>
      <c r="H10658">
        <v>3</v>
      </c>
      <c r="I10658" s="17">
        <v>45171</v>
      </c>
      <c r="J10658" s="17">
        <v>45174</v>
      </c>
      <c r="K10658" t="s">
        <v>15</v>
      </c>
      <c r="L10658" t="s">
        <v>27</v>
      </c>
      <c r="M10658">
        <v>336.95</v>
      </c>
      <c r="N10658" t="s">
        <v>23</v>
      </c>
    </row>
    <row r="10659" spans="1:14" ht="14.25" customHeight="1" x14ac:dyDescent="0.3">
      <c r="A10659" t="s">
        <v>8778</v>
      </c>
      <c r="B10659" t="s">
        <v>19</v>
      </c>
      <c r="C10659" t="s">
        <v>36</v>
      </c>
      <c r="D10659">
        <v>1248.01</v>
      </c>
      <c r="E10659">
        <v>0.23</v>
      </c>
      <c r="F10659">
        <f t="shared" si="332"/>
        <v>287.04230000000001</v>
      </c>
      <c r="G10659">
        <f t="shared" si="333"/>
        <v>960.96769999999992</v>
      </c>
      <c r="H10659">
        <v>3</v>
      </c>
      <c r="I10659" s="17">
        <v>45328</v>
      </c>
      <c r="J10659" s="17">
        <v>45334</v>
      </c>
      <c r="K10659" t="s">
        <v>15</v>
      </c>
      <c r="L10659" t="s">
        <v>16</v>
      </c>
      <c r="M10659">
        <v>311.83999999999997</v>
      </c>
      <c r="N10659" t="s">
        <v>28</v>
      </c>
    </row>
    <row r="10660" spans="1:14" ht="14.25" customHeight="1" x14ac:dyDescent="0.3">
      <c r="A10660" t="s">
        <v>4523</v>
      </c>
      <c r="B10660" t="s">
        <v>13</v>
      </c>
      <c r="C10660" t="s">
        <v>20</v>
      </c>
      <c r="D10660">
        <v>1252.2</v>
      </c>
      <c r="E10660">
        <v>0.49</v>
      </c>
      <c r="F10660">
        <f t="shared" si="332"/>
        <v>613.57799999999997</v>
      </c>
      <c r="G10660">
        <f t="shared" si="333"/>
        <v>638.62200000000007</v>
      </c>
      <c r="H10660">
        <v>3</v>
      </c>
      <c r="I10660" s="17">
        <v>45284</v>
      </c>
      <c r="J10660" s="17">
        <v>45287</v>
      </c>
      <c r="K10660" t="s">
        <v>31</v>
      </c>
      <c r="L10660" t="s">
        <v>27</v>
      </c>
      <c r="M10660">
        <v>355.35</v>
      </c>
      <c r="N10660" t="s">
        <v>28</v>
      </c>
    </row>
    <row r="10661" spans="1:14" ht="14.25" customHeight="1" x14ac:dyDescent="0.3">
      <c r="A10661" t="s">
        <v>6145</v>
      </c>
      <c r="B10661" t="s">
        <v>13</v>
      </c>
      <c r="C10661" t="s">
        <v>14</v>
      </c>
      <c r="D10661">
        <v>1262.3800000000001</v>
      </c>
      <c r="E10661">
        <v>0.28000000000000003</v>
      </c>
      <c r="F10661">
        <f t="shared" si="332"/>
        <v>353.46640000000008</v>
      </c>
      <c r="G10661">
        <f t="shared" si="333"/>
        <v>908.91360000000009</v>
      </c>
      <c r="H10661">
        <v>3</v>
      </c>
      <c r="I10661" s="17">
        <v>45084</v>
      </c>
      <c r="J10661" s="17">
        <v>45087</v>
      </c>
      <c r="K10661" t="s">
        <v>15</v>
      </c>
      <c r="L10661" t="s">
        <v>27</v>
      </c>
      <c r="M10661">
        <v>304.93</v>
      </c>
      <c r="N10661" t="s">
        <v>48</v>
      </c>
    </row>
    <row r="10662" spans="1:14" ht="14.25" customHeight="1" x14ac:dyDescent="0.3">
      <c r="A10662" t="s">
        <v>2265</v>
      </c>
      <c r="B10662" t="s">
        <v>41</v>
      </c>
      <c r="C10662" t="s">
        <v>20</v>
      </c>
      <c r="D10662">
        <v>1264.79</v>
      </c>
      <c r="E10662">
        <v>0.28000000000000003</v>
      </c>
      <c r="F10662">
        <f t="shared" si="332"/>
        <v>354.14120000000003</v>
      </c>
      <c r="G10662">
        <f t="shared" si="333"/>
        <v>910.64879999999994</v>
      </c>
      <c r="H10662">
        <v>3</v>
      </c>
      <c r="I10662" s="17">
        <v>45555</v>
      </c>
      <c r="J10662" s="17">
        <v>45556</v>
      </c>
      <c r="K10662" t="s">
        <v>21</v>
      </c>
      <c r="L10662" t="s">
        <v>16</v>
      </c>
      <c r="M10662">
        <v>138.22999999999999</v>
      </c>
      <c r="N10662" t="s">
        <v>23</v>
      </c>
    </row>
    <row r="10663" spans="1:14" ht="14.25" customHeight="1" x14ac:dyDescent="0.3">
      <c r="A10663" t="s">
        <v>472</v>
      </c>
      <c r="B10663" t="s">
        <v>13</v>
      </c>
      <c r="C10663" t="s">
        <v>36</v>
      </c>
      <c r="D10663">
        <v>1265.8900000000001</v>
      </c>
      <c r="E10663">
        <v>0.32</v>
      </c>
      <c r="F10663">
        <f t="shared" si="332"/>
        <v>405.08480000000003</v>
      </c>
      <c r="G10663">
        <f t="shared" si="333"/>
        <v>860.80520000000001</v>
      </c>
      <c r="H10663">
        <v>3</v>
      </c>
      <c r="I10663" s="17">
        <v>45403</v>
      </c>
      <c r="J10663" s="17">
        <v>45410</v>
      </c>
      <c r="K10663" t="s">
        <v>21</v>
      </c>
      <c r="L10663" t="s">
        <v>27</v>
      </c>
      <c r="M10663">
        <v>225.89</v>
      </c>
      <c r="N10663" t="s">
        <v>28</v>
      </c>
    </row>
    <row r="10664" spans="1:14" ht="14.25" customHeight="1" x14ac:dyDescent="0.3">
      <c r="A10664" t="s">
        <v>15050</v>
      </c>
      <c r="B10664" t="s">
        <v>25</v>
      </c>
      <c r="C10664" t="s">
        <v>14</v>
      </c>
      <c r="D10664">
        <v>1266.42</v>
      </c>
      <c r="E10664">
        <v>0.42</v>
      </c>
      <c r="F10664">
        <f t="shared" si="332"/>
        <v>531.89639999999997</v>
      </c>
      <c r="G10664">
        <f t="shared" si="333"/>
        <v>734.5236000000001</v>
      </c>
      <c r="H10664">
        <v>3</v>
      </c>
      <c r="I10664" s="17">
        <v>45537</v>
      </c>
      <c r="J10664" s="17">
        <v>45539</v>
      </c>
      <c r="K10664" t="s">
        <v>15</v>
      </c>
      <c r="L10664" t="s">
        <v>16</v>
      </c>
      <c r="M10664">
        <v>349.79</v>
      </c>
      <c r="N10664" t="s">
        <v>23</v>
      </c>
    </row>
    <row r="10665" spans="1:14" ht="14.25" customHeight="1" x14ac:dyDescent="0.3">
      <c r="A10665" t="s">
        <v>7328</v>
      </c>
      <c r="B10665" t="s">
        <v>13</v>
      </c>
      <c r="C10665" t="s">
        <v>36</v>
      </c>
      <c r="D10665">
        <v>1270.8399999999999</v>
      </c>
      <c r="E10665">
        <v>0.12</v>
      </c>
      <c r="F10665">
        <f t="shared" si="332"/>
        <v>152.5008</v>
      </c>
      <c r="G10665">
        <f t="shared" si="333"/>
        <v>1118.3391999999999</v>
      </c>
      <c r="H10665">
        <v>3</v>
      </c>
      <c r="I10665" s="17">
        <v>45038</v>
      </c>
      <c r="J10665" s="17">
        <v>45042</v>
      </c>
      <c r="K10665" t="s">
        <v>21</v>
      </c>
      <c r="L10665" t="s">
        <v>22</v>
      </c>
      <c r="M10665">
        <v>281.55</v>
      </c>
      <c r="N10665" t="s">
        <v>34</v>
      </c>
    </row>
    <row r="10666" spans="1:14" ht="14.25" customHeight="1" x14ac:dyDescent="0.3">
      <c r="A10666" t="s">
        <v>6335</v>
      </c>
      <c r="B10666" t="s">
        <v>13</v>
      </c>
      <c r="C10666" t="s">
        <v>36</v>
      </c>
      <c r="D10666">
        <v>1274.3399999999999</v>
      </c>
      <c r="E10666">
        <v>0.01</v>
      </c>
      <c r="F10666">
        <f t="shared" si="332"/>
        <v>12.743399999999999</v>
      </c>
      <c r="G10666">
        <f t="shared" si="333"/>
        <v>1261.5965999999999</v>
      </c>
      <c r="H10666">
        <v>3</v>
      </c>
      <c r="I10666" s="17">
        <v>45005</v>
      </c>
      <c r="J10666" s="17">
        <v>45011</v>
      </c>
      <c r="K10666" t="s">
        <v>31</v>
      </c>
      <c r="L10666" t="s">
        <v>27</v>
      </c>
      <c r="M10666">
        <v>81.260000000000005</v>
      </c>
      <c r="N10666" t="s">
        <v>39</v>
      </c>
    </row>
    <row r="10667" spans="1:14" ht="14.25" customHeight="1" x14ac:dyDescent="0.3">
      <c r="A10667" t="s">
        <v>14732</v>
      </c>
      <c r="B10667" t="s">
        <v>13</v>
      </c>
      <c r="C10667" t="s">
        <v>14</v>
      </c>
      <c r="D10667">
        <v>1275.1300000000001</v>
      </c>
      <c r="E10667">
        <v>0.05</v>
      </c>
      <c r="F10667">
        <f t="shared" si="332"/>
        <v>63.75650000000001</v>
      </c>
      <c r="G10667">
        <f t="shared" si="333"/>
        <v>1211.3735000000001</v>
      </c>
      <c r="H10667">
        <v>3</v>
      </c>
      <c r="I10667" s="17">
        <v>45540</v>
      </c>
      <c r="J10667" s="17">
        <v>45543</v>
      </c>
      <c r="K10667" t="s">
        <v>21</v>
      </c>
      <c r="L10667" t="s">
        <v>27</v>
      </c>
      <c r="M10667">
        <v>94.53</v>
      </c>
      <c r="N10667" t="s">
        <v>48</v>
      </c>
    </row>
    <row r="10668" spans="1:14" ht="14.25" customHeight="1" x14ac:dyDescent="0.3">
      <c r="A10668" t="s">
        <v>8175</v>
      </c>
      <c r="B10668" t="s">
        <v>41</v>
      </c>
      <c r="C10668" t="s">
        <v>26</v>
      </c>
      <c r="D10668">
        <v>1279.3599999999999</v>
      </c>
      <c r="E10668">
        <v>0.32</v>
      </c>
      <c r="F10668">
        <f t="shared" si="332"/>
        <v>409.39519999999999</v>
      </c>
      <c r="G10668">
        <f t="shared" si="333"/>
        <v>869.96479999999997</v>
      </c>
      <c r="H10668">
        <v>3</v>
      </c>
      <c r="I10668" s="17">
        <v>45550</v>
      </c>
      <c r="J10668" s="17">
        <v>45554</v>
      </c>
      <c r="K10668" t="s">
        <v>31</v>
      </c>
      <c r="L10668" t="s">
        <v>27</v>
      </c>
      <c r="M10668">
        <v>233.99</v>
      </c>
      <c r="N10668" t="s">
        <v>28</v>
      </c>
    </row>
    <row r="10669" spans="1:14" ht="14.25" customHeight="1" x14ac:dyDescent="0.3">
      <c r="A10669" t="s">
        <v>1200</v>
      </c>
      <c r="B10669" t="s">
        <v>41</v>
      </c>
      <c r="C10669" t="s">
        <v>36</v>
      </c>
      <c r="D10669">
        <v>1279.6300000000001</v>
      </c>
      <c r="E10669">
        <v>0.26</v>
      </c>
      <c r="F10669">
        <f t="shared" si="332"/>
        <v>332.70380000000006</v>
      </c>
      <c r="G10669">
        <f t="shared" si="333"/>
        <v>946.92620000000011</v>
      </c>
      <c r="H10669">
        <v>3</v>
      </c>
      <c r="I10669" s="17">
        <v>45359</v>
      </c>
      <c r="J10669" s="17">
        <v>45362</v>
      </c>
      <c r="K10669" t="s">
        <v>21</v>
      </c>
      <c r="L10669" t="s">
        <v>16</v>
      </c>
      <c r="M10669">
        <v>116.87</v>
      </c>
      <c r="N10669" t="s">
        <v>28</v>
      </c>
    </row>
    <row r="10670" spans="1:14" ht="14.25" customHeight="1" x14ac:dyDescent="0.3">
      <c r="A10670" t="s">
        <v>1555</v>
      </c>
      <c r="B10670" t="s">
        <v>25</v>
      </c>
      <c r="C10670" t="s">
        <v>20</v>
      </c>
      <c r="D10670">
        <v>1279.6500000000001</v>
      </c>
      <c r="E10670">
        <v>0.44</v>
      </c>
      <c r="F10670">
        <f t="shared" si="332"/>
        <v>563.04600000000005</v>
      </c>
      <c r="G10670">
        <f t="shared" si="333"/>
        <v>716.60400000000004</v>
      </c>
      <c r="H10670">
        <v>3</v>
      </c>
      <c r="I10670" s="17">
        <v>44953</v>
      </c>
      <c r="J10670" s="17">
        <v>44958</v>
      </c>
      <c r="K10670" t="s">
        <v>21</v>
      </c>
      <c r="L10670" t="s">
        <v>22</v>
      </c>
      <c r="M10670">
        <v>228.57</v>
      </c>
      <c r="N10670" t="s">
        <v>39</v>
      </c>
    </row>
    <row r="10671" spans="1:14" ht="14.25" customHeight="1" x14ac:dyDescent="0.3">
      <c r="A10671" t="s">
        <v>10179</v>
      </c>
      <c r="B10671" t="s">
        <v>41</v>
      </c>
      <c r="C10671" t="s">
        <v>36</v>
      </c>
      <c r="D10671">
        <v>1283.8900000000001</v>
      </c>
      <c r="E10671">
        <v>0.45</v>
      </c>
      <c r="F10671">
        <f t="shared" si="332"/>
        <v>577.7505000000001</v>
      </c>
      <c r="G10671">
        <f t="shared" si="333"/>
        <v>706.1395</v>
      </c>
      <c r="H10671">
        <v>3</v>
      </c>
      <c r="I10671" s="17">
        <v>44939</v>
      </c>
      <c r="J10671" s="17">
        <v>44944</v>
      </c>
      <c r="K10671" t="s">
        <v>31</v>
      </c>
      <c r="L10671" t="s">
        <v>22</v>
      </c>
      <c r="M10671">
        <v>204.47</v>
      </c>
      <c r="N10671" t="s">
        <v>23</v>
      </c>
    </row>
    <row r="10672" spans="1:14" ht="14.25" customHeight="1" x14ac:dyDescent="0.3">
      <c r="A10672" t="s">
        <v>13678</v>
      </c>
      <c r="B10672" t="s">
        <v>41</v>
      </c>
      <c r="C10672" t="s">
        <v>36</v>
      </c>
      <c r="D10672">
        <v>1288.6199999999999</v>
      </c>
      <c r="E10672">
        <v>0.45</v>
      </c>
      <c r="F10672">
        <f t="shared" si="332"/>
        <v>579.87900000000002</v>
      </c>
      <c r="G10672">
        <f t="shared" si="333"/>
        <v>708.74099999999987</v>
      </c>
      <c r="H10672">
        <v>3</v>
      </c>
      <c r="I10672" s="17">
        <v>45185</v>
      </c>
      <c r="J10672" s="17">
        <v>45192</v>
      </c>
      <c r="K10672" t="s">
        <v>15</v>
      </c>
      <c r="L10672" t="s">
        <v>22</v>
      </c>
      <c r="M10672">
        <v>125.56</v>
      </c>
      <c r="N10672" t="s">
        <v>34</v>
      </c>
    </row>
    <row r="10673" spans="1:14" ht="14.25" customHeight="1" x14ac:dyDescent="0.3">
      <c r="A10673" t="s">
        <v>13536</v>
      </c>
      <c r="B10673" t="s">
        <v>19</v>
      </c>
      <c r="C10673" t="s">
        <v>33</v>
      </c>
      <c r="D10673">
        <v>1294.3900000000001</v>
      </c>
      <c r="E10673">
        <v>0.43</v>
      </c>
      <c r="F10673">
        <f t="shared" si="332"/>
        <v>556.58770000000004</v>
      </c>
      <c r="G10673">
        <f t="shared" si="333"/>
        <v>737.80230000000006</v>
      </c>
      <c r="H10673">
        <v>3</v>
      </c>
      <c r="I10673" s="17">
        <v>45348</v>
      </c>
      <c r="J10673" s="17">
        <v>45355</v>
      </c>
      <c r="K10673" t="s">
        <v>21</v>
      </c>
      <c r="L10673" t="s">
        <v>27</v>
      </c>
      <c r="M10673">
        <v>95.04</v>
      </c>
      <c r="N10673" t="s">
        <v>28</v>
      </c>
    </row>
    <row r="10674" spans="1:14" ht="14.25" customHeight="1" x14ac:dyDescent="0.3">
      <c r="A10674" t="s">
        <v>10755</v>
      </c>
      <c r="B10674" t="s">
        <v>25</v>
      </c>
      <c r="C10674" t="s">
        <v>33</v>
      </c>
      <c r="D10674">
        <v>1298.76</v>
      </c>
      <c r="E10674">
        <v>0.21</v>
      </c>
      <c r="F10674">
        <f t="shared" si="332"/>
        <v>272.7396</v>
      </c>
      <c r="G10674">
        <f t="shared" si="333"/>
        <v>1026.0203999999999</v>
      </c>
      <c r="H10674">
        <v>3</v>
      </c>
      <c r="I10674" s="17">
        <v>45636</v>
      </c>
      <c r="J10674" s="17">
        <v>45638</v>
      </c>
      <c r="K10674" t="s">
        <v>15</v>
      </c>
      <c r="L10674" t="s">
        <v>16</v>
      </c>
      <c r="M10674">
        <v>362.5</v>
      </c>
      <c r="N10674" t="s">
        <v>34</v>
      </c>
    </row>
    <row r="10675" spans="1:14" ht="14.25" customHeight="1" x14ac:dyDescent="0.3">
      <c r="A10675" t="s">
        <v>7683</v>
      </c>
      <c r="B10675" t="s">
        <v>25</v>
      </c>
      <c r="C10675" t="s">
        <v>33</v>
      </c>
      <c r="D10675">
        <v>1301.3800000000001</v>
      </c>
      <c r="E10675">
        <v>0.31</v>
      </c>
      <c r="F10675">
        <f t="shared" si="332"/>
        <v>403.42780000000005</v>
      </c>
      <c r="G10675">
        <f t="shared" si="333"/>
        <v>897.95220000000006</v>
      </c>
      <c r="H10675">
        <v>3</v>
      </c>
      <c r="I10675" s="17">
        <v>45163</v>
      </c>
      <c r="J10675" s="17">
        <v>45170</v>
      </c>
      <c r="K10675" t="s">
        <v>21</v>
      </c>
      <c r="L10675" t="s">
        <v>27</v>
      </c>
      <c r="M10675">
        <v>340.75</v>
      </c>
      <c r="N10675" t="s">
        <v>39</v>
      </c>
    </row>
    <row r="10676" spans="1:14" ht="14.25" customHeight="1" x14ac:dyDescent="0.3">
      <c r="A10676" t="s">
        <v>554</v>
      </c>
      <c r="B10676" t="s">
        <v>13</v>
      </c>
      <c r="C10676" t="s">
        <v>26</v>
      </c>
      <c r="D10676">
        <v>1305.04</v>
      </c>
      <c r="E10676">
        <v>0.05</v>
      </c>
      <c r="F10676">
        <f t="shared" si="332"/>
        <v>65.251999999999995</v>
      </c>
      <c r="G10676">
        <f t="shared" si="333"/>
        <v>1239.788</v>
      </c>
      <c r="H10676">
        <v>3</v>
      </c>
      <c r="I10676" s="17">
        <v>45317</v>
      </c>
      <c r="J10676" s="17">
        <v>45318</v>
      </c>
      <c r="K10676" t="s">
        <v>15</v>
      </c>
      <c r="L10676" t="s">
        <v>16</v>
      </c>
      <c r="M10676">
        <v>190.64</v>
      </c>
      <c r="N10676" t="s">
        <v>28</v>
      </c>
    </row>
    <row r="10677" spans="1:14" ht="14.25" customHeight="1" x14ac:dyDescent="0.3">
      <c r="A10677" t="s">
        <v>5312</v>
      </c>
      <c r="B10677" t="s">
        <v>25</v>
      </c>
      <c r="C10677" t="s">
        <v>33</v>
      </c>
      <c r="D10677">
        <v>1305.69</v>
      </c>
      <c r="E10677">
        <v>0.42</v>
      </c>
      <c r="F10677">
        <f t="shared" si="332"/>
        <v>548.38980000000004</v>
      </c>
      <c r="G10677">
        <f t="shared" si="333"/>
        <v>757.30020000000002</v>
      </c>
      <c r="H10677">
        <v>3</v>
      </c>
      <c r="I10677" s="17">
        <v>45092</v>
      </c>
      <c r="J10677" s="17">
        <v>45096</v>
      </c>
      <c r="K10677" t="s">
        <v>31</v>
      </c>
      <c r="L10677" t="s">
        <v>27</v>
      </c>
      <c r="M10677">
        <v>200.05</v>
      </c>
      <c r="N10677" t="s">
        <v>23</v>
      </c>
    </row>
    <row r="10678" spans="1:14" ht="14.25" customHeight="1" x14ac:dyDescent="0.3">
      <c r="A10678" t="s">
        <v>6524</v>
      </c>
      <c r="B10678" t="s">
        <v>25</v>
      </c>
      <c r="C10678" t="s">
        <v>20</v>
      </c>
      <c r="D10678">
        <v>1306.51</v>
      </c>
      <c r="E10678">
        <v>0.22</v>
      </c>
      <c r="F10678">
        <f t="shared" si="332"/>
        <v>287.43220000000002</v>
      </c>
      <c r="G10678">
        <f t="shared" si="333"/>
        <v>1019.0778</v>
      </c>
      <c r="H10678">
        <v>3</v>
      </c>
      <c r="I10678" s="17">
        <v>44935</v>
      </c>
      <c r="J10678" s="17">
        <v>44936</v>
      </c>
      <c r="K10678" t="s">
        <v>31</v>
      </c>
      <c r="L10678" t="s">
        <v>27</v>
      </c>
      <c r="M10678">
        <v>125.92</v>
      </c>
      <c r="N10678" t="s">
        <v>23</v>
      </c>
    </row>
    <row r="10679" spans="1:14" ht="14.25" customHeight="1" x14ac:dyDescent="0.3">
      <c r="A10679" t="s">
        <v>9748</v>
      </c>
      <c r="B10679" t="s">
        <v>25</v>
      </c>
      <c r="C10679" t="s">
        <v>36</v>
      </c>
      <c r="D10679">
        <v>1310.9</v>
      </c>
      <c r="E10679">
        <v>0.19</v>
      </c>
      <c r="F10679">
        <f t="shared" si="332"/>
        <v>249.07100000000003</v>
      </c>
      <c r="G10679">
        <f t="shared" si="333"/>
        <v>1061.8290000000002</v>
      </c>
      <c r="H10679">
        <v>3</v>
      </c>
      <c r="I10679" s="17">
        <v>45000</v>
      </c>
      <c r="J10679" s="17">
        <v>45003</v>
      </c>
      <c r="K10679" t="s">
        <v>21</v>
      </c>
      <c r="L10679" t="s">
        <v>27</v>
      </c>
      <c r="M10679">
        <v>67.78</v>
      </c>
      <c r="N10679" t="s">
        <v>34</v>
      </c>
    </row>
    <row r="10680" spans="1:14" ht="14.25" customHeight="1" x14ac:dyDescent="0.3">
      <c r="A10680" t="s">
        <v>14632</v>
      </c>
      <c r="B10680" t="s">
        <v>25</v>
      </c>
      <c r="C10680" t="s">
        <v>33</v>
      </c>
      <c r="D10680">
        <v>1311.33</v>
      </c>
      <c r="E10680">
        <v>0.28000000000000003</v>
      </c>
      <c r="F10680">
        <f t="shared" si="332"/>
        <v>367.17240000000004</v>
      </c>
      <c r="G10680">
        <f t="shared" si="333"/>
        <v>944.15759999999989</v>
      </c>
      <c r="H10680">
        <v>3</v>
      </c>
      <c r="I10680" s="17">
        <v>45167</v>
      </c>
      <c r="J10680" s="17">
        <v>45171</v>
      </c>
      <c r="K10680" t="s">
        <v>31</v>
      </c>
      <c r="L10680" t="s">
        <v>16</v>
      </c>
      <c r="M10680">
        <v>135.38999999999999</v>
      </c>
      <c r="N10680" t="s">
        <v>23</v>
      </c>
    </row>
    <row r="10681" spans="1:14" ht="14.25" customHeight="1" x14ac:dyDescent="0.3">
      <c r="A10681" t="s">
        <v>8594</v>
      </c>
      <c r="B10681" t="s">
        <v>19</v>
      </c>
      <c r="C10681" t="s">
        <v>33</v>
      </c>
      <c r="D10681">
        <v>1319.53</v>
      </c>
      <c r="E10681">
        <v>0.19</v>
      </c>
      <c r="F10681">
        <f t="shared" si="332"/>
        <v>250.7107</v>
      </c>
      <c r="G10681">
        <f t="shared" si="333"/>
        <v>1068.8192999999999</v>
      </c>
      <c r="H10681">
        <v>3</v>
      </c>
      <c r="I10681" s="17">
        <v>45347</v>
      </c>
      <c r="J10681" s="17">
        <v>45350</v>
      </c>
      <c r="K10681" t="s">
        <v>31</v>
      </c>
      <c r="L10681" t="s">
        <v>16</v>
      </c>
      <c r="M10681">
        <v>211.51</v>
      </c>
      <c r="N10681" t="s">
        <v>17</v>
      </c>
    </row>
    <row r="10682" spans="1:14" ht="14.25" customHeight="1" x14ac:dyDescent="0.3">
      <c r="A10682" t="s">
        <v>7134</v>
      </c>
      <c r="B10682" t="s">
        <v>41</v>
      </c>
      <c r="C10682" t="s">
        <v>20</v>
      </c>
      <c r="D10682">
        <v>1321.64</v>
      </c>
      <c r="E10682">
        <v>0.02</v>
      </c>
      <c r="F10682">
        <f t="shared" si="332"/>
        <v>26.432800000000004</v>
      </c>
      <c r="G10682">
        <f t="shared" si="333"/>
        <v>1295.2072000000001</v>
      </c>
      <c r="H10682">
        <v>3</v>
      </c>
      <c r="I10682" s="17">
        <v>44931</v>
      </c>
      <c r="J10682" s="17">
        <v>44932</v>
      </c>
      <c r="K10682" t="s">
        <v>31</v>
      </c>
      <c r="L10682" t="s">
        <v>27</v>
      </c>
      <c r="M10682">
        <v>337.95</v>
      </c>
      <c r="N10682" t="s">
        <v>34</v>
      </c>
    </row>
    <row r="10683" spans="1:14" ht="14.25" customHeight="1" x14ac:dyDescent="0.3">
      <c r="A10683" t="s">
        <v>8786</v>
      </c>
      <c r="B10683" t="s">
        <v>19</v>
      </c>
      <c r="C10683" t="s">
        <v>36</v>
      </c>
      <c r="D10683">
        <v>1325.39</v>
      </c>
      <c r="E10683">
        <v>0.03</v>
      </c>
      <c r="F10683">
        <f t="shared" si="332"/>
        <v>39.761700000000005</v>
      </c>
      <c r="G10683">
        <f t="shared" si="333"/>
        <v>1285.6283000000001</v>
      </c>
      <c r="H10683">
        <v>3</v>
      </c>
      <c r="I10683" s="17">
        <v>45015</v>
      </c>
      <c r="J10683" s="17">
        <v>45017</v>
      </c>
      <c r="K10683" t="s">
        <v>15</v>
      </c>
      <c r="L10683" t="s">
        <v>27</v>
      </c>
      <c r="M10683">
        <v>153.02000000000001</v>
      </c>
      <c r="N10683" t="s">
        <v>28</v>
      </c>
    </row>
    <row r="10684" spans="1:14" ht="14.25" customHeight="1" x14ac:dyDescent="0.3">
      <c r="A10684" t="s">
        <v>6453</v>
      </c>
      <c r="B10684" t="s">
        <v>25</v>
      </c>
      <c r="C10684" t="s">
        <v>33</v>
      </c>
      <c r="D10684">
        <v>1326.06</v>
      </c>
      <c r="E10684">
        <v>0.06</v>
      </c>
      <c r="F10684">
        <f t="shared" si="332"/>
        <v>79.563599999999994</v>
      </c>
      <c r="G10684">
        <f t="shared" si="333"/>
        <v>1246.4964</v>
      </c>
      <c r="H10684">
        <v>3</v>
      </c>
      <c r="I10684" s="17">
        <v>45114</v>
      </c>
      <c r="J10684" s="17">
        <v>45119</v>
      </c>
      <c r="K10684" t="s">
        <v>15</v>
      </c>
      <c r="L10684" t="s">
        <v>22</v>
      </c>
      <c r="M10684">
        <v>212.04</v>
      </c>
      <c r="N10684" t="s">
        <v>48</v>
      </c>
    </row>
    <row r="10685" spans="1:14" ht="14.25" customHeight="1" x14ac:dyDescent="0.3">
      <c r="A10685" t="s">
        <v>11827</v>
      </c>
      <c r="B10685" t="s">
        <v>41</v>
      </c>
      <c r="C10685" t="s">
        <v>26</v>
      </c>
      <c r="D10685">
        <v>1328.57</v>
      </c>
      <c r="E10685">
        <v>0.43</v>
      </c>
      <c r="F10685">
        <f t="shared" si="332"/>
        <v>571.28509999999994</v>
      </c>
      <c r="G10685">
        <f t="shared" si="333"/>
        <v>757.28489999999999</v>
      </c>
      <c r="H10685">
        <v>3</v>
      </c>
      <c r="I10685" s="17">
        <v>45248</v>
      </c>
      <c r="J10685" s="17">
        <v>45250</v>
      </c>
      <c r="K10685" t="s">
        <v>15</v>
      </c>
      <c r="L10685" t="s">
        <v>27</v>
      </c>
      <c r="M10685">
        <v>144.47999999999999</v>
      </c>
      <c r="N10685" t="s">
        <v>17</v>
      </c>
    </row>
    <row r="10686" spans="1:14" ht="14.25" customHeight="1" x14ac:dyDescent="0.3">
      <c r="A10686" t="s">
        <v>10664</v>
      </c>
      <c r="B10686" t="s">
        <v>41</v>
      </c>
      <c r="C10686" t="s">
        <v>33</v>
      </c>
      <c r="D10686">
        <v>1328.87</v>
      </c>
      <c r="E10686">
        <v>0.01</v>
      </c>
      <c r="F10686">
        <f t="shared" si="332"/>
        <v>13.288699999999999</v>
      </c>
      <c r="G10686">
        <f t="shared" si="333"/>
        <v>1315.5812999999998</v>
      </c>
      <c r="H10686">
        <v>3</v>
      </c>
      <c r="I10686" s="17">
        <v>45084</v>
      </c>
      <c r="J10686" s="17">
        <v>45090</v>
      </c>
      <c r="K10686" t="s">
        <v>21</v>
      </c>
      <c r="L10686" t="s">
        <v>16</v>
      </c>
      <c r="M10686">
        <v>97.24</v>
      </c>
      <c r="N10686" t="s">
        <v>48</v>
      </c>
    </row>
    <row r="10687" spans="1:14" ht="14.25" customHeight="1" x14ac:dyDescent="0.3">
      <c r="A10687" t="s">
        <v>5419</v>
      </c>
      <c r="B10687" t="s">
        <v>13</v>
      </c>
      <c r="C10687" t="s">
        <v>33</v>
      </c>
      <c r="D10687">
        <v>1330.77</v>
      </c>
      <c r="E10687">
        <v>0.46</v>
      </c>
      <c r="F10687">
        <f t="shared" si="332"/>
        <v>612.15420000000006</v>
      </c>
      <c r="G10687">
        <f t="shared" si="333"/>
        <v>718.61579999999992</v>
      </c>
      <c r="H10687">
        <v>3</v>
      </c>
      <c r="I10687" s="17">
        <v>45154</v>
      </c>
      <c r="J10687" s="17">
        <v>45156</v>
      </c>
      <c r="K10687" t="s">
        <v>21</v>
      </c>
      <c r="L10687" t="s">
        <v>16</v>
      </c>
      <c r="M10687">
        <v>207.51</v>
      </c>
      <c r="N10687" t="s">
        <v>48</v>
      </c>
    </row>
    <row r="10688" spans="1:14" ht="14.25" customHeight="1" x14ac:dyDescent="0.3">
      <c r="A10688" t="s">
        <v>2185</v>
      </c>
      <c r="B10688" t="s">
        <v>25</v>
      </c>
      <c r="C10688" t="s">
        <v>14</v>
      </c>
      <c r="D10688">
        <v>1331.42</v>
      </c>
      <c r="E10688">
        <v>0.12</v>
      </c>
      <c r="F10688">
        <f t="shared" si="332"/>
        <v>159.7704</v>
      </c>
      <c r="G10688">
        <f t="shared" si="333"/>
        <v>1171.6496000000002</v>
      </c>
      <c r="H10688">
        <v>3</v>
      </c>
      <c r="I10688" s="17">
        <v>45331</v>
      </c>
      <c r="J10688" s="17">
        <v>45334</v>
      </c>
      <c r="K10688" t="s">
        <v>15</v>
      </c>
      <c r="L10688" t="s">
        <v>27</v>
      </c>
      <c r="M10688">
        <v>155.22999999999999</v>
      </c>
      <c r="N10688" t="s">
        <v>23</v>
      </c>
    </row>
    <row r="10689" spans="1:14" ht="14.25" customHeight="1" x14ac:dyDescent="0.3">
      <c r="A10689" t="s">
        <v>15074</v>
      </c>
      <c r="B10689" t="s">
        <v>41</v>
      </c>
      <c r="C10689" t="s">
        <v>36</v>
      </c>
      <c r="D10689">
        <v>1333.88</v>
      </c>
      <c r="E10689">
        <v>0.26</v>
      </c>
      <c r="F10689">
        <f t="shared" si="332"/>
        <v>346.80880000000002</v>
      </c>
      <c r="G10689">
        <f t="shared" si="333"/>
        <v>987.07120000000009</v>
      </c>
      <c r="H10689">
        <v>3</v>
      </c>
      <c r="I10689" s="17">
        <v>45072</v>
      </c>
      <c r="J10689" s="17">
        <v>45078</v>
      </c>
      <c r="K10689" t="s">
        <v>31</v>
      </c>
      <c r="L10689" t="s">
        <v>22</v>
      </c>
      <c r="M10689">
        <v>264.38</v>
      </c>
      <c r="N10689" t="s">
        <v>34</v>
      </c>
    </row>
    <row r="10690" spans="1:14" ht="14.25" customHeight="1" x14ac:dyDescent="0.3">
      <c r="A10690" t="s">
        <v>8455</v>
      </c>
      <c r="B10690" t="s">
        <v>19</v>
      </c>
      <c r="C10690" t="s">
        <v>26</v>
      </c>
      <c r="D10690">
        <v>1340.33</v>
      </c>
      <c r="E10690">
        <v>0.28000000000000003</v>
      </c>
      <c r="F10690">
        <f t="shared" ref="F10690:F10753" si="334">D10690*E10690</f>
        <v>375.29240000000004</v>
      </c>
      <c r="G10690">
        <f t="shared" ref="G10690:G10753" si="335">D10690-F10690</f>
        <v>965.03759999999988</v>
      </c>
      <c r="H10690">
        <v>3</v>
      </c>
      <c r="I10690" s="17">
        <v>45050</v>
      </c>
      <c r="J10690" s="17">
        <v>45054</v>
      </c>
      <c r="K10690" t="s">
        <v>31</v>
      </c>
      <c r="L10690" t="s">
        <v>16</v>
      </c>
      <c r="M10690">
        <v>398.22</v>
      </c>
      <c r="N10690" t="s">
        <v>28</v>
      </c>
    </row>
    <row r="10691" spans="1:14" ht="14.25" customHeight="1" x14ac:dyDescent="0.3">
      <c r="A10691" t="s">
        <v>7077</v>
      </c>
      <c r="B10691" t="s">
        <v>41</v>
      </c>
      <c r="C10691" t="s">
        <v>20</v>
      </c>
      <c r="D10691">
        <v>1344.42</v>
      </c>
      <c r="E10691">
        <v>0.47</v>
      </c>
      <c r="F10691">
        <f t="shared" si="334"/>
        <v>631.87739999999997</v>
      </c>
      <c r="G10691">
        <f t="shared" si="335"/>
        <v>712.54260000000011</v>
      </c>
      <c r="H10691">
        <v>3</v>
      </c>
      <c r="I10691" s="17">
        <v>45580</v>
      </c>
      <c r="J10691" s="17">
        <v>45587</v>
      </c>
      <c r="K10691" t="s">
        <v>21</v>
      </c>
      <c r="L10691" t="s">
        <v>22</v>
      </c>
      <c r="M10691">
        <v>316.19</v>
      </c>
      <c r="N10691" t="s">
        <v>28</v>
      </c>
    </row>
    <row r="10692" spans="1:14" ht="14.25" customHeight="1" x14ac:dyDescent="0.3">
      <c r="A10692" t="s">
        <v>2747</v>
      </c>
      <c r="B10692" t="s">
        <v>41</v>
      </c>
      <c r="C10692" t="s">
        <v>14</v>
      </c>
      <c r="D10692">
        <v>1346.24</v>
      </c>
      <c r="E10692">
        <v>0.25</v>
      </c>
      <c r="F10692">
        <f t="shared" si="334"/>
        <v>336.56</v>
      </c>
      <c r="G10692">
        <f t="shared" si="335"/>
        <v>1009.6800000000001</v>
      </c>
      <c r="H10692">
        <v>3</v>
      </c>
      <c r="I10692" s="17">
        <v>45068</v>
      </c>
      <c r="J10692" s="17">
        <v>45073</v>
      </c>
      <c r="K10692" t="s">
        <v>21</v>
      </c>
      <c r="L10692" t="s">
        <v>22</v>
      </c>
      <c r="M10692">
        <v>321.17</v>
      </c>
      <c r="N10692" t="s">
        <v>34</v>
      </c>
    </row>
    <row r="10693" spans="1:14" ht="14.25" customHeight="1" x14ac:dyDescent="0.3">
      <c r="A10693" t="s">
        <v>10235</v>
      </c>
      <c r="B10693" t="s">
        <v>41</v>
      </c>
      <c r="C10693" t="s">
        <v>14</v>
      </c>
      <c r="D10693">
        <v>1347.32</v>
      </c>
      <c r="E10693">
        <v>0.48</v>
      </c>
      <c r="F10693">
        <f t="shared" si="334"/>
        <v>646.71359999999993</v>
      </c>
      <c r="G10693">
        <f t="shared" si="335"/>
        <v>700.60640000000001</v>
      </c>
      <c r="H10693">
        <v>3</v>
      </c>
      <c r="I10693" s="17">
        <v>44949</v>
      </c>
      <c r="J10693" s="17">
        <v>44950</v>
      </c>
      <c r="K10693" t="s">
        <v>31</v>
      </c>
      <c r="L10693" t="s">
        <v>27</v>
      </c>
      <c r="M10693">
        <v>164.02</v>
      </c>
      <c r="N10693" t="s">
        <v>23</v>
      </c>
    </row>
    <row r="10694" spans="1:14" ht="14.25" customHeight="1" x14ac:dyDescent="0.3">
      <c r="A10694" t="s">
        <v>11955</v>
      </c>
      <c r="B10694" t="s">
        <v>41</v>
      </c>
      <c r="C10694" t="s">
        <v>36</v>
      </c>
      <c r="D10694">
        <v>1350.09</v>
      </c>
      <c r="E10694">
        <v>0.27</v>
      </c>
      <c r="F10694">
        <f t="shared" si="334"/>
        <v>364.52429999999998</v>
      </c>
      <c r="G10694">
        <f t="shared" si="335"/>
        <v>985.56569999999988</v>
      </c>
      <c r="H10694">
        <v>3</v>
      </c>
      <c r="I10694" s="17">
        <v>45121</v>
      </c>
      <c r="J10694" s="17">
        <v>45126</v>
      </c>
      <c r="K10694" t="s">
        <v>21</v>
      </c>
      <c r="L10694" t="s">
        <v>27</v>
      </c>
      <c r="M10694">
        <v>206</v>
      </c>
      <c r="N10694" t="s">
        <v>34</v>
      </c>
    </row>
    <row r="10695" spans="1:14" ht="14.25" customHeight="1" x14ac:dyDescent="0.3">
      <c r="A10695" t="s">
        <v>12927</v>
      </c>
      <c r="B10695" t="s">
        <v>19</v>
      </c>
      <c r="C10695" t="s">
        <v>20</v>
      </c>
      <c r="D10695">
        <v>1351.41</v>
      </c>
      <c r="E10695">
        <v>0.28999999999999998</v>
      </c>
      <c r="F10695">
        <f t="shared" si="334"/>
        <v>391.90890000000002</v>
      </c>
      <c r="G10695">
        <f t="shared" si="335"/>
        <v>959.50110000000006</v>
      </c>
      <c r="H10695">
        <v>3</v>
      </c>
      <c r="I10695" s="17">
        <v>45638</v>
      </c>
      <c r="J10695" s="17">
        <v>45644</v>
      </c>
      <c r="K10695" t="s">
        <v>31</v>
      </c>
      <c r="L10695" t="s">
        <v>16</v>
      </c>
      <c r="M10695">
        <v>159.85</v>
      </c>
      <c r="N10695" t="s">
        <v>23</v>
      </c>
    </row>
    <row r="10696" spans="1:14" ht="14.25" customHeight="1" x14ac:dyDescent="0.3">
      <c r="A10696" t="s">
        <v>1010</v>
      </c>
      <c r="B10696" t="s">
        <v>19</v>
      </c>
      <c r="C10696" t="s">
        <v>36</v>
      </c>
      <c r="D10696">
        <v>1352.94</v>
      </c>
      <c r="E10696">
        <v>0.04</v>
      </c>
      <c r="F10696">
        <f t="shared" si="334"/>
        <v>54.117600000000003</v>
      </c>
      <c r="G10696">
        <f t="shared" si="335"/>
        <v>1298.8224</v>
      </c>
      <c r="H10696">
        <v>3</v>
      </c>
      <c r="I10696" s="17">
        <v>45045</v>
      </c>
      <c r="J10696" s="17">
        <v>45046</v>
      </c>
      <c r="K10696" t="s">
        <v>15</v>
      </c>
      <c r="L10696" t="s">
        <v>27</v>
      </c>
      <c r="M10696">
        <v>397.77</v>
      </c>
      <c r="N10696" t="s">
        <v>39</v>
      </c>
    </row>
    <row r="10697" spans="1:14" ht="14.25" customHeight="1" x14ac:dyDescent="0.3">
      <c r="A10697" t="s">
        <v>7170</v>
      </c>
      <c r="B10697" t="s">
        <v>25</v>
      </c>
      <c r="C10697" t="s">
        <v>26</v>
      </c>
      <c r="D10697">
        <v>1353.59</v>
      </c>
      <c r="E10697">
        <v>0.25</v>
      </c>
      <c r="F10697">
        <f t="shared" si="334"/>
        <v>338.39749999999998</v>
      </c>
      <c r="G10697">
        <f t="shared" si="335"/>
        <v>1015.1924999999999</v>
      </c>
      <c r="H10697">
        <v>3</v>
      </c>
      <c r="I10697" s="17">
        <v>45111</v>
      </c>
      <c r="J10697" s="17">
        <v>45118</v>
      </c>
      <c r="K10697" t="s">
        <v>15</v>
      </c>
      <c r="L10697" t="s">
        <v>27</v>
      </c>
      <c r="M10697">
        <v>327.91</v>
      </c>
      <c r="N10697" t="s">
        <v>17</v>
      </c>
    </row>
    <row r="10698" spans="1:14" ht="14.25" customHeight="1" x14ac:dyDescent="0.3">
      <c r="A10698" t="s">
        <v>5389</v>
      </c>
      <c r="B10698" t="s">
        <v>41</v>
      </c>
      <c r="C10698" t="s">
        <v>26</v>
      </c>
      <c r="D10698">
        <v>1353.66</v>
      </c>
      <c r="E10698">
        <v>0.14000000000000001</v>
      </c>
      <c r="F10698">
        <f t="shared" si="334"/>
        <v>189.51240000000004</v>
      </c>
      <c r="G10698">
        <f t="shared" si="335"/>
        <v>1164.1476</v>
      </c>
      <c r="H10698">
        <v>3</v>
      </c>
      <c r="I10698" s="17">
        <v>44958</v>
      </c>
      <c r="J10698" s="17">
        <v>44959</v>
      </c>
      <c r="K10698" t="s">
        <v>21</v>
      </c>
      <c r="L10698" t="s">
        <v>27</v>
      </c>
      <c r="M10698">
        <v>160.19</v>
      </c>
      <c r="N10698" t="s">
        <v>48</v>
      </c>
    </row>
    <row r="10699" spans="1:14" ht="14.25" customHeight="1" x14ac:dyDescent="0.3">
      <c r="A10699" t="s">
        <v>617</v>
      </c>
      <c r="B10699" t="s">
        <v>41</v>
      </c>
      <c r="C10699" t="s">
        <v>33</v>
      </c>
      <c r="D10699">
        <v>1359.05</v>
      </c>
      <c r="E10699">
        <v>0.33</v>
      </c>
      <c r="F10699">
        <f t="shared" si="334"/>
        <v>448.48649999999998</v>
      </c>
      <c r="G10699">
        <f t="shared" si="335"/>
        <v>910.56349999999998</v>
      </c>
      <c r="H10699">
        <v>3</v>
      </c>
      <c r="I10699" s="17">
        <v>45448</v>
      </c>
      <c r="J10699" s="17">
        <v>45450</v>
      </c>
      <c r="K10699" t="s">
        <v>31</v>
      </c>
      <c r="L10699" t="s">
        <v>22</v>
      </c>
      <c r="M10699">
        <v>220.3</v>
      </c>
      <c r="N10699" t="s">
        <v>39</v>
      </c>
    </row>
    <row r="10700" spans="1:14" ht="14.25" customHeight="1" x14ac:dyDescent="0.3">
      <c r="A10700" t="s">
        <v>10859</v>
      </c>
      <c r="B10700" t="s">
        <v>41</v>
      </c>
      <c r="C10700" t="s">
        <v>26</v>
      </c>
      <c r="D10700">
        <v>1363.35</v>
      </c>
      <c r="E10700">
        <v>0.25</v>
      </c>
      <c r="F10700">
        <f t="shared" si="334"/>
        <v>340.83749999999998</v>
      </c>
      <c r="G10700">
        <f t="shared" si="335"/>
        <v>1022.5124999999999</v>
      </c>
      <c r="H10700">
        <v>3</v>
      </c>
      <c r="I10700" s="17">
        <v>45627</v>
      </c>
      <c r="J10700" s="17">
        <v>45628</v>
      </c>
      <c r="K10700" t="s">
        <v>31</v>
      </c>
      <c r="L10700" t="s">
        <v>22</v>
      </c>
      <c r="M10700">
        <v>297.76</v>
      </c>
      <c r="N10700" t="s">
        <v>28</v>
      </c>
    </row>
    <row r="10701" spans="1:14" ht="14.25" customHeight="1" x14ac:dyDescent="0.3">
      <c r="A10701" t="s">
        <v>13790</v>
      </c>
      <c r="B10701" t="s">
        <v>41</v>
      </c>
      <c r="C10701" t="s">
        <v>14</v>
      </c>
      <c r="D10701">
        <v>1367.54</v>
      </c>
      <c r="E10701">
        <v>0.24</v>
      </c>
      <c r="F10701">
        <f t="shared" si="334"/>
        <v>328.20959999999997</v>
      </c>
      <c r="G10701">
        <f t="shared" si="335"/>
        <v>1039.3304000000001</v>
      </c>
      <c r="H10701">
        <v>3</v>
      </c>
      <c r="I10701" s="17">
        <v>45540</v>
      </c>
      <c r="J10701" s="17">
        <v>45544</v>
      </c>
      <c r="K10701" t="s">
        <v>21</v>
      </c>
      <c r="L10701" t="s">
        <v>22</v>
      </c>
      <c r="M10701">
        <v>185.19</v>
      </c>
      <c r="N10701" t="s">
        <v>39</v>
      </c>
    </row>
    <row r="10702" spans="1:14" ht="14.25" customHeight="1" x14ac:dyDescent="0.3">
      <c r="A10702" t="s">
        <v>12488</v>
      </c>
      <c r="B10702" t="s">
        <v>41</v>
      </c>
      <c r="C10702" t="s">
        <v>36</v>
      </c>
      <c r="D10702">
        <v>1367.62</v>
      </c>
      <c r="E10702">
        <v>0.45</v>
      </c>
      <c r="F10702">
        <f t="shared" si="334"/>
        <v>615.42899999999997</v>
      </c>
      <c r="G10702">
        <f t="shared" si="335"/>
        <v>752.19099999999992</v>
      </c>
      <c r="H10702">
        <v>3</v>
      </c>
      <c r="I10702" s="17">
        <v>45062</v>
      </c>
      <c r="J10702" s="17">
        <v>45068</v>
      </c>
      <c r="K10702" t="s">
        <v>15</v>
      </c>
      <c r="L10702" t="s">
        <v>27</v>
      </c>
      <c r="M10702">
        <v>199.95</v>
      </c>
      <c r="N10702" t="s">
        <v>39</v>
      </c>
    </row>
    <row r="10703" spans="1:14" ht="14.25" customHeight="1" x14ac:dyDescent="0.3">
      <c r="A10703" t="s">
        <v>14376</v>
      </c>
      <c r="B10703" t="s">
        <v>13</v>
      </c>
      <c r="C10703" t="s">
        <v>20</v>
      </c>
      <c r="D10703">
        <v>1369.98</v>
      </c>
      <c r="E10703">
        <v>0.21</v>
      </c>
      <c r="F10703">
        <f t="shared" si="334"/>
        <v>287.69580000000002</v>
      </c>
      <c r="G10703">
        <f t="shared" si="335"/>
        <v>1082.2842000000001</v>
      </c>
      <c r="H10703">
        <v>3</v>
      </c>
      <c r="I10703" s="17">
        <v>45327</v>
      </c>
      <c r="J10703" s="17">
        <v>45328</v>
      </c>
      <c r="K10703" t="s">
        <v>15</v>
      </c>
      <c r="L10703" t="s">
        <v>22</v>
      </c>
      <c r="M10703">
        <v>386.62</v>
      </c>
      <c r="N10703" t="s">
        <v>39</v>
      </c>
    </row>
    <row r="10704" spans="1:14" ht="14.25" customHeight="1" x14ac:dyDescent="0.3">
      <c r="A10704" t="s">
        <v>14461</v>
      </c>
      <c r="B10704" t="s">
        <v>41</v>
      </c>
      <c r="C10704" t="s">
        <v>20</v>
      </c>
      <c r="D10704">
        <v>1379.32</v>
      </c>
      <c r="E10704">
        <v>0.2</v>
      </c>
      <c r="F10704">
        <f t="shared" si="334"/>
        <v>275.86399999999998</v>
      </c>
      <c r="G10704">
        <f t="shared" si="335"/>
        <v>1103.4559999999999</v>
      </c>
      <c r="H10704">
        <v>3</v>
      </c>
      <c r="I10704" s="17">
        <v>45034</v>
      </c>
      <c r="J10704" s="17">
        <v>45039</v>
      </c>
      <c r="K10704" t="s">
        <v>21</v>
      </c>
      <c r="L10704" t="s">
        <v>22</v>
      </c>
      <c r="M10704">
        <v>368.37</v>
      </c>
      <c r="N10704" t="s">
        <v>39</v>
      </c>
    </row>
    <row r="10705" spans="1:14" ht="14.25" customHeight="1" x14ac:dyDescent="0.3">
      <c r="A10705" t="s">
        <v>5008</v>
      </c>
      <c r="B10705" t="s">
        <v>41</v>
      </c>
      <c r="C10705" t="s">
        <v>26</v>
      </c>
      <c r="D10705">
        <v>1380.68</v>
      </c>
      <c r="E10705">
        <v>0.04</v>
      </c>
      <c r="F10705">
        <f t="shared" si="334"/>
        <v>55.227200000000003</v>
      </c>
      <c r="G10705">
        <f t="shared" si="335"/>
        <v>1325.4528</v>
      </c>
      <c r="H10705">
        <v>3</v>
      </c>
      <c r="I10705" s="17">
        <v>45550</v>
      </c>
      <c r="J10705" s="17">
        <v>45556</v>
      </c>
      <c r="K10705" t="s">
        <v>15</v>
      </c>
      <c r="L10705" t="s">
        <v>27</v>
      </c>
      <c r="M10705">
        <v>129.68</v>
      </c>
      <c r="N10705" t="s">
        <v>17</v>
      </c>
    </row>
    <row r="10706" spans="1:14" ht="14.25" customHeight="1" x14ac:dyDescent="0.3">
      <c r="A10706" t="s">
        <v>13579</v>
      </c>
      <c r="B10706" t="s">
        <v>41</v>
      </c>
      <c r="C10706" t="s">
        <v>14</v>
      </c>
      <c r="D10706">
        <v>1382.22</v>
      </c>
      <c r="E10706">
        <v>0.42</v>
      </c>
      <c r="F10706">
        <f t="shared" si="334"/>
        <v>580.53239999999994</v>
      </c>
      <c r="G10706">
        <f t="shared" si="335"/>
        <v>801.68760000000009</v>
      </c>
      <c r="H10706">
        <v>3</v>
      </c>
      <c r="I10706" s="17">
        <v>45546</v>
      </c>
      <c r="J10706" s="17">
        <v>45548</v>
      </c>
      <c r="K10706" t="s">
        <v>31</v>
      </c>
      <c r="L10706" t="s">
        <v>16</v>
      </c>
      <c r="M10706">
        <v>294.44</v>
      </c>
      <c r="N10706" t="s">
        <v>28</v>
      </c>
    </row>
    <row r="10707" spans="1:14" ht="14.25" customHeight="1" x14ac:dyDescent="0.3">
      <c r="A10707" t="s">
        <v>8728</v>
      </c>
      <c r="B10707" t="s">
        <v>41</v>
      </c>
      <c r="C10707" t="s">
        <v>33</v>
      </c>
      <c r="D10707">
        <v>1383.35</v>
      </c>
      <c r="E10707">
        <v>0.03</v>
      </c>
      <c r="F10707">
        <f t="shared" si="334"/>
        <v>41.500499999999995</v>
      </c>
      <c r="G10707">
        <f t="shared" si="335"/>
        <v>1341.8494999999998</v>
      </c>
      <c r="H10707">
        <v>3</v>
      </c>
      <c r="I10707" s="17">
        <v>45185</v>
      </c>
      <c r="J10707" s="17">
        <v>45186</v>
      </c>
      <c r="K10707" t="s">
        <v>21</v>
      </c>
      <c r="L10707" t="s">
        <v>22</v>
      </c>
      <c r="M10707">
        <v>119.36</v>
      </c>
      <c r="N10707" t="s">
        <v>17</v>
      </c>
    </row>
    <row r="10708" spans="1:14" ht="14.25" customHeight="1" x14ac:dyDescent="0.3">
      <c r="A10708" t="s">
        <v>14271</v>
      </c>
      <c r="B10708" t="s">
        <v>19</v>
      </c>
      <c r="C10708" t="s">
        <v>33</v>
      </c>
      <c r="D10708">
        <v>1387.64</v>
      </c>
      <c r="E10708">
        <v>0.1</v>
      </c>
      <c r="F10708">
        <f t="shared" si="334"/>
        <v>138.76400000000001</v>
      </c>
      <c r="G10708">
        <f t="shared" si="335"/>
        <v>1248.8760000000002</v>
      </c>
      <c r="H10708">
        <v>3</v>
      </c>
      <c r="I10708" s="17">
        <v>45110</v>
      </c>
      <c r="J10708" s="17">
        <v>45117</v>
      </c>
      <c r="K10708" t="s">
        <v>15</v>
      </c>
      <c r="L10708" t="s">
        <v>22</v>
      </c>
      <c r="M10708">
        <v>76.39</v>
      </c>
      <c r="N10708" t="s">
        <v>39</v>
      </c>
    </row>
    <row r="10709" spans="1:14" ht="14.25" customHeight="1" x14ac:dyDescent="0.3">
      <c r="A10709" t="s">
        <v>4113</v>
      </c>
      <c r="B10709" t="s">
        <v>13</v>
      </c>
      <c r="C10709" t="s">
        <v>14</v>
      </c>
      <c r="D10709">
        <v>1390.87</v>
      </c>
      <c r="E10709">
        <v>0.06</v>
      </c>
      <c r="F10709">
        <f t="shared" si="334"/>
        <v>83.452199999999991</v>
      </c>
      <c r="G10709">
        <f t="shared" si="335"/>
        <v>1307.4177999999999</v>
      </c>
      <c r="H10709">
        <v>3</v>
      </c>
      <c r="I10709" s="17">
        <v>45106</v>
      </c>
      <c r="J10709" s="17">
        <v>45109</v>
      </c>
      <c r="K10709" t="s">
        <v>31</v>
      </c>
      <c r="L10709" t="s">
        <v>27</v>
      </c>
      <c r="M10709">
        <v>151.78</v>
      </c>
      <c r="N10709" t="s">
        <v>48</v>
      </c>
    </row>
    <row r="10710" spans="1:14" ht="14.25" customHeight="1" x14ac:dyDescent="0.3">
      <c r="A10710" t="s">
        <v>6561</v>
      </c>
      <c r="B10710" t="s">
        <v>25</v>
      </c>
      <c r="C10710" t="s">
        <v>36</v>
      </c>
      <c r="D10710">
        <v>1392.83</v>
      </c>
      <c r="E10710">
        <v>0.49</v>
      </c>
      <c r="F10710">
        <f t="shared" si="334"/>
        <v>682.48669999999993</v>
      </c>
      <c r="G10710">
        <f t="shared" si="335"/>
        <v>710.3433</v>
      </c>
      <c r="H10710">
        <v>3</v>
      </c>
      <c r="I10710" s="17">
        <v>45001</v>
      </c>
      <c r="J10710" s="17">
        <v>45004</v>
      </c>
      <c r="K10710" t="s">
        <v>15</v>
      </c>
      <c r="L10710" t="s">
        <v>22</v>
      </c>
      <c r="M10710">
        <v>154.47999999999999</v>
      </c>
      <c r="N10710" t="s">
        <v>17</v>
      </c>
    </row>
    <row r="10711" spans="1:14" ht="14.25" customHeight="1" x14ac:dyDescent="0.3">
      <c r="A10711" t="s">
        <v>635</v>
      </c>
      <c r="B10711" t="s">
        <v>19</v>
      </c>
      <c r="C10711" t="s">
        <v>14</v>
      </c>
      <c r="D10711">
        <v>1394.52</v>
      </c>
      <c r="E10711">
        <v>0.46</v>
      </c>
      <c r="F10711">
        <f t="shared" si="334"/>
        <v>641.47919999999999</v>
      </c>
      <c r="G10711">
        <f t="shared" si="335"/>
        <v>753.04079999999999</v>
      </c>
      <c r="H10711">
        <v>3</v>
      </c>
      <c r="I10711" s="17">
        <v>45445</v>
      </c>
      <c r="J10711" s="17">
        <v>45451</v>
      </c>
      <c r="K10711" t="s">
        <v>21</v>
      </c>
      <c r="L10711" t="s">
        <v>27</v>
      </c>
      <c r="M10711">
        <v>110.89</v>
      </c>
      <c r="N10711" t="s">
        <v>34</v>
      </c>
    </row>
    <row r="10712" spans="1:14" ht="14.25" customHeight="1" x14ac:dyDescent="0.3">
      <c r="A10712" t="s">
        <v>14782</v>
      </c>
      <c r="B10712" t="s">
        <v>25</v>
      </c>
      <c r="C10712" t="s">
        <v>14</v>
      </c>
      <c r="D10712">
        <v>1395.24</v>
      </c>
      <c r="E10712">
        <v>7.0000000000000007E-2</v>
      </c>
      <c r="F10712">
        <f t="shared" si="334"/>
        <v>97.666800000000009</v>
      </c>
      <c r="G10712">
        <f t="shared" si="335"/>
        <v>1297.5732</v>
      </c>
      <c r="H10712">
        <v>3</v>
      </c>
      <c r="I10712" s="17">
        <v>45615</v>
      </c>
      <c r="J10712" s="17">
        <v>45621</v>
      </c>
      <c r="K10712" t="s">
        <v>21</v>
      </c>
      <c r="L10712" t="s">
        <v>16</v>
      </c>
      <c r="M10712">
        <v>356.49</v>
      </c>
      <c r="N10712" t="s">
        <v>28</v>
      </c>
    </row>
    <row r="10713" spans="1:14" ht="14.25" customHeight="1" x14ac:dyDescent="0.3">
      <c r="A10713" t="s">
        <v>9178</v>
      </c>
      <c r="B10713" t="s">
        <v>19</v>
      </c>
      <c r="C10713" t="s">
        <v>26</v>
      </c>
      <c r="D10713">
        <v>1397.71</v>
      </c>
      <c r="E10713">
        <v>0.26</v>
      </c>
      <c r="F10713">
        <f t="shared" si="334"/>
        <v>363.40460000000002</v>
      </c>
      <c r="G10713">
        <f t="shared" si="335"/>
        <v>1034.3054</v>
      </c>
      <c r="H10713">
        <v>3</v>
      </c>
      <c r="I10713" s="17">
        <v>45220</v>
      </c>
      <c r="J10713" s="17">
        <v>45223</v>
      </c>
      <c r="K10713" t="s">
        <v>31</v>
      </c>
      <c r="L10713" t="s">
        <v>22</v>
      </c>
      <c r="M10713">
        <v>244.99</v>
      </c>
      <c r="N10713" t="s">
        <v>23</v>
      </c>
    </row>
    <row r="10714" spans="1:14" ht="14.25" customHeight="1" x14ac:dyDescent="0.3">
      <c r="A10714" t="s">
        <v>1977</v>
      </c>
      <c r="B10714" t="s">
        <v>25</v>
      </c>
      <c r="C10714" t="s">
        <v>14</v>
      </c>
      <c r="D10714">
        <v>1403.87</v>
      </c>
      <c r="E10714">
        <v>0.38</v>
      </c>
      <c r="F10714">
        <f t="shared" si="334"/>
        <v>533.47059999999999</v>
      </c>
      <c r="G10714">
        <f t="shared" si="335"/>
        <v>870.3993999999999</v>
      </c>
      <c r="H10714">
        <v>3</v>
      </c>
      <c r="I10714" s="17">
        <v>45583</v>
      </c>
      <c r="J10714" s="17">
        <v>45588</v>
      </c>
      <c r="K10714" t="s">
        <v>31</v>
      </c>
      <c r="L10714" t="s">
        <v>27</v>
      </c>
      <c r="M10714">
        <v>168.78</v>
      </c>
      <c r="N10714" t="s">
        <v>23</v>
      </c>
    </row>
    <row r="10715" spans="1:14" ht="14.25" customHeight="1" x14ac:dyDescent="0.3">
      <c r="A10715" t="s">
        <v>1734</v>
      </c>
      <c r="B10715" t="s">
        <v>41</v>
      </c>
      <c r="C10715" t="s">
        <v>33</v>
      </c>
      <c r="D10715">
        <v>1405.34</v>
      </c>
      <c r="E10715">
        <v>0.03</v>
      </c>
      <c r="F10715">
        <f t="shared" si="334"/>
        <v>42.160199999999996</v>
      </c>
      <c r="G10715">
        <f t="shared" si="335"/>
        <v>1363.1797999999999</v>
      </c>
      <c r="H10715">
        <v>3</v>
      </c>
      <c r="I10715" s="17">
        <v>45104</v>
      </c>
      <c r="J10715" s="17">
        <v>45107</v>
      </c>
      <c r="K10715" t="s">
        <v>31</v>
      </c>
      <c r="L10715" t="s">
        <v>27</v>
      </c>
      <c r="M10715">
        <v>73.77</v>
      </c>
      <c r="N10715" t="s">
        <v>34</v>
      </c>
    </row>
    <row r="10716" spans="1:14" ht="14.25" customHeight="1" x14ac:dyDescent="0.3">
      <c r="A10716" t="s">
        <v>5160</v>
      </c>
      <c r="B10716" t="s">
        <v>41</v>
      </c>
      <c r="C10716" t="s">
        <v>36</v>
      </c>
      <c r="D10716">
        <v>1407.11</v>
      </c>
      <c r="E10716">
        <v>0.13</v>
      </c>
      <c r="F10716">
        <f t="shared" si="334"/>
        <v>182.92429999999999</v>
      </c>
      <c r="G10716">
        <f t="shared" si="335"/>
        <v>1224.1857</v>
      </c>
      <c r="H10716">
        <v>3</v>
      </c>
      <c r="I10716" s="17">
        <v>45125</v>
      </c>
      <c r="J10716" s="17">
        <v>45131</v>
      </c>
      <c r="K10716" t="s">
        <v>31</v>
      </c>
      <c r="L10716" t="s">
        <v>22</v>
      </c>
      <c r="M10716">
        <v>401.29</v>
      </c>
      <c r="N10716" t="s">
        <v>48</v>
      </c>
    </row>
    <row r="10717" spans="1:14" ht="14.25" customHeight="1" x14ac:dyDescent="0.3">
      <c r="A10717" t="s">
        <v>9550</v>
      </c>
      <c r="B10717" t="s">
        <v>19</v>
      </c>
      <c r="C10717" t="s">
        <v>33</v>
      </c>
      <c r="D10717">
        <v>1408.23</v>
      </c>
      <c r="E10717">
        <v>0.11</v>
      </c>
      <c r="F10717">
        <f t="shared" si="334"/>
        <v>154.90530000000001</v>
      </c>
      <c r="G10717">
        <f t="shared" si="335"/>
        <v>1253.3247000000001</v>
      </c>
      <c r="H10717">
        <v>3</v>
      </c>
      <c r="I10717" s="17">
        <v>45386</v>
      </c>
      <c r="J10717" s="17">
        <v>45387</v>
      </c>
      <c r="K10717" t="s">
        <v>15</v>
      </c>
      <c r="L10717" t="s">
        <v>16</v>
      </c>
      <c r="M10717">
        <v>354.89</v>
      </c>
      <c r="N10717" t="s">
        <v>28</v>
      </c>
    </row>
    <row r="10718" spans="1:14" ht="14.25" customHeight="1" x14ac:dyDescent="0.3">
      <c r="A10718" t="s">
        <v>12852</v>
      </c>
      <c r="B10718" t="s">
        <v>19</v>
      </c>
      <c r="C10718" t="s">
        <v>26</v>
      </c>
      <c r="D10718">
        <v>1410.41</v>
      </c>
      <c r="E10718">
        <v>0.28999999999999998</v>
      </c>
      <c r="F10718">
        <f t="shared" si="334"/>
        <v>409.01889999999997</v>
      </c>
      <c r="G10718">
        <f t="shared" si="335"/>
        <v>1001.3911000000001</v>
      </c>
      <c r="H10718">
        <v>3</v>
      </c>
      <c r="I10718" s="17">
        <v>45498</v>
      </c>
      <c r="J10718" s="17">
        <v>45505</v>
      </c>
      <c r="K10718" t="s">
        <v>31</v>
      </c>
      <c r="L10718" t="s">
        <v>16</v>
      </c>
      <c r="M10718">
        <v>373.39</v>
      </c>
      <c r="N10718" t="s">
        <v>48</v>
      </c>
    </row>
    <row r="10719" spans="1:14" ht="14.25" customHeight="1" x14ac:dyDescent="0.3">
      <c r="A10719" t="s">
        <v>4843</v>
      </c>
      <c r="B10719" t="s">
        <v>25</v>
      </c>
      <c r="C10719" t="s">
        <v>26</v>
      </c>
      <c r="D10719">
        <v>1420.57</v>
      </c>
      <c r="E10719">
        <v>0.21</v>
      </c>
      <c r="F10719">
        <f t="shared" si="334"/>
        <v>298.31969999999995</v>
      </c>
      <c r="G10719">
        <f t="shared" si="335"/>
        <v>1122.2502999999999</v>
      </c>
      <c r="H10719">
        <v>3</v>
      </c>
      <c r="I10719" s="17">
        <v>45541</v>
      </c>
      <c r="J10719" s="17">
        <v>45543</v>
      </c>
      <c r="K10719" t="s">
        <v>15</v>
      </c>
      <c r="L10719" t="s">
        <v>27</v>
      </c>
      <c r="M10719">
        <v>350.71</v>
      </c>
      <c r="N10719" t="s">
        <v>28</v>
      </c>
    </row>
    <row r="10720" spans="1:14" ht="14.25" customHeight="1" x14ac:dyDescent="0.3">
      <c r="A10720" t="s">
        <v>8769</v>
      </c>
      <c r="B10720" t="s">
        <v>13</v>
      </c>
      <c r="C10720" t="s">
        <v>33</v>
      </c>
      <c r="D10720">
        <v>1421.47</v>
      </c>
      <c r="E10720">
        <v>0.5</v>
      </c>
      <c r="F10720">
        <f t="shared" si="334"/>
        <v>710.73500000000001</v>
      </c>
      <c r="G10720">
        <f t="shared" si="335"/>
        <v>710.73500000000001</v>
      </c>
      <c r="H10720">
        <v>3</v>
      </c>
      <c r="I10720" s="17">
        <v>45075</v>
      </c>
      <c r="J10720" s="17">
        <v>45082</v>
      </c>
      <c r="K10720" t="s">
        <v>15</v>
      </c>
      <c r="L10720" t="s">
        <v>27</v>
      </c>
      <c r="M10720">
        <v>373.54</v>
      </c>
      <c r="N10720" t="s">
        <v>34</v>
      </c>
    </row>
    <row r="10721" spans="1:14" ht="14.25" customHeight="1" x14ac:dyDescent="0.3">
      <c r="A10721" t="s">
        <v>7821</v>
      </c>
      <c r="B10721" t="s">
        <v>19</v>
      </c>
      <c r="C10721" t="s">
        <v>36</v>
      </c>
      <c r="D10721">
        <v>1424.76</v>
      </c>
      <c r="E10721">
        <v>0.14000000000000001</v>
      </c>
      <c r="F10721">
        <f t="shared" si="334"/>
        <v>199.46640000000002</v>
      </c>
      <c r="G10721">
        <f t="shared" si="335"/>
        <v>1225.2936</v>
      </c>
      <c r="H10721">
        <v>3</v>
      </c>
      <c r="I10721" s="17">
        <v>44972</v>
      </c>
      <c r="J10721" s="17">
        <v>44978</v>
      </c>
      <c r="K10721" t="s">
        <v>31</v>
      </c>
      <c r="L10721" t="s">
        <v>16</v>
      </c>
      <c r="M10721">
        <v>180.03</v>
      </c>
      <c r="N10721" t="s">
        <v>17</v>
      </c>
    </row>
    <row r="10722" spans="1:14" ht="14.25" customHeight="1" x14ac:dyDescent="0.3">
      <c r="A10722" t="s">
        <v>2446</v>
      </c>
      <c r="B10722" t="s">
        <v>13</v>
      </c>
      <c r="C10722" t="s">
        <v>20</v>
      </c>
      <c r="D10722">
        <v>1439.25</v>
      </c>
      <c r="E10722">
        <v>0.14000000000000001</v>
      </c>
      <c r="F10722">
        <f t="shared" si="334"/>
        <v>201.49500000000003</v>
      </c>
      <c r="G10722">
        <f t="shared" si="335"/>
        <v>1237.7549999999999</v>
      </c>
      <c r="H10722">
        <v>3</v>
      </c>
      <c r="I10722" s="17">
        <v>45646</v>
      </c>
      <c r="J10722" s="17">
        <v>45647</v>
      </c>
      <c r="K10722" t="s">
        <v>21</v>
      </c>
      <c r="L10722" t="s">
        <v>27</v>
      </c>
      <c r="M10722">
        <v>219.31</v>
      </c>
      <c r="N10722" t="s">
        <v>28</v>
      </c>
    </row>
    <row r="10723" spans="1:14" ht="14.25" customHeight="1" x14ac:dyDescent="0.3">
      <c r="A10723" t="s">
        <v>10659</v>
      </c>
      <c r="B10723" t="s">
        <v>19</v>
      </c>
      <c r="C10723" t="s">
        <v>36</v>
      </c>
      <c r="D10723">
        <v>1441.34</v>
      </c>
      <c r="E10723">
        <v>0.48</v>
      </c>
      <c r="F10723">
        <f t="shared" si="334"/>
        <v>691.84319999999991</v>
      </c>
      <c r="G10723">
        <f t="shared" si="335"/>
        <v>749.49680000000001</v>
      </c>
      <c r="H10723">
        <v>3</v>
      </c>
      <c r="I10723" s="17">
        <v>45299</v>
      </c>
      <c r="J10723" s="17">
        <v>45303</v>
      </c>
      <c r="K10723" t="s">
        <v>15</v>
      </c>
      <c r="L10723" t="s">
        <v>22</v>
      </c>
      <c r="M10723">
        <v>124.85</v>
      </c>
      <c r="N10723" t="s">
        <v>39</v>
      </c>
    </row>
    <row r="10724" spans="1:14" ht="14.25" customHeight="1" x14ac:dyDescent="0.3">
      <c r="A10724" t="s">
        <v>1127</v>
      </c>
      <c r="B10724" t="s">
        <v>41</v>
      </c>
      <c r="C10724" t="s">
        <v>26</v>
      </c>
      <c r="D10724">
        <v>1442.45</v>
      </c>
      <c r="E10724">
        <v>0.17</v>
      </c>
      <c r="F10724">
        <f t="shared" si="334"/>
        <v>245.21650000000002</v>
      </c>
      <c r="G10724">
        <f t="shared" si="335"/>
        <v>1197.2335</v>
      </c>
      <c r="H10724">
        <v>3</v>
      </c>
      <c r="I10724" s="17">
        <v>45605</v>
      </c>
      <c r="J10724" s="17">
        <v>45606</v>
      </c>
      <c r="K10724" t="s">
        <v>31</v>
      </c>
      <c r="L10724" t="s">
        <v>16</v>
      </c>
      <c r="M10724">
        <v>194.37</v>
      </c>
      <c r="N10724" t="s">
        <v>39</v>
      </c>
    </row>
    <row r="10725" spans="1:14" ht="14.25" customHeight="1" x14ac:dyDescent="0.3">
      <c r="A10725" t="s">
        <v>7296</v>
      </c>
      <c r="B10725" t="s">
        <v>19</v>
      </c>
      <c r="C10725" t="s">
        <v>20</v>
      </c>
      <c r="D10725">
        <v>1444.42</v>
      </c>
      <c r="E10725">
        <v>0.11</v>
      </c>
      <c r="F10725">
        <f t="shared" si="334"/>
        <v>158.8862</v>
      </c>
      <c r="G10725">
        <f t="shared" si="335"/>
        <v>1285.5338000000002</v>
      </c>
      <c r="H10725">
        <v>3</v>
      </c>
      <c r="I10725" s="17">
        <v>45033</v>
      </c>
      <c r="J10725" s="17">
        <v>45040</v>
      </c>
      <c r="K10725" t="s">
        <v>31</v>
      </c>
      <c r="L10725" t="s">
        <v>16</v>
      </c>
      <c r="M10725">
        <v>162.05000000000001</v>
      </c>
      <c r="N10725" t="s">
        <v>28</v>
      </c>
    </row>
    <row r="10726" spans="1:14" ht="14.25" customHeight="1" x14ac:dyDescent="0.3">
      <c r="A10726" t="s">
        <v>15212</v>
      </c>
      <c r="B10726" t="s">
        <v>19</v>
      </c>
      <c r="C10726" t="s">
        <v>14</v>
      </c>
      <c r="D10726">
        <v>1445.14</v>
      </c>
      <c r="E10726">
        <v>0.37</v>
      </c>
      <c r="F10726">
        <f t="shared" si="334"/>
        <v>534.70180000000005</v>
      </c>
      <c r="G10726">
        <f t="shared" si="335"/>
        <v>910.43820000000005</v>
      </c>
      <c r="H10726">
        <v>3</v>
      </c>
      <c r="I10726" s="17">
        <v>45080</v>
      </c>
      <c r="J10726" s="17">
        <v>45081</v>
      </c>
      <c r="K10726" t="s">
        <v>15</v>
      </c>
      <c r="L10726" t="s">
        <v>16</v>
      </c>
      <c r="M10726">
        <v>122.03</v>
      </c>
      <c r="N10726" t="s">
        <v>23</v>
      </c>
    </row>
    <row r="10727" spans="1:14" ht="14.25" customHeight="1" x14ac:dyDescent="0.3">
      <c r="A10727" t="s">
        <v>3881</v>
      </c>
      <c r="B10727" t="s">
        <v>25</v>
      </c>
      <c r="C10727" t="s">
        <v>36</v>
      </c>
      <c r="D10727">
        <v>1447.7</v>
      </c>
      <c r="E10727">
        <v>0.34</v>
      </c>
      <c r="F10727">
        <f t="shared" si="334"/>
        <v>492.21800000000007</v>
      </c>
      <c r="G10727">
        <f t="shared" si="335"/>
        <v>955.48199999999997</v>
      </c>
      <c r="H10727">
        <v>3</v>
      </c>
      <c r="I10727" s="17">
        <v>44961</v>
      </c>
      <c r="J10727" s="17">
        <v>44965</v>
      </c>
      <c r="K10727" t="s">
        <v>15</v>
      </c>
      <c r="L10727" t="s">
        <v>16</v>
      </c>
      <c r="M10727">
        <v>164.07</v>
      </c>
      <c r="N10727" t="s">
        <v>48</v>
      </c>
    </row>
    <row r="10728" spans="1:14" ht="14.25" customHeight="1" x14ac:dyDescent="0.3">
      <c r="A10728" t="s">
        <v>6521</v>
      </c>
      <c r="B10728" t="s">
        <v>13</v>
      </c>
      <c r="C10728" t="s">
        <v>26</v>
      </c>
      <c r="D10728">
        <v>1447.74</v>
      </c>
      <c r="E10728">
        <v>0.24</v>
      </c>
      <c r="F10728">
        <f t="shared" si="334"/>
        <v>347.45760000000001</v>
      </c>
      <c r="G10728">
        <f t="shared" si="335"/>
        <v>1100.2824000000001</v>
      </c>
      <c r="H10728">
        <v>3</v>
      </c>
      <c r="I10728" s="17">
        <v>45334</v>
      </c>
      <c r="J10728" s="17">
        <v>45336</v>
      </c>
      <c r="K10728" t="s">
        <v>15</v>
      </c>
      <c r="L10728" t="s">
        <v>27</v>
      </c>
      <c r="M10728">
        <v>73.44</v>
      </c>
      <c r="N10728" t="s">
        <v>34</v>
      </c>
    </row>
    <row r="10729" spans="1:14" ht="14.25" customHeight="1" x14ac:dyDescent="0.3">
      <c r="A10729" t="s">
        <v>7567</v>
      </c>
      <c r="B10729" t="s">
        <v>41</v>
      </c>
      <c r="C10729" t="s">
        <v>33</v>
      </c>
      <c r="D10729">
        <v>1448.03</v>
      </c>
      <c r="E10729">
        <v>0.11</v>
      </c>
      <c r="F10729">
        <f t="shared" si="334"/>
        <v>159.2833</v>
      </c>
      <c r="G10729">
        <f t="shared" si="335"/>
        <v>1288.7466999999999</v>
      </c>
      <c r="H10729">
        <v>3</v>
      </c>
      <c r="I10729" s="17">
        <v>45612</v>
      </c>
      <c r="J10729" s="17">
        <v>45613</v>
      </c>
      <c r="K10729" t="s">
        <v>21</v>
      </c>
      <c r="L10729" t="s">
        <v>22</v>
      </c>
      <c r="M10729">
        <v>139.85</v>
      </c>
      <c r="N10729" t="s">
        <v>17</v>
      </c>
    </row>
    <row r="10730" spans="1:14" ht="14.25" customHeight="1" x14ac:dyDescent="0.3">
      <c r="A10730" t="s">
        <v>5719</v>
      </c>
      <c r="B10730" t="s">
        <v>25</v>
      </c>
      <c r="C10730" t="s">
        <v>20</v>
      </c>
      <c r="D10730">
        <v>1451.2</v>
      </c>
      <c r="E10730">
        <v>0.3</v>
      </c>
      <c r="F10730">
        <f t="shared" si="334"/>
        <v>435.36</v>
      </c>
      <c r="G10730">
        <f t="shared" si="335"/>
        <v>1015.84</v>
      </c>
      <c r="H10730">
        <v>3</v>
      </c>
      <c r="I10730" s="17">
        <v>45172</v>
      </c>
      <c r="J10730" s="17">
        <v>45173</v>
      </c>
      <c r="K10730" t="s">
        <v>21</v>
      </c>
      <c r="L10730" t="s">
        <v>27</v>
      </c>
      <c r="M10730">
        <v>336.85</v>
      </c>
      <c r="N10730" t="s">
        <v>48</v>
      </c>
    </row>
    <row r="10731" spans="1:14" ht="14.25" customHeight="1" x14ac:dyDescent="0.3">
      <c r="A10731" t="s">
        <v>1992</v>
      </c>
      <c r="B10731" t="s">
        <v>13</v>
      </c>
      <c r="C10731" t="s">
        <v>20</v>
      </c>
      <c r="D10731">
        <v>1453.43</v>
      </c>
      <c r="E10731">
        <v>0.38</v>
      </c>
      <c r="F10731">
        <f t="shared" si="334"/>
        <v>552.30340000000001</v>
      </c>
      <c r="G10731">
        <f t="shared" si="335"/>
        <v>901.12660000000005</v>
      </c>
      <c r="H10731">
        <v>3</v>
      </c>
      <c r="I10731" s="17">
        <v>45335</v>
      </c>
      <c r="J10731" s="17">
        <v>45337</v>
      </c>
      <c r="K10731" t="s">
        <v>21</v>
      </c>
      <c r="L10731" t="s">
        <v>27</v>
      </c>
      <c r="M10731">
        <v>223.46</v>
      </c>
      <c r="N10731" t="s">
        <v>23</v>
      </c>
    </row>
    <row r="10732" spans="1:14" ht="14.25" customHeight="1" x14ac:dyDescent="0.3">
      <c r="A10732" t="s">
        <v>12667</v>
      </c>
      <c r="B10732" t="s">
        <v>25</v>
      </c>
      <c r="C10732" t="s">
        <v>36</v>
      </c>
      <c r="D10732">
        <v>1456.75</v>
      </c>
      <c r="E10732">
        <v>0.31</v>
      </c>
      <c r="F10732">
        <f t="shared" si="334"/>
        <v>451.59249999999997</v>
      </c>
      <c r="G10732">
        <f t="shared" si="335"/>
        <v>1005.1575</v>
      </c>
      <c r="H10732">
        <v>3</v>
      </c>
      <c r="I10732" s="17">
        <v>45454</v>
      </c>
      <c r="J10732" s="17">
        <v>45455</v>
      </c>
      <c r="K10732" t="s">
        <v>15</v>
      </c>
      <c r="L10732" t="s">
        <v>22</v>
      </c>
      <c r="M10732">
        <v>183.84</v>
      </c>
      <c r="N10732" t="s">
        <v>48</v>
      </c>
    </row>
    <row r="10733" spans="1:14" ht="14.25" customHeight="1" x14ac:dyDescent="0.3">
      <c r="A10733" t="s">
        <v>11887</v>
      </c>
      <c r="B10733" t="s">
        <v>13</v>
      </c>
      <c r="C10733" t="s">
        <v>14</v>
      </c>
      <c r="D10733">
        <v>1458.08</v>
      </c>
      <c r="E10733">
        <v>0.18</v>
      </c>
      <c r="F10733">
        <f t="shared" si="334"/>
        <v>262.45439999999996</v>
      </c>
      <c r="G10733">
        <f t="shared" si="335"/>
        <v>1195.6255999999998</v>
      </c>
      <c r="H10733">
        <v>3</v>
      </c>
      <c r="I10733" s="17">
        <v>45304</v>
      </c>
      <c r="J10733" s="17">
        <v>45310</v>
      </c>
      <c r="K10733" t="s">
        <v>21</v>
      </c>
      <c r="L10733" t="s">
        <v>16</v>
      </c>
      <c r="M10733">
        <v>431.38</v>
      </c>
      <c r="N10733" t="s">
        <v>28</v>
      </c>
    </row>
    <row r="10734" spans="1:14" ht="14.25" customHeight="1" x14ac:dyDescent="0.3">
      <c r="A10734" t="s">
        <v>317</v>
      </c>
      <c r="B10734" t="s">
        <v>41</v>
      </c>
      <c r="C10734" t="s">
        <v>36</v>
      </c>
      <c r="D10734">
        <v>1460.15</v>
      </c>
      <c r="E10734">
        <v>0.21</v>
      </c>
      <c r="F10734">
        <f t="shared" si="334"/>
        <v>306.63150000000002</v>
      </c>
      <c r="G10734">
        <f t="shared" si="335"/>
        <v>1153.5185000000001</v>
      </c>
      <c r="H10734">
        <v>3</v>
      </c>
      <c r="I10734" s="17">
        <v>45295</v>
      </c>
      <c r="J10734" s="17">
        <v>45302</v>
      </c>
      <c r="K10734" t="s">
        <v>31</v>
      </c>
      <c r="L10734" t="s">
        <v>22</v>
      </c>
      <c r="M10734">
        <v>362.96</v>
      </c>
      <c r="N10734" t="s">
        <v>48</v>
      </c>
    </row>
    <row r="10735" spans="1:14" ht="14.25" customHeight="1" x14ac:dyDescent="0.3">
      <c r="A10735" t="s">
        <v>13959</v>
      </c>
      <c r="B10735" t="s">
        <v>13</v>
      </c>
      <c r="C10735" t="s">
        <v>20</v>
      </c>
      <c r="D10735">
        <v>1460.87</v>
      </c>
      <c r="E10735">
        <v>0.2</v>
      </c>
      <c r="F10735">
        <f t="shared" si="334"/>
        <v>292.17399999999998</v>
      </c>
      <c r="G10735">
        <f t="shared" si="335"/>
        <v>1168.6959999999999</v>
      </c>
      <c r="H10735">
        <v>3</v>
      </c>
      <c r="I10735" s="17">
        <v>45203</v>
      </c>
      <c r="J10735" s="17">
        <v>45207</v>
      </c>
      <c r="K10735" t="s">
        <v>21</v>
      </c>
      <c r="L10735" t="s">
        <v>27</v>
      </c>
      <c r="M10735">
        <v>430.49</v>
      </c>
      <c r="N10735" t="s">
        <v>39</v>
      </c>
    </row>
    <row r="10736" spans="1:14" ht="14.25" customHeight="1" x14ac:dyDescent="0.3">
      <c r="A10736" t="s">
        <v>7091</v>
      </c>
      <c r="B10736" t="s">
        <v>19</v>
      </c>
      <c r="C10736" t="s">
        <v>20</v>
      </c>
      <c r="D10736">
        <v>1467.95</v>
      </c>
      <c r="E10736">
        <v>0.08</v>
      </c>
      <c r="F10736">
        <f t="shared" si="334"/>
        <v>117.43600000000001</v>
      </c>
      <c r="G10736">
        <f t="shared" si="335"/>
        <v>1350.5140000000001</v>
      </c>
      <c r="H10736">
        <v>3</v>
      </c>
      <c r="I10736" s="17">
        <v>45017</v>
      </c>
      <c r="J10736" s="17">
        <v>45020</v>
      </c>
      <c r="K10736" t="s">
        <v>31</v>
      </c>
      <c r="L10736" t="s">
        <v>16</v>
      </c>
      <c r="M10736">
        <v>94.43</v>
      </c>
      <c r="N10736" t="s">
        <v>28</v>
      </c>
    </row>
    <row r="10737" spans="1:14" ht="14.25" customHeight="1" x14ac:dyDescent="0.3">
      <c r="A10737" t="s">
        <v>9566</v>
      </c>
      <c r="B10737" t="s">
        <v>41</v>
      </c>
      <c r="C10737" t="s">
        <v>20</v>
      </c>
      <c r="D10737">
        <v>1470.07</v>
      </c>
      <c r="E10737">
        <v>0.25</v>
      </c>
      <c r="F10737">
        <f t="shared" si="334"/>
        <v>367.51749999999998</v>
      </c>
      <c r="G10737">
        <f t="shared" si="335"/>
        <v>1102.5525</v>
      </c>
      <c r="H10737">
        <v>3</v>
      </c>
      <c r="I10737" s="17">
        <v>45442</v>
      </c>
      <c r="J10737" s="17">
        <v>45449</v>
      </c>
      <c r="K10737" t="s">
        <v>21</v>
      </c>
      <c r="L10737" t="s">
        <v>27</v>
      </c>
      <c r="M10737">
        <v>133.6</v>
      </c>
      <c r="N10737" t="s">
        <v>34</v>
      </c>
    </row>
    <row r="10738" spans="1:14" ht="14.25" customHeight="1" x14ac:dyDescent="0.3">
      <c r="A10738" t="s">
        <v>6024</v>
      </c>
      <c r="B10738" t="s">
        <v>25</v>
      </c>
      <c r="C10738" t="s">
        <v>36</v>
      </c>
      <c r="D10738">
        <v>1470.96</v>
      </c>
      <c r="E10738">
        <v>0.17</v>
      </c>
      <c r="F10738">
        <f t="shared" si="334"/>
        <v>250.06320000000002</v>
      </c>
      <c r="G10738">
        <f t="shared" si="335"/>
        <v>1220.8968</v>
      </c>
      <c r="H10738">
        <v>3</v>
      </c>
      <c r="I10738" s="17">
        <v>44953</v>
      </c>
      <c r="J10738" s="17">
        <v>44957</v>
      </c>
      <c r="K10738" t="s">
        <v>21</v>
      </c>
      <c r="L10738" t="s">
        <v>16</v>
      </c>
      <c r="M10738">
        <v>137.81</v>
      </c>
      <c r="N10738" t="s">
        <v>17</v>
      </c>
    </row>
    <row r="10739" spans="1:14" ht="14.25" customHeight="1" x14ac:dyDescent="0.3">
      <c r="A10739" t="s">
        <v>5059</v>
      </c>
      <c r="B10739" t="s">
        <v>25</v>
      </c>
      <c r="C10739" t="s">
        <v>26</v>
      </c>
      <c r="D10739">
        <v>1472.76</v>
      </c>
      <c r="E10739">
        <v>0.38</v>
      </c>
      <c r="F10739">
        <f t="shared" si="334"/>
        <v>559.64880000000005</v>
      </c>
      <c r="G10739">
        <f t="shared" si="335"/>
        <v>913.11119999999994</v>
      </c>
      <c r="H10739">
        <v>3</v>
      </c>
      <c r="I10739" s="17">
        <v>45049</v>
      </c>
      <c r="J10739" s="17">
        <v>45055</v>
      </c>
      <c r="K10739" t="s">
        <v>21</v>
      </c>
      <c r="L10739" t="s">
        <v>16</v>
      </c>
      <c r="M10739">
        <v>296.01</v>
      </c>
      <c r="N10739" t="s">
        <v>17</v>
      </c>
    </row>
    <row r="10740" spans="1:14" ht="14.25" customHeight="1" x14ac:dyDescent="0.3">
      <c r="A10740" t="s">
        <v>2546</v>
      </c>
      <c r="B10740" t="s">
        <v>19</v>
      </c>
      <c r="C10740" t="s">
        <v>14</v>
      </c>
      <c r="D10740">
        <v>1472.91</v>
      </c>
      <c r="E10740">
        <v>0.2</v>
      </c>
      <c r="F10740">
        <f t="shared" si="334"/>
        <v>294.58200000000005</v>
      </c>
      <c r="G10740">
        <f t="shared" si="335"/>
        <v>1178.328</v>
      </c>
      <c r="H10740">
        <v>3</v>
      </c>
      <c r="I10740" s="17">
        <v>45081</v>
      </c>
      <c r="J10740" s="17">
        <v>45082</v>
      </c>
      <c r="K10740" t="s">
        <v>21</v>
      </c>
      <c r="L10740" t="s">
        <v>22</v>
      </c>
      <c r="M10740">
        <v>210.34</v>
      </c>
      <c r="N10740" t="s">
        <v>39</v>
      </c>
    </row>
    <row r="10741" spans="1:14" ht="14.25" customHeight="1" x14ac:dyDescent="0.3">
      <c r="A10741" t="s">
        <v>1663</v>
      </c>
      <c r="B10741" t="s">
        <v>13</v>
      </c>
      <c r="C10741" t="s">
        <v>26</v>
      </c>
      <c r="D10741">
        <v>1474.73</v>
      </c>
      <c r="E10741">
        <v>0.15</v>
      </c>
      <c r="F10741">
        <f t="shared" si="334"/>
        <v>221.20949999999999</v>
      </c>
      <c r="G10741">
        <f t="shared" si="335"/>
        <v>1253.5205000000001</v>
      </c>
      <c r="H10741">
        <v>3</v>
      </c>
      <c r="I10741" s="17">
        <v>45030</v>
      </c>
      <c r="J10741" s="17">
        <v>45036</v>
      </c>
      <c r="K10741" t="s">
        <v>15</v>
      </c>
      <c r="L10741" t="s">
        <v>16</v>
      </c>
      <c r="M10741">
        <v>218.39</v>
      </c>
      <c r="N10741" t="s">
        <v>17</v>
      </c>
    </row>
    <row r="10742" spans="1:14" ht="14.25" customHeight="1" x14ac:dyDescent="0.3">
      <c r="A10742" t="s">
        <v>14353</v>
      </c>
      <c r="B10742" t="s">
        <v>41</v>
      </c>
      <c r="C10742" t="s">
        <v>36</v>
      </c>
      <c r="D10742">
        <v>1480.59</v>
      </c>
      <c r="E10742">
        <v>0.43</v>
      </c>
      <c r="F10742">
        <f t="shared" si="334"/>
        <v>636.65369999999996</v>
      </c>
      <c r="G10742">
        <f t="shared" si="335"/>
        <v>843.93629999999996</v>
      </c>
      <c r="H10742">
        <v>3</v>
      </c>
      <c r="I10742" s="17">
        <v>45605</v>
      </c>
      <c r="J10742" s="17">
        <v>45607</v>
      </c>
      <c r="K10742" t="s">
        <v>15</v>
      </c>
      <c r="L10742" t="s">
        <v>22</v>
      </c>
      <c r="M10742">
        <v>155.97</v>
      </c>
      <c r="N10742" t="s">
        <v>48</v>
      </c>
    </row>
    <row r="10743" spans="1:14" ht="14.25" customHeight="1" x14ac:dyDescent="0.3">
      <c r="A10743" t="s">
        <v>14708</v>
      </c>
      <c r="B10743" t="s">
        <v>19</v>
      </c>
      <c r="C10743" t="s">
        <v>26</v>
      </c>
      <c r="D10743">
        <v>1482.02</v>
      </c>
      <c r="E10743">
        <v>0.38</v>
      </c>
      <c r="F10743">
        <f t="shared" si="334"/>
        <v>563.16759999999999</v>
      </c>
      <c r="G10743">
        <f t="shared" si="335"/>
        <v>918.85239999999999</v>
      </c>
      <c r="H10743">
        <v>3</v>
      </c>
      <c r="I10743" s="17">
        <v>45313</v>
      </c>
      <c r="J10743" s="17">
        <v>45315</v>
      </c>
      <c r="K10743" t="s">
        <v>31</v>
      </c>
      <c r="L10743" t="s">
        <v>27</v>
      </c>
      <c r="M10743">
        <v>309.16000000000003</v>
      </c>
      <c r="N10743" t="s">
        <v>23</v>
      </c>
    </row>
    <row r="10744" spans="1:14" ht="14.25" customHeight="1" x14ac:dyDescent="0.3">
      <c r="A10744" t="s">
        <v>3083</v>
      </c>
      <c r="B10744" t="s">
        <v>19</v>
      </c>
      <c r="C10744" t="s">
        <v>20</v>
      </c>
      <c r="D10744">
        <v>1482.29</v>
      </c>
      <c r="E10744">
        <v>0.42</v>
      </c>
      <c r="F10744">
        <f t="shared" si="334"/>
        <v>622.56179999999995</v>
      </c>
      <c r="G10744">
        <f t="shared" si="335"/>
        <v>859.72820000000002</v>
      </c>
      <c r="H10744">
        <v>3</v>
      </c>
      <c r="I10744" s="17">
        <v>45606</v>
      </c>
      <c r="J10744" s="17">
        <v>45608</v>
      </c>
      <c r="K10744" t="s">
        <v>15</v>
      </c>
      <c r="L10744" t="s">
        <v>22</v>
      </c>
      <c r="M10744">
        <v>156.30000000000001</v>
      </c>
      <c r="N10744" t="s">
        <v>28</v>
      </c>
    </row>
    <row r="10745" spans="1:14" ht="14.25" customHeight="1" x14ac:dyDescent="0.3">
      <c r="A10745" t="s">
        <v>4043</v>
      </c>
      <c r="B10745" t="s">
        <v>41</v>
      </c>
      <c r="C10745" t="s">
        <v>26</v>
      </c>
      <c r="D10745">
        <v>1483.29</v>
      </c>
      <c r="E10745">
        <v>0.42</v>
      </c>
      <c r="F10745">
        <f t="shared" si="334"/>
        <v>622.98179999999991</v>
      </c>
      <c r="G10745">
        <f t="shared" si="335"/>
        <v>860.30820000000006</v>
      </c>
      <c r="H10745">
        <v>3</v>
      </c>
      <c r="I10745" s="17">
        <v>44956</v>
      </c>
      <c r="J10745" s="17">
        <v>44958</v>
      </c>
      <c r="K10745" t="s">
        <v>15</v>
      </c>
      <c r="L10745" t="s">
        <v>16</v>
      </c>
      <c r="M10745">
        <v>399.88</v>
      </c>
      <c r="N10745" t="s">
        <v>34</v>
      </c>
    </row>
    <row r="10746" spans="1:14" ht="14.25" customHeight="1" x14ac:dyDescent="0.3">
      <c r="A10746" t="s">
        <v>5252</v>
      </c>
      <c r="B10746" t="s">
        <v>19</v>
      </c>
      <c r="C10746" t="s">
        <v>33</v>
      </c>
      <c r="D10746">
        <v>1486.39</v>
      </c>
      <c r="E10746">
        <v>0.28000000000000003</v>
      </c>
      <c r="F10746">
        <f t="shared" si="334"/>
        <v>416.18920000000008</v>
      </c>
      <c r="G10746">
        <f t="shared" si="335"/>
        <v>1070.2008000000001</v>
      </c>
      <c r="H10746">
        <v>3</v>
      </c>
      <c r="I10746" s="17">
        <v>45562</v>
      </c>
      <c r="J10746" s="17">
        <v>45565</v>
      </c>
      <c r="K10746" t="s">
        <v>15</v>
      </c>
      <c r="L10746" t="s">
        <v>22</v>
      </c>
      <c r="M10746">
        <v>161.79</v>
      </c>
      <c r="N10746" t="s">
        <v>17</v>
      </c>
    </row>
    <row r="10747" spans="1:14" ht="14.25" customHeight="1" x14ac:dyDescent="0.3">
      <c r="A10747" t="s">
        <v>10633</v>
      </c>
      <c r="B10747" t="s">
        <v>19</v>
      </c>
      <c r="C10747" t="s">
        <v>26</v>
      </c>
      <c r="D10747">
        <v>1487.36</v>
      </c>
      <c r="E10747">
        <v>0.5</v>
      </c>
      <c r="F10747">
        <f t="shared" si="334"/>
        <v>743.68</v>
      </c>
      <c r="G10747">
        <f t="shared" si="335"/>
        <v>743.68</v>
      </c>
      <c r="H10747">
        <v>3</v>
      </c>
      <c r="I10747" s="17">
        <v>45261</v>
      </c>
      <c r="J10747" s="17">
        <v>45264</v>
      </c>
      <c r="K10747" t="s">
        <v>21</v>
      </c>
      <c r="L10747" t="s">
        <v>27</v>
      </c>
      <c r="M10747">
        <v>166.72</v>
      </c>
      <c r="N10747" t="s">
        <v>39</v>
      </c>
    </row>
    <row r="10748" spans="1:14" ht="14.25" customHeight="1" x14ac:dyDescent="0.3">
      <c r="A10748" t="s">
        <v>1373</v>
      </c>
      <c r="B10748" t="s">
        <v>13</v>
      </c>
      <c r="C10748" t="s">
        <v>33</v>
      </c>
      <c r="D10748">
        <v>1489.6</v>
      </c>
      <c r="E10748">
        <v>0.28000000000000003</v>
      </c>
      <c r="F10748">
        <f t="shared" si="334"/>
        <v>417.08800000000002</v>
      </c>
      <c r="G10748">
        <f t="shared" si="335"/>
        <v>1072.5119999999999</v>
      </c>
      <c r="H10748">
        <v>3</v>
      </c>
      <c r="I10748" s="17">
        <v>45327</v>
      </c>
      <c r="J10748" s="17">
        <v>45331</v>
      </c>
      <c r="K10748" t="s">
        <v>21</v>
      </c>
      <c r="L10748" t="s">
        <v>16</v>
      </c>
      <c r="M10748">
        <v>327.74</v>
      </c>
      <c r="N10748" t="s">
        <v>34</v>
      </c>
    </row>
    <row r="10749" spans="1:14" ht="14.25" customHeight="1" x14ac:dyDescent="0.3">
      <c r="A10749" t="s">
        <v>6094</v>
      </c>
      <c r="B10749" t="s">
        <v>13</v>
      </c>
      <c r="C10749" t="s">
        <v>36</v>
      </c>
      <c r="D10749">
        <v>1491.65</v>
      </c>
      <c r="E10749">
        <v>0.25</v>
      </c>
      <c r="F10749">
        <f t="shared" si="334"/>
        <v>372.91250000000002</v>
      </c>
      <c r="G10749">
        <f t="shared" si="335"/>
        <v>1118.7375000000002</v>
      </c>
      <c r="H10749">
        <v>3</v>
      </c>
      <c r="I10749" s="17">
        <v>44988</v>
      </c>
      <c r="J10749" s="17">
        <v>44989</v>
      </c>
      <c r="K10749" t="s">
        <v>21</v>
      </c>
      <c r="L10749" t="s">
        <v>22</v>
      </c>
      <c r="M10749">
        <v>400.18</v>
      </c>
      <c r="N10749" t="s">
        <v>23</v>
      </c>
    </row>
    <row r="10750" spans="1:14" ht="14.25" customHeight="1" x14ac:dyDescent="0.3">
      <c r="A10750" t="s">
        <v>3571</v>
      </c>
      <c r="B10750" t="s">
        <v>19</v>
      </c>
      <c r="C10750" t="s">
        <v>26</v>
      </c>
      <c r="D10750">
        <v>1494.03</v>
      </c>
      <c r="E10750">
        <v>0.36</v>
      </c>
      <c r="F10750">
        <f t="shared" si="334"/>
        <v>537.85079999999994</v>
      </c>
      <c r="G10750">
        <f t="shared" si="335"/>
        <v>956.17920000000004</v>
      </c>
      <c r="H10750">
        <v>3</v>
      </c>
      <c r="I10750" s="17">
        <v>45300</v>
      </c>
      <c r="J10750" s="17">
        <v>45305</v>
      </c>
      <c r="K10750" t="s">
        <v>31</v>
      </c>
      <c r="L10750" t="s">
        <v>16</v>
      </c>
      <c r="M10750">
        <v>78.36</v>
      </c>
      <c r="N10750" t="s">
        <v>39</v>
      </c>
    </row>
    <row r="10751" spans="1:14" ht="14.25" customHeight="1" x14ac:dyDescent="0.3">
      <c r="A10751" t="s">
        <v>13260</v>
      </c>
      <c r="B10751" t="s">
        <v>25</v>
      </c>
      <c r="C10751" t="s">
        <v>36</v>
      </c>
      <c r="D10751">
        <v>1494.81</v>
      </c>
      <c r="E10751">
        <v>0.44</v>
      </c>
      <c r="F10751">
        <f t="shared" si="334"/>
        <v>657.71640000000002</v>
      </c>
      <c r="G10751">
        <f t="shared" si="335"/>
        <v>837.09359999999992</v>
      </c>
      <c r="H10751">
        <v>3</v>
      </c>
      <c r="I10751" s="17">
        <v>45394</v>
      </c>
      <c r="J10751" s="17">
        <v>45398</v>
      </c>
      <c r="K10751" t="s">
        <v>15</v>
      </c>
      <c r="L10751" t="s">
        <v>16</v>
      </c>
      <c r="M10751">
        <v>416.89</v>
      </c>
      <c r="N10751" t="s">
        <v>17</v>
      </c>
    </row>
    <row r="10752" spans="1:14" ht="14.25" customHeight="1" x14ac:dyDescent="0.3">
      <c r="A10752" t="s">
        <v>7259</v>
      </c>
      <c r="B10752" t="s">
        <v>13</v>
      </c>
      <c r="C10752" t="s">
        <v>20</v>
      </c>
      <c r="D10752">
        <v>1498.6</v>
      </c>
      <c r="E10752">
        <v>0.42</v>
      </c>
      <c r="F10752">
        <f t="shared" si="334"/>
        <v>629.41199999999992</v>
      </c>
      <c r="G10752">
        <f t="shared" si="335"/>
        <v>869.18799999999999</v>
      </c>
      <c r="H10752">
        <v>3</v>
      </c>
      <c r="I10752" s="17">
        <v>45205</v>
      </c>
      <c r="J10752" s="17">
        <v>45210</v>
      </c>
      <c r="K10752" t="s">
        <v>15</v>
      </c>
      <c r="L10752" t="s">
        <v>27</v>
      </c>
      <c r="M10752">
        <v>93.94</v>
      </c>
      <c r="N10752" t="s">
        <v>39</v>
      </c>
    </row>
    <row r="10753" spans="1:14" ht="14.25" customHeight="1" x14ac:dyDescent="0.3">
      <c r="A10753" t="s">
        <v>12974</v>
      </c>
      <c r="B10753" t="s">
        <v>19</v>
      </c>
      <c r="C10753" t="s">
        <v>26</v>
      </c>
      <c r="D10753">
        <v>1509.11</v>
      </c>
      <c r="E10753">
        <v>0.28000000000000003</v>
      </c>
      <c r="F10753">
        <f t="shared" si="334"/>
        <v>422.55080000000004</v>
      </c>
      <c r="G10753">
        <f t="shared" si="335"/>
        <v>1086.5591999999999</v>
      </c>
      <c r="H10753">
        <v>3</v>
      </c>
      <c r="I10753" s="17">
        <v>45379</v>
      </c>
      <c r="J10753" s="17">
        <v>45385</v>
      </c>
      <c r="K10753" t="s">
        <v>21</v>
      </c>
      <c r="L10753" t="s">
        <v>27</v>
      </c>
      <c r="M10753">
        <v>257.73</v>
      </c>
      <c r="N10753" t="s">
        <v>23</v>
      </c>
    </row>
    <row r="10754" spans="1:14" ht="14.25" customHeight="1" x14ac:dyDescent="0.3">
      <c r="A10754" t="s">
        <v>1725</v>
      </c>
      <c r="B10754" t="s">
        <v>19</v>
      </c>
      <c r="C10754" t="s">
        <v>14</v>
      </c>
      <c r="D10754">
        <v>1515.2</v>
      </c>
      <c r="E10754">
        <v>0.32</v>
      </c>
      <c r="F10754">
        <f t="shared" ref="F10754:F10817" si="336">D10754*E10754</f>
        <v>484.86400000000003</v>
      </c>
      <c r="G10754">
        <f t="shared" ref="G10754:G10817" si="337">D10754-F10754</f>
        <v>1030.336</v>
      </c>
      <c r="H10754">
        <v>3</v>
      </c>
      <c r="I10754" s="17">
        <v>44995</v>
      </c>
      <c r="J10754" s="17">
        <v>44998</v>
      </c>
      <c r="K10754" t="s">
        <v>15</v>
      </c>
      <c r="L10754" t="s">
        <v>16</v>
      </c>
      <c r="M10754">
        <v>415.87</v>
      </c>
      <c r="N10754" t="s">
        <v>48</v>
      </c>
    </row>
    <row r="10755" spans="1:14" ht="14.25" customHeight="1" x14ac:dyDescent="0.3">
      <c r="A10755" t="s">
        <v>3011</v>
      </c>
      <c r="B10755" t="s">
        <v>25</v>
      </c>
      <c r="C10755" t="s">
        <v>33</v>
      </c>
      <c r="D10755">
        <v>1518.79</v>
      </c>
      <c r="E10755">
        <v>0.14000000000000001</v>
      </c>
      <c r="F10755">
        <f t="shared" si="336"/>
        <v>212.63060000000002</v>
      </c>
      <c r="G10755">
        <f t="shared" si="337"/>
        <v>1306.1594</v>
      </c>
      <c r="H10755">
        <v>3</v>
      </c>
      <c r="I10755" s="17">
        <v>45331</v>
      </c>
      <c r="J10755" s="17">
        <v>45336</v>
      </c>
      <c r="K10755" t="s">
        <v>21</v>
      </c>
      <c r="L10755" t="s">
        <v>27</v>
      </c>
      <c r="M10755">
        <v>420.82</v>
      </c>
      <c r="N10755" t="s">
        <v>28</v>
      </c>
    </row>
    <row r="10756" spans="1:14" ht="14.25" customHeight="1" x14ac:dyDescent="0.3">
      <c r="A10756" t="s">
        <v>6795</v>
      </c>
      <c r="B10756" t="s">
        <v>19</v>
      </c>
      <c r="C10756" t="s">
        <v>33</v>
      </c>
      <c r="D10756">
        <v>1523.39</v>
      </c>
      <c r="E10756">
        <v>0.36</v>
      </c>
      <c r="F10756">
        <f t="shared" si="336"/>
        <v>548.42039999999997</v>
      </c>
      <c r="G10756">
        <f t="shared" si="337"/>
        <v>974.96960000000013</v>
      </c>
      <c r="H10756">
        <v>3</v>
      </c>
      <c r="I10756" s="17">
        <v>45632</v>
      </c>
      <c r="J10756" s="17">
        <v>45638</v>
      </c>
      <c r="K10756" t="s">
        <v>31</v>
      </c>
      <c r="L10756" t="s">
        <v>16</v>
      </c>
      <c r="M10756">
        <v>302.45</v>
      </c>
      <c r="N10756" t="s">
        <v>48</v>
      </c>
    </row>
    <row r="10757" spans="1:14" ht="14.25" customHeight="1" x14ac:dyDescent="0.3">
      <c r="A10757" t="s">
        <v>10305</v>
      </c>
      <c r="B10757" t="s">
        <v>41</v>
      </c>
      <c r="C10757" t="s">
        <v>26</v>
      </c>
      <c r="D10757">
        <v>1530.13</v>
      </c>
      <c r="E10757">
        <v>0.3</v>
      </c>
      <c r="F10757">
        <f t="shared" si="336"/>
        <v>459.03900000000004</v>
      </c>
      <c r="G10757">
        <f t="shared" si="337"/>
        <v>1071.0910000000001</v>
      </c>
      <c r="H10757">
        <v>3</v>
      </c>
      <c r="I10757" s="17">
        <v>45472</v>
      </c>
      <c r="J10757" s="17">
        <v>45474</v>
      </c>
      <c r="K10757" t="s">
        <v>21</v>
      </c>
      <c r="L10757" t="s">
        <v>16</v>
      </c>
      <c r="M10757">
        <v>215.15</v>
      </c>
      <c r="N10757" t="s">
        <v>28</v>
      </c>
    </row>
    <row r="10758" spans="1:14" ht="14.25" customHeight="1" x14ac:dyDescent="0.3">
      <c r="A10758" t="s">
        <v>721</v>
      </c>
      <c r="B10758" t="s">
        <v>13</v>
      </c>
      <c r="C10758" t="s">
        <v>36</v>
      </c>
      <c r="D10758">
        <v>1530.84</v>
      </c>
      <c r="E10758">
        <v>7.0000000000000007E-2</v>
      </c>
      <c r="F10758">
        <f t="shared" si="336"/>
        <v>107.1588</v>
      </c>
      <c r="G10758">
        <f t="shared" si="337"/>
        <v>1423.6812</v>
      </c>
      <c r="H10758">
        <v>3</v>
      </c>
      <c r="I10758" s="17">
        <v>45348</v>
      </c>
      <c r="J10758" s="17">
        <v>45353</v>
      </c>
      <c r="K10758" t="s">
        <v>21</v>
      </c>
      <c r="L10758" t="s">
        <v>27</v>
      </c>
      <c r="M10758">
        <v>351.38</v>
      </c>
      <c r="N10758" t="s">
        <v>34</v>
      </c>
    </row>
    <row r="10759" spans="1:14" ht="14.25" customHeight="1" x14ac:dyDescent="0.3">
      <c r="A10759" t="s">
        <v>6516</v>
      </c>
      <c r="B10759" t="s">
        <v>25</v>
      </c>
      <c r="C10759" t="s">
        <v>20</v>
      </c>
      <c r="D10759">
        <v>1536.4</v>
      </c>
      <c r="E10759">
        <v>0.18</v>
      </c>
      <c r="F10759">
        <f t="shared" si="336"/>
        <v>276.55200000000002</v>
      </c>
      <c r="G10759">
        <f t="shared" si="337"/>
        <v>1259.848</v>
      </c>
      <c r="H10759">
        <v>3</v>
      </c>
      <c r="I10759" s="17">
        <v>45283</v>
      </c>
      <c r="J10759" s="17">
        <v>45285</v>
      </c>
      <c r="K10759" t="s">
        <v>15</v>
      </c>
      <c r="L10759" t="s">
        <v>22</v>
      </c>
      <c r="M10759">
        <v>252.27</v>
      </c>
      <c r="N10759" t="s">
        <v>28</v>
      </c>
    </row>
    <row r="10760" spans="1:14" ht="14.25" customHeight="1" x14ac:dyDescent="0.3">
      <c r="A10760" t="s">
        <v>15354</v>
      </c>
      <c r="B10760" t="s">
        <v>13</v>
      </c>
      <c r="C10760" t="s">
        <v>20</v>
      </c>
      <c r="D10760">
        <v>1539.96</v>
      </c>
      <c r="E10760">
        <v>0.36</v>
      </c>
      <c r="F10760">
        <f t="shared" si="336"/>
        <v>554.38559999999995</v>
      </c>
      <c r="G10760">
        <f t="shared" si="337"/>
        <v>985.57440000000008</v>
      </c>
      <c r="H10760">
        <v>3</v>
      </c>
      <c r="I10760" s="17">
        <v>45484</v>
      </c>
      <c r="J10760" s="17">
        <v>45489</v>
      </c>
      <c r="K10760" t="s">
        <v>21</v>
      </c>
      <c r="L10760" t="s">
        <v>16</v>
      </c>
      <c r="M10760">
        <v>95.11</v>
      </c>
      <c r="N10760" t="s">
        <v>28</v>
      </c>
    </row>
    <row r="10761" spans="1:14" ht="14.25" customHeight="1" x14ac:dyDescent="0.3">
      <c r="A10761" t="s">
        <v>2961</v>
      </c>
      <c r="B10761" t="s">
        <v>41</v>
      </c>
      <c r="C10761" t="s">
        <v>20</v>
      </c>
      <c r="D10761">
        <v>1543.87</v>
      </c>
      <c r="E10761">
        <v>0.18</v>
      </c>
      <c r="F10761">
        <f t="shared" si="336"/>
        <v>277.89659999999998</v>
      </c>
      <c r="G10761">
        <f t="shared" si="337"/>
        <v>1265.9733999999999</v>
      </c>
      <c r="H10761">
        <v>3</v>
      </c>
      <c r="I10761" s="17">
        <v>45221</v>
      </c>
      <c r="J10761" s="17">
        <v>45223</v>
      </c>
      <c r="K10761" t="s">
        <v>15</v>
      </c>
      <c r="L10761" t="s">
        <v>16</v>
      </c>
      <c r="M10761">
        <v>445.99</v>
      </c>
      <c r="N10761" t="s">
        <v>17</v>
      </c>
    </row>
    <row r="10762" spans="1:14" ht="14.25" customHeight="1" x14ac:dyDescent="0.3">
      <c r="A10762" t="s">
        <v>5305</v>
      </c>
      <c r="B10762" t="s">
        <v>25</v>
      </c>
      <c r="C10762" t="s">
        <v>26</v>
      </c>
      <c r="D10762">
        <v>1544.16</v>
      </c>
      <c r="E10762">
        <v>0.48</v>
      </c>
      <c r="F10762">
        <f t="shared" si="336"/>
        <v>741.19680000000005</v>
      </c>
      <c r="G10762">
        <f t="shared" si="337"/>
        <v>802.96320000000003</v>
      </c>
      <c r="H10762">
        <v>3</v>
      </c>
      <c r="I10762" s="17">
        <v>45107</v>
      </c>
      <c r="J10762" s="17">
        <v>45110</v>
      </c>
      <c r="K10762" t="s">
        <v>21</v>
      </c>
      <c r="L10762" t="s">
        <v>16</v>
      </c>
      <c r="M10762">
        <v>358.76</v>
      </c>
      <c r="N10762" t="s">
        <v>39</v>
      </c>
    </row>
    <row r="10763" spans="1:14" ht="14.25" customHeight="1" x14ac:dyDescent="0.3">
      <c r="A10763" t="s">
        <v>3531</v>
      </c>
      <c r="B10763" t="s">
        <v>41</v>
      </c>
      <c r="C10763" t="s">
        <v>36</v>
      </c>
      <c r="D10763">
        <v>1545.68</v>
      </c>
      <c r="E10763">
        <v>0.42</v>
      </c>
      <c r="F10763">
        <f t="shared" si="336"/>
        <v>649.18560000000002</v>
      </c>
      <c r="G10763">
        <f t="shared" si="337"/>
        <v>896.49440000000004</v>
      </c>
      <c r="H10763">
        <v>3</v>
      </c>
      <c r="I10763" s="17">
        <v>45299</v>
      </c>
      <c r="J10763" s="17">
        <v>45300</v>
      </c>
      <c r="K10763" t="s">
        <v>15</v>
      </c>
      <c r="L10763" t="s">
        <v>27</v>
      </c>
      <c r="M10763">
        <v>284.29000000000002</v>
      </c>
      <c r="N10763" t="s">
        <v>48</v>
      </c>
    </row>
    <row r="10764" spans="1:14" ht="14.25" customHeight="1" x14ac:dyDescent="0.3">
      <c r="A10764" t="s">
        <v>460</v>
      </c>
      <c r="B10764" t="s">
        <v>19</v>
      </c>
      <c r="C10764" t="s">
        <v>26</v>
      </c>
      <c r="D10764">
        <v>1547.99</v>
      </c>
      <c r="E10764">
        <v>0.32</v>
      </c>
      <c r="F10764">
        <f t="shared" si="336"/>
        <v>495.35680000000002</v>
      </c>
      <c r="G10764">
        <f t="shared" si="337"/>
        <v>1052.6332</v>
      </c>
      <c r="H10764">
        <v>3</v>
      </c>
      <c r="I10764" s="17">
        <v>45181</v>
      </c>
      <c r="J10764" s="17">
        <v>45184</v>
      </c>
      <c r="K10764" t="s">
        <v>15</v>
      </c>
      <c r="L10764" t="s">
        <v>27</v>
      </c>
      <c r="M10764">
        <v>162.33000000000001</v>
      </c>
      <c r="N10764" t="s">
        <v>39</v>
      </c>
    </row>
    <row r="10765" spans="1:14" ht="14.25" customHeight="1" x14ac:dyDescent="0.3">
      <c r="A10765" t="s">
        <v>2723</v>
      </c>
      <c r="B10765" t="s">
        <v>19</v>
      </c>
      <c r="C10765" t="s">
        <v>20</v>
      </c>
      <c r="D10765">
        <v>1549.35</v>
      </c>
      <c r="E10765">
        <v>0.49</v>
      </c>
      <c r="F10765">
        <f t="shared" si="336"/>
        <v>759.18149999999991</v>
      </c>
      <c r="G10765">
        <f t="shared" si="337"/>
        <v>790.16849999999999</v>
      </c>
      <c r="H10765">
        <v>3</v>
      </c>
      <c r="I10765" s="17">
        <v>45205</v>
      </c>
      <c r="J10765" s="17">
        <v>45210</v>
      </c>
      <c r="K10765" t="s">
        <v>21</v>
      </c>
      <c r="L10765" t="s">
        <v>16</v>
      </c>
      <c r="M10765">
        <v>417.19</v>
      </c>
      <c r="N10765" t="s">
        <v>17</v>
      </c>
    </row>
    <row r="10766" spans="1:14" ht="14.25" customHeight="1" x14ac:dyDescent="0.3">
      <c r="A10766" t="s">
        <v>530</v>
      </c>
      <c r="B10766" t="s">
        <v>19</v>
      </c>
      <c r="C10766" t="s">
        <v>33</v>
      </c>
      <c r="D10766">
        <v>1550.13</v>
      </c>
      <c r="E10766">
        <v>0.02</v>
      </c>
      <c r="F10766">
        <f t="shared" si="336"/>
        <v>31.002600000000005</v>
      </c>
      <c r="G10766">
        <f t="shared" si="337"/>
        <v>1519.1274000000001</v>
      </c>
      <c r="H10766">
        <v>3</v>
      </c>
      <c r="I10766" s="17">
        <v>45170</v>
      </c>
      <c r="J10766" s="17">
        <v>45172</v>
      </c>
      <c r="K10766" t="s">
        <v>15</v>
      </c>
      <c r="L10766" t="s">
        <v>16</v>
      </c>
      <c r="M10766">
        <v>343.75</v>
      </c>
      <c r="N10766" t="s">
        <v>17</v>
      </c>
    </row>
    <row r="10767" spans="1:14" ht="14.25" customHeight="1" x14ac:dyDescent="0.3">
      <c r="A10767" t="s">
        <v>13866</v>
      </c>
      <c r="B10767" t="s">
        <v>19</v>
      </c>
      <c r="C10767" t="s">
        <v>26</v>
      </c>
      <c r="D10767">
        <v>1558.98</v>
      </c>
      <c r="E10767">
        <v>7.0000000000000007E-2</v>
      </c>
      <c r="F10767">
        <f t="shared" si="336"/>
        <v>109.12860000000001</v>
      </c>
      <c r="G10767">
        <f t="shared" si="337"/>
        <v>1449.8514</v>
      </c>
      <c r="H10767">
        <v>3</v>
      </c>
      <c r="I10767" s="17">
        <v>45427</v>
      </c>
      <c r="J10767" s="17">
        <v>45434</v>
      </c>
      <c r="K10767" t="s">
        <v>21</v>
      </c>
      <c r="L10767" t="s">
        <v>22</v>
      </c>
      <c r="M10767">
        <v>329.52</v>
      </c>
      <c r="N10767" t="s">
        <v>17</v>
      </c>
    </row>
    <row r="10768" spans="1:14" ht="14.25" customHeight="1" x14ac:dyDescent="0.3">
      <c r="A10768" t="s">
        <v>9560</v>
      </c>
      <c r="B10768" t="s">
        <v>41</v>
      </c>
      <c r="C10768" t="s">
        <v>36</v>
      </c>
      <c r="D10768">
        <v>1565.37</v>
      </c>
      <c r="E10768">
        <v>0.2</v>
      </c>
      <c r="F10768">
        <f t="shared" si="336"/>
        <v>313.07400000000001</v>
      </c>
      <c r="G10768">
        <f t="shared" si="337"/>
        <v>1252.2959999999998</v>
      </c>
      <c r="H10768">
        <v>3</v>
      </c>
      <c r="I10768" s="17">
        <v>45098</v>
      </c>
      <c r="J10768" s="17">
        <v>45105</v>
      </c>
      <c r="K10768" t="s">
        <v>31</v>
      </c>
      <c r="L10768" t="s">
        <v>27</v>
      </c>
      <c r="M10768">
        <v>370.18</v>
      </c>
      <c r="N10768" t="s">
        <v>39</v>
      </c>
    </row>
    <row r="10769" spans="1:14" ht="14.25" customHeight="1" x14ac:dyDescent="0.3">
      <c r="A10769" t="s">
        <v>6662</v>
      </c>
      <c r="B10769" t="s">
        <v>41</v>
      </c>
      <c r="C10769" t="s">
        <v>20</v>
      </c>
      <c r="D10769">
        <v>1571.13</v>
      </c>
      <c r="E10769">
        <v>0.03</v>
      </c>
      <c r="F10769">
        <f t="shared" si="336"/>
        <v>47.133900000000004</v>
      </c>
      <c r="G10769">
        <f t="shared" si="337"/>
        <v>1523.9961000000001</v>
      </c>
      <c r="H10769">
        <v>3</v>
      </c>
      <c r="I10769" s="17">
        <v>44994</v>
      </c>
      <c r="J10769" s="17">
        <v>45000</v>
      </c>
      <c r="K10769" t="s">
        <v>31</v>
      </c>
      <c r="L10769" t="s">
        <v>16</v>
      </c>
      <c r="M10769">
        <v>277.60000000000002</v>
      </c>
      <c r="N10769" t="s">
        <v>28</v>
      </c>
    </row>
    <row r="10770" spans="1:14" ht="14.25" customHeight="1" x14ac:dyDescent="0.3">
      <c r="A10770" t="s">
        <v>6303</v>
      </c>
      <c r="B10770" t="s">
        <v>41</v>
      </c>
      <c r="C10770" t="s">
        <v>14</v>
      </c>
      <c r="D10770">
        <v>1574.56</v>
      </c>
      <c r="E10770">
        <v>0.02</v>
      </c>
      <c r="F10770">
        <f t="shared" si="336"/>
        <v>31.491199999999999</v>
      </c>
      <c r="G10770">
        <f t="shared" si="337"/>
        <v>1543.0688</v>
      </c>
      <c r="H10770">
        <v>3</v>
      </c>
      <c r="I10770" s="17">
        <v>44928</v>
      </c>
      <c r="J10770" s="17">
        <v>44933</v>
      </c>
      <c r="K10770" t="s">
        <v>31</v>
      </c>
      <c r="L10770" t="s">
        <v>22</v>
      </c>
      <c r="M10770">
        <v>90.59</v>
      </c>
      <c r="N10770" t="s">
        <v>28</v>
      </c>
    </row>
    <row r="10771" spans="1:14" ht="14.25" customHeight="1" x14ac:dyDescent="0.3">
      <c r="A10771" t="s">
        <v>6401</v>
      </c>
      <c r="B10771" t="s">
        <v>19</v>
      </c>
      <c r="C10771" t="s">
        <v>36</v>
      </c>
      <c r="D10771">
        <v>1575.64</v>
      </c>
      <c r="E10771">
        <v>0.12</v>
      </c>
      <c r="F10771">
        <f t="shared" si="336"/>
        <v>189.07679999999999</v>
      </c>
      <c r="G10771">
        <f t="shared" si="337"/>
        <v>1386.5632000000001</v>
      </c>
      <c r="H10771">
        <v>3</v>
      </c>
      <c r="I10771" s="17">
        <v>45078</v>
      </c>
      <c r="J10771" s="17">
        <v>45082</v>
      </c>
      <c r="K10771" t="s">
        <v>21</v>
      </c>
      <c r="L10771" t="s">
        <v>22</v>
      </c>
      <c r="M10771">
        <v>301.77999999999997</v>
      </c>
      <c r="N10771" t="s">
        <v>39</v>
      </c>
    </row>
    <row r="10772" spans="1:14" ht="14.25" customHeight="1" x14ac:dyDescent="0.3">
      <c r="A10772" t="s">
        <v>636</v>
      </c>
      <c r="B10772" t="s">
        <v>41</v>
      </c>
      <c r="C10772" t="s">
        <v>20</v>
      </c>
      <c r="D10772">
        <v>1584.54</v>
      </c>
      <c r="E10772">
        <v>0.11</v>
      </c>
      <c r="F10772">
        <f t="shared" si="336"/>
        <v>174.29939999999999</v>
      </c>
      <c r="G10772">
        <f t="shared" si="337"/>
        <v>1410.2406000000001</v>
      </c>
      <c r="H10772">
        <v>3</v>
      </c>
      <c r="I10772" s="17">
        <v>45578</v>
      </c>
      <c r="J10772" s="17">
        <v>45584</v>
      </c>
      <c r="K10772" t="s">
        <v>15</v>
      </c>
      <c r="L10772" t="s">
        <v>16</v>
      </c>
      <c r="M10772">
        <v>202.71</v>
      </c>
      <c r="N10772" t="s">
        <v>39</v>
      </c>
    </row>
    <row r="10773" spans="1:14" ht="14.25" customHeight="1" x14ac:dyDescent="0.3">
      <c r="A10773" t="s">
        <v>10504</v>
      </c>
      <c r="B10773" t="s">
        <v>25</v>
      </c>
      <c r="C10773" t="s">
        <v>20</v>
      </c>
      <c r="D10773">
        <v>1585.07</v>
      </c>
      <c r="E10773">
        <v>0.06</v>
      </c>
      <c r="F10773">
        <f t="shared" si="336"/>
        <v>95.104199999999992</v>
      </c>
      <c r="G10773">
        <f t="shared" si="337"/>
        <v>1489.9657999999999</v>
      </c>
      <c r="H10773">
        <v>3</v>
      </c>
      <c r="I10773" s="17">
        <v>45119</v>
      </c>
      <c r="J10773" s="17">
        <v>45125</v>
      </c>
      <c r="K10773" t="s">
        <v>21</v>
      </c>
      <c r="L10773" t="s">
        <v>16</v>
      </c>
      <c r="M10773">
        <v>179.04</v>
      </c>
      <c r="N10773" t="s">
        <v>28</v>
      </c>
    </row>
    <row r="10774" spans="1:14" ht="14.25" customHeight="1" x14ac:dyDescent="0.3">
      <c r="A10774" t="s">
        <v>11833</v>
      </c>
      <c r="B10774" t="s">
        <v>13</v>
      </c>
      <c r="C10774" t="s">
        <v>26</v>
      </c>
      <c r="D10774">
        <v>1596.12</v>
      </c>
      <c r="E10774">
        <v>0.13</v>
      </c>
      <c r="F10774">
        <f t="shared" si="336"/>
        <v>207.4956</v>
      </c>
      <c r="G10774">
        <f t="shared" si="337"/>
        <v>1388.6243999999999</v>
      </c>
      <c r="H10774">
        <v>3</v>
      </c>
      <c r="I10774" s="17">
        <v>45100</v>
      </c>
      <c r="J10774" s="17">
        <v>45101</v>
      </c>
      <c r="K10774" t="s">
        <v>31</v>
      </c>
      <c r="L10774" t="s">
        <v>27</v>
      </c>
      <c r="M10774">
        <v>294.52999999999997</v>
      </c>
      <c r="N10774" t="s">
        <v>17</v>
      </c>
    </row>
    <row r="10775" spans="1:14" ht="14.25" customHeight="1" x14ac:dyDescent="0.3">
      <c r="A10775" t="s">
        <v>9964</v>
      </c>
      <c r="B10775" t="s">
        <v>13</v>
      </c>
      <c r="C10775" t="s">
        <v>14</v>
      </c>
      <c r="D10775">
        <v>1596.32</v>
      </c>
      <c r="E10775">
        <v>0.01</v>
      </c>
      <c r="F10775">
        <f t="shared" si="336"/>
        <v>15.963200000000001</v>
      </c>
      <c r="G10775">
        <f t="shared" si="337"/>
        <v>1580.3568</v>
      </c>
      <c r="H10775">
        <v>3</v>
      </c>
      <c r="I10775" s="17">
        <v>45433</v>
      </c>
      <c r="J10775" s="17">
        <v>45438</v>
      </c>
      <c r="K10775" t="s">
        <v>21</v>
      </c>
      <c r="L10775" t="s">
        <v>27</v>
      </c>
      <c r="M10775">
        <v>201.71</v>
      </c>
      <c r="N10775" t="s">
        <v>23</v>
      </c>
    </row>
    <row r="10776" spans="1:14" ht="14.25" customHeight="1" x14ac:dyDescent="0.3">
      <c r="A10776" t="s">
        <v>7343</v>
      </c>
      <c r="B10776" t="s">
        <v>25</v>
      </c>
      <c r="C10776" t="s">
        <v>14</v>
      </c>
      <c r="D10776">
        <v>1597.51</v>
      </c>
      <c r="E10776">
        <v>0.48</v>
      </c>
      <c r="F10776">
        <f t="shared" si="336"/>
        <v>766.8048</v>
      </c>
      <c r="G10776">
        <f t="shared" si="337"/>
        <v>830.70519999999999</v>
      </c>
      <c r="H10776">
        <v>3</v>
      </c>
      <c r="I10776" s="17">
        <v>45632</v>
      </c>
      <c r="J10776" s="17">
        <v>45633</v>
      </c>
      <c r="K10776" t="s">
        <v>31</v>
      </c>
      <c r="L10776" t="s">
        <v>16</v>
      </c>
      <c r="M10776">
        <v>464.22</v>
      </c>
      <c r="N10776" t="s">
        <v>17</v>
      </c>
    </row>
    <row r="10777" spans="1:14" ht="14.25" customHeight="1" x14ac:dyDescent="0.3">
      <c r="A10777" t="s">
        <v>5474</v>
      </c>
      <c r="B10777" t="s">
        <v>19</v>
      </c>
      <c r="C10777" t="s">
        <v>14</v>
      </c>
      <c r="D10777">
        <v>1601.1</v>
      </c>
      <c r="E10777">
        <v>7.0000000000000007E-2</v>
      </c>
      <c r="F10777">
        <f t="shared" si="336"/>
        <v>112.077</v>
      </c>
      <c r="G10777">
        <f t="shared" si="337"/>
        <v>1489.0229999999999</v>
      </c>
      <c r="H10777">
        <v>3</v>
      </c>
      <c r="I10777" s="17">
        <v>45042</v>
      </c>
      <c r="J10777" s="17">
        <v>45046</v>
      </c>
      <c r="K10777" t="s">
        <v>15</v>
      </c>
      <c r="L10777" t="s">
        <v>22</v>
      </c>
      <c r="M10777">
        <v>261.32</v>
      </c>
      <c r="N10777" t="s">
        <v>48</v>
      </c>
    </row>
    <row r="10778" spans="1:14" ht="14.25" customHeight="1" x14ac:dyDescent="0.3">
      <c r="A10778" t="s">
        <v>9747</v>
      </c>
      <c r="B10778" t="s">
        <v>25</v>
      </c>
      <c r="C10778" t="s">
        <v>33</v>
      </c>
      <c r="D10778">
        <v>1602.12</v>
      </c>
      <c r="E10778">
        <v>7.0000000000000007E-2</v>
      </c>
      <c r="F10778">
        <f t="shared" si="336"/>
        <v>112.14840000000001</v>
      </c>
      <c r="G10778">
        <f t="shared" si="337"/>
        <v>1489.9715999999999</v>
      </c>
      <c r="H10778">
        <v>3</v>
      </c>
      <c r="I10778" s="17">
        <v>45449</v>
      </c>
      <c r="J10778" s="17">
        <v>45456</v>
      </c>
      <c r="K10778" t="s">
        <v>31</v>
      </c>
      <c r="L10778" t="s">
        <v>22</v>
      </c>
      <c r="M10778">
        <v>398.02</v>
      </c>
      <c r="N10778" t="s">
        <v>34</v>
      </c>
    </row>
    <row r="10779" spans="1:14" ht="14.25" customHeight="1" x14ac:dyDescent="0.3">
      <c r="A10779" t="s">
        <v>9976</v>
      </c>
      <c r="B10779" t="s">
        <v>41</v>
      </c>
      <c r="C10779" t="s">
        <v>20</v>
      </c>
      <c r="D10779">
        <v>1602.15</v>
      </c>
      <c r="E10779">
        <v>0.41</v>
      </c>
      <c r="F10779">
        <f t="shared" si="336"/>
        <v>656.88149999999996</v>
      </c>
      <c r="G10779">
        <f t="shared" si="337"/>
        <v>945.26850000000013</v>
      </c>
      <c r="H10779">
        <v>3</v>
      </c>
      <c r="I10779" s="17">
        <v>45526</v>
      </c>
      <c r="J10779" s="17">
        <v>45530</v>
      </c>
      <c r="K10779" t="s">
        <v>31</v>
      </c>
      <c r="L10779" t="s">
        <v>27</v>
      </c>
      <c r="M10779">
        <v>118.86</v>
      </c>
      <c r="N10779" t="s">
        <v>28</v>
      </c>
    </row>
    <row r="10780" spans="1:14" ht="14.25" customHeight="1" x14ac:dyDescent="0.3">
      <c r="A10780" t="s">
        <v>5639</v>
      </c>
      <c r="B10780" t="s">
        <v>13</v>
      </c>
      <c r="C10780" t="s">
        <v>36</v>
      </c>
      <c r="D10780">
        <v>1602.66</v>
      </c>
      <c r="E10780">
        <v>0.44</v>
      </c>
      <c r="F10780">
        <f t="shared" si="336"/>
        <v>705.17040000000009</v>
      </c>
      <c r="G10780">
        <f t="shared" si="337"/>
        <v>897.4896</v>
      </c>
      <c r="H10780">
        <v>3</v>
      </c>
      <c r="I10780" s="17">
        <v>45000</v>
      </c>
      <c r="J10780" s="17">
        <v>45002</v>
      </c>
      <c r="K10780" t="s">
        <v>31</v>
      </c>
      <c r="L10780" t="s">
        <v>16</v>
      </c>
      <c r="M10780">
        <v>167.49</v>
      </c>
      <c r="N10780" t="s">
        <v>48</v>
      </c>
    </row>
    <row r="10781" spans="1:14" ht="14.25" customHeight="1" x14ac:dyDescent="0.3">
      <c r="A10781" t="s">
        <v>3886</v>
      </c>
      <c r="B10781" t="s">
        <v>13</v>
      </c>
      <c r="C10781" t="s">
        <v>20</v>
      </c>
      <c r="D10781">
        <v>1606.29</v>
      </c>
      <c r="E10781">
        <v>0.05</v>
      </c>
      <c r="F10781">
        <f t="shared" si="336"/>
        <v>80.31450000000001</v>
      </c>
      <c r="G10781">
        <f t="shared" si="337"/>
        <v>1525.9755</v>
      </c>
      <c r="H10781">
        <v>3</v>
      </c>
      <c r="I10781" s="17">
        <v>45208</v>
      </c>
      <c r="J10781" s="17">
        <v>45214</v>
      </c>
      <c r="K10781" t="s">
        <v>15</v>
      </c>
      <c r="L10781" t="s">
        <v>27</v>
      </c>
      <c r="M10781">
        <v>414.91</v>
      </c>
      <c r="N10781" t="s">
        <v>23</v>
      </c>
    </row>
    <row r="10782" spans="1:14" ht="14.25" customHeight="1" x14ac:dyDescent="0.3">
      <c r="A10782" t="s">
        <v>11377</v>
      </c>
      <c r="B10782" t="s">
        <v>25</v>
      </c>
      <c r="C10782" t="s">
        <v>20</v>
      </c>
      <c r="D10782">
        <v>1606.57</v>
      </c>
      <c r="E10782">
        <v>0.01</v>
      </c>
      <c r="F10782">
        <f t="shared" si="336"/>
        <v>16.0657</v>
      </c>
      <c r="G10782">
        <f t="shared" si="337"/>
        <v>1590.5042999999998</v>
      </c>
      <c r="H10782">
        <v>3</v>
      </c>
      <c r="I10782" s="17">
        <v>45639</v>
      </c>
      <c r="J10782" s="17">
        <v>45640</v>
      </c>
      <c r="K10782" t="s">
        <v>21</v>
      </c>
      <c r="L10782" t="s">
        <v>16</v>
      </c>
      <c r="M10782">
        <v>170.69</v>
      </c>
      <c r="N10782" t="s">
        <v>48</v>
      </c>
    </row>
    <row r="10783" spans="1:14" ht="14.25" customHeight="1" x14ac:dyDescent="0.3">
      <c r="A10783" t="s">
        <v>6297</v>
      </c>
      <c r="B10783" t="s">
        <v>13</v>
      </c>
      <c r="C10783" t="s">
        <v>20</v>
      </c>
      <c r="D10783">
        <v>1610.49</v>
      </c>
      <c r="E10783">
        <v>0.13</v>
      </c>
      <c r="F10783">
        <f t="shared" si="336"/>
        <v>209.36369999999999</v>
      </c>
      <c r="G10783">
        <f t="shared" si="337"/>
        <v>1401.1262999999999</v>
      </c>
      <c r="H10783">
        <v>3</v>
      </c>
      <c r="I10783" s="17">
        <v>45570</v>
      </c>
      <c r="J10783" s="17">
        <v>45571</v>
      </c>
      <c r="K10783" t="s">
        <v>21</v>
      </c>
      <c r="L10783" t="s">
        <v>22</v>
      </c>
      <c r="M10783">
        <v>270.58</v>
      </c>
      <c r="N10783" t="s">
        <v>39</v>
      </c>
    </row>
    <row r="10784" spans="1:14" ht="14.25" customHeight="1" x14ac:dyDescent="0.3">
      <c r="A10784" t="s">
        <v>8310</v>
      </c>
      <c r="B10784" t="s">
        <v>13</v>
      </c>
      <c r="C10784" t="s">
        <v>20</v>
      </c>
      <c r="D10784">
        <v>1612.28</v>
      </c>
      <c r="E10784">
        <v>0.26</v>
      </c>
      <c r="F10784">
        <f t="shared" si="336"/>
        <v>419.19280000000003</v>
      </c>
      <c r="G10784">
        <f t="shared" si="337"/>
        <v>1193.0871999999999</v>
      </c>
      <c r="H10784">
        <v>3</v>
      </c>
      <c r="I10784" s="17">
        <v>45367</v>
      </c>
      <c r="J10784" s="17">
        <v>45368</v>
      </c>
      <c r="K10784" t="s">
        <v>31</v>
      </c>
      <c r="L10784" t="s">
        <v>22</v>
      </c>
      <c r="M10784">
        <v>397.31</v>
      </c>
      <c r="N10784" t="s">
        <v>39</v>
      </c>
    </row>
    <row r="10785" spans="1:14" ht="14.25" customHeight="1" x14ac:dyDescent="0.3">
      <c r="A10785" t="s">
        <v>12490</v>
      </c>
      <c r="B10785" t="s">
        <v>19</v>
      </c>
      <c r="C10785" t="s">
        <v>33</v>
      </c>
      <c r="D10785">
        <v>1614.03</v>
      </c>
      <c r="E10785">
        <v>0.1</v>
      </c>
      <c r="F10785">
        <f t="shared" si="336"/>
        <v>161.40300000000002</v>
      </c>
      <c r="G10785">
        <f t="shared" si="337"/>
        <v>1452.627</v>
      </c>
      <c r="H10785">
        <v>3</v>
      </c>
      <c r="I10785" s="17">
        <v>45035</v>
      </c>
      <c r="J10785" s="17">
        <v>45036</v>
      </c>
      <c r="K10785" t="s">
        <v>31</v>
      </c>
      <c r="L10785" t="s">
        <v>22</v>
      </c>
      <c r="M10785">
        <v>252</v>
      </c>
      <c r="N10785" t="s">
        <v>48</v>
      </c>
    </row>
    <row r="10786" spans="1:14" ht="14.25" customHeight="1" x14ac:dyDescent="0.3">
      <c r="A10786" t="s">
        <v>185</v>
      </c>
      <c r="B10786" t="s">
        <v>25</v>
      </c>
      <c r="C10786" t="s">
        <v>20</v>
      </c>
      <c r="D10786">
        <v>1615.04</v>
      </c>
      <c r="E10786">
        <v>0.05</v>
      </c>
      <c r="F10786">
        <f t="shared" si="336"/>
        <v>80.75200000000001</v>
      </c>
      <c r="G10786">
        <f t="shared" si="337"/>
        <v>1534.288</v>
      </c>
      <c r="H10786">
        <v>3</v>
      </c>
      <c r="I10786" s="17">
        <v>45340</v>
      </c>
      <c r="J10786" s="17">
        <v>45342</v>
      </c>
      <c r="K10786" t="s">
        <v>21</v>
      </c>
      <c r="L10786" t="s">
        <v>16</v>
      </c>
      <c r="M10786">
        <v>253.65</v>
      </c>
      <c r="N10786" t="s">
        <v>34</v>
      </c>
    </row>
    <row r="10787" spans="1:14" ht="14.25" customHeight="1" x14ac:dyDescent="0.3">
      <c r="A10787" t="s">
        <v>11674</v>
      </c>
      <c r="B10787" t="s">
        <v>25</v>
      </c>
      <c r="C10787" t="s">
        <v>36</v>
      </c>
      <c r="D10787">
        <v>1616.39</v>
      </c>
      <c r="E10787">
        <v>0.45</v>
      </c>
      <c r="F10787">
        <f t="shared" si="336"/>
        <v>727.3755000000001</v>
      </c>
      <c r="G10787">
        <f t="shared" si="337"/>
        <v>889.0145</v>
      </c>
      <c r="H10787">
        <v>3</v>
      </c>
      <c r="I10787" s="17">
        <v>45208</v>
      </c>
      <c r="J10787" s="17">
        <v>45211</v>
      </c>
      <c r="K10787" t="s">
        <v>31</v>
      </c>
      <c r="L10787" t="s">
        <v>27</v>
      </c>
      <c r="M10787">
        <v>159.31</v>
      </c>
      <c r="N10787" t="s">
        <v>48</v>
      </c>
    </row>
    <row r="10788" spans="1:14" ht="14.25" customHeight="1" x14ac:dyDescent="0.3">
      <c r="A10788" t="s">
        <v>13578</v>
      </c>
      <c r="B10788" t="s">
        <v>19</v>
      </c>
      <c r="C10788" t="s">
        <v>33</v>
      </c>
      <c r="D10788">
        <v>1621.01</v>
      </c>
      <c r="E10788">
        <v>0.11</v>
      </c>
      <c r="F10788">
        <f t="shared" si="336"/>
        <v>178.31110000000001</v>
      </c>
      <c r="G10788">
        <f t="shared" si="337"/>
        <v>1442.6988999999999</v>
      </c>
      <c r="H10788">
        <v>3</v>
      </c>
      <c r="I10788" s="17">
        <v>44984</v>
      </c>
      <c r="J10788" s="17">
        <v>44987</v>
      </c>
      <c r="K10788" t="s">
        <v>21</v>
      </c>
      <c r="L10788" t="s">
        <v>22</v>
      </c>
      <c r="M10788">
        <v>275.12</v>
      </c>
      <c r="N10788" t="s">
        <v>28</v>
      </c>
    </row>
    <row r="10789" spans="1:14" ht="14.25" customHeight="1" x14ac:dyDescent="0.3">
      <c r="A10789" t="s">
        <v>8767</v>
      </c>
      <c r="B10789" t="s">
        <v>25</v>
      </c>
      <c r="C10789" t="s">
        <v>20</v>
      </c>
      <c r="D10789">
        <v>1621.86</v>
      </c>
      <c r="E10789">
        <v>0.43</v>
      </c>
      <c r="F10789">
        <f t="shared" si="336"/>
        <v>697.39979999999991</v>
      </c>
      <c r="G10789">
        <f t="shared" si="337"/>
        <v>924.46019999999999</v>
      </c>
      <c r="H10789">
        <v>3</v>
      </c>
      <c r="I10789" s="17">
        <v>45100</v>
      </c>
      <c r="J10789" s="17">
        <v>45105</v>
      </c>
      <c r="K10789" t="s">
        <v>31</v>
      </c>
      <c r="L10789" t="s">
        <v>27</v>
      </c>
      <c r="M10789">
        <v>470.71</v>
      </c>
      <c r="N10789" t="s">
        <v>34</v>
      </c>
    </row>
    <row r="10790" spans="1:14" ht="14.25" customHeight="1" x14ac:dyDescent="0.3">
      <c r="A10790" t="s">
        <v>1409</v>
      </c>
      <c r="B10790" t="s">
        <v>19</v>
      </c>
      <c r="C10790" t="s">
        <v>26</v>
      </c>
      <c r="D10790">
        <v>1622.87</v>
      </c>
      <c r="E10790">
        <v>0.44</v>
      </c>
      <c r="F10790">
        <f t="shared" si="336"/>
        <v>714.06279999999992</v>
      </c>
      <c r="G10790">
        <f t="shared" si="337"/>
        <v>908.80719999999997</v>
      </c>
      <c r="H10790">
        <v>3</v>
      </c>
      <c r="I10790" s="17">
        <v>45156</v>
      </c>
      <c r="J10790" s="17">
        <v>45158</v>
      </c>
      <c r="K10790" t="s">
        <v>31</v>
      </c>
      <c r="L10790" t="s">
        <v>27</v>
      </c>
      <c r="M10790">
        <v>217.21</v>
      </c>
      <c r="N10790" t="s">
        <v>28</v>
      </c>
    </row>
    <row r="10791" spans="1:14" ht="14.25" customHeight="1" x14ac:dyDescent="0.3">
      <c r="A10791" t="s">
        <v>12970</v>
      </c>
      <c r="B10791" t="s">
        <v>25</v>
      </c>
      <c r="C10791" t="s">
        <v>20</v>
      </c>
      <c r="D10791">
        <v>1624.61</v>
      </c>
      <c r="E10791">
        <v>0.16</v>
      </c>
      <c r="F10791">
        <f t="shared" si="336"/>
        <v>259.93759999999997</v>
      </c>
      <c r="G10791">
        <f t="shared" si="337"/>
        <v>1364.6723999999999</v>
      </c>
      <c r="H10791">
        <v>3</v>
      </c>
      <c r="I10791" s="17">
        <v>45174</v>
      </c>
      <c r="J10791" s="17">
        <v>45179</v>
      </c>
      <c r="K10791" t="s">
        <v>21</v>
      </c>
      <c r="L10791" t="s">
        <v>22</v>
      </c>
      <c r="M10791">
        <v>119.29</v>
      </c>
      <c r="N10791" t="s">
        <v>34</v>
      </c>
    </row>
    <row r="10792" spans="1:14" ht="14.25" customHeight="1" x14ac:dyDescent="0.3">
      <c r="A10792" t="s">
        <v>13757</v>
      </c>
      <c r="B10792" t="s">
        <v>13</v>
      </c>
      <c r="C10792" t="s">
        <v>36</v>
      </c>
      <c r="D10792">
        <v>1626.56</v>
      </c>
      <c r="E10792">
        <v>0.12</v>
      </c>
      <c r="F10792">
        <f t="shared" si="336"/>
        <v>195.18719999999999</v>
      </c>
      <c r="G10792">
        <f t="shared" si="337"/>
        <v>1431.3727999999999</v>
      </c>
      <c r="H10792">
        <v>3</v>
      </c>
      <c r="I10792" s="17">
        <v>45093</v>
      </c>
      <c r="J10792" s="17">
        <v>45094</v>
      </c>
      <c r="K10792" t="s">
        <v>15</v>
      </c>
      <c r="L10792" t="s">
        <v>27</v>
      </c>
      <c r="M10792">
        <v>313.36</v>
      </c>
      <c r="N10792" t="s">
        <v>39</v>
      </c>
    </row>
    <row r="10793" spans="1:14" ht="14.25" customHeight="1" x14ac:dyDescent="0.3">
      <c r="A10793" t="s">
        <v>13195</v>
      </c>
      <c r="B10793" t="s">
        <v>25</v>
      </c>
      <c r="C10793" t="s">
        <v>14</v>
      </c>
      <c r="D10793">
        <v>1627.65</v>
      </c>
      <c r="E10793">
        <v>0.13</v>
      </c>
      <c r="F10793">
        <f t="shared" si="336"/>
        <v>211.59450000000001</v>
      </c>
      <c r="G10793">
        <f t="shared" si="337"/>
        <v>1416.0555000000002</v>
      </c>
      <c r="H10793">
        <v>3</v>
      </c>
      <c r="I10793" s="17">
        <v>44962</v>
      </c>
      <c r="J10793" s="17">
        <v>44964</v>
      </c>
      <c r="K10793" t="s">
        <v>31</v>
      </c>
      <c r="L10793" t="s">
        <v>27</v>
      </c>
      <c r="M10793">
        <v>172.24</v>
      </c>
      <c r="N10793" t="s">
        <v>39</v>
      </c>
    </row>
    <row r="10794" spans="1:14" ht="14.25" customHeight="1" x14ac:dyDescent="0.3">
      <c r="A10794" t="s">
        <v>1289</v>
      </c>
      <c r="B10794" t="s">
        <v>41</v>
      </c>
      <c r="C10794" t="s">
        <v>26</v>
      </c>
      <c r="D10794">
        <v>1629.72</v>
      </c>
      <c r="E10794">
        <v>0.36</v>
      </c>
      <c r="F10794">
        <f t="shared" si="336"/>
        <v>586.69920000000002</v>
      </c>
      <c r="G10794">
        <f t="shared" si="337"/>
        <v>1043.0208</v>
      </c>
      <c r="H10794">
        <v>3</v>
      </c>
      <c r="I10794" s="17">
        <v>45608</v>
      </c>
      <c r="J10794" s="17">
        <v>45611</v>
      </c>
      <c r="K10794" t="s">
        <v>15</v>
      </c>
      <c r="L10794" t="s">
        <v>16</v>
      </c>
      <c r="M10794">
        <v>82.37</v>
      </c>
      <c r="N10794" t="s">
        <v>23</v>
      </c>
    </row>
    <row r="10795" spans="1:14" ht="14.25" customHeight="1" x14ac:dyDescent="0.3">
      <c r="A10795" t="s">
        <v>8451</v>
      </c>
      <c r="B10795" t="s">
        <v>13</v>
      </c>
      <c r="C10795" t="s">
        <v>33</v>
      </c>
      <c r="D10795">
        <v>1629.72</v>
      </c>
      <c r="E10795">
        <v>0.46</v>
      </c>
      <c r="F10795">
        <f t="shared" si="336"/>
        <v>749.6712</v>
      </c>
      <c r="G10795">
        <f t="shared" si="337"/>
        <v>880.04880000000003</v>
      </c>
      <c r="H10795">
        <v>3</v>
      </c>
      <c r="I10795" s="17">
        <v>45110</v>
      </c>
      <c r="J10795" s="17">
        <v>45112</v>
      </c>
      <c r="K10795" t="s">
        <v>31</v>
      </c>
      <c r="L10795" t="s">
        <v>16</v>
      </c>
      <c r="M10795">
        <v>251.15</v>
      </c>
      <c r="N10795" t="s">
        <v>23</v>
      </c>
    </row>
    <row r="10796" spans="1:14" ht="14.25" customHeight="1" x14ac:dyDescent="0.3">
      <c r="A10796" t="s">
        <v>8174</v>
      </c>
      <c r="B10796" t="s">
        <v>13</v>
      </c>
      <c r="C10796" t="s">
        <v>20</v>
      </c>
      <c r="D10796">
        <v>1632.43</v>
      </c>
      <c r="E10796">
        <v>0.25</v>
      </c>
      <c r="F10796">
        <f t="shared" si="336"/>
        <v>408.10750000000002</v>
      </c>
      <c r="G10796">
        <f t="shared" si="337"/>
        <v>1224.3225</v>
      </c>
      <c r="H10796">
        <v>3</v>
      </c>
      <c r="I10796" s="17">
        <v>45333</v>
      </c>
      <c r="J10796" s="17">
        <v>45335</v>
      </c>
      <c r="K10796" t="s">
        <v>31</v>
      </c>
      <c r="L10796" t="s">
        <v>22</v>
      </c>
      <c r="M10796">
        <v>83.45</v>
      </c>
      <c r="N10796" t="s">
        <v>17</v>
      </c>
    </row>
    <row r="10797" spans="1:14" ht="14.25" customHeight="1" x14ac:dyDescent="0.3">
      <c r="A10797" t="s">
        <v>5276</v>
      </c>
      <c r="B10797" t="s">
        <v>13</v>
      </c>
      <c r="C10797" t="s">
        <v>20</v>
      </c>
      <c r="D10797">
        <v>1636.84</v>
      </c>
      <c r="E10797">
        <v>0.34</v>
      </c>
      <c r="F10797">
        <f t="shared" si="336"/>
        <v>556.52560000000005</v>
      </c>
      <c r="G10797">
        <f t="shared" si="337"/>
        <v>1080.3143999999998</v>
      </c>
      <c r="H10797">
        <v>3</v>
      </c>
      <c r="I10797" s="17">
        <v>45224</v>
      </c>
      <c r="J10797" s="17">
        <v>45226</v>
      </c>
      <c r="K10797" t="s">
        <v>15</v>
      </c>
      <c r="L10797" t="s">
        <v>16</v>
      </c>
      <c r="M10797">
        <v>270.33</v>
      </c>
      <c r="N10797" t="s">
        <v>23</v>
      </c>
    </row>
    <row r="10798" spans="1:14" ht="14.25" customHeight="1" x14ac:dyDescent="0.3">
      <c r="A10798" t="s">
        <v>3830</v>
      </c>
      <c r="B10798" t="s">
        <v>19</v>
      </c>
      <c r="C10798" t="s">
        <v>36</v>
      </c>
      <c r="D10798">
        <v>1641.04</v>
      </c>
      <c r="E10798">
        <v>0.48</v>
      </c>
      <c r="F10798">
        <f t="shared" si="336"/>
        <v>787.69919999999991</v>
      </c>
      <c r="G10798">
        <f t="shared" si="337"/>
        <v>853.34080000000006</v>
      </c>
      <c r="H10798">
        <v>3</v>
      </c>
      <c r="I10798" s="17">
        <v>45353</v>
      </c>
      <c r="J10798" s="17">
        <v>45354</v>
      </c>
      <c r="K10798" t="s">
        <v>21</v>
      </c>
      <c r="L10798" t="s">
        <v>22</v>
      </c>
      <c r="M10798">
        <v>344.58</v>
      </c>
      <c r="N10798" t="s">
        <v>48</v>
      </c>
    </row>
    <row r="10799" spans="1:14" ht="14.25" customHeight="1" x14ac:dyDescent="0.3">
      <c r="A10799" t="s">
        <v>689</v>
      </c>
      <c r="B10799" t="s">
        <v>13</v>
      </c>
      <c r="C10799" t="s">
        <v>33</v>
      </c>
      <c r="D10799">
        <v>1642.27</v>
      </c>
      <c r="E10799">
        <v>0.26</v>
      </c>
      <c r="F10799">
        <f t="shared" si="336"/>
        <v>426.99020000000002</v>
      </c>
      <c r="G10799">
        <f t="shared" si="337"/>
        <v>1215.2798</v>
      </c>
      <c r="H10799">
        <v>3</v>
      </c>
      <c r="I10799" s="17">
        <v>45107</v>
      </c>
      <c r="J10799" s="17">
        <v>45110</v>
      </c>
      <c r="K10799" t="s">
        <v>15</v>
      </c>
      <c r="L10799" t="s">
        <v>22</v>
      </c>
      <c r="M10799">
        <v>145.9</v>
      </c>
      <c r="N10799" t="s">
        <v>39</v>
      </c>
    </row>
    <row r="10800" spans="1:14" ht="14.25" customHeight="1" x14ac:dyDescent="0.3">
      <c r="A10800" t="s">
        <v>982</v>
      </c>
      <c r="B10800" t="s">
        <v>25</v>
      </c>
      <c r="C10800" t="s">
        <v>26</v>
      </c>
      <c r="D10800">
        <v>1643.6</v>
      </c>
      <c r="E10800">
        <v>0.18</v>
      </c>
      <c r="F10800">
        <f t="shared" si="336"/>
        <v>295.84799999999996</v>
      </c>
      <c r="G10800">
        <f t="shared" si="337"/>
        <v>1347.752</v>
      </c>
      <c r="H10800">
        <v>3</v>
      </c>
      <c r="I10800" s="17">
        <v>45031</v>
      </c>
      <c r="J10800" s="17">
        <v>45035</v>
      </c>
      <c r="K10800" t="s">
        <v>21</v>
      </c>
      <c r="L10800" t="s">
        <v>16</v>
      </c>
      <c r="M10800">
        <v>220.65</v>
      </c>
      <c r="N10800" t="s">
        <v>48</v>
      </c>
    </row>
    <row r="10801" spans="1:14" ht="14.25" customHeight="1" x14ac:dyDescent="0.3">
      <c r="A10801" t="s">
        <v>10078</v>
      </c>
      <c r="B10801" t="s">
        <v>13</v>
      </c>
      <c r="C10801" t="s">
        <v>26</v>
      </c>
      <c r="D10801">
        <v>1645.72</v>
      </c>
      <c r="E10801">
        <v>0.23</v>
      </c>
      <c r="F10801">
        <f t="shared" si="336"/>
        <v>378.51560000000001</v>
      </c>
      <c r="G10801">
        <f t="shared" si="337"/>
        <v>1267.2044000000001</v>
      </c>
      <c r="H10801">
        <v>3</v>
      </c>
      <c r="I10801" s="17">
        <v>45567</v>
      </c>
      <c r="J10801" s="17">
        <v>45568</v>
      </c>
      <c r="K10801" t="s">
        <v>31</v>
      </c>
      <c r="L10801" t="s">
        <v>22</v>
      </c>
      <c r="M10801">
        <v>277.42</v>
      </c>
      <c r="N10801" t="s">
        <v>34</v>
      </c>
    </row>
    <row r="10802" spans="1:14" ht="14.25" customHeight="1" x14ac:dyDescent="0.3">
      <c r="A10802" t="s">
        <v>2104</v>
      </c>
      <c r="B10802" t="s">
        <v>13</v>
      </c>
      <c r="C10802" t="s">
        <v>14</v>
      </c>
      <c r="D10802">
        <v>1647.26</v>
      </c>
      <c r="E10802">
        <v>0.11</v>
      </c>
      <c r="F10802">
        <f t="shared" si="336"/>
        <v>181.1986</v>
      </c>
      <c r="G10802">
        <f t="shared" si="337"/>
        <v>1466.0614</v>
      </c>
      <c r="H10802">
        <v>3</v>
      </c>
      <c r="I10802" s="17">
        <v>45330</v>
      </c>
      <c r="J10802" s="17">
        <v>45334</v>
      </c>
      <c r="K10802" t="s">
        <v>15</v>
      </c>
      <c r="L10802" t="s">
        <v>22</v>
      </c>
      <c r="M10802">
        <v>147.63999999999999</v>
      </c>
      <c r="N10802" t="s">
        <v>39</v>
      </c>
    </row>
    <row r="10803" spans="1:14" ht="14.25" customHeight="1" x14ac:dyDescent="0.3">
      <c r="A10803" t="s">
        <v>11692</v>
      </c>
      <c r="B10803" t="s">
        <v>13</v>
      </c>
      <c r="C10803" t="s">
        <v>33</v>
      </c>
      <c r="D10803">
        <v>1650.55</v>
      </c>
      <c r="E10803">
        <v>0.1</v>
      </c>
      <c r="F10803">
        <f t="shared" si="336"/>
        <v>165.05500000000001</v>
      </c>
      <c r="G10803">
        <f t="shared" si="337"/>
        <v>1485.4949999999999</v>
      </c>
      <c r="H10803">
        <v>3</v>
      </c>
      <c r="I10803" s="17">
        <v>45281</v>
      </c>
      <c r="J10803" s="17">
        <v>45286</v>
      </c>
      <c r="K10803" t="s">
        <v>31</v>
      </c>
      <c r="L10803" t="s">
        <v>16</v>
      </c>
      <c r="M10803">
        <v>289.07</v>
      </c>
      <c r="N10803" t="s">
        <v>39</v>
      </c>
    </row>
    <row r="10804" spans="1:14" ht="14.25" customHeight="1" x14ac:dyDescent="0.3">
      <c r="A10804" t="s">
        <v>4305</v>
      </c>
      <c r="B10804" t="s">
        <v>41</v>
      </c>
      <c r="C10804" t="s">
        <v>14</v>
      </c>
      <c r="D10804">
        <v>1651.86</v>
      </c>
      <c r="E10804">
        <v>0.15</v>
      </c>
      <c r="F10804">
        <f t="shared" si="336"/>
        <v>247.77899999999997</v>
      </c>
      <c r="G10804">
        <f t="shared" si="337"/>
        <v>1404.0809999999999</v>
      </c>
      <c r="H10804">
        <v>3</v>
      </c>
      <c r="I10804" s="17">
        <v>45360</v>
      </c>
      <c r="J10804" s="17">
        <v>45366</v>
      </c>
      <c r="K10804" t="s">
        <v>15</v>
      </c>
      <c r="L10804" t="s">
        <v>27</v>
      </c>
      <c r="M10804">
        <v>275</v>
      </c>
      <c r="N10804" t="s">
        <v>17</v>
      </c>
    </row>
    <row r="10805" spans="1:14" ht="14.25" customHeight="1" x14ac:dyDescent="0.3">
      <c r="A10805" t="s">
        <v>12731</v>
      </c>
      <c r="B10805" t="s">
        <v>25</v>
      </c>
      <c r="C10805" t="s">
        <v>33</v>
      </c>
      <c r="D10805">
        <v>1654.26</v>
      </c>
      <c r="E10805">
        <v>0.24</v>
      </c>
      <c r="F10805">
        <f t="shared" si="336"/>
        <v>397.0224</v>
      </c>
      <c r="G10805">
        <f t="shared" si="337"/>
        <v>1257.2375999999999</v>
      </c>
      <c r="H10805">
        <v>3</v>
      </c>
      <c r="I10805" s="17">
        <v>45418</v>
      </c>
      <c r="J10805" s="17">
        <v>45424</v>
      </c>
      <c r="K10805" t="s">
        <v>21</v>
      </c>
      <c r="L10805" t="s">
        <v>22</v>
      </c>
      <c r="M10805">
        <v>407.86</v>
      </c>
      <c r="N10805" t="s">
        <v>39</v>
      </c>
    </row>
    <row r="10806" spans="1:14" ht="14.25" customHeight="1" x14ac:dyDescent="0.3">
      <c r="A10806" t="s">
        <v>9153</v>
      </c>
      <c r="B10806" t="s">
        <v>41</v>
      </c>
      <c r="C10806" t="s">
        <v>14</v>
      </c>
      <c r="D10806">
        <v>1655.14</v>
      </c>
      <c r="E10806">
        <v>0.15</v>
      </c>
      <c r="F10806">
        <f t="shared" si="336"/>
        <v>248.27100000000002</v>
      </c>
      <c r="G10806">
        <f t="shared" si="337"/>
        <v>1406.8690000000001</v>
      </c>
      <c r="H10806">
        <v>3</v>
      </c>
      <c r="I10806" s="17">
        <v>45323</v>
      </c>
      <c r="J10806" s="17">
        <v>45328</v>
      </c>
      <c r="K10806" t="s">
        <v>15</v>
      </c>
      <c r="L10806" t="s">
        <v>22</v>
      </c>
      <c r="M10806">
        <v>201.02</v>
      </c>
      <c r="N10806" t="s">
        <v>23</v>
      </c>
    </row>
    <row r="10807" spans="1:14" ht="14.25" customHeight="1" x14ac:dyDescent="0.3">
      <c r="A10807" t="s">
        <v>13477</v>
      </c>
      <c r="B10807" t="s">
        <v>13</v>
      </c>
      <c r="C10807" t="s">
        <v>36</v>
      </c>
      <c r="D10807">
        <v>1657.62</v>
      </c>
      <c r="E10807">
        <v>0.17</v>
      </c>
      <c r="F10807">
        <f t="shared" si="336"/>
        <v>281.79540000000003</v>
      </c>
      <c r="G10807">
        <f t="shared" si="337"/>
        <v>1375.8245999999999</v>
      </c>
      <c r="H10807">
        <v>3</v>
      </c>
      <c r="I10807" s="17">
        <v>45559</v>
      </c>
      <c r="J10807" s="17">
        <v>45566</v>
      </c>
      <c r="K10807" t="s">
        <v>31</v>
      </c>
      <c r="L10807" t="s">
        <v>16</v>
      </c>
      <c r="M10807">
        <v>379.97</v>
      </c>
      <c r="N10807" t="s">
        <v>48</v>
      </c>
    </row>
    <row r="10808" spans="1:14" ht="14.25" customHeight="1" x14ac:dyDescent="0.3">
      <c r="A10808" t="s">
        <v>6069</v>
      </c>
      <c r="B10808" t="s">
        <v>41</v>
      </c>
      <c r="C10808" t="s">
        <v>26</v>
      </c>
      <c r="D10808">
        <v>1660.13</v>
      </c>
      <c r="E10808">
        <v>0.3</v>
      </c>
      <c r="F10808">
        <f t="shared" si="336"/>
        <v>498.03899999999999</v>
      </c>
      <c r="G10808">
        <f t="shared" si="337"/>
        <v>1162.0910000000001</v>
      </c>
      <c r="H10808">
        <v>3</v>
      </c>
      <c r="I10808" s="17">
        <v>45654</v>
      </c>
      <c r="J10808" s="17">
        <v>45660</v>
      </c>
      <c r="K10808" t="s">
        <v>31</v>
      </c>
      <c r="L10808" t="s">
        <v>16</v>
      </c>
      <c r="M10808">
        <v>422.94</v>
      </c>
      <c r="N10808" t="s">
        <v>39</v>
      </c>
    </row>
    <row r="10809" spans="1:14" ht="14.25" customHeight="1" x14ac:dyDescent="0.3">
      <c r="A10809" t="s">
        <v>5143</v>
      </c>
      <c r="B10809" t="s">
        <v>25</v>
      </c>
      <c r="C10809" t="s">
        <v>26</v>
      </c>
      <c r="D10809">
        <v>1663.1</v>
      </c>
      <c r="E10809">
        <v>0.33</v>
      </c>
      <c r="F10809">
        <f t="shared" si="336"/>
        <v>548.82299999999998</v>
      </c>
      <c r="G10809">
        <f t="shared" si="337"/>
        <v>1114.277</v>
      </c>
      <c r="H10809">
        <v>3</v>
      </c>
      <c r="I10809" s="17">
        <v>45589</v>
      </c>
      <c r="J10809" s="17">
        <v>45594</v>
      </c>
      <c r="K10809" t="s">
        <v>31</v>
      </c>
      <c r="L10809" t="s">
        <v>16</v>
      </c>
      <c r="M10809">
        <v>223.93</v>
      </c>
      <c r="N10809" t="s">
        <v>23</v>
      </c>
    </row>
    <row r="10810" spans="1:14" ht="14.25" customHeight="1" x14ac:dyDescent="0.3">
      <c r="A10810" t="s">
        <v>11434</v>
      </c>
      <c r="B10810" t="s">
        <v>25</v>
      </c>
      <c r="C10810" t="s">
        <v>20</v>
      </c>
      <c r="D10810">
        <v>1663.79</v>
      </c>
      <c r="E10810">
        <v>0.06</v>
      </c>
      <c r="F10810">
        <f t="shared" si="336"/>
        <v>99.827399999999997</v>
      </c>
      <c r="G10810">
        <f t="shared" si="337"/>
        <v>1563.9626000000001</v>
      </c>
      <c r="H10810">
        <v>3</v>
      </c>
      <c r="I10810" s="17">
        <v>45321</v>
      </c>
      <c r="J10810" s="17">
        <v>45323</v>
      </c>
      <c r="K10810" t="s">
        <v>31</v>
      </c>
      <c r="L10810" t="s">
        <v>27</v>
      </c>
      <c r="M10810">
        <v>153.44</v>
      </c>
      <c r="N10810" t="s">
        <v>28</v>
      </c>
    </row>
    <row r="10811" spans="1:14" ht="14.25" customHeight="1" x14ac:dyDescent="0.3">
      <c r="A10811" t="s">
        <v>3473</v>
      </c>
      <c r="B10811" t="s">
        <v>13</v>
      </c>
      <c r="C10811" t="s">
        <v>14</v>
      </c>
      <c r="D10811">
        <v>1669.03</v>
      </c>
      <c r="E10811">
        <v>0.09</v>
      </c>
      <c r="F10811">
        <f t="shared" si="336"/>
        <v>150.21269999999998</v>
      </c>
      <c r="G10811">
        <f t="shared" si="337"/>
        <v>1518.8172999999999</v>
      </c>
      <c r="H10811">
        <v>3</v>
      </c>
      <c r="I10811" s="17">
        <v>45129</v>
      </c>
      <c r="J10811" s="17">
        <v>45136</v>
      </c>
      <c r="K10811" t="s">
        <v>31</v>
      </c>
      <c r="L10811" t="s">
        <v>22</v>
      </c>
      <c r="M10811">
        <v>309.91000000000003</v>
      </c>
      <c r="N10811" t="s">
        <v>17</v>
      </c>
    </row>
    <row r="10812" spans="1:14" ht="14.25" customHeight="1" x14ac:dyDescent="0.3">
      <c r="A10812" t="s">
        <v>6994</v>
      </c>
      <c r="B10812" t="s">
        <v>41</v>
      </c>
      <c r="C10812" t="s">
        <v>36</v>
      </c>
      <c r="D10812">
        <v>1669.07</v>
      </c>
      <c r="E10812">
        <v>0.49</v>
      </c>
      <c r="F10812">
        <f t="shared" si="336"/>
        <v>817.84429999999998</v>
      </c>
      <c r="G10812">
        <f t="shared" si="337"/>
        <v>851.22569999999996</v>
      </c>
      <c r="H10812">
        <v>3</v>
      </c>
      <c r="I10812" s="17">
        <v>45390</v>
      </c>
      <c r="J10812" s="17">
        <v>45395</v>
      </c>
      <c r="K10812" t="s">
        <v>21</v>
      </c>
      <c r="L10812" t="s">
        <v>16</v>
      </c>
      <c r="M10812">
        <v>88.6</v>
      </c>
      <c r="N10812" t="s">
        <v>28</v>
      </c>
    </row>
    <row r="10813" spans="1:14" ht="14.25" customHeight="1" x14ac:dyDescent="0.3">
      <c r="A10813" t="s">
        <v>15248</v>
      </c>
      <c r="B10813" t="s">
        <v>13</v>
      </c>
      <c r="C10813" t="s">
        <v>20</v>
      </c>
      <c r="D10813">
        <v>1670.5</v>
      </c>
      <c r="E10813">
        <v>0.13</v>
      </c>
      <c r="F10813">
        <f t="shared" si="336"/>
        <v>217.16500000000002</v>
      </c>
      <c r="G10813">
        <f t="shared" si="337"/>
        <v>1453.335</v>
      </c>
      <c r="H10813">
        <v>3</v>
      </c>
      <c r="I10813" s="17">
        <v>45350</v>
      </c>
      <c r="J10813" s="17">
        <v>45357</v>
      </c>
      <c r="K10813" t="s">
        <v>21</v>
      </c>
      <c r="L10813" t="s">
        <v>22</v>
      </c>
      <c r="M10813">
        <v>422.13</v>
      </c>
      <c r="N10813" t="s">
        <v>48</v>
      </c>
    </row>
    <row r="10814" spans="1:14" ht="14.25" customHeight="1" x14ac:dyDescent="0.3">
      <c r="A10814" t="s">
        <v>11095</v>
      </c>
      <c r="B10814" t="s">
        <v>41</v>
      </c>
      <c r="C10814" t="s">
        <v>33</v>
      </c>
      <c r="D10814">
        <v>1672.52</v>
      </c>
      <c r="E10814">
        <v>0.19</v>
      </c>
      <c r="F10814">
        <f t="shared" si="336"/>
        <v>317.77879999999999</v>
      </c>
      <c r="G10814">
        <f t="shared" si="337"/>
        <v>1354.7411999999999</v>
      </c>
      <c r="H10814">
        <v>3</v>
      </c>
      <c r="I10814" s="17">
        <v>44971</v>
      </c>
      <c r="J10814" s="17">
        <v>44972</v>
      </c>
      <c r="K10814" t="s">
        <v>15</v>
      </c>
      <c r="L10814" t="s">
        <v>22</v>
      </c>
      <c r="M10814">
        <v>185.59</v>
      </c>
      <c r="N10814" t="s">
        <v>23</v>
      </c>
    </row>
    <row r="10815" spans="1:14" ht="14.25" customHeight="1" x14ac:dyDescent="0.3">
      <c r="A10815" t="s">
        <v>15286</v>
      </c>
      <c r="B10815" t="s">
        <v>25</v>
      </c>
      <c r="C10815" t="s">
        <v>20</v>
      </c>
      <c r="D10815">
        <v>1673.15</v>
      </c>
      <c r="E10815">
        <v>0.37</v>
      </c>
      <c r="F10815">
        <f t="shared" si="336"/>
        <v>619.06550000000004</v>
      </c>
      <c r="G10815">
        <f t="shared" si="337"/>
        <v>1054.0844999999999</v>
      </c>
      <c r="H10815">
        <v>3</v>
      </c>
      <c r="I10815" s="17">
        <v>45379</v>
      </c>
      <c r="J10815" s="17">
        <v>45382</v>
      </c>
      <c r="K10815" t="s">
        <v>21</v>
      </c>
      <c r="L10815" t="s">
        <v>27</v>
      </c>
      <c r="M10815">
        <v>149.34</v>
      </c>
      <c r="N10815" t="s">
        <v>48</v>
      </c>
    </row>
    <row r="10816" spans="1:14" ht="14.25" customHeight="1" x14ac:dyDescent="0.3">
      <c r="A10816" t="s">
        <v>4420</v>
      </c>
      <c r="B10816" t="s">
        <v>13</v>
      </c>
      <c r="C10816" t="s">
        <v>20</v>
      </c>
      <c r="D10816">
        <v>1673.58</v>
      </c>
      <c r="E10816">
        <v>0.45</v>
      </c>
      <c r="F10816">
        <f t="shared" si="336"/>
        <v>753.11099999999999</v>
      </c>
      <c r="G10816">
        <f t="shared" si="337"/>
        <v>920.46899999999994</v>
      </c>
      <c r="H10816">
        <v>3</v>
      </c>
      <c r="I10816" s="17">
        <v>45272</v>
      </c>
      <c r="J10816" s="17">
        <v>45276</v>
      </c>
      <c r="K10816" t="s">
        <v>15</v>
      </c>
      <c r="L10816" t="s">
        <v>22</v>
      </c>
      <c r="M10816">
        <v>136.19999999999999</v>
      </c>
      <c r="N10816" t="s">
        <v>48</v>
      </c>
    </row>
    <row r="10817" spans="1:14" ht="14.25" customHeight="1" x14ac:dyDescent="0.3">
      <c r="A10817" t="s">
        <v>7634</v>
      </c>
      <c r="B10817" t="s">
        <v>19</v>
      </c>
      <c r="C10817" t="s">
        <v>36</v>
      </c>
      <c r="D10817">
        <v>1674.4</v>
      </c>
      <c r="E10817">
        <v>0.22</v>
      </c>
      <c r="F10817">
        <f t="shared" si="336"/>
        <v>368.36799999999999</v>
      </c>
      <c r="G10817">
        <f t="shared" si="337"/>
        <v>1306.0320000000002</v>
      </c>
      <c r="H10817">
        <v>3</v>
      </c>
      <c r="I10817" s="17">
        <v>45611</v>
      </c>
      <c r="J10817" s="17">
        <v>45616</v>
      </c>
      <c r="K10817" t="s">
        <v>15</v>
      </c>
      <c r="L10817" t="s">
        <v>16</v>
      </c>
      <c r="M10817">
        <v>334.73</v>
      </c>
      <c r="N10817" t="s">
        <v>17</v>
      </c>
    </row>
    <row r="10818" spans="1:14" ht="14.25" customHeight="1" x14ac:dyDescent="0.3">
      <c r="A10818" t="s">
        <v>457</v>
      </c>
      <c r="B10818" t="s">
        <v>19</v>
      </c>
      <c r="C10818" t="s">
        <v>26</v>
      </c>
      <c r="D10818">
        <v>1674.93</v>
      </c>
      <c r="E10818">
        <v>0.48</v>
      </c>
      <c r="F10818">
        <f t="shared" ref="F10818:F10881" si="338">D10818*E10818</f>
        <v>803.96640000000002</v>
      </c>
      <c r="G10818">
        <f t="shared" ref="G10818:G10881" si="339">D10818-F10818</f>
        <v>870.96360000000004</v>
      </c>
      <c r="H10818">
        <v>3</v>
      </c>
      <c r="I10818" s="17">
        <v>45560</v>
      </c>
      <c r="J10818" s="17">
        <v>45565</v>
      </c>
      <c r="K10818" t="s">
        <v>31</v>
      </c>
      <c r="L10818" t="s">
        <v>27</v>
      </c>
      <c r="M10818">
        <v>84.32</v>
      </c>
      <c r="N10818" t="s">
        <v>17</v>
      </c>
    </row>
    <row r="10819" spans="1:14" ht="14.25" customHeight="1" x14ac:dyDescent="0.3">
      <c r="A10819" t="s">
        <v>7300</v>
      </c>
      <c r="B10819" t="s">
        <v>25</v>
      </c>
      <c r="C10819" t="s">
        <v>20</v>
      </c>
      <c r="D10819">
        <v>1676.68</v>
      </c>
      <c r="E10819">
        <v>7.0000000000000007E-2</v>
      </c>
      <c r="F10819">
        <f t="shared" si="338"/>
        <v>117.36760000000001</v>
      </c>
      <c r="G10819">
        <f t="shared" si="339"/>
        <v>1559.3124</v>
      </c>
      <c r="H10819">
        <v>3</v>
      </c>
      <c r="I10819" s="17">
        <v>45646</v>
      </c>
      <c r="J10819" s="17">
        <v>45652</v>
      </c>
      <c r="K10819" t="s">
        <v>15</v>
      </c>
      <c r="L10819" t="s">
        <v>22</v>
      </c>
      <c r="M10819">
        <v>278.36</v>
      </c>
      <c r="N10819" t="s">
        <v>17</v>
      </c>
    </row>
    <row r="10820" spans="1:14" ht="14.25" customHeight="1" x14ac:dyDescent="0.3">
      <c r="A10820" t="s">
        <v>6133</v>
      </c>
      <c r="B10820" t="s">
        <v>41</v>
      </c>
      <c r="C10820" t="s">
        <v>26</v>
      </c>
      <c r="D10820">
        <v>1678.99</v>
      </c>
      <c r="E10820">
        <v>0.02</v>
      </c>
      <c r="F10820">
        <f t="shared" si="338"/>
        <v>33.579799999999999</v>
      </c>
      <c r="G10820">
        <f t="shared" si="339"/>
        <v>1645.4102</v>
      </c>
      <c r="H10820">
        <v>3</v>
      </c>
      <c r="I10820" s="17">
        <v>45019</v>
      </c>
      <c r="J10820" s="17">
        <v>45023</v>
      </c>
      <c r="K10820" t="s">
        <v>21</v>
      </c>
      <c r="L10820" t="s">
        <v>22</v>
      </c>
      <c r="M10820">
        <v>174.18</v>
      </c>
      <c r="N10820" t="s">
        <v>34</v>
      </c>
    </row>
    <row r="10821" spans="1:14" ht="14.25" customHeight="1" x14ac:dyDescent="0.3">
      <c r="A10821" t="s">
        <v>13933</v>
      </c>
      <c r="B10821" t="s">
        <v>41</v>
      </c>
      <c r="C10821" t="s">
        <v>14</v>
      </c>
      <c r="D10821">
        <v>1681.15</v>
      </c>
      <c r="E10821">
        <v>0.23</v>
      </c>
      <c r="F10821">
        <f t="shared" si="338"/>
        <v>386.66450000000003</v>
      </c>
      <c r="G10821">
        <f t="shared" si="339"/>
        <v>1294.4855</v>
      </c>
      <c r="H10821">
        <v>3</v>
      </c>
      <c r="I10821" s="17">
        <v>45165</v>
      </c>
      <c r="J10821" s="17">
        <v>45172</v>
      </c>
      <c r="K10821" t="s">
        <v>31</v>
      </c>
      <c r="L10821" t="s">
        <v>22</v>
      </c>
      <c r="M10821">
        <v>113.37</v>
      </c>
      <c r="N10821" t="s">
        <v>17</v>
      </c>
    </row>
    <row r="10822" spans="1:14" ht="14.25" customHeight="1" x14ac:dyDescent="0.3">
      <c r="A10822" t="s">
        <v>6583</v>
      </c>
      <c r="B10822" t="s">
        <v>25</v>
      </c>
      <c r="C10822" t="s">
        <v>14</v>
      </c>
      <c r="D10822">
        <v>1685.92</v>
      </c>
      <c r="E10822">
        <v>0.12</v>
      </c>
      <c r="F10822">
        <f t="shared" si="338"/>
        <v>202.31039999999999</v>
      </c>
      <c r="G10822">
        <f t="shared" si="339"/>
        <v>1483.6096</v>
      </c>
      <c r="H10822">
        <v>3</v>
      </c>
      <c r="I10822" s="17">
        <v>45347</v>
      </c>
      <c r="J10822" s="17">
        <v>45349</v>
      </c>
      <c r="K10822" t="s">
        <v>31</v>
      </c>
      <c r="L10822" t="s">
        <v>16</v>
      </c>
      <c r="M10822">
        <v>495.19</v>
      </c>
      <c r="N10822" t="s">
        <v>48</v>
      </c>
    </row>
    <row r="10823" spans="1:14" ht="14.25" customHeight="1" x14ac:dyDescent="0.3">
      <c r="A10823" t="s">
        <v>9640</v>
      </c>
      <c r="B10823" t="s">
        <v>25</v>
      </c>
      <c r="C10823" t="s">
        <v>33</v>
      </c>
      <c r="D10823">
        <v>1693.3</v>
      </c>
      <c r="E10823">
        <v>0.28999999999999998</v>
      </c>
      <c r="F10823">
        <f t="shared" si="338"/>
        <v>491.05699999999996</v>
      </c>
      <c r="G10823">
        <f t="shared" si="339"/>
        <v>1202.2429999999999</v>
      </c>
      <c r="H10823">
        <v>3</v>
      </c>
      <c r="I10823" s="17">
        <v>45031</v>
      </c>
      <c r="J10823" s="17">
        <v>45032</v>
      </c>
      <c r="K10823" t="s">
        <v>31</v>
      </c>
      <c r="L10823" t="s">
        <v>16</v>
      </c>
      <c r="M10823">
        <v>251.67</v>
      </c>
      <c r="N10823" t="s">
        <v>28</v>
      </c>
    </row>
    <row r="10824" spans="1:14" ht="14.25" customHeight="1" x14ac:dyDescent="0.3">
      <c r="A10824" t="s">
        <v>6564</v>
      </c>
      <c r="B10824" t="s">
        <v>13</v>
      </c>
      <c r="C10824" t="s">
        <v>26</v>
      </c>
      <c r="D10824">
        <v>1695.26</v>
      </c>
      <c r="E10824">
        <v>0.08</v>
      </c>
      <c r="F10824">
        <f t="shared" si="338"/>
        <v>135.6208</v>
      </c>
      <c r="G10824">
        <f t="shared" si="339"/>
        <v>1559.6392000000001</v>
      </c>
      <c r="H10824">
        <v>3</v>
      </c>
      <c r="I10824" s="17">
        <v>45066</v>
      </c>
      <c r="J10824" s="17">
        <v>45067</v>
      </c>
      <c r="K10824" t="s">
        <v>15</v>
      </c>
      <c r="L10824" t="s">
        <v>27</v>
      </c>
      <c r="M10824">
        <v>416.31</v>
      </c>
      <c r="N10824" t="s">
        <v>17</v>
      </c>
    </row>
    <row r="10825" spans="1:14" ht="14.25" customHeight="1" x14ac:dyDescent="0.3">
      <c r="A10825" t="s">
        <v>11798</v>
      </c>
      <c r="B10825" t="s">
        <v>25</v>
      </c>
      <c r="C10825" t="s">
        <v>36</v>
      </c>
      <c r="D10825">
        <v>1696.55</v>
      </c>
      <c r="E10825">
        <v>0.49</v>
      </c>
      <c r="F10825">
        <f t="shared" si="338"/>
        <v>831.30949999999996</v>
      </c>
      <c r="G10825">
        <f t="shared" si="339"/>
        <v>865.2405</v>
      </c>
      <c r="H10825">
        <v>3</v>
      </c>
      <c r="I10825" s="17">
        <v>45403</v>
      </c>
      <c r="J10825" s="17">
        <v>45404</v>
      </c>
      <c r="K10825" t="s">
        <v>31</v>
      </c>
      <c r="L10825" t="s">
        <v>16</v>
      </c>
      <c r="M10825">
        <v>98.15</v>
      </c>
      <c r="N10825" t="s">
        <v>39</v>
      </c>
    </row>
    <row r="10826" spans="1:14" ht="14.25" customHeight="1" x14ac:dyDescent="0.3">
      <c r="A10826" t="s">
        <v>4378</v>
      </c>
      <c r="B10826" t="s">
        <v>41</v>
      </c>
      <c r="C10826" t="s">
        <v>20</v>
      </c>
      <c r="D10826">
        <v>1696.59</v>
      </c>
      <c r="E10826">
        <v>0.05</v>
      </c>
      <c r="F10826">
        <f t="shared" si="338"/>
        <v>84.829499999999996</v>
      </c>
      <c r="G10826">
        <f t="shared" si="339"/>
        <v>1611.7604999999999</v>
      </c>
      <c r="H10826">
        <v>3</v>
      </c>
      <c r="I10826" s="17">
        <v>45278</v>
      </c>
      <c r="J10826" s="17">
        <v>45282</v>
      </c>
      <c r="K10826" t="s">
        <v>21</v>
      </c>
      <c r="L10826" t="s">
        <v>27</v>
      </c>
      <c r="M10826">
        <v>98.26</v>
      </c>
      <c r="N10826" t="s">
        <v>39</v>
      </c>
    </row>
    <row r="10827" spans="1:14" ht="14.25" customHeight="1" x14ac:dyDescent="0.3">
      <c r="A10827" t="s">
        <v>9304</v>
      </c>
      <c r="B10827" t="s">
        <v>19</v>
      </c>
      <c r="C10827" t="s">
        <v>14</v>
      </c>
      <c r="D10827">
        <v>1700.76</v>
      </c>
      <c r="E10827">
        <v>0.39</v>
      </c>
      <c r="F10827">
        <f t="shared" si="338"/>
        <v>663.29640000000006</v>
      </c>
      <c r="G10827">
        <f t="shared" si="339"/>
        <v>1037.4636</v>
      </c>
      <c r="H10827">
        <v>3</v>
      </c>
      <c r="I10827" s="17">
        <v>45011</v>
      </c>
      <c r="J10827" s="17">
        <v>45016</v>
      </c>
      <c r="K10827" t="s">
        <v>15</v>
      </c>
      <c r="L10827" t="s">
        <v>16</v>
      </c>
      <c r="M10827">
        <v>250.61</v>
      </c>
      <c r="N10827" t="s">
        <v>48</v>
      </c>
    </row>
    <row r="10828" spans="1:14" ht="14.25" customHeight="1" x14ac:dyDescent="0.3">
      <c r="A10828" t="s">
        <v>5224</v>
      </c>
      <c r="B10828" t="s">
        <v>19</v>
      </c>
      <c r="C10828" t="s">
        <v>26</v>
      </c>
      <c r="D10828">
        <v>1701.56</v>
      </c>
      <c r="E10828">
        <v>0.03</v>
      </c>
      <c r="F10828">
        <f t="shared" si="338"/>
        <v>51.046799999999998</v>
      </c>
      <c r="G10828">
        <f t="shared" si="339"/>
        <v>1650.5131999999999</v>
      </c>
      <c r="H10828">
        <v>3</v>
      </c>
      <c r="I10828" s="17">
        <v>44983</v>
      </c>
      <c r="J10828" s="17">
        <v>44988</v>
      </c>
      <c r="K10828" t="s">
        <v>21</v>
      </c>
      <c r="L10828" t="s">
        <v>27</v>
      </c>
      <c r="M10828">
        <v>444.67</v>
      </c>
      <c r="N10828" t="s">
        <v>23</v>
      </c>
    </row>
    <row r="10829" spans="1:14" ht="14.25" customHeight="1" x14ac:dyDescent="0.3">
      <c r="A10829" t="s">
        <v>9993</v>
      </c>
      <c r="B10829" t="s">
        <v>25</v>
      </c>
      <c r="C10829" t="s">
        <v>20</v>
      </c>
      <c r="D10829">
        <v>1701.67</v>
      </c>
      <c r="E10829">
        <v>0.14000000000000001</v>
      </c>
      <c r="F10829">
        <f t="shared" si="338"/>
        <v>238.23380000000003</v>
      </c>
      <c r="G10829">
        <f t="shared" si="339"/>
        <v>1463.4362000000001</v>
      </c>
      <c r="H10829">
        <v>3</v>
      </c>
      <c r="I10829" s="17">
        <v>45098</v>
      </c>
      <c r="J10829" s="17">
        <v>45101</v>
      </c>
      <c r="K10829" t="s">
        <v>31</v>
      </c>
      <c r="L10829" t="s">
        <v>27</v>
      </c>
      <c r="M10829">
        <v>356.84</v>
      </c>
      <c r="N10829" t="s">
        <v>28</v>
      </c>
    </row>
    <row r="10830" spans="1:14" ht="14.25" customHeight="1" x14ac:dyDescent="0.3">
      <c r="A10830" t="s">
        <v>9118</v>
      </c>
      <c r="B10830" t="s">
        <v>41</v>
      </c>
      <c r="C10830" t="s">
        <v>14</v>
      </c>
      <c r="D10830">
        <v>1701.94</v>
      </c>
      <c r="E10830">
        <v>0.49</v>
      </c>
      <c r="F10830">
        <f t="shared" si="338"/>
        <v>833.95060000000001</v>
      </c>
      <c r="G10830">
        <f t="shared" si="339"/>
        <v>867.98940000000005</v>
      </c>
      <c r="H10830">
        <v>3</v>
      </c>
      <c r="I10830" s="17">
        <v>45248</v>
      </c>
      <c r="J10830" s="17">
        <v>45255</v>
      </c>
      <c r="K10830" t="s">
        <v>31</v>
      </c>
      <c r="L10830" t="s">
        <v>22</v>
      </c>
      <c r="M10830">
        <v>228.03</v>
      </c>
      <c r="N10830" t="s">
        <v>34</v>
      </c>
    </row>
    <row r="10831" spans="1:14" ht="14.25" customHeight="1" x14ac:dyDescent="0.3">
      <c r="A10831" t="s">
        <v>15184</v>
      </c>
      <c r="B10831" t="s">
        <v>19</v>
      </c>
      <c r="C10831" t="s">
        <v>20</v>
      </c>
      <c r="D10831">
        <v>1705.03</v>
      </c>
      <c r="E10831">
        <v>0.42</v>
      </c>
      <c r="F10831">
        <f t="shared" si="338"/>
        <v>716.11259999999993</v>
      </c>
      <c r="G10831">
        <f t="shared" si="339"/>
        <v>988.91740000000004</v>
      </c>
      <c r="H10831">
        <v>3</v>
      </c>
      <c r="I10831" s="17">
        <v>45646</v>
      </c>
      <c r="J10831" s="17">
        <v>45653</v>
      </c>
      <c r="K10831" t="s">
        <v>21</v>
      </c>
      <c r="L10831" t="s">
        <v>27</v>
      </c>
      <c r="M10831">
        <v>105.35</v>
      </c>
      <c r="N10831" t="s">
        <v>17</v>
      </c>
    </row>
    <row r="10832" spans="1:14" ht="14.25" customHeight="1" x14ac:dyDescent="0.3">
      <c r="A10832" t="s">
        <v>13245</v>
      </c>
      <c r="B10832" t="s">
        <v>13</v>
      </c>
      <c r="C10832" t="s">
        <v>36</v>
      </c>
      <c r="D10832">
        <v>1709.89</v>
      </c>
      <c r="E10832">
        <v>0.37</v>
      </c>
      <c r="F10832">
        <f t="shared" si="338"/>
        <v>632.65930000000003</v>
      </c>
      <c r="G10832">
        <f t="shared" si="339"/>
        <v>1077.2307000000001</v>
      </c>
      <c r="H10832">
        <v>3</v>
      </c>
      <c r="I10832" s="17">
        <v>45519</v>
      </c>
      <c r="J10832" s="17">
        <v>45521</v>
      </c>
      <c r="K10832" t="s">
        <v>31</v>
      </c>
      <c r="L10832" t="s">
        <v>22</v>
      </c>
      <c r="M10832">
        <v>183.17</v>
      </c>
      <c r="N10832" t="s">
        <v>23</v>
      </c>
    </row>
    <row r="10833" spans="1:14" ht="14.25" customHeight="1" x14ac:dyDescent="0.3">
      <c r="A10833" t="s">
        <v>7656</v>
      </c>
      <c r="B10833" t="s">
        <v>41</v>
      </c>
      <c r="C10833" t="s">
        <v>26</v>
      </c>
      <c r="D10833">
        <v>1709.96</v>
      </c>
      <c r="E10833">
        <v>0.08</v>
      </c>
      <c r="F10833">
        <f t="shared" si="338"/>
        <v>136.79680000000002</v>
      </c>
      <c r="G10833">
        <f t="shared" si="339"/>
        <v>1573.1632</v>
      </c>
      <c r="H10833">
        <v>3</v>
      </c>
      <c r="I10833" s="17">
        <v>45116</v>
      </c>
      <c r="J10833" s="17">
        <v>45123</v>
      </c>
      <c r="K10833" t="s">
        <v>31</v>
      </c>
      <c r="L10833" t="s">
        <v>27</v>
      </c>
      <c r="M10833">
        <v>337.43</v>
      </c>
      <c r="N10833" t="s">
        <v>17</v>
      </c>
    </row>
    <row r="10834" spans="1:14" ht="14.25" customHeight="1" x14ac:dyDescent="0.3">
      <c r="A10834" t="s">
        <v>12181</v>
      </c>
      <c r="B10834" t="s">
        <v>13</v>
      </c>
      <c r="C10834" t="s">
        <v>33</v>
      </c>
      <c r="D10834">
        <v>1710.71</v>
      </c>
      <c r="E10834">
        <v>0.22</v>
      </c>
      <c r="F10834">
        <f t="shared" si="338"/>
        <v>376.3562</v>
      </c>
      <c r="G10834">
        <f t="shared" si="339"/>
        <v>1334.3538000000001</v>
      </c>
      <c r="H10834">
        <v>3</v>
      </c>
      <c r="I10834" s="17">
        <v>45348</v>
      </c>
      <c r="J10834" s="17">
        <v>45352</v>
      </c>
      <c r="K10834" t="s">
        <v>31</v>
      </c>
      <c r="L10834" t="s">
        <v>16</v>
      </c>
      <c r="M10834">
        <v>231.17</v>
      </c>
      <c r="N10834" t="s">
        <v>28</v>
      </c>
    </row>
    <row r="10835" spans="1:14" ht="14.25" customHeight="1" x14ac:dyDescent="0.3">
      <c r="A10835" t="s">
        <v>7661</v>
      </c>
      <c r="B10835" t="s">
        <v>25</v>
      </c>
      <c r="C10835" t="s">
        <v>33</v>
      </c>
      <c r="D10835">
        <v>1712.49</v>
      </c>
      <c r="E10835">
        <v>0.45</v>
      </c>
      <c r="F10835">
        <f t="shared" si="338"/>
        <v>770.62049999999999</v>
      </c>
      <c r="G10835">
        <f t="shared" si="339"/>
        <v>941.86950000000002</v>
      </c>
      <c r="H10835">
        <v>3</v>
      </c>
      <c r="I10835" s="17">
        <v>45223</v>
      </c>
      <c r="J10835" s="17">
        <v>45224</v>
      </c>
      <c r="K10835" t="s">
        <v>31</v>
      </c>
      <c r="L10835" t="s">
        <v>16</v>
      </c>
      <c r="M10835">
        <v>498.02</v>
      </c>
      <c r="N10835" t="s">
        <v>48</v>
      </c>
    </row>
    <row r="10836" spans="1:14" ht="14.25" customHeight="1" x14ac:dyDescent="0.3">
      <c r="A10836" t="s">
        <v>5632</v>
      </c>
      <c r="B10836" t="s">
        <v>19</v>
      </c>
      <c r="C10836" t="s">
        <v>26</v>
      </c>
      <c r="D10836">
        <v>1714.78</v>
      </c>
      <c r="E10836">
        <v>0.24</v>
      </c>
      <c r="F10836">
        <f t="shared" si="338"/>
        <v>411.54719999999998</v>
      </c>
      <c r="G10836">
        <f t="shared" si="339"/>
        <v>1303.2328</v>
      </c>
      <c r="H10836">
        <v>3</v>
      </c>
      <c r="I10836" s="17">
        <v>45181</v>
      </c>
      <c r="J10836" s="17">
        <v>45184</v>
      </c>
      <c r="K10836" t="s">
        <v>21</v>
      </c>
      <c r="L10836" t="s">
        <v>16</v>
      </c>
      <c r="M10836">
        <v>351.57</v>
      </c>
      <c r="N10836" t="s">
        <v>34</v>
      </c>
    </row>
    <row r="10837" spans="1:14" ht="14.25" customHeight="1" x14ac:dyDescent="0.3">
      <c r="A10837" t="s">
        <v>13732</v>
      </c>
      <c r="B10837" t="s">
        <v>19</v>
      </c>
      <c r="C10837" t="s">
        <v>36</v>
      </c>
      <c r="D10837">
        <v>1718.91</v>
      </c>
      <c r="E10837">
        <v>0.48</v>
      </c>
      <c r="F10837">
        <f t="shared" si="338"/>
        <v>825.07680000000005</v>
      </c>
      <c r="G10837">
        <f t="shared" si="339"/>
        <v>893.83320000000003</v>
      </c>
      <c r="H10837">
        <v>3</v>
      </c>
      <c r="I10837" s="17">
        <v>45352</v>
      </c>
      <c r="J10837" s="17">
        <v>45353</v>
      </c>
      <c r="K10837" t="s">
        <v>15</v>
      </c>
      <c r="L10837" t="s">
        <v>27</v>
      </c>
      <c r="M10837">
        <v>148.31</v>
      </c>
      <c r="N10837" t="s">
        <v>48</v>
      </c>
    </row>
    <row r="10838" spans="1:14" ht="14.25" customHeight="1" x14ac:dyDescent="0.3">
      <c r="A10838" t="s">
        <v>12083</v>
      </c>
      <c r="B10838" t="s">
        <v>19</v>
      </c>
      <c r="C10838" t="s">
        <v>14</v>
      </c>
      <c r="D10838">
        <v>1719.75</v>
      </c>
      <c r="E10838">
        <v>0.18</v>
      </c>
      <c r="F10838">
        <f t="shared" si="338"/>
        <v>309.55500000000001</v>
      </c>
      <c r="G10838">
        <f t="shared" si="339"/>
        <v>1410.1949999999999</v>
      </c>
      <c r="H10838">
        <v>3</v>
      </c>
      <c r="I10838" s="17">
        <v>44992</v>
      </c>
      <c r="J10838" s="17">
        <v>44993</v>
      </c>
      <c r="K10838" t="s">
        <v>21</v>
      </c>
      <c r="L10838" t="s">
        <v>27</v>
      </c>
      <c r="M10838">
        <v>408.31</v>
      </c>
      <c r="N10838" t="s">
        <v>48</v>
      </c>
    </row>
    <row r="10839" spans="1:14" ht="14.25" customHeight="1" x14ac:dyDescent="0.3">
      <c r="A10839" t="s">
        <v>310</v>
      </c>
      <c r="B10839" t="s">
        <v>41</v>
      </c>
      <c r="C10839" t="s">
        <v>26</v>
      </c>
      <c r="D10839">
        <v>1721.79</v>
      </c>
      <c r="E10839">
        <v>0.12</v>
      </c>
      <c r="F10839">
        <f t="shared" si="338"/>
        <v>206.61479999999997</v>
      </c>
      <c r="G10839">
        <f t="shared" si="339"/>
        <v>1515.1751999999999</v>
      </c>
      <c r="H10839">
        <v>3</v>
      </c>
      <c r="I10839" s="17">
        <v>45385</v>
      </c>
      <c r="J10839" s="17">
        <v>45386</v>
      </c>
      <c r="K10839" t="s">
        <v>15</v>
      </c>
      <c r="L10839" t="s">
        <v>22</v>
      </c>
      <c r="M10839">
        <v>436.28</v>
      </c>
      <c r="N10839" t="s">
        <v>28</v>
      </c>
    </row>
    <row r="10840" spans="1:14" ht="14.25" customHeight="1" x14ac:dyDescent="0.3">
      <c r="A10840" t="s">
        <v>11486</v>
      </c>
      <c r="B10840" t="s">
        <v>25</v>
      </c>
      <c r="C10840" t="s">
        <v>14</v>
      </c>
      <c r="D10840">
        <v>1726.25</v>
      </c>
      <c r="E10840">
        <v>0.27</v>
      </c>
      <c r="F10840">
        <f t="shared" si="338"/>
        <v>466.08750000000003</v>
      </c>
      <c r="G10840">
        <f t="shared" si="339"/>
        <v>1260.1624999999999</v>
      </c>
      <c r="H10840">
        <v>3</v>
      </c>
      <c r="I10840" s="17">
        <v>45407</v>
      </c>
      <c r="J10840" s="17">
        <v>45408</v>
      </c>
      <c r="K10840" t="s">
        <v>15</v>
      </c>
      <c r="L10840" t="s">
        <v>27</v>
      </c>
      <c r="M10840">
        <v>113.84</v>
      </c>
      <c r="N10840" t="s">
        <v>23</v>
      </c>
    </row>
    <row r="10841" spans="1:14" ht="14.25" customHeight="1" x14ac:dyDescent="0.3">
      <c r="A10841" t="s">
        <v>1341</v>
      </c>
      <c r="B10841" t="s">
        <v>25</v>
      </c>
      <c r="C10841" t="s">
        <v>20</v>
      </c>
      <c r="D10841">
        <v>1727.82</v>
      </c>
      <c r="E10841">
        <v>0.16</v>
      </c>
      <c r="F10841">
        <f t="shared" si="338"/>
        <v>276.45119999999997</v>
      </c>
      <c r="G10841">
        <f t="shared" si="339"/>
        <v>1451.3688</v>
      </c>
      <c r="H10841">
        <v>3</v>
      </c>
      <c r="I10841" s="17">
        <v>45564</v>
      </c>
      <c r="J10841" s="17">
        <v>45565</v>
      </c>
      <c r="K10841" t="s">
        <v>15</v>
      </c>
      <c r="L10841" t="s">
        <v>16</v>
      </c>
      <c r="M10841">
        <v>261.97000000000003</v>
      </c>
      <c r="N10841" t="s">
        <v>28</v>
      </c>
    </row>
    <row r="10842" spans="1:14" ht="14.25" customHeight="1" x14ac:dyDescent="0.3">
      <c r="A10842" t="s">
        <v>916</v>
      </c>
      <c r="B10842" t="s">
        <v>19</v>
      </c>
      <c r="C10842" t="s">
        <v>36</v>
      </c>
      <c r="D10842">
        <v>1727.97</v>
      </c>
      <c r="E10842">
        <v>0.48</v>
      </c>
      <c r="F10842">
        <f t="shared" si="338"/>
        <v>829.42560000000003</v>
      </c>
      <c r="G10842">
        <f t="shared" si="339"/>
        <v>898.5444</v>
      </c>
      <c r="H10842">
        <v>3</v>
      </c>
      <c r="I10842" s="17">
        <v>45506</v>
      </c>
      <c r="J10842" s="17">
        <v>45508</v>
      </c>
      <c r="K10842" t="s">
        <v>31</v>
      </c>
      <c r="L10842" t="s">
        <v>22</v>
      </c>
      <c r="M10842">
        <v>320.94</v>
      </c>
      <c r="N10842" t="s">
        <v>39</v>
      </c>
    </row>
    <row r="10843" spans="1:14" ht="14.25" customHeight="1" x14ac:dyDescent="0.3">
      <c r="A10843" t="s">
        <v>924</v>
      </c>
      <c r="B10843" t="s">
        <v>13</v>
      </c>
      <c r="C10843" t="s">
        <v>33</v>
      </c>
      <c r="D10843">
        <v>1728.47</v>
      </c>
      <c r="E10843">
        <v>0.18</v>
      </c>
      <c r="F10843">
        <f t="shared" si="338"/>
        <v>311.12459999999999</v>
      </c>
      <c r="G10843">
        <f t="shared" si="339"/>
        <v>1417.3454000000002</v>
      </c>
      <c r="H10843">
        <v>3</v>
      </c>
      <c r="I10843" s="17">
        <v>45350</v>
      </c>
      <c r="J10843" s="17">
        <v>45351</v>
      </c>
      <c r="K10843" t="s">
        <v>15</v>
      </c>
      <c r="L10843" t="s">
        <v>16</v>
      </c>
      <c r="M10843">
        <v>114.39</v>
      </c>
      <c r="N10843" t="s">
        <v>48</v>
      </c>
    </row>
    <row r="10844" spans="1:14" ht="14.25" customHeight="1" x14ac:dyDescent="0.3">
      <c r="A10844" t="s">
        <v>14737</v>
      </c>
      <c r="B10844" t="s">
        <v>19</v>
      </c>
      <c r="C10844" t="s">
        <v>33</v>
      </c>
      <c r="D10844">
        <v>1731.63</v>
      </c>
      <c r="E10844">
        <v>0.05</v>
      </c>
      <c r="F10844">
        <f t="shared" si="338"/>
        <v>86.581500000000005</v>
      </c>
      <c r="G10844">
        <f t="shared" si="339"/>
        <v>1645.0485000000001</v>
      </c>
      <c r="H10844">
        <v>3</v>
      </c>
      <c r="I10844" s="17">
        <v>45293</v>
      </c>
      <c r="J10844" s="17">
        <v>45298</v>
      </c>
      <c r="K10844" t="s">
        <v>31</v>
      </c>
      <c r="L10844" t="s">
        <v>27</v>
      </c>
      <c r="M10844">
        <v>374.3</v>
      </c>
      <c r="N10844" t="s">
        <v>28</v>
      </c>
    </row>
    <row r="10845" spans="1:14" ht="14.25" customHeight="1" x14ac:dyDescent="0.3">
      <c r="A10845" t="s">
        <v>12808</v>
      </c>
      <c r="B10845" t="s">
        <v>13</v>
      </c>
      <c r="C10845" t="s">
        <v>33</v>
      </c>
      <c r="D10845">
        <v>1731.79</v>
      </c>
      <c r="E10845">
        <v>0.43</v>
      </c>
      <c r="F10845">
        <f t="shared" si="338"/>
        <v>744.66969999999992</v>
      </c>
      <c r="G10845">
        <f t="shared" si="339"/>
        <v>987.12030000000004</v>
      </c>
      <c r="H10845">
        <v>3</v>
      </c>
      <c r="I10845" s="17">
        <v>45464</v>
      </c>
      <c r="J10845" s="17">
        <v>45469</v>
      </c>
      <c r="K10845" t="s">
        <v>15</v>
      </c>
      <c r="L10845" t="s">
        <v>16</v>
      </c>
      <c r="M10845">
        <v>100.61</v>
      </c>
      <c r="N10845" t="s">
        <v>23</v>
      </c>
    </row>
    <row r="10846" spans="1:14" ht="14.25" customHeight="1" x14ac:dyDescent="0.3">
      <c r="A10846" t="s">
        <v>12717</v>
      </c>
      <c r="B10846" t="s">
        <v>13</v>
      </c>
      <c r="C10846" t="s">
        <v>36</v>
      </c>
      <c r="D10846">
        <v>1732.05</v>
      </c>
      <c r="E10846">
        <v>0.19</v>
      </c>
      <c r="F10846">
        <f t="shared" si="338"/>
        <v>329.08949999999999</v>
      </c>
      <c r="G10846">
        <f t="shared" si="339"/>
        <v>1402.9604999999999</v>
      </c>
      <c r="H10846">
        <v>3</v>
      </c>
      <c r="I10846" s="17">
        <v>45628</v>
      </c>
      <c r="J10846" s="17">
        <v>45632</v>
      </c>
      <c r="K10846" t="s">
        <v>15</v>
      </c>
      <c r="L10846" t="s">
        <v>16</v>
      </c>
      <c r="M10846">
        <v>375.33</v>
      </c>
      <c r="N10846" t="s">
        <v>48</v>
      </c>
    </row>
    <row r="10847" spans="1:14" ht="14.25" customHeight="1" x14ac:dyDescent="0.3">
      <c r="A10847" t="s">
        <v>132</v>
      </c>
      <c r="B10847" t="s">
        <v>25</v>
      </c>
      <c r="C10847" t="s">
        <v>33</v>
      </c>
      <c r="D10847">
        <v>1734.23</v>
      </c>
      <c r="E10847">
        <v>0.26</v>
      </c>
      <c r="F10847">
        <f t="shared" si="338"/>
        <v>450.89980000000003</v>
      </c>
      <c r="G10847">
        <f t="shared" si="339"/>
        <v>1283.3301999999999</v>
      </c>
      <c r="H10847">
        <v>3</v>
      </c>
      <c r="I10847" s="17">
        <v>45011</v>
      </c>
      <c r="J10847" s="17">
        <v>45012</v>
      </c>
      <c r="K10847" t="s">
        <v>31</v>
      </c>
      <c r="L10847" t="s">
        <v>22</v>
      </c>
      <c r="M10847">
        <v>186.24</v>
      </c>
      <c r="N10847" t="s">
        <v>23</v>
      </c>
    </row>
    <row r="10848" spans="1:14" ht="14.25" customHeight="1" x14ac:dyDescent="0.3">
      <c r="A10848" t="s">
        <v>7730</v>
      </c>
      <c r="B10848" t="s">
        <v>41</v>
      </c>
      <c r="C10848" t="s">
        <v>26</v>
      </c>
      <c r="D10848">
        <v>1736.59</v>
      </c>
      <c r="E10848">
        <v>0.12</v>
      </c>
      <c r="F10848">
        <f t="shared" si="338"/>
        <v>208.39079999999998</v>
      </c>
      <c r="G10848">
        <f t="shared" si="339"/>
        <v>1528.1992</v>
      </c>
      <c r="H10848">
        <v>3</v>
      </c>
      <c r="I10848" s="17">
        <v>45531</v>
      </c>
      <c r="J10848" s="17">
        <v>45533</v>
      </c>
      <c r="K10848" t="s">
        <v>31</v>
      </c>
      <c r="L10848" t="s">
        <v>16</v>
      </c>
      <c r="M10848">
        <v>475.46</v>
      </c>
      <c r="N10848" t="s">
        <v>48</v>
      </c>
    </row>
    <row r="10849" spans="1:14" ht="14.25" customHeight="1" x14ac:dyDescent="0.3">
      <c r="A10849" t="s">
        <v>10005</v>
      </c>
      <c r="B10849" t="s">
        <v>13</v>
      </c>
      <c r="C10849" t="s">
        <v>36</v>
      </c>
      <c r="D10849">
        <v>1740.68</v>
      </c>
      <c r="E10849">
        <v>0.12</v>
      </c>
      <c r="F10849">
        <f t="shared" si="338"/>
        <v>208.88159999999999</v>
      </c>
      <c r="G10849">
        <f t="shared" si="339"/>
        <v>1531.7984000000001</v>
      </c>
      <c r="H10849">
        <v>3</v>
      </c>
      <c r="I10849" s="17">
        <v>45476</v>
      </c>
      <c r="J10849" s="17">
        <v>45483</v>
      </c>
      <c r="K10849" t="s">
        <v>31</v>
      </c>
      <c r="L10849" t="s">
        <v>27</v>
      </c>
      <c r="M10849">
        <v>146.86000000000001</v>
      </c>
      <c r="N10849" t="s">
        <v>39</v>
      </c>
    </row>
    <row r="10850" spans="1:14" ht="14.25" customHeight="1" x14ac:dyDescent="0.3">
      <c r="A10850" t="s">
        <v>6863</v>
      </c>
      <c r="B10850" t="s">
        <v>13</v>
      </c>
      <c r="C10850" t="s">
        <v>20</v>
      </c>
      <c r="D10850">
        <v>1742.58</v>
      </c>
      <c r="E10850">
        <v>0.46</v>
      </c>
      <c r="F10850">
        <f t="shared" si="338"/>
        <v>801.58680000000004</v>
      </c>
      <c r="G10850">
        <f t="shared" si="339"/>
        <v>940.99319999999989</v>
      </c>
      <c r="H10850">
        <v>3</v>
      </c>
      <c r="I10850" s="17">
        <v>45350</v>
      </c>
      <c r="J10850" s="17">
        <v>45357</v>
      </c>
      <c r="K10850" t="s">
        <v>21</v>
      </c>
      <c r="L10850" t="s">
        <v>16</v>
      </c>
      <c r="M10850">
        <v>406.77</v>
      </c>
      <c r="N10850" t="s">
        <v>23</v>
      </c>
    </row>
    <row r="10851" spans="1:14" ht="14.25" customHeight="1" x14ac:dyDescent="0.3">
      <c r="A10851" t="s">
        <v>8237</v>
      </c>
      <c r="B10851" t="s">
        <v>19</v>
      </c>
      <c r="C10851" t="s">
        <v>20</v>
      </c>
      <c r="D10851">
        <v>1747.51</v>
      </c>
      <c r="E10851">
        <v>0.4</v>
      </c>
      <c r="F10851">
        <f t="shared" si="338"/>
        <v>699.00400000000002</v>
      </c>
      <c r="G10851">
        <f t="shared" si="339"/>
        <v>1048.5059999999999</v>
      </c>
      <c r="H10851">
        <v>3</v>
      </c>
      <c r="I10851" s="17">
        <v>45633</v>
      </c>
      <c r="J10851" s="17">
        <v>45637</v>
      </c>
      <c r="K10851" t="s">
        <v>15</v>
      </c>
      <c r="L10851" t="s">
        <v>16</v>
      </c>
      <c r="M10851">
        <v>298.37</v>
      </c>
      <c r="N10851" t="s">
        <v>48</v>
      </c>
    </row>
    <row r="10852" spans="1:14" ht="14.25" customHeight="1" x14ac:dyDescent="0.3">
      <c r="A10852" t="s">
        <v>1608</v>
      </c>
      <c r="B10852" t="s">
        <v>13</v>
      </c>
      <c r="C10852" t="s">
        <v>33</v>
      </c>
      <c r="D10852">
        <v>1751.46</v>
      </c>
      <c r="E10852">
        <v>0.3</v>
      </c>
      <c r="F10852">
        <f t="shared" si="338"/>
        <v>525.43799999999999</v>
      </c>
      <c r="G10852">
        <f t="shared" si="339"/>
        <v>1226.0219999999999</v>
      </c>
      <c r="H10852">
        <v>3</v>
      </c>
      <c r="I10852" s="17">
        <v>45339</v>
      </c>
      <c r="J10852" s="17">
        <v>45345</v>
      </c>
      <c r="K10852" t="s">
        <v>31</v>
      </c>
      <c r="L10852" t="s">
        <v>16</v>
      </c>
      <c r="M10852">
        <v>177.17</v>
      </c>
      <c r="N10852" t="s">
        <v>17</v>
      </c>
    </row>
    <row r="10853" spans="1:14" ht="14.25" customHeight="1" x14ac:dyDescent="0.3">
      <c r="A10853" t="s">
        <v>1007</v>
      </c>
      <c r="B10853" t="s">
        <v>19</v>
      </c>
      <c r="C10853" t="s">
        <v>26</v>
      </c>
      <c r="D10853">
        <v>1752.13</v>
      </c>
      <c r="E10853">
        <v>0.25</v>
      </c>
      <c r="F10853">
        <f t="shared" si="338"/>
        <v>438.03250000000003</v>
      </c>
      <c r="G10853">
        <f t="shared" si="339"/>
        <v>1314.0975000000001</v>
      </c>
      <c r="H10853">
        <v>3</v>
      </c>
      <c r="I10853" s="17">
        <v>45651</v>
      </c>
      <c r="J10853" s="17">
        <v>45655</v>
      </c>
      <c r="K10853" t="s">
        <v>31</v>
      </c>
      <c r="L10853" t="s">
        <v>27</v>
      </c>
      <c r="M10853">
        <v>176.22</v>
      </c>
      <c r="N10853" t="s">
        <v>23</v>
      </c>
    </row>
    <row r="10854" spans="1:14" ht="14.25" customHeight="1" x14ac:dyDescent="0.3">
      <c r="A10854" t="s">
        <v>1290</v>
      </c>
      <c r="B10854" t="s">
        <v>13</v>
      </c>
      <c r="C10854" t="s">
        <v>20</v>
      </c>
      <c r="D10854">
        <v>1752.22</v>
      </c>
      <c r="E10854">
        <v>0.28000000000000003</v>
      </c>
      <c r="F10854">
        <f t="shared" si="338"/>
        <v>490.62160000000006</v>
      </c>
      <c r="G10854">
        <f t="shared" si="339"/>
        <v>1261.5983999999999</v>
      </c>
      <c r="H10854">
        <v>3</v>
      </c>
      <c r="I10854" s="17">
        <v>45536</v>
      </c>
      <c r="J10854" s="17">
        <v>45541</v>
      </c>
      <c r="K10854" t="s">
        <v>21</v>
      </c>
      <c r="L10854" t="s">
        <v>22</v>
      </c>
      <c r="M10854">
        <v>497.84</v>
      </c>
      <c r="N10854" t="s">
        <v>23</v>
      </c>
    </row>
    <row r="10855" spans="1:14" ht="14.25" customHeight="1" x14ac:dyDescent="0.3">
      <c r="A10855" t="s">
        <v>12451</v>
      </c>
      <c r="B10855" t="s">
        <v>19</v>
      </c>
      <c r="C10855" t="s">
        <v>36</v>
      </c>
      <c r="D10855">
        <v>1755.71</v>
      </c>
      <c r="E10855">
        <v>0.17</v>
      </c>
      <c r="F10855">
        <f t="shared" si="338"/>
        <v>298.47070000000002</v>
      </c>
      <c r="G10855">
        <f t="shared" si="339"/>
        <v>1457.2393</v>
      </c>
      <c r="H10855">
        <v>3</v>
      </c>
      <c r="I10855" s="17">
        <v>45107</v>
      </c>
      <c r="J10855" s="17">
        <v>45111</v>
      </c>
      <c r="K10855" t="s">
        <v>21</v>
      </c>
      <c r="L10855" t="s">
        <v>22</v>
      </c>
      <c r="M10855">
        <v>490.28</v>
      </c>
      <c r="N10855" t="s">
        <v>39</v>
      </c>
    </row>
    <row r="10856" spans="1:14" ht="14.25" customHeight="1" x14ac:dyDescent="0.3">
      <c r="A10856" t="s">
        <v>11625</v>
      </c>
      <c r="B10856" t="s">
        <v>41</v>
      </c>
      <c r="C10856" t="s">
        <v>14</v>
      </c>
      <c r="D10856">
        <v>1756.75</v>
      </c>
      <c r="E10856">
        <v>0.37</v>
      </c>
      <c r="F10856">
        <f t="shared" si="338"/>
        <v>649.99749999999995</v>
      </c>
      <c r="G10856">
        <f t="shared" si="339"/>
        <v>1106.7525000000001</v>
      </c>
      <c r="H10856">
        <v>3</v>
      </c>
      <c r="I10856" s="17">
        <v>45207</v>
      </c>
      <c r="J10856" s="17">
        <v>45214</v>
      </c>
      <c r="K10856" t="s">
        <v>31</v>
      </c>
      <c r="L10856" t="s">
        <v>27</v>
      </c>
      <c r="M10856">
        <v>454.89</v>
      </c>
      <c r="N10856" t="s">
        <v>34</v>
      </c>
    </row>
    <row r="10857" spans="1:14" ht="14.25" customHeight="1" x14ac:dyDescent="0.3">
      <c r="A10857" t="s">
        <v>12153</v>
      </c>
      <c r="B10857" t="s">
        <v>41</v>
      </c>
      <c r="C10857" t="s">
        <v>14</v>
      </c>
      <c r="D10857">
        <v>1756.9</v>
      </c>
      <c r="E10857">
        <v>0.15</v>
      </c>
      <c r="F10857">
        <f t="shared" si="338"/>
        <v>263.53500000000003</v>
      </c>
      <c r="G10857">
        <f t="shared" si="339"/>
        <v>1493.365</v>
      </c>
      <c r="H10857">
        <v>3</v>
      </c>
      <c r="I10857" s="17">
        <v>45593</v>
      </c>
      <c r="J10857" s="17">
        <v>45596</v>
      </c>
      <c r="K10857" t="s">
        <v>15</v>
      </c>
      <c r="L10857" t="s">
        <v>16</v>
      </c>
      <c r="M10857">
        <v>454.83</v>
      </c>
      <c r="N10857" t="s">
        <v>23</v>
      </c>
    </row>
    <row r="10858" spans="1:14" ht="14.25" customHeight="1" x14ac:dyDescent="0.3">
      <c r="A10858" t="s">
        <v>65</v>
      </c>
      <c r="B10858" t="s">
        <v>19</v>
      </c>
      <c r="C10858" t="s">
        <v>14</v>
      </c>
      <c r="D10858">
        <v>1759.9</v>
      </c>
      <c r="E10858">
        <v>0.26</v>
      </c>
      <c r="F10858">
        <f t="shared" si="338"/>
        <v>457.57400000000001</v>
      </c>
      <c r="G10858">
        <f t="shared" si="339"/>
        <v>1302.326</v>
      </c>
      <c r="H10858">
        <v>3</v>
      </c>
      <c r="I10858" s="17">
        <v>44933</v>
      </c>
      <c r="J10858" s="17">
        <v>44939</v>
      </c>
      <c r="K10858" t="s">
        <v>21</v>
      </c>
      <c r="L10858" t="s">
        <v>27</v>
      </c>
      <c r="M10858">
        <v>178.58</v>
      </c>
      <c r="N10858" t="s">
        <v>39</v>
      </c>
    </row>
    <row r="10859" spans="1:14" ht="14.25" customHeight="1" x14ac:dyDescent="0.3">
      <c r="A10859" t="s">
        <v>14566</v>
      </c>
      <c r="B10859" t="s">
        <v>13</v>
      </c>
      <c r="C10859" t="s">
        <v>36</v>
      </c>
      <c r="D10859">
        <v>1773.46</v>
      </c>
      <c r="E10859">
        <v>0.01</v>
      </c>
      <c r="F10859">
        <f t="shared" si="338"/>
        <v>17.7346</v>
      </c>
      <c r="G10859">
        <f t="shared" si="339"/>
        <v>1755.7254</v>
      </c>
      <c r="H10859">
        <v>3</v>
      </c>
      <c r="I10859" s="17">
        <v>45384</v>
      </c>
      <c r="J10859" s="17">
        <v>45387</v>
      </c>
      <c r="K10859" t="s">
        <v>31</v>
      </c>
      <c r="L10859" t="s">
        <v>16</v>
      </c>
      <c r="M10859">
        <v>440.97</v>
      </c>
      <c r="N10859" t="s">
        <v>39</v>
      </c>
    </row>
    <row r="10860" spans="1:14" ht="14.25" customHeight="1" x14ac:dyDescent="0.3">
      <c r="A10860" t="s">
        <v>5081</v>
      </c>
      <c r="B10860" t="s">
        <v>41</v>
      </c>
      <c r="C10860" t="s">
        <v>36</v>
      </c>
      <c r="D10860">
        <v>1774.69</v>
      </c>
      <c r="E10860">
        <v>0.19</v>
      </c>
      <c r="F10860">
        <f t="shared" si="338"/>
        <v>337.19110000000001</v>
      </c>
      <c r="G10860">
        <f t="shared" si="339"/>
        <v>1437.4989</v>
      </c>
      <c r="H10860">
        <v>3</v>
      </c>
      <c r="I10860" s="17">
        <v>45064</v>
      </c>
      <c r="J10860" s="17">
        <v>45065</v>
      </c>
      <c r="K10860" t="s">
        <v>21</v>
      </c>
      <c r="L10860" t="s">
        <v>16</v>
      </c>
      <c r="M10860">
        <v>250.2</v>
      </c>
      <c r="N10860" t="s">
        <v>39</v>
      </c>
    </row>
    <row r="10861" spans="1:14" ht="14.25" customHeight="1" x14ac:dyDescent="0.3">
      <c r="A10861" t="s">
        <v>15190</v>
      </c>
      <c r="B10861" t="s">
        <v>13</v>
      </c>
      <c r="C10861" t="s">
        <v>26</v>
      </c>
      <c r="D10861">
        <v>1774.95</v>
      </c>
      <c r="E10861">
        <v>0.5</v>
      </c>
      <c r="F10861">
        <f t="shared" si="338"/>
        <v>887.47500000000002</v>
      </c>
      <c r="G10861">
        <f t="shared" si="339"/>
        <v>887.47500000000002</v>
      </c>
      <c r="H10861">
        <v>3</v>
      </c>
      <c r="I10861" s="17">
        <v>45655</v>
      </c>
      <c r="J10861" s="17">
        <v>45660</v>
      </c>
      <c r="K10861" t="s">
        <v>21</v>
      </c>
      <c r="L10861" t="s">
        <v>27</v>
      </c>
      <c r="M10861">
        <v>331.05</v>
      </c>
      <c r="N10861" t="s">
        <v>23</v>
      </c>
    </row>
    <row r="10862" spans="1:14" ht="14.25" customHeight="1" x14ac:dyDescent="0.3">
      <c r="A10862" t="s">
        <v>11184</v>
      </c>
      <c r="B10862" t="s">
        <v>13</v>
      </c>
      <c r="C10862" t="s">
        <v>33</v>
      </c>
      <c r="D10862">
        <v>1777.83</v>
      </c>
      <c r="E10862">
        <v>0.33</v>
      </c>
      <c r="F10862">
        <f t="shared" si="338"/>
        <v>586.68389999999999</v>
      </c>
      <c r="G10862">
        <f t="shared" si="339"/>
        <v>1191.1460999999999</v>
      </c>
      <c r="H10862">
        <v>3</v>
      </c>
      <c r="I10862" s="17">
        <v>45267</v>
      </c>
      <c r="J10862" s="17">
        <v>45269</v>
      </c>
      <c r="K10862" t="s">
        <v>21</v>
      </c>
      <c r="L10862" t="s">
        <v>16</v>
      </c>
      <c r="M10862">
        <v>236.05</v>
      </c>
      <c r="N10862" t="s">
        <v>39</v>
      </c>
    </row>
    <row r="10863" spans="1:14" ht="14.25" customHeight="1" x14ac:dyDescent="0.3">
      <c r="A10863" t="s">
        <v>15105</v>
      </c>
      <c r="B10863" t="s">
        <v>13</v>
      </c>
      <c r="C10863" t="s">
        <v>26</v>
      </c>
      <c r="D10863">
        <v>1783.42</v>
      </c>
      <c r="E10863">
        <v>0.05</v>
      </c>
      <c r="F10863">
        <f t="shared" si="338"/>
        <v>89.171000000000006</v>
      </c>
      <c r="G10863">
        <f t="shared" si="339"/>
        <v>1694.249</v>
      </c>
      <c r="H10863">
        <v>3</v>
      </c>
      <c r="I10863" s="17">
        <v>44934</v>
      </c>
      <c r="J10863" s="17">
        <v>44935</v>
      </c>
      <c r="K10863" t="s">
        <v>21</v>
      </c>
      <c r="L10863" t="s">
        <v>16</v>
      </c>
      <c r="M10863">
        <v>236.7</v>
      </c>
      <c r="N10863" t="s">
        <v>48</v>
      </c>
    </row>
    <row r="10864" spans="1:14" ht="14.25" customHeight="1" x14ac:dyDescent="0.3">
      <c r="A10864" t="s">
        <v>14222</v>
      </c>
      <c r="B10864" t="s">
        <v>41</v>
      </c>
      <c r="C10864" t="s">
        <v>14</v>
      </c>
      <c r="D10864">
        <v>1786.16</v>
      </c>
      <c r="E10864">
        <v>0.47</v>
      </c>
      <c r="F10864">
        <f t="shared" si="338"/>
        <v>839.49519999999995</v>
      </c>
      <c r="G10864">
        <f t="shared" si="339"/>
        <v>946.66480000000013</v>
      </c>
      <c r="H10864">
        <v>3</v>
      </c>
      <c r="I10864" s="17">
        <v>45259</v>
      </c>
      <c r="J10864" s="17">
        <v>45262</v>
      </c>
      <c r="K10864" t="s">
        <v>21</v>
      </c>
      <c r="L10864" t="s">
        <v>27</v>
      </c>
      <c r="M10864">
        <v>243.92</v>
      </c>
      <c r="N10864" t="s">
        <v>17</v>
      </c>
    </row>
    <row r="10865" spans="1:14" ht="14.25" customHeight="1" x14ac:dyDescent="0.3">
      <c r="A10865" t="s">
        <v>5010</v>
      </c>
      <c r="B10865" t="s">
        <v>13</v>
      </c>
      <c r="C10865" t="s">
        <v>33</v>
      </c>
      <c r="D10865">
        <v>1788.61</v>
      </c>
      <c r="E10865">
        <v>0.22</v>
      </c>
      <c r="F10865">
        <f t="shared" si="338"/>
        <v>393.49419999999998</v>
      </c>
      <c r="G10865">
        <f t="shared" si="339"/>
        <v>1395.1158</v>
      </c>
      <c r="H10865">
        <v>3</v>
      </c>
      <c r="I10865" s="17">
        <v>45436</v>
      </c>
      <c r="J10865" s="17">
        <v>45439</v>
      </c>
      <c r="K10865" t="s">
        <v>31</v>
      </c>
      <c r="L10865" t="s">
        <v>16</v>
      </c>
      <c r="M10865">
        <v>362.64</v>
      </c>
      <c r="N10865" t="s">
        <v>48</v>
      </c>
    </row>
    <row r="10866" spans="1:14" ht="14.25" customHeight="1" x14ac:dyDescent="0.3">
      <c r="A10866" t="s">
        <v>14446</v>
      </c>
      <c r="B10866" t="s">
        <v>13</v>
      </c>
      <c r="C10866" t="s">
        <v>33</v>
      </c>
      <c r="D10866">
        <v>1794.8</v>
      </c>
      <c r="E10866">
        <v>0.48</v>
      </c>
      <c r="F10866">
        <f t="shared" si="338"/>
        <v>861.50399999999991</v>
      </c>
      <c r="G10866">
        <f t="shared" si="339"/>
        <v>933.29600000000005</v>
      </c>
      <c r="H10866">
        <v>3</v>
      </c>
      <c r="I10866" s="17">
        <v>45081</v>
      </c>
      <c r="J10866" s="17">
        <v>45083</v>
      </c>
      <c r="K10866" t="s">
        <v>21</v>
      </c>
      <c r="L10866" t="s">
        <v>27</v>
      </c>
      <c r="M10866">
        <v>531.66</v>
      </c>
      <c r="N10866" t="s">
        <v>34</v>
      </c>
    </row>
    <row r="10867" spans="1:14" ht="14.25" customHeight="1" x14ac:dyDescent="0.3">
      <c r="A10867" t="s">
        <v>14111</v>
      </c>
      <c r="B10867" t="s">
        <v>19</v>
      </c>
      <c r="C10867" t="s">
        <v>33</v>
      </c>
      <c r="D10867">
        <v>1802.6</v>
      </c>
      <c r="E10867">
        <v>0.2</v>
      </c>
      <c r="F10867">
        <f t="shared" si="338"/>
        <v>360.52</v>
      </c>
      <c r="G10867">
        <f t="shared" si="339"/>
        <v>1442.08</v>
      </c>
      <c r="H10867">
        <v>3</v>
      </c>
      <c r="I10867" s="17">
        <v>44929</v>
      </c>
      <c r="J10867" s="17">
        <v>44936</v>
      </c>
      <c r="K10867" t="s">
        <v>31</v>
      </c>
      <c r="L10867" t="s">
        <v>22</v>
      </c>
      <c r="M10867">
        <v>219.5</v>
      </c>
      <c r="N10867" t="s">
        <v>23</v>
      </c>
    </row>
    <row r="10868" spans="1:14" ht="14.25" customHeight="1" x14ac:dyDescent="0.3">
      <c r="A10868" t="s">
        <v>5734</v>
      </c>
      <c r="B10868" t="s">
        <v>25</v>
      </c>
      <c r="C10868" t="s">
        <v>36</v>
      </c>
      <c r="D10868">
        <v>1807.59</v>
      </c>
      <c r="E10868">
        <v>0.09</v>
      </c>
      <c r="F10868">
        <f t="shared" si="338"/>
        <v>162.6831</v>
      </c>
      <c r="G10868">
        <f t="shared" si="339"/>
        <v>1644.9069</v>
      </c>
      <c r="H10868">
        <v>3</v>
      </c>
      <c r="I10868" s="17">
        <v>45387</v>
      </c>
      <c r="J10868" s="17">
        <v>45394</v>
      </c>
      <c r="K10868" t="s">
        <v>21</v>
      </c>
      <c r="L10868" t="s">
        <v>22</v>
      </c>
      <c r="M10868">
        <v>255.7</v>
      </c>
      <c r="N10868" t="s">
        <v>48</v>
      </c>
    </row>
    <row r="10869" spans="1:14" ht="14.25" customHeight="1" x14ac:dyDescent="0.3">
      <c r="A10869" t="s">
        <v>7433</v>
      </c>
      <c r="B10869" t="s">
        <v>25</v>
      </c>
      <c r="C10869" t="s">
        <v>36</v>
      </c>
      <c r="D10869">
        <v>1809.56</v>
      </c>
      <c r="E10869">
        <v>0.01</v>
      </c>
      <c r="F10869">
        <f t="shared" si="338"/>
        <v>18.095600000000001</v>
      </c>
      <c r="G10869">
        <f t="shared" si="339"/>
        <v>1791.4643999999998</v>
      </c>
      <c r="H10869">
        <v>3</v>
      </c>
      <c r="I10869" s="17">
        <v>45113</v>
      </c>
      <c r="J10869" s="17">
        <v>45120</v>
      </c>
      <c r="K10869" t="s">
        <v>15</v>
      </c>
      <c r="L10869" t="s">
        <v>27</v>
      </c>
      <c r="M10869">
        <v>210.35</v>
      </c>
      <c r="N10869" t="s">
        <v>39</v>
      </c>
    </row>
    <row r="10870" spans="1:14" ht="14.25" customHeight="1" x14ac:dyDescent="0.3">
      <c r="A10870" t="s">
        <v>11364</v>
      </c>
      <c r="B10870" t="s">
        <v>41</v>
      </c>
      <c r="C10870" t="s">
        <v>33</v>
      </c>
      <c r="D10870">
        <v>1812.02</v>
      </c>
      <c r="E10870">
        <v>0.33</v>
      </c>
      <c r="F10870">
        <f t="shared" si="338"/>
        <v>597.96659999999997</v>
      </c>
      <c r="G10870">
        <f t="shared" si="339"/>
        <v>1214.0534</v>
      </c>
      <c r="H10870">
        <v>3</v>
      </c>
      <c r="I10870" s="17">
        <v>45044</v>
      </c>
      <c r="J10870" s="17">
        <v>45050</v>
      </c>
      <c r="K10870" t="s">
        <v>31</v>
      </c>
      <c r="L10870" t="s">
        <v>22</v>
      </c>
      <c r="M10870">
        <v>468.68</v>
      </c>
      <c r="N10870" t="s">
        <v>28</v>
      </c>
    </row>
    <row r="10871" spans="1:14" ht="14.25" customHeight="1" x14ac:dyDescent="0.3">
      <c r="A10871" t="s">
        <v>5205</v>
      </c>
      <c r="B10871" t="s">
        <v>19</v>
      </c>
      <c r="C10871" t="s">
        <v>14</v>
      </c>
      <c r="D10871">
        <v>1812.42</v>
      </c>
      <c r="E10871">
        <v>0.12</v>
      </c>
      <c r="F10871">
        <f t="shared" si="338"/>
        <v>217.49039999999999</v>
      </c>
      <c r="G10871">
        <f t="shared" si="339"/>
        <v>1594.9296000000002</v>
      </c>
      <c r="H10871">
        <v>3</v>
      </c>
      <c r="I10871" s="17">
        <v>45322</v>
      </c>
      <c r="J10871" s="17">
        <v>45327</v>
      </c>
      <c r="K10871" t="s">
        <v>21</v>
      </c>
      <c r="L10871" t="s">
        <v>22</v>
      </c>
      <c r="M10871">
        <v>131.81</v>
      </c>
      <c r="N10871" t="s">
        <v>28</v>
      </c>
    </row>
    <row r="10872" spans="1:14" ht="14.25" customHeight="1" x14ac:dyDescent="0.3">
      <c r="A10872" t="s">
        <v>12844</v>
      </c>
      <c r="B10872" t="s">
        <v>19</v>
      </c>
      <c r="C10872" t="s">
        <v>36</v>
      </c>
      <c r="D10872">
        <v>1814.89</v>
      </c>
      <c r="E10872">
        <v>0.34</v>
      </c>
      <c r="F10872">
        <f t="shared" si="338"/>
        <v>617.06260000000009</v>
      </c>
      <c r="G10872">
        <f t="shared" si="339"/>
        <v>1197.8274000000001</v>
      </c>
      <c r="H10872">
        <v>3</v>
      </c>
      <c r="I10872" s="17">
        <v>44980</v>
      </c>
      <c r="J10872" s="17">
        <v>44982</v>
      </c>
      <c r="K10872" t="s">
        <v>31</v>
      </c>
      <c r="L10872" t="s">
        <v>16</v>
      </c>
      <c r="M10872">
        <v>385.44</v>
      </c>
      <c r="N10872" t="s">
        <v>23</v>
      </c>
    </row>
    <row r="10873" spans="1:14" ht="14.25" customHeight="1" x14ac:dyDescent="0.3">
      <c r="A10873" t="s">
        <v>10860</v>
      </c>
      <c r="B10873" t="s">
        <v>13</v>
      </c>
      <c r="C10873" t="s">
        <v>33</v>
      </c>
      <c r="D10873">
        <v>1822.16</v>
      </c>
      <c r="E10873">
        <v>0.48</v>
      </c>
      <c r="F10873">
        <f t="shared" si="338"/>
        <v>874.63679999999999</v>
      </c>
      <c r="G10873">
        <f t="shared" si="339"/>
        <v>947.52320000000009</v>
      </c>
      <c r="H10873">
        <v>3</v>
      </c>
      <c r="I10873" s="17">
        <v>45002</v>
      </c>
      <c r="J10873" s="17">
        <v>45009</v>
      </c>
      <c r="K10873" t="s">
        <v>21</v>
      </c>
      <c r="L10873" t="s">
        <v>27</v>
      </c>
      <c r="M10873">
        <v>492.57</v>
      </c>
      <c r="N10873" t="s">
        <v>39</v>
      </c>
    </row>
    <row r="10874" spans="1:14" ht="14.25" customHeight="1" x14ac:dyDescent="0.3">
      <c r="A10874" t="s">
        <v>13378</v>
      </c>
      <c r="B10874" t="s">
        <v>13</v>
      </c>
      <c r="C10874" t="s">
        <v>20</v>
      </c>
      <c r="D10874">
        <v>1822.71</v>
      </c>
      <c r="E10874">
        <v>0.1</v>
      </c>
      <c r="F10874">
        <f t="shared" si="338"/>
        <v>182.27100000000002</v>
      </c>
      <c r="G10874">
        <f t="shared" si="339"/>
        <v>1640.4390000000001</v>
      </c>
      <c r="H10874">
        <v>3</v>
      </c>
      <c r="I10874" s="17">
        <v>45299</v>
      </c>
      <c r="J10874" s="17">
        <v>45303</v>
      </c>
      <c r="K10874" t="s">
        <v>31</v>
      </c>
      <c r="L10874" t="s">
        <v>16</v>
      </c>
      <c r="M10874">
        <v>106.71</v>
      </c>
      <c r="N10874" t="s">
        <v>34</v>
      </c>
    </row>
    <row r="10875" spans="1:14" ht="14.25" customHeight="1" x14ac:dyDescent="0.3">
      <c r="A10875" t="s">
        <v>10191</v>
      </c>
      <c r="B10875" t="s">
        <v>13</v>
      </c>
      <c r="C10875" t="s">
        <v>20</v>
      </c>
      <c r="D10875">
        <v>1828.27</v>
      </c>
      <c r="E10875">
        <v>0.05</v>
      </c>
      <c r="F10875">
        <f t="shared" si="338"/>
        <v>91.413499999999999</v>
      </c>
      <c r="G10875">
        <f t="shared" si="339"/>
        <v>1736.8564999999999</v>
      </c>
      <c r="H10875">
        <v>3</v>
      </c>
      <c r="I10875" s="17">
        <v>45227</v>
      </c>
      <c r="J10875" s="17">
        <v>45229</v>
      </c>
      <c r="K10875" t="s">
        <v>15</v>
      </c>
      <c r="L10875" t="s">
        <v>27</v>
      </c>
      <c r="M10875">
        <v>378.22</v>
      </c>
      <c r="N10875" t="s">
        <v>23</v>
      </c>
    </row>
    <row r="10876" spans="1:14" ht="14.25" customHeight="1" x14ac:dyDescent="0.3">
      <c r="A10876" t="s">
        <v>557</v>
      </c>
      <c r="B10876" t="s">
        <v>41</v>
      </c>
      <c r="C10876" t="s">
        <v>14</v>
      </c>
      <c r="D10876">
        <v>1830.63</v>
      </c>
      <c r="E10876">
        <v>0.04</v>
      </c>
      <c r="F10876">
        <f t="shared" si="338"/>
        <v>73.225200000000001</v>
      </c>
      <c r="G10876">
        <f t="shared" si="339"/>
        <v>1757.4048</v>
      </c>
      <c r="H10876">
        <v>3</v>
      </c>
      <c r="I10876" s="17">
        <v>45163</v>
      </c>
      <c r="J10876" s="17">
        <v>45164</v>
      </c>
      <c r="K10876" t="s">
        <v>21</v>
      </c>
      <c r="L10876" t="s">
        <v>22</v>
      </c>
      <c r="M10876">
        <v>204.95</v>
      </c>
      <c r="N10876" t="s">
        <v>48</v>
      </c>
    </row>
    <row r="10877" spans="1:14" ht="14.25" customHeight="1" x14ac:dyDescent="0.3">
      <c r="A10877" t="s">
        <v>11996</v>
      </c>
      <c r="B10877" t="s">
        <v>13</v>
      </c>
      <c r="C10877" t="s">
        <v>14</v>
      </c>
      <c r="D10877">
        <v>1834.9</v>
      </c>
      <c r="E10877">
        <v>0.35</v>
      </c>
      <c r="F10877">
        <f t="shared" si="338"/>
        <v>642.21500000000003</v>
      </c>
      <c r="G10877">
        <f t="shared" si="339"/>
        <v>1192.6849999999999</v>
      </c>
      <c r="H10877">
        <v>3</v>
      </c>
      <c r="I10877" s="17">
        <v>45413</v>
      </c>
      <c r="J10877" s="17">
        <v>45419</v>
      </c>
      <c r="K10877" t="s">
        <v>15</v>
      </c>
      <c r="L10877" t="s">
        <v>22</v>
      </c>
      <c r="M10877">
        <v>219.36</v>
      </c>
      <c r="N10877" t="s">
        <v>23</v>
      </c>
    </row>
    <row r="10878" spans="1:14" ht="14.25" customHeight="1" x14ac:dyDescent="0.3">
      <c r="A10878" t="s">
        <v>531</v>
      </c>
      <c r="B10878" t="s">
        <v>25</v>
      </c>
      <c r="C10878" t="s">
        <v>33</v>
      </c>
      <c r="D10878">
        <v>1838.93</v>
      </c>
      <c r="E10878">
        <v>0.35</v>
      </c>
      <c r="F10878">
        <f t="shared" si="338"/>
        <v>643.62549999999999</v>
      </c>
      <c r="G10878">
        <f t="shared" si="339"/>
        <v>1195.3045000000002</v>
      </c>
      <c r="H10878">
        <v>3</v>
      </c>
      <c r="I10878" s="17">
        <v>45523</v>
      </c>
      <c r="J10878" s="17">
        <v>45525</v>
      </c>
      <c r="K10878" t="s">
        <v>31</v>
      </c>
      <c r="L10878" t="s">
        <v>27</v>
      </c>
      <c r="M10878">
        <v>323.37</v>
      </c>
      <c r="N10878" t="s">
        <v>23</v>
      </c>
    </row>
    <row r="10879" spans="1:14" ht="14.25" customHeight="1" x14ac:dyDescent="0.3">
      <c r="A10879" t="s">
        <v>756</v>
      </c>
      <c r="B10879" t="s">
        <v>25</v>
      </c>
      <c r="C10879" t="s">
        <v>20</v>
      </c>
      <c r="D10879">
        <v>1844.11</v>
      </c>
      <c r="E10879">
        <v>0.18</v>
      </c>
      <c r="F10879">
        <f t="shared" si="338"/>
        <v>331.93979999999999</v>
      </c>
      <c r="G10879">
        <f t="shared" si="339"/>
        <v>1512.1702</v>
      </c>
      <c r="H10879">
        <v>3</v>
      </c>
      <c r="I10879" s="17">
        <v>45484</v>
      </c>
      <c r="J10879" s="17">
        <v>45488</v>
      </c>
      <c r="K10879" t="s">
        <v>31</v>
      </c>
      <c r="L10879" t="s">
        <v>27</v>
      </c>
      <c r="M10879">
        <v>477.42</v>
      </c>
      <c r="N10879" t="s">
        <v>23</v>
      </c>
    </row>
    <row r="10880" spans="1:14" ht="14.25" customHeight="1" x14ac:dyDescent="0.3">
      <c r="A10880" t="s">
        <v>6471</v>
      </c>
      <c r="B10880" t="s">
        <v>41</v>
      </c>
      <c r="C10880" t="s">
        <v>14</v>
      </c>
      <c r="D10880">
        <v>1849.87</v>
      </c>
      <c r="E10880">
        <v>0.44</v>
      </c>
      <c r="F10880">
        <f t="shared" si="338"/>
        <v>813.94279999999992</v>
      </c>
      <c r="G10880">
        <f t="shared" si="339"/>
        <v>1035.9272000000001</v>
      </c>
      <c r="H10880">
        <v>3</v>
      </c>
      <c r="I10880" s="17">
        <v>45013</v>
      </c>
      <c r="J10880" s="17">
        <v>45016</v>
      </c>
      <c r="K10880" t="s">
        <v>21</v>
      </c>
      <c r="L10880" t="s">
        <v>22</v>
      </c>
      <c r="M10880">
        <v>181.84</v>
      </c>
      <c r="N10880" t="s">
        <v>48</v>
      </c>
    </row>
    <row r="10881" spans="1:14" ht="14.25" customHeight="1" x14ac:dyDescent="0.3">
      <c r="A10881" t="s">
        <v>2343</v>
      </c>
      <c r="B10881" t="s">
        <v>41</v>
      </c>
      <c r="C10881" t="s">
        <v>33</v>
      </c>
      <c r="D10881">
        <v>1850.67</v>
      </c>
      <c r="E10881">
        <v>0</v>
      </c>
      <c r="F10881">
        <f t="shared" si="338"/>
        <v>0</v>
      </c>
      <c r="G10881">
        <f t="shared" si="339"/>
        <v>1850.67</v>
      </c>
      <c r="H10881">
        <v>3</v>
      </c>
      <c r="I10881" s="17">
        <v>44957</v>
      </c>
      <c r="J10881" s="17">
        <v>44958</v>
      </c>
      <c r="K10881" t="s">
        <v>31</v>
      </c>
      <c r="L10881" t="s">
        <v>16</v>
      </c>
      <c r="M10881">
        <v>262.24</v>
      </c>
      <c r="N10881" t="s">
        <v>39</v>
      </c>
    </row>
    <row r="10882" spans="1:14" ht="14.25" customHeight="1" x14ac:dyDescent="0.3">
      <c r="A10882" t="s">
        <v>9113</v>
      </c>
      <c r="B10882" t="s">
        <v>41</v>
      </c>
      <c r="C10882" t="s">
        <v>26</v>
      </c>
      <c r="D10882">
        <v>1851.14</v>
      </c>
      <c r="E10882">
        <v>0.31</v>
      </c>
      <c r="F10882">
        <f t="shared" ref="F10882:F10945" si="340">D10882*E10882</f>
        <v>573.85340000000008</v>
      </c>
      <c r="G10882">
        <f t="shared" ref="G10882:G10945" si="341">D10882-F10882</f>
        <v>1277.2865999999999</v>
      </c>
      <c r="H10882">
        <v>3</v>
      </c>
      <c r="I10882" s="17">
        <v>45297</v>
      </c>
      <c r="J10882" s="17">
        <v>45299</v>
      </c>
      <c r="K10882" t="s">
        <v>15</v>
      </c>
      <c r="L10882" t="s">
        <v>22</v>
      </c>
      <c r="M10882">
        <v>281.12</v>
      </c>
      <c r="N10882" t="s">
        <v>34</v>
      </c>
    </row>
    <row r="10883" spans="1:14" ht="14.25" customHeight="1" x14ac:dyDescent="0.3">
      <c r="A10883" t="s">
        <v>9179</v>
      </c>
      <c r="B10883" t="s">
        <v>19</v>
      </c>
      <c r="C10883" t="s">
        <v>36</v>
      </c>
      <c r="D10883">
        <v>1859.1</v>
      </c>
      <c r="E10883">
        <v>0.16</v>
      </c>
      <c r="F10883">
        <f t="shared" si="340"/>
        <v>297.45600000000002</v>
      </c>
      <c r="G10883">
        <f t="shared" si="341"/>
        <v>1561.6439999999998</v>
      </c>
      <c r="H10883">
        <v>3</v>
      </c>
      <c r="I10883" s="17">
        <v>45477</v>
      </c>
      <c r="J10883" s="17">
        <v>45482</v>
      </c>
      <c r="K10883" t="s">
        <v>21</v>
      </c>
      <c r="L10883" t="s">
        <v>22</v>
      </c>
      <c r="M10883">
        <v>366.37</v>
      </c>
      <c r="N10883" t="s">
        <v>17</v>
      </c>
    </row>
    <row r="10884" spans="1:14" ht="14.25" customHeight="1" x14ac:dyDescent="0.3">
      <c r="A10884" t="s">
        <v>7747</v>
      </c>
      <c r="B10884" t="s">
        <v>19</v>
      </c>
      <c r="C10884" t="s">
        <v>33</v>
      </c>
      <c r="D10884">
        <v>1861.85</v>
      </c>
      <c r="E10884">
        <v>0.42</v>
      </c>
      <c r="F10884">
        <f t="shared" si="340"/>
        <v>781.97699999999998</v>
      </c>
      <c r="G10884">
        <f t="shared" si="341"/>
        <v>1079.873</v>
      </c>
      <c r="H10884">
        <v>3</v>
      </c>
      <c r="I10884" s="17">
        <v>44978</v>
      </c>
      <c r="J10884" s="17">
        <v>44980</v>
      </c>
      <c r="K10884" t="s">
        <v>31</v>
      </c>
      <c r="L10884" t="s">
        <v>16</v>
      </c>
      <c r="M10884">
        <v>249.87</v>
      </c>
      <c r="N10884" t="s">
        <v>17</v>
      </c>
    </row>
    <row r="10885" spans="1:14" ht="14.25" customHeight="1" x14ac:dyDescent="0.3">
      <c r="A10885" t="s">
        <v>1473</v>
      </c>
      <c r="B10885" t="s">
        <v>25</v>
      </c>
      <c r="C10885" t="s">
        <v>26</v>
      </c>
      <c r="D10885">
        <v>1863.07</v>
      </c>
      <c r="E10885">
        <v>0.1</v>
      </c>
      <c r="F10885">
        <f t="shared" si="340"/>
        <v>186.30700000000002</v>
      </c>
      <c r="G10885">
        <f t="shared" si="341"/>
        <v>1676.7629999999999</v>
      </c>
      <c r="H10885">
        <v>3</v>
      </c>
      <c r="I10885" s="17">
        <v>44990</v>
      </c>
      <c r="J10885" s="17">
        <v>44995</v>
      </c>
      <c r="K10885" t="s">
        <v>31</v>
      </c>
      <c r="L10885" t="s">
        <v>16</v>
      </c>
      <c r="M10885">
        <v>466.39</v>
      </c>
      <c r="N10885" t="s">
        <v>17</v>
      </c>
    </row>
    <row r="10886" spans="1:14" ht="14.25" customHeight="1" x14ac:dyDescent="0.3">
      <c r="A10886" t="s">
        <v>3781</v>
      </c>
      <c r="B10886" t="s">
        <v>25</v>
      </c>
      <c r="C10886" t="s">
        <v>26</v>
      </c>
      <c r="D10886">
        <v>1875.9</v>
      </c>
      <c r="E10886">
        <v>0.48</v>
      </c>
      <c r="F10886">
        <f t="shared" si="340"/>
        <v>900.43200000000002</v>
      </c>
      <c r="G10886">
        <f t="shared" si="341"/>
        <v>975.46800000000007</v>
      </c>
      <c r="H10886">
        <v>3</v>
      </c>
      <c r="I10886" s="17">
        <v>45608</v>
      </c>
      <c r="J10886" s="17">
        <v>45609</v>
      </c>
      <c r="K10886" t="s">
        <v>31</v>
      </c>
      <c r="L10886" t="s">
        <v>27</v>
      </c>
      <c r="M10886">
        <v>550.55999999999995</v>
      </c>
      <c r="N10886" t="s">
        <v>23</v>
      </c>
    </row>
    <row r="10887" spans="1:14" ht="14.25" customHeight="1" x14ac:dyDescent="0.3">
      <c r="A10887" t="s">
        <v>1700</v>
      </c>
      <c r="B10887" t="s">
        <v>25</v>
      </c>
      <c r="C10887" t="s">
        <v>20</v>
      </c>
      <c r="D10887">
        <v>1888.37</v>
      </c>
      <c r="E10887">
        <v>0.03</v>
      </c>
      <c r="F10887">
        <f t="shared" si="340"/>
        <v>56.651099999999992</v>
      </c>
      <c r="G10887">
        <f t="shared" si="341"/>
        <v>1831.7188999999998</v>
      </c>
      <c r="H10887">
        <v>3</v>
      </c>
      <c r="I10887" s="17">
        <v>45485</v>
      </c>
      <c r="J10887" s="17">
        <v>45492</v>
      </c>
      <c r="K10887" t="s">
        <v>15</v>
      </c>
      <c r="L10887" t="s">
        <v>16</v>
      </c>
      <c r="M10887">
        <v>412.55</v>
      </c>
      <c r="N10887" t="s">
        <v>23</v>
      </c>
    </row>
    <row r="10888" spans="1:14" ht="14.25" customHeight="1" x14ac:dyDescent="0.3">
      <c r="A10888" t="s">
        <v>6594</v>
      </c>
      <c r="B10888" t="s">
        <v>25</v>
      </c>
      <c r="C10888" t="s">
        <v>14</v>
      </c>
      <c r="D10888">
        <v>1890.13</v>
      </c>
      <c r="E10888">
        <v>0.19</v>
      </c>
      <c r="F10888">
        <f t="shared" si="340"/>
        <v>359.12470000000002</v>
      </c>
      <c r="G10888">
        <f t="shared" si="341"/>
        <v>1531.0053</v>
      </c>
      <c r="H10888">
        <v>3</v>
      </c>
      <c r="I10888" s="17">
        <v>45138</v>
      </c>
      <c r="J10888" s="17">
        <v>45144</v>
      </c>
      <c r="K10888" t="s">
        <v>15</v>
      </c>
      <c r="L10888" t="s">
        <v>27</v>
      </c>
      <c r="M10888">
        <v>347.84</v>
      </c>
      <c r="N10888" t="s">
        <v>28</v>
      </c>
    </row>
    <row r="10889" spans="1:14" ht="14.25" customHeight="1" x14ac:dyDescent="0.3">
      <c r="A10889" t="s">
        <v>6702</v>
      </c>
      <c r="B10889" t="s">
        <v>41</v>
      </c>
      <c r="C10889" t="s">
        <v>26</v>
      </c>
      <c r="D10889">
        <v>1892.23</v>
      </c>
      <c r="E10889">
        <v>0.2</v>
      </c>
      <c r="F10889">
        <f t="shared" si="340"/>
        <v>378.44600000000003</v>
      </c>
      <c r="G10889">
        <f t="shared" si="341"/>
        <v>1513.7840000000001</v>
      </c>
      <c r="H10889">
        <v>3</v>
      </c>
      <c r="I10889" s="17">
        <v>45173</v>
      </c>
      <c r="J10889" s="17">
        <v>45179</v>
      </c>
      <c r="K10889" t="s">
        <v>31</v>
      </c>
      <c r="L10889" t="s">
        <v>22</v>
      </c>
      <c r="M10889">
        <v>420.98</v>
      </c>
      <c r="N10889" t="s">
        <v>34</v>
      </c>
    </row>
    <row r="10890" spans="1:14" ht="14.25" customHeight="1" x14ac:dyDescent="0.3">
      <c r="A10890" t="s">
        <v>14573</v>
      </c>
      <c r="B10890" t="s">
        <v>25</v>
      </c>
      <c r="C10890" t="s">
        <v>26</v>
      </c>
      <c r="D10890">
        <v>1894.2</v>
      </c>
      <c r="E10890">
        <v>0.08</v>
      </c>
      <c r="F10890">
        <f t="shared" si="340"/>
        <v>151.536</v>
      </c>
      <c r="G10890">
        <f t="shared" si="341"/>
        <v>1742.664</v>
      </c>
      <c r="H10890">
        <v>3</v>
      </c>
      <c r="I10890" s="17">
        <v>44957</v>
      </c>
      <c r="J10890" s="17">
        <v>44964</v>
      </c>
      <c r="K10890" t="s">
        <v>21</v>
      </c>
      <c r="L10890" t="s">
        <v>22</v>
      </c>
      <c r="M10890">
        <v>227.45</v>
      </c>
      <c r="N10890" t="s">
        <v>34</v>
      </c>
    </row>
    <row r="10891" spans="1:14" ht="14.25" customHeight="1" x14ac:dyDescent="0.3">
      <c r="A10891" t="s">
        <v>8533</v>
      </c>
      <c r="B10891" t="s">
        <v>41</v>
      </c>
      <c r="C10891" t="s">
        <v>36</v>
      </c>
      <c r="D10891">
        <v>1894.98</v>
      </c>
      <c r="E10891">
        <v>0.31</v>
      </c>
      <c r="F10891">
        <f t="shared" si="340"/>
        <v>587.44380000000001</v>
      </c>
      <c r="G10891">
        <f t="shared" si="341"/>
        <v>1307.5362</v>
      </c>
      <c r="H10891">
        <v>3</v>
      </c>
      <c r="I10891" s="17">
        <v>45124</v>
      </c>
      <c r="J10891" s="17">
        <v>45126</v>
      </c>
      <c r="K10891" t="s">
        <v>21</v>
      </c>
      <c r="L10891" t="s">
        <v>16</v>
      </c>
      <c r="M10891">
        <v>222.16</v>
      </c>
      <c r="N10891" t="s">
        <v>48</v>
      </c>
    </row>
    <row r="10892" spans="1:14" ht="14.25" customHeight="1" x14ac:dyDescent="0.3">
      <c r="A10892" t="s">
        <v>2061</v>
      </c>
      <c r="B10892" t="s">
        <v>41</v>
      </c>
      <c r="C10892" t="s">
        <v>36</v>
      </c>
      <c r="D10892">
        <v>1895.98</v>
      </c>
      <c r="E10892">
        <v>0.28999999999999998</v>
      </c>
      <c r="F10892">
        <f t="shared" si="340"/>
        <v>549.83420000000001</v>
      </c>
      <c r="G10892">
        <f t="shared" si="341"/>
        <v>1346.1458</v>
      </c>
      <c r="H10892">
        <v>3</v>
      </c>
      <c r="I10892" s="17">
        <v>45125</v>
      </c>
      <c r="J10892" s="17">
        <v>45131</v>
      </c>
      <c r="K10892" t="s">
        <v>15</v>
      </c>
      <c r="L10892" t="s">
        <v>16</v>
      </c>
      <c r="M10892">
        <v>407.97</v>
      </c>
      <c r="N10892" t="s">
        <v>28</v>
      </c>
    </row>
    <row r="10893" spans="1:14" ht="14.25" customHeight="1" x14ac:dyDescent="0.3">
      <c r="A10893" t="s">
        <v>8689</v>
      </c>
      <c r="B10893" t="s">
        <v>25</v>
      </c>
      <c r="C10893" t="s">
        <v>26</v>
      </c>
      <c r="D10893">
        <v>1896.27</v>
      </c>
      <c r="E10893">
        <v>0.09</v>
      </c>
      <c r="F10893">
        <f t="shared" si="340"/>
        <v>170.6643</v>
      </c>
      <c r="G10893">
        <f t="shared" si="341"/>
        <v>1725.6057000000001</v>
      </c>
      <c r="H10893">
        <v>3</v>
      </c>
      <c r="I10893" s="17">
        <v>45611</v>
      </c>
      <c r="J10893" s="17">
        <v>45614</v>
      </c>
      <c r="K10893" t="s">
        <v>15</v>
      </c>
      <c r="L10893" t="s">
        <v>27</v>
      </c>
      <c r="M10893">
        <v>523.96</v>
      </c>
      <c r="N10893" t="s">
        <v>28</v>
      </c>
    </row>
    <row r="10894" spans="1:14" ht="14.25" customHeight="1" x14ac:dyDescent="0.3">
      <c r="A10894" t="s">
        <v>14970</v>
      </c>
      <c r="B10894" t="s">
        <v>13</v>
      </c>
      <c r="C10894" t="s">
        <v>14</v>
      </c>
      <c r="D10894">
        <v>1900.51</v>
      </c>
      <c r="E10894">
        <v>0.2</v>
      </c>
      <c r="F10894">
        <f t="shared" si="340"/>
        <v>380.10200000000003</v>
      </c>
      <c r="G10894">
        <f t="shared" si="341"/>
        <v>1520.4079999999999</v>
      </c>
      <c r="H10894">
        <v>3</v>
      </c>
      <c r="I10894" s="17">
        <v>45595</v>
      </c>
      <c r="J10894" s="17">
        <v>45600</v>
      </c>
      <c r="K10894" t="s">
        <v>15</v>
      </c>
      <c r="L10894" t="s">
        <v>27</v>
      </c>
      <c r="M10894">
        <v>177.2</v>
      </c>
      <c r="N10894" t="s">
        <v>48</v>
      </c>
    </row>
    <row r="10895" spans="1:14" ht="14.25" customHeight="1" x14ac:dyDescent="0.3">
      <c r="A10895" t="s">
        <v>1474</v>
      </c>
      <c r="B10895" t="s">
        <v>41</v>
      </c>
      <c r="C10895" t="s">
        <v>26</v>
      </c>
      <c r="D10895">
        <v>1900.88</v>
      </c>
      <c r="E10895">
        <v>0.3</v>
      </c>
      <c r="F10895">
        <f t="shared" si="340"/>
        <v>570.26400000000001</v>
      </c>
      <c r="G10895">
        <f t="shared" si="341"/>
        <v>1330.616</v>
      </c>
      <c r="H10895">
        <v>3</v>
      </c>
      <c r="I10895" s="17">
        <v>45657</v>
      </c>
      <c r="J10895" s="17">
        <v>45658</v>
      </c>
      <c r="K10895" t="s">
        <v>31</v>
      </c>
      <c r="L10895" t="s">
        <v>16</v>
      </c>
      <c r="M10895">
        <v>327.47000000000003</v>
      </c>
      <c r="N10895" t="s">
        <v>48</v>
      </c>
    </row>
    <row r="10896" spans="1:14" ht="14.25" customHeight="1" x14ac:dyDescent="0.3">
      <c r="A10896" t="s">
        <v>884</v>
      </c>
      <c r="B10896" t="s">
        <v>41</v>
      </c>
      <c r="C10896" t="s">
        <v>20</v>
      </c>
      <c r="D10896">
        <v>1904.96</v>
      </c>
      <c r="E10896">
        <v>0.48</v>
      </c>
      <c r="F10896">
        <f t="shared" si="340"/>
        <v>914.38080000000002</v>
      </c>
      <c r="G10896">
        <f t="shared" si="341"/>
        <v>990.57920000000001</v>
      </c>
      <c r="H10896">
        <v>3</v>
      </c>
      <c r="I10896" s="17">
        <v>45596</v>
      </c>
      <c r="J10896" s="17">
        <v>45603</v>
      </c>
      <c r="K10896" t="s">
        <v>31</v>
      </c>
      <c r="L10896" t="s">
        <v>16</v>
      </c>
      <c r="M10896">
        <v>540.46</v>
      </c>
      <c r="N10896" t="s">
        <v>39</v>
      </c>
    </row>
    <row r="10897" spans="1:14" ht="14.25" customHeight="1" x14ac:dyDescent="0.3">
      <c r="A10897" t="s">
        <v>3036</v>
      </c>
      <c r="B10897" t="s">
        <v>19</v>
      </c>
      <c r="C10897" t="s">
        <v>33</v>
      </c>
      <c r="D10897">
        <v>1909.35</v>
      </c>
      <c r="E10897">
        <v>0.42</v>
      </c>
      <c r="F10897">
        <f t="shared" si="340"/>
        <v>801.92699999999991</v>
      </c>
      <c r="G10897">
        <f t="shared" si="341"/>
        <v>1107.423</v>
      </c>
      <c r="H10897">
        <v>3</v>
      </c>
      <c r="I10897" s="17">
        <v>45039</v>
      </c>
      <c r="J10897" s="17">
        <v>45041</v>
      </c>
      <c r="K10897" t="s">
        <v>15</v>
      </c>
      <c r="L10897" t="s">
        <v>27</v>
      </c>
      <c r="M10897">
        <v>545.09</v>
      </c>
      <c r="N10897" t="s">
        <v>34</v>
      </c>
    </row>
    <row r="10898" spans="1:14" ht="14.25" customHeight="1" x14ac:dyDescent="0.3">
      <c r="A10898" t="s">
        <v>6736</v>
      </c>
      <c r="B10898" t="s">
        <v>41</v>
      </c>
      <c r="C10898" t="s">
        <v>14</v>
      </c>
      <c r="D10898">
        <v>1909.94</v>
      </c>
      <c r="E10898">
        <v>0.02</v>
      </c>
      <c r="F10898">
        <f t="shared" si="340"/>
        <v>38.198799999999999</v>
      </c>
      <c r="G10898">
        <f t="shared" si="341"/>
        <v>1871.7412000000002</v>
      </c>
      <c r="H10898">
        <v>3</v>
      </c>
      <c r="I10898" s="17">
        <v>45259</v>
      </c>
      <c r="J10898" s="17">
        <v>45265</v>
      </c>
      <c r="K10898" t="s">
        <v>31</v>
      </c>
      <c r="L10898" t="s">
        <v>22</v>
      </c>
      <c r="M10898">
        <v>256.83999999999997</v>
      </c>
      <c r="N10898" t="s">
        <v>34</v>
      </c>
    </row>
    <row r="10899" spans="1:14" ht="14.25" customHeight="1" x14ac:dyDescent="0.3">
      <c r="A10899" t="s">
        <v>13674</v>
      </c>
      <c r="B10899" t="s">
        <v>19</v>
      </c>
      <c r="C10899" t="s">
        <v>14</v>
      </c>
      <c r="D10899">
        <v>1917.1</v>
      </c>
      <c r="E10899">
        <v>0.48</v>
      </c>
      <c r="F10899">
        <f t="shared" si="340"/>
        <v>920.20799999999997</v>
      </c>
      <c r="G10899">
        <f t="shared" si="341"/>
        <v>996.89199999999994</v>
      </c>
      <c r="H10899">
        <v>3</v>
      </c>
      <c r="I10899" s="17">
        <v>45432</v>
      </c>
      <c r="J10899" s="17">
        <v>45439</v>
      </c>
      <c r="K10899" t="s">
        <v>31</v>
      </c>
      <c r="L10899" t="s">
        <v>27</v>
      </c>
      <c r="M10899">
        <v>537.09</v>
      </c>
      <c r="N10899" t="s">
        <v>17</v>
      </c>
    </row>
    <row r="10900" spans="1:14" ht="14.25" customHeight="1" x14ac:dyDescent="0.3">
      <c r="A10900" t="s">
        <v>4102</v>
      </c>
      <c r="B10900" t="s">
        <v>19</v>
      </c>
      <c r="C10900" t="s">
        <v>14</v>
      </c>
      <c r="D10900">
        <v>1920.06</v>
      </c>
      <c r="E10900">
        <v>0.06</v>
      </c>
      <c r="F10900">
        <f t="shared" si="340"/>
        <v>115.20359999999999</v>
      </c>
      <c r="G10900">
        <f t="shared" si="341"/>
        <v>1804.8563999999999</v>
      </c>
      <c r="H10900">
        <v>3</v>
      </c>
      <c r="I10900" s="17">
        <v>45526</v>
      </c>
      <c r="J10900" s="17">
        <v>45528</v>
      </c>
      <c r="K10900" t="s">
        <v>31</v>
      </c>
      <c r="L10900" t="s">
        <v>22</v>
      </c>
      <c r="M10900">
        <v>179.66</v>
      </c>
      <c r="N10900" t="s">
        <v>39</v>
      </c>
    </row>
    <row r="10901" spans="1:14" ht="14.25" customHeight="1" x14ac:dyDescent="0.3">
      <c r="A10901" t="s">
        <v>12789</v>
      </c>
      <c r="B10901" t="s">
        <v>19</v>
      </c>
      <c r="C10901" t="s">
        <v>33</v>
      </c>
      <c r="D10901">
        <v>1920.5</v>
      </c>
      <c r="E10901">
        <v>0.08</v>
      </c>
      <c r="F10901">
        <f t="shared" si="340"/>
        <v>153.64000000000001</v>
      </c>
      <c r="G10901">
        <f t="shared" si="341"/>
        <v>1766.86</v>
      </c>
      <c r="H10901">
        <v>3</v>
      </c>
      <c r="I10901" s="17">
        <v>45329</v>
      </c>
      <c r="J10901" s="17">
        <v>45335</v>
      </c>
      <c r="K10901" t="s">
        <v>21</v>
      </c>
      <c r="L10901" t="s">
        <v>16</v>
      </c>
      <c r="M10901">
        <v>130.68</v>
      </c>
      <c r="N10901" t="s">
        <v>34</v>
      </c>
    </row>
    <row r="10902" spans="1:14" ht="14.25" customHeight="1" x14ac:dyDescent="0.3">
      <c r="A10902" t="s">
        <v>812</v>
      </c>
      <c r="B10902" t="s">
        <v>13</v>
      </c>
      <c r="C10902" t="s">
        <v>14</v>
      </c>
      <c r="D10902">
        <v>1927.63</v>
      </c>
      <c r="E10902">
        <v>0.1</v>
      </c>
      <c r="F10902">
        <f t="shared" si="340"/>
        <v>192.76300000000003</v>
      </c>
      <c r="G10902">
        <f t="shared" si="341"/>
        <v>1734.8670000000002</v>
      </c>
      <c r="H10902">
        <v>3</v>
      </c>
      <c r="I10902" s="17">
        <v>45010</v>
      </c>
      <c r="J10902" s="17">
        <v>45015</v>
      </c>
      <c r="K10902" t="s">
        <v>15</v>
      </c>
      <c r="L10902" t="s">
        <v>27</v>
      </c>
      <c r="M10902">
        <v>131.41999999999999</v>
      </c>
      <c r="N10902" t="s">
        <v>28</v>
      </c>
    </row>
    <row r="10903" spans="1:14" ht="14.25" customHeight="1" x14ac:dyDescent="0.3">
      <c r="A10903" t="s">
        <v>15251</v>
      </c>
      <c r="B10903" t="s">
        <v>13</v>
      </c>
      <c r="C10903" t="s">
        <v>20</v>
      </c>
      <c r="D10903">
        <v>1928.55</v>
      </c>
      <c r="E10903">
        <v>0.18</v>
      </c>
      <c r="F10903">
        <f t="shared" si="340"/>
        <v>347.13899999999995</v>
      </c>
      <c r="G10903">
        <f t="shared" si="341"/>
        <v>1581.4110000000001</v>
      </c>
      <c r="H10903">
        <v>3</v>
      </c>
      <c r="I10903" s="17">
        <v>45099</v>
      </c>
      <c r="J10903" s="17">
        <v>45104</v>
      </c>
      <c r="K10903" t="s">
        <v>21</v>
      </c>
      <c r="L10903" t="s">
        <v>27</v>
      </c>
      <c r="M10903">
        <v>311.64999999999998</v>
      </c>
      <c r="N10903" t="s">
        <v>28</v>
      </c>
    </row>
    <row r="10904" spans="1:14" ht="14.25" customHeight="1" x14ac:dyDescent="0.3">
      <c r="A10904" t="s">
        <v>1653</v>
      </c>
      <c r="B10904" t="s">
        <v>25</v>
      </c>
      <c r="C10904" t="s">
        <v>36</v>
      </c>
      <c r="D10904">
        <v>1933.89</v>
      </c>
      <c r="E10904">
        <v>0.1</v>
      </c>
      <c r="F10904">
        <f t="shared" si="340"/>
        <v>193.38900000000001</v>
      </c>
      <c r="G10904">
        <f t="shared" si="341"/>
        <v>1740.5010000000002</v>
      </c>
      <c r="H10904">
        <v>3</v>
      </c>
      <c r="I10904" s="17">
        <v>45190</v>
      </c>
      <c r="J10904" s="17">
        <v>45192</v>
      </c>
      <c r="K10904" t="s">
        <v>21</v>
      </c>
      <c r="L10904" t="s">
        <v>27</v>
      </c>
      <c r="M10904">
        <v>322.52999999999997</v>
      </c>
      <c r="N10904" t="s">
        <v>39</v>
      </c>
    </row>
    <row r="10905" spans="1:14" ht="14.25" customHeight="1" x14ac:dyDescent="0.3">
      <c r="A10905" t="s">
        <v>14041</v>
      </c>
      <c r="B10905" t="s">
        <v>25</v>
      </c>
      <c r="C10905" t="s">
        <v>36</v>
      </c>
      <c r="D10905">
        <v>1934.42</v>
      </c>
      <c r="E10905">
        <v>0.06</v>
      </c>
      <c r="F10905">
        <f t="shared" si="340"/>
        <v>116.0652</v>
      </c>
      <c r="G10905">
        <f t="shared" si="341"/>
        <v>1818.3548000000001</v>
      </c>
      <c r="H10905">
        <v>3</v>
      </c>
      <c r="I10905" s="17">
        <v>45205</v>
      </c>
      <c r="J10905" s="17">
        <v>45210</v>
      </c>
      <c r="K10905" t="s">
        <v>15</v>
      </c>
      <c r="L10905" t="s">
        <v>22</v>
      </c>
      <c r="M10905">
        <v>325.33999999999997</v>
      </c>
      <c r="N10905" t="s">
        <v>28</v>
      </c>
    </row>
    <row r="10906" spans="1:14" ht="14.25" customHeight="1" x14ac:dyDescent="0.3">
      <c r="A10906" t="s">
        <v>1212</v>
      </c>
      <c r="B10906" t="s">
        <v>13</v>
      </c>
      <c r="C10906" t="s">
        <v>36</v>
      </c>
      <c r="D10906">
        <v>1935.71</v>
      </c>
      <c r="E10906">
        <v>0.15</v>
      </c>
      <c r="F10906">
        <f t="shared" si="340"/>
        <v>290.35649999999998</v>
      </c>
      <c r="G10906">
        <f t="shared" si="341"/>
        <v>1645.3535000000002</v>
      </c>
      <c r="H10906">
        <v>3</v>
      </c>
      <c r="I10906" s="17">
        <v>45394</v>
      </c>
      <c r="J10906" s="17">
        <v>45400</v>
      </c>
      <c r="K10906" t="s">
        <v>31</v>
      </c>
      <c r="L10906" t="s">
        <v>27</v>
      </c>
      <c r="M10906">
        <v>311.42</v>
      </c>
      <c r="N10906" t="s">
        <v>48</v>
      </c>
    </row>
    <row r="10907" spans="1:14" ht="14.25" customHeight="1" x14ac:dyDescent="0.3">
      <c r="A10907" t="s">
        <v>2572</v>
      </c>
      <c r="B10907" t="s">
        <v>13</v>
      </c>
      <c r="C10907" t="s">
        <v>14</v>
      </c>
      <c r="D10907">
        <v>1937.06</v>
      </c>
      <c r="E10907">
        <v>0.4</v>
      </c>
      <c r="F10907">
        <f t="shared" si="340"/>
        <v>774.82400000000007</v>
      </c>
      <c r="G10907">
        <f t="shared" si="341"/>
        <v>1162.2359999999999</v>
      </c>
      <c r="H10907">
        <v>3</v>
      </c>
      <c r="I10907" s="17">
        <v>45379</v>
      </c>
      <c r="J10907" s="17">
        <v>45382</v>
      </c>
      <c r="K10907" t="s">
        <v>21</v>
      </c>
      <c r="L10907" t="s">
        <v>22</v>
      </c>
      <c r="M10907">
        <v>392.25</v>
      </c>
      <c r="N10907" t="s">
        <v>34</v>
      </c>
    </row>
    <row r="10908" spans="1:14" ht="14.25" customHeight="1" x14ac:dyDescent="0.3">
      <c r="A10908" t="s">
        <v>999</v>
      </c>
      <c r="B10908" t="s">
        <v>25</v>
      </c>
      <c r="C10908" t="s">
        <v>14</v>
      </c>
      <c r="D10908">
        <v>1939.34</v>
      </c>
      <c r="E10908">
        <v>0.14000000000000001</v>
      </c>
      <c r="F10908">
        <f t="shared" si="340"/>
        <v>271.50760000000002</v>
      </c>
      <c r="G10908">
        <f t="shared" si="341"/>
        <v>1667.8323999999998</v>
      </c>
      <c r="H10908">
        <v>3</v>
      </c>
      <c r="I10908" s="17">
        <v>45002</v>
      </c>
      <c r="J10908" s="17">
        <v>45003</v>
      </c>
      <c r="K10908" t="s">
        <v>15</v>
      </c>
      <c r="L10908" t="s">
        <v>22</v>
      </c>
      <c r="M10908">
        <v>323.39</v>
      </c>
      <c r="N10908" t="s">
        <v>34</v>
      </c>
    </row>
    <row r="10909" spans="1:14" ht="14.25" customHeight="1" x14ac:dyDescent="0.3">
      <c r="A10909" t="s">
        <v>10290</v>
      </c>
      <c r="B10909" t="s">
        <v>13</v>
      </c>
      <c r="C10909" t="s">
        <v>36</v>
      </c>
      <c r="D10909">
        <v>1941.27</v>
      </c>
      <c r="E10909">
        <v>0.38</v>
      </c>
      <c r="F10909">
        <f t="shared" si="340"/>
        <v>737.68259999999998</v>
      </c>
      <c r="G10909">
        <f t="shared" si="341"/>
        <v>1203.5873999999999</v>
      </c>
      <c r="H10909">
        <v>3</v>
      </c>
      <c r="I10909" s="17">
        <v>45494</v>
      </c>
      <c r="J10909" s="17">
        <v>45499</v>
      </c>
      <c r="K10909" t="s">
        <v>31</v>
      </c>
      <c r="L10909" t="s">
        <v>22</v>
      </c>
      <c r="M10909">
        <v>121.64</v>
      </c>
      <c r="N10909" t="s">
        <v>34</v>
      </c>
    </row>
    <row r="10910" spans="1:14" ht="14.25" customHeight="1" x14ac:dyDescent="0.3">
      <c r="A10910" t="s">
        <v>14389</v>
      </c>
      <c r="B10910" t="s">
        <v>19</v>
      </c>
      <c r="C10910" t="s">
        <v>33</v>
      </c>
      <c r="D10910">
        <v>1945.96</v>
      </c>
      <c r="E10910">
        <v>0.24</v>
      </c>
      <c r="F10910">
        <f t="shared" si="340"/>
        <v>467.03039999999999</v>
      </c>
      <c r="G10910">
        <f t="shared" si="341"/>
        <v>1478.9295999999999</v>
      </c>
      <c r="H10910">
        <v>3</v>
      </c>
      <c r="I10910" s="17">
        <v>44988</v>
      </c>
      <c r="J10910" s="17">
        <v>44995</v>
      </c>
      <c r="K10910" t="s">
        <v>15</v>
      </c>
      <c r="L10910" t="s">
        <v>16</v>
      </c>
      <c r="M10910">
        <v>328.07</v>
      </c>
      <c r="N10910" t="s">
        <v>17</v>
      </c>
    </row>
    <row r="10911" spans="1:14" ht="14.25" customHeight="1" x14ac:dyDescent="0.3">
      <c r="A10911" t="s">
        <v>5911</v>
      </c>
      <c r="B10911" t="s">
        <v>41</v>
      </c>
      <c r="C10911" t="s">
        <v>20</v>
      </c>
      <c r="D10911">
        <v>1947.85</v>
      </c>
      <c r="E10911">
        <v>0.31</v>
      </c>
      <c r="F10911">
        <f t="shared" si="340"/>
        <v>603.83349999999996</v>
      </c>
      <c r="G10911">
        <f t="shared" si="341"/>
        <v>1344.0165</v>
      </c>
      <c r="H10911">
        <v>3</v>
      </c>
      <c r="I10911" s="17">
        <v>45203</v>
      </c>
      <c r="J10911" s="17">
        <v>45207</v>
      </c>
      <c r="K10911" t="s">
        <v>31</v>
      </c>
      <c r="L10911" t="s">
        <v>16</v>
      </c>
      <c r="M10911">
        <v>571.97</v>
      </c>
      <c r="N10911" t="s">
        <v>39</v>
      </c>
    </row>
    <row r="10912" spans="1:14" ht="14.25" customHeight="1" x14ac:dyDescent="0.3">
      <c r="A10912" t="s">
        <v>8397</v>
      </c>
      <c r="B10912" t="s">
        <v>41</v>
      </c>
      <c r="C10912" t="s">
        <v>20</v>
      </c>
      <c r="D10912">
        <v>1948.15</v>
      </c>
      <c r="E10912">
        <v>0.13</v>
      </c>
      <c r="F10912">
        <f t="shared" si="340"/>
        <v>253.25950000000003</v>
      </c>
      <c r="G10912">
        <f t="shared" si="341"/>
        <v>1694.8905</v>
      </c>
      <c r="H10912">
        <v>3</v>
      </c>
      <c r="I10912" s="17">
        <v>45483</v>
      </c>
      <c r="J10912" s="17">
        <v>45486</v>
      </c>
      <c r="K10912" t="s">
        <v>21</v>
      </c>
      <c r="L10912" t="s">
        <v>22</v>
      </c>
      <c r="M10912">
        <v>437.28</v>
      </c>
      <c r="N10912" t="s">
        <v>39</v>
      </c>
    </row>
    <row r="10913" spans="1:14" ht="14.25" customHeight="1" x14ac:dyDescent="0.3">
      <c r="A10913" t="s">
        <v>14875</v>
      </c>
      <c r="B10913" t="s">
        <v>25</v>
      </c>
      <c r="C10913" t="s">
        <v>33</v>
      </c>
      <c r="D10913">
        <v>1948.93</v>
      </c>
      <c r="E10913">
        <v>0.15</v>
      </c>
      <c r="F10913">
        <f t="shared" si="340"/>
        <v>292.33949999999999</v>
      </c>
      <c r="G10913">
        <f t="shared" si="341"/>
        <v>1656.5905</v>
      </c>
      <c r="H10913">
        <v>3</v>
      </c>
      <c r="I10913" s="17">
        <v>45205</v>
      </c>
      <c r="J10913" s="17">
        <v>45210</v>
      </c>
      <c r="K10913" t="s">
        <v>15</v>
      </c>
      <c r="L10913" t="s">
        <v>16</v>
      </c>
      <c r="M10913">
        <v>181.06</v>
      </c>
      <c r="N10913" t="s">
        <v>28</v>
      </c>
    </row>
    <row r="10914" spans="1:14" ht="14.25" customHeight="1" x14ac:dyDescent="0.3">
      <c r="A10914" t="s">
        <v>3519</v>
      </c>
      <c r="B10914" t="s">
        <v>41</v>
      </c>
      <c r="C10914" t="s">
        <v>14</v>
      </c>
      <c r="D10914">
        <v>1956.17</v>
      </c>
      <c r="E10914">
        <v>0.15</v>
      </c>
      <c r="F10914">
        <f t="shared" si="340"/>
        <v>293.4255</v>
      </c>
      <c r="G10914">
        <f t="shared" si="341"/>
        <v>1662.7445</v>
      </c>
      <c r="H10914">
        <v>3</v>
      </c>
      <c r="I10914" s="17">
        <v>45007</v>
      </c>
      <c r="J10914" s="17">
        <v>45013</v>
      </c>
      <c r="K10914" t="s">
        <v>21</v>
      </c>
      <c r="L10914" t="s">
        <v>16</v>
      </c>
      <c r="M10914">
        <v>556.17999999999995</v>
      </c>
      <c r="N10914" t="s">
        <v>39</v>
      </c>
    </row>
    <row r="10915" spans="1:14" ht="14.25" customHeight="1" x14ac:dyDescent="0.3">
      <c r="A10915" t="s">
        <v>12796</v>
      </c>
      <c r="B10915" t="s">
        <v>13</v>
      </c>
      <c r="C10915" t="s">
        <v>26</v>
      </c>
      <c r="D10915">
        <v>1956.2</v>
      </c>
      <c r="E10915">
        <v>0.32</v>
      </c>
      <c r="F10915">
        <f t="shared" si="340"/>
        <v>625.98400000000004</v>
      </c>
      <c r="G10915">
        <f t="shared" si="341"/>
        <v>1330.2159999999999</v>
      </c>
      <c r="H10915">
        <v>3</v>
      </c>
      <c r="I10915" s="17">
        <v>45024</v>
      </c>
      <c r="J10915" s="17">
        <v>45029</v>
      </c>
      <c r="K10915" t="s">
        <v>31</v>
      </c>
      <c r="L10915" t="s">
        <v>16</v>
      </c>
      <c r="M10915">
        <v>560.02</v>
      </c>
      <c r="N10915" t="s">
        <v>28</v>
      </c>
    </row>
    <row r="10916" spans="1:14" ht="14.25" customHeight="1" x14ac:dyDescent="0.3">
      <c r="A10916" t="s">
        <v>8139</v>
      </c>
      <c r="B10916" t="s">
        <v>13</v>
      </c>
      <c r="C10916" t="s">
        <v>20</v>
      </c>
      <c r="D10916">
        <v>1956.95</v>
      </c>
      <c r="E10916">
        <v>0.27</v>
      </c>
      <c r="F10916">
        <f t="shared" si="340"/>
        <v>528.37650000000008</v>
      </c>
      <c r="G10916">
        <f t="shared" si="341"/>
        <v>1428.5735</v>
      </c>
      <c r="H10916">
        <v>3</v>
      </c>
      <c r="I10916" s="17">
        <v>45386</v>
      </c>
      <c r="J10916" s="17">
        <v>45388</v>
      </c>
      <c r="K10916" t="s">
        <v>15</v>
      </c>
      <c r="L10916" t="s">
        <v>27</v>
      </c>
      <c r="M10916">
        <v>279.13</v>
      </c>
      <c r="N10916" t="s">
        <v>23</v>
      </c>
    </row>
    <row r="10917" spans="1:14" ht="14.25" customHeight="1" x14ac:dyDescent="0.3">
      <c r="A10917" t="s">
        <v>12171</v>
      </c>
      <c r="B10917" t="s">
        <v>41</v>
      </c>
      <c r="C10917" t="s">
        <v>33</v>
      </c>
      <c r="D10917">
        <v>1957.91</v>
      </c>
      <c r="E10917">
        <v>0.01</v>
      </c>
      <c r="F10917">
        <f t="shared" si="340"/>
        <v>19.5791</v>
      </c>
      <c r="G10917">
        <f t="shared" si="341"/>
        <v>1938.3309000000002</v>
      </c>
      <c r="H10917">
        <v>3</v>
      </c>
      <c r="I10917" s="17">
        <v>45611</v>
      </c>
      <c r="J10917" s="17">
        <v>45618</v>
      </c>
      <c r="K10917" t="s">
        <v>15</v>
      </c>
      <c r="L10917" t="s">
        <v>22</v>
      </c>
      <c r="M10917">
        <v>312.57</v>
      </c>
      <c r="N10917" t="s">
        <v>17</v>
      </c>
    </row>
    <row r="10918" spans="1:14" ht="14.25" customHeight="1" x14ac:dyDescent="0.3">
      <c r="A10918" t="s">
        <v>12197</v>
      </c>
      <c r="B10918" t="s">
        <v>19</v>
      </c>
      <c r="C10918" t="s">
        <v>33</v>
      </c>
      <c r="D10918">
        <v>1961.91</v>
      </c>
      <c r="E10918">
        <v>0.05</v>
      </c>
      <c r="F10918">
        <f t="shared" si="340"/>
        <v>98.095500000000015</v>
      </c>
      <c r="G10918">
        <f t="shared" si="341"/>
        <v>1863.8145</v>
      </c>
      <c r="H10918">
        <v>3</v>
      </c>
      <c r="I10918" s="17">
        <v>45212</v>
      </c>
      <c r="J10918" s="17">
        <v>45213</v>
      </c>
      <c r="K10918" t="s">
        <v>15</v>
      </c>
      <c r="L10918" t="s">
        <v>22</v>
      </c>
      <c r="M10918">
        <v>529.28</v>
      </c>
      <c r="N10918" t="s">
        <v>17</v>
      </c>
    </row>
    <row r="10919" spans="1:14" ht="14.25" customHeight="1" x14ac:dyDescent="0.3">
      <c r="A10919" t="s">
        <v>5972</v>
      </c>
      <c r="B10919" t="s">
        <v>25</v>
      </c>
      <c r="C10919" t="s">
        <v>33</v>
      </c>
      <c r="D10919">
        <v>1968.03</v>
      </c>
      <c r="E10919">
        <v>0.33</v>
      </c>
      <c r="F10919">
        <f t="shared" si="340"/>
        <v>649.44990000000007</v>
      </c>
      <c r="G10919">
        <f t="shared" si="341"/>
        <v>1318.5800999999999</v>
      </c>
      <c r="H10919">
        <v>3</v>
      </c>
      <c r="I10919" s="17">
        <v>45098</v>
      </c>
      <c r="J10919" s="17">
        <v>45101</v>
      </c>
      <c r="K10919" t="s">
        <v>21</v>
      </c>
      <c r="L10919" t="s">
        <v>22</v>
      </c>
      <c r="M10919">
        <v>520.62</v>
      </c>
      <c r="N10919" t="s">
        <v>34</v>
      </c>
    </row>
    <row r="10920" spans="1:14" ht="14.25" customHeight="1" x14ac:dyDescent="0.3">
      <c r="A10920" t="s">
        <v>7365</v>
      </c>
      <c r="B10920" t="s">
        <v>41</v>
      </c>
      <c r="C10920" t="s">
        <v>26</v>
      </c>
      <c r="D10920">
        <v>1974.34</v>
      </c>
      <c r="E10920">
        <v>0.36</v>
      </c>
      <c r="F10920">
        <f t="shared" si="340"/>
        <v>710.76239999999996</v>
      </c>
      <c r="G10920">
        <f t="shared" si="341"/>
        <v>1263.5776000000001</v>
      </c>
      <c r="H10920">
        <v>3</v>
      </c>
      <c r="I10920" s="17">
        <v>45115</v>
      </c>
      <c r="J10920" s="17">
        <v>45119</v>
      </c>
      <c r="K10920" t="s">
        <v>21</v>
      </c>
      <c r="L10920" t="s">
        <v>22</v>
      </c>
      <c r="M10920">
        <v>416.84</v>
      </c>
      <c r="N10920" t="s">
        <v>28</v>
      </c>
    </row>
    <row r="10921" spans="1:14" ht="14.25" customHeight="1" x14ac:dyDescent="0.3">
      <c r="A10921" t="s">
        <v>5586</v>
      </c>
      <c r="B10921" t="s">
        <v>13</v>
      </c>
      <c r="C10921" t="s">
        <v>36</v>
      </c>
      <c r="D10921">
        <v>1980.44</v>
      </c>
      <c r="E10921">
        <v>0.16</v>
      </c>
      <c r="F10921">
        <f t="shared" si="340"/>
        <v>316.87040000000002</v>
      </c>
      <c r="G10921">
        <f t="shared" si="341"/>
        <v>1663.5696</v>
      </c>
      <c r="H10921">
        <v>3</v>
      </c>
      <c r="I10921" s="17">
        <v>45081</v>
      </c>
      <c r="J10921" s="17">
        <v>45088</v>
      </c>
      <c r="K10921" t="s">
        <v>15</v>
      </c>
      <c r="L10921" t="s">
        <v>16</v>
      </c>
      <c r="M10921">
        <v>505.72</v>
      </c>
      <c r="N10921" t="s">
        <v>39</v>
      </c>
    </row>
    <row r="10922" spans="1:14" ht="14.25" customHeight="1" x14ac:dyDescent="0.3">
      <c r="A10922" t="s">
        <v>7313</v>
      </c>
      <c r="B10922" t="s">
        <v>41</v>
      </c>
      <c r="C10922" t="s">
        <v>26</v>
      </c>
      <c r="D10922">
        <v>1981.53</v>
      </c>
      <c r="E10922">
        <v>0.2</v>
      </c>
      <c r="F10922">
        <f t="shared" si="340"/>
        <v>396.30600000000004</v>
      </c>
      <c r="G10922">
        <f t="shared" si="341"/>
        <v>1585.2239999999999</v>
      </c>
      <c r="H10922">
        <v>3</v>
      </c>
      <c r="I10922" s="17">
        <v>44974</v>
      </c>
      <c r="J10922" s="17">
        <v>44978</v>
      </c>
      <c r="K10922" t="s">
        <v>15</v>
      </c>
      <c r="L10922" t="s">
        <v>27</v>
      </c>
      <c r="M10922">
        <v>568.05999999999995</v>
      </c>
      <c r="N10922" t="s">
        <v>23</v>
      </c>
    </row>
    <row r="10923" spans="1:14" ht="14.25" customHeight="1" x14ac:dyDescent="0.3">
      <c r="A10923" t="s">
        <v>312</v>
      </c>
      <c r="B10923" t="s">
        <v>41</v>
      </c>
      <c r="C10923" t="s">
        <v>14</v>
      </c>
      <c r="D10923">
        <v>1983.21</v>
      </c>
      <c r="E10923">
        <v>0.38</v>
      </c>
      <c r="F10923">
        <f t="shared" si="340"/>
        <v>753.61980000000005</v>
      </c>
      <c r="G10923">
        <f t="shared" si="341"/>
        <v>1229.5902000000001</v>
      </c>
      <c r="H10923">
        <v>3</v>
      </c>
      <c r="I10923" s="17">
        <v>45500</v>
      </c>
      <c r="J10923" s="17">
        <v>45505</v>
      </c>
      <c r="K10923" t="s">
        <v>21</v>
      </c>
      <c r="L10923" t="s">
        <v>27</v>
      </c>
      <c r="M10923">
        <v>400.98</v>
      </c>
      <c r="N10923" t="s">
        <v>23</v>
      </c>
    </row>
    <row r="10924" spans="1:14" ht="14.25" customHeight="1" x14ac:dyDescent="0.3">
      <c r="A10924" t="s">
        <v>5624</v>
      </c>
      <c r="B10924" t="s">
        <v>13</v>
      </c>
      <c r="C10924" t="s">
        <v>20</v>
      </c>
      <c r="D10924">
        <v>1985.84</v>
      </c>
      <c r="E10924">
        <v>0.34</v>
      </c>
      <c r="F10924">
        <f t="shared" si="340"/>
        <v>675.18560000000002</v>
      </c>
      <c r="G10924">
        <f t="shared" si="341"/>
        <v>1310.6543999999999</v>
      </c>
      <c r="H10924">
        <v>3</v>
      </c>
      <c r="I10924" s="17">
        <v>45168</v>
      </c>
      <c r="J10924" s="17">
        <v>45175</v>
      </c>
      <c r="K10924" t="s">
        <v>31</v>
      </c>
      <c r="L10924" t="s">
        <v>16</v>
      </c>
      <c r="M10924">
        <v>562.19000000000005</v>
      </c>
      <c r="N10924" t="s">
        <v>48</v>
      </c>
    </row>
    <row r="10925" spans="1:14" ht="14.25" customHeight="1" x14ac:dyDescent="0.3">
      <c r="A10925" t="s">
        <v>11732</v>
      </c>
      <c r="B10925" t="s">
        <v>41</v>
      </c>
      <c r="C10925" t="s">
        <v>20</v>
      </c>
      <c r="D10925">
        <v>1986.11</v>
      </c>
      <c r="E10925">
        <v>0.43</v>
      </c>
      <c r="F10925">
        <f t="shared" si="340"/>
        <v>854.02729999999997</v>
      </c>
      <c r="G10925">
        <f t="shared" si="341"/>
        <v>1132.0826999999999</v>
      </c>
      <c r="H10925">
        <v>3</v>
      </c>
      <c r="I10925" s="17">
        <v>45307</v>
      </c>
      <c r="J10925" s="17">
        <v>45312</v>
      </c>
      <c r="K10925" t="s">
        <v>15</v>
      </c>
      <c r="L10925" t="s">
        <v>16</v>
      </c>
      <c r="M10925">
        <v>209.96</v>
      </c>
      <c r="N10925" t="s">
        <v>34</v>
      </c>
    </row>
    <row r="10926" spans="1:14" ht="14.25" customHeight="1" x14ac:dyDescent="0.3">
      <c r="A10926" t="s">
        <v>10945</v>
      </c>
      <c r="B10926" t="s">
        <v>13</v>
      </c>
      <c r="C10926" t="s">
        <v>14</v>
      </c>
      <c r="D10926">
        <v>1987.64</v>
      </c>
      <c r="E10926">
        <v>0.15</v>
      </c>
      <c r="F10926">
        <f t="shared" si="340"/>
        <v>298.14600000000002</v>
      </c>
      <c r="G10926">
        <f t="shared" si="341"/>
        <v>1689.4940000000001</v>
      </c>
      <c r="H10926">
        <v>3</v>
      </c>
      <c r="I10926" s="17">
        <v>45534</v>
      </c>
      <c r="J10926" s="17">
        <v>45541</v>
      </c>
      <c r="K10926" t="s">
        <v>21</v>
      </c>
      <c r="L10926" t="s">
        <v>27</v>
      </c>
      <c r="M10926">
        <v>357.87</v>
      </c>
      <c r="N10926" t="s">
        <v>28</v>
      </c>
    </row>
    <row r="10927" spans="1:14" ht="14.25" customHeight="1" x14ac:dyDescent="0.3">
      <c r="A10927" t="s">
        <v>1603</v>
      </c>
      <c r="B10927" t="s">
        <v>41</v>
      </c>
      <c r="C10927" t="s">
        <v>14</v>
      </c>
      <c r="D10927">
        <v>1987.77</v>
      </c>
      <c r="E10927">
        <v>0.28999999999999998</v>
      </c>
      <c r="F10927">
        <f t="shared" si="340"/>
        <v>576.4532999999999</v>
      </c>
      <c r="G10927">
        <f t="shared" si="341"/>
        <v>1411.3167000000001</v>
      </c>
      <c r="H10927">
        <v>3</v>
      </c>
      <c r="I10927" s="17">
        <v>45446</v>
      </c>
      <c r="J10927" s="17">
        <v>45452</v>
      </c>
      <c r="K10927" t="s">
        <v>21</v>
      </c>
      <c r="L10927" t="s">
        <v>22</v>
      </c>
      <c r="M10927">
        <v>183.44</v>
      </c>
      <c r="N10927" t="s">
        <v>39</v>
      </c>
    </row>
    <row r="10928" spans="1:14" ht="14.25" customHeight="1" x14ac:dyDescent="0.3">
      <c r="A10928" t="s">
        <v>6364</v>
      </c>
      <c r="B10928" t="s">
        <v>19</v>
      </c>
      <c r="C10928" t="s">
        <v>26</v>
      </c>
      <c r="D10928">
        <v>1988.85</v>
      </c>
      <c r="E10928">
        <v>0.19</v>
      </c>
      <c r="F10928">
        <f t="shared" si="340"/>
        <v>377.88149999999996</v>
      </c>
      <c r="G10928">
        <f t="shared" si="341"/>
        <v>1610.9684999999999</v>
      </c>
      <c r="H10928">
        <v>3</v>
      </c>
      <c r="I10928" s="17">
        <v>44946</v>
      </c>
      <c r="J10928" s="17">
        <v>44951</v>
      </c>
      <c r="K10928" t="s">
        <v>21</v>
      </c>
      <c r="L10928" t="s">
        <v>27</v>
      </c>
      <c r="M10928">
        <v>235.12</v>
      </c>
      <c r="N10928" t="s">
        <v>39</v>
      </c>
    </row>
    <row r="10929" spans="1:14" ht="14.25" customHeight="1" x14ac:dyDescent="0.3">
      <c r="A10929" t="s">
        <v>995</v>
      </c>
      <c r="B10929" t="s">
        <v>41</v>
      </c>
      <c r="C10929" t="s">
        <v>36</v>
      </c>
      <c r="D10929">
        <v>1988.87</v>
      </c>
      <c r="E10929">
        <v>0.44</v>
      </c>
      <c r="F10929">
        <f t="shared" si="340"/>
        <v>875.1028</v>
      </c>
      <c r="G10929">
        <f t="shared" si="341"/>
        <v>1113.7671999999998</v>
      </c>
      <c r="H10929">
        <v>3</v>
      </c>
      <c r="I10929" s="17">
        <v>45046</v>
      </c>
      <c r="J10929" s="17">
        <v>45047</v>
      </c>
      <c r="K10929" t="s">
        <v>31</v>
      </c>
      <c r="L10929" t="s">
        <v>16</v>
      </c>
      <c r="M10929">
        <v>261.55</v>
      </c>
      <c r="N10929" t="s">
        <v>23</v>
      </c>
    </row>
    <row r="10930" spans="1:14" ht="14.25" customHeight="1" x14ac:dyDescent="0.3">
      <c r="A10930" t="s">
        <v>11582</v>
      </c>
      <c r="B10930" t="s">
        <v>13</v>
      </c>
      <c r="C10930" t="s">
        <v>14</v>
      </c>
      <c r="D10930">
        <v>1999.13</v>
      </c>
      <c r="E10930">
        <v>0.05</v>
      </c>
      <c r="F10930">
        <f t="shared" si="340"/>
        <v>99.956500000000005</v>
      </c>
      <c r="G10930">
        <f t="shared" si="341"/>
        <v>1899.1735000000001</v>
      </c>
      <c r="H10930">
        <v>3</v>
      </c>
      <c r="I10930" s="17">
        <v>44998</v>
      </c>
      <c r="J10930" s="17">
        <v>45002</v>
      </c>
      <c r="K10930" t="s">
        <v>15</v>
      </c>
      <c r="L10930" t="s">
        <v>27</v>
      </c>
      <c r="M10930">
        <v>293.89999999999998</v>
      </c>
      <c r="N10930" t="s">
        <v>34</v>
      </c>
    </row>
    <row r="10931" spans="1:14" ht="14.25" customHeight="1" x14ac:dyDescent="0.3">
      <c r="A10931" t="s">
        <v>12653</v>
      </c>
      <c r="B10931" t="s">
        <v>25</v>
      </c>
      <c r="C10931" t="s">
        <v>14</v>
      </c>
      <c r="D10931">
        <v>2002.52</v>
      </c>
      <c r="E10931">
        <v>0.24</v>
      </c>
      <c r="F10931">
        <f t="shared" si="340"/>
        <v>480.60479999999995</v>
      </c>
      <c r="G10931">
        <f t="shared" si="341"/>
        <v>1521.9151999999999</v>
      </c>
      <c r="H10931">
        <v>3</v>
      </c>
      <c r="I10931" s="17">
        <v>45448</v>
      </c>
      <c r="J10931" s="17">
        <v>45452</v>
      </c>
      <c r="K10931" t="s">
        <v>31</v>
      </c>
      <c r="L10931" t="s">
        <v>16</v>
      </c>
      <c r="M10931">
        <v>591.85</v>
      </c>
      <c r="N10931" t="s">
        <v>39</v>
      </c>
    </row>
    <row r="10932" spans="1:14" ht="14.25" customHeight="1" x14ac:dyDescent="0.3">
      <c r="A10932" t="s">
        <v>12297</v>
      </c>
      <c r="B10932" t="s">
        <v>41</v>
      </c>
      <c r="C10932" t="s">
        <v>20</v>
      </c>
      <c r="D10932">
        <v>2004.73</v>
      </c>
      <c r="E10932">
        <v>0.19</v>
      </c>
      <c r="F10932">
        <f t="shared" si="340"/>
        <v>380.89870000000002</v>
      </c>
      <c r="G10932">
        <f t="shared" si="341"/>
        <v>1623.8313000000001</v>
      </c>
      <c r="H10932">
        <v>3</v>
      </c>
      <c r="I10932" s="17">
        <v>44975</v>
      </c>
      <c r="J10932" s="17">
        <v>44982</v>
      </c>
      <c r="K10932" t="s">
        <v>15</v>
      </c>
      <c r="L10932" t="s">
        <v>22</v>
      </c>
      <c r="M10932">
        <v>444.03</v>
      </c>
      <c r="N10932" t="s">
        <v>48</v>
      </c>
    </row>
    <row r="10933" spans="1:14" ht="14.25" customHeight="1" x14ac:dyDescent="0.3">
      <c r="A10933" t="s">
        <v>2339</v>
      </c>
      <c r="B10933" t="s">
        <v>41</v>
      </c>
      <c r="C10933" t="s">
        <v>26</v>
      </c>
      <c r="D10933">
        <v>2008.31</v>
      </c>
      <c r="E10933">
        <v>0.34</v>
      </c>
      <c r="F10933">
        <f t="shared" si="340"/>
        <v>682.82540000000006</v>
      </c>
      <c r="G10933">
        <f t="shared" si="341"/>
        <v>1325.4845999999998</v>
      </c>
      <c r="H10933">
        <v>3</v>
      </c>
      <c r="I10933" s="17">
        <v>44965</v>
      </c>
      <c r="J10933" s="17">
        <v>44967</v>
      </c>
      <c r="K10933" t="s">
        <v>31</v>
      </c>
      <c r="L10933" t="s">
        <v>27</v>
      </c>
      <c r="M10933">
        <v>529.29</v>
      </c>
      <c r="N10933" t="s">
        <v>39</v>
      </c>
    </row>
    <row r="10934" spans="1:14" ht="14.25" customHeight="1" x14ac:dyDescent="0.3">
      <c r="A10934" t="s">
        <v>2192</v>
      </c>
      <c r="B10934" t="s">
        <v>25</v>
      </c>
      <c r="C10934" t="s">
        <v>20</v>
      </c>
      <c r="D10934">
        <v>2008.78</v>
      </c>
      <c r="E10934">
        <v>0.01</v>
      </c>
      <c r="F10934">
        <f t="shared" si="340"/>
        <v>20.087800000000001</v>
      </c>
      <c r="G10934">
        <f t="shared" si="341"/>
        <v>1988.6922</v>
      </c>
      <c r="H10934">
        <v>3</v>
      </c>
      <c r="I10934" s="17">
        <v>45358</v>
      </c>
      <c r="J10934" s="17">
        <v>45365</v>
      </c>
      <c r="K10934" t="s">
        <v>21</v>
      </c>
      <c r="L10934" t="s">
        <v>16</v>
      </c>
      <c r="M10934">
        <v>179.47</v>
      </c>
      <c r="N10934" t="s">
        <v>39</v>
      </c>
    </row>
    <row r="10935" spans="1:14" ht="14.25" customHeight="1" x14ac:dyDescent="0.3">
      <c r="A10935" t="s">
        <v>13226</v>
      </c>
      <c r="B10935" t="s">
        <v>19</v>
      </c>
      <c r="C10935" t="s">
        <v>20</v>
      </c>
      <c r="D10935">
        <v>2010.61</v>
      </c>
      <c r="E10935">
        <v>0.22</v>
      </c>
      <c r="F10935">
        <f t="shared" si="340"/>
        <v>442.33419999999995</v>
      </c>
      <c r="G10935">
        <f t="shared" si="341"/>
        <v>1568.2757999999999</v>
      </c>
      <c r="H10935">
        <v>3</v>
      </c>
      <c r="I10935" s="17">
        <v>45500</v>
      </c>
      <c r="J10935" s="17">
        <v>45505</v>
      </c>
      <c r="K10935" t="s">
        <v>21</v>
      </c>
      <c r="L10935" t="s">
        <v>16</v>
      </c>
      <c r="M10935">
        <v>250.24</v>
      </c>
      <c r="N10935" t="s">
        <v>23</v>
      </c>
    </row>
    <row r="10936" spans="1:14" ht="14.25" customHeight="1" x14ac:dyDescent="0.3">
      <c r="A10936" t="s">
        <v>2038</v>
      </c>
      <c r="B10936" t="s">
        <v>13</v>
      </c>
      <c r="C10936" t="s">
        <v>26</v>
      </c>
      <c r="D10936">
        <v>2012.98</v>
      </c>
      <c r="E10936">
        <v>0</v>
      </c>
      <c r="F10936">
        <f t="shared" si="340"/>
        <v>0</v>
      </c>
      <c r="G10936">
        <f t="shared" si="341"/>
        <v>2012.98</v>
      </c>
      <c r="H10936">
        <v>3</v>
      </c>
      <c r="I10936" s="17">
        <v>45190</v>
      </c>
      <c r="J10936" s="17">
        <v>45192</v>
      </c>
      <c r="K10936" t="s">
        <v>31</v>
      </c>
      <c r="L10936" t="s">
        <v>27</v>
      </c>
      <c r="M10936">
        <v>393.48</v>
      </c>
      <c r="N10936" t="s">
        <v>48</v>
      </c>
    </row>
    <row r="10937" spans="1:14" ht="14.25" customHeight="1" x14ac:dyDescent="0.3">
      <c r="A10937" t="s">
        <v>4117</v>
      </c>
      <c r="B10937" t="s">
        <v>25</v>
      </c>
      <c r="C10937" t="s">
        <v>36</v>
      </c>
      <c r="D10937">
        <v>2018.34</v>
      </c>
      <c r="E10937">
        <v>0.15</v>
      </c>
      <c r="F10937">
        <f t="shared" si="340"/>
        <v>302.75099999999998</v>
      </c>
      <c r="G10937">
        <f t="shared" si="341"/>
        <v>1715.5889999999999</v>
      </c>
      <c r="H10937">
        <v>3</v>
      </c>
      <c r="I10937" s="17">
        <v>45322</v>
      </c>
      <c r="J10937" s="17">
        <v>45326</v>
      </c>
      <c r="K10937" t="s">
        <v>21</v>
      </c>
      <c r="L10937" t="s">
        <v>27</v>
      </c>
      <c r="M10937">
        <v>387.38</v>
      </c>
      <c r="N10937" t="s">
        <v>34</v>
      </c>
    </row>
    <row r="10938" spans="1:14" ht="14.25" customHeight="1" x14ac:dyDescent="0.3">
      <c r="A10938" t="s">
        <v>15334</v>
      </c>
      <c r="B10938" t="s">
        <v>41</v>
      </c>
      <c r="C10938" t="s">
        <v>33</v>
      </c>
      <c r="D10938">
        <v>2023</v>
      </c>
      <c r="E10938">
        <v>0.17</v>
      </c>
      <c r="F10938">
        <f t="shared" si="340"/>
        <v>343.91</v>
      </c>
      <c r="G10938">
        <f t="shared" si="341"/>
        <v>1679.09</v>
      </c>
      <c r="H10938">
        <v>3</v>
      </c>
      <c r="I10938" s="17">
        <v>45523</v>
      </c>
      <c r="J10938" s="17">
        <v>45527</v>
      </c>
      <c r="K10938" t="s">
        <v>21</v>
      </c>
      <c r="L10938" t="s">
        <v>22</v>
      </c>
      <c r="M10938">
        <v>588.64</v>
      </c>
      <c r="N10938" t="s">
        <v>39</v>
      </c>
    </row>
    <row r="10939" spans="1:14" ht="14.25" customHeight="1" x14ac:dyDescent="0.3">
      <c r="A10939" t="s">
        <v>5539</v>
      </c>
      <c r="B10939" t="s">
        <v>25</v>
      </c>
      <c r="C10939" t="s">
        <v>26</v>
      </c>
      <c r="D10939">
        <v>2026.06</v>
      </c>
      <c r="E10939">
        <v>0.32</v>
      </c>
      <c r="F10939">
        <f t="shared" si="340"/>
        <v>648.33920000000001</v>
      </c>
      <c r="G10939">
        <f t="shared" si="341"/>
        <v>1377.7208000000001</v>
      </c>
      <c r="H10939">
        <v>3</v>
      </c>
      <c r="I10939" s="17">
        <v>45089</v>
      </c>
      <c r="J10939" s="17">
        <v>45090</v>
      </c>
      <c r="K10939" t="s">
        <v>31</v>
      </c>
      <c r="L10939" t="s">
        <v>27</v>
      </c>
      <c r="M10939">
        <v>535.41999999999996</v>
      </c>
      <c r="N10939" t="s">
        <v>23</v>
      </c>
    </row>
    <row r="10940" spans="1:14" ht="14.25" customHeight="1" x14ac:dyDescent="0.3">
      <c r="A10940" t="s">
        <v>3442</v>
      </c>
      <c r="B10940" t="s">
        <v>25</v>
      </c>
      <c r="C10940" t="s">
        <v>26</v>
      </c>
      <c r="D10940">
        <v>2031.53</v>
      </c>
      <c r="E10940">
        <v>0.31</v>
      </c>
      <c r="F10940">
        <f t="shared" si="340"/>
        <v>629.77430000000004</v>
      </c>
      <c r="G10940">
        <f t="shared" si="341"/>
        <v>1401.7556999999999</v>
      </c>
      <c r="H10940">
        <v>3</v>
      </c>
      <c r="I10940" s="17">
        <v>45255</v>
      </c>
      <c r="J10940" s="17">
        <v>45258</v>
      </c>
      <c r="K10940" t="s">
        <v>31</v>
      </c>
      <c r="L10940" t="s">
        <v>22</v>
      </c>
      <c r="M10940">
        <v>318.64999999999998</v>
      </c>
      <c r="N10940" t="s">
        <v>48</v>
      </c>
    </row>
    <row r="10941" spans="1:14" ht="14.25" customHeight="1" x14ac:dyDescent="0.3">
      <c r="A10941" t="s">
        <v>12214</v>
      </c>
      <c r="B10941" t="s">
        <v>19</v>
      </c>
      <c r="C10941" t="s">
        <v>33</v>
      </c>
      <c r="D10941">
        <v>2036.37</v>
      </c>
      <c r="E10941">
        <v>0.28000000000000003</v>
      </c>
      <c r="F10941">
        <f t="shared" si="340"/>
        <v>570.18360000000007</v>
      </c>
      <c r="G10941">
        <f t="shared" si="341"/>
        <v>1466.1863999999998</v>
      </c>
      <c r="H10941">
        <v>3</v>
      </c>
      <c r="I10941" s="17">
        <v>45648</v>
      </c>
      <c r="J10941" s="17">
        <v>45652</v>
      </c>
      <c r="K10941" t="s">
        <v>15</v>
      </c>
      <c r="L10941" t="s">
        <v>22</v>
      </c>
      <c r="M10941">
        <v>325.02</v>
      </c>
      <c r="N10941" t="s">
        <v>23</v>
      </c>
    </row>
    <row r="10942" spans="1:14" ht="14.25" customHeight="1" x14ac:dyDescent="0.3">
      <c r="A10942" t="s">
        <v>5529</v>
      </c>
      <c r="B10942" t="s">
        <v>25</v>
      </c>
      <c r="C10942" t="s">
        <v>20</v>
      </c>
      <c r="D10942">
        <v>2039.35</v>
      </c>
      <c r="E10942">
        <v>0.32</v>
      </c>
      <c r="F10942">
        <f t="shared" si="340"/>
        <v>652.59199999999998</v>
      </c>
      <c r="G10942">
        <f t="shared" si="341"/>
        <v>1386.7579999999998</v>
      </c>
      <c r="H10942">
        <v>3</v>
      </c>
      <c r="I10942" s="17">
        <v>45581</v>
      </c>
      <c r="J10942" s="17">
        <v>45583</v>
      </c>
      <c r="K10942" t="s">
        <v>31</v>
      </c>
      <c r="L10942" t="s">
        <v>22</v>
      </c>
      <c r="M10942">
        <v>184.86</v>
      </c>
      <c r="N10942" t="s">
        <v>34</v>
      </c>
    </row>
    <row r="10943" spans="1:14" ht="14.25" customHeight="1" x14ac:dyDescent="0.3">
      <c r="A10943" t="s">
        <v>957</v>
      </c>
      <c r="B10943" t="s">
        <v>25</v>
      </c>
      <c r="C10943" t="s">
        <v>26</v>
      </c>
      <c r="D10943">
        <v>2045.63</v>
      </c>
      <c r="E10943">
        <v>0.08</v>
      </c>
      <c r="F10943">
        <f t="shared" si="340"/>
        <v>163.65040000000002</v>
      </c>
      <c r="G10943">
        <f t="shared" si="341"/>
        <v>1881.9796000000001</v>
      </c>
      <c r="H10943">
        <v>3</v>
      </c>
      <c r="I10943" s="17">
        <v>45281</v>
      </c>
      <c r="J10943" s="17">
        <v>45286</v>
      </c>
      <c r="K10943" t="s">
        <v>21</v>
      </c>
      <c r="L10943" t="s">
        <v>22</v>
      </c>
      <c r="M10943">
        <v>548.23</v>
      </c>
      <c r="N10943" t="s">
        <v>34</v>
      </c>
    </row>
    <row r="10944" spans="1:14" ht="14.25" customHeight="1" x14ac:dyDescent="0.3">
      <c r="A10944" t="s">
        <v>2943</v>
      </c>
      <c r="B10944" t="s">
        <v>19</v>
      </c>
      <c r="C10944" t="s">
        <v>14</v>
      </c>
      <c r="D10944">
        <v>2047.04</v>
      </c>
      <c r="E10944">
        <v>0.46</v>
      </c>
      <c r="F10944">
        <f t="shared" si="340"/>
        <v>941.63840000000005</v>
      </c>
      <c r="G10944">
        <f t="shared" si="341"/>
        <v>1105.4015999999999</v>
      </c>
      <c r="H10944">
        <v>3</v>
      </c>
      <c r="I10944" s="17">
        <v>45327</v>
      </c>
      <c r="J10944" s="17">
        <v>45334</v>
      </c>
      <c r="K10944" t="s">
        <v>31</v>
      </c>
      <c r="L10944" t="s">
        <v>16</v>
      </c>
      <c r="M10944">
        <v>323.32</v>
      </c>
      <c r="N10944" t="s">
        <v>23</v>
      </c>
    </row>
    <row r="10945" spans="1:14" ht="14.25" customHeight="1" x14ac:dyDescent="0.3">
      <c r="A10945" t="s">
        <v>14707</v>
      </c>
      <c r="B10945" t="s">
        <v>13</v>
      </c>
      <c r="C10945" t="s">
        <v>20</v>
      </c>
      <c r="D10945">
        <v>2047.26</v>
      </c>
      <c r="E10945">
        <v>0.26</v>
      </c>
      <c r="F10945">
        <f t="shared" si="340"/>
        <v>532.2876</v>
      </c>
      <c r="G10945">
        <f t="shared" si="341"/>
        <v>1514.9724000000001</v>
      </c>
      <c r="H10945">
        <v>3</v>
      </c>
      <c r="I10945" s="17">
        <v>45219</v>
      </c>
      <c r="J10945" s="17">
        <v>45225</v>
      </c>
      <c r="K10945" t="s">
        <v>15</v>
      </c>
      <c r="L10945" t="s">
        <v>22</v>
      </c>
      <c r="M10945">
        <v>207.14</v>
      </c>
      <c r="N10945" t="s">
        <v>28</v>
      </c>
    </row>
    <row r="10946" spans="1:14" ht="14.25" customHeight="1" x14ac:dyDescent="0.3">
      <c r="A10946" t="s">
        <v>14324</v>
      </c>
      <c r="B10946" t="s">
        <v>13</v>
      </c>
      <c r="C10946" t="s">
        <v>26</v>
      </c>
      <c r="D10946">
        <v>2047.88</v>
      </c>
      <c r="E10946">
        <v>0.43</v>
      </c>
      <c r="F10946">
        <f t="shared" ref="F10946:F11009" si="342">D10946*E10946</f>
        <v>880.58839999999998</v>
      </c>
      <c r="G10946">
        <f t="shared" ref="G10946:G11009" si="343">D10946-F10946</f>
        <v>1167.2916</v>
      </c>
      <c r="H10946">
        <v>3</v>
      </c>
      <c r="I10946" s="17">
        <v>45041</v>
      </c>
      <c r="J10946" s="17">
        <v>45043</v>
      </c>
      <c r="K10946" t="s">
        <v>15</v>
      </c>
      <c r="L10946" t="s">
        <v>16</v>
      </c>
      <c r="M10946">
        <v>448.53</v>
      </c>
      <c r="N10946" t="s">
        <v>48</v>
      </c>
    </row>
    <row r="10947" spans="1:14" ht="14.25" customHeight="1" x14ac:dyDescent="0.3">
      <c r="A10947" t="s">
        <v>12716</v>
      </c>
      <c r="B10947" t="s">
        <v>19</v>
      </c>
      <c r="C10947" t="s">
        <v>36</v>
      </c>
      <c r="D10947">
        <v>2048.3000000000002</v>
      </c>
      <c r="E10947">
        <v>7.0000000000000007E-2</v>
      </c>
      <c r="F10947">
        <f t="shared" si="342"/>
        <v>143.38100000000003</v>
      </c>
      <c r="G10947">
        <f t="shared" si="343"/>
        <v>1904.9190000000001</v>
      </c>
      <c r="H10947">
        <v>3</v>
      </c>
      <c r="I10947" s="17">
        <v>45108</v>
      </c>
      <c r="J10947" s="17">
        <v>45112</v>
      </c>
      <c r="K10947" t="s">
        <v>15</v>
      </c>
      <c r="L10947" t="s">
        <v>27</v>
      </c>
      <c r="M10947">
        <v>334.52</v>
      </c>
      <c r="N10947" t="s">
        <v>48</v>
      </c>
    </row>
    <row r="10948" spans="1:14" ht="14.25" customHeight="1" x14ac:dyDescent="0.3">
      <c r="A10948" t="s">
        <v>9427</v>
      </c>
      <c r="B10948" t="s">
        <v>25</v>
      </c>
      <c r="C10948" t="s">
        <v>36</v>
      </c>
      <c r="D10948">
        <v>2052.33</v>
      </c>
      <c r="E10948">
        <v>0.24</v>
      </c>
      <c r="F10948">
        <f t="shared" si="342"/>
        <v>492.55919999999998</v>
      </c>
      <c r="G10948">
        <f t="shared" si="343"/>
        <v>1559.7708</v>
      </c>
      <c r="H10948">
        <v>3</v>
      </c>
      <c r="I10948" s="17">
        <v>45333</v>
      </c>
      <c r="J10948" s="17">
        <v>45336</v>
      </c>
      <c r="K10948" t="s">
        <v>21</v>
      </c>
      <c r="L10948" t="s">
        <v>22</v>
      </c>
      <c r="M10948">
        <v>528.96</v>
      </c>
      <c r="N10948" t="s">
        <v>34</v>
      </c>
    </row>
    <row r="10949" spans="1:14" ht="14.25" customHeight="1" x14ac:dyDescent="0.3">
      <c r="A10949" t="s">
        <v>391</v>
      </c>
      <c r="B10949" t="s">
        <v>25</v>
      </c>
      <c r="C10949" t="s">
        <v>36</v>
      </c>
      <c r="D10949">
        <v>2052.59</v>
      </c>
      <c r="E10949">
        <v>0.28000000000000003</v>
      </c>
      <c r="F10949">
        <f t="shared" si="342"/>
        <v>574.72520000000009</v>
      </c>
      <c r="G10949">
        <f t="shared" si="343"/>
        <v>1477.8648000000001</v>
      </c>
      <c r="H10949">
        <v>3</v>
      </c>
      <c r="I10949" s="17">
        <v>45397</v>
      </c>
      <c r="J10949" s="17">
        <v>45399</v>
      </c>
      <c r="K10949" t="s">
        <v>21</v>
      </c>
      <c r="L10949" t="s">
        <v>16</v>
      </c>
      <c r="M10949">
        <v>315.05</v>
      </c>
      <c r="N10949" t="s">
        <v>17</v>
      </c>
    </row>
    <row r="10950" spans="1:14" ht="14.25" customHeight="1" x14ac:dyDescent="0.3">
      <c r="A10950" t="s">
        <v>5247</v>
      </c>
      <c r="B10950" t="s">
        <v>19</v>
      </c>
      <c r="C10950" t="s">
        <v>26</v>
      </c>
      <c r="D10950">
        <v>2053.66</v>
      </c>
      <c r="E10950">
        <v>0.48</v>
      </c>
      <c r="F10950">
        <f t="shared" si="342"/>
        <v>985.75679999999988</v>
      </c>
      <c r="G10950">
        <f t="shared" si="343"/>
        <v>1067.9032</v>
      </c>
      <c r="H10950">
        <v>3</v>
      </c>
      <c r="I10950" s="17">
        <v>45198</v>
      </c>
      <c r="J10950" s="17">
        <v>45202</v>
      </c>
      <c r="K10950" t="s">
        <v>31</v>
      </c>
      <c r="L10950" t="s">
        <v>16</v>
      </c>
      <c r="M10950">
        <v>538.48</v>
      </c>
      <c r="N10950" t="s">
        <v>39</v>
      </c>
    </row>
    <row r="10951" spans="1:14" ht="14.25" customHeight="1" x14ac:dyDescent="0.3">
      <c r="A10951" t="s">
        <v>9880</v>
      </c>
      <c r="B10951" t="s">
        <v>19</v>
      </c>
      <c r="C10951" t="s">
        <v>33</v>
      </c>
      <c r="D10951">
        <v>2053.96</v>
      </c>
      <c r="E10951">
        <v>0.28999999999999998</v>
      </c>
      <c r="F10951">
        <f t="shared" si="342"/>
        <v>595.64839999999992</v>
      </c>
      <c r="G10951">
        <f t="shared" si="343"/>
        <v>1458.3116</v>
      </c>
      <c r="H10951">
        <v>3</v>
      </c>
      <c r="I10951" s="17">
        <v>45078</v>
      </c>
      <c r="J10951" s="17">
        <v>45079</v>
      </c>
      <c r="K10951" t="s">
        <v>31</v>
      </c>
      <c r="L10951" t="s">
        <v>27</v>
      </c>
      <c r="M10951">
        <v>112.4</v>
      </c>
      <c r="N10951" t="s">
        <v>17</v>
      </c>
    </row>
    <row r="10952" spans="1:14" ht="14.25" customHeight="1" x14ac:dyDescent="0.3">
      <c r="A10952" t="s">
        <v>7914</v>
      </c>
      <c r="B10952" t="s">
        <v>41</v>
      </c>
      <c r="C10952" t="s">
        <v>14</v>
      </c>
      <c r="D10952">
        <v>2057.9</v>
      </c>
      <c r="E10952">
        <v>0.08</v>
      </c>
      <c r="F10952">
        <f t="shared" si="342"/>
        <v>164.63200000000001</v>
      </c>
      <c r="G10952">
        <f t="shared" si="343"/>
        <v>1893.268</v>
      </c>
      <c r="H10952">
        <v>3</v>
      </c>
      <c r="I10952" s="17">
        <v>44966</v>
      </c>
      <c r="J10952" s="17">
        <v>44967</v>
      </c>
      <c r="K10952" t="s">
        <v>21</v>
      </c>
      <c r="L10952" t="s">
        <v>16</v>
      </c>
      <c r="M10952">
        <v>371.63</v>
      </c>
      <c r="N10952" t="s">
        <v>23</v>
      </c>
    </row>
    <row r="10953" spans="1:14" ht="14.25" customHeight="1" x14ac:dyDescent="0.3">
      <c r="A10953" t="s">
        <v>14709</v>
      </c>
      <c r="B10953" t="s">
        <v>13</v>
      </c>
      <c r="C10953" t="s">
        <v>26</v>
      </c>
      <c r="D10953">
        <v>2062.2800000000002</v>
      </c>
      <c r="E10953">
        <v>0.32</v>
      </c>
      <c r="F10953">
        <f t="shared" si="342"/>
        <v>659.92960000000005</v>
      </c>
      <c r="G10953">
        <f t="shared" si="343"/>
        <v>1402.3504000000003</v>
      </c>
      <c r="H10953">
        <v>3</v>
      </c>
      <c r="I10953" s="17">
        <v>45594</v>
      </c>
      <c r="J10953" s="17">
        <v>45600</v>
      </c>
      <c r="K10953" t="s">
        <v>15</v>
      </c>
      <c r="L10953" t="s">
        <v>22</v>
      </c>
      <c r="M10953">
        <v>490.12</v>
      </c>
      <c r="N10953" t="s">
        <v>23</v>
      </c>
    </row>
    <row r="10954" spans="1:14" ht="14.25" customHeight="1" x14ac:dyDescent="0.3">
      <c r="A10954" t="s">
        <v>3548</v>
      </c>
      <c r="B10954" t="s">
        <v>25</v>
      </c>
      <c r="C10954" t="s">
        <v>14</v>
      </c>
      <c r="D10954">
        <v>2063.08</v>
      </c>
      <c r="E10954">
        <v>0.39</v>
      </c>
      <c r="F10954">
        <f t="shared" si="342"/>
        <v>804.60119999999995</v>
      </c>
      <c r="G10954">
        <f t="shared" si="343"/>
        <v>1258.4787999999999</v>
      </c>
      <c r="H10954">
        <v>3</v>
      </c>
      <c r="I10954" s="17">
        <v>45595</v>
      </c>
      <c r="J10954" s="17">
        <v>45602</v>
      </c>
      <c r="K10954" t="s">
        <v>15</v>
      </c>
      <c r="L10954" t="s">
        <v>16</v>
      </c>
      <c r="M10954">
        <v>153.96</v>
      </c>
      <c r="N10954" t="s">
        <v>17</v>
      </c>
    </row>
    <row r="10955" spans="1:14" ht="14.25" customHeight="1" x14ac:dyDescent="0.3">
      <c r="A10955" t="s">
        <v>7016</v>
      </c>
      <c r="B10955" t="s">
        <v>19</v>
      </c>
      <c r="C10955" t="s">
        <v>20</v>
      </c>
      <c r="D10955">
        <v>2063.64</v>
      </c>
      <c r="E10955">
        <v>0.37</v>
      </c>
      <c r="F10955">
        <f t="shared" si="342"/>
        <v>763.54679999999996</v>
      </c>
      <c r="G10955">
        <f t="shared" si="343"/>
        <v>1300.0931999999998</v>
      </c>
      <c r="H10955">
        <v>3</v>
      </c>
      <c r="I10955" s="17">
        <v>44951</v>
      </c>
      <c r="J10955" s="17">
        <v>44952</v>
      </c>
      <c r="K10955" t="s">
        <v>15</v>
      </c>
      <c r="L10955" t="s">
        <v>22</v>
      </c>
      <c r="M10955">
        <v>444.13</v>
      </c>
      <c r="N10955" t="s">
        <v>17</v>
      </c>
    </row>
    <row r="10956" spans="1:14" ht="14.25" customHeight="1" x14ac:dyDescent="0.3">
      <c r="A10956" t="s">
        <v>358</v>
      </c>
      <c r="B10956" t="s">
        <v>41</v>
      </c>
      <c r="C10956" t="s">
        <v>36</v>
      </c>
      <c r="D10956">
        <v>2066.15</v>
      </c>
      <c r="E10956">
        <v>0.08</v>
      </c>
      <c r="F10956">
        <f t="shared" si="342"/>
        <v>165.292</v>
      </c>
      <c r="G10956">
        <f t="shared" si="343"/>
        <v>1900.8580000000002</v>
      </c>
      <c r="H10956">
        <v>3</v>
      </c>
      <c r="I10956" s="17">
        <v>45416</v>
      </c>
      <c r="J10956" s="17">
        <v>45420</v>
      </c>
      <c r="K10956" t="s">
        <v>31</v>
      </c>
      <c r="L10956" t="s">
        <v>27</v>
      </c>
      <c r="M10956">
        <v>117.23</v>
      </c>
      <c r="N10956" t="s">
        <v>48</v>
      </c>
    </row>
    <row r="10957" spans="1:14" ht="14.25" customHeight="1" x14ac:dyDescent="0.3">
      <c r="A10957" t="s">
        <v>12143</v>
      </c>
      <c r="B10957" t="s">
        <v>13</v>
      </c>
      <c r="C10957" t="s">
        <v>36</v>
      </c>
      <c r="D10957">
        <v>2071.79</v>
      </c>
      <c r="E10957">
        <v>0.08</v>
      </c>
      <c r="F10957">
        <f t="shared" si="342"/>
        <v>165.7432</v>
      </c>
      <c r="G10957">
        <f t="shared" si="343"/>
        <v>1906.0468000000001</v>
      </c>
      <c r="H10957">
        <v>3</v>
      </c>
      <c r="I10957" s="17">
        <v>45390</v>
      </c>
      <c r="J10957" s="17">
        <v>45391</v>
      </c>
      <c r="K10957" t="s">
        <v>15</v>
      </c>
      <c r="L10957" t="s">
        <v>27</v>
      </c>
      <c r="M10957">
        <v>343.65</v>
      </c>
      <c r="N10957" t="s">
        <v>28</v>
      </c>
    </row>
    <row r="10958" spans="1:14" ht="14.25" customHeight="1" x14ac:dyDescent="0.3">
      <c r="A10958" t="s">
        <v>3061</v>
      </c>
      <c r="B10958" t="s">
        <v>13</v>
      </c>
      <c r="C10958" t="s">
        <v>20</v>
      </c>
      <c r="D10958">
        <v>2074.7399999999998</v>
      </c>
      <c r="E10958">
        <v>0.16</v>
      </c>
      <c r="F10958">
        <f t="shared" si="342"/>
        <v>331.95839999999998</v>
      </c>
      <c r="G10958">
        <f t="shared" si="343"/>
        <v>1742.7815999999998</v>
      </c>
      <c r="H10958">
        <v>3</v>
      </c>
      <c r="I10958" s="17">
        <v>45647</v>
      </c>
      <c r="J10958" s="17">
        <v>45648</v>
      </c>
      <c r="K10958" t="s">
        <v>15</v>
      </c>
      <c r="L10958" t="s">
        <v>16</v>
      </c>
      <c r="M10958">
        <v>517.5</v>
      </c>
      <c r="N10958" t="s">
        <v>39</v>
      </c>
    </row>
    <row r="10959" spans="1:14" ht="14.25" customHeight="1" x14ac:dyDescent="0.3">
      <c r="A10959" t="s">
        <v>8302</v>
      </c>
      <c r="B10959" t="s">
        <v>13</v>
      </c>
      <c r="C10959" t="s">
        <v>26</v>
      </c>
      <c r="D10959">
        <v>2074.9699999999998</v>
      </c>
      <c r="E10959">
        <v>0.17</v>
      </c>
      <c r="F10959">
        <f t="shared" si="342"/>
        <v>352.74489999999997</v>
      </c>
      <c r="G10959">
        <f t="shared" si="343"/>
        <v>1722.2250999999999</v>
      </c>
      <c r="H10959">
        <v>3</v>
      </c>
      <c r="I10959" s="17">
        <v>45493</v>
      </c>
      <c r="J10959" s="17">
        <v>45499</v>
      </c>
      <c r="K10959" t="s">
        <v>15</v>
      </c>
      <c r="L10959" t="s">
        <v>16</v>
      </c>
      <c r="M10959">
        <v>603.42999999999995</v>
      </c>
      <c r="N10959" t="s">
        <v>39</v>
      </c>
    </row>
    <row r="10960" spans="1:14" ht="14.25" customHeight="1" x14ac:dyDescent="0.3">
      <c r="A10960" t="s">
        <v>10218</v>
      </c>
      <c r="B10960" t="s">
        <v>13</v>
      </c>
      <c r="C10960" t="s">
        <v>14</v>
      </c>
      <c r="D10960">
        <v>2076.75</v>
      </c>
      <c r="E10960">
        <v>0.12</v>
      </c>
      <c r="F10960">
        <f t="shared" si="342"/>
        <v>249.20999999999998</v>
      </c>
      <c r="G10960">
        <f t="shared" si="343"/>
        <v>1827.54</v>
      </c>
      <c r="H10960">
        <v>3</v>
      </c>
      <c r="I10960" s="17">
        <v>45020</v>
      </c>
      <c r="J10960" s="17">
        <v>45023</v>
      </c>
      <c r="K10960" t="s">
        <v>21</v>
      </c>
      <c r="L10960" t="s">
        <v>22</v>
      </c>
      <c r="M10960">
        <v>306.68</v>
      </c>
      <c r="N10960" t="s">
        <v>34</v>
      </c>
    </row>
    <row r="10961" spans="1:14" ht="14.25" customHeight="1" x14ac:dyDescent="0.3">
      <c r="A10961" t="s">
        <v>8307</v>
      </c>
      <c r="B10961" t="s">
        <v>19</v>
      </c>
      <c r="C10961" t="s">
        <v>26</v>
      </c>
      <c r="D10961">
        <v>2076.96</v>
      </c>
      <c r="E10961">
        <v>0.4</v>
      </c>
      <c r="F10961">
        <f t="shared" si="342"/>
        <v>830.78400000000011</v>
      </c>
      <c r="G10961">
        <f t="shared" si="343"/>
        <v>1246.1759999999999</v>
      </c>
      <c r="H10961">
        <v>3</v>
      </c>
      <c r="I10961" s="17">
        <v>45532</v>
      </c>
      <c r="J10961" s="17">
        <v>45533</v>
      </c>
      <c r="K10961" t="s">
        <v>21</v>
      </c>
      <c r="L10961" t="s">
        <v>22</v>
      </c>
      <c r="M10961">
        <v>214.89</v>
      </c>
      <c r="N10961" t="s">
        <v>23</v>
      </c>
    </row>
    <row r="10962" spans="1:14" ht="14.25" customHeight="1" x14ac:dyDescent="0.3">
      <c r="A10962" t="s">
        <v>14025</v>
      </c>
      <c r="B10962" t="s">
        <v>25</v>
      </c>
      <c r="C10962" t="s">
        <v>26</v>
      </c>
      <c r="D10962">
        <v>2081.02</v>
      </c>
      <c r="E10962">
        <v>0.17</v>
      </c>
      <c r="F10962">
        <f t="shared" si="342"/>
        <v>353.77340000000004</v>
      </c>
      <c r="G10962">
        <f t="shared" si="343"/>
        <v>1727.2465999999999</v>
      </c>
      <c r="H10962">
        <v>3</v>
      </c>
      <c r="I10962" s="17">
        <v>45103</v>
      </c>
      <c r="J10962" s="17">
        <v>45110</v>
      </c>
      <c r="K10962" t="s">
        <v>15</v>
      </c>
      <c r="L10962" t="s">
        <v>27</v>
      </c>
      <c r="M10962">
        <v>145.01</v>
      </c>
      <c r="N10962" t="s">
        <v>23</v>
      </c>
    </row>
    <row r="10963" spans="1:14" ht="14.25" customHeight="1" x14ac:dyDescent="0.3">
      <c r="A10963" t="s">
        <v>772</v>
      </c>
      <c r="B10963" t="s">
        <v>19</v>
      </c>
      <c r="C10963" t="s">
        <v>26</v>
      </c>
      <c r="D10963">
        <v>2081.15</v>
      </c>
      <c r="E10963">
        <v>0.23</v>
      </c>
      <c r="F10963">
        <f t="shared" si="342"/>
        <v>478.66450000000003</v>
      </c>
      <c r="G10963">
        <f t="shared" si="343"/>
        <v>1602.4855</v>
      </c>
      <c r="H10963">
        <v>3</v>
      </c>
      <c r="I10963" s="17">
        <v>45531</v>
      </c>
      <c r="J10963" s="17">
        <v>45532</v>
      </c>
      <c r="K10963" t="s">
        <v>31</v>
      </c>
      <c r="L10963" t="s">
        <v>16</v>
      </c>
      <c r="M10963">
        <v>602.87</v>
      </c>
      <c r="N10963" t="s">
        <v>28</v>
      </c>
    </row>
    <row r="10964" spans="1:14" ht="14.25" customHeight="1" x14ac:dyDescent="0.3">
      <c r="A10964" t="s">
        <v>8490</v>
      </c>
      <c r="B10964" t="s">
        <v>19</v>
      </c>
      <c r="C10964" t="s">
        <v>26</v>
      </c>
      <c r="D10964">
        <v>2081.48</v>
      </c>
      <c r="E10964">
        <v>0.3</v>
      </c>
      <c r="F10964">
        <f t="shared" si="342"/>
        <v>624.44399999999996</v>
      </c>
      <c r="G10964">
        <f t="shared" si="343"/>
        <v>1457.0360000000001</v>
      </c>
      <c r="H10964">
        <v>3</v>
      </c>
      <c r="I10964" s="17">
        <v>45365</v>
      </c>
      <c r="J10964" s="17">
        <v>45372</v>
      </c>
      <c r="K10964" t="s">
        <v>15</v>
      </c>
      <c r="L10964" t="s">
        <v>22</v>
      </c>
      <c r="M10964">
        <v>363.21</v>
      </c>
      <c r="N10964" t="s">
        <v>23</v>
      </c>
    </row>
    <row r="10965" spans="1:14" ht="14.25" customHeight="1" x14ac:dyDescent="0.3">
      <c r="A10965" t="s">
        <v>7980</v>
      </c>
      <c r="B10965" t="s">
        <v>13</v>
      </c>
      <c r="C10965" t="s">
        <v>14</v>
      </c>
      <c r="D10965">
        <v>2087.96</v>
      </c>
      <c r="E10965">
        <v>0.39</v>
      </c>
      <c r="F10965">
        <f t="shared" si="342"/>
        <v>814.30439999999999</v>
      </c>
      <c r="G10965">
        <f t="shared" si="343"/>
        <v>1273.6556</v>
      </c>
      <c r="H10965">
        <v>3</v>
      </c>
      <c r="I10965" s="17">
        <v>45497</v>
      </c>
      <c r="J10965" s="17">
        <v>45501</v>
      </c>
      <c r="K10965" t="s">
        <v>15</v>
      </c>
      <c r="L10965" t="s">
        <v>16</v>
      </c>
      <c r="M10965">
        <v>449.19</v>
      </c>
      <c r="N10965" t="s">
        <v>48</v>
      </c>
    </row>
    <row r="10966" spans="1:14" ht="14.25" customHeight="1" x14ac:dyDescent="0.3">
      <c r="A10966" t="s">
        <v>243</v>
      </c>
      <c r="B10966" t="s">
        <v>13</v>
      </c>
      <c r="C10966" t="s">
        <v>14</v>
      </c>
      <c r="D10966">
        <v>2096.88</v>
      </c>
      <c r="E10966">
        <v>0.22</v>
      </c>
      <c r="F10966">
        <f t="shared" si="342"/>
        <v>461.31360000000001</v>
      </c>
      <c r="G10966">
        <f t="shared" si="343"/>
        <v>1635.5664000000002</v>
      </c>
      <c r="H10966">
        <v>3</v>
      </c>
      <c r="I10966" s="17">
        <v>45117</v>
      </c>
      <c r="J10966" s="17">
        <v>45120</v>
      </c>
      <c r="K10966" t="s">
        <v>21</v>
      </c>
      <c r="L10966" t="s">
        <v>22</v>
      </c>
      <c r="M10966">
        <v>478.55</v>
      </c>
      <c r="N10966" t="s">
        <v>23</v>
      </c>
    </row>
    <row r="10967" spans="1:14" ht="14.25" customHeight="1" x14ac:dyDescent="0.3">
      <c r="A10967" t="s">
        <v>5579</v>
      </c>
      <c r="B10967" t="s">
        <v>41</v>
      </c>
      <c r="C10967" t="s">
        <v>26</v>
      </c>
      <c r="D10967">
        <v>2097.6</v>
      </c>
      <c r="E10967">
        <v>0.43</v>
      </c>
      <c r="F10967">
        <f t="shared" si="342"/>
        <v>901.96799999999996</v>
      </c>
      <c r="G10967">
        <f t="shared" si="343"/>
        <v>1195.6320000000001</v>
      </c>
      <c r="H10967">
        <v>3</v>
      </c>
      <c r="I10967" s="17">
        <v>45033</v>
      </c>
      <c r="J10967" s="17">
        <v>45040</v>
      </c>
      <c r="K10967" t="s">
        <v>21</v>
      </c>
      <c r="L10967" t="s">
        <v>27</v>
      </c>
      <c r="M10967">
        <v>117.76</v>
      </c>
      <c r="N10967" t="s">
        <v>17</v>
      </c>
    </row>
    <row r="10968" spans="1:14" ht="14.25" customHeight="1" x14ac:dyDescent="0.3">
      <c r="A10968" t="s">
        <v>6443</v>
      </c>
      <c r="B10968" t="s">
        <v>25</v>
      </c>
      <c r="C10968" t="s">
        <v>14</v>
      </c>
      <c r="D10968">
        <v>2100.42</v>
      </c>
      <c r="E10968">
        <v>0.22</v>
      </c>
      <c r="F10968">
        <f t="shared" si="342"/>
        <v>462.0924</v>
      </c>
      <c r="G10968">
        <f t="shared" si="343"/>
        <v>1638.3276000000001</v>
      </c>
      <c r="H10968">
        <v>3</v>
      </c>
      <c r="I10968" s="17">
        <v>45510</v>
      </c>
      <c r="J10968" s="17">
        <v>45516</v>
      </c>
      <c r="K10968" t="s">
        <v>15</v>
      </c>
      <c r="L10968" t="s">
        <v>16</v>
      </c>
      <c r="M10968">
        <v>169.97</v>
      </c>
      <c r="N10968" t="s">
        <v>39</v>
      </c>
    </row>
    <row r="10969" spans="1:14" ht="14.25" customHeight="1" x14ac:dyDescent="0.3">
      <c r="A10969" t="s">
        <v>7119</v>
      </c>
      <c r="B10969" t="s">
        <v>19</v>
      </c>
      <c r="C10969" t="s">
        <v>14</v>
      </c>
      <c r="D10969">
        <v>2105.12</v>
      </c>
      <c r="E10969">
        <v>0.44</v>
      </c>
      <c r="F10969">
        <f t="shared" si="342"/>
        <v>926.25279999999998</v>
      </c>
      <c r="G10969">
        <f t="shared" si="343"/>
        <v>1178.8671999999999</v>
      </c>
      <c r="H10969">
        <v>3</v>
      </c>
      <c r="I10969" s="17">
        <v>45198</v>
      </c>
      <c r="J10969" s="17">
        <v>45203</v>
      </c>
      <c r="K10969" t="s">
        <v>31</v>
      </c>
      <c r="L10969" t="s">
        <v>27</v>
      </c>
      <c r="M10969">
        <v>451.25</v>
      </c>
      <c r="N10969" t="s">
        <v>23</v>
      </c>
    </row>
    <row r="10970" spans="1:14" ht="14.25" customHeight="1" x14ac:dyDescent="0.3">
      <c r="A10970" t="s">
        <v>3740</v>
      </c>
      <c r="B10970" t="s">
        <v>19</v>
      </c>
      <c r="C10970" t="s">
        <v>20</v>
      </c>
      <c r="D10970">
        <v>2110.6999999999998</v>
      </c>
      <c r="E10970">
        <v>0.42</v>
      </c>
      <c r="F10970">
        <f t="shared" si="342"/>
        <v>886.49399999999991</v>
      </c>
      <c r="G10970">
        <f t="shared" si="343"/>
        <v>1224.2059999999999</v>
      </c>
      <c r="H10970">
        <v>3</v>
      </c>
      <c r="I10970" s="17">
        <v>45072</v>
      </c>
      <c r="J10970" s="17">
        <v>45076</v>
      </c>
      <c r="K10970" t="s">
        <v>15</v>
      </c>
      <c r="L10970" t="s">
        <v>16</v>
      </c>
      <c r="M10970">
        <v>367.68</v>
      </c>
      <c r="N10970" t="s">
        <v>39</v>
      </c>
    </row>
    <row r="10971" spans="1:14" ht="14.25" customHeight="1" x14ac:dyDescent="0.3">
      <c r="A10971" t="s">
        <v>2152</v>
      </c>
      <c r="B10971" t="s">
        <v>19</v>
      </c>
      <c r="C10971" t="s">
        <v>20</v>
      </c>
      <c r="D10971">
        <v>2110.85</v>
      </c>
      <c r="E10971">
        <v>0.18</v>
      </c>
      <c r="F10971">
        <f t="shared" si="342"/>
        <v>379.95299999999997</v>
      </c>
      <c r="G10971">
        <f t="shared" si="343"/>
        <v>1730.8969999999999</v>
      </c>
      <c r="H10971">
        <v>3</v>
      </c>
      <c r="I10971" s="17">
        <v>45098</v>
      </c>
      <c r="J10971" s="17">
        <v>45104</v>
      </c>
      <c r="K10971" t="s">
        <v>15</v>
      </c>
      <c r="L10971" t="s">
        <v>22</v>
      </c>
      <c r="M10971">
        <v>480.91</v>
      </c>
      <c r="N10971" t="s">
        <v>28</v>
      </c>
    </row>
    <row r="10972" spans="1:14" ht="14.25" customHeight="1" x14ac:dyDescent="0.3">
      <c r="A10972" t="s">
        <v>4956</v>
      </c>
      <c r="B10972" t="s">
        <v>41</v>
      </c>
      <c r="C10972" t="s">
        <v>20</v>
      </c>
      <c r="D10972">
        <v>2113.67</v>
      </c>
      <c r="E10972">
        <v>0.31</v>
      </c>
      <c r="F10972">
        <f t="shared" si="342"/>
        <v>655.23770000000002</v>
      </c>
      <c r="G10972">
        <f t="shared" si="343"/>
        <v>1458.4322999999999</v>
      </c>
      <c r="H10972">
        <v>3</v>
      </c>
      <c r="I10972" s="17">
        <v>45244</v>
      </c>
      <c r="J10972" s="17">
        <v>45250</v>
      </c>
      <c r="K10972" t="s">
        <v>31</v>
      </c>
      <c r="L10972" t="s">
        <v>22</v>
      </c>
      <c r="M10972">
        <v>567.98</v>
      </c>
      <c r="N10972" t="s">
        <v>28</v>
      </c>
    </row>
    <row r="10973" spans="1:14" ht="14.25" customHeight="1" x14ac:dyDescent="0.3">
      <c r="A10973" t="s">
        <v>6097</v>
      </c>
      <c r="B10973" t="s">
        <v>41</v>
      </c>
      <c r="C10973" t="s">
        <v>14</v>
      </c>
      <c r="D10973">
        <v>2124.88</v>
      </c>
      <c r="E10973">
        <v>0.39</v>
      </c>
      <c r="F10973">
        <f t="shared" si="342"/>
        <v>828.70320000000004</v>
      </c>
      <c r="G10973">
        <f t="shared" si="343"/>
        <v>1296.1768000000002</v>
      </c>
      <c r="H10973">
        <v>3</v>
      </c>
      <c r="I10973" s="17">
        <v>45579</v>
      </c>
      <c r="J10973" s="17">
        <v>45586</v>
      </c>
      <c r="K10973" t="s">
        <v>15</v>
      </c>
      <c r="L10973" t="s">
        <v>16</v>
      </c>
      <c r="M10973">
        <v>508.33</v>
      </c>
      <c r="N10973" t="s">
        <v>34</v>
      </c>
    </row>
    <row r="10974" spans="1:14" ht="14.25" customHeight="1" x14ac:dyDescent="0.3">
      <c r="A10974" t="s">
        <v>194</v>
      </c>
      <c r="B10974" t="s">
        <v>25</v>
      </c>
      <c r="C10974" t="s">
        <v>33</v>
      </c>
      <c r="D10974">
        <v>2125.5300000000002</v>
      </c>
      <c r="E10974">
        <v>0.49</v>
      </c>
      <c r="F10974">
        <f t="shared" si="342"/>
        <v>1041.5097000000001</v>
      </c>
      <c r="G10974">
        <f t="shared" si="343"/>
        <v>1084.0203000000001</v>
      </c>
      <c r="H10974">
        <v>3</v>
      </c>
      <c r="I10974" s="17">
        <v>45054</v>
      </c>
      <c r="J10974" s="17">
        <v>45058</v>
      </c>
      <c r="K10974" t="s">
        <v>31</v>
      </c>
      <c r="L10974" t="s">
        <v>22</v>
      </c>
      <c r="M10974">
        <v>292.08</v>
      </c>
      <c r="N10974" t="s">
        <v>28</v>
      </c>
    </row>
    <row r="10975" spans="1:14" ht="14.25" customHeight="1" x14ac:dyDescent="0.3">
      <c r="A10975" t="s">
        <v>8579</v>
      </c>
      <c r="B10975" t="s">
        <v>41</v>
      </c>
      <c r="C10975" t="s">
        <v>36</v>
      </c>
      <c r="D10975">
        <v>2126.06</v>
      </c>
      <c r="E10975">
        <v>0.17</v>
      </c>
      <c r="F10975">
        <f t="shared" si="342"/>
        <v>361.43020000000001</v>
      </c>
      <c r="G10975">
        <f t="shared" si="343"/>
        <v>1764.6297999999999</v>
      </c>
      <c r="H10975">
        <v>3</v>
      </c>
      <c r="I10975" s="17">
        <v>45542</v>
      </c>
      <c r="J10975" s="17">
        <v>45547</v>
      </c>
      <c r="K10975" t="s">
        <v>15</v>
      </c>
      <c r="L10975" t="s">
        <v>27</v>
      </c>
      <c r="M10975">
        <v>226.88</v>
      </c>
      <c r="N10975" t="s">
        <v>34</v>
      </c>
    </row>
    <row r="10976" spans="1:14" ht="14.25" customHeight="1" x14ac:dyDescent="0.3">
      <c r="A10976" t="s">
        <v>5384</v>
      </c>
      <c r="B10976" t="s">
        <v>13</v>
      </c>
      <c r="C10976" t="s">
        <v>26</v>
      </c>
      <c r="D10976">
        <v>2130.56</v>
      </c>
      <c r="E10976">
        <v>0.42</v>
      </c>
      <c r="F10976">
        <f t="shared" si="342"/>
        <v>894.83519999999999</v>
      </c>
      <c r="G10976">
        <f t="shared" si="343"/>
        <v>1235.7248</v>
      </c>
      <c r="H10976">
        <v>3</v>
      </c>
      <c r="I10976" s="17">
        <v>45026</v>
      </c>
      <c r="J10976" s="17">
        <v>45027</v>
      </c>
      <c r="K10976" t="s">
        <v>21</v>
      </c>
      <c r="L10976" t="s">
        <v>22</v>
      </c>
      <c r="M10976">
        <v>275.98</v>
      </c>
      <c r="N10976" t="s">
        <v>17</v>
      </c>
    </row>
    <row r="10977" spans="1:14" ht="14.25" customHeight="1" x14ac:dyDescent="0.3">
      <c r="A10977" t="s">
        <v>643</v>
      </c>
      <c r="B10977" t="s">
        <v>25</v>
      </c>
      <c r="C10977" t="s">
        <v>14</v>
      </c>
      <c r="D10977">
        <v>2135.21</v>
      </c>
      <c r="E10977">
        <v>0.15</v>
      </c>
      <c r="F10977">
        <f t="shared" si="342"/>
        <v>320.28149999999999</v>
      </c>
      <c r="G10977">
        <f t="shared" si="343"/>
        <v>1814.9285</v>
      </c>
      <c r="H10977">
        <v>3</v>
      </c>
      <c r="I10977" s="17">
        <v>45569</v>
      </c>
      <c r="J10977" s="17">
        <v>45575</v>
      </c>
      <c r="K10977" t="s">
        <v>15</v>
      </c>
      <c r="L10977" t="s">
        <v>27</v>
      </c>
      <c r="M10977">
        <v>460.05</v>
      </c>
      <c r="N10977" t="s">
        <v>23</v>
      </c>
    </row>
    <row r="10978" spans="1:14" ht="14.25" customHeight="1" x14ac:dyDescent="0.3">
      <c r="A10978" t="s">
        <v>8763</v>
      </c>
      <c r="B10978" t="s">
        <v>13</v>
      </c>
      <c r="C10978" t="s">
        <v>33</v>
      </c>
      <c r="D10978">
        <v>2136.92</v>
      </c>
      <c r="E10978">
        <v>0.12</v>
      </c>
      <c r="F10978">
        <f t="shared" si="342"/>
        <v>256.43040000000002</v>
      </c>
      <c r="G10978">
        <f t="shared" si="343"/>
        <v>1880.4896000000001</v>
      </c>
      <c r="H10978">
        <v>3</v>
      </c>
      <c r="I10978" s="17">
        <v>45490</v>
      </c>
      <c r="J10978" s="17">
        <v>45497</v>
      </c>
      <c r="K10978" t="s">
        <v>15</v>
      </c>
      <c r="L10978" t="s">
        <v>22</v>
      </c>
      <c r="M10978">
        <v>274.7</v>
      </c>
      <c r="N10978" t="s">
        <v>28</v>
      </c>
    </row>
    <row r="10979" spans="1:14" ht="14.25" customHeight="1" x14ac:dyDescent="0.3">
      <c r="A10979" t="s">
        <v>2745</v>
      </c>
      <c r="B10979" t="s">
        <v>41</v>
      </c>
      <c r="C10979" t="s">
        <v>33</v>
      </c>
      <c r="D10979">
        <v>2139.8000000000002</v>
      </c>
      <c r="E10979">
        <v>0.13</v>
      </c>
      <c r="F10979">
        <f t="shared" si="342"/>
        <v>278.17400000000004</v>
      </c>
      <c r="G10979">
        <f t="shared" si="343"/>
        <v>1861.6260000000002</v>
      </c>
      <c r="H10979">
        <v>3</v>
      </c>
      <c r="I10979" s="17">
        <v>45021</v>
      </c>
      <c r="J10979" s="17">
        <v>45025</v>
      </c>
      <c r="K10979" t="s">
        <v>15</v>
      </c>
      <c r="L10979" t="s">
        <v>16</v>
      </c>
      <c r="M10979">
        <v>251.47</v>
      </c>
      <c r="N10979" t="s">
        <v>17</v>
      </c>
    </row>
    <row r="10980" spans="1:14" ht="14.25" customHeight="1" x14ac:dyDescent="0.3">
      <c r="A10980" t="s">
        <v>11696</v>
      </c>
      <c r="B10980" t="s">
        <v>25</v>
      </c>
      <c r="C10980" t="s">
        <v>36</v>
      </c>
      <c r="D10980">
        <v>2142.44</v>
      </c>
      <c r="E10980">
        <v>0.12</v>
      </c>
      <c r="F10980">
        <f t="shared" si="342"/>
        <v>257.09280000000001</v>
      </c>
      <c r="G10980">
        <f t="shared" si="343"/>
        <v>1885.3472000000002</v>
      </c>
      <c r="H10980">
        <v>3</v>
      </c>
      <c r="I10980" s="17">
        <v>45464</v>
      </c>
      <c r="J10980" s="17">
        <v>45468</v>
      </c>
      <c r="K10980" t="s">
        <v>15</v>
      </c>
      <c r="L10980" t="s">
        <v>27</v>
      </c>
      <c r="M10980">
        <v>159.11000000000001</v>
      </c>
      <c r="N10980" t="s">
        <v>28</v>
      </c>
    </row>
    <row r="10981" spans="1:14" ht="14.25" customHeight="1" x14ac:dyDescent="0.3">
      <c r="A10981" t="s">
        <v>13264</v>
      </c>
      <c r="B10981" t="s">
        <v>25</v>
      </c>
      <c r="C10981" t="s">
        <v>33</v>
      </c>
      <c r="D10981">
        <v>2143.06</v>
      </c>
      <c r="E10981">
        <v>0.17</v>
      </c>
      <c r="F10981">
        <f t="shared" si="342"/>
        <v>364.3202</v>
      </c>
      <c r="G10981">
        <f t="shared" si="343"/>
        <v>1778.7397999999998</v>
      </c>
      <c r="H10981">
        <v>3</v>
      </c>
      <c r="I10981" s="17">
        <v>45183</v>
      </c>
      <c r="J10981" s="17">
        <v>45186</v>
      </c>
      <c r="K10981" t="s">
        <v>31</v>
      </c>
      <c r="L10981" t="s">
        <v>27</v>
      </c>
      <c r="M10981">
        <v>408.11</v>
      </c>
      <c r="N10981" t="s">
        <v>28</v>
      </c>
    </row>
    <row r="10982" spans="1:14" ht="14.25" customHeight="1" x14ac:dyDescent="0.3">
      <c r="A10982" t="s">
        <v>13961</v>
      </c>
      <c r="B10982" t="s">
        <v>13</v>
      </c>
      <c r="C10982" t="s">
        <v>36</v>
      </c>
      <c r="D10982">
        <v>2145.66</v>
      </c>
      <c r="E10982">
        <v>0.28000000000000003</v>
      </c>
      <c r="F10982">
        <f t="shared" si="342"/>
        <v>600.78480000000002</v>
      </c>
      <c r="G10982">
        <f t="shared" si="343"/>
        <v>1544.8751999999999</v>
      </c>
      <c r="H10982">
        <v>3</v>
      </c>
      <c r="I10982" s="17">
        <v>45295</v>
      </c>
      <c r="J10982" s="17">
        <v>45301</v>
      </c>
      <c r="K10982" t="s">
        <v>15</v>
      </c>
      <c r="L10982" t="s">
        <v>22</v>
      </c>
      <c r="M10982">
        <v>143.46</v>
      </c>
      <c r="N10982" t="s">
        <v>28</v>
      </c>
    </row>
    <row r="10983" spans="1:14" ht="14.25" customHeight="1" x14ac:dyDescent="0.3">
      <c r="A10983" t="s">
        <v>7385</v>
      </c>
      <c r="B10983" t="s">
        <v>41</v>
      </c>
      <c r="C10983" t="s">
        <v>33</v>
      </c>
      <c r="D10983">
        <v>2150.85</v>
      </c>
      <c r="E10983">
        <v>0.04</v>
      </c>
      <c r="F10983">
        <f t="shared" si="342"/>
        <v>86.033999999999992</v>
      </c>
      <c r="G10983">
        <f t="shared" si="343"/>
        <v>2064.8159999999998</v>
      </c>
      <c r="H10983">
        <v>3</v>
      </c>
      <c r="I10983" s="17">
        <v>45500</v>
      </c>
      <c r="J10983" s="17">
        <v>45504</v>
      </c>
      <c r="K10983" t="s">
        <v>31</v>
      </c>
      <c r="L10983" t="s">
        <v>22</v>
      </c>
      <c r="M10983">
        <v>390.04</v>
      </c>
      <c r="N10983" t="s">
        <v>34</v>
      </c>
    </row>
    <row r="10984" spans="1:14" ht="14.25" customHeight="1" x14ac:dyDescent="0.3">
      <c r="A10984" t="s">
        <v>12236</v>
      </c>
      <c r="B10984" t="s">
        <v>13</v>
      </c>
      <c r="C10984" t="s">
        <v>33</v>
      </c>
      <c r="D10984">
        <v>2152.86</v>
      </c>
      <c r="E10984">
        <v>0.17</v>
      </c>
      <c r="F10984">
        <f t="shared" si="342"/>
        <v>365.98620000000005</v>
      </c>
      <c r="G10984">
        <f t="shared" si="343"/>
        <v>1786.8738000000001</v>
      </c>
      <c r="H10984">
        <v>3</v>
      </c>
      <c r="I10984" s="17">
        <v>45255</v>
      </c>
      <c r="J10984" s="17">
        <v>45262</v>
      </c>
      <c r="K10984" t="s">
        <v>21</v>
      </c>
      <c r="L10984" t="s">
        <v>27</v>
      </c>
      <c r="M10984">
        <v>294.92</v>
      </c>
      <c r="N10984" t="s">
        <v>23</v>
      </c>
    </row>
    <row r="10985" spans="1:14" ht="14.25" customHeight="1" x14ac:dyDescent="0.3">
      <c r="A10985" t="s">
        <v>11504</v>
      </c>
      <c r="B10985" t="s">
        <v>19</v>
      </c>
      <c r="C10985" t="s">
        <v>20</v>
      </c>
      <c r="D10985">
        <v>2153.9699999999998</v>
      </c>
      <c r="E10985">
        <v>0.11</v>
      </c>
      <c r="F10985">
        <f t="shared" si="342"/>
        <v>236.93669999999997</v>
      </c>
      <c r="G10985">
        <f t="shared" si="343"/>
        <v>1917.0332999999998</v>
      </c>
      <c r="H10985">
        <v>3</v>
      </c>
      <c r="I10985" s="17">
        <v>45229</v>
      </c>
      <c r="J10985" s="17">
        <v>45234</v>
      </c>
      <c r="K10985" t="s">
        <v>21</v>
      </c>
      <c r="L10985" t="s">
        <v>22</v>
      </c>
      <c r="M10985">
        <v>261.89999999999998</v>
      </c>
      <c r="N10985" t="s">
        <v>48</v>
      </c>
    </row>
    <row r="10986" spans="1:14" ht="14.25" customHeight="1" x14ac:dyDescent="0.3">
      <c r="A10986" t="s">
        <v>7751</v>
      </c>
      <c r="B10986" t="s">
        <v>19</v>
      </c>
      <c r="C10986" t="s">
        <v>20</v>
      </c>
      <c r="D10986">
        <v>2157.44</v>
      </c>
      <c r="E10986">
        <v>7.0000000000000007E-2</v>
      </c>
      <c r="F10986">
        <f t="shared" si="342"/>
        <v>151.02080000000001</v>
      </c>
      <c r="G10986">
        <f t="shared" si="343"/>
        <v>2006.4192</v>
      </c>
      <c r="H10986">
        <v>3</v>
      </c>
      <c r="I10986" s="17">
        <v>45248</v>
      </c>
      <c r="J10986" s="17">
        <v>45250</v>
      </c>
      <c r="K10986" t="s">
        <v>31</v>
      </c>
      <c r="L10986" t="s">
        <v>16</v>
      </c>
      <c r="M10986">
        <v>366.43</v>
      </c>
      <c r="N10986" t="s">
        <v>23</v>
      </c>
    </row>
    <row r="10987" spans="1:14" ht="14.25" customHeight="1" x14ac:dyDescent="0.3">
      <c r="A10987" t="s">
        <v>4403</v>
      </c>
      <c r="B10987" t="s">
        <v>41</v>
      </c>
      <c r="C10987" t="s">
        <v>36</v>
      </c>
      <c r="D10987">
        <v>2164.0500000000002</v>
      </c>
      <c r="E10987">
        <v>0.24</v>
      </c>
      <c r="F10987">
        <f t="shared" si="342"/>
        <v>519.37200000000007</v>
      </c>
      <c r="G10987">
        <f t="shared" si="343"/>
        <v>1644.6780000000001</v>
      </c>
      <c r="H10987">
        <v>3</v>
      </c>
      <c r="I10987" s="17">
        <v>45166</v>
      </c>
      <c r="J10987" s="17">
        <v>45171</v>
      </c>
      <c r="K10987" t="s">
        <v>31</v>
      </c>
      <c r="L10987" t="s">
        <v>16</v>
      </c>
      <c r="M10987">
        <v>464.77</v>
      </c>
      <c r="N10987" t="s">
        <v>28</v>
      </c>
    </row>
    <row r="10988" spans="1:14" ht="14.25" customHeight="1" x14ac:dyDescent="0.3">
      <c r="A10988" t="s">
        <v>13633</v>
      </c>
      <c r="B10988" t="s">
        <v>25</v>
      </c>
      <c r="C10988" t="s">
        <v>20</v>
      </c>
      <c r="D10988">
        <v>2166.16</v>
      </c>
      <c r="E10988">
        <v>0.42</v>
      </c>
      <c r="F10988">
        <f t="shared" si="342"/>
        <v>909.78719999999987</v>
      </c>
      <c r="G10988">
        <f t="shared" si="343"/>
        <v>1256.3728000000001</v>
      </c>
      <c r="H10988">
        <v>3</v>
      </c>
      <c r="I10988" s="17">
        <v>45637</v>
      </c>
      <c r="J10988" s="17">
        <v>45643</v>
      </c>
      <c r="K10988" t="s">
        <v>15</v>
      </c>
      <c r="L10988" t="s">
        <v>16</v>
      </c>
      <c r="M10988">
        <v>542.70000000000005</v>
      </c>
      <c r="N10988" t="s">
        <v>34</v>
      </c>
    </row>
    <row r="10989" spans="1:14" ht="14.25" customHeight="1" x14ac:dyDescent="0.3">
      <c r="A10989" t="s">
        <v>9406</v>
      </c>
      <c r="B10989" t="s">
        <v>19</v>
      </c>
      <c r="C10989" t="s">
        <v>33</v>
      </c>
      <c r="D10989">
        <v>2167.08</v>
      </c>
      <c r="E10989">
        <v>0.24</v>
      </c>
      <c r="F10989">
        <f t="shared" si="342"/>
        <v>520.0992</v>
      </c>
      <c r="G10989">
        <f t="shared" si="343"/>
        <v>1646.9807999999998</v>
      </c>
      <c r="H10989">
        <v>3</v>
      </c>
      <c r="I10989" s="17">
        <v>45504</v>
      </c>
      <c r="J10989" s="17">
        <v>45507</v>
      </c>
      <c r="K10989" t="s">
        <v>21</v>
      </c>
      <c r="L10989" t="s">
        <v>27</v>
      </c>
      <c r="M10989">
        <v>458.2</v>
      </c>
      <c r="N10989" t="s">
        <v>17</v>
      </c>
    </row>
    <row r="10990" spans="1:14" ht="14.25" customHeight="1" x14ac:dyDescent="0.3">
      <c r="A10990" t="s">
        <v>12079</v>
      </c>
      <c r="B10990" t="s">
        <v>41</v>
      </c>
      <c r="C10990" t="s">
        <v>33</v>
      </c>
      <c r="D10990">
        <v>2169.91</v>
      </c>
      <c r="E10990">
        <v>0.3</v>
      </c>
      <c r="F10990">
        <f t="shared" si="342"/>
        <v>650.97299999999996</v>
      </c>
      <c r="G10990">
        <f t="shared" si="343"/>
        <v>1518.9369999999999</v>
      </c>
      <c r="H10990">
        <v>3</v>
      </c>
      <c r="I10990" s="17">
        <v>45630</v>
      </c>
      <c r="J10990" s="17">
        <v>45637</v>
      </c>
      <c r="K10990" t="s">
        <v>15</v>
      </c>
      <c r="L10990" t="s">
        <v>22</v>
      </c>
      <c r="M10990">
        <v>131.66999999999999</v>
      </c>
      <c r="N10990" t="s">
        <v>28</v>
      </c>
    </row>
    <row r="10991" spans="1:14" ht="14.25" customHeight="1" x14ac:dyDescent="0.3">
      <c r="A10991" t="s">
        <v>2205</v>
      </c>
      <c r="B10991" t="s">
        <v>25</v>
      </c>
      <c r="C10991" t="s">
        <v>36</v>
      </c>
      <c r="D10991">
        <v>2170.7800000000002</v>
      </c>
      <c r="E10991">
        <v>0.36</v>
      </c>
      <c r="F10991">
        <f t="shared" si="342"/>
        <v>781.48080000000004</v>
      </c>
      <c r="G10991">
        <f t="shared" si="343"/>
        <v>1389.2992000000002</v>
      </c>
      <c r="H10991">
        <v>3</v>
      </c>
      <c r="I10991" s="17">
        <v>45353</v>
      </c>
      <c r="J10991" s="17">
        <v>45356</v>
      </c>
      <c r="K10991" t="s">
        <v>15</v>
      </c>
      <c r="L10991" t="s">
        <v>16</v>
      </c>
      <c r="M10991">
        <v>604.61</v>
      </c>
      <c r="N10991" t="s">
        <v>17</v>
      </c>
    </row>
    <row r="10992" spans="1:14" ht="14.25" customHeight="1" x14ac:dyDescent="0.3">
      <c r="A10992" t="s">
        <v>1159</v>
      </c>
      <c r="B10992" t="s">
        <v>19</v>
      </c>
      <c r="C10992" t="s">
        <v>14</v>
      </c>
      <c r="D10992">
        <v>2172.9899999999998</v>
      </c>
      <c r="E10992">
        <v>0.33</v>
      </c>
      <c r="F10992">
        <f t="shared" si="342"/>
        <v>717.08669999999995</v>
      </c>
      <c r="G10992">
        <f t="shared" si="343"/>
        <v>1455.9032999999999</v>
      </c>
      <c r="H10992">
        <v>3</v>
      </c>
      <c r="I10992" s="17">
        <v>45610</v>
      </c>
      <c r="J10992" s="17">
        <v>45616</v>
      </c>
      <c r="K10992" t="s">
        <v>31</v>
      </c>
      <c r="L10992" t="s">
        <v>16</v>
      </c>
      <c r="M10992">
        <v>248.76</v>
      </c>
      <c r="N10992" t="s">
        <v>34</v>
      </c>
    </row>
    <row r="10993" spans="1:14" ht="14.25" customHeight="1" x14ac:dyDescent="0.3">
      <c r="A10993" t="s">
        <v>14486</v>
      </c>
      <c r="B10993" t="s">
        <v>41</v>
      </c>
      <c r="C10993" t="s">
        <v>33</v>
      </c>
      <c r="D10993">
        <v>2176.2800000000002</v>
      </c>
      <c r="E10993">
        <v>0.16</v>
      </c>
      <c r="F10993">
        <f t="shared" si="342"/>
        <v>348.20480000000003</v>
      </c>
      <c r="G10993">
        <f t="shared" si="343"/>
        <v>1828.0752000000002</v>
      </c>
      <c r="H10993">
        <v>3</v>
      </c>
      <c r="I10993" s="17">
        <v>45413</v>
      </c>
      <c r="J10993" s="17">
        <v>45418</v>
      </c>
      <c r="K10993" t="s">
        <v>21</v>
      </c>
      <c r="L10993" t="s">
        <v>16</v>
      </c>
      <c r="M10993">
        <v>301.02</v>
      </c>
      <c r="N10993" t="s">
        <v>23</v>
      </c>
    </row>
    <row r="10994" spans="1:14" ht="14.25" customHeight="1" x14ac:dyDescent="0.3">
      <c r="A10994" t="s">
        <v>2538</v>
      </c>
      <c r="B10994" t="s">
        <v>13</v>
      </c>
      <c r="C10994" t="s">
        <v>20</v>
      </c>
      <c r="D10994">
        <v>2177.75</v>
      </c>
      <c r="E10994">
        <v>0.28000000000000003</v>
      </c>
      <c r="F10994">
        <f t="shared" si="342"/>
        <v>609.7700000000001</v>
      </c>
      <c r="G10994">
        <f t="shared" si="343"/>
        <v>1567.98</v>
      </c>
      <c r="H10994">
        <v>3</v>
      </c>
      <c r="I10994" s="17">
        <v>45103</v>
      </c>
      <c r="J10994" s="17">
        <v>45106</v>
      </c>
      <c r="K10994" t="s">
        <v>21</v>
      </c>
      <c r="L10994" t="s">
        <v>22</v>
      </c>
      <c r="M10994">
        <v>608.55999999999995</v>
      </c>
      <c r="N10994" t="s">
        <v>28</v>
      </c>
    </row>
    <row r="10995" spans="1:14" ht="14.25" customHeight="1" x14ac:dyDescent="0.3">
      <c r="A10995" t="s">
        <v>12101</v>
      </c>
      <c r="B10995" t="s">
        <v>13</v>
      </c>
      <c r="C10995" t="s">
        <v>36</v>
      </c>
      <c r="D10995">
        <v>2179.69</v>
      </c>
      <c r="E10995">
        <v>0.28999999999999998</v>
      </c>
      <c r="F10995">
        <f t="shared" si="342"/>
        <v>632.11009999999999</v>
      </c>
      <c r="G10995">
        <f t="shared" si="343"/>
        <v>1547.5799000000002</v>
      </c>
      <c r="H10995">
        <v>3</v>
      </c>
      <c r="I10995" s="17">
        <v>45516</v>
      </c>
      <c r="J10995" s="17">
        <v>45518</v>
      </c>
      <c r="K10995" t="s">
        <v>31</v>
      </c>
      <c r="L10995" t="s">
        <v>22</v>
      </c>
      <c r="M10995">
        <v>510.21</v>
      </c>
      <c r="N10995" t="s">
        <v>48</v>
      </c>
    </row>
    <row r="10996" spans="1:14" ht="14.25" customHeight="1" x14ac:dyDescent="0.3">
      <c r="A10996" t="s">
        <v>11969</v>
      </c>
      <c r="B10996" t="s">
        <v>19</v>
      </c>
      <c r="C10996" t="s">
        <v>26</v>
      </c>
      <c r="D10996">
        <v>2182.11</v>
      </c>
      <c r="E10996">
        <v>0.04</v>
      </c>
      <c r="F10996">
        <f t="shared" si="342"/>
        <v>87.284400000000005</v>
      </c>
      <c r="G10996">
        <f t="shared" si="343"/>
        <v>2094.8256000000001</v>
      </c>
      <c r="H10996">
        <v>3</v>
      </c>
      <c r="I10996" s="17">
        <v>45201</v>
      </c>
      <c r="J10996" s="17">
        <v>45208</v>
      </c>
      <c r="K10996" t="s">
        <v>31</v>
      </c>
      <c r="L10996" t="s">
        <v>16</v>
      </c>
      <c r="M10996">
        <v>168.89</v>
      </c>
      <c r="N10996" t="s">
        <v>34</v>
      </c>
    </row>
    <row r="10997" spans="1:14" ht="14.25" customHeight="1" x14ac:dyDescent="0.3">
      <c r="A10997" t="s">
        <v>4133</v>
      </c>
      <c r="B10997" t="s">
        <v>41</v>
      </c>
      <c r="C10997" t="s">
        <v>20</v>
      </c>
      <c r="D10997">
        <v>2182.73</v>
      </c>
      <c r="E10997">
        <v>0.27</v>
      </c>
      <c r="F10997">
        <f t="shared" si="342"/>
        <v>589.33710000000008</v>
      </c>
      <c r="G10997">
        <f t="shared" si="343"/>
        <v>1593.3928999999998</v>
      </c>
      <c r="H10997">
        <v>3</v>
      </c>
      <c r="I10997" s="17">
        <v>45414</v>
      </c>
      <c r="J10997" s="17">
        <v>45419</v>
      </c>
      <c r="K10997" t="s">
        <v>21</v>
      </c>
      <c r="L10997" t="s">
        <v>16</v>
      </c>
      <c r="M10997">
        <v>428.43</v>
      </c>
      <c r="N10997" t="s">
        <v>23</v>
      </c>
    </row>
    <row r="10998" spans="1:14" ht="14.25" customHeight="1" x14ac:dyDescent="0.3">
      <c r="A10998" t="s">
        <v>12212</v>
      </c>
      <c r="B10998" t="s">
        <v>41</v>
      </c>
      <c r="C10998" t="s">
        <v>36</v>
      </c>
      <c r="D10998">
        <v>2184.38</v>
      </c>
      <c r="E10998">
        <v>0.4</v>
      </c>
      <c r="F10998">
        <f t="shared" si="342"/>
        <v>873.75200000000007</v>
      </c>
      <c r="G10998">
        <f t="shared" si="343"/>
        <v>1310.6280000000002</v>
      </c>
      <c r="H10998">
        <v>3</v>
      </c>
      <c r="I10998" s="17">
        <v>45558</v>
      </c>
      <c r="J10998" s="17">
        <v>45560</v>
      </c>
      <c r="K10998" t="s">
        <v>15</v>
      </c>
      <c r="L10998" t="s">
        <v>27</v>
      </c>
      <c r="M10998">
        <v>494.39</v>
      </c>
      <c r="N10998" t="s">
        <v>17</v>
      </c>
    </row>
    <row r="10999" spans="1:14" ht="14.25" customHeight="1" x14ac:dyDescent="0.3">
      <c r="A10999" t="s">
        <v>3802</v>
      </c>
      <c r="B10999" t="s">
        <v>19</v>
      </c>
      <c r="C10999" t="s">
        <v>33</v>
      </c>
      <c r="D10999">
        <v>2187.62</v>
      </c>
      <c r="E10999">
        <v>0.33</v>
      </c>
      <c r="F10999">
        <f t="shared" si="342"/>
        <v>721.91459999999995</v>
      </c>
      <c r="G10999">
        <f t="shared" si="343"/>
        <v>1465.7053999999998</v>
      </c>
      <c r="H10999">
        <v>3</v>
      </c>
      <c r="I10999" s="17">
        <v>45399</v>
      </c>
      <c r="J10999" s="17">
        <v>45405</v>
      </c>
      <c r="K10999" t="s">
        <v>31</v>
      </c>
      <c r="L10999" t="s">
        <v>27</v>
      </c>
      <c r="M10999">
        <v>254.6</v>
      </c>
      <c r="N10999" t="s">
        <v>39</v>
      </c>
    </row>
    <row r="11000" spans="1:14" ht="14.25" customHeight="1" x14ac:dyDescent="0.3">
      <c r="A11000" t="s">
        <v>5891</v>
      </c>
      <c r="B11000" t="s">
        <v>25</v>
      </c>
      <c r="C11000" t="s">
        <v>20</v>
      </c>
      <c r="D11000">
        <v>2189.81</v>
      </c>
      <c r="E11000">
        <v>0.25</v>
      </c>
      <c r="F11000">
        <f t="shared" si="342"/>
        <v>547.45249999999999</v>
      </c>
      <c r="G11000">
        <f t="shared" si="343"/>
        <v>1642.3575000000001</v>
      </c>
      <c r="H11000">
        <v>3</v>
      </c>
      <c r="I11000" s="17">
        <v>45503</v>
      </c>
      <c r="J11000" s="17">
        <v>45506</v>
      </c>
      <c r="K11000" t="s">
        <v>21</v>
      </c>
      <c r="L11000" t="s">
        <v>27</v>
      </c>
      <c r="M11000">
        <v>417.54</v>
      </c>
      <c r="N11000" t="s">
        <v>23</v>
      </c>
    </row>
    <row r="11001" spans="1:14" ht="14.25" customHeight="1" x14ac:dyDescent="0.3">
      <c r="A11001" t="s">
        <v>6782</v>
      </c>
      <c r="B11001" t="s">
        <v>13</v>
      </c>
      <c r="C11001" t="s">
        <v>14</v>
      </c>
      <c r="D11001">
        <v>2191.9299999999998</v>
      </c>
      <c r="E11001">
        <v>0.1</v>
      </c>
      <c r="F11001">
        <f t="shared" si="342"/>
        <v>219.19299999999998</v>
      </c>
      <c r="G11001">
        <f t="shared" si="343"/>
        <v>1972.7369999999999</v>
      </c>
      <c r="H11001">
        <v>3</v>
      </c>
      <c r="I11001" s="17">
        <v>45604</v>
      </c>
      <c r="J11001" s="17">
        <v>45611</v>
      </c>
      <c r="K11001" t="s">
        <v>21</v>
      </c>
      <c r="L11001" t="s">
        <v>27</v>
      </c>
      <c r="M11001">
        <v>365.81</v>
      </c>
      <c r="N11001" t="s">
        <v>28</v>
      </c>
    </row>
    <row r="11002" spans="1:14" ht="14.25" customHeight="1" x14ac:dyDescent="0.3">
      <c r="A11002" t="s">
        <v>11918</v>
      </c>
      <c r="B11002" t="s">
        <v>19</v>
      </c>
      <c r="C11002" t="s">
        <v>20</v>
      </c>
      <c r="D11002">
        <v>2195.21</v>
      </c>
      <c r="E11002">
        <v>0.12</v>
      </c>
      <c r="F11002">
        <f t="shared" si="342"/>
        <v>263.42520000000002</v>
      </c>
      <c r="G11002">
        <f t="shared" si="343"/>
        <v>1931.7847999999999</v>
      </c>
      <c r="H11002">
        <v>3</v>
      </c>
      <c r="I11002" s="17">
        <v>44967</v>
      </c>
      <c r="J11002" s="17">
        <v>44974</v>
      </c>
      <c r="K11002" t="s">
        <v>21</v>
      </c>
      <c r="L11002" t="s">
        <v>27</v>
      </c>
      <c r="M11002">
        <v>393.51</v>
      </c>
      <c r="N11002" t="s">
        <v>39</v>
      </c>
    </row>
    <row r="11003" spans="1:14" ht="14.25" customHeight="1" x14ac:dyDescent="0.3">
      <c r="A11003" t="s">
        <v>12774</v>
      </c>
      <c r="B11003" t="s">
        <v>25</v>
      </c>
      <c r="C11003" t="s">
        <v>26</v>
      </c>
      <c r="D11003">
        <v>2198.61</v>
      </c>
      <c r="E11003">
        <v>0.38</v>
      </c>
      <c r="F11003">
        <f t="shared" si="342"/>
        <v>835.47180000000003</v>
      </c>
      <c r="G11003">
        <f t="shared" si="343"/>
        <v>1363.1382000000001</v>
      </c>
      <c r="H11003">
        <v>3</v>
      </c>
      <c r="I11003" s="17">
        <v>45294</v>
      </c>
      <c r="J11003" s="17">
        <v>45295</v>
      </c>
      <c r="K11003" t="s">
        <v>31</v>
      </c>
      <c r="L11003" t="s">
        <v>22</v>
      </c>
      <c r="M11003">
        <v>393.69</v>
      </c>
      <c r="N11003" t="s">
        <v>23</v>
      </c>
    </row>
    <row r="11004" spans="1:14" ht="14.25" customHeight="1" x14ac:dyDescent="0.3">
      <c r="A11004" t="s">
        <v>3715</v>
      </c>
      <c r="B11004" t="s">
        <v>13</v>
      </c>
      <c r="C11004" t="s">
        <v>33</v>
      </c>
      <c r="D11004">
        <v>2199.31</v>
      </c>
      <c r="E11004">
        <v>0.35</v>
      </c>
      <c r="F11004">
        <f t="shared" si="342"/>
        <v>769.75849999999991</v>
      </c>
      <c r="G11004">
        <f t="shared" si="343"/>
        <v>1429.5515</v>
      </c>
      <c r="H11004">
        <v>3</v>
      </c>
      <c r="I11004" s="17">
        <v>45583</v>
      </c>
      <c r="J11004" s="17">
        <v>45589</v>
      </c>
      <c r="K11004" t="s">
        <v>21</v>
      </c>
      <c r="L11004" t="s">
        <v>22</v>
      </c>
      <c r="M11004">
        <v>407.36</v>
      </c>
      <c r="N11004" t="s">
        <v>23</v>
      </c>
    </row>
    <row r="11005" spans="1:14" ht="14.25" customHeight="1" x14ac:dyDescent="0.3">
      <c r="A11005" t="s">
        <v>9331</v>
      </c>
      <c r="B11005" t="s">
        <v>41</v>
      </c>
      <c r="C11005" t="s">
        <v>33</v>
      </c>
      <c r="D11005">
        <v>2201.23</v>
      </c>
      <c r="E11005">
        <v>0.43</v>
      </c>
      <c r="F11005">
        <f t="shared" si="342"/>
        <v>946.52890000000002</v>
      </c>
      <c r="G11005">
        <f t="shared" si="343"/>
        <v>1254.7011</v>
      </c>
      <c r="H11005">
        <v>3</v>
      </c>
      <c r="I11005" s="17">
        <v>45577</v>
      </c>
      <c r="J11005" s="17">
        <v>45581</v>
      </c>
      <c r="K11005" t="s">
        <v>31</v>
      </c>
      <c r="L11005" t="s">
        <v>22</v>
      </c>
      <c r="M11005">
        <v>565.4</v>
      </c>
      <c r="N11005" t="s">
        <v>17</v>
      </c>
    </row>
    <row r="11006" spans="1:14" ht="14.25" customHeight="1" x14ac:dyDescent="0.3">
      <c r="A11006" t="s">
        <v>4049</v>
      </c>
      <c r="B11006" t="s">
        <v>19</v>
      </c>
      <c r="C11006" t="s">
        <v>36</v>
      </c>
      <c r="D11006">
        <v>2201.3000000000002</v>
      </c>
      <c r="E11006">
        <v>0.47</v>
      </c>
      <c r="F11006">
        <f t="shared" si="342"/>
        <v>1034.6110000000001</v>
      </c>
      <c r="G11006">
        <f t="shared" si="343"/>
        <v>1166.6890000000001</v>
      </c>
      <c r="H11006">
        <v>3</v>
      </c>
      <c r="I11006" s="17">
        <v>45494</v>
      </c>
      <c r="J11006" s="17">
        <v>45499</v>
      </c>
      <c r="K11006" t="s">
        <v>15</v>
      </c>
      <c r="L11006" t="s">
        <v>22</v>
      </c>
      <c r="M11006">
        <v>347.45</v>
      </c>
      <c r="N11006" t="s">
        <v>23</v>
      </c>
    </row>
    <row r="11007" spans="1:14" ht="14.25" customHeight="1" x14ac:dyDescent="0.3">
      <c r="A11007" t="s">
        <v>8790</v>
      </c>
      <c r="B11007" t="s">
        <v>13</v>
      </c>
      <c r="C11007" t="s">
        <v>36</v>
      </c>
      <c r="D11007">
        <v>2209.6</v>
      </c>
      <c r="E11007">
        <v>0.25</v>
      </c>
      <c r="F11007">
        <f t="shared" si="342"/>
        <v>552.4</v>
      </c>
      <c r="G11007">
        <f t="shared" si="343"/>
        <v>1657.1999999999998</v>
      </c>
      <c r="H11007">
        <v>3</v>
      </c>
      <c r="I11007" s="17">
        <v>44970</v>
      </c>
      <c r="J11007" s="17">
        <v>44971</v>
      </c>
      <c r="K11007" t="s">
        <v>15</v>
      </c>
      <c r="L11007" t="s">
        <v>22</v>
      </c>
      <c r="M11007">
        <v>462.55</v>
      </c>
      <c r="N11007" t="s">
        <v>34</v>
      </c>
    </row>
    <row r="11008" spans="1:14" ht="14.25" customHeight="1" x14ac:dyDescent="0.3">
      <c r="A11008" t="s">
        <v>857</v>
      </c>
      <c r="B11008" t="s">
        <v>19</v>
      </c>
      <c r="C11008" t="s">
        <v>20</v>
      </c>
      <c r="D11008">
        <v>2210.91</v>
      </c>
      <c r="E11008">
        <v>0.15</v>
      </c>
      <c r="F11008">
        <f t="shared" si="342"/>
        <v>331.63649999999996</v>
      </c>
      <c r="G11008">
        <f t="shared" si="343"/>
        <v>1879.2734999999998</v>
      </c>
      <c r="H11008">
        <v>3</v>
      </c>
      <c r="I11008" s="17">
        <v>45126</v>
      </c>
      <c r="J11008" s="17">
        <v>45128</v>
      </c>
      <c r="K11008" t="s">
        <v>15</v>
      </c>
      <c r="L11008" t="s">
        <v>16</v>
      </c>
      <c r="M11008">
        <v>631.17999999999995</v>
      </c>
      <c r="N11008" t="s">
        <v>28</v>
      </c>
    </row>
    <row r="11009" spans="1:14" ht="14.25" customHeight="1" x14ac:dyDescent="0.3">
      <c r="A11009" t="s">
        <v>4695</v>
      </c>
      <c r="B11009" t="s">
        <v>13</v>
      </c>
      <c r="C11009" t="s">
        <v>33</v>
      </c>
      <c r="D11009">
        <v>2211.98</v>
      </c>
      <c r="E11009">
        <v>0.05</v>
      </c>
      <c r="F11009">
        <f t="shared" si="342"/>
        <v>110.599</v>
      </c>
      <c r="G11009">
        <f t="shared" si="343"/>
        <v>2101.3809999999999</v>
      </c>
      <c r="H11009">
        <v>3</v>
      </c>
      <c r="I11009" s="17">
        <v>45277</v>
      </c>
      <c r="J11009" s="17">
        <v>45284</v>
      </c>
      <c r="K11009" t="s">
        <v>21</v>
      </c>
      <c r="L11009" t="s">
        <v>27</v>
      </c>
      <c r="M11009">
        <v>454.77</v>
      </c>
      <c r="N11009" t="s">
        <v>28</v>
      </c>
    </row>
    <row r="11010" spans="1:14" ht="14.25" customHeight="1" x14ac:dyDescent="0.3">
      <c r="A11010" t="s">
        <v>11757</v>
      </c>
      <c r="B11010" t="s">
        <v>41</v>
      </c>
      <c r="C11010" t="s">
        <v>33</v>
      </c>
      <c r="D11010">
        <v>2213.5500000000002</v>
      </c>
      <c r="E11010">
        <v>0.43</v>
      </c>
      <c r="F11010">
        <f t="shared" ref="F11010:F11073" si="344">D11010*E11010</f>
        <v>951.82650000000001</v>
      </c>
      <c r="G11010">
        <f t="shared" ref="G11010:G11073" si="345">D11010-F11010</f>
        <v>1261.7235000000001</v>
      </c>
      <c r="H11010">
        <v>3</v>
      </c>
      <c r="I11010" s="17">
        <v>45252</v>
      </c>
      <c r="J11010" s="17">
        <v>45257</v>
      </c>
      <c r="K11010" t="s">
        <v>21</v>
      </c>
      <c r="L11010" t="s">
        <v>22</v>
      </c>
      <c r="M11010">
        <v>512.5</v>
      </c>
      <c r="N11010" t="s">
        <v>28</v>
      </c>
    </row>
    <row r="11011" spans="1:14" ht="14.25" customHeight="1" x14ac:dyDescent="0.3">
      <c r="A11011" t="s">
        <v>4008</v>
      </c>
      <c r="B11011" t="s">
        <v>13</v>
      </c>
      <c r="C11011" t="s">
        <v>26</v>
      </c>
      <c r="D11011">
        <v>2213.6999999999998</v>
      </c>
      <c r="E11011">
        <v>0.27</v>
      </c>
      <c r="F11011">
        <f t="shared" si="344"/>
        <v>597.69899999999996</v>
      </c>
      <c r="G11011">
        <f t="shared" si="345"/>
        <v>1616.0009999999997</v>
      </c>
      <c r="H11011">
        <v>3</v>
      </c>
      <c r="I11011" s="17">
        <v>45212</v>
      </c>
      <c r="J11011" s="17">
        <v>45216</v>
      </c>
      <c r="K11011" t="s">
        <v>15</v>
      </c>
      <c r="L11011" t="s">
        <v>27</v>
      </c>
      <c r="M11011">
        <v>253.03</v>
      </c>
      <c r="N11011" t="s">
        <v>34</v>
      </c>
    </row>
    <row r="11012" spans="1:14" ht="14.25" customHeight="1" x14ac:dyDescent="0.3">
      <c r="A11012" t="s">
        <v>2981</v>
      </c>
      <c r="B11012" t="s">
        <v>41</v>
      </c>
      <c r="C11012" t="s">
        <v>36</v>
      </c>
      <c r="D11012">
        <v>2222.5700000000002</v>
      </c>
      <c r="E11012">
        <v>0.42</v>
      </c>
      <c r="F11012">
        <f t="shared" si="344"/>
        <v>933.47940000000006</v>
      </c>
      <c r="G11012">
        <f t="shared" si="345"/>
        <v>1289.0906</v>
      </c>
      <c r="H11012">
        <v>3</v>
      </c>
      <c r="I11012" s="17">
        <v>45380</v>
      </c>
      <c r="J11012" s="17">
        <v>45383</v>
      </c>
      <c r="K11012" t="s">
        <v>15</v>
      </c>
      <c r="L11012" t="s">
        <v>16</v>
      </c>
      <c r="M11012">
        <v>344.82</v>
      </c>
      <c r="N11012" t="s">
        <v>28</v>
      </c>
    </row>
    <row r="11013" spans="1:14" ht="14.25" customHeight="1" x14ac:dyDescent="0.3">
      <c r="A11013" t="s">
        <v>13068</v>
      </c>
      <c r="B11013" t="s">
        <v>13</v>
      </c>
      <c r="C11013" t="s">
        <v>26</v>
      </c>
      <c r="D11013">
        <v>2223.0300000000002</v>
      </c>
      <c r="E11013">
        <v>0.19</v>
      </c>
      <c r="F11013">
        <f t="shared" si="344"/>
        <v>422.37570000000005</v>
      </c>
      <c r="G11013">
        <f t="shared" si="345"/>
        <v>1800.6543000000001</v>
      </c>
      <c r="H11013">
        <v>3</v>
      </c>
      <c r="I11013" s="17">
        <v>45655</v>
      </c>
      <c r="J11013" s="17">
        <v>45659</v>
      </c>
      <c r="K11013" t="s">
        <v>31</v>
      </c>
      <c r="L11013" t="s">
        <v>27</v>
      </c>
      <c r="M11013">
        <v>313.74</v>
      </c>
      <c r="N11013" t="s">
        <v>34</v>
      </c>
    </row>
    <row r="11014" spans="1:14" ht="14.25" customHeight="1" x14ac:dyDescent="0.3">
      <c r="A11014" t="s">
        <v>7257</v>
      </c>
      <c r="B11014" t="s">
        <v>41</v>
      </c>
      <c r="C11014" t="s">
        <v>36</v>
      </c>
      <c r="D11014">
        <v>2225.52</v>
      </c>
      <c r="E11014">
        <v>0.4</v>
      </c>
      <c r="F11014">
        <f t="shared" si="344"/>
        <v>890.20800000000008</v>
      </c>
      <c r="G11014">
        <f t="shared" si="345"/>
        <v>1335.3119999999999</v>
      </c>
      <c r="H11014">
        <v>3</v>
      </c>
      <c r="I11014" s="17">
        <v>45306</v>
      </c>
      <c r="J11014" s="17">
        <v>45313</v>
      </c>
      <c r="K11014" t="s">
        <v>31</v>
      </c>
      <c r="L11014" t="s">
        <v>16</v>
      </c>
      <c r="M11014">
        <v>221.81</v>
      </c>
      <c r="N11014" t="s">
        <v>23</v>
      </c>
    </row>
    <row r="11015" spans="1:14" ht="14.25" customHeight="1" x14ac:dyDescent="0.3">
      <c r="A11015" t="s">
        <v>12897</v>
      </c>
      <c r="B11015" t="s">
        <v>19</v>
      </c>
      <c r="C11015" t="s">
        <v>26</v>
      </c>
      <c r="D11015">
        <v>2226.9499999999998</v>
      </c>
      <c r="E11015">
        <v>0.23</v>
      </c>
      <c r="F11015">
        <f t="shared" si="344"/>
        <v>512.19849999999997</v>
      </c>
      <c r="G11015">
        <f t="shared" si="345"/>
        <v>1714.7514999999999</v>
      </c>
      <c r="H11015">
        <v>3</v>
      </c>
      <c r="I11015" s="17">
        <v>45158</v>
      </c>
      <c r="J11015" s="17">
        <v>45165</v>
      </c>
      <c r="K11015" t="s">
        <v>31</v>
      </c>
      <c r="L11015" t="s">
        <v>16</v>
      </c>
      <c r="M11015">
        <v>115.14</v>
      </c>
      <c r="N11015" t="s">
        <v>28</v>
      </c>
    </row>
    <row r="11016" spans="1:14" ht="14.25" customHeight="1" x14ac:dyDescent="0.3">
      <c r="A11016" t="s">
        <v>12077</v>
      </c>
      <c r="B11016" t="s">
        <v>13</v>
      </c>
      <c r="C11016" t="s">
        <v>26</v>
      </c>
      <c r="D11016">
        <v>2229.73</v>
      </c>
      <c r="E11016">
        <v>0.4</v>
      </c>
      <c r="F11016">
        <f t="shared" si="344"/>
        <v>891.89200000000005</v>
      </c>
      <c r="G11016">
        <f t="shared" si="345"/>
        <v>1337.838</v>
      </c>
      <c r="H11016">
        <v>3</v>
      </c>
      <c r="I11016" s="17">
        <v>45457</v>
      </c>
      <c r="J11016" s="17">
        <v>45464</v>
      </c>
      <c r="K11016" t="s">
        <v>15</v>
      </c>
      <c r="L11016" t="s">
        <v>16</v>
      </c>
      <c r="M11016">
        <v>473.42</v>
      </c>
      <c r="N11016" t="s">
        <v>23</v>
      </c>
    </row>
    <row r="11017" spans="1:14" ht="14.25" customHeight="1" x14ac:dyDescent="0.3">
      <c r="A11017" t="s">
        <v>12770</v>
      </c>
      <c r="B11017" t="s">
        <v>25</v>
      </c>
      <c r="C11017" t="s">
        <v>33</v>
      </c>
      <c r="D11017">
        <v>2234.67</v>
      </c>
      <c r="E11017">
        <v>0.35</v>
      </c>
      <c r="F11017">
        <f t="shared" si="344"/>
        <v>782.1345</v>
      </c>
      <c r="G11017">
        <f t="shared" si="345"/>
        <v>1452.5355</v>
      </c>
      <c r="H11017">
        <v>3</v>
      </c>
      <c r="I11017" s="17">
        <v>45023</v>
      </c>
      <c r="J11017" s="17">
        <v>45030</v>
      </c>
      <c r="K11017" t="s">
        <v>31</v>
      </c>
      <c r="L11017" t="s">
        <v>27</v>
      </c>
      <c r="M11017">
        <v>390.09</v>
      </c>
      <c r="N11017" t="s">
        <v>34</v>
      </c>
    </row>
    <row r="11018" spans="1:14" ht="14.25" customHeight="1" x14ac:dyDescent="0.3">
      <c r="A11018" t="s">
        <v>3661</v>
      </c>
      <c r="B11018" t="s">
        <v>19</v>
      </c>
      <c r="C11018" t="s">
        <v>26</v>
      </c>
      <c r="D11018">
        <v>2234.7199999999998</v>
      </c>
      <c r="E11018">
        <v>0.42</v>
      </c>
      <c r="F11018">
        <f t="shared" si="344"/>
        <v>938.58239999999989</v>
      </c>
      <c r="G11018">
        <f t="shared" si="345"/>
        <v>1296.1376</v>
      </c>
      <c r="H11018">
        <v>3</v>
      </c>
      <c r="I11018" s="17">
        <v>45360</v>
      </c>
      <c r="J11018" s="17">
        <v>45367</v>
      </c>
      <c r="K11018" t="s">
        <v>31</v>
      </c>
      <c r="L11018" t="s">
        <v>27</v>
      </c>
      <c r="M11018">
        <v>584.91999999999996</v>
      </c>
      <c r="N11018" t="s">
        <v>28</v>
      </c>
    </row>
    <row r="11019" spans="1:14" ht="14.25" customHeight="1" x14ac:dyDescent="0.3">
      <c r="A11019" t="s">
        <v>3177</v>
      </c>
      <c r="B11019" t="s">
        <v>13</v>
      </c>
      <c r="C11019" t="s">
        <v>14</v>
      </c>
      <c r="D11019">
        <v>2235.41</v>
      </c>
      <c r="E11019">
        <v>0.38</v>
      </c>
      <c r="F11019">
        <f t="shared" si="344"/>
        <v>849.45579999999995</v>
      </c>
      <c r="G11019">
        <f t="shared" si="345"/>
        <v>1385.9541999999999</v>
      </c>
      <c r="H11019">
        <v>3</v>
      </c>
      <c r="I11019" s="17">
        <v>45259</v>
      </c>
      <c r="J11019" s="17">
        <v>45262</v>
      </c>
      <c r="K11019" t="s">
        <v>31</v>
      </c>
      <c r="L11019" t="s">
        <v>22</v>
      </c>
      <c r="M11019">
        <v>466.37</v>
      </c>
      <c r="N11019" t="s">
        <v>23</v>
      </c>
    </row>
    <row r="11020" spans="1:14" ht="14.25" customHeight="1" x14ac:dyDescent="0.3">
      <c r="A11020" t="s">
        <v>4025</v>
      </c>
      <c r="B11020" t="s">
        <v>19</v>
      </c>
      <c r="C11020" t="s">
        <v>36</v>
      </c>
      <c r="D11020">
        <v>2241.21</v>
      </c>
      <c r="E11020">
        <v>0.47</v>
      </c>
      <c r="F11020">
        <f t="shared" si="344"/>
        <v>1053.3687</v>
      </c>
      <c r="G11020">
        <f t="shared" si="345"/>
        <v>1187.8413</v>
      </c>
      <c r="H11020">
        <v>3</v>
      </c>
      <c r="I11020" s="17">
        <v>45135</v>
      </c>
      <c r="J11020" s="17">
        <v>45138</v>
      </c>
      <c r="K11020" t="s">
        <v>15</v>
      </c>
      <c r="L11020" t="s">
        <v>27</v>
      </c>
      <c r="M11020">
        <v>124.52</v>
      </c>
      <c r="N11020" t="s">
        <v>28</v>
      </c>
    </row>
    <row r="11021" spans="1:14" ht="14.25" customHeight="1" x14ac:dyDescent="0.3">
      <c r="A11021" t="s">
        <v>7354</v>
      </c>
      <c r="B11021" t="s">
        <v>19</v>
      </c>
      <c r="C11021" t="s">
        <v>14</v>
      </c>
      <c r="D11021">
        <v>2241.9299999999998</v>
      </c>
      <c r="E11021">
        <v>0.49</v>
      </c>
      <c r="F11021">
        <f t="shared" si="344"/>
        <v>1098.5456999999999</v>
      </c>
      <c r="G11021">
        <f t="shared" si="345"/>
        <v>1143.3842999999999</v>
      </c>
      <c r="H11021">
        <v>3</v>
      </c>
      <c r="I11021" s="17">
        <v>44977</v>
      </c>
      <c r="J11021" s="17">
        <v>44980</v>
      </c>
      <c r="K11021" t="s">
        <v>15</v>
      </c>
      <c r="L11021" t="s">
        <v>16</v>
      </c>
      <c r="M11021">
        <v>446.31</v>
      </c>
      <c r="N11021" t="s">
        <v>34</v>
      </c>
    </row>
    <row r="11022" spans="1:14" ht="14.25" customHeight="1" x14ac:dyDescent="0.3">
      <c r="A11022" t="s">
        <v>2977</v>
      </c>
      <c r="B11022" t="s">
        <v>19</v>
      </c>
      <c r="C11022" t="s">
        <v>20</v>
      </c>
      <c r="D11022">
        <v>2247.5500000000002</v>
      </c>
      <c r="E11022">
        <v>0.05</v>
      </c>
      <c r="F11022">
        <f t="shared" si="344"/>
        <v>112.37750000000001</v>
      </c>
      <c r="G11022">
        <f t="shared" si="345"/>
        <v>2135.1725000000001</v>
      </c>
      <c r="H11022">
        <v>3</v>
      </c>
      <c r="I11022" s="17">
        <v>45546</v>
      </c>
      <c r="J11022" s="17">
        <v>45551</v>
      </c>
      <c r="K11022" t="s">
        <v>15</v>
      </c>
      <c r="L11022" t="s">
        <v>27</v>
      </c>
      <c r="M11022">
        <v>667.97</v>
      </c>
      <c r="N11022" t="s">
        <v>23</v>
      </c>
    </row>
    <row r="11023" spans="1:14" ht="14.25" customHeight="1" x14ac:dyDescent="0.3">
      <c r="A11023" t="s">
        <v>1997</v>
      </c>
      <c r="B11023" t="s">
        <v>25</v>
      </c>
      <c r="C11023" t="s">
        <v>14</v>
      </c>
      <c r="D11023">
        <v>2250.7600000000002</v>
      </c>
      <c r="E11023">
        <v>0.38</v>
      </c>
      <c r="F11023">
        <f t="shared" si="344"/>
        <v>855.28880000000004</v>
      </c>
      <c r="G11023">
        <f t="shared" si="345"/>
        <v>1395.4712000000002</v>
      </c>
      <c r="H11023">
        <v>3</v>
      </c>
      <c r="I11023" s="17">
        <v>45348</v>
      </c>
      <c r="J11023" s="17">
        <v>45350</v>
      </c>
      <c r="K11023" t="s">
        <v>15</v>
      </c>
      <c r="L11023" t="s">
        <v>27</v>
      </c>
      <c r="M11023">
        <v>524.45000000000005</v>
      </c>
      <c r="N11023" t="s">
        <v>48</v>
      </c>
    </row>
    <row r="11024" spans="1:14" ht="14.25" customHeight="1" x14ac:dyDescent="0.3">
      <c r="A11024" t="s">
        <v>329</v>
      </c>
      <c r="B11024" t="s">
        <v>41</v>
      </c>
      <c r="C11024" t="s">
        <v>33</v>
      </c>
      <c r="D11024">
        <v>2251.11</v>
      </c>
      <c r="E11024">
        <v>0.47</v>
      </c>
      <c r="F11024">
        <f t="shared" si="344"/>
        <v>1058.0217</v>
      </c>
      <c r="G11024">
        <f t="shared" si="345"/>
        <v>1193.0883000000001</v>
      </c>
      <c r="H11024">
        <v>3</v>
      </c>
      <c r="I11024" s="17">
        <v>45271</v>
      </c>
      <c r="J11024" s="17">
        <v>45278</v>
      </c>
      <c r="K11024" t="s">
        <v>31</v>
      </c>
      <c r="L11024" t="s">
        <v>16</v>
      </c>
      <c r="M11024">
        <v>519.6</v>
      </c>
      <c r="N11024" t="s">
        <v>28</v>
      </c>
    </row>
    <row r="11025" spans="1:14" ht="14.25" customHeight="1" x14ac:dyDescent="0.3">
      <c r="A11025" t="s">
        <v>13964</v>
      </c>
      <c r="B11025" t="s">
        <v>13</v>
      </c>
      <c r="C11025" t="s">
        <v>20</v>
      </c>
      <c r="D11025">
        <v>2252.71</v>
      </c>
      <c r="E11025">
        <v>0.26</v>
      </c>
      <c r="F11025">
        <f t="shared" si="344"/>
        <v>585.70460000000003</v>
      </c>
      <c r="G11025">
        <f t="shared" si="345"/>
        <v>1667.0054</v>
      </c>
      <c r="H11025">
        <v>3</v>
      </c>
      <c r="I11025" s="17">
        <v>45440</v>
      </c>
      <c r="J11025" s="17">
        <v>45444</v>
      </c>
      <c r="K11025" t="s">
        <v>15</v>
      </c>
      <c r="L11025" t="s">
        <v>27</v>
      </c>
      <c r="M11025">
        <v>656.92</v>
      </c>
      <c r="N11025" t="s">
        <v>28</v>
      </c>
    </row>
    <row r="11026" spans="1:14" ht="14.25" customHeight="1" x14ac:dyDescent="0.3">
      <c r="A11026" t="s">
        <v>12468</v>
      </c>
      <c r="B11026" t="s">
        <v>13</v>
      </c>
      <c r="C11026" t="s">
        <v>20</v>
      </c>
      <c r="D11026">
        <v>2253.44</v>
      </c>
      <c r="E11026">
        <v>0.49</v>
      </c>
      <c r="F11026">
        <f t="shared" si="344"/>
        <v>1104.1856</v>
      </c>
      <c r="G11026">
        <f t="shared" si="345"/>
        <v>1149.2544</v>
      </c>
      <c r="H11026">
        <v>3</v>
      </c>
      <c r="I11026" s="17">
        <v>44987</v>
      </c>
      <c r="J11026" s="17">
        <v>44993</v>
      </c>
      <c r="K11026" t="s">
        <v>21</v>
      </c>
      <c r="L11026" t="s">
        <v>27</v>
      </c>
      <c r="M11026">
        <v>570.48</v>
      </c>
      <c r="N11026" t="s">
        <v>23</v>
      </c>
    </row>
    <row r="11027" spans="1:14" ht="14.25" customHeight="1" x14ac:dyDescent="0.3">
      <c r="A11027" t="s">
        <v>4271</v>
      </c>
      <c r="B11027" t="s">
        <v>19</v>
      </c>
      <c r="C11027" t="s">
        <v>14</v>
      </c>
      <c r="D11027">
        <v>2253.84</v>
      </c>
      <c r="E11027">
        <v>0.05</v>
      </c>
      <c r="F11027">
        <f t="shared" si="344"/>
        <v>112.69200000000001</v>
      </c>
      <c r="G11027">
        <f t="shared" si="345"/>
        <v>2141.1480000000001</v>
      </c>
      <c r="H11027">
        <v>3</v>
      </c>
      <c r="I11027" s="17">
        <v>45407</v>
      </c>
      <c r="J11027" s="17">
        <v>45410</v>
      </c>
      <c r="K11027" t="s">
        <v>15</v>
      </c>
      <c r="L11027" t="s">
        <v>16</v>
      </c>
      <c r="M11027">
        <v>432.47</v>
      </c>
      <c r="N11027" t="s">
        <v>48</v>
      </c>
    </row>
    <row r="11028" spans="1:14" ht="14.25" customHeight="1" x14ac:dyDescent="0.3">
      <c r="A11028" t="s">
        <v>4949</v>
      </c>
      <c r="B11028" t="s">
        <v>13</v>
      </c>
      <c r="C11028" t="s">
        <v>20</v>
      </c>
      <c r="D11028">
        <v>2256.41</v>
      </c>
      <c r="E11028">
        <v>0</v>
      </c>
      <c r="F11028">
        <f t="shared" si="344"/>
        <v>0</v>
      </c>
      <c r="G11028">
        <f t="shared" si="345"/>
        <v>2256.41</v>
      </c>
      <c r="H11028">
        <v>3</v>
      </c>
      <c r="I11028" s="17">
        <v>45228</v>
      </c>
      <c r="J11028" s="17">
        <v>45231</v>
      </c>
      <c r="K11028" t="s">
        <v>21</v>
      </c>
      <c r="L11028" t="s">
        <v>16</v>
      </c>
      <c r="M11028">
        <v>374.26</v>
      </c>
      <c r="N11028" t="s">
        <v>34</v>
      </c>
    </row>
    <row r="11029" spans="1:14" ht="14.25" customHeight="1" x14ac:dyDescent="0.3">
      <c r="A11029" t="s">
        <v>12952</v>
      </c>
      <c r="B11029" t="s">
        <v>25</v>
      </c>
      <c r="C11029" t="s">
        <v>26</v>
      </c>
      <c r="D11029">
        <v>2257.98</v>
      </c>
      <c r="E11029">
        <v>0.28999999999999998</v>
      </c>
      <c r="F11029">
        <f t="shared" si="344"/>
        <v>654.81419999999991</v>
      </c>
      <c r="G11029">
        <f t="shared" si="345"/>
        <v>1603.1658000000002</v>
      </c>
      <c r="H11029">
        <v>3</v>
      </c>
      <c r="I11029" s="17">
        <v>45026</v>
      </c>
      <c r="J11029" s="17">
        <v>45030</v>
      </c>
      <c r="K11029" t="s">
        <v>31</v>
      </c>
      <c r="L11029" t="s">
        <v>16</v>
      </c>
      <c r="M11029">
        <v>455.07</v>
      </c>
      <c r="N11029" t="s">
        <v>39</v>
      </c>
    </row>
    <row r="11030" spans="1:14" ht="14.25" customHeight="1" x14ac:dyDescent="0.3">
      <c r="A11030" t="s">
        <v>8881</v>
      </c>
      <c r="B11030" t="s">
        <v>19</v>
      </c>
      <c r="C11030" t="s">
        <v>20</v>
      </c>
      <c r="D11030">
        <v>2263.5700000000002</v>
      </c>
      <c r="E11030">
        <v>0.14000000000000001</v>
      </c>
      <c r="F11030">
        <f t="shared" si="344"/>
        <v>316.89980000000003</v>
      </c>
      <c r="G11030">
        <f t="shared" si="345"/>
        <v>1946.6702</v>
      </c>
      <c r="H11030">
        <v>3</v>
      </c>
      <c r="I11030" s="17">
        <v>45445</v>
      </c>
      <c r="J11030" s="17">
        <v>45450</v>
      </c>
      <c r="K11030" t="s">
        <v>21</v>
      </c>
      <c r="L11030" t="s">
        <v>16</v>
      </c>
      <c r="M11030">
        <v>541.14</v>
      </c>
      <c r="N11030" t="s">
        <v>39</v>
      </c>
    </row>
    <row r="11031" spans="1:14" ht="14.25" customHeight="1" x14ac:dyDescent="0.3">
      <c r="A11031" t="s">
        <v>2198</v>
      </c>
      <c r="B11031" t="s">
        <v>13</v>
      </c>
      <c r="C11031" t="s">
        <v>26</v>
      </c>
      <c r="D11031">
        <v>2267.59</v>
      </c>
      <c r="E11031">
        <v>0.42</v>
      </c>
      <c r="F11031">
        <f t="shared" si="344"/>
        <v>952.38779999999997</v>
      </c>
      <c r="G11031">
        <f t="shared" si="345"/>
        <v>1315.2022000000002</v>
      </c>
      <c r="H11031">
        <v>3</v>
      </c>
      <c r="I11031" s="17">
        <v>45237</v>
      </c>
      <c r="J11031" s="17">
        <v>45243</v>
      </c>
      <c r="K11031" t="s">
        <v>21</v>
      </c>
      <c r="L11031" t="s">
        <v>27</v>
      </c>
      <c r="M11031">
        <v>199.3</v>
      </c>
      <c r="N11031" t="s">
        <v>17</v>
      </c>
    </row>
    <row r="11032" spans="1:14" ht="14.25" customHeight="1" x14ac:dyDescent="0.3">
      <c r="A11032" t="s">
        <v>6742</v>
      </c>
      <c r="B11032" t="s">
        <v>19</v>
      </c>
      <c r="C11032" t="s">
        <v>26</v>
      </c>
      <c r="D11032">
        <v>2267.92</v>
      </c>
      <c r="E11032">
        <v>0.04</v>
      </c>
      <c r="F11032">
        <f t="shared" si="344"/>
        <v>90.716800000000006</v>
      </c>
      <c r="G11032">
        <f t="shared" si="345"/>
        <v>2177.2031999999999</v>
      </c>
      <c r="H11032">
        <v>3</v>
      </c>
      <c r="I11032" s="17">
        <v>44990</v>
      </c>
      <c r="J11032" s="17">
        <v>44997</v>
      </c>
      <c r="K11032" t="s">
        <v>15</v>
      </c>
      <c r="L11032" t="s">
        <v>27</v>
      </c>
      <c r="M11032">
        <v>137.94</v>
      </c>
      <c r="N11032" t="s">
        <v>17</v>
      </c>
    </row>
    <row r="11033" spans="1:14" ht="14.25" customHeight="1" x14ac:dyDescent="0.3">
      <c r="A11033" t="s">
        <v>9336</v>
      </c>
      <c r="B11033" t="s">
        <v>25</v>
      </c>
      <c r="C11033" t="s">
        <v>33</v>
      </c>
      <c r="D11033">
        <v>2269.4499999999998</v>
      </c>
      <c r="E11033">
        <v>0.11</v>
      </c>
      <c r="F11033">
        <f t="shared" si="344"/>
        <v>249.63949999999997</v>
      </c>
      <c r="G11033">
        <f t="shared" si="345"/>
        <v>2019.8104999999998</v>
      </c>
      <c r="H11033">
        <v>3</v>
      </c>
      <c r="I11033" s="17">
        <v>45156</v>
      </c>
      <c r="J11033" s="17">
        <v>45162</v>
      </c>
      <c r="K11033" t="s">
        <v>31</v>
      </c>
      <c r="L11033" t="s">
        <v>22</v>
      </c>
      <c r="M11033">
        <v>671.41</v>
      </c>
      <c r="N11033" t="s">
        <v>39</v>
      </c>
    </row>
    <row r="11034" spans="1:14" ht="14.25" customHeight="1" x14ac:dyDescent="0.3">
      <c r="A11034" t="s">
        <v>6877</v>
      </c>
      <c r="B11034" t="s">
        <v>19</v>
      </c>
      <c r="C11034" t="s">
        <v>36</v>
      </c>
      <c r="D11034">
        <v>2272.7199999999998</v>
      </c>
      <c r="E11034">
        <v>0.47</v>
      </c>
      <c r="F11034">
        <f t="shared" si="344"/>
        <v>1068.1783999999998</v>
      </c>
      <c r="G11034">
        <f t="shared" si="345"/>
        <v>1204.5416</v>
      </c>
      <c r="H11034">
        <v>3</v>
      </c>
      <c r="I11034" s="17">
        <v>45163</v>
      </c>
      <c r="J11034" s="17">
        <v>45170</v>
      </c>
      <c r="K11034" t="s">
        <v>31</v>
      </c>
      <c r="L11034" t="s">
        <v>16</v>
      </c>
      <c r="M11034">
        <v>422.59</v>
      </c>
      <c r="N11034" t="s">
        <v>39</v>
      </c>
    </row>
    <row r="11035" spans="1:14" ht="14.25" customHeight="1" x14ac:dyDescent="0.3">
      <c r="A11035" t="s">
        <v>8049</v>
      </c>
      <c r="B11035" t="s">
        <v>19</v>
      </c>
      <c r="C11035" t="s">
        <v>26</v>
      </c>
      <c r="D11035">
        <v>2274.19</v>
      </c>
      <c r="E11035">
        <v>0.01</v>
      </c>
      <c r="F11035">
        <f t="shared" si="344"/>
        <v>22.741900000000001</v>
      </c>
      <c r="G11035">
        <f t="shared" si="345"/>
        <v>2251.4481000000001</v>
      </c>
      <c r="H11035">
        <v>3</v>
      </c>
      <c r="I11035" s="17">
        <v>45029</v>
      </c>
      <c r="J11035" s="17">
        <v>45034</v>
      </c>
      <c r="K11035" t="s">
        <v>31</v>
      </c>
      <c r="L11035" t="s">
        <v>22</v>
      </c>
      <c r="M11035">
        <v>211.43</v>
      </c>
      <c r="N11035" t="s">
        <v>23</v>
      </c>
    </row>
    <row r="11036" spans="1:14" ht="14.25" customHeight="1" x14ac:dyDescent="0.3">
      <c r="A11036" t="s">
        <v>8957</v>
      </c>
      <c r="B11036" t="s">
        <v>41</v>
      </c>
      <c r="C11036" t="s">
        <v>26</v>
      </c>
      <c r="D11036">
        <v>2274.35</v>
      </c>
      <c r="E11036">
        <v>7.0000000000000007E-2</v>
      </c>
      <c r="F11036">
        <f t="shared" si="344"/>
        <v>159.2045</v>
      </c>
      <c r="G11036">
        <f t="shared" si="345"/>
        <v>2115.1455000000001</v>
      </c>
      <c r="H11036">
        <v>3</v>
      </c>
      <c r="I11036" s="17">
        <v>45539</v>
      </c>
      <c r="J11036" s="17">
        <v>45541</v>
      </c>
      <c r="K11036" t="s">
        <v>15</v>
      </c>
      <c r="L11036" t="s">
        <v>27</v>
      </c>
      <c r="M11036">
        <v>429.56</v>
      </c>
      <c r="N11036" t="s">
        <v>28</v>
      </c>
    </row>
    <row r="11037" spans="1:14" ht="14.25" customHeight="1" x14ac:dyDescent="0.3">
      <c r="A11037" t="s">
        <v>9909</v>
      </c>
      <c r="B11037" t="s">
        <v>25</v>
      </c>
      <c r="C11037" t="s">
        <v>33</v>
      </c>
      <c r="D11037">
        <v>2275.58</v>
      </c>
      <c r="E11037">
        <v>0.23</v>
      </c>
      <c r="F11037">
        <f t="shared" si="344"/>
        <v>523.38340000000005</v>
      </c>
      <c r="G11037">
        <f t="shared" si="345"/>
        <v>1752.1965999999998</v>
      </c>
      <c r="H11037">
        <v>3</v>
      </c>
      <c r="I11037" s="17">
        <v>45251</v>
      </c>
      <c r="J11037" s="17">
        <v>45252</v>
      </c>
      <c r="K11037" t="s">
        <v>21</v>
      </c>
      <c r="L11037" t="s">
        <v>27</v>
      </c>
      <c r="M11037">
        <v>236.58</v>
      </c>
      <c r="N11037" t="s">
        <v>17</v>
      </c>
    </row>
    <row r="11038" spans="1:14" ht="14.25" customHeight="1" x14ac:dyDescent="0.3">
      <c r="A11038" t="s">
        <v>4903</v>
      </c>
      <c r="B11038" t="s">
        <v>19</v>
      </c>
      <c r="C11038" t="s">
        <v>26</v>
      </c>
      <c r="D11038">
        <v>2282.88</v>
      </c>
      <c r="E11038">
        <v>0.47</v>
      </c>
      <c r="F11038">
        <f t="shared" si="344"/>
        <v>1072.9536000000001</v>
      </c>
      <c r="G11038">
        <f t="shared" si="345"/>
        <v>1209.9264000000001</v>
      </c>
      <c r="H11038">
        <v>3</v>
      </c>
      <c r="I11038" s="17">
        <v>45257</v>
      </c>
      <c r="J11038" s="17">
        <v>45259</v>
      </c>
      <c r="K11038" t="s">
        <v>21</v>
      </c>
      <c r="L11038" t="s">
        <v>27</v>
      </c>
      <c r="M11038">
        <v>280.69</v>
      </c>
      <c r="N11038" t="s">
        <v>28</v>
      </c>
    </row>
    <row r="11039" spans="1:14" ht="14.25" customHeight="1" x14ac:dyDescent="0.3">
      <c r="A11039" t="s">
        <v>15188</v>
      </c>
      <c r="B11039" t="s">
        <v>13</v>
      </c>
      <c r="C11039" t="s">
        <v>36</v>
      </c>
      <c r="D11039">
        <v>2284.0500000000002</v>
      </c>
      <c r="E11039">
        <v>7.0000000000000007E-2</v>
      </c>
      <c r="F11039">
        <f t="shared" si="344"/>
        <v>159.88350000000003</v>
      </c>
      <c r="G11039">
        <f t="shared" si="345"/>
        <v>2124.1665000000003</v>
      </c>
      <c r="H11039">
        <v>3</v>
      </c>
      <c r="I11039" s="17">
        <v>45188</v>
      </c>
      <c r="J11039" s="17">
        <v>45194</v>
      </c>
      <c r="K11039" t="s">
        <v>31</v>
      </c>
      <c r="L11039" t="s">
        <v>22</v>
      </c>
      <c r="M11039">
        <v>564.51</v>
      </c>
      <c r="N11039" t="s">
        <v>48</v>
      </c>
    </row>
    <row r="11040" spans="1:14" ht="14.25" customHeight="1" x14ac:dyDescent="0.3">
      <c r="A11040" t="s">
        <v>1572</v>
      </c>
      <c r="B11040" t="s">
        <v>25</v>
      </c>
      <c r="C11040" t="s">
        <v>26</v>
      </c>
      <c r="D11040">
        <v>2289.83</v>
      </c>
      <c r="E11040">
        <v>0.28000000000000003</v>
      </c>
      <c r="F11040">
        <f t="shared" si="344"/>
        <v>641.15240000000006</v>
      </c>
      <c r="G11040">
        <f t="shared" si="345"/>
        <v>1648.6776</v>
      </c>
      <c r="H11040">
        <v>3</v>
      </c>
      <c r="I11040" s="17">
        <v>45460</v>
      </c>
      <c r="J11040" s="17">
        <v>45466</v>
      </c>
      <c r="K11040" t="s">
        <v>15</v>
      </c>
      <c r="L11040" t="s">
        <v>27</v>
      </c>
      <c r="M11040">
        <v>374.31</v>
      </c>
      <c r="N11040" t="s">
        <v>48</v>
      </c>
    </row>
    <row r="11041" spans="1:14" ht="14.25" customHeight="1" x14ac:dyDescent="0.3">
      <c r="A11041" t="s">
        <v>8005</v>
      </c>
      <c r="B11041" t="s">
        <v>19</v>
      </c>
      <c r="C11041" t="s">
        <v>20</v>
      </c>
      <c r="D11041">
        <v>2292.9499999999998</v>
      </c>
      <c r="E11041">
        <v>0.33</v>
      </c>
      <c r="F11041">
        <f t="shared" si="344"/>
        <v>756.67349999999999</v>
      </c>
      <c r="G11041">
        <f t="shared" si="345"/>
        <v>1536.2764999999999</v>
      </c>
      <c r="H11041">
        <v>3</v>
      </c>
      <c r="I11041" s="17">
        <v>45564</v>
      </c>
      <c r="J11041" s="17">
        <v>45565</v>
      </c>
      <c r="K11041" t="s">
        <v>15</v>
      </c>
      <c r="L11041" t="s">
        <v>22</v>
      </c>
      <c r="M11041">
        <v>499.67</v>
      </c>
      <c r="N11041" t="s">
        <v>34</v>
      </c>
    </row>
    <row r="11042" spans="1:14" ht="14.25" customHeight="1" x14ac:dyDescent="0.3">
      <c r="A11042" t="s">
        <v>13609</v>
      </c>
      <c r="B11042" t="s">
        <v>19</v>
      </c>
      <c r="C11042" t="s">
        <v>20</v>
      </c>
      <c r="D11042">
        <v>2294.2600000000002</v>
      </c>
      <c r="E11042">
        <v>0.03</v>
      </c>
      <c r="F11042">
        <f t="shared" si="344"/>
        <v>68.827800000000011</v>
      </c>
      <c r="G11042">
        <f t="shared" si="345"/>
        <v>2225.4322000000002</v>
      </c>
      <c r="H11042">
        <v>3</v>
      </c>
      <c r="I11042" s="17">
        <v>45372</v>
      </c>
      <c r="J11042" s="17">
        <v>45377</v>
      </c>
      <c r="K11042" t="s">
        <v>31</v>
      </c>
      <c r="L11042" t="s">
        <v>16</v>
      </c>
      <c r="M11042">
        <v>324.89999999999998</v>
      </c>
      <c r="N11042" t="s">
        <v>34</v>
      </c>
    </row>
    <row r="11043" spans="1:14" ht="14.25" customHeight="1" x14ac:dyDescent="0.3">
      <c r="A11043" t="s">
        <v>4359</v>
      </c>
      <c r="B11043" t="s">
        <v>25</v>
      </c>
      <c r="C11043" t="s">
        <v>14</v>
      </c>
      <c r="D11043">
        <v>2296.61</v>
      </c>
      <c r="E11043">
        <v>7.0000000000000007E-2</v>
      </c>
      <c r="F11043">
        <f t="shared" si="344"/>
        <v>160.76270000000002</v>
      </c>
      <c r="G11043">
        <f t="shared" si="345"/>
        <v>2135.8472999999999</v>
      </c>
      <c r="H11043">
        <v>3</v>
      </c>
      <c r="I11043" s="17">
        <v>45649</v>
      </c>
      <c r="J11043" s="17">
        <v>45653</v>
      </c>
      <c r="K11043" t="s">
        <v>21</v>
      </c>
      <c r="L11043" t="s">
        <v>27</v>
      </c>
      <c r="M11043">
        <v>472.67</v>
      </c>
      <c r="N11043" t="s">
        <v>17</v>
      </c>
    </row>
    <row r="11044" spans="1:14" ht="14.25" customHeight="1" x14ac:dyDescent="0.3">
      <c r="A11044" t="s">
        <v>6428</v>
      </c>
      <c r="B11044" t="s">
        <v>25</v>
      </c>
      <c r="C11044" t="s">
        <v>26</v>
      </c>
      <c r="D11044">
        <v>2296.73</v>
      </c>
      <c r="E11044">
        <v>0.39</v>
      </c>
      <c r="F11044">
        <f t="shared" si="344"/>
        <v>895.72469999999998</v>
      </c>
      <c r="G11044">
        <f t="shared" si="345"/>
        <v>1401.0053</v>
      </c>
      <c r="H11044">
        <v>3</v>
      </c>
      <c r="I11044" s="17">
        <v>45656</v>
      </c>
      <c r="J11044" s="17">
        <v>45662</v>
      </c>
      <c r="K11044" t="s">
        <v>31</v>
      </c>
      <c r="L11044" t="s">
        <v>22</v>
      </c>
      <c r="M11044">
        <v>211.29</v>
      </c>
      <c r="N11044" t="s">
        <v>39</v>
      </c>
    </row>
    <row r="11045" spans="1:14" ht="14.25" customHeight="1" x14ac:dyDescent="0.3">
      <c r="A11045" t="s">
        <v>11207</v>
      </c>
      <c r="B11045" t="s">
        <v>19</v>
      </c>
      <c r="C11045" t="s">
        <v>33</v>
      </c>
      <c r="D11045">
        <v>2300.38</v>
      </c>
      <c r="E11045">
        <v>0.32</v>
      </c>
      <c r="F11045">
        <f t="shared" si="344"/>
        <v>736.12160000000006</v>
      </c>
      <c r="G11045">
        <f t="shared" si="345"/>
        <v>1564.2584000000002</v>
      </c>
      <c r="H11045">
        <v>3</v>
      </c>
      <c r="I11045" s="17">
        <v>45541</v>
      </c>
      <c r="J11045" s="17">
        <v>45542</v>
      </c>
      <c r="K11045" t="s">
        <v>15</v>
      </c>
      <c r="L11045" t="s">
        <v>16</v>
      </c>
      <c r="M11045">
        <v>582.47</v>
      </c>
      <c r="N11045" t="s">
        <v>39</v>
      </c>
    </row>
    <row r="11046" spans="1:14" ht="14.25" customHeight="1" x14ac:dyDescent="0.3">
      <c r="A11046" t="s">
        <v>10863</v>
      </c>
      <c r="B11046" t="s">
        <v>19</v>
      </c>
      <c r="C11046" t="s">
        <v>26</v>
      </c>
      <c r="D11046">
        <v>2302.9</v>
      </c>
      <c r="E11046">
        <v>0.26</v>
      </c>
      <c r="F11046">
        <f t="shared" si="344"/>
        <v>598.75400000000002</v>
      </c>
      <c r="G11046">
        <f t="shared" si="345"/>
        <v>1704.1460000000002</v>
      </c>
      <c r="H11046">
        <v>3</v>
      </c>
      <c r="I11046" s="17">
        <v>45473</v>
      </c>
      <c r="J11046" s="17">
        <v>45475</v>
      </c>
      <c r="K11046" t="s">
        <v>21</v>
      </c>
      <c r="L11046" t="s">
        <v>22</v>
      </c>
      <c r="M11046">
        <v>270.92</v>
      </c>
      <c r="N11046" t="s">
        <v>34</v>
      </c>
    </row>
    <row r="11047" spans="1:14" ht="14.25" customHeight="1" x14ac:dyDescent="0.3">
      <c r="A11047" t="s">
        <v>9362</v>
      </c>
      <c r="B11047" t="s">
        <v>13</v>
      </c>
      <c r="C11047" t="s">
        <v>14</v>
      </c>
      <c r="D11047">
        <v>2305.2600000000002</v>
      </c>
      <c r="E11047">
        <v>0.11</v>
      </c>
      <c r="F11047">
        <f t="shared" si="344"/>
        <v>253.57860000000002</v>
      </c>
      <c r="G11047">
        <f t="shared" si="345"/>
        <v>2051.6814000000004</v>
      </c>
      <c r="H11047">
        <v>3</v>
      </c>
      <c r="I11047" s="17">
        <v>45407</v>
      </c>
      <c r="J11047" s="17">
        <v>45408</v>
      </c>
      <c r="K11047" t="s">
        <v>31</v>
      </c>
      <c r="L11047" t="s">
        <v>16</v>
      </c>
      <c r="M11047">
        <v>431.8</v>
      </c>
      <c r="N11047" t="s">
        <v>28</v>
      </c>
    </row>
    <row r="11048" spans="1:14" ht="14.25" customHeight="1" x14ac:dyDescent="0.3">
      <c r="A11048" t="s">
        <v>14131</v>
      </c>
      <c r="B11048" t="s">
        <v>25</v>
      </c>
      <c r="C11048" t="s">
        <v>26</v>
      </c>
      <c r="D11048">
        <v>2308.42</v>
      </c>
      <c r="E11048">
        <v>0</v>
      </c>
      <c r="F11048">
        <f t="shared" si="344"/>
        <v>0</v>
      </c>
      <c r="G11048">
        <f t="shared" si="345"/>
        <v>2308.42</v>
      </c>
      <c r="H11048">
        <v>3</v>
      </c>
      <c r="I11048" s="17">
        <v>45380</v>
      </c>
      <c r="J11048" s="17">
        <v>45382</v>
      </c>
      <c r="K11048" t="s">
        <v>31</v>
      </c>
      <c r="L11048" t="s">
        <v>27</v>
      </c>
      <c r="M11048">
        <v>417.81</v>
      </c>
      <c r="N11048" t="s">
        <v>39</v>
      </c>
    </row>
    <row r="11049" spans="1:14" ht="14.25" customHeight="1" x14ac:dyDescent="0.3">
      <c r="A11049" t="s">
        <v>9606</v>
      </c>
      <c r="B11049" t="s">
        <v>13</v>
      </c>
      <c r="C11049" t="s">
        <v>26</v>
      </c>
      <c r="D11049">
        <v>2308.9299999999998</v>
      </c>
      <c r="E11049">
        <v>0.17</v>
      </c>
      <c r="F11049">
        <f t="shared" si="344"/>
        <v>392.5181</v>
      </c>
      <c r="G11049">
        <f t="shared" si="345"/>
        <v>1916.4118999999998</v>
      </c>
      <c r="H11049">
        <v>3</v>
      </c>
      <c r="I11049" s="17">
        <v>45288</v>
      </c>
      <c r="J11049" s="17">
        <v>45295</v>
      </c>
      <c r="K11049" t="s">
        <v>21</v>
      </c>
      <c r="L11049" t="s">
        <v>27</v>
      </c>
      <c r="M11049">
        <v>467.4</v>
      </c>
      <c r="N11049" t="s">
        <v>48</v>
      </c>
    </row>
    <row r="11050" spans="1:14" ht="14.25" customHeight="1" x14ac:dyDescent="0.3">
      <c r="A11050" t="s">
        <v>3789</v>
      </c>
      <c r="B11050" t="s">
        <v>13</v>
      </c>
      <c r="C11050" t="s">
        <v>33</v>
      </c>
      <c r="D11050">
        <v>2313.23</v>
      </c>
      <c r="E11050">
        <v>0.14000000000000001</v>
      </c>
      <c r="F11050">
        <f t="shared" si="344"/>
        <v>323.85220000000004</v>
      </c>
      <c r="G11050">
        <f t="shared" si="345"/>
        <v>1989.3778</v>
      </c>
      <c r="H11050">
        <v>3</v>
      </c>
      <c r="I11050" s="17">
        <v>45343</v>
      </c>
      <c r="J11050" s="17">
        <v>45349</v>
      </c>
      <c r="K11050" t="s">
        <v>21</v>
      </c>
      <c r="L11050" t="s">
        <v>16</v>
      </c>
      <c r="M11050">
        <v>549.11</v>
      </c>
      <c r="N11050" t="s">
        <v>17</v>
      </c>
    </row>
    <row r="11051" spans="1:14" ht="14.25" customHeight="1" x14ac:dyDescent="0.3">
      <c r="A11051" t="s">
        <v>1708</v>
      </c>
      <c r="B11051" t="s">
        <v>25</v>
      </c>
      <c r="C11051" t="s">
        <v>33</v>
      </c>
      <c r="D11051">
        <v>2313.88</v>
      </c>
      <c r="E11051">
        <v>0.34</v>
      </c>
      <c r="F11051">
        <f t="shared" si="344"/>
        <v>786.71920000000011</v>
      </c>
      <c r="G11051">
        <f t="shared" si="345"/>
        <v>1527.1608000000001</v>
      </c>
      <c r="H11051">
        <v>3</v>
      </c>
      <c r="I11051" s="17">
        <v>45148</v>
      </c>
      <c r="J11051" s="17">
        <v>45149</v>
      </c>
      <c r="K11051" t="s">
        <v>21</v>
      </c>
      <c r="L11051" t="s">
        <v>16</v>
      </c>
      <c r="M11051">
        <v>295.31</v>
      </c>
      <c r="N11051" t="s">
        <v>34</v>
      </c>
    </row>
    <row r="11052" spans="1:14" ht="14.25" customHeight="1" x14ac:dyDescent="0.3">
      <c r="A11052" t="s">
        <v>9696</v>
      </c>
      <c r="B11052" t="s">
        <v>25</v>
      </c>
      <c r="C11052" t="s">
        <v>33</v>
      </c>
      <c r="D11052">
        <v>2316.25</v>
      </c>
      <c r="E11052">
        <v>0.28999999999999998</v>
      </c>
      <c r="F11052">
        <f t="shared" si="344"/>
        <v>671.71249999999998</v>
      </c>
      <c r="G11052">
        <f t="shared" si="345"/>
        <v>1644.5374999999999</v>
      </c>
      <c r="H11052">
        <v>3</v>
      </c>
      <c r="I11052" s="17">
        <v>45244</v>
      </c>
      <c r="J11052" s="17">
        <v>45246</v>
      </c>
      <c r="K11052" t="s">
        <v>15</v>
      </c>
      <c r="L11052" t="s">
        <v>27</v>
      </c>
      <c r="M11052">
        <v>278.99</v>
      </c>
      <c r="N11052" t="s">
        <v>23</v>
      </c>
    </row>
    <row r="11053" spans="1:14" ht="14.25" customHeight="1" x14ac:dyDescent="0.3">
      <c r="A11053" t="s">
        <v>15091</v>
      </c>
      <c r="B11053" t="s">
        <v>13</v>
      </c>
      <c r="C11053" t="s">
        <v>20</v>
      </c>
      <c r="D11053">
        <v>2318.59</v>
      </c>
      <c r="E11053">
        <v>0.16</v>
      </c>
      <c r="F11053">
        <f t="shared" si="344"/>
        <v>370.9744</v>
      </c>
      <c r="G11053">
        <f t="shared" si="345"/>
        <v>1947.6156000000001</v>
      </c>
      <c r="H11053">
        <v>3</v>
      </c>
      <c r="I11053" s="17">
        <v>45424</v>
      </c>
      <c r="J11053" s="17">
        <v>45427</v>
      </c>
      <c r="K11053" t="s">
        <v>21</v>
      </c>
      <c r="L11053" t="s">
        <v>22</v>
      </c>
      <c r="M11053">
        <v>422.97</v>
      </c>
      <c r="N11053" t="s">
        <v>17</v>
      </c>
    </row>
    <row r="11054" spans="1:14" ht="14.25" customHeight="1" x14ac:dyDescent="0.3">
      <c r="A11054" t="s">
        <v>5231</v>
      </c>
      <c r="B11054" t="s">
        <v>41</v>
      </c>
      <c r="C11054" t="s">
        <v>33</v>
      </c>
      <c r="D11054">
        <v>2318.86</v>
      </c>
      <c r="E11054">
        <v>0.47</v>
      </c>
      <c r="F11054">
        <f t="shared" si="344"/>
        <v>1089.8642</v>
      </c>
      <c r="G11054">
        <f t="shared" si="345"/>
        <v>1228.9958000000001</v>
      </c>
      <c r="H11054">
        <v>3</v>
      </c>
      <c r="I11054" s="17">
        <v>44938</v>
      </c>
      <c r="J11054" s="17">
        <v>44939</v>
      </c>
      <c r="K11054" t="s">
        <v>15</v>
      </c>
      <c r="L11054" t="s">
        <v>22</v>
      </c>
      <c r="M11054">
        <v>333.48</v>
      </c>
      <c r="N11054" t="s">
        <v>48</v>
      </c>
    </row>
    <row r="11055" spans="1:14" ht="14.25" customHeight="1" x14ac:dyDescent="0.3">
      <c r="A11055" t="s">
        <v>4792</v>
      </c>
      <c r="B11055" t="s">
        <v>19</v>
      </c>
      <c r="C11055" t="s">
        <v>20</v>
      </c>
      <c r="D11055">
        <v>2319.6</v>
      </c>
      <c r="E11055">
        <v>0.49</v>
      </c>
      <c r="F11055">
        <f t="shared" si="344"/>
        <v>1136.604</v>
      </c>
      <c r="G11055">
        <f t="shared" si="345"/>
        <v>1182.9959999999999</v>
      </c>
      <c r="H11055">
        <v>3</v>
      </c>
      <c r="I11055" s="17">
        <v>45503</v>
      </c>
      <c r="J11055" s="17">
        <v>45510</v>
      </c>
      <c r="K11055" t="s">
        <v>15</v>
      </c>
      <c r="L11055" t="s">
        <v>27</v>
      </c>
      <c r="M11055">
        <v>595.55999999999995</v>
      </c>
      <c r="N11055" t="s">
        <v>39</v>
      </c>
    </row>
    <row r="11056" spans="1:14" ht="14.25" customHeight="1" x14ac:dyDescent="0.3">
      <c r="A11056" t="s">
        <v>12159</v>
      </c>
      <c r="B11056" t="s">
        <v>25</v>
      </c>
      <c r="C11056" t="s">
        <v>36</v>
      </c>
      <c r="D11056">
        <v>2320.08</v>
      </c>
      <c r="E11056">
        <v>0.42</v>
      </c>
      <c r="F11056">
        <f t="shared" si="344"/>
        <v>974.43359999999996</v>
      </c>
      <c r="G11056">
        <f t="shared" si="345"/>
        <v>1345.6464000000001</v>
      </c>
      <c r="H11056">
        <v>3</v>
      </c>
      <c r="I11056" s="17">
        <v>45041</v>
      </c>
      <c r="J11056" s="17">
        <v>45048</v>
      </c>
      <c r="K11056" t="s">
        <v>21</v>
      </c>
      <c r="L11056" t="s">
        <v>16</v>
      </c>
      <c r="M11056">
        <v>549.53</v>
      </c>
      <c r="N11056" t="s">
        <v>28</v>
      </c>
    </row>
    <row r="11057" spans="1:14" ht="14.25" customHeight="1" x14ac:dyDescent="0.3">
      <c r="A11057" t="s">
        <v>374</v>
      </c>
      <c r="B11057" t="s">
        <v>19</v>
      </c>
      <c r="C11057" t="s">
        <v>26</v>
      </c>
      <c r="D11057">
        <v>2320.5500000000002</v>
      </c>
      <c r="E11057">
        <v>0.08</v>
      </c>
      <c r="F11057">
        <f t="shared" si="344"/>
        <v>185.64400000000001</v>
      </c>
      <c r="G11057">
        <f t="shared" si="345"/>
        <v>2134.9059999999999</v>
      </c>
      <c r="H11057">
        <v>3</v>
      </c>
      <c r="I11057" s="17">
        <v>45577</v>
      </c>
      <c r="J11057" s="17">
        <v>45583</v>
      </c>
      <c r="K11057" t="s">
        <v>21</v>
      </c>
      <c r="L11057" t="s">
        <v>27</v>
      </c>
      <c r="M11057">
        <v>581.83000000000004</v>
      </c>
      <c r="N11057" t="s">
        <v>28</v>
      </c>
    </row>
    <row r="11058" spans="1:14" ht="14.25" customHeight="1" x14ac:dyDescent="0.3">
      <c r="A11058" t="s">
        <v>4086</v>
      </c>
      <c r="B11058" t="s">
        <v>25</v>
      </c>
      <c r="C11058" t="s">
        <v>26</v>
      </c>
      <c r="D11058">
        <v>2328</v>
      </c>
      <c r="E11058">
        <v>0.49</v>
      </c>
      <c r="F11058">
        <f t="shared" si="344"/>
        <v>1140.72</v>
      </c>
      <c r="G11058">
        <f t="shared" si="345"/>
        <v>1187.28</v>
      </c>
      <c r="H11058">
        <v>3</v>
      </c>
      <c r="I11058" s="17">
        <v>45423</v>
      </c>
      <c r="J11058" s="17">
        <v>45426</v>
      </c>
      <c r="K11058" t="s">
        <v>31</v>
      </c>
      <c r="L11058" t="s">
        <v>27</v>
      </c>
      <c r="M11058">
        <v>433.38</v>
      </c>
      <c r="N11058" t="s">
        <v>48</v>
      </c>
    </row>
    <row r="11059" spans="1:14" ht="14.25" customHeight="1" x14ac:dyDescent="0.3">
      <c r="A11059" t="s">
        <v>9439</v>
      </c>
      <c r="B11059" t="s">
        <v>19</v>
      </c>
      <c r="C11059" t="s">
        <v>36</v>
      </c>
      <c r="D11059">
        <v>2328.34</v>
      </c>
      <c r="E11059">
        <v>0.36</v>
      </c>
      <c r="F11059">
        <f t="shared" si="344"/>
        <v>838.20240000000001</v>
      </c>
      <c r="G11059">
        <f t="shared" si="345"/>
        <v>1490.1376</v>
      </c>
      <c r="H11059">
        <v>3</v>
      </c>
      <c r="I11059" s="17">
        <v>45022</v>
      </c>
      <c r="J11059" s="17">
        <v>45023</v>
      </c>
      <c r="K11059" t="s">
        <v>31</v>
      </c>
      <c r="L11059" t="s">
        <v>22</v>
      </c>
      <c r="M11059">
        <v>675.87</v>
      </c>
      <c r="N11059" t="s">
        <v>34</v>
      </c>
    </row>
    <row r="11060" spans="1:14" ht="14.25" customHeight="1" x14ac:dyDescent="0.3">
      <c r="A11060" t="s">
        <v>14350</v>
      </c>
      <c r="B11060" t="s">
        <v>25</v>
      </c>
      <c r="C11060" t="s">
        <v>26</v>
      </c>
      <c r="D11060">
        <v>2329.46</v>
      </c>
      <c r="E11060">
        <v>0.44</v>
      </c>
      <c r="F11060">
        <f t="shared" si="344"/>
        <v>1024.9624000000001</v>
      </c>
      <c r="G11060">
        <f t="shared" si="345"/>
        <v>1304.4975999999999</v>
      </c>
      <c r="H11060">
        <v>3</v>
      </c>
      <c r="I11060" s="17">
        <v>45161</v>
      </c>
      <c r="J11060" s="17">
        <v>45166</v>
      </c>
      <c r="K11060" t="s">
        <v>31</v>
      </c>
      <c r="L11060" t="s">
        <v>22</v>
      </c>
      <c r="M11060">
        <v>649.32000000000005</v>
      </c>
      <c r="N11060" t="s">
        <v>34</v>
      </c>
    </row>
    <row r="11061" spans="1:14" ht="14.25" customHeight="1" x14ac:dyDescent="0.3">
      <c r="A11061" t="s">
        <v>14831</v>
      </c>
      <c r="B11061" t="s">
        <v>25</v>
      </c>
      <c r="C11061" t="s">
        <v>33</v>
      </c>
      <c r="D11061">
        <v>2331.9</v>
      </c>
      <c r="E11061">
        <v>0.42</v>
      </c>
      <c r="F11061">
        <f t="shared" si="344"/>
        <v>979.39800000000002</v>
      </c>
      <c r="G11061">
        <f t="shared" si="345"/>
        <v>1352.502</v>
      </c>
      <c r="H11061">
        <v>3</v>
      </c>
      <c r="I11061" s="17">
        <v>45270</v>
      </c>
      <c r="J11061" s="17">
        <v>45275</v>
      </c>
      <c r="K11061" t="s">
        <v>31</v>
      </c>
      <c r="L11061" t="s">
        <v>22</v>
      </c>
      <c r="M11061">
        <v>693.31</v>
      </c>
      <c r="N11061" t="s">
        <v>17</v>
      </c>
    </row>
    <row r="11062" spans="1:14" ht="14.25" customHeight="1" x14ac:dyDescent="0.3">
      <c r="A11062" t="s">
        <v>12496</v>
      </c>
      <c r="B11062" t="s">
        <v>25</v>
      </c>
      <c r="C11062" t="s">
        <v>36</v>
      </c>
      <c r="D11062">
        <v>2332.5100000000002</v>
      </c>
      <c r="E11062">
        <v>0.03</v>
      </c>
      <c r="F11062">
        <f t="shared" si="344"/>
        <v>69.975300000000004</v>
      </c>
      <c r="G11062">
        <f t="shared" si="345"/>
        <v>2262.5347000000002</v>
      </c>
      <c r="H11062">
        <v>3</v>
      </c>
      <c r="I11062" s="17">
        <v>45442</v>
      </c>
      <c r="J11062" s="17">
        <v>45445</v>
      </c>
      <c r="K11062" t="s">
        <v>31</v>
      </c>
      <c r="L11062" t="s">
        <v>22</v>
      </c>
      <c r="M11062">
        <v>542.25</v>
      </c>
      <c r="N11062" t="s">
        <v>39</v>
      </c>
    </row>
    <row r="11063" spans="1:14" ht="14.25" customHeight="1" x14ac:dyDescent="0.3">
      <c r="A11063" t="s">
        <v>6606</v>
      </c>
      <c r="B11063" t="s">
        <v>25</v>
      </c>
      <c r="C11063" t="s">
        <v>26</v>
      </c>
      <c r="D11063">
        <v>2336.63</v>
      </c>
      <c r="E11063">
        <v>0.35</v>
      </c>
      <c r="F11063">
        <f t="shared" si="344"/>
        <v>817.82050000000004</v>
      </c>
      <c r="G11063">
        <f t="shared" si="345"/>
        <v>1518.8095000000001</v>
      </c>
      <c r="H11063">
        <v>3</v>
      </c>
      <c r="I11063" s="17">
        <v>45463</v>
      </c>
      <c r="J11063" s="17">
        <v>45466</v>
      </c>
      <c r="K11063" t="s">
        <v>15</v>
      </c>
      <c r="L11063" t="s">
        <v>27</v>
      </c>
      <c r="M11063">
        <v>461.34</v>
      </c>
      <c r="N11063" t="s">
        <v>34</v>
      </c>
    </row>
    <row r="11064" spans="1:14" ht="14.25" customHeight="1" x14ac:dyDescent="0.3">
      <c r="A11064" t="s">
        <v>1218</v>
      </c>
      <c r="B11064" t="s">
        <v>19</v>
      </c>
      <c r="C11064" t="s">
        <v>33</v>
      </c>
      <c r="D11064">
        <v>2336.79</v>
      </c>
      <c r="E11064">
        <v>0.28000000000000003</v>
      </c>
      <c r="F11064">
        <f t="shared" si="344"/>
        <v>654.30120000000011</v>
      </c>
      <c r="G11064">
        <f t="shared" si="345"/>
        <v>1682.4887999999999</v>
      </c>
      <c r="H11064">
        <v>3</v>
      </c>
      <c r="I11064" s="17">
        <v>45438</v>
      </c>
      <c r="J11064" s="17">
        <v>45443</v>
      </c>
      <c r="K11064" t="s">
        <v>15</v>
      </c>
      <c r="L11064" t="s">
        <v>22</v>
      </c>
      <c r="M11064">
        <v>183.99</v>
      </c>
      <c r="N11064" t="s">
        <v>23</v>
      </c>
    </row>
    <row r="11065" spans="1:14" ht="14.25" customHeight="1" x14ac:dyDescent="0.3">
      <c r="A11065" t="s">
        <v>7180</v>
      </c>
      <c r="B11065" t="s">
        <v>19</v>
      </c>
      <c r="C11065" t="s">
        <v>36</v>
      </c>
      <c r="D11065">
        <v>2342.54</v>
      </c>
      <c r="E11065">
        <v>0.28999999999999998</v>
      </c>
      <c r="F11065">
        <f t="shared" si="344"/>
        <v>679.33659999999998</v>
      </c>
      <c r="G11065">
        <f t="shared" si="345"/>
        <v>1663.2033999999999</v>
      </c>
      <c r="H11065">
        <v>3</v>
      </c>
      <c r="I11065" s="17">
        <v>45125</v>
      </c>
      <c r="J11065" s="17">
        <v>45130</v>
      </c>
      <c r="K11065" t="s">
        <v>31</v>
      </c>
      <c r="L11065" t="s">
        <v>22</v>
      </c>
      <c r="M11065">
        <v>407.05</v>
      </c>
      <c r="N11065" t="s">
        <v>17</v>
      </c>
    </row>
    <row r="11066" spans="1:14" ht="14.25" customHeight="1" x14ac:dyDescent="0.3">
      <c r="A11066" t="s">
        <v>5731</v>
      </c>
      <c r="B11066" t="s">
        <v>13</v>
      </c>
      <c r="C11066" t="s">
        <v>20</v>
      </c>
      <c r="D11066">
        <v>2346.2199999999998</v>
      </c>
      <c r="E11066">
        <v>0.35</v>
      </c>
      <c r="F11066">
        <f t="shared" si="344"/>
        <v>821.17699999999991</v>
      </c>
      <c r="G11066">
        <f t="shared" si="345"/>
        <v>1525.0429999999999</v>
      </c>
      <c r="H11066">
        <v>3</v>
      </c>
      <c r="I11066" s="17">
        <v>45412</v>
      </c>
      <c r="J11066" s="17">
        <v>45416</v>
      </c>
      <c r="K11066" t="s">
        <v>21</v>
      </c>
      <c r="L11066" t="s">
        <v>22</v>
      </c>
      <c r="M11066">
        <v>155.33000000000001</v>
      </c>
      <c r="N11066" t="s">
        <v>17</v>
      </c>
    </row>
    <row r="11067" spans="1:14" ht="14.25" customHeight="1" x14ac:dyDescent="0.3">
      <c r="A11067" t="s">
        <v>4178</v>
      </c>
      <c r="B11067" t="s">
        <v>19</v>
      </c>
      <c r="C11067" t="s">
        <v>14</v>
      </c>
      <c r="D11067">
        <v>2349.41</v>
      </c>
      <c r="E11067">
        <v>0.32</v>
      </c>
      <c r="F11067">
        <f t="shared" si="344"/>
        <v>751.81119999999999</v>
      </c>
      <c r="G11067">
        <f t="shared" si="345"/>
        <v>1597.5987999999998</v>
      </c>
      <c r="H11067">
        <v>3</v>
      </c>
      <c r="I11067" s="17">
        <v>45540</v>
      </c>
      <c r="J11067" s="17">
        <v>45547</v>
      </c>
      <c r="K11067" t="s">
        <v>15</v>
      </c>
      <c r="L11067" t="s">
        <v>16</v>
      </c>
      <c r="M11067">
        <v>347.07</v>
      </c>
      <c r="N11067" t="s">
        <v>17</v>
      </c>
    </row>
    <row r="11068" spans="1:14" ht="14.25" customHeight="1" x14ac:dyDescent="0.3">
      <c r="A11068" t="s">
        <v>12938</v>
      </c>
      <c r="B11068" t="s">
        <v>41</v>
      </c>
      <c r="C11068" t="s">
        <v>36</v>
      </c>
      <c r="D11068">
        <v>2351.7399999999998</v>
      </c>
      <c r="E11068">
        <v>0.08</v>
      </c>
      <c r="F11068">
        <f t="shared" si="344"/>
        <v>188.13919999999999</v>
      </c>
      <c r="G11068">
        <f t="shared" si="345"/>
        <v>2163.6007999999997</v>
      </c>
      <c r="H11068">
        <v>3</v>
      </c>
      <c r="I11068" s="17">
        <v>45268</v>
      </c>
      <c r="J11068" s="17">
        <v>45272</v>
      </c>
      <c r="K11068" t="s">
        <v>21</v>
      </c>
      <c r="L11068" t="s">
        <v>16</v>
      </c>
      <c r="M11068">
        <v>294.76</v>
      </c>
      <c r="N11068" t="s">
        <v>17</v>
      </c>
    </row>
    <row r="11069" spans="1:14" ht="14.25" customHeight="1" x14ac:dyDescent="0.3">
      <c r="A11069" t="s">
        <v>2616</v>
      </c>
      <c r="B11069" t="s">
        <v>41</v>
      </c>
      <c r="C11069" t="s">
        <v>26</v>
      </c>
      <c r="D11069">
        <v>2352.89</v>
      </c>
      <c r="E11069">
        <v>0.42</v>
      </c>
      <c r="F11069">
        <f t="shared" si="344"/>
        <v>988.21379999999988</v>
      </c>
      <c r="G11069">
        <f t="shared" si="345"/>
        <v>1364.6761999999999</v>
      </c>
      <c r="H11069">
        <v>3</v>
      </c>
      <c r="I11069" s="17">
        <v>45519</v>
      </c>
      <c r="J11069" s="17">
        <v>45523</v>
      </c>
      <c r="K11069" t="s">
        <v>31</v>
      </c>
      <c r="L11069" t="s">
        <v>22</v>
      </c>
      <c r="M11069">
        <v>281.79000000000002</v>
      </c>
      <c r="N11069" t="s">
        <v>39</v>
      </c>
    </row>
    <row r="11070" spans="1:14" ht="14.25" customHeight="1" x14ac:dyDescent="0.3">
      <c r="A11070" t="s">
        <v>8810</v>
      </c>
      <c r="B11070" t="s">
        <v>13</v>
      </c>
      <c r="C11070" t="s">
        <v>33</v>
      </c>
      <c r="D11070">
        <v>2356.0300000000002</v>
      </c>
      <c r="E11070">
        <v>0.28999999999999998</v>
      </c>
      <c r="F11070">
        <f t="shared" si="344"/>
        <v>683.24869999999999</v>
      </c>
      <c r="G11070">
        <f t="shared" si="345"/>
        <v>1672.7813000000001</v>
      </c>
      <c r="H11070">
        <v>3</v>
      </c>
      <c r="I11070" s="17">
        <v>45063</v>
      </c>
      <c r="J11070" s="17">
        <v>45069</v>
      </c>
      <c r="K11070" t="s">
        <v>21</v>
      </c>
      <c r="L11070" t="s">
        <v>16</v>
      </c>
      <c r="M11070">
        <v>681.69</v>
      </c>
      <c r="N11070" t="s">
        <v>23</v>
      </c>
    </row>
    <row r="11071" spans="1:14" ht="14.25" customHeight="1" x14ac:dyDescent="0.3">
      <c r="A11071" t="s">
        <v>14169</v>
      </c>
      <c r="B11071" t="s">
        <v>13</v>
      </c>
      <c r="C11071" t="s">
        <v>33</v>
      </c>
      <c r="D11071">
        <v>2359.86</v>
      </c>
      <c r="E11071">
        <v>0.25</v>
      </c>
      <c r="F11071">
        <f t="shared" si="344"/>
        <v>589.96500000000003</v>
      </c>
      <c r="G11071">
        <f t="shared" si="345"/>
        <v>1769.895</v>
      </c>
      <c r="H11071">
        <v>3</v>
      </c>
      <c r="I11071" s="17">
        <v>45392</v>
      </c>
      <c r="J11071" s="17">
        <v>45393</v>
      </c>
      <c r="K11071" t="s">
        <v>21</v>
      </c>
      <c r="L11071" t="s">
        <v>27</v>
      </c>
      <c r="M11071">
        <v>626.55999999999995</v>
      </c>
      <c r="N11071" t="s">
        <v>28</v>
      </c>
    </row>
    <row r="11072" spans="1:14" ht="14.25" customHeight="1" x14ac:dyDescent="0.3">
      <c r="A11072" t="s">
        <v>15022</v>
      </c>
      <c r="B11072" t="s">
        <v>19</v>
      </c>
      <c r="C11072" t="s">
        <v>33</v>
      </c>
      <c r="D11072">
        <v>2360.81</v>
      </c>
      <c r="E11072">
        <v>0.31</v>
      </c>
      <c r="F11072">
        <f t="shared" si="344"/>
        <v>731.85109999999997</v>
      </c>
      <c r="G11072">
        <f t="shared" si="345"/>
        <v>1628.9589000000001</v>
      </c>
      <c r="H11072">
        <v>3</v>
      </c>
      <c r="I11072" s="17">
        <v>45600</v>
      </c>
      <c r="J11072" s="17">
        <v>45601</v>
      </c>
      <c r="K11072" t="s">
        <v>15</v>
      </c>
      <c r="L11072" t="s">
        <v>22</v>
      </c>
      <c r="M11072">
        <v>478.55</v>
      </c>
      <c r="N11072" t="s">
        <v>34</v>
      </c>
    </row>
    <row r="11073" spans="1:14" ht="14.25" customHeight="1" x14ac:dyDescent="0.3">
      <c r="A11073" t="s">
        <v>8259</v>
      </c>
      <c r="B11073" t="s">
        <v>41</v>
      </c>
      <c r="C11073" t="s">
        <v>20</v>
      </c>
      <c r="D11073">
        <v>2363.04</v>
      </c>
      <c r="E11073">
        <v>0.13</v>
      </c>
      <c r="F11073">
        <f t="shared" si="344"/>
        <v>307.1952</v>
      </c>
      <c r="G11073">
        <f t="shared" si="345"/>
        <v>2055.8447999999999</v>
      </c>
      <c r="H11073">
        <v>3</v>
      </c>
      <c r="I11073" s="17">
        <v>45233</v>
      </c>
      <c r="J11073" s="17">
        <v>45236</v>
      </c>
      <c r="K11073" t="s">
        <v>31</v>
      </c>
      <c r="L11073" t="s">
        <v>16</v>
      </c>
      <c r="M11073">
        <v>647.85</v>
      </c>
      <c r="N11073" t="s">
        <v>48</v>
      </c>
    </row>
    <row r="11074" spans="1:14" ht="14.25" customHeight="1" x14ac:dyDescent="0.3">
      <c r="A11074" t="s">
        <v>4603</v>
      </c>
      <c r="B11074" t="s">
        <v>19</v>
      </c>
      <c r="C11074" t="s">
        <v>33</v>
      </c>
      <c r="D11074">
        <v>2363.67</v>
      </c>
      <c r="E11074">
        <v>0.39</v>
      </c>
      <c r="F11074">
        <f t="shared" ref="F11074:F11137" si="346">D11074*E11074</f>
        <v>921.83130000000006</v>
      </c>
      <c r="G11074">
        <f t="shared" ref="G11074:G11137" si="347">D11074-F11074</f>
        <v>1441.8387</v>
      </c>
      <c r="H11074">
        <v>3</v>
      </c>
      <c r="I11074" s="17">
        <v>45627</v>
      </c>
      <c r="J11074" s="17">
        <v>45628</v>
      </c>
      <c r="K11074" t="s">
        <v>15</v>
      </c>
      <c r="L11074" t="s">
        <v>16</v>
      </c>
      <c r="M11074">
        <v>340.05</v>
      </c>
      <c r="N11074" t="s">
        <v>17</v>
      </c>
    </row>
    <row r="11075" spans="1:14" ht="14.25" customHeight="1" x14ac:dyDescent="0.3">
      <c r="A11075" t="s">
        <v>1242</v>
      </c>
      <c r="B11075" t="s">
        <v>25</v>
      </c>
      <c r="C11075" t="s">
        <v>20</v>
      </c>
      <c r="D11075">
        <v>2370.46</v>
      </c>
      <c r="E11075">
        <v>0.24</v>
      </c>
      <c r="F11075">
        <f t="shared" si="346"/>
        <v>568.91039999999998</v>
      </c>
      <c r="G11075">
        <f t="shared" si="347"/>
        <v>1801.5496000000001</v>
      </c>
      <c r="H11075">
        <v>3</v>
      </c>
      <c r="I11075" s="17">
        <v>45315</v>
      </c>
      <c r="J11075" s="17">
        <v>45317</v>
      </c>
      <c r="K11075" t="s">
        <v>31</v>
      </c>
      <c r="L11075" t="s">
        <v>16</v>
      </c>
      <c r="M11075">
        <v>581.35</v>
      </c>
      <c r="N11075" t="s">
        <v>17</v>
      </c>
    </row>
    <row r="11076" spans="1:14" ht="14.25" customHeight="1" x14ac:dyDescent="0.3">
      <c r="A11076" t="s">
        <v>9252</v>
      </c>
      <c r="B11076" t="s">
        <v>41</v>
      </c>
      <c r="C11076" t="s">
        <v>20</v>
      </c>
      <c r="D11076">
        <v>2375.86</v>
      </c>
      <c r="E11076">
        <v>0.28000000000000003</v>
      </c>
      <c r="F11076">
        <f t="shared" si="346"/>
        <v>665.24080000000015</v>
      </c>
      <c r="G11076">
        <f t="shared" si="347"/>
        <v>1710.6192000000001</v>
      </c>
      <c r="H11076">
        <v>3</v>
      </c>
      <c r="I11076" s="17">
        <v>45425</v>
      </c>
      <c r="J11076" s="17">
        <v>45430</v>
      </c>
      <c r="K11076" t="s">
        <v>15</v>
      </c>
      <c r="L11076" t="s">
        <v>27</v>
      </c>
      <c r="M11076">
        <v>675.39</v>
      </c>
      <c r="N11076" t="s">
        <v>48</v>
      </c>
    </row>
    <row r="11077" spans="1:14" ht="14.25" customHeight="1" x14ac:dyDescent="0.3">
      <c r="A11077" t="s">
        <v>7292</v>
      </c>
      <c r="B11077" t="s">
        <v>19</v>
      </c>
      <c r="C11077" t="s">
        <v>33</v>
      </c>
      <c r="D11077">
        <v>2377.0300000000002</v>
      </c>
      <c r="E11077">
        <v>0.39</v>
      </c>
      <c r="F11077">
        <f t="shared" si="346"/>
        <v>927.04170000000011</v>
      </c>
      <c r="G11077">
        <f t="shared" si="347"/>
        <v>1449.9883</v>
      </c>
      <c r="H11077">
        <v>3</v>
      </c>
      <c r="I11077" s="17">
        <v>45353</v>
      </c>
      <c r="J11077" s="17">
        <v>45356</v>
      </c>
      <c r="K11077" t="s">
        <v>15</v>
      </c>
      <c r="L11077" t="s">
        <v>22</v>
      </c>
      <c r="M11077">
        <v>274.64</v>
      </c>
      <c r="N11077" t="s">
        <v>23</v>
      </c>
    </row>
    <row r="11078" spans="1:14" ht="14.25" customHeight="1" x14ac:dyDescent="0.3">
      <c r="A11078" t="s">
        <v>12652</v>
      </c>
      <c r="B11078" t="s">
        <v>13</v>
      </c>
      <c r="C11078" t="s">
        <v>14</v>
      </c>
      <c r="D11078">
        <v>2385.79</v>
      </c>
      <c r="E11078">
        <v>0.12</v>
      </c>
      <c r="F11078">
        <f t="shared" si="346"/>
        <v>286.29480000000001</v>
      </c>
      <c r="G11078">
        <f t="shared" si="347"/>
        <v>2099.4951999999998</v>
      </c>
      <c r="H11078">
        <v>3</v>
      </c>
      <c r="I11078" s="17">
        <v>45599</v>
      </c>
      <c r="J11078" s="17">
        <v>45606</v>
      </c>
      <c r="K11078" t="s">
        <v>31</v>
      </c>
      <c r="L11078" t="s">
        <v>22</v>
      </c>
      <c r="M11078">
        <v>410.84</v>
      </c>
      <c r="N11078" t="s">
        <v>28</v>
      </c>
    </row>
    <row r="11079" spans="1:14" ht="14.25" customHeight="1" x14ac:dyDescent="0.3">
      <c r="A11079" t="s">
        <v>12991</v>
      </c>
      <c r="B11079" t="s">
        <v>25</v>
      </c>
      <c r="C11079" t="s">
        <v>26</v>
      </c>
      <c r="D11079">
        <v>2389.7199999999998</v>
      </c>
      <c r="E11079">
        <v>0.12</v>
      </c>
      <c r="F11079">
        <f t="shared" si="346"/>
        <v>286.76639999999998</v>
      </c>
      <c r="G11079">
        <f t="shared" si="347"/>
        <v>2102.9535999999998</v>
      </c>
      <c r="H11079">
        <v>3</v>
      </c>
      <c r="I11079" s="17">
        <v>45534</v>
      </c>
      <c r="J11079" s="17">
        <v>45539</v>
      </c>
      <c r="K11079" t="s">
        <v>21</v>
      </c>
      <c r="L11079" t="s">
        <v>27</v>
      </c>
      <c r="M11079">
        <v>655.27</v>
      </c>
      <c r="N11079" t="s">
        <v>23</v>
      </c>
    </row>
    <row r="11080" spans="1:14" ht="14.25" customHeight="1" x14ac:dyDescent="0.3">
      <c r="A11080" t="s">
        <v>4704</v>
      </c>
      <c r="B11080" t="s">
        <v>25</v>
      </c>
      <c r="C11080" t="s">
        <v>20</v>
      </c>
      <c r="D11080">
        <v>2390.4499999999998</v>
      </c>
      <c r="E11080">
        <v>0.11</v>
      </c>
      <c r="F11080">
        <f t="shared" si="346"/>
        <v>262.9495</v>
      </c>
      <c r="G11080">
        <f t="shared" si="347"/>
        <v>2127.5004999999996</v>
      </c>
      <c r="H11080">
        <v>3</v>
      </c>
      <c r="I11080" s="17">
        <v>45582</v>
      </c>
      <c r="J11080" s="17">
        <v>45583</v>
      </c>
      <c r="K11080" t="s">
        <v>31</v>
      </c>
      <c r="L11080" t="s">
        <v>22</v>
      </c>
      <c r="M11080">
        <v>259.2</v>
      </c>
      <c r="N11080" t="s">
        <v>48</v>
      </c>
    </row>
    <row r="11081" spans="1:14" ht="14.25" customHeight="1" x14ac:dyDescent="0.3">
      <c r="A11081" t="s">
        <v>7790</v>
      </c>
      <c r="B11081" t="s">
        <v>13</v>
      </c>
      <c r="C11081" t="s">
        <v>20</v>
      </c>
      <c r="D11081">
        <v>2390.6</v>
      </c>
      <c r="E11081">
        <v>7.0000000000000007E-2</v>
      </c>
      <c r="F11081">
        <f t="shared" si="346"/>
        <v>167.34200000000001</v>
      </c>
      <c r="G11081">
        <f t="shared" si="347"/>
        <v>2223.2579999999998</v>
      </c>
      <c r="H11081">
        <v>3</v>
      </c>
      <c r="I11081" s="17">
        <v>45524</v>
      </c>
      <c r="J11081" s="17">
        <v>45527</v>
      </c>
      <c r="K11081" t="s">
        <v>21</v>
      </c>
      <c r="L11081" t="s">
        <v>16</v>
      </c>
      <c r="M11081">
        <v>582.59</v>
      </c>
      <c r="N11081" t="s">
        <v>39</v>
      </c>
    </row>
    <row r="11082" spans="1:14" ht="14.25" customHeight="1" x14ac:dyDescent="0.3">
      <c r="A11082" t="s">
        <v>15005</v>
      </c>
      <c r="B11082" t="s">
        <v>25</v>
      </c>
      <c r="C11082" t="s">
        <v>33</v>
      </c>
      <c r="D11082">
        <v>2391.63</v>
      </c>
      <c r="E11082">
        <v>0.3</v>
      </c>
      <c r="F11082">
        <f t="shared" si="346"/>
        <v>717.48900000000003</v>
      </c>
      <c r="G11082">
        <f t="shared" si="347"/>
        <v>1674.1410000000001</v>
      </c>
      <c r="H11082">
        <v>3</v>
      </c>
      <c r="I11082" s="17">
        <v>45612</v>
      </c>
      <c r="J11082" s="17">
        <v>45617</v>
      </c>
      <c r="K11082" t="s">
        <v>31</v>
      </c>
      <c r="L11082" t="s">
        <v>22</v>
      </c>
      <c r="M11082">
        <v>664.13</v>
      </c>
      <c r="N11082" t="s">
        <v>17</v>
      </c>
    </row>
    <row r="11083" spans="1:14" ht="14.25" customHeight="1" x14ac:dyDescent="0.3">
      <c r="A11083" t="s">
        <v>9386</v>
      </c>
      <c r="B11083" t="s">
        <v>13</v>
      </c>
      <c r="C11083" t="s">
        <v>14</v>
      </c>
      <c r="D11083">
        <v>2399.09</v>
      </c>
      <c r="E11083">
        <v>0.36</v>
      </c>
      <c r="F11083">
        <f t="shared" si="346"/>
        <v>863.67240000000004</v>
      </c>
      <c r="G11083">
        <f t="shared" si="347"/>
        <v>1535.4176000000002</v>
      </c>
      <c r="H11083">
        <v>3</v>
      </c>
      <c r="I11083" s="17">
        <v>44961</v>
      </c>
      <c r="J11083" s="17">
        <v>44965</v>
      </c>
      <c r="K11083" t="s">
        <v>21</v>
      </c>
      <c r="L11083" t="s">
        <v>27</v>
      </c>
      <c r="M11083">
        <v>575.26</v>
      </c>
      <c r="N11083" t="s">
        <v>48</v>
      </c>
    </row>
    <row r="11084" spans="1:14" ht="14.25" customHeight="1" x14ac:dyDescent="0.3">
      <c r="A11084" t="s">
        <v>15375</v>
      </c>
      <c r="B11084" t="s">
        <v>25</v>
      </c>
      <c r="C11084" t="s">
        <v>20</v>
      </c>
      <c r="D11084">
        <v>2400.38</v>
      </c>
      <c r="E11084">
        <v>0.12</v>
      </c>
      <c r="F11084">
        <f t="shared" si="346"/>
        <v>288.04559999999998</v>
      </c>
      <c r="G11084">
        <f t="shared" si="347"/>
        <v>2112.3344000000002</v>
      </c>
      <c r="H11084">
        <v>3</v>
      </c>
      <c r="I11084" s="17">
        <v>45081</v>
      </c>
      <c r="J11084" s="17">
        <v>45083</v>
      </c>
      <c r="K11084" t="s">
        <v>15</v>
      </c>
      <c r="L11084" t="s">
        <v>22</v>
      </c>
      <c r="M11084">
        <v>231.2</v>
      </c>
      <c r="N11084" t="s">
        <v>17</v>
      </c>
    </row>
    <row r="11085" spans="1:14" ht="14.25" customHeight="1" x14ac:dyDescent="0.3">
      <c r="A11085" t="s">
        <v>13084</v>
      </c>
      <c r="B11085" t="s">
        <v>25</v>
      </c>
      <c r="C11085" t="s">
        <v>20</v>
      </c>
      <c r="D11085">
        <v>2413.66</v>
      </c>
      <c r="E11085">
        <v>0.17</v>
      </c>
      <c r="F11085">
        <f t="shared" si="346"/>
        <v>410.32220000000001</v>
      </c>
      <c r="G11085">
        <f t="shared" si="347"/>
        <v>2003.3377999999998</v>
      </c>
      <c r="H11085">
        <v>3</v>
      </c>
      <c r="I11085" s="17">
        <v>45585</v>
      </c>
      <c r="J11085" s="17">
        <v>45592</v>
      </c>
      <c r="K11085" t="s">
        <v>15</v>
      </c>
      <c r="L11085" t="s">
        <v>22</v>
      </c>
      <c r="M11085">
        <v>298.98</v>
      </c>
      <c r="N11085" t="s">
        <v>28</v>
      </c>
    </row>
    <row r="11086" spans="1:14" ht="14.25" customHeight="1" x14ac:dyDescent="0.3">
      <c r="A11086" t="s">
        <v>11687</v>
      </c>
      <c r="B11086" t="s">
        <v>13</v>
      </c>
      <c r="C11086" t="s">
        <v>36</v>
      </c>
      <c r="D11086">
        <v>2413.9299999999998</v>
      </c>
      <c r="E11086">
        <v>0.48</v>
      </c>
      <c r="F11086">
        <f t="shared" si="346"/>
        <v>1158.6863999999998</v>
      </c>
      <c r="G11086">
        <f t="shared" si="347"/>
        <v>1255.2436</v>
      </c>
      <c r="H11086">
        <v>3</v>
      </c>
      <c r="I11086" s="17">
        <v>45578</v>
      </c>
      <c r="J11086" s="17">
        <v>45583</v>
      </c>
      <c r="K11086" t="s">
        <v>31</v>
      </c>
      <c r="L11086" t="s">
        <v>27</v>
      </c>
      <c r="M11086">
        <v>594.12</v>
      </c>
      <c r="N11086" t="s">
        <v>39</v>
      </c>
    </row>
    <row r="11087" spans="1:14" ht="14.25" customHeight="1" x14ac:dyDescent="0.3">
      <c r="A11087" t="s">
        <v>84</v>
      </c>
      <c r="B11087" t="s">
        <v>41</v>
      </c>
      <c r="C11087" t="s">
        <v>36</v>
      </c>
      <c r="D11087">
        <v>2414.7600000000002</v>
      </c>
      <c r="E11087">
        <v>0.43</v>
      </c>
      <c r="F11087">
        <f t="shared" si="346"/>
        <v>1038.3468</v>
      </c>
      <c r="G11087">
        <f t="shared" si="347"/>
        <v>1376.4132000000002</v>
      </c>
      <c r="H11087">
        <v>3</v>
      </c>
      <c r="I11087" s="17">
        <v>44955</v>
      </c>
      <c r="J11087" s="17">
        <v>44961</v>
      </c>
      <c r="K11087" t="s">
        <v>21</v>
      </c>
      <c r="L11087" t="s">
        <v>27</v>
      </c>
      <c r="M11087">
        <v>687.58</v>
      </c>
      <c r="N11087" t="s">
        <v>23</v>
      </c>
    </row>
    <row r="11088" spans="1:14" ht="14.25" customHeight="1" x14ac:dyDescent="0.3">
      <c r="A11088" t="s">
        <v>12104</v>
      </c>
      <c r="B11088" t="s">
        <v>19</v>
      </c>
      <c r="C11088" t="s">
        <v>26</v>
      </c>
      <c r="D11088">
        <v>2415.38</v>
      </c>
      <c r="E11088">
        <v>0.13</v>
      </c>
      <c r="F11088">
        <f t="shared" si="346"/>
        <v>313.99940000000004</v>
      </c>
      <c r="G11088">
        <f t="shared" si="347"/>
        <v>2101.3806</v>
      </c>
      <c r="H11088">
        <v>3</v>
      </c>
      <c r="I11088" s="17">
        <v>44927</v>
      </c>
      <c r="J11088" s="17">
        <v>44928</v>
      </c>
      <c r="K11088" t="s">
        <v>15</v>
      </c>
      <c r="L11088" t="s">
        <v>27</v>
      </c>
      <c r="M11088">
        <v>510.53</v>
      </c>
      <c r="N11088" t="s">
        <v>28</v>
      </c>
    </row>
    <row r="11089" spans="1:14" ht="14.25" customHeight="1" x14ac:dyDescent="0.3">
      <c r="A11089" t="s">
        <v>11859</v>
      </c>
      <c r="B11089" t="s">
        <v>41</v>
      </c>
      <c r="C11089" t="s">
        <v>26</v>
      </c>
      <c r="D11089">
        <v>2421.2800000000002</v>
      </c>
      <c r="E11089">
        <v>0.12</v>
      </c>
      <c r="F11089">
        <f t="shared" si="346"/>
        <v>290.55360000000002</v>
      </c>
      <c r="G11089">
        <f t="shared" si="347"/>
        <v>2130.7264</v>
      </c>
      <c r="H11089">
        <v>3</v>
      </c>
      <c r="I11089" s="17">
        <v>45456</v>
      </c>
      <c r="J11089" s="17">
        <v>45459</v>
      </c>
      <c r="K11089" t="s">
        <v>21</v>
      </c>
      <c r="L11089" t="s">
        <v>22</v>
      </c>
      <c r="M11089">
        <v>370.66</v>
      </c>
      <c r="N11089" t="s">
        <v>17</v>
      </c>
    </row>
    <row r="11090" spans="1:14" ht="14.25" customHeight="1" x14ac:dyDescent="0.3">
      <c r="A11090" t="s">
        <v>10157</v>
      </c>
      <c r="B11090" t="s">
        <v>13</v>
      </c>
      <c r="C11090" t="s">
        <v>14</v>
      </c>
      <c r="D11090">
        <v>2423.7600000000002</v>
      </c>
      <c r="E11090">
        <v>0.31</v>
      </c>
      <c r="F11090">
        <f t="shared" si="346"/>
        <v>751.36560000000009</v>
      </c>
      <c r="G11090">
        <f t="shared" si="347"/>
        <v>1672.3944000000001</v>
      </c>
      <c r="H11090">
        <v>3</v>
      </c>
      <c r="I11090" s="17">
        <v>45634</v>
      </c>
      <c r="J11090" s="17">
        <v>45640</v>
      </c>
      <c r="K11090" t="s">
        <v>31</v>
      </c>
      <c r="L11090" t="s">
        <v>16</v>
      </c>
      <c r="M11090">
        <v>221.06</v>
      </c>
      <c r="N11090" t="s">
        <v>28</v>
      </c>
    </row>
    <row r="11091" spans="1:14" ht="14.25" customHeight="1" x14ac:dyDescent="0.3">
      <c r="A11091" t="s">
        <v>11502</v>
      </c>
      <c r="B11091" t="s">
        <v>19</v>
      </c>
      <c r="C11091" t="s">
        <v>33</v>
      </c>
      <c r="D11091">
        <v>2428.09</v>
      </c>
      <c r="E11091">
        <v>0.28000000000000003</v>
      </c>
      <c r="F11091">
        <f t="shared" si="346"/>
        <v>679.86520000000007</v>
      </c>
      <c r="G11091">
        <f t="shared" si="347"/>
        <v>1748.2248</v>
      </c>
      <c r="H11091">
        <v>3</v>
      </c>
      <c r="I11091" s="17">
        <v>45622</v>
      </c>
      <c r="J11091" s="17">
        <v>45627</v>
      </c>
      <c r="K11091" t="s">
        <v>15</v>
      </c>
      <c r="L11091" t="s">
        <v>27</v>
      </c>
      <c r="M11091">
        <v>555.26</v>
      </c>
      <c r="N11091" t="s">
        <v>23</v>
      </c>
    </row>
    <row r="11092" spans="1:14" ht="14.25" customHeight="1" x14ac:dyDescent="0.3">
      <c r="A11092" t="s">
        <v>7258</v>
      </c>
      <c r="B11092" t="s">
        <v>19</v>
      </c>
      <c r="C11092" t="s">
        <v>20</v>
      </c>
      <c r="D11092">
        <v>2431.0100000000002</v>
      </c>
      <c r="E11092">
        <v>0.21</v>
      </c>
      <c r="F11092">
        <f t="shared" si="346"/>
        <v>510.51210000000003</v>
      </c>
      <c r="G11092">
        <f t="shared" si="347"/>
        <v>1920.4979000000003</v>
      </c>
      <c r="H11092">
        <v>3</v>
      </c>
      <c r="I11092" s="17">
        <v>45446</v>
      </c>
      <c r="J11092" s="17">
        <v>45450</v>
      </c>
      <c r="K11092" t="s">
        <v>31</v>
      </c>
      <c r="L11092" t="s">
        <v>27</v>
      </c>
      <c r="M11092">
        <v>429.17</v>
      </c>
      <c r="N11092" t="s">
        <v>17</v>
      </c>
    </row>
    <row r="11093" spans="1:14" ht="14.25" customHeight="1" x14ac:dyDescent="0.3">
      <c r="A11093" t="s">
        <v>1817</v>
      </c>
      <c r="B11093" t="s">
        <v>13</v>
      </c>
      <c r="C11093" t="s">
        <v>26</v>
      </c>
      <c r="D11093">
        <v>2433.9</v>
      </c>
      <c r="E11093">
        <v>0.3</v>
      </c>
      <c r="F11093">
        <f t="shared" si="346"/>
        <v>730.17</v>
      </c>
      <c r="G11093">
        <f t="shared" si="347"/>
        <v>1703.73</v>
      </c>
      <c r="H11093">
        <v>3</v>
      </c>
      <c r="I11093" s="17">
        <v>45505</v>
      </c>
      <c r="J11093" s="17">
        <v>45506</v>
      </c>
      <c r="K11093" t="s">
        <v>15</v>
      </c>
      <c r="L11093" t="s">
        <v>27</v>
      </c>
      <c r="M11093">
        <v>636.38</v>
      </c>
      <c r="N11093" t="s">
        <v>34</v>
      </c>
    </row>
    <row r="11094" spans="1:14" ht="14.25" customHeight="1" x14ac:dyDescent="0.3">
      <c r="A11094" t="s">
        <v>15370</v>
      </c>
      <c r="B11094" t="s">
        <v>25</v>
      </c>
      <c r="C11094" t="s">
        <v>33</v>
      </c>
      <c r="D11094">
        <v>2435.06</v>
      </c>
      <c r="E11094">
        <v>0.18</v>
      </c>
      <c r="F11094">
        <f t="shared" si="346"/>
        <v>438.31079999999997</v>
      </c>
      <c r="G11094">
        <f t="shared" si="347"/>
        <v>1996.7492</v>
      </c>
      <c r="H11094">
        <v>3</v>
      </c>
      <c r="I11094" s="17">
        <v>45497</v>
      </c>
      <c r="J11094" s="17">
        <v>45502</v>
      </c>
      <c r="K11094" t="s">
        <v>15</v>
      </c>
      <c r="L11094" t="s">
        <v>16</v>
      </c>
      <c r="M11094">
        <v>335.86</v>
      </c>
      <c r="N11094" t="s">
        <v>34</v>
      </c>
    </row>
    <row r="11095" spans="1:14" ht="14.25" customHeight="1" x14ac:dyDescent="0.3">
      <c r="A11095" t="s">
        <v>11921</v>
      </c>
      <c r="B11095" t="s">
        <v>19</v>
      </c>
      <c r="C11095" t="s">
        <v>36</v>
      </c>
      <c r="D11095">
        <v>2440.5500000000002</v>
      </c>
      <c r="E11095">
        <v>0.18</v>
      </c>
      <c r="F11095">
        <f t="shared" si="346"/>
        <v>439.29900000000004</v>
      </c>
      <c r="G11095">
        <f t="shared" si="347"/>
        <v>2001.2510000000002</v>
      </c>
      <c r="H11095">
        <v>3</v>
      </c>
      <c r="I11095" s="17">
        <v>45129</v>
      </c>
      <c r="J11095" s="17">
        <v>45131</v>
      </c>
      <c r="K11095" t="s">
        <v>31</v>
      </c>
      <c r="L11095" t="s">
        <v>27</v>
      </c>
      <c r="M11095">
        <v>718.41</v>
      </c>
      <c r="N11095" t="s">
        <v>34</v>
      </c>
    </row>
    <row r="11096" spans="1:14" ht="14.25" customHeight="1" x14ac:dyDescent="0.3">
      <c r="A11096" t="s">
        <v>9660</v>
      </c>
      <c r="B11096" t="s">
        <v>19</v>
      </c>
      <c r="C11096" t="s">
        <v>26</v>
      </c>
      <c r="D11096">
        <v>2443.11</v>
      </c>
      <c r="E11096">
        <v>0.14000000000000001</v>
      </c>
      <c r="F11096">
        <f t="shared" si="346"/>
        <v>342.03540000000004</v>
      </c>
      <c r="G11096">
        <f t="shared" si="347"/>
        <v>2101.0745999999999</v>
      </c>
      <c r="H11096">
        <v>3</v>
      </c>
      <c r="I11096" s="17">
        <v>45349</v>
      </c>
      <c r="J11096" s="17">
        <v>45352</v>
      </c>
      <c r="K11096" t="s">
        <v>21</v>
      </c>
      <c r="L11096" t="s">
        <v>16</v>
      </c>
      <c r="M11096">
        <v>287.56</v>
      </c>
      <c r="N11096" t="s">
        <v>48</v>
      </c>
    </row>
    <row r="11097" spans="1:14" ht="14.25" customHeight="1" x14ac:dyDescent="0.3">
      <c r="A11097" t="s">
        <v>3310</v>
      </c>
      <c r="B11097" t="s">
        <v>19</v>
      </c>
      <c r="C11097" t="s">
        <v>14</v>
      </c>
      <c r="D11097">
        <v>2458.13</v>
      </c>
      <c r="E11097">
        <v>0.11</v>
      </c>
      <c r="F11097">
        <f t="shared" si="346"/>
        <v>270.39429999999999</v>
      </c>
      <c r="G11097">
        <f t="shared" si="347"/>
        <v>2187.7357000000002</v>
      </c>
      <c r="H11097">
        <v>3</v>
      </c>
      <c r="I11097" s="17">
        <v>45198</v>
      </c>
      <c r="J11097" s="17">
        <v>45202</v>
      </c>
      <c r="K11097" t="s">
        <v>31</v>
      </c>
      <c r="L11097" t="s">
        <v>27</v>
      </c>
      <c r="M11097">
        <v>391.55</v>
      </c>
      <c r="N11097" t="s">
        <v>34</v>
      </c>
    </row>
    <row r="11098" spans="1:14" ht="14.25" customHeight="1" x14ac:dyDescent="0.3">
      <c r="A11098" t="s">
        <v>6952</v>
      </c>
      <c r="B11098" t="s">
        <v>41</v>
      </c>
      <c r="C11098" t="s">
        <v>36</v>
      </c>
      <c r="D11098">
        <v>2461.15</v>
      </c>
      <c r="E11098">
        <v>0.14000000000000001</v>
      </c>
      <c r="F11098">
        <f t="shared" si="346"/>
        <v>344.56100000000004</v>
      </c>
      <c r="G11098">
        <f t="shared" si="347"/>
        <v>2116.5889999999999</v>
      </c>
      <c r="H11098">
        <v>3</v>
      </c>
      <c r="I11098" s="17">
        <v>45612</v>
      </c>
      <c r="J11098" s="17">
        <v>45619</v>
      </c>
      <c r="K11098" t="s">
        <v>21</v>
      </c>
      <c r="L11098" t="s">
        <v>16</v>
      </c>
      <c r="M11098">
        <v>596.25</v>
      </c>
      <c r="N11098" t="s">
        <v>28</v>
      </c>
    </row>
    <row r="11099" spans="1:14" ht="14.25" customHeight="1" x14ac:dyDescent="0.3">
      <c r="A11099" t="s">
        <v>10105</v>
      </c>
      <c r="B11099" t="s">
        <v>41</v>
      </c>
      <c r="C11099" t="s">
        <v>26</v>
      </c>
      <c r="D11099">
        <v>2466.08</v>
      </c>
      <c r="E11099">
        <v>0.09</v>
      </c>
      <c r="F11099">
        <f t="shared" si="346"/>
        <v>221.94719999999998</v>
      </c>
      <c r="G11099">
        <f t="shared" si="347"/>
        <v>2244.1327999999999</v>
      </c>
      <c r="H11099">
        <v>3</v>
      </c>
      <c r="I11099" s="17">
        <v>45136</v>
      </c>
      <c r="J11099" s="17">
        <v>45142</v>
      </c>
      <c r="K11099" t="s">
        <v>21</v>
      </c>
      <c r="L11099" t="s">
        <v>16</v>
      </c>
      <c r="M11099">
        <v>460.58</v>
      </c>
      <c r="N11099" t="s">
        <v>28</v>
      </c>
    </row>
    <row r="11100" spans="1:14" ht="14.25" customHeight="1" x14ac:dyDescent="0.3">
      <c r="A11100" t="s">
        <v>3124</v>
      </c>
      <c r="B11100" t="s">
        <v>41</v>
      </c>
      <c r="C11100" t="s">
        <v>26</v>
      </c>
      <c r="D11100">
        <v>2477</v>
      </c>
      <c r="E11100">
        <v>0.39</v>
      </c>
      <c r="F11100">
        <f t="shared" si="346"/>
        <v>966.03000000000009</v>
      </c>
      <c r="G11100">
        <f t="shared" si="347"/>
        <v>1510.9699999999998</v>
      </c>
      <c r="H11100">
        <v>3</v>
      </c>
      <c r="I11100" s="17">
        <v>44976</v>
      </c>
      <c r="J11100" s="17">
        <v>44982</v>
      </c>
      <c r="K11100" t="s">
        <v>15</v>
      </c>
      <c r="L11100" t="s">
        <v>16</v>
      </c>
      <c r="M11100">
        <v>403.54</v>
      </c>
      <c r="N11100" t="s">
        <v>28</v>
      </c>
    </row>
    <row r="11101" spans="1:14" ht="14.25" customHeight="1" x14ac:dyDescent="0.3">
      <c r="A11101" t="s">
        <v>10535</v>
      </c>
      <c r="B11101" t="s">
        <v>19</v>
      </c>
      <c r="C11101" t="s">
        <v>33</v>
      </c>
      <c r="D11101">
        <v>2477.06</v>
      </c>
      <c r="E11101">
        <v>0.21</v>
      </c>
      <c r="F11101">
        <f t="shared" si="346"/>
        <v>520.18259999999998</v>
      </c>
      <c r="G11101">
        <f t="shared" si="347"/>
        <v>1956.8773999999999</v>
      </c>
      <c r="H11101">
        <v>3</v>
      </c>
      <c r="I11101" s="17">
        <v>45213</v>
      </c>
      <c r="J11101" s="17">
        <v>45216</v>
      </c>
      <c r="K11101" t="s">
        <v>21</v>
      </c>
      <c r="L11101" t="s">
        <v>27</v>
      </c>
      <c r="M11101">
        <v>420.12</v>
      </c>
      <c r="N11101" t="s">
        <v>17</v>
      </c>
    </row>
    <row r="11102" spans="1:14" ht="14.25" customHeight="1" x14ac:dyDescent="0.3">
      <c r="A11102" t="s">
        <v>10839</v>
      </c>
      <c r="B11102" t="s">
        <v>25</v>
      </c>
      <c r="C11102" t="s">
        <v>36</v>
      </c>
      <c r="D11102">
        <v>2479.1799999999998</v>
      </c>
      <c r="E11102">
        <v>0.17</v>
      </c>
      <c r="F11102">
        <f t="shared" si="346"/>
        <v>421.4606</v>
      </c>
      <c r="G11102">
        <f t="shared" si="347"/>
        <v>2057.7194</v>
      </c>
      <c r="H11102">
        <v>3</v>
      </c>
      <c r="I11102" s="17">
        <v>45302</v>
      </c>
      <c r="J11102" s="17">
        <v>45307</v>
      </c>
      <c r="K11102" t="s">
        <v>31</v>
      </c>
      <c r="L11102" t="s">
        <v>16</v>
      </c>
      <c r="M11102">
        <v>446.03</v>
      </c>
      <c r="N11102" t="s">
        <v>48</v>
      </c>
    </row>
    <row r="11103" spans="1:14" ht="14.25" customHeight="1" x14ac:dyDescent="0.3">
      <c r="A11103" t="s">
        <v>14651</v>
      </c>
      <c r="B11103" t="s">
        <v>41</v>
      </c>
      <c r="C11103" t="s">
        <v>33</v>
      </c>
      <c r="D11103">
        <v>2484.2399999999998</v>
      </c>
      <c r="E11103">
        <v>0.27</v>
      </c>
      <c r="F11103">
        <f t="shared" si="346"/>
        <v>670.74479999999994</v>
      </c>
      <c r="G11103">
        <f t="shared" si="347"/>
        <v>1813.4951999999998</v>
      </c>
      <c r="H11103">
        <v>3</v>
      </c>
      <c r="I11103" s="17">
        <v>45253</v>
      </c>
      <c r="J11103" s="17">
        <v>45257</v>
      </c>
      <c r="K11103" t="s">
        <v>21</v>
      </c>
      <c r="L11103" t="s">
        <v>22</v>
      </c>
      <c r="M11103">
        <v>333.11</v>
      </c>
      <c r="N11103" t="s">
        <v>28</v>
      </c>
    </row>
    <row r="11104" spans="1:14" ht="14.25" customHeight="1" x14ac:dyDescent="0.3">
      <c r="A11104" t="s">
        <v>7856</v>
      </c>
      <c r="B11104" t="s">
        <v>41</v>
      </c>
      <c r="C11104" t="s">
        <v>36</v>
      </c>
      <c r="D11104">
        <v>2484.91</v>
      </c>
      <c r="E11104">
        <v>0.24</v>
      </c>
      <c r="F11104">
        <f t="shared" si="346"/>
        <v>596.37839999999994</v>
      </c>
      <c r="G11104">
        <f t="shared" si="347"/>
        <v>1888.5315999999998</v>
      </c>
      <c r="H11104">
        <v>3</v>
      </c>
      <c r="I11104" s="17">
        <v>45532</v>
      </c>
      <c r="J11104" s="17">
        <v>45534</v>
      </c>
      <c r="K11104" t="s">
        <v>21</v>
      </c>
      <c r="L11104" t="s">
        <v>22</v>
      </c>
      <c r="M11104">
        <v>352.99</v>
      </c>
      <c r="N11104" t="s">
        <v>28</v>
      </c>
    </row>
    <row r="11105" spans="1:14" ht="14.25" customHeight="1" x14ac:dyDescent="0.3">
      <c r="A11105" t="s">
        <v>8392</v>
      </c>
      <c r="B11105" t="s">
        <v>25</v>
      </c>
      <c r="C11105" t="s">
        <v>20</v>
      </c>
      <c r="D11105">
        <v>2487.98</v>
      </c>
      <c r="E11105">
        <v>0.1</v>
      </c>
      <c r="F11105">
        <f t="shared" si="346"/>
        <v>248.798</v>
      </c>
      <c r="G11105">
        <f t="shared" si="347"/>
        <v>2239.1819999999998</v>
      </c>
      <c r="H11105">
        <v>3</v>
      </c>
      <c r="I11105" s="17">
        <v>45243</v>
      </c>
      <c r="J11105" s="17">
        <v>45250</v>
      </c>
      <c r="K11105" t="s">
        <v>31</v>
      </c>
      <c r="L11105" t="s">
        <v>16</v>
      </c>
      <c r="M11105">
        <v>612.76</v>
      </c>
      <c r="N11105" t="s">
        <v>34</v>
      </c>
    </row>
    <row r="11106" spans="1:14" ht="14.25" customHeight="1" x14ac:dyDescent="0.3">
      <c r="A11106" t="s">
        <v>1849</v>
      </c>
      <c r="B11106" t="s">
        <v>41</v>
      </c>
      <c r="C11106" t="s">
        <v>33</v>
      </c>
      <c r="D11106">
        <v>2488.59</v>
      </c>
      <c r="E11106">
        <v>0.25</v>
      </c>
      <c r="F11106">
        <f t="shared" si="346"/>
        <v>622.14750000000004</v>
      </c>
      <c r="G11106">
        <f t="shared" si="347"/>
        <v>1866.4425000000001</v>
      </c>
      <c r="H11106">
        <v>3</v>
      </c>
      <c r="I11106" s="17">
        <v>45388</v>
      </c>
      <c r="J11106" s="17">
        <v>45392</v>
      </c>
      <c r="K11106" t="s">
        <v>15</v>
      </c>
      <c r="L11106" t="s">
        <v>16</v>
      </c>
      <c r="M11106">
        <v>163.38999999999999</v>
      </c>
      <c r="N11106" t="s">
        <v>39</v>
      </c>
    </row>
    <row r="11107" spans="1:14" ht="14.25" customHeight="1" x14ac:dyDescent="0.3">
      <c r="A11107" t="s">
        <v>13801</v>
      </c>
      <c r="B11107" t="s">
        <v>41</v>
      </c>
      <c r="C11107" t="s">
        <v>26</v>
      </c>
      <c r="D11107">
        <v>2489.23</v>
      </c>
      <c r="E11107">
        <v>0.12</v>
      </c>
      <c r="F11107">
        <f t="shared" si="346"/>
        <v>298.70760000000001</v>
      </c>
      <c r="G11107">
        <f t="shared" si="347"/>
        <v>2190.5223999999998</v>
      </c>
      <c r="H11107">
        <v>3</v>
      </c>
      <c r="I11107" s="17">
        <v>45641</v>
      </c>
      <c r="J11107" s="17">
        <v>45643</v>
      </c>
      <c r="K11107" t="s">
        <v>31</v>
      </c>
      <c r="L11107" t="s">
        <v>16</v>
      </c>
      <c r="M11107">
        <v>296.52999999999997</v>
      </c>
      <c r="N11107" t="s">
        <v>34</v>
      </c>
    </row>
    <row r="11108" spans="1:14" ht="14.25" customHeight="1" x14ac:dyDescent="0.3">
      <c r="A11108" t="s">
        <v>4991</v>
      </c>
      <c r="B11108" t="s">
        <v>25</v>
      </c>
      <c r="C11108" t="s">
        <v>14</v>
      </c>
      <c r="D11108">
        <v>2491.67</v>
      </c>
      <c r="E11108">
        <v>0.3</v>
      </c>
      <c r="F11108">
        <f t="shared" si="346"/>
        <v>747.50099999999998</v>
      </c>
      <c r="G11108">
        <f t="shared" si="347"/>
        <v>1744.1690000000001</v>
      </c>
      <c r="H11108">
        <v>3</v>
      </c>
      <c r="I11108" s="17">
        <v>45400</v>
      </c>
      <c r="J11108" s="17">
        <v>45401</v>
      </c>
      <c r="K11108" t="s">
        <v>15</v>
      </c>
      <c r="L11108" t="s">
        <v>22</v>
      </c>
      <c r="M11108">
        <v>426.57</v>
      </c>
      <c r="N11108" t="s">
        <v>34</v>
      </c>
    </row>
    <row r="11109" spans="1:14" ht="14.25" customHeight="1" x14ac:dyDescent="0.3">
      <c r="A11109" t="s">
        <v>14237</v>
      </c>
      <c r="B11109" t="s">
        <v>19</v>
      </c>
      <c r="C11109" t="s">
        <v>26</v>
      </c>
      <c r="D11109">
        <v>2492.08</v>
      </c>
      <c r="E11109">
        <v>0.39</v>
      </c>
      <c r="F11109">
        <f t="shared" si="346"/>
        <v>971.91120000000001</v>
      </c>
      <c r="G11109">
        <f t="shared" si="347"/>
        <v>1520.1687999999999</v>
      </c>
      <c r="H11109">
        <v>3</v>
      </c>
      <c r="I11109" s="17">
        <v>45122</v>
      </c>
      <c r="J11109" s="17">
        <v>45123</v>
      </c>
      <c r="K11109" t="s">
        <v>31</v>
      </c>
      <c r="L11109" t="s">
        <v>22</v>
      </c>
      <c r="M11109">
        <v>126.82</v>
      </c>
      <c r="N11109" t="s">
        <v>17</v>
      </c>
    </row>
    <row r="11110" spans="1:14" ht="14.25" customHeight="1" x14ac:dyDescent="0.3">
      <c r="A11110" t="s">
        <v>12120</v>
      </c>
      <c r="B11110" t="s">
        <v>41</v>
      </c>
      <c r="C11110" t="s">
        <v>20</v>
      </c>
      <c r="D11110">
        <v>2497.9899999999998</v>
      </c>
      <c r="E11110">
        <v>0.13</v>
      </c>
      <c r="F11110">
        <f t="shared" si="346"/>
        <v>324.73869999999999</v>
      </c>
      <c r="G11110">
        <f t="shared" si="347"/>
        <v>2173.2512999999999</v>
      </c>
      <c r="H11110">
        <v>3</v>
      </c>
      <c r="I11110" s="17">
        <v>45238</v>
      </c>
      <c r="J11110" s="17">
        <v>45245</v>
      </c>
      <c r="K11110" t="s">
        <v>15</v>
      </c>
      <c r="L11110" t="s">
        <v>16</v>
      </c>
      <c r="M11110">
        <v>134.13999999999999</v>
      </c>
      <c r="N11110" t="s">
        <v>39</v>
      </c>
    </row>
    <row r="11111" spans="1:14" ht="14.25" customHeight="1" x14ac:dyDescent="0.3">
      <c r="A11111" t="s">
        <v>795</v>
      </c>
      <c r="B11111" t="s">
        <v>25</v>
      </c>
      <c r="C11111" t="s">
        <v>14</v>
      </c>
      <c r="D11111">
        <v>2501.5</v>
      </c>
      <c r="E11111">
        <v>0.21</v>
      </c>
      <c r="F11111">
        <f t="shared" si="346"/>
        <v>525.31499999999994</v>
      </c>
      <c r="G11111">
        <f t="shared" si="347"/>
        <v>1976.1849999999999</v>
      </c>
      <c r="H11111">
        <v>3</v>
      </c>
      <c r="I11111" s="17">
        <v>45043</v>
      </c>
      <c r="J11111" s="17">
        <v>45048</v>
      </c>
      <c r="K11111" t="s">
        <v>21</v>
      </c>
      <c r="L11111" t="s">
        <v>16</v>
      </c>
      <c r="M11111">
        <v>532.25</v>
      </c>
      <c r="N11111" t="s">
        <v>48</v>
      </c>
    </row>
    <row r="11112" spans="1:14" ht="14.25" customHeight="1" x14ac:dyDescent="0.3">
      <c r="A11112" t="s">
        <v>6796</v>
      </c>
      <c r="B11112" t="s">
        <v>19</v>
      </c>
      <c r="C11112" t="s">
        <v>26</v>
      </c>
      <c r="D11112">
        <v>2503.3000000000002</v>
      </c>
      <c r="E11112">
        <v>0.36</v>
      </c>
      <c r="F11112">
        <f t="shared" si="346"/>
        <v>901.18799999999999</v>
      </c>
      <c r="G11112">
        <f t="shared" si="347"/>
        <v>1602.1120000000001</v>
      </c>
      <c r="H11112">
        <v>3</v>
      </c>
      <c r="I11112" s="17">
        <v>45392</v>
      </c>
      <c r="J11112" s="17">
        <v>45395</v>
      </c>
      <c r="K11112" t="s">
        <v>31</v>
      </c>
      <c r="L11112" t="s">
        <v>16</v>
      </c>
      <c r="M11112">
        <v>432.46</v>
      </c>
      <c r="N11112" t="s">
        <v>23</v>
      </c>
    </row>
    <row r="11113" spans="1:14" ht="14.25" customHeight="1" x14ac:dyDescent="0.3">
      <c r="A11113" t="s">
        <v>7064</v>
      </c>
      <c r="B11113" t="s">
        <v>25</v>
      </c>
      <c r="C11113" t="s">
        <v>33</v>
      </c>
      <c r="D11113">
        <v>2503.71</v>
      </c>
      <c r="E11113">
        <v>0.21</v>
      </c>
      <c r="F11113">
        <f t="shared" si="346"/>
        <v>525.77909999999997</v>
      </c>
      <c r="G11113">
        <f t="shared" si="347"/>
        <v>1977.9309000000001</v>
      </c>
      <c r="H11113">
        <v>3</v>
      </c>
      <c r="I11113" s="17">
        <v>45128</v>
      </c>
      <c r="J11113" s="17">
        <v>45129</v>
      </c>
      <c r="K11113" t="s">
        <v>15</v>
      </c>
      <c r="L11113" t="s">
        <v>16</v>
      </c>
      <c r="M11113">
        <v>516.04999999999995</v>
      </c>
      <c r="N11113" t="s">
        <v>17</v>
      </c>
    </row>
    <row r="11114" spans="1:14" ht="14.25" customHeight="1" x14ac:dyDescent="0.3">
      <c r="A11114" t="s">
        <v>6299</v>
      </c>
      <c r="B11114" t="s">
        <v>25</v>
      </c>
      <c r="C11114" t="s">
        <v>14</v>
      </c>
      <c r="D11114">
        <v>2509.46</v>
      </c>
      <c r="E11114">
        <v>0.13</v>
      </c>
      <c r="F11114">
        <f t="shared" si="346"/>
        <v>326.22980000000001</v>
      </c>
      <c r="G11114">
        <f t="shared" si="347"/>
        <v>2183.2302</v>
      </c>
      <c r="H11114">
        <v>3</v>
      </c>
      <c r="I11114" s="17">
        <v>45080</v>
      </c>
      <c r="J11114" s="17">
        <v>45083</v>
      </c>
      <c r="K11114" t="s">
        <v>21</v>
      </c>
      <c r="L11114" t="s">
        <v>16</v>
      </c>
      <c r="M11114">
        <v>526.16</v>
      </c>
      <c r="N11114" t="s">
        <v>17</v>
      </c>
    </row>
    <row r="11115" spans="1:14" ht="14.25" customHeight="1" x14ac:dyDescent="0.3">
      <c r="A11115" t="s">
        <v>9518</v>
      </c>
      <c r="B11115" t="s">
        <v>19</v>
      </c>
      <c r="C11115" t="s">
        <v>36</v>
      </c>
      <c r="D11115">
        <v>2511.62</v>
      </c>
      <c r="E11115">
        <v>0.11</v>
      </c>
      <c r="F11115">
        <f t="shared" si="346"/>
        <v>276.27819999999997</v>
      </c>
      <c r="G11115">
        <f t="shared" si="347"/>
        <v>2235.3418000000001</v>
      </c>
      <c r="H11115">
        <v>3</v>
      </c>
      <c r="I11115" s="17">
        <v>45213</v>
      </c>
      <c r="J11115" s="17">
        <v>45216</v>
      </c>
      <c r="K11115" t="s">
        <v>15</v>
      </c>
      <c r="L11115" t="s">
        <v>22</v>
      </c>
      <c r="M11115">
        <v>624.51</v>
      </c>
      <c r="N11115" t="s">
        <v>23</v>
      </c>
    </row>
    <row r="11116" spans="1:14" ht="14.25" customHeight="1" x14ac:dyDescent="0.3">
      <c r="A11116" t="s">
        <v>13714</v>
      </c>
      <c r="B11116" t="s">
        <v>41</v>
      </c>
      <c r="C11116" t="s">
        <v>26</v>
      </c>
      <c r="D11116">
        <v>2516.59</v>
      </c>
      <c r="E11116">
        <v>0.28999999999999998</v>
      </c>
      <c r="F11116">
        <f t="shared" si="346"/>
        <v>729.81110000000001</v>
      </c>
      <c r="G11116">
        <f t="shared" si="347"/>
        <v>1786.7789000000002</v>
      </c>
      <c r="H11116">
        <v>3</v>
      </c>
      <c r="I11116" s="17">
        <v>45615</v>
      </c>
      <c r="J11116" s="17">
        <v>45617</v>
      </c>
      <c r="K11116" t="s">
        <v>15</v>
      </c>
      <c r="L11116" t="s">
        <v>16</v>
      </c>
      <c r="M11116">
        <v>603.51</v>
      </c>
      <c r="N11116" t="s">
        <v>34</v>
      </c>
    </row>
    <row r="11117" spans="1:14" ht="14.25" customHeight="1" x14ac:dyDescent="0.3">
      <c r="A11117" t="s">
        <v>14535</v>
      </c>
      <c r="B11117" t="s">
        <v>25</v>
      </c>
      <c r="C11117" t="s">
        <v>26</v>
      </c>
      <c r="D11117">
        <v>2524.4299999999998</v>
      </c>
      <c r="E11117">
        <v>0.13</v>
      </c>
      <c r="F11117">
        <f t="shared" si="346"/>
        <v>328.17590000000001</v>
      </c>
      <c r="G11117">
        <f t="shared" si="347"/>
        <v>2196.2540999999997</v>
      </c>
      <c r="H11117">
        <v>3</v>
      </c>
      <c r="I11117" s="17">
        <v>45473</v>
      </c>
      <c r="J11117" s="17">
        <v>45478</v>
      </c>
      <c r="K11117" t="s">
        <v>21</v>
      </c>
      <c r="L11117" t="s">
        <v>16</v>
      </c>
      <c r="M11117">
        <v>518.9</v>
      </c>
      <c r="N11117" t="s">
        <v>39</v>
      </c>
    </row>
    <row r="11118" spans="1:14" ht="14.25" customHeight="1" x14ac:dyDescent="0.3">
      <c r="A11118" t="s">
        <v>11141</v>
      </c>
      <c r="B11118" t="s">
        <v>13</v>
      </c>
      <c r="C11118" t="s">
        <v>14</v>
      </c>
      <c r="D11118">
        <v>2526.9299999999998</v>
      </c>
      <c r="E11118">
        <v>0.02</v>
      </c>
      <c r="F11118">
        <f t="shared" si="346"/>
        <v>50.538599999999995</v>
      </c>
      <c r="G11118">
        <f t="shared" si="347"/>
        <v>2476.3914</v>
      </c>
      <c r="H11118">
        <v>3</v>
      </c>
      <c r="I11118" s="17">
        <v>44957</v>
      </c>
      <c r="J11118" s="17">
        <v>44960</v>
      </c>
      <c r="K11118" t="s">
        <v>31</v>
      </c>
      <c r="L11118" t="s">
        <v>27</v>
      </c>
      <c r="M11118">
        <v>575.25</v>
      </c>
      <c r="N11118" t="s">
        <v>34</v>
      </c>
    </row>
    <row r="11119" spans="1:14" ht="14.25" customHeight="1" x14ac:dyDescent="0.3">
      <c r="A11119" t="s">
        <v>13057</v>
      </c>
      <c r="B11119" t="s">
        <v>19</v>
      </c>
      <c r="C11119" t="s">
        <v>14</v>
      </c>
      <c r="D11119">
        <v>2529.09</v>
      </c>
      <c r="E11119">
        <v>0.14000000000000001</v>
      </c>
      <c r="F11119">
        <f t="shared" si="346"/>
        <v>354.07260000000008</v>
      </c>
      <c r="G11119">
        <f t="shared" si="347"/>
        <v>2175.0174000000002</v>
      </c>
      <c r="H11119">
        <v>3</v>
      </c>
      <c r="I11119" s="17">
        <v>45463</v>
      </c>
      <c r="J11119" s="17">
        <v>45469</v>
      </c>
      <c r="K11119" t="s">
        <v>21</v>
      </c>
      <c r="L11119" t="s">
        <v>27</v>
      </c>
      <c r="M11119">
        <v>192.07</v>
      </c>
      <c r="N11119" t="s">
        <v>39</v>
      </c>
    </row>
    <row r="11120" spans="1:14" ht="14.25" customHeight="1" x14ac:dyDescent="0.3">
      <c r="A11120" t="s">
        <v>3184</v>
      </c>
      <c r="B11120" t="s">
        <v>41</v>
      </c>
      <c r="C11120" t="s">
        <v>36</v>
      </c>
      <c r="D11120">
        <v>2531.2199999999998</v>
      </c>
      <c r="E11120">
        <v>0.25</v>
      </c>
      <c r="F11120">
        <f t="shared" si="346"/>
        <v>632.80499999999995</v>
      </c>
      <c r="G11120">
        <f t="shared" si="347"/>
        <v>1898.415</v>
      </c>
      <c r="H11120">
        <v>3</v>
      </c>
      <c r="I11120" s="17">
        <v>44960</v>
      </c>
      <c r="J11120" s="17">
        <v>44967</v>
      </c>
      <c r="K11120" t="s">
        <v>21</v>
      </c>
      <c r="L11120" t="s">
        <v>16</v>
      </c>
      <c r="M11120">
        <v>639.85</v>
      </c>
      <c r="N11120" t="s">
        <v>48</v>
      </c>
    </row>
    <row r="11121" spans="1:14" ht="14.25" customHeight="1" x14ac:dyDescent="0.3">
      <c r="A11121" t="s">
        <v>1462</v>
      </c>
      <c r="B11121" t="s">
        <v>13</v>
      </c>
      <c r="C11121" t="s">
        <v>20</v>
      </c>
      <c r="D11121">
        <v>2538.34</v>
      </c>
      <c r="E11121">
        <v>0.17</v>
      </c>
      <c r="F11121">
        <f t="shared" si="346"/>
        <v>431.51780000000008</v>
      </c>
      <c r="G11121">
        <f t="shared" si="347"/>
        <v>2106.8222000000001</v>
      </c>
      <c r="H11121">
        <v>3</v>
      </c>
      <c r="I11121" s="17">
        <v>45379</v>
      </c>
      <c r="J11121" s="17">
        <v>45384</v>
      </c>
      <c r="K11121" t="s">
        <v>15</v>
      </c>
      <c r="L11121" t="s">
        <v>27</v>
      </c>
      <c r="M11121">
        <v>301.02999999999997</v>
      </c>
      <c r="N11121" t="s">
        <v>48</v>
      </c>
    </row>
    <row r="11122" spans="1:14" ht="14.25" customHeight="1" x14ac:dyDescent="0.3">
      <c r="A11122" t="s">
        <v>11007</v>
      </c>
      <c r="B11122" t="s">
        <v>25</v>
      </c>
      <c r="C11122" t="s">
        <v>20</v>
      </c>
      <c r="D11122">
        <v>2541.88</v>
      </c>
      <c r="E11122">
        <v>0.18</v>
      </c>
      <c r="F11122">
        <f t="shared" si="346"/>
        <v>457.53840000000002</v>
      </c>
      <c r="G11122">
        <f t="shared" si="347"/>
        <v>2084.3416000000002</v>
      </c>
      <c r="H11122">
        <v>3</v>
      </c>
      <c r="I11122" s="17">
        <v>45287</v>
      </c>
      <c r="J11122" s="17">
        <v>45294</v>
      </c>
      <c r="K11122" t="s">
        <v>31</v>
      </c>
      <c r="L11122" t="s">
        <v>27</v>
      </c>
      <c r="M11122">
        <v>534.51</v>
      </c>
      <c r="N11122" t="s">
        <v>34</v>
      </c>
    </row>
    <row r="11123" spans="1:14" ht="14.25" customHeight="1" x14ac:dyDescent="0.3">
      <c r="A11123" t="s">
        <v>2632</v>
      </c>
      <c r="B11123" t="s">
        <v>13</v>
      </c>
      <c r="C11123" t="s">
        <v>26</v>
      </c>
      <c r="D11123">
        <v>2543.71</v>
      </c>
      <c r="E11123">
        <v>0.45</v>
      </c>
      <c r="F11123">
        <f t="shared" si="346"/>
        <v>1144.6695</v>
      </c>
      <c r="G11123">
        <f t="shared" si="347"/>
        <v>1399.0405000000001</v>
      </c>
      <c r="H11123">
        <v>3</v>
      </c>
      <c r="I11123" s="17">
        <v>45165</v>
      </c>
      <c r="J11123" s="17">
        <v>45167</v>
      </c>
      <c r="K11123" t="s">
        <v>31</v>
      </c>
      <c r="L11123" t="s">
        <v>27</v>
      </c>
      <c r="M11123">
        <v>706.15</v>
      </c>
      <c r="N11123" t="s">
        <v>17</v>
      </c>
    </row>
    <row r="11124" spans="1:14" ht="14.25" customHeight="1" x14ac:dyDescent="0.3">
      <c r="A11124" t="s">
        <v>15164</v>
      </c>
      <c r="B11124" t="s">
        <v>13</v>
      </c>
      <c r="C11124" t="s">
        <v>20</v>
      </c>
      <c r="D11124">
        <v>2543.9699999999998</v>
      </c>
      <c r="E11124">
        <v>0.2</v>
      </c>
      <c r="F11124">
        <f t="shared" si="346"/>
        <v>508.79399999999998</v>
      </c>
      <c r="G11124">
        <f t="shared" si="347"/>
        <v>2035.1759999999999</v>
      </c>
      <c r="H11124">
        <v>3</v>
      </c>
      <c r="I11124" s="17">
        <v>45335</v>
      </c>
      <c r="J11124" s="17">
        <v>45341</v>
      </c>
      <c r="K11124" t="s">
        <v>15</v>
      </c>
      <c r="L11124" t="s">
        <v>27</v>
      </c>
      <c r="M11124">
        <v>204.15</v>
      </c>
      <c r="N11124" t="s">
        <v>39</v>
      </c>
    </row>
    <row r="11125" spans="1:14" ht="14.25" customHeight="1" x14ac:dyDescent="0.3">
      <c r="A11125" t="s">
        <v>10043</v>
      </c>
      <c r="B11125" t="s">
        <v>13</v>
      </c>
      <c r="C11125" t="s">
        <v>20</v>
      </c>
      <c r="D11125">
        <v>2549.12</v>
      </c>
      <c r="E11125">
        <v>0.05</v>
      </c>
      <c r="F11125">
        <f t="shared" si="346"/>
        <v>127.456</v>
      </c>
      <c r="G11125">
        <f t="shared" si="347"/>
        <v>2421.6639999999998</v>
      </c>
      <c r="H11125">
        <v>3</v>
      </c>
      <c r="I11125" s="17">
        <v>45238</v>
      </c>
      <c r="J11125" s="17">
        <v>45240</v>
      </c>
      <c r="K11125" t="s">
        <v>31</v>
      </c>
      <c r="L11125" t="s">
        <v>22</v>
      </c>
      <c r="M11125">
        <v>397.21</v>
      </c>
      <c r="N11125" t="s">
        <v>17</v>
      </c>
    </row>
    <row r="11126" spans="1:14" ht="14.25" customHeight="1" x14ac:dyDescent="0.3">
      <c r="A11126" t="s">
        <v>7302</v>
      </c>
      <c r="B11126" t="s">
        <v>19</v>
      </c>
      <c r="C11126" t="s">
        <v>36</v>
      </c>
      <c r="D11126">
        <v>2552.1999999999998</v>
      </c>
      <c r="E11126">
        <v>0.06</v>
      </c>
      <c r="F11126">
        <f t="shared" si="346"/>
        <v>153.13199999999998</v>
      </c>
      <c r="G11126">
        <f t="shared" si="347"/>
        <v>2399.0679999999998</v>
      </c>
      <c r="H11126">
        <v>3</v>
      </c>
      <c r="I11126" s="17">
        <v>45534</v>
      </c>
      <c r="J11126" s="17">
        <v>45535</v>
      </c>
      <c r="K11126" t="s">
        <v>21</v>
      </c>
      <c r="L11126" t="s">
        <v>16</v>
      </c>
      <c r="M11126">
        <v>252.53</v>
      </c>
      <c r="N11126" t="s">
        <v>39</v>
      </c>
    </row>
    <row r="11127" spans="1:14" ht="14.25" customHeight="1" x14ac:dyDescent="0.3">
      <c r="A11127" t="s">
        <v>6533</v>
      </c>
      <c r="B11127" t="s">
        <v>19</v>
      </c>
      <c r="C11127" t="s">
        <v>33</v>
      </c>
      <c r="D11127">
        <v>2557.31</v>
      </c>
      <c r="E11127">
        <v>0.2</v>
      </c>
      <c r="F11127">
        <f t="shared" si="346"/>
        <v>511.46199999999999</v>
      </c>
      <c r="G11127">
        <f t="shared" si="347"/>
        <v>2045.848</v>
      </c>
      <c r="H11127">
        <v>3</v>
      </c>
      <c r="I11127" s="17">
        <v>45530</v>
      </c>
      <c r="J11127" s="17">
        <v>45537</v>
      </c>
      <c r="K11127" t="s">
        <v>15</v>
      </c>
      <c r="L11127" t="s">
        <v>27</v>
      </c>
      <c r="M11127">
        <v>739.69</v>
      </c>
      <c r="N11127" t="s">
        <v>48</v>
      </c>
    </row>
    <row r="11128" spans="1:14" ht="14.25" customHeight="1" x14ac:dyDescent="0.3">
      <c r="A11128" t="s">
        <v>14886</v>
      </c>
      <c r="B11128" t="s">
        <v>19</v>
      </c>
      <c r="C11128" t="s">
        <v>26</v>
      </c>
      <c r="D11128">
        <v>2563.61</v>
      </c>
      <c r="E11128">
        <v>0.27</v>
      </c>
      <c r="F11128">
        <f t="shared" si="346"/>
        <v>692.17470000000003</v>
      </c>
      <c r="G11128">
        <f t="shared" si="347"/>
        <v>1871.4353000000001</v>
      </c>
      <c r="H11128">
        <v>3</v>
      </c>
      <c r="I11128" s="17">
        <v>45403</v>
      </c>
      <c r="J11128" s="17">
        <v>45406</v>
      </c>
      <c r="K11128" t="s">
        <v>15</v>
      </c>
      <c r="L11128" t="s">
        <v>22</v>
      </c>
      <c r="M11128">
        <v>606.08000000000004</v>
      </c>
      <c r="N11128" t="s">
        <v>17</v>
      </c>
    </row>
    <row r="11129" spans="1:14" ht="14.25" customHeight="1" x14ac:dyDescent="0.3">
      <c r="A11129" t="s">
        <v>9239</v>
      </c>
      <c r="B11129" t="s">
        <v>19</v>
      </c>
      <c r="C11129" t="s">
        <v>20</v>
      </c>
      <c r="D11129">
        <v>2565.31</v>
      </c>
      <c r="E11129">
        <v>0.25</v>
      </c>
      <c r="F11129">
        <f t="shared" si="346"/>
        <v>641.32749999999999</v>
      </c>
      <c r="G11129">
        <f t="shared" si="347"/>
        <v>1923.9825000000001</v>
      </c>
      <c r="H11129">
        <v>3</v>
      </c>
      <c r="I11129" s="17">
        <v>45410</v>
      </c>
      <c r="J11129" s="17">
        <v>45416</v>
      </c>
      <c r="K11129" t="s">
        <v>21</v>
      </c>
      <c r="L11129" t="s">
        <v>22</v>
      </c>
      <c r="M11129">
        <v>670.28</v>
      </c>
      <c r="N11129" t="s">
        <v>39</v>
      </c>
    </row>
    <row r="11130" spans="1:14" ht="14.25" customHeight="1" x14ac:dyDescent="0.3">
      <c r="A11130" t="s">
        <v>12771</v>
      </c>
      <c r="B11130" t="s">
        <v>19</v>
      </c>
      <c r="C11130" t="s">
        <v>26</v>
      </c>
      <c r="D11130">
        <v>2570.81</v>
      </c>
      <c r="E11130">
        <v>0.3</v>
      </c>
      <c r="F11130">
        <f t="shared" si="346"/>
        <v>771.24299999999994</v>
      </c>
      <c r="G11130">
        <f t="shared" si="347"/>
        <v>1799.567</v>
      </c>
      <c r="H11130">
        <v>3</v>
      </c>
      <c r="I11130" s="17">
        <v>45220</v>
      </c>
      <c r="J11130" s="17">
        <v>45222</v>
      </c>
      <c r="K11130" t="s">
        <v>21</v>
      </c>
      <c r="L11130" t="s">
        <v>22</v>
      </c>
      <c r="M11130">
        <v>395.59</v>
      </c>
      <c r="N11130" t="s">
        <v>17</v>
      </c>
    </row>
    <row r="11131" spans="1:14" ht="14.25" customHeight="1" x14ac:dyDescent="0.3">
      <c r="A11131" t="s">
        <v>13033</v>
      </c>
      <c r="B11131" t="s">
        <v>41</v>
      </c>
      <c r="C11131" t="s">
        <v>36</v>
      </c>
      <c r="D11131">
        <v>2571.14</v>
      </c>
      <c r="E11131">
        <v>0.48</v>
      </c>
      <c r="F11131">
        <f t="shared" si="346"/>
        <v>1234.1471999999999</v>
      </c>
      <c r="G11131">
        <f t="shared" si="347"/>
        <v>1336.9928</v>
      </c>
      <c r="H11131">
        <v>3</v>
      </c>
      <c r="I11131" s="17">
        <v>45454</v>
      </c>
      <c r="J11131" s="17">
        <v>45457</v>
      </c>
      <c r="K11131" t="s">
        <v>31</v>
      </c>
      <c r="L11131" t="s">
        <v>16</v>
      </c>
      <c r="M11131">
        <v>453.76</v>
      </c>
      <c r="N11131" t="s">
        <v>39</v>
      </c>
    </row>
    <row r="11132" spans="1:14" ht="14.25" customHeight="1" x14ac:dyDescent="0.3">
      <c r="A11132" t="s">
        <v>7369</v>
      </c>
      <c r="B11132" t="s">
        <v>13</v>
      </c>
      <c r="C11132" t="s">
        <v>14</v>
      </c>
      <c r="D11132">
        <v>2575.3000000000002</v>
      </c>
      <c r="E11132">
        <v>0.42</v>
      </c>
      <c r="F11132">
        <f t="shared" si="346"/>
        <v>1081.626</v>
      </c>
      <c r="G11132">
        <f t="shared" si="347"/>
        <v>1493.6740000000002</v>
      </c>
      <c r="H11132">
        <v>3</v>
      </c>
      <c r="I11132" s="17">
        <v>45230</v>
      </c>
      <c r="J11132" s="17">
        <v>45236</v>
      </c>
      <c r="K11132" t="s">
        <v>31</v>
      </c>
      <c r="L11132" t="s">
        <v>22</v>
      </c>
      <c r="M11132">
        <v>661.85</v>
      </c>
      <c r="N11132" t="s">
        <v>48</v>
      </c>
    </row>
    <row r="11133" spans="1:14" ht="14.25" customHeight="1" x14ac:dyDescent="0.3">
      <c r="A11133" t="s">
        <v>10051</v>
      </c>
      <c r="B11133" t="s">
        <v>19</v>
      </c>
      <c r="C11133" t="s">
        <v>20</v>
      </c>
      <c r="D11133">
        <v>2583.2600000000002</v>
      </c>
      <c r="E11133">
        <v>0.49</v>
      </c>
      <c r="F11133">
        <f t="shared" si="346"/>
        <v>1265.7974000000002</v>
      </c>
      <c r="G11133">
        <f t="shared" si="347"/>
        <v>1317.4626000000001</v>
      </c>
      <c r="H11133">
        <v>3</v>
      </c>
      <c r="I11133" s="17">
        <v>45228</v>
      </c>
      <c r="J11133" s="17">
        <v>45235</v>
      </c>
      <c r="K11133" t="s">
        <v>31</v>
      </c>
      <c r="L11133" t="s">
        <v>22</v>
      </c>
      <c r="M11133">
        <v>190.68</v>
      </c>
      <c r="N11133" t="s">
        <v>17</v>
      </c>
    </row>
    <row r="11134" spans="1:14" ht="14.25" customHeight="1" x14ac:dyDescent="0.3">
      <c r="A11134" t="s">
        <v>6311</v>
      </c>
      <c r="B11134" t="s">
        <v>13</v>
      </c>
      <c r="C11134" t="s">
        <v>14</v>
      </c>
      <c r="D11134">
        <v>2584.91</v>
      </c>
      <c r="E11134">
        <v>0.32</v>
      </c>
      <c r="F11134">
        <f t="shared" si="346"/>
        <v>827.1712</v>
      </c>
      <c r="G11134">
        <f t="shared" si="347"/>
        <v>1757.7387999999999</v>
      </c>
      <c r="H11134">
        <v>3</v>
      </c>
      <c r="I11134" s="17">
        <v>45517</v>
      </c>
      <c r="J11134" s="17">
        <v>45518</v>
      </c>
      <c r="K11134" t="s">
        <v>15</v>
      </c>
      <c r="L11134" t="s">
        <v>22</v>
      </c>
      <c r="M11134">
        <v>584.35</v>
      </c>
      <c r="N11134" t="s">
        <v>23</v>
      </c>
    </row>
    <row r="11135" spans="1:14" ht="14.25" customHeight="1" x14ac:dyDescent="0.3">
      <c r="A11135" t="s">
        <v>9525</v>
      </c>
      <c r="B11135" t="s">
        <v>41</v>
      </c>
      <c r="C11135" t="s">
        <v>26</v>
      </c>
      <c r="D11135">
        <v>2585.56</v>
      </c>
      <c r="E11135">
        <v>0.43</v>
      </c>
      <c r="F11135">
        <f t="shared" si="346"/>
        <v>1111.7908</v>
      </c>
      <c r="G11135">
        <f t="shared" si="347"/>
        <v>1473.7692</v>
      </c>
      <c r="H11135">
        <v>3</v>
      </c>
      <c r="I11135" s="17">
        <v>45595</v>
      </c>
      <c r="J11135" s="17">
        <v>45601</v>
      </c>
      <c r="K11135" t="s">
        <v>31</v>
      </c>
      <c r="L11135" t="s">
        <v>27</v>
      </c>
      <c r="M11135">
        <v>533.24</v>
      </c>
      <c r="N11135" t="s">
        <v>48</v>
      </c>
    </row>
    <row r="11136" spans="1:14" ht="14.25" customHeight="1" x14ac:dyDescent="0.3">
      <c r="A11136" t="s">
        <v>6458</v>
      </c>
      <c r="B11136" t="s">
        <v>19</v>
      </c>
      <c r="C11136" t="s">
        <v>33</v>
      </c>
      <c r="D11136">
        <v>2586.91</v>
      </c>
      <c r="E11136">
        <v>0.31</v>
      </c>
      <c r="F11136">
        <f t="shared" si="346"/>
        <v>801.94209999999998</v>
      </c>
      <c r="G11136">
        <f t="shared" si="347"/>
        <v>1784.9678999999999</v>
      </c>
      <c r="H11136">
        <v>3</v>
      </c>
      <c r="I11136" s="17">
        <v>44930</v>
      </c>
      <c r="J11136" s="17">
        <v>44932</v>
      </c>
      <c r="K11136" t="s">
        <v>21</v>
      </c>
      <c r="L11136" t="s">
        <v>16</v>
      </c>
      <c r="M11136">
        <v>580.91</v>
      </c>
      <c r="N11136" t="s">
        <v>28</v>
      </c>
    </row>
    <row r="11137" spans="1:14" ht="14.25" customHeight="1" x14ac:dyDescent="0.3">
      <c r="A11137" t="s">
        <v>7584</v>
      </c>
      <c r="B11137" t="s">
        <v>25</v>
      </c>
      <c r="C11137" t="s">
        <v>26</v>
      </c>
      <c r="D11137">
        <v>2593.83</v>
      </c>
      <c r="E11137">
        <v>0.43</v>
      </c>
      <c r="F11137">
        <f t="shared" si="346"/>
        <v>1115.3469</v>
      </c>
      <c r="G11137">
        <f t="shared" si="347"/>
        <v>1478.4830999999999</v>
      </c>
      <c r="H11137">
        <v>3</v>
      </c>
      <c r="I11137" s="17">
        <v>45584</v>
      </c>
      <c r="J11137" s="17">
        <v>45589</v>
      </c>
      <c r="K11137" t="s">
        <v>21</v>
      </c>
      <c r="L11137" t="s">
        <v>22</v>
      </c>
      <c r="M11137">
        <v>412.7</v>
      </c>
      <c r="N11137" t="s">
        <v>28</v>
      </c>
    </row>
    <row r="11138" spans="1:14" ht="14.25" customHeight="1" x14ac:dyDescent="0.3">
      <c r="A11138" t="s">
        <v>1531</v>
      </c>
      <c r="B11138" t="s">
        <v>13</v>
      </c>
      <c r="C11138" t="s">
        <v>14</v>
      </c>
      <c r="D11138">
        <v>2599.5100000000002</v>
      </c>
      <c r="E11138">
        <v>0.37</v>
      </c>
      <c r="F11138">
        <f t="shared" ref="F11138:F11201" si="348">D11138*E11138</f>
        <v>961.81870000000004</v>
      </c>
      <c r="G11138">
        <f t="shared" ref="G11138:G11201" si="349">D11138-F11138</f>
        <v>1637.6913000000002</v>
      </c>
      <c r="H11138">
        <v>3</v>
      </c>
      <c r="I11138" s="17">
        <v>45128</v>
      </c>
      <c r="J11138" s="17">
        <v>45130</v>
      </c>
      <c r="K11138" t="s">
        <v>21</v>
      </c>
      <c r="L11138" t="s">
        <v>22</v>
      </c>
      <c r="M11138">
        <v>405.05</v>
      </c>
      <c r="N11138" t="s">
        <v>17</v>
      </c>
    </row>
    <row r="11139" spans="1:14" ht="14.25" customHeight="1" x14ac:dyDescent="0.3">
      <c r="A11139" t="s">
        <v>3697</v>
      </c>
      <c r="B11139" t="s">
        <v>25</v>
      </c>
      <c r="C11139" t="s">
        <v>33</v>
      </c>
      <c r="D11139">
        <v>2607.52</v>
      </c>
      <c r="E11139">
        <v>0.1</v>
      </c>
      <c r="F11139">
        <f t="shared" si="348"/>
        <v>260.75200000000001</v>
      </c>
      <c r="G11139">
        <f t="shared" si="349"/>
        <v>2346.768</v>
      </c>
      <c r="H11139">
        <v>3</v>
      </c>
      <c r="I11139" s="17">
        <v>45528</v>
      </c>
      <c r="J11139" s="17">
        <v>45533</v>
      </c>
      <c r="K11139" t="s">
        <v>31</v>
      </c>
      <c r="L11139" t="s">
        <v>27</v>
      </c>
      <c r="M11139">
        <v>591.97</v>
      </c>
      <c r="N11139" t="s">
        <v>39</v>
      </c>
    </row>
    <row r="11140" spans="1:14" ht="14.25" customHeight="1" x14ac:dyDescent="0.3">
      <c r="A11140" t="s">
        <v>4725</v>
      </c>
      <c r="B11140" t="s">
        <v>25</v>
      </c>
      <c r="C11140" t="s">
        <v>26</v>
      </c>
      <c r="D11140">
        <v>2608.7600000000002</v>
      </c>
      <c r="E11140">
        <v>0.39</v>
      </c>
      <c r="F11140">
        <f t="shared" si="348"/>
        <v>1017.4164000000001</v>
      </c>
      <c r="G11140">
        <f t="shared" si="349"/>
        <v>1591.3436000000002</v>
      </c>
      <c r="H11140">
        <v>3</v>
      </c>
      <c r="I11140" s="17">
        <v>45607</v>
      </c>
      <c r="J11140" s="17">
        <v>45612</v>
      </c>
      <c r="K11140" t="s">
        <v>21</v>
      </c>
      <c r="L11140" t="s">
        <v>27</v>
      </c>
      <c r="M11140">
        <v>609</v>
      </c>
      <c r="N11140" t="s">
        <v>39</v>
      </c>
    </row>
    <row r="11141" spans="1:14" ht="14.25" customHeight="1" x14ac:dyDescent="0.3">
      <c r="A11141" t="s">
        <v>1889</v>
      </c>
      <c r="B11141" t="s">
        <v>25</v>
      </c>
      <c r="C11141" t="s">
        <v>36</v>
      </c>
      <c r="D11141">
        <v>2615.36</v>
      </c>
      <c r="E11141">
        <v>0.49</v>
      </c>
      <c r="F11141">
        <f t="shared" si="348"/>
        <v>1281.5264</v>
      </c>
      <c r="G11141">
        <f t="shared" si="349"/>
        <v>1333.8336000000002</v>
      </c>
      <c r="H11141">
        <v>3</v>
      </c>
      <c r="I11141" s="17">
        <v>45625</v>
      </c>
      <c r="J11141" s="17">
        <v>45629</v>
      </c>
      <c r="K11141" t="s">
        <v>21</v>
      </c>
      <c r="L11141" t="s">
        <v>16</v>
      </c>
      <c r="M11141">
        <v>413.56</v>
      </c>
      <c r="N11141" t="s">
        <v>48</v>
      </c>
    </row>
    <row r="11142" spans="1:14" ht="14.25" customHeight="1" x14ac:dyDescent="0.3">
      <c r="A11142" t="s">
        <v>5352</v>
      </c>
      <c r="B11142" t="s">
        <v>41</v>
      </c>
      <c r="C11142" t="s">
        <v>33</v>
      </c>
      <c r="D11142">
        <v>2631.15</v>
      </c>
      <c r="E11142">
        <v>0.18</v>
      </c>
      <c r="F11142">
        <f t="shared" si="348"/>
        <v>473.60699999999997</v>
      </c>
      <c r="G11142">
        <f t="shared" si="349"/>
        <v>2157.5430000000001</v>
      </c>
      <c r="H11142">
        <v>3</v>
      </c>
      <c r="I11142" s="17">
        <v>45276</v>
      </c>
      <c r="J11142" s="17">
        <v>45280</v>
      </c>
      <c r="K11142" t="s">
        <v>21</v>
      </c>
      <c r="L11142" t="s">
        <v>27</v>
      </c>
      <c r="M11142">
        <v>242.98</v>
      </c>
      <c r="N11142" t="s">
        <v>48</v>
      </c>
    </row>
    <row r="11143" spans="1:14" ht="14.25" customHeight="1" x14ac:dyDescent="0.3">
      <c r="A11143" t="s">
        <v>12575</v>
      </c>
      <c r="B11143" t="s">
        <v>25</v>
      </c>
      <c r="C11143" t="s">
        <v>14</v>
      </c>
      <c r="D11143">
        <v>2632.18</v>
      </c>
      <c r="E11143">
        <v>0.31</v>
      </c>
      <c r="F11143">
        <f t="shared" si="348"/>
        <v>815.97579999999994</v>
      </c>
      <c r="G11143">
        <f t="shared" si="349"/>
        <v>1816.2041999999999</v>
      </c>
      <c r="H11143">
        <v>3</v>
      </c>
      <c r="I11143" s="17">
        <v>45052</v>
      </c>
      <c r="J11143" s="17">
        <v>45057</v>
      </c>
      <c r="K11143" t="s">
        <v>15</v>
      </c>
      <c r="L11143" t="s">
        <v>27</v>
      </c>
      <c r="M11143">
        <v>635.65</v>
      </c>
      <c r="N11143" t="s">
        <v>17</v>
      </c>
    </row>
    <row r="11144" spans="1:14" ht="14.25" customHeight="1" x14ac:dyDescent="0.3">
      <c r="A11144" t="s">
        <v>15303</v>
      </c>
      <c r="B11144" t="s">
        <v>13</v>
      </c>
      <c r="C11144" t="s">
        <v>33</v>
      </c>
      <c r="D11144">
        <v>2641.65</v>
      </c>
      <c r="E11144">
        <v>0.01</v>
      </c>
      <c r="F11144">
        <f t="shared" si="348"/>
        <v>26.416500000000003</v>
      </c>
      <c r="G11144">
        <f t="shared" si="349"/>
        <v>2615.2335000000003</v>
      </c>
      <c r="H11144">
        <v>3</v>
      </c>
      <c r="I11144" s="17">
        <v>45582</v>
      </c>
      <c r="J11144" s="17">
        <v>45583</v>
      </c>
      <c r="K11144" t="s">
        <v>15</v>
      </c>
      <c r="L11144" t="s">
        <v>16</v>
      </c>
      <c r="M11144">
        <v>551.98</v>
      </c>
      <c r="N11144" t="s">
        <v>17</v>
      </c>
    </row>
    <row r="11145" spans="1:14" ht="14.25" customHeight="1" x14ac:dyDescent="0.3">
      <c r="A11145" t="s">
        <v>2255</v>
      </c>
      <c r="B11145" t="s">
        <v>41</v>
      </c>
      <c r="C11145" t="s">
        <v>33</v>
      </c>
      <c r="D11145">
        <v>2643.63</v>
      </c>
      <c r="E11145">
        <v>0.39</v>
      </c>
      <c r="F11145">
        <f t="shared" si="348"/>
        <v>1031.0157000000002</v>
      </c>
      <c r="G11145">
        <f t="shared" si="349"/>
        <v>1612.6143</v>
      </c>
      <c r="H11145">
        <v>3</v>
      </c>
      <c r="I11145" s="17">
        <v>45326</v>
      </c>
      <c r="J11145" s="17">
        <v>45331</v>
      </c>
      <c r="K11145" t="s">
        <v>31</v>
      </c>
      <c r="L11145" t="s">
        <v>27</v>
      </c>
      <c r="M11145">
        <v>226.97</v>
      </c>
      <c r="N11145" t="s">
        <v>48</v>
      </c>
    </row>
    <row r="11146" spans="1:14" ht="14.25" customHeight="1" x14ac:dyDescent="0.3">
      <c r="A11146" t="s">
        <v>3181</v>
      </c>
      <c r="B11146" t="s">
        <v>13</v>
      </c>
      <c r="C11146" t="s">
        <v>33</v>
      </c>
      <c r="D11146">
        <v>2643.95</v>
      </c>
      <c r="E11146">
        <v>0.26</v>
      </c>
      <c r="F11146">
        <f t="shared" si="348"/>
        <v>687.42700000000002</v>
      </c>
      <c r="G11146">
        <f t="shared" si="349"/>
        <v>1956.5229999999997</v>
      </c>
      <c r="H11146">
        <v>3</v>
      </c>
      <c r="I11146" s="17">
        <v>45375</v>
      </c>
      <c r="J11146" s="17">
        <v>45382</v>
      </c>
      <c r="K11146" t="s">
        <v>31</v>
      </c>
      <c r="L11146" t="s">
        <v>16</v>
      </c>
      <c r="M11146">
        <v>679.66</v>
      </c>
      <c r="N11146" t="s">
        <v>28</v>
      </c>
    </row>
    <row r="11147" spans="1:14" ht="14.25" customHeight="1" x14ac:dyDescent="0.3">
      <c r="A11147" t="s">
        <v>10308</v>
      </c>
      <c r="B11147" t="s">
        <v>13</v>
      </c>
      <c r="C11147" t="s">
        <v>36</v>
      </c>
      <c r="D11147">
        <v>2644.35</v>
      </c>
      <c r="E11147">
        <v>0.01</v>
      </c>
      <c r="F11147">
        <f t="shared" si="348"/>
        <v>26.4435</v>
      </c>
      <c r="G11147">
        <f t="shared" si="349"/>
        <v>2617.9065000000001</v>
      </c>
      <c r="H11147">
        <v>3</v>
      </c>
      <c r="I11147" s="17">
        <v>45409</v>
      </c>
      <c r="J11147" s="17">
        <v>45411</v>
      </c>
      <c r="K11147" t="s">
        <v>15</v>
      </c>
      <c r="L11147" t="s">
        <v>16</v>
      </c>
      <c r="M11147">
        <v>370.24</v>
      </c>
      <c r="N11147" t="s">
        <v>39</v>
      </c>
    </row>
    <row r="11148" spans="1:14" ht="14.25" customHeight="1" x14ac:dyDescent="0.3">
      <c r="A11148" t="s">
        <v>7167</v>
      </c>
      <c r="B11148" t="s">
        <v>13</v>
      </c>
      <c r="C11148" t="s">
        <v>36</v>
      </c>
      <c r="D11148">
        <v>2645.46</v>
      </c>
      <c r="E11148">
        <v>0.21</v>
      </c>
      <c r="F11148">
        <f t="shared" si="348"/>
        <v>555.54660000000001</v>
      </c>
      <c r="G11148">
        <f t="shared" si="349"/>
        <v>2089.9133999999999</v>
      </c>
      <c r="H11148">
        <v>3</v>
      </c>
      <c r="I11148" s="17">
        <v>45328</v>
      </c>
      <c r="J11148" s="17">
        <v>45335</v>
      </c>
      <c r="K11148" t="s">
        <v>21</v>
      </c>
      <c r="L11148" t="s">
        <v>22</v>
      </c>
      <c r="M11148">
        <v>480.1</v>
      </c>
      <c r="N11148" t="s">
        <v>28</v>
      </c>
    </row>
    <row r="11149" spans="1:14" ht="14.25" customHeight="1" x14ac:dyDescent="0.3">
      <c r="A11149" t="s">
        <v>8974</v>
      </c>
      <c r="B11149" t="s">
        <v>25</v>
      </c>
      <c r="C11149" t="s">
        <v>20</v>
      </c>
      <c r="D11149">
        <v>2649.55</v>
      </c>
      <c r="E11149">
        <v>0.43</v>
      </c>
      <c r="F11149">
        <f t="shared" si="348"/>
        <v>1139.3065000000001</v>
      </c>
      <c r="G11149">
        <f t="shared" si="349"/>
        <v>1510.2435</v>
      </c>
      <c r="H11149">
        <v>3</v>
      </c>
      <c r="I11149" s="17">
        <v>45169</v>
      </c>
      <c r="J11149" s="17">
        <v>45171</v>
      </c>
      <c r="K11149" t="s">
        <v>21</v>
      </c>
      <c r="L11149" t="s">
        <v>22</v>
      </c>
      <c r="M11149">
        <v>179.3</v>
      </c>
      <c r="N11149" t="s">
        <v>48</v>
      </c>
    </row>
    <row r="11150" spans="1:14" ht="14.25" customHeight="1" x14ac:dyDescent="0.3">
      <c r="A11150" t="s">
        <v>13953</v>
      </c>
      <c r="B11150" t="s">
        <v>13</v>
      </c>
      <c r="C11150" t="s">
        <v>36</v>
      </c>
      <c r="D11150">
        <v>2653.47</v>
      </c>
      <c r="E11150">
        <v>0.48</v>
      </c>
      <c r="F11150">
        <f t="shared" si="348"/>
        <v>1273.6655999999998</v>
      </c>
      <c r="G11150">
        <f t="shared" si="349"/>
        <v>1379.8044</v>
      </c>
      <c r="H11150">
        <v>3</v>
      </c>
      <c r="I11150" s="17">
        <v>45481</v>
      </c>
      <c r="J11150" s="17">
        <v>45484</v>
      </c>
      <c r="K11150" t="s">
        <v>31</v>
      </c>
      <c r="L11150" t="s">
        <v>16</v>
      </c>
      <c r="M11150">
        <v>397.55</v>
      </c>
      <c r="N11150" t="s">
        <v>48</v>
      </c>
    </row>
    <row r="11151" spans="1:14" ht="14.25" customHeight="1" x14ac:dyDescent="0.3">
      <c r="A11151" t="s">
        <v>8006</v>
      </c>
      <c r="B11151" t="s">
        <v>19</v>
      </c>
      <c r="C11151" t="s">
        <v>26</v>
      </c>
      <c r="D11151">
        <v>2658.53</v>
      </c>
      <c r="E11151">
        <v>0.04</v>
      </c>
      <c r="F11151">
        <f t="shared" si="348"/>
        <v>106.34120000000001</v>
      </c>
      <c r="G11151">
        <f t="shared" si="349"/>
        <v>2552.1888000000004</v>
      </c>
      <c r="H11151">
        <v>3</v>
      </c>
      <c r="I11151" s="17">
        <v>45311</v>
      </c>
      <c r="J11151" s="17">
        <v>45313</v>
      </c>
      <c r="K11151" t="s">
        <v>15</v>
      </c>
      <c r="L11151" t="s">
        <v>27</v>
      </c>
      <c r="M11151">
        <v>788.81</v>
      </c>
      <c r="N11151" t="s">
        <v>23</v>
      </c>
    </row>
    <row r="11152" spans="1:14" ht="14.25" customHeight="1" x14ac:dyDescent="0.3">
      <c r="A11152" t="s">
        <v>7806</v>
      </c>
      <c r="B11152" t="s">
        <v>13</v>
      </c>
      <c r="C11152" t="s">
        <v>20</v>
      </c>
      <c r="D11152">
        <v>2659.11</v>
      </c>
      <c r="E11152">
        <v>0.43</v>
      </c>
      <c r="F11152">
        <f t="shared" si="348"/>
        <v>1143.4173000000001</v>
      </c>
      <c r="G11152">
        <f t="shared" si="349"/>
        <v>1515.6927000000001</v>
      </c>
      <c r="H11152">
        <v>3</v>
      </c>
      <c r="I11152" s="17">
        <v>45439</v>
      </c>
      <c r="J11152" s="17">
        <v>45444</v>
      </c>
      <c r="K11152" t="s">
        <v>15</v>
      </c>
      <c r="L11152" t="s">
        <v>22</v>
      </c>
      <c r="M11152">
        <v>349.58</v>
      </c>
      <c r="N11152" t="s">
        <v>34</v>
      </c>
    </row>
    <row r="11153" spans="1:14" ht="14.25" customHeight="1" x14ac:dyDescent="0.3">
      <c r="A11153" t="s">
        <v>8590</v>
      </c>
      <c r="B11153" t="s">
        <v>19</v>
      </c>
      <c r="C11153" t="s">
        <v>20</v>
      </c>
      <c r="D11153">
        <v>2659.76</v>
      </c>
      <c r="E11153">
        <v>0.27</v>
      </c>
      <c r="F11153">
        <f t="shared" si="348"/>
        <v>718.13520000000005</v>
      </c>
      <c r="G11153">
        <f t="shared" si="349"/>
        <v>1941.6248000000001</v>
      </c>
      <c r="H11153">
        <v>3</v>
      </c>
      <c r="I11153" s="17">
        <v>45210</v>
      </c>
      <c r="J11153" s="17">
        <v>45217</v>
      </c>
      <c r="K11153" t="s">
        <v>31</v>
      </c>
      <c r="L11153" t="s">
        <v>27</v>
      </c>
      <c r="M11153">
        <v>266.08999999999997</v>
      </c>
      <c r="N11153" t="s">
        <v>28</v>
      </c>
    </row>
    <row r="11154" spans="1:14" ht="14.25" customHeight="1" x14ac:dyDescent="0.3">
      <c r="A11154" t="s">
        <v>14935</v>
      </c>
      <c r="B11154" t="s">
        <v>25</v>
      </c>
      <c r="C11154" t="s">
        <v>33</v>
      </c>
      <c r="D11154">
        <v>2661.82</v>
      </c>
      <c r="E11154">
        <v>0.17</v>
      </c>
      <c r="F11154">
        <f t="shared" si="348"/>
        <v>452.50940000000008</v>
      </c>
      <c r="G11154">
        <f t="shared" si="349"/>
        <v>2209.3106000000002</v>
      </c>
      <c r="H11154">
        <v>3</v>
      </c>
      <c r="I11154" s="17">
        <v>45220</v>
      </c>
      <c r="J11154" s="17">
        <v>45222</v>
      </c>
      <c r="K11154" t="s">
        <v>31</v>
      </c>
      <c r="L11154" t="s">
        <v>16</v>
      </c>
      <c r="M11154">
        <v>493.08</v>
      </c>
      <c r="N11154" t="s">
        <v>48</v>
      </c>
    </row>
    <row r="11155" spans="1:14" ht="14.25" customHeight="1" x14ac:dyDescent="0.3">
      <c r="A11155" t="s">
        <v>4659</v>
      </c>
      <c r="B11155" t="s">
        <v>13</v>
      </c>
      <c r="C11155" t="s">
        <v>26</v>
      </c>
      <c r="D11155">
        <v>2662.25</v>
      </c>
      <c r="E11155">
        <v>0.42</v>
      </c>
      <c r="F11155">
        <f t="shared" si="348"/>
        <v>1118.145</v>
      </c>
      <c r="G11155">
        <f t="shared" si="349"/>
        <v>1544.105</v>
      </c>
      <c r="H11155">
        <v>3</v>
      </c>
      <c r="I11155" s="17">
        <v>45211</v>
      </c>
      <c r="J11155" s="17">
        <v>45216</v>
      </c>
      <c r="K11155" t="s">
        <v>21</v>
      </c>
      <c r="L11155" t="s">
        <v>16</v>
      </c>
      <c r="M11155">
        <v>391.83</v>
      </c>
      <c r="N11155" t="s">
        <v>28</v>
      </c>
    </row>
    <row r="11156" spans="1:14" ht="14.25" customHeight="1" x14ac:dyDescent="0.3">
      <c r="A11156" t="s">
        <v>10722</v>
      </c>
      <c r="B11156" t="s">
        <v>13</v>
      </c>
      <c r="C11156" t="s">
        <v>33</v>
      </c>
      <c r="D11156">
        <v>2669.01</v>
      </c>
      <c r="E11156">
        <v>0.36</v>
      </c>
      <c r="F11156">
        <f t="shared" si="348"/>
        <v>960.84360000000004</v>
      </c>
      <c r="G11156">
        <f t="shared" si="349"/>
        <v>1708.1664000000001</v>
      </c>
      <c r="H11156">
        <v>3</v>
      </c>
      <c r="I11156" s="17">
        <v>45569</v>
      </c>
      <c r="J11156" s="17">
        <v>45570</v>
      </c>
      <c r="K11156" t="s">
        <v>15</v>
      </c>
      <c r="L11156" t="s">
        <v>22</v>
      </c>
      <c r="M11156">
        <v>697.32</v>
      </c>
      <c r="N11156" t="s">
        <v>28</v>
      </c>
    </row>
    <row r="11157" spans="1:14" ht="14.25" customHeight="1" x14ac:dyDescent="0.3">
      <c r="A11157" t="s">
        <v>12609</v>
      </c>
      <c r="B11157" t="s">
        <v>25</v>
      </c>
      <c r="C11157" t="s">
        <v>26</v>
      </c>
      <c r="D11157">
        <v>2670.06</v>
      </c>
      <c r="E11157">
        <v>0.36</v>
      </c>
      <c r="F11157">
        <f t="shared" si="348"/>
        <v>961.22159999999997</v>
      </c>
      <c r="G11157">
        <f t="shared" si="349"/>
        <v>1708.8384000000001</v>
      </c>
      <c r="H11157">
        <v>3</v>
      </c>
      <c r="I11157" s="17">
        <v>45651</v>
      </c>
      <c r="J11157" s="17">
        <v>45657</v>
      </c>
      <c r="K11157" t="s">
        <v>15</v>
      </c>
      <c r="L11157" t="s">
        <v>16</v>
      </c>
      <c r="M11157">
        <v>506.22</v>
      </c>
      <c r="N11157" t="s">
        <v>28</v>
      </c>
    </row>
    <row r="11158" spans="1:14" ht="14.25" customHeight="1" x14ac:dyDescent="0.3">
      <c r="A11158" t="s">
        <v>14220</v>
      </c>
      <c r="B11158" t="s">
        <v>13</v>
      </c>
      <c r="C11158" t="s">
        <v>26</v>
      </c>
      <c r="D11158">
        <v>2670.07</v>
      </c>
      <c r="E11158">
        <v>0.13</v>
      </c>
      <c r="F11158">
        <f t="shared" si="348"/>
        <v>347.10910000000001</v>
      </c>
      <c r="G11158">
        <f t="shared" si="349"/>
        <v>2322.9609</v>
      </c>
      <c r="H11158">
        <v>3</v>
      </c>
      <c r="I11158" s="17">
        <v>45385</v>
      </c>
      <c r="J11158" s="17">
        <v>45391</v>
      </c>
      <c r="K11158" t="s">
        <v>31</v>
      </c>
      <c r="L11158" t="s">
        <v>16</v>
      </c>
      <c r="M11158">
        <v>609.05999999999995</v>
      </c>
      <c r="N11158" t="s">
        <v>17</v>
      </c>
    </row>
    <row r="11159" spans="1:14" ht="14.25" customHeight="1" x14ac:dyDescent="0.3">
      <c r="A11159" t="s">
        <v>9941</v>
      </c>
      <c r="B11159" t="s">
        <v>41</v>
      </c>
      <c r="C11159" t="s">
        <v>33</v>
      </c>
      <c r="D11159">
        <v>2671.22</v>
      </c>
      <c r="E11159">
        <v>0.17</v>
      </c>
      <c r="F11159">
        <f t="shared" si="348"/>
        <v>454.10739999999998</v>
      </c>
      <c r="G11159">
        <f t="shared" si="349"/>
        <v>2217.1125999999999</v>
      </c>
      <c r="H11159">
        <v>3</v>
      </c>
      <c r="I11159" s="17">
        <v>44985</v>
      </c>
      <c r="J11159" s="17">
        <v>44991</v>
      </c>
      <c r="K11159" t="s">
        <v>15</v>
      </c>
      <c r="L11159" t="s">
        <v>16</v>
      </c>
      <c r="M11159">
        <v>753.79</v>
      </c>
      <c r="N11159" t="s">
        <v>34</v>
      </c>
    </row>
    <row r="11160" spans="1:14" ht="14.25" customHeight="1" x14ac:dyDescent="0.3">
      <c r="A11160" t="s">
        <v>6752</v>
      </c>
      <c r="B11160" t="s">
        <v>41</v>
      </c>
      <c r="C11160" t="s">
        <v>36</v>
      </c>
      <c r="D11160">
        <v>2674.76</v>
      </c>
      <c r="E11160">
        <v>0.48</v>
      </c>
      <c r="F11160">
        <f t="shared" si="348"/>
        <v>1283.8848</v>
      </c>
      <c r="G11160">
        <f t="shared" si="349"/>
        <v>1390.8752000000002</v>
      </c>
      <c r="H11160">
        <v>3</v>
      </c>
      <c r="I11160" s="17">
        <v>44950</v>
      </c>
      <c r="J11160" s="17">
        <v>44956</v>
      </c>
      <c r="K11160" t="s">
        <v>31</v>
      </c>
      <c r="L11160" t="s">
        <v>27</v>
      </c>
      <c r="M11160">
        <v>277.24</v>
      </c>
      <c r="N11160" t="s">
        <v>48</v>
      </c>
    </row>
    <row r="11161" spans="1:14" ht="14.25" customHeight="1" x14ac:dyDescent="0.3">
      <c r="A11161" t="s">
        <v>10772</v>
      </c>
      <c r="B11161" t="s">
        <v>13</v>
      </c>
      <c r="C11161" t="s">
        <v>33</v>
      </c>
      <c r="D11161">
        <v>2675.11</v>
      </c>
      <c r="E11161">
        <v>0.04</v>
      </c>
      <c r="F11161">
        <f t="shared" si="348"/>
        <v>107.0044</v>
      </c>
      <c r="G11161">
        <f t="shared" si="349"/>
        <v>2568.1056000000003</v>
      </c>
      <c r="H11161">
        <v>3</v>
      </c>
      <c r="I11161" s="17">
        <v>45428</v>
      </c>
      <c r="J11161" s="17">
        <v>45431</v>
      </c>
      <c r="K11161" t="s">
        <v>15</v>
      </c>
      <c r="L11161" t="s">
        <v>16</v>
      </c>
      <c r="M11161">
        <v>723.87</v>
      </c>
      <c r="N11161" t="s">
        <v>23</v>
      </c>
    </row>
    <row r="11162" spans="1:14" ht="14.25" customHeight="1" x14ac:dyDescent="0.3">
      <c r="A11162" t="s">
        <v>10662</v>
      </c>
      <c r="B11162" t="s">
        <v>19</v>
      </c>
      <c r="C11162" t="s">
        <v>14</v>
      </c>
      <c r="D11162">
        <v>2686.72</v>
      </c>
      <c r="E11162">
        <v>0.43</v>
      </c>
      <c r="F11162">
        <f t="shared" si="348"/>
        <v>1155.2895999999998</v>
      </c>
      <c r="G11162">
        <f t="shared" si="349"/>
        <v>1531.4304</v>
      </c>
      <c r="H11162">
        <v>3</v>
      </c>
      <c r="I11162" s="17">
        <v>45419</v>
      </c>
      <c r="J11162" s="17">
        <v>45420</v>
      </c>
      <c r="K11162" t="s">
        <v>21</v>
      </c>
      <c r="L11162" t="s">
        <v>27</v>
      </c>
      <c r="M11162">
        <v>577.74</v>
      </c>
      <c r="N11162" t="s">
        <v>23</v>
      </c>
    </row>
    <row r="11163" spans="1:14" ht="14.25" customHeight="1" x14ac:dyDescent="0.3">
      <c r="A11163" t="s">
        <v>664</v>
      </c>
      <c r="B11163" t="s">
        <v>19</v>
      </c>
      <c r="C11163" t="s">
        <v>14</v>
      </c>
      <c r="D11163">
        <v>2689.49</v>
      </c>
      <c r="E11163">
        <v>0.17</v>
      </c>
      <c r="F11163">
        <f t="shared" si="348"/>
        <v>457.2133</v>
      </c>
      <c r="G11163">
        <f t="shared" si="349"/>
        <v>2232.2766999999999</v>
      </c>
      <c r="H11163">
        <v>3</v>
      </c>
      <c r="I11163" s="17">
        <v>45514</v>
      </c>
      <c r="J11163" s="17">
        <v>45517</v>
      </c>
      <c r="K11163" t="s">
        <v>21</v>
      </c>
      <c r="L11163" t="s">
        <v>16</v>
      </c>
      <c r="M11163">
        <v>344.48</v>
      </c>
      <c r="N11163" t="s">
        <v>34</v>
      </c>
    </row>
    <row r="11164" spans="1:14" ht="14.25" customHeight="1" x14ac:dyDescent="0.3">
      <c r="A11164" t="s">
        <v>14715</v>
      </c>
      <c r="B11164" t="s">
        <v>19</v>
      </c>
      <c r="C11164" t="s">
        <v>36</v>
      </c>
      <c r="D11164">
        <v>2690</v>
      </c>
      <c r="E11164">
        <v>0.26</v>
      </c>
      <c r="F11164">
        <f t="shared" si="348"/>
        <v>699.4</v>
      </c>
      <c r="G11164">
        <f t="shared" si="349"/>
        <v>1990.6</v>
      </c>
      <c r="H11164">
        <v>3</v>
      </c>
      <c r="I11164" s="17">
        <v>45639</v>
      </c>
      <c r="J11164" s="17">
        <v>45642</v>
      </c>
      <c r="K11164" t="s">
        <v>15</v>
      </c>
      <c r="L11164" t="s">
        <v>16</v>
      </c>
      <c r="M11164">
        <v>258.95999999999998</v>
      </c>
      <c r="N11164" t="s">
        <v>34</v>
      </c>
    </row>
    <row r="11165" spans="1:14" ht="14.25" customHeight="1" x14ac:dyDescent="0.3">
      <c r="A11165" t="s">
        <v>9097</v>
      </c>
      <c r="B11165" t="s">
        <v>13</v>
      </c>
      <c r="C11165" t="s">
        <v>26</v>
      </c>
      <c r="D11165">
        <v>2691.66</v>
      </c>
      <c r="E11165">
        <v>0.31</v>
      </c>
      <c r="F11165">
        <f t="shared" si="348"/>
        <v>834.41459999999995</v>
      </c>
      <c r="G11165">
        <f t="shared" si="349"/>
        <v>1857.2453999999998</v>
      </c>
      <c r="H11165">
        <v>3</v>
      </c>
      <c r="I11165" s="17">
        <v>45262</v>
      </c>
      <c r="J11165" s="17">
        <v>45269</v>
      </c>
      <c r="K11165" t="s">
        <v>21</v>
      </c>
      <c r="L11165" t="s">
        <v>27</v>
      </c>
      <c r="M11165">
        <v>550.99</v>
      </c>
      <c r="N11165" t="s">
        <v>34</v>
      </c>
    </row>
    <row r="11166" spans="1:14" ht="14.25" customHeight="1" x14ac:dyDescent="0.3">
      <c r="A11166" t="s">
        <v>6708</v>
      </c>
      <c r="B11166" t="s">
        <v>13</v>
      </c>
      <c r="C11166" t="s">
        <v>33</v>
      </c>
      <c r="D11166">
        <v>2692.22</v>
      </c>
      <c r="E11166">
        <v>0.49</v>
      </c>
      <c r="F11166">
        <f t="shared" si="348"/>
        <v>1319.1877999999999</v>
      </c>
      <c r="G11166">
        <f t="shared" si="349"/>
        <v>1373.0321999999999</v>
      </c>
      <c r="H11166">
        <v>3</v>
      </c>
      <c r="I11166" s="17">
        <v>45274</v>
      </c>
      <c r="J11166" s="17">
        <v>45280</v>
      </c>
      <c r="K11166" t="s">
        <v>15</v>
      </c>
      <c r="L11166" t="s">
        <v>27</v>
      </c>
      <c r="M11166">
        <v>196.45</v>
      </c>
      <c r="N11166" t="s">
        <v>17</v>
      </c>
    </row>
    <row r="11167" spans="1:14" ht="14.25" customHeight="1" x14ac:dyDescent="0.3">
      <c r="A11167" t="s">
        <v>13358</v>
      </c>
      <c r="B11167" t="s">
        <v>25</v>
      </c>
      <c r="C11167" t="s">
        <v>14</v>
      </c>
      <c r="D11167">
        <v>2694.51</v>
      </c>
      <c r="E11167">
        <v>0.1</v>
      </c>
      <c r="F11167">
        <f t="shared" si="348"/>
        <v>269.45100000000002</v>
      </c>
      <c r="G11167">
        <f t="shared" si="349"/>
        <v>2425.0590000000002</v>
      </c>
      <c r="H11167">
        <v>3</v>
      </c>
      <c r="I11167" s="17">
        <v>44995</v>
      </c>
      <c r="J11167" s="17">
        <v>45001</v>
      </c>
      <c r="K11167" t="s">
        <v>31</v>
      </c>
      <c r="L11167" t="s">
        <v>27</v>
      </c>
      <c r="M11167">
        <v>490.71</v>
      </c>
      <c r="N11167" t="s">
        <v>48</v>
      </c>
    </row>
    <row r="11168" spans="1:14" ht="14.25" customHeight="1" x14ac:dyDescent="0.3">
      <c r="A11168" t="s">
        <v>10457</v>
      </c>
      <c r="B11168" t="s">
        <v>13</v>
      </c>
      <c r="C11168" t="s">
        <v>36</v>
      </c>
      <c r="D11168">
        <v>2695.7</v>
      </c>
      <c r="E11168">
        <v>0.32</v>
      </c>
      <c r="F11168">
        <f t="shared" si="348"/>
        <v>862.62399999999991</v>
      </c>
      <c r="G11168">
        <f t="shared" si="349"/>
        <v>1833.076</v>
      </c>
      <c r="H11168">
        <v>3</v>
      </c>
      <c r="I11168" s="17">
        <v>45018</v>
      </c>
      <c r="J11168" s="17">
        <v>45025</v>
      </c>
      <c r="K11168" t="s">
        <v>21</v>
      </c>
      <c r="L11168" t="s">
        <v>22</v>
      </c>
      <c r="M11168">
        <v>263.69</v>
      </c>
      <c r="N11168" t="s">
        <v>17</v>
      </c>
    </row>
    <row r="11169" spans="1:14" ht="14.25" customHeight="1" x14ac:dyDescent="0.3">
      <c r="A11169" t="s">
        <v>726</v>
      </c>
      <c r="B11169" t="s">
        <v>19</v>
      </c>
      <c r="C11169" t="s">
        <v>26</v>
      </c>
      <c r="D11169">
        <v>2698.44</v>
      </c>
      <c r="E11169">
        <v>0.13</v>
      </c>
      <c r="F11169">
        <f t="shared" si="348"/>
        <v>350.79720000000003</v>
      </c>
      <c r="G11169">
        <f t="shared" si="349"/>
        <v>2347.6428000000001</v>
      </c>
      <c r="H11169">
        <v>3</v>
      </c>
      <c r="I11169" s="17">
        <v>45167</v>
      </c>
      <c r="J11169" s="17">
        <v>45170</v>
      </c>
      <c r="K11169" t="s">
        <v>21</v>
      </c>
      <c r="L11169" t="s">
        <v>22</v>
      </c>
      <c r="M11169">
        <v>681.62</v>
      </c>
      <c r="N11169" t="s">
        <v>48</v>
      </c>
    </row>
    <row r="11170" spans="1:14" ht="14.25" customHeight="1" x14ac:dyDescent="0.3">
      <c r="A11170" t="s">
        <v>7739</v>
      </c>
      <c r="B11170" t="s">
        <v>13</v>
      </c>
      <c r="C11170" t="s">
        <v>33</v>
      </c>
      <c r="D11170">
        <v>2706.51</v>
      </c>
      <c r="E11170">
        <v>0.31</v>
      </c>
      <c r="F11170">
        <f t="shared" si="348"/>
        <v>839.01810000000012</v>
      </c>
      <c r="G11170">
        <f t="shared" si="349"/>
        <v>1867.4919</v>
      </c>
      <c r="H11170">
        <v>3</v>
      </c>
      <c r="I11170" s="17">
        <v>44981</v>
      </c>
      <c r="J11170" s="17">
        <v>44988</v>
      </c>
      <c r="K11170" t="s">
        <v>31</v>
      </c>
      <c r="L11170" t="s">
        <v>16</v>
      </c>
      <c r="M11170">
        <v>290.16000000000003</v>
      </c>
      <c r="N11170" t="s">
        <v>48</v>
      </c>
    </row>
    <row r="11171" spans="1:14" ht="14.25" customHeight="1" x14ac:dyDescent="0.3">
      <c r="A11171" t="s">
        <v>11626</v>
      </c>
      <c r="B11171" t="s">
        <v>25</v>
      </c>
      <c r="C11171" t="s">
        <v>14</v>
      </c>
      <c r="D11171">
        <v>2707.5</v>
      </c>
      <c r="E11171">
        <v>0.1</v>
      </c>
      <c r="F11171">
        <f t="shared" si="348"/>
        <v>270.75</v>
      </c>
      <c r="G11171">
        <f t="shared" si="349"/>
        <v>2436.75</v>
      </c>
      <c r="H11171">
        <v>3</v>
      </c>
      <c r="I11171" s="17">
        <v>44944</v>
      </c>
      <c r="J11171" s="17">
        <v>44948</v>
      </c>
      <c r="K11171" t="s">
        <v>15</v>
      </c>
      <c r="L11171" t="s">
        <v>22</v>
      </c>
      <c r="M11171">
        <v>170.28</v>
      </c>
      <c r="N11171" t="s">
        <v>48</v>
      </c>
    </row>
    <row r="11172" spans="1:14" ht="14.25" customHeight="1" x14ac:dyDescent="0.3">
      <c r="A11172" t="s">
        <v>8043</v>
      </c>
      <c r="B11172" t="s">
        <v>41</v>
      </c>
      <c r="C11172" t="s">
        <v>33</v>
      </c>
      <c r="D11172">
        <v>2712.09</v>
      </c>
      <c r="E11172">
        <v>0.47</v>
      </c>
      <c r="F11172">
        <f t="shared" si="348"/>
        <v>1274.6822999999999</v>
      </c>
      <c r="G11172">
        <f t="shared" si="349"/>
        <v>1437.4077000000002</v>
      </c>
      <c r="H11172">
        <v>3</v>
      </c>
      <c r="I11172" s="17">
        <v>45360</v>
      </c>
      <c r="J11172" s="17">
        <v>45366</v>
      </c>
      <c r="K11172" t="s">
        <v>31</v>
      </c>
      <c r="L11172" t="s">
        <v>27</v>
      </c>
      <c r="M11172">
        <v>205.36</v>
      </c>
      <c r="N11172" t="s">
        <v>28</v>
      </c>
    </row>
    <row r="11173" spans="1:14" ht="14.25" customHeight="1" x14ac:dyDescent="0.3">
      <c r="A11173" t="s">
        <v>13138</v>
      </c>
      <c r="B11173" t="s">
        <v>25</v>
      </c>
      <c r="C11173" t="s">
        <v>26</v>
      </c>
      <c r="D11173">
        <v>2718.99</v>
      </c>
      <c r="E11173">
        <v>0.49</v>
      </c>
      <c r="F11173">
        <f t="shared" si="348"/>
        <v>1332.3050999999998</v>
      </c>
      <c r="G11173">
        <f t="shared" si="349"/>
        <v>1386.6849</v>
      </c>
      <c r="H11173">
        <v>3</v>
      </c>
      <c r="I11173" s="17">
        <v>45260</v>
      </c>
      <c r="J11173" s="17">
        <v>45265</v>
      </c>
      <c r="K11173" t="s">
        <v>15</v>
      </c>
      <c r="L11173" t="s">
        <v>27</v>
      </c>
      <c r="M11173">
        <v>565.34</v>
      </c>
      <c r="N11173" t="s">
        <v>17</v>
      </c>
    </row>
    <row r="11174" spans="1:14" ht="14.25" customHeight="1" x14ac:dyDescent="0.3">
      <c r="A11174" t="s">
        <v>13105</v>
      </c>
      <c r="B11174" t="s">
        <v>41</v>
      </c>
      <c r="C11174" t="s">
        <v>14</v>
      </c>
      <c r="D11174">
        <v>2730.37</v>
      </c>
      <c r="E11174">
        <v>0.36</v>
      </c>
      <c r="F11174">
        <f t="shared" si="348"/>
        <v>982.93319999999994</v>
      </c>
      <c r="G11174">
        <f t="shared" si="349"/>
        <v>1747.4367999999999</v>
      </c>
      <c r="H11174">
        <v>3</v>
      </c>
      <c r="I11174" s="17">
        <v>45117</v>
      </c>
      <c r="J11174" s="17">
        <v>45123</v>
      </c>
      <c r="K11174" t="s">
        <v>15</v>
      </c>
      <c r="L11174" t="s">
        <v>22</v>
      </c>
      <c r="M11174">
        <v>167.67</v>
      </c>
      <c r="N11174" t="s">
        <v>17</v>
      </c>
    </row>
    <row r="11175" spans="1:14" ht="14.25" customHeight="1" x14ac:dyDescent="0.3">
      <c r="A11175" t="s">
        <v>11994</v>
      </c>
      <c r="B11175" t="s">
        <v>41</v>
      </c>
      <c r="C11175" t="s">
        <v>33</v>
      </c>
      <c r="D11175">
        <v>2736.24</v>
      </c>
      <c r="E11175">
        <v>0.39</v>
      </c>
      <c r="F11175">
        <f t="shared" si="348"/>
        <v>1067.1335999999999</v>
      </c>
      <c r="G11175">
        <f t="shared" si="349"/>
        <v>1669.1063999999999</v>
      </c>
      <c r="H11175">
        <v>3</v>
      </c>
      <c r="I11175" s="17">
        <v>45095</v>
      </c>
      <c r="J11175" s="17">
        <v>45097</v>
      </c>
      <c r="K11175" t="s">
        <v>21</v>
      </c>
      <c r="L11175" t="s">
        <v>16</v>
      </c>
      <c r="M11175">
        <v>278.10000000000002</v>
      </c>
      <c r="N11175" t="s">
        <v>23</v>
      </c>
    </row>
    <row r="11176" spans="1:14" ht="14.25" customHeight="1" x14ac:dyDescent="0.3">
      <c r="A11176" t="s">
        <v>4279</v>
      </c>
      <c r="B11176" t="s">
        <v>13</v>
      </c>
      <c r="C11176" t="s">
        <v>14</v>
      </c>
      <c r="D11176">
        <v>2740.86</v>
      </c>
      <c r="E11176">
        <v>0.31</v>
      </c>
      <c r="F11176">
        <f t="shared" si="348"/>
        <v>849.66660000000002</v>
      </c>
      <c r="G11176">
        <f t="shared" si="349"/>
        <v>1891.1934000000001</v>
      </c>
      <c r="H11176">
        <v>3</v>
      </c>
      <c r="I11176" s="17">
        <v>45350</v>
      </c>
      <c r="J11176" s="17">
        <v>45353</v>
      </c>
      <c r="K11176" t="s">
        <v>15</v>
      </c>
      <c r="L11176" t="s">
        <v>27</v>
      </c>
      <c r="M11176">
        <v>533.87</v>
      </c>
      <c r="N11176" t="s">
        <v>17</v>
      </c>
    </row>
    <row r="11177" spans="1:14" ht="14.25" customHeight="1" x14ac:dyDescent="0.3">
      <c r="A11177" t="s">
        <v>1779</v>
      </c>
      <c r="B11177" t="s">
        <v>19</v>
      </c>
      <c r="C11177" t="s">
        <v>33</v>
      </c>
      <c r="D11177">
        <v>2743.11</v>
      </c>
      <c r="E11177">
        <v>0.25</v>
      </c>
      <c r="F11177">
        <f t="shared" si="348"/>
        <v>685.77750000000003</v>
      </c>
      <c r="G11177">
        <f t="shared" si="349"/>
        <v>2057.3325</v>
      </c>
      <c r="H11177">
        <v>3</v>
      </c>
      <c r="I11177" s="17">
        <v>45239</v>
      </c>
      <c r="J11177" s="17">
        <v>45241</v>
      </c>
      <c r="K11177" t="s">
        <v>31</v>
      </c>
      <c r="L11177" t="s">
        <v>22</v>
      </c>
      <c r="M11177">
        <v>640.45000000000005</v>
      </c>
      <c r="N11177" t="s">
        <v>17</v>
      </c>
    </row>
    <row r="11178" spans="1:14" ht="14.25" customHeight="1" x14ac:dyDescent="0.3">
      <c r="A11178" t="s">
        <v>5659</v>
      </c>
      <c r="B11178" t="s">
        <v>13</v>
      </c>
      <c r="C11178" t="s">
        <v>33</v>
      </c>
      <c r="D11178">
        <v>2747.8</v>
      </c>
      <c r="E11178">
        <v>0.41</v>
      </c>
      <c r="F11178">
        <f t="shared" si="348"/>
        <v>1126.598</v>
      </c>
      <c r="G11178">
        <f t="shared" si="349"/>
        <v>1621.2020000000002</v>
      </c>
      <c r="H11178">
        <v>3</v>
      </c>
      <c r="I11178" s="17">
        <v>45251</v>
      </c>
      <c r="J11178" s="17">
        <v>45258</v>
      </c>
      <c r="K11178" t="s">
        <v>15</v>
      </c>
      <c r="L11178" t="s">
        <v>16</v>
      </c>
      <c r="M11178">
        <v>302.33999999999997</v>
      </c>
      <c r="N11178" t="s">
        <v>39</v>
      </c>
    </row>
    <row r="11179" spans="1:14" ht="14.25" customHeight="1" x14ac:dyDescent="0.3">
      <c r="A11179" t="s">
        <v>3102</v>
      </c>
      <c r="B11179" t="s">
        <v>41</v>
      </c>
      <c r="C11179" t="s">
        <v>26</v>
      </c>
      <c r="D11179">
        <v>2748.84</v>
      </c>
      <c r="E11179">
        <v>0.46</v>
      </c>
      <c r="F11179">
        <f t="shared" si="348"/>
        <v>1264.4664</v>
      </c>
      <c r="G11179">
        <f t="shared" si="349"/>
        <v>1484.3736000000001</v>
      </c>
      <c r="H11179">
        <v>3</v>
      </c>
      <c r="I11179" s="17">
        <v>45118</v>
      </c>
      <c r="J11179" s="17">
        <v>45120</v>
      </c>
      <c r="K11179" t="s">
        <v>31</v>
      </c>
      <c r="L11179" t="s">
        <v>22</v>
      </c>
      <c r="M11179">
        <v>438.13</v>
      </c>
      <c r="N11179" t="s">
        <v>23</v>
      </c>
    </row>
    <row r="11180" spans="1:14" ht="14.25" customHeight="1" x14ac:dyDescent="0.3">
      <c r="A11180" t="s">
        <v>14308</v>
      </c>
      <c r="B11180" t="s">
        <v>13</v>
      </c>
      <c r="C11180" t="s">
        <v>14</v>
      </c>
      <c r="D11180">
        <v>2751.89</v>
      </c>
      <c r="E11180">
        <v>0.36</v>
      </c>
      <c r="F11180">
        <f t="shared" si="348"/>
        <v>990.68039999999996</v>
      </c>
      <c r="G11180">
        <f t="shared" si="349"/>
        <v>1761.2095999999999</v>
      </c>
      <c r="H11180">
        <v>3</v>
      </c>
      <c r="I11180" s="17">
        <v>45005</v>
      </c>
      <c r="J11180" s="17">
        <v>45006</v>
      </c>
      <c r="K11180" t="s">
        <v>31</v>
      </c>
      <c r="L11180" t="s">
        <v>27</v>
      </c>
      <c r="M11180">
        <v>566.01</v>
      </c>
      <c r="N11180" t="s">
        <v>23</v>
      </c>
    </row>
    <row r="11181" spans="1:14" ht="14.25" customHeight="1" x14ac:dyDescent="0.3">
      <c r="A11181" t="s">
        <v>11552</v>
      </c>
      <c r="B11181" t="s">
        <v>25</v>
      </c>
      <c r="C11181" t="s">
        <v>14</v>
      </c>
      <c r="D11181">
        <v>2752.49</v>
      </c>
      <c r="E11181">
        <v>0.03</v>
      </c>
      <c r="F11181">
        <f t="shared" si="348"/>
        <v>82.574699999999993</v>
      </c>
      <c r="G11181">
        <f t="shared" si="349"/>
        <v>2669.9152999999997</v>
      </c>
      <c r="H11181">
        <v>3</v>
      </c>
      <c r="I11181" s="17">
        <v>45364</v>
      </c>
      <c r="J11181" s="17">
        <v>45371</v>
      </c>
      <c r="K11181" t="s">
        <v>31</v>
      </c>
      <c r="L11181" t="s">
        <v>27</v>
      </c>
      <c r="M11181">
        <v>643.76</v>
      </c>
      <c r="N11181" t="s">
        <v>34</v>
      </c>
    </row>
    <row r="11182" spans="1:14" ht="14.25" customHeight="1" x14ac:dyDescent="0.3">
      <c r="A11182" t="s">
        <v>712</v>
      </c>
      <c r="B11182" t="s">
        <v>41</v>
      </c>
      <c r="C11182" t="s">
        <v>20</v>
      </c>
      <c r="D11182">
        <v>2754.66</v>
      </c>
      <c r="E11182">
        <v>0.35</v>
      </c>
      <c r="F11182">
        <f t="shared" si="348"/>
        <v>964.13099999999986</v>
      </c>
      <c r="G11182">
        <f t="shared" si="349"/>
        <v>1790.529</v>
      </c>
      <c r="H11182">
        <v>3</v>
      </c>
      <c r="I11182" s="17">
        <v>45606</v>
      </c>
      <c r="J11182" s="17">
        <v>45607</v>
      </c>
      <c r="K11182" t="s">
        <v>15</v>
      </c>
      <c r="L11182" t="s">
        <v>22</v>
      </c>
      <c r="M11182">
        <v>271.88</v>
      </c>
      <c r="N11182" t="s">
        <v>39</v>
      </c>
    </row>
    <row r="11183" spans="1:14" ht="14.25" customHeight="1" x14ac:dyDescent="0.3">
      <c r="A11183" t="s">
        <v>3537</v>
      </c>
      <c r="B11183" t="s">
        <v>25</v>
      </c>
      <c r="C11183" t="s">
        <v>33</v>
      </c>
      <c r="D11183">
        <v>2757.82</v>
      </c>
      <c r="E11183">
        <v>0.48</v>
      </c>
      <c r="F11183">
        <f t="shared" si="348"/>
        <v>1323.7536</v>
      </c>
      <c r="G11183">
        <f t="shared" si="349"/>
        <v>1434.0664000000002</v>
      </c>
      <c r="H11183">
        <v>3</v>
      </c>
      <c r="I11183" s="17">
        <v>45587</v>
      </c>
      <c r="J11183" s="17">
        <v>45591</v>
      </c>
      <c r="K11183" t="s">
        <v>15</v>
      </c>
      <c r="L11183" t="s">
        <v>22</v>
      </c>
      <c r="M11183">
        <v>624.78</v>
      </c>
      <c r="N11183" t="s">
        <v>48</v>
      </c>
    </row>
    <row r="11184" spans="1:14" ht="14.25" customHeight="1" x14ac:dyDescent="0.3">
      <c r="A11184" t="s">
        <v>10870</v>
      </c>
      <c r="B11184" t="s">
        <v>41</v>
      </c>
      <c r="C11184" t="s">
        <v>36</v>
      </c>
      <c r="D11184">
        <v>2763.09</v>
      </c>
      <c r="E11184">
        <v>0.12</v>
      </c>
      <c r="F11184">
        <f t="shared" si="348"/>
        <v>331.57080000000002</v>
      </c>
      <c r="G11184">
        <f t="shared" si="349"/>
        <v>2431.5192000000002</v>
      </c>
      <c r="H11184">
        <v>3</v>
      </c>
      <c r="I11184" s="17">
        <v>45322</v>
      </c>
      <c r="J11184" s="17">
        <v>45327</v>
      </c>
      <c r="K11184" t="s">
        <v>21</v>
      </c>
      <c r="L11184" t="s">
        <v>16</v>
      </c>
      <c r="M11184">
        <v>340.12</v>
      </c>
      <c r="N11184" t="s">
        <v>28</v>
      </c>
    </row>
    <row r="11185" spans="1:14" ht="14.25" customHeight="1" x14ac:dyDescent="0.3">
      <c r="A11185" t="s">
        <v>4760</v>
      </c>
      <c r="B11185" t="s">
        <v>13</v>
      </c>
      <c r="C11185" t="s">
        <v>14</v>
      </c>
      <c r="D11185">
        <v>2764.92</v>
      </c>
      <c r="E11185">
        <v>0.44</v>
      </c>
      <c r="F11185">
        <f t="shared" si="348"/>
        <v>1216.5648000000001</v>
      </c>
      <c r="G11185">
        <f t="shared" si="349"/>
        <v>1548.3552</v>
      </c>
      <c r="H11185">
        <v>3</v>
      </c>
      <c r="I11185" s="17">
        <v>45351</v>
      </c>
      <c r="J11185" s="17">
        <v>45356</v>
      </c>
      <c r="K11185" t="s">
        <v>15</v>
      </c>
      <c r="L11185" t="s">
        <v>22</v>
      </c>
      <c r="M11185">
        <v>573.97</v>
      </c>
      <c r="N11185" t="s">
        <v>17</v>
      </c>
    </row>
    <row r="11186" spans="1:14" ht="14.25" customHeight="1" x14ac:dyDescent="0.3">
      <c r="A11186" t="s">
        <v>14082</v>
      </c>
      <c r="B11186" t="s">
        <v>13</v>
      </c>
      <c r="C11186" t="s">
        <v>20</v>
      </c>
      <c r="D11186">
        <v>2764.97</v>
      </c>
      <c r="E11186">
        <v>0.21</v>
      </c>
      <c r="F11186">
        <f t="shared" si="348"/>
        <v>580.64369999999997</v>
      </c>
      <c r="G11186">
        <f t="shared" si="349"/>
        <v>2184.3262999999997</v>
      </c>
      <c r="H11186">
        <v>3</v>
      </c>
      <c r="I11186" s="17">
        <v>45220</v>
      </c>
      <c r="J11186" s="17">
        <v>45221</v>
      </c>
      <c r="K11186" t="s">
        <v>21</v>
      </c>
      <c r="L11186" t="s">
        <v>22</v>
      </c>
      <c r="M11186">
        <v>690.26</v>
      </c>
      <c r="N11186" t="s">
        <v>28</v>
      </c>
    </row>
    <row r="11187" spans="1:14" ht="14.25" customHeight="1" x14ac:dyDescent="0.3">
      <c r="A11187" t="s">
        <v>14724</v>
      </c>
      <c r="B11187" t="s">
        <v>13</v>
      </c>
      <c r="C11187" t="s">
        <v>36</v>
      </c>
      <c r="D11187">
        <v>2768.09</v>
      </c>
      <c r="E11187">
        <v>0.02</v>
      </c>
      <c r="F11187">
        <f t="shared" si="348"/>
        <v>55.361800000000002</v>
      </c>
      <c r="G11187">
        <f t="shared" si="349"/>
        <v>2712.7282</v>
      </c>
      <c r="H11187">
        <v>3</v>
      </c>
      <c r="I11187" s="17">
        <v>44982</v>
      </c>
      <c r="J11187" s="17">
        <v>44989</v>
      </c>
      <c r="K11187" t="s">
        <v>31</v>
      </c>
      <c r="L11187" t="s">
        <v>27</v>
      </c>
      <c r="M11187">
        <v>219.45</v>
      </c>
      <c r="N11187" t="s">
        <v>17</v>
      </c>
    </row>
    <row r="11188" spans="1:14" ht="14.25" customHeight="1" x14ac:dyDescent="0.3">
      <c r="A11188" t="s">
        <v>179</v>
      </c>
      <c r="B11188" t="s">
        <v>13</v>
      </c>
      <c r="C11188" t="s">
        <v>14</v>
      </c>
      <c r="D11188">
        <v>2768.12</v>
      </c>
      <c r="E11188">
        <v>0.28999999999999998</v>
      </c>
      <c r="F11188">
        <f t="shared" si="348"/>
        <v>802.75479999999993</v>
      </c>
      <c r="G11188">
        <f t="shared" si="349"/>
        <v>1965.3652</v>
      </c>
      <c r="H11188">
        <v>3</v>
      </c>
      <c r="I11188" s="17">
        <v>45596</v>
      </c>
      <c r="J11188" s="17">
        <v>45600</v>
      </c>
      <c r="K11188" t="s">
        <v>21</v>
      </c>
      <c r="L11188" t="s">
        <v>22</v>
      </c>
      <c r="M11188">
        <v>609.51</v>
      </c>
      <c r="N11188" t="s">
        <v>23</v>
      </c>
    </row>
    <row r="11189" spans="1:14" ht="14.25" customHeight="1" x14ac:dyDescent="0.3">
      <c r="A11189" t="s">
        <v>5198</v>
      </c>
      <c r="B11189" t="s">
        <v>19</v>
      </c>
      <c r="C11189" t="s">
        <v>33</v>
      </c>
      <c r="D11189">
        <v>2769.46</v>
      </c>
      <c r="E11189">
        <v>0.2</v>
      </c>
      <c r="F11189">
        <f t="shared" si="348"/>
        <v>553.89200000000005</v>
      </c>
      <c r="G11189">
        <f t="shared" si="349"/>
        <v>2215.5680000000002</v>
      </c>
      <c r="H11189">
        <v>3</v>
      </c>
      <c r="I11189" s="17">
        <v>45336</v>
      </c>
      <c r="J11189" s="17">
        <v>45341</v>
      </c>
      <c r="K11189" t="s">
        <v>31</v>
      </c>
      <c r="L11189" t="s">
        <v>16</v>
      </c>
      <c r="M11189">
        <v>222.46</v>
      </c>
      <c r="N11189" t="s">
        <v>34</v>
      </c>
    </row>
    <row r="11190" spans="1:14" ht="14.25" customHeight="1" x14ac:dyDescent="0.3">
      <c r="A11190" t="s">
        <v>14620</v>
      </c>
      <c r="B11190" t="s">
        <v>25</v>
      </c>
      <c r="C11190" t="s">
        <v>36</v>
      </c>
      <c r="D11190">
        <v>2776.47</v>
      </c>
      <c r="E11190">
        <v>0.08</v>
      </c>
      <c r="F11190">
        <f t="shared" si="348"/>
        <v>222.11759999999998</v>
      </c>
      <c r="G11190">
        <f t="shared" si="349"/>
        <v>2554.3523999999998</v>
      </c>
      <c r="H11190">
        <v>3</v>
      </c>
      <c r="I11190" s="17">
        <v>45086</v>
      </c>
      <c r="J11190" s="17">
        <v>45087</v>
      </c>
      <c r="K11190" t="s">
        <v>15</v>
      </c>
      <c r="L11190" t="s">
        <v>16</v>
      </c>
      <c r="M11190">
        <v>198.49</v>
      </c>
      <c r="N11190" t="s">
        <v>34</v>
      </c>
    </row>
    <row r="11191" spans="1:14" ht="14.25" customHeight="1" x14ac:dyDescent="0.3">
      <c r="A11191" t="s">
        <v>9670</v>
      </c>
      <c r="B11191" t="s">
        <v>13</v>
      </c>
      <c r="C11191" t="s">
        <v>33</v>
      </c>
      <c r="D11191">
        <v>2781.53</v>
      </c>
      <c r="E11191">
        <v>0.01</v>
      </c>
      <c r="F11191">
        <f t="shared" si="348"/>
        <v>27.815300000000004</v>
      </c>
      <c r="G11191">
        <f t="shared" si="349"/>
        <v>2753.7147</v>
      </c>
      <c r="H11191">
        <v>3</v>
      </c>
      <c r="I11191" s="17">
        <v>44958</v>
      </c>
      <c r="J11191" s="17">
        <v>44963</v>
      </c>
      <c r="K11191" t="s">
        <v>31</v>
      </c>
      <c r="L11191" t="s">
        <v>22</v>
      </c>
      <c r="M11191">
        <v>520.16999999999996</v>
      </c>
      <c r="N11191" t="s">
        <v>17</v>
      </c>
    </row>
    <row r="11192" spans="1:14" ht="14.25" customHeight="1" x14ac:dyDescent="0.3">
      <c r="A11192" t="s">
        <v>11592</v>
      </c>
      <c r="B11192" t="s">
        <v>13</v>
      </c>
      <c r="C11192" t="s">
        <v>20</v>
      </c>
      <c r="D11192">
        <v>2783.45</v>
      </c>
      <c r="E11192">
        <v>0.34</v>
      </c>
      <c r="F11192">
        <f t="shared" si="348"/>
        <v>946.37300000000005</v>
      </c>
      <c r="G11192">
        <f t="shared" si="349"/>
        <v>1837.0769999999998</v>
      </c>
      <c r="H11192">
        <v>3</v>
      </c>
      <c r="I11192" s="17">
        <v>45367</v>
      </c>
      <c r="J11192" s="17">
        <v>45373</v>
      </c>
      <c r="K11192" t="s">
        <v>31</v>
      </c>
      <c r="L11192" t="s">
        <v>27</v>
      </c>
      <c r="M11192">
        <v>608.77</v>
      </c>
      <c r="N11192" t="s">
        <v>17</v>
      </c>
    </row>
    <row r="11193" spans="1:14" ht="14.25" customHeight="1" x14ac:dyDescent="0.3">
      <c r="A11193" t="s">
        <v>5587</v>
      </c>
      <c r="B11193" t="s">
        <v>41</v>
      </c>
      <c r="C11193" t="s">
        <v>33</v>
      </c>
      <c r="D11193">
        <v>2783.66</v>
      </c>
      <c r="E11193">
        <v>0.17</v>
      </c>
      <c r="F11193">
        <f t="shared" si="348"/>
        <v>473.22219999999999</v>
      </c>
      <c r="G11193">
        <f t="shared" si="349"/>
        <v>2310.4377999999997</v>
      </c>
      <c r="H11193">
        <v>3</v>
      </c>
      <c r="I11193" s="17">
        <v>45415</v>
      </c>
      <c r="J11193" s="17">
        <v>45420</v>
      </c>
      <c r="K11193" t="s">
        <v>15</v>
      </c>
      <c r="L11193" t="s">
        <v>27</v>
      </c>
      <c r="M11193">
        <v>719.48</v>
      </c>
      <c r="N11193" t="s">
        <v>39</v>
      </c>
    </row>
    <row r="11194" spans="1:14" ht="14.25" customHeight="1" x14ac:dyDescent="0.3">
      <c r="A11194" t="s">
        <v>1918</v>
      </c>
      <c r="B11194" t="s">
        <v>41</v>
      </c>
      <c r="C11194" t="s">
        <v>14</v>
      </c>
      <c r="D11194">
        <v>2789.92</v>
      </c>
      <c r="E11194">
        <v>0.4</v>
      </c>
      <c r="F11194">
        <f t="shared" si="348"/>
        <v>1115.9680000000001</v>
      </c>
      <c r="G11194">
        <f t="shared" si="349"/>
        <v>1673.952</v>
      </c>
      <c r="H11194">
        <v>3</v>
      </c>
      <c r="I11194" s="17">
        <v>45475</v>
      </c>
      <c r="J11194" s="17">
        <v>45481</v>
      </c>
      <c r="K11194" t="s">
        <v>21</v>
      </c>
      <c r="L11194" t="s">
        <v>16</v>
      </c>
      <c r="M11194">
        <v>151.43</v>
      </c>
      <c r="N11194" t="s">
        <v>23</v>
      </c>
    </row>
    <row r="11195" spans="1:14" ht="14.25" customHeight="1" x14ac:dyDescent="0.3">
      <c r="A11195" t="s">
        <v>6575</v>
      </c>
      <c r="B11195" t="s">
        <v>25</v>
      </c>
      <c r="C11195" t="s">
        <v>36</v>
      </c>
      <c r="D11195">
        <v>2793.52</v>
      </c>
      <c r="E11195">
        <v>0.38</v>
      </c>
      <c r="F11195">
        <f t="shared" si="348"/>
        <v>1061.5376000000001</v>
      </c>
      <c r="G11195">
        <f t="shared" si="349"/>
        <v>1731.9823999999999</v>
      </c>
      <c r="H11195">
        <v>3</v>
      </c>
      <c r="I11195" s="17">
        <v>45157</v>
      </c>
      <c r="J11195" s="17">
        <v>45161</v>
      </c>
      <c r="K11195" t="s">
        <v>15</v>
      </c>
      <c r="L11195" t="s">
        <v>16</v>
      </c>
      <c r="M11195">
        <v>710.68</v>
      </c>
      <c r="N11195" t="s">
        <v>34</v>
      </c>
    </row>
    <row r="11196" spans="1:14" ht="14.25" customHeight="1" x14ac:dyDescent="0.3">
      <c r="A11196" t="s">
        <v>5046</v>
      </c>
      <c r="B11196" t="s">
        <v>25</v>
      </c>
      <c r="C11196" t="s">
        <v>20</v>
      </c>
      <c r="D11196">
        <v>2793.57</v>
      </c>
      <c r="E11196">
        <v>0.32</v>
      </c>
      <c r="F11196">
        <f t="shared" si="348"/>
        <v>893.94240000000002</v>
      </c>
      <c r="G11196">
        <f t="shared" si="349"/>
        <v>1899.6276000000003</v>
      </c>
      <c r="H11196">
        <v>3</v>
      </c>
      <c r="I11196" s="17">
        <v>45130</v>
      </c>
      <c r="J11196" s="17">
        <v>45133</v>
      </c>
      <c r="K11196" t="s">
        <v>31</v>
      </c>
      <c r="L11196" t="s">
        <v>27</v>
      </c>
      <c r="M11196">
        <v>589.38</v>
      </c>
      <c r="N11196" t="s">
        <v>34</v>
      </c>
    </row>
    <row r="11197" spans="1:14" ht="14.25" customHeight="1" x14ac:dyDescent="0.3">
      <c r="A11197" t="s">
        <v>1908</v>
      </c>
      <c r="B11197" t="s">
        <v>19</v>
      </c>
      <c r="C11197" t="s">
        <v>33</v>
      </c>
      <c r="D11197">
        <v>2803.99</v>
      </c>
      <c r="E11197">
        <v>0.08</v>
      </c>
      <c r="F11197">
        <f t="shared" si="348"/>
        <v>224.3192</v>
      </c>
      <c r="G11197">
        <f t="shared" si="349"/>
        <v>2579.6707999999999</v>
      </c>
      <c r="H11197">
        <v>3</v>
      </c>
      <c r="I11197" s="17">
        <v>45173</v>
      </c>
      <c r="J11197" s="17">
        <v>45178</v>
      </c>
      <c r="K11197" t="s">
        <v>15</v>
      </c>
      <c r="L11197" t="s">
        <v>22</v>
      </c>
      <c r="M11197">
        <v>729.11</v>
      </c>
      <c r="N11197" t="s">
        <v>23</v>
      </c>
    </row>
    <row r="11198" spans="1:14" ht="14.25" customHeight="1" x14ac:dyDescent="0.3">
      <c r="A11198" t="s">
        <v>8702</v>
      </c>
      <c r="B11198" t="s">
        <v>19</v>
      </c>
      <c r="C11198" t="s">
        <v>14</v>
      </c>
      <c r="D11198">
        <v>2815.52</v>
      </c>
      <c r="E11198">
        <v>0.09</v>
      </c>
      <c r="F11198">
        <f t="shared" si="348"/>
        <v>253.39679999999998</v>
      </c>
      <c r="G11198">
        <f t="shared" si="349"/>
        <v>2562.1232</v>
      </c>
      <c r="H11198">
        <v>3</v>
      </c>
      <c r="I11198" s="17">
        <v>45647</v>
      </c>
      <c r="J11198" s="17">
        <v>45651</v>
      </c>
      <c r="K11198" t="s">
        <v>21</v>
      </c>
      <c r="L11198" t="s">
        <v>22</v>
      </c>
      <c r="M11198">
        <v>273.63</v>
      </c>
      <c r="N11198" t="s">
        <v>17</v>
      </c>
    </row>
    <row r="11199" spans="1:14" ht="14.25" customHeight="1" x14ac:dyDescent="0.3">
      <c r="A11199" t="s">
        <v>6751</v>
      </c>
      <c r="B11199" t="s">
        <v>41</v>
      </c>
      <c r="C11199" t="s">
        <v>36</v>
      </c>
      <c r="D11199">
        <v>2822.8</v>
      </c>
      <c r="E11199">
        <v>0.36</v>
      </c>
      <c r="F11199">
        <f t="shared" si="348"/>
        <v>1016.2080000000001</v>
      </c>
      <c r="G11199">
        <f t="shared" si="349"/>
        <v>1806.5920000000001</v>
      </c>
      <c r="H11199">
        <v>3</v>
      </c>
      <c r="I11199" s="17">
        <v>45123</v>
      </c>
      <c r="J11199" s="17">
        <v>45130</v>
      </c>
      <c r="K11199" t="s">
        <v>31</v>
      </c>
      <c r="L11199" t="s">
        <v>22</v>
      </c>
      <c r="M11199">
        <v>707.76</v>
      </c>
      <c r="N11199" t="s">
        <v>39</v>
      </c>
    </row>
    <row r="11200" spans="1:14" ht="14.25" customHeight="1" x14ac:dyDescent="0.3">
      <c r="A11200" t="s">
        <v>8201</v>
      </c>
      <c r="B11200" t="s">
        <v>41</v>
      </c>
      <c r="C11200" t="s">
        <v>20</v>
      </c>
      <c r="D11200">
        <v>2826.55</v>
      </c>
      <c r="E11200">
        <v>0.06</v>
      </c>
      <c r="F11200">
        <f t="shared" si="348"/>
        <v>169.59300000000002</v>
      </c>
      <c r="G11200">
        <f t="shared" si="349"/>
        <v>2656.9570000000003</v>
      </c>
      <c r="H11200">
        <v>3</v>
      </c>
      <c r="I11200" s="17">
        <v>44998</v>
      </c>
      <c r="J11200" s="17">
        <v>45002</v>
      </c>
      <c r="K11200" t="s">
        <v>31</v>
      </c>
      <c r="L11200" t="s">
        <v>22</v>
      </c>
      <c r="M11200">
        <v>374.63</v>
      </c>
      <c r="N11200" t="s">
        <v>23</v>
      </c>
    </row>
    <row r="11201" spans="1:14" ht="14.25" customHeight="1" x14ac:dyDescent="0.3">
      <c r="A11201" t="s">
        <v>12306</v>
      </c>
      <c r="B11201" t="s">
        <v>41</v>
      </c>
      <c r="C11201" t="s">
        <v>26</v>
      </c>
      <c r="D11201">
        <v>2830.38</v>
      </c>
      <c r="E11201">
        <v>0.39</v>
      </c>
      <c r="F11201">
        <f t="shared" si="348"/>
        <v>1103.8482000000001</v>
      </c>
      <c r="G11201">
        <f t="shared" si="349"/>
        <v>1726.5318</v>
      </c>
      <c r="H11201">
        <v>3</v>
      </c>
      <c r="I11201" s="17">
        <v>45505</v>
      </c>
      <c r="J11201" s="17">
        <v>45512</v>
      </c>
      <c r="K11201" t="s">
        <v>21</v>
      </c>
      <c r="L11201" t="s">
        <v>27</v>
      </c>
      <c r="M11201">
        <v>508.34</v>
      </c>
      <c r="N11201" t="s">
        <v>34</v>
      </c>
    </row>
    <row r="11202" spans="1:14" ht="14.25" customHeight="1" x14ac:dyDescent="0.3">
      <c r="A11202" t="s">
        <v>14577</v>
      </c>
      <c r="B11202" t="s">
        <v>41</v>
      </c>
      <c r="C11202" t="s">
        <v>26</v>
      </c>
      <c r="D11202">
        <v>2830.76</v>
      </c>
      <c r="E11202">
        <v>0.22</v>
      </c>
      <c r="F11202">
        <f t="shared" ref="F11202:F11265" si="350">D11202*E11202</f>
        <v>622.7672</v>
      </c>
      <c r="G11202">
        <f t="shared" ref="G11202:G11265" si="351">D11202-F11202</f>
        <v>2207.9928</v>
      </c>
      <c r="H11202">
        <v>3</v>
      </c>
      <c r="I11202" s="17">
        <v>45402</v>
      </c>
      <c r="J11202" s="17">
        <v>45406</v>
      </c>
      <c r="K11202" t="s">
        <v>21</v>
      </c>
      <c r="L11202" t="s">
        <v>27</v>
      </c>
      <c r="M11202">
        <v>617.48</v>
      </c>
      <c r="N11202" t="s">
        <v>23</v>
      </c>
    </row>
    <row r="11203" spans="1:14" ht="14.25" customHeight="1" x14ac:dyDescent="0.3">
      <c r="A11203" t="s">
        <v>405</v>
      </c>
      <c r="B11203" t="s">
        <v>41</v>
      </c>
      <c r="C11203" t="s">
        <v>20</v>
      </c>
      <c r="D11203">
        <v>2836.4</v>
      </c>
      <c r="E11203">
        <v>0.16</v>
      </c>
      <c r="F11203">
        <f t="shared" si="350"/>
        <v>453.82400000000001</v>
      </c>
      <c r="G11203">
        <f t="shared" si="351"/>
        <v>2382.576</v>
      </c>
      <c r="H11203">
        <v>3</v>
      </c>
      <c r="I11203" s="17">
        <v>45128</v>
      </c>
      <c r="J11203" s="17">
        <v>45132</v>
      </c>
      <c r="K11203" t="s">
        <v>31</v>
      </c>
      <c r="L11203" t="s">
        <v>27</v>
      </c>
      <c r="M11203">
        <v>455.08</v>
      </c>
      <c r="N11203" t="s">
        <v>39</v>
      </c>
    </row>
    <row r="11204" spans="1:14" ht="14.25" customHeight="1" x14ac:dyDescent="0.3">
      <c r="A11204" t="s">
        <v>4585</v>
      </c>
      <c r="B11204" t="s">
        <v>13</v>
      </c>
      <c r="C11204" t="s">
        <v>36</v>
      </c>
      <c r="D11204">
        <v>2845.49</v>
      </c>
      <c r="E11204">
        <v>0.13</v>
      </c>
      <c r="F11204">
        <f t="shared" si="350"/>
        <v>369.91370000000001</v>
      </c>
      <c r="G11204">
        <f t="shared" si="351"/>
        <v>2475.5762999999997</v>
      </c>
      <c r="H11204">
        <v>3</v>
      </c>
      <c r="I11204" s="17">
        <v>45267</v>
      </c>
      <c r="J11204" s="17">
        <v>45274</v>
      </c>
      <c r="K11204" t="s">
        <v>31</v>
      </c>
      <c r="L11204" t="s">
        <v>22</v>
      </c>
      <c r="M11204">
        <v>726.79</v>
      </c>
      <c r="N11204" t="s">
        <v>28</v>
      </c>
    </row>
    <row r="11205" spans="1:14" ht="14.25" customHeight="1" x14ac:dyDescent="0.3">
      <c r="A11205" t="s">
        <v>4491</v>
      </c>
      <c r="B11205" t="s">
        <v>13</v>
      </c>
      <c r="C11205" t="s">
        <v>36</v>
      </c>
      <c r="D11205">
        <v>2845.63</v>
      </c>
      <c r="E11205">
        <v>0.34</v>
      </c>
      <c r="F11205">
        <f t="shared" si="350"/>
        <v>967.51420000000007</v>
      </c>
      <c r="G11205">
        <f t="shared" si="351"/>
        <v>1878.1158</v>
      </c>
      <c r="H11205">
        <v>3</v>
      </c>
      <c r="I11205" s="17">
        <v>45557</v>
      </c>
      <c r="J11205" s="17">
        <v>45562</v>
      </c>
      <c r="K11205" t="s">
        <v>21</v>
      </c>
      <c r="L11205" t="s">
        <v>22</v>
      </c>
      <c r="M11205">
        <v>813.7</v>
      </c>
      <c r="N11205" t="s">
        <v>23</v>
      </c>
    </row>
    <row r="11206" spans="1:14" ht="14.25" customHeight="1" x14ac:dyDescent="0.3">
      <c r="A11206" t="s">
        <v>10285</v>
      </c>
      <c r="B11206" t="s">
        <v>41</v>
      </c>
      <c r="C11206" t="s">
        <v>20</v>
      </c>
      <c r="D11206">
        <v>2845.89</v>
      </c>
      <c r="E11206">
        <v>0.21</v>
      </c>
      <c r="F11206">
        <f t="shared" si="350"/>
        <v>597.63689999999997</v>
      </c>
      <c r="G11206">
        <f t="shared" si="351"/>
        <v>2248.2530999999999</v>
      </c>
      <c r="H11206">
        <v>3</v>
      </c>
      <c r="I11206" s="17">
        <v>45517</v>
      </c>
      <c r="J11206" s="17">
        <v>45523</v>
      </c>
      <c r="K11206" t="s">
        <v>15</v>
      </c>
      <c r="L11206" t="s">
        <v>16</v>
      </c>
      <c r="M11206">
        <v>827</v>
      </c>
      <c r="N11206" t="s">
        <v>48</v>
      </c>
    </row>
    <row r="11207" spans="1:14" ht="14.25" customHeight="1" x14ac:dyDescent="0.3">
      <c r="A11207" t="s">
        <v>12187</v>
      </c>
      <c r="B11207" t="s">
        <v>41</v>
      </c>
      <c r="C11207" t="s">
        <v>14</v>
      </c>
      <c r="D11207">
        <v>2847.68</v>
      </c>
      <c r="E11207">
        <v>0.05</v>
      </c>
      <c r="F11207">
        <f t="shared" si="350"/>
        <v>142.38399999999999</v>
      </c>
      <c r="G11207">
        <f t="shared" si="351"/>
        <v>2705.2959999999998</v>
      </c>
      <c r="H11207">
        <v>3</v>
      </c>
      <c r="I11207" s="17">
        <v>45372</v>
      </c>
      <c r="J11207" s="17">
        <v>45377</v>
      </c>
      <c r="K11207" t="s">
        <v>15</v>
      </c>
      <c r="L11207" t="s">
        <v>27</v>
      </c>
      <c r="M11207">
        <v>302.99</v>
      </c>
      <c r="N11207" t="s">
        <v>34</v>
      </c>
    </row>
    <row r="11208" spans="1:14" ht="14.25" customHeight="1" x14ac:dyDescent="0.3">
      <c r="A11208" t="s">
        <v>2528</v>
      </c>
      <c r="B11208" t="s">
        <v>19</v>
      </c>
      <c r="C11208" t="s">
        <v>14</v>
      </c>
      <c r="D11208">
        <v>2854.2</v>
      </c>
      <c r="E11208">
        <v>0.48</v>
      </c>
      <c r="F11208">
        <f t="shared" si="350"/>
        <v>1370.0159999999998</v>
      </c>
      <c r="G11208">
        <f t="shared" si="351"/>
        <v>1484.184</v>
      </c>
      <c r="H11208">
        <v>3</v>
      </c>
      <c r="I11208" s="17">
        <v>44935</v>
      </c>
      <c r="J11208" s="17">
        <v>44939</v>
      </c>
      <c r="K11208" t="s">
        <v>31</v>
      </c>
      <c r="L11208" t="s">
        <v>27</v>
      </c>
      <c r="M11208">
        <v>144.11000000000001</v>
      </c>
      <c r="N11208" t="s">
        <v>39</v>
      </c>
    </row>
    <row r="11209" spans="1:14" ht="14.25" customHeight="1" x14ac:dyDescent="0.3">
      <c r="A11209" t="s">
        <v>9423</v>
      </c>
      <c r="B11209" t="s">
        <v>25</v>
      </c>
      <c r="C11209" t="s">
        <v>20</v>
      </c>
      <c r="D11209">
        <v>2861.33</v>
      </c>
      <c r="E11209">
        <v>0.27</v>
      </c>
      <c r="F11209">
        <f t="shared" si="350"/>
        <v>772.55910000000006</v>
      </c>
      <c r="G11209">
        <f t="shared" si="351"/>
        <v>2088.7709</v>
      </c>
      <c r="H11209">
        <v>3</v>
      </c>
      <c r="I11209" s="17">
        <v>45535</v>
      </c>
      <c r="J11209" s="17">
        <v>45542</v>
      </c>
      <c r="K11209" t="s">
        <v>31</v>
      </c>
      <c r="L11209" t="s">
        <v>27</v>
      </c>
      <c r="M11209">
        <v>453.8</v>
      </c>
      <c r="N11209" t="s">
        <v>23</v>
      </c>
    </row>
    <row r="11210" spans="1:14" ht="14.25" customHeight="1" x14ac:dyDescent="0.3">
      <c r="A11210" t="s">
        <v>9777</v>
      </c>
      <c r="B11210" t="s">
        <v>41</v>
      </c>
      <c r="C11210" t="s">
        <v>33</v>
      </c>
      <c r="D11210">
        <v>2863.43</v>
      </c>
      <c r="E11210">
        <v>0.1</v>
      </c>
      <c r="F11210">
        <f t="shared" si="350"/>
        <v>286.34300000000002</v>
      </c>
      <c r="G11210">
        <f t="shared" si="351"/>
        <v>2577.087</v>
      </c>
      <c r="H11210">
        <v>3</v>
      </c>
      <c r="I11210" s="17">
        <v>45146</v>
      </c>
      <c r="J11210" s="17">
        <v>45152</v>
      </c>
      <c r="K11210" t="s">
        <v>15</v>
      </c>
      <c r="L11210" t="s">
        <v>22</v>
      </c>
      <c r="M11210">
        <v>310.35000000000002</v>
      </c>
      <c r="N11210" t="s">
        <v>39</v>
      </c>
    </row>
    <row r="11211" spans="1:14" ht="14.25" customHeight="1" x14ac:dyDescent="0.3">
      <c r="A11211" t="s">
        <v>4290</v>
      </c>
      <c r="B11211" t="s">
        <v>41</v>
      </c>
      <c r="C11211" t="s">
        <v>26</v>
      </c>
      <c r="D11211">
        <v>2864.15</v>
      </c>
      <c r="E11211">
        <v>0.25</v>
      </c>
      <c r="F11211">
        <f t="shared" si="350"/>
        <v>716.03750000000002</v>
      </c>
      <c r="G11211">
        <f t="shared" si="351"/>
        <v>2148.1125000000002</v>
      </c>
      <c r="H11211">
        <v>3</v>
      </c>
      <c r="I11211" s="17">
        <v>45332</v>
      </c>
      <c r="J11211" s="17">
        <v>45339</v>
      </c>
      <c r="K11211" t="s">
        <v>15</v>
      </c>
      <c r="L11211" t="s">
        <v>22</v>
      </c>
      <c r="M11211">
        <v>301.02999999999997</v>
      </c>
      <c r="N11211" t="s">
        <v>28</v>
      </c>
    </row>
    <row r="11212" spans="1:14" ht="14.25" customHeight="1" x14ac:dyDescent="0.3">
      <c r="A11212" t="s">
        <v>10250</v>
      </c>
      <c r="B11212" t="s">
        <v>25</v>
      </c>
      <c r="C11212" t="s">
        <v>26</v>
      </c>
      <c r="D11212">
        <v>2867.17</v>
      </c>
      <c r="E11212">
        <v>0.06</v>
      </c>
      <c r="F11212">
        <f t="shared" si="350"/>
        <v>172.03020000000001</v>
      </c>
      <c r="G11212">
        <f t="shared" si="351"/>
        <v>2695.1397999999999</v>
      </c>
      <c r="H11212">
        <v>3</v>
      </c>
      <c r="I11212" s="17">
        <v>45540</v>
      </c>
      <c r="J11212" s="17">
        <v>45541</v>
      </c>
      <c r="K11212" t="s">
        <v>21</v>
      </c>
      <c r="L11212" t="s">
        <v>27</v>
      </c>
      <c r="M11212">
        <v>834.7</v>
      </c>
      <c r="N11212" t="s">
        <v>34</v>
      </c>
    </row>
    <row r="11213" spans="1:14" ht="14.25" customHeight="1" x14ac:dyDescent="0.3">
      <c r="A11213" t="s">
        <v>4159</v>
      </c>
      <c r="B11213" t="s">
        <v>41</v>
      </c>
      <c r="C11213" t="s">
        <v>14</v>
      </c>
      <c r="D11213">
        <v>2867.6</v>
      </c>
      <c r="E11213">
        <v>0.28999999999999998</v>
      </c>
      <c r="F11213">
        <f t="shared" si="350"/>
        <v>831.60399999999993</v>
      </c>
      <c r="G11213">
        <f t="shared" si="351"/>
        <v>2035.9960000000001</v>
      </c>
      <c r="H11213">
        <v>3</v>
      </c>
      <c r="I11213" s="17">
        <v>44936</v>
      </c>
      <c r="J11213" s="17">
        <v>44937</v>
      </c>
      <c r="K11213" t="s">
        <v>21</v>
      </c>
      <c r="L11213" t="s">
        <v>27</v>
      </c>
      <c r="M11213">
        <v>472.22</v>
      </c>
      <c r="N11213" t="s">
        <v>34</v>
      </c>
    </row>
    <row r="11214" spans="1:14" ht="14.25" customHeight="1" x14ac:dyDescent="0.3">
      <c r="A11214" t="s">
        <v>8768</v>
      </c>
      <c r="B11214" t="s">
        <v>13</v>
      </c>
      <c r="C11214" t="s">
        <v>20</v>
      </c>
      <c r="D11214">
        <v>2869.1</v>
      </c>
      <c r="E11214">
        <v>0.48</v>
      </c>
      <c r="F11214">
        <f t="shared" si="350"/>
        <v>1377.1679999999999</v>
      </c>
      <c r="G11214">
        <f t="shared" si="351"/>
        <v>1491.932</v>
      </c>
      <c r="H11214">
        <v>3</v>
      </c>
      <c r="I11214" s="17">
        <v>45470</v>
      </c>
      <c r="J11214" s="17">
        <v>45473</v>
      </c>
      <c r="K11214" t="s">
        <v>31</v>
      </c>
      <c r="L11214" t="s">
        <v>22</v>
      </c>
      <c r="M11214">
        <v>546.41</v>
      </c>
      <c r="N11214" t="s">
        <v>48</v>
      </c>
    </row>
    <row r="11215" spans="1:14" ht="14.25" customHeight="1" x14ac:dyDescent="0.3">
      <c r="A11215" t="s">
        <v>5447</v>
      </c>
      <c r="B11215" t="s">
        <v>41</v>
      </c>
      <c r="C11215" t="s">
        <v>14</v>
      </c>
      <c r="D11215">
        <v>2873.71</v>
      </c>
      <c r="E11215">
        <v>0.34</v>
      </c>
      <c r="F11215">
        <f t="shared" si="350"/>
        <v>977.06140000000005</v>
      </c>
      <c r="G11215">
        <f t="shared" si="351"/>
        <v>1896.6486</v>
      </c>
      <c r="H11215">
        <v>3</v>
      </c>
      <c r="I11215" s="17">
        <v>45414</v>
      </c>
      <c r="J11215" s="17">
        <v>45417</v>
      </c>
      <c r="K11215" t="s">
        <v>15</v>
      </c>
      <c r="L11215" t="s">
        <v>16</v>
      </c>
      <c r="M11215">
        <v>558.91</v>
      </c>
      <c r="N11215" t="s">
        <v>34</v>
      </c>
    </row>
    <row r="11216" spans="1:14" ht="14.25" customHeight="1" x14ac:dyDescent="0.3">
      <c r="A11216" t="s">
        <v>14558</v>
      </c>
      <c r="B11216" t="s">
        <v>41</v>
      </c>
      <c r="C11216" t="s">
        <v>26</v>
      </c>
      <c r="D11216">
        <v>2877.51</v>
      </c>
      <c r="E11216">
        <v>0.02</v>
      </c>
      <c r="F11216">
        <f t="shared" si="350"/>
        <v>57.550200000000004</v>
      </c>
      <c r="G11216">
        <f t="shared" si="351"/>
        <v>2819.9598000000001</v>
      </c>
      <c r="H11216">
        <v>3</v>
      </c>
      <c r="I11216" s="17">
        <v>45549</v>
      </c>
      <c r="J11216" s="17">
        <v>45555</v>
      </c>
      <c r="K11216" t="s">
        <v>15</v>
      </c>
      <c r="L11216" t="s">
        <v>22</v>
      </c>
      <c r="M11216">
        <v>441.73</v>
      </c>
      <c r="N11216" t="s">
        <v>17</v>
      </c>
    </row>
    <row r="11217" spans="1:14" ht="14.25" customHeight="1" x14ac:dyDescent="0.3">
      <c r="A11217" t="s">
        <v>13865</v>
      </c>
      <c r="B11217" t="s">
        <v>19</v>
      </c>
      <c r="C11217" t="s">
        <v>20</v>
      </c>
      <c r="D11217">
        <v>2881.17</v>
      </c>
      <c r="E11217">
        <v>0.39</v>
      </c>
      <c r="F11217">
        <f t="shared" si="350"/>
        <v>1123.6563000000001</v>
      </c>
      <c r="G11217">
        <f t="shared" si="351"/>
        <v>1757.5137</v>
      </c>
      <c r="H11217">
        <v>3</v>
      </c>
      <c r="I11217" s="17">
        <v>45249</v>
      </c>
      <c r="J11217" s="17">
        <v>45255</v>
      </c>
      <c r="K11217" t="s">
        <v>15</v>
      </c>
      <c r="L11217" t="s">
        <v>16</v>
      </c>
      <c r="M11217">
        <v>231.53</v>
      </c>
      <c r="N11217" t="s">
        <v>23</v>
      </c>
    </row>
    <row r="11218" spans="1:14" ht="14.25" customHeight="1" x14ac:dyDescent="0.3">
      <c r="A11218" t="s">
        <v>14749</v>
      </c>
      <c r="B11218" t="s">
        <v>41</v>
      </c>
      <c r="C11218" t="s">
        <v>14</v>
      </c>
      <c r="D11218">
        <v>2884.68</v>
      </c>
      <c r="E11218">
        <v>0.21</v>
      </c>
      <c r="F11218">
        <f t="shared" si="350"/>
        <v>605.78279999999995</v>
      </c>
      <c r="G11218">
        <f t="shared" si="351"/>
        <v>2278.8971999999999</v>
      </c>
      <c r="H11218">
        <v>3</v>
      </c>
      <c r="I11218" s="17">
        <v>45378</v>
      </c>
      <c r="J11218" s="17">
        <v>45383</v>
      </c>
      <c r="K11218" t="s">
        <v>21</v>
      </c>
      <c r="L11218" t="s">
        <v>22</v>
      </c>
      <c r="M11218">
        <v>355.14</v>
      </c>
      <c r="N11218" t="s">
        <v>17</v>
      </c>
    </row>
    <row r="11219" spans="1:14" ht="14.25" customHeight="1" x14ac:dyDescent="0.3">
      <c r="A11219" t="s">
        <v>9996</v>
      </c>
      <c r="B11219" t="s">
        <v>25</v>
      </c>
      <c r="C11219" t="s">
        <v>36</v>
      </c>
      <c r="D11219">
        <v>2886.33</v>
      </c>
      <c r="E11219">
        <v>0.4</v>
      </c>
      <c r="F11219">
        <f t="shared" si="350"/>
        <v>1154.5319999999999</v>
      </c>
      <c r="G11219">
        <f t="shared" si="351"/>
        <v>1731.798</v>
      </c>
      <c r="H11219">
        <v>3</v>
      </c>
      <c r="I11219" s="17">
        <v>44932</v>
      </c>
      <c r="J11219" s="17">
        <v>44936</v>
      </c>
      <c r="K11219" t="s">
        <v>15</v>
      </c>
      <c r="L11219" t="s">
        <v>27</v>
      </c>
      <c r="M11219">
        <v>295.74</v>
      </c>
      <c r="N11219" t="s">
        <v>23</v>
      </c>
    </row>
    <row r="11220" spans="1:14" ht="14.25" customHeight="1" x14ac:dyDescent="0.3">
      <c r="A11220" t="s">
        <v>13396</v>
      </c>
      <c r="B11220" t="s">
        <v>13</v>
      </c>
      <c r="C11220" t="s">
        <v>36</v>
      </c>
      <c r="D11220">
        <v>2890.48</v>
      </c>
      <c r="E11220">
        <v>0.39</v>
      </c>
      <c r="F11220">
        <f t="shared" si="350"/>
        <v>1127.2872</v>
      </c>
      <c r="G11220">
        <f t="shared" si="351"/>
        <v>1763.1928</v>
      </c>
      <c r="H11220">
        <v>3</v>
      </c>
      <c r="I11220" s="17">
        <v>45324</v>
      </c>
      <c r="J11220" s="17">
        <v>45331</v>
      </c>
      <c r="K11220" t="s">
        <v>31</v>
      </c>
      <c r="L11220" t="s">
        <v>27</v>
      </c>
      <c r="M11220">
        <v>187.2</v>
      </c>
      <c r="N11220" t="s">
        <v>17</v>
      </c>
    </row>
    <row r="11221" spans="1:14" ht="14.25" customHeight="1" x14ac:dyDescent="0.3">
      <c r="A11221" t="s">
        <v>2712</v>
      </c>
      <c r="B11221" t="s">
        <v>13</v>
      </c>
      <c r="C11221" t="s">
        <v>33</v>
      </c>
      <c r="D11221">
        <v>2892.55</v>
      </c>
      <c r="E11221">
        <v>0.02</v>
      </c>
      <c r="F11221">
        <f t="shared" si="350"/>
        <v>57.851000000000006</v>
      </c>
      <c r="G11221">
        <f t="shared" si="351"/>
        <v>2834.6990000000001</v>
      </c>
      <c r="H11221">
        <v>3</v>
      </c>
      <c r="I11221" s="17">
        <v>45041</v>
      </c>
      <c r="J11221" s="17">
        <v>45045</v>
      </c>
      <c r="K11221" t="s">
        <v>31</v>
      </c>
      <c r="L11221" t="s">
        <v>22</v>
      </c>
      <c r="M11221">
        <v>760.11</v>
      </c>
      <c r="N11221" t="s">
        <v>23</v>
      </c>
    </row>
    <row r="11222" spans="1:14" ht="14.25" customHeight="1" x14ac:dyDescent="0.3">
      <c r="A11222" t="s">
        <v>11424</v>
      </c>
      <c r="B11222" t="s">
        <v>19</v>
      </c>
      <c r="C11222" t="s">
        <v>36</v>
      </c>
      <c r="D11222">
        <v>2894.12</v>
      </c>
      <c r="E11222">
        <v>0.44</v>
      </c>
      <c r="F11222">
        <f t="shared" si="350"/>
        <v>1273.4128000000001</v>
      </c>
      <c r="G11222">
        <f t="shared" si="351"/>
        <v>1620.7071999999998</v>
      </c>
      <c r="H11222">
        <v>3</v>
      </c>
      <c r="I11222" s="17">
        <v>45302</v>
      </c>
      <c r="J11222" s="17">
        <v>45309</v>
      </c>
      <c r="K11222" t="s">
        <v>15</v>
      </c>
      <c r="L11222" t="s">
        <v>22</v>
      </c>
      <c r="M11222">
        <v>688.53</v>
      </c>
      <c r="N11222" t="s">
        <v>28</v>
      </c>
    </row>
    <row r="11223" spans="1:14" ht="14.25" customHeight="1" x14ac:dyDescent="0.3">
      <c r="A11223" t="s">
        <v>1219</v>
      </c>
      <c r="B11223" t="s">
        <v>19</v>
      </c>
      <c r="C11223" t="s">
        <v>33</v>
      </c>
      <c r="D11223">
        <v>2894.92</v>
      </c>
      <c r="E11223">
        <v>0.34</v>
      </c>
      <c r="F11223">
        <f t="shared" si="350"/>
        <v>984.27280000000007</v>
      </c>
      <c r="G11223">
        <f t="shared" si="351"/>
        <v>1910.6471999999999</v>
      </c>
      <c r="H11223">
        <v>3</v>
      </c>
      <c r="I11223" s="17">
        <v>45041</v>
      </c>
      <c r="J11223" s="17">
        <v>45047</v>
      </c>
      <c r="K11223" t="s">
        <v>21</v>
      </c>
      <c r="L11223" t="s">
        <v>27</v>
      </c>
      <c r="M11223">
        <v>277.08999999999997</v>
      </c>
      <c r="N11223" t="s">
        <v>28</v>
      </c>
    </row>
    <row r="11224" spans="1:14" ht="14.25" customHeight="1" x14ac:dyDescent="0.3">
      <c r="A11224" t="s">
        <v>5703</v>
      </c>
      <c r="B11224" t="s">
        <v>13</v>
      </c>
      <c r="C11224" t="s">
        <v>33</v>
      </c>
      <c r="D11224">
        <v>2895.78</v>
      </c>
      <c r="E11224">
        <v>0.32</v>
      </c>
      <c r="F11224">
        <f t="shared" si="350"/>
        <v>926.64960000000008</v>
      </c>
      <c r="G11224">
        <f t="shared" si="351"/>
        <v>1969.1304</v>
      </c>
      <c r="H11224">
        <v>3</v>
      </c>
      <c r="I11224" s="17">
        <v>45496</v>
      </c>
      <c r="J11224" s="17">
        <v>45497</v>
      </c>
      <c r="K11224" t="s">
        <v>21</v>
      </c>
      <c r="L11224" t="s">
        <v>27</v>
      </c>
      <c r="M11224">
        <v>171.5</v>
      </c>
      <c r="N11224" t="s">
        <v>34</v>
      </c>
    </row>
    <row r="11225" spans="1:14" ht="14.25" customHeight="1" x14ac:dyDescent="0.3">
      <c r="A11225" t="s">
        <v>8924</v>
      </c>
      <c r="B11225" t="s">
        <v>41</v>
      </c>
      <c r="C11225" t="s">
        <v>20</v>
      </c>
      <c r="D11225">
        <v>2899.77</v>
      </c>
      <c r="E11225">
        <v>0.05</v>
      </c>
      <c r="F11225">
        <f t="shared" si="350"/>
        <v>144.98850000000002</v>
      </c>
      <c r="G11225">
        <f t="shared" si="351"/>
        <v>2754.7815000000001</v>
      </c>
      <c r="H11225">
        <v>3</v>
      </c>
      <c r="I11225" s="17">
        <v>45467</v>
      </c>
      <c r="J11225" s="17">
        <v>45473</v>
      </c>
      <c r="K11225" t="s">
        <v>15</v>
      </c>
      <c r="L11225" t="s">
        <v>16</v>
      </c>
      <c r="M11225">
        <v>537.30999999999995</v>
      </c>
      <c r="N11225" t="s">
        <v>23</v>
      </c>
    </row>
    <row r="11226" spans="1:14" ht="14.25" customHeight="1" x14ac:dyDescent="0.3">
      <c r="A11226" t="s">
        <v>11102</v>
      </c>
      <c r="B11226" t="s">
        <v>19</v>
      </c>
      <c r="C11226" t="s">
        <v>36</v>
      </c>
      <c r="D11226">
        <v>2904.14</v>
      </c>
      <c r="E11226">
        <v>0.26</v>
      </c>
      <c r="F11226">
        <f t="shared" si="350"/>
        <v>755.07640000000004</v>
      </c>
      <c r="G11226">
        <f t="shared" si="351"/>
        <v>2149.0636</v>
      </c>
      <c r="H11226">
        <v>3</v>
      </c>
      <c r="I11226" s="17">
        <v>45259</v>
      </c>
      <c r="J11226" s="17">
        <v>45266</v>
      </c>
      <c r="K11226" t="s">
        <v>21</v>
      </c>
      <c r="L11226" t="s">
        <v>27</v>
      </c>
      <c r="M11226">
        <v>662.63</v>
      </c>
      <c r="N11226" t="s">
        <v>39</v>
      </c>
    </row>
    <row r="11227" spans="1:14" ht="14.25" customHeight="1" x14ac:dyDescent="0.3">
      <c r="A11227" t="s">
        <v>3029</v>
      </c>
      <c r="B11227" t="s">
        <v>13</v>
      </c>
      <c r="C11227" t="s">
        <v>20</v>
      </c>
      <c r="D11227">
        <v>2904.31</v>
      </c>
      <c r="E11227">
        <v>0.1</v>
      </c>
      <c r="F11227">
        <f t="shared" si="350"/>
        <v>290.43099999999998</v>
      </c>
      <c r="G11227">
        <f t="shared" si="351"/>
        <v>2613.8789999999999</v>
      </c>
      <c r="H11227">
        <v>3</v>
      </c>
      <c r="I11227" s="17">
        <v>44972</v>
      </c>
      <c r="J11227" s="17">
        <v>44979</v>
      </c>
      <c r="K11227" t="s">
        <v>21</v>
      </c>
      <c r="L11227" t="s">
        <v>22</v>
      </c>
      <c r="M11227">
        <v>678.96</v>
      </c>
      <c r="N11227" t="s">
        <v>28</v>
      </c>
    </row>
    <row r="11228" spans="1:14" ht="14.25" customHeight="1" x14ac:dyDescent="0.3">
      <c r="A11228" t="s">
        <v>2663</v>
      </c>
      <c r="B11228" t="s">
        <v>13</v>
      </c>
      <c r="C11228" t="s">
        <v>26</v>
      </c>
      <c r="D11228">
        <v>2905.4</v>
      </c>
      <c r="E11228">
        <v>0.24</v>
      </c>
      <c r="F11228">
        <f t="shared" si="350"/>
        <v>697.29600000000005</v>
      </c>
      <c r="G11228">
        <f t="shared" si="351"/>
        <v>2208.1040000000003</v>
      </c>
      <c r="H11228">
        <v>3</v>
      </c>
      <c r="I11228" s="17">
        <v>45026</v>
      </c>
      <c r="J11228" s="17">
        <v>45029</v>
      </c>
      <c r="K11228" t="s">
        <v>15</v>
      </c>
      <c r="L11228" t="s">
        <v>27</v>
      </c>
      <c r="M11228">
        <v>154.05000000000001</v>
      </c>
      <c r="N11228" t="s">
        <v>39</v>
      </c>
    </row>
    <row r="11229" spans="1:14" ht="14.25" customHeight="1" x14ac:dyDescent="0.3">
      <c r="A11229" t="s">
        <v>1487</v>
      </c>
      <c r="B11229" t="s">
        <v>25</v>
      </c>
      <c r="C11229" t="s">
        <v>26</v>
      </c>
      <c r="D11229">
        <v>2905.86</v>
      </c>
      <c r="E11229">
        <v>0.25</v>
      </c>
      <c r="F11229">
        <f t="shared" si="350"/>
        <v>726.46500000000003</v>
      </c>
      <c r="G11229">
        <f t="shared" si="351"/>
        <v>2179.395</v>
      </c>
      <c r="H11229">
        <v>3</v>
      </c>
      <c r="I11229" s="17">
        <v>45325</v>
      </c>
      <c r="J11229" s="17">
        <v>45332</v>
      </c>
      <c r="K11229" t="s">
        <v>31</v>
      </c>
      <c r="L11229" t="s">
        <v>27</v>
      </c>
      <c r="M11229">
        <v>217.68</v>
      </c>
      <c r="N11229" t="s">
        <v>23</v>
      </c>
    </row>
    <row r="11230" spans="1:14" ht="14.25" customHeight="1" x14ac:dyDescent="0.3">
      <c r="A11230" t="s">
        <v>15373</v>
      </c>
      <c r="B11230" t="s">
        <v>25</v>
      </c>
      <c r="C11230" t="s">
        <v>14</v>
      </c>
      <c r="D11230">
        <v>2910.33</v>
      </c>
      <c r="E11230">
        <v>0.18</v>
      </c>
      <c r="F11230">
        <f t="shared" si="350"/>
        <v>523.85939999999994</v>
      </c>
      <c r="G11230">
        <f t="shared" si="351"/>
        <v>2386.4706000000001</v>
      </c>
      <c r="H11230">
        <v>3</v>
      </c>
      <c r="I11230" s="17">
        <v>45232</v>
      </c>
      <c r="J11230" s="17">
        <v>45233</v>
      </c>
      <c r="K11230" t="s">
        <v>31</v>
      </c>
      <c r="L11230" t="s">
        <v>22</v>
      </c>
      <c r="M11230">
        <v>868.91</v>
      </c>
      <c r="N11230" t="s">
        <v>17</v>
      </c>
    </row>
    <row r="11231" spans="1:14" ht="14.25" customHeight="1" x14ac:dyDescent="0.3">
      <c r="A11231" t="s">
        <v>9053</v>
      </c>
      <c r="B11231" t="s">
        <v>13</v>
      </c>
      <c r="C11231" t="s">
        <v>36</v>
      </c>
      <c r="D11231">
        <v>2917.63</v>
      </c>
      <c r="E11231">
        <v>0.36</v>
      </c>
      <c r="F11231">
        <f t="shared" si="350"/>
        <v>1050.3468</v>
      </c>
      <c r="G11231">
        <f t="shared" si="351"/>
        <v>1867.2832000000001</v>
      </c>
      <c r="H11231">
        <v>3</v>
      </c>
      <c r="I11231" s="17">
        <v>45421</v>
      </c>
      <c r="J11231" s="17">
        <v>45426</v>
      </c>
      <c r="K11231" t="s">
        <v>21</v>
      </c>
      <c r="L11231" t="s">
        <v>27</v>
      </c>
      <c r="M11231">
        <v>476.9</v>
      </c>
      <c r="N11231" t="s">
        <v>34</v>
      </c>
    </row>
    <row r="11232" spans="1:14" ht="14.25" customHeight="1" x14ac:dyDescent="0.3">
      <c r="A11232" t="s">
        <v>1088</v>
      </c>
      <c r="B11232" t="s">
        <v>25</v>
      </c>
      <c r="C11232" t="s">
        <v>36</v>
      </c>
      <c r="D11232">
        <v>2919.41</v>
      </c>
      <c r="E11232">
        <v>0.46</v>
      </c>
      <c r="F11232">
        <f t="shared" si="350"/>
        <v>1342.9286</v>
      </c>
      <c r="G11232">
        <f t="shared" si="351"/>
        <v>1576.4813999999999</v>
      </c>
      <c r="H11232">
        <v>3</v>
      </c>
      <c r="I11232" s="17">
        <v>45630</v>
      </c>
      <c r="J11232" s="17">
        <v>45636</v>
      </c>
      <c r="K11232" t="s">
        <v>31</v>
      </c>
      <c r="L11232" t="s">
        <v>22</v>
      </c>
      <c r="M11232">
        <v>754.78</v>
      </c>
      <c r="N11232" t="s">
        <v>17</v>
      </c>
    </row>
    <row r="11233" spans="1:14" ht="14.25" customHeight="1" x14ac:dyDescent="0.3">
      <c r="A11233" t="s">
        <v>3934</v>
      </c>
      <c r="B11233" t="s">
        <v>13</v>
      </c>
      <c r="C11233" t="s">
        <v>36</v>
      </c>
      <c r="D11233">
        <v>2922.17</v>
      </c>
      <c r="E11233">
        <v>0.36</v>
      </c>
      <c r="F11233">
        <f t="shared" si="350"/>
        <v>1051.9811999999999</v>
      </c>
      <c r="G11233">
        <f t="shared" si="351"/>
        <v>1870.1888000000001</v>
      </c>
      <c r="H11233">
        <v>3</v>
      </c>
      <c r="I11233" s="17">
        <v>45621</v>
      </c>
      <c r="J11233" s="17">
        <v>45626</v>
      </c>
      <c r="K11233" t="s">
        <v>31</v>
      </c>
      <c r="L11233" t="s">
        <v>16</v>
      </c>
      <c r="M11233">
        <v>708.61</v>
      </c>
      <c r="N11233" t="s">
        <v>39</v>
      </c>
    </row>
    <row r="11234" spans="1:14" ht="14.25" customHeight="1" x14ac:dyDescent="0.3">
      <c r="A11234" t="s">
        <v>12914</v>
      </c>
      <c r="B11234" t="s">
        <v>41</v>
      </c>
      <c r="C11234" t="s">
        <v>26</v>
      </c>
      <c r="D11234">
        <v>2929.91</v>
      </c>
      <c r="E11234">
        <v>0.19</v>
      </c>
      <c r="F11234">
        <f t="shared" si="350"/>
        <v>556.68290000000002</v>
      </c>
      <c r="G11234">
        <f t="shared" si="351"/>
        <v>2373.2271000000001</v>
      </c>
      <c r="H11234">
        <v>3</v>
      </c>
      <c r="I11234" s="17">
        <v>45226</v>
      </c>
      <c r="J11234" s="17">
        <v>45232</v>
      </c>
      <c r="K11234" t="s">
        <v>15</v>
      </c>
      <c r="L11234" t="s">
        <v>16</v>
      </c>
      <c r="M11234">
        <v>154.84</v>
      </c>
      <c r="N11234" t="s">
        <v>39</v>
      </c>
    </row>
    <row r="11235" spans="1:14" ht="14.25" customHeight="1" x14ac:dyDescent="0.3">
      <c r="A11235" t="s">
        <v>2734</v>
      </c>
      <c r="B11235" t="s">
        <v>13</v>
      </c>
      <c r="C11235" t="s">
        <v>26</v>
      </c>
      <c r="D11235">
        <v>2932.65</v>
      </c>
      <c r="E11235">
        <v>0</v>
      </c>
      <c r="F11235">
        <f t="shared" si="350"/>
        <v>0</v>
      </c>
      <c r="G11235">
        <f t="shared" si="351"/>
        <v>2932.65</v>
      </c>
      <c r="H11235">
        <v>3</v>
      </c>
      <c r="I11235" s="17">
        <v>45033</v>
      </c>
      <c r="J11235" s="17">
        <v>45037</v>
      </c>
      <c r="K11235" t="s">
        <v>15</v>
      </c>
      <c r="L11235" t="s">
        <v>22</v>
      </c>
      <c r="M11235">
        <v>795.21</v>
      </c>
      <c r="N11235" t="s">
        <v>17</v>
      </c>
    </row>
    <row r="11236" spans="1:14" ht="14.25" customHeight="1" x14ac:dyDescent="0.3">
      <c r="A11236" t="s">
        <v>8979</v>
      </c>
      <c r="B11236" t="s">
        <v>13</v>
      </c>
      <c r="C11236" t="s">
        <v>26</v>
      </c>
      <c r="D11236">
        <v>2936.69</v>
      </c>
      <c r="E11236">
        <v>0.23</v>
      </c>
      <c r="F11236">
        <f t="shared" si="350"/>
        <v>675.43870000000004</v>
      </c>
      <c r="G11236">
        <f t="shared" si="351"/>
        <v>2261.2512999999999</v>
      </c>
      <c r="H11236">
        <v>3</v>
      </c>
      <c r="I11236" s="17">
        <v>45510</v>
      </c>
      <c r="J11236" s="17">
        <v>45514</v>
      </c>
      <c r="K11236" t="s">
        <v>21</v>
      </c>
      <c r="L11236" t="s">
        <v>27</v>
      </c>
      <c r="M11236">
        <v>571.63</v>
      </c>
      <c r="N11236" t="s">
        <v>34</v>
      </c>
    </row>
    <row r="11237" spans="1:14" ht="14.25" customHeight="1" x14ac:dyDescent="0.3">
      <c r="A11237" t="s">
        <v>2071</v>
      </c>
      <c r="B11237" t="s">
        <v>41</v>
      </c>
      <c r="C11237" t="s">
        <v>14</v>
      </c>
      <c r="D11237">
        <v>2937.79</v>
      </c>
      <c r="E11237">
        <v>0.42</v>
      </c>
      <c r="F11237">
        <f t="shared" si="350"/>
        <v>1233.8717999999999</v>
      </c>
      <c r="G11237">
        <f t="shared" si="351"/>
        <v>1703.9182000000001</v>
      </c>
      <c r="H11237">
        <v>3</v>
      </c>
      <c r="I11237" s="17">
        <v>45342</v>
      </c>
      <c r="J11237" s="17">
        <v>45347</v>
      </c>
      <c r="K11237" t="s">
        <v>31</v>
      </c>
      <c r="L11237" t="s">
        <v>22</v>
      </c>
      <c r="M11237">
        <v>645.48</v>
      </c>
      <c r="N11237" t="s">
        <v>48</v>
      </c>
    </row>
    <row r="11238" spans="1:14" ht="14.25" customHeight="1" x14ac:dyDescent="0.3">
      <c r="A11238" t="s">
        <v>8136</v>
      </c>
      <c r="B11238" t="s">
        <v>19</v>
      </c>
      <c r="C11238" t="s">
        <v>36</v>
      </c>
      <c r="D11238">
        <v>2938.99</v>
      </c>
      <c r="E11238">
        <v>0.19</v>
      </c>
      <c r="F11238">
        <f t="shared" si="350"/>
        <v>558.40809999999999</v>
      </c>
      <c r="G11238">
        <f t="shared" si="351"/>
        <v>2380.5818999999997</v>
      </c>
      <c r="H11238">
        <v>3</v>
      </c>
      <c r="I11238" s="17">
        <v>45508</v>
      </c>
      <c r="J11238" s="17">
        <v>45515</v>
      </c>
      <c r="K11238" t="s">
        <v>21</v>
      </c>
      <c r="L11238" t="s">
        <v>16</v>
      </c>
      <c r="M11238">
        <v>373.34</v>
      </c>
      <c r="N11238" t="s">
        <v>23</v>
      </c>
    </row>
    <row r="11239" spans="1:14" ht="14.25" customHeight="1" x14ac:dyDescent="0.3">
      <c r="A11239" t="s">
        <v>544</v>
      </c>
      <c r="B11239" t="s">
        <v>41</v>
      </c>
      <c r="C11239" t="s">
        <v>26</v>
      </c>
      <c r="D11239">
        <v>2939.22</v>
      </c>
      <c r="E11239">
        <v>0.15</v>
      </c>
      <c r="F11239">
        <f t="shared" si="350"/>
        <v>440.88299999999998</v>
      </c>
      <c r="G11239">
        <f t="shared" si="351"/>
        <v>2498.337</v>
      </c>
      <c r="H11239">
        <v>3</v>
      </c>
      <c r="I11239" s="17">
        <v>45468</v>
      </c>
      <c r="J11239" s="17">
        <v>45474</v>
      </c>
      <c r="K11239" t="s">
        <v>31</v>
      </c>
      <c r="L11239" t="s">
        <v>27</v>
      </c>
      <c r="M11239">
        <v>846.42</v>
      </c>
      <c r="N11239" t="s">
        <v>28</v>
      </c>
    </row>
    <row r="11240" spans="1:14" ht="14.25" customHeight="1" x14ac:dyDescent="0.3">
      <c r="A11240" t="s">
        <v>14445</v>
      </c>
      <c r="B11240" t="s">
        <v>13</v>
      </c>
      <c r="C11240" t="s">
        <v>36</v>
      </c>
      <c r="D11240">
        <v>2939.69</v>
      </c>
      <c r="E11240">
        <v>0.47</v>
      </c>
      <c r="F11240">
        <f t="shared" si="350"/>
        <v>1381.6542999999999</v>
      </c>
      <c r="G11240">
        <f t="shared" si="351"/>
        <v>1558.0357000000001</v>
      </c>
      <c r="H11240">
        <v>3</v>
      </c>
      <c r="I11240" s="17">
        <v>45424</v>
      </c>
      <c r="J11240" s="17">
        <v>45429</v>
      </c>
      <c r="K11240" t="s">
        <v>31</v>
      </c>
      <c r="L11240" t="s">
        <v>27</v>
      </c>
      <c r="M11240">
        <v>661.36</v>
      </c>
      <c r="N11240" t="s">
        <v>28</v>
      </c>
    </row>
    <row r="11241" spans="1:14" ht="14.25" customHeight="1" x14ac:dyDescent="0.3">
      <c r="A11241" t="s">
        <v>11508</v>
      </c>
      <c r="B11241" t="s">
        <v>25</v>
      </c>
      <c r="C11241" t="s">
        <v>14</v>
      </c>
      <c r="D11241">
        <v>2943.2</v>
      </c>
      <c r="E11241">
        <v>0.09</v>
      </c>
      <c r="F11241">
        <f t="shared" si="350"/>
        <v>264.88799999999998</v>
      </c>
      <c r="G11241">
        <f t="shared" si="351"/>
        <v>2678.3119999999999</v>
      </c>
      <c r="H11241">
        <v>3</v>
      </c>
      <c r="I11241" s="17">
        <v>45321</v>
      </c>
      <c r="J11241" s="17">
        <v>45324</v>
      </c>
      <c r="K11241" t="s">
        <v>15</v>
      </c>
      <c r="L11241" t="s">
        <v>27</v>
      </c>
      <c r="M11241">
        <v>197.67</v>
      </c>
      <c r="N11241" t="s">
        <v>34</v>
      </c>
    </row>
    <row r="11242" spans="1:14" ht="14.25" customHeight="1" x14ac:dyDescent="0.3">
      <c r="A11242" t="s">
        <v>11374</v>
      </c>
      <c r="B11242" t="s">
        <v>19</v>
      </c>
      <c r="C11242" t="s">
        <v>26</v>
      </c>
      <c r="D11242">
        <v>2945.87</v>
      </c>
      <c r="E11242">
        <v>0.24</v>
      </c>
      <c r="F11242">
        <f t="shared" si="350"/>
        <v>707.00879999999995</v>
      </c>
      <c r="G11242">
        <f t="shared" si="351"/>
        <v>2238.8611999999998</v>
      </c>
      <c r="H11242">
        <v>3</v>
      </c>
      <c r="I11242" s="17">
        <v>45274</v>
      </c>
      <c r="J11242" s="17">
        <v>45281</v>
      </c>
      <c r="K11242" t="s">
        <v>15</v>
      </c>
      <c r="L11242" t="s">
        <v>22</v>
      </c>
      <c r="M11242">
        <v>409.71</v>
      </c>
      <c r="N11242" t="s">
        <v>39</v>
      </c>
    </row>
    <row r="11243" spans="1:14" ht="14.25" customHeight="1" x14ac:dyDescent="0.3">
      <c r="A11243" t="s">
        <v>14720</v>
      </c>
      <c r="B11243" t="s">
        <v>25</v>
      </c>
      <c r="C11243" t="s">
        <v>33</v>
      </c>
      <c r="D11243">
        <v>2949.03</v>
      </c>
      <c r="E11243">
        <v>0.33</v>
      </c>
      <c r="F11243">
        <f t="shared" si="350"/>
        <v>973.17990000000009</v>
      </c>
      <c r="G11243">
        <f t="shared" si="351"/>
        <v>1975.8501000000001</v>
      </c>
      <c r="H11243">
        <v>3</v>
      </c>
      <c r="I11243" s="17">
        <v>45116</v>
      </c>
      <c r="J11243" s="17">
        <v>45118</v>
      </c>
      <c r="K11243" t="s">
        <v>21</v>
      </c>
      <c r="L11243" t="s">
        <v>22</v>
      </c>
      <c r="M11243">
        <v>540.22</v>
      </c>
      <c r="N11243" t="s">
        <v>17</v>
      </c>
    </row>
    <row r="11244" spans="1:14" ht="14.25" customHeight="1" x14ac:dyDescent="0.3">
      <c r="A11244" t="s">
        <v>6167</v>
      </c>
      <c r="B11244" t="s">
        <v>13</v>
      </c>
      <c r="C11244" t="s">
        <v>36</v>
      </c>
      <c r="D11244">
        <v>2952.57</v>
      </c>
      <c r="E11244">
        <v>0.35</v>
      </c>
      <c r="F11244">
        <f t="shared" si="350"/>
        <v>1033.3995</v>
      </c>
      <c r="G11244">
        <f t="shared" si="351"/>
        <v>1919.1705000000002</v>
      </c>
      <c r="H11244">
        <v>3</v>
      </c>
      <c r="I11244" s="17">
        <v>45215</v>
      </c>
      <c r="J11244" s="17">
        <v>45219</v>
      </c>
      <c r="K11244" t="s">
        <v>15</v>
      </c>
      <c r="L11244" t="s">
        <v>22</v>
      </c>
      <c r="M11244">
        <v>697.04</v>
      </c>
      <c r="N11244" t="s">
        <v>17</v>
      </c>
    </row>
    <row r="11245" spans="1:14" ht="14.25" customHeight="1" x14ac:dyDescent="0.3">
      <c r="A11245" t="s">
        <v>6649</v>
      </c>
      <c r="B11245" t="s">
        <v>41</v>
      </c>
      <c r="C11245" t="s">
        <v>26</v>
      </c>
      <c r="D11245">
        <v>2955.16</v>
      </c>
      <c r="E11245">
        <v>0.34</v>
      </c>
      <c r="F11245">
        <f t="shared" si="350"/>
        <v>1004.7544</v>
      </c>
      <c r="G11245">
        <f t="shared" si="351"/>
        <v>1950.4055999999998</v>
      </c>
      <c r="H11245">
        <v>3</v>
      </c>
      <c r="I11245" s="17">
        <v>45250</v>
      </c>
      <c r="J11245" s="17">
        <v>45253</v>
      </c>
      <c r="K11245" t="s">
        <v>21</v>
      </c>
      <c r="L11245" t="s">
        <v>27</v>
      </c>
      <c r="M11245">
        <v>418.9</v>
      </c>
      <c r="N11245" t="s">
        <v>39</v>
      </c>
    </row>
    <row r="11246" spans="1:14" ht="14.25" customHeight="1" x14ac:dyDescent="0.3">
      <c r="A11246" t="s">
        <v>7797</v>
      </c>
      <c r="B11246" t="s">
        <v>25</v>
      </c>
      <c r="C11246" t="s">
        <v>36</v>
      </c>
      <c r="D11246">
        <v>2958.1</v>
      </c>
      <c r="E11246">
        <v>0.12</v>
      </c>
      <c r="F11246">
        <f t="shared" si="350"/>
        <v>354.97199999999998</v>
      </c>
      <c r="G11246">
        <f t="shared" si="351"/>
        <v>2603.1279999999997</v>
      </c>
      <c r="H11246">
        <v>3</v>
      </c>
      <c r="I11246" s="17">
        <v>45315</v>
      </c>
      <c r="J11246" s="17">
        <v>45322</v>
      </c>
      <c r="K11246" t="s">
        <v>21</v>
      </c>
      <c r="L11246" t="s">
        <v>27</v>
      </c>
      <c r="M11246">
        <v>770.75</v>
      </c>
      <c r="N11246" t="s">
        <v>39</v>
      </c>
    </row>
    <row r="11247" spans="1:14" ht="14.25" customHeight="1" x14ac:dyDescent="0.3">
      <c r="A11247" t="s">
        <v>1652</v>
      </c>
      <c r="B11247" t="s">
        <v>25</v>
      </c>
      <c r="C11247" t="s">
        <v>33</v>
      </c>
      <c r="D11247">
        <v>2959.13</v>
      </c>
      <c r="E11247">
        <v>0.41</v>
      </c>
      <c r="F11247">
        <f t="shared" si="350"/>
        <v>1213.2432999999999</v>
      </c>
      <c r="G11247">
        <f t="shared" si="351"/>
        <v>1745.8867000000002</v>
      </c>
      <c r="H11247">
        <v>3</v>
      </c>
      <c r="I11247" s="17">
        <v>44940</v>
      </c>
      <c r="J11247" s="17">
        <v>44941</v>
      </c>
      <c r="K11247" t="s">
        <v>31</v>
      </c>
      <c r="L11247" t="s">
        <v>22</v>
      </c>
      <c r="M11247">
        <v>702.47</v>
      </c>
      <c r="N11247" t="s">
        <v>48</v>
      </c>
    </row>
    <row r="11248" spans="1:14" ht="14.25" customHeight="1" x14ac:dyDescent="0.3">
      <c r="A11248" t="s">
        <v>12635</v>
      </c>
      <c r="B11248" t="s">
        <v>19</v>
      </c>
      <c r="C11248" t="s">
        <v>14</v>
      </c>
      <c r="D11248">
        <v>2962.12</v>
      </c>
      <c r="E11248">
        <v>0.26</v>
      </c>
      <c r="F11248">
        <f t="shared" si="350"/>
        <v>770.15120000000002</v>
      </c>
      <c r="G11248">
        <f t="shared" si="351"/>
        <v>2191.9687999999996</v>
      </c>
      <c r="H11248">
        <v>3</v>
      </c>
      <c r="I11248" s="17">
        <v>45574</v>
      </c>
      <c r="J11248" s="17">
        <v>45579</v>
      </c>
      <c r="K11248" t="s">
        <v>15</v>
      </c>
      <c r="L11248" t="s">
        <v>16</v>
      </c>
      <c r="M11248">
        <v>784.53</v>
      </c>
      <c r="N11248" t="s">
        <v>39</v>
      </c>
    </row>
    <row r="11249" spans="1:14" ht="14.25" customHeight="1" x14ac:dyDescent="0.3">
      <c r="A11249" t="s">
        <v>3847</v>
      </c>
      <c r="B11249" t="s">
        <v>25</v>
      </c>
      <c r="C11249" t="s">
        <v>33</v>
      </c>
      <c r="D11249">
        <v>2963.33</v>
      </c>
      <c r="E11249">
        <v>0.28000000000000003</v>
      </c>
      <c r="F11249">
        <f t="shared" si="350"/>
        <v>829.7324000000001</v>
      </c>
      <c r="G11249">
        <f t="shared" si="351"/>
        <v>2133.5976000000001</v>
      </c>
      <c r="H11249">
        <v>3</v>
      </c>
      <c r="I11249" s="17">
        <v>45105</v>
      </c>
      <c r="J11249" s="17">
        <v>45110</v>
      </c>
      <c r="K11249" t="s">
        <v>21</v>
      </c>
      <c r="L11249" t="s">
        <v>22</v>
      </c>
      <c r="M11249">
        <v>603.66</v>
      </c>
      <c r="N11249" t="s">
        <v>23</v>
      </c>
    </row>
    <row r="11250" spans="1:14" ht="14.25" customHeight="1" x14ac:dyDescent="0.3">
      <c r="A11250" t="s">
        <v>4910</v>
      </c>
      <c r="B11250" t="s">
        <v>25</v>
      </c>
      <c r="C11250" t="s">
        <v>14</v>
      </c>
      <c r="D11250">
        <v>2964.1</v>
      </c>
      <c r="E11250">
        <v>0.04</v>
      </c>
      <c r="F11250">
        <f t="shared" si="350"/>
        <v>118.56399999999999</v>
      </c>
      <c r="G11250">
        <f t="shared" si="351"/>
        <v>2845.5360000000001</v>
      </c>
      <c r="H11250">
        <v>3</v>
      </c>
      <c r="I11250" s="17">
        <v>45580</v>
      </c>
      <c r="J11250" s="17">
        <v>45587</v>
      </c>
      <c r="K11250" t="s">
        <v>21</v>
      </c>
      <c r="L11250" t="s">
        <v>27</v>
      </c>
      <c r="M11250">
        <v>513.95000000000005</v>
      </c>
      <c r="N11250" t="s">
        <v>34</v>
      </c>
    </row>
    <row r="11251" spans="1:14" ht="14.25" customHeight="1" x14ac:dyDescent="0.3">
      <c r="A11251" t="s">
        <v>8269</v>
      </c>
      <c r="B11251" t="s">
        <v>19</v>
      </c>
      <c r="C11251" t="s">
        <v>20</v>
      </c>
      <c r="D11251">
        <v>2969.37</v>
      </c>
      <c r="E11251">
        <v>0.05</v>
      </c>
      <c r="F11251">
        <f t="shared" si="350"/>
        <v>148.46850000000001</v>
      </c>
      <c r="G11251">
        <f t="shared" si="351"/>
        <v>2820.9014999999999</v>
      </c>
      <c r="H11251">
        <v>3</v>
      </c>
      <c r="I11251" s="17">
        <v>45430</v>
      </c>
      <c r="J11251" s="17">
        <v>45431</v>
      </c>
      <c r="K11251" t="s">
        <v>21</v>
      </c>
      <c r="L11251" t="s">
        <v>27</v>
      </c>
      <c r="M11251">
        <v>381.38</v>
      </c>
      <c r="N11251" t="s">
        <v>39</v>
      </c>
    </row>
    <row r="11252" spans="1:14" ht="14.25" customHeight="1" x14ac:dyDescent="0.3">
      <c r="A11252" t="s">
        <v>5960</v>
      </c>
      <c r="B11252" t="s">
        <v>25</v>
      </c>
      <c r="C11252" t="s">
        <v>14</v>
      </c>
      <c r="D11252">
        <v>2970.08</v>
      </c>
      <c r="E11252">
        <v>0.32</v>
      </c>
      <c r="F11252">
        <f t="shared" si="350"/>
        <v>950.42560000000003</v>
      </c>
      <c r="G11252">
        <f t="shared" si="351"/>
        <v>2019.6543999999999</v>
      </c>
      <c r="H11252">
        <v>3</v>
      </c>
      <c r="I11252" s="17">
        <v>45506</v>
      </c>
      <c r="J11252" s="17">
        <v>45509</v>
      </c>
      <c r="K11252" t="s">
        <v>21</v>
      </c>
      <c r="L11252" t="s">
        <v>22</v>
      </c>
      <c r="M11252">
        <v>830.27</v>
      </c>
      <c r="N11252" t="s">
        <v>39</v>
      </c>
    </row>
    <row r="11253" spans="1:14" ht="14.25" customHeight="1" x14ac:dyDescent="0.3">
      <c r="A11253" t="s">
        <v>6821</v>
      </c>
      <c r="B11253" t="s">
        <v>25</v>
      </c>
      <c r="C11253" t="s">
        <v>14</v>
      </c>
      <c r="D11253">
        <v>2980.76</v>
      </c>
      <c r="E11253">
        <v>0.05</v>
      </c>
      <c r="F11253">
        <f t="shared" si="350"/>
        <v>149.03800000000001</v>
      </c>
      <c r="G11253">
        <f t="shared" si="351"/>
        <v>2831.7220000000002</v>
      </c>
      <c r="H11253">
        <v>3</v>
      </c>
      <c r="I11253" s="17">
        <v>45161</v>
      </c>
      <c r="J11253" s="17">
        <v>45165</v>
      </c>
      <c r="K11253" t="s">
        <v>31</v>
      </c>
      <c r="L11253" t="s">
        <v>27</v>
      </c>
      <c r="M11253">
        <v>819.66</v>
      </c>
      <c r="N11253" t="s">
        <v>28</v>
      </c>
    </row>
    <row r="11254" spans="1:14" ht="14.25" customHeight="1" x14ac:dyDescent="0.3">
      <c r="A11254" t="s">
        <v>5978</v>
      </c>
      <c r="B11254" t="s">
        <v>19</v>
      </c>
      <c r="C11254" t="s">
        <v>14</v>
      </c>
      <c r="D11254">
        <v>2980.88</v>
      </c>
      <c r="E11254">
        <v>0.31</v>
      </c>
      <c r="F11254">
        <f t="shared" si="350"/>
        <v>924.07280000000003</v>
      </c>
      <c r="G11254">
        <f t="shared" si="351"/>
        <v>2056.8072000000002</v>
      </c>
      <c r="H11254">
        <v>3</v>
      </c>
      <c r="I11254" s="17">
        <v>45496</v>
      </c>
      <c r="J11254" s="17">
        <v>45498</v>
      </c>
      <c r="K11254" t="s">
        <v>31</v>
      </c>
      <c r="L11254" t="s">
        <v>27</v>
      </c>
      <c r="M11254">
        <v>726.44</v>
      </c>
      <c r="N11254" t="s">
        <v>34</v>
      </c>
    </row>
    <row r="11255" spans="1:14" ht="14.25" customHeight="1" x14ac:dyDescent="0.3">
      <c r="A11255" t="s">
        <v>8448</v>
      </c>
      <c r="B11255" t="s">
        <v>25</v>
      </c>
      <c r="C11255" t="s">
        <v>36</v>
      </c>
      <c r="D11255">
        <v>2981.75</v>
      </c>
      <c r="E11255">
        <v>0.05</v>
      </c>
      <c r="F11255">
        <f t="shared" si="350"/>
        <v>149.08750000000001</v>
      </c>
      <c r="G11255">
        <f t="shared" si="351"/>
        <v>2832.6624999999999</v>
      </c>
      <c r="H11255">
        <v>3</v>
      </c>
      <c r="I11255" s="17">
        <v>45628</v>
      </c>
      <c r="J11255" s="17">
        <v>45630</v>
      </c>
      <c r="K11255" t="s">
        <v>31</v>
      </c>
      <c r="L11255" t="s">
        <v>22</v>
      </c>
      <c r="M11255">
        <v>266.99</v>
      </c>
      <c r="N11255" t="s">
        <v>48</v>
      </c>
    </row>
    <row r="11256" spans="1:14" ht="14.25" customHeight="1" x14ac:dyDescent="0.3">
      <c r="A11256" t="s">
        <v>13898</v>
      </c>
      <c r="B11256" t="s">
        <v>41</v>
      </c>
      <c r="C11256" t="s">
        <v>26</v>
      </c>
      <c r="D11256">
        <v>2984.59</v>
      </c>
      <c r="E11256">
        <v>0.38</v>
      </c>
      <c r="F11256">
        <f t="shared" si="350"/>
        <v>1134.1442</v>
      </c>
      <c r="G11256">
        <f t="shared" si="351"/>
        <v>1850.4458000000002</v>
      </c>
      <c r="H11256">
        <v>3</v>
      </c>
      <c r="I11256" s="17">
        <v>45388</v>
      </c>
      <c r="J11256" s="17">
        <v>45391</v>
      </c>
      <c r="K11256" t="s">
        <v>21</v>
      </c>
      <c r="L11256" t="s">
        <v>22</v>
      </c>
      <c r="M11256">
        <v>647.88</v>
      </c>
      <c r="N11256" t="s">
        <v>34</v>
      </c>
    </row>
    <row r="11257" spans="1:14" ht="14.25" customHeight="1" x14ac:dyDescent="0.3">
      <c r="A11257" t="s">
        <v>4365</v>
      </c>
      <c r="B11257" t="s">
        <v>13</v>
      </c>
      <c r="C11257" t="s">
        <v>26</v>
      </c>
      <c r="D11257">
        <v>2989.45</v>
      </c>
      <c r="E11257">
        <v>0.4</v>
      </c>
      <c r="F11257">
        <f t="shared" si="350"/>
        <v>1195.78</v>
      </c>
      <c r="G11257">
        <f t="shared" si="351"/>
        <v>1793.6699999999998</v>
      </c>
      <c r="H11257">
        <v>3</v>
      </c>
      <c r="I11257" s="17">
        <v>45055</v>
      </c>
      <c r="J11257" s="17">
        <v>45057</v>
      </c>
      <c r="K11257" t="s">
        <v>31</v>
      </c>
      <c r="L11257" t="s">
        <v>22</v>
      </c>
      <c r="M11257">
        <v>581.29999999999995</v>
      </c>
      <c r="N11257" t="s">
        <v>23</v>
      </c>
    </row>
    <row r="11258" spans="1:14" ht="14.25" customHeight="1" x14ac:dyDescent="0.3">
      <c r="A11258" t="s">
        <v>13849</v>
      </c>
      <c r="B11258" t="s">
        <v>13</v>
      </c>
      <c r="C11258" t="s">
        <v>26</v>
      </c>
      <c r="D11258">
        <v>2989.8</v>
      </c>
      <c r="E11258">
        <v>0.47</v>
      </c>
      <c r="F11258">
        <f t="shared" si="350"/>
        <v>1405.2059999999999</v>
      </c>
      <c r="G11258">
        <f t="shared" si="351"/>
        <v>1584.5940000000003</v>
      </c>
      <c r="H11258">
        <v>3</v>
      </c>
      <c r="I11258" s="17">
        <v>45293</v>
      </c>
      <c r="J11258" s="17">
        <v>45298</v>
      </c>
      <c r="K11258" t="s">
        <v>31</v>
      </c>
      <c r="L11258" t="s">
        <v>16</v>
      </c>
      <c r="M11258">
        <v>751.54</v>
      </c>
      <c r="N11258" t="s">
        <v>34</v>
      </c>
    </row>
    <row r="11259" spans="1:14" ht="14.25" customHeight="1" x14ac:dyDescent="0.3">
      <c r="A11259" t="s">
        <v>9475</v>
      </c>
      <c r="B11259" t="s">
        <v>25</v>
      </c>
      <c r="C11259" t="s">
        <v>14</v>
      </c>
      <c r="D11259">
        <v>2993.82</v>
      </c>
      <c r="E11259">
        <v>0.46</v>
      </c>
      <c r="F11259">
        <f t="shared" si="350"/>
        <v>1377.1572000000001</v>
      </c>
      <c r="G11259">
        <f t="shared" si="351"/>
        <v>1616.6628000000001</v>
      </c>
      <c r="H11259">
        <v>3</v>
      </c>
      <c r="I11259" s="17">
        <v>45137</v>
      </c>
      <c r="J11259" s="17">
        <v>45139</v>
      </c>
      <c r="K11259" t="s">
        <v>15</v>
      </c>
      <c r="L11259" t="s">
        <v>16</v>
      </c>
      <c r="M11259">
        <v>519.5</v>
      </c>
      <c r="N11259" t="s">
        <v>17</v>
      </c>
    </row>
    <row r="11260" spans="1:14" ht="14.25" customHeight="1" x14ac:dyDescent="0.3">
      <c r="A11260" t="s">
        <v>14584</v>
      </c>
      <c r="B11260" t="s">
        <v>25</v>
      </c>
      <c r="C11260" t="s">
        <v>20</v>
      </c>
      <c r="D11260">
        <v>2997.73</v>
      </c>
      <c r="E11260">
        <v>0.4</v>
      </c>
      <c r="F11260">
        <f t="shared" si="350"/>
        <v>1199.0920000000001</v>
      </c>
      <c r="G11260">
        <f t="shared" si="351"/>
        <v>1798.6379999999999</v>
      </c>
      <c r="H11260">
        <v>3</v>
      </c>
      <c r="I11260" s="17">
        <v>45256</v>
      </c>
      <c r="J11260" s="17">
        <v>45258</v>
      </c>
      <c r="K11260" t="s">
        <v>31</v>
      </c>
      <c r="L11260" t="s">
        <v>16</v>
      </c>
      <c r="M11260">
        <v>727.37</v>
      </c>
      <c r="N11260" t="s">
        <v>23</v>
      </c>
    </row>
    <row r="11261" spans="1:14" ht="14.25" customHeight="1" x14ac:dyDescent="0.3">
      <c r="A11261" t="s">
        <v>2342</v>
      </c>
      <c r="B11261" t="s">
        <v>13</v>
      </c>
      <c r="C11261" t="s">
        <v>36</v>
      </c>
      <c r="D11261">
        <v>2999.58</v>
      </c>
      <c r="E11261">
        <v>0.4</v>
      </c>
      <c r="F11261">
        <f t="shared" si="350"/>
        <v>1199.8320000000001</v>
      </c>
      <c r="G11261">
        <f t="shared" si="351"/>
        <v>1799.7479999999998</v>
      </c>
      <c r="H11261">
        <v>3</v>
      </c>
      <c r="I11261" s="17">
        <v>45639</v>
      </c>
      <c r="J11261" s="17">
        <v>45643</v>
      </c>
      <c r="K11261" t="s">
        <v>31</v>
      </c>
      <c r="L11261" t="s">
        <v>16</v>
      </c>
      <c r="M11261">
        <v>698.4</v>
      </c>
      <c r="N11261" t="s">
        <v>28</v>
      </c>
    </row>
    <row r="11262" spans="1:14" ht="14.25" customHeight="1" x14ac:dyDescent="0.3">
      <c r="A11262" t="s">
        <v>14160</v>
      </c>
      <c r="B11262" t="s">
        <v>25</v>
      </c>
      <c r="C11262" t="s">
        <v>36</v>
      </c>
      <c r="D11262">
        <v>3000.1</v>
      </c>
      <c r="E11262">
        <v>0.13</v>
      </c>
      <c r="F11262">
        <f t="shared" si="350"/>
        <v>390.01299999999998</v>
      </c>
      <c r="G11262">
        <f t="shared" si="351"/>
        <v>2610.087</v>
      </c>
      <c r="H11262">
        <v>3</v>
      </c>
      <c r="I11262" s="17">
        <v>45206</v>
      </c>
      <c r="J11262" s="17">
        <v>45207</v>
      </c>
      <c r="K11262" t="s">
        <v>31</v>
      </c>
      <c r="L11262" t="s">
        <v>16</v>
      </c>
      <c r="M11262">
        <v>525.62</v>
      </c>
      <c r="N11262" t="s">
        <v>48</v>
      </c>
    </row>
    <row r="11263" spans="1:14" ht="14.25" customHeight="1" x14ac:dyDescent="0.3">
      <c r="A11263" t="s">
        <v>2905</v>
      </c>
      <c r="B11263" t="s">
        <v>25</v>
      </c>
      <c r="C11263" t="s">
        <v>36</v>
      </c>
      <c r="D11263">
        <v>3000.49</v>
      </c>
      <c r="E11263">
        <v>0.5</v>
      </c>
      <c r="F11263">
        <f t="shared" si="350"/>
        <v>1500.2449999999999</v>
      </c>
      <c r="G11263">
        <f t="shared" si="351"/>
        <v>1500.2449999999999</v>
      </c>
      <c r="H11263">
        <v>3</v>
      </c>
      <c r="I11263" s="17">
        <v>45150</v>
      </c>
      <c r="J11263" s="17">
        <v>45157</v>
      </c>
      <c r="K11263" t="s">
        <v>21</v>
      </c>
      <c r="L11263" t="s">
        <v>27</v>
      </c>
      <c r="M11263">
        <v>677.67</v>
      </c>
      <c r="N11263" t="s">
        <v>23</v>
      </c>
    </row>
    <row r="11264" spans="1:14" ht="14.25" customHeight="1" x14ac:dyDescent="0.3">
      <c r="A11264" t="s">
        <v>562</v>
      </c>
      <c r="B11264" t="s">
        <v>41</v>
      </c>
      <c r="C11264" t="s">
        <v>26</v>
      </c>
      <c r="D11264">
        <v>3000.92</v>
      </c>
      <c r="E11264">
        <v>0.46</v>
      </c>
      <c r="F11264">
        <f t="shared" si="350"/>
        <v>1380.4232000000002</v>
      </c>
      <c r="G11264">
        <f t="shared" si="351"/>
        <v>1620.4967999999999</v>
      </c>
      <c r="H11264">
        <v>3</v>
      </c>
      <c r="I11264" s="17">
        <v>45483</v>
      </c>
      <c r="J11264" s="17">
        <v>45485</v>
      </c>
      <c r="K11264" t="s">
        <v>15</v>
      </c>
      <c r="L11264" t="s">
        <v>22</v>
      </c>
      <c r="M11264">
        <v>368.6</v>
      </c>
      <c r="N11264" t="s">
        <v>17</v>
      </c>
    </row>
    <row r="11265" spans="1:14" ht="14.25" customHeight="1" x14ac:dyDescent="0.3">
      <c r="A11265" t="s">
        <v>7140</v>
      </c>
      <c r="B11265" t="s">
        <v>19</v>
      </c>
      <c r="C11265" t="s">
        <v>36</v>
      </c>
      <c r="D11265">
        <v>3003.39</v>
      </c>
      <c r="E11265">
        <v>0.13</v>
      </c>
      <c r="F11265">
        <f t="shared" si="350"/>
        <v>390.44069999999999</v>
      </c>
      <c r="G11265">
        <f t="shared" si="351"/>
        <v>2612.9492999999998</v>
      </c>
      <c r="H11265">
        <v>3</v>
      </c>
      <c r="I11265" s="17">
        <v>45051</v>
      </c>
      <c r="J11265" s="17">
        <v>45057</v>
      </c>
      <c r="K11265" t="s">
        <v>15</v>
      </c>
      <c r="L11265" t="s">
        <v>16</v>
      </c>
      <c r="M11265">
        <v>391.49</v>
      </c>
      <c r="N11265" t="s">
        <v>23</v>
      </c>
    </row>
    <row r="11266" spans="1:14" ht="14.25" customHeight="1" x14ac:dyDescent="0.3">
      <c r="A11266" t="s">
        <v>5016</v>
      </c>
      <c r="B11266" t="s">
        <v>41</v>
      </c>
      <c r="C11266" t="s">
        <v>33</v>
      </c>
      <c r="D11266">
        <v>3007.36</v>
      </c>
      <c r="E11266">
        <v>0.44</v>
      </c>
      <c r="F11266">
        <f t="shared" ref="F11266:F11329" si="352">D11266*E11266</f>
        <v>1323.2384</v>
      </c>
      <c r="G11266">
        <f t="shared" ref="G11266:G11329" si="353">D11266-F11266</f>
        <v>1684.1216000000002</v>
      </c>
      <c r="H11266">
        <v>3</v>
      </c>
      <c r="I11266" s="17">
        <v>45119</v>
      </c>
      <c r="J11266" s="17">
        <v>45126</v>
      </c>
      <c r="K11266" t="s">
        <v>21</v>
      </c>
      <c r="L11266" t="s">
        <v>27</v>
      </c>
      <c r="M11266">
        <v>476.69</v>
      </c>
      <c r="N11266" t="s">
        <v>17</v>
      </c>
    </row>
    <row r="11267" spans="1:14" ht="14.25" customHeight="1" x14ac:dyDescent="0.3">
      <c r="A11267" t="s">
        <v>11794</v>
      </c>
      <c r="B11267" t="s">
        <v>25</v>
      </c>
      <c r="C11267" t="s">
        <v>14</v>
      </c>
      <c r="D11267">
        <v>3007.9</v>
      </c>
      <c r="E11267">
        <v>0.04</v>
      </c>
      <c r="F11267">
        <f t="shared" si="352"/>
        <v>120.316</v>
      </c>
      <c r="G11267">
        <f t="shared" si="353"/>
        <v>2887.5840000000003</v>
      </c>
      <c r="H11267">
        <v>3</v>
      </c>
      <c r="I11267" s="17">
        <v>45022</v>
      </c>
      <c r="J11267" s="17">
        <v>45026</v>
      </c>
      <c r="K11267" t="s">
        <v>31</v>
      </c>
      <c r="L11267" t="s">
        <v>27</v>
      </c>
      <c r="M11267">
        <v>498.63</v>
      </c>
      <c r="N11267" t="s">
        <v>48</v>
      </c>
    </row>
    <row r="11268" spans="1:14" ht="14.25" customHeight="1" x14ac:dyDescent="0.3">
      <c r="A11268" t="s">
        <v>261</v>
      </c>
      <c r="B11268" t="s">
        <v>25</v>
      </c>
      <c r="C11268" t="s">
        <v>26</v>
      </c>
      <c r="D11268">
        <v>3009.77</v>
      </c>
      <c r="E11268">
        <v>0.2</v>
      </c>
      <c r="F11268">
        <f t="shared" si="352"/>
        <v>601.95400000000006</v>
      </c>
      <c r="G11268">
        <f t="shared" si="353"/>
        <v>2407.8159999999998</v>
      </c>
      <c r="H11268">
        <v>3</v>
      </c>
      <c r="I11268" s="17">
        <v>45466</v>
      </c>
      <c r="J11268" s="17">
        <v>45472</v>
      </c>
      <c r="K11268" t="s">
        <v>15</v>
      </c>
      <c r="L11268" t="s">
        <v>27</v>
      </c>
      <c r="M11268">
        <v>385.71</v>
      </c>
      <c r="N11268" t="s">
        <v>48</v>
      </c>
    </row>
    <row r="11269" spans="1:14" ht="14.25" customHeight="1" x14ac:dyDescent="0.3">
      <c r="A11269" t="s">
        <v>1892</v>
      </c>
      <c r="B11269" t="s">
        <v>25</v>
      </c>
      <c r="C11269" t="s">
        <v>33</v>
      </c>
      <c r="D11269">
        <v>3011.91</v>
      </c>
      <c r="E11269">
        <v>0.39</v>
      </c>
      <c r="F11269">
        <f t="shared" si="352"/>
        <v>1174.6449</v>
      </c>
      <c r="G11269">
        <f t="shared" si="353"/>
        <v>1837.2650999999998</v>
      </c>
      <c r="H11269">
        <v>3</v>
      </c>
      <c r="I11269" s="17">
        <v>45555</v>
      </c>
      <c r="J11269" s="17">
        <v>45560</v>
      </c>
      <c r="K11269" t="s">
        <v>21</v>
      </c>
      <c r="L11269" t="s">
        <v>22</v>
      </c>
      <c r="M11269">
        <v>348.8</v>
      </c>
      <c r="N11269" t="s">
        <v>39</v>
      </c>
    </row>
    <row r="11270" spans="1:14" ht="14.25" customHeight="1" x14ac:dyDescent="0.3">
      <c r="A11270" t="s">
        <v>12650</v>
      </c>
      <c r="B11270" t="s">
        <v>13</v>
      </c>
      <c r="C11270" t="s">
        <v>20</v>
      </c>
      <c r="D11270">
        <v>3012.46</v>
      </c>
      <c r="E11270">
        <v>0.17</v>
      </c>
      <c r="F11270">
        <f t="shared" si="352"/>
        <v>512.1182</v>
      </c>
      <c r="G11270">
        <f t="shared" si="353"/>
        <v>2500.3418000000001</v>
      </c>
      <c r="H11270">
        <v>3</v>
      </c>
      <c r="I11270" s="17">
        <v>45091</v>
      </c>
      <c r="J11270" s="17">
        <v>45093</v>
      </c>
      <c r="K11270" t="s">
        <v>15</v>
      </c>
      <c r="L11270" t="s">
        <v>22</v>
      </c>
      <c r="M11270">
        <v>351.38</v>
      </c>
      <c r="N11270" t="s">
        <v>28</v>
      </c>
    </row>
    <row r="11271" spans="1:14" ht="14.25" customHeight="1" x14ac:dyDescent="0.3">
      <c r="A11271" t="s">
        <v>8584</v>
      </c>
      <c r="B11271" t="s">
        <v>41</v>
      </c>
      <c r="C11271" t="s">
        <v>14</v>
      </c>
      <c r="D11271">
        <v>3016.91</v>
      </c>
      <c r="E11271">
        <v>0.38</v>
      </c>
      <c r="F11271">
        <f t="shared" si="352"/>
        <v>1146.4258</v>
      </c>
      <c r="G11271">
        <f t="shared" si="353"/>
        <v>1870.4841999999999</v>
      </c>
      <c r="H11271">
        <v>3</v>
      </c>
      <c r="I11271" s="17">
        <v>45278</v>
      </c>
      <c r="J11271" s="17">
        <v>45283</v>
      </c>
      <c r="K11271" t="s">
        <v>21</v>
      </c>
      <c r="L11271" t="s">
        <v>22</v>
      </c>
      <c r="M11271">
        <v>159.46</v>
      </c>
      <c r="N11271" t="s">
        <v>34</v>
      </c>
    </row>
    <row r="11272" spans="1:14" ht="14.25" customHeight="1" x14ac:dyDescent="0.3">
      <c r="A11272" t="s">
        <v>11923</v>
      </c>
      <c r="B11272" t="s">
        <v>19</v>
      </c>
      <c r="C11272" t="s">
        <v>20</v>
      </c>
      <c r="D11272">
        <v>3021.71</v>
      </c>
      <c r="E11272">
        <v>0.27</v>
      </c>
      <c r="F11272">
        <f t="shared" si="352"/>
        <v>815.86170000000004</v>
      </c>
      <c r="G11272">
        <f t="shared" si="353"/>
        <v>2205.8483000000001</v>
      </c>
      <c r="H11272">
        <v>3</v>
      </c>
      <c r="I11272" s="17">
        <v>45543</v>
      </c>
      <c r="J11272" s="17">
        <v>45544</v>
      </c>
      <c r="K11272" t="s">
        <v>21</v>
      </c>
      <c r="L11272" t="s">
        <v>16</v>
      </c>
      <c r="M11272">
        <v>596.65</v>
      </c>
      <c r="N11272" t="s">
        <v>34</v>
      </c>
    </row>
    <row r="11273" spans="1:14" ht="14.25" customHeight="1" x14ac:dyDescent="0.3">
      <c r="A11273" t="s">
        <v>11193</v>
      </c>
      <c r="B11273" t="s">
        <v>13</v>
      </c>
      <c r="C11273" t="s">
        <v>14</v>
      </c>
      <c r="D11273">
        <v>3025.64</v>
      </c>
      <c r="E11273">
        <v>0.25</v>
      </c>
      <c r="F11273">
        <f t="shared" si="352"/>
        <v>756.41</v>
      </c>
      <c r="G11273">
        <f t="shared" si="353"/>
        <v>2269.23</v>
      </c>
      <c r="H11273">
        <v>3</v>
      </c>
      <c r="I11273" s="17">
        <v>45372</v>
      </c>
      <c r="J11273" s="17">
        <v>45375</v>
      </c>
      <c r="K11273" t="s">
        <v>15</v>
      </c>
      <c r="L11273" t="s">
        <v>27</v>
      </c>
      <c r="M11273">
        <v>626.67999999999995</v>
      </c>
      <c r="N11273" t="s">
        <v>17</v>
      </c>
    </row>
    <row r="11274" spans="1:14" ht="14.25" customHeight="1" x14ac:dyDescent="0.3">
      <c r="A11274" t="s">
        <v>10637</v>
      </c>
      <c r="B11274" t="s">
        <v>41</v>
      </c>
      <c r="C11274" t="s">
        <v>20</v>
      </c>
      <c r="D11274">
        <v>3025.86</v>
      </c>
      <c r="E11274">
        <v>0.37</v>
      </c>
      <c r="F11274">
        <f t="shared" si="352"/>
        <v>1119.5681999999999</v>
      </c>
      <c r="G11274">
        <f t="shared" si="353"/>
        <v>1906.2918000000002</v>
      </c>
      <c r="H11274">
        <v>3</v>
      </c>
      <c r="I11274" s="17">
        <v>45329</v>
      </c>
      <c r="J11274" s="17">
        <v>45333</v>
      </c>
      <c r="K11274" t="s">
        <v>21</v>
      </c>
      <c r="L11274" t="s">
        <v>16</v>
      </c>
      <c r="M11274">
        <v>822</v>
      </c>
      <c r="N11274" t="s">
        <v>48</v>
      </c>
    </row>
    <row r="11275" spans="1:14" ht="14.25" customHeight="1" x14ac:dyDescent="0.3">
      <c r="A11275" t="s">
        <v>9275</v>
      </c>
      <c r="B11275" t="s">
        <v>41</v>
      </c>
      <c r="C11275" t="s">
        <v>33</v>
      </c>
      <c r="D11275">
        <v>3031.03</v>
      </c>
      <c r="E11275">
        <v>0.49</v>
      </c>
      <c r="F11275">
        <f t="shared" si="352"/>
        <v>1485.2047</v>
      </c>
      <c r="G11275">
        <f t="shared" si="353"/>
        <v>1545.8253000000002</v>
      </c>
      <c r="H11275">
        <v>3</v>
      </c>
      <c r="I11275" s="17">
        <v>45567</v>
      </c>
      <c r="J11275" s="17">
        <v>45569</v>
      </c>
      <c r="K11275" t="s">
        <v>21</v>
      </c>
      <c r="L11275" t="s">
        <v>27</v>
      </c>
      <c r="M11275">
        <v>402.59</v>
      </c>
      <c r="N11275" t="s">
        <v>28</v>
      </c>
    </row>
    <row r="11276" spans="1:14" ht="14.25" customHeight="1" x14ac:dyDescent="0.3">
      <c r="A11276" t="s">
        <v>13970</v>
      </c>
      <c r="B11276" t="s">
        <v>13</v>
      </c>
      <c r="C11276" t="s">
        <v>33</v>
      </c>
      <c r="D11276">
        <v>3031.27</v>
      </c>
      <c r="E11276">
        <v>0.09</v>
      </c>
      <c r="F11276">
        <f t="shared" si="352"/>
        <v>272.8143</v>
      </c>
      <c r="G11276">
        <f t="shared" si="353"/>
        <v>2758.4557</v>
      </c>
      <c r="H11276">
        <v>3</v>
      </c>
      <c r="I11276" s="17">
        <v>45340</v>
      </c>
      <c r="J11276" s="17">
        <v>45347</v>
      </c>
      <c r="K11276" t="s">
        <v>31</v>
      </c>
      <c r="L11276" t="s">
        <v>22</v>
      </c>
      <c r="M11276">
        <v>901.53</v>
      </c>
      <c r="N11276" t="s">
        <v>48</v>
      </c>
    </row>
    <row r="11277" spans="1:14" ht="14.25" customHeight="1" x14ac:dyDescent="0.3">
      <c r="A11277" t="s">
        <v>13081</v>
      </c>
      <c r="B11277" t="s">
        <v>25</v>
      </c>
      <c r="C11277" t="s">
        <v>26</v>
      </c>
      <c r="D11277">
        <v>3031.47</v>
      </c>
      <c r="E11277">
        <v>0.31</v>
      </c>
      <c r="F11277">
        <f t="shared" si="352"/>
        <v>939.75569999999993</v>
      </c>
      <c r="G11277">
        <f t="shared" si="353"/>
        <v>2091.7142999999996</v>
      </c>
      <c r="H11277">
        <v>3</v>
      </c>
      <c r="I11277" s="17">
        <v>45275</v>
      </c>
      <c r="J11277" s="17">
        <v>45276</v>
      </c>
      <c r="K11277" t="s">
        <v>21</v>
      </c>
      <c r="L11277" t="s">
        <v>27</v>
      </c>
      <c r="M11277">
        <v>732.04</v>
      </c>
      <c r="N11277" t="s">
        <v>34</v>
      </c>
    </row>
    <row r="11278" spans="1:14" ht="14.25" customHeight="1" x14ac:dyDescent="0.3">
      <c r="A11278" t="s">
        <v>5615</v>
      </c>
      <c r="B11278" t="s">
        <v>41</v>
      </c>
      <c r="C11278" t="s">
        <v>36</v>
      </c>
      <c r="D11278">
        <v>3032.04</v>
      </c>
      <c r="E11278">
        <v>0.28999999999999998</v>
      </c>
      <c r="F11278">
        <f t="shared" si="352"/>
        <v>879.2915999999999</v>
      </c>
      <c r="G11278">
        <f t="shared" si="353"/>
        <v>2152.7483999999999</v>
      </c>
      <c r="H11278">
        <v>3</v>
      </c>
      <c r="I11278" s="17">
        <v>44942</v>
      </c>
      <c r="J11278" s="17">
        <v>44944</v>
      </c>
      <c r="K11278" t="s">
        <v>15</v>
      </c>
      <c r="L11278" t="s">
        <v>16</v>
      </c>
      <c r="M11278">
        <v>667.52</v>
      </c>
      <c r="N11278" t="s">
        <v>28</v>
      </c>
    </row>
    <row r="11279" spans="1:14" ht="14.25" customHeight="1" x14ac:dyDescent="0.3">
      <c r="A11279" t="s">
        <v>3824</v>
      </c>
      <c r="B11279" t="s">
        <v>41</v>
      </c>
      <c r="C11279" t="s">
        <v>26</v>
      </c>
      <c r="D11279">
        <v>3034.62</v>
      </c>
      <c r="E11279">
        <v>0.3</v>
      </c>
      <c r="F11279">
        <f t="shared" si="352"/>
        <v>910.38599999999997</v>
      </c>
      <c r="G11279">
        <f t="shared" si="353"/>
        <v>2124.2339999999999</v>
      </c>
      <c r="H11279">
        <v>3</v>
      </c>
      <c r="I11279" s="17">
        <v>45263</v>
      </c>
      <c r="J11279" s="17">
        <v>45264</v>
      </c>
      <c r="K11279" t="s">
        <v>15</v>
      </c>
      <c r="L11279" t="s">
        <v>16</v>
      </c>
      <c r="M11279">
        <v>852.6</v>
      </c>
      <c r="N11279" t="s">
        <v>34</v>
      </c>
    </row>
    <row r="11280" spans="1:14" ht="14.25" customHeight="1" x14ac:dyDescent="0.3">
      <c r="A11280" t="s">
        <v>1430</v>
      </c>
      <c r="B11280" t="s">
        <v>13</v>
      </c>
      <c r="C11280" t="s">
        <v>14</v>
      </c>
      <c r="D11280">
        <v>3037.23</v>
      </c>
      <c r="E11280">
        <v>0.35</v>
      </c>
      <c r="F11280">
        <f t="shared" si="352"/>
        <v>1063.0304999999998</v>
      </c>
      <c r="G11280">
        <f t="shared" si="353"/>
        <v>1974.1995000000002</v>
      </c>
      <c r="H11280">
        <v>3</v>
      </c>
      <c r="I11280" s="17">
        <v>45258</v>
      </c>
      <c r="J11280" s="17">
        <v>45262</v>
      </c>
      <c r="K11280" t="s">
        <v>15</v>
      </c>
      <c r="L11280" t="s">
        <v>27</v>
      </c>
      <c r="M11280">
        <v>338.43</v>
      </c>
      <c r="N11280" t="s">
        <v>17</v>
      </c>
    </row>
    <row r="11281" spans="1:14" ht="14.25" customHeight="1" x14ac:dyDescent="0.3">
      <c r="A11281" t="s">
        <v>80</v>
      </c>
      <c r="B11281" t="s">
        <v>13</v>
      </c>
      <c r="C11281" t="s">
        <v>26</v>
      </c>
      <c r="D11281">
        <v>3038.02</v>
      </c>
      <c r="E11281">
        <v>0.19</v>
      </c>
      <c r="F11281">
        <f t="shared" si="352"/>
        <v>577.22379999999998</v>
      </c>
      <c r="G11281">
        <f t="shared" si="353"/>
        <v>2460.7961999999998</v>
      </c>
      <c r="H11281">
        <v>3</v>
      </c>
      <c r="I11281" s="17">
        <v>45334</v>
      </c>
      <c r="J11281" s="17">
        <v>45341</v>
      </c>
      <c r="K11281" t="s">
        <v>21</v>
      </c>
      <c r="L11281" t="s">
        <v>27</v>
      </c>
      <c r="M11281">
        <v>249.34</v>
      </c>
      <c r="N11281" t="s">
        <v>48</v>
      </c>
    </row>
    <row r="11282" spans="1:14" ht="14.25" customHeight="1" x14ac:dyDescent="0.3">
      <c r="A11282" t="s">
        <v>1771</v>
      </c>
      <c r="B11282" t="s">
        <v>13</v>
      </c>
      <c r="C11282" t="s">
        <v>20</v>
      </c>
      <c r="D11282">
        <v>3040.99</v>
      </c>
      <c r="E11282">
        <v>0.11</v>
      </c>
      <c r="F11282">
        <f t="shared" si="352"/>
        <v>334.50889999999998</v>
      </c>
      <c r="G11282">
        <f t="shared" si="353"/>
        <v>2706.4811</v>
      </c>
      <c r="H11282">
        <v>3</v>
      </c>
      <c r="I11282" s="17">
        <v>45265</v>
      </c>
      <c r="J11282" s="17">
        <v>45271</v>
      </c>
      <c r="K11282" t="s">
        <v>21</v>
      </c>
      <c r="L11282" t="s">
        <v>16</v>
      </c>
      <c r="M11282">
        <v>794.81</v>
      </c>
      <c r="N11282" t="s">
        <v>34</v>
      </c>
    </row>
    <row r="11283" spans="1:14" ht="14.25" customHeight="1" x14ac:dyDescent="0.3">
      <c r="A11283" t="s">
        <v>5133</v>
      </c>
      <c r="B11283" t="s">
        <v>13</v>
      </c>
      <c r="C11283" t="s">
        <v>36</v>
      </c>
      <c r="D11283">
        <v>3043.16</v>
      </c>
      <c r="E11283">
        <v>0.18</v>
      </c>
      <c r="F11283">
        <f t="shared" si="352"/>
        <v>547.76879999999994</v>
      </c>
      <c r="G11283">
        <f t="shared" si="353"/>
        <v>2495.3912</v>
      </c>
      <c r="H11283">
        <v>3</v>
      </c>
      <c r="I11283" s="17">
        <v>45242</v>
      </c>
      <c r="J11283" s="17">
        <v>45245</v>
      </c>
      <c r="K11283" t="s">
        <v>31</v>
      </c>
      <c r="L11283" t="s">
        <v>27</v>
      </c>
      <c r="M11283">
        <v>493.07</v>
      </c>
      <c r="N11283" t="s">
        <v>23</v>
      </c>
    </row>
    <row r="11284" spans="1:14" ht="14.25" customHeight="1" x14ac:dyDescent="0.3">
      <c r="A11284" t="s">
        <v>10001</v>
      </c>
      <c r="B11284" t="s">
        <v>19</v>
      </c>
      <c r="C11284" t="s">
        <v>20</v>
      </c>
      <c r="D11284">
        <v>3044.43</v>
      </c>
      <c r="E11284">
        <v>0.22</v>
      </c>
      <c r="F11284">
        <f t="shared" si="352"/>
        <v>669.77459999999996</v>
      </c>
      <c r="G11284">
        <f t="shared" si="353"/>
        <v>2374.6553999999996</v>
      </c>
      <c r="H11284">
        <v>3</v>
      </c>
      <c r="I11284" s="17">
        <v>45166</v>
      </c>
      <c r="J11284" s="17">
        <v>45168</v>
      </c>
      <c r="K11284" t="s">
        <v>15</v>
      </c>
      <c r="L11284" t="s">
        <v>16</v>
      </c>
      <c r="M11284">
        <v>552.09</v>
      </c>
      <c r="N11284" t="s">
        <v>17</v>
      </c>
    </row>
    <row r="11285" spans="1:14" ht="14.25" customHeight="1" x14ac:dyDescent="0.3">
      <c r="A11285" t="s">
        <v>3145</v>
      </c>
      <c r="B11285" t="s">
        <v>41</v>
      </c>
      <c r="C11285" t="s">
        <v>20</v>
      </c>
      <c r="D11285">
        <v>3047.19</v>
      </c>
      <c r="E11285">
        <v>0.03</v>
      </c>
      <c r="F11285">
        <f t="shared" si="352"/>
        <v>91.415700000000001</v>
      </c>
      <c r="G11285">
        <f t="shared" si="353"/>
        <v>2955.7743</v>
      </c>
      <c r="H11285">
        <v>3</v>
      </c>
      <c r="I11285" s="17">
        <v>45035</v>
      </c>
      <c r="J11285" s="17">
        <v>45040</v>
      </c>
      <c r="K11285" t="s">
        <v>31</v>
      </c>
      <c r="L11285" t="s">
        <v>16</v>
      </c>
      <c r="M11285">
        <v>196.64</v>
      </c>
      <c r="N11285" t="s">
        <v>48</v>
      </c>
    </row>
    <row r="11286" spans="1:14" ht="14.25" customHeight="1" x14ac:dyDescent="0.3">
      <c r="A11286" t="s">
        <v>10583</v>
      </c>
      <c r="B11286" t="s">
        <v>13</v>
      </c>
      <c r="C11286" t="s">
        <v>14</v>
      </c>
      <c r="D11286">
        <v>3051.64</v>
      </c>
      <c r="E11286">
        <v>0.33</v>
      </c>
      <c r="F11286">
        <f t="shared" si="352"/>
        <v>1007.0412</v>
      </c>
      <c r="G11286">
        <f t="shared" si="353"/>
        <v>2044.5987999999998</v>
      </c>
      <c r="H11286">
        <v>3</v>
      </c>
      <c r="I11286" s="17">
        <v>45566</v>
      </c>
      <c r="J11286" s="17">
        <v>45567</v>
      </c>
      <c r="K11286" t="s">
        <v>15</v>
      </c>
      <c r="L11286" t="s">
        <v>22</v>
      </c>
      <c r="M11286">
        <v>375.21</v>
      </c>
      <c r="N11286" t="s">
        <v>17</v>
      </c>
    </row>
    <row r="11287" spans="1:14" ht="14.25" customHeight="1" x14ac:dyDescent="0.3">
      <c r="A11287" t="s">
        <v>4998</v>
      </c>
      <c r="B11287" t="s">
        <v>41</v>
      </c>
      <c r="C11287" t="s">
        <v>33</v>
      </c>
      <c r="D11287">
        <v>3051.98</v>
      </c>
      <c r="E11287">
        <v>0.45</v>
      </c>
      <c r="F11287">
        <f t="shared" si="352"/>
        <v>1373.3910000000001</v>
      </c>
      <c r="G11287">
        <f t="shared" si="353"/>
        <v>1678.5889999999999</v>
      </c>
      <c r="H11287">
        <v>3</v>
      </c>
      <c r="I11287" s="17">
        <v>45634</v>
      </c>
      <c r="J11287" s="17">
        <v>45635</v>
      </c>
      <c r="K11287" t="s">
        <v>15</v>
      </c>
      <c r="L11287" t="s">
        <v>22</v>
      </c>
      <c r="M11287">
        <v>544.79</v>
      </c>
      <c r="N11287" t="s">
        <v>23</v>
      </c>
    </row>
    <row r="11288" spans="1:14" ht="14.25" customHeight="1" x14ac:dyDescent="0.3">
      <c r="A11288" t="s">
        <v>12138</v>
      </c>
      <c r="B11288" t="s">
        <v>25</v>
      </c>
      <c r="C11288" t="s">
        <v>20</v>
      </c>
      <c r="D11288">
        <v>3054.79</v>
      </c>
      <c r="E11288">
        <v>0.39</v>
      </c>
      <c r="F11288">
        <f t="shared" si="352"/>
        <v>1191.3680999999999</v>
      </c>
      <c r="G11288">
        <f t="shared" si="353"/>
        <v>1863.4219000000001</v>
      </c>
      <c r="H11288">
        <v>3</v>
      </c>
      <c r="I11288" s="17">
        <v>45355</v>
      </c>
      <c r="J11288" s="17">
        <v>45358</v>
      </c>
      <c r="K11288" t="s">
        <v>21</v>
      </c>
      <c r="L11288" t="s">
        <v>27</v>
      </c>
      <c r="M11288">
        <v>683.57</v>
      </c>
      <c r="N11288" t="s">
        <v>23</v>
      </c>
    </row>
    <row r="11289" spans="1:14" ht="14.25" customHeight="1" x14ac:dyDescent="0.3">
      <c r="A11289" t="s">
        <v>209</v>
      </c>
      <c r="B11289" t="s">
        <v>13</v>
      </c>
      <c r="C11289" t="s">
        <v>33</v>
      </c>
      <c r="D11289">
        <v>3057.15</v>
      </c>
      <c r="E11289">
        <v>0.33</v>
      </c>
      <c r="F11289">
        <f t="shared" si="352"/>
        <v>1008.8595</v>
      </c>
      <c r="G11289">
        <f t="shared" si="353"/>
        <v>2048.2905000000001</v>
      </c>
      <c r="H11289">
        <v>3</v>
      </c>
      <c r="I11289" s="17">
        <v>45049</v>
      </c>
      <c r="J11289" s="17">
        <v>45050</v>
      </c>
      <c r="K11289" t="s">
        <v>21</v>
      </c>
      <c r="L11289" t="s">
        <v>16</v>
      </c>
      <c r="M11289">
        <v>814</v>
      </c>
      <c r="N11289" t="s">
        <v>23</v>
      </c>
    </row>
    <row r="11290" spans="1:14" ht="14.25" customHeight="1" x14ac:dyDescent="0.3">
      <c r="A11290" t="s">
        <v>11916</v>
      </c>
      <c r="B11290" t="s">
        <v>25</v>
      </c>
      <c r="C11290" t="s">
        <v>33</v>
      </c>
      <c r="D11290">
        <v>3057.52</v>
      </c>
      <c r="E11290">
        <v>0.37</v>
      </c>
      <c r="F11290">
        <f t="shared" si="352"/>
        <v>1131.2824000000001</v>
      </c>
      <c r="G11290">
        <f t="shared" si="353"/>
        <v>1926.2375999999999</v>
      </c>
      <c r="H11290">
        <v>3</v>
      </c>
      <c r="I11290" s="17">
        <v>45654</v>
      </c>
      <c r="J11290" s="17">
        <v>45657</v>
      </c>
      <c r="K11290" t="s">
        <v>15</v>
      </c>
      <c r="L11290" t="s">
        <v>27</v>
      </c>
      <c r="M11290">
        <v>874.58</v>
      </c>
      <c r="N11290" t="s">
        <v>48</v>
      </c>
    </row>
    <row r="11291" spans="1:14" ht="14.25" customHeight="1" x14ac:dyDescent="0.3">
      <c r="A11291" t="s">
        <v>4894</v>
      </c>
      <c r="B11291" t="s">
        <v>41</v>
      </c>
      <c r="C11291" t="s">
        <v>20</v>
      </c>
      <c r="D11291">
        <v>3057.78</v>
      </c>
      <c r="E11291">
        <v>0.46</v>
      </c>
      <c r="F11291">
        <f t="shared" si="352"/>
        <v>1406.5788000000002</v>
      </c>
      <c r="G11291">
        <f t="shared" si="353"/>
        <v>1651.2012</v>
      </c>
      <c r="H11291">
        <v>3</v>
      </c>
      <c r="I11291" s="17">
        <v>45585</v>
      </c>
      <c r="J11291" s="17">
        <v>45590</v>
      </c>
      <c r="K11291" t="s">
        <v>31</v>
      </c>
      <c r="L11291" t="s">
        <v>16</v>
      </c>
      <c r="M11291">
        <v>219.35</v>
      </c>
      <c r="N11291" t="s">
        <v>39</v>
      </c>
    </row>
    <row r="11292" spans="1:14" ht="14.25" customHeight="1" x14ac:dyDescent="0.3">
      <c r="A11292" t="s">
        <v>4509</v>
      </c>
      <c r="B11292" t="s">
        <v>13</v>
      </c>
      <c r="C11292" t="s">
        <v>36</v>
      </c>
      <c r="D11292">
        <v>3061.05</v>
      </c>
      <c r="E11292">
        <v>0.12</v>
      </c>
      <c r="F11292">
        <f t="shared" si="352"/>
        <v>367.32600000000002</v>
      </c>
      <c r="G11292">
        <f t="shared" si="353"/>
        <v>2693.7240000000002</v>
      </c>
      <c r="H11292">
        <v>3</v>
      </c>
      <c r="I11292" s="17">
        <v>45061</v>
      </c>
      <c r="J11292" s="17">
        <v>45064</v>
      </c>
      <c r="K11292" t="s">
        <v>21</v>
      </c>
      <c r="L11292" t="s">
        <v>27</v>
      </c>
      <c r="M11292">
        <v>637.01</v>
      </c>
      <c r="N11292" t="s">
        <v>34</v>
      </c>
    </row>
    <row r="11293" spans="1:14" ht="14.25" customHeight="1" x14ac:dyDescent="0.3">
      <c r="A11293" t="s">
        <v>467</v>
      </c>
      <c r="B11293" t="s">
        <v>19</v>
      </c>
      <c r="C11293" t="s">
        <v>20</v>
      </c>
      <c r="D11293">
        <v>3062.54</v>
      </c>
      <c r="E11293">
        <v>0.28000000000000003</v>
      </c>
      <c r="F11293">
        <f t="shared" si="352"/>
        <v>857.51120000000003</v>
      </c>
      <c r="G11293">
        <f t="shared" si="353"/>
        <v>2205.0288</v>
      </c>
      <c r="H11293">
        <v>3</v>
      </c>
      <c r="I11293" s="17">
        <v>45095</v>
      </c>
      <c r="J11293" s="17">
        <v>45102</v>
      </c>
      <c r="K11293" t="s">
        <v>31</v>
      </c>
      <c r="L11293" t="s">
        <v>27</v>
      </c>
      <c r="M11293">
        <v>628.74</v>
      </c>
      <c r="N11293" t="s">
        <v>23</v>
      </c>
    </row>
    <row r="11294" spans="1:14" ht="14.25" customHeight="1" x14ac:dyDescent="0.3">
      <c r="A11294" t="s">
        <v>7344</v>
      </c>
      <c r="B11294" t="s">
        <v>19</v>
      </c>
      <c r="C11294" t="s">
        <v>26</v>
      </c>
      <c r="D11294">
        <v>3065.56</v>
      </c>
      <c r="E11294">
        <v>0.5</v>
      </c>
      <c r="F11294">
        <f t="shared" si="352"/>
        <v>1532.78</v>
      </c>
      <c r="G11294">
        <f t="shared" si="353"/>
        <v>1532.78</v>
      </c>
      <c r="H11294">
        <v>3</v>
      </c>
      <c r="I11294" s="17">
        <v>45345</v>
      </c>
      <c r="J11294" s="17">
        <v>45351</v>
      </c>
      <c r="K11294" t="s">
        <v>21</v>
      </c>
      <c r="L11294" t="s">
        <v>27</v>
      </c>
      <c r="M11294">
        <v>914.79</v>
      </c>
      <c r="N11294" t="s">
        <v>23</v>
      </c>
    </row>
    <row r="11295" spans="1:14" ht="14.25" customHeight="1" x14ac:dyDescent="0.3">
      <c r="A11295" t="s">
        <v>13290</v>
      </c>
      <c r="B11295" t="s">
        <v>41</v>
      </c>
      <c r="C11295" t="s">
        <v>20</v>
      </c>
      <c r="D11295">
        <v>3074</v>
      </c>
      <c r="E11295">
        <v>0.31</v>
      </c>
      <c r="F11295">
        <f t="shared" si="352"/>
        <v>952.93999999999994</v>
      </c>
      <c r="G11295">
        <f t="shared" si="353"/>
        <v>2121.06</v>
      </c>
      <c r="H11295">
        <v>3</v>
      </c>
      <c r="I11295" s="17">
        <v>45502</v>
      </c>
      <c r="J11295" s="17">
        <v>45504</v>
      </c>
      <c r="K11295" t="s">
        <v>21</v>
      </c>
      <c r="L11295" t="s">
        <v>27</v>
      </c>
      <c r="M11295">
        <v>850.97</v>
      </c>
      <c r="N11295" t="s">
        <v>17</v>
      </c>
    </row>
    <row r="11296" spans="1:14" ht="14.25" customHeight="1" x14ac:dyDescent="0.3">
      <c r="A11296" t="s">
        <v>4688</v>
      </c>
      <c r="B11296" t="s">
        <v>25</v>
      </c>
      <c r="C11296" t="s">
        <v>36</v>
      </c>
      <c r="D11296">
        <v>3076.45</v>
      </c>
      <c r="E11296">
        <v>0.14000000000000001</v>
      </c>
      <c r="F11296">
        <f t="shared" si="352"/>
        <v>430.70300000000003</v>
      </c>
      <c r="G11296">
        <f t="shared" si="353"/>
        <v>2645.7469999999998</v>
      </c>
      <c r="H11296">
        <v>3</v>
      </c>
      <c r="I11296" s="17">
        <v>45599</v>
      </c>
      <c r="J11296" s="17">
        <v>45602</v>
      </c>
      <c r="K11296" t="s">
        <v>21</v>
      </c>
      <c r="L11296" t="s">
        <v>16</v>
      </c>
      <c r="M11296">
        <v>572.11</v>
      </c>
      <c r="N11296" t="s">
        <v>34</v>
      </c>
    </row>
    <row r="11297" spans="1:14" ht="14.25" customHeight="1" x14ac:dyDescent="0.3">
      <c r="A11297" t="s">
        <v>4576</v>
      </c>
      <c r="B11297" t="s">
        <v>19</v>
      </c>
      <c r="C11297" t="s">
        <v>26</v>
      </c>
      <c r="D11297">
        <v>3076.73</v>
      </c>
      <c r="E11297">
        <v>0.15</v>
      </c>
      <c r="F11297">
        <f t="shared" si="352"/>
        <v>461.5095</v>
      </c>
      <c r="G11297">
        <f t="shared" si="353"/>
        <v>2615.2204999999999</v>
      </c>
      <c r="H11297">
        <v>3</v>
      </c>
      <c r="I11297" s="17">
        <v>45068</v>
      </c>
      <c r="J11297" s="17">
        <v>45072</v>
      </c>
      <c r="K11297" t="s">
        <v>31</v>
      </c>
      <c r="L11297" t="s">
        <v>16</v>
      </c>
      <c r="M11297">
        <v>155.86000000000001</v>
      </c>
      <c r="N11297" t="s">
        <v>39</v>
      </c>
    </row>
    <row r="11298" spans="1:14" ht="14.25" customHeight="1" x14ac:dyDescent="0.3">
      <c r="A11298" t="s">
        <v>13069</v>
      </c>
      <c r="B11298" t="s">
        <v>13</v>
      </c>
      <c r="C11298" t="s">
        <v>20</v>
      </c>
      <c r="D11298">
        <v>3079.15</v>
      </c>
      <c r="E11298">
        <v>0.37</v>
      </c>
      <c r="F11298">
        <f t="shared" si="352"/>
        <v>1139.2855</v>
      </c>
      <c r="G11298">
        <f t="shared" si="353"/>
        <v>1939.8645000000001</v>
      </c>
      <c r="H11298">
        <v>3</v>
      </c>
      <c r="I11298" s="17">
        <v>45536</v>
      </c>
      <c r="J11298" s="17">
        <v>45539</v>
      </c>
      <c r="K11298" t="s">
        <v>15</v>
      </c>
      <c r="L11298" t="s">
        <v>27</v>
      </c>
      <c r="M11298">
        <v>438.68</v>
      </c>
      <c r="N11298" t="s">
        <v>28</v>
      </c>
    </row>
    <row r="11299" spans="1:14" ht="14.25" customHeight="1" x14ac:dyDescent="0.3">
      <c r="A11299" t="s">
        <v>12141</v>
      </c>
      <c r="B11299" t="s">
        <v>13</v>
      </c>
      <c r="C11299" t="s">
        <v>36</v>
      </c>
      <c r="D11299">
        <v>3083.47</v>
      </c>
      <c r="E11299">
        <v>0.13</v>
      </c>
      <c r="F11299">
        <f t="shared" si="352"/>
        <v>400.85109999999997</v>
      </c>
      <c r="G11299">
        <f t="shared" si="353"/>
        <v>2682.6188999999999</v>
      </c>
      <c r="H11299">
        <v>3</v>
      </c>
      <c r="I11299" s="17">
        <v>45024</v>
      </c>
      <c r="J11299" s="17">
        <v>45028</v>
      </c>
      <c r="K11299" t="s">
        <v>31</v>
      </c>
      <c r="L11299" t="s">
        <v>27</v>
      </c>
      <c r="M11299">
        <v>212.88</v>
      </c>
      <c r="N11299" t="s">
        <v>28</v>
      </c>
    </row>
    <row r="11300" spans="1:14" ht="14.25" customHeight="1" x14ac:dyDescent="0.3">
      <c r="A11300" t="s">
        <v>6618</v>
      </c>
      <c r="B11300" t="s">
        <v>13</v>
      </c>
      <c r="C11300" t="s">
        <v>26</v>
      </c>
      <c r="D11300">
        <v>3088.09</v>
      </c>
      <c r="E11300">
        <v>0.49</v>
      </c>
      <c r="F11300">
        <f t="shared" si="352"/>
        <v>1513.1641</v>
      </c>
      <c r="G11300">
        <f t="shared" si="353"/>
        <v>1574.9259000000002</v>
      </c>
      <c r="H11300">
        <v>3</v>
      </c>
      <c r="I11300" s="17">
        <v>45452</v>
      </c>
      <c r="J11300" s="17">
        <v>45455</v>
      </c>
      <c r="K11300" t="s">
        <v>15</v>
      </c>
      <c r="L11300" t="s">
        <v>27</v>
      </c>
      <c r="M11300">
        <v>546.26</v>
      </c>
      <c r="N11300" t="s">
        <v>34</v>
      </c>
    </row>
    <row r="11301" spans="1:14" ht="14.25" customHeight="1" x14ac:dyDescent="0.3">
      <c r="A11301" t="s">
        <v>6406</v>
      </c>
      <c r="B11301" t="s">
        <v>25</v>
      </c>
      <c r="C11301" t="s">
        <v>36</v>
      </c>
      <c r="D11301">
        <v>3088.95</v>
      </c>
      <c r="E11301">
        <v>0.1</v>
      </c>
      <c r="F11301">
        <f t="shared" si="352"/>
        <v>308.89499999999998</v>
      </c>
      <c r="G11301">
        <f t="shared" si="353"/>
        <v>2780.0549999999998</v>
      </c>
      <c r="H11301">
        <v>3</v>
      </c>
      <c r="I11301" s="17">
        <v>45135</v>
      </c>
      <c r="J11301" s="17">
        <v>45137</v>
      </c>
      <c r="K11301" t="s">
        <v>15</v>
      </c>
      <c r="L11301" t="s">
        <v>16</v>
      </c>
      <c r="M11301">
        <v>576.19000000000005</v>
      </c>
      <c r="N11301" t="s">
        <v>39</v>
      </c>
    </row>
    <row r="11302" spans="1:14" ht="14.25" customHeight="1" x14ac:dyDescent="0.3">
      <c r="A11302" t="s">
        <v>5988</v>
      </c>
      <c r="B11302" t="s">
        <v>41</v>
      </c>
      <c r="C11302" t="s">
        <v>20</v>
      </c>
      <c r="D11302">
        <v>3092.47</v>
      </c>
      <c r="E11302">
        <v>0.27</v>
      </c>
      <c r="F11302">
        <f t="shared" si="352"/>
        <v>834.96690000000001</v>
      </c>
      <c r="G11302">
        <f t="shared" si="353"/>
        <v>2257.5030999999999</v>
      </c>
      <c r="H11302">
        <v>3</v>
      </c>
      <c r="I11302" s="17">
        <v>45160</v>
      </c>
      <c r="J11302" s="17">
        <v>45165</v>
      </c>
      <c r="K11302" t="s">
        <v>21</v>
      </c>
      <c r="L11302" t="s">
        <v>22</v>
      </c>
      <c r="M11302">
        <v>278.01</v>
      </c>
      <c r="N11302" t="s">
        <v>23</v>
      </c>
    </row>
    <row r="11303" spans="1:14" ht="14.25" customHeight="1" x14ac:dyDescent="0.3">
      <c r="A11303" t="s">
        <v>2441</v>
      </c>
      <c r="B11303" t="s">
        <v>13</v>
      </c>
      <c r="C11303" t="s">
        <v>20</v>
      </c>
      <c r="D11303">
        <v>3107.02</v>
      </c>
      <c r="E11303">
        <v>0.01</v>
      </c>
      <c r="F11303">
        <f t="shared" si="352"/>
        <v>31.0702</v>
      </c>
      <c r="G11303">
        <f t="shared" si="353"/>
        <v>3075.9497999999999</v>
      </c>
      <c r="H11303">
        <v>3</v>
      </c>
      <c r="I11303" s="17">
        <v>45330</v>
      </c>
      <c r="J11303" s="17">
        <v>45332</v>
      </c>
      <c r="K11303" t="s">
        <v>31</v>
      </c>
      <c r="L11303" t="s">
        <v>27</v>
      </c>
      <c r="M11303">
        <v>552.65</v>
      </c>
      <c r="N11303" t="s">
        <v>48</v>
      </c>
    </row>
    <row r="11304" spans="1:14" ht="14.25" customHeight="1" x14ac:dyDescent="0.3">
      <c r="A11304" t="s">
        <v>93</v>
      </c>
      <c r="B11304" t="s">
        <v>13</v>
      </c>
      <c r="C11304" t="s">
        <v>36</v>
      </c>
      <c r="D11304">
        <v>3111.76</v>
      </c>
      <c r="E11304">
        <v>0.08</v>
      </c>
      <c r="F11304">
        <f t="shared" si="352"/>
        <v>248.94080000000002</v>
      </c>
      <c r="G11304">
        <f t="shared" si="353"/>
        <v>2862.8192000000004</v>
      </c>
      <c r="H11304">
        <v>3</v>
      </c>
      <c r="I11304" s="17">
        <v>45054</v>
      </c>
      <c r="J11304" s="17">
        <v>45057</v>
      </c>
      <c r="K11304" t="s">
        <v>21</v>
      </c>
      <c r="L11304" t="s">
        <v>22</v>
      </c>
      <c r="M11304">
        <v>835.81</v>
      </c>
      <c r="N11304" t="s">
        <v>28</v>
      </c>
    </row>
    <row r="11305" spans="1:14" ht="14.25" customHeight="1" x14ac:dyDescent="0.3">
      <c r="A11305" t="s">
        <v>9625</v>
      </c>
      <c r="B11305" t="s">
        <v>25</v>
      </c>
      <c r="C11305" t="s">
        <v>36</v>
      </c>
      <c r="D11305">
        <v>3112.4</v>
      </c>
      <c r="E11305">
        <v>0.3</v>
      </c>
      <c r="F11305">
        <f t="shared" si="352"/>
        <v>933.72</v>
      </c>
      <c r="G11305">
        <f t="shared" si="353"/>
        <v>2178.6800000000003</v>
      </c>
      <c r="H11305">
        <v>3</v>
      </c>
      <c r="I11305" s="17">
        <v>45065</v>
      </c>
      <c r="J11305" s="17">
        <v>45067</v>
      </c>
      <c r="K11305" t="s">
        <v>21</v>
      </c>
      <c r="L11305" t="s">
        <v>27</v>
      </c>
      <c r="M11305">
        <v>567.22</v>
      </c>
      <c r="N11305" t="s">
        <v>39</v>
      </c>
    </row>
    <row r="11306" spans="1:14" ht="14.25" customHeight="1" x14ac:dyDescent="0.3">
      <c r="A11306" t="s">
        <v>13055</v>
      </c>
      <c r="B11306" t="s">
        <v>19</v>
      </c>
      <c r="C11306" t="s">
        <v>20</v>
      </c>
      <c r="D11306">
        <v>3115.27</v>
      </c>
      <c r="E11306">
        <v>0.41</v>
      </c>
      <c r="F11306">
        <f t="shared" si="352"/>
        <v>1277.2606999999998</v>
      </c>
      <c r="G11306">
        <f t="shared" si="353"/>
        <v>1838.0093000000002</v>
      </c>
      <c r="H11306">
        <v>3</v>
      </c>
      <c r="I11306" s="17">
        <v>45492</v>
      </c>
      <c r="J11306" s="17">
        <v>45498</v>
      </c>
      <c r="K11306" t="s">
        <v>15</v>
      </c>
      <c r="L11306" t="s">
        <v>22</v>
      </c>
      <c r="M11306">
        <v>754.25</v>
      </c>
      <c r="N11306" t="s">
        <v>23</v>
      </c>
    </row>
    <row r="11307" spans="1:14" ht="14.25" customHeight="1" x14ac:dyDescent="0.3">
      <c r="A11307" t="s">
        <v>10929</v>
      </c>
      <c r="B11307" t="s">
        <v>19</v>
      </c>
      <c r="C11307" t="s">
        <v>14</v>
      </c>
      <c r="D11307">
        <v>3119.11</v>
      </c>
      <c r="E11307">
        <v>0.23</v>
      </c>
      <c r="F11307">
        <f t="shared" si="352"/>
        <v>717.39530000000002</v>
      </c>
      <c r="G11307">
        <f t="shared" si="353"/>
        <v>2401.7147</v>
      </c>
      <c r="H11307">
        <v>3</v>
      </c>
      <c r="I11307" s="17">
        <v>45269</v>
      </c>
      <c r="J11307" s="17">
        <v>45271</v>
      </c>
      <c r="K11307" t="s">
        <v>31</v>
      </c>
      <c r="L11307" t="s">
        <v>27</v>
      </c>
      <c r="M11307">
        <v>377.96</v>
      </c>
      <c r="N11307" t="s">
        <v>39</v>
      </c>
    </row>
    <row r="11308" spans="1:14" ht="14.25" customHeight="1" x14ac:dyDescent="0.3">
      <c r="A11308" t="s">
        <v>6346</v>
      </c>
      <c r="B11308" t="s">
        <v>13</v>
      </c>
      <c r="C11308" t="s">
        <v>26</v>
      </c>
      <c r="D11308">
        <v>3122.14</v>
      </c>
      <c r="E11308">
        <v>0.26</v>
      </c>
      <c r="F11308">
        <f t="shared" si="352"/>
        <v>811.75639999999999</v>
      </c>
      <c r="G11308">
        <f t="shared" si="353"/>
        <v>2310.3836000000001</v>
      </c>
      <c r="H11308">
        <v>3</v>
      </c>
      <c r="I11308" s="17">
        <v>45386</v>
      </c>
      <c r="J11308" s="17">
        <v>45388</v>
      </c>
      <c r="K11308" t="s">
        <v>21</v>
      </c>
      <c r="L11308" t="s">
        <v>22</v>
      </c>
      <c r="M11308">
        <v>442.6</v>
      </c>
      <c r="N11308" t="s">
        <v>28</v>
      </c>
    </row>
    <row r="11309" spans="1:14" ht="14.25" customHeight="1" x14ac:dyDescent="0.3">
      <c r="A11309" t="s">
        <v>2149</v>
      </c>
      <c r="B11309" t="s">
        <v>25</v>
      </c>
      <c r="C11309" t="s">
        <v>20</v>
      </c>
      <c r="D11309">
        <v>3124.6</v>
      </c>
      <c r="E11309">
        <v>0.02</v>
      </c>
      <c r="F11309">
        <f t="shared" si="352"/>
        <v>62.491999999999997</v>
      </c>
      <c r="G11309">
        <f t="shared" si="353"/>
        <v>3062.1079999999997</v>
      </c>
      <c r="H11309">
        <v>3</v>
      </c>
      <c r="I11309" s="17">
        <v>45385</v>
      </c>
      <c r="J11309" s="17">
        <v>45391</v>
      </c>
      <c r="K11309" t="s">
        <v>15</v>
      </c>
      <c r="L11309" t="s">
        <v>22</v>
      </c>
      <c r="M11309">
        <v>747.48</v>
      </c>
      <c r="N11309" t="s">
        <v>17</v>
      </c>
    </row>
    <row r="11310" spans="1:14" ht="14.25" customHeight="1" x14ac:dyDescent="0.3">
      <c r="A11310" t="s">
        <v>3710</v>
      </c>
      <c r="B11310" t="s">
        <v>41</v>
      </c>
      <c r="C11310" t="s">
        <v>14</v>
      </c>
      <c r="D11310">
        <v>3124.66</v>
      </c>
      <c r="E11310">
        <v>0.34</v>
      </c>
      <c r="F11310">
        <f t="shared" si="352"/>
        <v>1062.3843999999999</v>
      </c>
      <c r="G11310">
        <f t="shared" si="353"/>
        <v>2062.2755999999999</v>
      </c>
      <c r="H11310">
        <v>3</v>
      </c>
      <c r="I11310" s="17">
        <v>45420</v>
      </c>
      <c r="J11310" s="17">
        <v>45422</v>
      </c>
      <c r="K11310" t="s">
        <v>31</v>
      </c>
      <c r="L11310" t="s">
        <v>27</v>
      </c>
      <c r="M11310">
        <v>569.65</v>
      </c>
      <c r="N11310" t="s">
        <v>34</v>
      </c>
    </row>
    <row r="11311" spans="1:14" ht="14.25" customHeight="1" x14ac:dyDescent="0.3">
      <c r="A11311" t="s">
        <v>10407</v>
      </c>
      <c r="B11311" t="s">
        <v>41</v>
      </c>
      <c r="C11311" t="s">
        <v>33</v>
      </c>
      <c r="D11311">
        <v>3124.73</v>
      </c>
      <c r="E11311">
        <v>0.42</v>
      </c>
      <c r="F11311">
        <f t="shared" si="352"/>
        <v>1312.3866</v>
      </c>
      <c r="G11311">
        <f t="shared" si="353"/>
        <v>1812.3434</v>
      </c>
      <c r="H11311">
        <v>3</v>
      </c>
      <c r="I11311" s="17">
        <v>45176</v>
      </c>
      <c r="J11311" s="17">
        <v>45181</v>
      </c>
      <c r="K11311" t="s">
        <v>15</v>
      </c>
      <c r="L11311" t="s">
        <v>16</v>
      </c>
      <c r="M11311">
        <v>886.83</v>
      </c>
      <c r="N11311" t="s">
        <v>17</v>
      </c>
    </row>
    <row r="11312" spans="1:14" ht="14.25" customHeight="1" x14ac:dyDescent="0.3">
      <c r="A11312" t="s">
        <v>14494</v>
      </c>
      <c r="B11312" t="s">
        <v>25</v>
      </c>
      <c r="C11312" t="s">
        <v>14</v>
      </c>
      <c r="D11312">
        <v>3125.88</v>
      </c>
      <c r="E11312">
        <v>0.33</v>
      </c>
      <c r="F11312">
        <f t="shared" si="352"/>
        <v>1031.5404000000001</v>
      </c>
      <c r="G11312">
        <f t="shared" si="353"/>
        <v>2094.3396000000002</v>
      </c>
      <c r="H11312">
        <v>3</v>
      </c>
      <c r="I11312" s="17">
        <v>45361</v>
      </c>
      <c r="J11312" s="17">
        <v>45367</v>
      </c>
      <c r="K11312" t="s">
        <v>15</v>
      </c>
      <c r="L11312" t="s">
        <v>22</v>
      </c>
      <c r="M11312">
        <v>278.70999999999998</v>
      </c>
      <c r="N11312" t="s">
        <v>39</v>
      </c>
    </row>
    <row r="11313" spans="1:14" ht="14.25" customHeight="1" x14ac:dyDescent="0.3">
      <c r="A11313" t="s">
        <v>1117</v>
      </c>
      <c r="B11313" t="s">
        <v>41</v>
      </c>
      <c r="C11313" t="s">
        <v>36</v>
      </c>
      <c r="D11313">
        <v>3127.18</v>
      </c>
      <c r="E11313">
        <v>0.39</v>
      </c>
      <c r="F11313">
        <f t="shared" si="352"/>
        <v>1219.6002000000001</v>
      </c>
      <c r="G11313">
        <f t="shared" si="353"/>
        <v>1907.5797999999998</v>
      </c>
      <c r="H11313">
        <v>3</v>
      </c>
      <c r="I11313" s="17">
        <v>45015</v>
      </c>
      <c r="J11313" s="17">
        <v>45022</v>
      </c>
      <c r="K11313" t="s">
        <v>15</v>
      </c>
      <c r="L11313" t="s">
        <v>27</v>
      </c>
      <c r="M11313">
        <v>210.46</v>
      </c>
      <c r="N11313" t="s">
        <v>48</v>
      </c>
    </row>
    <row r="11314" spans="1:14" ht="14.25" customHeight="1" x14ac:dyDescent="0.3">
      <c r="A11314" t="s">
        <v>3406</v>
      </c>
      <c r="B11314" t="s">
        <v>13</v>
      </c>
      <c r="C11314" t="s">
        <v>36</v>
      </c>
      <c r="D11314">
        <v>3131.34</v>
      </c>
      <c r="E11314">
        <v>0.27</v>
      </c>
      <c r="F11314">
        <f t="shared" si="352"/>
        <v>845.46180000000004</v>
      </c>
      <c r="G11314">
        <f t="shared" si="353"/>
        <v>2285.8782000000001</v>
      </c>
      <c r="H11314">
        <v>3</v>
      </c>
      <c r="I11314" s="17">
        <v>45607</v>
      </c>
      <c r="J11314" s="17">
        <v>45609</v>
      </c>
      <c r="K11314" t="s">
        <v>15</v>
      </c>
      <c r="L11314" t="s">
        <v>27</v>
      </c>
      <c r="M11314">
        <v>654.29</v>
      </c>
      <c r="N11314" t="s">
        <v>17</v>
      </c>
    </row>
    <row r="11315" spans="1:14" ht="14.25" customHeight="1" x14ac:dyDescent="0.3">
      <c r="A11315" t="s">
        <v>6376</v>
      </c>
      <c r="B11315" t="s">
        <v>41</v>
      </c>
      <c r="C11315" t="s">
        <v>36</v>
      </c>
      <c r="D11315">
        <v>3140.71</v>
      </c>
      <c r="E11315">
        <v>0.16</v>
      </c>
      <c r="F11315">
        <f t="shared" si="352"/>
        <v>502.5136</v>
      </c>
      <c r="G11315">
        <f t="shared" si="353"/>
        <v>2638.1963999999998</v>
      </c>
      <c r="H11315">
        <v>3</v>
      </c>
      <c r="I11315" s="17">
        <v>45071</v>
      </c>
      <c r="J11315" s="17">
        <v>45074</v>
      </c>
      <c r="K11315" t="s">
        <v>21</v>
      </c>
      <c r="L11315" t="s">
        <v>16</v>
      </c>
      <c r="M11315">
        <v>168.73</v>
      </c>
      <c r="N11315" t="s">
        <v>48</v>
      </c>
    </row>
    <row r="11316" spans="1:14" ht="14.25" customHeight="1" x14ac:dyDescent="0.3">
      <c r="A11316" t="s">
        <v>9586</v>
      </c>
      <c r="B11316" t="s">
        <v>19</v>
      </c>
      <c r="C11316" t="s">
        <v>14</v>
      </c>
      <c r="D11316">
        <v>3142.59</v>
      </c>
      <c r="E11316">
        <v>0.14000000000000001</v>
      </c>
      <c r="F11316">
        <f t="shared" si="352"/>
        <v>439.96260000000007</v>
      </c>
      <c r="G11316">
        <f t="shared" si="353"/>
        <v>2702.6274000000003</v>
      </c>
      <c r="H11316">
        <v>3</v>
      </c>
      <c r="I11316" s="17">
        <v>45408</v>
      </c>
      <c r="J11316" s="17">
        <v>45415</v>
      </c>
      <c r="K11316" t="s">
        <v>31</v>
      </c>
      <c r="L11316" t="s">
        <v>16</v>
      </c>
      <c r="M11316">
        <v>839.43</v>
      </c>
      <c r="N11316" t="s">
        <v>23</v>
      </c>
    </row>
    <row r="11317" spans="1:14" ht="14.25" customHeight="1" x14ac:dyDescent="0.3">
      <c r="A11317" t="s">
        <v>12505</v>
      </c>
      <c r="B11317" t="s">
        <v>19</v>
      </c>
      <c r="C11317" t="s">
        <v>26</v>
      </c>
      <c r="D11317">
        <v>3147.81</v>
      </c>
      <c r="E11317">
        <v>0.41</v>
      </c>
      <c r="F11317">
        <f t="shared" si="352"/>
        <v>1290.6020999999998</v>
      </c>
      <c r="G11317">
        <f t="shared" si="353"/>
        <v>1857.2079000000001</v>
      </c>
      <c r="H11317">
        <v>3</v>
      </c>
      <c r="I11317" s="17">
        <v>45431</v>
      </c>
      <c r="J11317" s="17">
        <v>45435</v>
      </c>
      <c r="K11317" t="s">
        <v>15</v>
      </c>
      <c r="L11317" t="s">
        <v>16</v>
      </c>
      <c r="M11317">
        <v>660.66</v>
      </c>
      <c r="N11317" t="s">
        <v>17</v>
      </c>
    </row>
    <row r="11318" spans="1:14" ht="14.25" customHeight="1" x14ac:dyDescent="0.3">
      <c r="A11318" t="s">
        <v>14576</v>
      </c>
      <c r="B11318" t="s">
        <v>19</v>
      </c>
      <c r="C11318" t="s">
        <v>36</v>
      </c>
      <c r="D11318">
        <v>3148.82</v>
      </c>
      <c r="E11318">
        <v>0.41</v>
      </c>
      <c r="F11318">
        <f t="shared" si="352"/>
        <v>1291.0162</v>
      </c>
      <c r="G11318">
        <f t="shared" si="353"/>
        <v>1857.8038000000001</v>
      </c>
      <c r="H11318">
        <v>3</v>
      </c>
      <c r="I11318" s="17">
        <v>45125</v>
      </c>
      <c r="J11318" s="17">
        <v>45130</v>
      </c>
      <c r="K11318" t="s">
        <v>15</v>
      </c>
      <c r="L11318" t="s">
        <v>27</v>
      </c>
      <c r="M11318">
        <v>254.99</v>
      </c>
      <c r="N11318" t="s">
        <v>39</v>
      </c>
    </row>
    <row r="11319" spans="1:14" ht="14.25" customHeight="1" x14ac:dyDescent="0.3">
      <c r="A11319" t="s">
        <v>14348</v>
      </c>
      <c r="B11319" t="s">
        <v>41</v>
      </c>
      <c r="C11319" t="s">
        <v>36</v>
      </c>
      <c r="D11319">
        <v>3150.17</v>
      </c>
      <c r="E11319">
        <v>0.34</v>
      </c>
      <c r="F11319">
        <f t="shared" si="352"/>
        <v>1071.0578</v>
      </c>
      <c r="G11319">
        <f t="shared" si="353"/>
        <v>2079.1122</v>
      </c>
      <c r="H11319">
        <v>3</v>
      </c>
      <c r="I11319" s="17">
        <v>45120</v>
      </c>
      <c r="J11319" s="17">
        <v>45127</v>
      </c>
      <c r="K11319" t="s">
        <v>15</v>
      </c>
      <c r="L11319" t="s">
        <v>22</v>
      </c>
      <c r="M11319">
        <v>917.46</v>
      </c>
      <c r="N11319" t="s">
        <v>28</v>
      </c>
    </row>
    <row r="11320" spans="1:14" ht="14.25" customHeight="1" x14ac:dyDescent="0.3">
      <c r="A11320" t="s">
        <v>1651</v>
      </c>
      <c r="B11320" t="s">
        <v>41</v>
      </c>
      <c r="C11320" t="s">
        <v>33</v>
      </c>
      <c r="D11320">
        <v>3152.58</v>
      </c>
      <c r="E11320">
        <v>0.02</v>
      </c>
      <c r="F11320">
        <f t="shared" si="352"/>
        <v>63.051600000000001</v>
      </c>
      <c r="G11320">
        <f t="shared" si="353"/>
        <v>3089.5284000000001</v>
      </c>
      <c r="H11320">
        <v>3</v>
      </c>
      <c r="I11320" s="17">
        <v>45285</v>
      </c>
      <c r="J11320" s="17">
        <v>45289</v>
      </c>
      <c r="K11320" t="s">
        <v>21</v>
      </c>
      <c r="L11320" t="s">
        <v>16</v>
      </c>
      <c r="M11320">
        <v>604.79</v>
      </c>
      <c r="N11320" t="s">
        <v>28</v>
      </c>
    </row>
    <row r="11321" spans="1:14" ht="14.25" customHeight="1" x14ac:dyDescent="0.3">
      <c r="A11321" t="s">
        <v>5253</v>
      </c>
      <c r="B11321" t="s">
        <v>41</v>
      </c>
      <c r="C11321" t="s">
        <v>33</v>
      </c>
      <c r="D11321">
        <v>3154.73</v>
      </c>
      <c r="E11321">
        <v>0.03</v>
      </c>
      <c r="F11321">
        <f t="shared" si="352"/>
        <v>94.641899999999993</v>
      </c>
      <c r="G11321">
        <f t="shared" si="353"/>
        <v>3060.0880999999999</v>
      </c>
      <c r="H11321">
        <v>3</v>
      </c>
      <c r="I11321" s="17">
        <v>45430</v>
      </c>
      <c r="J11321" s="17">
        <v>45436</v>
      </c>
      <c r="K11321" t="s">
        <v>31</v>
      </c>
      <c r="L11321" t="s">
        <v>27</v>
      </c>
      <c r="M11321">
        <v>340.46</v>
      </c>
      <c r="N11321" t="s">
        <v>39</v>
      </c>
    </row>
    <row r="11322" spans="1:14" ht="14.25" customHeight="1" x14ac:dyDescent="0.3">
      <c r="A11322" t="s">
        <v>15296</v>
      </c>
      <c r="B11322" t="s">
        <v>19</v>
      </c>
      <c r="C11322" t="s">
        <v>26</v>
      </c>
      <c r="D11322">
        <v>3155.86</v>
      </c>
      <c r="E11322">
        <v>0.48</v>
      </c>
      <c r="F11322">
        <f t="shared" si="352"/>
        <v>1514.8127999999999</v>
      </c>
      <c r="G11322">
        <f t="shared" si="353"/>
        <v>1641.0472000000002</v>
      </c>
      <c r="H11322">
        <v>3</v>
      </c>
      <c r="I11322" s="17">
        <v>45211</v>
      </c>
      <c r="J11322" s="17">
        <v>45214</v>
      </c>
      <c r="K11322" t="s">
        <v>21</v>
      </c>
      <c r="L11322" t="s">
        <v>27</v>
      </c>
      <c r="M11322">
        <v>639.04999999999995</v>
      </c>
      <c r="N11322" t="s">
        <v>39</v>
      </c>
    </row>
    <row r="11323" spans="1:14" ht="14.25" customHeight="1" x14ac:dyDescent="0.3">
      <c r="A11323" t="s">
        <v>9436</v>
      </c>
      <c r="B11323" t="s">
        <v>25</v>
      </c>
      <c r="C11323" t="s">
        <v>33</v>
      </c>
      <c r="D11323">
        <v>3156.73</v>
      </c>
      <c r="E11323">
        <v>0.25</v>
      </c>
      <c r="F11323">
        <f t="shared" si="352"/>
        <v>789.1825</v>
      </c>
      <c r="G11323">
        <f t="shared" si="353"/>
        <v>2367.5475000000001</v>
      </c>
      <c r="H11323">
        <v>3</v>
      </c>
      <c r="I11323" s="17">
        <v>45021</v>
      </c>
      <c r="J11323" s="17">
        <v>45023</v>
      </c>
      <c r="K11323" t="s">
        <v>31</v>
      </c>
      <c r="L11323" t="s">
        <v>22</v>
      </c>
      <c r="M11323">
        <v>596.5</v>
      </c>
      <c r="N11323" t="s">
        <v>23</v>
      </c>
    </row>
    <row r="11324" spans="1:14" ht="14.25" customHeight="1" x14ac:dyDescent="0.3">
      <c r="A11324" t="s">
        <v>1524</v>
      </c>
      <c r="B11324" t="s">
        <v>13</v>
      </c>
      <c r="C11324" t="s">
        <v>36</v>
      </c>
      <c r="D11324">
        <v>3160.25</v>
      </c>
      <c r="E11324">
        <v>0.28999999999999998</v>
      </c>
      <c r="F11324">
        <f t="shared" si="352"/>
        <v>916.47249999999997</v>
      </c>
      <c r="G11324">
        <f t="shared" si="353"/>
        <v>2243.7775000000001</v>
      </c>
      <c r="H11324">
        <v>3</v>
      </c>
      <c r="I11324" s="17">
        <v>44995</v>
      </c>
      <c r="J11324" s="17">
        <v>45002</v>
      </c>
      <c r="K11324" t="s">
        <v>31</v>
      </c>
      <c r="L11324" t="s">
        <v>27</v>
      </c>
      <c r="M11324">
        <v>266.33999999999997</v>
      </c>
      <c r="N11324" t="s">
        <v>17</v>
      </c>
    </row>
    <row r="11325" spans="1:14" ht="14.25" customHeight="1" x14ac:dyDescent="0.3">
      <c r="A11325" t="s">
        <v>4652</v>
      </c>
      <c r="B11325" t="s">
        <v>13</v>
      </c>
      <c r="C11325" t="s">
        <v>14</v>
      </c>
      <c r="D11325">
        <v>3162.35</v>
      </c>
      <c r="E11325">
        <v>0.34</v>
      </c>
      <c r="F11325">
        <f t="shared" si="352"/>
        <v>1075.1990000000001</v>
      </c>
      <c r="G11325">
        <f t="shared" si="353"/>
        <v>2087.1509999999998</v>
      </c>
      <c r="H11325">
        <v>3</v>
      </c>
      <c r="I11325" s="17">
        <v>45099</v>
      </c>
      <c r="J11325" s="17">
        <v>45103</v>
      </c>
      <c r="K11325" t="s">
        <v>21</v>
      </c>
      <c r="L11325" t="s">
        <v>22</v>
      </c>
      <c r="M11325">
        <v>519.32000000000005</v>
      </c>
      <c r="N11325" t="s">
        <v>39</v>
      </c>
    </row>
    <row r="11326" spans="1:14" ht="14.25" customHeight="1" x14ac:dyDescent="0.3">
      <c r="A11326" t="s">
        <v>6721</v>
      </c>
      <c r="B11326" t="s">
        <v>41</v>
      </c>
      <c r="C11326" t="s">
        <v>20</v>
      </c>
      <c r="D11326">
        <v>3165.97</v>
      </c>
      <c r="E11326">
        <v>0.35</v>
      </c>
      <c r="F11326">
        <f t="shared" si="352"/>
        <v>1108.0894999999998</v>
      </c>
      <c r="G11326">
        <f t="shared" si="353"/>
        <v>2057.8805000000002</v>
      </c>
      <c r="H11326">
        <v>3</v>
      </c>
      <c r="I11326" s="17">
        <v>45429</v>
      </c>
      <c r="J11326" s="17">
        <v>45430</v>
      </c>
      <c r="K11326" t="s">
        <v>21</v>
      </c>
      <c r="L11326" t="s">
        <v>27</v>
      </c>
      <c r="M11326">
        <v>173.58</v>
      </c>
      <c r="N11326" t="s">
        <v>17</v>
      </c>
    </row>
    <row r="11327" spans="1:14" ht="14.25" customHeight="1" x14ac:dyDescent="0.3">
      <c r="A11327" t="s">
        <v>13688</v>
      </c>
      <c r="B11327" t="s">
        <v>19</v>
      </c>
      <c r="C11327" t="s">
        <v>33</v>
      </c>
      <c r="D11327">
        <v>3173.57</v>
      </c>
      <c r="E11327">
        <v>0.02</v>
      </c>
      <c r="F11327">
        <f t="shared" si="352"/>
        <v>63.471400000000003</v>
      </c>
      <c r="G11327">
        <f t="shared" si="353"/>
        <v>3110.0986000000003</v>
      </c>
      <c r="H11327">
        <v>3</v>
      </c>
      <c r="I11327" s="17">
        <v>45278</v>
      </c>
      <c r="J11327" s="17">
        <v>45280</v>
      </c>
      <c r="K11327" t="s">
        <v>21</v>
      </c>
      <c r="L11327" t="s">
        <v>27</v>
      </c>
      <c r="M11327">
        <v>679.14</v>
      </c>
      <c r="N11327" t="s">
        <v>28</v>
      </c>
    </row>
    <row r="11328" spans="1:14" ht="14.25" customHeight="1" x14ac:dyDescent="0.3">
      <c r="A11328" t="s">
        <v>1628</v>
      </c>
      <c r="B11328" t="s">
        <v>19</v>
      </c>
      <c r="C11328" t="s">
        <v>14</v>
      </c>
      <c r="D11328">
        <v>3176.57</v>
      </c>
      <c r="E11328">
        <v>0.22</v>
      </c>
      <c r="F11328">
        <f t="shared" si="352"/>
        <v>698.84540000000004</v>
      </c>
      <c r="G11328">
        <f t="shared" si="353"/>
        <v>2477.7246</v>
      </c>
      <c r="H11328">
        <v>3</v>
      </c>
      <c r="I11328" s="17">
        <v>45074</v>
      </c>
      <c r="J11328" s="17">
        <v>45079</v>
      </c>
      <c r="K11328" t="s">
        <v>15</v>
      </c>
      <c r="L11328" t="s">
        <v>22</v>
      </c>
      <c r="M11328">
        <v>603.6</v>
      </c>
      <c r="N11328" t="s">
        <v>28</v>
      </c>
    </row>
    <row r="11329" spans="1:14" ht="14.25" customHeight="1" x14ac:dyDescent="0.3">
      <c r="A11329" t="s">
        <v>2485</v>
      </c>
      <c r="B11329" t="s">
        <v>41</v>
      </c>
      <c r="C11329" t="s">
        <v>20</v>
      </c>
      <c r="D11329">
        <v>3181.17</v>
      </c>
      <c r="E11329">
        <v>0.3</v>
      </c>
      <c r="F11329">
        <f t="shared" si="352"/>
        <v>954.351</v>
      </c>
      <c r="G11329">
        <f t="shared" si="353"/>
        <v>2226.819</v>
      </c>
      <c r="H11329">
        <v>3</v>
      </c>
      <c r="I11329" s="17">
        <v>45224</v>
      </c>
      <c r="J11329" s="17">
        <v>45230</v>
      </c>
      <c r="K11329" t="s">
        <v>15</v>
      </c>
      <c r="L11329" t="s">
        <v>27</v>
      </c>
      <c r="M11329">
        <v>781.72</v>
      </c>
      <c r="N11329" t="s">
        <v>34</v>
      </c>
    </row>
    <row r="11330" spans="1:14" ht="14.25" customHeight="1" x14ac:dyDescent="0.3">
      <c r="A11330" t="s">
        <v>1967</v>
      </c>
      <c r="B11330" t="s">
        <v>13</v>
      </c>
      <c r="C11330" t="s">
        <v>14</v>
      </c>
      <c r="D11330">
        <v>3182.25</v>
      </c>
      <c r="E11330">
        <v>0.05</v>
      </c>
      <c r="F11330">
        <f t="shared" ref="F11330:F11393" si="354">D11330*E11330</f>
        <v>159.11250000000001</v>
      </c>
      <c r="G11330">
        <f t="shared" ref="G11330:G11393" si="355">D11330-F11330</f>
        <v>3023.1374999999998</v>
      </c>
      <c r="H11330">
        <v>3</v>
      </c>
      <c r="I11330" s="17">
        <v>45398</v>
      </c>
      <c r="J11330" s="17">
        <v>45403</v>
      </c>
      <c r="K11330" t="s">
        <v>31</v>
      </c>
      <c r="L11330" t="s">
        <v>27</v>
      </c>
      <c r="M11330">
        <v>639.77</v>
      </c>
      <c r="N11330" t="s">
        <v>28</v>
      </c>
    </row>
    <row r="11331" spans="1:14" ht="14.25" customHeight="1" x14ac:dyDescent="0.3">
      <c r="A11331" t="s">
        <v>6437</v>
      </c>
      <c r="B11331" t="s">
        <v>41</v>
      </c>
      <c r="C11331" t="s">
        <v>26</v>
      </c>
      <c r="D11331">
        <v>3186.09</v>
      </c>
      <c r="E11331">
        <v>0.27</v>
      </c>
      <c r="F11331">
        <f t="shared" si="354"/>
        <v>860.24430000000007</v>
      </c>
      <c r="G11331">
        <f t="shared" si="355"/>
        <v>2325.8456999999999</v>
      </c>
      <c r="H11331">
        <v>3</v>
      </c>
      <c r="I11331" s="17">
        <v>45000</v>
      </c>
      <c r="J11331" s="17">
        <v>45001</v>
      </c>
      <c r="K11331" t="s">
        <v>31</v>
      </c>
      <c r="L11331" t="s">
        <v>22</v>
      </c>
      <c r="M11331">
        <v>463.62</v>
      </c>
      <c r="N11331" t="s">
        <v>28</v>
      </c>
    </row>
    <row r="11332" spans="1:14" ht="14.25" customHeight="1" x14ac:dyDescent="0.3">
      <c r="A11332" t="s">
        <v>8646</v>
      </c>
      <c r="B11332" t="s">
        <v>41</v>
      </c>
      <c r="C11332" t="s">
        <v>36</v>
      </c>
      <c r="D11332">
        <v>3189.5</v>
      </c>
      <c r="E11332">
        <v>0.21</v>
      </c>
      <c r="F11332">
        <f t="shared" si="354"/>
        <v>669.79499999999996</v>
      </c>
      <c r="G11332">
        <f t="shared" si="355"/>
        <v>2519.7049999999999</v>
      </c>
      <c r="H11332">
        <v>3</v>
      </c>
      <c r="I11332" s="17">
        <v>45358</v>
      </c>
      <c r="J11332" s="17">
        <v>45365</v>
      </c>
      <c r="K11332" t="s">
        <v>31</v>
      </c>
      <c r="L11332" t="s">
        <v>27</v>
      </c>
      <c r="M11332">
        <v>753.46</v>
      </c>
      <c r="N11332" t="s">
        <v>34</v>
      </c>
    </row>
    <row r="11333" spans="1:14" ht="14.25" customHeight="1" x14ac:dyDescent="0.3">
      <c r="A11333" t="s">
        <v>722</v>
      </c>
      <c r="B11333" t="s">
        <v>41</v>
      </c>
      <c r="C11333" t="s">
        <v>36</v>
      </c>
      <c r="D11333">
        <v>3190.97</v>
      </c>
      <c r="E11333">
        <v>0.15</v>
      </c>
      <c r="F11333">
        <f t="shared" si="354"/>
        <v>478.64549999999997</v>
      </c>
      <c r="G11333">
        <f t="shared" si="355"/>
        <v>2712.3244999999997</v>
      </c>
      <c r="H11333">
        <v>3</v>
      </c>
      <c r="I11333" s="17">
        <v>45656</v>
      </c>
      <c r="J11333" s="17">
        <v>45663</v>
      </c>
      <c r="K11333" t="s">
        <v>31</v>
      </c>
      <c r="L11333" t="s">
        <v>16</v>
      </c>
      <c r="M11333">
        <v>512.83000000000004</v>
      </c>
      <c r="N11333" t="s">
        <v>17</v>
      </c>
    </row>
    <row r="11334" spans="1:14" ht="14.25" customHeight="1" x14ac:dyDescent="0.3">
      <c r="A11334" t="s">
        <v>8784</v>
      </c>
      <c r="B11334" t="s">
        <v>13</v>
      </c>
      <c r="C11334" t="s">
        <v>14</v>
      </c>
      <c r="D11334">
        <v>3198.49</v>
      </c>
      <c r="E11334">
        <v>0.28999999999999998</v>
      </c>
      <c r="F11334">
        <f t="shared" si="354"/>
        <v>927.56209999999987</v>
      </c>
      <c r="G11334">
        <f t="shared" si="355"/>
        <v>2270.9278999999997</v>
      </c>
      <c r="H11334">
        <v>3</v>
      </c>
      <c r="I11334" s="17">
        <v>44998</v>
      </c>
      <c r="J11334" s="17">
        <v>45001</v>
      </c>
      <c r="K11334" t="s">
        <v>21</v>
      </c>
      <c r="L11334" t="s">
        <v>27</v>
      </c>
      <c r="M11334">
        <v>416.99</v>
      </c>
      <c r="N11334" t="s">
        <v>28</v>
      </c>
    </row>
    <row r="11335" spans="1:14" ht="14.25" customHeight="1" x14ac:dyDescent="0.3">
      <c r="A11335" t="s">
        <v>7181</v>
      </c>
      <c r="B11335" t="s">
        <v>25</v>
      </c>
      <c r="C11335" t="s">
        <v>14</v>
      </c>
      <c r="D11335">
        <v>3199.6</v>
      </c>
      <c r="E11335">
        <v>0.44</v>
      </c>
      <c r="F11335">
        <f t="shared" si="354"/>
        <v>1407.8240000000001</v>
      </c>
      <c r="G11335">
        <f t="shared" si="355"/>
        <v>1791.7759999999998</v>
      </c>
      <c r="H11335">
        <v>3</v>
      </c>
      <c r="I11335" s="17">
        <v>45001</v>
      </c>
      <c r="J11335" s="17">
        <v>45008</v>
      </c>
      <c r="K11335" t="s">
        <v>15</v>
      </c>
      <c r="L11335" t="s">
        <v>27</v>
      </c>
      <c r="M11335">
        <v>935.08</v>
      </c>
      <c r="N11335" t="s">
        <v>39</v>
      </c>
    </row>
    <row r="11336" spans="1:14" ht="14.25" customHeight="1" x14ac:dyDescent="0.3">
      <c r="A11336" t="s">
        <v>7675</v>
      </c>
      <c r="B11336" t="s">
        <v>19</v>
      </c>
      <c r="C11336" t="s">
        <v>14</v>
      </c>
      <c r="D11336">
        <v>3202</v>
      </c>
      <c r="E11336">
        <v>0.45</v>
      </c>
      <c r="F11336">
        <f t="shared" si="354"/>
        <v>1440.9</v>
      </c>
      <c r="G11336">
        <f t="shared" si="355"/>
        <v>1761.1</v>
      </c>
      <c r="H11336">
        <v>3</v>
      </c>
      <c r="I11336" s="17">
        <v>45128</v>
      </c>
      <c r="J11336" s="17">
        <v>45130</v>
      </c>
      <c r="K11336" t="s">
        <v>15</v>
      </c>
      <c r="L11336" t="s">
        <v>27</v>
      </c>
      <c r="M11336">
        <v>625.74</v>
      </c>
      <c r="N11336" t="s">
        <v>34</v>
      </c>
    </row>
    <row r="11337" spans="1:14" ht="14.25" customHeight="1" x14ac:dyDescent="0.3">
      <c r="A11337" t="s">
        <v>12018</v>
      </c>
      <c r="B11337" t="s">
        <v>19</v>
      </c>
      <c r="C11337" t="s">
        <v>14</v>
      </c>
      <c r="D11337">
        <v>3204.24</v>
      </c>
      <c r="E11337">
        <v>0.27</v>
      </c>
      <c r="F11337">
        <f t="shared" si="354"/>
        <v>865.14480000000003</v>
      </c>
      <c r="G11337">
        <f t="shared" si="355"/>
        <v>2339.0951999999997</v>
      </c>
      <c r="H11337">
        <v>3</v>
      </c>
      <c r="I11337" s="17">
        <v>45467</v>
      </c>
      <c r="J11337" s="17">
        <v>45468</v>
      </c>
      <c r="K11337" t="s">
        <v>31</v>
      </c>
      <c r="L11337" t="s">
        <v>16</v>
      </c>
      <c r="M11337">
        <v>904.49</v>
      </c>
      <c r="N11337" t="s">
        <v>39</v>
      </c>
    </row>
    <row r="11338" spans="1:14" ht="14.25" customHeight="1" x14ac:dyDescent="0.3">
      <c r="A11338" t="s">
        <v>2866</v>
      </c>
      <c r="B11338" t="s">
        <v>25</v>
      </c>
      <c r="C11338" t="s">
        <v>36</v>
      </c>
      <c r="D11338">
        <v>3206.83</v>
      </c>
      <c r="E11338">
        <v>0.08</v>
      </c>
      <c r="F11338">
        <f t="shared" si="354"/>
        <v>256.54640000000001</v>
      </c>
      <c r="G11338">
        <f t="shared" si="355"/>
        <v>2950.2835999999998</v>
      </c>
      <c r="H11338">
        <v>3</v>
      </c>
      <c r="I11338" s="17">
        <v>45476</v>
      </c>
      <c r="J11338" s="17">
        <v>45482</v>
      </c>
      <c r="K11338" t="s">
        <v>31</v>
      </c>
      <c r="L11338" t="s">
        <v>16</v>
      </c>
      <c r="M11338">
        <v>745</v>
      </c>
      <c r="N11338" t="s">
        <v>48</v>
      </c>
    </row>
    <row r="11339" spans="1:14" ht="14.25" customHeight="1" x14ac:dyDescent="0.3">
      <c r="A11339" t="s">
        <v>2872</v>
      </c>
      <c r="B11339" t="s">
        <v>13</v>
      </c>
      <c r="C11339" t="s">
        <v>20</v>
      </c>
      <c r="D11339">
        <v>3206.97</v>
      </c>
      <c r="E11339">
        <v>0.22</v>
      </c>
      <c r="F11339">
        <f t="shared" si="354"/>
        <v>705.53339999999992</v>
      </c>
      <c r="G11339">
        <f t="shared" si="355"/>
        <v>2501.4366</v>
      </c>
      <c r="H11339">
        <v>3</v>
      </c>
      <c r="I11339" s="17">
        <v>45140</v>
      </c>
      <c r="J11339" s="17">
        <v>45145</v>
      </c>
      <c r="K11339" t="s">
        <v>21</v>
      </c>
      <c r="L11339" t="s">
        <v>16</v>
      </c>
      <c r="M11339">
        <v>526.25</v>
      </c>
      <c r="N11339" t="s">
        <v>17</v>
      </c>
    </row>
    <row r="11340" spans="1:14" ht="14.25" customHeight="1" x14ac:dyDescent="0.3">
      <c r="A11340" t="s">
        <v>10516</v>
      </c>
      <c r="B11340" t="s">
        <v>13</v>
      </c>
      <c r="C11340" t="s">
        <v>14</v>
      </c>
      <c r="D11340">
        <v>3207.3</v>
      </c>
      <c r="E11340">
        <v>0.14000000000000001</v>
      </c>
      <c r="F11340">
        <f t="shared" si="354"/>
        <v>449.02200000000005</v>
      </c>
      <c r="G11340">
        <f t="shared" si="355"/>
        <v>2758.2780000000002</v>
      </c>
      <c r="H11340">
        <v>3</v>
      </c>
      <c r="I11340" s="17">
        <v>45150</v>
      </c>
      <c r="J11340" s="17">
        <v>45151</v>
      </c>
      <c r="K11340" t="s">
        <v>21</v>
      </c>
      <c r="L11340" t="s">
        <v>22</v>
      </c>
      <c r="M11340">
        <v>237.26</v>
      </c>
      <c r="N11340" t="s">
        <v>48</v>
      </c>
    </row>
    <row r="11341" spans="1:14" ht="14.25" customHeight="1" x14ac:dyDescent="0.3">
      <c r="A11341" t="s">
        <v>2539</v>
      </c>
      <c r="B11341" t="s">
        <v>25</v>
      </c>
      <c r="C11341" t="s">
        <v>36</v>
      </c>
      <c r="D11341">
        <v>3211.24</v>
      </c>
      <c r="E11341">
        <v>0.33</v>
      </c>
      <c r="F11341">
        <f t="shared" si="354"/>
        <v>1059.7092</v>
      </c>
      <c r="G11341">
        <f t="shared" si="355"/>
        <v>2151.5307999999995</v>
      </c>
      <c r="H11341">
        <v>3</v>
      </c>
      <c r="I11341" s="17">
        <v>45251</v>
      </c>
      <c r="J11341" s="17">
        <v>45256</v>
      </c>
      <c r="K11341" t="s">
        <v>15</v>
      </c>
      <c r="L11341" t="s">
        <v>16</v>
      </c>
      <c r="M11341">
        <v>513.1</v>
      </c>
      <c r="N11341" t="s">
        <v>23</v>
      </c>
    </row>
    <row r="11342" spans="1:14" ht="14.25" customHeight="1" x14ac:dyDescent="0.3">
      <c r="A11342" t="s">
        <v>3627</v>
      </c>
      <c r="B11342" t="s">
        <v>25</v>
      </c>
      <c r="C11342" t="s">
        <v>36</v>
      </c>
      <c r="D11342">
        <v>3213.9</v>
      </c>
      <c r="E11342">
        <v>0.03</v>
      </c>
      <c r="F11342">
        <f t="shared" si="354"/>
        <v>96.417000000000002</v>
      </c>
      <c r="G11342">
        <f t="shared" si="355"/>
        <v>3117.4830000000002</v>
      </c>
      <c r="H11342">
        <v>3</v>
      </c>
      <c r="I11342" s="17">
        <v>45611</v>
      </c>
      <c r="J11342" s="17">
        <v>45615</v>
      </c>
      <c r="K11342" t="s">
        <v>31</v>
      </c>
      <c r="L11342" t="s">
        <v>16</v>
      </c>
      <c r="M11342">
        <v>399.66</v>
      </c>
      <c r="N11342" t="s">
        <v>34</v>
      </c>
    </row>
    <row r="11343" spans="1:14" ht="14.25" customHeight="1" x14ac:dyDescent="0.3">
      <c r="A11343" t="s">
        <v>13765</v>
      </c>
      <c r="B11343" t="s">
        <v>25</v>
      </c>
      <c r="C11343" t="s">
        <v>36</v>
      </c>
      <c r="D11343">
        <v>3216.7</v>
      </c>
      <c r="E11343">
        <v>0.21</v>
      </c>
      <c r="F11343">
        <f t="shared" si="354"/>
        <v>675.50699999999995</v>
      </c>
      <c r="G11343">
        <f t="shared" si="355"/>
        <v>2541.1929999999998</v>
      </c>
      <c r="H11343">
        <v>3</v>
      </c>
      <c r="I11343" s="17">
        <v>45169</v>
      </c>
      <c r="J11343" s="17">
        <v>45173</v>
      </c>
      <c r="K11343" t="s">
        <v>15</v>
      </c>
      <c r="L11343" t="s">
        <v>22</v>
      </c>
      <c r="M11343">
        <v>560.69000000000005</v>
      </c>
      <c r="N11343" t="s">
        <v>23</v>
      </c>
    </row>
    <row r="11344" spans="1:14" ht="14.25" customHeight="1" x14ac:dyDescent="0.3">
      <c r="A11344" t="s">
        <v>8309</v>
      </c>
      <c r="B11344" t="s">
        <v>25</v>
      </c>
      <c r="C11344" t="s">
        <v>26</v>
      </c>
      <c r="D11344">
        <v>3221.24</v>
      </c>
      <c r="E11344">
        <v>0.15</v>
      </c>
      <c r="F11344">
        <f t="shared" si="354"/>
        <v>483.18599999999992</v>
      </c>
      <c r="G11344">
        <f t="shared" si="355"/>
        <v>2738.0540000000001</v>
      </c>
      <c r="H11344">
        <v>3</v>
      </c>
      <c r="I11344" s="17">
        <v>45404</v>
      </c>
      <c r="J11344" s="17">
        <v>45407</v>
      </c>
      <c r="K11344" t="s">
        <v>31</v>
      </c>
      <c r="L11344" t="s">
        <v>22</v>
      </c>
      <c r="M11344">
        <v>834.8</v>
      </c>
      <c r="N11344" t="s">
        <v>39</v>
      </c>
    </row>
    <row r="11345" spans="1:14" ht="14.25" customHeight="1" x14ac:dyDescent="0.3">
      <c r="A11345" t="s">
        <v>8600</v>
      </c>
      <c r="B11345" t="s">
        <v>19</v>
      </c>
      <c r="C11345" t="s">
        <v>14</v>
      </c>
      <c r="D11345">
        <v>3222.66</v>
      </c>
      <c r="E11345">
        <v>0.19</v>
      </c>
      <c r="F11345">
        <f t="shared" si="354"/>
        <v>612.30539999999996</v>
      </c>
      <c r="G11345">
        <f t="shared" si="355"/>
        <v>2610.3545999999997</v>
      </c>
      <c r="H11345">
        <v>3</v>
      </c>
      <c r="I11345" s="17">
        <v>45545</v>
      </c>
      <c r="J11345" s="17">
        <v>45547</v>
      </c>
      <c r="K11345" t="s">
        <v>15</v>
      </c>
      <c r="L11345" t="s">
        <v>16</v>
      </c>
      <c r="M11345">
        <v>847.68</v>
      </c>
      <c r="N11345" t="s">
        <v>48</v>
      </c>
    </row>
    <row r="11346" spans="1:14" ht="14.25" customHeight="1" x14ac:dyDescent="0.3">
      <c r="A11346" t="s">
        <v>7110</v>
      </c>
      <c r="B11346" t="s">
        <v>25</v>
      </c>
      <c r="C11346" t="s">
        <v>20</v>
      </c>
      <c r="D11346">
        <v>3222.87</v>
      </c>
      <c r="E11346">
        <v>0.39</v>
      </c>
      <c r="F11346">
        <f t="shared" si="354"/>
        <v>1256.9193</v>
      </c>
      <c r="G11346">
        <f t="shared" si="355"/>
        <v>1965.9506999999999</v>
      </c>
      <c r="H11346">
        <v>3</v>
      </c>
      <c r="I11346" s="17">
        <v>45240</v>
      </c>
      <c r="J11346" s="17">
        <v>45246</v>
      </c>
      <c r="K11346" t="s">
        <v>31</v>
      </c>
      <c r="L11346" t="s">
        <v>27</v>
      </c>
      <c r="M11346">
        <v>580.96</v>
      </c>
      <c r="N11346" t="s">
        <v>48</v>
      </c>
    </row>
    <row r="11347" spans="1:14" ht="14.25" customHeight="1" x14ac:dyDescent="0.3">
      <c r="A11347" t="s">
        <v>9589</v>
      </c>
      <c r="B11347" t="s">
        <v>25</v>
      </c>
      <c r="C11347" t="s">
        <v>36</v>
      </c>
      <c r="D11347">
        <v>3224.73</v>
      </c>
      <c r="E11347">
        <v>0.3</v>
      </c>
      <c r="F11347">
        <f t="shared" si="354"/>
        <v>967.41899999999998</v>
      </c>
      <c r="G11347">
        <f t="shared" si="355"/>
        <v>2257.3110000000001</v>
      </c>
      <c r="H11347">
        <v>3</v>
      </c>
      <c r="I11347" s="17">
        <v>45601</v>
      </c>
      <c r="J11347" s="17">
        <v>45606</v>
      </c>
      <c r="K11347" t="s">
        <v>15</v>
      </c>
      <c r="L11347" t="s">
        <v>27</v>
      </c>
      <c r="M11347">
        <v>682.64</v>
      </c>
      <c r="N11347" t="s">
        <v>34</v>
      </c>
    </row>
    <row r="11348" spans="1:14" ht="14.25" customHeight="1" x14ac:dyDescent="0.3">
      <c r="A11348" t="s">
        <v>7558</v>
      </c>
      <c r="B11348" t="s">
        <v>19</v>
      </c>
      <c r="C11348" t="s">
        <v>20</v>
      </c>
      <c r="D11348">
        <v>3233.35</v>
      </c>
      <c r="E11348">
        <v>0.1</v>
      </c>
      <c r="F11348">
        <f t="shared" si="354"/>
        <v>323.33500000000004</v>
      </c>
      <c r="G11348">
        <f t="shared" si="355"/>
        <v>2910.0149999999999</v>
      </c>
      <c r="H11348">
        <v>3</v>
      </c>
      <c r="I11348" s="17">
        <v>45004</v>
      </c>
      <c r="J11348" s="17">
        <v>45011</v>
      </c>
      <c r="K11348" t="s">
        <v>21</v>
      </c>
      <c r="L11348" t="s">
        <v>22</v>
      </c>
      <c r="M11348">
        <v>282.39</v>
      </c>
      <c r="N11348" t="s">
        <v>28</v>
      </c>
    </row>
    <row r="11349" spans="1:14" ht="14.25" customHeight="1" x14ac:dyDescent="0.3">
      <c r="A11349" t="s">
        <v>1686</v>
      </c>
      <c r="B11349" t="s">
        <v>13</v>
      </c>
      <c r="C11349" t="s">
        <v>36</v>
      </c>
      <c r="D11349">
        <v>3233.93</v>
      </c>
      <c r="E11349">
        <v>0.05</v>
      </c>
      <c r="F11349">
        <f t="shared" si="354"/>
        <v>161.69650000000001</v>
      </c>
      <c r="G11349">
        <f t="shared" si="355"/>
        <v>3072.2334999999998</v>
      </c>
      <c r="H11349">
        <v>3</v>
      </c>
      <c r="I11349" s="17">
        <v>45648</v>
      </c>
      <c r="J11349" s="17">
        <v>45652</v>
      </c>
      <c r="K11349" t="s">
        <v>31</v>
      </c>
      <c r="L11349" t="s">
        <v>27</v>
      </c>
      <c r="M11349">
        <v>232.06</v>
      </c>
      <c r="N11349" t="s">
        <v>48</v>
      </c>
    </row>
    <row r="11350" spans="1:14" ht="14.25" customHeight="1" x14ac:dyDescent="0.3">
      <c r="A11350" t="s">
        <v>12830</v>
      </c>
      <c r="B11350" t="s">
        <v>19</v>
      </c>
      <c r="C11350" t="s">
        <v>26</v>
      </c>
      <c r="D11350">
        <v>3234.77</v>
      </c>
      <c r="E11350">
        <v>0.5</v>
      </c>
      <c r="F11350">
        <f t="shared" si="354"/>
        <v>1617.385</v>
      </c>
      <c r="G11350">
        <f t="shared" si="355"/>
        <v>1617.385</v>
      </c>
      <c r="H11350">
        <v>3</v>
      </c>
      <c r="I11350" s="17">
        <v>44953</v>
      </c>
      <c r="J11350" s="17">
        <v>44954</v>
      </c>
      <c r="K11350" t="s">
        <v>15</v>
      </c>
      <c r="L11350" t="s">
        <v>16</v>
      </c>
      <c r="M11350">
        <v>371.82</v>
      </c>
      <c r="N11350" t="s">
        <v>17</v>
      </c>
    </row>
    <row r="11351" spans="1:14" ht="14.25" customHeight="1" x14ac:dyDescent="0.3">
      <c r="A11351" t="s">
        <v>4493</v>
      </c>
      <c r="B11351" t="s">
        <v>41</v>
      </c>
      <c r="C11351" t="s">
        <v>14</v>
      </c>
      <c r="D11351">
        <v>3234.79</v>
      </c>
      <c r="E11351">
        <v>0.25</v>
      </c>
      <c r="F11351">
        <f t="shared" si="354"/>
        <v>808.69749999999999</v>
      </c>
      <c r="G11351">
        <f t="shared" si="355"/>
        <v>2426.0924999999997</v>
      </c>
      <c r="H11351">
        <v>3</v>
      </c>
      <c r="I11351" s="17">
        <v>45595</v>
      </c>
      <c r="J11351" s="17">
        <v>45599</v>
      </c>
      <c r="K11351" t="s">
        <v>21</v>
      </c>
      <c r="L11351" t="s">
        <v>27</v>
      </c>
      <c r="M11351">
        <v>522.28</v>
      </c>
      <c r="N11351" t="s">
        <v>23</v>
      </c>
    </row>
    <row r="11352" spans="1:14" ht="14.25" customHeight="1" x14ac:dyDescent="0.3">
      <c r="A11352" t="s">
        <v>8947</v>
      </c>
      <c r="B11352" t="s">
        <v>41</v>
      </c>
      <c r="C11352" t="s">
        <v>33</v>
      </c>
      <c r="D11352">
        <v>3236.02</v>
      </c>
      <c r="E11352">
        <v>0.13</v>
      </c>
      <c r="F11352">
        <f t="shared" si="354"/>
        <v>420.68260000000004</v>
      </c>
      <c r="G11352">
        <f t="shared" si="355"/>
        <v>2815.3373999999999</v>
      </c>
      <c r="H11352">
        <v>3</v>
      </c>
      <c r="I11352" s="17">
        <v>44988</v>
      </c>
      <c r="J11352" s="17">
        <v>44994</v>
      </c>
      <c r="K11352" t="s">
        <v>31</v>
      </c>
      <c r="L11352" t="s">
        <v>22</v>
      </c>
      <c r="M11352">
        <v>456.14</v>
      </c>
      <c r="N11352" t="s">
        <v>23</v>
      </c>
    </row>
    <row r="11353" spans="1:14" ht="14.25" customHeight="1" x14ac:dyDescent="0.3">
      <c r="A11353" t="s">
        <v>5221</v>
      </c>
      <c r="B11353" t="s">
        <v>25</v>
      </c>
      <c r="C11353" t="s">
        <v>36</v>
      </c>
      <c r="D11353">
        <v>3237.4</v>
      </c>
      <c r="E11353">
        <v>0.1</v>
      </c>
      <c r="F11353">
        <f t="shared" si="354"/>
        <v>323.74</v>
      </c>
      <c r="G11353">
        <f t="shared" si="355"/>
        <v>2913.66</v>
      </c>
      <c r="H11353">
        <v>3</v>
      </c>
      <c r="I11353" s="17">
        <v>45592</v>
      </c>
      <c r="J11353" s="17">
        <v>45595</v>
      </c>
      <c r="K11353" t="s">
        <v>21</v>
      </c>
      <c r="L11353" t="s">
        <v>27</v>
      </c>
      <c r="M11353">
        <v>408.56</v>
      </c>
      <c r="N11353" t="s">
        <v>39</v>
      </c>
    </row>
    <row r="11354" spans="1:14" ht="14.25" customHeight="1" x14ac:dyDescent="0.3">
      <c r="A11354" t="s">
        <v>11904</v>
      </c>
      <c r="B11354" t="s">
        <v>13</v>
      </c>
      <c r="C11354" t="s">
        <v>26</v>
      </c>
      <c r="D11354">
        <v>3237.46</v>
      </c>
      <c r="E11354">
        <v>0.44</v>
      </c>
      <c r="F11354">
        <f t="shared" si="354"/>
        <v>1424.4824000000001</v>
      </c>
      <c r="G11354">
        <f t="shared" si="355"/>
        <v>1812.9775999999999</v>
      </c>
      <c r="H11354">
        <v>3</v>
      </c>
      <c r="I11354" s="17">
        <v>45225</v>
      </c>
      <c r="J11354" s="17">
        <v>45230</v>
      </c>
      <c r="K11354" t="s">
        <v>31</v>
      </c>
      <c r="L11354" t="s">
        <v>27</v>
      </c>
      <c r="M11354">
        <v>469.47</v>
      </c>
      <c r="N11354" t="s">
        <v>48</v>
      </c>
    </row>
    <row r="11355" spans="1:14" ht="14.25" customHeight="1" x14ac:dyDescent="0.3">
      <c r="A11355" t="s">
        <v>5275</v>
      </c>
      <c r="B11355" t="s">
        <v>13</v>
      </c>
      <c r="C11355" t="s">
        <v>14</v>
      </c>
      <c r="D11355">
        <v>3239.2</v>
      </c>
      <c r="E11355">
        <v>0.02</v>
      </c>
      <c r="F11355">
        <f t="shared" si="354"/>
        <v>64.783999999999992</v>
      </c>
      <c r="G11355">
        <f t="shared" si="355"/>
        <v>3174.4159999999997</v>
      </c>
      <c r="H11355">
        <v>3</v>
      </c>
      <c r="I11355" s="17">
        <v>45576</v>
      </c>
      <c r="J11355" s="17">
        <v>45579</v>
      </c>
      <c r="K11355" t="s">
        <v>21</v>
      </c>
      <c r="L11355" t="s">
        <v>16</v>
      </c>
      <c r="M11355">
        <v>935.26</v>
      </c>
      <c r="N11355" t="s">
        <v>17</v>
      </c>
    </row>
    <row r="11356" spans="1:14" ht="14.25" customHeight="1" x14ac:dyDescent="0.3">
      <c r="A11356" t="s">
        <v>11218</v>
      </c>
      <c r="B11356" t="s">
        <v>13</v>
      </c>
      <c r="C11356" t="s">
        <v>20</v>
      </c>
      <c r="D11356">
        <v>3240.86</v>
      </c>
      <c r="E11356">
        <v>0.34</v>
      </c>
      <c r="F11356">
        <f t="shared" si="354"/>
        <v>1101.8924000000002</v>
      </c>
      <c r="G11356">
        <f t="shared" si="355"/>
        <v>2138.9675999999999</v>
      </c>
      <c r="H11356">
        <v>3</v>
      </c>
      <c r="I11356" s="17">
        <v>45099</v>
      </c>
      <c r="J11356" s="17">
        <v>45100</v>
      </c>
      <c r="K11356" t="s">
        <v>15</v>
      </c>
      <c r="L11356" t="s">
        <v>22</v>
      </c>
      <c r="M11356">
        <v>293.06</v>
      </c>
      <c r="N11356" t="s">
        <v>48</v>
      </c>
    </row>
    <row r="11357" spans="1:14" ht="14.25" customHeight="1" x14ac:dyDescent="0.3">
      <c r="A11357" t="s">
        <v>3075</v>
      </c>
      <c r="B11357" t="s">
        <v>25</v>
      </c>
      <c r="C11357" t="s">
        <v>33</v>
      </c>
      <c r="D11357">
        <v>3241.23</v>
      </c>
      <c r="E11357">
        <v>0.14000000000000001</v>
      </c>
      <c r="F11357">
        <f t="shared" si="354"/>
        <v>453.77220000000005</v>
      </c>
      <c r="G11357">
        <f t="shared" si="355"/>
        <v>2787.4578000000001</v>
      </c>
      <c r="H11357">
        <v>3</v>
      </c>
      <c r="I11357" s="17">
        <v>45052</v>
      </c>
      <c r="J11357" s="17">
        <v>45053</v>
      </c>
      <c r="K11357" t="s">
        <v>31</v>
      </c>
      <c r="L11357" t="s">
        <v>27</v>
      </c>
      <c r="M11357">
        <v>640.85</v>
      </c>
      <c r="N11357" t="s">
        <v>39</v>
      </c>
    </row>
    <row r="11358" spans="1:14" ht="14.25" customHeight="1" x14ac:dyDescent="0.3">
      <c r="A11358" t="s">
        <v>3090</v>
      </c>
      <c r="B11358" t="s">
        <v>19</v>
      </c>
      <c r="C11358" t="s">
        <v>20</v>
      </c>
      <c r="D11358">
        <v>3242.46</v>
      </c>
      <c r="E11358">
        <v>0.12</v>
      </c>
      <c r="F11358">
        <f t="shared" si="354"/>
        <v>389.09519999999998</v>
      </c>
      <c r="G11358">
        <f t="shared" si="355"/>
        <v>2853.3648000000003</v>
      </c>
      <c r="H11358">
        <v>3</v>
      </c>
      <c r="I11358" s="17">
        <v>45023</v>
      </c>
      <c r="J11358" s="17">
        <v>45027</v>
      </c>
      <c r="K11358" t="s">
        <v>15</v>
      </c>
      <c r="L11358" t="s">
        <v>22</v>
      </c>
      <c r="M11358">
        <v>291.02999999999997</v>
      </c>
      <c r="N11358" t="s">
        <v>23</v>
      </c>
    </row>
    <row r="11359" spans="1:14" ht="14.25" customHeight="1" x14ac:dyDescent="0.3">
      <c r="A11359" t="s">
        <v>1856</v>
      </c>
      <c r="B11359" t="s">
        <v>19</v>
      </c>
      <c r="C11359" t="s">
        <v>26</v>
      </c>
      <c r="D11359">
        <v>3242.57</v>
      </c>
      <c r="E11359">
        <v>0.41</v>
      </c>
      <c r="F11359">
        <f t="shared" si="354"/>
        <v>1329.4537</v>
      </c>
      <c r="G11359">
        <f t="shared" si="355"/>
        <v>1913.1163000000001</v>
      </c>
      <c r="H11359">
        <v>3</v>
      </c>
      <c r="I11359" s="17">
        <v>45275</v>
      </c>
      <c r="J11359" s="17">
        <v>45278</v>
      </c>
      <c r="K11359" t="s">
        <v>21</v>
      </c>
      <c r="L11359" t="s">
        <v>16</v>
      </c>
      <c r="M11359">
        <v>613.13</v>
      </c>
      <c r="N11359" t="s">
        <v>23</v>
      </c>
    </row>
    <row r="11360" spans="1:14" ht="14.25" customHeight="1" x14ac:dyDescent="0.3">
      <c r="A11360" t="s">
        <v>9451</v>
      </c>
      <c r="B11360" t="s">
        <v>41</v>
      </c>
      <c r="C11360" t="s">
        <v>33</v>
      </c>
      <c r="D11360">
        <v>3243.61</v>
      </c>
      <c r="E11360">
        <v>0.46</v>
      </c>
      <c r="F11360">
        <f t="shared" si="354"/>
        <v>1492.0606</v>
      </c>
      <c r="G11360">
        <f t="shared" si="355"/>
        <v>1751.5494000000001</v>
      </c>
      <c r="H11360">
        <v>3</v>
      </c>
      <c r="I11360" s="17">
        <v>45193</v>
      </c>
      <c r="J11360" s="17">
        <v>45197</v>
      </c>
      <c r="K11360" t="s">
        <v>31</v>
      </c>
      <c r="L11360" t="s">
        <v>16</v>
      </c>
      <c r="M11360">
        <v>856.62</v>
      </c>
      <c r="N11360" t="s">
        <v>23</v>
      </c>
    </row>
    <row r="11361" spans="1:14" ht="14.25" customHeight="1" x14ac:dyDescent="0.3">
      <c r="A11361" t="s">
        <v>4574</v>
      </c>
      <c r="B11361" t="s">
        <v>19</v>
      </c>
      <c r="C11361" t="s">
        <v>26</v>
      </c>
      <c r="D11361">
        <v>3245.6</v>
      </c>
      <c r="E11361">
        <v>0.28000000000000003</v>
      </c>
      <c r="F11361">
        <f t="shared" si="354"/>
        <v>908.76800000000003</v>
      </c>
      <c r="G11361">
        <f t="shared" si="355"/>
        <v>2336.8319999999999</v>
      </c>
      <c r="H11361">
        <v>3</v>
      </c>
      <c r="I11361" s="17">
        <v>45247</v>
      </c>
      <c r="J11361" s="17">
        <v>45251</v>
      </c>
      <c r="K11361" t="s">
        <v>21</v>
      </c>
      <c r="L11361" t="s">
        <v>16</v>
      </c>
      <c r="M11361">
        <v>666.22</v>
      </c>
      <c r="N11361" t="s">
        <v>23</v>
      </c>
    </row>
    <row r="11362" spans="1:14" ht="14.25" customHeight="1" x14ac:dyDescent="0.3">
      <c r="A11362" t="s">
        <v>8739</v>
      </c>
      <c r="B11362" t="s">
        <v>19</v>
      </c>
      <c r="C11362" t="s">
        <v>36</v>
      </c>
      <c r="D11362">
        <v>3252.15</v>
      </c>
      <c r="E11362">
        <v>0.5</v>
      </c>
      <c r="F11362">
        <f t="shared" si="354"/>
        <v>1626.075</v>
      </c>
      <c r="G11362">
        <f t="shared" si="355"/>
        <v>1626.075</v>
      </c>
      <c r="H11362">
        <v>3</v>
      </c>
      <c r="I11362" s="17">
        <v>45609</v>
      </c>
      <c r="J11362" s="17">
        <v>45614</v>
      </c>
      <c r="K11362" t="s">
        <v>15</v>
      </c>
      <c r="L11362" t="s">
        <v>22</v>
      </c>
      <c r="M11362">
        <v>874.68</v>
      </c>
      <c r="N11362" t="s">
        <v>34</v>
      </c>
    </row>
    <row r="11363" spans="1:14" ht="14.25" customHeight="1" x14ac:dyDescent="0.3">
      <c r="A11363" t="s">
        <v>2068</v>
      </c>
      <c r="B11363" t="s">
        <v>41</v>
      </c>
      <c r="C11363" t="s">
        <v>33</v>
      </c>
      <c r="D11363">
        <v>3252.98</v>
      </c>
      <c r="E11363">
        <v>0.15</v>
      </c>
      <c r="F11363">
        <f t="shared" si="354"/>
        <v>487.947</v>
      </c>
      <c r="G11363">
        <f t="shared" si="355"/>
        <v>2765.0329999999999</v>
      </c>
      <c r="H11363">
        <v>3</v>
      </c>
      <c r="I11363" s="17">
        <v>45474</v>
      </c>
      <c r="J11363" s="17">
        <v>45476</v>
      </c>
      <c r="K11363" t="s">
        <v>31</v>
      </c>
      <c r="L11363" t="s">
        <v>16</v>
      </c>
      <c r="M11363">
        <v>206.73</v>
      </c>
      <c r="N11363" t="s">
        <v>34</v>
      </c>
    </row>
    <row r="11364" spans="1:14" ht="14.25" customHeight="1" x14ac:dyDescent="0.3">
      <c r="A11364" t="s">
        <v>6118</v>
      </c>
      <c r="B11364" t="s">
        <v>19</v>
      </c>
      <c r="C11364" t="s">
        <v>36</v>
      </c>
      <c r="D11364">
        <v>3254.98</v>
      </c>
      <c r="E11364">
        <v>0.38</v>
      </c>
      <c r="F11364">
        <f t="shared" si="354"/>
        <v>1236.8924</v>
      </c>
      <c r="G11364">
        <f t="shared" si="355"/>
        <v>2018.0876000000001</v>
      </c>
      <c r="H11364">
        <v>3</v>
      </c>
      <c r="I11364" s="17">
        <v>45616</v>
      </c>
      <c r="J11364" s="17">
        <v>45619</v>
      </c>
      <c r="K11364" t="s">
        <v>15</v>
      </c>
      <c r="L11364" t="s">
        <v>16</v>
      </c>
      <c r="M11364">
        <v>599.98</v>
      </c>
      <c r="N11364" t="s">
        <v>34</v>
      </c>
    </row>
    <row r="11365" spans="1:14" ht="14.25" customHeight="1" x14ac:dyDescent="0.3">
      <c r="A11365" t="s">
        <v>15282</v>
      </c>
      <c r="B11365" t="s">
        <v>41</v>
      </c>
      <c r="C11365" t="s">
        <v>36</v>
      </c>
      <c r="D11365">
        <v>3255.52</v>
      </c>
      <c r="E11365">
        <v>0.17</v>
      </c>
      <c r="F11365">
        <f t="shared" si="354"/>
        <v>553.4384</v>
      </c>
      <c r="G11365">
        <f t="shared" si="355"/>
        <v>2702.0816</v>
      </c>
      <c r="H11365">
        <v>3</v>
      </c>
      <c r="I11365" s="17">
        <v>45599</v>
      </c>
      <c r="J11365" s="17">
        <v>45605</v>
      </c>
      <c r="K11365" t="s">
        <v>21</v>
      </c>
      <c r="L11365" t="s">
        <v>27</v>
      </c>
      <c r="M11365">
        <v>849.36</v>
      </c>
      <c r="N11365" t="s">
        <v>48</v>
      </c>
    </row>
    <row r="11366" spans="1:14" ht="14.25" customHeight="1" x14ac:dyDescent="0.3">
      <c r="A11366" t="s">
        <v>7431</v>
      </c>
      <c r="B11366" t="s">
        <v>19</v>
      </c>
      <c r="C11366" t="s">
        <v>14</v>
      </c>
      <c r="D11366">
        <v>3256.69</v>
      </c>
      <c r="E11366">
        <v>0.32</v>
      </c>
      <c r="F11366">
        <f t="shared" si="354"/>
        <v>1042.1408000000001</v>
      </c>
      <c r="G11366">
        <f t="shared" si="355"/>
        <v>2214.5491999999999</v>
      </c>
      <c r="H11366">
        <v>3</v>
      </c>
      <c r="I11366" s="17">
        <v>45015</v>
      </c>
      <c r="J11366" s="17">
        <v>45020</v>
      </c>
      <c r="K11366" t="s">
        <v>15</v>
      </c>
      <c r="L11366" t="s">
        <v>27</v>
      </c>
      <c r="M11366">
        <v>647.04999999999995</v>
      </c>
      <c r="N11366" t="s">
        <v>23</v>
      </c>
    </row>
    <row r="11367" spans="1:14" ht="14.25" customHeight="1" x14ac:dyDescent="0.3">
      <c r="A11367" t="s">
        <v>1376</v>
      </c>
      <c r="B11367" t="s">
        <v>25</v>
      </c>
      <c r="C11367" t="s">
        <v>36</v>
      </c>
      <c r="D11367">
        <v>3270.64</v>
      </c>
      <c r="E11367">
        <v>0.46</v>
      </c>
      <c r="F11367">
        <f t="shared" si="354"/>
        <v>1504.4944</v>
      </c>
      <c r="G11367">
        <f t="shared" si="355"/>
        <v>1766.1455999999998</v>
      </c>
      <c r="H11367">
        <v>3</v>
      </c>
      <c r="I11367" s="17">
        <v>45091</v>
      </c>
      <c r="J11367" s="17">
        <v>45097</v>
      </c>
      <c r="K11367" t="s">
        <v>15</v>
      </c>
      <c r="L11367" t="s">
        <v>16</v>
      </c>
      <c r="M11367">
        <v>904.53</v>
      </c>
      <c r="N11367" t="s">
        <v>28</v>
      </c>
    </row>
    <row r="11368" spans="1:14" ht="14.25" customHeight="1" x14ac:dyDescent="0.3">
      <c r="A11368" t="s">
        <v>9256</v>
      </c>
      <c r="B11368" t="s">
        <v>19</v>
      </c>
      <c r="C11368" t="s">
        <v>33</v>
      </c>
      <c r="D11368">
        <v>3270.71</v>
      </c>
      <c r="E11368">
        <v>0.17</v>
      </c>
      <c r="F11368">
        <f t="shared" si="354"/>
        <v>556.02070000000003</v>
      </c>
      <c r="G11368">
        <f t="shared" si="355"/>
        <v>2714.6893</v>
      </c>
      <c r="H11368">
        <v>3</v>
      </c>
      <c r="I11368" s="17">
        <v>45266</v>
      </c>
      <c r="J11368" s="17">
        <v>45269</v>
      </c>
      <c r="K11368" t="s">
        <v>21</v>
      </c>
      <c r="L11368" t="s">
        <v>22</v>
      </c>
      <c r="M11368">
        <v>438.24</v>
      </c>
      <c r="N11368" t="s">
        <v>17</v>
      </c>
    </row>
    <row r="11369" spans="1:14" ht="14.25" customHeight="1" x14ac:dyDescent="0.3">
      <c r="A11369" t="s">
        <v>6502</v>
      </c>
      <c r="B11369" t="s">
        <v>13</v>
      </c>
      <c r="C11369" t="s">
        <v>14</v>
      </c>
      <c r="D11369">
        <v>3273.25</v>
      </c>
      <c r="E11369">
        <v>0.36</v>
      </c>
      <c r="F11369">
        <f t="shared" si="354"/>
        <v>1178.3699999999999</v>
      </c>
      <c r="G11369">
        <f t="shared" si="355"/>
        <v>2094.88</v>
      </c>
      <c r="H11369">
        <v>3</v>
      </c>
      <c r="I11369" s="17">
        <v>45566</v>
      </c>
      <c r="J11369" s="17">
        <v>45572</v>
      </c>
      <c r="K11369" t="s">
        <v>31</v>
      </c>
      <c r="L11369" t="s">
        <v>22</v>
      </c>
      <c r="M11369">
        <v>187.85</v>
      </c>
      <c r="N11369" t="s">
        <v>23</v>
      </c>
    </row>
    <row r="11370" spans="1:14" ht="14.25" customHeight="1" x14ac:dyDescent="0.3">
      <c r="A11370" t="s">
        <v>8184</v>
      </c>
      <c r="B11370" t="s">
        <v>41</v>
      </c>
      <c r="C11370" t="s">
        <v>26</v>
      </c>
      <c r="D11370">
        <v>3273.66</v>
      </c>
      <c r="E11370">
        <v>0.08</v>
      </c>
      <c r="F11370">
        <f t="shared" si="354"/>
        <v>261.89279999999997</v>
      </c>
      <c r="G11370">
        <f t="shared" si="355"/>
        <v>3011.7671999999998</v>
      </c>
      <c r="H11370">
        <v>3</v>
      </c>
      <c r="I11370" s="17">
        <v>45484</v>
      </c>
      <c r="J11370" s="17">
        <v>45488</v>
      </c>
      <c r="K11370" t="s">
        <v>15</v>
      </c>
      <c r="L11370" t="s">
        <v>22</v>
      </c>
      <c r="M11370">
        <v>835.39</v>
      </c>
      <c r="N11370" t="s">
        <v>23</v>
      </c>
    </row>
    <row r="11371" spans="1:14" ht="14.25" customHeight="1" x14ac:dyDescent="0.3">
      <c r="A11371" t="s">
        <v>95</v>
      </c>
      <c r="B11371" t="s">
        <v>25</v>
      </c>
      <c r="C11371" t="s">
        <v>20</v>
      </c>
      <c r="D11371">
        <v>3275.6</v>
      </c>
      <c r="E11371">
        <v>0.22</v>
      </c>
      <c r="F11371">
        <f t="shared" si="354"/>
        <v>720.63199999999995</v>
      </c>
      <c r="G11371">
        <f t="shared" si="355"/>
        <v>2554.9679999999998</v>
      </c>
      <c r="H11371">
        <v>3</v>
      </c>
      <c r="I11371" s="17">
        <v>44999</v>
      </c>
      <c r="J11371" s="17">
        <v>45000</v>
      </c>
      <c r="K11371" t="s">
        <v>15</v>
      </c>
      <c r="L11371" t="s">
        <v>27</v>
      </c>
      <c r="M11371">
        <v>922.83</v>
      </c>
      <c r="N11371" t="s">
        <v>48</v>
      </c>
    </row>
    <row r="11372" spans="1:14" ht="14.25" customHeight="1" x14ac:dyDescent="0.3">
      <c r="A11372" t="s">
        <v>13002</v>
      </c>
      <c r="B11372" t="s">
        <v>19</v>
      </c>
      <c r="C11372" t="s">
        <v>33</v>
      </c>
      <c r="D11372">
        <v>3277.68</v>
      </c>
      <c r="E11372">
        <v>0.28999999999999998</v>
      </c>
      <c r="F11372">
        <f t="shared" si="354"/>
        <v>950.52719999999988</v>
      </c>
      <c r="G11372">
        <f t="shared" si="355"/>
        <v>2327.1527999999998</v>
      </c>
      <c r="H11372">
        <v>3</v>
      </c>
      <c r="I11372" s="17">
        <v>45234</v>
      </c>
      <c r="J11372" s="17">
        <v>45238</v>
      </c>
      <c r="K11372" t="s">
        <v>31</v>
      </c>
      <c r="L11372" t="s">
        <v>22</v>
      </c>
      <c r="M11372">
        <v>911.09</v>
      </c>
      <c r="N11372" t="s">
        <v>28</v>
      </c>
    </row>
    <row r="11373" spans="1:14" ht="14.25" customHeight="1" x14ac:dyDescent="0.3">
      <c r="A11373" t="s">
        <v>11066</v>
      </c>
      <c r="B11373" t="s">
        <v>19</v>
      </c>
      <c r="C11373" t="s">
        <v>14</v>
      </c>
      <c r="D11373">
        <v>3279.84</v>
      </c>
      <c r="E11373">
        <v>0.12</v>
      </c>
      <c r="F11373">
        <f t="shared" si="354"/>
        <v>393.58080000000001</v>
      </c>
      <c r="G11373">
        <f t="shared" si="355"/>
        <v>2886.2592</v>
      </c>
      <c r="H11373">
        <v>3</v>
      </c>
      <c r="I11373" s="17">
        <v>44967</v>
      </c>
      <c r="J11373" s="17">
        <v>44972</v>
      </c>
      <c r="K11373" t="s">
        <v>21</v>
      </c>
      <c r="L11373" t="s">
        <v>16</v>
      </c>
      <c r="M11373">
        <v>288.63</v>
      </c>
      <c r="N11373" t="s">
        <v>17</v>
      </c>
    </row>
    <row r="11374" spans="1:14" ht="14.25" customHeight="1" x14ac:dyDescent="0.3">
      <c r="A11374" t="s">
        <v>7417</v>
      </c>
      <c r="B11374" t="s">
        <v>25</v>
      </c>
      <c r="C11374" t="s">
        <v>20</v>
      </c>
      <c r="D11374">
        <v>3280.13</v>
      </c>
      <c r="E11374">
        <v>0.36</v>
      </c>
      <c r="F11374">
        <f t="shared" si="354"/>
        <v>1180.8468</v>
      </c>
      <c r="G11374">
        <f t="shared" si="355"/>
        <v>2099.2831999999999</v>
      </c>
      <c r="H11374">
        <v>3</v>
      </c>
      <c r="I11374" s="17">
        <v>44961</v>
      </c>
      <c r="J11374" s="17">
        <v>44964</v>
      </c>
      <c r="K11374" t="s">
        <v>21</v>
      </c>
      <c r="L11374" t="s">
        <v>27</v>
      </c>
      <c r="M11374">
        <v>816.5</v>
      </c>
      <c r="N11374" t="s">
        <v>39</v>
      </c>
    </row>
    <row r="11375" spans="1:14" ht="14.25" customHeight="1" x14ac:dyDescent="0.3">
      <c r="A11375" t="s">
        <v>3381</v>
      </c>
      <c r="B11375" t="s">
        <v>19</v>
      </c>
      <c r="C11375" t="s">
        <v>20</v>
      </c>
      <c r="D11375">
        <v>3280.28</v>
      </c>
      <c r="E11375">
        <v>0.21</v>
      </c>
      <c r="F11375">
        <f t="shared" si="354"/>
        <v>688.85879999999997</v>
      </c>
      <c r="G11375">
        <f t="shared" si="355"/>
        <v>2591.4212000000002</v>
      </c>
      <c r="H11375">
        <v>3</v>
      </c>
      <c r="I11375" s="17">
        <v>45516</v>
      </c>
      <c r="J11375" s="17">
        <v>45521</v>
      </c>
      <c r="K11375" t="s">
        <v>31</v>
      </c>
      <c r="L11375" t="s">
        <v>22</v>
      </c>
      <c r="M11375">
        <v>681.86</v>
      </c>
      <c r="N11375" t="s">
        <v>28</v>
      </c>
    </row>
    <row r="11376" spans="1:14" ht="14.25" customHeight="1" x14ac:dyDescent="0.3">
      <c r="A11376" t="s">
        <v>5356</v>
      </c>
      <c r="B11376" t="s">
        <v>41</v>
      </c>
      <c r="C11376" t="s">
        <v>26</v>
      </c>
      <c r="D11376">
        <v>3282.25</v>
      </c>
      <c r="E11376">
        <v>0.21</v>
      </c>
      <c r="F11376">
        <f t="shared" si="354"/>
        <v>689.27249999999992</v>
      </c>
      <c r="G11376">
        <f t="shared" si="355"/>
        <v>2592.9775</v>
      </c>
      <c r="H11376">
        <v>3</v>
      </c>
      <c r="I11376" s="17">
        <v>45597</v>
      </c>
      <c r="J11376" s="17">
        <v>45602</v>
      </c>
      <c r="K11376" t="s">
        <v>15</v>
      </c>
      <c r="L11376" t="s">
        <v>16</v>
      </c>
      <c r="M11376">
        <v>682.77</v>
      </c>
      <c r="N11376" t="s">
        <v>23</v>
      </c>
    </row>
    <row r="11377" spans="1:14" ht="14.25" customHeight="1" x14ac:dyDescent="0.3">
      <c r="A11377" t="s">
        <v>7316</v>
      </c>
      <c r="B11377" t="s">
        <v>25</v>
      </c>
      <c r="C11377" t="s">
        <v>14</v>
      </c>
      <c r="D11377">
        <v>3282.45</v>
      </c>
      <c r="E11377">
        <v>0.32</v>
      </c>
      <c r="F11377">
        <f t="shared" si="354"/>
        <v>1050.384</v>
      </c>
      <c r="G11377">
        <f t="shared" si="355"/>
        <v>2232.0659999999998</v>
      </c>
      <c r="H11377">
        <v>3</v>
      </c>
      <c r="I11377" s="17">
        <v>45396</v>
      </c>
      <c r="J11377" s="17">
        <v>45399</v>
      </c>
      <c r="K11377" t="s">
        <v>21</v>
      </c>
      <c r="L11377" t="s">
        <v>16</v>
      </c>
      <c r="M11377">
        <v>231.81</v>
      </c>
      <c r="N11377" t="s">
        <v>17</v>
      </c>
    </row>
    <row r="11378" spans="1:14" ht="14.25" customHeight="1" x14ac:dyDescent="0.3">
      <c r="A11378" t="s">
        <v>5141</v>
      </c>
      <c r="B11378" t="s">
        <v>41</v>
      </c>
      <c r="C11378" t="s">
        <v>26</v>
      </c>
      <c r="D11378">
        <v>3292.59</v>
      </c>
      <c r="E11378">
        <v>0.48</v>
      </c>
      <c r="F11378">
        <f t="shared" si="354"/>
        <v>1580.4431999999999</v>
      </c>
      <c r="G11378">
        <f t="shared" si="355"/>
        <v>1712.1468000000002</v>
      </c>
      <c r="H11378">
        <v>3</v>
      </c>
      <c r="I11378" s="17">
        <v>45432</v>
      </c>
      <c r="J11378" s="17">
        <v>45434</v>
      </c>
      <c r="K11378" t="s">
        <v>21</v>
      </c>
      <c r="L11378" t="s">
        <v>16</v>
      </c>
      <c r="M11378">
        <v>675.98</v>
      </c>
      <c r="N11378" t="s">
        <v>28</v>
      </c>
    </row>
    <row r="11379" spans="1:14" ht="14.25" customHeight="1" x14ac:dyDescent="0.3">
      <c r="A11379" t="s">
        <v>4598</v>
      </c>
      <c r="B11379" t="s">
        <v>41</v>
      </c>
      <c r="C11379" t="s">
        <v>26</v>
      </c>
      <c r="D11379">
        <v>3293.63</v>
      </c>
      <c r="E11379">
        <v>0</v>
      </c>
      <c r="F11379">
        <f t="shared" si="354"/>
        <v>0</v>
      </c>
      <c r="G11379">
        <f t="shared" si="355"/>
        <v>3293.63</v>
      </c>
      <c r="H11379">
        <v>3</v>
      </c>
      <c r="I11379" s="17">
        <v>45565</v>
      </c>
      <c r="J11379" s="17">
        <v>45567</v>
      </c>
      <c r="K11379" t="s">
        <v>21</v>
      </c>
      <c r="L11379" t="s">
        <v>22</v>
      </c>
      <c r="M11379">
        <v>867.82</v>
      </c>
      <c r="N11379" t="s">
        <v>48</v>
      </c>
    </row>
    <row r="11380" spans="1:14" ht="14.25" customHeight="1" x14ac:dyDescent="0.3">
      <c r="A11380" t="s">
        <v>6739</v>
      </c>
      <c r="B11380" t="s">
        <v>19</v>
      </c>
      <c r="C11380" t="s">
        <v>26</v>
      </c>
      <c r="D11380">
        <v>3299.33</v>
      </c>
      <c r="E11380">
        <v>0.37</v>
      </c>
      <c r="F11380">
        <f t="shared" si="354"/>
        <v>1220.7520999999999</v>
      </c>
      <c r="G11380">
        <f t="shared" si="355"/>
        <v>2078.5779000000002</v>
      </c>
      <c r="H11380">
        <v>3</v>
      </c>
      <c r="I11380" s="17">
        <v>45210</v>
      </c>
      <c r="J11380" s="17">
        <v>45212</v>
      </c>
      <c r="K11380" t="s">
        <v>21</v>
      </c>
      <c r="L11380" t="s">
        <v>22</v>
      </c>
      <c r="M11380">
        <v>982.17</v>
      </c>
      <c r="N11380" t="s">
        <v>17</v>
      </c>
    </row>
    <row r="11381" spans="1:14" ht="14.25" customHeight="1" x14ac:dyDescent="0.3">
      <c r="A11381" t="s">
        <v>15110</v>
      </c>
      <c r="B11381" t="s">
        <v>25</v>
      </c>
      <c r="C11381" t="s">
        <v>36</v>
      </c>
      <c r="D11381">
        <v>3301.32</v>
      </c>
      <c r="E11381">
        <v>0.17</v>
      </c>
      <c r="F11381">
        <f t="shared" si="354"/>
        <v>561.22440000000006</v>
      </c>
      <c r="G11381">
        <f t="shared" si="355"/>
        <v>2740.0956000000001</v>
      </c>
      <c r="H11381">
        <v>3</v>
      </c>
      <c r="I11381" s="17">
        <v>45215</v>
      </c>
      <c r="J11381" s="17">
        <v>45217</v>
      </c>
      <c r="K11381" t="s">
        <v>15</v>
      </c>
      <c r="L11381" t="s">
        <v>22</v>
      </c>
      <c r="M11381">
        <v>519.79999999999995</v>
      </c>
      <c r="N11381" t="s">
        <v>39</v>
      </c>
    </row>
    <row r="11382" spans="1:14" ht="14.25" customHeight="1" x14ac:dyDescent="0.3">
      <c r="A11382" t="s">
        <v>13018</v>
      </c>
      <c r="B11382" t="s">
        <v>13</v>
      </c>
      <c r="C11382" t="s">
        <v>33</v>
      </c>
      <c r="D11382">
        <v>3303.14</v>
      </c>
      <c r="E11382">
        <v>0.02</v>
      </c>
      <c r="F11382">
        <f t="shared" si="354"/>
        <v>66.062799999999996</v>
      </c>
      <c r="G11382">
        <f t="shared" si="355"/>
        <v>3237.0771999999997</v>
      </c>
      <c r="H11382">
        <v>3</v>
      </c>
      <c r="I11382" s="17">
        <v>45215</v>
      </c>
      <c r="J11382" s="17">
        <v>45222</v>
      </c>
      <c r="K11382" t="s">
        <v>31</v>
      </c>
      <c r="L11382" t="s">
        <v>22</v>
      </c>
      <c r="M11382">
        <v>982.88</v>
      </c>
      <c r="N11382" t="s">
        <v>39</v>
      </c>
    </row>
    <row r="11383" spans="1:14" ht="14.25" customHeight="1" x14ac:dyDescent="0.3">
      <c r="A11383" t="s">
        <v>11100</v>
      </c>
      <c r="B11383" t="s">
        <v>13</v>
      </c>
      <c r="C11383" t="s">
        <v>20</v>
      </c>
      <c r="D11383">
        <v>3303.18</v>
      </c>
      <c r="E11383">
        <v>0.23</v>
      </c>
      <c r="F11383">
        <f t="shared" si="354"/>
        <v>759.73140000000001</v>
      </c>
      <c r="G11383">
        <f t="shared" si="355"/>
        <v>2543.4485999999997</v>
      </c>
      <c r="H11383">
        <v>3</v>
      </c>
      <c r="I11383" s="17">
        <v>45629</v>
      </c>
      <c r="J11383" s="17">
        <v>45631</v>
      </c>
      <c r="K11383" t="s">
        <v>21</v>
      </c>
      <c r="L11383" t="s">
        <v>16</v>
      </c>
      <c r="M11383">
        <v>186.34</v>
      </c>
      <c r="N11383" t="s">
        <v>17</v>
      </c>
    </row>
    <row r="11384" spans="1:14" ht="14.25" customHeight="1" x14ac:dyDescent="0.3">
      <c r="A11384" t="s">
        <v>10039</v>
      </c>
      <c r="B11384" t="s">
        <v>41</v>
      </c>
      <c r="C11384" t="s">
        <v>14</v>
      </c>
      <c r="D11384">
        <v>3306.71</v>
      </c>
      <c r="E11384">
        <v>0.06</v>
      </c>
      <c r="F11384">
        <f t="shared" si="354"/>
        <v>198.40260000000001</v>
      </c>
      <c r="G11384">
        <f t="shared" si="355"/>
        <v>3108.3074000000001</v>
      </c>
      <c r="H11384">
        <v>3</v>
      </c>
      <c r="I11384" s="17">
        <v>45136</v>
      </c>
      <c r="J11384" s="17">
        <v>45141</v>
      </c>
      <c r="K11384" t="s">
        <v>21</v>
      </c>
      <c r="L11384" t="s">
        <v>22</v>
      </c>
      <c r="M11384">
        <v>594.77</v>
      </c>
      <c r="N11384" t="s">
        <v>39</v>
      </c>
    </row>
    <row r="11385" spans="1:14" ht="14.25" customHeight="1" x14ac:dyDescent="0.3">
      <c r="A11385" t="s">
        <v>2545</v>
      </c>
      <c r="B11385" t="s">
        <v>41</v>
      </c>
      <c r="C11385" t="s">
        <v>36</v>
      </c>
      <c r="D11385">
        <v>3308.76</v>
      </c>
      <c r="E11385">
        <v>0.26</v>
      </c>
      <c r="F11385">
        <f t="shared" si="354"/>
        <v>860.27760000000012</v>
      </c>
      <c r="G11385">
        <f t="shared" si="355"/>
        <v>2448.4823999999999</v>
      </c>
      <c r="H11385">
        <v>3</v>
      </c>
      <c r="I11385" s="17">
        <v>45165</v>
      </c>
      <c r="J11385" s="17">
        <v>45167</v>
      </c>
      <c r="K11385" t="s">
        <v>21</v>
      </c>
      <c r="L11385" t="s">
        <v>27</v>
      </c>
      <c r="M11385">
        <v>349.18</v>
      </c>
      <c r="N11385" t="s">
        <v>23</v>
      </c>
    </row>
    <row r="11386" spans="1:14" ht="14.25" customHeight="1" x14ac:dyDescent="0.3">
      <c r="A11386" t="s">
        <v>12707</v>
      </c>
      <c r="B11386" t="s">
        <v>19</v>
      </c>
      <c r="C11386" t="s">
        <v>36</v>
      </c>
      <c r="D11386">
        <v>3314.73</v>
      </c>
      <c r="E11386">
        <v>0.43</v>
      </c>
      <c r="F11386">
        <f t="shared" si="354"/>
        <v>1425.3339000000001</v>
      </c>
      <c r="G11386">
        <f t="shared" si="355"/>
        <v>1889.3960999999999</v>
      </c>
      <c r="H11386">
        <v>3</v>
      </c>
      <c r="I11386" s="17">
        <v>45400</v>
      </c>
      <c r="J11386" s="17">
        <v>45402</v>
      </c>
      <c r="K11386" t="s">
        <v>31</v>
      </c>
      <c r="L11386" t="s">
        <v>27</v>
      </c>
      <c r="M11386">
        <v>673.87</v>
      </c>
      <c r="N11386" t="s">
        <v>39</v>
      </c>
    </row>
    <row r="11387" spans="1:14" ht="14.25" customHeight="1" x14ac:dyDescent="0.3">
      <c r="A11387" t="s">
        <v>3359</v>
      </c>
      <c r="B11387" t="s">
        <v>13</v>
      </c>
      <c r="C11387" t="s">
        <v>33</v>
      </c>
      <c r="D11387">
        <v>3314.75</v>
      </c>
      <c r="E11387">
        <v>0.08</v>
      </c>
      <c r="F11387">
        <f t="shared" si="354"/>
        <v>265.18</v>
      </c>
      <c r="G11387">
        <f t="shared" si="355"/>
        <v>3049.57</v>
      </c>
      <c r="H11387">
        <v>3</v>
      </c>
      <c r="I11387" s="17">
        <v>45207</v>
      </c>
      <c r="J11387" s="17">
        <v>45209</v>
      </c>
      <c r="K11387" t="s">
        <v>21</v>
      </c>
      <c r="L11387" t="s">
        <v>16</v>
      </c>
      <c r="M11387">
        <v>547.47</v>
      </c>
      <c r="N11387" t="s">
        <v>23</v>
      </c>
    </row>
    <row r="11388" spans="1:14" ht="14.25" customHeight="1" x14ac:dyDescent="0.3">
      <c r="A11388" t="s">
        <v>9673</v>
      </c>
      <c r="B11388" t="s">
        <v>13</v>
      </c>
      <c r="C11388" t="s">
        <v>33</v>
      </c>
      <c r="D11388">
        <v>3324.15</v>
      </c>
      <c r="E11388">
        <v>0.21</v>
      </c>
      <c r="F11388">
        <f t="shared" si="354"/>
        <v>698.07150000000001</v>
      </c>
      <c r="G11388">
        <f t="shared" si="355"/>
        <v>2626.0785000000001</v>
      </c>
      <c r="H11388">
        <v>3</v>
      </c>
      <c r="I11388" s="17">
        <v>45553</v>
      </c>
      <c r="J11388" s="17">
        <v>45557</v>
      </c>
      <c r="K11388" t="s">
        <v>31</v>
      </c>
      <c r="L11388" t="s">
        <v>27</v>
      </c>
      <c r="M11388">
        <v>394.73</v>
      </c>
      <c r="N11388" t="s">
        <v>48</v>
      </c>
    </row>
    <row r="11389" spans="1:14" ht="14.25" customHeight="1" x14ac:dyDescent="0.3">
      <c r="A11389" t="s">
        <v>464</v>
      </c>
      <c r="B11389" t="s">
        <v>41</v>
      </c>
      <c r="C11389" t="s">
        <v>20</v>
      </c>
      <c r="D11389">
        <v>3330.58</v>
      </c>
      <c r="E11389">
        <v>0.19</v>
      </c>
      <c r="F11389">
        <f t="shared" si="354"/>
        <v>632.81020000000001</v>
      </c>
      <c r="G11389">
        <f t="shared" si="355"/>
        <v>2697.7698</v>
      </c>
      <c r="H11389">
        <v>3</v>
      </c>
      <c r="I11389" s="17">
        <v>45331</v>
      </c>
      <c r="J11389" s="17">
        <v>45334</v>
      </c>
      <c r="K11389" t="s">
        <v>31</v>
      </c>
      <c r="L11389" t="s">
        <v>16</v>
      </c>
      <c r="M11389">
        <v>728.97</v>
      </c>
      <c r="N11389" t="s">
        <v>39</v>
      </c>
    </row>
    <row r="11390" spans="1:14" ht="14.25" customHeight="1" x14ac:dyDescent="0.3">
      <c r="A11390" t="s">
        <v>10266</v>
      </c>
      <c r="B11390" t="s">
        <v>41</v>
      </c>
      <c r="C11390" t="s">
        <v>36</v>
      </c>
      <c r="D11390">
        <v>3344.65</v>
      </c>
      <c r="E11390">
        <v>0.22</v>
      </c>
      <c r="F11390">
        <f t="shared" si="354"/>
        <v>735.82299999999998</v>
      </c>
      <c r="G11390">
        <f t="shared" si="355"/>
        <v>2608.8270000000002</v>
      </c>
      <c r="H11390">
        <v>3</v>
      </c>
      <c r="I11390" s="17">
        <v>45420</v>
      </c>
      <c r="J11390" s="17">
        <v>45421</v>
      </c>
      <c r="K11390" t="s">
        <v>21</v>
      </c>
      <c r="L11390" t="s">
        <v>22</v>
      </c>
      <c r="M11390">
        <v>284.14999999999998</v>
      </c>
      <c r="N11390" t="s">
        <v>39</v>
      </c>
    </row>
    <row r="11391" spans="1:14" ht="14.25" customHeight="1" x14ac:dyDescent="0.3">
      <c r="A11391" t="s">
        <v>6942</v>
      </c>
      <c r="B11391" t="s">
        <v>13</v>
      </c>
      <c r="C11391" t="s">
        <v>33</v>
      </c>
      <c r="D11391">
        <v>3345.06</v>
      </c>
      <c r="E11391">
        <v>0.27</v>
      </c>
      <c r="F11391">
        <f t="shared" si="354"/>
        <v>903.1662</v>
      </c>
      <c r="G11391">
        <f t="shared" si="355"/>
        <v>2441.8937999999998</v>
      </c>
      <c r="H11391">
        <v>3</v>
      </c>
      <c r="I11391" s="17">
        <v>45217</v>
      </c>
      <c r="J11391" s="17">
        <v>45221</v>
      </c>
      <c r="K11391" t="s">
        <v>21</v>
      </c>
      <c r="L11391" t="s">
        <v>16</v>
      </c>
      <c r="M11391">
        <v>622.75</v>
      </c>
      <c r="N11391" t="s">
        <v>34</v>
      </c>
    </row>
    <row r="11392" spans="1:14" ht="14.25" customHeight="1" x14ac:dyDescent="0.3">
      <c r="A11392" t="s">
        <v>11315</v>
      </c>
      <c r="B11392" t="s">
        <v>41</v>
      </c>
      <c r="C11392" t="s">
        <v>33</v>
      </c>
      <c r="D11392">
        <v>3346.24</v>
      </c>
      <c r="E11392">
        <v>0.21</v>
      </c>
      <c r="F11392">
        <f t="shared" si="354"/>
        <v>702.71039999999994</v>
      </c>
      <c r="G11392">
        <f t="shared" si="355"/>
        <v>2643.5295999999998</v>
      </c>
      <c r="H11392">
        <v>3</v>
      </c>
      <c r="I11392" s="17">
        <v>45190</v>
      </c>
      <c r="J11392" s="17">
        <v>45196</v>
      </c>
      <c r="K11392" t="s">
        <v>21</v>
      </c>
      <c r="L11392" t="s">
        <v>22</v>
      </c>
      <c r="M11392">
        <v>844.73</v>
      </c>
      <c r="N11392" t="s">
        <v>48</v>
      </c>
    </row>
    <row r="11393" spans="1:14" ht="14.25" customHeight="1" x14ac:dyDescent="0.3">
      <c r="A11393" t="s">
        <v>14346</v>
      </c>
      <c r="B11393" t="s">
        <v>41</v>
      </c>
      <c r="C11393" t="s">
        <v>14</v>
      </c>
      <c r="D11393">
        <v>3348.5</v>
      </c>
      <c r="E11393">
        <v>0.11</v>
      </c>
      <c r="F11393">
        <f t="shared" si="354"/>
        <v>368.33499999999998</v>
      </c>
      <c r="G11393">
        <f t="shared" si="355"/>
        <v>2980.165</v>
      </c>
      <c r="H11393">
        <v>3</v>
      </c>
      <c r="I11393" s="17">
        <v>45592</v>
      </c>
      <c r="J11393" s="17">
        <v>45593</v>
      </c>
      <c r="K11393" t="s">
        <v>15</v>
      </c>
      <c r="L11393" t="s">
        <v>22</v>
      </c>
      <c r="M11393">
        <v>541.24</v>
      </c>
      <c r="N11393" t="s">
        <v>39</v>
      </c>
    </row>
    <row r="11394" spans="1:14" ht="14.25" customHeight="1" x14ac:dyDescent="0.3">
      <c r="A11394" t="s">
        <v>10542</v>
      </c>
      <c r="B11394" t="s">
        <v>41</v>
      </c>
      <c r="C11394" t="s">
        <v>36</v>
      </c>
      <c r="D11394">
        <v>3351.37</v>
      </c>
      <c r="E11394">
        <v>0.01</v>
      </c>
      <c r="F11394">
        <f t="shared" ref="F11394:F11457" si="356">D11394*E11394</f>
        <v>33.5137</v>
      </c>
      <c r="G11394">
        <f t="shared" ref="G11394:G11457" si="357">D11394-F11394</f>
        <v>3317.8562999999999</v>
      </c>
      <c r="H11394">
        <v>3</v>
      </c>
      <c r="I11394" s="17">
        <v>45502</v>
      </c>
      <c r="J11394" s="17">
        <v>45506</v>
      </c>
      <c r="K11394" t="s">
        <v>15</v>
      </c>
      <c r="L11394" t="s">
        <v>27</v>
      </c>
      <c r="M11394">
        <v>844.65</v>
      </c>
      <c r="N11394" t="s">
        <v>23</v>
      </c>
    </row>
    <row r="11395" spans="1:14" ht="14.25" customHeight="1" x14ac:dyDescent="0.3">
      <c r="A11395" t="s">
        <v>1836</v>
      </c>
      <c r="B11395" t="s">
        <v>19</v>
      </c>
      <c r="C11395" t="s">
        <v>14</v>
      </c>
      <c r="D11395">
        <v>3353.99</v>
      </c>
      <c r="E11395">
        <v>0.23</v>
      </c>
      <c r="F11395">
        <f t="shared" si="356"/>
        <v>771.41769999999997</v>
      </c>
      <c r="G11395">
        <f t="shared" si="357"/>
        <v>2582.5722999999998</v>
      </c>
      <c r="H11395">
        <v>3</v>
      </c>
      <c r="I11395" s="17">
        <v>45519</v>
      </c>
      <c r="J11395" s="17">
        <v>45521</v>
      </c>
      <c r="K11395" t="s">
        <v>31</v>
      </c>
      <c r="L11395" t="s">
        <v>22</v>
      </c>
      <c r="M11395">
        <v>549.48</v>
      </c>
      <c r="N11395" t="s">
        <v>17</v>
      </c>
    </row>
    <row r="11396" spans="1:14" ht="14.25" customHeight="1" x14ac:dyDescent="0.3">
      <c r="A11396" t="s">
        <v>7396</v>
      </c>
      <c r="B11396" t="s">
        <v>13</v>
      </c>
      <c r="C11396" t="s">
        <v>14</v>
      </c>
      <c r="D11396">
        <v>3354.52</v>
      </c>
      <c r="E11396">
        <v>0.36</v>
      </c>
      <c r="F11396">
        <f t="shared" si="356"/>
        <v>1207.6271999999999</v>
      </c>
      <c r="G11396">
        <f t="shared" si="357"/>
        <v>2146.8928000000001</v>
      </c>
      <c r="H11396">
        <v>3</v>
      </c>
      <c r="I11396" s="17">
        <v>45230</v>
      </c>
      <c r="J11396" s="17">
        <v>45233</v>
      </c>
      <c r="K11396" t="s">
        <v>21</v>
      </c>
      <c r="L11396" t="s">
        <v>22</v>
      </c>
      <c r="M11396">
        <v>776.06</v>
      </c>
      <c r="N11396" t="s">
        <v>34</v>
      </c>
    </row>
    <row r="11397" spans="1:14" ht="14.25" customHeight="1" x14ac:dyDescent="0.3">
      <c r="A11397" t="s">
        <v>1622</v>
      </c>
      <c r="B11397" t="s">
        <v>19</v>
      </c>
      <c r="C11397" t="s">
        <v>26</v>
      </c>
      <c r="D11397">
        <v>3360.42</v>
      </c>
      <c r="E11397">
        <v>0.18</v>
      </c>
      <c r="F11397">
        <f t="shared" si="356"/>
        <v>604.87559999999996</v>
      </c>
      <c r="G11397">
        <f t="shared" si="357"/>
        <v>2755.5444000000002</v>
      </c>
      <c r="H11397">
        <v>3</v>
      </c>
      <c r="I11397" s="17">
        <v>45305</v>
      </c>
      <c r="J11397" s="17">
        <v>45308</v>
      </c>
      <c r="K11397" t="s">
        <v>21</v>
      </c>
      <c r="L11397" t="s">
        <v>22</v>
      </c>
      <c r="M11397">
        <v>671.61</v>
      </c>
      <c r="N11397" t="s">
        <v>48</v>
      </c>
    </row>
    <row r="11398" spans="1:14" ht="14.25" customHeight="1" x14ac:dyDescent="0.3">
      <c r="A11398" t="s">
        <v>4689</v>
      </c>
      <c r="B11398" t="s">
        <v>13</v>
      </c>
      <c r="C11398" t="s">
        <v>26</v>
      </c>
      <c r="D11398">
        <v>3362.25</v>
      </c>
      <c r="E11398">
        <v>0.02</v>
      </c>
      <c r="F11398">
        <f t="shared" si="356"/>
        <v>67.245000000000005</v>
      </c>
      <c r="G11398">
        <f t="shared" si="357"/>
        <v>3295.0050000000001</v>
      </c>
      <c r="H11398">
        <v>3</v>
      </c>
      <c r="I11398" s="17">
        <v>45087</v>
      </c>
      <c r="J11398" s="17">
        <v>45089</v>
      </c>
      <c r="K11398" t="s">
        <v>21</v>
      </c>
      <c r="L11398" t="s">
        <v>22</v>
      </c>
      <c r="M11398">
        <v>869.88</v>
      </c>
      <c r="N11398" t="s">
        <v>28</v>
      </c>
    </row>
    <row r="11399" spans="1:14" ht="14.25" customHeight="1" x14ac:dyDescent="0.3">
      <c r="A11399" t="s">
        <v>13934</v>
      </c>
      <c r="B11399" t="s">
        <v>25</v>
      </c>
      <c r="C11399" t="s">
        <v>26</v>
      </c>
      <c r="D11399">
        <v>3368</v>
      </c>
      <c r="E11399">
        <v>0.15</v>
      </c>
      <c r="F11399">
        <f t="shared" si="356"/>
        <v>505.2</v>
      </c>
      <c r="G11399">
        <f t="shared" si="357"/>
        <v>2862.8</v>
      </c>
      <c r="H11399">
        <v>3</v>
      </c>
      <c r="I11399" s="17">
        <v>45072</v>
      </c>
      <c r="J11399" s="17">
        <v>45073</v>
      </c>
      <c r="K11399" t="s">
        <v>31</v>
      </c>
      <c r="L11399" t="s">
        <v>16</v>
      </c>
      <c r="M11399">
        <v>680.31</v>
      </c>
      <c r="N11399" t="s">
        <v>34</v>
      </c>
    </row>
    <row r="11400" spans="1:14" ht="14.25" customHeight="1" x14ac:dyDescent="0.3">
      <c r="A11400" t="s">
        <v>14250</v>
      </c>
      <c r="B11400" t="s">
        <v>25</v>
      </c>
      <c r="C11400" t="s">
        <v>26</v>
      </c>
      <c r="D11400">
        <v>3372.21</v>
      </c>
      <c r="E11400">
        <v>0.42</v>
      </c>
      <c r="F11400">
        <f t="shared" si="356"/>
        <v>1416.3281999999999</v>
      </c>
      <c r="G11400">
        <f t="shared" si="357"/>
        <v>1955.8818000000001</v>
      </c>
      <c r="H11400">
        <v>3</v>
      </c>
      <c r="I11400" s="17">
        <v>45406</v>
      </c>
      <c r="J11400" s="17">
        <v>45407</v>
      </c>
      <c r="K11400" t="s">
        <v>21</v>
      </c>
      <c r="L11400" t="s">
        <v>22</v>
      </c>
      <c r="M11400">
        <v>615.97</v>
      </c>
      <c r="N11400" t="s">
        <v>48</v>
      </c>
    </row>
    <row r="11401" spans="1:14" ht="14.25" customHeight="1" x14ac:dyDescent="0.3">
      <c r="A11401" t="s">
        <v>10724</v>
      </c>
      <c r="B11401" t="s">
        <v>25</v>
      </c>
      <c r="C11401" t="s">
        <v>14</v>
      </c>
      <c r="D11401">
        <v>3383.23</v>
      </c>
      <c r="E11401">
        <v>0.28999999999999998</v>
      </c>
      <c r="F11401">
        <f t="shared" si="356"/>
        <v>981.13669999999991</v>
      </c>
      <c r="G11401">
        <f t="shared" si="357"/>
        <v>2402.0933</v>
      </c>
      <c r="H11401">
        <v>3</v>
      </c>
      <c r="I11401" s="17">
        <v>45259</v>
      </c>
      <c r="J11401" s="17">
        <v>45260</v>
      </c>
      <c r="K11401" t="s">
        <v>21</v>
      </c>
      <c r="L11401" t="s">
        <v>27</v>
      </c>
      <c r="M11401">
        <v>219.27</v>
      </c>
      <c r="N11401" t="s">
        <v>23</v>
      </c>
    </row>
    <row r="11402" spans="1:14" ht="14.25" customHeight="1" x14ac:dyDescent="0.3">
      <c r="A11402" t="s">
        <v>7982</v>
      </c>
      <c r="B11402" t="s">
        <v>19</v>
      </c>
      <c r="C11402" t="s">
        <v>20</v>
      </c>
      <c r="D11402">
        <v>3387.22</v>
      </c>
      <c r="E11402">
        <v>0.26</v>
      </c>
      <c r="F11402">
        <f t="shared" si="356"/>
        <v>880.67719999999997</v>
      </c>
      <c r="G11402">
        <f t="shared" si="357"/>
        <v>2506.5427999999997</v>
      </c>
      <c r="H11402">
        <v>3</v>
      </c>
      <c r="I11402" s="17">
        <v>45046</v>
      </c>
      <c r="J11402" s="17">
        <v>45047</v>
      </c>
      <c r="K11402" t="s">
        <v>15</v>
      </c>
      <c r="L11402" t="s">
        <v>22</v>
      </c>
      <c r="M11402">
        <v>987.3</v>
      </c>
      <c r="N11402" t="s">
        <v>39</v>
      </c>
    </row>
    <row r="11403" spans="1:14" ht="14.25" customHeight="1" x14ac:dyDescent="0.3">
      <c r="A11403" t="s">
        <v>12313</v>
      </c>
      <c r="B11403" t="s">
        <v>13</v>
      </c>
      <c r="C11403" t="s">
        <v>36</v>
      </c>
      <c r="D11403">
        <v>3388.01</v>
      </c>
      <c r="E11403">
        <v>0.35</v>
      </c>
      <c r="F11403">
        <f t="shared" si="356"/>
        <v>1185.8035</v>
      </c>
      <c r="G11403">
        <f t="shared" si="357"/>
        <v>2202.2065000000002</v>
      </c>
      <c r="H11403">
        <v>3</v>
      </c>
      <c r="I11403" s="17">
        <v>45351</v>
      </c>
      <c r="J11403" s="17">
        <v>45355</v>
      </c>
      <c r="K11403" t="s">
        <v>31</v>
      </c>
      <c r="L11403" t="s">
        <v>16</v>
      </c>
      <c r="M11403">
        <v>934.55</v>
      </c>
      <c r="N11403" t="s">
        <v>48</v>
      </c>
    </row>
    <row r="11404" spans="1:14" ht="14.25" customHeight="1" x14ac:dyDescent="0.3">
      <c r="A11404" t="s">
        <v>8384</v>
      </c>
      <c r="B11404" t="s">
        <v>19</v>
      </c>
      <c r="C11404" t="s">
        <v>36</v>
      </c>
      <c r="D11404">
        <v>3388.61</v>
      </c>
      <c r="E11404">
        <v>0.19</v>
      </c>
      <c r="F11404">
        <f t="shared" si="356"/>
        <v>643.83590000000004</v>
      </c>
      <c r="G11404">
        <f t="shared" si="357"/>
        <v>2744.7741000000001</v>
      </c>
      <c r="H11404">
        <v>3</v>
      </c>
      <c r="I11404" s="17">
        <v>45408</v>
      </c>
      <c r="J11404" s="17">
        <v>45415</v>
      </c>
      <c r="K11404" t="s">
        <v>21</v>
      </c>
      <c r="L11404" t="s">
        <v>27</v>
      </c>
      <c r="M11404">
        <v>429.12</v>
      </c>
      <c r="N11404" t="s">
        <v>28</v>
      </c>
    </row>
    <row r="11405" spans="1:14" ht="14.25" customHeight="1" x14ac:dyDescent="0.3">
      <c r="A11405" t="s">
        <v>10031</v>
      </c>
      <c r="B11405" t="s">
        <v>41</v>
      </c>
      <c r="C11405" t="s">
        <v>36</v>
      </c>
      <c r="D11405">
        <v>3396.3</v>
      </c>
      <c r="E11405">
        <v>0.32</v>
      </c>
      <c r="F11405">
        <f t="shared" si="356"/>
        <v>1086.816</v>
      </c>
      <c r="G11405">
        <f t="shared" si="357"/>
        <v>2309.4840000000004</v>
      </c>
      <c r="H11405">
        <v>3</v>
      </c>
      <c r="I11405" s="17">
        <v>45421</v>
      </c>
      <c r="J11405" s="17">
        <v>45428</v>
      </c>
      <c r="K11405" t="s">
        <v>31</v>
      </c>
      <c r="L11405" t="s">
        <v>22</v>
      </c>
      <c r="M11405">
        <v>478.99</v>
      </c>
      <c r="N11405" t="s">
        <v>34</v>
      </c>
    </row>
    <row r="11406" spans="1:14" ht="14.25" customHeight="1" x14ac:dyDescent="0.3">
      <c r="A11406" t="s">
        <v>12485</v>
      </c>
      <c r="B11406" t="s">
        <v>41</v>
      </c>
      <c r="C11406" t="s">
        <v>20</v>
      </c>
      <c r="D11406">
        <v>3397.4</v>
      </c>
      <c r="E11406">
        <v>0.35</v>
      </c>
      <c r="F11406">
        <f t="shared" si="356"/>
        <v>1189.0899999999999</v>
      </c>
      <c r="G11406">
        <f t="shared" si="357"/>
        <v>2208.3100000000004</v>
      </c>
      <c r="H11406">
        <v>3</v>
      </c>
      <c r="I11406" s="17">
        <v>45280</v>
      </c>
      <c r="J11406" s="17">
        <v>45287</v>
      </c>
      <c r="K11406" t="s">
        <v>21</v>
      </c>
      <c r="L11406" t="s">
        <v>27</v>
      </c>
      <c r="M11406">
        <v>846.44</v>
      </c>
      <c r="N11406" t="s">
        <v>17</v>
      </c>
    </row>
    <row r="11407" spans="1:14" ht="14.25" customHeight="1" x14ac:dyDescent="0.3">
      <c r="A11407" t="s">
        <v>12607</v>
      </c>
      <c r="B11407" t="s">
        <v>41</v>
      </c>
      <c r="C11407" t="s">
        <v>14</v>
      </c>
      <c r="D11407">
        <v>3397.42</v>
      </c>
      <c r="E11407">
        <v>0.02</v>
      </c>
      <c r="F11407">
        <f t="shared" si="356"/>
        <v>67.948400000000007</v>
      </c>
      <c r="G11407">
        <f t="shared" si="357"/>
        <v>3329.4715999999999</v>
      </c>
      <c r="H11407">
        <v>3</v>
      </c>
      <c r="I11407" s="17">
        <v>45008</v>
      </c>
      <c r="J11407" s="17">
        <v>45011</v>
      </c>
      <c r="K11407" t="s">
        <v>31</v>
      </c>
      <c r="L11407" t="s">
        <v>16</v>
      </c>
      <c r="M11407">
        <v>216.59</v>
      </c>
      <c r="N11407" t="s">
        <v>39</v>
      </c>
    </row>
    <row r="11408" spans="1:14" ht="14.25" customHeight="1" x14ac:dyDescent="0.3">
      <c r="A11408" t="s">
        <v>4533</v>
      </c>
      <c r="B11408" t="s">
        <v>25</v>
      </c>
      <c r="C11408" t="s">
        <v>20</v>
      </c>
      <c r="D11408">
        <v>3404.71</v>
      </c>
      <c r="E11408">
        <v>0.3</v>
      </c>
      <c r="F11408">
        <f t="shared" si="356"/>
        <v>1021.413</v>
      </c>
      <c r="G11408">
        <f t="shared" si="357"/>
        <v>2383.297</v>
      </c>
      <c r="H11408">
        <v>3</v>
      </c>
      <c r="I11408" s="17">
        <v>45476</v>
      </c>
      <c r="J11408" s="17">
        <v>45481</v>
      </c>
      <c r="K11408" t="s">
        <v>21</v>
      </c>
      <c r="L11408" t="s">
        <v>22</v>
      </c>
      <c r="M11408">
        <v>443.84</v>
      </c>
      <c r="N11408" t="s">
        <v>23</v>
      </c>
    </row>
    <row r="11409" spans="1:14" ht="14.25" customHeight="1" x14ac:dyDescent="0.3">
      <c r="A11409" t="s">
        <v>5508</v>
      </c>
      <c r="B11409" t="s">
        <v>13</v>
      </c>
      <c r="C11409" t="s">
        <v>36</v>
      </c>
      <c r="D11409">
        <v>3409.07</v>
      </c>
      <c r="E11409">
        <v>0.14000000000000001</v>
      </c>
      <c r="F11409">
        <f t="shared" si="356"/>
        <v>477.26980000000009</v>
      </c>
      <c r="G11409">
        <f t="shared" si="357"/>
        <v>2931.8002000000001</v>
      </c>
      <c r="H11409">
        <v>3</v>
      </c>
      <c r="I11409" s="17">
        <v>45220</v>
      </c>
      <c r="J11409" s="17">
        <v>45227</v>
      </c>
      <c r="K11409" t="s">
        <v>31</v>
      </c>
      <c r="L11409" t="s">
        <v>22</v>
      </c>
      <c r="M11409">
        <v>974.17</v>
      </c>
      <c r="N11409" t="s">
        <v>34</v>
      </c>
    </row>
    <row r="11410" spans="1:14" ht="14.25" customHeight="1" x14ac:dyDescent="0.3">
      <c r="A11410" t="s">
        <v>818</v>
      </c>
      <c r="B11410" t="s">
        <v>25</v>
      </c>
      <c r="C11410" t="s">
        <v>20</v>
      </c>
      <c r="D11410">
        <v>3409.46</v>
      </c>
      <c r="E11410">
        <v>0.38</v>
      </c>
      <c r="F11410">
        <f t="shared" si="356"/>
        <v>1295.5948000000001</v>
      </c>
      <c r="G11410">
        <f t="shared" si="357"/>
        <v>2113.8652000000002</v>
      </c>
      <c r="H11410">
        <v>3</v>
      </c>
      <c r="I11410" s="17">
        <v>45417</v>
      </c>
      <c r="J11410" s="17">
        <v>45423</v>
      </c>
      <c r="K11410" t="s">
        <v>31</v>
      </c>
      <c r="L11410" t="s">
        <v>27</v>
      </c>
      <c r="M11410">
        <v>367.7</v>
      </c>
      <c r="N11410" t="s">
        <v>17</v>
      </c>
    </row>
    <row r="11411" spans="1:14" ht="14.25" customHeight="1" x14ac:dyDescent="0.3">
      <c r="A11411" t="s">
        <v>13446</v>
      </c>
      <c r="B11411" t="s">
        <v>19</v>
      </c>
      <c r="C11411" t="s">
        <v>33</v>
      </c>
      <c r="D11411">
        <v>3413.34</v>
      </c>
      <c r="E11411">
        <v>0.42</v>
      </c>
      <c r="F11411">
        <f t="shared" si="356"/>
        <v>1433.6028000000001</v>
      </c>
      <c r="G11411">
        <f t="shared" si="357"/>
        <v>1979.7372</v>
      </c>
      <c r="H11411">
        <v>3</v>
      </c>
      <c r="I11411" s="17">
        <v>45400</v>
      </c>
      <c r="J11411" s="17">
        <v>45406</v>
      </c>
      <c r="K11411" t="s">
        <v>21</v>
      </c>
      <c r="L11411" t="s">
        <v>27</v>
      </c>
      <c r="M11411">
        <v>414.15</v>
      </c>
      <c r="N11411" t="s">
        <v>17</v>
      </c>
    </row>
    <row r="11412" spans="1:14" ht="14.25" customHeight="1" x14ac:dyDescent="0.3">
      <c r="A11412" t="s">
        <v>14956</v>
      </c>
      <c r="B11412" t="s">
        <v>25</v>
      </c>
      <c r="C11412" t="s">
        <v>26</v>
      </c>
      <c r="D11412">
        <v>3415.61</v>
      </c>
      <c r="E11412">
        <v>0.11</v>
      </c>
      <c r="F11412">
        <f t="shared" si="356"/>
        <v>375.71710000000002</v>
      </c>
      <c r="G11412">
        <f t="shared" si="357"/>
        <v>3039.8929000000003</v>
      </c>
      <c r="H11412">
        <v>3</v>
      </c>
      <c r="I11412" s="17">
        <v>45614</v>
      </c>
      <c r="J11412" s="17">
        <v>45618</v>
      </c>
      <c r="K11412" t="s">
        <v>31</v>
      </c>
      <c r="L11412" t="s">
        <v>22</v>
      </c>
      <c r="M11412">
        <v>402.83</v>
      </c>
      <c r="N11412" t="s">
        <v>48</v>
      </c>
    </row>
    <row r="11413" spans="1:14" ht="14.25" customHeight="1" x14ac:dyDescent="0.3">
      <c r="A11413" t="s">
        <v>11189</v>
      </c>
      <c r="B11413" t="s">
        <v>25</v>
      </c>
      <c r="C11413" t="s">
        <v>26</v>
      </c>
      <c r="D11413">
        <v>3418.91</v>
      </c>
      <c r="E11413">
        <v>0.14000000000000001</v>
      </c>
      <c r="F11413">
        <f t="shared" si="356"/>
        <v>478.6474</v>
      </c>
      <c r="G11413">
        <f t="shared" si="357"/>
        <v>2940.2626</v>
      </c>
      <c r="H11413">
        <v>3</v>
      </c>
      <c r="I11413" s="17">
        <v>45013</v>
      </c>
      <c r="J11413" s="17">
        <v>45015</v>
      </c>
      <c r="K11413" t="s">
        <v>31</v>
      </c>
      <c r="L11413" t="s">
        <v>16</v>
      </c>
      <c r="M11413">
        <v>626.64</v>
      </c>
      <c r="N11413" t="s">
        <v>48</v>
      </c>
    </row>
    <row r="11414" spans="1:14" ht="14.25" customHeight="1" x14ac:dyDescent="0.3">
      <c r="A11414" t="s">
        <v>8879</v>
      </c>
      <c r="B11414" t="s">
        <v>19</v>
      </c>
      <c r="C11414" t="s">
        <v>33</v>
      </c>
      <c r="D11414">
        <v>3428.51</v>
      </c>
      <c r="E11414">
        <v>0.32</v>
      </c>
      <c r="F11414">
        <f t="shared" si="356"/>
        <v>1097.1232</v>
      </c>
      <c r="G11414">
        <f t="shared" si="357"/>
        <v>2331.3868000000002</v>
      </c>
      <c r="H11414">
        <v>3</v>
      </c>
      <c r="I11414" s="17">
        <v>45231</v>
      </c>
      <c r="J11414" s="17">
        <v>45234</v>
      </c>
      <c r="K11414" t="s">
        <v>15</v>
      </c>
      <c r="L11414" t="s">
        <v>16</v>
      </c>
      <c r="M11414">
        <v>790.5</v>
      </c>
      <c r="N11414" t="s">
        <v>34</v>
      </c>
    </row>
    <row r="11415" spans="1:14" ht="14.25" customHeight="1" x14ac:dyDescent="0.3">
      <c r="A11415" t="s">
        <v>12521</v>
      </c>
      <c r="B11415" t="s">
        <v>19</v>
      </c>
      <c r="C11415" t="s">
        <v>36</v>
      </c>
      <c r="D11415">
        <v>3429.22</v>
      </c>
      <c r="E11415">
        <v>0.33</v>
      </c>
      <c r="F11415">
        <f t="shared" si="356"/>
        <v>1131.6425999999999</v>
      </c>
      <c r="G11415">
        <f t="shared" si="357"/>
        <v>2297.5774000000001</v>
      </c>
      <c r="H11415">
        <v>3</v>
      </c>
      <c r="I11415" s="17">
        <v>45242</v>
      </c>
      <c r="J11415" s="17">
        <v>45247</v>
      </c>
      <c r="K11415" t="s">
        <v>15</v>
      </c>
      <c r="L11415" t="s">
        <v>22</v>
      </c>
      <c r="M11415">
        <v>769.46</v>
      </c>
      <c r="N11415" t="s">
        <v>39</v>
      </c>
    </row>
    <row r="11416" spans="1:14" ht="14.25" customHeight="1" x14ac:dyDescent="0.3">
      <c r="A11416" t="s">
        <v>11110</v>
      </c>
      <c r="B11416" t="s">
        <v>25</v>
      </c>
      <c r="C11416" t="s">
        <v>36</v>
      </c>
      <c r="D11416">
        <v>3432.14</v>
      </c>
      <c r="E11416">
        <v>0.1</v>
      </c>
      <c r="F11416">
        <f t="shared" si="356"/>
        <v>343.214</v>
      </c>
      <c r="G11416">
        <f t="shared" si="357"/>
        <v>3088.9259999999999</v>
      </c>
      <c r="H11416">
        <v>3</v>
      </c>
      <c r="I11416" s="17">
        <v>44968</v>
      </c>
      <c r="J11416" s="17">
        <v>44975</v>
      </c>
      <c r="K11416" t="s">
        <v>15</v>
      </c>
      <c r="L11416" t="s">
        <v>22</v>
      </c>
      <c r="M11416">
        <v>271.55</v>
      </c>
      <c r="N11416" t="s">
        <v>39</v>
      </c>
    </row>
    <row r="11417" spans="1:14" ht="14.25" customHeight="1" x14ac:dyDescent="0.3">
      <c r="A11417" t="s">
        <v>12137</v>
      </c>
      <c r="B11417" t="s">
        <v>41</v>
      </c>
      <c r="C11417" t="s">
        <v>33</v>
      </c>
      <c r="D11417">
        <v>3448.73</v>
      </c>
      <c r="E11417">
        <v>0.32</v>
      </c>
      <c r="F11417">
        <f t="shared" si="356"/>
        <v>1103.5935999999999</v>
      </c>
      <c r="G11417">
        <f t="shared" si="357"/>
        <v>2345.1364000000003</v>
      </c>
      <c r="H11417">
        <v>3</v>
      </c>
      <c r="I11417" s="17">
        <v>45442</v>
      </c>
      <c r="J11417" s="17">
        <v>45445</v>
      </c>
      <c r="K11417" t="s">
        <v>31</v>
      </c>
      <c r="L11417" t="s">
        <v>27</v>
      </c>
      <c r="M11417">
        <v>568.5</v>
      </c>
      <c r="N11417" t="s">
        <v>39</v>
      </c>
    </row>
    <row r="11418" spans="1:14" ht="14.25" customHeight="1" x14ac:dyDescent="0.3">
      <c r="A11418" t="s">
        <v>4658</v>
      </c>
      <c r="B11418" t="s">
        <v>19</v>
      </c>
      <c r="C11418" t="s">
        <v>33</v>
      </c>
      <c r="D11418">
        <v>3448.87</v>
      </c>
      <c r="E11418">
        <v>0.17</v>
      </c>
      <c r="F11418">
        <f t="shared" si="356"/>
        <v>586.30790000000002</v>
      </c>
      <c r="G11418">
        <f t="shared" si="357"/>
        <v>2862.5621000000001</v>
      </c>
      <c r="H11418">
        <v>3</v>
      </c>
      <c r="I11418" s="17">
        <v>45405</v>
      </c>
      <c r="J11418" s="17">
        <v>45411</v>
      </c>
      <c r="K11418" t="s">
        <v>21</v>
      </c>
      <c r="L11418" t="s">
        <v>16</v>
      </c>
      <c r="M11418">
        <v>859.51</v>
      </c>
      <c r="N11418" t="s">
        <v>34</v>
      </c>
    </row>
    <row r="11419" spans="1:14" ht="14.25" customHeight="1" x14ac:dyDescent="0.3">
      <c r="A11419" t="s">
        <v>574</v>
      </c>
      <c r="B11419" t="s">
        <v>41</v>
      </c>
      <c r="C11419" t="s">
        <v>14</v>
      </c>
      <c r="D11419">
        <v>3452.41</v>
      </c>
      <c r="E11419">
        <v>0.32</v>
      </c>
      <c r="F11419">
        <f t="shared" si="356"/>
        <v>1104.7711999999999</v>
      </c>
      <c r="G11419">
        <f t="shared" si="357"/>
        <v>2347.6387999999997</v>
      </c>
      <c r="H11419">
        <v>3</v>
      </c>
      <c r="I11419" s="17">
        <v>45138</v>
      </c>
      <c r="J11419" s="17">
        <v>45139</v>
      </c>
      <c r="K11419" t="s">
        <v>15</v>
      </c>
      <c r="L11419" t="s">
        <v>22</v>
      </c>
      <c r="M11419">
        <v>871.42</v>
      </c>
      <c r="N11419" t="s">
        <v>48</v>
      </c>
    </row>
    <row r="11420" spans="1:14" ht="14.25" customHeight="1" x14ac:dyDescent="0.3">
      <c r="A11420" t="s">
        <v>7717</v>
      </c>
      <c r="B11420" t="s">
        <v>25</v>
      </c>
      <c r="C11420" t="s">
        <v>36</v>
      </c>
      <c r="D11420">
        <v>3453.75</v>
      </c>
      <c r="E11420">
        <v>0.46</v>
      </c>
      <c r="F11420">
        <f t="shared" si="356"/>
        <v>1588.7250000000001</v>
      </c>
      <c r="G11420">
        <f t="shared" si="357"/>
        <v>1865.0249999999999</v>
      </c>
      <c r="H11420">
        <v>3</v>
      </c>
      <c r="I11420" s="17">
        <v>45527</v>
      </c>
      <c r="J11420" s="17">
        <v>45530</v>
      </c>
      <c r="K11420" t="s">
        <v>31</v>
      </c>
      <c r="L11420" t="s">
        <v>16</v>
      </c>
      <c r="M11420">
        <v>788.11</v>
      </c>
      <c r="N11420" t="s">
        <v>17</v>
      </c>
    </row>
    <row r="11421" spans="1:14" ht="14.25" customHeight="1" x14ac:dyDescent="0.3">
      <c r="A11421" t="s">
        <v>8692</v>
      </c>
      <c r="B11421" t="s">
        <v>25</v>
      </c>
      <c r="C11421" t="s">
        <v>33</v>
      </c>
      <c r="D11421">
        <v>3462.59</v>
      </c>
      <c r="E11421">
        <v>0.06</v>
      </c>
      <c r="F11421">
        <f t="shared" si="356"/>
        <v>207.75540000000001</v>
      </c>
      <c r="G11421">
        <f t="shared" si="357"/>
        <v>3254.8346000000001</v>
      </c>
      <c r="H11421">
        <v>3</v>
      </c>
      <c r="I11421" s="17">
        <v>45483</v>
      </c>
      <c r="J11421" s="17">
        <v>45487</v>
      </c>
      <c r="K11421" t="s">
        <v>15</v>
      </c>
      <c r="L11421" t="s">
        <v>22</v>
      </c>
      <c r="M11421">
        <v>747.34</v>
      </c>
      <c r="N11421" t="s">
        <v>28</v>
      </c>
    </row>
    <row r="11422" spans="1:14" ht="14.25" customHeight="1" x14ac:dyDescent="0.3">
      <c r="A11422" t="s">
        <v>9167</v>
      </c>
      <c r="B11422" t="s">
        <v>13</v>
      </c>
      <c r="C11422" t="s">
        <v>26</v>
      </c>
      <c r="D11422">
        <v>3466.58</v>
      </c>
      <c r="E11422">
        <v>0.28999999999999998</v>
      </c>
      <c r="F11422">
        <f t="shared" si="356"/>
        <v>1005.3081999999999</v>
      </c>
      <c r="G11422">
        <f t="shared" si="357"/>
        <v>2461.2718</v>
      </c>
      <c r="H11422">
        <v>3</v>
      </c>
      <c r="I11422" s="17">
        <v>45479</v>
      </c>
      <c r="J11422" s="17">
        <v>45483</v>
      </c>
      <c r="K11422" t="s">
        <v>21</v>
      </c>
      <c r="L11422" t="s">
        <v>27</v>
      </c>
      <c r="M11422">
        <v>332.11</v>
      </c>
      <c r="N11422" t="s">
        <v>23</v>
      </c>
    </row>
    <row r="11423" spans="1:14" ht="14.25" customHeight="1" x14ac:dyDescent="0.3">
      <c r="A11423" t="s">
        <v>834</v>
      </c>
      <c r="B11423" t="s">
        <v>41</v>
      </c>
      <c r="C11423" t="s">
        <v>36</v>
      </c>
      <c r="D11423">
        <v>3467.32</v>
      </c>
      <c r="E11423">
        <v>0.43</v>
      </c>
      <c r="F11423">
        <f t="shared" si="356"/>
        <v>1490.9476</v>
      </c>
      <c r="G11423">
        <f t="shared" si="357"/>
        <v>1976.3724000000002</v>
      </c>
      <c r="H11423">
        <v>3</v>
      </c>
      <c r="I11423" s="17">
        <v>45193</v>
      </c>
      <c r="J11423" s="17">
        <v>45196</v>
      </c>
      <c r="K11423" t="s">
        <v>15</v>
      </c>
      <c r="L11423" t="s">
        <v>27</v>
      </c>
      <c r="M11423">
        <v>205.13</v>
      </c>
      <c r="N11423" t="s">
        <v>48</v>
      </c>
    </row>
    <row r="11424" spans="1:14" ht="14.25" customHeight="1" x14ac:dyDescent="0.3">
      <c r="A11424" t="s">
        <v>9249</v>
      </c>
      <c r="B11424" t="s">
        <v>41</v>
      </c>
      <c r="C11424" t="s">
        <v>14</v>
      </c>
      <c r="D11424">
        <v>3468.34</v>
      </c>
      <c r="E11424">
        <v>0.4</v>
      </c>
      <c r="F11424">
        <f t="shared" si="356"/>
        <v>1387.3360000000002</v>
      </c>
      <c r="G11424">
        <f t="shared" si="357"/>
        <v>2081.0039999999999</v>
      </c>
      <c r="H11424">
        <v>3</v>
      </c>
      <c r="I11424" s="17">
        <v>44933</v>
      </c>
      <c r="J11424" s="17">
        <v>44937</v>
      </c>
      <c r="K11424" t="s">
        <v>31</v>
      </c>
      <c r="L11424" t="s">
        <v>22</v>
      </c>
      <c r="M11424">
        <v>255.03</v>
      </c>
      <c r="N11424" t="s">
        <v>23</v>
      </c>
    </row>
    <row r="11425" spans="1:14" ht="14.25" customHeight="1" x14ac:dyDescent="0.3">
      <c r="A11425" t="s">
        <v>5400</v>
      </c>
      <c r="B11425" t="s">
        <v>41</v>
      </c>
      <c r="C11425" t="s">
        <v>36</v>
      </c>
      <c r="D11425">
        <v>3472.71</v>
      </c>
      <c r="E11425">
        <v>0.24</v>
      </c>
      <c r="F11425">
        <f t="shared" si="356"/>
        <v>833.45039999999995</v>
      </c>
      <c r="G11425">
        <f t="shared" si="357"/>
        <v>2639.2596000000003</v>
      </c>
      <c r="H11425">
        <v>3</v>
      </c>
      <c r="I11425" s="17">
        <v>45472</v>
      </c>
      <c r="J11425" s="17">
        <v>45475</v>
      </c>
      <c r="K11425" t="s">
        <v>31</v>
      </c>
      <c r="L11425" t="s">
        <v>22</v>
      </c>
      <c r="M11425">
        <v>322.70999999999998</v>
      </c>
      <c r="N11425" t="s">
        <v>34</v>
      </c>
    </row>
    <row r="11426" spans="1:14" ht="14.25" customHeight="1" x14ac:dyDescent="0.3">
      <c r="A11426" t="s">
        <v>11981</v>
      </c>
      <c r="B11426" t="s">
        <v>25</v>
      </c>
      <c r="C11426" t="s">
        <v>33</v>
      </c>
      <c r="D11426">
        <v>3474.38</v>
      </c>
      <c r="E11426">
        <v>0.13</v>
      </c>
      <c r="F11426">
        <f t="shared" si="356"/>
        <v>451.66940000000005</v>
      </c>
      <c r="G11426">
        <f t="shared" si="357"/>
        <v>3022.7105999999999</v>
      </c>
      <c r="H11426">
        <v>3</v>
      </c>
      <c r="I11426" s="17">
        <v>45537</v>
      </c>
      <c r="J11426" s="17">
        <v>45538</v>
      </c>
      <c r="K11426" t="s">
        <v>15</v>
      </c>
      <c r="L11426" t="s">
        <v>22</v>
      </c>
      <c r="M11426">
        <v>844.65</v>
      </c>
      <c r="N11426" t="s">
        <v>17</v>
      </c>
    </row>
    <row r="11427" spans="1:14" ht="14.25" customHeight="1" x14ac:dyDescent="0.3">
      <c r="A11427" t="s">
        <v>9102</v>
      </c>
      <c r="B11427" t="s">
        <v>25</v>
      </c>
      <c r="C11427" t="s">
        <v>14</v>
      </c>
      <c r="D11427">
        <v>3477.62</v>
      </c>
      <c r="E11427">
        <v>0.33</v>
      </c>
      <c r="F11427">
        <f t="shared" si="356"/>
        <v>1147.6146000000001</v>
      </c>
      <c r="G11427">
        <f t="shared" si="357"/>
        <v>2330.0054</v>
      </c>
      <c r="H11427">
        <v>3</v>
      </c>
      <c r="I11427" s="17">
        <v>45330</v>
      </c>
      <c r="J11427" s="17">
        <v>45337</v>
      </c>
      <c r="K11427" t="s">
        <v>21</v>
      </c>
      <c r="L11427" t="s">
        <v>16</v>
      </c>
      <c r="M11427">
        <v>767.5</v>
      </c>
      <c r="N11427" t="s">
        <v>23</v>
      </c>
    </row>
    <row r="11428" spans="1:14" ht="14.25" customHeight="1" x14ac:dyDescent="0.3">
      <c r="A11428" t="s">
        <v>8701</v>
      </c>
      <c r="B11428" t="s">
        <v>25</v>
      </c>
      <c r="C11428" t="s">
        <v>20</v>
      </c>
      <c r="D11428">
        <v>3478.07</v>
      </c>
      <c r="E11428">
        <v>0.28999999999999998</v>
      </c>
      <c r="F11428">
        <f t="shared" si="356"/>
        <v>1008.6403</v>
      </c>
      <c r="G11428">
        <f t="shared" si="357"/>
        <v>2469.4297000000001</v>
      </c>
      <c r="H11428">
        <v>3</v>
      </c>
      <c r="I11428" s="17">
        <v>45016</v>
      </c>
      <c r="J11428" s="17">
        <v>45017</v>
      </c>
      <c r="K11428" t="s">
        <v>31</v>
      </c>
      <c r="L11428" t="s">
        <v>27</v>
      </c>
      <c r="M11428">
        <v>839.83</v>
      </c>
      <c r="N11428" t="s">
        <v>48</v>
      </c>
    </row>
    <row r="11429" spans="1:14" ht="14.25" customHeight="1" x14ac:dyDescent="0.3">
      <c r="A11429" t="s">
        <v>581</v>
      </c>
      <c r="B11429" t="s">
        <v>41</v>
      </c>
      <c r="C11429" t="s">
        <v>26</v>
      </c>
      <c r="D11429">
        <v>3483.11</v>
      </c>
      <c r="E11429">
        <v>0.01</v>
      </c>
      <c r="F11429">
        <f t="shared" si="356"/>
        <v>34.831099999999999</v>
      </c>
      <c r="G11429">
        <f t="shared" si="357"/>
        <v>3448.2789000000002</v>
      </c>
      <c r="H11429">
        <v>3</v>
      </c>
      <c r="I11429" s="17">
        <v>44937</v>
      </c>
      <c r="J11429" s="17">
        <v>44940</v>
      </c>
      <c r="K11429" t="s">
        <v>15</v>
      </c>
      <c r="L11429" t="s">
        <v>22</v>
      </c>
      <c r="M11429">
        <v>855.4</v>
      </c>
      <c r="N11429" t="s">
        <v>39</v>
      </c>
    </row>
    <row r="11430" spans="1:14" ht="14.25" customHeight="1" x14ac:dyDescent="0.3">
      <c r="A11430" t="s">
        <v>7535</v>
      </c>
      <c r="B11430" t="s">
        <v>13</v>
      </c>
      <c r="C11430" t="s">
        <v>33</v>
      </c>
      <c r="D11430">
        <v>3483.82</v>
      </c>
      <c r="E11430">
        <v>0.08</v>
      </c>
      <c r="F11430">
        <f t="shared" si="356"/>
        <v>278.7056</v>
      </c>
      <c r="G11430">
        <f t="shared" si="357"/>
        <v>3205.1144000000004</v>
      </c>
      <c r="H11430">
        <v>3</v>
      </c>
      <c r="I11430" s="17">
        <v>45000</v>
      </c>
      <c r="J11430" s="17">
        <v>45007</v>
      </c>
      <c r="K11430" t="s">
        <v>21</v>
      </c>
      <c r="L11430" t="s">
        <v>16</v>
      </c>
      <c r="M11430">
        <v>335.37</v>
      </c>
      <c r="N11430" t="s">
        <v>28</v>
      </c>
    </row>
    <row r="11431" spans="1:14" ht="14.25" customHeight="1" x14ac:dyDescent="0.3">
      <c r="A11431" t="s">
        <v>6141</v>
      </c>
      <c r="B11431" t="s">
        <v>41</v>
      </c>
      <c r="C11431" t="s">
        <v>33</v>
      </c>
      <c r="D11431">
        <v>3489.63</v>
      </c>
      <c r="E11431">
        <v>0.23</v>
      </c>
      <c r="F11431">
        <f t="shared" si="356"/>
        <v>802.61490000000003</v>
      </c>
      <c r="G11431">
        <f t="shared" si="357"/>
        <v>2687.0151000000001</v>
      </c>
      <c r="H11431">
        <v>3</v>
      </c>
      <c r="I11431" s="17">
        <v>45596</v>
      </c>
      <c r="J11431" s="17">
        <v>45598</v>
      </c>
      <c r="K11431" t="s">
        <v>15</v>
      </c>
      <c r="L11431" t="s">
        <v>27</v>
      </c>
      <c r="M11431">
        <v>731.63</v>
      </c>
      <c r="N11431" t="s">
        <v>39</v>
      </c>
    </row>
    <row r="11432" spans="1:14" ht="14.25" customHeight="1" x14ac:dyDescent="0.3">
      <c r="A11432" t="s">
        <v>4499</v>
      </c>
      <c r="B11432" t="s">
        <v>19</v>
      </c>
      <c r="C11432" t="s">
        <v>26</v>
      </c>
      <c r="D11432">
        <v>3491.91</v>
      </c>
      <c r="E11432">
        <v>0.25</v>
      </c>
      <c r="F11432">
        <f t="shared" si="356"/>
        <v>872.97749999999996</v>
      </c>
      <c r="G11432">
        <f t="shared" si="357"/>
        <v>2618.9324999999999</v>
      </c>
      <c r="H11432">
        <v>3</v>
      </c>
      <c r="I11432" s="17">
        <v>45103</v>
      </c>
      <c r="J11432" s="17">
        <v>45104</v>
      </c>
      <c r="K11432" t="s">
        <v>31</v>
      </c>
      <c r="L11432" t="s">
        <v>22</v>
      </c>
      <c r="M11432">
        <v>648.72</v>
      </c>
      <c r="N11432" t="s">
        <v>23</v>
      </c>
    </row>
    <row r="11433" spans="1:14" ht="14.25" customHeight="1" x14ac:dyDescent="0.3">
      <c r="A11433" t="s">
        <v>74</v>
      </c>
      <c r="B11433" t="s">
        <v>13</v>
      </c>
      <c r="C11433" t="s">
        <v>36</v>
      </c>
      <c r="D11433">
        <v>3492.47</v>
      </c>
      <c r="E11433">
        <v>0.44</v>
      </c>
      <c r="F11433">
        <f t="shared" si="356"/>
        <v>1536.6867999999999</v>
      </c>
      <c r="G11433">
        <f t="shared" si="357"/>
        <v>1955.7831999999999</v>
      </c>
      <c r="H11433">
        <v>3</v>
      </c>
      <c r="I11433" s="17">
        <v>44956</v>
      </c>
      <c r="J11433" s="17">
        <v>44957</v>
      </c>
      <c r="K11433" t="s">
        <v>15</v>
      </c>
      <c r="L11433" t="s">
        <v>22</v>
      </c>
      <c r="M11433">
        <v>765.08</v>
      </c>
      <c r="N11433" t="s">
        <v>34</v>
      </c>
    </row>
    <row r="11434" spans="1:14" ht="14.25" customHeight="1" x14ac:dyDescent="0.3">
      <c r="A11434" t="s">
        <v>11248</v>
      </c>
      <c r="B11434" t="s">
        <v>25</v>
      </c>
      <c r="C11434" t="s">
        <v>26</v>
      </c>
      <c r="D11434">
        <v>3498.06</v>
      </c>
      <c r="E11434">
        <v>0.32</v>
      </c>
      <c r="F11434">
        <f t="shared" si="356"/>
        <v>1119.3792000000001</v>
      </c>
      <c r="G11434">
        <f t="shared" si="357"/>
        <v>2378.6808000000001</v>
      </c>
      <c r="H11434">
        <v>3</v>
      </c>
      <c r="I11434" s="17">
        <v>45624</v>
      </c>
      <c r="J11434" s="17">
        <v>45625</v>
      </c>
      <c r="K11434" t="s">
        <v>31</v>
      </c>
      <c r="L11434" t="s">
        <v>22</v>
      </c>
      <c r="M11434">
        <v>935.85</v>
      </c>
      <c r="N11434" t="s">
        <v>28</v>
      </c>
    </row>
    <row r="11435" spans="1:14" ht="14.25" customHeight="1" x14ac:dyDescent="0.3">
      <c r="A11435" t="s">
        <v>2424</v>
      </c>
      <c r="B11435" t="s">
        <v>41</v>
      </c>
      <c r="C11435" t="s">
        <v>20</v>
      </c>
      <c r="D11435">
        <v>3498.64</v>
      </c>
      <c r="E11435">
        <v>0.11</v>
      </c>
      <c r="F11435">
        <f t="shared" si="356"/>
        <v>384.85039999999998</v>
      </c>
      <c r="G11435">
        <f t="shared" si="357"/>
        <v>3113.7896000000001</v>
      </c>
      <c r="H11435">
        <v>3</v>
      </c>
      <c r="I11435" s="17">
        <v>45487</v>
      </c>
      <c r="J11435" s="17">
        <v>45492</v>
      </c>
      <c r="K11435" t="s">
        <v>21</v>
      </c>
      <c r="L11435" t="s">
        <v>16</v>
      </c>
      <c r="M11435">
        <v>419.42</v>
      </c>
      <c r="N11435" t="s">
        <v>39</v>
      </c>
    </row>
    <row r="11436" spans="1:14" ht="14.25" customHeight="1" x14ac:dyDescent="0.3">
      <c r="A11436" t="s">
        <v>1502</v>
      </c>
      <c r="B11436" t="s">
        <v>25</v>
      </c>
      <c r="C11436" t="s">
        <v>36</v>
      </c>
      <c r="D11436">
        <v>3512.84</v>
      </c>
      <c r="E11436">
        <v>0.24</v>
      </c>
      <c r="F11436">
        <f t="shared" si="356"/>
        <v>843.08159999999998</v>
      </c>
      <c r="G11436">
        <f t="shared" si="357"/>
        <v>2669.7584000000002</v>
      </c>
      <c r="H11436">
        <v>3</v>
      </c>
      <c r="I11436" s="17">
        <v>45100</v>
      </c>
      <c r="J11436" s="17">
        <v>45106</v>
      </c>
      <c r="K11436" t="s">
        <v>31</v>
      </c>
      <c r="L11436" t="s">
        <v>22</v>
      </c>
      <c r="M11436">
        <v>268.11</v>
      </c>
      <c r="N11436" t="s">
        <v>23</v>
      </c>
    </row>
    <row r="11437" spans="1:14" ht="14.25" customHeight="1" x14ac:dyDescent="0.3">
      <c r="A11437" t="s">
        <v>10314</v>
      </c>
      <c r="B11437" t="s">
        <v>19</v>
      </c>
      <c r="C11437" t="s">
        <v>36</v>
      </c>
      <c r="D11437">
        <v>3516.71</v>
      </c>
      <c r="E11437">
        <v>0.24</v>
      </c>
      <c r="F11437">
        <f t="shared" si="356"/>
        <v>844.0104</v>
      </c>
      <c r="G11437">
        <f t="shared" si="357"/>
        <v>2672.6995999999999</v>
      </c>
      <c r="H11437">
        <v>3</v>
      </c>
      <c r="I11437" s="17">
        <v>45189</v>
      </c>
      <c r="J11437" s="17">
        <v>45193</v>
      </c>
      <c r="K11437" t="s">
        <v>31</v>
      </c>
      <c r="L11437" t="s">
        <v>16</v>
      </c>
      <c r="M11437">
        <v>755.24</v>
      </c>
      <c r="N11437" t="s">
        <v>34</v>
      </c>
    </row>
    <row r="11438" spans="1:14" ht="14.25" customHeight="1" x14ac:dyDescent="0.3">
      <c r="A11438" t="s">
        <v>14557</v>
      </c>
      <c r="B11438" t="s">
        <v>41</v>
      </c>
      <c r="C11438" t="s">
        <v>14</v>
      </c>
      <c r="D11438">
        <v>3517.32</v>
      </c>
      <c r="E11438">
        <v>0.37</v>
      </c>
      <c r="F11438">
        <f t="shared" si="356"/>
        <v>1301.4084</v>
      </c>
      <c r="G11438">
        <f t="shared" si="357"/>
        <v>2215.9116000000004</v>
      </c>
      <c r="H11438">
        <v>3</v>
      </c>
      <c r="I11438" s="17">
        <v>44928</v>
      </c>
      <c r="J11438" s="17">
        <v>44935</v>
      </c>
      <c r="K11438" t="s">
        <v>21</v>
      </c>
      <c r="L11438" t="s">
        <v>22</v>
      </c>
      <c r="M11438">
        <v>898.27</v>
      </c>
      <c r="N11438" t="s">
        <v>17</v>
      </c>
    </row>
    <row r="11439" spans="1:14" ht="14.25" customHeight="1" x14ac:dyDescent="0.3">
      <c r="A11439" t="s">
        <v>7143</v>
      </c>
      <c r="B11439" t="s">
        <v>13</v>
      </c>
      <c r="C11439" t="s">
        <v>36</v>
      </c>
      <c r="D11439">
        <v>3519.87</v>
      </c>
      <c r="E11439">
        <v>0.14000000000000001</v>
      </c>
      <c r="F11439">
        <f t="shared" si="356"/>
        <v>492.78180000000003</v>
      </c>
      <c r="G11439">
        <f t="shared" si="357"/>
        <v>3027.0881999999997</v>
      </c>
      <c r="H11439">
        <v>3</v>
      </c>
      <c r="I11439" s="17">
        <v>45422</v>
      </c>
      <c r="J11439" s="17">
        <v>45425</v>
      </c>
      <c r="K11439" t="s">
        <v>31</v>
      </c>
      <c r="L11439" t="s">
        <v>16</v>
      </c>
      <c r="M11439">
        <v>514.99</v>
      </c>
      <c r="N11439" t="s">
        <v>23</v>
      </c>
    </row>
    <row r="11440" spans="1:14" ht="14.25" customHeight="1" x14ac:dyDescent="0.3">
      <c r="A11440" t="s">
        <v>13694</v>
      </c>
      <c r="B11440" t="s">
        <v>41</v>
      </c>
      <c r="C11440" t="s">
        <v>36</v>
      </c>
      <c r="D11440">
        <v>3521.04</v>
      </c>
      <c r="E11440">
        <v>0.33</v>
      </c>
      <c r="F11440">
        <f t="shared" si="356"/>
        <v>1161.9431999999999</v>
      </c>
      <c r="G11440">
        <f t="shared" si="357"/>
        <v>2359.0968000000003</v>
      </c>
      <c r="H11440">
        <v>3</v>
      </c>
      <c r="I11440" s="17">
        <v>44951</v>
      </c>
      <c r="J11440" s="17">
        <v>44952</v>
      </c>
      <c r="K11440" t="s">
        <v>31</v>
      </c>
      <c r="L11440" t="s">
        <v>22</v>
      </c>
      <c r="M11440">
        <v>856.37</v>
      </c>
      <c r="N11440" t="s">
        <v>48</v>
      </c>
    </row>
    <row r="11441" spans="1:14" ht="14.25" customHeight="1" x14ac:dyDescent="0.3">
      <c r="A11441" t="s">
        <v>6362</v>
      </c>
      <c r="B11441" t="s">
        <v>13</v>
      </c>
      <c r="C11441" t="s">
        <v>20</v>
      </c>
      <c r="D11441">
        <v>3543</v>
      </c>
      <c r="E11441">
        <v>0.38</v>
      </c>
      <c r="F11441">
        <f t="shared" si="356"/>
        <v>1346.34</v>
      </c>
      <c r="G11441">
        <f t="shared" si="357"/>
        <v>2196.66</v>
      </c>
      <c r="H11441">
        <v>3</v>
      </c>
      <c r="I11441" s="17">
        <v>45454</v>
      </c>
      <c r="J11441" s="17">
        <v>45460</v>
      </c>
      <c r="K11441" t="s">
        <v>31</v>
      </c>
      <c r="L11441" t="s">
        <v>16</v>
      </c>
      <c r="M11441">
        <v>950.92</v>
      </c>
      <c r="N11441" t="s">
        <v>34</v>
      </c>
    </row>
    <row r="11442" spans="1:14" ht="14.25" customHeight="1" x14ac:dyDescent="0.3">
      <c r="A11442" t="s">
        <v>1270</v>
      </c>
      <c r="B11442" t="s">
        <v>19</v>
      </c>
      <c r="C11442" t="s">
        <v>33</v>
      </c>
      <c r="D11442">
        <v>3543.54</v>
      </c>
      <c r="E11442">
        <v>0.11</v>
      </c>
      <c r="F11442">
        <f t="shared" si="356"/>
        <v>389.7894</v>
      </c>
      <c r="G11442">
        <f t="shared" si="357"/>
        <v>3153.7505999999998</v>
      </c>
      <c r="H11442">
        <v>3</v>
      </c>
      <c r="I11442" s="17">
        <v>45150</v>
      </c>
      <c r="J11442" s="17">
        <v>45156</v>
      </c>
      <c r="K11442" t="s">
        <v>31</v>
      </c>
      <c r="L11442" t="s">
        <v>16</v>
      </c>
      <c r="M11442">
        <v>705.64</v>
      </c>
      <c r="N11442" t="s">
        <v>34</v>
      </c>
    </row>
    <row r="11443" spans="1:14" ht="14.25" customHeight="1" x14ac:dyDescent="0.3">
      <c r="A11443" t="s">
        <v>12294</v>
      </c>
      <c r="B11443" t="s">
        <v>25</v>
      </c>
      <c r="C11443" t="s">
        <v>20</v>
      </c>
      <c r="D11443">
        <v>3543.85</v>
      </c>
      <c r="E11443">
        <v>0.49</v>
      </c>
      <c r="F11443">
        <f t="shared" si="356"/>
        <v>1736.4865</v>
      </c>
      <c r="G11443">
        <f t="shared" si="357"/>
        <v>1807.3634999999999</v>
      </c>
      <c r="H11443">
        <v>3</v>
      </c>
      <c r="I11443" s="17">
        <v>45485</v>
      </c>
      <c r="J11443" s="17">
        <v>45489</v>
      </c>
      <c r="K11443" t="s">
        <v>31</v>
      </c>
      <c r="L11443" t="s">
        <v>22</v>
      </c>
      <c r="M11443">
        <v>231.93</v>
      </c>
      <c r="N11443" t="s">
        <v>48</v>
      </c>
    </row>
    <row r="11444" spans="1:14" ht="14.25" customHeight="1" x14ac:dyDescent="0.3">
      <c r="A11444" t="s">
        <v>13836</v>
      </c>
      <c r="B11444" t="s">
        <v>19</v>
      </c>
      <c r="C11444" t="s">
        <v>14</v>
      </c>
      <c r="D11444">
        <v>3551.68</v>
      </c>
      <c r="E11444">
        <v>0.5</v>
      </c>
      <c r="F11444">
        <f t="shared" si="356"/>
        <v>1775.84</v>
      </c>
      <c r="G11444">
        <f t="shared" si="357"/>
        <v>1775.84</v>
      </c>
      <c r="H11444">
        <v>3</v>
      </c>
      <c r="I11444" s="17">
        <v>45227</v>
      </c>
      <c r="J11444" s="17">
        <v>45233</v>
      </c>
      <c r="K11444" t="s">
        <v>21</v>
      </c>
      <c r="L11444" t="s">
        <v>16</v>
      </c>
      <c r="M11444">
        <v>317.5</v>
      </c>
      <c r="N11444" t="s">
        <v>23</v>
      </c>
    </row>
    <row r="11445" spans="1:14" ht="14.25" customHeight="1" x14ac:dyDescent="0.3">
      <c r="A11445" t="s">
        <v>3416</v>
      </c>
      <c r="B11445" t="s">
        <v>13</v>
      </c>
      <c r="C11445" t="s">
        <v>20</v>
      </c>
      <c r="D11445">
        <v>3559</v>
      </c>
      <c r="E11445">
        <v>0.32</v>
      </c>
      <c r="F11445">
        <f t="shared" si="356"/>
        <v>1138.8800000000001</v>
      </c>
      <c r="G11445">
        <f t="shared" si="357"/>
        <v>2420.12</v>
      </c>
      <c r="H11445">
        <v>3</v>
      </c>
      <c r="I11445" s="17">
        <v>45201</v>
      </c>
      <c r="J11445" s="17">
        <v>45203</v>
      </c>
      <c r="K11445" t="s">
        <v>31</v>
      </c>
      <c r="L11445" t="s">
        <v>22</v>
      </c>
      <c r="M11445">
        <v>264.02999999999997</v>
      </c>
      <c r="N11445" t="s">
        <v>17</v>
      </c>
    </row>
    <row r="11446" spans="1:14" ht="14.25" customHeight="1" x14ac:dyDescent="0.3">
      <c r="A11446" t="s">
        <v>2496</v>
      </c>
      <c r="B11446" t="s">
        <v>41</v>
      </c>
      <c r="C11446" t="s">
        <v>36</v>
      </c>
      <c r="D11446">
        <v>3560.01</v>
      </c>
      <c r="E11446">
        <v>0.14000000000000001</v>
      </c>
      <c r="F11446">
        <f t="shared" si="356"/>
        <v>498.40140000000008</v>
      </c>
      <c r="G11446">
        <f t="shared" si="357"/>
        <v>3061.6086</v>
      </c>
      <c r="H11446">
        <v>3</v>
      </c>
      <c r="I11446" s="17">
        <v>45353</v>
      </c>
      <c r="J11446" s="17">
        <v>45355</v>
      </c>
      <c r="K11446" t="s">
        <v>15</v>
      </c>
      <c r="L11446" t="s">
        <v>22</v>
      </c>
      <c r="M11446">
        <v>884.02</v>
      </c>
      <c r="N11446" t="s">
        <v>23</v>
      </c>
    </row>
    <row r="11447" spans="1:14" ht="14.25" customHeight="1" x14ac:dyDescent="0.3">
      <c r="A11447" t="s">
        <v>8629</v>
      </c>
      <c r="B11447" t="s">
        <v>13</v>
      </c>
      <c r="C11447" t="s">
        <v>36</v>
      </c>
      <c r="D11447">
        <v>3560.11</v>
      </c>
      <c r="E11447">
        <v>0.09</v>
      </c>
      <c r="F11447">
        <f t="shared" si="356"/>
        <v>320.40989999999999</v>
      </c>
      <c r="G11447">
        <f t="shared" si="357"/>
        <v>3239.7001</v>
      </c>
      <c r="H11447">
        <v>3</v>
      </c>
      <c r="I11447" s="17">
        <v>45180</v>
      </c>
      <c r="J11447" s="17">
        <v>45183</v>
      </c>
      <c r="K11447" t="s">
        <v>31</v>
      </c>
      <c r="L11447" t="s">
        <v>22</v>
      </c>
      <c r="M11447">
        <v>726.48</v>
      </c>
      <c r="N11447" t="s">
        <v>23</v>
      </c>
    </row>
    <row r="11448" spans="1:14" ht="14.25" customHeight="1" x14ac:dyDescent="0.3">
      <c r="A11448" t="s">
        <v>14884</v>
      </c>
      <c r="B11448" t="s">
        <v>13</v>
      </c>
      <c r="C11448" t="s">
        <v>20</v>
      </c>
      <c r="D11448">
        <v>3564.29</v>
      </c>
      <c r="E11448">
        <v>0.14000000000000001</v>
      </c>
      <c r="F11448">
        <f t="shared" si="356"/>
        <v>499.00060000000002</v>
      </c>
      <c r="G11448">
        <f t="shared" si="357"/>
        <v>3065.2894000000001</v>
      </c>
      <c r="H11448">
        <v>3</v>
      </c>
      <c r="I11448" s="17">
        <v>45168</v>
      </c>
      <c r="J11448" s="17">
        <v>45170</v>
      </c>
      <c r="K11448" t="s">
        <v>21</v>
      </c>
      <c r="L11448" t="s">
        <v>16</v>
      </c>
      <c r="M11448">
        <v>800.1</v>
      </c>
      <c r="N11448" t="s">
        <v>34</v>
      </c>
    </row>
    <row r="11449" spans="1:14" ht="14.25" customHeight="1" x14ac:dyDescent="0.3">
      <c r="A11449" t="s">
        <v>14092</v>
      </c>
      <c r="B11449" t="s">
        <v>13</v>
      </c>
      <c r="C11449" t="s">
        <v>36</v>
      </c>
      <c r="D11449">
        <v>3569.91</v>
      </c>
      <c r="E11449">
        <v>0.28000000000000003</v>
      </c>
      <c r="F11449">
        <f t="shared" si="356"/>
        <v>999.5748000000001</v>
      </c>
      <c r="G11449">
        <f t="shared" si="357"/>
        <v>2570.3351999999995</v>
      </c>
      <c r="H11449">
        <v>3</v>
      </c>
      <c r="I11449" s="17">
        <v>45534</v>
      </c>
      <c r="J11449" s="17">
        <v>45539</v>
      </c>
      <c r="K11449" t="s">
        <v>21</v>
      </c>
      <c r="L11449" t="s">
        <v>16</v>
      </c>
      <c r="M11449">
        <v>201.45</v>
      </c>
      <c r="N11449" t="s">
        <v>23</v>
      </c>
    </row>
    <row r="11450" spans="1:14" ht="14.25" customHeight="1" x14ac:dyDescent="0.3">
      <c r="A11450" t="s">
        <v>6526</v>
      </c>
      <c r="B11450" t="s">
        <v>41</v>
      </c>
      <c r="C11450" t="s">
        <v>20</v>
      </c>
      <c r="D11450">
        <v>3571.03</v>
      </c>
      <c r="E11450">
        <v>0.38</v>
      </c>
      <c r="F11450">
        <f t="shared" si="356"/>
        <v>1356.9914000000001</v>
      </c>
      <c r="G11450">
        <f t="shared" si="357"/>
        <v>2214.0385999999999</v>
      </c>
      <c r="H11450">
        <v>3</v>
      </c>
      <c r="I11450" s="17">
        <v>45225</v>
      </c>
      <c r="J11450" s="17">
        <v>45232</v>
      </c>
      <c r="K11450" t="s">
        <v>15</v>
      </c>
      <c r="L11450" t="s">
        <v>22</v>
      </c>
      <c r="M11450">
        <v>453.02</v>
      </c>
      <c r="N11450" t="s">
        <v>48</v>
      </c>
    </row>
    <row r="11451" spans="1:14" ht="14.25" customHeight="1" x14ac:dyDescent="0.3">
      <c r="A11451" t="s">
        <v>1570</v>
      </c>
      <c r="B11451" t="s">
        <v>41</v>
      </c>
      <c r="C11451" t="s">
        <v>14</v>
      </c>
      <c r="D11451">
        <v>3572.78</v>
      </c>
      <c r="E11451">
        <v>0.11</v>
      </c>
      <c r="F11451">
        <f t="shared" si="356"/>
        <v>393.00580000000002</v>
      </c>
      <c r="G11451">
        <f t="shared" si="357"/>
        <v>3179.7742000000003</v>
      </c>
      <c r="H11451">
        <v>3</v>
      </c>
      <c r="I11451" s="17">
        <v>45303</v>
      </c>
      <c r="J11451" s="17">
        <v>45305</v>
      </c>
      <c r="K11451" t="s">
        <v>15</v>
      </c>
      <c r="L11451" t="s">
        <v>22</v>
      </c>
      <c r="M11451">
        <v>832.26</v>
      </c>
      <c r="N11451" t="s">
        <v>28</v>
      </c>
    </row>
    <row r="11452" spans="1:14" ht="14.25" customHeight="1" x14ac:dyDescent="0.3">
      <c r="A11452" t="s">
        <v>3840</v>
      </c>
      <c r="B11452" t="s">
        <v>19</v>
      </c>
      <c r="C11452" t="s">
        <v>20</v>
      </c>
      <c r="D11452">
        <v>3574.7</v>
      </c>
      <c r="E11452">
        <v>7.0000000000000007E-2</v>
      </c>
      <c r="F11452">
        <f t="shared" si="356"/>
        <v>250.22900000000001</v>
      </c>
      <c r="G11452">
        <f t="shared" si="357"/>
        <v>3324.471</v>
      </c>
      <c r="H11452">
        <v>3</v>
      </c>
      <c r="I11452" s="17">
        <v>45126</v>
      </c>
      <c r="J11452" s="17">
        <v>45133</v>
      </c>
      <c r="K11452" t="s">
        <v>31</v>
      </c>
      <c r="L11452" t="s">
        <v>22</v>
      </c>
      <c r="M11452">
        <v>901.87</v>
      </c>
      <c r="N11452" t="s">
        <v>48</v>
      </c>
    </row>
    <row r="11453" spans="1:14" ht="14.25" customHeight="1" x14ac:dyDescent="0.3">
      <c r="A11453" t="s">
        <v>3528</v>
      </c>
      <c r="B11453" t="s">
        <v>25</v>
      </c>
      <c r="C11453" t="s">
        <v>20</v>
      </c>
      <c r="D11453">
        <v>3575.51</v>
      </c>
      <c r="E11453">
        <v>0.21</v>
      </c>
      <c r="F11453">
        <f t="shared" si="356"/>
        <v>750.85710000000006</v>
      </c>
      <c r="G11453">
        <f t="shared" si="357"/>
        <v>2824.6529</v>
      </c>
      <c r="H11453">
        <v>3</v>
      </c>
      <c r="I11453" s="17">
        <v>45446</v>
      </c>
      <c r="J11453" s="17">
        <v>45448</v>
      </c>
      <c r="K11453" t="s">
        <v>21</v>
      </c>
      <c r="L11453" t="s">
        <v>27</v>
      </c>
      <c r="M11453">
        <v>379.59</v>
      </c>
      <c r="N11453" t="s">
        <v>48</v>
      </c>
    </row>
    <row r="11454" spans="1:14" ht="14.25" customHeight="1" x14ac:dyDescent="0.3">
      <c r="A11454" t="s">
        <v>1000</v>
      </c>
      <c r="B11454" t="s">
        <v>41</v>
      </c>
      <c r="C11454" t="s">
        <v>36</v>
      </c>
      <c r="D11454">
        <v>3577.7</v>
      </c>
      <c r="E11454">
        <v>0.2</v>
      </c>
      <c r="F11454">
        <f t="shared" si="356"/>
        <v>715.54</v>
      </c>
      <c r="G11454">
        <f t="shared" si="357"/>
        <v>2862.16</v>
      </c>
      <c r="H11454">
        <v>3</v>
      </c>
      <c r="I11454" s="17">
        <v>45569</v>
      </c>
      <c r="J11454" s="17">
        <v>45572</v>
      </c>
      <c r="K11454" t="s">
        <v>21</v>
      </c>
      <c r="L11454" t="s">
        <v>22</v>
      </c>
      <c r="M11454">
        <v>850.04</v>
      </c>
      <c r="N11454" t="s">
        <v>48</v>
      </c>
    </row>
    <row r="11455" spans="1:14" ht="14.25" customHeight="1" x14ac:dyDescent="0.3">
      <c r="A11455" t="s">
        <v>3178</v>
      </c>
      <c r="B11455" t="s">
        <v>19</v>
      </c>
      <c r="C11455" t="s">
        <v>20</v>
      </c>
      <c r="D11455">
        <v>3580.38</v>
      </c>
      <c r="E11455">
        <v>0.49</v>
      </c>
      <c r="F11455">
        <f t="shared" si="356"/>
        <v>1754.3861999999999</v>
      </c>
      <c r="G11455">
        <f t="shared" si="357"/>
        <v>1825.9938000000002</v>
      </c>
      <c r="H11455">
        <v>3</v>
      </c>
      <c r="I11455" s="17">
        <v>45331</v>
      </c>
      <c r="J11455" s="17">
        <v>45337</v>
      </c>
      <c r="K11455" t="s">
        <v>15</v>
      </c>
      <c r="L11455" t="s">
        <v>27</v>
      </c>
      <c r="M11455">
        <v>889.49</v>
      </c>
      <c r="N11455" t="s">
        <v>17</v>
      </c>
    </row>
    <row r="11456" spans="1:14" ht="14.25" customHeight="1" x14ac:dyDescent="0.3">
      <c r="A11456" t="s">
        <v>1012</v>
      </c>
      <c r="B11456" t="s">
        <v>41</v>
      </c>
      <c r="C11456" t="s">
        <v>26</v>
      </c>
      <c r="D11456">
        <v>3581.14</v>
      </c>
      <c r="E11456">
        <v>0.05</v>
      </c>
      <c r="F11456">
        <f t="shared" si="356"/>
        <v>179.05700000000002</v>
      </c>
      <c r="G11456">
        <f t="shared" si="357"/>
        <v>3402.0829999999996</v>
      </c>
      <c r="H11456">
        <v>3</v>
      </c>
      <c r="I11456" s="17">
        <v>45450</v>
      </c>
      <c r="J11456" s="17">
        <v>45457</v>
      </c>
      <c r="K11456" t="s">
        <v>15</v>
      </c>
      <c r="L11456" t="s">
        <v>27</v>
      </c>
      <c r="M11456">
        <v>959.12</v>
      </c>
      <c r="N11456" t="s">
        <v>34</v>
      </c>
    </row>
    <row r="11457" spans="1:14" ht="14.25" customHeight="1" x14ac:dyDescent="0.3">
      <c r="A11457" t="s">
        <v>3653</v>
      </c>
      <c r="B11457" t="s">
        <v>41</v>
      </c>
      <c r="C11457" t="s">
        <v>14</v>
      </c>
      <c r="D11457">
        <v>3588.48</v>
      </c>
      <c r="E11457">
        <v>0.47</v>
      </c>
      <c r="F11457">
        <f t="shared" si="356"/>
        <v>1686.5855999999999</v>
      </c>
      <c r="G11457">
        <f t="shared" si="357"/>
        <v>1901.8944000000001</v>
      </c>
      <c r="H11457">
        <v>3</v>
      </c>
      <c r="I11457" s="17">
        <v>45031</v>
      </c>
      <c r="J11457" s="17">
        <v>45035</v>
      </c>
      <c r="K11457" t="s">
        <v>31</v>
      </c>
      <c r="L11457" t="s">
        <v>16</v>
      </c>
      <c r="M11457">
        <v>423.29</v>
      </c>
      <c r="N11457" t="s">
        <v>28</v>
      </c>
    </row>
    <row r="11458" spans="1:14" ht="14.25" customHeight="1" x14ac:dyDescent="0.3">
      <c r="A11458" t="s">
        <v>4386</v>
      </c>
      <c r="B11458" t="s">
        <v>19</v>
      </c>
      <c r="C11458" t="s">
        <v>33</v>
      </c>
      <c r="D11458">
        <v>3595.57</v>
      </c>
      <c r="E11458">
        <v>0.45</v>
      </c>
      <c r="F11458">
        <f t="shared" ref="F11458:F11521" si="358">D11458*E11458</f>
        <v>1618.0065000000002</v>
      </c>
      <c r="G11458">
        <f t="shared" ref="G11458:G11521" si="359">D11458-F11458</f>
        <v>1977.5635</v>
      </c>
      <c r="H11458">
        <v>3</v>
      </c>
      <c r="I11458" s="17">
        <v>45233</v>
      </c>
      <c r="J11458" s="17">
        <v>45236</v>
      </c>
      <c r="K11458" t="s">
        <v>21</v>
      </c>
      <c r="L11458" t="s">
        <v>16</v>
      </c>
      <c r="M11458">
        <v>895.72</v>
      </c>
      <c r="N11458" t="s">
        <v>39</v>
      </c>
    </row>
    <row r="11459" spans="1:14" ht="14.25" customHeight="1" x14ac:dyDescent="0.3">
      <c r="A11459" t="s">
        <v>12298</v>
      </c>
      <c r="B11459" t="s">
        <v>13</v>
      </c>
      <c r="C11459" t="s">
        <v>33</v>
      </c>
      <c r="D11459">
        <v>3598.64</v>
      </c>
      <c r="E11459">
        <v>0.46</v>
      </c>
      <c r="F11459">
        <f t="shared" si="358"/>
        <v>1655.3743999999999</v>
      </c>
      <c r="G11459">
        <f t="shared" si="359"/>
        <v>1943.2655999999999</v>
      </c>
      <c r="H11459">
        <v>3</v>
      </c>
      <c r="I11459" s="17">
        <v>45002</v>
      </c>
      <c r="J11459" s="17">
        <v>45008</v>
      </c>
      <c r="K11459" t="s">
        <v>15</v>
      </c>
      <c r="L11459" t="s">
        <v>16</v>
      </c>
      <c r="M11459">
        <v>635.5</v>
      </c>
      <c r="N11459" t="s">
        <v>34</v>
      </c>
    </row>
    <row r="11460" spans="1:14" ht="14.25" customHeight="1" x14ac:dyDescent="0.3">
      <c r="A11460" t="s">
        <v>559</v>
      </c>
      <c r="B11460" t="s">
        <v>13</v>
      </c>
      <c r="C11460" t="s">
        <v>20</v>
      </c>
      <c r="D11460">
        <v>3601.78</v>
      </c>
      <c r="E11460">
        <v>0.26</v>
      </c>
      <c r="F11460">
        <f t="shared" si="358"/>
        <v>936.46280000000013</v>
      </c>
      <c r="G11460">
        <f t="shared" si="359"/>
        <v>2665.3172</v>
      </c>
      <c r="H11460">
        <v>3</v>
      </c>
      <c r="I11460" s="17">
        <v>45381</v>
      </c>
      <c r="J11460" s="17">
        <v>45387</v>
      </c>
      <c r="K11460" t="s">
        <v>31</v>
      </c>
      <c r="L11460" t="s">
        <v>27</v>
      </c>
      <c r="M11460">
        <v>635.33000000000004</v>
      </c>
      <c r="N11460" t="s">
        <v>39</v>
      </c>
    </row>
    <row r="11461" spans="1:14" ht="14.25" customHeight="1" x14ac:dyDescent="0.3">
      <c r="A11461" t="s">
        <v>8871</v>
      </c>
      <c r="B11461" t="s">
        <v>41</v>
      </c>
      <c r="C11461" t="s">
        <v>33</v>
      </c>
      <c r="D11461">
        <v>3603.25</v>
      </c>
      <c r="E11461">
        <v>0.01</v>
      </c>
      <c r="F11461">
        <f t="shared" si="358"/>
        <v>36.032499999999999</v>
      </c>
      <c r="G11461">
        <f t="shared" si="359"/>
        <v>3567.2175000000002</v>
      </c>
      <c r="H11461">
        <v>3</v>
      </c>
      <c r="I11461" s="17">
        <v>45093</v>
      </c>
      <c r="J11461" s="17">
        <v>45099</v>
      </c>
      <c r="K11461" t="s">
        <v>15</v>
      </c>
      <c r="L11461" t="s">
        <v>27</v>
      </c>
      <c r="M11461">
        <v>320.58999999999997</v>
      </c>
      <c r="N11461" t="s">
        <v>17</v>
      </c>
    </row>
    <row r="11462" spans="1:14" ht="14.25" customHeight="1" x14ac:dyDescent="0.3">
      <c r="A11462" t="s">
        <v>10451</v>
      </c>
      <c r="B11462" t="s">
        <v>41</v>
      </c>
      <c r="C11462" t="s">
        <v>36</v>
      </c>
      <c r="D11462">
        <v>3604.5</v>
      </c>
      <c r="E11462">
        <v>0.2</v>
      </c>
      <c r="F11462">
        <f t="shared" si="358"/>
        <v>720.90000000000009</v>
      </c>
      <c r="G11462">
        <f t="shared" si="359"/>
        <v>2883.6</v>
      </c>
      <c r="H11462">
        <v>3</v>
      </c>
      <c r="I11462" s="17">
        <v>45431</v>
      </c>
      <c r="J11462" s="17">
        <v>45432</v>
      </c>
      <c r="K11462" t="s">
        <v>21</v>
      </c>
      <c r="L11462" t="s">
        <v>22</v>
      </c>
      <c r="M11462">
        <v>829.97</v>
      </c>
      <c r="N11462" t="s">
        <v>23</v>
      </c>
    </row>
    <row r="11463" spans="1:14" ht="14.25" customHeight="1" x14ac:dyDescent="0.3">
      <c r="A11463" t="s">
        <v>2245</v>
      </c>
      <c r="B11463" t="s">
        <v>41</v>
      </c>
      <c r="C11463" t="s">
        <v>33</v>
      </c>
      <c r="D11463">
        <v>3604.95</v>
      </c>
      <c r="E11463">
        <v>0.39</v>
      </c>
      <c r="F11463">
        <f t="shared" si="358"/>
        <v>1405.9304999999999</v>
      </c>
      <c r="G11463">
        <f t="shared" si="359"/>
        <v>2199.0194999999999</v>
      </c>
      <c r="H11463">
        <v>3</v>
      </c>
      <c r="I11463" s="17">
        <v>45151</v>
      </c>
      <c r="J11463" s="17">
        <v>45156</v>
      </c>
      <c r="K11463" t="s">
        <v>31</v>
      </c>
      <c r="L11463" t="s">
        <v>22</v>
      </c>
      <c r="M11463">
        <v>457.85</v>
      </c>
      <c r="N11463" t="s">
        <v>28</v>
      </c>
    </row>
    <row r="11464" spans="1:14" ht="14.25" customHeight="1" x14ac:dyDescent="0.3">
      <c r="A11464" t="s">
        <v>13518</v>
      </c>
      <c r="B11464" t="s">
        <v>13</v>
      </c>
      <c r="C11464" t="s">
        <v>33</v>
      </c>
      <c r="D11464">
        <v>3604.95</v>
      </c>
      <c r="E11464">
        <v>0.13</v>
      </c>
      <c r="F11464">
        <f t="shared" si="358"/>
        <v>468.64350000000002</v>
      </c>
      <c r="G11464">
        <f t="shared" si="359"/>
        <v>3136.3064999999997</v>
      </c>
      <c r="H11464">
        <v>3</v>
      </c>
      <c r="I11464" s="17">
        <v>45023</v>
      </c>
      <c r="J11464" s="17">
        <v>45025</v>
      </c>
      <c r="K11464" t="s">
        <v>21</v>
      </c>
      <c r="L11464" t="s">
        <v>27</v>
      </c>
      <c r="M11464">
        <v>282.01</v>
      </c>
      <c r="N11464" t="s">
        <v>34</v>
      </c>
    </row>
    <row r="11465" spans="1:14" ht="14.25" customHeight="1" x14ac:dyDescent="0.3">
      <c r="A11465" t="s">
        <v>5772</v>
      </c>
      <c r="B11465" t="s">
        <v>13</v>
      </c>
      <c r="C11465" t="s">
        <v>14</v>
      </c>
      <c r="D11465">
        <v>3605.77</v>
      </c>
      <c r="E11465">
        <v>0.33</v>
      </c>
      <c r="F11465">
        <f t="shared" si="358"/>
        <v>1189.9041</v>
      </c>
      <c r="G11465">
        <f t="shared" si="359"/>
        <v>2415.8658999999998</v>
      </c>
      <c r="H11465">
        <v>3</v>
      </c>
      <c r="I11465" s="17">
        <v>45343</v>
      </c>
      <c r="J11465" s="17">
        <v>45350</v>
      </c>
      <c r="K11465" t="s">
        <v>31</v>
      </c>
      <c r="L11465" t="s">
        <v>22</v>
      </c>
      <c r="M11465">
        <v>1065.77</v>
      </c>
      <c r="N11465" t="s">
        <v>23</v>
      </c>
    </row>
    <row r="11466" spans="1:14" ht="14.25" customHeight="1" x14ac:dyDescent="0.3">
      <c r="A11466" t="s">
        <v>2232</v>
      </c>
      <c r="B11466" t="s">
        <v>25</v>
      </c>
      <c r="C11466" t="s">
        <v>36</v>
      </c>
      <c r="D11466">
        <v>3607.31</v>
      </c>
      <c r="E11466">
        <v>0.2</v>
      </c>
      <c r="F11466">
        <f t="shared" si="358"/>
        <v>721.46199999999999</v>
      </c>
      <c r="G11466">
        <f t="shared" si="359"/>
        <v>2885.848</v>
      </c>
      <c r="H11466">
        <v>3</v>
      </c>
      <c r="I11466" s="17">
        <v>44958</v>
      </c>
      <c r="J11466" s="17">
        <v>44959</v>
      </c>
      <c r="K11466" t="s">
        <v>31</v>
      </c>
      <c r="L11466" t="s">
        <v>27</v>
      </c>
      <c r="M11466">
        <v>196.17</v>
      </c>
      <c r="N11466" t="s">
        <v>23</v>
      </c>
    </row>
    <row r="11467" spans="1:14" ht="14.25" customHeight="1" x14ac:dyDescent="0.3">
      <c r="A11467" t="s">
        <v>2322</v>
      </c>
      <c r="B11467" t="s">
        <v>25</v>
      </c>
      <c r="C11467" t="s">
        <v>36</v>
      </c>
      <c r="D11467">
        <v>3613.11</v>
      </c>
      <c r="E11467">
        <v>0.08</v>
      </c>
      <c r="F11467">
        <f t="shared" si="358"/>
        <v>289.04880000000003</v>
      </c>
      <c r="G11467">
        <f t="shared" si="359"/>
        <v>3324.0612000000001</v>
      </c>
      <c r="H11467">
        <v>3</v>
      </c>
      <c r="I11467" s="17">
        <v>45212</v>
      </c>
      <c r="J11467" s="17">
        <v>45213</v>
      </c>
      <c r="K11467" t="s">
        <v>15</v>
      </c>
      <c r="L11467" t="s">
        <v>27</v>
      </c>
      <c r="M11467">
        <v>616.02</v>
      </c>
      <c r="N11467" t="s">
        <v>34</v>
      </c>
    </row>
    <row r="11468" spans="1:14" ht="14.25" customHeight="1" x14ac:dyDescent="0.3">
      <c r="A11468" t="s">
        <v>13723</v>
      </c>
      <c r="B11468" t="s">
        <v>13</v>
      </c>
      <c r="C11468" t="s">
        <v>36</v>
      </c>
      <c r="D11468">
        <v>3622.9</v>
      </c>
      <c r="E11468">
        <v>0.22</v>
      </c>
      <c r="F11468">
        <f t="shared" si="358"/>
        <v>797.03800000000001</v>
      </c>
      <c r="G11468">
        <f t="shared" si="359"/>
        <v>2825.8620000000001</v>
      </c>
      <c r="H11468">
        <v>3</v>
      </c>
      <c r="I11468" s="17">
        <v>45415</v>
      </c>
      <c r="J11468" s="17">
        <v>45419</v>
      </c>
      <c r="K11468" t="s">
        <v>21</v>
      </c>
      <c r="L11468" t="s">
        <v>27</v>
      </c>
      <c r="M11468">
        <v>906.87</v>
      </c>
      <c r="N11468" t="s">
        <v>39</v>
      </c>
    </row>
    <row r="11469" spans="1:14" ht="14.25" customHeight="1" x14ac:dyDescent="0.3">
      <c r="A11469" t="s">
        <v>6853</v>
      </c>
      <c r="B11469" t="s">
        <v>25</v>
      </c>
      <c r="C11469" t="s">
        <v>14</v>
      </c>
      <c r="D11469">
        <v>3629.47</v>
      </c>
      <c r="E11469">
        <v>0.28000000000000003</v>
      </c>
      <c r="F11469">
        <f t="shared" si="358"/>
        <v>1016.2516000000001</v>
      </c>
      <c r="G11469">
        <f t="shared" si="359"/>
        <v>2613.2183999999997</v>
      </c>
      <c r="H11469">
        <v>3</v>
      </c>
      <c r="I11469" s="17">
        <v>45109</v>
      </c>
      <c r="J11469" s="17">
        <v>45111</v>
      </c>
      <c r="K11469" t="s">
        <v>21</v>
      </c>
      <c r="L11469" t="s">
        <v>27</v>
      </c>
      <c r="M11469">
        <v>432.17</v>
      </c>
      <c r="N11469" t="s">
        <v>23</v>
      </c>
    </row>
    <row r="11470" spans="1:14" ht="14.25" customHeight="1" x14ac:dyDescent="0.3">
      <c r="A11470" t="s">
        <v>5700</v>
      </c>
      <c r="B11470" t="s">
        <v>41</v>
      </c>
      <c r="C11470" t="s">
        <v>33</v>
      </c>
      <c r="D11470">
        <v>3632.72</v>
      </c>
      <c r="E11470">
        <v>0.02</v>
      </c>
      <c r="F11470">
        <f t="shared" si="358"/>
        <v>72.654399999999995</v>
      </c>
      <c r="G11470">
        <f t="shared" si="359"/>
        <v>3560.0655999999999</v>
      </c>
      <c r="H11470">
        <v>3</v>
      </c>
      <c r="I11470" s="17">
        <v>45151</v>
      </c>
      <c r="J11470" s="17">
        <v>45153</v>
      </c>
      <c r="K11470" t="s">
        <v>15</v>
      </c>
      <c r="L11470" t="s">
        <v>27</v>
      </c>
      <c r="M11470">
        <v>353.78</v>
      </c>
      <c r="N11470" t="s">
        <v>23</v>
      </c>
    </row>
    <row r="11471" spans="1:14" ht="14.25" customHeight="1" x14ac:dyDescent="0.3">
      <c r="A11471" t="s">
        <v>4070</v>
      </c>
      <c r="B11471" t="s">
        <v>19</v>
      </c>
      <c r="C11471" t="s">
        <v>26</v>
      </c>
      <c r="D11471">
        <v>3634.51</v>
      </c>
      <c r="E11471">
        <v>0.33</v>
      </c>
      <c r="F11471">
        <f t="shared" si="358"/>
        <v>1199.3883000000001</v>
      </c>
      <c r="G11471">
        <f t="shared" si="359"/>
        <v>2435.1217000000001</v>
      </c>
      <c r="H11471">
        <v>3</v>
      </c>
      <c r="I11471" s="17">
        <v>44939</v>
      </c>
      <c r="J11471" s="17">
        <v>44946</v>
      </c>
      <c r="K11471" t="s">
        <v>21</v>
      </c>
      <c r="L11471" t="s">
        <v>22</v>
      </c>
      <c r="M11471">
        <v>567.05999999999995</v>
      </c>
      <c r="N11471" t="s">
        <v>34</v>
      </c>
    </row>
    <row r="11472" spans="1:14" ht="14.25" customHeight="1" x14ac:dyDescent="0.3">
      <c r="A11472" t="s">
        <v>12928</v>
      </c>
      <c r="B11472" t="s">
        <v>25</v>
      </c>
      <c r="C11472" t="s">
        <v>26</v>
      </c>
      <c r="D11472">
        <v>3635.2</v>
      </c>
      <c r="E11472">
        <v>0.49</v>
      </c>
      <c r="F11472">
        <f t="shared" si="358"/>
        <v>1781.2479999999998</v>
      </c>
      <c r="G11472">
        <f t="shared" si="359"/>
        <v>1853.952</v>
      </c>
      <c r="H11472">
        <v>3</v>
      </c>
      <c r="I11472" s="17">
        <v>45503</v>
      </c>
      <c r="J11472" s="17">
        <v>45509</v>
      </c>
      <c r="K11472" t="s">
        <v>31</v>
      </c>
      <c r="L11472" t="s">
        <v>27</v>
      </c>
      <c r="M11472">
        <v>775.09</v>
      </c>
      <c r="N11472" t="s">
        <v>34</v>
      </c>
    </row>
    <row r="11473" spans="1:14" ht="14.25" customHeight="1" x14ac:dyDescent="0.3">
      <c r="A11473" t="s">
        <v>13776</v>
      </c>
      <c r="B11473" t="s">
        <v>13</v>
      </c>
      <c r="C11473" t="s">
        <v>14</v>
      </c>
      <c r="D11473">
        <v>3636.59</v>
      </c>
      <c r="E11473">
        <v>0.21</v>
      </c>
      <c r="F11473">
        <f t="shared" si="358"/>
        <v>763.68389999999999</v>
      </c>
      <c r="G11473">
        <f t="shared" si="359"/>
        <v>2872.9061000000002</v>
      </c>
      <c r="H11473">
        <v>3</v>
      </c>
      <c r="I11473" s="17">
        <v>45206</v>
      </c>
      <c r="J11473" s="17">
        <v>45207</v>
      </c>
      <c r="K11473" t="s">
        <v>31</v>
      </c>
      <c r="L11473" t="s">
        <v>16</v>
      </c>
      <c r="M11473">
        <v>889.14</v>
      </c>
      <c r="N11473" t="s">
        <v>34</v>
      </c>
    </row>
    <row r="11474" spans="1:14" ht="14.25" customHeight="1" x14ac:dyDescent="0.3">
      <c r="A11474" t="s">
        <v>13227</v>
      </c>
      <c r="B11474" t="s">
        <v>19</v>
      </c>
      <c r="C11474" t="s">
        <v>36</v>
      </c>
      <c r="D11474">
        <v>3640.6</v>
      </c>
      <c r="E11474">
        <v>0.09</v>
      </c>
      <c r="F11474">
        <f t="shared" si="358"/>
        <v>327.654</v>
      </c>
      <c r="G11474">
        <f t="shared" si="359"/>
        <v>3312.9459999999999</v>
      </c>
      <c r="H11474">
        <v>3</v>
      </c>
      <c r="I11474" s="17">
        <v>45031</v>
      </c>
      <c r="J11474" s="17">
        <v>45034</v>
      </c>
      <c r="K11474" t="s">
        <v>15</v>
      </c>
      <c r="L11474" t="s">
        <v>22</v>
      </c>
      <c r="M11474">
        <v>1019.1</v>
      </c>
      <c r="N11474" t="s">
        <v>23</v>
      </c>
    </row>
    <row r="11475" spans="1:14" ht="14.25" customHeight="1" x14ac:dyDescent="0.3">
      <c r="A11475" t="s">
        <v>15368</v>
      </c>
      <c r="B11475" t="s">
        <v>41</v>
      </c>
      <c r="C11475" t="s">
        <v>14</v>
      </c>
      <c r="D11475">
        <v>3652.31</v>
      </c>
      <c r="E11475">
        <v>0.49</v>
      </c>
      <c r="F11475">
        <f t="shared" si="358"/>
        <v>1789.6318999999999</v>
      </c>
      <c r="G11475">
        <f t="shared" si="359"/>
        <v>1862.6781000000001</v>
      </c>
      <c r="H11475">
        <v>3</v>
      </c>
      <c r="I11475" s="17">
        <v>45254</v>
      </c>
      <c r="J11475" s="17">
        <v>45259</v>
      </c>
      <c r="K11475" t="s">
        <v>21</v>
      </c>
      <c r="L11475" t="s">
        <v>22</v>
      </c>
      <c r="M11475">
        <v>209.43</v>
      </c>
      <c r="N11475" t="s">
        <v>39</v>
      </c>
    </row>
    <row r="11476" spans="1:14" ht="14.25" customHeight="1" x14ac:dyDescent="0.3">
      <c r="A11476" t="s">
        <v>8708</v>
      </c>
      <c r="B11476" t="s">
        <v>41</v>
      </c>
      <c r="C11476" t="s">
        <v>14</v>
      </c>
      <c r="D11476">
        <v>3653.31</v>
      </c>
      <c r="E11476">
        <v>0.37</v>
      </c>
      <c r="F11476">
        <f t="shared" si="358"/>
        <v>1351.7247</v>
      </c>
      <c r="G11476">
        <f t="shared" si="359"/>
        <v>2301.5852999999997</v>
      </c>
      <c r="H11476">
        <v>3</v>
      </c>
      <c r="I11476" s="17">
        <v>45376</v>
      </c>
      <c r="J11476" s="17">
        <v>45379</v>
      </c>
      <c r="K11476" t="s">
        <v>31</v>
      </c>
      <c r="L11476" t="s">
        <v>22</v>
      </c>
      <c r="M11476">
        <v>535.26</v>
      </c>
      <c r="N11476" t="s">
        <v>48</v>
      </c>
    </row>
    <row r="11477" spans="1:14" ht="14.25" customHeight="1" x14ac:dyDescent="0.3">
      <c r="A11477" t="s">
        <v>13981</v>
      </c>
      <c r="B11477" t="s">
        <v>41</v>
      </c>
      <c r="C11477" t="s">
        <v>36</v>
      </c>
      <c r="D11477">
        <v>3655.71</v>
      </c>
      <c r="E11477">
        <v>0.08</v>
      </c>
      <c r="F11477">
        <f t="shared" si="358"/>
        <v>292.45679999999999</v>
      </c>
      <c r="G11477">
        <f t="shared" si="359"/>
        <v>3363.2532000000001</v>
      </c>
      <c r="H11477">
        <v>3</v>
      </c>
      <c r="I11477" s="17">
        <v>45624</v>
      </c>
      <c r="J11477" s="17">
        <v>45629</v>
      </c>
      <c r="K11477" t="s">
        <v>21</v>
      </c>
      <c r="L11477" t="s">
        <v>27</v>
      </c>
      <c r="M11477">
        <v>401.78</v>
      </c>
      <c r="N11477" t="s">
        <v>23</v>
      </c>
    </row>
    <row r="11478" spans="1:14" ht="14.25" customHeight="1" x14ac:dyDescent="0.3">
      <c r="A11478" t="s">
        <v>4241</v>
      </c>
      <c r="B11478" t="s">
        <v>19</v>
      </c>
      <c r="C11478" t="s">
        <v>26</v>
      </c>
      <c r="D11478">
        <v>3655.97</v>
      </c>
      <c r="E11478">
        <v>0.14000000000000001</v>
      </c>
      <c r="F11478">
        <f t="shared" si="358"/>
        <v>511.83580000000001</v>
      </c>
      <c r="G11478">
        <f t="shared" si="359"/>
        <v>3144.1342</v>
      </c>
      <c r="H11478">
        <v>3</v>
      </c>
      <c r="I11478" s="17">
        <v>45014</v>
      </c>
      <c r="J11478" s="17">
        <v>45018</v>
      </c>
      <c r="K11478" t="s">
        <v>15</v>
      </c>
      <c r="L11478" t="s">
        <v>16</v>
      </c>
      <c r="M11478">
        <v>193.1</v>
      </c>
      <c r="N11478" t="s">
        <v>39</v>
      </c>
    </row>
    <row r="11479" spans="1:14" ht="14.25" customHeight="1" x14ac:dyDescent="0.3">
      <c r="A11479" t="s">
        <v>1110</v>
      </c>
      <c r="B11479" t="s">
        <v>25</v>
      </c>
      <c r="C11479" t="s">
        <v>20</v>
      </c>
      <c r="D11479">
        <v>3660.52</v>
      </c>
      <c r="E11479">
        <v>0.41</v>
      </c>
      <c r="F11479">
        <f t="shared" si="358"/>
        <v>1500.8131999999998</v>
      </c>
      <c r="G11479">
        <f t="shared" si="359"/>
        <v>2159.7067999999999</v>
      </c>
      <c r="H11479">
        <v>3</v>
      </c>
      <c r="I11479" s="17">
        <v>44988</v>
      </c>
      <c r="J11479" s="17">
        <v>44990</v>
      </c>
      <c r="K11479" t="s">
        <v>21</v>
      </c>
      <c r="L11479" t="s">
        <v>16</v>
      </c>
      <c r="M11479">
        <v>1021.88</v>
      </c>
      <c r="N11479" t="s">
        <v>17</v>
      </c>
    </row>
    <row r="11480" spans="1:14" ht="14.25" customHeight="1" x14ac:dyDescent="0.3">
      <c r="A11480" t="s">
        <v>7096</v>
      </c>
      <c r="B11480" t="s">
        <v>13</v>
      </c>
      <c r="C11480" t="s">
        <v>14</v>
      </c>
      <c r="D11480">
        <v>3666.71</v>
      </c>
      <c r="E11480">
        <v>0.05</v>
      </c>
      <c r="F11480">
        <f t="shared" si="358"/>
        <v>183.33550000000002</v>
      </c>
      <c r="G11480">
        <f t="shared" si="359"/>
        <v>3483.3744999999999</v>
      </c>
      <c r="H11480">
        <v>3</v>
      </c>
      <c r="I11480" s="17">
        <v>45320</v>
      </c>
      <c r="J11480" s="17">
        <v>45324</v>
      </c>
      <c r="K11480" t="s">
        <v>15</v>
      </c>
      <c r="L11480" t="s">
        <v>22</v>
      </c>
      <c r="M11480">
        <v>859.33</v>
      </c>
      <c r="N11480" t="s">
        <v>28</v>
      </c>
    </row>
    <row r="11481" spans="1:14" ht="14.25" customHeight="1" x14ac:dyDescent="0.3">
      <c r="A11481" t="s">
        <v>3833</v>
      </c>
      <c r="B11481" t="s">
        <v>19</v>
      </c>
      <c r="C11481" t="s">
        <v>14</v>
      </c>
      <c r="D11481">
        <v>3673.67</v>
      </c>
      <c r="E11481">
        <v>0.35</v>
      </c>
      <c r="F11481">
        <f t="shared" si="358"/>
        <v>1285.7845</v>
      </c>
      <c r="G11481">
        <f t="shared" si="359"/>
        <v>2387.8855000000003</v>
      </c>
      <c r="H11481">
        <v>3</v>
      </c>
      <c r="I11481" s="17">
        <v>45590</v>
      </c>
      <c r="J11481" s="17">
        <v>45597</v>
      </c>
      <c r="K11481" t="s">
        <v>21</v>
      </c>
      <c r="L11481" t="s">
        <v>27</v>
      </c>
      <c r="M11481">
        <v>898.48</v>
      </c>
      <c r="N11481" t="s">
        <v>28</v>
      </c>
    </row>
    <row r="11482" spans="1:14" ht="14.25" customHeight="1" x14ac:dyDescent="0.3">
      <c r="A11482" t="s">
        <v>390</v>
      </c>
      <c r="B11482" t="s">
        <v>19</v>
      </c>
      <c r="C11482" t="s">
        <v>26</v>
      </c>
      <c r="D11482">
        <v>3678.5</v>
      </c>
      <c r="E11482">
        <v>0.11</v>
      </c>
      <c r="F11482">
        <f t="shared" si="358"/>
        <v>404.63499999999999</v>
      </c>
      <c r="G11482">
        <f t="shared" si="359"/>
        <v>3273.8649999999998</v>
      </c>
      <c r="H11482">
        <v>3</v>
      </c>
      <c r="I11482" s="17">
        <v>45324</v>
      </c>
      <c r="J11482" s="17">
        <v>45329</v>
      </c>
      <c r="K11482" t="s">
        <v>21</v>
      </c>
      <c r="L11482" t="s">
        <v>16</v>
      </c>
      <c r="M11482">
        <v>743.04</v>
      </c>
      <c r="N11482" t="s">
        <v>34</v>
      </c>
    </row>
    <row r="11483" spans="1:14" ht="14.25" customHeight="1" x14ac:dyDescent="0.3">
      <c r="A11483" t="s">
        <v>5884</v>
      </c>
      <c r="B11483" t="s">
        <v>13</v>
      </c>
      <c r="C11483" t="s">
        <v>20</v>
      </c>
      <c r="D11483">
        <v>3679.19</v>
      </c>
      <c r="E11483">
        <v>0.46</v>
      </c>
      <c r="F11483">
        <f t="shared" si="358"/>
        <v>1692.4274</v>
      </c>
      <c r="G11483">
        <f t="shared" si="359"/>
        <v>1986.7626</v>
      </c>
      <c r="H11483">
        <v>3</v>
      </c>
      <c r="I11483" s="17">
        <v>44948</v>
      </c>
      <c r="J11483" s="17">
        <v>44951</v>
      </c>
      <c r="K11483" t="s">
        <v>21</v>
      </c>
      <c r="L11483" t="s">
        <v>27</v>
      </c>
      <c r="M11483">
        <v>562.65</v>
      </c>
      <c r="N11483" t="s">
        <v>28</v>
      </c>
    </row>
    <row r="11484" spans="1:14" ht="14.25" customHeight="1" x14ac:dyDescent="0.3">
      <c r="A11484" t="s">
        <v>5530</v>
      </c>
      <c r="B11484" t="s">
        <v>19</v>
      </c>
      <c r="C11484" t="s">
        <v>14</v>
      </c>
      <c r="D11484">
        <v>3683.74</v>
      </c>
      <c r="E11484">
        <v>0.23</v>
      </c>
      <c r="F11484">
        <f t="shared" si="358"/>
        <v>847.26019999999994</v>
      </c>
      <c r="G11484">
        <f t="shared" si="359"/>
        <v>2836.4798000000001</v>
      </c>
      <c r="H11484">
        <v>3</v>
      </c>
      <c r="I11484" s="17">
        <v>45422</v>
      </c>
      <c r="J11484" s="17">
        <v>45426</v>
      </c>
      <c r="K11484" t="s">
        <v>21</v>
      </c>
      <c r="L11484" t="s">
        <v>27</v>
      </c>
      <c r="M11484">
        <v>715.78</v>
      </c>
      <c r="N11484" t="s">
        <v>48</v>
      </c>
    </row>
    <row r="11485" spans="1:14" ht="14.25" customHeight="1" x14ac:dyDescent="0.3">
      <c r="A11485" t="s">
        <v>5682</v>
      </c>
      <c r="B11485" t="s">
        <v>19</v>
      </c>
      <c r="C11485" t="s">
        <v>26</v>
      </c>
      <c r="D11485">
        <v>3689.01</v>
      </c>
      <c r="E11485">
        <v>0.38</v>
      </c>
      <c r="F11485">
        <f t="shared" si="358"/>
        <v>1401.8238000000001</v>
      </c>
      <c r="G11485">
        <f t="shared" si="359"/>
        <v>2287.1862000000001</v>
      </c>
      <c r="H11485">
        <v>3</v>
      </c>
      <c r="I11485" s="17">
        <v>45607</v>
      </c>
      <c r="J11485" s="17">
        <v>45614</v>
      </c>
      <c r="K11485" t="s">
        <v>21</v>
      </c>
      <c r="L11485" t="s">
        <v>27</v>
      </c>
      <c r="M11485">
        <v>1012.83</v>
      </c>
      <c r="N11485" t="s">
        <v>39</v>
      </c>
    </row>
    <row r="11486" spans="1:14" ht="14.25" customHeight="1" x14ac:dyDescent="0.3">
      <c r="A11486" t="s">
        <v>5094</v>
      </c>
      <c r="B11486" t="s">
        <v>41</v>
      </c>
      <c r="C11486" t="s">
        <v>20</v>
      </c>
      <c r="D11486">
        <v>3689.33</v>
      </c>
      <c r="E11486">
        <v>0.24</v>
      </c>
      <c r="F11486">
        <f t="shared" si="358"/>
        <v>885.43919999999991</v>
      </c>
      <c r="G11486">
        <f t="shared" si="359"/>
        <v>2803.8908000000001</v>
      </c>
      <c r="H11486">
        <v>3</v>
      </c>
      <c r="I11486" s="17">
        <v>45513</v>
      </c>
      <c r="J11486" s="17">
        <v>45516</v>
      </c>
      <c r="K11486" t="s">
        <v>31</v>
      </c>
      <c r="L11486" t="s">
        <v>27</v>
      </c>
      <c r="M11486">
        <v>770.18</v>
      </c>
      <c r="N11486" t="s">
        <v>48</v>
      </c>
    </row>
    <row r="11487" spans="1:14" ht="14.25" customHeight="1" x14ac:dyDescent="0.3">
      <c r="A11487" t="s">
        <v>13930</v>
      </c>
      <c r="B11487" t="s">
        <v>13</v>
      </c>
      <c r="C11487" t="s">
        <v>14</v>
      </c>
      <c r="D11487">
        <v>3690.54</v>
      </c>
      <c r="E11487">
        <v>0.02</v>
      </c>
      <c r="F11487">
        <f t="shared" si="358"/>
        <v>73.8108</v>
      </c>
      <c r="G11487">
        <f t="shared" si="359"/>
        <v>3616.7291999999998</v>
      </c>
      <c r="H11487">
        <v>3</v>
      </c>
      <c r="I11487" s="17">
        <v>45294</v>
      </c>
      <c r="J11487" s="17">
        <v>45296</v>
      </c>
      <c r="K11487" t="s">
        <v>21</v>
      </c>
      <c r="L11487" t="s">
        <v>27</v>
      </c>
      <c r="M11487">
        <v>788.63</v>
      </c>
      <c r="N11487" t="s">
        <v>34</v>
      </c>
    </row>
    <row r="11488" spans="1:14" ht="14.25" customHeight="1" x14ac:dyDescent="0.3">
      <c r="A11488" t="s">
        <v>690</v>
      </c>
      <c r="B11488" t="s">
        <v>13</v>
      </c>
      <c r="C11488" t="s">
        <v>33</v>
      </c>
      <c r="D11488">
        <v>3693.47</v>
      </c>
      <c r="E11488">
        <v>0.08</v>
      </c>
      <c r="F11488">
        <f t="shared" si="358"/>
        <v>295.4776</v>
      </c>
      <c r="G11488">
        <f t="shared" si="359"/>
        <v>3397.9923999999996</v>
      </c>
      <c r="H11488">
        <v>3</v>
      </c>
      <c r="I11488" s="17">
        <v>44962</v>
      </c>
      <c r="J11488" s="17">
        <v>44967</v>
      </c>
      <c r="K11488" t="s">
        <v>21</v>
      </c>
      <c r="L11488" t="s">
        <v>27</v>
      </c>
      <c r="M11488">
        <v>310.36</v>
      </c>
      <c r="N11488" t="s">
        <v>39</v>
      </c>
    </row>
    <row r="11489" spans="1:14" ht="14.25" customHeight="1" x14ac:dyDescent="0.3">
      <c r="A11489" t="s">
        <v>5986</v>
      </c>
      <c r="B11489" t="s">
        <v>13</v>
      </c>
      <c r="C11489" t="s">
        <v>33</v>
      </c>
      <c r="D11489">
        <v>3694.93</v>
      </c>
      <c r="E11489">
        <v>0.32</v>
      </c>
      <c r="F11489">
        <f t="shared" si="358"/>
        <v>1182.3776</v>
      </c>
      <c r="G11489">
        <f t="shared" si="359"/>
        <v>2512.5523999999996</v>
      </c>
      <c r="H11489">
        <v>3</v>
      </c>
      <c r="I11489" s="17">
        <v>45514</v>
      </c>
      <c r="J11489" s="17">
        <v>45517</v>
      </c>
      <c r="K11489" t="s">
        <v>15</v>
      </c>
      <c r="L11489" t="s">
        <v>16</v>
      </c>
      <c r="M11489">
        <v>274.64999999999998</v>
      </c>
      <c r="N11489" t="s">
        <v>48</v>
      </c>
    </row>
    <row r="11490" spans="1:14" ht="14.25" customHeight="1" x14ac:dyDescent="0.3">
      <c r="A11490" t="s">
        <v>11596</v>
      </c>
      <c r="B11490" t="s">
        <v>41</v>
      </c>
      <c r="C11490" t="s">
        <v>14</v>
      </c>
      <c r="D11490">
        <v>3697.09</v>
      </c>
      <c r="E11490">
        <v>0.17</v>
      </c>
      <c r="F11490">
        <f t="shared" si="358"/>
        <v>628.50530000000003</v>
      </c>
      <c r="G11490">
        <f t="shared" si="359"/>
        <v>3068.5847000000003</v>
      </c>
      <c r="H11490">
        <v>3</v>
      </c>
      <c r="I11490" s="17">
        <v>45244</v>
      </c>
      <c r="J11490" s="17">
        <v>45251</v>
      </c>
      <c r="K11490" t="s">
        <v>21</v>
      </c>
      <c r="L11490" t="s">
        <v>22</v>
      </c>
      <c r="M11490">
        <v>1009.75</v>
      </c>
      <c r="N11490" t="s">
        <v>48</v>
      </c>
    </row>
    <row r="11491" spans="1:14" ht="14.25" customHeight="1" x14ac:dyDescent="0.3">
      <c r="A11491" t="s">
        <v>5237</v>
      </c>
      <c r="B11491" t="s">
        <v>19</v>
      </c>
      <c r="C11491" t="s">
        <v>14</v>
      </c>
      <c r="D11491">
        <v>3700.79</v>
      </c>
      <c r="E11491">
        <v>0.27</v>
      </c>
      <c r="F11491">
        <f t="shared" si="358"/>
        <v>999.2133</v>
      </c>
      <c r="G11491">
        <f t="shared" si="359"/>
        <v>2701.5767000000001</v>
      </c>
      <c r="H11491">
        <v>3</v>
      </c>
      <c r="I11491" s="17">
        <v>45279</v>
      </c>
      <c r="J11491" s="17">
        <v>45280</v>
      </c>
      <c r="K11491" t="s">
        <v>21</v>
      </c>
      <c r="L11491" t="s">
        <v>22</v>
      </c>
      <c r="M11491">
        <v>827.91</v>
      </c>
      <c r="N11491" t="s">
        <v>39</v>
      </c>
    </row>
    <row r="11492" spans="1:14" ht="14.25" customHeight="1" x14ac:dyDescent="0.3">
      <c r="A11492" t="s">
        <v>3811</v>
      </c>
      <c r="B11492" t="s">
        <v>25</v>
      </c>
      <c r="C11492" t="s">
        <v>20</v>
      </c>
      <c r="D11492">
        <v>3702.37</v>
      </c>
      <c r="E11492">
        <v>0.04</v>
      </c>
      <c r="F11492">
        <f t="shared" si="358"/>
        <v>148.09479999999999</v>
      </c>
      <c r="G11492">
        <f t="shared" si="359"/>
        <v>3554.2752</v>
      </c>
      <c r="H11492">
        <v>3</v>
      </c>
      <c r="I11492" s="17">
        <v>45524</v>
      </c>
      <c r="J11492" s="17">
        <v>45529</v>
      </c>
      <c r="K11492" t="s">
        <v>31</v>
      </c>
      <c r="L11492" t="s">
        <v>27</v>
      </c>
      <c r="M11492">
        <v>844.87</v>
      </c>
      <c r="N11492" t="s">
        <v>17</v>
      </c>
    </row>
    <row r="11493" spans="1:14" ht="14.25" customHeight="1" x14ac:dyDescent="0.3">
      <c r="A11493" t="s">
        <v>7375</v>
      </c>
      <c r="B11493" t="s">
        <v>13</v>
      </c>
      <c r="C11493" t="s">
        <v>33</v>
      </c>
      <c r="D11493">
        <v>3708.03</v>
      </c>
      <c r="E11493">
        <v>0.19</v>
      </c>
      <c r="F11493">
        <f t="shared" si="358"/>
        <v>704.52570000000003</v>
      </c>
      <c r="G11493">
        <f t="shared" si="359"/>
        <v>3003.5043000000001</v>
      </c>
      <c r="H11493">
        <v>3</v>
      </c>
      <c r="I11493" s="17">
        <v>45093</v>
      </c>
      <c r="J11493" s="17">
        <v>45099</v>
      </c>
      <c r="K11493" t="s">
        <v>21</v>
      </c>
      <c r="L11493" t="s">
        <v>27</v>
      </c>
      <c r="M11493">
        <v>604.80999999999995</v>
      </c>
      <c r="N11493" t="s">
        <v>34</v>
      </c>
    </row>
    <row r="11494" spans="1:14" ht="14.25" customHeight="1" x14ac:dyDescent="0.3">
      <c r="A11494" t="s">
        <v>12962</v>
      </c>
      <c r="B11494" t="s">
        <v>19</v>
      </c>
      <c r="C11494" t="s">
        <v>33</v>
      </c>
      <c r="D11494">
        <v>3710.16</v>
      </c>
      <c r="E11494">
        <v>0.12</v>
      </c>
      <c r="F11494">
        <f t="shared" si="358"/>
        <v>445.21919999999994</v>
      </c>
      <c r="G11494">
        <f t="shared" si="359"/>
        <v>3264.9407999999999</v>
      </c>
      <c r="H11494">
        <v>3</v>
      </c>
      <c r="I11494" s="17">
        <v>45314</v>
      </c>
      <c r="J11494" s="17">
        <v>45320</v>
      </c>
      <c r="K11494" t="s">
        <v>31</v>
      </c>
      <c r="L11494" t="s">
        <v>22</v>
      </c>
      <c r="M11494">
        <v>931.65</v>
      </c>
      <c r="N11494" t="s">
        <v>39</v>
      </c>
    </row>
    <row r="11495" spans="1:14" ht="14.25" customHeight="1" x14ac:dyDescent="0.3">
      <c r="A11495" t="s">
        <v>8775</v>
      </c>
      <c r="B11495" t="s">
        <v>13</v>
      </c>
      <c r="C11495" t="s">
        <v>26</v>
      </c>
      <c r="D11495">
        <v>3719.92</v>
      </c>
      <c r="E11495">
        <v>0.47</v>
      </c>
      <c r="F11495">
        <f t="shared" si="358"/>
        <v>1748.3624</v>
      </c>
      <c r="G11495">
        <f t="shared" si="359"/>
        <v>1971.5576000000001</v>
      </c>
      <c r="H11495">
        <v>3</v>
      </c>
      <c r="I11495" s="17">
        <v>45524</v>
      </c>
      <c r="J11495" s="17">
        <v>45530</v>
      </c>
      <c r="K11495" t="s">
        <v>31</v>
      </c>
      <c r="L11495" t="s">
        <v>16</v>
      </c>
      <c r="M11495">
        <v>1108.6199999999999</v>
      </c>
      <c r="N11495" t="s">
        <v>17</v>
      </c>
    </row>
    <row r="11496" spans="1:14" ht="14.25" customHeight="1" x14ac:dyDescent="0.3">
      <c r="A11496" t="s">
        <v>9078</v>
      </c>
      <c r="B11496" t="s">
        <v>19</v>
      </c>
      <c r="C11496" t="s">
        <v>26</v>
      </c>
      <c r="D11496">
        <v>3724.61</v>
      </c>
      <c r="E11496">
        <v>7.0000000000000007E-2</v>
      </c>
      <c r="F11496">
        <f t="shared" si="358"/>
        <v>260.72270000000003</v>
      </c>
      <c r="G11496">
        <f t="shared" si="359"/>
        <v>3463.8873000000003</v>
      </c>
      <c r="H11496">
        <v>3</v>
      </c>
      <c r="I11496" s="17">
        <v>45011</v>
      </c>
      <c r="J11496" s="17">
        <v>45017</v>
      </c>
      <c r="K11496" t="s">
        <v>15</v>
      </c>
      <c r="L11496" t="s">
        <v>22</v>
      </c>
      <c r="M11496">
        <v>896.32</v>
      </c>
      <c r="N11496" t="s">
        <v>39</v>
      </c>
    </row>
    <row r="11497" spans="1:14" ht="14.25" customHeight="1" x14ac:dyDescent="0.3">
      <c r="A11497" t="s">
        <v>10886</v>
      </c>
      <c r="B11497" t="s">
        <v>25</v>
      </c>
      <c r="C11497" t="s">
        <v>26</v>
      </c>
      <c r="D11497">
        <v>3725.54</v>
      </c>
      <c r="E11497">
        <v>0.15</v>
      </c>
      <c r="F11497">
        <f t="shared" si="358"/>
        <v>558.83100000000002</v>
      </c>
      <c r="G11497">
        <f t="shared" si="359"/>
        <v>3166.7089999999998</v>
      </c>
      <c r="H11497">
        <v>3</v>
      </c>
      <c r="I11497" s="17">
        <v>45079</v>
      </c>
      <c r="J11497" s="17">
        <v>45083</v>
      </c>
      <c r="K11497" t="s">
        <v>21</v>
      </c>
      <c r="L11497" t="s">
        <v>16</v>
      </c>
      <c r="M11497">
        <v>953.8</v>
      </c>
      <c r="N11497" t="s">
        <v>39</v>
      </c>
    </row>
    <row r="11498" spans="1:14" ht="14.25" customHeight="1" x14ac:dyDescent="0.3">
      <c r="A11498" t="s">
        <v>1879</v>
      </c>
      <c r="B11498" t="s">
        <v>19</v>
      </c>
      <c r="C11498" t="s">
        <v>20</v>
      </c>
      <c r="D11498">
        <v>3727.93</v>
      </c>
      <c r="E11498">
        <v>0.23</v>
      </c>
      <c r="F11498">
        <f t="shared" si="358"/>
        <v>857.4239</v>
      </c>
      <c r="G11498">
        <f t="shared" si="359"/>
        <v>2870.5060999999996</v>
      </c>
      <c r="H11498">
        <v>3</v>
      </c>
      <c r="I11498" s="17">
        <v>45532</v>
      </c>
      <c r="J11498" s="17">
        <v>45538</v>
      </c>
      <c r="K11498" t="s">
        <v>21</v>
      </c>
      <c r="L11498" t="s">
        <v>27</v>
      </c>
      <c r="M11498">
        <v>416.29</v>
      </c>
      <c r="N11498" t="s">
        <v>39</v>
      </c>
    </row>
    <row r="11499" spans="1:14" ht="14.25" customHeight="1" x14ac:dyDescent="0.3">
      <c r="A11499" t="s">
        <v>6087</v>
      </c>
      <c r="B11499" t="s">
        <v>25</v>
      </c>
      <c r="C11499" t="s">
        <v>36</v>
      </c>
      <c r="D11499">
        <v>3732.09</v>
      </c>
      <c r="E11499">
        <v>0.28000000000000003</v>
      </c>
      <c r="F11499">
        <f t="shared" si="358"/>
        <v>1044.9852000000001</v>
      </c>
      <c r="G11499">
        <f t="shared" si="359"/>
        <v>2687.1048000000001</v>
      </c>
      <c r="H11499">
        <v>3</v>
      </c>
      <c r="I11499" s="17">
        <v>45541</v>
      </c>
      <c r="J11499" s="17">
        <v>45548</v>
      </c>
      <c r="K11499" t="s">
        <v>21</v>
      </c>
      <c r="L11499" t="s">
        <v>22</v>
      </c>
      <c r="M11499">
        <v>1075.8</v>
      </c>
      <c r="N11499" t="s">
        <v>28</v>
      </c>
    </row>
    <row r="11500" spans="1:14" ht="14.25" customHeight="1" x14ac:dyDescent="0.3">
      <c r="A11500" t="s">
        <v>14855</v>
      </c>
      <c r="B11500" t="s">
        <v>13</v>
      </c>
      <c r="C11500" t="s">
        <v>33</v>
      </c>
      <c r="D11500">
        <v>3733.95</v>
      </c>
      <c r="E11500">
        <v>0.44</v>
      </c>
      <c r="F11500">
        <f t="shared" si="358"/>
        <v>1642.9379999999999</v>
      </c>
      <c r="G11500">
        <f t="shared" si="359"/>
        <v>2091.0119999999997</v>
      </c>
      <c r="H11500">
        <v>3</v>
      </c>
      <c r="I11500" s="17">
        <v>45543</v>
      </c>
      <c r="J11500" s="17">
        <v>45545</v>
      </c>
      <c r="K11500" t="s">
        <v>31</v>
      </c>
      <c r="L11500" t="s">
        <v>27</v>
      </c>
      <c r="M11500">
        <v>852.35</v>
      </c>
      <c r="N11500" t="s">
        <v>17</v>
      </c>
    </row>
    <row r="11501" spans="1:14" ht="14.25" customHeight="1" x14ac:dyDescent="0.3">
      <c r="A11501" t="s">
        <v>9531</v>
      </c>
      <c r="B11501" t="s">
        <v>41</v>
      </c>
      <c r="C11501" t="s">
        <v>20</v>
      </c>
      <c r="D11501">
        <v>3741.93</v>
      </c>
      <c r="E11501">
        <v>0.25</v>
      </c>
      <c r="F11501">
        <f t="shared" si="358"/>
        <v>935.48249999999996</v>
      </c>
      <c r="G11501">
        <f t="shared" si="359"/>
        <v>2806.4474999999998</v>
      </c>
      <c r="H11501">
        <v>3</v>
      </c>
      <c r="I11501" s="17">
        <v>45370</v>
      </c>
      <c r="J11501" s="17">
        <v>45372</v>
      </c>
      <c r="K11501" t="s">
        <v>31</v>
      </c>
      <c r="L11501" t="s">
        <v>22</v>
      </c>
      <c r="M11501">
        <v>375.41</v>
      </c>
      <c r="N11501" t="s">
        <v>48</v>
      </c>
    </row>
    <row r="11502" spans="1:14" ht="14.25" customHeight="1" x14ac:dyDescent="0.3">
      <c r="A11502" t="s">
        <v>4979</v>
      </c>
      <c r="B11502" t="s">
        <v>13</v>
      </c>
      <c r="C11502" t="s">
        <v>36</v>
      </c>
      <c r="D11502">
        <v>3744.01</v>
      </c>
      <c r="E11502">
        <v>0.45</v>
      </c>
      <c r="F11502">
        <f t="shared" si="358"/>
        <v>1684.8045000000002</v>
      </c>
      <c r="G11502">
        <f t="shared" si="359"/>
        <v>2059.2055</v>
      </c>
      <c r="H11502">
        <v>3</v>
      </c>
      <c r="I11502" s="17">
        <v>45057</v>
      </c>
      <c r="J11502" s="17">
        <v>45062</v>
      </c>
      <c r="K11502" t="s">
        <v>21</v>
      </c>
      <c r="L11502" t="s">
        <v>22</v>
      </c>
      <c r="M11502">
        <v>374.25</v>
      </c>
      <c r="N11502" t="s">
        <v>23</v>
      </c>
    </row>
    <row r="11503" spans="1:14" ht="14.25" customHeight="1" x14ac:dyDescent="0.3">
      <c r="A11503" t="s">
        <v>11636</v>
      </c>
      <c r="B11503" t="s">
        <v>41</v>
      </c>
      <c r="C11503" t="s">
        <v>36</v>
      </c>
      <c r="D11503">
        <v>3745.37</v>
      </c>
      <c r="E11503">
        <v>0.3</v>
      </c>
      <c r="F11503">
        <f t="shared" si="358"/>
        <v>1123.6109999999999</v>
      </c>
      <c r="G11503">
        <f t="shared" si="359"/>
        <v>2621.759</v>
      </c>
      <c r="H11503">
        <v>3</v>
      </c>
      <c r="I11503" s="17">
        <v>45584</v>
      </c>
      <c r="J11503" s="17">
        <v>45590</v>
      </c>
      <c r="K11503" t="s">
        <v>15</v>
      </c>
      <c r="L11503" t="s">
        <v>16</v>
      </c>
      <c r="M11503">
        <v>443.26</v>
      </c>
      <c r="N11503" t="s">
        <v>28</v>
      </c>
    </row>
    <row r="11504" spans="1:14" ht="14.25" customHeight="1" x14ac:dyDescent="0.3">
      <c r="A11504" t="s">
        <v>8902</v>
      </c>
      <c r="B11504" t="s">
        <v>25</v>
      </c>
      <c r="C11504" t="s">
        <v>14</v>
      </c>
      <c r="D11504">
        <v>3750.18</v>
      </c>
      <c r="E11504">
        <v>0.31</v>
      </c>
      <c r="F11504">
        <f t="shared" si="358"/>
        <v>1162.5557999999999</v>
      </c>
      <c r="G11504">
        <f t="shared" si="359"/>
        <v>2587.6242000000002</v>
      </c>
      <c r="H11504">
        <v>3</v>
      </c>
      <c r="I11504" s="17">
        <v>44982</v>
      </c>
      <c r="J11504" s="17">
        <v>44986</v>
      </c>
      <c r="K11504" t="s">
        <v>21</v>
      </c>
      <c r="L11504" t="s">
        <v>22</v>
      </c>
      <c r="M11504">
        <v>228.69</v>
      </c>
      <c r="N11504" t="s">
        <v>17</v>
      </c>
    </row>
    <row r="11505" spans="1:14" ht="14.25" customHeight="1" x14ac:dyDescent="0.3">
      <c r="A11505" t="s">
        <v>12422</v>
      </c>
      <c r="B11505" t="s">
        <v>41</v>
      </c>
      <c r="C11505" t="s">
        <v>33</v>
      </c>
      <c r="D11505">
        <v>3752.09</v>
      </c>
      <c r="E11505">
        <v>0.21</v>
      </c>
      <c r="F11505">
        <f t="shared" si="358"/>
        <v>787.93889999999999</v>
      </c>
      <c r="G11505">
        <f t="shared" si="359"/>
        <v>2964.1511</v>
      </c>
      <c r="H11505">
        <v>3</v>
      </c>
      <c r="I11505" s="17">
        <v>45012</v>
      </c>
      <c r="J11505" s="17">
        <v>45017</v>
      </c>
      <c r="K11505" t="s">
        <v>21</v>
      </c>
      <c r="L11505" t="s">
        <v>27</v>
      </c>
      <c r="M11505">
        <v>229.42</v>
      </c>
      <c r="N11505" t="s">
        <v>28</v>
      </c>
    </row>
    <row r="11506" spans="1:14" ht="14.25" customHeight="1" x14ac:dyDescent="0.3">
      <c r="A11506" t="s">
        <v>11317</v>
      </c>
      <c r="B11506" t="s">
        <v>25</v>
      </c>
      <c r="C11506" t="s">
        <v>14</v>
      </c>
      <c r="D11506">
        <v>3760.34</v>
      </c>
      <c r="E11506">
        <v>0.17</v>
      </c>
      <c r="F11506">
        <f t="shared" si="358"/>
        <v>639.25780000000009</v>
      </c>
      <c r="G11506">
        <f t="shared" si="359"/>
        <v>3121.0821999999998</v>
      </c>
      <c r="H11506">
        <v>3</v>
      </c>
      <c r="I11506" s="17">
        <v>45448</v>
      </c>
      <c r="J11506" s="17">
        <v>45449</v>
      </c>
      <c r="K11506" t="s">
        <v>15</v>
      </c>
      <c r="L11506" t="s">
        <v>27</v>
      </c>
      <c r="M11506">
        <v>628.92999999999995</v>
      </c>
      <c r="N11506" t="s">
        <v>23</v>
      </c>
    </row>
    <row r="11507" spans="1:14" ht="14.25" customHeight="1" x14ac:dyDescent="0.3">
      <c r="A11507" t="s">
        <v>4750</v>
      </c>
      <c r="B11507" t="s">
        <v>41</v>
      </c>
      <c r="C11507" t="s">
        <v>26</v>
      </c>
      <c r="D11507">
        <v>3769.25</v>
      </c>
      <c r="E11507">
        <v>0.01</v>
      </c>
      <c r="F11507">
        <f t="shared" si="358"/>
        <v>37.692500000000003</v>
      </c>
      <c r="G11507">
        <f t="shared" si="359"/>
        <v>3731.5574999999999</v>
      </c>
      <c r="H11507">
        <v>3</v>
      </c>
      <c r="I11507" s="17">
        <v>45077</v>
      </c>
      <c r="J11507" s="17">
        <v>45081</v>
      </c>
      <c r="K11507" t="s">
        <v>15</v>
      </c>
      <c r="L11507" t="s">
        <v>22</v>
      </c>
      <c r="M11507">
        <v>319.05</v>
      </c>
      <c r="N11507" t="s">
        <v>23</v>
      </c>
    </row>
    <row r="11508" spans="1:14" ht="14.25" customHeight="1" x14ac:dyDescent="0.3">
      <c r="A11508" t="s">
        <v>514</v>
      </c>
      <c r="B11508" t="s">
        <v>41</v>
      </c>
      <c r="C11508" t="s">
        <v>26</v>
      </c>
      <c r="D11508">
        <v>3771.68</v>
      </c>
      <c r="E11508">
        <v>0.16</v>
      </c>
      <c r="F11508">
        <f t="shared" si="358"/>
        <v>603.46879999999999</v>
      </c>
      <c r="G11508">
        <f t="shared" si="359"/>
        <v>3168.2111999999997</v>
      </c>
      <c r="H11508">
        <v>3</v>
      </c>
      <c r="I11508" s="17">
        <v>45480</v>
      </c>
      <c r="J11508" s="17">
        <v>45485</v>
      </c>
      <c r="K11508" t="s">
        <v>21</v>
      </c>
      <c r="L11508" t="s">
        <v>16</v>
      </c>
      <c r="M11508">
        <v>778.64</v>
      </c>
      <c r="N11508" t="s">
        <v>48</v>
      </c>
    </row>
    <row r="11509" spans="1:14" ht="14.25" customHeight="1" x14ac:dyDescent="0.3">
      <c r="A11509" t="s">
        <v>6699</v>
      </c>
      <c r="B11509" t="s">
        <v>25</v>
      </c>
      <c r="C11509" t="s">
        <v>26</v>
      </c>
      <c r="D11509">
        <v>3773.74</v>
      </c>
      <c r="E11509">
        <v>0.16</v>
      </c>
      <c r="F11509">
        <f t="shared" si="358"/>
        <v>603.79840000000002</v>
      </c>
      <c r="G11509">
        <f t="shared" si="359"/>
        <v>3169.9415999999997</v>
      </c>
      <c r="H11509">
        <v>3</v>
      </c>
      <c r="I11509" s="17">
        <v>45098</v>
      </c>
      <c r="J11509" s="17">
        <v>45100</v>
      </c>
      <c r="K11509" t="s">
        <v>31</v>
      </c>
      <c r="L11509" t="s">
        <v>22</v>
      </c>
      <c r="M11509">
        <v>527.46</v>
      </c>
      <c r="N11509" t="s">
        <v>28</v>
      </c>
    </row>
    <row r="11510" spans="1:14" ht="14.25" customHeight="1" x14ac:dyDescent="0.3">
      <c r="A11510" t="s">
        <v>5649</v>
      </c>
      <c r="B11510" t="s">
        <v>19</v>
      </c>
      <c r="C11510" t="s">
        <v>36</v>
      </c>
      <c r="D11510">
        <v>3774.11</v>
      </c>
      <c r="E11510">
        <v>0.08</v>
      </c>
      <c r="F11510">
        <f t="shared" si="358"/>
        <v>301.92880000000002</v>
      </c>
      <c r="G11510">
        <f t="shared" si="359"/>
        <v>3472.1812</v>
      </c>
      <c r="H11510">
        <v>3</v>
      </c>
      <c r="I11510" s="17">
        <v>45526</v>
      </c>
      <c r="J11510" s="17">
        <v>45532</v>
      </c>
      <c r="K11510" t="s">
        <v>21</v>
      </c>
      <c r="L11510" t="s">
        <v>27</v>
      </c>
      <c r="M11510">
        <v>928.88</v>
      </c>
      <c r="N11510" t="s">
        <v>34</v>
      </c>
    </row>
    <row r="11511" spans="1:14" ht="14.25" customHeight="1" x14ac:dyDescent="0.3">
      <c r="A11511" t="s">
        <v>12323</v>
      </c>
      <c r="B11511" t="s">
        <v>13</v>
      </c>
      <c r="C11511" t="s">
        <v>26</v>
      </c>
      <c r="D11511">
        <v>3774.54</v>
      </c>
      <c r="E11511">
        <v>0.13</v>
      </c>
      <c r="F11511">
        <f t="shared" si="358"/>
        <v>490.6902</v>
      </c>
      <c r="G11511">
        <f t="shared" si="359"/>
        <v>3283.8498</v>
      </c>
      <c r="H11511">
        <v>3</v>
      </c>
      <c r="I11511" s="17">
        <v>45546</v>
      </c>
      <c r="J11511" s="17">
        <v>45552</v>
      </c>
      <c r="K11511" t="s">
        <v>21</v>
      </c>
      <c r="L11511" t="s">
        <v>27</v>
      </c>
      <c r="M11511">
        <v>819.16</v>
      </c>
      <c r="N11511" t="s">
        <v>39</v>
      </c>
    </row>
    <row r="11512" spans="1:14" ht="14.25" customHeight="1" x14ac:dyDescent="0.3">
      <c r="A11512" t="s">
        <v>14039</v>
      </c>
      <c r="B11512" t="s">
        <v>13</v>
      </c>
      <c r="C11512" t="s">
        <v>20</v>
      </c>
      <c r="D11512">
        <v>3774.98</v>
      </c>
      <c r="E11512">
        <v>0.09</v>
      </c>
      <c r="F11512">
        <f t="shared" si="358"/>
        <v>339.7482</v>
      </c>
      <c r="G11512">
        <f t="shared" si="359"/>
        <v>3435.2318</v>
      </c>
      <c r="H11512">
        <v>3</v>
      </c>
      <c r="I11512" s="17">
        <v>45347</v>
      </c>
      <c r="J11512" s="17">
        <v>45348</v>
      </c>
      <c r="K11512" t="s">
        <v>15</v>
      </c>
      <c r="L11512" t="s">
        <v>22</v>
      </c>
      <c r="M11512">
        <v>320.11</v>
      </c>
      <c r="N11512" t="s">
        <v>28</v>
      </c>
    </row>
    <row r="11513" spans="1:14" ht="14.25" customHeight="1" x14ac:dyDescent="0.3">
      <c r="A11513" t="s">
        <v>7190</v>
      </c>
      <c r="B11513" t="s">
        <v>25</v>
      </c>
      <c r="C11513" t="s">
        <v>33</v>
      </c>
      <c r="D11513">
        <v>3778.15</v>
      </c>
      <c r="E11513">
        <v>0.45</v>
      </c>
      <c r="F11513">
        <f t="shared" si="358"/>
        <v>1700.1675</v>
      </c>
      <c r="G11513">
        <f t="shared" si="359"/>
        <v>2077.9825000000001</v>
      </c>
      <c r="H11513">
        <v>3</v>
      </c>
      <c r="I11513" s="17">
        <v>45118</v>
      </c>
      <c r="J11513" s="17">
        <v>45119</v>
      </c>
      <c r="K11513" t="s">
        <v>21</v>
      </c>
      <c r="L11513" t="s">
        <v>22</v>
      </c>
      <c r="M11513">
        <v>506.77</v>
      </c>
      <c r="N11513" t="s">
        <v>28</v>
      </c>
    </row>
    <row r="11514" spans="1:14" ht="14.25" customHeight="1" x14ac:dyDescent="0.3">
      <c r="A11514" t="s">
        <v>2410</v>
      </c>
      <c r="B11514" t="s">
        <v>19</v>
      </c>
      <c r="C11514" t="s">
        <v>20</v>
      </c>
      <c r="D11514">
        <v>3778.72</v>
      </c>
      <c r="E11514">
        <v>0.06</v>
      </c>
      <c r="F11514">
        <f t="shared" si="358"/>
        <v>226.72319999999999</v>
      </c>
      <c r="G11514">
        <f t="shared" si="359"/>
        <v>3551.9967999999999</v>
      </c>
      <c r="H11514">
        <v>3</v>
      </c>
      <c r="I11514" s="17">
        <v>45645</v>
      </c>
      <c r="J11514" s="17">
        <v>45652</v>
      </c>
      <c r="K11514" t="s">
        <v>21</v>
      </c>
      <c r="L11514" t="s">
        <v>22</v>
      </c>
      <c r="M11514">
        <v>925.29</v>
      </c>
      <c r="N11514" t="s">
        <v>17</v>
      </c>
    </row>
    <row r="11515" spans="1:14" ht="14.25" customHeight="1" x14ac:dyDescent="0.3">
      <c r="A11515" t="s">
        <v>6477</v>
      </c>
      <c r="B11515" t="s">
        <v>25</v>
      </c>
      <c r="C11515" t="s">
        <v>33</v>
      </c>
      <c r="D11515">
        <v>3781.95</v>
      </c>
      <c r="E11515">
        <v>0.1</v>
      </c>
      <c r="F11515">
        <f t="shared" si="358"/>
        <v>378.19499999999999</v>
      </c>
      <c r="G11515">
        <f t="shared" si="359"/>
        <v>3403.7549999999997</v>
      </c>
      <c r="H11515">
        <v>3</v>
      </c>
      <c r="I11515" s="17">
        <v>44953</v>
      </c>
      <c r="J11515" s="17">
        <v>44958</v>
      </c>
      <c r="K11515" t="s">
        <v>31</v>
      </c>
      <c r="L11515" t="s">
        <v>16</v>
      </c>
      <c r="M11515">
        <v>744.24</v>
      </c>
      <c r="N11515" t="s">
        <v>48</v>
      </c>
    </row>
    <row r="11516" spans="1:14" ht="14.25" customHeight="1" x14ac:dyDescent="0.3">
      <c r="A11516" t="s">
        <v>1302</v>
      </c>
      <c r="B11516" t="s">
        <v>41</v>
      </c>
      <c r="C11516" t="s">
        <v>14</v>
      </c>
      <c r="D11516">
        <v>3788.63</v>
      </c>
      <c r="E11516">
        <v>0.27</v>
      </c>
      <c r="F11516">
        <f t="shared" si="358"/>
        <v>1022.9301000000002</v>
      </c>
      <c r="G11516">
        <f t="shared" si="359"/>
        <v>2765.6999000000001</v>
      </c>
      <c r="H11516">
        <v>3</v>
      </c>
      <c r="I11516" s="17">
        <v>45180</v>
      </c>
      <c r="J11516" s="17">
        <v>45183</v>
      </c>
      <c r="K11516" t="s">
        <v>31</v>
      </c>
      <c r="L11516" t="s">
        <v>27</v>
      </c>
      <c r="M11516">
        <v>1119.8499999999999</v>
      </c>
      <c r="N11516" t="s">
        <v>48</v>
      </c>
    </row>
    <row r="11517" spans="1:14" ht="14.25" customHeight="1" x14ac:dyDescent="0.3">
      <c r="A11517" t="s">
        <v>10067</v>
      </c>
      <c r="B11517" t="s">
        <v>25</v>
      </c>
      <c r="C11517" t="s">
        <v>26</v>
      </c>
      <c r="D11517">
        <v>3802.38</v>
      </c>
      <c r="E11517">
        <v>0.05</v>
      </c>
      <c r="F11517">
        <f t="shared" si="358"/>
        <v>190.11900000000003</v>
      </c>
      <c r="G11517">
        <f t="shared" si="359"/>
        <v>3612.261</v>
      </c>
      <c r="H11517">
        <v>3</v>
      </c>
      <c r="I11517" s="17">
        <v>45099</v>
      </c>
      <c r="J11517" s="17">
        <v>45100</v>
      </c>
      <c r="K11517" t="s">
        <v>21</v>
      </c>
      <c r="L11517" t="s">
        <v>27</v>
      </c>
      <c r="M11517">
        <v>351.85</v>
      </c>
      <c r="N11517" t="s">
        <v>48</v>
      </c>
    </row>
    <row r="11518" spans="1:14" ht="14.25" customHeight="1" x14ac:dyDescent="0.3">
      <c r="A11518" t="s">
        <v>5244</v>
      </c>
      <c r="B11518" t="s">
        <v>25</v>
      </c>
      <c r="C11518" t="s">
        <v>20</v>
      </c>
      <c r="D11518">
        <v>3806.41</v>
      </c>
      <c r="E11518">
        <v>0.25</v>
      </c>
      <c r="F11518">
        <f t="shared" si="358"/>
        <v>951.60249999999996</v>
      </c>
      <c r="G11518">
        <f t="shared" si="359"/>
        <v>2854.8074999999999</v>
      </c>
      <c r="H11518">
        <v>3</v>
      </c>
      <c r="I11518" s="17">
        <v>45453</v>
      </c>
      <c r="J11518" s="17">
        <v>45459</v>
      </c>
      <c r="K11518" t="s">
        <v>21</v>
      </c>
      <c r="L11518" t="s">
        <v>27</v>
      </c>
      <c r="M11518">
        <v>688.47</v>
      </c>
      <c r="N11518" t="s">
        <v>39</v>
      </c>
    </row>
    <row r="11519" spans="1:14" ht="14.25" customHeight="1" x14ac:dyDescent="0.3">
      <c r="A11519" t="s">
        <v>5298</v>
      </c>
      <c r="B11519" t="s">
        <v>13</v>
      </c>
      <c r="C11519" t="s">
        <v>14</v>
      </c>
      <c r="D11519">
        <v>3808.56</v>
      </c>
      <c r="E11519">
        <v>0.46</v>
      </c>
      <c r="F11519">
        <f t="shared" si="358"/>
        <v>1751.9376</v>
      </c>
      <c r="G11519">
        <f t="shared" si="359"/>
        <v>2056.6224000000002</v>
      </c>
      <c r="H11519">
        <v>3</v>
      </c>
      <c r="I11519" s="17">
        <v>45581</v>
      </c>
      <c r="J11519" s="17">
        <v>45582</v>
      </c>
      <c r="K11519" t="s">
        <v>21</v>
      </c>
      <c r="L11519" t="s">
        <v>16</v>
      </c>
      <c r="M11519">
        <v>272.22000000000003</v>
      </c>
      <c r="N11519" t="s">
        <v>17</v>
      </c>
    </row>
    <row r="11520" spans="1:14" ht="14.25" customHeight="1" x14ac:dyDescent="0.3">
      <c r="A11520" t="s">
        <v>5582</v>
      </c>
      <c r="B11520" t="s">
        <v>41</v>
      </c>
      <c r="C11520" t="s">
        <v>36</v>
      </c>
      <c r="D11520">
        <v>3811.33</v>
      </c>
      <c r="E11520">
        <v>0.08</v>
      </c>
      <c r="F11520">
        <f t="shared" si="358"/>
        <v>304.90640000000002</v>
      </c>
      <c r="G11520">
        <f t="shared" si="359"/>
        <v>3506.4236000000001</v>
      </c>
      <c r="H11520">
        <v>3</v>
      </c>
      <c r="I11520" s="17">
        <v>45307</v>
      </c>
      <c r="J11520" s="17">
        <v>45308</v>
      </c>
      <c r="K11520" t="s">
        <v>31</v>
      </c>
      <c r="L11520" t="s">
        <v>22</v>
      </c>
      <c r="M11520">
        <v>411.31</v>
      </c>
      <c r="N11520" t="s">
        <v>17</v>
      </c>
    </row>
    <row r="11521" spans="1:14" ht="14.25" customHeight="1" x14ac:dyDescent="0.3">
      <c r="A11521" t="s">
        <v>3514</v>
      </c>
      <c r="B11521" t="s">
        <v>13</v>
      </c>
      <c r="C11521" t="s">
        <v>26</v>
      </c>
      <c r="D11521">
        <v>3814.12</v>
      </c>
      <c r="E11521">
        <v>0.47</v>
      </c>
      <c r="F11521">
        <f t="shared" si="358"/>
        <v>1792.6363999999999</v>
      </c>
      <c r="G11521">
        <f t="shared" si="359"/>
        <v>2021.4836</v>
      </c>
      <c r="H11521">
        <v>3</v>
      </c>
      <c r="I11521" s="17">
        <v>44967</v>
      </c>
      <c r="J11521" s="17">
        <v>44974</v>
      </c>
      <c r="K11521" t="s">
        <v>31</v>
      </c>
      <c r="L11521" t="s">
        <v>16</v>
      </c>
      <c r="M11521">
        <v>782.1</v>
      </c>
      <c r="N11521" t="s">
        <v>28</v>
      </c>
    </row>
    <row r="11522" spans="1:14" ht="14.25" customHeight="1" x14ac:dyDescent="0.3">
      <c r="A11522" t="s">
        <v>170</v>
      </c>
      <c r="B11522" t="s">
        <v>25</v>
      </c>
      <c r="C11522" t="s">
        <v>26</v>
      </c>
      <c r="D11522">
        <v>3818.9</v>
      </c>
      <c r="E11522">
        <v>0.08</v>
      </c>
      <c r="F11522">
        <f t="shared" ref="F11522:F11585" si="360">D11522*E11522</f>
        <v>305.512</v>
      </c>
      <c r="G11522">
        <f t="shared" ref="G11522:G11585" si="361">D11522-F11522</f>
        <v>3513.3879999999999</v>
      </c>
      <c r="H11522">
        <v>3</v>
      </c>
      <c r="I11522" s="17">
        <v>44953</v>
      </c>
      <c r="J11522" s="17">
        <v>44956</v>
      </c>
      <c r="K11522" t="s">
        <v>15</v>
      </c>
      <c r="L11522" t="s">
        <v>27</v>
      </c>
      <c r="M11522">
        <v>497.78</v>
      </c>
      <c r="N11522" t="s">
        <v>48</v>
      </c>
    </row>
    <row r="11523" spans="1:14" ht="14.25" customHeight="1" x14ac:dyDescent="0.3">
      <c r="A11523" t="s">
        <v>14679</v>
      </c>
      <c r="B11523" t="s">
        <v>25</v>
      </c>
      <c r="C11523" t="s">
        <v>20</v>
      </c>
      <c r="D11523">
        <v>3819.52</v>
      </c>
      <c r="E11523">
        <v>0.18</v>
      </c>
      <c r="F11523">
        <f t="shared" si="360"/>
        <v>687.5136</v>
      </c>
      <c r="G11523">
        <f t="shared" si="361"/>
        <v>3132.0064000000002</v>
      </c>
      <c r="H11523">
        <v>3</v>
      </c>
      <c r="I11523" s="17">
        <v>45656</v>
      </c>
      <c r="J11523" s="17">
        <v>45660</v>
      </c>
      <c r="K11523" t="s">
        <v>21</v>
      </c>
      <c r="L11523" t="s">
        <v>22</v>
      </c>
      <c r="M11523">
        <v>983.88</v>
      </c>
      <c r="N11523" t="s">
        <v>39</v>
      </c>
    </row>
    <row r="11524" spans="1:14" ht="14.25" customHeight="1" x14ac:dyDescent="0.3">
      <c r="A11524" t="s">
        <v>8601</v>
      </c>
      <c r="B11524" t="s">
        <v>25</v>
      </c>
      <c r="C11524" t="s">
        <v>14</v>
      </c>
      <c r="D11524">
        <v>3819.81</v>
      </c>
      <c r="E11524">
        <v>0.33</v>
      </c>
      <c r="F11524">
        <f t="shared" si="360"/>
        <v>1260.5373</v>
      </c>
      <c r="G11524">
        <f t="shared" si="361"/>
        <v>2559.2727</v>
      </c>
      <c r="H11524">
        <v>3</v>
      </c>
      <c r="I11524" s="17">
        <v>45588</v>
      </c>
      <c r="J11524" s="17">
        <v>45589</v>
      </c>
      <c r="K11524" t="s">
        <v>21</v>
      </c>
      <c r="L11524" t="s">
        <v>27</v>
      </c>
      <c r="M11524">
        <v>500.58</v>
      </c>
      <c r="N11524" t="s">
        <v>48</v>
      </c>
    </row>
    <row r="11525" spans="1:14" ht="14.25" customHeight="1" x14ac:dyDescent="0.3">
      <c r="A11525" t="s">
        <v>1413</v>
      </c>
      <c r="B11525" t="s">
        <v>41</v>
      </c>
      <c r="C11525" t="s">
        <v>33</v>
      </c>
      <c r="D11525">
        <v>3821.12</v>
      </c>
      <c r="E11525">
        <v>0.36</v>
      </c>
      <c r="F11525">
        <f t="shared" si="360"/>
        <v>1375.6032</v>
      </c>
      <c r="G11525">
        <f t="shared" si="361"/>
        <v>2445.5167999999999</v>
      </c>
      <c r="H11525">
        <v>3</v>
      </c>
      <c r="I11525" s="17">
        <v>45541</v>
      </c>
      <c r="J11525" s="17">
        <v>45542</v>
      </c>
      <c r="K11525" t="s">
        <v>21</v>
      </c>
      <c r="L11525" t="s">
        <v>27</v>
      </c>
      <c r="M11525">
        <v>873.75</v>
      </c>
      <c r="N11525" t="s">
        <v>17</v>
      </c>
    </row>
    <row r="11526" spans="1:14" ht="14.25" customHeight="1" x14ac:dyDescent="0.3">
      <c r="A11526" t="s">
        <v>9716</v>
      </c>
      <c r="B11526" t="s">
        <v>13</v>
      </c>
      <c r="C11526" t="s">
        <v>26</v>
      </c>
      <c r="D11526">
        <v>3823</v>
      </c>
      <c r="E11526">
        <v>0.04</v>
      </c>
      <c r="F11526">
        <f t="shared" si="360"/>
        <v>152.92000000000002</v>
      </c>
      <c r="G11526">
        <f t="shared" si="361"/>
        <v>3670.08</v>
      </c>
      <c r="H11526">
        <v>3</v>
      </c>
      <c r="I11526" s="17">
        <v>45456</v>
      </c>
      <c r="J11526" s="17">
        <v>45458</v>
      </c>
      <c r="K11526" t="s">
        <v>15</v>
      </c>
      <c r="L11526" t="s">
        <v>16</v>
      </c>
      <c r="M11526">
        <v>1059.21</v>
      </c>
      <c r="N11526" t="s">
        <v>17</v>
      </c>
    </row>
    <row r="11527" spans="1:14" ht="14.25" customHeight="1" x14ac:dyDescent="0.3">
      <c r="A11527" t="s">
        <v>5774</v>
      </c>
      <c r="B11527" t="s">
        <v>13</v>
      </c>
      <c r="C11527" t="s">
        <v>33</v>
      </c>
      <c r="D11527">
        <v>3823.67</v>
      </c>
      <c r="E11527">
        <v>0.35</v>
      </c>
      <c r="F11527">
        <f t="shared" si="360"/>
        <v>1338.2845</v>
      </c>
      <c r="G11527">
        <f t="shared" si="361"/>
        <v>2485.3855000000003</v>
      </c>
      <c r="H11527">
        <v>3</v>
      </c>
      <c r="I11527" s="17">
        <v>45618</v>
      </c>
      <c r="J11527" s="17">
        <v>45621</v>
      </c>
      <c r="K11527" t="s">
        <v>15</v>
      </c>
      <c r="L11527" t="s">
        <v>16</v>
      </c>
      <c r="M11527">
        <v>490.32</v>
      </c>
      <c r="N11527" t="s">
        <v>28</v>
      </c>
    </row>
    <row r="11528" spans="1:14" ht="14.25" customHeight="1" x14ac:dyDescent="0.3">
      <c r="A11528" t="s">
        <v>9012</v>
      </c>
      <c r="B11528" t="s">
        <v>13</v>
      </c>
      <c r="C11528" t="s">
        <v>26</v>
      </c>
      <c r="D11528">
        <v>3829.25</v>
      </c>
      <c r="E11528">
        <v>0.2</v>
      </c>
      <c r="F11528">
        <f t="shared" si="360"/>
        <v>765.85</v>
      </c>
      <c r="G11528">
        <f t="shared" si="361"/>
        <v>3063.4</v>
      </c>
      <c r="H11528">
        <v>3</v>
      </c>
      <c r="I11528" s="17">
        <v>45193</v>
      </c>
      <c r="J11528" s="17">
        <v>45195</v>
      </c>
      <c r="K11528" t="s">
        <v>21</v>
      </c>
      <c r="L11528" t="s">
        <v>22</v>
      </c>
      <c r="M11528">
        <v>656.12</v>
      </c>
      <c r="N11528" t="s">
        <v>39</v>
      </c>
    </row>
    <row r="11529" spans="1:14" ht="14.25" customHeight="1" x14ac:dyDescent="0.3">
      <c r="A11529" t="s">
        <v>1705</v>
      </c>
      <c r="B11529" t="s">
        <v>19</v>
      </c>
      <c r="C11529" t="s">
        <v>20</v>
      </c>
      <c r="D11529">
        <v>3830.41</v>
      </c>
      <c r="E11529">
        <v>0.49</v>
      </c>
      <c r="F11529">
        <f t="shared" si="360"/>
        <v>1876.9008999999999</v>
      </c>
      <c r="G11529">
        <f t="shared" si="361"/>
        <v>1953.5091</v>
      </c>
      <c r="H11529">
        <v>3</v>
      </c>
      <c r="I11529" s="17">
        <v>45135</v>
      </c>
      <c r="J11529" s="17">
        <v>45138</v>
      </c>
      <c r="K11529" t="s">
        <v>31</v>
      </c>
      <c r="L11529" t="s">
        <v>27</v>
      </c>
      <c r="M11529">
        <v>560.66</v>
      </c>
      <c r="N11529" t="s">
        <v>39</v>
      </c>
    </row>
    <row r="11530" spans="1:14" ht="14.25" customHeight="1" x14ac:dyDescent="0.3">
      <c r="A11530" t="s">
        <v>13647</v>
      </c>
      <c r="B11530" t="s">
        <v>41</v>
      </c>
      <c r="C11530" t="s">
        <v>20</v>
      </c>
      <c r="D11530">
        <v>3831.73</v>
      </c>
      <c r="E11530">
        <v>0.41</v>
      </c>
      <c r="F11530">
        <f t="shared" si="360"/>
        <v>1571.0092999999999</v>
      </c>
      <c r="G11530">
        <f t="shared" si="361"/>
        <v>2260.7206999999999</v>
      </c>
      <c r="H11530">
        <v>3</v>
      </c>
      <c r="I11530" s="17">
        <v>45617</v>
      </c>
      <c r="J11530" s="17">
        <v>45624</v>
      </c>
      <c r="K11530" t="s">
        <v>31</v>
      </c>
      <c r="L11530" t="s">
        <v>27</v>
      </c>
      <c r="M11530">
        <v>677.89</v>
      </c>
      <c r="N11530" t="s">
        <v>34</v>
      </c>
    </row>
    <row r="11531" spans="1:14" ht="14.25" customHeight="1" x14ac:dyDescent="0.3">
      <c r="A11531" t="s">
        <v>6808</v>
      </c>
      <c r="B11531" t="s">
        <v>19</v>
      </c>
      <c r="C11531" t="s">
        <v>33</v>
      </c>
      <c r="D11531">
        <v>3835.19</v>
      </c>
      <c r="E11531">
        <v>0.39</v>
      </c>
      <c r="F11531">
        <f t="shared" si="360"/>
        <v>1495.7241000000001</v>
      </c>
      <c r="G11531">
        <f t="shared" si="361"/>
        <v>2339.4659000000001</v>
      </c>
      <c r="H11531">
        <v>3</v>
      </c>
      <c r="I11531" s="17">
        <v>45372</v>
      </c>
      <c r="J11531" s="17">
        <v>45378</v>
      </c>
      <c r="K11531" t="s">
        <v>31</v>
      </c>
      <c r="L11531" t="s">
        <v>22</v>
      </c>
      <c r="M11531">
        <v>463.7</v>
      </c>
      <c r="N11531" t="s">
        <v>28</v>
      </c>
    </row>
    <row r="11532" spans="1:14" ht="14.25" customHeight="1" x14ac:dyDescent="0.3">
      <c r="A11532" t="s">
        <v>584</v>
      </c>
      <c r="B11532" t="s">
        <v>19</v>
      </c>
      <c r="C11532" t="s">
        <v>33</v>
      </c>
      <c r="D11532">
        <v>3835.73</v>
      </c>
      <c r="E11532">
        <v>0.19</v>
      </c>
      <c r="F11532">
        <f t="shared" si="360"/>
        <v>728.78870000000006</v>
      </c>
      <c r="G11532">
        <f t="shared" si="361"/>
        <v>3106.9413</v>
      </c>
      <c r="H11532">
        <v>3</v>
      </c>
      <c r="I11532" s="17">
        <v>45453</v>
      </c>
      <c r="J11532" s="17">
        <v>45458</v>
      </c>
      <c r="K11532" t="s">
        <v>31</v>
      </c>
      <c r="L11532" t="s">
        <v>27</v>
      </c>
      <c r="M11532">
        <v>740.59</v>
      </c>
      <c r="N11532" t="s">
        <v>34</v>
      </c>
    </row>
    <row r="11533" spans="1:14" ht="14.25" customHeight="1" x14ac:dyDescent="0.3">
      <c r="A11533" t="s">
        <v>7788</v>
      </c>
      <c r="B11533" t="s">
        <v>41</v>
      </c>
      <c r="C11533" t="s">
        <v>20</v>
      </c>
      <c r="D11533">
        <v>3835.96</v>
      </c>
      <c r="E11533">
        <v>0.25</v>
      </c>
      <c r="F11533">
        <f t="shared" si="360"/>
        <v>958.99</v>
      </c>
      <c r="G11533">
        <f t="shared" si="361"/>
        <v>2876.9700000000003</v>
      </c>
      <c r="H11533">
        <v>3</v>
      </c>
      <c r="I11533" s="17">
        <v>45316</v>
      </c>
      <c r="J11533" s="17">
        <v>45318</v>
      </c>
      <c r="K11533" t="s">
        <v>15</v>
      </c>
      <c r="L11533" t="s">
        <v>16</v>
      </c>
      <c r="M11533">
        <v>686.83</v>
      </c>
      <c r="N11533" t="s">
        <v>17</v>
      </c>
    </row>
    <row r="11534" spans="1:14" ht="14.25" customHeight="1" x14ac:dyDescent="0.3">
      <c r="A11534" t="s">
        <v>11388</v>
      </c>
      <c r="B11534" t="s">
        <v>13</v>
      </c>
      <c r="C11534" t="s">
        <v>36</v>
      </c>
      <c r="D11534">
        <v>3836.65</v>
      </c>
      <c r="E11534">
        <v>0.34</v>
      </c>
      <c r="F11534">
        <f t="shared" si="360"/>
        <v>1304.461</v>
      </c>
      <c r="G11534">
        <f t="shared" si="361"/>
        <v>2532.1890000000003</v>
      </c>
      <c r="H11534">
        <v>3</v>
      </c>
      <c r="I11534" s="17">
        <v>45320</v>
      </c>
      <c r="J11534" s="17">
        <v>45321</v>
      </c>
      <c r="K11534" t="s">
        <v>31</v>
      </c>
      <c r="L11534" t="s">
        <v>27</v>
      </c>
      <c r="M11534">
        <v>488.67</v>
      </c>
      <c r="N11534" t="s">
        <v>48</v>
      </c>
    </row>
    <row r="11535" spans="1:14" ht="14.25" customHeight="1" x14ac:dyDescent="0.3">
      <c r="A11535" t="s">
        <v>13289</v>
      </c>
      <c r="B11535" t="s">
        <v>41</v>
      </c>
      <c r="C11535" t="s">
        <v>36</v>
      </c>
      <c r="D11535">
        <v>3837.91</v>
      </c>
      <c r="E11535">
        <v>0.01</v>
      </c>
      <c r="F11535">
        <f t="shared" si="360"/>
        <v>38.379100000000001</v>
      </c>
      <c r="G11535">
        <f t="shared" si="361"/>
        <v>3799.5308999999997</v>
      </c>
      <c r="H11535">
        <v>3</v>
      </c>
      <c r="I11535" s="17">
        <v>45186</v>
      </c>
      <c r="J11535" s="17">
        <v>45192</v>
      </c>
      <c r="K11535" t="s">
        <v>31</v>
      </c>
      <c r="L11535" t="s">
        <v>22</v>
      </c>
      <c r="M11535">
        <v>1117.8399999999999</v>
      </c>
      <c r="N11535" t="s">
        <v>28</v>
      </c>
    </row>
    <row r="11536" spans="1:14" ht="14.25" customHeight="1" x14ac:dyDescent="0.3">
      <c r="A11536" t="s">
        <v>11522</v>
      </c>
      <c r="B11536" t="s">
        <v>41</v>
      </c>
      <c r="C11536" t="s">
        <v>36</v>
      </c>
      <c r="D11536">
        <v>3839.07</v>
      </c>
      <c r="E11536">
        <v>0.16</v>
      </c>
      <c r="F11536">
        <f t="shared" si="360"/>
        <v>614.25120000000004</v>
      </c>
      <c r="G11536">
        <f t="shared" si="361"/>
        <v>3224.8188</v>
      </c>
      <c r="H11536">
        <v>3</v>
      </c>
      <c r="I11536" s="17">
        <v>45452</v>
      </c>
      <c r="J11536" s="17">
        <v>45454</v>
      </c>
      <c r="K11536" t="s">
        <v>15</v>
      </c>
      <c r="L11536" t="s">
        <v>16</v>
      </c>
      <c r="M11536">
        <v>266.10000000000002</v>
      </c>
      <c r="N11536" t="s">
        <v>23</v>
      </c>
    </row>
    <row r="11537" spans="1:14" ht="14.25" customHeight="1" x14ac:dyDescent="0.3">
      <c r="A11537" t="s">
        <v>11902</v>
      </c>
      <c r="B11537" t="s">
        <v>41</v>
      </c>
      <c r="C11537" t="s">
        <v>33</v>
      </c>
      <c r="D11537">
        <v>3840.33</v>
      </c>
      <c r="E11537">
        <v>0.06</v>
      </c>
      <c r="F11537">
        <f t="shared" si="360"/>
        <v>230.41979999999998</v>
      </c>
      <c r="G11537">
        <f t="shared" si="361"/>
        <v>3609.9101999999998</v>
      </c>
      <c r="H11537">
        <v>3</v>
      </c>
      <c r="I11537" s="17">
        <v>45336</v>
      </c>
      <c r="J11537" s="17">
        <v>45340</v>
      </c>
      <c r="K11537" t="s">
        <v>15</v>
      </c>
      <c r="L11537" t="s">
        <v>27</v>
      </c>
      <c r="M11537">
        <v>645.16</v>
      </c>
      <c r="N11537" t="s">
        <v>34</v>
      </c>
    </row>
    <row r="11538" spans="1:14" ht="14.25" customHeight="1" x14ac:dyDescent="0.3">
      <c r="A11538" t="s">
        <v>12510</v>
      </c>
      <c r="B11538" t="s">
        <v>13</v>
      </c>
      <c r="C11538" t="s">
        <v>33</v>
      </c>
      <c r="D11538">
        <v>3840.74</v>
      </c>
      <c r="E11538">
        <v>0.18</v>
      </c>
      <c r="F11538">
        <f t="shared" si="360"/>
        <v>691.33319999999992</v>
      </c>
      <c r="G11538">
        <f t="shared" si="361"/>
        <v>3149.4067999999997</v>
      </c>
      <c r="H11538">
        <v>3</v>
      </c>
      <c r="I11538" s="17">
        <v>45052</v>
      </c>
      <c r="J11538" s="17">
        <v>45056</v>
      </c>
      <c r="K11538" t="s">
        <v>31</v>
      </c>
      <c r="L11538" t="s">
        <v>22</v>
      </c>
      <c r="M11538">
        <v>368.12</v>
      </c>
      <c r="N11538" t="s">
        <v>48</v>
      </c>
    </row>
    <row r="11539" spans="1:14" ht="14.25" customHeight="1" x14ac:dyDescent="0.3">
      <c r="A11539" t="s">
        <v>8753</v>
      </c>
      <c r="B11539" t="s">
        <v>19</v>
      </c>
      <c r="C11539" t="s">
        <v>26</v>
      </c>
      <c r="D11539">
        <v>3843.14</v>
      </c>
      <c r="E11539">
        <v>0.18</v>
      </c>
      <c r="F11539">
        <f t="shared" si="360"/>
        <v>691.76519999999994</v>
      </c>
      <c r="G11539">
        <f t="shared" si="361"/>
        <v>3151.3748000000001</v>
      </c>
      <c r="H11539">
        <v>3</v>
      </c>
      <c r="I11539" s="17">
        <v>45362</v>
      </c>
      <c r="J11539" s="17">
        <v>45367</v>
      </c>
      <c r="K11539" t="s">
        <v>15</v>
      </c>
      <c r="L11539" t="s">
        <v>27</v>
      </c>
      <c r="M11539">
        <v>241.79</v>
      </c>
      <c r="N11539" t="s">
        <v>34</v>
      </c>
    </row>
    <row r="11540" spans="1:14" ht="14.25" customHeight="1" x14ac:dyDescent="0.3">
      <c r="A11540" t="s">
        <v>2997</v>
      </c>
      <c r="B11540" t="s">
        <v>41</v>
      </c>
      <c r="C11540" t="s">
        <v>26</v>
      </c>
      <c r="D11540">
        <v>3843.61</v>
      </c>
      <c r="E11540">
        <v>0.31</v>
      </c>
      <c r="F11540">
        <f t="shared" si="360"/>
        <v>1191.5191</v>
      </c>
      <c r="G11540">
        <f t="shared" si="361"/>
        <v>2652.0909000000001</v>
      </c>
      <c r="H11540">
        <v>3</v>
      </c>
      <c r="I11540" s="17">
        <v>44969</v>
      </c>
      <c r="J11540" s="17">
        <v>44971</v>
      </c>
      <c r="K11540" t="s">
        <v>21</v>
      </c>
      <c r="L11540" t="s">
        <v>16</v>
      </c>
      <c r="M11540">
        <v>357.48</v>
      </c>
      <c r="N11540" t="s">
        <v>39</v>
      </c>
    </row>
    <row r="11541" spans="1:14" ht="14.25" customHeight="1" x14ac:dyDescent="0.3">
      <c r="A11541" t="s">
        <v>1874</v>
      </c>
      <c r="B11541" t="s">
        <v>41</v>
      </c>
      <c r="C11541" t="s">
        <v>36</v>
      </c>
      <c r="D11541">
        <v>3846.67</v>
      </c>
      <c r="E11541">
        <v>0.38</v>
      </c>
      <c r="F11541">
        <f t="shared" si="360"/>
        <v>1461.7346</v>
      </c>
      <c r="G11541">
        <f t="shared" si="361"/>
        <v>2384.9354000000003</v>
      </c>
      <c r="H11541">
        <v>3</v>
      </c>
      <c r="I11541" s="17">
        <v>45458</v>
      </c>
      <c r="J11541" s="17">
        <v>45463</v>
      </c>
      <c r="K11541" t="s">
        <v>21</v>
      </c>
      <c r="L11541" t="s">
        <v>27</v>
      </c>
      <c r="M11541">
        <v>961.26</v>
      </c>
      <c r="N11541" t="s">
        <v>17</v>
      </c>
    </row>
    <row r="11542" spans="1:14" ht="14.25" customHeight="1" x14ac:dyDescent="0.3">
      <c r="A11542" t="s">
        <v>6003</v>
      </c>
      <c r="B11542" t="s">
        <v>25</v>
      </c>
      <c r="C11542" t="s">
        <v>20</v>
      </c>
      <c r="D11542">
        <v>3851.03</v>
      </c>
      <c r="E11542">
        <v>0.28999999999999998</v>
      </c>
      <c r="F11542">
        <f t="shared" si="360"/>
        <v>1116.7987000000001</v>
      </c>
      <c r="G11542">
        <f t="shared" si="361"/>
        <v>2734.2313000000004</v>
      </c>
      <c r="H11542">
        <v>3</v>
      </c>
      <c r="I11542" s="17">
        <v>45190</v>
      </c>
      <c r="J11542" s="17">
        <v>45191</v>
      </c>
      <c r="K11542" t="s">
        <v>15</v>
      </c>
      <c r="L11542" t="s">
        <v>27</v>
      </c>
      <c r="M11542">
        <v>939.53</v>
      </c>
      <c r="N11542" t="s">
        <v>34</v>
      </c>
    </row>
    <row r="11543" spans="1:14" ht="14.25" customHeight="1" x14ac:dyDescent="0.3">
      <c r="A11543" t="s">
        <v>2675</v>
      </c>
      <c r="B11543" t="s">
        <v>25</v>
      </c>
      <c r="C11543" t="s">
        <v>20</v>
      </c>
      <c r="D11543">
        <v>3852.16</v>
      </c>
      <c r="E11543">
        <v>0.44</v>
      </c>
      <c r="F11543">
        <f t="shared" si="360"/>
        <v>1694.9503999999999</v>
      </c>
      <c r="G11543">
        <f t="shared" si="361"/>
        <v>2157.2096000000001</v>
      </c>
      <c r="H11543">
        <v>3</v>
      </c>
      <c r="I11543" s="17">
        <v>45547</v>
      </c>
      <c r="J11543" s="17">
        <v>45553</v>
      </c>
      <c r="K11543" t="s">
        <v>21</v>
      </c>
      <c r="L11543" t="s">
        <v>27</v>
      </c>
      <c r="M11543">
        <v>630.08000000000004</v>
      </c>
      <c r="N11543" t="s">
        <v>48</v>
      </c>
    </row>
    <row r="11544" spans="1:14" ht="14.25" customHeight="1" x14ac:dyDescent="0.3">
      <c r="A11544" t="s">
        <v>12536</v>
      </c>
      <c r="B11544" t="s">
        <v>13</v>
      </c>
      <c r="C11544" t="s">
        <v>20</v>
      </c>
      <c r="D11544">
        <v>3852.46</v>
      </c>
      <c r="E11544">
        <v>0.17</v>
      </c>
      <c r="F11544">
        <f t="shared" si="360"/>
        <v>654.91820000000007</v>
      </c>
      <c r="G11544">
        <f t="shared" si="361"/>
        <v>3197.5418</v>
      </c>
      <c r="H11544">
        <v>3</v>
      </c>
      <c r="I11544" s="17">
        <v>45457</v>
      </c>
      <c r="J11544" s="17">
        <v>45462</v>
      </c>
      <c r="K11544" t="s">
        <v>31</v>
      </c>
      <c r="L11544" t="s">
        <v>22</v>
      </c>
      <c r="M11544">
        <v>1130.8800000000001</v>
      </c>
      <c r="N11544" t="s">
        <v>17</v>
      </c>
    </row>
    <row r="11545" spans="1:14" ht="14.25" customHeight="1" x14ac:dyDescent="0.3">
      <c r="A11545" t="s">
        <v>1791</v>
      </c>
      <c r="B11545" t="s">
        <v>13</v>
      </c>
      <c r="C11545" t="s">
        <v>36</v>
      </c>
      <c r="D11545">
        <v>3857.47</v>
      </c>
      <c r="E11545">
        <v>0.45</v>
      </c>
      <c r="F11545">
        <f t="shared" si="360"/>
        <v>1735.8615</v>
      </c>
      <c r="G11545">
        <f t="shared" si="361"/>
        <v>2121.6084999999998</v>
      </c>
      <c r="H11545">
        <v>3</v>
      </c>
      <c r="I11545" s="17">
        <v>45144</v>
      </c>
      <c r="J11545" s="17">
        <v>45145</v>
      </c>
      <c r="K11545" t="s">
        <v>31</v>
      </c>
      <c r="L11545" t="s">
        <v>16</v>
      </c>
      <c r="M11545">
        <v>1037.6400000000001</v>
      </c>
      <c r="N11545" t="s">
        <v>48</v>
      </c>
    </row>
    <row r="11546" spans="1:14" ht="14.25" customHeight="1" x14ac:dyDescent="0.3">
      <c r="A11546" t="s">
        <v>4552</v>
      </c>
      <c r="B11546" t="s">
        <v>41</v>
      </c>
      <c r="C11546" t="s">
        <v>14</v>
      </c>
      <c r="D11546">
        <v>3865.17</v>
      </c>
      <c r="E11546">
        <v>0.19</v>
      </c>
      <c r="F11546">
        <f t="shared" si="360"/>
        <v>734.38229999999999</v>
      </c>
      <c r="G11546">
        <f t="shared" si="361"/>
        <v>3130.7876999999999</v>
      </c>
      <c r="H11546">
        <v>3</v>
      </c>
      <c r="I11546" s="17">
        <v>45287</v>
      </c>
      <c r="J11546" s="17">
        <v>45290</v>
      </c>
      <c r="K11546" t="s">
        <v>31</v>
      </c>
      <c r="L11546" t="s">
        <v>16</v>
      </c>
      <c r="M11546">
        <v>1125.97</v>
      </c>
      <c r="N11546" t="s">
        <v>23</v>
      </c>
    </row>
    <row r="11547" spans="1:14" ht="14.25" customHeight="1" x14ac:dyDescent="0.3">
      <c r="A11547" t="s">
        <v>10974</v>
      </c>
      <c r="B11547" t="s">
        <v>19</v>
      </c>
      <c r="C11547" t="s">
        <v>20</v>
      </c>
      <c r="D11547">
        <v>3868.1</v>
      </c>
      <c r="E11547">
        <v>0.12</v>
      </c>
      <c r="F11547">
        <f t="shared" si="360"/>
        <v>464.17199999999997</v>
      </c>
      <c r="G11547">
        <f t="shared" si="361"/>
        <v>3403.9279999999999</v>
      </c>
      <c r="H11547">
        <v>3</v>
      </c>
      <c r="I11547" s="17">
        <v>45440</v>
      </c>
      <c r="J11547" s="17">
        <v>45443</v>
      </c>
      <c r="K11547" t="s">
        <v>15</v>
      </c>
      <c r="L11547" t="s">
        <v>22</v>
      </c>
      <c r="M11547">
        <v>924.07</v>
      </c>
      <c r="N11547" t="s">
        <v>28</v>
      </c>
    </row>
    <row r="11548" spans="1:14" ht="14.25" customHeight="1" x14ac:dyDescent="0.3">
      <c r="A11548" t="s">
        <v>10610</v>
      </c>
      <c r="B11548" t="s">
        <v>25</v>
      </c>
      <c r="C11548" t="s">
        <v>33</v>
      </c>
      <c r="D11548">
        <v>3868.26</v>
      </c>
      <c r="E11548">
        <v>0.42</v>
      </c>
      <c r="F11548">
        <f t="shared" si="360"/>
        <v>1624.6692</v>
      </c>
      <c r="G11548">
        <f t="shared" si="361"/>
        <v>2243.5907999999999</v>
      </c>
      <c r="H11548">
        <v>3</v>
      </c>
      <c r="I11548" s="17">
        <v>45448</v>
      </c>
      <c r="J11548" s="17">
        <v>45454</v>
      </c>
      <c r="K11548" t="s">
        <v>21</v>
      </c>
      <c r="L11548" t="s">
        <v>27</v>
      </c>
      <c r="M11548">
        <v>729.88</v>
      </c>
      <c r="N11548" t="s">
        <v>48</v>
      </c>
    </row>
    <row r="11549" spans="1:14" ht="14.25" customHeight="1" x14ac:dyDescent="0.3">
      <c r="A11549" t="s">
        <v>398</v>
      </c>
      <c r="B11549" t="s">
        <v>13</v>
      </c>
      <c r="C11549" t="s">
        <v>20</v>
      </c>
      <c r="D11549">
        <v>3868.91</v>
      </c>
      <c r="E11549">
        <v>0.46</v>
      </c>
      <c r="F11549">
        <f t="shared" si="360"/>
        <v>1779.6985999999999</v>
      </c>
      <c r="G11549">
        <f t="shared" si="361"/>
        <v>2089.2114000000001</v>
      </c>
      <c r="H11549">
        <v>3</v>
      </c>
      <c r="I11549" s="17">
        <v>45202</v>
      </c>
      <c r="J11549" s="17">
        <v>45206</v>
      </c>
      <c r="K11549" t="s">
        <v>31</v>
      </c>
      <c r="L11549" t="s">
        <v>16</v>
      </c>
      <c r="M11549">
        <v>482.97</v>
      </c>
      <c r="N11549" t="s">
        <v>17</v>
      </c>
    </row>
    <row r="11550" spans="1:14" ht="14.25" customHeight="1" x14ac:dyDescent="0.3">
      <c r="A11550" t="s">
        <v>13697</v>
      </c>
      <c r="B11550" t="s">
        <v>25</v>
      </c>
      <c r="C11550" t="s">
        <v>26</v>
      </c>
      <c r="D11550">
        <v>3876.34</v>
      </c>
      <c r="E11550">
        <v>0.46</v>
      </c>
      <c r="F11550">
        <f t="shared" si="360"/>
        <v>1783.1164000000001</v>
      </c>
      <c r="G11550">
        <f t="shared" si="361"/>
        <v>2093.2236000000003</v>
      </c>
      <c r="H11550">
        <v>3</v>
      </c>
      <c r="I11550" s="17">
        <v>45487</v>
      </c>
      <c r="J11550" s="17">
        <v>45494</v>
      </c>
      <c r="K11550" t="s">
        <v>15</v>
      </c>
      <c r="L11550" t="s">
        <v>22</v>
      </c>
      <c r="M11550">
        <v>1073.3499999999999</v>
      </c>
      <c r="N11550" t="s">
        <v>39</v>
      </c>
    </row>
    <row r="11551" spans="1:14" ht="14.25" customHeight="1" x14ac:dyDescent="0.3">
      <c r="A11551" t="s">
        <v>7979</v>
      </c>
      <c r="B11551" t="s">
        <v>13</v>
      </c>
      <c r="C11551" t="s">
        <v>33</v>
      </c>
      <c r="D11551">
        <v>3880.02</v>
      </c>
      <c r="E11551">
        <v>0.2</v>
      </c>
      <c r="F11551">
        <f t="shared" si="360"/>
        <v>776.00400000000002</v>
      </c>
      <c r="G11551">
        <f t="shared" si="361"/>
        <v>3104.0160000000001</v>
      </c>
      <c r="H11551">
        <v>3</v>
      </c>
      <c r="I11551" s="17">
        <v>45195</v>
      </c>
      <c r="J11551" s="17">
        <v>45198</v>
      </c>
      <c r="K11551" t="s">
        <v>21</v>
      </c>
      <c r="L11551" t="s">
        <v>16</v>
      </c>
      <c r="M11551">
        <v>727.5</v>
      </c>
      <c r="N11551" t="s">
        <v>39</v>
      </c>
    </row>
    <row r="11552" spans="1:14" ht="14.25" customHeight="1" x14ac:dyDescent="0.3">
      <c r="A11552" t="s">
        <v>10708</v>
      </c>
      <c r="B11552" t="s">
        <v>25</v>
      </c>
      <c r="C11552" t="s">
        <v>14</v>
      </c>
      <c r="D11552">
        <v>3887.03</v>
      </c>
      <c r="E11552">
        <v>0.05</v>
      </c>
      <c r="F11552">
        <f t="shared" si="360"/>
        <v>194.35150000000002</v>
      </c>
      <c r="G11552">
        <f t="shared" si="361"/>
        <v>3692.6785</v>
      </c>
      <c r="H11552">
        <v>3</v>
      </c>
      <c r="I11552" s="17">
        <v>45250</v>
      </c>
      <c r="J11552" s="17">
        <v>45256</v>
      </c>
      <c r="K11552" t="s">
        <v>15</v>
      </c>
      <c r="L11552" t="s">
        <v>27</v>
      </c>
      <c r="M11552">
        <v>1093.0999999999999</v>
      </c>
      <c r="N11552" t="s">
        <v>23</v>
      </c>
    </row>
    <row r="11553" spans="1:14" ht="14.25" customHeight="1" x14ac:dyDescent="0.3">
      <c r="A11553" t="s">
        <v>12082</v>
      </c>
      <c r="B11553" t="s">
        <v>41</v>
      </c>
      <c r="C11553" t="s">
        <v>20</v>
      </c>
      <c r="D11553">
        <v>3887.93</v>
      </c>
      <c r="E11553">
        <v>0.36</v>
      </c>
      <c r="F11553">
        <f t="shared" si="360"/>
        <v>1399.6547999999998</v>
      </c>
      <c r="G11553">
        <f t="shared" si="361"/>
        <v>2488.2752</v>
      </c>
      <c r="H11553">
        <v>3</v>
      </c>
      <c r="I11553" s="17">
        <v>45605</v>
      </c>
      <c r="J11553" s="17">
        <v>45607</v>
      </c>
      <c r="K11553" t="s">
        <v>15</v>
      </c>
      <c r="L11553" t="s">
        <v>27</v>
      </c>
      <c r="M11553">
        <v>279.58999999999997</v>
      </c>
      <c r="N11553" t="s">
        <v>28</v>
      </c>
    </row>
    <row r="11554" spans="1:14" ht="14.25" customHeight="1" x14ac:dyDescent="0.3">
      <c r="A11554" t="s">
        <v>6157</v>
      </c>
      <c r="B11554" t="s">
        <v>19</v>
      </c>
      <c r="C11554" t="s">
        <v>26</v>
      </c>
      <c r="D11554">
        <v>3890.15</v>
      </c>
      <c r="E11554">
        <v>0.05</v>
      </c>
      <c r="F11554">
        <f t="shared" si="360"/>
        <v>194.50750000000002</v>
      </c>
      <c r="G11554">
        <f t="shared" si="361"/>
        <v>3695.6424999999999</v>
      </c>
      <c r="H11554">
        <v>3</v>
      </c>
      <c r="I11554" s="17">
        <v>45581</v>
      </c>
      <c r="J11554" s="17">
        <v>45585</v>
      </c>
      <c r="K11554" t="s">
        <v>15</v>
      </c>
      <c r="L11554" t="s">
        <v>27</v>
      </c>
      <c r="M11554">
        <v>598.87</v>
      </c>
      <c r="N11554" t="s">
        <v>23</v>
      </c>
    </row>
    <row r="11555" spans="1:14" ht="14.25" customHeight="1" x14ac:dyDescent="0.3">
      <c r="A11555" t="s">
        <v>3441</v>
      </c>
      <c r="B11555" t="s">
        <v>41</v>
      </c>
      <c r="C11555" t="s">
        <v>33</v>
      </c>
      <c r="D11555">
        <v>3891.79</v>
      </c>
      <c r="E11555">
        <v>0.25</v>
      </c>
      <c r="F11555">
        <f t="shared" si="360"/>
        <v>972.94749999999999</v>
      </c>
      <c r="G11555">
        <f t="shared" si="361"/>
        <v>2918.8424999999997</v>
      </c>
      <c r="H11555">
        <v>3</v>
      </c>
      <c r="I11555" s="17">
        <v>45123</v>
      </c>
      <c r="J11555" s="17">
        <v>45124</v>
      </c>
      <c r="K11555" t="s">
        <v>21</v>
      </c>
      <c r="L11555" t="s">
        <v>16</v>
      </c>
      <c r="M11555">
        <v>1119.33</v>
      </c>
      <c r="N11555" t="s">
        <v>17</v>
      </c>
    </row>
    <row r="11556" spans="1:14" ht="14.25" customHeight="1" x14ac:dyDescent="0.3">
      <c r="A11556" t="s">
        <v>13604</v>
      </c>
      <c r="B11556" t="s">
        <v>13</v>
      </c>
      <c r="C11556" t="s">
        <v>14</v>
      </c>
      <c r="D11556">
        <v>3891.96</v>
      </c>
      <c r="E11556">
        <v>0.28999999999999998</v>
      </c>
      <c r="F11556">
        <f t="shared" si="360"/>
        <v>1128.6684</v>
      </c>
      <c r="G11556">
        <f t="shared" si="361"/>
        <v>2763.2916</v>
      </c>
      <c r="H11556">
        <v>3</v>
      </c>
      <c r="I11556" s="17">
        <v>45098</v>
      </c>
      <c r="J11556" s="17">
        <v>45102</v>
      </c>
      <c r="K11556" t="s">
        <v>31</v>
      </c>
      <c r="L11556" t="s">
        <v>22</v>
      </c>
      <c r="M11556">
        <v>598.89</v>
      </c>
      <c r="N11556" t="s">
        <v>39</v>
      </c>
    </row>
    <row r="11557" spans="1:14" ht="14.25" customHeight="1" x14ac:dyDescent="0.3">
      <c r="A11557" t="s">
        <v>3017</v>
      </c>
      <c r="B11557" t="s">
        <v>19</v>
      </c>
      <c r="C11557" t="s">
        <v>20</v>
      </c>
      <c r="D11557">
        <v>3892.56</v>
      </c>
      <c r="E11557">
        <v>0.19</v>
      </c>
      <c r="F11557">
        <f t="shared" si="360"/>
        <v>739.58640000000003</v>
      </c>
      <c r="G11557">
        <f t="shared" si="361"/>
        <v>3152.9735999999998</v>
      </c>
      <c r="H11557">
        <v>3</v>
      </c>
      <c r="I11557" s="17">
        <v>45019</v>
      </c>
      <c r="J11557" s="17">
        <v>45023</v>
      </c>
      <c r="K11557" t="s">
        <v>21</v>
      </c>
      <c r="L11557" t="s">
        <v>16</v>
      </c>
      <c r="M11557">
        <v>554.09</v>
      </c>
      <c r="N11557" t="s">
        <v>17</v>
      </c>
    </row>
    <row r="11558" spans="1:14" ht="14.25" customHeight="1" x14ac:dyDescent="0.3">
      <c r="A11558" t="s">
        <v>1381</v>
      </c>
      <c r="B11558" t="s">
        <v>19</v>
      </c>
      <c r="C11558" t="s">
        <v>26</v>
      </c>
      <c r="D11558">
        <v>3892.7</v>
      </c>
      <c r="E11558">
        <v>0.44</v>
      </c>
      <c r="F11558">
        <f t="shared" si="360"/>
        <v>1712.788</v>
      </c>
      <c r="G11558">
        <f t="shared" si="361"/>
        <v>2179.9119999999998</v>
      </c>
      <c r="H11558">
        <v>3</v>
      </c>
      <c r="I11558" s="17">
        <v>45233</v>
      </c>
      <c r="J11558" s="17">
        <v>45234</v>
      </c>
      <c r="K11558" t="s">
        <v>15</v>
      </c>
      <c r="L11558" t="s">
        <v>16</v>
      </c>
      <c r="M11558">
        <v>219.41</v>
      </c>
      <c r="N11558" t="s">
        <v>17</v>
      </c>
    </row>
    <row r="11559" spans="1:14" ht="14.25" customHeight="1" x14ac:dyDescent="0.3">
      <c r="A11559" t="s">
        <v>10487</v>
      </c>
      <c r="B11559" t="s">
        <v>41</v>
      </c>
      <c r="C11559" t="s">
        <v>33</v>
      </c>
      <c r="D11559">
        <v>3893.56</v>
      </c>
      <c r="E11559">
        <v>0.28999999999999998</v>
      </c>
      <c r="F11559">
        <f t="shared" si="360"/>
        <v>1129.1324</v>
      </c>
      <c r="G11559">
        <f t="shared" si="361"/>
        <v>2764.4276</v>
      </c>
      <c r="H11559">
        <v>3</v>
      </c>
      <c r="I11559" s="17">
        <v>45586</v>
      </c>
      <c r="J11559" s="17">
        <v>45589</v>
      </c>
      <c r="K11559" t="s">
        <v>21</v>
      </c>
      <c r="L11559" t="s">
        <v>27</v>
      </c>
      <c r="M11559">
        <v>551.23</v>
      </c>
      <c r="N11559" t="s">
        <v>48</v>
      </c>
    </row>
    <row r="11560" spans="1:14" ht="14.25" customHeight="1" x14ac:dyDescent="0.3">
      <c r="A11560" t="s">
        <v>9140</v>
      </c>
      <c r="B11560" t="s">
        <v>25</v>
      </c>
      <c r="C11560" t="s">
        <v>36</v>
      </c>
      <c r="D11560">
        <v>3902.15</v>
      </c>
      <c r="E11560">
        <v>0.05</v>
      </c>
      <c r="F11560">
        <f t="shared" si="360"/>
        <v>195.10750000000002</v>
      </c>
      <c r="G11560">
        <f t="shared" si="361"/>
        <v>3707.0425</v>
      </c>
      <c r="H11560">
        <v>3</v>
      </c>
      <c r="I11560" s="17">
        <v>45220</v>
      </c>
      <c r="J11560" s="17">
        <v>45222</v>
      </c>
      <c r="K11560" t="s">
        <v>21</v>
      </c>
      <c r="L11560" t="s">
        <v>16</v>
      </c>
      <c r="M11560">
        <v>1131.83</v>
      </c>
      <c r="N11560" t="s">
        <v>17</v>
      </c>
    </row>
    <row r="11561" spans="1:14" ht="14.25" customHeight="1" x14ac:dyDescent="0.3">
      <c r="A11561" t="s">
        <v>13912</v>
      </c>
      <c r="B11561" t="s">
        <v>25</v>
      </c>
      <c r="C11561" t="s">
        <v>36</v>
      </c>
      <c r="D11561">
        <v>3905.91</v>
      </c>
      <c r="E11561">
        <v>0.41</v>
      </c>
      <c r="F11561">
        <f t="shared" si="360"/>
        <v>1601.4230999999997</v>
      </c>
      <c r="G11561">
        <f t="shared" si="361"/>
        <v>2304.4868999999999</v>
      </c>
      <c r="H11561">
        <v>3</v>
      </c>
      <c r="I11561" s="17">
        <v>45187</v>
      </c>
      <c r="J11561" s="17">
        <v>45192</v>
      </c>
      <c r="K11561" t="s">
        <v>15</v>
      </c>
      <c r="L11561" t="s">
        <v>22</v>
      </c>
      <c r="M11561">
        <v>753.13</v>
      </c>
      <c r="N11561" t="s">
        <v>39</v>
      </c>
    </row>
    <row r="11562" spans="1:14" ht="14.25" customHeight="1" x14ac:dyDescent="0.3">
      <c r="A11562" t="s">
        <v>14421</v>
      </c>
      <c r="B11562" t="s">
        <v>13</v>
      </c>
      <c r="C11562" t="s">
        <v>36</v>
      </c>
      <c r="D11562">
        <v>3908.48</v>
      </c>
      <c r="E11562">
        <v>0.48</v>
      </c>
      <c r="F11562">
        <f t="shared" si="360"/>
        <v>1876.0703999999998</v>
      </c>
      <c r="G11562">
        <f t="shared" si="361"/>
        <v>2032.4096000000002</v>
      </c>
      <c r="H11562">
        <v>3</v>
      </c>
      <c r="I11562" s="17">
        <v>45105</v>
      </c>
      <c r="J11562" s="17">
        <v>45109</v>
      </c>
      <c r="K11562" t="s">
        <v>15</v>
      </c>
      <c r="L11562" t="s">
        <v>27</v>
      </c>
      <c r="M11562">
        <v>613.71</v>
      </c>
      <c r="N11562" t="s">
        <v>39</v>
      </c>
    </row>
    <row r="11563" spans="1:14" ht="14.25" customHeight="1" x14ac:dyDescent="0.3">
      <c r="A11563" t="s">
        <v>2800</v>
      </c>
      <c r="B11563" t="s">
        <v>13</v>
      </c>
      <c r="C11563" t="s">
        <v>36</v>
      </c>
      <c r="D11563">
        <v>3908.97</v>
      </c>
      <c r="E11563">
        <v>0.34</v>
      </c>
      <c r="F11563">
        <f t="shared" si="360"/>
        <v>1329.0498</v>
      </c>
      <c r="G11563">
        <f t="shared" si="361"/>
        <v>2579.9201999999996</v>
      </c>
      <c r="H11563">
        <v>3</v>
      </c>
      <c r="I11563" s="17">
        <v>45258</v>
      </c>
      <c r="J11563" s="17">
        <v>45263</v>
      </c>
      <c r="K11563" t="s">
        <v>15</v>
      </c>
      <c r="L11563" t="s">
        <v>27</v>
      </c>
      <c r="M11563">
        <v>1157.28</v>
      </c>
      <c r="N11563" t="s">
        <v>28</v>
      </c>
    </row>
    <row r="11564" spans="1:14" ht="14.25" customHeight="1" x14ac:dyDescent="0.3">
      <c r="A11564" t="s">
        <v>7184</v>
      </c>
      <c r="B11564" t="s">
        <v>41</v>
      </c>
      <c r="C11564" t="s">
        <v>36</v>
      </c>
      <c r="D11564">
        <v>3913.42</v>
      </c>
      <c r="E11564">
        <v>0.14000000000000001</v>
      </c>
      <c r="F11564">
        <f t="shared" si="360"/>
        <v>547.87880000000007</v>
      </c>
      <c r="G11564">
        <f t="shared" si="361"/>
        <v>3365.5412000000001</v>
      </c>
      <c r="H11564">
        <v>3</v>
      </c>
      <c r="I11564" s="17">
        <v>44965</v>
      </c>
      <c r="J11564" s="17">
        <v>44969</v>
      </c>
      <c r="K11564" t="s">
        <v>15</v>
      </c>
      <c r="L11564" t="s">
        <v>22</v>
      </c>
      <c r="M11564">
        <v>502.93</v>
      </c>
      <c r="N11564" t="s">
        <v>39</v>
      </c>
    </row>
    <row r="11565" spans="1:14" ht="14.25" customHeight="1" x14ac:dyDescent="0.3">
      <c r="A11565" t="s">
        <v>14185</v>
      </c>
      <c r="B11565" t="s">
        <v>19</v>
      </c>
      <c r="C11565" t="s">
        <v>14</v>
      </c>
      <c r="D11565">
        <v>3920.31</v>
      </c>
      <c r="E11565">
        <v>0.19</v>
      </c>
      <c r="F11565">
        <f t="shared" si="360"/>
        <v>744.85889999999995</v>
      </c>
      <c r="G11565">
        <f t="shared" si="361"/>
        <v>3175.4511000000002</v>
      </c>
      <c r="H11565">
        <v>3</v>
      </c>
      <c r="I11565" s="17">
        <v>45217</v>
      </c>
      <c r="J11565" s="17">
        <v>45220</v>
      </c>
      <c r="K11565" t="s">
        <v>21</v>
      </c>
      <c r="L11565" t="s">
        <v>27</v>
      </c>
      <c r="M11565">
        <v>963.85</v>
      </c>
      <c r="N11565" t="s">
        <v>39</v>
      </c>
    </row>
    <row r="11566" spans="1:14" ht="14.25" customHeight="1" x14ac:dyDescent="0.3">
      <c r="A11566" t="s">
        <v>13010</v>
      </c>
      <c r="B11566" t="s">
        <v>19</v>
      </c>
      <c r="C11566" t="s">
        <v>20</v>
      </c>
      <c r="D11566">
        <v>3939.51</v>
      </c>
      <c r="E11566">
        <v>0.17</v>
      </c>
      <c r="F11566">
        <f t="shared" si="360"/>
        <v>669.71670000000006</v>
      </c>
      <c r="G11566">
        <f t="shared" si="361"/>
        <v>3269.7933000000003</v>
      </c>
      <c r="H11566">
        <v>3</v>
      </c>
      <c r="I11566" s="17">
        <v>45418</v>
      </c>
      <c r="J11566" s="17">
        <v>45424</v>
      </c>
      <c r="K11566" t="s">
        <v>31</v>
      </c>
      <c r="L11566" t="s">
        <v>22</v>
      </c>
      <c r="M11566">
        <v>632.24</v>
      </c>
      <c r="N11566" t="s">
        <v>48</v>
      </c>
    </row>
    <row r="11567" spans="1:14" ht="14.25" customHeight="1" x14ac:dyDescent="0.3">
      <c r="A11567" t="s">
        <v>403</v>
      </c>
      <c r="B11567" t="s">
        <v>19</v>
      </c>
      <c r="C11567" t="s">
        <v>14</v>
      </c>
      <c r="D11567">
        <v>3939.68</v>
      </c>
      <c r="E11567">
        <v>0.15</v>
      </c>
      <c r="F11567">
        <f t="shared" si="360"/>
        <v>590.952</v>
      </c>
      <c r="G11567">
        <f t="shared" si="361"/>
        <v>3348.7280000000001</v>
      </c>
      <c r="H11567">
        <v>3</v>
      </c>
      <c r="I11567" s="17">
        <v>44935</v>
      </c>
      <c r="J11567" s="17">
        <v>44942</v>
      </c>
      <c r="K11567" t="s">
        <v>15</v>
      </c>
      <c r="L11567" t="s">
        <v>16</v>
      </c>
      <c r="M11567">
        <v>1039.42</v>
      </c>
      <c r="N11567" t="s">
        <v>28</v>
      </c>
    </row>
    <row r="11568" spans="1:14" ht="14.25" customHeight="1" x14ac:dyDescent="0.3">
      <c r="A11568" t="s">
        <v>10797</v>
      </c>
      <c r="B11568" t="s">
        <v>13</v>
      </c>
      <c r="C11568" t="s">
        <v>26</v>
      </c>
      <c r="D11568">
        <v>3948.12</v>
      </c>
      <c r="E11568">
        <v>0.1</v>
      </c>
      <c r="F11568">
        <f t="shared" si="360"/>
        <v>394.81200000000001</v>
      </c>
      <c r="G11568">
        <f t="shared" si="361"/>
        <v>3553.308</v>
      </c>
      <c r="H11568">
        <v>3</v>
      </c>
      <c r="I11568" s="17">
        <v>45257</v>
      </c>
      <c r="J11568" s="17">
        <v>45264</v>
      </c>
      <c r="K11568" t="s">
        <v>31</v>
      </c>
      <c r="L11568" t="s">
        <v>27</v>
      </c>
      <c r="M11568">
        <v>638.12</v>
      </c>
      <c r="N11568" t="s">
        <v>17</v>
      </c>
    </row>
    <row r="11569" spans="1:14" ht="14.25" customHeight="1" x14ac:dyDescent="0.3">
      <c r="A11569" t="s">
        <v>6636</v>
      </c>
      <c r="B11569" t="s">
        <v>25</v>
      </c>
      <c r="C11569" t="s">
        <v>14</v>
      </c>
      <c r="D11569">
        <v>3956.28</v>
      </c>
      <c r="E11569">
        <v>0.34</v>
      </c>
      <c r="F11569">
        <f t="shared" si="360"/>
        <v>1345.1352000000002</v>
      </c>
      <c r="G11569">
        <f t="shared" si="361"/>
        <v>2611.1448</v>
      </c>
      <c r="H11569">
        <v>3</v>
      </c>
      <c r="I11569" s="17">
        <v>45238</v>
      </c>
      <c r="J11569" s="17">
        <v>45243</v>
      </c>
      <c r="K11569" t="s">
        <v>31</v>
      </c>
      <c r="L11569" t="s">
        <v>16</v>
      </c>
      <c r="M11569">
        <v>1132.6099999999999</v>
      </c>
      <c r="N11569" t="s">
        <v>28</v>
      </c>
    </row>
    <row r="11570" spans="1:14" ht="14.25" customHeight="1" x14ac:dyDescent="0.3">
      <c r="A11570" t="s">
        <v>13539</v>
      </c>
      <c r="B11570" t="s">
        <v>13</v>
      </c>
      <c r="C11570" t="s">
        <v>33</v>
      </c>
      <c r="D11570">
        <v>3957.96</v>
      </c>
      <c r="E11570">
        <v>0.16</v>
      </c>
      <c r="F11570">
        <f t="shared" si="360"/>
        <v>633.27359999999999</v>
      </c>
      <c r="G11570">
        <f t="shared" si="361"/>
        <v>3324.6864</v>
      </c>
      <c r="H11570">
        <v>3</v>
      </c>
      <c r="I11570" s="17">
        <v>45383</v>
      </c>
      <c r="J11570" s="17">
        <v>45386</v>
      </c>
      <c r="K11570" t="s">
        <v>21</v>
      </c>
      <c r="L11570" t="s">
        <v>16</v>
      </c>
      <c r="M11570">
        <v>1181.1199999999999</v>
      </c>
      <c r="N11570" t="s">
        <v>28</v>
      </c>
    </row>
    <row r="11571" spans="1:14" ht="14.25" customHeight="1" x14ac:dyDescent="0.3">
      <c r="A11571" t="s">
        <v>8270</v>
      </c>
      <c r="B11571" t="s">
        <v>41</v>
      </c>
      <c r="C11571" t="s">
        <v>14</v>
      </c>
      <c r="D11571">
        <v>3970.45</v>
      </c>
      <c r="E11571">
        <v>0.28999999999999998</v>
      </c>
      <c r="F11571">
        <f t="shared" si="360"/>
        <v>1151.4304999999999</v>
      </c>
      <c r="G11571">
        <f t="shared" si="361"/>
        <v>2819.0194999999999</v>
      </c>
      <c r="H11571">
        <v>3</v>
      </c>
      <c r="I11571" s="17">
        <v>45159</v>
      </c>
      <c r="J11571" s="17">
        <v>45163</v>
      </c>
      <c r="K11571" t="s">
        <v>15</v>
      </c>
      <c r="L11571" t="s">
        <v>27</v>
      </c>
      <c r="M11571">
        <v>1099.56</v>
      </c>
      <c r="N11571" t="s">
        <v>23</v>
      </c>
    </row>
    <row r="11572" spans="1:14" ht="14.25" customHeight="1" x14ac:dyDescent="0.3">
      <c r="A11572" t="s">
        <v>414</v>
      </c>
      <c r="B11572" t="s">
        <v>41</v>
      </c>
      <c r="C11572" t="s">
        <v>36</v>
      </c>
      <c r="D11572">
        <v>3973.36</v>
      </c>
      <c r="E11572">
        <v>0.38</v>
      </c>
      <c r="F11572">
        <f t="shared" si="360"/>
        <v>1509.8768</v>
      </c>
      <c r="G11572">
        <f t="shared" si="361"/>
        <v>2463.4832000000001</v>
      </c>
      <c r="H11572">
        <v>3</v>
      </c>
      <c r="I11572" s="17">
        <v>45632</v>
      </c>
      <c r="J11572" s="17">
        <v>45637</v>
      </c>
      <c r="K11572" t="s">
        <v>15</v>
      </c>
      <c r="L11572" t="s">
        <v>16</v>
      </c>
      <c r="M11572">
        <v>944.78</v>
      </c>
      <c r="N11572" t="s">
        <v>17</v>
      </c>
    </row>
    <row r="11573" spans="1:14" ht="14.25" customHeight="1" x14ac:dyDescent="0.3">
      <c r="A11573" t="s">
        <v>6626</v>
      </c>
      <c r="B11573" t="s">
        <v>25</v>
      </c>
      <c r="C11573" t="s">
        <v>33</v>
      </c>
      <c r="D11573">
        <v>3974.68</v>
      </c>
      <c r="E11573">
        <v>0.3</v>
      </c>
      <c r="F11573">
        <f t="shared" si="360"/>
        <v>1192.404</v>
      </c>
      <c r="G11573">
        <f t="shared" si="361"/>
        <v>2782.2759999999998</v>
      </c>
      <c r="H11573">
        <v>3</v>
      </c>
      <c r="I11573" s="17">
        <v>45618</v>
      </c>
      <c r="J11573" s="17">
        <v>45625</v>
      </c>
      <c r="K11573" t="s">
        <v>15</v>
      </c>
      <c r="L11573" t="s">
        <v>22</v>
      </c>
      <c r="M11573">
        <v>705.77</v>
      </c>
      <c r="N11573" t="s">
        <v>48</v>
      </c>
    </row>
    <row r="11574" spans="1:14" ht="14.25" customHeight="1" x14ac:dyDescent="0.3">
      <c r="A11574" t="s">
        <v>478</v>
      </c>
      <c r="B11574" t="s">
        <v>13</v>
      </c>
      <c r="C11574" t="s">
        <v>26</v>
      </c>
      <c r="D11574">
        <v>3975.2</v>
      </c>
      <c r="E11574">
        <v>0.35</v>
      </c>
      <c r="F11574">
        <f t="shared" si="360"/>
        <v>1391.32</v>
      </c>
      <c r="G11574">
        <f t="shared" si="361"/>
        <v>2583.88</v>
      </c>
      <c r="H11574">
        <v>3</v>
      </c>
      <c r="I11574" s="17">
        <v>44950</v>
      </c>
      <c r="J11574" s="17">
        <v>44952</v>
      </c>
      <c r="K11574" t="s">
        <v>21</v>
      </c>
      <c r="L11574" t="s">
        <v>16</v>
      </c>
      <c r="M11574">
        <v>537.94000000000005</v>
      </c>
      <c r="N11574" t="s">
        <v>17</v>
      </c>
    </row>
    <row r="11575" spans="1:14" ht="14.25" customHeight="1" x14ac:dyDescent="0.3">
      <c r="A11575" t="s">
        <v>12959</v>
      </c>
      <c r="B11575" t="s">
        <v>41</v>
      </c>
      <c r="C11575" t="s">
        <v>36</v>
      </c>
      <c r="D11575">
        <v>3976.61</v>
      </c>
      <c r="E11575">
        <v>0.13</v>
      </c>
      <c r="F11575">
        <f t="shared" si="360"/>
        <v>516.95929999999998</v>
      </c>
      <c r="G11575">
        <f t="shared" si="361"/>
        <v>3459.6507000000001</v>
      </c>
      <c r="H11575">
        <v>3</v>
      </c>
      <c r="I11575" s="17">
        <v>45023</v>
      </c>
      <c r="J11575" s="17">
        <v>45027</v>
      </c>
      <c r="K11575" t="s">
        <v>15</v>
      </c>
      <c r="L11575" t="s">
        <v>27</v>
      </c>
      <c r="M11575">
        <v>1187.8699999999999</v>
      </c>
      <c r="N11575" t="s">
        <v>34</v>
      </c>
    </row>
    <row r="11576" spans="1:14" ht="14.25" customHeight="1" x14ac:dyDescent="0.3">
      <c r="A11576" t="s">
        <v>11490</v>
      </c>
      <c r="B11576" t="s">
        <v>19</v>
      </c>
      <c r="C11576" t="s">
        <v>20</v>
      </c>
      <c r="D11576">
        <v>3976.68</v>
      </c>
      <c r="E11576">
        <v>0.32</v>
      </c>
      <c r="F11576">
        <f t="shared" si="360"/>
        <v>1272.5375999999999</v>
      </c>
      <c r="G11576">
        <f t="shared" si="361"/>
        <v>2704.1423999999997</v>
      </c>
      <c r="H11576">
        <v>3</v>
      </c>
      <c r="I11576" s="17">
        <v>45604</v>
      </c>
      <c r="J11576" s="17">
        <v>45609</v>
      </c>
      <c r="K11576" t="s">
        <v>15</v>
      </c>
      <c r="L11576" t="s">
        <v>22</v>
      </c>
      <c r="M11576">
        <v>949.93</v>
      </c>
      <c r="N11576" t="s">
        <v>39</v>
      </c>
    </row>
    <row r="11577" spans="1:14" ht="14.25" customHeight="1" x14ac:dyDescent="0.3">
      <c r="A11577" t="s">
        <v>1340</v>
      </c>
      <c r="B11577" t="s">
        <v>19</v>
      </c>
      <c r="C11577" t="s">
        <v>33</v>
      </c>
      <c r="D11577">
        <v>3982.53</v>
      </c>
      <c r="E11577">
        <v>0.21</v>
      </c>
      <c r="F11577">
        <f t="shared" si="360"/>
        <v>836.33130000000006</v>
      </c>
      <c r="G11577">
        <f t="shared" si="361"/>
        <v>3146.1986999999999</v>
      </c>
      <c r="H11577">
        <v>3</v>
      </c>
      <c r="I11577" s="17">
        <v>45052</v>
      </c>
      <c r="J11577" s="17">
        <v>45057</v>
      </c>
      <c r="K11577" t="s">
        <v>15</v>
      </c>
      <c r="L11577" t="s">
        <v>16</v>
      </c>
      <c r="M11577">
        <v>588.91999999999996</v>
      </c>
      <c r="N11577" t="s">
        <v>34</v>
      </c>
    </row>
    <row r="11578" spans="1:14" ht="14.25" customHeight="1" x14ac:dyDescent="0.3">
      <c r="A11578" t="s">
        <v>10411</v>
      </c>
      <c r="B11578" t="s">
        <v>19</v>
      </c>
      <c r="C11578" t="s">
        <v>20</v>
      </c>
      <c r="D11578">
        <v>3988.51</v>
      </c>
      <c r="E11578">
        <v>0.02</v>
      </c>
      <c r="F11578">
        <f t="shared" si="360"/>
        <v>79.770200000000003</v>
      </c>
      <c r="G11578">
        <f t="shared" si="361"/>
        <v>3908.7398000000003</v>
      </c>
      <c r="H11578">
        <v>3</v>
      </c>
      <c r="I11578" s="17">
        <v>45389</v>
      </c>
      <c r="J11578" s="17">
        <v>45393</v>
      </c>
      <c r="K11578" t="s">
        <v>21</v>
      </c>
      <c r="L11578" t="s">
        <v>22</v>
      </c>
      <c r="M11578">
        <v>396.06</v>
      </c>
      <c r="N11578" t="s">
        <v>17</v>
      </c>
    </row>
    <row r="11579" spans="1:14" ht="14.25" customHeight="1" x14ac:dyDescent="0.3">
      <c r="A11579" t="s">
        <v>3864</v>
      </c>
      <c r="B11579" t="s">
        <v>41</v>
      </c>
      <c r="C11579" t="s">
        <v>33</v>
      </c>
      <c r="D11579">
        <v>3989.11</v>
      </c>
      <c r="E11579">
        <v>0.18</v>
      </c>
      <c r="F11579">
        <f t="shared" si="360"/>
        <v>718.03980000000001</v>
      </c>
      <c r="G11579">
        <f t="shared" si="361"/>
        <v>3271.0702000000001</v>
      </c>
      <c r="H11579">
        <v>3</v>
      </c>
      <c r="I11579" s="17">
        <v>45085</v>
      </c>
      <c r="J11579" s="17">
        <v>45092</v>
      </c>
      <c r="K11579" t="s">
        <v>21</v>
      </c>
      <c r="L11579" t="s">
        <v>27</v>
      </c>
      <c r="M11579">
        <v>1125.32</v>
      </c>
      <c r="N11579" t="s">
        <v>17</v>
      </c>
    </row>
    <row r="11580" spans="1:14" ht="14.25" customHeight="1" x14ac:dyDescent="0.3">
      <c r="A11580" t="s">
        <v>3303</v>
      </c>
      <c r="B11580" t="s">
        <v>25</v>
      </c>
      <c r="C11580" t="s">
        <v>20</v>
      </c>
      <c r="D11580">
        <v>3992.56</v>
      </c>
      <c r="E11580">
        <v>0.1</v>
      </c>
      <c r="F11580">
        <f t="shared" si="360"/>
        <v>399.25600000000003</v>
      </c>
      <c r="G11580">
        <f t="shared" si="361"/>
        <v>3593.3040000000001</v>
      </c>
      <c r="H11580">
        <v>3</v>
      </c>
      <c r="I11580" s="17">
        <v>45107</v>
      </c>
      <c r="J11580" s="17">
        <v>45114</v>
      </c>
      <c r="K11580" t="s">
        <v>21</v>
      </c>
      <c r="L11580" t="s">
        <v>16</v>
      </c>
      <c r="M11580">
        <v>1059.1300000000001</v>
      </c>
      <c r="N11580" t="s">
        <v>39</v>
      </c>
    </row>
    <row r="11581" spans="1:14" ht="14.25" customHeight="1" x14ac:dyDescent="0.3">
      <c r="A11581" t="s">
        <v>4575</v>
      </c>
      <c r="B11581" t="s">
        <v>41</v>
      </c>
      <c r="C11581" t="s">
        <v>14</v>
      </c>
      <c r="D11581">
        <v>3993.47</v>
      </c>
      <c r="E11581">
        <v>0.25</v>
      </c>
      <c r="F11581">
        <f t="shared" si="360"/>
        <v>998.36749999999995</v>
      </c>
      <c r="G11581">
        <f t="shared" si="361"/>
        <v>2995.1025</v>
      </c>
      <c r="H11581">
        <v>3</v>
      </c>
      <c r="I11581" s="17">
        <v>45309</v>
      </c>
      <c r="J11581" s="17">
        <v>45314</v>
      </c>
      <c r="K11581" t="s">
        <v>15</v>
      </c>
      <c r="L11581" t="s">
        <v>16</v>
      </c>
      <c r="M11581">
        <v>606.45000000000005</v>
      </c>
      <c r="N11581" t="s">
        <v>34</v>
      </c>
    </row>
    <row r="11582" spans="1:14" ht="14.25" customHeight="1" x14ac:dyDescent="0.3">
      <c r="A11582" t="s">
        <v>2695</v>
      </c>
      <c r="B11582" t="s">
        <v>41</v>
      </c>
      <c r="C11582" t="s">
        <v>36</v>
      </c>
      <c r="D11582">
        <v>3995.18</v>
      </c>
      <c r="E11582">
        <v>0.06</v>
      </c>
      <c r="F11582">
        <f t="shared" si="360"/>
        <v>239.71079999999998</v>
      </c>
      <c r="G11582">
        <f t="shared" si="361"/>
        <v>3755.4692</v>
      </c>
      <c r="H11582">
        <v>3</v>
      </c>
      <c r="I11582" s="17">
        <v>45289</v>
      </c>
      <c r="J11582" s="17">
        <v>45291</v>
      </c>
      <c r="K11582" t="s">
        <v>31</v>
      </c>
      <c r="L11582" t="s">
        <v>22</v>
      </c>
      <c r="M11582">
        <v>277.70999999999998</v>
      </c>
      <c r="N11582" t="s">
        <v>28</v>
      </c>
    </row>
    <row r="11583" spans="1:14" ht="14.25" customHeight="1" x14ac:dyDescent="0.3">
      <c r="A11583" t="s">
        <v>5669</v>
      </c>
      <c r="B11583" t="s">
        <v>41</v>
      </c>
      <c r="C11583" t="s">
        <v>20</v>
      </c>
      <c r="D11583">
        <v>3995.76</v>
      </c>
      <c r="E11583">
        <v>0.01</v>
      </c>
      <c r="F11583">
        <f t="shared" si="360"/>
        <v>39.957600000000006</v>
      </c>
      <c r="G11583">
        <f t="shared" si="361"/>
        <v>3955.8024</v>
      </c>
      <c r="H11583">
        <v>3</v>
      </c>
      <c r="I11583" s="17">
        <v>45210</v>
      </c>
      <c r="J11583" s="17">
        <v>45212</v>
      </c>
      <c r="K11583" t="s">
        <v>21</v>
      </c>
      <c r="L11583" t="s">
        <v>27</v>
      </c>
      <c r="M11583">
        <v>892.67</v>
      </c>
      <c r="N11583" t="s">
        <v>23</v>
      </c>
    </row>
    <row r="11584" spans="1:14" ht="14.25" customHeight="1" x14ac:dyDescent="0.3">
      <c r="A11584" t="s">
        <v>6325</v>
      </c>
      <c r="B11584" t="s">
        <v>41</v>
      </c>
      <c r="C11584" t="s">
        <v>36</v>
      </c>
      <c r="D11584">
        <v>4008.85</v>
      </c>
      <c r="E11584">
        <v>0.39</v>
      </c>
      <c r="F11584">
        <f t="shared" si="360"/>
        <v>1563.4515000000001</v>
      </c>
      <c r="G11584">
        <f t="shared" si="361"/>
        <v>2445.3984999999998</v>
      </c>
      <c r="H11584">
        <v>3</v>
      </c>
      <c r="I11584" s="17">
        <v>45372</v>
      </c>
      <c r="J11584" s="17">
        <v>45375</v>
      </c>
      <c r="K11584" t="s">
        <v>15</v>
      </c>
      <c r="L11584" t="s">
        <v>22</v>
      </c>
      <c r="M11584">
        <v>489.44</v>
      </c>
      <c r="N11584" t="s">
        <v>23</v>
      </c>
    </row>
    <row r="11585" spans="1:14" ht="14.25" customHeight="1" x14ac:dyDescent="0.3">
      <c r="A11585" t="s">
        <v>4941</v>
      </c>
      <c r="B11585" t="s">
        <v>19</v>
      </c>
      <c r="C11585" t="s">
        <v>20</v>
      </c>
      <c r="D11585">
        <v>4010.28</v>
      </c>
      <c r="E11585">
        <v>0.47</v>
      </c>
      <c r="F11585">
        <f t="shared" si="360"/>
        <v>1884.8316</v>
      </c>
      <c r="G11585">
        <f t="shared" si="361"/>
        <v>2125.4484000000002</v>
      </c>
      <c r="H11585">
        <v>3</v>
      </c>
      <c r="I11585" s="17">
        <v>45194</v>
      </c>
      <c r="J11585" s="17">
        <v>45199</v>
      </c>
      <c r="K11585" t="s">
        <v>15</v>
      </c>
      <c r="L11585" t="s">
        <v>27</v>
      </c>
      <c r="M11585">
        <v>423.97</v>
      </c>
      <c r="N11585" t="s">
        <v>34</v>
      </c>
    </row>
    <row r="11586" spans="1:14" ht="14.25" customHeight="1" x14ac:dyDescent="0.3">
      <c r="A11586" t="s">
        <v>623</v>
      </c>
      <c r="B11586" t="s">
        <v>25</v>
      </c>
      <c r="C11586" t="s">
        <v>36</v>
      </c>
      <c r="D11586">
        <v>4011.92</v>
      </c>
      <c r="E11586">
        <v>0.47</v>
      </c>
      <c r="F11586">
        <f t="shared" ref="F11586:F11649" si="362">D11586*E11586</f>
        <v>1885.6024</v>
      </c>
      <c r="G11586">
        <f t="shared" ref="G11586:G11649" si="363">D11586-F11586</f>
        <v>2126.3176000000003</v>
      </c>
      <c r="H11586">
        <v>3</v>
      </c>
      <c r="I11586" s="17">
        <v>45100</v>
      </c>
      <c r="J11586" s="17">
        <v>45103</v>
      </c>
      <c r="K11586" t="s">
        <v>31</v>
      </c>
      <c r="L11586" t="s">
        <v>27</v>
      </c>
      <c r="M11586">
        <v>763.18</v>
      </c>
      <c r="N11586" t="s">
        <v>48</v>
      </c>
    </row>
    <row r="11587" spans="1:14" ht="14.25" customHeight="1" x14ac:dyDescent="0.3">
      <c r="A11587" t="s">
        <v>5561</v>
      </c>
      <c r="B11587" t="s">
        <v>41</v>
      </c>
      <c r="C11587" t="s">
        <v>26</v>
      </c>
      <c r="D11587">
        <v>4015.01</v>
      </c>
      <c r="E11587">
        <v>0.23</v>
      </c>
      <c r="F11587">
        <f t="shared" si="362"/>
        <v>923.45230000000004</v>
      </c>
      <c r="G11587">
        <f t="shared" si="363"/>
        <v>3091.5577000000003</v>
      </c>
      <c r="H11587">
        <v>3</v>
      </c>
      <c r="I11587" s="17">
        <v>44992</v>
      </c>
      <c r="J11587" s="17">
        <v>44999</v>
      </c>
      <c r="K11587" t="s">
        <v>21</v>
      </c>
      <c r="L11587" t="s">
        <v>22</v>
      </c>
      <c r="M11587">
        <v>1050.74</v>
      </c>
      <c r="N11587" t="s">
        <v>34</v>
      </c>
    </row>
    <row r="11588" spans="1:14" ht="14.25" customHeight="1" x14ac:dyDescent="0.3">
      <c r="A11588" t="s">
        <v>10199</v>
      </c>
      <c r="B11588" t="s">
        <v>19</v>
      </c>
      <c r="C11588" t="s">
        <v>26</v>
      </c>
      <c r="D11588">
        <v>4016.27</v>
      </c>
      <c r="E11588">
        <v>0.24</v>
      </c>
      <c r="F11588">
        <f t="shared" si="362"/>
        <v>963.90479999999991</v>
      </c>
      <c r="G11588">
        <f t="shared" si="363"/>
        <v>3052.3652000000002</v>
      </c>
      <c r="H11588">
        <v>3</v>
      </c>
      <c r="I11588" s="17">
        <v>44978</v>
      </c>
      <c r="J11588" s="17">
        <v>44984</v>
      </c>
      <c r="K11588" t="s">
        <v>31</v>
      </c>
      <c r="L11588" t="s">
        <v>27</v>
      </c>
      <c r="M11588">
        <v>208.52</v>
      </c>
      <c r="N11588" t="s">
        <v>34</v>
      </c>
    </row>
    <row r="11589" spans="1:14" ht="14.25" customHeight="1" x14ac:dyDescent="0.3">
      <c r="A11589" t="s">
        <v>11633</v>
      </c>
      <c r="B11589" t="s">
        <v>41</v>
      </c>
      <c r="C11589" t="s">
        <v>36</v>
      </c>
      <c r="D11589">
        <v>4016.81</v>
      </c>
      <c r="E11589">
        <v>0.47</v>
      </c>
      <c r="F11589">
        <f t="shared" si="362"/>
        <v>1887.9006999999999</v>
      </c>
      <c r="G11589">
        <f t="shared" si="363"/>
        <v>2128.9093000000003</v>
      </c>
      <c r="H11589">
        <v>3</v>
      </c>
      <c r="I11589" s="17">
        <v>45144</v>
      </c>
      <c r="J11589" s="17">
        <v>45148</v>
      </c>
      <c r="K11589" t="s">
        <v>21</v>
      </c>
      <c r="L11589" t="s">
        <v>22</v>
      </c>
      <c r="M11589">
        <v>351.44</v>
      </c>
      <c r="N11589" t="s">
        <v>28</v>
      </c>
    </row>
    <row r="11590" spans="1:14" ht="14.25" customHeight="1" x14ac:dyDescent="0.3">
      <c r="A11590" t="s">
        <v>11627</v>
      </c>
      <c r="B11590" t="s">
        <v>13</v>
      </c>
      <c r="C11590" t="s">
        <v>36</v>
      </c>
      <c r="D11590">
        <v>4017.61</v>
      </c>
      <c r="E11590">
        <v>0.48</v>
      </c>
      <c r="F11590">
        <f t="shared" si="362"/>
        <v>1928.4528</v>
      </c>
      <c r="G11590">
        <f t="shared" si="363"/>
        <v>2089.1572000000001</v>
      </c>
      <c r="H11590">
        <v>3</v>
      </c>
      <c r="I11590" s="17">
        <v>44999</v>
      </c>
      <c r="J11590" s="17">
        <v>45006</v>
      </c>
      <c r="K11590" t="s">
        <v>31</v>
      </c>
      <c r="L11590" t="s">
        <v>27</v>
      </c>
      <c r="M11590">
        <v>567.72</v>
      </c>
      <c r="N11590" t="s">
        <v>48</v>
      </c>
    </row>
    <row r="11591" spans="1:14" ht="14.25" customHeight="1" x14ac:dyDescent="0.3">
      <c r="A11591" t="s">
        <v>14204</v>
      </c>
      <c r="B11591" t="s">
        <v>25</v>
      </c>
      <c r="C11591" t="s">
        <v>36</v>
      </c>
      <c r="D11591">
        <v>4018.67</v>
      </c>
      <c r="E11591">
        <v>0.43</v>
      </c>
      <c r="F11591">
        <f t="shared" si="362"/>
        <v>1728.0281</v>
      </c>
      <c r="G11591">
        <f t="shared" si="363"/>
        <v>2290.6419000000001</v>
      </c>
      <c r="H11591">
        <v>3</v>
      </c>
      <c r="I11591" s="17">
        <v>45400</v>
      </c>
      <c r="J11591" s="17">
        <v>45401</v>
      </c>
      <c r="K11591" t="s">
        <v>31</v>
      </c>
      <c r="L11591" t="s">
        <v>27</v>
      </c>
      <c r="M11591">
        <v>1025.8599999999999</v>
      </c>
      <c r="N11591" t="s">
        <v>17</v>
      </c>
    </row>
    <row r="11592" spans="1:14" ht="14.25" customHeight="1" x14ac:dyDescent="0.3">
      <c r="A11592" t="s">
        <v>1279</v>
      </c>
      <c r="B11592" t="s">
        <v>41</v>
      </c>
      <c r="C11592" t="s">
        <v>26</v>
      </c>
      <c r="D11592">
        <v>4019.31</v>
      </c>
      <c r="E11592">
        <v>0.35</v>
      </c>
      <c r="F11592">
        <f t="shared" si="362"/>
        <v>1406.7584999999999</v>
      </c>
      <c r="G11592">
        <f t="shared" si="363"/>
        <v>2612.5515</v>
      </c>
      <c r="H11592">
        <v>3</v>
      </c>
      <c r="I11592" s="17">
        <v>45562</v>
      </c>
      <c r="J11592" s="17">
        <v>45567</v>
      </c>
      <c r="K11592" t="s">
        <v>21</v>
      </c>
      <c r="L11592" t="s">
        <v>22</v>
      </c>
      <c r="M11592">
        <v>496.17</v>
      </c>
      <c r="N11592" t="s">
        <v>17</v>
      </c>
    </row>
    <row r="11593" spans="1:14" ht="14.25" customHeight="1" x14ac:dyDescent="0.3">
      <c r="A11593" t="s">
        <v>2098</v>
      </c>
      <c r="B11593" t="s">
        <v>19</v>
      </c>
      <c r="C11593" t="s">
        <v>14</v>
      </c>
      <c r="D11593">
        <v>4021.26</v>
      </c>
      <c r="E11593">
        <v>0.44</v>
      </c>
      <c r="F11593">
        <f t="shared" si="362"/>
        <v>1769.3544000000002</v>
      </c>
      <c r="G11593">
        <f t="shared" si="363"/>
        <v>2251.9056</v>
      </c>
      <c r="H11593">
        <v>3</v>
      </c>
      <c r="I11593" s="17">
        <v>45036</v>
      </c>
      <c r="J11593" s="17">
        <v>45042</v>
      </c>
      <c r="K11593" t="s">
        <v>31</v>
      </c>
      <c r="L11593" t="s">
        <v>22</v>
      </c>
      <c r="M11593">
        <v>1066.1300000000001</v>
      </c>
      <c r="N11593" t="s">
        <v>17</v>
      </c>
    </row>
    <row r="11594" spans="1:14" ht="14.25" customHeight="1" x14ac:dyDescent="0.3">
      <c r="A11594" t="s">
        <v>8563</v>
      </c>
      <c r="B11594" t="s">
        <v>19</v>
      </c>
      <c r="C11594" t="s">
        <v>36</v>
      </c>
      <c r="D11594">
        <v>4022.51</v>
      </c>
      <c r="E11594">
        <v>0.08</v>
      </c>
      <c r="F11594">
        <f t="shared" si="362"/>
        <v>321.80080000000004</v>
      </c>
      <c r="G11594">
        <f t="shared" si="363"/>
        <v>3700.7092000000002</v>
      </c>
      <c r="H11594">
        <v>3</v>
      </c>
      <c r="I11594" s="17">
        <v>45176</v>
      </c>
      <c r="J11594" s="17">
        <v>45183</v>
      </c>
      <c r="K11594" t="s">
        <v>21</v>
      </c>
      <c r="L11594" t="s">
        <v>16</v>
      </c>
      <c r="M11594">
        <v>628.29</v>
      </c>
      <c r="N11594" t="s">
        <v>48</v>
      </c>
    </row>
    <row r="11595" spans="1:14" ht="14.25" customHeight="1" x14ac:dyDescent="0.3">
      <c r="A11595" t="s">
        <v>7432</v>
      </c>
      <c r="B11595" t="s">
        <v>13</v>
      </c>
      <c r="C11595" t="s">
        <v>36</v>
      </c>
      <c r="D11595">
        <v>4029.59</v>
      </c>
      <c r="E11595">
        <v>0.08</v>
      </c>
      <c r="F11595">
        <f t="shared" si="362"/>
        <v>322.36720000000003</v>
      </c>
      <c r="G11595">
        <f t="shared" si="363"/>
        <v>3707.2228</v>
      </c>
      <c r="H11595">
        <v>3</v>
      </c>
      <c r="I11595" s="17">
        <v>45546</v>
      </c>
      <c r="J11595" s="17">
        <v>45547</v>
      </c>
      <c r="K11595" t="s">
        <v>15</v>
      </c>
      <c r="L11595" t="s">
        <v>22</v>
      </c>
      <c r="M11595">
        <v>841.58</v>
      </c>
      <c r="N11595" t="s">
        <v>48</v>
      </c>
    </row>
    <row r="11596" spans="1:14" ht="14.25" customHeight="1" x14ac:dyDescent="0.3">
      <c r="A11596" t="s">
        <v>10316</v>
      </c>
      <c r="B11596" t="s">
        <v>13</v>
      </c>
      <c r="C11596" t="s">
        <v>14</v>
      </c>
      <c r="D11596">
        <v>4033.43</v>
      </c>
      <c r="E11596">
        <v>0.48</v>
      </c>
      <c r="F11596">
        <f t="shared" si="362"/>
        <v>1936.0463999999999</v>
      </c>
      <c r="G11596">
        <f t="shared" si="363"/>
        <v>2097.3836000000001</v>
      </c>
      <c r="H11596">
        <v>3</v>
      </c>
      <c r="I11596" s="17">
        <v>45325</v>
      </c>
      <c r="J11596" s="17">
        <v>45327</v>
      </c>
      <c r="K11596" t="s">
        <v>21</v>
      </c>
      <c r="L11596" t="s">
        <v>16</v>
      </c>
      <c r="M11596">
        <v>1092.94</v>
      </c>
      <c r="N11596" t="s">
        <v>23</v>
      </c>
    </row>
    <row r="11597" spans="1:14" ht="14.25" customHeight="1" x14ac:dyDescent="0.3">
      <c r="A11597" t="s">
        <v>13015</v>
      </c>
      <c r="B11597" t="s">
        <v>41</v>
      </c>
      <c r="C11597" t="s">
        <v>33</v>
      </c>
      <c r="D11597">
        <v>4034.25</v>
      </c>
      <c r="E11597">
        <v>0.37</v>
      </c>
      <c r="F11597">
        <f t="shared" si="362"/>
        <v>1492.6724999999999</v>
      </c>
      <c r="G11597">
        <f t="shared" si="363"/>
        <v>2541.5775000000003</v>
      </c>
      <c r="H11597">
        <v>3</v>
      </c>
      <c r="I11597" s="17">
        <v>45308</v>
      </c>
      <c r="J11597" s="17">
        <v>45311</v>
      </c>
      <c r="K11597" t="s">
        <v>15</v>
      </c>
      <c r="L11597" t="s">
        <v>27</v>
      </c>
      <c r="M11597">
        <v>1113.57</v>
      </c>
      <c r="N11597" t="s">
        <v>23</v>
      </c>
    </row>
    <row r="11598" spans="1:14" ht="14.25" customHeight="1" x14ac:dyDescent="0.3">
      <c r="A11598" t="s">
        <v>9452</v>
      </c>
      <c r="B11598" t="s">
        <v>19</v>
      </c>
      <c r="C11598" t="s">
        <v>26</v>
      </c>
      <c r="D11598">
        <v>4036.8</v>
      </c>
      <c r="E11598">
        <v>0.42</v>
      </c>
      <c r="F11598">
        <f t="shared" si="362"/>
        <v>1695.4559999999999</v>
      </c>
      <c r="G11598">
        <f t="shared" si="363"/>
        <v>2341.3440000000001</v>
      </c>
      <c r="H11598">
        <v>3</v>
      </c>
      <c r="I11598" s="17">
        <v>45151</v>
      </c>
      <c r="J11598" s="17">
        <v>45154</v>
      </c>
      <c r="K11598" t="s">
        <v>31</v>
      </c>
      <c r="L11598" t="s">
        <v>22</v>
      </c>
      <c r="M11598">
        <v>1094.58</v>
      </c>
      <c r="N11598" t="s">
        <v>23</v>
      </c>
    </row>
    <row r="11599" spans="1:14" ht="14.25" customHeight="1" x14ac:dyDescent="0.3">
      <c r="A11599" t="s">
        <v>13649</v>
      </c>
      <c r="B11599" t="s">
        <v>25</v>
      </c>
      <c r="C11599" t="s">
        <v>36</v>
      </c>
      <c r="D11599">
        <v>4041.1</v>
      </c>
      <c r="E11599">
        <v>0.28999999999999998</v>
      </c>
      <c r="F11599">
        <f t="shared" si="362"/>
        <v>1171.9189999999999</v>
      </c>
      <c r="G11599">
        <f t="shared" si="363"/>
        <v>2869.181</v>
      </c>
      <c r="H11599">
        <v>3</v>
      </c>
      <c r="I11599" s="17">
        <v>45134</v>
      </c>
      <c r="J11599" s="17">
        <v>45137</v>
      </c>
      <c r="K11599" t="s">
        <v>15</v>
      </c>
      <c r="L11599" t="s">
        <v>27</v>
      </c>
      <c r="M11599">
        <v>271.31</v>
      </c>
      <c r="N11599" t="s">
        <v>48</v>
      </c>
    </row>
    <row r="11600" spans="1:14" ht="14.25" customHeight="1" x14ac:dyDescent="0.3">
      <c r="A11600" t="s">
        <v>4221</v>
      </c>
      <c r="B11600" t="s">
        <v>19</v>
      </c>
      <c r="C11600" t="s">
        <v>14</v>
      </c>
      <c r="D11600">
        <v>4041.76</v>
      </c>
      <c r="E11600">
        <v>0.06</v>
      </c>
      <c r="F11600">
        <f t="shared" si="362"/>
        <v>242.50560000000002</v>
      </c>
      <c r="G11600">
        <f t="shared" si="363"/>
        <v>3799.2544000000003</v>
      </c>
      <c r="H11600">
        <v>3</v>
      </c>
      <c r="I11600" s="17">
        <v>44953</v>
      </c>
      <c r="J11600" s="17">
        <v>44956</v>
      </c>
      <c r="K11600" t="s">
        <v>31</v>
      </c>
      <c r="L11600" t="s">
        <v>22</v>
      </c>
      <c r="M11600">
        <v>419.63</v>
      </c>
      <c r="N11600" t="s">
        <v>17</v>
      </c>
    </row>
    <row r="11601" spans="1:14" ht="14.25" customHeight="1" x14ac:dyDescent="0.3">
      <c r="A11601" t="s">
        <v>4160</v>
      </c>
      <c r="B11601" t="s">
        <v>13</v>
      </c>
      <c r="C11601" t="s">
        <v>14</v>
      </c>
      <c r="D11601">
        <v>4043.58</v>
      </c>
      <c r="E11601">
        <v>0.27</v>
      </c>
      <c r="F11601">
        <f t="shared" si="362"/>
        <v>1091.7666000000002</v>
      </c>
      <c r="G11601">
        <f t="shared" si="363"/>
        <v>2951.8134</v>
      </c>
      <c r="H11601">
        <v>3</v>
      </c>
      <c r="I11601" s="17">
        <v>45142</v>
      </c>
      <c r="J11601" s="17">
        <v>45149</v>
      </c>
      <c r="K11601" t="s">
        <v>21</v>
      </c>
      <c r="L11601" t="s">
        <v>16</v>
      </c>
      <c r="M11601">
        <v>1127.02</v>
      </c>
      <c r="N11601" t="s">
        <v>28</v>
      </c>
    </row>
    <row r="11602" spans="1:14" ht="14.25" customHeight="1" x14ac:dyDescent="0.3">
      <c r="A11602" t="s">
        <v>7345</v>
      </c>
      <c r="B11602" t="s">
        <v>13</v>
      </c>
      <c r="C11602" t="s">
        <v>20</v>
      </c>
      <c r="D11602">
        <v>4047.48</v>
      </c>
      <c r="E11602">
        <v>0.39</v>
      </c>
      <c r="F11602">
        <f t="shared" si="362"/>
        <v>1578.5172</v>
      </c>
      <c r="G11602">
        <f t="shared" si="363"/>
        <v>2468.9628000000002</v>
      </c>
      <c r="H11602">
        <v>3</v>
      </c>
      <c r="I11602" s="17">
        <v>45444</v>
      </c>
      <c r="J11602" s="17">
        <v>45448</v>
      </c>
      <c r="K11602" t="s">
        <v>15</v>
      </c>
      <c r="L11602" t="s">
        <v>22</v>
      </c>
      <c r="M11602">
        <v>636.73</v>
      </c>
      <c r="N11602" t="s">
        <v>17</v>
      </c>
    </row>
    <row r="11603" spans="1:14" ht="14.25" customHeight="1" x14ac:dyDescent="0.3">
      <c r="A11603" t="s">
        <v>10891</v>
      </c>
      <c r="B11603" t="s">
        <v>13</v>
      </c>
      <c r="C11603" t="s">
        <v>20</v>
      </c>
      <c r="D11603">
        <v>4049.54</v>
      </c>
      <c r="E11603">
        <v>0.23</v>
      </c>
      <c r="F11603">
        <f t="shared" si="362"/>
        <v>931.39420000000007</v>
      </c>
      <c r="G11603">
        <f t="shared" si="363"/>
        <v>3118.1457999999998</v>
      </c>
      <c r="H11603">
        <v>3</v>
      </c>
      <c r="I11603" s="17">
        <v>45526</v>
      </c>
      <c r="J11603" s="17">
        <v>45530</v>
      </c>
      <c r="K11603" t="s">
        <v>31</v>
      </c>
      <c r="L11603" t="s">
        <v>22</v>
      </c>
      <c r="M11603">
        <v>1002.45</v>
      </c>
      <c r="N11603" t="s">
        <v>23</v>
      </c>
    </row>
    <row r="11604" spans="1:14" ht="14.25" customHeight="1" x14ac:dyDescent="0.3">
      <c r="A11604" t="s">
        <v>7935</v>
      </c>
      <c r="B11604" t="s">
        <v>25</v>
      </c>
      <c r="C11604" t="s">
        <v>14</v>
      </c>
      <c r="D11604">
        <v>4049.92</v>
      </c>
      <c r="E11604">
        <v>0.19</v>
      </c>
      <c r="F11604">
        <f t="shared" si="362"/>
        <v>769.48480000000006</v>
      </c>
      <c r="G11604">
        <f t="shared" si="363"/>
        <v>3280.4351999999999</v>
      </c>
      <c r="H11604">
        <v>3</v>
      </c>
      <c r="I11604" s="17">
        <v>45340</v>
      </c>
      <c r="J11604" s="17">
        <v>45342</v>
      </c>
      <c r="K11604" t="s">
        <v>21</v>
      </c>
      <c r="L11604" t="s">
        <v>27</v>
      </c>
      <c r="M11604">
        <v>850.55</v>
      </c>
      <c r="N11604" t="s">
        <v>48</v>
      </c>
    </row>
    <row r="11605" spans="1:14" ht="14.25" customHeight="1" x14ac:dyDescent="0.3">
      <c r="A11605" t="s">
        <v>1137</v>
      </c>
      <c r="B11605" t="s">
        <v>41</v>
      </c>
      <c r="C11605" t="s">
        <v>26</v>
      </c>
      <c r="D11605">
        <v>4050.13</v>
      </c>
      <c r="E11605">
        <v>0.46</v>
      </c>
      <c r="F11605">
        <f t="shared" si="362"/>
        <v>1863.0598000000002</v>
      </c>
      <c r="G11605">
        <f t="shared" si="363"/>
        <v>2187.0702000000001</v>
      </c>
      <c r="H11605">
        <v>3</v>
      </c>
      <c r="I11605" s="17">
        <v>45618</v>
      </c>
      <c r="J11605" s="17">
        <v>45625</v>
      </c>
      <c r="K11605" t="s">
        <v>31</v>
      </c>
      <c r="L11605" t="s">
        <v>22</v>
      </c>
      <c r="M11605">
        <v>1074.8599999999999</v>
      </c>
      <c r="N11605" t="s">
        <v>39</v>
      </c>
    </row>
    <row r="11606" spans="1:14" ht="14.25" customHeight="1" x14ac:dyDescent="0.3">
      <c r="A11606" t="s">
        <v>2170</v>
      </c>
      <c r="B11606" t="s">
        <v>19</v>
      </c>
      <c r="C11606" t="s">
        <v>20</v>
      </c>
      <c r="D11606">
        <v>4052.09</v>
      </c>
      <c r="E11606">
        <v>0.03</v>
      </c>
      <c r="F11606">
        <f t="shared" si="362"/>
        <v>121.56270000000001</v>
      </c>
      <c r="G11606">
        <f t="shared" si="363"/>
        <v>3930.5273000000002</v>
      </c>
      <c r="H11606">
        <v>3</v>
      </c>
      <c r="I11606" s="17">
        <v>45148</v>
      </c>
      <c r="J11606" s="17">
        <v>45149</v>
      </c>
      <c r="K11606" t="s">
        <v>21</v>
      </c>
      <c r="L11606" t="s">
        <v>16</v>
      </c>
      <c r="M11606">
        <v>1048.56</v>
      </c>
      <c r="N11606" t="s">
        <v>28</v>
      </c>
    </row>
    <row r="11607" spans="1:14" ht="14.25" customHeight="1" x14ac:dyDescent="0.3">
      <c r="A11607" t="s">
        <v>4861</v>
      </c>
      <c r="B11607" t="s">
        <v>13</v>
      </c>
      <c r="C11607" t="s">
        <v>26</v>
      </c>
      <c r="D11607">
        <v>4054.19</v>
      </c>
      <c r="E11607">
        <v>0.02</v>
      </c>
      <c r="F11607">
        <f t="shared" si="362"/>
        <v>81.083799999999997</v>
      </c>
      <c r="G11607">
        <f t="shared" si="363"/>
        <v>3973.1062000000002</v>
      </c>
      <c r="H11607">
        <v>3</v>
      </c>
      <c r="I11607" s="17">
        <v>45126</v>
      </c>
      <c r="J11607" s="17">
        <v>45132</v>
      </c>
      <c r="K11607" t="s">
        <v>31</v>
      </c>
      <c r="L11607" t="s">
        <v>27</v>
      </c>
      <c r="M11607">
        <v>591.96</v>
      </c>
      <c r="N11607" t="s">
        <v>48</v>
      </c>
    </row>
    <row r="11608" spans="1:14" ht="14.25" customHeight="1" x14ac:dyDescent="0.3">
      <c r="A11608" t="s">
        <v>3562</v>
      </c>
      <c r="B11608" t="s">
        <v>41</v>
      </c>
      <c r="C11608" t="s">
        <v>33</v>
      </c>
      <c r="D11608">
        <v>4055.61</v>
      </c>
      <c r="E11608">
        <v>0.46</v>
      </c>
      <c r="F11608">
        <f t="shared" si="362"/>
        <v>1865.5806000000002</v>
      </c>
      <c r="G11608">
        <f t="shared" si="363"/>
        <v>2190.0293999999999</v>
      </c>
      <c r="H11608">
        <v>3</v>
      </c>
      <c r="I11608" s="17">
        <v>45180</v>
      </c>
      <c r="J11608" s="17">
        <v>45187</v>
      </c>
      <c r="K11608" t="s">
        <v>31</v>
      </c>
      <c r="L11608" t="s">
        <v>16</v>
      </c>
      <c r="M11608">
        <v>797.86</v>
      </c>
      <c r="N11608" t="s">
        <v>39</v>
      </c>
    </row>
    <row r="11609" spans="1:14" ht="14.25" customHeight="1" x14ac:dyDescent="0.3">
      <c r="A11609" t="s">
        <v>11741</v>
      </c>
      <c r="B11609" t="s">
        <v>25</v>
      </c>
      <c r="C11609" t="s">
        <v>14</v>
      </c>
      <c r="D11609">
        <v>4073.33</v>
      </c>
      <c r="E11609">
        <v>0.06</v>
      </c>
      <c r="F11609">
        <f t="shared" si="362"/>
        <v>244.3998</v>
      </c>
      <c r="G11609">
        <f t="shared" si="363"/>
        <v>3828.9301999999998</v>
      </c>
      <c r="H11609">
        <v>3</v>
      </c>
      <c r="I11609" s="17">
        <v>45420</v>
      </c>
      <c r="J11609" s="17">
        <v>45422</v>
      </c>
      <c r="K11609" t="s">
        <v>15</v>
      </c>
      <c r="L11609" t="s">
        <v>27</v>
      </c>
      <c r="M11609">
        <v>897.84</v>
      </c>
      <c r="N11609" t="s">
        <v>23</v>
      </c>
    </row>
    <row r="11610" spans="1:14" ht="14.25" customHeight="1" x14ac:dyDescent="0.3">
      <c r="A11610" t="s">
        <v>1154</v>
      </c>
      <c r="B11610" t="s">
        <v>13</v>
      </c>
      <c r="C11610" t="s">
        <v>26</v>
      </c>
      <c r="D11610">
        <v>4075.56</v>
      </c>
      <c r="E11610">
        <v>0.03</v>
      </c>
      <c r="F11610">
        <f t="shared" si="362"/>
        <v>122.26679999999999</v>
      </c>
      <c r="G11610">
        <f t="shared" si="363"/>
        <v>3953.2932000000001</v>
      </c>
      <c r="H11610">
        <v>3</v>
      </c>
      <c r="I11610" s="17">
        <v>45129</v>
      </c>
      <c r="J11610" s="17">
        <v>45136</v>
      </c>
      <c r="K11610" t="s">
        <v>31</v>
      </c>
      <c r="L11610" t="s">
        <v>27</v>
      </c>
      <c r="M11610">
        <v>929.27</v>
      </c>
      <c r="N11610" t="s">
        <v>23</v>
      </c>
    </row>
    <row r="11611" spans="1:14" ht="14.25" customHeight="1" x14ac:dyDescent="0.3">
      <c r="A11611" t="s">
        <v>8191</v>
      </c>
      <c r="B11611" t="s">
        <v>25</v>
      </c>
      <c r="C11611" t="s">
        <v>20</v>
      </c>
      <c r="D11611">
        <v>4077.13</v>
      </c>
      <c r="E11611">
        <v>0.32</v>
      </c>
      <c r="F11611">
        <f t="shared" si="362"/>
        <v>1304.6816000000001</v>
      </c>
      <c r="G11611">
        <f t="shared" si="363"/>
        <v>2772.4484000000002</v>
      </c>
      <c r="H11611">
        <v>3</v>
      </c>
      <c r="I11611" s="17">
        <v>45053</v>
      </c>
      <c r="J11611" s="17">
        <v>45055</v>
      </c>
      <c r="K11611" t="s">
        <v>21</v>
      </c>
      <c r="L11611" t="s">
        <v>22</v>
      </c>
      <c r="M11611">
        <v>428.39</v>
      </c>
      <c r="N11611" t="s">
        <v>17</v>
      </c>
    </row>
    <row r="11612" spans="1:14" ht="14.25" customHeight="1" x14ac:dyDescent="0.3">
      <c r="A11612" t="s">
        <v>9432</v>
      </c>
      <c r="B11612" t="s">
        <v>13</v>
      </c>
      <c r="C11612" t="s">
        <v>20</v>
      </c>
      <c r="D11612">
        <v>4078.78</v>
      </c>
      <c r="E11612">
        <v>0.15</v>
      </c>
      <c r="F11612">
        <f t="shared" si="362"/>
        <v>611.81700000000001</v>
      </c>
      <c r="G11612">
        <f t="shared" si="363"/>
        <v>3466.9630000000002</v>
      </c>
      <c r="H11612">
        <v>3</v>
      </c>
      <c r="I11612" s="17">
        <v>45326</v>
      </c>
      <c r="J11612" s="17">
        <v>45331</v>
      </c>
      <c r="K11612" t="s">
        <v>15</v>
      </c>
      <c r="L11612" t="s">
        <v>22</v>
      </c>
      <c r="M11612">
        <v>1023.91</v>
      </c>
      <c r="N11612" t="s">
        <v>48</v>
      </c>
    </row>
    <row r="11613" spans="1:14" ht="14.25" customHeight="1" x14ac:dyDescent="0.3">
      <c r="A11613" t="s">
        <v>9089</v>
      </c>
      <c r="B11613" t="s">
        <v>25</v>
      </c>
      <c r="C11613" t="s">
        <v>14</v>
      </c>
      <c r="D11613">
        <v>4081.59</v>
      </c>
      <c r="E11613">
        <v>0.35</v>
      </c>
      <c r="F11613">
        <f t="shared" si="362"/>
        <v>1428.5564999999999</v>
      </c>
      <c r="G11613">
        <f t="shared" si="363"/>
        <v>2653.0335000000005</v>
      </c>
      <c r="H11613">
        <v>3</v>
      </c>
      <c r="I11613" s="17">
        <v>44984</v>
      </c>
      <c r="J11613" s="17">
        <v>44986</v>
      </c>
      <c r="K11613" t="s">
        <v>31</v>
      </c>
      <c r="L11613" t="s">
        <v>27</v>
      </c>
      <c r="M11613">
        <v>447.83</v>
      </c>
      <c r="N11613" t="s">
        <v>48</v>
      </c>
    </row>
    <row r="11614" spans="1:14" ht="14.25" customHeight="1" x14ac:dyDescent="0.3">
      <c r="A11614" t="s">
        <v>4987</v>
      </c>
      <c r="B11614" t="s">
        <v>13</v>
      </c>
      <c r="C11614" t="s">
        <v>20</v>
      </c>
      <c r="D11614">
        <v>4084.24</v>
      </c>
      <c r="E11614">
        <v>0.02</v>
      </c>
      <c r="F11614">
        <f t="shared" si="362"/>
        <v>81.684799999999996</v>
      </c>
      <c r="G11614">
        <f t="shared" si="363"/>
        <v>4002.5551999999998</v>
      </c>
      <c r="H11614">
        <v>3</v>
      </c>
      <c r="I11614" s="17">
        <v>45522</v>
      </c>
      <c r="J11614" s="17">
        <v>45527</v>
      </c>
      <c r="K11614" t="s">
        <v>21</v>
      </c>
      <c r="L11614" t="s">
        <v>22</v>
      </c>
      <c r="M11614">
        <v>1212.25</v>
      </c>
      <c r="N11614" t="s">
        <v>28</v>
      </c>
    </row>
    <row r="11615" spans="1:14" ht="14.25" customHeight="1" x14ac:dyDescent="0.3">
      <c r="A11615" t="s">
        <v>803</v>
      </c>
      <c r="B11615" t="s">
        <v>25</v>
      </c>
      <c r="C11615" t="s">
        <v>33</v>
      </c>
      <c r="D11615">
        <v>4086.91</v>
      </c>
      <c r="E11615">
        <v>0.04</v>
      </c>
      <c r="F11615">
        <f t="shared" si="362"/>
        <v>163.47639999999998</v>
      </c>
      <c r="G11615">
        <f t="shared" si="363"/>
        <v>3923.4335999999998</v>
      </c>
      <c r="H11615">
        <v>3</v>
      </c>
      <c r="I11615" s="17">
        <v>45513</v>
      </c>
      <c r="J11615" s="17">
        <v>45518</v>
      </c>
      <c r="K11615" t="s">
        <v>31</v>
      </c>
      <c r="L11615" t="s">
        <v>22</v>
      </c>
      <c r="M11615">
        <v>391.48</v>
      </c>
      <c r="N11615" t="s">
        <v>23</v>
      </c>
    </row>
    <row r="11616" spans="1:14" ht="14.25" customHeight="1" x14ac:dyDescent="0.3">
      <c r="A11616" t="s">
        <v>12075</v>
      </c>
      <c r="B11616" t="s">
        <v>25</v>
      </c>
      <c r="C11616" t="s">
        <v>33</v>
      </c>
      <c r="D11616">
        <v>4088.32</v>
      </c>
      <c r="E11616">
        <v>0.23</v>
      </c>
      <c r="F11616">
        <f t="shared" si="362"/>
        <v>940.31360000000006</v>
      </c>
      <c r="G11616">
        <f t="shared" si="363"/>
        <v>3148.0064000000002</v>
      </c>
      <c r="H11616">
        <v>3</v>
      </c>
      <c r="I11616" s="17">
        <v>45271</v>
      </c>
      <c r="J11616" s="17">
        <v>45273</v>
      </c>
      <c r="K11616" t="s">
        <v>15</v>
      </c>
      <c r="L11616" t="s">
        <v>22</v>
      </c>
      <c r="M11616">
        <v>1145.52</v>
      </c>
      <c r="N11616" t="s">
        <v>34</v>
      </c>
    </row>
    <row r="11617" spans="1:14" ht="14.25" customHeight="1" x14ac:dyDescent="0.3">
      <c r="A11617" t="s">
        <v>2118</v>
      </c>
      <c r="B11617" t="s">
        <v>25</v>
      </c>
      <c r="C11617" t="s">
        <v>33</v>
      </c>
      <c r="D11617">
        <v>4093.29</v>
      </c>
      <c r="E11617">
        <v>0.2</v>
      </c>
      <c r="F11617">
        <f t="shared" si="362"/>
        <v>818.65800000000002</v>
      </c>
      <c r="G11617">
        <f t="shared" si="363"/>
        <v>3274.6320000000001</v>
      </c>
      <c r="H11617">
        <v>3</v>
      </c>
      <c r="I11617" s="17">
        <v>44957</v>
      </c>
      <c r="J11617" s="17">
        <v>44963</v>
      </c>
      <c r="K11617" t="s">
        <v>21</v>
      </c>
      <c r="L11617" t="s">
        <v>27</v>
      </c>
      <c r="M11617">
        <v>594.20000000000005</v>
      </c>
      <c r="N11617" t="s">
        <v>23</v>
      </c>
    </row>
    <row r="11618" spans="1:14" ht="14.25" customHeight="1" x14ac:dyDescent="0.3">
      <c r="A11618" t="s">
        <v>897</v>
      </c>
      <c r="B11618" t="s">
        <v>19</v>
      </c>
      <c r="C11618" t="s">
        <v>26</v>
      </c>
      <c r="D11618">
        <v>4112.6400000000003</v>
      </c>
      <c r="E11618">
        <v>0.49</v>
      </c>
      <c r="F11618">
        <f t="shared" si="362"/>
        <v>2015.1936000000001</v>
      </c>
      <c r="G11618">
        <f t="shared" si="363"/>
        <v>2097.4464000000003</v>
      </c>
      <c r="H11618">
        <v>3</v>
      </c>
      <c r="I11618" s="17">
        <v>45306</v>
      </c>
      <c r="J11618" s="17">
        <v>45311</v>
      </c>
      <c r="K11618" t="s">
        <v>31</v>
      </c>
      <c r="L11618" t="s">
        <v>16</v>
      </c>
      <c r="M11618">
        <v>352.23</v>
      </c>
      <c r="N11618" t="s">
        <v>48</v>
      </c>
    </row>
    <row r="11619" spans="1:14" ht="14.25" customHeight="1" x14ac:dyDescent="0.3">
      <c r="A11619" t="s">
        <v>4859</v>
      </c>
      <c r="B11619" t="s">
        <v>19</v>
      </c>
      <c r="C11619" t="s">
        <v>14</v>
      </c>
      <c r="D11619">
        <v>4113.71</v>
      </c>
      <c r="E11619">
        <v>0.5</v>
      </c>
      <c r="F11619">
        <f t="shared" si="362"/>
        <v>2056.855</v>
      </c>
      <c r="G11619">
        <f t="shared" si="363"/>
        <v>2056.855</v>
      </c>
      <c r="H11619">
        <v>3</v>
      </c>
      <c r="I11619" s="17">
        <v>44999</v>
      </c>
      <c r="J11619" s="17">
        <v>45002</v>
      </c>
      <c r="K11619" t="s">
        <v>21</v>
      </c>
      <c r="L11619" t="s">
        <v>27</v>
      </c>
      <c r="M11619">
        <v>301.36</v>
      </c>
      <c r="N11619" t="s">
        <v>23</v>
      </c>
    </row>
    <row r="11620" spans="1:14" ht="14.25" customHeight="1" x14ac:dyDescent="0.3">
      <c r="A11620" t="s">
        <v>7464</v>
      </c>
      <c r="B11620" t="s">
        <v>19</v>
      </c>
      <c r="C11620" t="s">
        <v>26</v>
      </c>
      <c r="D11620">
        <v>4121.41</v>
      </c>
      <c r="E11620">
        <v>0.04</v>
      </c>
      <c r="F11620">
        <f t="shared" si="362"/>
        <v>164.85640000000001</v>
      </c>
      <c r="G11620">
        <f t="shared" si="363"/>
        <v>3956.5535999999997</v>
      </c>
      <c r="H11620">
        <v>3</v>
      </c>
      <c r="I11620" s="17">
        <v>45409</v>
      </c>
      <c r="J11620" s="17">
        <v>45415</v>
      </c>
      <c r="K11620" t="s">
        <v>21</v>
      </c>
      <c r="L11620" t="s">
        <v>27</v>
      </c>
      <c r="M11620">
        <v>259.27999999999997</v>
      </c>
      <c r="N11620" t="s">
        <v>28</v>
      </c>
    </row>
    <row r="11621" spans="1:14" ht="14.25" customHeight="1" x14ac:dyDescent="0.3">
      <c r="A11621" t="s">
        <v>10400</v>
      </c>
      <c r="B11621" t="s">
        <v>41</v>
      </c>
      <c r="C11621" t="s">
        <v>33</v>
      </c>
      <c r="D11621">
        <v>4123.5200000000004</v>
      </c>
      <c r="E11621">
        <v>0.35</v>
      </c>
      <c r="F11621">
        <f t="shared" si="362"/>
        <v>1443.232</v>
      </c>
      <c r="G11621">
        <f t="shared" si="363"/>
        <v>2680.2880000000005</v>
      </c>
      <c r="H11621">
        <v>3</v>
      </c>
      <c r="I11621" s="17">
        <v>45269</v>
      </c>
      <c r="J11621" s="17">
        <v>45271</v>
      </c>
      <c r="K11621" t="s">
        <v>15</v>
      </c>
      <c r="L11621" t="s">
        <v>16</v>
      </c>
      <c r="M11621">
        <v>528.48</v>
      </c>
      <c r="N11621" t="s">
        <v>48</v>
      </c>
    </row>
    <row r="11622" spans="1:14" ht="14.25" customHeight="1" x14ac:dyDescent="0.3">
      <c r="A11622" t="s">
        <v>3414</v>
      </c>
      <c r="B11622" t="s">
        <v>19</v>
      </c>
      <c r="C11622" t="s">
        <v>33</v>
      </c>
      <c r="D11622">
        <v>4125.1099999999997</v>
      </c>
      <c r="E11622">
        <v>0.46</v>
      </c>
      <c r="F11622">
        <f t="shared" si="362"/>
        <v>1897.5506</v>
      </c>
      <c r="G11622">
        <f t="shared" si="363"/>
        <v>2227.5593999999996</v>
      </c>
      <c r="H11622">
        <v>3</v>
      </c>
      <c r="I11622" s="17">
        <v>45122</v>
      </c>
      <c r="J11622" s="17">
        <v>45129</v>
      </c>
      <c r="K11622" t="s">
        <v>31</v>
      </c>
      <c r="L11622" t="s">
        <v>22</v>
      </c>
      <c r="M11622">
        <v>1178.52</v>
      </c>
      <c r="N11622" t="s">
        <v>48</v>
      </c>
    </row>
    <row r="11623" spans="1:14" ht="14.25" customHeight="1" x14ac:dyDescent="0.3">
      <c r="A11623" t="s">
        <v>12958</v>
      </c>
      <c r="B11623" t="s">
        <v>13</v>
      </c>
      <c r="C11623" t="s">
        <v>36</v>
      </c>
      <c r="D11623">
        <v>4128.5200000000004</v>
      </c>
      <c r="E11623">
        <v>0.49</v>
      </c>
      <c r="F11623">
        <f t="shared" si="362"/>
        <v>2022.9748000000002</v>
      </c>
      <c r="G11623">
        <f t="shared" si="363"/>
        <v>2105.5452000000005</v>
      </c>
      <c r="H11623">
        <v>3</v>
      </c>
      <c r="I11623" s="17">
        <v>45469</v>
      </c>
      <c r="J11623" s="17">
        <v>45470</v>
      </c>
      <c r="K11623" t="s">
        <v>21</v>
      </c>
      <c r="L11623" t="s">
        <v>16</v>
      </c>
      <c r="M11623">
        <v>773.55</v>
      </c>
      <c r="N11623" t="s">
        <v>23</v>
      </c>
    </row>
    <row r="11624" spans="1:14" ht="14.25" customHeight="1" x14ac:dyDescent="0.3">
      <c r="A11624" t="s">
        <v>11235</v>
      </c>
      <c r="B11624" t="s">
        <v>19</v>
      </c>
      <c r="C11624" t="s">
        <v>26</v>
      </c>
      <c r="D11624">
        <v>4129.26</v>
      </c>
      <c r="E11624">
        <v>0.36</v>
      </c>
      <c r="F11624">
        <f t="shared" si="362"/>
        <v>1486.5336</v>
      </c>
      <c r="G11624">
        <f t="shared" si="363"/>
        <v>2642.7264000000005</v>
      </c>
      <c r="H11624">
        <v>3</v>
      </c>
      <c r="I11624" s="17">
        <v>45051</v>
      </c>
      <c r="J11624" s="17">
        <v>45054</v>
      </c>
      <c r="K11624" t="s">
        <v>15</v>
      </c>
      <c r="L11624" t="s">
        <v>27</v>
      </c>
      <c r="M11624">
        <v>537.64</v>
      </c>
      <c r="N11624" t="s">
        <v>48</v>
      </c>
    </row>
    <row r="11625" spans="1:14" ht="14.25" customHeight="1" x14ac:dyDescent="0.3">
      <c r="A11625" t="s">
        <v>9982</v>
      </c>
      <c r="B11625" t="s">
        <v>41</v>
      </c>
      <c r="C11625" t="s">
        <v>33</v>
      </c>
      <c r="D11625">
        <v>4133.33</v>
      </c>
      <c r="E11625">
        <v>0.44</v>
      </c>
      <c r="F11625">
        <f t="shared" si="362"/>
        <v>1818.6651999999999</v>
      </c>
      <c r="G11625">
        <f t="shared" si="363"/>
        <v>2314.6648</v>
      </c>
      <c r="H11625">
        <v>3</v>
      </c>
      <c r="I11625" s="17">
        <v>45213</v>
      </c>
      <c r="J11625" s="17">
        <v>45217</v>
      </c>
      <c r="K11625" t="s">
        <v>15</v>
      </c>
      <c r="L11625" t="s">
        <v>27</v>
      </c>
      <c r="M11625">
        <v>861.49</v>
      </c>
      <c r="N11625" t="s">
        <v>39</v>
      </c>
    </row>
    <row r="11626" spans="1:14" ht="14.25" customHeight="1" x14ac:dyDescent="0.3">
      <c r="A11626" t="s">
        <v>6361</v>
      </c>
      <c r="B11626" t="s">
        <v>25</v>
      </c>
      <c r="C11626" t="s">
        <v>36</v>
      </c>
      <c r="D11626">
        <v>4139.8100000000004</v>
      </c>
      <c r="E11626">
        <v>0.44</v>
      </c>
      <c r="F11626">
        <f t="shared" si="362"/>
        <v>1821.5164000000002</v>
      </c>
      <c r="G11626">
        <f t="shared" si="363"/>
        <v>2318.2936</v>
      </c>
      <c r="H11626">
        <v>3</v>
      </c>
      <c r="I11626" s="17">
        <v>45252</v>
      </c>
      <c r="J11626" s="17">
        <v>45256</v>
      </c>
      <c r="K11626" t="s">
        <v>15</v>
      </c>
      <c r="L11626" t="s">
        <v>27</v>
      </c>
      <c r="M11626">
        <v>756.13</v>
      </c>
      <c r="N11626" t="s">
        <v>28</v>
      </c>
    </row>
    <row r="11627" spans="1:14" ht="14.25" customHeight="1" x14ac:dyDescent="0.3">
      <c r="A11627" t="s">
        <v>9099</v>
      </c>
      <c r="B11627" t="s">
        <v>41</v>
      </c>
      <c r="C11627" t="s">
        <v>26</v>
      </c>
      <c r="D11627">
        <v>4140.2</v>
      </c>
      <c r="E11627">
        <v>7.0000000000000007E-2</v>
      </c>
      <c r="F11627">
        <f t="shared" si="362"/>
        <v>289.81400000000002</v>
      </c>
      <c r="G11627">
        <f t="shared" si="363"/>
        <v>3850.386</v>
      </c>
      <c r="H11627">
        <v>3</v>
      </c>
      <c r="I11627" s="17">
        <v>45473</v>
      </c>
      <c r="J11627" s="17">
        <v>45476</v>
      </c>
      <c r="K11627" t="s">
        <v>21</v>
      </c>
      <c r="L11627" t="s">
        <v>16</v>
      </c>
      <c r="M11627">
        <v>503.07</v>
      </c>
      <c r="N11627" t="s">
        <v>48</v>
      </c>
    </row>
    <row r="11628" spans="1:14" ht="14.25" customHeight="1" x14ac:dyDescent="0.3">
      <c r="A11628" t="s">
        <v>3641</v>
      </c>
      <c r="B11628" t="s">
        <v>13</v>
      </c>
      <c r="C11628" t="s">
        <v>20</v>
      </c>
      <c r="D11628">
        <v>4141.95</v>
      </c>
      <c r="E11628">
        <v>0.38</v>
      </c>
      <c r="F11628">
        <f t="shared" si="362"/>
        <v>1573.941</v>
      </c>
      <c r="G11628">
        <f t="shared" si="363"/>
        <v>2568.009</v>
      </c>
      <c r="H11628">
        <v>3</v>
      </c>
      <c r="I11628" s="17">
        <v>45489</v>
      </c>
      <c r="J11628" s="17">
        <v>45493</v>
      </c>
      <c r="K11628" t="s">
        <v>31</v>
      </c>
      <c r="L11628" t="s">
        <v>16</v>
      </c>
      <c r="M11628">
        <v>257.76</v>
      </c>
      <c r="N11628" t="s">
        <v>48</v>
      </c>
    </row>
    <row r="11629" spans="1:14" ht="14.25" customHeight="1" x14ac:dyDescent="0.3">
      <c r="A11629" t="s">
        <v>8639</v>
      </c>
      <c r="B11629" t="s">
        <v>13</v>
      </c>
      <c r="C11629" t="s">
        <v>33</v>
      </c>
      <c r="D11629">
        <v>4148.62</v>
      </c>
      <c r="E11629">
        <v>0.44</v>
      </c>
      <c r="F11629">
        <f t="shared" si="362"/>
        <v>1825.3927999999999</v>
      </c>
      <c r="G11629">
        <f t="shared" si="363"/>
        <v>2323.2272000000003</v>
      </c>
      <c r="H11629">
        <v>3</v>
      </c>
      <c r="I11629" s="17">
        <v>45151</v>
      </c>
      <c r="J11629" s="17">
        <v>45153</v>
      </c>
      <c r="K11629" t="s">
        <v>31</v>
      </c>
      <c r="L11629" t="s">
        <v>27</v>
      </c>
      <c r="M11629">
        <v>991.79</v>
      </c>
      <c r="N11629" t="s">
        <v>39</v>
      </c>
    </row>
    <row r="11630" spans="1:14" ht="14.25" customHeight="1" x14ac:dyDescent="0.3">
      <c r="A11630" t="s">
        <v>4373</v>
      </c>
      <c r="B11630" t="s">
        <v>19</v>
      </c>
      <c r="C11630" t="s">
        <v>14</v>
      </c>
      <c r="D11630">
        <v>4156.03</v>
      </c>
      <c r="E11630">
        <v>0.24</v>
      </c>
      <c r="F11630">
        <f t="shared" si="362"/>
        <v>997.44719999999995</v>
      </c>
      <c r="G11630">
        <f t="shared" si="363"/>
        <v>3158.5827999999997</v>
      </c>
      <c r="H11630">
        <v>3</v>
      </c>
      <c r="I11630" s="17">
        <v>45188</v>
      </c>
      <c r="J11630" s="17">
        <v>45190</v>
      </c>
      <c r="K11630" t="s">
        <v>31</v>
      </c>
      <c r="L11630" t="s">
        <v>27</v>
      </c>
      <c r="M11630">
        <v>245.5</v>
      </c>
      <c r="N11630" t="s">
        <v>17</v>
      </c>
    </row>
    <row r="11631" spans="1:14" ht="14.25" customHeight="1" x14ac:dyDescent="0.3">
      <c r="A11631" t="s">
        <v>5292</v>
      </c>
      <c r="B11631" t="s">
        <v>19</v>
      </c>
      <c r="C11631" t="s">
        <v>26</v>
      </c>
      <c r="D11631">
        <v>4157.29</v>
      </c>
      <c r="E11631">
        <v>0.23</v>
      </c>
      <c r="F11631">
        <f t="shared" si="362"/>
        <v>956.17669999999998</v>
      </c>
      <c r="G11631">
        <f t="shared" si="363"/>
        <v>3201.1133</v>
      </c>
      <c r="H11631">
        <v>3</v>
      </c>
      <c r="I11631" s="17">
        <v>45299</v>
      </c>
      <c r="J11631" s="17">
        <v>45301</v>
      </c>
      <c r="K11631" t="s">
        <v>21</v>
      </c>
      <c r="L11631" t="s">
        <v>16</v>
      </c>
      <c r="M11631">
        <v>241.29</v>
      </c>
      <c r="N11631" t="s">
        <v>28</v>
      </c>
    </row>
    <row r="11632" spans="1:14" ht="14.25" customHeight="1" x14ac:dyDescent="0.3">
      <c r="A11632" t="s">
        <v>1805</v>
      </c>
      <c r="B11632" t="s">
        <v>25</v>
      </c>
      <c r="C11632" t="s">
        <v>26</v>
      </c>
      <c r="D11632">
        <v>4157.9399999999996</v>
      </c>
      <c r="E11632">
        <v>0.31</v>
      </c>
      <c r="F11632">
        <f t="shared" si="362"/>
        <v>1288.9613999999999</v>
      </c>
      <c r="G11632">
        <f t="shared" si="363"/>
        <v>2868.9785999999995</v>
      </c>
      <c r="H11632">
        <v>3</v>
      </c>
      <c r="I11632" s="17">
        <v>45319</v>
      </c>
      <c r="J11632" s="17">
        <v>45325</v>
      </c>
      <c r="K11632" t="s">
        <v>21</v>
      </c>
      <c r="L11632" t="s">
        <v>16</v>
      </c>
      <c r="M11632">
        <v>1217.8399999999999</v>
      </c>
      <c r="N11632" t="s">
        <v>34</v>
      </c>
    </row>
    <row r="11633" spans="1:14" ht="14.25" customHeight="1" x14ac:dyDescent="0.3">
      <c r="A11633" t="s">
        <v>3045</v>
      </c>
      <c r="B11633" t="s">
        <v>25</v>
      </c>
      <c r="C11633" t="s">
        <v>33</v>
      </c>
      <c r="D11633">
        <v>4159.1499999999996</v>
      </c>
      <c r="E11633">
        <v>0.28999999999999998</v>
      </c>
      <c r="F11633">
        <f t="shared" si="362"/>
        <v>1206.1534999999999</v>
      </c>
      <c r="G11633">
        <f t="shared" si="363"/>
        <v>2952.9964999999997</v>
      </c>
      <c r="H11633">
        <v>3</v>
      </c>
      <c r="I11633" s="17">
        <v>45082</v>
      </c>
      <c r="J11633" s="17">
        <v>45085</v>
      </c>
      <c r="K11633" t="s">
        <v>31</v>
      </c>
      <c r="L11633" t="s">
        <v>16</v>
      </c>
      <c r="M11633">
        <v>923.08</v>
      </c>
      <c r="N11633" t="s">
        <v>39</v>
      </c>
    </row>
    <row r="11634" spans="1:14" ht="14.25" customHeight="1" x14ac:dyDescent="0.3">
      <c r="A11634" t="s">
        <v>4438</v>
      </c>
      <c r="B11634" t="s">
        <v>25</v>
      </c>
      <c r="C11634" t="s">
        <v>14</v>
      </c>
      <c r="D11634">
        <v>4166.97</v>
      </c>
      <c r="E11634">
        <v>0.39</v>
      </c>
      <c r="F11634">
        <f t="shared" si="362"/>
        <v>1625.1183000000001</v>
      </c>
      <c r="G11634">
        <f t="shared" si="363"/>
        <v>2541.8517000000002</v>
      </c>
      <c r="H11634">
        <v>3</v>
      </c>
      <c r="I11634" s="17">
        <v>45345</v>
      </c>
      <c r="J11634" s="17">
        <v>45346</v>
      </c>
      <c r="K11634" t="s">
        <v>21</v>
      </c>
      <c r="L11634" t="s">
        <v>22</v>
      </c>
      <c r="M11634">
        <v>690</v>
      </c>
      <c r="N11634" t="s">
        <v>28</v>
      </c>
    </row>
    <row r="11635" spans="1:14" ht="14.25" customHeight="1" x14ac:dyDescent="0.3">
      <c r="A11635" t="s">
        <v>491</v>
      </c>
      <c r="B11635" t="s">
        <v>13</v>
      </c>
      <c r="C11635" t="s">
        <v>20</v>
      </c>
      <c r="D11635">
        <v>4168.1000000000004</v>
      </c>
      <c r="E11635">
        <v>0.23</v>
      </c>
      <c r="F11635">
        <f t="shared" si="362"/>
        <v>958.66300000000012</v>
      </c>
      <c r="G11635">
        <f t="shared" si="363"/>
        <v>3209.4370000000004</v>
      </c>
      <c r="H11635">
        <v>3</v>
      </c>
      <c r="I11635" s="17">
        <v>45212</v>
      </c>
      <c r="J11635" s="17">
        <v>45217</v>
      </c>
      <c r="K11635" t="s">
        <v>31</v>
      </c>
      <c r="L11635" t="s">
        <v>16</v>
      </c>
      <c r="M11635">
        <v>857.48</v>
      </c>
      <c r="N11635" t="s">
        <v>48</v>
      </c>
    </row>
    <row r="11636" spans="1:14" ht="14.25" customHeight="1" x14ac:dyDescent="0.3">
      <c r="A11636" t="s">
        <v>7310</v>
      </c>
      <c r="B11636" t="s">
        <v>19</v>
      </c>
      <c r="C11636" t="s">
        <v>33</v>
      </c>
      <c r="D11636">
        <v>4175.8900000000003</v>
      </c>
      <c r="E11636">
        <v>0.27</v>
      </c>
      <c r="F11636">
        <f t="shared" si="362"/>
        <v>1127.4903000000002</v>
      </c>
      <c r="G11636">
        <f t="shared" si="363"/>
        <v>3048.3996999999999</v>
      </c>
      <c r="H11636">
        <v>3</v>
      </c>
      <c r="I11636" s="17">
        <v>45134</v>
      </c>
      <c r="J11636" s="17">
        <v>45139</v>
      </c>
      <c r="K11636" t="s">
        <v>31</v>
      </c>
      <c r="L11636" t="s">
        <v>16</v>
      </c>
      <c r="M11636">
        <v>806.75</v>
      </c>
      <c r="N11636" t="s">
        <v>28</v>
      </c>
    </row>
    <row r="11637" spans="1:14" ht="14.25" customHeight="1" x14ac:dyDescent="0.3">
      <c r="A11637" t="s">
        <v>12761</v>
      </c>
      <c r="B11637" t="s">
        <v>25</v>
      </c>
      <c r="C11637" t="s">
        <v>33</v>
      </c>
      <c r="D11637">
        <v>4185.09</v>
      </c>
      <c r="E11637">
        <v>0.06</v>
      </c>
      <c r="F11637">
        <f t="shared" si="362"/>
        <v>251.1054</v>
      </c>
      <c r="G11637">
        <f t="shared" si="363"/>
        <v>3933.9846000000002</v>
      </c>
      <c r="H11637">
        <v>3</v>
      </c>
      <c r="I11637" s="17">
        <v>45160</v>
      </c>
      <c r="J11637" s="17">
        <v>45163</v>
      </c>
      <c r="K11637" t="s">
        <v>21</v>
      </c>
      <c r="L11637" t="s">
        <v>16</v>
      </c>
      <c r="M11637">
        <v>301.33</v>
      </c>
      <c r="N11637" t="s">
        <v>17</v>
      </c>
    </row>
    <row r="11638" spans="1:14" ht="14.25" customHeight="1" x14ac:dyDescent="0.3">
      <c r="A11638" t="s">
        <v>8589</v>
      </c>
      <c r="B11638" t="s">
        <v>25</v>
      </c>
      <c r="C11638" t="s">
        <v>14</v>
      </c>
      <c r="D11638">
        <v>4187.93</v>
      </c>
      <c r="E11638">
        <v>0.11</v>
      </c>
      <c r="F11638">
        <f t="shared" si="362"/>
        <v>460.67230000000001</v>
      </c>
      <c r="G11638">
        <f t="shared" si="363"/>
        <v>3727.2577000000001</v>
      </c>
      <c r="H11638">
        <v>3</v>
      </c>
      <c r="I11638" s="17">
        <v>45449</v>
      </c>
      <c r="J11638" s="17">
        <v>45451</v>
      </c>
      <c r="K11638" t="s">
        <v>21</v>
      </c>
      <c r="L11638" t="s">
        <v>16</v>
      </c>
      <c r="M11638">
        <v>783.93</v>
      </c>
      <c r="N11638" t="s">
        <v>17</v>
      </c>
    </row>
    <row r="11639" spans="1:14" ht="14.25" customHeight="1" x14ac:dyDescent="0.3">
      <c r="A11639" t="s">
        <v>11492</v>
      </c>
      <c r="B11639" t="s">
        <v>19</v>
      </c>
      <c r="C11639" t="s">
        <v>26</v>
      </c>
      <c r="D11639">
        <v>4189.71</v>
      </c>
      <c r="E11639">
        <v>0.35</v>
      </c>
      <c r="F11639">
        <f t="shared" si="362"/>
        <v>1466.3985</v>
      </c>
      <c r="G11639">
        <f t="shared" si="363"/>
        <v>2723.3114999999998</v>
      </c>
      <c r="H11639">
        <v>3</v>
      </c>
      <c r="I11639" s="17">
        <v>44955</v>
      </c>
      <c r="J11639" s="17">
        <v>44962</v>
      </c>
      <c r="K11639" t="s">
        <v>21</v>
      </c>
      <c r="L11639" t="s">
        <v>22</v>
      </c>
      <c r="M11639">
        <v>890.22</v>
      </c>
      <c r="N11639" t="s">
        <v>28</v>
      </c>
    </row>
    <row r="11640" spans="1:14" ht="14.25" customHeight="1" x14ac:dyDescent="0.3">
      <c r="A11640" t="s">
        <v>6774</v>
      </c>
      <c r="B11640" t="s">
        <v>13</v>
      </c>
      <c r="C11640" t="s">
        <v>20</v>
      </c>
      <c r="D11640">
        <v>4195.5200000000004</v>
      </c>
      <c r="E11640">
        <v>0.04</v>
      </c>
      <c r="F11640">
        <f t="shared" si="362"/>
        <v>167.82080000000002</v>
      </c>
      <c r="G11640">
        <f t="shared" si="363"/>
        <v>4027.6992000000005</v>
      </c>
      <c r="H11640">
        <v>3</v>
      </c>
      <c r="I11640" s="17">
        <v>45136</v>
      </c>
      <c r="J11640" s="17">
        <v>45142</v>
      </c>
      <c r="K11640" t="s">
        <v>21</v>
      </c>
      <c r="L11640" t="s">
        <v>27</v>
      </c>
      <c r="M11640">
        <v>1147.83</v>
      </c>
      <c r="N11640" t="s">
        <v>34</v>
      </c>
    </row>
    <row r="11641" spans="1:14" ht="14.25" customHeight="1" x14ac:dyDescent="0.3">
      <c r="A11641" t="s">
        <v>3867</v>
      </c>
      <c r="B11641" t="s">
        <v>13</v>
      </c>
      <c r="C11641" t="s">
        <v>14</v>
      </c>
      <c r="D11641">
        <v>4198.96</v>
      </c>
      <c r="E11641">
        <v>0.46</v>
      </c>
      <c r="F11641">
        <f t="shared" si="362"/>
        <v>1931.5216</v>
      </c>
      <c r="G11641">
        <f t="shared" si="363"/>
        <v>2267.4384</v>
      </c>
      <c r="H11641">
        <v>3</v>
      </c>
      <c r="I11641" s="17">
        <v>45043</v>
      </c>
      <c r="J11641" s="17">
        <v>45050</v>
      </c>
      <c r="K11641" t="s">
        <v>15</v>
      </c>
      <c r="L11641" t="s">
        <v>16</v>
      </c>
      <c r="M11641">
        <v>936.86</v>
      </c>
      <c r="N11641" t="s">
        <v>48</v>
      </c>
    </row>
    <row r="11642" spans="1:14" ht="14.25" customHeight="1" x14ac:dyDescent="0.3">
      <c r="A11642" t="s">
        <v>8231</v>
      </c>
      <c r="B11642" t="s">
        <v>19</v>
      </c>
      <c r="C11642" t="s">
        <v>26</v>
      </c>
      <c r="D11642">
        <v>4209.24</v>
      </c>
      <c r="E11642">
        <v>0.01</v>
      </c>
      <c r="F11642">
        <f t="shared" si="362"/>
        <v>42.092399999999998</v>
      </c>
      <c r="G11642">
        <f t="shared" si="363"/>
        <v>4167.1476000000002</v>
      </c>
      <c r="H11642">
        <v>3</v>
      </c>
      <c r="I11642" s="17">
        <v>45640</v>
      </c>
      <c r="J11642" s="17">
        <v>45647</v>
      </c>
      <c r="K11642" t="s">
        <v>21</v>
      </c>
      <c r="L11642" t="s">
        <v>22</v>
      </c>
      <c r="M11642">
        <v>917.14</v>
      </c>
      <c r="N11642" t="s">
        <v>17</v>
      </c>
    </row>
    <row r="11643" spans="1:14" ht="14.25" customHeight="1" x14ac:dyDescent="0.3">
      <c r="A11643" t="s">
        <v>14747</v>
      </c>
      <c r="B11643" t="s">
        <v>25</v>
      </c>
      <c r="C11643" t="s">
        <v>26</v>
      </c>
      <c r="D11643">
        <v>4209.68</v>
      </c>
      <c r="E11643">
        <v>0.05</v>
      </c>
      <c r="F11643">
        <f t="shared" si="362"/>
        <v>210.48400000000004</v>
      </c>
      <c r="G11643">
        <f t="shared" si="363"/>
        <v>3999.1960000000004</v>
      </c>
      <c r="H11643">
        <v>3</v>
      </c>
      <c r="I11643" s="17">
        <v>45322</v>
      </c>
      <c r="J11643" s="17">
        <v>45324</v>
      </c>
      <c r="K11643" t="s">
        <v>31</v>
      </c>
      <c r="L11643" t="s">
        <v>22</v>
      </c>
      <c r="M11643">
        <v>1044.49</v>
      </c>
      <c r="N11643" t="s">
        <v>39</v>
      </c>
    </row>
    <row r="11644" spans="1:14" ht="14.25" customHeight="1" x14ac:dyDescent="0.3">
      <c r="A11644" t="s">
        <v>3969</v>
      </c>
      <c r="B11644" t="s">
        <v>41</v>
      </c>
      <c r="C11644" t="s">
        <v>20</v>
      </c>
      <c r="D11644">
        <v>4210.68</v>
      </c>
      <c r="E11644">
        <v>0.33</v>
      </c>
      <c r="F11644">
        <f t="shared" si="362"/>
        <v>1389.5244000000002</v>
      </c>
      <c r="G11644">
        <f t="shared" si="363"/>
        <v>2821.1556</v>
      </c>
      <c r="H11644">
        <v>3</v>
      </c>
      <c r="I11644" s="17">
        <v>45078</v>
      </c>
      <c r="J11644" s="17">
        <v>45080</v>
      </c>
      <c r="K11644" t="s">
        <v>15</v>
      </c>
      <c r="L11644" t="s">
        <v>22</v>
      </c>
      <c r="M11644">
        <v>1022.24</v>
      </c>
      <c r="N11644" t="s">
        <v>28</v>
      </c>
    </row>
    <row r="11645" spans="1:14" ht="14.25" customHeight="1" x14ac:dyDescent="0.3">
      <c r="A11645" t="s">
        <v>12829</v>
      </c>
      <c r="B11645" t="s">
        <v>13</v>
      </c>
      <c r="C11645" t="s">
        <v>20</v>
      </c>
      <c r="D11645">
        <v>4211.28</v>
      </c>
      <c r="E11645">
        <v>0.35</v>
      </c>
      <c r="F11645">
        <f t="shared" si="362"/>
        <v>1473.9479999999999</v>
      </c>
      <c r="G11645">
        <f t="shared" si="363"/>
        <v>2737.3319999999999</v>
      </c>
      <c r="H11645">
        <v>3</v>
      </c>
      <c r="I11645" s="17">
        <v>45607</v>
      </c>
      <c r="J11645" s="17">
        <v>45612</v>
      </c>
      <c r="K11645" t="s">
        <v>21</v>
      </c>
      <c r="L11645" t="s">
        <v>22</v>
      </c>
      <c r="M11645">
        <v>1236.5899999999999</v>
      </c>
      <c r="N11645" t="s">
        <v>48</v>
      </c>
    </row>
    <row r="11646" spans="1:14" ht="14.25" customHeight="1" x14ac:dyDescent="0.3">
      <c r="A11646" t="s">
        <v>3425</v>
      </c>
      <c r="B11646" t="s">
        <v>41</v>
      </c>
      <c r="C11646" t="s">
        <v>33</v>
      </c>
      <c r="D11646">
        <v>4215.55</v>
      </c>
      <c r="E11646">
        <v>0.26</v>
      </c>
      <c r="F11646">
        <f t="shared" si="362"/>
        <v>1096.0430000000001</v>
      </c>
      <c r="G11646">
        <f t="shared" si="363"/>
        <v>3119.5070000000001</v>
      </c>
      <c r="H11646">
        <v>3</v>
      </c>
      <c r="I11646" s="17">
        <v>45534</v>
      </c>
      <c r="J11646" s="17">
        <v>45540</v>
      </c>
      <c r="K11646" t="s">
        <v>21</v>
      </c>
      <c r="L11646" t="s">
        <v>16</v>
      </c>
      <c r="M11646">
        <v>707.94</v>
      </c>
      <c r="N11646" t="s">
        <v>39</v>
      </c>
    </row>
    <row r="11647" spans="1:14" ht="14.25" customHeight="1" x14ac:dyDescent="0.3">
      <c r="A11647" t="s">
        <v>2980</v>
      </c>
      <c r="B11647" t="s">
        <v>41</v>
      </c>
      <c r="C11647" t="s">
        <v>14</v>
      </c>
      <c r="D11647">
        <v>4215.96</v>
      </c>
      <c r="E11647">
        <v>0.17</v>
      </c>
      <c r="F11647">
        <f t="shared" si="362"/>
        <v>716.71320000000003</v>
      </c>
      <c r="G11647">
        <f t="shared" si="363"/>
        <v>3499.2467999999999</v>
      </c>
      <c r="H11647">
        <v>3</v>
      </c>
      <c r="I11647" s="17">
        <v>45321</v>
      </c>
      <c r="J11647" s="17">
        <v>45322</v>
      </c>
      <c r="K11647" t="s">
        <v>21</v>
      </c>
      <c r="L11647" t="s">
        <v>16</v>
      </c>
      <c r="M11647">
        <v>961.81</v>
      </c>
      <c r="N11647" t="s">
        <v>28</v>
      </c>
    </row>
    <row r="11648" spans="1:14" ht="14.25" customHeight="1" x14ac:dyDescent="0.3">
      <c r="A11648" t="s">
        <v>2993</v>
      </c>
      <c r="B11648" t="s">
        <v>13</v>
      </c>
      <c r="C11648" t="s">
        <v>36</v>
      </c>
      <c r="D11648">
        <v>4222.74</v>
      </c>
      <c r="E11648">
        <v>0.25</v>
      </c>
      <c r="F11648">
        <f t="shared" si="362"/>
        <v>1055.6849999999999</v>
      </c>
      <c r="G11648">
        <f t="shared" si="363"/>
        <v>3167.0549999999998</v>
      </c>
      <c r="H11648">
        <v>3</v>
      </c>
      <c r="I11648" s="17">
        <v>45009</v>
      </c>
      <c r="J11648" s="17">
        <v>45015</v>
      </c>
      <c r="K11648" t="s">
        <v>21</v>
      </c>
      <c r="L11648" t="s">
        <v>16</v>
      </c>
      <c r="M11648">
        <v>484.12</v>
      </c>
      <c r="N11648" t="s">
        <v>28</v>
      </c>
    </row>
    <row r="11649" spans="1:14" ht="14.25" customHeight="1" x14ac:dyDescent="0.3">
      <c r="A11649" t="s">
        <v>5199</v>
      </c>
      <c r="B11649" t="s">
        <v>41</v>
      </c>
      <c r="C11649" t="s">
        <v>20</v>
      </c>
      <c r="D11649">
        <v>4226.0200000000004</v>
      </c>
      <c r="E11649">
        <v>0.08</v>
      </c>
      <c r="F11649">
        <f t="shared" si="362"/>
        <v>338.08160000000004</v>
      </c>
      <c r="G11649">
        <f t="shared" si="363"/>
        <v>3887.9384000000005</v>
      </c>
      <c r="H11649">
        <v>3</v>
      </c>
      <c r="I11649" s="17">
        <v>44988</v>
      </c>
      <c r="J11649" s="17">
        <v>44993</v>
      </c>
      <c r="K11649" t="s">
        <v>31</v>
      </c>
      <c r="L11649" t="s">
        <v>16</v>
      </c>
      <c r="M11649">
        <v>574.88</v>
      </c>
      <c r="N11649" t="s">
        <v>39</v>
      </c>
    </row>
    <row r="11650" spans="1:14" ht="14.25" customHeight="1" x14ac:dyDescent="0.3">
      <c r="A11650" t="s">
        <v>6913</v>
      </c>
      <c r="B11650" t="s">
        <v>13</v>
      </c>
      <c r="C11650" t="s">
        <v>20</v>
      </c>
      <c r="D11650">
        <v>4226.13</v>
      </c>
      <c r="E11650">
        <v>0.18</v>
      </c>
      <c r="F11650">
        <f t="shared" ref="F11650:F11713" si="364">D11650*E11650</f>
        <v>760.70339999999999</v>
      </c>
      <c r="G11650">
        <f t="shared" ref="G11650:G11713" si="365">D11650-F11650</f>
        <v>3465.4266000000002</v>
      </c>
      <c r="H11650">
        <v>3</v>
      </c>
      <c r="I11650" s="17">
        <v>44953</v>
      </c>
      <c r="J11650" s="17">
        <v>44959</v>
      </c>
      <c r="K11650" t="s">
        <v>31</v>
      </c>
      <c r="L11650" t="s">
        <v>27</v>
      </c>
      <c r="M11650">
        <v>598.64</v>
      </c>
      <c r="N11650" t="s">
        <v>39</v>
      </c>
    </row>
    <row r="11651" spans="1:14" ht="14.25" customHeight="1" x14ac:dyDescent="0.3">
      <c r="A11651" t="s">
        <v>11756</v>
      </c>
      <c r="B11651" t="s">
        <v>41</v>
      </c>
      <c r="C11651" t="s">
        <v>36</v>
      </c>
      <c r="D11651">
        <v>4227.37</v>
      </c>
      <c r="E11651">
        <v>0.49</v>
      </c>
      <c r="F11651">
        <f t="shared" si="364"/>
        <v>2071.4112999999998</v>
      </c>
      <c r="G11651">
        <f t="shared" si="365"/>
        <v>2155.9587000000001</v>
      </c>
      <c r="H11651">
        <v>3</v>
      </c>
      <c r="I11651" s="17">
        <v>45366</v>
      </c>
      <c r="J11651" s="17">
        <v>45373</v>
      </c>
      <c r="K11651" t="s">
        <v>31</v>
      </c>
      <c r="L11651" t="s">
        <v>27</v>
      </c>
      <c r="M11651">
        <v>941.83</v>
      </c>
      <c r="N11651" t="s">
        <v>39</v>
      </c>
    </row>
    <row r="11652" spans="1:14" ht="14.25" customHeight="1" x14ac:dyDescent="0.3">
      <c r="A11652" t="s">
        <v>14680</v>
      </c>
      <c r="B11652" t="s">
        <v>13</v>
      </c>
      <c r="C11652" t="s">
        <v>33</v>
      </c>
      <c r="D11652">
        <v>4232.54</v>
      </c>
      <c r="E11652">
        <v>0.47</v>
      </c>
      <c r="F11652">
        <f t="shared" si="364"/>
        <v>1989.2937999999999</v>
      </c>
      <c r="G11652">
        <f t="shared" si="365"/>
        <v>2243.2462</v>
      </c>
      <c r="H11652">
        <v>3</v>
      </c>
      <c r="I11652" s="17">
        <v>45408</v>
      </c>
      <c r="J11652" s="17">
        <v>45415</v>
      </c>
      <c r="K11652" t="s">
        <v>21</v>
      </c>
      <c r="L11652" t="s">
        <v>22</v>
      </c>
      <c r="M11652">
        <v>1202.58</v>
      </c>
      <c r="N11652" t="s">
        <v>34</v>
      </c>
    </row>
    <row r="11653" spans="1:14" ht="14.25" customHeight="1" x14ac:dyDescent="0.3">
      <c r="A11653" t="s">
        <v>6563</v>
      </c>
      <c r="B11653" t="s">
        <v>25</v>
      </c>
      <c r="C11653" t="s">
        <v>33</v>
      </c>
      <c r="D11653">
        <v>4234.49</v>
      </c>
      <c r="E11653">
        <v>0.3</v>
      </c>
      <c r="F11653">
        <f t="shared" si="364"/>
        <v>1270.347</v>
      </c>
      <c r="G11653">
        <f t="shared" si="365"/>
        <v>2964.143</v>
      </c>
      <c r="H11653">
        <v>3</v>
      </c>
      <c r="I11653" s="17">
        <v>45536</v>
      </c>
      <c r="J11653" s="17">
        <v>45542</v>
      </c>
      <c r="K11653" t="s">
        <v>31</v>
      </c>
      <c r="L11653" t="s">
        <v>16</v>
      </c>
      <c r="M11653">
        <v>748.39</v>
      </c>
      <c r="N11653" t="s">
        <v>17</v>
      </c>
    </row>
    <row r="11654" spans="1:14" ht="14.25" customHeight="1" x14ac:dyDescent="0.3">
      <c r="A11654" t="s">
        <v>10614</v>
      </c>
      <c r="B11654" t="s">
        <v>41</v>
      </c>
      <c r="C11654" t="s">
        <v>33</v>
      </c>
      <c r="D11654">
        <v>4234.7</v>
      </c>
      <c r="E11654">
        <v>0.46</v>
      </c>
      <c r="F11654">
        <f t="shared" si="364"/>
        <v>1947.962</v>
      </c>
      <c r="G11654">
        <f t="shared" si="365"/>
        <v>2286.7379999999998</v>
      </c>
      <c r="H11654">
        <v>3</v>
      </c>
      <c r="I11654" s="17">
        <v>45524</v>
      </c>
      <c r="J11654" s="17">
        <v>45530</v>
      </c>
      <c r="K11654" t="s">
        <v>31</v>
      </c>
      <c r="L11654" t="s">
        <v>22</v>
      </c>
      <c r="M11654">
        <v>593.44000000000005</v>
      </c>
      <c r="N11654" t="s">
        <v>48</v>
      </c>
    </row>
    <row r="11655" spans="1:14" ht="14.25" customHeight="1" x14ac:dyDescent="0.3">
      <c r="A11655" t="s">
        <v>7271</v>
      </c>
      <c r="B11655" t="s">
        <v>41</v>
      </c>
      <c r="C11655" t="s">
        <v>14</v>
      </c>
      <c r="D11655">
        <v>4235.3599999999997</v>
      </c>
      <c r="E11655">
        <v>0.36</v>
      </c>
      <c r="F11655">
        <f t="shared" si="364"/>
        <v>1524.7295999999999</v>
      </c>
      <c r="G11655">
        <f t="shared" si="365"/>
        <v>2710.6304</v>
      </c>
      <c r="H11655">
        <v>3</v>
      </c>
      <c r="I11655" s="17">
        <v>45429</v>
      </c>
      <c r="J11655" s="17">
        <v>45431</v>
      </c>
      <c r="K11655" t="s">
        <v>31</v>
      </c>
      <c r="L11655" t="s">
        <v>27</v>
      </c>
      <c r="M11655">
        <v>1072.3</v>
      </c>
      <c r="N11655" t="s">
        <v>48</v>
      </c>
    </row>
    <row r="11656" spans="1:14" ht="14.25" customHeight="1" x14ac:dyDescent="0.3">
      <c r="A11656" t="s">
        <v>1919</v>
      </c>
      <c r="B11656" t="s">
        <v>41</v>
      </c>
      <c r="C11656" t="s">
        <v>36</v>
      </c>
      <c r="D11656">
        <v>4238.57</v>
      </c>
      <c r="E11656">
        <v>0.48</v>
      </c>
      <c r="F11656">
        <f t="shared" si="364"/>
        <v>2034.5135999999998</v>
      </c>
      <c r="G11656">
        <f t="shared" si="365"/>
        <v>2204.0563999999999</v>
      </c>
      <c r="H11656">
        <v>3</v>
      </c>
      <c r="I11656" s="17">
        <v>45222</v>
      </c>
      <c r="J11656" s="17">
        <v>45228</v>
      </c>
      <c r="K11656" t="s">
        <v>15</v>
      </c>
      <c r="L11656" t="s">
        <v>22</v>
      </c>
      <c r="M11656">
        <v>802.26</v>
      </c>
      <c r="N11656" t="s">
        <v>17</v>
      </c>
    </row>
    <row r="11657" spans="1:14" ht="14.25" customHeight="1" x14ac:dyDescent="0.3">
      <c r="A11657" t="s">
        <v>2182</v>
      </c>
      <c r="B11657" t="s">
        <v>13</v>
      </c>
      <c r="C11657" t="s">
        <v>14</v>
      </c>
      <c r="D11657">
        <v>4242.03</v>
      </c>
      <c r="E11657">
        <v>0.36</v>
      </c>
      <c r="F11657">
        <f t="shared" si="364"/>
        <v>1527.1307999999999</v>
      </c>
      <c r="G11657">
        <f t="shared" si="365"/>
        <v>2714.8991999999998</v>
      </c>
      <c r="H11657">
        <v>3</v>
      </c>
      <c r="I11657" s="17">
        <v>45173</v>
      </c>
      <c r="J11657" s="17">
        <v>45178</v>
      </c>
      <c r="K11657" t="s">
        <v>15</v>
      </c>
      <c r="L11657" t="s">
        <v>16</v>
      </c>
      <c r="M11657">
        <v>917.4</v>
      </c>
      <c r="N11657" t="s">
        <v>28</v>
      </c>
    </row>
    <row r="11658" spans="1:14" ht="14.25" customHeight="1" x14ac:dyDescent="0.3">
      <c r="A11658" t="s">
        <v>14390</v>
      </c>
      <c r="B11658" t="s">
        <v>19</v>
      </c>
      <c r="C11658" t="s">
        <v>20</v>
      </c>
      <c r="D11658">
        <v>4243.25</v>
      </c>
      <c r="E11658">
        <v>0.13</v>
      </c>
      <c r="F11658">
        <f t="shared" si="364"/>
        <v>551.62250000000006</v>
      </c>
      <c r="G11658">
        <f t="shared" si="365"/>
        <v>3691.6275000000001</v>
      </c>
      <c r="H11658">
        <v>3</v>
      </c>
      <c r="I11658" s="17">
        <v>45105</v>
      </c>
      <c r="J11658" s="17">
        <v>45110</v>
      </c>
      <c r="K11658" t="s">
        <v>21</v>
      </c>
      <c r="L11658" t="s">
        <v>22</v>
      </c>
      <c r="M11658">
        <v>746.83</v>
      </c>
      <c r="N11658" t="s">
        <v>23</v>
      </c>
    </row>
    <row r="11659" spans="1:14" ht="14.25" customHeight="1" x14ac:dyDescent="0.3">
      <c r="A11659" t="s">
        <v>10201</v>
      </c>
      <c r="B11659" t="s">
        <v>13</v>
      </c>
      <c r="C11659" t="s">
        <v>26</v>
      </c>
      <c r="D11659">
        <v>4249.5200000000004</v>
      </c>
      <c r="E11659">
        <v>0.44</v>
      </c>
      <c r="F11659">
        <f t="shared" si="364"/>
        <v>1869.7888000000003</v>
      </c>
      <c r="G11659">
        <f t="shared" si="365"/>
        <v>2379.7312000000002</v>
      </c>
      <c r="H11659">
        <v>3</v>
      </c>
      <c r="I11659" s="17">
        <v>44953</v>
      </c>
      <c r="J11659" s="17">
        <v>44958</v>
      </c>
      <c r="K11659" t="s">
        <v>31</v>
      </c>
      <c r="L11659" t="s">
        <v>22</v>
      </c>
      <c r="M11659">
        <v>870.98</v>
      </c>
      <c r="N11659" t="s">
        <v>39</v>
      </c>
    </row>
    <row r="11660" spans="1:14" ht="14.25" customHeight="1" x14ac:dyDescent="0.3">
      <c r="A11660" t="s">
        <v>1485</v>
      </c>
      <c r="B11660" t="s">
        <v>19</v>
      </c>
      <c r="C11660" t="s">
        <v>33</v>
      </c>
      <c r="D11660">
        <v>4251.57</v>
      </c>
      <c r="E11660">
        <v>0.21</v>
      </c>
      <c r="F11660">
        <f t="shared" si="364"/>
        <v>892.82969999999989</v>
      </c>
      <c r="G11660">
        <f t="shared" si="365"/>
        <v>3358.7402999999999</v>
      </c>
      <c r="H11660">
        <v>3</v>
      </c>
      <c r="I11660" s="17">
        <v>45120</v>
      </c>
      <c r="J11660" s="17">
        <v>45123</v>
      </c>
      <c r="K11660" t="s">
        <v>31</v>
      </c>
      <c r="L11660" t="s">
        <v>22</v>
      </c>
      <c r="M11660">
        <v>1091.73</v>
      </c>
      <c r="N11660" t="s">
        <v>17</v>
      </c>
    </row>
    <row r="11661" spans="1:14" ht="14.25" customHeight="1" x14ac:dyDescent="0.3">
      <c r="A11661" t="s">
        <v>14839</v>
      </c>
      <c r="B11661" t="s">
        <v>41</v>
      </c>
      <c r="C11661" t="s">
        <v>36</v>
      </c>
      <c r="D11661">
        <v>4254.42</v>
      </c>
      <c r="E11661">
        <v>0.22</v>
      </c>
      <c r="F11661">
        <f t="shared" si="364"/>
        <v>935.97239999999999</v>
      </c>
      <c r="G11661">
        <f t="shared" si="365"/>
        <v>3318.4476</v>
      </c>
      <c r="H11661">
        <v>3</v>
      </c>
      <c r="I11661" s="17">
        <v>45127</v>
      </c>
      <c r="J11661" s="17">
        <v>45128</v>
      </c>
      <c r="K11661" t="s">
        <v>31</v>
      </c>
      <c r="L11661" t="s">
        <v>16</v>
      </c>
      <c r="M11661">
        <v>963.4</v>
      </c>
      <c r="N11661" t="s">
        <v>17</v>
      </c>
    </row>
    <row r="11662" spans="1:14" ht="14.25" customHeight="1" x14ac:dyDescent="0.3">
      <c r="A11662" t="s">
        <v>7053</v>
      </c>
      <c r="B11662" t="s">
        <v>19</v>
      </c>
      <c r="C11662" t="s">
        <v>14</v>
      </c>
      <c r="D11662">
        <v>4254.5</v>
      </c>
      <c r="E11662">
        <v>0.17</v>
      </c>
      <c r="F11662">
        <f t="shared" si="364"/>
        <v>723.2650000000001</v>
      </c>
      <c r="G11662">
        <f t="shared" si="365"/>
        <v>3531.2349999999997</v>
      </c>
      <c r="H11662">
        <v>3</v>
      </c>
      <c r="I11662" s="17">
        <v>45480</v>
      </c>
      <c r="J11662" s="17">
        <v>45483</v>
      </c>
      <c r="K11662" t="s">
        <v>15</v>
      </c>
      <c r="L11662" t="s">
        <v>27</v>
      </c>
      <c r="M11662">
        <v>310.81</v>
      </c>
      <c r="N11662" t="s">
        <v>48</v>
      </c>
    </row>
    <row r="11663" spans="1:14" ht="14.25" customHeight="1" x14ac:dyDescent="0.3">
      <c r="A11663" t="s">
        <v>8992</v>
      </c>
      <c r="B11663" t="s">
        <v>13</v>
      </c>
      <c r="C11663" t="s">
        <v>26</v>
      </c>
      <c r="D11663">
        <v>4254.91</v>
      </c>
      <c r="E11663">
        <v>0.27</v>
      </c>
      <c r="F11663">
        <f t="shared" si="364"/>
        <v>1148.8257000000001</v>
      </c>
      <c r="G11663">
        <f t="shared" si="365"/>
        <v>3106.0842999999995</v>
      </c>
      <c r="H11663">
        <v>3</v>
      </c>
      <c r="I11663" s="17">
        <v>44984</v>
      </c>
      <c r="J11663" s="17">
        <v>44989</v>
      </c>
      <c r="K11663" t="s">
        <v>31</v>
      </c>
      <c r="L11663" t="s">
        <v>16</v>
      </c>
      <c r="M11663">
        <v>441.67</v>
      </c>
      <c r="N11663" t="s">
        <v>17</v>
      </c>
    </row>
    <row r="11664" spans="1:14" ht="14.25" customHeight="1" x14ac:dyDescent="0.3">
      <c r="A11664" t="s">
        <v>3363</v>
      </c>
      <c r="B11664" t="s">
        <v>25</v>
      </c>
      <c r="C11664" t="s">
        <v>20</v>
      </c>
      <c r="D11664">
        <v>4255.13</v>
      </c>
      <c r="E11664">
        <v>0.08</v>
      </c>
      <c r="F11664">
        <f t="shared" si="364"/>
        <v>340.41040000000004</v>
      </c>
      <c r="G11664">
        <f t="shared" si="365"/>
        <v>3914.7195999999999</v>
      </c>
      <c r="H11664">
        <v>3</v>
      </c>
      <c r="I11664" s="17">
        <v>45073</v>
      </c>
      <c r="J11664" s="17">
        <v>45077</v>
      </c>
      <c r="K11664" t="s">
        <v>15</v>
      </c>
      <c r="L11664" t="s">
        <v>16</v>
      </c>
      <c r="M11664">
        <v>409.78</v>
      </c>
      <c r="N11664" t="s">
        <v>39</v>
      </c>
    </row>
    <row r="11665" spans="1:14" ht="14.25" customHeight="1" x14ac:dyDescent="0.3">
      <c r="A11665" t="s">
        <v>7415</v>
      </c>
      <c r="B11665" t="s">
        <v>41</v>
      </c>
      <c r="C11665" t="s">
        <v>20</v>
      </c>
      <c r="D11665">
        <v>4257.24</v>
      </c>
      <c r="E11665">
        <v>0.23</v>
      </c>
      <c r="F11665">
        <f t="shared" si="364"/>
        <v>979.16520000000003</v>
      </c>
      <c r="G11665">
        <f t="shared" si="365"/>
        <v>3278.0747999999999</v>
      </c>
      <c r="H11665">
        <v>3</v>
      </c>
      <c r="I11665" s="17">
        <v>45511</v>
      </c>
      <c r="J11665" s="17">
        <v>45513</v>
      </c>
      <c r="K11665" t="s">
        <v>15</v>
      </c>
      <c r="L11665" t="s">
        <v>27</v>
      </c>
      <c r="M11665">
        <v>335.62</v>
      </c>
      <c r="N11665" t="s">
        <v>48</v>
      </c>
    </row>
    <row r="11666" spans="1:14" ht="14.25" customHeight="1" x14ac:dyDescent="0.3">
      <c r="A11666" t="s">
        <v>12933</v>
      </c>
      <c r="B11666" t="s">
        <v>41</v>
      </c>
      <c r="C11666" t="s">
        <v>14</v>
      </c>
      <c r="D11666">
        <v>4263.33</v>
      </c>
      <c r="E11666">
        <v>0.34</v>
      </c>
      <c r="F11666">
        <f t="shared" si="364"/>
        <v>1449.5322000000001</v>
      </c>
      <c r="G11666">
        <f t="shared" si="365"/>
        <v>2813.7977999999998</v>
      </c>
      <c r="H11666">
        <v>3</v>
      </c>
      <c r="I11666" s="17">
        <v>45365</v>
      </c>
      <c r="J11666" s="17">
        <v>45370</v>
      </c>
      <c r="K11666" t="s">
        <v>15</v>
      </c>
      <c r="L11666" t="s">
        <v>27</v>
      </c>
      <c r="M11666">
        <v>1203.24</v>
      </c>
      <c r="N11666" t="s">
        <v>17</v>
      </c>
    </row>
    <row r="11667" spans="1:14" ht="14.25" customHeight="1" x14ac:dyDescent="0.3">
      <c r="A11667" t="s">
        <v>6816</v>
      </c>
      <c r="B11667" t="s">
        <v>41</v>
      </c>
      <c r="C11667" t="s">
        <v>14</v>
      </c>
      <c r="D11667">
        <v>4264.41</v>
      </c>
      <c r="E11667">
        <v>0.38</v>
      </c>
      <c r="F11667">
        <f t="shared" si="364"/>
        <v>1620.4757999999999</v>
      </c>
      <c r="G11667">
        <f t="shared" si="365"/>
        <v>2643.9341999999997</v>
      </c>
      <c r="H11667">
        <v>3</v>
      </c>
      <c r="I11667" s="17">
        <v>44957</v>
      </c>
      <c r="J11667" s="17">
        <v>44960</v>
      </c>
      <c r="K11667" t="s">
        <v>31</v>
      </c>
      <c r="L11667" t="s">
        <v>27</v>
      </c>
      <c r="M11667">
        <v>1161.8800000000001</v>
      </c>
      <c r="N11667" t="s">
        <v>48</v>
      </c>
    </row>
    <row r="11668" spans="1:14" ht="14.25" customHeight="1" x14ac:dyDescent="0.3">
      <c r="A11668" t="s">
        <v>2946</v>
      </c>
      <c r="B11668" t="s">
        <v>19</v>
      </c>
      <c r="C11668" t="s">
        <v>33</v>
      </c>
      <c r="D11668">
        <v>4265.9399999999996</v>
      </c>
      <c r="E11668">
        <v>0.1</v>
      </c>
      <c r="F11668">
        <f t="shared" si="364"/>
        <v>426.59399999999999</v>
      </c>
      <c r="G11668">
        <f t="shared" si="365"/>
        <v>3839.3459999999995</v>
      </c>
      <c r="H11668">
        <v>3</v>
      </c>
      <c r="I11668" s="17">
        <v>45118</v>
      </c>
      <c r="J11668" s="17">
        <v>45124</v>
      </c>
      <c r="K11668" t="s">
        <v>15</v>
      </c>
      <c r="L11668" t="s">
        <v>27</v>
      </c>
      <c r="M11668">
        <v>579.54</v>
      </c>
      <c r="N11668" t="s">
        <v>39</v>
      </c>
    </row>
    <row r="11669" spans="1:14" ht="14.25" customHeight="1" x14ac:dyDescent="0.3">
      <c r="A11669" t="s">
        <v>9979</v>
      </c>
      <c r="B11669" t="s">
        <v>25</v>
      </c>
      <c r="C11669" t="s">
        <v>20</v>
      </c>
      <c r="D11669">
        <v>4281.29</v>
      </c>
      <c r="E11669">
        <v>0.03</v>
      </c>
      <c r="F11669">
        <f t="shared" si="364"/>
        <v>128.43869999999998</v>
      </c>
      <c r="G11669">
        <f t="shared" si="365"/>
        <v>4152.8513000000003</v>
      </c>
      <c r="H11669">
        <v>3</v>
      </c>
      <c r="I11669" s="17">
        <v>44989</v>
      </c>
      <c r="J11669" s="17">
        <v>44996</v>
      </c>
      <c r="K11669" t="s">
        <v>21</v>
      </c>
      <c r="L11669" t="s">
        <v>22</v>
      </c>
      <c r="M11669">
        <v>1151.52</v>
      </c>
      <c r="N11669" t="s">
        <v>28</v>
      </c>
    </row>
    <row r="11670" spans="1:14" ht="14.25" customHeight="1" x14ac:dyDescent="0.3">
      <c r="A11670" t="s">
        <v>9047</v>
      </c>
      <c r="B11670" t="s">
        <v>25</v>
      </c>
      <c r="C11670" t="s">
        <v>33</v>
      </c>
      <c r="D11670">
        <v>4302.04</v>
      </c>
      <c r="E11670">
        <v>0.15</v>
      </c>
      <c r="F11670">
        <f t="shared" si="364"/>
        <v>645.30599999999993</v>
      </c>
      <c r="G11670">
        <f t="shared" si="365"/>
        <v>3656.7339999999999</v>
      </c>
      <c r="H11670">
        <v>3</v>
      </c>
      <c r="I11670" s="17">
        <v>45566</v>
      </c>
      <c r="J11670" s="17">
        <v>45573</v>
      </c>
      <c r="K11670" t="s">
        <v>31</v>
      </c>
      <c r="L11670" t="s">
        <v>22</v>
      </c>
      <c r="M11670">
        <v>409.05</v>
      </c>
      <c r="N11670" t="s">
        <v>17</v>
      </c>
    </row>
    <row r="11671" spans="1:14" ht="14.25" customHeight="1" x14ac:dyDescent="0.3">
      <c r="A11671" t="s">
        <v>2802</v>
      </c>
      <c r="B11671" t="s">
        <v>25</v>
      </c>
      <c r="C11671" t="s">
        <v>26</v>
      </c>
      <c r="D11671">
        <v>4304.04</v>
      </c>
      <c r="E11671">
        <v>0.3</v>
      </c>
      <c r="F11671">
        <f t="shared" si="364"/>
        <v>1291.212</v>
      </c>
      <c r="G11671">
        <f t="shared" si="365"/>
        <v>3012.828</v>
      </c>
      <c r="H11671">
        <v>3</v>
      </c>
      <c r="I11671" s="17">
        <v>45091</v>
      </c>
      <c r="J11671" s="17">
        <v>45096</v>
      </c>
      <c r="K11671" t="s">
        <v>21</v>
      </c>
      <c r="L11671" t="s">
        <v>22</v>
      </c>
      <c r="M11671">
        <v>775.25</v>
      </c>
      <c r="N11671" t="s">
        <v>34</v>
      </c>
    </row>
    <row r="11672" spans="1:14" ht="14.25" customHeight="1" x14ac:dyDescent="0.3">
      <c r="A11672" t="s">
        <v>12893</v>
      </c>
      <c r="B11672" t="s">
        <v>41</v>
      </c>
      <c r="C11672" t="s">
        <v>14</v>
      </c>
      <c r="D11672">
        <v>4305.88</v>
      </c>
      <c r="E11672">
        <v>0.26</v>
      </c>
      <c r="F11672">
        <f t="shared" si="364"/>
        <v>1119.5288</v>
      </c>
      <c r="G11672">
        <f t="shared" si="365"/>
        <v>3186.3512000000001</v>
      </c>
      <c r="H11672">
        <v>3</v>
      </c>
      <c r="I11672" s="17">
        <v>45591</v>
      </c>
      <c r="J11672" s="17">
        <v>45595</v>
      </c>
      <c r="K11672" t="s">
        <v>15</v>
      </c>
      <c r="L11672" t="s">
        <v>22</v>
      </c>
      <c r="M11672">
        <v>983.25</v>
      </c>
      <c r="N11672" t="s">
        <v>17</v>
      </c>
    </row>
    <row r="11673" spans="1:14" ht="14.25" customHeight="1" x14ac:dyDescent="0.3">
      <c r="A11673" t="s">
        <v>5720</v>
      </c>
      <c r="B11673" t="s">
        <v>13</v>
      </c>
      <c r="C11673" t="s">
        <v>14</v>
      </c>
      <c r="D11673">
        <v>4308.34</v>
      </c>
      <c r="E11673">
        <v>0.43</v>
      </c>
      <c r="F11673">
        <f t="shared" si="364"/>
        <v>1852.5862</v>
      </c>
      <c r="G11673">
        <f t="shared" si="365"/>
        <v>2455.7538000000004</v>
      </c>
      <c r="H11673">
        <v>3</v>
      </c>
      <c r="I11673" s="17">
        <v>45091</v>
      </c>
      <c r="J11673" s="17">
        <v>45093</v>
      </c>
      <c r="K11673" t="s">
        <v>21</v>
      </c>
      <c r="L11673" t="s">
        <v>27</v>
      </c>
      <c r="M11673">
        <v>959.42</v>
      </c>
      <c r="N11673" t="s">
        <v>48</v>
      </c>
    </row>
    <row r="11674" spans="1:14" ht="14.25" customHeight="1" x14ac:dyDescent="0.3">
      <c r="A11674" t="s">
        <v>10152</v>
      </c>
      <c r="B11674" t="s">
        <v>41</v>
      </c>
      <c r="C11674" t="s">
        <v>26</v>
      </c>
      <c r="D11674">
        <v>4313.5600000000004</v>
      </c>
      <c r="E11674">
        <v>0.02</v>
      </c>
      <c r="F11674">
        <f t="shared" si="364"/>
        <v>86.271200000000007</v>
      </c>
      <c r="G11674">
        <f t="shared" si="365"/>
        <v>4227.2888000000003</v>
      </c>
      <c r="H11674">
        <v>3</v>
      </c>
      <c r="I11674" s="17">
        <v>45071</v>
      </c>
      <c r="J11674" s="17">
        <v>45075</v>
      </c>
      <c r="K11674" t="s">
        <v>15</v>
      </c>
      <c r="L11674" t="s">
        <v>27</v>
      </c>
      <c r="M11674">
        <v>1048.31</v>
      </c>
      <c r="N11674" t="s">
        <v>39</v>
      </c>
    </row>
    <row r="11675" spans="1:14" ht="14.25" customHeight="1" x14ac:dyDescent="0.3">
      <c r="A11675" t="s">
        <v>9037</v>
      </c>
      <c r="B11675" t="s">
        <v>25</v>
      </c>
      <c r="C11675" t="s">
        <v>36</v>
      </c>
      <c r="D11675">
        <v>4317.6499999999996</v>
      </c>
      <c r="E11675">
        <v>0.14000000000000001</v>
      </c>
      <c r="F11675">
        <f t="shared" si="364"/>
        <v>604.471</v>
      </c>
      <c r="G11675">
        <f t="shared" si="365"/>
        <v>3713.1789999999996</v>
      </c>
      <c r="H11675">
        <v>3</v>
      </c>
      <c r="I11675" s="17">
        <v>45199</v>
      </c>
      <c r="J11675" s="17">
        <v>45202</v>
      </c>
      <c r="K11675" t="s">
        <v>21</v>
      </c>
      <c r="L11675" t="s">
        <v>16</v>
      </c>
      <c r="M11675">
        <v>882.86</v>
      </c>
      <c r="N11675" t="s">
        <v>48</v>
      </c>
    </row>
    <row r="11676" spans="1:14" ht="14.25" customHeight="1" x14ac:dyDescent="0.3">
      <c r="A11676" t="s">
        <v>7359</v>
      </c>
      <c r="B11676" t="s">
        <v>19</v>
      </c>
      <c r="C11676" t="s">
        <v>20</v>
      </c>
      <c r="D11676">
        <v>4318.08</v>
      </c>
      <c r="E11676">
        <v>0.31</v>
      </c>
      <c r="F11676">
        <f t="shared" si="364"/>
        <v>1338.6048000000001</v>
      </c>
      <c r="G11676">
        <f t="shared" si="365"/>
        <v>2979.4751999999999</v>
      </c>
      <c r="H11676">
        <v>3</v>
      </c>
      <c r="I11676" s="17">
        <v>45093</v>
      </c>
      <c r="J11676" s="17">
        <v>45100</v>
      </c>
      <c r="K11676" t="s">
        <v>15</v>
      </c>
      <c r="L11676" t="s">
        <v>22</v>
      </c>
      <c r="M11676">
        <v>480.67</v>
      </c>
      <c r="N11676" t="s">
        <v>34</v>
      </c>
    </row>
    <row r="11677" spans="1:14" ht="14.25" customHeight="1" x14ac:dyDescent="0.3">
      <c r="A11677" t="s">
        <v>4939</v>
      </c>
      <c r="B11677" t="s">
        <v>13</v>
      </c>
      <c r="C11677" t="s">
        <v>33</v>
      </c>
      <c r="D11677">
        <v>4318.2299999999996</v>
      </c>
      <c r="E11677">
        <v>0.27</v>
      </c>
      <c r="F11677">
        <f t="shared" si="364"/>
        <v>1165.9221</v>
      </c>
      <c r="G11677">
        <f t="shared" si="365"/>
        <v>3152.3078999999998</v>
      </c>
      <c r="H11677">
        <v>3</v>
      </c>
      <c r="I11677" s="17">
        <v>45054</v>
      </c>
      <c r="J11677" s="17">
        <v>45055</v>
      </c>
      <c r="K11677" t="s">
        <v>15</v>
      </c>
      <c r="L11677" t="s">
        <v>22</v>
      </c>
      <c r="M11677">
        <v>457.67</v>
      </c>
      <c r="N11677" t="s">
        <v>48</v>
      </c>
    </row>
    <row r="11678" spans="1:14" ht="14.25" customHeight="1" x14ac:dyDescent="0.3">
      <c r="A11678" t="s">
        <v>14255</v>
      </c>
      <c r="B11678" t="s">
        <v>13</v>
      </c>
      <c r="C11678" t="s">
        <v>20</v>
      </c>
      <c r="D11678">
        <v>4319.37</v>
      </c>
      <c r="E11678">
        <v>0.31</v>
      </c>
      <c r="F11678">
        <f t="shared" si="364"/>
        <v>1339.0047</v>
      </c>
      <c r="G11678">
        <f t="shared" si="365"/>
        <v>2980.3652999999999</v>
      </c>
      <c r="H11678">
        <v>3</v>
      </c>
      <c r="I11678" s="17">
        <v>45532</v>
      </c>
      <c r="J11678" s="17">
        <v>45536</v>
      </c>
      <c r="K11678" t="s">
        <v>31</v>
      </c>
      <c r="L11678" t="s">
        <v>27</v>
      </c>
      <c r="M11678">
        <v>278.58</v>
      </c>
      <c r="N11678" t="s">
        <v>39</v>
      </c>
    </row>
    <row r="11679" spans="1:14" ht="14.25" customHeight="1" x14ac:dyDescent="0.3">
      <c r="A11679" t="s">
        <v>6413</v>
      </c>
      <c r="B11679" t="s">
        <v>13</v>
      </c>
      <c r="C11679" t="s">
        <v>20</v>
      </c>
      <c r="D11679">
        <v>4319.79</v>
      </c>
      <c r="E11679">
        <v>0.14000000000000001</v>
      </c>
      <c r="F11679">
        <f t="shared" si="364"/>
        <v>604.77060000000006</v>
      </c>
      <c r="G11679">
        <f t="shared" si="365"/>
        <v>3715.0194000000001</v>
      </c>
      <c r="H11679">
        <v>3</v>
      </c>
      <c r="I11679" s="17">
        <v>45427</v>
      </c>
      <c r="J11679" s="17">
        <v>45433</v>
      </c>
      <c r="K11679" t="s">
        <v>31</v>
      </c>
      <c r="L11679" t="s">
        <v>22</v>
      </c>
      <c r="M11679">
        <v>865.02</v>
      </c>
      <c r="N11679" t="s">
        <v>48</v>
      </c>
    </row>
    <row r="11680" spans="1:14" ht="14.25" customHeight="1" x14ac:dyDescent="0.3">
      <c r="A11680" t="s">
        <v>10394</v>
      </c>
      <c r="B11680" t="s">
        <v>19</v>
      </c>
      <c r="C11680" t="s">
        <v>33</v>
      </c>
      <c r="D11680">
        <v>4321.22</v>
      </c>
      <c r="E11680">
        <v>0.17</v>
      </c>
      <c r="F11680">
        <f t="shared" si="364"/>
        <v>734.6074000000001</v>
      </c>
      <c r="G11680">
        <f t="shared" si="365"/>
        <v>3586.6126000000004</v>
      </c>
      <c r="H11680">
        <v>3</v>
      </c>
      <c r="I11680" s="17">
        <v>45110</v>
      </c>
      <c r="J11680" s="17">
        <v>45115</v>
      </c>
      <c r="K11680" t="s">
        <v>15</v>
      </c>
      <c r="L11680" t="s">
        <v>22</v>
      </c>
      <c r="M11680">
        <v>1066.71</v>
      </c>
      <c r="N11680" t="s">
        <v>39</v>
      </c>
    </row>
    <row r="11681" spans="1:14" ht="14.25" customHeight="1" x14ac:dyDescent="0.3">
      <c r="A11681" t="s">
        <v>5127</v>
      </c>
      <c r="B11681" t="s">
        <v>19</v>
      </c>
      <c r="C11681" t="s">
        <v>20</v>
      </c>
      <c r="D11681">
        <v>4324.1499999999996</v>
      </c>
      <c r="E11681">
        <v>0.38</v>
      </c>
      <c r="F11681">
        <f t="shared" si="364"/>
        <v>1643.1769999999999</v>
      </c>
      <c r="G11681">
        <f t="shared" si="365"/>
        <v>2680.973</v>
      </c>
      <c r="H11681">
        <v>3</v>
      </c>
      <c r="I11681" s="17">
        <v>45138</v>
      </c>
      <c r="J11681" s="17">
        <v>45144</v>
      </c>
      <c r="K11681" t="s">
        <v>15</v>
      </c>
      <c r="L11681" t="s">
        <v>16</v>
      </c>
      <c r="M11681">
        <v>310.89</v>
      </c>
      <c r="N11681" t="s">
        <v>48</v>
      </c>
    </row>
    <row r="11682" spans="1:14" ht="14.25" customHeight="1" x14ac:dyDescent="0.3">
      <c r="A11682" t="s">
        <v>153</v>
      </c>
      <c r="B11682" t="s">
        <v>19</v>
      </c>
      <c r="C11682" t="s">
        <v>14</v>
      </c>
      <c r="D11682">
        <v>4324.6899999999996</v>
      </c>
      <c r="E11682">
        <v>0</v>
      </c>
      <c r="F11682">
        <f t="shared" si="364"/>
        <v>0</v>
      </c>
      <c r="G11682">
        <f t="shared" si="365"/>
        <v>4324.6899999999996</v>
      </c>
      <c r="H11682">
        <v>3</v>
      </c>
      <c r="I11682" s="17">
        <v>45503</v>
      </c>
      <c r="J11682" s="17">
        <v>45507</v>
      </c>
      <c r="K11682" t="s">
        <v>21</v>
      </c>
      <c r="L11682" t="s">
        <v>16</v>
      </c>
      <c r="M11682">
        <v>558.65</v>
      </c>
      <c r="N11682" t="s">
        <v>48</v>
      </c>
    </row>
    <row r="11683" spans="1:14" ht="14.25" customHeight="1" x14ac:dyDescent="0.3">
      <c r="A11683" t="s">
        <v>1372</v>
      </c>
      <c r="B11683" t="s">
        <v>41</v>
      </c>
      <c r="C11683" t="s">
        <v>36</v>
      </c>
      <c r="D11683">
        <v>4326.76</v>
      </c>
      <c r="E11683">
        <v>0.26</v>
      </c>
      <c r="F11683">
        <f t="shared" si="364"/>
        <v>1124.9576000000002</v>
      </c>
      <c r="G11683">
        <f t="shared" si="365"/>
        <v>3201.8024</v>
      </c>
      <c r="H11683">
        <v>3</v>
      </c>
      <c r="I11683" s="17">
        <v>45476</v>
      </c>
      <c r="J11683" s="17">
        <v>45481</v>
      </c>
      <c r="K11683" t="s">
        <v>31</v>
      </c>
      <c r="L11683" t="s">
        <v>22</v>
      </c>
      <c r="M11683">
        <v>643.65</v>
      </c>
      <c r="N11683" t="s">
        <v>48</v>
      </c>
    </row>
    <row r="11684" spans="1:14" ht="14.25" customHeight="1" x14ac:dyDescent="0.3">
      <c r="A11684" t="s">
        <v>6543</v>
      </c>
      <c r="B11684" t="s">
        <v>19</v>
      </c>
      <c r="C11684" t="s">
        <v>36</v>
      </c>
      <c r="D11684">
        <v>4327.84</v>
      </c>
      <c r="E11684">
        <v>0.4</v>
      </c>
      <c r="F11684">
        <f t="shared" si="364"/>
        <v>1731.1360000000002</v>
      </c>
      <c r="G11684">
        <f t="shared" si="365"/>
        <v>2596.7039999999997</v>
      </c>
      <c r="H11684">
        <v>3</v>
      </c>
      <c r="I11684" s="17">
        <v>45639</v>
      </c>
      <c r="J11684" s="17">
        <v>45642</v>
      </c>
      <c r="K11684" t="s">
        <v>15</v>
      </c>
      <c r="L11684" t="s">
        <v>22</v>
      </c>
      <c r="M11684">
        <v>1091.9100000000001</v>
      </c>
      <c r="N11684" t="s">
        <v>17</v>
      </c>
    </row>
    <row r="11685" spans="1:14" ht="14.25" customHeight="1" x14ac:dyDescent="0.3">
      <c r="A11685" t="s">
        <v>13208</v>
      </c>
      <c r="B11685" t="s">
        <v>25</v>
      </c>
      <c r="C11685" t="s">
        <v>33</v>
      </c>
      <c r="D11685">
        <v>4333.6400000000003</v>
      </c>
      <c r="E11685">
        <v>7.0000000000000007E-2</v>
      </c>
      <c r="F11685">
        <f t="shared" si="364"/>
        <v>303.35480000000007</v>
      </c>
      <c r="G11685">
        <f t="shared" si="365"/>
        <v>4030.2852000000003</v>
      </c>
      <c r="H11685">
        <v>3</v>
      </c>
      <c r="I11685" s="17">
        <v>45125</v>
      </c>
      <c r="J11685" s="17">
        <v>45131</v>
      </c>
      <c r="K11685" t="s">
        <v>21</v>
      </c>
      <c r="L11685" t="s">
        <v>16</v>
      </c>
      <c r="M11685">
        <v>1173.01</v>
      </c>
      <c r="N11685" t="s">
        <v>23</v>
      </c>
    </row>
    <row r="11686" spans="1:14" ht="14.25" customHeight="1" x14ac:dyDescent="0.3">
      <c r="A11686" t="s">
        <v>10595</v>
      </c>
      <c r="B11686" t="s">
        <v>41</v>
      </c>
      <c r="C11686" t="s">
        <v>14</v>
      </c>
      <c r="D11686">
        <v>4335.09</v>
      </c>
      <c r="E11686">
        <v>0.46</v>
      </c>
      <c r="F11686">
        <f t="shared" si="364"/>
        <v>1994.1414000000002</v>
      </c>
      <c r="G11686">
        <f t="shared" si="365"/>
        <v>2340.9485999999997</v>
      </c>
      <c r="H11686">
        <v>3</v>
      </c>
      <c r="I11686" s="17">
        <v>44975</v>
      </c>
      <c r="J11686" s="17">
        <v>44976</v>
      </c>
      <c r="K11686" t="s">
        <v>31</v>
      </c>
      <c r="L11686" t="s">
        <v>16</v>
      </c>
      <c r="M11686">
        <v>542.89</v>
      </c>
      <c r="N11686" t="s">
        <v>23</v>
      </c>
    </row>
    <row r="11687" spans="1:14" ht="14.25" customHeight="1" x14ac:dyDescent="0.3">
      <c r="A11687" t="s">
        <v>12633</v>
      </c>
      <c r="B11687" t="s">
        <v>13</v>
      </c>
      <c r="C11687" t="s">
        <v>20</v>
      </c>
      <c r="D11687">
        <v>4341.38</v>
      </c>
      <c r="E11687">
        <v>0.48</v>
      </c>
      <c r="F11687">
        <f t="shared" si="364"/>
        <v>2083.8624</v>
      </c>
      <c r="G11687">
        <f t="shared" si="365"/>
        <v>2257.5176000000001</v>
      </c>
      <c r="H11687">
        <v>3</v>
      </c>
      <c r="I11687" s="17">
        <v>45381</v>
      </c>
      <c r="J11687" s="17">
        <v>45382</v>
      </c>
      <c r="K11687" t="s">
        <v>31</v>
      </c>
      <c r="L11687" t="s">
        <v>22</v>
      </c>
      <c r="M11687">
        <v>937.21</v>
      </c>
      <c r="N11687" t="s">
        <v>39</v>
      </c>
    </row>
    <row r="11688" spans="1:14" ht="14.25" customHeight="1" x14ac:dyDescent="0.3">
      <c r="A11688" t="s">
        <v>9072</v>
      </c>
      <c r="B11688" t="s">
        <v>25</v>
      </c>
      <c r="C11688" t="s">
        <v>33</v>
      </c>
      <c r="D11688">
        <v>4343.09</v>
      </c>
      <c r="E11688">
        <v>0.28000000000000003</v>
      </c>
      <c r="F11688">
        <f t="shared" si="364"/>
        <v>1216.0652000000002</v>
      </c>
      <c r="G11688">
        <f t="shared" si="365"/>
        <v>3127.0248000000001</v>
      </c>
      <c r="H11688">
        <v>3</v>
      </c>
      <c r="I11688" s="17">
        <v>45171</v>
      </c>
      <c r="J11688" s="17">
        <v>45176</v>
      </c>
      <c r="K11688" t="s">
        <v>21</v>
      </c>
      <c r="L11688" t="s">
        <v>16</v>
      </c>
      <c r="M11688">
        <v>858.21</v>
      </c>
      <c r="N11688" t="s">
        <v>34</v>
      </c>
    </row>
    <row r="11689" spans="1:14" ht="14.25" customHeight="1" x14ac:dyDescent="0.3">
      <c r="A11689" t="s">
        <v>15324</v>
      </c>
      <c r="B11689" t="s">
        <v>25</v>
      </c>
      <c r="C11689" t="s">
        <v>36</v>
      </c>
      <c r="D11689">
        <v>4344.0200000000004</v>
      </c>
      <c r="E11689">
        <v>0.45</v>
      </c>
      <c r="F11689">
        <f t="shared" si="364"/>
        <v>1954.8090000000002</v>
      </c>
      <c r="G11689">
        <f t="shared" si="365"/>
        <v>2389.2110000000002</v>
      </c>
      <c r="H11689">
        <v>3</v>
      </c>
      <c r="I11689" s="17">
        <v>44961</v>
      </c>
      <c r="J11689" s="17">
        <v>44964</v>
      </c>
      <c r="K11689" t="s">
        <v>31</v>
      </c>
      <c r="L11689" t="s">
        <v>27</v>
      </c>
      <c r="M11689">
        <v>502.98</v>
      </c>
      <c r="N11689" t="s">
        <v>28</v>
      </c>
    </row>
    <row r="11690" spans="1:14" ht="14.25" customHeight="1" x14ac:dyDescent="0.3">
      <c r="A11690" t="s">
        <v>2135</v>
      </c>
      <c r="B11690" t="s">
        <v>25</v>
      </c>
      <c r="C11690" t="s">
        <v>33</v>
      </c>
      <c r="D11690">
        <v>4345.0600000000004</v>
      </c>
      <c r="E11690">
        <v>0.17</v>
      </c>
      <c r="F11690">
        <f t="shared" si="364"/>
        <v>738.66020000000015</v>
      </c>
      <c r="G11690">
        <f t="shared" si="365"/>
        <v>3606.3998000000001</v>
      </c>
      <c r="H11690">
        <v>3</v>
      </c>
      <c r="I11690" s="17">
        <v>45003</v>
      </c>
      <c r="J11690" s="17">
        <v>45009</v>
      </c>
      <c r="K11690" t="s">
        <v>31</v>
      </c>
      <c r="L11690" t="s">
        <v>16</v>
      </c>
      <c r="M11690">
        <v>391.68</v>
      </c>
      <c r="N11690" t="s">
        <v>34</v>
      </c>
    </row>
    <row r="11691" spans="1:14" ht="14.25" customHeight="1" x14ac:dyDescent="0.3">
      <c r="A11691" t="s">
        <v>2792</v>
      </c>
      <c r="B11691" t="s">
        <v>13</v>
      </c>
      <c r="C11691" t="s">
        <v>20</v>
      </c>
      <c r="D11691">
        <v>4346.8599999999997</v>
      </c>
      <c r="E11691">
        <v>0.28000000000000003</v>
      </c>
      <c r="F11691">
        <f t="shared" si="364"/>
        <v>1217.1207999999999</v>
      </c>
      <c r="G11691">
        <f t="shared" si="365"/>
        <v>3129.7392</v>
      </c>
      <c r="H11691">
        <v>3</v>
      </c>
      <c r="I11691" s="17">
        <v>45348</v>
      </c>
      <c r="J11691" s="17">
        <v>45349</v>
      </c>
      <c r="K11691" t="s">
        <v>31</v>
      </c>
      <c r="L11691" t="s">
        <v>22</v>
      </c>
      <c r="M11691">
        <v>1029.75</v>
      </c>
      <c r="N11691" t="s">
        <v>48</v>
      </c>
    </row>
    <row r="11692" spans="1:14" ht="14.25" customHeight="1" x14ac:dyDescent="0.3">
      <c r="A11692" t="s">
        <v>3236</v>
      </c>
      <c r="B11692" t="s">
        <v>25</v>
      </c>
      <c r="C11692" t="s">
        <v>26</v>
      </c>
      <c r="D11692">
        <v>4353.8100000000004</v>
      </c>
      <c r="E11692">
        <v>0.25</v>
      </c>
      <c r="F11692">
        <f t="shared" si="364"/>
        <v>1088.4525000000001</v>
      </c>
      <c r="G11692">
        <f t="shared" si="365"/>
        <v>3265.3575000000001</v>
      </c>
      <c r="H11692">
        <v>3</v>
      </c>
      <c r="I11692" s="17">
        <v>45419</v>
      </c>
      <c r="J11692" s="17">
        <v>45423</v>
      </c>
      <c r="K11692" t="s">
        <v>31</v>
      </c>
      <c r="L11692" t="s">
        <v>16</v>
      </c>
      <c r="M11692">
        <v>357.25</v>
      </c>
      <c r="N11692" t="s">
        <v>23</v>
      </c>
    </row>
    <row r="11693" spans="1:14" ht="14.25" customHeight="1" x14ac:dyDescent="0.3">
      <c r="A11693" t="s">
        <v>2883</v>
      </c>
      <c r="B11693" t="s">
        <v>19</v>
      </c>
      <c r="C11693" t="s">
        <v>26</v>
      </c>
      <c r="D11693">
        <v>4360.28</v>
      </c>
      <c r="E11693">
        <v>0.05</v>
      </c>
      <c r="F11693">
        <f t="shared" si="364"/>
        <v>218.01400000000001</v>
      </c>
      <c r="G11693">
        <f t="shared" si="365"/>
        <v>4142.2659999999996</v>
      </c>
      <c r="H11693">
        <v>3</v>
      </c>
      <c r="I11693" s="17">
        <v>45391</v>
      </c>
      <c r="J11693" s="17">
        <v>45393</v>
      </c>
      <c r="K11693" t="s">
        <v>15</v>
      </c>
      <c r="L11693" t="s">
        <v>22</v>
      </c>
      <c r="M11693">
        <v>833.26</v>
      </c>
      <c r="N11693" t="s">
        <v>34</v>
      </c>
    </row>
    <row r="11694" spans="1:14" ht="14.25" customHeight="1" x14ac:dyDescent="0.3">
      <c r="A11694" t="s">
        <v>13360</v>
      </c>
      <c r="B11694" t="s">
        <v>25</v>
      </c>
      <c r="C11694" t="s">
        <v>14</v>
      </c>
      <c r="D11694">
        <v>4363.5600000000004</v>
      </c>
      <c r="E11694">
        <v>0.04</v>
      </c>
      <c r="F11694">
        <f t="shared" si="364"/>
        <v>174.54240000000001</v>
      </c>
      <c r="G11694">
        <f t="shared" si="365"/>
        <v>4189.0176000000001</v>
      </c>
      <c r="H11694">
        <v>3</v>
      </c>
      <c r="I11694" s="17">
        <v>44969</v>
      </c>
      <c r="J11694" s="17">
        <v>44973</v>
      </c>
      <c r="K11694" t="s">
        <v>21</v>
      </c>
      <c r="L11694" t="s">
        <v>22</v>
      </c>
      <c r="M11694">
        <v>951.93</v>
      </c>
      <c r="N11694" t="s">
        <v>34</v>
      </c>
    </row>
    <row r="11695" spans="1:14" ht="14.25" customHeight="1" x14ac:dyDescent="0.3">
      <c r="A11695" t="s">
        <v>8035</v>
      </c>
      <c r="B11695" t="s">
        <v>19</v>
      </c>
      <c r="C11695" t="s">
        <v>26</v>
      </c>
      <c r="D11695">
        <v>4364.6000000000004</v>
      </c>
      <c r="E11695">
        <v>0.06</v>
      </c>
      <c r="F11695">
        <f t="shared" si="364"/>
        <v>261.87600000000003</v>
      </c>
      <c r="G11695">
        <f t="shared" si="365"/>
        <v>4102.7240000000002</v>
      </c>
      <c r="H11695">
        <v>3</v>
      </c>
      <c r="I11695" s="17">
        <v>45346</v>
      </c>
      <c r="J11695" s="17">
        <v>45349</v>
      </c>
      <c r="K11695" t="s">
        <v>31</v>
      </c>
      <c r="L11695" t="s">
        <v>16</v>
      </c>
      <c r="M11695">
        <v>911.8</v>
      </c>
      <c r="N11695" t="s">
        <v>28</v>
      </c>
    </row>
    <row r="11696" spans="1:14" ht="14.25" customHeight="1" x14ac:dyDescent="0.3">
      <c r="A11696" t="s">
        <v>3062</v>
      </c>
      <c r="B11696" t="s">
        <v>13</v>
      </c>
      <c r="C11696" t="s">
        <v>36</v>
      </c>
      <c r="D11696">
        <v>4368.79</v>
      </c>
      <c r="E11696">
        <v>0.4</v>
      </c>
      <c r="F11696">
        <f t="shared" si="364"/>
        <v>1747.5160000000001</v>
      </c>
      <c r="G11696">
        <f t="shared" si="365"/>
        <v>2621.2739999999999</v>
      </c>
      <c r="H11696">
        <v>3</v>
      </c>
      <c r="I11696" s="17">
        <v>44949</v>
      </c>
      <c r="J11696" s="17">
        <v>44950</v>
      </c>
      <c r="K11696" t="s">
        <v>21</v>
      </c>
      <c r="L11696" t="s">
        <v>27</v>
      </c>
      <c r="M11696">
        <v>1265.5</v>
      </c>
      <c r="N11696" t="s">
        <v>48</v>
      </c>
    </row>
    <row r="11697" spans="1:14" ht="14.25" customHeight="1" x14ac:dyDescent="0.3">
      <c r="A11697" t="s">
        <v>6187</v>
      </c>
      <c r="B11697" t="s">
        <v>41</v>
      </c>
      <c r="C11697" t="s">
        <v>20</v>
      </c>
      <c r="D11697">
        <v>4368.96</v>
      </c>
      <c r="E11697">
        <v>0.15</v>
      </c>
      <c r="F11697">
        <f t="shared" si="364"/>
        <v>655.34399999999994</v>
      </c>
      <c r="G11697">
        <f t="shared" si="365"/>
        <v>3713.616</v>
      </c>
      <c r="H11697">
        <v>3</v>
      </c>
      <c r="I11697" s="17">
        <v>45494</v>
      </c>
      <c r="J11697" s="17">
        <v>45496</v>
      </c>
      <c r="K11697" t="s">
        <v>15</v>
      </c>
      <c r="L11697" t="s">
        <v>16</v>
      </c>
      <c r="M11697">
        <v>234.74</v>
      </c>
      <c r="N11697" t="s">
        <v>17</v>
      </c>
    </row>
    <row r="11698" spans="1:14" ht="14.25" customHeight="1" x14ac:dyDescent="0.3">
      <c r="A11698" t="s">
        <v>7608</v>
      </c>
      <c r="B11698" t="s">
        <v>25</v>
      </c>
      <c r="C11698" t="s">
        <v>14</v>
      </c>
      <c r="D11698">
        <v>4371.12</v>
      </c>
      <c r="E11698">
        <v>7.0000000000000007E-2</v>
      </c>
      <c r="F11698">
        <f t="shared" si="364"/>
        <v>305.97840000000002</v>
      </c>
      <c r="G11698">
        <f t="shared" si="365"/>
        <v>4065.1415999999999</v>
      </c>
      <c r="H11698">
        <v>3</v>
      </c>
      <c r="I11698" s="17">
        <v>45549</v>
      </c>
      <c r="J11698" s="17">
        <v>45556</v>
      </c>
      <c r="K11698" t="s">
        <v>15</v>
      </c>
      <c r="L11698" t="s">
        <v>22</v>
      </c>
      <c r="M11698">
        <v>1041.22</v>
      </c>
      <c r="N11698" t="s">
        <v>23</v>
      </c>
    </row>
    <row r="11699" spans="1:14" ht="14.25" customHeight="1" x14ac:dyDescent="0.3">
      <c r="A11699" t="s">
        <v>8186</v>
      </c>
      <c r="B11699" t="s">
        <v>19</v>
      </c>
      <c r="C11699" t="s">
        <v>36</v>
      </c>
      <c r="D11699">
        <v>4377.24</v>
      </c>
      <c r="E11699">
        <v>0.24</v>
      </c>
      <c r="F11699">
        <f t="shared" si="364"/>
        <v>1050.5375999999999</v>
      </c>
      <c r="G11699">
        <f t="shared" si="365"/>
        <v>3326.7024000000001</v>
      </c>
      <c r="H11699">
        <v>3</v>
      </c>
      <c r="I11699" s="17">
        <v>45356</v>
      </c>
      <c r="J11699" s="17">
        <v>45360</v>
      </c>
      <c r="K11699" t="s">
        <v>31</v>
      </c>
      <c r="L11699" t="s">
        <v>22</v>
      </c>
      <c r="M11699">
        <v>489.67</v>
      </c>
      <c r="N11699" t="s">
        <v>28</v>
      </c>
    </row>
    <row r="11700" spans="1:14" ht="14.25" customHeight="1" x14ac:dyDescent="0.3">
      <c r="A11700" t="s">
        <v>12219</v>
      </c>
      <c r="B11700" t="s">
        <v>25</v>
      </c>
      <c r="C11700" t="s">
        <v>20</v>
      </c>
      <c r="D11700">
        <v>4380.24</v>
      </c>
      <c r="E11700">
        <v>0.35</v>
      </c>
      <c r="F11700">
        <f t="shared" si="364"/>
        <v>1533.0839999999998</v>
      </c>
      <c r="G11700">
        <f t="shared" si="365"/>
        <v>2847.1559999999999</v>
      </c>
      <c r="H11700">
        <v>3</v>
      </c>
      <c r="I11700" s="17">
        <v>45483</v>
      </c>
      <c r="J11700" s="17">
        <v>45487</v>
      </c>
      <c r="K11700" t="s">
        <v>31</v>
      </c>
      <c r="L11700" t="s">
        <v>22</v>
      </c>
      <c r="M11700">
        <v>1237.5</v>
      </c>
      <c r="N11700" t="s">
        <v>23</v>
      </c>
    </row>
    <row r="11701" spans="1:14" ht="14.25" customHeight="1" x14ac:dyDescent="0.3">
      <c r="A11701" t="s">
        <v>14075</v>
      </c>
      <c r="B11701" t="s">
        <v>25</v>
      </c>
      <c r="C11701" t="s">
        <v>14</v>
      </c>
      <c r="D11701">
        <v>4382.3</v>
      </c>
      <c r="E11701">
        <v>0.43</v>
      </c>
      <c r="F11701">
        <f t="shared" si="364"/>
        <v>1884.3890000000001</v>
      </c>
      <c r="G11701">
        <f t="shared" si="365"/>
        <v>2497.9110000000001</v>
      </c>
      <c r="H11701">
        <v>3</v>
      </c>
      <c r="I11701" s="17">
        <v>45193</v>
      </c>
      <c r="J11701" s="17">
        <v>45194</v>
      </c>
      <c r="K11701" t="s">
        <v>15</v>
      </c>
      <c r="L11701" t="s">
        <v>16</v>
      </c>
      <c r="M11701">
        <v>512.4</v>
      </c>
      <c r="N11701" t="s">
        <v>48</v>
      </c>
    </row>
    <row r="11702" spans="1:14" ht="14.25" customHeight="1" x14ac:dyDescent="0.3">
      <c r="A11702" t="s">
        <v>7206</v>
      </c>
      <c r="B11702" t="s">
        <v>13</v>
      </c>
      <c r="C11702" t="s">
        <v>14</v>
      </c>
      <c r="D11702">
        <v>4383.24</v>
      </c>
      <c r="E11702">
        <v>0.05</v>
      </c>
      <c r="F11702">
        <f t="shared" si="364"/>
        <v>219.16200000000001</v>
      </c>
      <c r="G11702">
        <f t="shared" si="365"/>
        <v>4164.0779999999995</v>
      </c>
      <c r="H11702">
        <v>3</v>
      </c>
      <c r="I11702" s="17">
        <v>45543</v>
      </c>
      <c r="J11702" s="17">
        <v>45549</v>
      </c>
      <c r="K11702" t="s">
        <v>31</v>
      </c>
      <c r="L11702" t="s">
        <v>27</v>
      </c>
      <c r="M11702">
        <v>1046.8599999999999</v>
      </c>
      <c r="N11702" t="s">
        <v>28</v>
      </c>
    </row>
    <row r="11703" spans="1:14" ht="14.25" customHeight="1" x14ac:dyDescent="0.3">
      <c r="A11703" t="s">
        <v>11913</v>
      </c>
      <c r="B11703" t="s">
        <v>19</v>
      </c>
      <c r="C11703" t="s">
        <v>14</v>
      </c>
      <c r="D11703">
        <v>4384.63</v>
      </c>
      <c r="E11703">
        <v>0.39</v>
      </c>
      <c r="F11703">
        <f t="shared" si="364"/>
        <v>1710.0057000000002</v>
      </c>
      <c r="G11703">
        <f t="shared" si="365"/>
        <v>2674.6242999999999</v>
      </c>
      <c r="H11703">
        <v>3</v>
      </c>
      <c r="I11703" s="17">
        <v>45155</v>
      </c>
      <c r="J11703" s="17">
        <v>45162</v>
      </c>
      <c r="K11703" t="s">
        <v>21</v>
      </c>
      <c r="L11703" t="s">
        <v>22</v>
      </c>
      <c r="M11703">
        <v>948.87</v>
      </c>
      <c r="N11703" t="s">
        <v>48</v>
      </c>
    </row>
    <row r="11704" spans="1:14" ht="14.25" customHeight="1" x14ac:dyDescent="0.3">
      <c r="A11704" t="s">
        <v>4661</v>
      </c>
      <c r="B11704" t="s">
        <v>13</v>
      </c>
      <c r="C11704" t="s">
        <v>20</v>
      </c>
      <c r="D11704">
        <v>4394.58</v>
      </c>
      <c r="E11704">
        <v>0.34</v>
      </c>
      <c r="F11704">
        <f t="shared" si="364"/>
        <v>1494.1572000000001</v>
      </c>
      <c r="G11704">
        <f t="shared" si="365"/>
        <v>2900.4227999999998</v>
      </c>
      <c r="H11704">
        <v>3</v>
      </c>
      <c r="I11704" s="17">
        <v>45301</v>
      </c>
      <c r="J11704" s="17">
        <v>45308</v>
      </c>
      <c r="K11704" t="s">
        <v>15</v>
      </c>
      <c r="L11704" t="s">
        <v>16</v>
      </c>
      <c r="M11704">
        <v>233.68</v>
      </c>
      <c r="N11704" t="s">
        <v>48</v>
      </c>
    </row>
    <row r="11705" spans="1:14" ht="14.25" customHeight="1" x14ac:dyDescent="0.3">
      <c r="A11705" t="s">
        <v>9172</v>
      </c>
      <c r="B11705" t="s">
        <v>19</v>
      </c>
      <c r="C11705" t="s">
        <v>20</v>
      </c>
      <c r="D11705">
        <v>4396.04</v>
      </c>
      <c r="E11705">
        <v>0.37</v>
      </c>
      <c r="F11705">
        <f t="shared" si="364"/>
        <v>1626.5347999999999</v>
      </c>
      <c r="G11705">
        <f t="shared" si="365"/>
        <v>2769.5052000000001</v>
      </c>
      <c r="H11705">
        <v>3</v>
      </c>
      <c r="I11705" s="17">
        <v>45013</v>
      </c>
      <c r="J11705" s="17">
        <v>45018</v>
      </c>
      <c r="K11705" t="s">
        <v>31</v>
      </c>
      <c r="L11705" t="s">
        <v>16</v>
      </c>
      <c r="M11705">
        <v>1305.29</v>
      </c>
      <c r="N11705" t="s">
        <v>34</v>
      </c>
    </row>
    <row r="11706" spans="1:14" ht="14.25" customHeight="1" x14ac:dyDescent="0.3">
      <c r="A11706" t="s">
        <v>6658</v>
      </c>
      <c r="B11706" t="s">
        <v>19</v>
      </c>
      <c r="C11706" t="s">
        <v>20</v>
      </c>
      <c r="D11706">
        <v>4397</v>
      </c>
      <c r="E11706">
        <v>0.19</v>
      </c>
      <c r="F11706">
        <f t="shared" si="364"/>
        <v>835.43000000000006</v>
      </c>
      <c r="G11706">
        <f t="shared" si="365"/>
        <v>3561.5699999999997</v>
      </c>
      <c r="H11706">
        <v>3</v>
      </c>
      <c r="I11706" s="17">
        <v>44936</v>
      </c>
      <c r="J11706" s="17">
        <v>44941</v>
      </c>
      <c r="K11706" t="s">
        <v>15</v>
      </c>
      <c r="L11706" t="s">
        <v>27</v>
      </c>
      <c r="M11706">
        <v>442.05</v>
      </c>
      <c r="N11706" t="s">
        <v>23</v>
      </c>
    </row>
    <row r="11707" spans="1:14" ht="14.25" customHeight="1" x14ac:dyDescent="0.3">
      <c r="A11707" t="s">
        <v>12641</v>
      </c>
      <c r="B11707" t="s">
        <v>41</v>
      </c>
      <c r="C11707" t="s">
        <v>33</v>
      </c>
      <c r="D11707">
        <v>4401.42</v>
      </c>
      <c r="E11707">
        <v>0.49</v>
      </c>
      <c r="F11707">
        <f t="shared" si="364"/>
        <v>2156.6958</v>
      </c>
      <c r="G11707">
        <f t="shared" si="365"/>
        <v>2244.7242000000001</v>
      </c>
      <c r="H11707">
        <v>3</v>
      </c>
      <c r="I11707" s="17">
        <v>45251</v>
      </c>
      <c r="J11707" s="17">
        <v>45253</v>
      </c>
      <c r="K11707" t="s">
        <v>15</v>
      </c>
      <c r="L11707" t="s">
        <v>22</v>
      </c>
      <c r="M11707">
        <v>281.01</v>
      </c>
      <c r="N11707" t="s">
        <v>17</v>
      </c>
    </row>
    <row r="11708" spans="1:14" ht="14.25" customHeight="1" x14ac:dyDescent="0.3">
      <c r="A11708" t="s">
        <v>6706</v>
      </c>
      <c r="B11708" t="s">
        <v>19</v>
      </c>
      <c r="C11708" t="s">
        <v>36</v>
      </c>
      <c r="D11708">
        <v>4409.8900000000003</v>
      </c>
      <c r="E11708">
        <v>0.18</v>
      </c>
      <c r="F11708">
        <f t="shared" si="364"/>
        <v>793.78020000000004</v>
      </c>
      <c r="G11708">
        <f t="shared" si="365"/>
        <v>3616.1098000000002</v>
      </c>
      <c r="H11708">
        <v>3</v>
      </c>
      <c r="I11708" s="17">
        <v>45091</v>
      </c>
      <c r="J11708" s="17">
        <v>45094</v>
      </c>
      <c r="K11708" t="s">
        <v>15</v>
      </c>
      <c r="L11708" t="s">
        <v>22</v>
      </c>
      <c r="M11708">
        <v>1088.2</v>
      </c>
      <c r="N11708" t="s">
        <v>34</v>
      </c>
    </row>
    <row r="11709" spans="1:14" ht="14.25" customHeight="1" x14ac:dyDescent="0.3">
      <c r="A11709" t="s">
        <v>507</v>
      </c>
      <c r="B11709" t="s">
        <v>13</v>
      </c>
      <c r="C11709" t="s">
        <v>14</v>
      </c>
      <c r="D11709">
        <v>4412.28</v>
      </c>
      <c r="E11709">
        <v>0.05</v>
      </c>
      <c r="F11709">
        <f t="shared" si="364"/>
        <v>220.614</v>
      </c>
      <c r="G11709">
        <f t="shared" si="365"/>
        <v>4191.6660000000002</v>
      </c>
      <c r="H11709">
        <v>3</v>
      </c>
      <c r="I11709" s="17">
        <v>45499</v>
      </c>
      <c r="J11709" s="17">
        <v>45505</v>
      </c>
      <c r="K11709" t="s">
        <v>21</v>
      </c>
      <c r="L11709" t="s">
        <v>27</v>
      </c>
      <c r="M11709">
        <v>921.96</v>
      </c>
      <c r="N11709" t="s">
        <v>28</v>
      </c>
    </row>
    <row r="11710" spans="1:14" ht="14.25" customHeight="1" x14ac:dyDescent="0.3">
      <c r="A11710" t="s">
        <v>488</v>
      </c>
      <c r="B11710" t="s">
        <v>13</v>
      </c>
      <c r="C11710" t="s">
        <v>33</v>
      </c>
      <c r="D11710">
        <v>4418.8500000000004</v>
      </c>
      <c r="E11710">
        <v>0.42</v>
      </c>
      <c r="F11710">
        <f t="shared" si="364"/>
        <v>1855.9170000000001</v>
      </c>
      <c r="G11710">
        <f t="shared" si="365"/>
        <v>2562.933</v>
      </c>
      <c r="H11710">
        <v>3</v>
      </c>
      <c r="I11710" s="17">
        <v>45429</v>
      </c>
      <c r="J11710" s="17">
        <v>45435</v>
      </c>
      <c r="K11710" t="s">
        <v>31</v>
      </c>
      <c r="L11710" t="s">
        <v>16</v>
      </c>
      <c r="M11710">
        <v>482.71</v>
      </c>
      <c r="N11710" t="s">
        <v>17</v>
      </c>
    </row>
    <row r="11711" spans="1:14" ht="14.25" customHeight="1" x14ac:dyDescent="0.3">
      <c r="A11711" t="s">
        <v>462</v>
      </c>
      <c r="B11711" t="s">
        <v>19</v>
      </c>
      <c r="C11711" t="s">
        <v>26</v>
      </c>
      <c r="D11711">
        <v>4419.3500000000004</v>
      </c>
      <c r="E11711">
        <v>0.37</v>
      </c>
      <c r="F11711">
        <f t="shared" si="364"/>
        <v>1635.1595000000002</v>
      </c>
      <c r="G11711">
        <f t="shared" si="365"/>
        <v>2784.1905000000002</v>
      </c>
      <c r="H11711">
        <v>3</v>
      </c>
      <c r="I11711" s="17">
        <v>45275</v>
      </c>
      <c r="J11711" s="17">
        <v>45276</v>
      </c>
      <c r="K11711" t="s">
        <v>21</v>
      </c>
      <c r="L11711" t="s">
        <v>27</v>
      </c>
      <c r="M11711">
        <v>872.99</v>
      </c>
      <c r="N11711" t="s">
        <v>23</v>
      </c>
    </row>
    <row r="11712" spans="1:14" ht="14.25" customHeight="1" x14ac:dyDescent="0.3">
      <c r="A11712" t="s">
        <v>13281</v>
      </c>
      <c r="B11712" t="s">
        <v>19</v>
      </c>
      <c r="C11712" t="s">
        <v>14</v>
      </c>
      <c r="D11712">
        <v>4422.1400000000003</v>
      </c>
      <c r="E11712">
        <v>0.24</v>
      </c>
      <c r="F11712">
        <f t="shared" si="364"/>
        <v>1061.3136</v>
      </c>
      <c r="G11712">
        <f t="shared" si="365"/>
        <v>3360.8264000000004</v>
      </c>
      <c r="H11712">
        <v>3</v>
      </c>
      <c r="I11712" s="17">
        <v>45041</v>
      </c>
      <c r="J11712" s="17">
        <v>45048</v>
      </c>
      <c r="K11712" t="s">
        <v>21</v>
      </c>
      <c r="L11712" t="s">
        <v>22</v>
      </c>
      <c r="M11712">
        <v>907.83</v>
      </c>
      <c r="N11712" t="s">
        <v>23</v>
      </c>
    </row>
    <row r="11713" spans="1:14" ht="14.25" customHeight="1" x14ac:dyDescent="0.3">
      <c r="A11713" t="s">
        <v>9307</v>
      </c>
      <c r="B11713" t="s">
        <v>19</v>
      </c>
      <c r="C11713" t="s">
        <v>33</v>
      </c>
      <c r="D11713">
        <v>4423.28</v>
      </c>
      <c r="E11713">
        <v>0.31</v>
      </c>
      <c r="F11713">
        <f t="shared" si="364"/>
        <v>1371.2167999999999</v>
      </c>
      <c r="G11713">
        <f t="shared" si="365"/>
        <v>3052.0631999999996</v>
      </c>
      <c r="H11713">
        <v>3</v>
      </c>
      <c r="I11713" s="17">
        <v>45527</v>
      </c>
      <c r="J11713" s="17">
        <v>45528</v>
      </c>
      <c r="K11713" t="s">
        <v>21</v>
      </c>
      <c r="L11713" t="s">
        <v>16</v>
      </c>
      <c r="M11713">
        <v>428.65</v>
      </c>
      <c r="N11713" t="s">
        <v>23</v>
      </c>
    </row>
    <row r="11714" spans="1:14" ht="14.25" customHeight="1" x14ac:dyDescent="0.3">
      <c r="A11714" t="s">
        <v>2889</v>
      </c>
      <c r="B11714" t="s">
        <v>41</v>
      </c>
      <c r="C11714" t="s">
        <v>33</v>
      </c>
      <c r="D11714">
        <v>4427.6099999999997</v>
      </c>
      <c r="E11714">
        <v>0.19</v>
      </c>
      <c r="F11714">
        <f t="shared" ref="F11714:F11777" si="366">D11714*E11714</f>
        <v>841.24589999999989</v>
      </c>
      <c r="G11714">
        <f t="shared" ref="G11714:G11777" si="367">D11714-F11714</f>
        <v>3586.3640999999998</v>
      </c>
      <c r="H11714">
        <v>3</v>
      </c>
      <c r="I11714" s="17">
        <v>44955</v>
      </c>
      <c r="J11714" s="17">
        <v>44962</v>
      </c>
      <c r="K11714" t="s">
        <v>21</v>
      </c>
      <c r="L11714" t="s">
        <v>27</v>
      </c>
      <c r="M11714">
        <v>780.9</v>
      </c>
      <c r="N11714" t="s">
        <v>39</v>
      </c>
    </row>
    <row r="11715" spans="1:14" ht="14.25" customHeight="1" x14ac:dyDescent="0.3">
      <c r="A11715" t="s">
        <v>5977</v>
      </c>
      <c r="B11715" t="s">
        <v>19</v>
      </c>
      <c r="C11715" t="s">
        <v>33</v>
      </c>
      <c r="D11715">
        <v>4429.08</v>
      </c>
      <c r="E11715">
        <v>0.42</v>
      </c>
      <c r="F11715">
        <f t="shared" si="366"/>
        <v>1860.2135999999998</v>
      </c>
      <c r="G11715">
        <f t="shared" si="367"/>
        <v>2568.8663999999999</v>
      </c>
      <c r="H11715">
        <v>3</v>
      </c>
      <c r="I11715" s="17">
        <v>45543</v>
      </c>
      <c r="J11715" s="17">
        <v>45549</v>
      </c>
      <c r="K11715" t="s">
        <v>21</v>
      </c>
      <c r="L11715" t="s">
        <v>16</v>
      </c>
      <c r="M11715">
        <v>1114.5</v>
      </c>
      <c r="N11715" t="s">
        <v>48</v>
      </c>
    </row>
    <row r="11716" spans="1:14" ht="14.25" customHeight="1" x14ac:dyDescent="0.3">
      <c r="A11716" t="s">
        <v>8203</v>
      </c>
      <c r="B11716" t="s">
        <v>25</v>
      </c>
      <c r="C11716" t="s">
        <v>36</v>
      </c>
      <c r="D11716">
        <v>4436.84</v>
      </c>
      <c r="E11716">
        <v>0.28999999999999998</v>
      </c>
      <c r="F11716">
        <f t="shared" si="366"/>
        <v>1286.6835999999998</v>
      </c>
      <c r="G11716">
        <f t="shared" si="367"/>
        <v>3150.1564000000003</v>
      </c>
      <c r="H11716">
        <v>3</v>
      </c>
      <c r="I11716" s="17">
        <v>45219</v>
      </c>
      <c r="J11716" s="17">
        <v>45221</v>
      </c>
      <c r="K11716" t="s">
        <v>15</v>
      </c>
      <c r="L11716" t="s">
        <v>22</v>
      </c>
      <c r="M11716">
        <v>506.45</v>
      </c>
      <c r="N11716" t="s">
        <v>23</v>
      </c>
    </row>
    <row r="11717" spans="1:14" ht="14.25" customHeight="1" x14ac:dyDescent="0.3">
      <c r="A11717" t="s">
        <v>3577</v>
      </c>
      <c r="B11717" t="s">
        <v>25</v>
      </c>
      <c r="C11717" t="s">
        <v>26</v>
      </c>
      <c r="D11717">
        <v>4437.3100000000004</v>
      </c>
      <c r="E11717">
        <v>0.04</v>
      </c>
      <c r="F11717">
        <f t="shared" si="366"/>
        <v>177.49240000000003</v>
      </c>
      <c r="G11717">
        <f t="shared" si="367"/>
        <v>4259.8176000000003</v>
      </c>
      <c r="H11717">
        <v>3</v>
      </c>
      <c r="I11717" s="17">
        <v>44932</v>
      </c>
      <c r="J11717" s="17">
        <v>44934</v>
      </c>
      <c r="K11717" t="s">
        <v>31</v>
      </c>
      <c r="L11717" t="s">
        <v>27</v>
      </c>
      <c r="M11717">
        <v>675.11</v>
      </c>
      <c r="N11717" t="s">
        <v>39</v>
      </c>
    </row>
    <row r="11718" spans="1:14" ht="14.25" customHeight="1" x14ac:dyDescent="0.3">
      <c r="A11718" t="s">
        <v>15063</v>
      </c>
      <c r="B11718" t="s">
        <v>41</v>
      </c>
      <c r="C11718" t="s">
        <v>33</v>
      </c>
      <c r="D11718">
        <v>4438.8500000000004</v>
      </c>
      <c r="E11718">
        <v>0.46</v>
      </c>
      <c r="F11718">
        <f t="shared" si="366"/>
        <v>2041.8710000000003</v>
      </c>
      <c r="G11718">
        <f t="shared" si="367"/>
        <v>2396.9790000000003</v>
      </c>
      <c r="H11718">
        <v>3</v>
      </c>
      <c r="I11718" s="17">
        <v>45426</v>
      </c>
      <c r="J11718" s="17">
        <v>45427</v>
      </c>
      <c r="K11718" t="s">
        <v>15</v>
      </c>
      <c r="L11718" t="s">
        <v>27</v>
      </c>
      <c r="M11718">
        <v>1194.5899999999999</v>
      </c>
      <c r="N11718" t="s">
        <v>17</v>
      </c>
    </row>
    <row r="11719" spans="1:14" ht="14.25" customHeight="1" x14ac:dyDescent="0.3">
      <c r="A11719" t="s">
        <v>6885</v>
      </c>
      <c r="B11719" t="s">
        <v>13</v>
      </c>
      <c r="C11719" t="s">
        <v>20</v>
      </c>
      <c r="D11719">
        <v>4441.49</v>
      </c>
      <c r="E11719">
        <v>0.24</v>
      </c>
      <c r="F11719">
        <f t="shared" si="366"/>
        <v>1065.9576</v>
      </c>
      <c r="G11719">
        <f t="shared" si="367"/>
        <v>3375.5324000000001</v>
      </c>
      <c r="H11719">
        <v>3</v>
      </c>
      <c r="I11719" s="17">
        <v>45434</v>
      </c>
      <c r="J11719" s="17">
        <v>45440</v>
      </c>
      <c r="K11719" t="s">
        <v>15</v>
      </c>
      <c r="L11719" t="s">
        <v>27</v>
      </c>
      <c r="M11719">
        <v>592.54</v>
      </c>
      <c r="N11719" t="s">
        <v>39</v>
      </c>
    </row>
    <row r="11720" spans="1:14" ht="14.25" customHeight="1" x14ac:dyDescent="0.3">
      <c r="A11720" t="s">
        <v>8877</v>
      </c>
      <c r="B11720" t="s">
        <v>19</v>
      </c>
      <c r="C11720" t="s">
        <v>36</v>
      </c>
      <c r="D11720">
        <v>4445.6400000000003</v>
      </c>
      <c r="E11720">
        <v>0.39</v>
      </c>
      <c r="F11720">
        <f t="shared" si="366"/>
        <v>1733.7996000000003</v>
      </c>
      <c r="G11720">
        <f t="shared" si="367"/>
        <v>2711.8404</v>
      </c>
      <c r="H11720">
        <v>3</v>
      </c>
      <c r="I11720" s="17">
        <v>45572</v>
      </c>
      <c r="J11720" s="17">
        <v>45573</v>
      </c>
      <c r="K11720" t="s">
        <v>15</v>
      </c>
      <c r="L11720" t="s">
        <v>27</v>
      </c>
      <c r="M11720">
        <v>703.52</v>
      </c>
      <c r="N11720" t="s">
        <v>39</v>
      </c>
    </row>
    <row r="11721" spans="1:14" ht="14.25" customHeight="1" x14ac:dyDescent="0.3">
      <c r="A11721" t="s">
        <v>13881</v>
      </c>
      <c r="B11721" t="s">
        <v>19</v>
      </c>
      <c r="C11721" t="s">
        <v>26</v>
      </c>
      <c r="D11721">
        <v>4454.26</v>
      </c>
      <c r="E11721">
        <v>0.21</v>
      </c>
      <c r="F11721">
        <f t="shared" si="366"/>
        <v>935.39459999999997</v>
      </c>
      <c r="G11721">
        <f t="shared" si="367"/>
        <v>3518.8654000000001</v>
      </c>
      <c r="H11721">
        <v>3</v>
      </c>
      <c r="I11721" s="17">
        <v>45266</v>
      </c>
      <c r="J11721" s="17">
        <v>45273</v>
      </c>
      <c r="K11721" t="s">
        <v>31</v>
      </c>
      <c r="L11721" t="s">
        <v>27</v>
      </c>
      <c r="M11721">
        <v>1003.68</v>
      </c>
      <c r="N11721" t="s">
        <v>17</v>
      </c>
    </row>
    <row r="11722" spans="1:14" ht="14.25" customHeight="1" x14ac:dyDescent="0.3">
      <c r="A11722" t="s">
        <v>8036</v>
      </c>
      <c r="B11722" t="s">
        <v>25</v>
      </c>
      <c r="C11722" t="s">
        <v>26</v>
      </c>
      <c r="D11722">
        <v>4455.2299999999996</v>
      </c>
      <c r="E11722">
        <v>0.35</v>
      </c>
      <c r="F11722">
        <f t="shared" si="366"/>
        <v>1559.3304999999998</v>
      </c>
      <c r="G11722">
        <f t="shared" si="367"/>
        <v>2895.8994999999995</v>
      </c>
      <c r="H11722">
        <v>3</v>
      </c>
      <c r="I11722" s="17">
        <v>45577</v>
      </c>
      <c r="J11722" s="17">
        <v>45579</v>
      </c>
      <c r="K11722" t="s">
        <v>31</v>
      </c>
      <c r="L11722" t="s">
        <v>16</v>
      </c>
      <c r="M11722">
        <v>612.02</v>
      </c>
      <c r="N11722" t="s">
        <v>28</v>
      </c>
    </row>
    <row r="11723" spans="1:14" ht="14.25" customHeight="1" x14ac:dyDescent="0.3">
      <c r="A11723" t="s">
        <v>6414</v>
      </c>
      <c r="B11723" t="s">
        <v>41</v>
      </c>
      <c r="C11723" t="s">
        <v>33</v>
      </c>
      <c r="D11723">
        <v>4455.3500000000004</v>
      </c>
      <c r="E11723">
        <v>0.04</v>
      </c>
      <c r="F11723">
        <f t="shared" si="366"/>
        <v>178.21400000000003</v>
      </c>
      <c r="G11723">
        <f t="shared" si="367"/>
        <v>4277.1360000000004</v>
      </c>
      <c r="H11723">
        <v>3</v>
      </c>
      <c r="I11723" s="17">
        <v>44986</v>
      </c>
      <c r="J11723" s="17">
        <v>44990</v>
      </c>
      <c r="K11723" t="s">
        <v>21</v>
      </c>
      <c r="L11723" t="s">
        <v>22</v>
      </c>
      <c r="M11723">
        <v>670.67</v>
      </c>
      <c r="N11723" t="s">
        <v>17</v>
      </c>
    </row>
    <row r="11724" spans="1:14" ht="14.25" customHeight="1" x14ac:dyDescent="0.3">
      <c r="A11724" t="s">
        <v>2635</v>
      </c>
      <c r="B11724" t="s">
        <v>41</v>
      </c>
      <c r="C11724" t="s">
        <v>20</v>
      </c>
      <c r="D11724">
        <v>4455.6000000000004</v>
      </c>
      <c r="E11724">
        <v>0.41</v>
      </c>
      <c r="F11724">
        <f t="shared" si="366"/>
        <v>1826.796</v>
      </c>
      <c r="G11724">
        <f t="shared" si="367"/>
        <v>2628.8040000000001</v>
      </c>
      <c r="H11724">
        <v>3</v>
      </c>
      <c r="I11724" s="17">
        <v>44928</v>
      </c>
      <c r="J11724" s="17">
        <v>44932</v>
      </c>
      <c r="K11724" t="s">
        <v>31</v>
      </c>
      <c r="L11724" t="s">
        <v>16</v>
      </c>
      <c r="M11724">
        <v>853.45</v>
      </c>
      <c r="N11724" t="s">
        <v>39</v>
      </c>
    </row>
    <row r="11725" spans="1:14" ht="14.25" customHeight="1" x14ac:dyDescent="0.3">
      <c r="A11725" t="s">
        <v>10133</v>
      </c>
      <c r="B11725" t="s">
        <v>41</v>
      </c>
      <c r="C11725" t="s">
        <v>20</v>
      </c>
      <c r="D11725">
        <v>4457.29</v>
      </c>
      <c r="E11725">
        <v>0.47</v>
      </c>
      <c r="F11725">
        <f t="shared" si="366"/>
        <v>2094.9263000000001</v>
      </c>
      <c r="G11725">
        <f t="shared" si="367"/>
        <v>2362.3636999999999</v>
      </c>
      <c r="H11725">
        <v>3</v>
      </c>
      <c r="I11725" s="17">
        <v>45163</v>
      </c>
      <c r="J11725" s="17">
        <v>45165</v>
      </c>
      <c r="K11725" t="s">
        <v>21</v>
      </c>
      <c r="L11725" t="s">
        <v>27</v>
      </c>
      <c r="M11725">
        <v>508.02</v>
      </c>
      <c r="N11725" t="s">
        <v>34</v>
      </c>
    </row>
    <row r="11726" spans="1:14" ht="14.25" customHeight="1" x14ac:dyDescent="0.3">
      <c r="A11726" t="s">
        <v>539</v>
      </c>
      <c r="B11726" t="s">
        <v>19</v>
      </c>
      <c r="C11726" t="s">
        <v>20</v>
      </c>
      <c r="D11726">
        <v>4457.46</v>
      </c>
      <c r="E11726">
        <v>0.06</v>
      </c>
      <c r="F11726">
        <f t="shared" si="366"/>
        <v>267.44759999999997</v>
      </c>
      <c r="G11726">
        <f t="shared" si="367"/>
        <v>4190.0123999999996</v>
      </c>
      <c r="H11726">
        <v>3</v>
      </c>
      <c r="I11726" s="17">
        <v>45215</v>
      </c>
      <c r="J11726" s="17">
        <v>45222</v>
      </c>
      <c r="K11726" t="s">
        <v>31</v>
      </c>
      <c r="L11726" t="s">
        <v>27</v>
      </c>
      <c r="M11726">
        <v>699.51</v>
      </c>
      <c r="N11726" t="s">
        <v>39</v>
      </c>
    </row>
    <row r="11727" spans="1:14" ht="14.25" customHeight="1" x14ac:dyDescent="0.3">
      <c r="A11727" t="s">
        <v>6970</v>
      </c>
      <c r="B11727" t="s">
        <v>41</v>
      </c>
      <c r="C11727" t="s">
        <v>33</v>
      </c>
      <c r="D11727">
        <v>4458.49</v>
      </c>
      <c r="E11727">
        <v>0.04</v>
      </c>
      <c r="F11727">
        <f t="shared" si="366"/>
        <v>178.33959999999999</v>
      </c>
      <c r="G11727">
        <f t="shared" si="367"/>
        <v>4280.1503999999995</v>
      </c>
      <c r="H11727">
        <v>3</v>
      </c>
      <c r="I11727" s="17">
        <v>44983</v>
      </c>
      <c r="J11727" s="17">
        <v>44989</v>
      </c>
      <c r="K11727" t="s">
        <v>21</v>
      </c>
      <c r="L11727" t="s">
        <v>27</v>
      </c>
      <c r="M11727">
        <v>914.3</v>
      </c>
      <c r="N11727" t="s">
        <v>17</v>
      </c>
    </row>
    <row r="11728" spans="1:14" ht="14.25" customHeight="1" x14ac:dyDescent="0.3">
      <c r="A11728" t="s">
        <v>3057</v>
      </c>
      <c r="B11728" t="s">
        <v>13</v>
      </c>
      <c r="C11728" t="s">
        <v>26</v>
      </c>
      <c r="D11728">
        <v>4458.91</v>
      </c>
      <c r="E11728">
        <v>0.14000000000000001</v>
      </c>
      <c r="F11728">
        <f t="shared" si="366"/>
        <v>624.24740000000008</v>
      </c>
      <c r="G11728">
        <f t="shared" si="367"/>
        <v>3834.6625999999997</v>
      </c>
      <c r="H11728">
        <v>3</v>
      </c>
      <c r="I11728" s="17">
        <v>45249</v>
      </c>
      <c r="J11728" s="17">
        <v>45250</v>
      </c>
      <c r="K11728" t="s">
        <v>21</v>
      </c>
      <c r="L11728" t="s">
        <v>16</v>
      </c>
      <c r="M11728">
        <v>432.3</v>
      </c>
      <c r="N11728" t="s">
        <v>28</v>
      </c>
    </row>
    <row r="11729" spans="1:14" ht="14.25" customHeight="1" x14ac:dyDescent="0.3">
      <c r="A11729" t="s">
        <v>1965</v>
      </c>
      <c r="B11729" t="s">
        <v>25</v>
      </c>
      <c r="C11729" t="s">
        <v>14</v>
      </c>
      <c r="D11729">
        <v>4459.08</v>
      </c>
      <c r="E11729">
        <v>0.37</v>
      </c>
      <c r="F11729">
        <f t="shared" si="366"/>
        <v>1649.8596</v>
      </c>
      <c r="G11729">
        <f t="shared" si="367"/>
        <v>2809.2204000000002</v>
      </c>
      <c r="H11729">
        <v>3</v>
      </c>
      <c r="I11729" s="17">
        <v>45656</v>
      </c>
      <c r="J11729" s="17">
        <v>45659</v>
      </c>
      <c r="K11729" t="s">
        <v>15</v>
      </c>
      <c r="L11729" t="s">
        <v>27</v>
      </c>
      <c r="M11729">
        <v>627.32000000000005</v>
      </c>
      <c r="N11729" t="s">
        <v>23</v>
      </c>
    </row>
    <row r="11730" spans="1:14" ht="14.25" customHeight="1" x14ac:dyDescent="0.3">
      <c r="A11730" t="s">
        <v>12381</v>
      </c>
      <c r="B11730" t="s">
        <v>41</v>
      </c>
      <c r="C11730" t="s">
        <v>36</v>
      </c>
      <c r="D11730">
        <v>4460.57</v>
      </c>
      <c r="E11730">
        <v>0.47</v>
      </c>
      <c r="F11730">
        <f t="shared" si="366"/>
        <v>2096.4678999999996</v>
      </c>
      <c r="G11730">
        <f t="shared" si="367"/>
        <v>2364.1021000000001</v>
      </c>
      <c r="H11730">
        <v>3</v>
      </c>
      <c r="I11730" s="17">
        <v>45223</v>
      </c>
      <c r="J11730" s="17">
        <v>45228</v>
      </c>
      <c r="K11730" t="s">
        <v>31</v>
      </c>
      <c r="L11730" t="s">
        <v>27</v>
      </c>
      <c r="M11730">
        <v>790.9</v>
      </c>
      <c r="N11730" t="s">
        <v>23</v>
      </c>
    </row>
    <row r="11731" spans="1:14" ht="14.25" customHeight="1" x14ac:dyDescent="0.3">
      <c r="A11731" t="s">
        <v>10129</v>
      </c>
      <c r="B11731" t="s">
        <v>13</v>
      </c>
      <c r="C11731" t="s">
        <v>20</v>
      </c>
      <c r="D11731">
        <v>4461.49</v>
      </c>
      <c r="E11731">
        <v>0.19</v>
      </c>
      <c r="F11731">
        <f t="shared" si="366"/>
        <v>847.68309999999997</v>
      </c>
      <c r="G11731">
        <f t="shared" si="367"/>
        <v>3613.8068999999996</v>
      </c>
      <c r="H11731">
        <v>3</v>
      </c>
      <c r="I11731" s="17">
        <v>45653</v>
      </c>
      <c r="J11731" s="17">
        <v>45656</v>
      </c>
      <c r="K11731" t="s">
        <v>21</v>
      </c>
      <c r="L11731" t="s">
        <v>27</v>
      </c>
      <c r="M11731">
        <v>950.63</v>
      </c>
      <c r="N11731" t="s">
        <v>23</v>
      </c>
    </row>
    <row r="11732" spans="1:14" ht="14.25" customHeight="1" x14ac:dyDescent="0.3">
      <c r="A11732" t="s">
        <v>887</v>
      </c>
      <c r="B11732" t="s">
        <v>13</v>
      </c>
      <c r="C11732" t="s">
        <v>20</v>
      </c>
      <c r="D11732">
        <v>4464.1400000000003</v>
      </c>
      <c r="E11732">
        <v>0.13</v>
      </c>
      <c r="F11732">
        <f t="shared" si="366"/>
        <v>580.33820000000003</v>
      </c>
      <c r="G11732">
        <f t="shared" si="367"/>
        <v>3883.8018000000002</v>
      </c>
      <c r="H11732">
        <v>3</v>
      </c>
      <c r="I11732" s="17">
        <v>45244</v>
      </c>
      <c r="J11732" s="17">
        <v>45248</v>
      </c>
      <c r="K11732" t="s">
        <v>15</v>
      </c>
      <c r="L11732" t="s">
        <v>27</v>
      </c>
      <c r="M11732">
        <v>269.14999999999998</v>
      </c>
      <c r="N11732" t="s">
        <v>17</v>
      </c>
    </row>
    <row r="11733" spans="1:14" ht="14.25" customHeight="1" x14ac:dyDescent="0.3">
      <c r="A11733" t="s">
        <v>11868</v>
      </c>
      <c r="B11733" t="s">
        <v>13</v>
      </c>
      <c r="C11733" t="s">
        <v>14</v>
      </c>
      <c r="D11733">
        <v>4464.17</v>
      </c>
      <c r="E11733">
        <v>0.46</v>
      </c>
      <c r="F11733">
        <f t="shared" si="366"/>
        <v>2053.5182</v>
      </c>
      <c r="G11733">
        <f t="shared" si="367"/>
        <v>2410.6518000000001</v>
      </c>
      <c r="H11733">
        <v>3</v>
      </c>
      <c r="I11733" s="17">
        <v>45386</v>
      </c>
      <c r="J11733" s="17">
        <v>45391</v>
      </c>
      <c r="K11733" t="s">
        <v>21</v>
      </c>
      <c r="L11733" t="s">
        <v>16</v>
      </c>
      <c r="M11733">
        <v>930.99</v>
      </c>
      <c r="N11733" t="s">
        <v>23</v>
      </c>
    </row>
    <row r="11734" spans="1:14" ht="14.25" customHeight="1" x14ac:dyDescent="0.3">
      <c r="A11734" t="s">
        <v>14833</v>
      </c>
      <c r="B11734" t="s">
        <v>41</v>
      </c>
      <c r="C11734" t="s">
        <v>20</v>
      </c>
      <c r="D11734">
        <v>4465.28</v>
      </c>
      <c r="E11734">
        <v>0.19</v>
      </c>
      <c r="F11734">
        <f t="shared" si="366"/>
        <v>848.40319999999997</v>
      </c>
      <c r="G11734">
        <f t="shared" si="367"/>
        <v>3616.8768</v>
      </c>
      <c r="H11734">
        <v>3</v>
      </c>
      <c r="I11734" s="17">
        <v>45641</v>
      </c>
      <c r="J11734" s="17">
        <v>45645</v>
      </c>
      <c r="K11734" t="s">
        <v>31</v>
      </c>
      <c r="L11734" t="s">
        <v>16</v>
      </c>
      <c r="M11734">
        <v>934.81</v>
      </c>
      <c r="N11734" t="s">
        <v>39</v>
      </c>
    </row>
    <row r="11735" spans="1:14" ht="14.25" customHeight="1" x14ac:dyDescent="0.3">
      <c r="A11735" t="s">
        <v>10575</v>
      </c>
      <c r="B11735" t="s">
        <v>41</v>
      </c>
      <c r="C11735" t="s">
        <v>33</v>
      </c>
      <c r="D11735">
        <v>4471.32</v>
      </c>
      <c r="E11735">
        <v>0.39</v>
      </c>
      <c r="F11735">
        <f t="shared" si="366"/>
        <v>1743.8147999999999</v>
      </c>
      <c r="G11735">
        <f t="shared" si="367"/>
        <v>2727.5051999999996</v>
      </c>
      <c r="H11735">
        <v>3</v>
      </c>
      <c r="I11735" s="17">
        <v>45148</v>
      </c>
      <c r="J11735" s="17">
        <v>45153</v>
      </c>
      <c r="K11735" t="s">
        <v>21</v>
      </c>
      <c r="L11735" t="s">
        <v>22</v>
      </c>
      <c r="M11735">
        <v>1262.54</v>
      </c>
      <c r="N11735" t="s">
        <v>48</v>
      </c>
    </row>
    <row r="11736" spans="1:14" ht="14.25" customHeight="1" x14ac:dyDescent="0.3">
      <c r="A11736" t="s">
        <v>15358</v>
      </c>
      <c r="B11736" t="s">
        <v>25</v>
      </c>
      <c r="C11736" t="s">
        <v>33</v>
      </c>
      <c r="D11736">
        <v>4476.03</v>
      </c>
      <c r="E11736">
        <v>0.17</v>
      </c>
      <c r="F11736">
        <f t="shared" si="366"/>
        <v>760.92510000000004</v>
      </c>
      <c r="G11736">
        <f t="shared" si="367"/>
        <v>3715.1048999999998</v>
      </c>
      <c r="H11736">
        <v>3</v>
      </c>
      <c r="I11736" s="17">
        <v>45308</v>
      </c>
      <c r="J11736" s="17">
        <v>45313</v>
      </c>
      <c r="K11736" t="s">
        <v>15</v>
      </c>
      <c r="L11736" t="s">
        <v>27</v>
      </c>
      <c r="M11736">
        <v>1286.3399999999999</v>
      </c>
      <c r="N11736" t="s">
        <v>48</v>
      </c>
    </row>
    <row r="11737" spans="1:14" ht="14.25" customHeight="1" x14ac:dyDescent="0.3">
      <c r="A11737" t="s">
        <v>14617</v>
      </c>
      <c r="B11737" t="s">
        <v>25</v>
      </c>
      <c r="C11737" t="s">
        <v>36</v>
      </c>
      <c r="D11737">
        <v>4476.24</v>
      </c>
      <c r="E11737">
        <v>0.23</v>
      </c>
      <c r="F11737">
        <f t="shared" si="366"/>
        <v>1029.5352</v>
      </c>
      <c r="G11737">
        <f t="shared" si="367"/>
        <v>3446.7047999999995</v>
      </c>
      <c r="H11737">
        <v>3</v>
      </c>
      <c r="I11737" s="17">
        <v>45412</v>
      </c>
      <c r="J11737" s="17">
        <v>45417</v>
      </c>
      <c r="K11737" t="s">
        <v>21</v>
      </c>
      <c r="L11737" t="s">
        <v>22</v>
      </c>
      <c r="M11737">
        <v>445.89</v>
      </c>
      <c r="N11737" t="s">
        <v>39</v>
      </c>
    </row>
    <row r="11738" spans="1:14" ht="14.25" customHeight="1" x14ac:dyDescent="0.3">
      <c r="A11738" t="s">
        <v>4568</v>
      </c>
      <c r="B11738" t="s">
        <v>13</v>
      </c>
      <c r="C11738" t="s">
        <v>20</v>
      </c>
      <c r="D11738">
        <v>4482.3999999999996</v>
      </c>
      <c r="E11738">
        <v>0.48</v>
      </c>
      <c r="F11738">
        <f t="shared" si="366"/>
        <v>2151.5519999999997</v>
      </c>
      <c r="G11738">
        <f t="shared" si="367"/>
        <v>2330.848</v>
      </c>
      <c r="H11738">
        <v>3</v>
      </c>
      <c r="I11738" s="17">
        <v>45632</v>
      </c>
      <c r="J11738" s="17">
        <v>45635</v>
      </c>
      <c r="K11738" t="s">
        <v>31</v>
      </c>
      <c r="L11738" t="s">
        <v>27</v>
      </c>
      <c r="M11738">
        <v>690.7</v>
      </c>
      <c r="N11738" t="s">
        <v>34</v>
      </c>
    </row>
    <row r="11739" spans="1:14" ht="14.25" customHeight="1" x14ac:dyDescent="0.3">
      <c r="A11739" t="s">
        <v>1139</v>
      </c>
      <c r="B11739" t="s">
        <v>25</v>
      </c>
      <c r="C11739" t="s">
        <v>36</v>
      </c>
      <c r="D11739">
        <v>4485.05</v>
      </c>
      <c r="E11739">
        <v>0.06</v>
      </c>
      <c r="F11739">
        <f t="shared" si="366"/>
        <v>269.10300000000001</v>
      </c>
      <c r="G11739">
        <f t="shared" si="367"/>
        <v>4215.9470000000001</v>
      </c>
      <c r="H11739">
        <v>3</v>
      </c>
      <c r="I11739" s="17">
        <v>45086</v>
      </c>
      <c r="J11739" s="17">
        <v>45090</v>
      </c>
      <c r="K11739" t="s">
        <v>15</v>
      </c>
      <c r="L11739" t="s">
        <v>22</v>
      </c>
      <c r="M11739">
        <v>621.91</v>
      </c>
      <c r="N11739" t="s">
        <v>34</v>
      </c>
    </row>
    <row r="11740" spans="1:14" ht="14.25" customHeight="1" x14ac:dyDescent="0.3">
      <c r="A11740" t="s">
        <v>55</v>
      </c>
      <c r="B11740" t="s">
        <v>41</v>
      </c>
      <c r="C11740" t="s">
        <v>36</v>
      </c>
      <c r="D11740">
        <v>4487.7700000000004</v>
      </c>
      <c r="E11740">
        <v>0.24</v>
      </c>
      <c r="F11740">
        <f t="shared" si="366"/>
        <v>1077.0648000000001</v>
      </c>
      <c r="G11740">
        <f t="shared" si="367"/>
        <v>3410.7052000000003</v>
      </c>
      <c r="H11740">
        <v>3</v>
      </c>
      <c r="I11740" s="17">
        <v>45657</v>
      </c>
      <c r="J11740" s="17">
        <v>45659</v>
      </c>
      <c r="K11740" t="s">
        <v>21</v>
      </c>
      <c r="L11740" t="s">
        <v>22</v>
      </c>
      <c r="M11740">
        <v>931.37</v>
      </c>
      <c r="N11740" t="s">
        <v>17</v>
      </c>
    </row>
    <row r="11741" spans="1:14" ht="14.25" customHeight="1" x14ac:dyDescent="0.3">
      <c r="A11741" t="s">
        <v>12903</v>
      </c>
      <c r="B11741" t="s">
        <v>13</v>
      </c>
      <c r="C11741" t="s">
        <v>14</v>
      </c>
      <c r="D11741">
        <v>4490.03</v>
      </c>
      <c r="E11741">
        <v>0.41</v>
      </c>
      <c r="F11741">
        <f t="shared" si="366"/>
        <v>1840.9122999999997</v>
      </c>
      <c r="G11741">
        <f t="shared" si="367"/>
        <v>2649.1176999999998</v>
      </c>
      <c r="H11741">
        <v>3</v>
      </c>
      <c r="I11741" s="17">
        <v>45601</v>
      </c>
      <c r="J11741" s="17">
        <v>45604</v>
      </c>
      <c r="K11741" t="s">
        <v>31</v>
      </c>
      <c r="L11741" t="s">
        <v>22</v>
      </c>
      <c r="M11741">
        <v>986.52</v>
      </c>
      <c r="N11741" t="s">
        <v>39</v>
      </c>
    </row>
    <row r="11742" spans="1:14" ht="14.25" customHeight="1" x14ac:dyDescent="0.3">
      <c r="A11742" t="s">
        <v>1616</v>
      </c>
      <c r="B11742" t="s">
        <v>19</v>
      </c>
      <c r="C11742" t="s">
        <v>20</v>
      </c>
      <c r="D11742">
        <v>4493.29</v>
      </c>
      <c r="E11742">
        <v>0.13</v>
      </c>
      <c r="F11742">
        <f t="shared" si="366"/>
        <v>584.1277</v>
      </c>
      <c r="G11742">
        <f t="shared" si="367"/>
        <v>3909.1623</v>
      </c>
      <c r="H11742">
        <v>3</v>
      </c>
      <c r="I11742" s="17">
        <v>45627</v>
      </c>
      <c r="J11742" s="17">
        <v>45634</v>
      </c>
      <c r="K11742" t="s">
        <v>21</v>
      </c>
      <c r="L11742" t="s">
        <v>16</v>
      </c>
      <c r="M11742">
        <v>687.15</v>
      </c>
      <c r="N11742" t="s">
        <v>39</v>
      </c>
    </row>
    <row r="11743" spans="1:14" ht="14.25" customHeight="1" x14ac:dyDescent="0.3">
      <c r="A11743" t="s">
        <v>7277</v>
      </c>
      <c r="B11743" t="s">
        <v>41</v>
      </c>
      <c r="C11743" t="s">
        <v>26</v>
      </c>
      <c r="D11743">
        <v>4496.16</v>
      </c>
      <c r="E11743">
        <v>0.3</v>
      </c>
      <c r="F11743">
        <f t="shared" si="366"/>
        <v>1348.848</v>
      </c>
      <c r="G11743">
        <f t="shared" si="367"/>
        <v>3147.3119999999999</v>
      </c>
      <c r="H11743">
        <v>3</v>
      </c>
      <c r="I11743" s="17">
        <v>45381</v>
      </c>
      <c r="J11743" s="17">
        <v>45383</v>
      </c>
      <c r="K11743" t="s">
        <v>15</v>
      </c>
      <c r="L11743" t="s">
        <v>22</v>
      </c>
      <c r="M11743">
        <v>1200.3499999999999</v>
      </c>
      <c r="N11743" t="s">
        <v>23</v>
      </c>
    </row>
    <row r="11744" spans="1:14" ht="14.25" customHeight="1" x14ac:dyDescent="0.3">
      <c r="A11744" t="s">
        <v>12251</v>
      </c>
      <c r="B11744" t="s">
        <v>25</v>
      </c>
      <c r="C11744" t="s">
        <v>33</v>
      </c>
      <c r="D11744">
        <v>4505.62</v>
      </c>
      <c r="E11744">
        <v>0.02</v>
      </c>
      <c r="F11744">
        <f t="shared" si="366"/>
        <v>90.112399999999994</v>
      </c>
      <c r="G11744">
        <f t="shared" si="367"/>
        <v>4415.5075999999999</v>
      </c>
      <c r="H11744">
        <v>3</v>
      </c>
      <c r="I11744" s="17">
        <v>45202</v>
      </c>
      <c r="J11744" s="17">
        <v>45206</v>
      </c>
      <c r="K11744" t="s">
        <v>31</v>
      </c>
      <c r="L11744" t="s">
        <v>16</v>
      </c>
      <c r="M11744">
        <v>449.21</v>
      </c>
      <c r="N11744" t="s">
        <v>17</v>
      </c>
    </row>
    <row r="11745" spans="1:14" ht="14.25" customHeight="1" x14ac:dyDescent="0.3">
      <c r="A11745" t="s">
        <v>3894</v>
      </c>
      <c r="B11745" t="s">
        <v>41</v>
      </c>
      <c r="C11745" t="s">
        <v>20</v>
      </c>
      <c r="D11745">
        <v>4510.51</v>
      </c>
      <c r="E11745">
        <v>0.47</v>
      </c>
      <c r="F11745">
        <f t="shared" si="366"/>
        <v>2119.9396999999999</v>
      </c>
      <c r="G11745">
        <f t="shared" si="367"/>
        <v>2390.5703000000003</v>
      </c>
      <c r="H11745">
        <v>3</v>
      </c>
      <c r="I11745" s="17">
        <v>45491</v>
      </c>
      <c r="J11745" s="17">
        <v>45492</v>
      </c>
      <c r="K11745" t="s">
        <v>21</v>
      </c>
      <c r="L11745" t="s">
        <v>27</v>
      </c>
      <c r="M11745">
        <v>1041.8900000000001</v>
      </c>
      <c r="N11745" t="s">
        <v>28</v>
      </c>
    </row>
    <row r="11746" spans="1:14" ht="14.25" customHeight="1" x14ac:dyDescent="0.3">
      <c r="A11746" t="s">
        <v>9707</v>
      </c>
      <c r="B11746" t="s">
        <v>25</v>
      </c>
      <c r="C11746" t="s">
        <v>33</v>
      </c>
      <c r="D11746">
        <v>4510.7299999999996</v>
      </c>
      <c r="E11746">
        <v>0.09</v>
      </c>
      <c r="F11746">
        <f t="shared" si="366"/>
        <v>405.96569999999997</v>
      </c>
      <c r="G11746">
        <f t="shared" si="367"/>
        <v>4104.7642999999998</v>
      </c>
      <c r="H11746">
        <v>3</v>
      </c>
      <c r="I11746" s="17">
        <v>44972</v>
      </c>
      <c r="J11746" s="17">
        <v>44976</v>
      </c>
      <c r="K11746" t="s">
        <v>31</v>
      </c>
      <c r="L11746" t="s">
        <v>16</v>
      </c>
      <c r="M11746">
        <v>852.23</v>
      </c>
      <c r="N11746" t="s">
        <v>48</v>
      </c>
    </row>
    <row r="11747" spans="1:14" ht="14.25" customHeight="1" x14ac:dyDescent="0.3">
      <c r="A11747" t="s">
        <v>12133</v>
      </c>
      <c r="B11747" t="s">
        <v>25</v>
      </c>
      <c r="C11747" t="s">
        <v>33</v>
      </c>
      <c r="D11747">
        <v>4511.4799999999996</v>
      </c>
      <c r="E11747">
        <v>0.27</v>
      </c>
      <c r="F11747">
        <f t="shared" si="366"/>
        <v>1218.0996</v>
      </c>
      <c r="G11747">
        <f t="shared" si="367"/>
        <v>3293.3803999999996</v>
      </c>
      <c r="H11747">
        <v>3</v>
      </c>
      <c r="I11747" s="17">
        <v>45374</v>
      </c>
      <c r="J11747" s="17">
        <v>45380</v>
      </c>
      <c r="K11747" t="s">
        <v>15</v>
      </c>
      <c r="L11747" t="s">
        <v>16</v>
      </c>
      <c r="M11747">
        <v>575.37</v>
      </c>
      <c r="N11747" t="s">
        <v>34</v>
      </c>
    </row>
    <row r="11748" spans="1:14" ht="14.25" customHeight="1" x14ac:dyDescent="0.3">
      <c r="A11748" t="s">
        <v>1854</v>
      </c>
      <c r="B11748" t="s">
        <v>13</v>
      </c>
      <c r="C11748" t="s">
        <v>26</v>
      </c>
      <c r="D11748">
        <v>4511.66</v>
      </c>
      <c r="E11748">
        <v>0.32</v>
      </c>
      <c r="F11748">
        <f t="shared" si="366"/>
        <v>1443.7311999999999</v>
      </c>
      <c r="G11748">
        <f t="shared" si="367"/>
        <v>3067.9287999999997</v>
      </c>
      <c r="H11748">
        <v>3</v>
      </c>
      <c r="I11748" s="17">
        <v>45375</v>
      </c>
      <c r="J11748" s="17">
        <v>45376</v>
      </c>
      <c r="K11748" t="s">
        <v>21</v>
      </c>
      <c r="L11748" t="s">
        <v>16</v>
      </c>
      <c r="M11748">
        <v>1100.25</v>
      </c>
      <c r="N11748" t="s">
        <v>48</v>
      </c>
    </row>
    <row r="11749" spans="1:14" ht="14.25" customHeight="1" x14ac:dyDescent="0.3">
      <c r="A11749" t="s">
        <v>12849</v>
      </c>
      <c r="B11749" t="s">
        <v>25</v>
      </c>
      <c r="C11749" t="s">
        <v>14</v>
      </c>
      <c r="D11749">
        <v>4518</v>
      </c>
      <c r="E11749">
        <v>0.45</v>
      </c>
      <c r="F11749">
        <f t="shared" si="366"/>
        <v>2033.1000000000001</v>
      </c>
      <c r="G11749">
        <f t="shared" si="367"/>
        <v>2484.8999999999996</v>
      </c>
      <c r="H11749">
        <v>3</v>
      </c>
      <c r="I11749" s="17">
        <v>45479</v>
      </c>
      <c r="J11749" s="17">
        <v>45482</v>
      </c>
      <c r="K11749" t="s">
        <v>15</v>
      </c>
      <c r="L11749" t="s">
        <v>16</v>
      </c>
      <c r="M11749">
        <v>1330.88</v>
      </c>
      <c r="N11749" t="s">
        <v>48</v>
      </c>
    </row>
    <row r="11750" spans="1:14" ht="14.25" customHeight="1" x14ac:dyDescent="0.3">
      <c r="A11750" t="s">
        <v>10089</v>
      </c>
      <c r="B11750" t="s">
        <v>41</v>
      </c>
      <c r="C11750" t="s">
        <v>20</v>
      </c>
      <c r="D11750">
        <v>4520.4799999999996</v>
      </c>
      <c r="E11750">
        <v>0.31</v>
      </c>
      <c r="F11750">
        <f t="shared" si="366"/>
        <v>1401.3487999999998</v>
      </c>
      <c r="G11750">
        <f t="shared" si="367"/>
        <v>3119.1311999999998</v>
      </c>
      <c r="H11750">
        <v>3</v>
      </c>
      <c r="I11750" s="17">
        <v>45181</v>
      </c>
      <c r="J11750" s="17">
        <v>45184</v>
      </c>
      <c r="K11750" t="s">
        <v>15</v>
      </c>
      <c r="L11750" t="s">
        <v>16</v>
      </c>
      <c r="M11750">
        <v>1302.6099999999999</v>
      </c>
      <c r="N11750" t="s">
        <v>48</v>
      </c>
    </row>
    <row r="11751" spans="1:14" ht="14.25" customHeight="1" x14ac:dyDescent="0.3">
      <c r="A11751" t="s">
        <v>2412</v>
      </c>
      <c r="B11751" t="s">
        <v>19</v>
      </c>
      <c r="C11751" t="s">
        <v>14</v>
      </c>
      <c r="D11751">
        <v>4523.2</v>
      </c>
      <c r="E11751">
        <v>0.16</v>
      </c>
      <c r="F11751">
        <f t="shared" si="366"/>
        <v>723.71199999999999</v>
      </c>
      <c r="G11751">
        <f t="shared" si="367"/>
        <v>3799.4879999999998</v>
      </c>
      <c r="H11751">
        <v>3</v>
      </c>
      <c r="I11751" s="17">
        <v>44942</v>
      </c>
      <c r="J11751" s="17">
        <v>44944</v>
      </c>
      <c r="K11751" t="s">
        <v>31</v>
      </c>
      <c r="L11751" t="s">
        <v>22</v>
      </c>
      <c r="M11751">
        <v>497.79</v>
      </c>
      <c r="N11751" t="s">
        <v>23</v>
      </c>
    </row>
    <row r="11752" spans="1:14" ht="14.25" customHeight="1" x14ac:dyDescent="0.3">
      <c r="A11752" t="s">
        <v>4442</v>
      </c>
      <c r="B11752" t="s">
        <v>41</v>
      </c>
      <c r="C11752" t="s">
        <v>33</v>
      </c>
      <c r="D11752">
        <v>4527.3599999999997</v>
      </c>
      <c r="E11752">
        <v>0.45</v>
      </c>
      <c r="F11752">
        <f t="shared" si="366"/>
        <v>2037.3119999999999</v>
      </c>
      <c r="G11752">
        <f t="shared" si="367"/>
        <v>2490.0479999999998</v>
      </c>
      <c r="H11752">
        <v>3</v>
      </c>
      <c r="I11752" s="17">
        <v>45123</v>
      </c>
      <c r="J11752" s="17">
        <v>45125</v>
      </c>
      <c r="K11752" t="s">
        <v>21</v>
      </c>
      <c r="L11752" t="s">
        <v>22</v>
      </c>
      <c r="M11752">
        <v>557.55999999999995</v>
      </c>
      <c r="N11752" t="s">
        <v>17</v>
      </c>
    </row>
    <row r="11753" spans="1:14" ht="14.25" customHeight="1" x14ac:dyDescent="0.3">
      <c r="A11753" t="s">
        <v>844</v>
      </c>
      <c r="B11753" t="s">
        <v>13</v>
      </c>
      <c r="C11753" t="s">
        <v>26</v>
      </c>
      <c r="D11753">
        <v>4530.5600000000004</v>
      </c>
      <c r="E11753">
        <v>0.43</v>
      </c>
      <c r="F11753">
        <f t="shared" si="366"/>
        <v>1948.1408000000001</v>
      </c>
      <c r="G11753">
        <f t="shared" si="367"/>
        <v>2582.4192000000003</v>
      </c>
      <c r="H11753">
        <v>3</v>
      </c>
      <c r="I11753" s="17">
        <v>45531</v>
      </c>
      <c r="J11753" s="17">
        <v>45538</v>
      </c>
      <c r="K11753" t="s">
        <v>15</v>
      </c>
      <c r="L11753" t="s">
        <v>22</v>
      </c>
      <c r="M11753">
        <v>420.98</v>
      </c>
      <c r="N11753" t="s">
        <v>23</v>
      </c>
    </row>
    <row r="11754" spans="1:14" ht="14.25" customHeight="1" x14ac:dyDescent="0.3">
      <c r="A11754" t="s">
        <v>15245</v>
      </c>
      <c r="B11754" t="s">
        <v>19</v>
      </c>
      <c r="C11754" t="s">
        <v>14</v>
      </c>
      <c r="D11754">
        <v>4533.3999999999996</v>
      </c>
      <c r="E11754">
        <v>0.03</v>
      </c>
      <c r="F11754">
        <f t="shared" si="366"/>
        <v>136.00199999999998</v>
      </c>
      <c r="G11754">
        <f t="shared" si="367"/>
        <v>4397.3979999999992</v>
      </c>
      <c r="H11754">
        <v>3</v>
      </c>
      <c r="I11754" s="17">
        <v>45220</v>
      </c>
      <c r="J11754" s="17">
        <v>45223</v>
      </c>
      <c r="K11754" t="s">
        <v>21</v>
      </c>
      <c r="L11754" t="s">
        <v>27</v>
      </c>
      <c r="M11754">
        <v>1053.58</v>
      </c>
      <c r="N11754" t="s">
        <v>34</v>
      </c>
    </row>
    <row r="11755" spans="1:14" ht="14.25" customHeight="1" x14ac:dyDescent="0.3">
      <c r="A11755" t="s">
        <v>12324</v>
      </c>
      <c r="B11755" t="s">
        <v>41</v>
      </c>
      <c r="C11755" t="s">
        <v>20</v>
      </c>
      <c r="D11755">
        <v>4533.55</v>
      </c>
      <c r="E11755">
        <v>0.42</v>
      </c>
      <c r="F11755">
        <f t="shared" si="366"/>
        <v>1904.0909999999999</v>
      </c>
      <c r="G11755">
        <f t="shared" si="367"/>
        <v>2629.4590000000003</v>
      </c>
      <c r="H11755">
        <v>3</v>
      </c>
      <c r="I11755" s="17">
        <v>44993</v>
      </c>
      <c r="J11755" s="17">
        <v>44995</v>
      </c>
      <c r="K11755" t="s">
        <v>31</v>
      </c>
      <c r="L11755" t="s">
        <v>27</v>
      </c>
      <c r="M11755">
        <v>1112.23</v>
      </c>
      <c r="N11755" t="s">
        <v>48</v>
      </c>
    </row>
    <row r="11756" spans="1:14" ht="14.25" customHeight="1" x14ac:dyDescent="0.3">
      <c r="A11756" t="s">
        <v>8070</v>
      </c>
      <c r="B11756" t="s">
        <v>25</v>
      </c>
      <c r="C11756" t="s">
        <v>33</v>
      </c>
      <c r="D11756">
        <v>4537.6099999999997</v>
      </c>
      <c r="E11756">
        <v>0.3</v>
      </c>
      <c r="F11756">
        <f t="shared" si="366"/>
        <v>1361.2829999999999</v>
      </c>
      <c r="G11756">
        <f t="shared" si="367"/>
        <v>3176.3269999999998</v>
      </c>
      <c r="H11756">
        <v>3</v>
      </c>
      <c r="I11756" s="17">
        <v>45139</v>
      </c>
      <c r="J11756" s="17">
        <v>45141</v>
      </c>
      <c r="K11756" t="s">
        <v>15</v>
      </c>
      <c r="L11756" t="s">
        <v>16</v>
      </c>
      <c r="M11756">
        <v>1234.43</v>
      </c>
      <c r="N11756" t="s">
        <v>39</v>
      </c>
    </row>
    <row r="11757" spans="1:14" ht="14.25" customHeight="1" x14ac:dyDescent="0.3">
      <c r="A11757" t="s">
        <v>1009</v>
      </c>
      <c r="B11757" t="s">
        <v>19</v>
      </c>
      <c r="C11757" t="s">
        <v>36</v>
      </c>
      <c r="D11757">
        <v>4537.8500000000004</v>
      </c>
      <c r="E11757">
        <v>0.22</v>
      </c>
      <c r="F11757">
        <f t="shared" si="366"/>
        <v>998.32700000000011</v>
      </c>
      <c r="G11757">
        <f t="shared" si="367"/>
        <v>3539.5230000000001</v>
      </c>
      <c r="H11757">
        <v>3</v>
      </c>
      <c r="I11757" s="17">
        <v>45267</v>
      </c>
      <c r="J11757" s="17">
        <v>45273</v>
      </c>
      <c r="K11757" t="s">
        <v>21</v>
      </c>
      <c r="L11757" t="s">
        <v>16</v>
      </c>
      <c r="M11757">
        <v>1053.92</v>
      </c>
      <c r="N11757" t="s">
        <v>17</v>
      </c>
    </row>
    <row r="11758" spans="1:14" ht="14.25" customHeight="1" x14ac:dyDescent="0.3">
      <c r="A11758" t="s">
        <v>1665</v>
      </c>
      <c r="B11758" t="s">
        <v>19</v>
      </c>
      <c r="C11758" t="s">
        <v>33</v>
      </c>
      <c r="D11758">
        <v>4538.62</v>
      </c>
      <c r="E11758">
        <v>0.2</v>
      </c>
      <c r="F11758">
        <f t="shared" si="366"/>
        <v>907.72400000000005</v>
      </c>
      <c r="G11758">
        <f t="shared" si="367"/>
        <v>3630.8959999999997</v>
      </c>
      <c r="H11758">
        <v>3</v>
      </c>
      <c r="I11758" s="17">
        <v>45007</v>
      </c>
      <c r="J11758" s="17">
        <v>45013</v>
      </c>
      <c r="K11758" t="s">
        <v>15</v>
      </c>
      <c r="L11758" t="s">
        <v>16</v>
      </c>
      <c r="M11758">
        <v>838.44</v>
      </c>
      <c r="N11758" t="s">
        <v>28</v>
      </c>
    </row>
    <row r="11759" spans="1:14" ht="14.25" customHeight="1" x14ac:dyDescent="0.3">
      <c r="A11759" t="s">
        <v>9404</v>
      </c>
      <c r="B11759" t="s">
        <v>25</v>
      </c>
      <c r="C11759" t="s">
        <v>36</v>
      </c>
      <c r="D11759">
        <v>4538.75</v>
      </c>
      <c r="E11759">
        <v>0.18</v>
      </c>
      <c r="F11759">
        <f t="shared" si="366"/>
        <v>816.97500000000002</v>
      </c>
      <c r="G11759">
        <f t="shared" si="367"/>
        <v>3721.7750000000001</v>
      </c>
      <c r="H11759">
        <v>3</v>
      </c>
      <c r="I11759" s="17">
        <v>45370</v>
      </c>
      <c r="J11759" s="17">
        <v>45377</v>
      </c>
      <c r="K11759" t="s">
        <v>31</v>
      </c>
      <c r="L11759" t="s">
        <v>22</v>
      </c>
      <c r="M11759">
        <v>610.41</v>
      </c>
      <c r="N11759" t="s">
        <v>34</v>
      </c>
    </row>
    <row r="11760" spans="1:14" ht="14.25" customHeight="1" x14ac:dyDescent="0.3">
      <c r="A11760" t="s">
        <v>6707</v>
      </c>
      <c r="B11760" t="s">
        <v>13</v>
      </c>
      <c r="C11760" t="s">
        <v>26</v>
      </c>
      <c r="D11760">
        <v>4539.6899999999996</v>
      </c>
      <c r="E11760">
        <v>0.16</v>
      </c>
      <c r="F11760">
        <f t="shared" si="366"/>
        <v>726.35039999999992</v>
      </c>
      <c r="G11760">
        <f t="shared" si="367"/>
        <v>3813.3395999999998</v>
      </c>
      <c r="H11760">
        <v>3</v>
      </c>
      <c r="I11760" s="17">
        <v>45177</v>
      </c>
      <c r="J11760" s="17">
        <v>45180</v>
      </c>
      <c r="K11760" t="s">
        <v>15</v>
      </c>
      <c r="L11760" t="s">
        <v>16</v>
      </c>
      <c r="M11760">
        <v>480.36</v>
      </c>
      <c r="N11760" t="s">
        <v>48</v>
      </c>
    </row>
    <row r="11761" spans="1:14" ht="14.25" customHeight="1" x14ac:dyDescent="0.3">
      <c r="A11761" t="s">
        <v>13991</v>
      </c>
      <c r="B11761" t="s">
        <v>25</v>
      </c>
      <c r="C11761" t="s">
        <v>20</v>
      </c>
      <c r="D11761">
        <v>4542.4799999999996</v>
      </c>
      <c r="E11761">
        <v>0.09</v>
      </c>
      <c r="F11761">
        <f t="shared" si="366"/>
        <v>408.82319999999993</v>
      </c>
      <c r="G11761">
        <f t="shared" si="367"/>
        <v>4133.6567999999997</v>
      </c>
      <c r="H11761">
        <v>3</v>
      </c>
      <c r="I11761" s="17">
        <v>45112</v>
      </c>
      <c r="J11761" s="17">
        <v>45113</v>
      </c>
      <c r="K11761" t="s">
        <v>15</v>
      </c>
      <c r="L11761" t="s">
        <v>22</v>
      </c>
      <c r="M11761">
        <v>1358.4</v>
      </c>
      <c r="N11761" t="s">
        <v>23</v>
      </c>
    </row>
    <row r="11762" spans="1:14" ht="14.25" customHeight="1" x14ac:dyDescent="0.3">
      <c r="A11762" t="s">
        <v>752</v>
      </c>
      <c r="B11762" t="s">
        <v>19</v>
      </c>
      <c r="C11762" t="s">
        <v>36</v>
      </c>
      <c r="D11762">
        <v>4542.6099999999997</v>
      </c>
      <c r="E11762">
        <v>0.18</v>
      </c>
      <c r="F11762">
        <f t="shared" si="366"/>
        <v>817.6697999999999</v>
      </c>
      <c r="G11762">
        <f t="shared" si="367"/>
        <v>3724.9402</v>
      </c>
      <c r="H11762">
        <v>3</v>
      </c>
      <c r="I11762" s="17">
        <v>45088</v>
      </c>
      <c r="J11762" s="17">
        <v>45094</v>
      </c>
      <c r="K11762" t="s">
        <v>15</v>
      </c>
      <c r="L11762" t="s">
        <v>27</v>
      </c>
      <c r="M11762">
        <v>1345.54</v>
      </c>
      <c r="N11762" t="s">
        <v>34</v>
      </c>
    </row>
    <row r="11763" spans="1:14" ht="14.25" customHeight="1" x14ac:dyDescent="0.3">
      <c r="A11763" t="s">
        <v>3526</v>
      </c>
      <c r="B11763" t="s">
        <v>41</v>
      </c>
      <c r="C11763" t="s">
        <v>14</v>
      </c>
      <c r="D11763">
        <v>4547.09</v>
      </c>
      <c r="E11763">
        <v>0.35</v>
      </c>
      <c r="F11763">
        <f t="shared" si="366"/>
        <v>1591.4814999999999</v>
      </c>
      <c r="G11763">
        <f t="shared" si="367"/>
        <v>2955.6085000000003</v>
      </c>
      <c r="H11763">
        <v>3</v>
      </c>
      <c r="I11763" s="17">
        <v>45635</v>
      </c>
      <c r="J11763" s="17">
        <v>45638</v>
      </c>
      <c r="K11763" t="s">
        <v>31</v>
      </c>
      <c r="L11763" t="s">
        <v>27</v>
      </c>
      <c r="M11763">
        <v>957.96</v>
      </c>
      <c r="N11763" t="s">
        <v>34</v>
      </c>
    </row>
    <row r="11764" spans="1:14" ht="14.25" customHeight="1" x14ac:dyDescent="0.3">
      <c r="A11764" t="s">
        <v>8525</v>
      </c>
      <c r="B11764" t="s">
        <v>13</v>
      </c>
      <c r="C11764" t="s">
        <v>36</v>
      </c>
      <c r="D11764">
        <v>4548.26</v>
      </c>
      <c r="E11764">
        <v>0.15</v>
      </c>
      <c r="F11764">
        <f t="shared" si="366"/>
        <v>682.23900000000003</v>
      </c>
      <c r="G11764">
        <f t="shared" si="367"/>
        <v>3866.0210000000002</v>
      </c>
      <c r="H11764">
        <v>3</v>
      </c>
      <c r="I11764" s="17">
        <v>45432</v>
      </c>
      <c r="J11764" s="17">
        <v>45434</v>
      </c>
      <c r="K11764" t="s">
        <v>21</v>
      </c>
      <c r="L11764" t="s">
        <v>22</v>
      </c>
      <c r="M11764">
        <v>1224.1500000000001</v>
      </c>
      <c r="N11764" t="s">
        <v>34</v>
      </c>
    </row>
    <row r="11765" spans="1:14" ht="14.25" customHeight="1" x14ac:dyDescent="0.3">
      <c r="A11765" t="s">
        <v>13582</v>
      </c>
      <c r="B11765" t="s">
        <v>13</v>
      </c>
      <c r="C11765" t="s">
        <v>36</v>
      </c>
      <c r="D11765">
        <v>4548.68</v>
      </c>
      <c r="E11765">
        <v>0.37</v>
      </c>
      <c r="F11765">
        <f t="shared" si="366"/>
        <v>1683.0116</v>
      </c>
      <c r="G11765">
        <f t="shared" si="367"/>
        <v>2865.6684000000005</v>
      </c>
      <c r="H11765">
        <v>3</v>
      </c>
      <c r="I11765" s="17">
        <v>45611</v>
      </c>
      <c r="J11765" s="17">
        <v>45617</v>
      </c>
      <c r="K11765" t="s">
        <v>31</v>
      </c>
      <c r="L11765" t="s">
        <v>22</v>
      </c>
      <c r="M11765">
        <v>603.04999999999995</v>
      </c>
      <c r="N11765" t="s">
        <v>23</v>
      </c>
    </row>
    <row r="11766" spans="1:14" ht="14.25" customHeight="1" x14ac:dyDescent="0.3">
      <c r="A11766" t="s">
        <v>13724</v>
      </c>
      <c r="B11766" t="s">
        <v>13</v>
      </c>
      <c r="C11766" t="s">
        <v>26</v>
      </c>
      <c r="D11766">
        <v>4554.32</v>
      </c>
      <c r="E11766">
        <v>0.4</v>
      </c>
      <c r="F11766">
        <f t="shared" si="366"/>
        <v>1821.7280000000001</v>
      </c>
      <c r="G11766">
        <f t="shared" si="367"/>
        <v>2732.5919999999996</v>
      </c>
      <c r="H11766">
        <v>3</v>
      </c>
      <c r="I11766" s="17">
        <v>45156</v>
      </c>
      <c r="J11766" s="17">
        <v>45157</v>
      </c>
      <c r="K11766" t="s">
        <v>21</v>
      </c>
      <c r="L11766" t="s">
        <v>22</v>
      </c>
      <c r="M11766">
        <v>747.51</v>
      </c>
      <c r="N11766" t="s">
        <v>28</v>
      </c>
    </row>
    <row r="11767" spans="1:14" ht="14.25" customHeight="1" x14ac:dyDescent="0.3">
      <c r="A11767" t="s">
        <v>10573</v>
      </c>
      <c r="B11767" t="s">
        <v>41</v>
      </c>
      <c r="C11767" t="s">
        <v>36</v>
      </c>
      <c r="D11767">
        <v>4558.32</v>
      </c>
      <c r="E11767">
        <v>0.36</v>
      </c>
      <c r="F11767">
        <f t="shared" si="366"/>
        <v>1640.9951999999998</v>
      </c>
      <c r="G11767">
        <f t="shared" si="367"/>
        <v>2917.3247999999999</v>
      </c>
      <c r="H11767">
        <v>3</v>
      </c>
      <c r="I11767" s="17">
        <v>45240</v>
      </c>
      <c r="J11767" s="17">
        <v>45245</v>
      </c>
      <c r="K11767" t="s">
        <v>15</v>
      </c>
      <c r="L11767" t="s">
        <v>16</v>
      </c>
      <c r="M11767">
        <v>700.71</v>
      </c>
      <c r="N11767" t="s">
        <v>28</v>
      </c>
    </row>
    <row r="11768" spans="1:14" ht="14.25" customHeight="1" x14ac:dyDescent="0.3">
      <c r="A11768" t="s">
        <v>10121</v>
      </c>
      <c r="B11768" t="s">
        <v>13</v>
      </c>
      <c r="C11768" t="s">
        <v>33</v>
      </c>
      <c r="D11768">
        <v>4559.05</v>
      </c>
      <c r="E11768">
        <v>7.0000000000000007E-2</v>
      </c>
      <c r="F11768">
        <f t="shared" si="366"/>
        <v>319.13350000000003</v>
      </c>
      <c r="G11768">
        <f t="shared" si="367"/>
        <v>4239.9165000000003</v>
      </c>
      <c r="H11768">
        <v>3</v>
      </c>
      <c r="I11768" s="17">
        <v>45037</v>
      </c>
      <c r="J11768" s="17">
        <v>45039</v>
      </c>
      <c r="K11768" t="s">
        <v>31</v>
      </c>
      <c r="L11768" t="s">
        <v>16</v>
      </c>
      <c r="M11768">
        <v>1301.74</v>
      </c>
      <c r="N11768" t="s">
        <v>48</v>
      </c>
    </row>
    <row r="11769" spans="1:14" ht="14.25" customHeight="1" x14ac:dyDescent="0.3">
      <c r="A11769" t="s">
        <v>2244</v>
      </c>
      <c r="B11769" t="s">
        <v>13</v>
      </c>
      <c r="C11769" t="s">
        <v>26</v>
      </c>
      <c r="D11769">
        <v>4562.5</v>
      </c>
      <c r="E11769">
        <v>0.3</v>
      </c>
      <c r="F11769">
        <f t="shared" si="366"/>
        <v>1368.75</v>
      </c>
      <c r="G11769">
        <f t="shared" si="367"/>
        <v>3193.75</v>
      </c>
      <c r="H11769">
        <v>3</v>
      </c>
      <c r="I11769" s="17">
        <v>45553</v>
      </c>
      <c r="J11769" s="17">
        <v>45558</v>
      </c>
      <c r="K11769" t="s">
        <v>15</v>
      </c>
      <c r="L11769" t="s">
        <v>27</v>
      </c>
      <c r="M11769">
        <v>1364.11</v>
      </c>
      <c r="N11769" t="s">
        <v>39</v>
      </c>
    </row>
    <row r="11770" spans="1:14" ht="14.25" customHeight="1" x14ac:dyDescent="0.3">
      <c r="A11770" t="s">
        <v>4443</v>
      </c>
      <c r="B11770" t="s">
        <v>41</v>
      </c>
      <c r="C11770" t="s">
        <v>33</v>
      </c>
      <c r="D11770">
        <v>4563.87</v>
      </c>
      <c r="E11770">
        <v>0.19</v>
      </c>
      <c r="F11770">
        <f t="shared" si="366"/>
        <v>867.13530000000003</v>
      </c>
      <c r="G11770">
        <f t="shared" si="367"/>
        <v>3696.7347</v>
      </c>
      <c r="H11770">
        <v>3</v>
      </c>
      <c r="I11770" s="17">
        <v>45193</v>
      </c>
      <c r="J11770" s="17">
        <v>45194</v>
      </c>
      <c r="K11770" t="s">
        <v>31</v>
      </c>
      <c r="L11770" t="s">
        <v>22</v>
      </c>
      <c r="M11770">
        <v>272.87</v>
      </c>
      <c r="N11770" t="s">
        <v>39</v>
      </c>
    </row>
    <row r="11771" spans="1:14" ht="14.25" customHeight="1" x14ac:dyDescent="0.3">
      <c r="A11771" t="s">
        <v>9077</v>
      </c>
      <c r="B11771" t="s">
        <v>25</v>
      </c>
      <c r="C11771" t="s">
        <v>20</v>
      </c>
      <c r="D11771">
        <v>4564.6000000000004</v>
      </c>
      <c r="E11771">
        <v>0.32</v>
      </c>
      <c r="F11771">
        <f t="shared" si="366"/>
        <v>1460.6720000000003</v>
      </c>
      <c r="G11771">
        <f t="shared" si="367"/>
        <v>3103.9279999999999</v>
      </c>
      <c r="H11771">
        <v>3</v>
      </c>
      <c r="I11771" s="17">
        <v>45203</v>
      </c>
      <c r="J11771" s="17">
        <v>45207</v>
      </c>
      <c r="K11771" t="s">
        <v>21</v>
      </c>
      <c r="L11771" t="s">
        <v>16</v>
      </c>
      <c r="M11771">
        <v>862.89</v>
      </c>
      <c r="N11771" t="s">
        <v>34</v>
      </c>
    </row>
    <row r="11772" spans="1:14" ht="14.25" customHeight="1" x14ac:dyDescent="0.3">
      <c r="A11772" t="s">
        <v>11854</v>
      </c>
      <c r="B11772" t="s">
        <v>25</v>
      </c>
      <c r="C11772" t="s">
        <v>26</v>
      </c>
      <c r="D11772">
        <v>4566.82</v>
      </c>
      <c r="E11772">
        <v>0.16</v>
      </c>
      <c r="F11772">
        <f t="shared" si="366"/>
        <v>730.69119999999998</v>
      </c>
      <c r="G11772">
        <f t="shared" si="367"/>
        <v>3836.1287999999995</v>
      </c>
      <c r="H11772">
        <v>3</v>
      </c>
      <c r="I11772" s="17">
        <v>44994</v>
      </c>
      <c r="J11772" s="17">
        <v>44997</v>
      </c>
      <c r="K11772" t="s">
        <v>15</v>
      </c>
      <c r="L11772" t="s">
        <v>16</v>
      </c>
      <c r="M11772">
        <v>1207.3699999999999</v>
      </c>
      <c r="N11772" t="s">
        <v>34</v>
      </c>
    </row>
    <row r="11773" spans="1:14" ht="14.25" customHeight="1" x14ac:dyDescent="0.3">
      <c r="A11773" t="s">
        <v>14417</v>
      </c>
      <c r="B11773" t="s">
        <v>41</v>
      </c>
      <c r="C11773" t="s">
        <v>20</v>
      </c>
      <c r="D11773">
        <v>4568.46</v>
      </c>
      <c r="E11773">
        <v>0.18</v>
      </c>
      <c r="F11773">
        <f t="shared" si="366"/>
        <v>822.32280000000003</v>
      </c>
      <c r="G11773">
        <f t="shared" si="367"/>
        <v>3746.1372000000001</v>
      </c>
      <c r="H11773">
        <v>3</v>
      </c>
      <c r="I11773" s="17">
        <v>45125</v>
      </c>
      <c r="J11773" s="17">
        <v>45126</v>
      </c>
      <c r="K11773" t="s">
        <v>31</v>
      </c>
      <c r="L11773" t="s">
        <v>22</v>
      </c>
      <c r="M11773">
        <v>325.55</v>
      </c>
      <c r="N11773" t="s">
        <v>34</v>
      </c>
    </row>
    <row r="11774" spans="1:14" ht="14.25" customHeight="1" x14ac:dyDescent="0.3">
      <c r="A11774" t="s">
        <v>8761</v>
      </c>
      <c r="B11774" t="s">
        <v>41</v>
      </c>
      <c r="C11774" t="s">
        <v>36</v>
      </c>
      <c r="D11774">
        <v>4569.05</v>
      </c>
      <c r="E11774">
        <v>0.06</v>
      </c>
      <c r="F11774">
        <f t="shared" si="366"/>
        <v>274.14300000000003</v>
      </c>
      <c r="G11774">
        <f t="shared" si="367"/>
        <v>4294.9070000000002</v>
      </c>
      <c r="H11774">
        <v>3</v>
      </c>
      <c r="I11774" s="17">
        <v>45442</v>
      </c>
      <c r="J11774" s="17">
        <v>45444</v>
      </c>
      <c r="K11774" t="s">
        <v>15</v>
      </c>
      <c r="L11774" t="s">
        <v>27</v>
      </c>
      <c r="M11774">
        <v>650.84</v>
      </c>
      <c r="N11774" t="s">
        <v>48</v>
      </c>
    </row>
    <row r="11775" spans="1:14" ht="14.25" customHeight="1" x14ac:dyDescent="0.3">
      <c r="A11775" t="s">
        <v>6049</v>
      </c>
      <c r="B11775" t="s">
        <v>19</v>
      </c>
      <c r="C11775" t="s">
        <v>14</v>
      </c>
      <c r="D11775">
        <v>4570.6400000000003</v>
      </c>
      <c r="E11775">
        <v>0.35</v>
      </c>
      <c r="F11775">
        <f t="shared" si="366"/>
        <v>1599.7239999999999</v>
      </c>
      <c r="G11775">
        <f t="shared" si="367"/>
        <v>2970.9160000000002</v>
      </c>
      <c r="H11775">
        <v>3</v>
      </c>
      <c r="I11775" s="17">
        <v>45630</v>
      </c>
      <c r="J11775" s="17">
        <v>45637</v>
      </c>
      <c r="K11775" t="s">
        <v>15</v>
      </c>
      <c r="L11775" t="s">
        <v>22</v>
      </c>
      <c r="M11775">
        <v>718.54</v>
      </c>
      <c r="N11775" t="s">
        <v>39</v>
      </c>
    </row>
    <row r="11776" spans="1:14" ht="14.25" customHeight="1" x14ac:dyDescent="0.3">
      <c r="A11776" t="s">
        <v>9711</v>
      </c>
      <c r="B11776" t="s">
        <v>41</v>
      </c>
      <c r="C11776" t="s">
        <v>14</v>
      </c>
      <c r="D11776">
        <v>4574.5600000000004</v>
      </c>
      <c r="E11776">
        <v>0.36</v>
      </c>
      <c r="F11776">
        <f t="shared" si="366"/>
        <v>1646.8416</v>
      </c>
      <c r="G11776">
        <f t="shared" si="367"/>
        <v>2927.7184000000007</v>
      </c>
      <c r="H11776">
        <v>3</v>
      </c>
      <c r="I11776" s="17">
        <v>45611</v>
      </c>
      <c r="J11776" s="17">
        <v>45614</v>
      </c>
      <c r="K11776" t="s">
        <v>15</v>
      </c>
      <c r="L11776" t="s">
        <v>27</v>
      </c>
      <c r="M11776">
        <v>1278.79</v>
      </c>
      <c r="N11776" t="s">
        <v>17</v>
      </c>
    </row>
    <row r="11777" spans="1:14" ht="14.25" customHeight="1" x14ac:dyDescent="0.3">
      <c r="A11777" t="s">
        <v>14129</v>
      </c>
      <c r="B11777" t="s">
        <v>25</v>
      </c>
      <c r="C11777" t="s">
        <v>36</v>
      </c>
      <c r="D11777">
        <v>4582.95</v>
      </c>
      <c r="E11777">
        <v>0.22</v>
      </c>
      <c r="F11777">
        <f t="shared" si="366"/>
        <v>1008.2489999999999</v>
      </c>
      <c r="G11777">
        <f t="shared" si="367"/>
        <v>3574.701</v>
      </c>
      <c r="H11777">
        <v>3</v>
      </c>
      <c r="I11777" s="17">
        <v>44935</v>
      </c>
      <c r="J11777" s="17">
        <v>44936</v>
      </c>
      <c r="K11777" t="s">
        <v>21</v>
      </c>
      <c r="L11777" t="s">
        <v>27</v>
      </c>
      <c r="M11777">
        <v>398.79</v>
      </c>
      <c r="N11777" t="s">
        <v>39</v>
      </c>
    </row>
    <row r="11778" spans="1:14" ht="14.25" customHeight="1" x14ac:dyDescent="0.3">
      <c r="A11778" t="s">
        <v>6180</v>
      </c>
      <c r="B11778" t="s">
        <v>13</v>
      </c>
      <c r="C11778" t="s">
        <v>33</v>
      </c>
      <c r="D11778">
        <v>4585.41</v>
      </c>
      <c r="E11778">
        <v>0.4</v>
      </c>
      <c r="F11778">
        <f t="shared" ref="F11778:F11841" si="368">D11778*E11778</f>
        <v>1834.164</v>
      </c>
      <c r="G11778">
        <f t="shared" ref="G11778:G11841" si="369">D11778-F11778</f>
        <v>2751.2460000000001</v>
      </c>
      <c r="H11778">
        <v>3</v>
      </c>
      <c r="I11778" s="17">
        <v>45125</v>
      </c>
      <c r="J11778" s="17">
        <v>45126</v>
      </c>
      <c r="K11778" t="s">
        <v>15</v>
      </c>
      <c r="L11778" t="s">
        <v>16</v>
      </c>
      <c r="M11778">
        <v>562.66999999999996</v>
      </c>
      <c r="N11778" t="s">
        <v>23</v>
      </c>
    </row>
    <row r="11779" spans="1:14" ht="14.25" customHeight="1" x14ac:dyDescent="0.3">
      <c r="A11779" t="s">
        <v>6843</v>
      </c>
      <c r="B11779" t="s">
        <v>19</v>
      </c>
      <c r="C11779" t="s">
        <v>36</v>
      </c>
      <c r="D11779">
        <v>4587.12</v>
      </c>
      <c r="E11779">
        <v>0.14000000000000001</v>
      </c>
      <c r="F11779">
        <f t="shared" si="368"/>
        <v>642.19680000000005</v>
      </c>
      <c r="G11779">
        <f t="shared" si="369"/>
        <v>3944.9231999999997</v>
      </c>
      <c r="H11779">
        <v>3</v>
      </c>
      <c r="I11779" s="17">
        <v>45034</v>
      </c>
      <c r="J11779" s="17">
        <v>45041</v>
      </c>
      <c r="K11779" t="s">
        <v>31</v>
      </c>
      <c r="L11779" t="s">
        <v>27</v>
      </c>
      <c r="M11779">
        <v>399.88</v>
      </c>
      <c r="N11779" t="s">
        <v>23</v>
      </c>
    </row>
    <row r="11780" spans="1:14" ht="14.25" customHeight="1" x14ac:dyDescent="0.3">
      <c r="A11780" t="s">
        <v>2489</v>
      </c>
      <c r="B11780" t="s">
        <v>13</v>
      </c>
      <c r="C11780" t="s">
        <v>20</v>
      </c>
      <c r="D11780">
        <v>4593.42</v>
      </c>
      <c r="E11780">
        <v>0.19</v>
      </c>
      <c r="F11780">
        <f t="shared" si="368"/>
        <v>872.74980000000005</v>
      </c>
      <c r="G11780">
        <f t="shared" si="369"/>
        <v>3720.6702</v>
      </c>
      <c r="H11780">
        <v>3</v>
      </c>
      <c r="I11780" s="17">
        <v>45344</v>
      </c>
      <c r="J11780" s="17">
        <v>45350</v>
      </c>
      <c r="K11780" t="s">
        <v>31</v>
      </c>
      <c r="L11780" t="s">
        <v>27</v>
      </c>
      <c r="M11780">
        <v>1219.75</v>
      </c>
      <c r="N11780" t="s">
        <v>28</v>
      </c>
    </row>
    <row r="11781" spans="1:14" ht="14.25" customHeight="1" x14ac:dyDescent="0.3">
      <c r="A11781" t="s">
        <v>1434</v>
      </c>
      <c r="B11781" t="s">
        <v>13</v>
      </c>
      <c r="C11781" t="s">
        <v>36</v>
      </c>
      <c r="D11781">
        <v>4596.7</v>
      </c>
      <c r="E11781">
        <v>0.21</v>
      </c>
      <c r="F11781">
        <f t="shared" si="368"/>
        <v>965.3069999999999</v>
      </c>
      <c r="G11781">
        <f t="shared" si="369"/>
        <v>3631.393</v>
      </c>
      <c r="H11781">
        <v>3</v>
      </c>
      <c r="I11781" s="17">
        <v>45315</v>
      </c>
      <c r="J11781" s="17">
        <v>45316</v>
      </c>
      <c r="K11781" t="s">
        <v>31</v>
      </c>
      <c r="L11781" t="s">
        <v>16</v>
      </c>
      <c r="M11781">
        <v>527.46</v>
      </c>
      <c r="N11781" t="s">
        <v>39</v>
      </c>
    </row>
    <row r="11782" spans="1:14" ht="14.25" customHeight="1" x14ac:dyDescent="0.3">
      <c r="A11782" t="s">
        <v>2780</v>
      </c>
      <c r="B11782" t="s">
        <v>25</v>
      </c>
      <c r="C11782" t="s">
        <v>36</v>
      </c>
      <c r="D11782">
        <v>4597.01</v>
      </c>
      <c r="E11782">
        <v>0.25</v>
      </c>
      <c r="F11782">
        <f t="shared" si="368"/>
        <v>1149.2525000000001</v>
      </c>
      <c r="G11782">
        <f t="shared" si="369"/>
        <v>3447.7575000000002</v>
      </c>
      <c r="H11782">
        <v>3</v>
      </c>
      <c r="I11782" s="17">
        <v>45509</v>
      </c>
      <c r="J11782" s="17">
        <v>45515</v>
      </c>
      <c r="K11782" t="s">
        <v>21</v>
      </c>
      <c r="L11782" t="s">
        <v>16</v>
      </c>
      <c r="M11782">
        <v>1148.42</v>
      </c>
      <c r="N11782" t="s">
        <v>34</v>
      </c>
    </row>
    <row r="11783" spans="1:14" ht="14.25" customHeight="1" x14ac:dyDescent="0.3">
      <c r="A11783" t="s">
        <v>10294</v>
      </c>
      <c r="B11783" t="s">
        <v>41</v>
      </c>
      <c r="C11783" t="s">
        <v>20</v>
      </c>
      <c r="D11783">
        <v>4597.32</v>
      </c>
      <c r="E11783">
        <v>0.47</v>
      </c>
      <c r="F11783">
        <f t="shared" si="368"/>
        <v>2160.7403999999997</v>
      </c>
      <c r="G11783">
        <f t="shared" si="369"/>
        <v>2436.5796</v>
      </c>
      <c r="H11783">
        <v>3</v>
      </c>
      <c r="I11783" s="17">
        <v>45091</v>
      </c>
      <c r="J11783" s="17">
        <v>45095</v>
      </c>
      <c r="K11783" t="s">
        <v>21</v>
      </c>
      <c r="L11783" t="s">
        <v>27</v>
      </c>
      <c r="M11783">
        <v>940.55</v>
      </c>
      <c r="N11783" t="s">
        <v>39</v>
      </c>
    </row>
    <row r="11784" spans="1:14" ht="14.25" customHeight="1" x14ac:dyDescent="0.3">
      <c r="A11784" t="s">
        <v>5762</v>
      </c>
      <c r="B11784" t="s">
        <v>19</v>
      </c>
      <c r="C11784" t="s">
        <v>14</v>
      </c>
      <c r="D11784">
        <v>4597.53</v>
      </c>
      <c r="E11784">
        <v>0.17</v>
      </c>
      <c r="F11784">
        <f t="shared" si="368"/>
        <v>781.58010000000002</v>
      </c>
      <c r="G11784">
        <f t="shared" si="369"/>
        <v>3815.9498999999996</v>
      </c>
      <c r="H11784">
        <v>3</v>
      </c>
      <c r="I11784" s="17">
        <v>45563</v>
      </c>
      <c r="J11784" s="17">
        <v>45566</v>
      </c>
      <c r="K11784" t="s">
        <v>15</v>
      </c>
      <c r="L11784" t="s">
        <v>16</v>
      </c>
      <c r="M11784">
        <v>485.55</v>
      </c>
      <c r="N11784" t="s">
        <v>23</v>
      </c>
    </row>
    <row r="11785" spans="1:14" ht="14.25" customHeight="1" x14ac:dyDescent="0.3">
      <c r="A11785" t="s">
        <v>2346</v>
      </c>
      <c r="B11785" t="s">
        <v>25</v>
      </c>
      <c r="C11785" t="s">
        <v>20</v>
      </c>
      <c r="D11785">
        <v>4598.01</v>
      </c>
      <c r="E11785">
        <v>0.15</v>
      </c>
      <c r="F11785">
        <f t="shared" si="368"/>
        <v>689.70150000000001</v>
      </c>
      <c r="G11785">
        <f t="shared" si="369"/>
        <v>3908.3085000000001</v>
      </c>
      <c r="H11785">
        <v>3</v>
      </c>
      <c r="I11785" s="17">
        <v>45369</v>
      </c>
      <c r="J11785" s="17">
        <v>45374</v>
      </c>
      <c r="K11785" t="s">
        <v>15</v>
      </c>
      <c r="L11785" t="s">
        <v>16</v>
      </c>
      <c r="M11785">
        <v>1169.8900000000001</v>
      </c>
      <c r="N11785" t="s">
        <v>48</v>
      </c>
    </row>
    <row r="11786" spans="1:14" ht="14.25" customHeight="1" x14ac:dyDescent="0.3">
      <c r="A11786" t="s">
        <v>2114</v>
      </c>
      <c r="B11786" t="s">
        <v>19</v>
      </c>
      <c r="C11786" t="s">
        <v>26</v>
      </c>
      <c r="D11786">
        <v>4599.38</v>
      </c>
      <c r="E11786">
        <v>0.18</v>
      </c>
      <c r="F11786">
        <f t="shared" si="368"/>
        <v>827.88839999999993</v>
      </c>
      <c r="G11786">
        <f t="shared" si="369"/>
        <v>3771.4916000000003</v>
      </c>
      <c r="H11786">
        <v>3</v>
      </c>
      <c r="I11786" s="17">
        <v>45339</v>
      </c>
      <c r="J11786" s="17">
        <v>45345</v>
      </c>
      <c r="K11786" t="s">
        <v>15</v>
      </c>
      <c r="L11786" t="s">
        <v>16</v>
      </c>
      <c r="M11786">
        <v>819.36</v>
      </c>
      <c r="N11786" t="s">
        <v>17</v>
      </c>
    </row>
    <row r="11787" spans="1:14" ht="14.25" customHeight="1" x14ac:dyDescent="0.3">
      <c r="A11787" t="s">
        <v>10736</v>
      </c>
      <c r="B11787" t="s">
        <v>41</v>
      </c>
      <c r="C11787" t="s">
        <v>33</v>
      </c>
      <c r="D11787">
        <v>4601.3</v>
      </c>
      <c r="E11787">
        <v>0.24</v>
      </c>
      <c r="F11787">
        <f t="shared" si="368"/>
        <v>1104.3119999999999</v>
      </c>
      <c r="G11787">
        <f t="shared" si="369"/>
        <v>3496.9880000000003</v>
      </c>
      <c r="H11787">
        <v>3</v>
      </c>
      <c r="I11787" s="17">
        <v>45187</v>
      </c>
      <c r="J11787" s="17">
        <v>45192</v>
      </c>
      <c r="K11787" t="s">
        <v>21</v>
      </c>
      <c r="L11787" t="s">
        <v>16</v>
      </c>
      <c r="M11787">
        <v>705.57</v>
      </c>
      <c r="N11787" t="s">
        <v>34</v>
      </c>
    </row>
    <row r="11788" spans="1:14" ht="14.25" customHeight="1" x14ac:dyDescent="0.3">
      <c r="A11788" t="s">
        <v>13262</v>
      </c>
      <c r="B11788" t="s">
        <v>41</v>
      </c>
      <c r="C11788" t="s">
        <v>14</v>
      </c>
      <c r="D11788">
        <v>4602.46</v>
      </c>
      <c r="E11788">
        <v>0.27</v>
      </c>
      <c r="F11788">
        <f t="shared" si="368"/>
        <v>1242.6642000000002</v>
      </c>
      <c r="G11788">
        <f t="shared" si="369"/>
        <v>3359.7957999999999</v>
      </c>
      <c r="H11788">
        <v>3</v>
      </c>
      <c r="I11788" s="17">
        <v>45046</v>
      </c>
      <c r="J11788" s="17">
        <v>45049</v>
      </c>
      <c r="K11788" t="s">
        <v>15</v>
      </c>
      <c r="L11788" t="s">
        <v>16</v>
      </c>
      <c r="M11788">
        <v>521.4</v>
      </c>
      <c r="N11788" t="s">
        <v>17</v>
      </c>
    </row>
    <row r="11789" spans="1:14" ht="14.25" customHeight="1" x14ac:dyDescent="0.3">
      <c r="A11789" t="s">
        <v>5207</v>
      </c>
      <c r="B11789" t="s">
        <v>19</v>
      </c>
      <c r="C11789" t="s">
        <v>14</v>
      </c>
      <c r="D11789">
        <v>4606.91</v>
      </c>
      <c r="E11789">
        <v>0.21</v>
      </c>
      <c r="F11789">
        <f t="shared" si="368"/>
        <v>967.45109999999988</v>
      </c>
      <c r="G11789">
        <f t="shared" si="369"/>
        <v>3639.4589000000001</v>
      </c>
      <c r="H11789">
        <v>3</v>
      </c>
      <c r="I11789" s="17">
        <v>45395</v>
      </c>
      <c r="J11789" s="17">
        <v>45400</v>
      </c>
      <c r="K11789" t="s">
        <v>21</v>
      </c>
      <c r="L11789" t="s">
        <v>27</v>
      </c>
      <c r="M11789">
        <v>850.12</v>
      </c>
      <c r="N11789" t="s">
        <v>34</v>
      </c>
    </row>
    <row r="11790" spans="1:14" ht="14.25" customHeight="1" x14ac:dyDescent="0.3">
      <c r="A11790" t="s">
        <v>11454</v>
      </c>
      <c r="B11790" t="s">
        <v>19</v>
      </c>
      <c r="C11790" t="s">
        <v>26</v>
      </c>
      <c r="D11790">
        <v>4608.9399999999996</v>
      </c>
      <c r="E11790">
        <v>0.33</v>
      </c>
      <c r="F11790">
        <f t="shared" si="368"/>
        <v>1520.9502</v>
      </c>
      <c r="G11790">
        <f t="shared" si="369"/>
        <v>3087.9897999999994</v>
      </c>
      <c r="H11790">
        <v>3</v>
      </c>
      <c r="I11790" s="17">
        <v>45278</v>
      </c>
      <c r="J11790" s="17">
        <v>45285</v>
      </c>
      <c r="K11790" t="s">
        <v>21</v>
      </c>
      <c r="L11790" t="s">
        <v>22</v>
      </c>
      <c r="M11790">
        <v>295.87</v>
      </c>
      <c r="N11790" t="s">
        <v>28</v>
      </c>
    </row>
    <row r="11791" spans="1:14" ht="14.25" customHeight="1" x14ac:dyDescent="0.3">
      <c r="A11791" t="s">
        <v>262</v>
      </c>
      <c r="B11791" t="s">
        <v>25</v>
      </c>
      <c r="C11791" t="s">
        <v>14</v>
      </c>
      <c r="D11791">
        <v>4609.2</v>
      </c>
      <c r="E11791">
        <v>0.4</v>
      </c>
      <c r="F11791">
        <f t="shared" si="368"/>
        <v>1843.68</v>
      </c>
      <c r="G11791">
        <f t="shared" si="369"/>
        <v>2765.5199999999995</v>
      </c>
      <c r="H11791">
        <v>3</v>
      </c>
      <c r="I11791" s="17">
        <v>45137</v>
      </c>
      <c r="J11791" s="17">
        <v>45144</v>
      </c>
      <c r="K11791" t="s">
        <v>21</v>
      </c>
      <c r="L11791" t="s">
        <v>22</v>
      </c>
      <c r="M11791">
        <v>244.12</v>
      </c>
      <c r="N11791" t="s">
        <v>48</v>
      </c>
    </row>
    <row r="11792" spans="1:14" ht="14.25" customHeight="1" x14ac:dyDescent="0.3">
      <c r="A11792" t="s">
        <v>13710</v>
      </c>
      <c r="B11792" t="s">
        <v>13</v>
      </c>
      <c r="C11792" t="s">
        <v>36</v>
      </c>
      <c r="D11792">
        <v>4609.42</v>
      </c>
      <c r="E11792">
        <v>0.15</v>
      </c>
      <c r="F11792">
        <f t="shared" si="368"/>
        <v>691.41300000000001</v>
      </c>
      <c r="G11792">
        <f t="shared" si="369"/>
        <v>3918.0070000000001</v>
      </c>
      <c r="H11792">
        <v>3</v>
      </c>
      <c r="I11792" s="17">
        <v>45183</v>
      </c>
      <c r="J11792" s="17">
        <v>45185</v>
      </c>
      <c r="K11792" t="s">
        <v>31</v>
      </c>
      <c r="L11792" t="s">
        <v>27</v>
      </c>
      <c r="M11792">
        <v>827.81</v>
      </c>
      <c r="N11792" t="s">
        <v>28</v>
      </c>
    </row>
    <row r="11793" spans="1:14" ht="14.25" customHeight="1" x14ac:dyDescent="0.3">
      <c r="A11793" t="s">
        <v>6921</v>
      </c>
      <c r="B11793" t="s">
        <v>19</v>
      </c>
      <c r="C11793" t="s">
        <v>26</v>
      </c>
      <c r="D11793">
        <v>4610.12</v>
      </c>
      <c r="E11793">
        <v>0.28000000000000003</v>
      </c>
      <c r="F11793">
        <f t="shared" si="368"/>
        <v>1290.8336000000002</v>
      </c>
      <c r="G11793">
        <f t="shared" si="369"/>
        <v>3319.2864</v>
      </c>
      <c r="H11793">
        <v>3</v>
      </c>
      <c r="I11793" s="17">
        <v>45121</v>
      </c>
      <c r="J11793" s="17">
        <v>45123</v>
      </c>
      <c r="K11793" t="s">
        <v>15</v>
      </c>
      <c r="L11793" t="s">
        <v>16</v>
      </c>
      <c r="M11793">
        <v>569.72</v>
      </c>
      <c r="N11793" t="s">
        <v>17</v>
      </c>
    </row>
    <row r="11794" spans="1:14" ht="14.25" customHeight="1" x14ac:dyDescent="0.3">
      <c r="A11794" t="s">
        <v>9743</v>
      </c>
      <c r="B11794" t="s">
        <v>13</v>
      </c>
      <c r="C11794" t="s">
        <v>36</v>
      </c>
      <c r="D11794">
        <v>4615.9799999999996</v>
      </c>
      <c r="E11794">
        <v>0.34</v>
      </c>
      <c r="F11794">
        <f t="shared" si="368"/>
        <v>1569.4331999999999</v>
      </c>
      <c r="G11794">
        <f t="shared" si="369"/>
        <v>3046.5467999999996</v>
      </c>
      <c r="H11794">
        <v>3</v>
      </c>
      <c r="I11794" s="17">
        <v>45603</v>
      </c>
      <c r="J11794" s="17">
        <v>45607</v>
      </c>
      <c r="K11794" t="s">
        <v>31</v>
      </c>
      <c r="L11794" t="s">
        <v>22</v>
      </c>
      <c r="M11794">
        <v>1084.45</v>
      </c>
      <c r="N11794" t="s">
        <v>34</v>
      </c>
    </row>
    <row r="11795" spans="1:14" ht="14.25" customHeight="1" x14ac:dyDescent="0.3">
      <c r="A11795" t="s">
        <v>10538</v>
      </c>
      <c r="B11795" t="s">
        <v>25</v>
      </c>
      <c r="C11795" t="s">
        <v>36</v>
      </c>
      <c r="D11795">
        <v>4618.9799999999996</v>
      </c>
      <c r="E11795">
        <v>0.31</v>
      </c>
      <c r="F11795">
        <f t="shared" si="368"/>
        <v>1431.8837999999998</v>
      </c>
      <c r="G11795">
        <f t="shared" si="369"/>
        <v>3187.0962</v>
      </c>
      <c r="H11795">
        <v>3</v>
      </c>
      <c r="I11795" s="17">
        <v>45337</v>
      </c>
      <c r="J11795" s="17">
        <v>45343</v>
      </c>
      <c r="K11795" t="s">
        <v>15</v>
      </c>
      <c r="L11795" t="s">
        <v>22</v>
      </c>
      <c r="M11795">
        <v>791.05</v>
      </c>
      <c r="N11795" t="s">
        <v>28</v>
      </c>
    </row>
    <row r="11796" spans="1:14" ht="14.25" customHeight="1" x14ac:dyDescent="0.3">
      <c r="A11796" t="s">
        <v>6737</v>
      </c>
      <c r="B11796" t="s">
        <v>19</v>
      </c>
      <c r="C11796" t="s">
        <v>20</v>
      </c>
      <c r="D11796">
        <v>4632.72</v>
      </c>
      <c r="E11796">
        <v>0.18</v>
      </c>
      <c r="F11796">
        <f t="shared" si="368"/>
        <v>833.88959999999997</v>
      </c>
      <c r="G11796">
        <f t="shared" si="369"/>
        <v>3798.8304000000003</v>
      </c>
      <c r="H11796">
        <v>3</v>
      </c>
      <c r="I11796" s="17">
        <v>44975</v>
      </c>
      <c r="J11796" s="17">
        <v>44976</v>
      </c>
      <c r="K11796" t="s">
        <v>31</v>
      </c>
      <c r="L11796" t="s">
        <v>27</v>
      </c>
      <c r="M11796">
        <v>811</v>
      </c>
      <c r="N11796" t="s">
        <v>23</v>
      </c>
    </row>
    <row r="11797" spans="1:14" ht="14.25" customHeight="1" x14ac:dyDescent="0.3">
      <c r="A11797" t="s">
        <v>7826</v>
      </c>
      <c r="B11797" t="s">
        <v>13</v>
      </c>
      <c r="C11797" t="s">
        <v>14</v>
      </c>
      <c r="D11797">
        <v>4634.92</v>
      </c>
      <c r="E11797">
        <v>0.04</v>
      </c>
      <c r="F11797">
        <f t="shared" si="368"/>
        <v>185.39680000000001</v>
      </c>
      <c r="G11797">
        <f t="shared" si="369"/>
        <v>4449.5231999999996</v>
      </c>
      <c r="H11797">
        <v>3</v>
      </c>
      <c r="I11797" s="17">
        <v>45371</v>
      </c>
      <c r="J11797" s="17">
        <v>45377</v>
      </c>
      <c r="K11797" t="s">
        <v>31</v>
      </c>
      <c r="L11797" t="s">
        <v>22</v>
      </c>
      <c r="M11797">
        <v>1230.32</v>
      </c>
      <c r="N11797" t="s">
        <v>34</v>
      </c>
    </row>
    <row r="11798" spans="1:14" ht="14.25" customHeight="1" x14ac:dyDescent="0.3">
      <c r="A11798" t="s">
        <v>6632</v>
      </c>
      <c r="B11798" t="s">
        <v>41</v>
      </c>
      <c r="C11798" t="s">
        <v>36</v>
      </c>
      <c r="D11798">
        <v>4639.1499999999996</v>
      </c>
      <c r="E11798">
        <v>0.05</v>
      </c>
      <c r="F11798">
        <f t="shared" si="368"/>
        <v>231.95749999999998</v>
      </c>
      <c r="G11798">
        <f t="shared" si="369"/>
        <v>4407.1924999999992</v>
      </c>
      <c r="H11798">
        <v>3</v>
      </c>
      <c r="I11798" s="17">
        <v>45599</v>
      </c>
      <c r="J11798" s="17">
        <v>45606</v>
      </c>
      <c r="K11798" t="s">
        <v>15</v>
      </c>
      <c r="L11798" t="s">
        <v>27</v>
      </c>
      <c r="M11798">
        <v>962.35</v>
      </c>
      <c r="N11798" t="s">
        <v>48</v>
      </c>
    </row>
    <row r="11799" spans="1:14" ht="14.25" customHeight="1" x14ac:dyDescent="0.3">
      <c r="A11799" t="s">
        <v>14734</v>
      </c>
      <c r="B11799" t="s">
        <v>41</v>
      </c>
      <c r="C11799" t="s">
        <v>20</v>
      </c>
      <c r="D11799">
        <v>4639.68</v>
      </c>
      <c r="E11799">
        <v>0.49</v>
      </c>
      <c r="F11799">
        <f t="shared" si="368"/>
        <v>2273.4432000000002</v>
      </c>
      <c r="G11799">
        <f t="shared" si="369"/>
        <v>2366.2368000000001</v>
      </c>
      <c r="H11799">
        <v>3</v>
      </c>
      <c r="I11799" s="17">
        <v>45287</v>
      </c>
      <c r="J11799" s="17">
        <v>45293</v>
      </c>
      <c r="K11799" t="s">
        <v>31</v>
      </c>
      <c r="L11799" t="s">
        <v>22</v>
      </c>
      <c r="M11799">
        <v>1085.1199999999999</v>
      </c>
      <c r="N11799" t="s">
        <v>39</v>
      </c>
    </row>
    <row r="11800" spans="1:14" ht="14.25" customHeight="1" x14ac:dyDescent="0.3">
      <c r="A11800" t="s">
        <v>8633</v>
      </c>
      <c r="B11800" t="s">
        <v>25</v>
      </c>
      <c r="C11800" t="s">
        <v>36</v>
      </c>
      <c r="D11800">
        <v>4644.0200000000004</v>
      </c>
      <c r="E11800">
        <v>0.02</v>
      </c>
      <c r="F11800">
        <f t="shared" si="368"/>
        <v>92.880400000000009</v>
      </c>
      <c r="G11800">
        <f t="shared" si="369"/>
        <v>4551.1396000000004</v>
      </c>
      <c r="H11800">
        <v>3</v>
      </c>
      <c r="I11800" s="17">
        <v>45117</v>
      </c>
      <c r="J11800" s="17">
        <v>45121</v>
      </c>
      <c r="K11800" t="s">
        <v>21</v>
      </c>
      <c r="L11800" t="s">
        <v>27</v>
      </c>
      <c r="M11800">
        <v>938.68</v>
      </c>
      <c r="N11800" t="s">
        <v>23</v>
      </c>
    </row>
    <row r="11801" spans="1:14" ht="14.25" customHeight="1" x14ac:dyDescent="0.3">
      <c r="A11801" t="s">
        <v>4962</v>
      </c>
      <c r="B11801" t="s">
        <v>13</v>
      </c>
      <c r="C11801" t="s">
        <v>33</v>
      </c>
      <c r="D11801">
        <v>4649.53</v>
      </c>
      <c r="E11801">
        <v>0.49</v>
      </c>
      <c r="F11801">
        <f t="shared" si="368"/>
        <v>2278.2696999999998</v>
      </c>
      <c r="G11801">
        <f t="shared" si="369"/>
        <v>2371.2602999999999</v>
      </c>
      <c r="H11801">
        <v>3</v>
      </c>
      <c r="I11801" s="17">
        <v>45529</v>
      </c>
      <c r="J11801" s="17">
        <v>45536</v>
      </c>
      <c r="K11801" t="s">
        <v>31</v>
      </c>
      <c r="L11801" t="s">
        <v>27</v>
      </c>
      <c r="M11801">
        <v>1330.27</v>
      </c>
      <c r="N11801" t="s">
        <v>48</v>
      </c>
    </row>
    <row r="11802" spans="1:14" ht="14.25" customHeight="1" x14ac:dyDescent="0.3">
      <c r="A11802" t="s">
        <v>7019</v>
      </c>
      <c r="B11802" t="s">
        <v>19</v>
      </c>
      <c r="C11802" t="s">
        <v>33</v>
      </c>
      <c r="D11802">
        <v>4656.05</v>
      </c>
      <c r="E11802">
        <v>0.2</v>
      </c>
      <c r="F11802">
        <f t="shared" si="368"/>
        <v>931.21</v>
      </c>
      <c r="G11802">
        <f t="shared" si="369"/>
        <v>3724.84</v>
      </c>
      <c r="H11802">
        <v>3</v>
      </c>
      <c r="I11802" s="17">
        <v>45645</v>
      </c>
      <c r="J11802" s="17">
        <v>45648</v>
      </c>
      <c r="K11802" t="s">
        <v>21</v>
      </c>
      <c r="L11802" t="s">
        <v>16</v>
      </c>
      <c r="M11802">
        <v>407.98</v>
      </c>
      <c r="N11802" t="s">
        <v>28</v>
      </c>
    </row>
    <row r="11803" spans="1:14" ht="14.25" customHeight="1" x14ac:dyDescent="0.3">
      <c r="A11803" t="s">
        <v>10760</v>
      </c>
      <c r="B11803" t="s">
        <v>25</v>
      </c>
      <c r="C11803" t="s">
        <v>33</v>
      </c>
      <c r="D11803">
        <v>4657.84</v>
      </c>
      <c r="E11803">
        <v>0.28000000000000003</v>
      </c>
      <c r="F11803">
        <f t="shared" si="368"/>
        <v>1304.1952000000001</v>
      </c>
      <c r="G11803">
        <f t="shared" si="369"/>
        <v>3353.6448</v>
      </c>
      <c r="H11803">
        <v>3</v>
      </c>
      <c r="I11803" s="17">
        <v>45092</v>
      </c>
      <c r="J11803" s="17">
        <v>45093</v>
      </c>
      <c r="K11803" t="s">
        <v>15</v>
      </c>
      <c r="L11803" t="s">
        <v>22</v>
      </c>
      <c r="M11803">
        <v>1102.45</v>
      </c>
      <c r="N11803" t="s">
        <v>34</v>
      </c>
    </row>
    <row r="11804" spans="1:14" ht="14.25" customHeight="1" x14ac:dyDescent="0.3">
      <c r="A11804" t="s">
        <v>8965</v>
      </c>
      <c r="B11804" t="s">
        <v>41</v>
      </c>
      <c r="C11804" t="s">
        <v>36</v>
      </c>
      <c r="D11804">
        <v>4657.93</v>
      </c>
      <c r="E11804">
        <v>0.03</v>
      </c>
      <c r="F11804">
        <f t="shared" si="368"/>
        <v>139.7379</v>
      </c>
      <c r="G11804">
        <f t="shared" si="369"/>
        <v>4518.1921000000002</v>
      </c>
      <c r="H11804">
        <v>3</v>
      </c>
      <c r="I11804" s="17">
        <v>45037</v>
      </c>
      <c r="J11804" s="17">
        <v>45040</v>
      </c>
      <c r="K11804" t="s">
        <v>21</v>
      </c>
      <c r="L11804" t="s">
        <v>27</v>
      </c>
      <c r="M11804">
        <v>668.15</v>
      </c>
      <c r="N11804" t="s">
        <v>39</v>
      </c>
    </row>
    <row r="11805" spans="1:14" ht="14.25" customHeight="1" x14ac:dyDescent="0.3">
      <c r="A11805" t="s">
        <v>2369</v>
      </c>
      <c r="B11805" t="s">
        <v>13</v>
      </c>
      <c r="C11805" t="s">
        <v>14</v>
      </c>
      <c r="D11805">
        <v>4659.17</v>
      </c>
      <c r="E11805">
        <v>0.36</v>
      </c>
      <c r="F11805">
        <f t="shared" si="368"/>
        <v>1677.3011999999999</v>
      </c>
      <c r="G11805">
        <f t="shared" si="369"/>
        <v>2981.8688000000002</v>
      </c>
      <c r="H11805">
        <v>3</v>
      </c>
      <c r="I11805" s="17">
        <v>44957</v>
      </c>
      <c r="J11805" s="17">
        <v>44959</v>
      </c>
      <c r="K11805" t="s">
        <v>21</v>
      </c>
      <c r="L11805" t="s">
        <v>16</v>
      </c>
      <c r="M11805">
        <v>1123.83</v>
      </c>
      <c r="N11805" t="s">
        <v>28</v>
      </c>
    </row>
    <row r="11806" spans="1:14" ht="14.25" customHeight="1" x14ac:dyDescent="0.3">
      <c r="A11806" t="s">
        <v>8937</v>
      </c>
      <c r="B11806" t="s">
        <v>13</v>
      </c>
      <c r="C11806" t="s">
        <v>26</v>
      </c>
      <c r="D11806">
        <v>4660.67</v>
      </c>
      <c r="E11806">
        <v>0.17</v>
      </c>
      <c r="F11806">
        <f t="shared" si="368"/>
        <v>792.3139000000001</v>
      </c>
      <c r="G11806">
        <f t="shared" si="369"/>
        <v>3868.3561</v>
      </c>
      <c r="H11806">
        <v>3</v>
      </c>
      <c r="I11806" s="17">
        <v>45589</v>
      </c>
      <c r="J11806" s="17">
        <v>45593</v>
      </c>
      <c r="K11806" t="s">
        <v>21</v>
      </c>
      <c r="L11806" t="s">
        <v>16</v>
      </c>
      <c r="M11806">
        <v>680.29</v>
      </c>
      <c r="N11806" t="s">
        <v>23</v>
      </c>
    </row>
    <row r="11807" spans="1:14" ht="14.25" customHeight="1" x14ac:dyDescent="0.3">
      <c r="A11807" t="s">
        <v>11679</v>
      </c>
      <c r="B11807" t="s">
        <v>19</v>
      </c>
      <c r="C11807" t="s">
        <v>36</v>
      </c>
      <c r="D11807">
        <v>4661.79</v>
      </c>
      <c r="E11807">
        <v>0.08</v>
      </c>
      <c r="F11807">
        <f t="shared" si="368"/>
        <v>372.94319999999999</v>
      </c>
      <c r="G11807">
        <f t="shared" si="369"/>
        <v>4288.8468000000003</v>
      </c>
      <c r="H11807">
        <v>3</v>
      </c>
      <c r="I11807" s="17">
        <v>45624</v>
      </c>
      <c r="J11807" s="17">
        <v>45629</v>
      </c>
      <c r="K11807" t="s">
        <v>21</v>
      </c>
      <c r="L11807" t="s">
        <v>22</v>
      </c>
      <c r="M11807">
        <v>764.78</v>
      </c>
      <c r="N11807" t="s">
        <v>48</v>
      </c>
    </row>
    <row r="11808" spans="1:14" ht="14.25" customHeight="1" x14ac:dyDescent="0.3">
      <c r="A11808" t="s">
        <v>10259</v>
      </c>
      <c r="B11808" t="s">
        <v>19</v>
      </c>
      <c r="C11808" t="s">
        <v>14</v>
      </c>
      <c r="D11808">
        <v>4661.8500000000004</v>
      </c>
      <c r="E11808">
        <v>0.18</v>
      </c>
      <c r="F11808">
        <f t="shared" si="368"/>
        <v>839.13300000000004</v>
      </c>
      <c r="G11808">
        <f t="shared" si="369"/>
        <v>3822.7170000000006</v>
      </c>
      <c r="H11808">
        <v>3</v>
      </c>
      <c r="I11808" s="17">
        <v>45492</v>
      </c>
      <c r="J11808" s="17">
        <v>45496</v>
      </c>
      <c r="K11808" t="s">
        <v>21</v>
      </c>
      <c r="L11808" t="s">
        <v>16</v>
      </c>
      <c r="M11808">
        <v>998.93</v>
      </c>
      <c r="N11808" t="s">
        <v>39</v>
      </c>
    </row>
    <row r="11809" spans="1:14" ht="14.25" customHeight="1" x14ac:dyDescent="0.3">
      <c r="A11809" t="s">
        <v>4693</v>
      </c>
      <c r="B11809" t="s">
        <v>25</v>
      </c>
      <c r="C11809" t="s">
        <v>36</v>
      </c>
      <c r="D11809">
        <v>4662.63</v>
      </c>
      <c r="E11809">
        <v>7.0000000000000007E-2</v>
      </c>
      <c r="F11809">
        <f t="shared" si="368"/>
        <v>326.38410000000005</v>
      </c>
      <c r="G11809">
        <f t="shared" si="369"/>
        <v>4336.2458999999999</v>
      </c>
      <c r="H11809">
        <v>3</v>
      </c>
      <c r="I11809" s="17">
        <v>45078</v>
      </c>
      <c r="J11809" s="17">
        <v>45083</v>
      </c>
      <c r="K11809" t="s">
        <v>21</v>
      </c>
      <c r="L11809" t="s">
        <v>27</v>
      </c>
      <c r="M11809">
        <v>860.13</v>
      </c>
      <c r="N11809" t="s">
        <v>28</v>
      </c>
    </row>
    <row r="11810" spans="1:14" ht="14.25" customHeight="1" x14ac:dyDescent="0.3">
      <c r="A11810" t="s">
        <v>14470</v>
      </c>
      <c r="B11810" t="s">
        <v>13</v>
      </c>
      <c r="C11810" t="s">
        <v>33</v>
      </c>
      <c r="D11810">
        <v>4665.54</v>
      </c>
      <c r="E11810">
        <v>0.37</v>
      </c>
      <c r="F11810">
        <f t="shared" si="368"/>
        <v>1726.2498000000001</v>
      </c>
      <c r="G11810">
        <f t="shared" si="369"/>
        <v>2939.2901999999999</v>
      </c>
      <c r="H11810">
        <v>3</v>
      </c>
      <c r="I11810" s="17">
        <v>45272</v>
      </c>
      <c r="J11810" s="17">
        <v>45279</v>
      </c>
      <c r="K11810" t="s">
        <v>31</v>
      </c>
      <c r="L11810" t="s">
        <v>16</v>
      </c>
      <c r="M11810">
        <v>1195.2</v>
      </c>
      <c r="N11810" t="s">
        <v>23</v>
      </c>
    </row>
    <row r="11811" spans="1:14" ht="14.25" customHeight="1" x14ac:dyDescent="0.3">
      <c r="A11811" t="s">
        <v>13669</v>
      </c>
      <c r="B11811" t="s">
        <v>25</v>
      </c>
      <c r="C11811" t="s">
        <v>36</v>
      </c>
      <c r="D11811">
        <v>4670.45</v>
      </c>
      <c r="E11811">
        <v>0.33</v>
      </c>
      <c r="F11811">
        <f t="shared" si="368"/>
        <v>1541.2484999999999</v>
      </c>
      <c r="G11811">
        <f t="shared" si="369"/>
        <v>3129.2015000000001</v>
      </c>
      <c r="H11811">
        <v>3</v>
      </c>
      <c r="I11811" s="17">
        <v>45071</v>
      </c>
      <c r="J11811" s="17">
        <v>45072</v>
      </c>
      <c r="K11811" t="s">
        <v>15</v>
      </c>
      <c r="L11811" t="s">
        <v>16</v>
      </c>
      <c r="M11811">
        <v>1074.8800000000001</v>
      </c>
      <c r="N11811" t="s">
        <v>48</v>
      </c>
    </row>
    <row r="11812" spans="1:14" ht="14.25" customHeight="1" x14ac:dyDescent="0.3">
      <c r="A11812" t="s">
        <v>624</v>
      </c>
      <c r="B11812" t="s">
        <v>19</v>
      </c>
      <c r="C11812" t="s">
        <v>14</v>
      </c>
      <c r="D11812">
        <v>4673.5200000000004</v>
      </c>
      <c r="E11812">
        <v>0.19</v>
      </c>
      <c r="F11812">
        <f t="shared" si="368"/>
        <v>887.9688000000001</v>
      </c>
      <c r="G11812">
        <f t="shared" si="369"/>
        <v>3785.5512000000003</v>
      </c>
      <c r="H11812">
        <v>3</v>
      </c>
      <c r="I11812" s="17">
        <v>45388</v>
      </c>
      <c r="J11812" s="17">
        <v>45392</v>
      </c>
      <c r="K11812" t="s">
        <v>21</v>
      </c>
      <c r="L11812" t="s">
        <v>16</v>
      </c>
      <c r="M11812">
        <v>652.91</v>
      </c>
      <c r="N11812" t="s">
        <v>34</v>
      </c>
    </row>
    <row r="11813" spans="1:14" ht="14.25" customHeight="1" x14ac:dyDescent="0.3">
      <c r="A11813" t="s">
        <v>13412</v>
      </c>
      <c r="B11813" t="s">
        <v>41</v>
      </c>
      <c r="C11813" t="s">
        <v>36</v>
      </c>
      <c r="D11813">
        <v>4673.8599999999997</v>
      </c>
      <c r="E11813">
        <v>0.46</v>
      </c>
      <c r="F11813">
        <f t="shared" si="368"/>
        <v>2149.9755999999998</v>
      </c>
      <c r="G11813">
        <f t="shared" si="369"/>
        <v>2523.8843999999999</v>
      </c>
      <c r="H11813">
        <v>3</v>
      </c>
      <c r="I11813" s="17">
        <v>45313</v>
      </c>
      <c r="J11813" s="17">
        <v>45320</v>
      </c>
      <c r="K11813" t="s">
        <v>21</v>
      </c>
      <c r="L11813" t="s">
        <v>27</v>
      </c>
      <c r="M11813">
        <v>1251.56</v>
      </c>
      <c r="N11813" t="s">
        <v>28</v>
      </c>
    </row>
    <row r="11814" spans="1:14" ht="14.25" customHeight="1" x14ac:dyDescent="0.3">
      <c r="A11814" t="s">
        <v>10955</v>
      </c>
      <c r="B11814" t="s">
        <v>25</v>
      </c>
      <c r="C11814" t="s">
        <v>33</v>
      </c>
      <c r="D11814">
        <v>4674.12</v>
      </c>
      <c r="E11814">
        <v>0.12</v>
      </c>
      <c r="F11814">
        <f t="shared" si="368"/>
        <v>560.89440000000002</v>
      </c>
      <c r="G11814">
        <f t="shared" si="369"/>
        <v>4113.2255999999998</v>
      </c>
      <c r="H11814">
        <v>3</v>
      </c>
      <c r="I11814" s="17">
        <v>45085</v>
      </c>
      <c r="J11814" s="17">
        <v>45090</v>
      </c>
      <c r="K11814" t="s">
        <v>15</v>
      </c>
      <c r="L11814" t="s">
        <v>27</v>
      </c>
      <c r="M11814">
        <v>843.12</v>
      </c>
      <c r="N11814" t="s">
        <v>39</v>
      </c>
    </row>
    <row r="11815" spans="1:14" ht="14.25" customHeight="1" x14ac:dyDescent="0.3">
      <c r="A11815" t="s">
        <v>13188</v>
      </c>
      <c r="B11815" t="s">
        <v>25</v>
      </c>
      <c r="C11815" t="s">
        <v>14</v>
      </c>
      <c r="D11815">
        <v>4691.74</v>
      </c>
      <c r="E11815">
        <v>0.08</v>
      </c>
      <c r="F11815">
        <f t="shared" si="368"/>
        <v>375.33920000000001</v>
      </c>
      <c r="G11815">
        <f t="shared" si="369"/>
        <v>4316.4007999999994</v>
      </c>
      <c r="H11815">
        <v>3</v>
      </c>
      <c r="I11815" s="17">
        <v>45261</v>
      </c>
      <c r="J11815" s="17">
        <v>45267</v>
      </c>
      <c r="K11815" t="s">
        <v>31</v>
      </c>
      <c r="L11815" t="s">
        <v>22</v>
      </c>
      <c r="M11815">
        <v>570.76</v>
      </c>
      <c r="N11815" t="s">
        <v>17</v>
      </c>
    </row>
    <row r="11816" spans="1:14" ht="14.25" customHeight="1" x14ac:dyDescent="0.3">
      <c r="A11816" t="s">
        <v>13268</v>
      </c>
      <c r="B11816" t="s">
        <v>13</v>
      </c>
      <c r="C11816" t="s">
        <v>20</v>
      </c>
      <c r="D11816">
        <v>4692.3999999999996</v>
      </c>
      <c r="E11816">
        <v>0.18</v>
      </c>
      <c r="F11816">
        <f t="shared" si="368"/>
        <v>844.63199999999995</v>
      </c>
      <c r="G11816">
        <f t="shared" si="369"/>
        <v>3847.7679999999996</v>
      </c>
      <c r="H11816">
        <v>3</v>
      </c>
      <c r="I11816" s="17">
        <v>45059</v>
      </c>
      <c r="J11816" s="17">
        <v>45060</v>
      </c>
      <c r="K11816" t="s">
        <v>21</v>
      </c>
      <c r="L11816" t="s">
        <v>16</v>
      </c>
      <c r="M11816">
        <v>710.72</v>
      </c>
      <c r="N11816" t="s">
        <v>23</v>
      </c>
    </row>
    <row r="11817" spans="1:14" ht="14.25" customHeight="1" x14ac:dyDescent="0.3">
      <c r="A11817" t="s">
        <v>14414</v>
      </c>
      <c r="B11817" t="s">
        <v>13</v>
      </c>
      <c r="C11817" t="s">
        <v>33</v>
      </c>
      <c r="D11817">
        <v>4694.6099999999997</v>
      </c>
      <c r="E11817">
        <v>0.39</v>
      </c>
      <c r="F11817">
        <f t="shared" si="368"/>
        <v>1830.8978999999999</v>
      </c>
      <c r="G11817">
        <f t="shared" si="369"/>
        <v>2863.7120999999997</v>
      </c>
      <c r="H11817">
        <v>3</v>
      </c>
      <c r="I11817" s="17">
        <v>45330</v>
      </c>
      <c r="J11817" s="17">
        <v>45337</v>
      </c>
      <c r="K11817" t="s">
        <v>15</v>
      </c>
      <c r="L11817" t="s">
        <v>16</v>
      </c>
      <c r="M11817">
        <v>1185.18</v>
      </c>
      <c r="N11817" t="s">
        <v>48</v>
      </c>
    </row>
    <row r="11818" spans="1:14" ht="14.25" customHeight="1" x14ac:dyDescent="0.3">
      <c r="A11818" t="s">
        <v>4334</v>
      </c>
      <c r="B11818" t="s">
        <v>41</v>
      </c>
      <c r="C11818" t="s">
        <v>20</v>
      </c>
      <c r="D11818">
        <v>4701.38</v>
      </c>
      <c r="E11818">
        <v>0.35</v>
      </c>
      <c r="F11818">
        <f t="shared" si="368"/>
        <v>1645.4829999999999</v>
      </c>
      <c r="G11818">
        <f t="shared" si="369"/>
        <v>3055.8969999999999</v>
      </c>
      <c r="H11818">
        <v>3</v>
      </c>
      <c r="I11818" s="17">
        <v>45269</v>
      </c>
      <c r="J11818" s="17">
        <v>45275</v>
      </c>
      <c r="K11818" t="s">
        <v>21</v>
      </c>
      <c r="L11818" t="s">
        <v>22</v>
      </c>
      <c r="M11818">
        <v>1151.97</v>
      </c>
      <c r="N11818" t="s">
        <v>34</v>
      </c>
    </row>
    <row r="11819" spans="1:14" ht="14.25" customHeight="1" x14ac:dyDescent="0.3">
      <c r="A11819" t="s">
        <v>361</v>
      </c>
      <c r="B11819" t="s">
        <v>19</v>
      </c>
      <c r="C11819" t="s">
        <v>33</v>
      </c>
      <c r="D11819">
        <v>4708.3999999999996</v>
      </c>
      <c r="E11819">
        <v>0.34</v>
      </c>
      <c r="F11819">
        <f t="shared" si="368"/>
        <v>1600.856</v>
      </c>
      <c r="G11819">
        <f t="shared" si="369"/>
        <v>3107.5439999999999</v>
      </c>
      <c r="H11819">
        <v>3</v>
      </c>
      <c r="I11819" s="17">
        <v>45506</v>
      </c>
      <c r="J11819" s="17">
        <v>45511</v>
      </c>
      <c r="K11819" t="s">
        <v>31</v>
      </c>
      <c r="L11819" t="s">
        <v>16</v>
      </c>
      <c r="M11819">
        <v>1155.56</v>
      </c>
      <c r="N11819" t="s">
        <v>23</v>
      </c>
    </row>
    <row r="11820" spans="1:14" ht="14.25" customHeight="1" x14ac:dyDescent="0.3">
      <c r="A11820" t="s">
        <v>1573</v>
      </c>
      <c r="B11820" t="s">
        <v>13</v>
      </c>
      <c r="C11820" t="s">
        <v>33</v>
      </c>
      <c r="D11820">
        <v>4714.5</v>
      </c>
      <c r="E11820">
        <v>0</v>
      </c>
      <c r="F11820">
        <f t="shared" si="368"/>
        <v>0</v>
      </c>
      <c r="G11820">
        <f t="shared" si="369"/>
        <v>4714.5</v>
      </c>
      <c r="H11820">
        <v>3</v>
      </c>
      <c r="I11820" s="17">
        <v>45204</v>
      </c>
      <c r="J11820" s="17">
        <v>45209</v>
      </c>
      <c r="K11820" t="s">
        <v>21</v>
      </c>
      <c r="L11820" t="s">
        <v>27</v>
      </c>
      <c r="M11820">
        <v>597.09</v>
      </c>
      <c r="N11820" t="s">
        <v>17</v>
      </c>
    </row>
    <row r="11821" spans="1:14" ht="14.25" customHeight="1" x14ac:dyDescent="0.3">
      <c r="A11821" t="s">
        <v>3026</v>
      </c>
      <c r="B11821" t="s">
        <v>41</v>
      </c>
      <c r="C11821" t="s">
        <v>14</v>
      </c>
      <c r="D11821">
        <v>4718.01</v>
      </c>
      <c r="E11821">
        <v>0.15</v>
      </c>
      <c r="F11821">
        <f t="shared" si="368"/>
        <v>707.70150000000001</v>
      </c>
      <c r="G11821">
        <f t="shared" si="369"/>
        <v>4010.3085000000001</v>
      </c>
      <c r="H11821">
        <v>3</v>
      </c>
      <c r="I11821" s="17">
        <v>45317</v>
      </c>
      <c r="J11821" s="17">
        <v>45319</v>
      </c>
      <c r="K11821" t="s">
        <v>31</v>
      </c>
      <c r="L11821" t="s">
        <v>22</v>
      </c>
      <c r="M11821">
        <v>1069.82</v>
      </c>
      <c r="N11821" t="s">
        <v>28</v>
      </c>
    </row>
    <row r="11822" spans="1:14" ht="14.25" customHeight="1" x14ac:dyDescent="0.3">
      <c r="A11822" t="s">
        <v>12828</v>
      </c>
      <c r="B11822" t="s">
        <v>19</v>
      </c>
      <c r="C11822" t="s">
        <v>20</v>
      </c>
      <c r="D11822">
        <v>4721.16</v>
      </c>
      <c r="E11822">
        <v>0.24</v>
      </c>
      <c r="F11822">
        <f t="shared" si="368"/>
        <v>1133.0783999999999</v>
      </c>
      <c r="G11822">
        <f t="shared" si="369"/>
        <v>3588.0816</v>
      </c>
      <c r="H11822">
        <v>3</v>
      </c>
      <c r="I11822" s="17">
        <v>45239</v>
      </c>
      <c r="J11822" s="17">
        <v>45240</v>
      </c>
      <c r="K11822" t="s">
        <v>15</v>
      </c>
      <c r="L11822" t="s">
        <v>22</v>
      </c>
      <c r="M11822">
        <v>391.94</v>
      </c>
      <c r="N11822" t="s">
        <v>34</v>
      </c>
    </row>
    <row r="11823" spans="1:14" ht="14.25" customHeight="1" x14ac:dyDescent="0.3">
      <c r="A11823" t="s">
        <v>2131</v>
      </c>
      <c r="B11823" t="s">
        <v>41</v>
      </c>
      <c r="C11823" t="s">
        <v>20</v>
      </c>
      <c r="D11823">
        <v>4730.2700000000004</v>
      </c>
      <c r="E11823">
        <v>0.09</v>
      </c>
      <c r="F11823">
        <f t="shared" si="368"/>
        <v>425.72430000000003</v>
      </c>
      <c r="G11823">
        <f t="shared" si="369"/>
        <v>4304.5457000000006</v>
      </c>
      <c r="H11823">
        <v>3</v>
      </c>
      <c r="I11823" s="17">
        <v>45394</v>
      </c>
      <c r="J11823" s="17">
        <v>45398</v>
      </c>
      <c r="K11823" t="s">
        <v>15</v>
      </c>
      <c r="L11823" t="s">
        <v>27</v>
      </c>
      <c r="M11823">
        <v>429.77</v>
      </c>
      <c r="N11823" t="s">
        <v>17</v>
      </c>
    </row>
    <row r="11824" spans="1:14" ht="14.25" customHeight="1" x14ac:dyDescent="0.3">
      <c r="A11824" t="s">
        <v>13928</v>
      </c>
      <c r="B11824" t="s">
        <v>41</v>
      </c>
      <c r="C11824" t="s">
        <v>26</v>
      </c>
      <c r="D11824">
        <v>4734.1400000000003</v>
      </c>
      <c r="E11824">
        <v>0.2</v>
      </c>
      <c r="F11824">
        <f t="shared" si="368"/>
        <v>946.82800000000009</v>
      </c>
      <c r="G11824">
        <f t="shared" si="369"/>
        <v>3787.3120000000004</v>
      </c>
      <c r="H11824">
        <v>3</v>
      </c>
      <c r="I11824" s="17">
        <v>45307</v>
      </c>
      <c r="J11824" s="17">
        <v>45308</v>
      </c>
      <c r="K11824" t="s">
        <v>15</v>
      </c>
      <c r="L11824" t="s">
        <v>22</v>
      </c>
      <c r="M11824">
        <v>795.26</v>
      </c>
      <c r="N11824" t="s">
        <v>17</v>
      </c>
    </row>
    <row r="11825" spans="1:14" ht="14.25" customHeight="1" x14ac:dyDescent="0.3">
      <c r="A11825" t="s">
        <v>11965</v>
      </c>
      <c r="B11825" t="s">
        <v>13</v>
      </c>
      <c r="C11825" t="s">
        <v>26</v>
      </c>
      <c r="D11825">
        <v>4735.13</v>
      </c>
      <c r="E11825">
        <v>0.49</v>
      </c>
      <c r="F11825">
        <f t="shared" si="368"/>
        <v>2320.2136999999998</v>
      </c>
      <c r="G11825">
        <f t="shared" si="369"/>
        <v>2414.9163000000003</v>
      </c>
      <c r="H11825">
        <v>3</v>
      </c>
      <c r="I11825" s="17">
        <v>45288</v>
      </c>
      <c r="J11825" s="17">
        <v>45293</v>
      </c>
      <c r="K11825" t="s">
        <v>15</v>
      </c>
      <c r="L11825" t="s">
        <v>16</v>
      </c>
      <c r="M11825">
        <v>446.94</v>
      </c>
      <c r="N11825" t="s">
        <v>23</v>
      </c>
    </row>
    <row r="11826" spans="1:14" ht="14.25" customHeight="1" x14ac:dyDescent="0.3">
      <c r="A11826" t="s">
        <v>11973</v>
      </c>
      <c r="B11826" t="s">
        <v>19</v>
      </c>
      <c r="C11826" t="s">
        <v>20</v>
      </c>
      <c r="D11826">
        <v>4735.6400000000003</v>
      </c>
      <c r="E11826">
        <v>0.42</v>
      </c>
      <c r="F11826">
        <f t="shared" si="368"/>
        <v>1988.9688000000001</v>
      </c>
      <c r="G11826">
        <f t="shared" si="369"/>
        <v>2746.6712000000002</v>
      </c>
      <c r="H11826">
        <v>3</v>
      </c>
      <c r="I11826" s="17">
        <v>45316</v>
      </c>
      <c r="J11826" s="17">
        <v>45323</v>
      </c>
      <c r="K11826" t="s">
        <v>31</v>
      </c>
      <c r="L11826" t="s">
        <v>16</v>
      </c>
      <c r="M11826">
        <v>1408.22</v>
      </c>
      <c r="N11826" t="s">
        <v>48</v>
      </c>
    </row>
    <row r="11827" spans="1:14" ht="14.25" customHeight="1" x14ac:dyDescent="0.3">
      <c r="A11827" t="s">
        <v>5102</v>
      </c>
      <c r="B11827" t="s">
        <v>19</v>
      </c>
      <c r="C11827" t="s">
        <v>33</v>
      </c>
      <c r="D11827">
        <v>4736.8</v>
      </c>
      <c r="E11827">
        <v>0.39</v>
      </c>
      <c r="F11827">
        <f t="shared" si="368"/>
        <v>1847.3520000000001</v>
      </c>
      <c r="G11827">
        <f t="shared" si="369"/>
        <v>2889.4480000000003</v>
      </c>
      <c r="H11827">
        <v>3</v>
      </c>
      <c r="I11827" s="17">
        <v>45238</v>
      </c>
      <c r="J11827" s="17">
        <v>45245</v>
      </c>
      <c r="K11827" t="s">
        <v>15</v>
      </c>
      <c r="L11827" t="s">
        <v>27</v>
      </c>
      <c r="M11827">
        <v>1318.46</v>
      </c>
      <c r="N11827" t="s">
        <v>48</v>
      </c>
    </row>
    <row r="11828" spans="1:14" ht="14.25" customHeight="1" x14ac:dyDescent="0.3">
      <c r="A11828" t="s">
        <v>15237</v>
      </c>
      <c r="B11828" t="s">
        <v>25</v>
      </c>
      <c r="C11828" t="s">
        <v>26</v>
      </c>
      <c r="D11828">
        <v>4737.93</v>
      </c>
      <c r="E11828">
        <v>0.33</v>
      </c>
      <c r="F11828">
        <f t="shared" si="368"/>
        <v>1563.5169000000001</v>
      </c>
      <c r="G11828">
        <f t="shared" si="369"/>
        <v>3174.4131000000002</v>
      </c>
      <c r="H11828">
        <v>3</v>
      </c>
      <c r="I11828" s="17">
        <v>45499</v>
      </c>
      <c r="J11828" s="17">
        <v>45503</v>
      </c>
      <c r="K11828" t="s">
        <v>15</v>
      </c>
      <c r="L11828" t="s">
        <v>27</v>
      </c>
      <c r="M11828">
        <v>617.26</v>
      </c>
      <c r="N11828" t="s">
        <v>34</v>
      </c>
    </row>
    <row r="11829" spans="1:14" ht="14.25" customHeight="1" x14ac:dyDescent="0.3">
      <c r="A11829" t="s">
        <v>10310</v>
      </c>
      <c r="B11829" t="s">
        <v>13</v>
      </c>
      <c r="C11829" t="s">
        <v>36</v>
      </c>
      <c r="D11829">
        <v>4738.6000000000004</v>
      </c>
      <c r="E11829">
        <v>0.3</v>
      </c>
      <c r="F11829">
        <f t="shared" si="368"/>
        <v>1421.5800000000002</v>
      </c>
      <c r="G11829">
        <f t="shared" si="369"/>
        <v>3317.0200000000004</v>
      </c>
      <c r="H11829">
        <v>3</v>
      </c>
      <c r="I11829" s="17">
        <v>45612</v>
      </c>
      <c r="J11829" s="17">
        <v>45615</v>
      </c>
      <c r="K11829" t="s">
        <v>31</v>
      </c>
      <c r="L11829" t="s">
        <v>27</v>
      </c>
      <c r="M11829">
        <v>730.16</v>
      </c>
      <c r="N11829" t="s">
        <v>23</v>
      </c>
    </row>
    <row r="11830" spans="1:14" ht="14.25" customHeight="1" x14ac:dyDescent="0.3">
      <c r="A11830" t="s">
        <v>1402</v>
      </c>
      <c r="B11830" t="s">
        <v>41</v>
      </c>
      <c r="C11830" t="s">
        <v>14</v>
      </c>
      <c r="D11830">
        <v>4746.4399999999996</v>
      </c>
      <c r="E11830">
        <v>0.4</v>
      </c>
      <c r="F11830">
        <f t="shared" si="368"/>
        <v>1898.576</v>
      </c>
      <c r="G11830">
        <f t="shared" si="369"/>
        <v>2847.8639999999996</v>
      </c>
      <c r="H11830">
        <v>3</v>
      </c>
      <c r="I11830" s="17">
        <v>45457</v>
      </c>
      <c r="J11830" s="17">
        <v>45464</v>
      </c>
      <c r="K11830" t="s">
        <v>31</v>
      </c>
      <c r="L11830" t="s">
        <v>22</v>
      </c>
      <c r="M11830">
        <v>722.41</v>
      </c>
      <c r="N11830" t="s">
        <v>28</v>
      </c>
    </row>
    <row r="11831" spans="1:14" ht="14.25" customHeight="1" x14ac:dyDescent="0.3">
      <c r="A11831" t="s">
        <v>11156</v>
      </c>
      <c r="B11831" t="s">
        <v>41</v>
      </c>
      <c r="C11831" t="s">
        <v>33</v>
      </c>
      <c r="D11831">
        <v>4749.46</v>
      </c>
      <c r="E11831">
        <v>0.33</v>
      </c>
      <c r="F11831">
        <f t="shared" si="368"/>
        <v>1567.3218000000002</v>
      </c>
      <c r="G11831">
        <f t="shared" si="369"/>
        <v>3182.1381999999999</v>
      </c>
      <c r="H11831">
        <v>3</v>
      </c>
      <c r="I11831" s="17">
        <v>45620</v>
      </c>
      <c r="J11831" s="17">
        <v>45624</v>
      </c>
      <c r="K11831" t="s">
        <v>15</v>
      </c>
      <c r="L11831" t="s">
        <v>16</v>
      </c>
      <c r="M11831">
        <v>241.16</v>
      </c>
      <c r="N11831" t="s">
        <v>28</v>
      </c>
    </row>
    <row r="11832" spans="1:14" ht="14.25" customHeight="1" x14ac:dyDescent="0.3">
      <c r="A11832" t="s">
        <v>3542</v>
      </c>
      <c r="B11832" t="s">
        <v>25</v>
      </c>
      <c r="C11832" t="s">
        <v>20</v>
      </c>
      <c r="D11832">
        <v>4754.2299999999996</v>
      </c>
      <c r="E11832">
        <v>0.19</v>
      </c>
      <c r="F11832">
        <f t="shared" si="368"/>
        <v>903.30369999999994</v>
      </c>
      <c r="G11832">
        <f t="shared" si="369"/>
        <v>3850.9262999999996</v>
      </c>
      <c r="H11832">
        <v>3</v>
      </c>
      <c r="I11832" s="17">
        <v>45294</v>
      </c>
      <c r="J11832" s="17">
        <v>45301</v>
      </c>
      <c r="K11832" t="s">
        <v>21</v>
      </c>
      <c r="L11832" t="s">
        <v>27</v>
      </c>
      <c r="M11832">
        <v>1419.14</v>
      </c>
      <c r="N11832" t="s">
        <v>48</v>
      </c>
    </row>
    <row r="11833" spans="1:14" ht="14.25" customHeight="1" x14ac:dyDescent="0.3">
      <c r="A11833" t="s">
        <v>3961</v>
      </c>
      <c r="B11833" t="s">
        <v>25</v>
      </c>
      <c r="C11833" t="s">
        <v>26</v>
      </c>
      <c r="D11833">
        <v>4755.51</v>
      </c>
      <c r="E11833">
        <v>0.15</v>
      </c>
      <c r="F11833">
        <f t="shared" si="368"/>
        <v>713.32650000000001</v>
      </c>
      <c r="G11833">
        <f t="shared" si="369"/>
        <v>4042.1835000000001</v>
      </c>
      <c r="H11833">
        <v>3</v>
      </c>
      <c r="I11833" s="17">
        <v>45498</v>
      </c>
      <c r="J11833" s="17">
        <v>45505</v>
      </c>
      <c r="K11833" t="s">
        <v>15</v>
      </c>
      <c r="L11833" t="s">
        <v>16</v>
      </c>
      <c r="M11833">
        <v>1086.06</v>
      </c>
      <c r="N11833" t="s">
        <v>48</v>
      </c>
    </row>
    <row r="11834" spans="1:14" ht="14.25" customHeight="1" x14ac:dyDescent="0.3">
      <c r="A11834" t="s">
        <v>1582</v>
      </c>
      <c r="B11834" t="s">
        <v>19</v>
      </c>
      <c r="C11834" t="s">
        <v>26</v>
      </c>
      <c r="D11834">
        <v>4755.93</v>
      </c>
      <c r="E11834">
        <v>0.15</v>
      </c>
      <c r="F11834">
        <f t="shared" si="368"/>
        <v>713.3895</v>
      </c>
      <c r="G11834">
        <f t="shared" si="369"/>
        <v>4042.5405000000001</v>
      </c>
      <c r="H11834">
        <v>3</v>
      </c>
      <c r="I11834" s="17">
        <v>45510</v>
      </c>
      <c r="J11834" s="17">
        <v>45513</v>
      </c>
      <c r="K11834" t="s">
        <v>31</v>
      </c>
      <c r="L11834" t="s">
        <v>22</v>
      </c>
      <c r="M11834">
        <v>434.89</v>
      </c>
      <c r="N11834" t="s">
        <v>39</v>
      </c>
    </row>
    <row r="11835" spans="1:14" ht="14.25" customHeight="1" x14ac:dyDescent="0.3">
      <c r="A11835" t="s">
        <v>6892</v>
      </c>
      <c r="B11835" t="s">
        <v>13</v>
      </c>
      <c r="C11835" t="s">
        <v>20</v>
      </c>
      <c r="D11835">
        <v>4763.8599999999997</v>
      </c>
      <c r="E11835">
        <v>0.3</v>
      </c>
      <c r="F11835">
        <f t="shared" si="368"/>
        <v>1429.1579999999999</v>
      </c>
      <c r="G11835">
        <f t="shared" si="369"/>
        <v>3334.7019999999998</v>
      </c>
      <c r="H11835">
        <v>3</v>
      </c>
      <c r="I11835" s="17">
        <v>45554</v>
      </c>
      <c r="J11835" s="17">
        <v>45557</v>
      </c>
      <c r="K11835" t="s">
        <v>31</v>
      </c>
      <c r="L11835" t="s">
        <v>16</v>
      </c>
      <c r="M11835">
        <v>640.07000000000005</v>
      </c>
      <c r="N11835" t="s">
        <v>48</v>
      </c>
    </row>
    <row r="11836" spans="1:14" ht="14.25" customHeight="1" x14ac:dyDescent="0.3">
      <c r="A11836" t="s">
        <v>402</v>
      </c>
      <c r="B11836" t="s">
        <v>13</v>
      </c>
      <c r="C11836" t="s">
        <v>36</v>
      </c>
      <c r="D11836">
        <v>4768.22</v>
      </c>
      <c r="E11836">
        <v>0.05</v>
      </c>
      <c r="F11836">
        <f t="shared" si="368"/>
        <v>238.41100000000003</v>
      </c>
      <c r="G11836">
        <f t="shared" si="369"/>
        <v>4529.8090000000002</v>
      </c>
      <c r="H11836">
        <v>3</v>
      </c>
      <c r="I11836" s="17">
        <v>45469</v>
      </c>
      <c r="J11836" s="17">
        <v>45475</v>
      </c>
      <c r="K11836" t="s">
        <v>15</v>
      </c>
      <c r="L11836" t="s">
        <v>27</v>
      </c>
      <c r="M11836">
        <v>354.91</v>
      </c>
      <c r="N11836" t="s">
        <v>23</v>
      </c>
    </row>
    <row r="11837" spans="1:14" ht="14.25" customHeight="1" x14ac:dyDescent="0.3">
      <c r="A11837" t="s">
        <v>2894</v>
      </c>
      <c r="B11837" t="s">
        <v>19</v>
      </c>
      <c r="C11837" t="s">
        <v>33</v>
      </c>
      <c r="D11837">
        <v>4770.99</v>
      </c>
      <c r="E11837">
        <v>0.19</v>
      </c>
      <c r="F11837">
        <f t="shared" si="368"/>
        <v>906.48809999999992</v>
      </c>
      <c r="G11837">
        <f t="shared" si="369"/>
        <v>3864.5018999999998</v>
      </c>
      <c r="H11837">
        <v>3</v>
      </c>
      <c r="I11837" s="17">
        <v>45099</v>
      </c>
      <c r="J11837" s="17">
        <v>45101</v>
      </c>
      <c r="K11837" t="s">
        <v>21</v>
      </c>
      <c r="L11837" t="s">
        <v>27</v>
      </c>
      <c r="M11837">
        <v>624.07000000000005</v>
      </c>
      <c r="N11837" t="s">
        <v>23</v>
      </c>
    </row>
    <row r="11838" spans="1:14" ht="14.25" customHeight="1" x14ac:dyDescent="0.3">
      <c r="A11838" t="s">
        <v>713</v>
      </c>
      <c r="B11838" t="s">
        <v>19</v>
      </c>
      <c r="C11838" t="s">
        <v>36</v>
      </c>
      <c r="D11838">
        <v>4771.67</v>
      </c>
      <c r="E11838">
        <v>0.19</v>
      </c>
      <c r="F11838">
        <f t="shared" si="368"/>
        <v>906.6173</v>
      </c>
      <c r="G11838">
        <f t="shared" si="369"/>
        <v>3865.0527000000002</v>
      </c>
      <c r="H11838">
        <v>3</v>
      </c>
      <c r="I11838" s="17">
        <v>45483</v>
      </c>
      <c r="J11838" s="17">
        <v>45486</v>
      </c>
      <c r="K11838" t="s">
        <v>31</v>
      </c>
      <c r="L11838" t="s">
        <v>16</v>
      </c>
      <c r="M11838">
        <v>316.42</v>
      </c>
      <c r="N11838" t="s">
        <v>23</v>
      </c>
    </row>
    <row r="11839" spans="1:14" ht="14.25" customHeight="1" x14ac:dyDescent="0.3">
      <c r="A11839" t="s">
        <v>13119</v>
      </c>
      <c r="B11839" t="s">
        <v>19</v>
      </c>
      <c r="C11839" t="s">
        <v>14</v>
      </c>
      <c r="D11839">
        <v>4771.97</v>
      </c>
      <c r="E11839">
        <v>0.34</v>
      </c>
      <c r="F11839">
        <f t="shared" si="368"/>
        <v>1622.4698000000003</v>
      </c>
      <c r="G11839">
        <f t="shared" si="369"/>
        <v>3149.5001999999999</v>
      </c>
      <c r="H11839">
        <v>3</v>
      </c>
      <c r="I11839" s="17">
        <v>45656</v>
      </c>
      <c r="J11839" s="17">
        <v>45657</v>
      </c>
      <c r="K11839" t="s">
        <v>31</v>
      </c>
      <c r="L11839" t="s">
        <v>16</v>
      </c>
      <c r="M11839">
        <v>1236.68</v>
      </c>
      <c r="N11839" t="s">
        <v>23</v>
      </c>
    </row>
    <row r="11840" spans="1:14" ht="14.25" customHeight="1" x14ac:dyDescent="0.3">
      <c r="A11840" t="s">
        <v>13028</v>
      </c>
      <c r="B11840" t="s">
        <v>13</v>
      </c>
      <c r="C11840" t="s">
        <v>14</v>
      </c>
      <c r="D11840">
        <v>4779.5</v>
      </c>
      <c r="E11840">
        <v>0.1</v>
      </c>
      <c r="F11840">
        <f t="shared" si="368"/>
        <v>477.95000000000005</v>
      </c>
      <c r="G11840">
        <f t="shared" si="369"/>
        <v>4301.55</v>
      </c>
      <c r="H11840">
        <v>3</v>
      </c>
      <c r="I11840" s="17">
        <v>45615</v>
      </c>
      <c r="J11840" s="17">
        <v>45617</v>
      </c>
      <c r="K11840" t="s">
        <v>31</v>
      </c>
      <c r="L11840" t="s">
        <v>16</v>
      </c>
      <c r="M11840">
        <v>1384.21</v>
      </c>
      <c r="N11840" t="s">
        <v>23</v>
      </c>
    </row>
    <row r="11841" spans="1:14" ht="14.25" customHeight="1" x14ac:dyDescent="0.3">
      <c r="A11841" t="s">
        <v>10867</v>
      </c>
      <c r="B11841" t="s">
        <v>25</v>
      </c>
      <c r="C11841" t="s">
        <v>14</v>
      </c>
      <c r="D11841">
        <v>4780.0200000000004</v>
      </c>
      <c r="E11841">
        <v>0.26</v>
      </c>
      <c r="F11841">
        <f t="shared" si="368"/>
        <v>1242.8052000000002</v>
      </c>
      <c r="G11841">
        <f t="shared" si="369"/>
        <v>3537.2148000000002</v>
      </c>
      <c r="H11841">
        <v>3</v>
      </c>
      <c r="I11841" s="17">
        <v>45237</v>
      </c>
      <c r="J11841" s="17">
        <v>45238</v>
      </c>
      <c r="K11841" t="s">
        <v>21</v>
      </c>
      <c r="L11841" t="s">
        <v>27</v>
      </c>
      <c r="M11841">
        <v>1018.42</v>
      </c>
      <c r="N11841" t="s">
        <v>48</v>
      </c>
    </row>
    <row r="11842" spans="1:14" ht="14.25" customHeight="1" x14ac:dyDescent="0.3">
      <c r="A11842" t="s">
        <v>7387</v>
      </c>
      <c r="B11842" t="s">
        <v>25</v>
      </c>
      <c r="C11842" t="s">
        <v>33</v>
      </c>
      <c r="D11842">
        <v>4783.6000000000004</v>
      </c>
      <c r="E11842">
        <v>0.45</v>
      </c>
      <c r="F11842">
        <f t="shared" ref="F11842:F11905" si="370">D11842*E11842</f>
        <v>2152.6200000000003</v>
      </c>
      <c r="G11842">
        <f t="shared" ref="G11842:G11905" si="371">D11842-F11842</f>
        <v>2630.98</v>
      </c>
      <c r="H11842">
        <v>3</v>
      </c>
      <c r="I11842" s="17">
        <v>45370</v>
      </c>
      <c r="J11842" s="17">
        <v>45377</v>
      </c>
      <c r="K11842" t="s">
        <v>15</v>
      </c>
      <c r="L11842" t="s">
        <v>16</v>
      </c>
      <c r="M11842">
        <v>1290.9100000000001</v>
      </c>
      <c r="N11842" t="s">
        <v>39</v>
      </c>
    </row>
    <row r="11843" spans="1:14" ht="14.25" customHeight="1" x14ac:dyDescent="0.3">
      <c r="A11843" t="s">
        <v>4701</v>
      </c>
      <c r="B11843" t="s">
        <v>41</v>
      </c>
      <c r="C11843" t="s">
        <v>14</v>
      </c>
      <c r="D11843">
        <v>4785.5600000000004</v>
      </c>
      <c r="E11843">
        <v>0</v>
      </c>
      <c r="F11843">
        <f t="shared" si="370"/>
        <v>0</v>
      </c>
      <c r="G11843">
        <f t="shared" si="371"/>
        <v>4785.5600000000004</v>
      </c>
      <c r="H11843">
        <v>3</v>
      </c>
      <c r="I11843" s="17">
        <v>45279</v>
      </c>
      <c r="J11843" s="17">
        <v>45280</v>
      </c>
      <c r="K11843" t="s">
        <v>15</v>
      </c>
      <c r="L11843" t="s">
        <v>22</v>
      </c>
      <c r="M11843">
        <v>304.76</v>
      </c>
      <c r="N11843" t="s">
        <v>48</v>
      </c>
    </row>
    <row r="11844" spans="1:14" ht="14.25" customHeight="1" x14ac:dyDescent="0.3">
      <c r="A11844" t="s">
        <v>10040</v>
      </c>
      <c r="B11844" t="s">
        <v>19</v>
      </c>
      <c r="C11844" t="s">
        <v>20</v>
      </c>
      <c r="D11844">
        <v>4786.1000000000004</v>
      </c>
      <c r="E11844">
        <v>0.06</v>
      </c>
      <c r="F11844">
        <f t="shared" si="370"/>
        <v>287.166</v>
      </c>
      <c r="G11844">
        <f t="shared" si="371"/>
        <v>4498.9340000000002</v>
      </c>
      <c r="H11844">
        <v>3</v>
      </c>
      <c r="I11844" s="17">
        <v>45545</v>
      </c>
      <c r="J11844" s="17">
        <v>45546</v>
      </c>
      <c r="K11844" t="s">
        <v>31</v>
      </c>
      <c r="L11844" t="s">
        <v>22</v>
      </c>
      <c r="M11844">
        <v>816.85</v>
      </c>
      <c r="N11844" t="s">
        <v>17</v>
      </c>
    </row>
    <row r="11845" spans="1:14" ht="14.25" customHeight="1" x14ac:dyDescent="0.3">
      <c r="A11845" t="s">
        <v>2079</v>
      </c>
      <c r="B11845" t="s">
        <v>41</v>
      </c>
      <c r="C11845" t="s">
        <v>36</v>
      </c>
      <c r="D11845">
        <v>4786.2700000000004</v>
      </c>
      <c r="E11845">
        <v>0.2</v>
      </c>
      <c r="F11845">
        <f t="shared" si="370"/>
        <v>957.25400000000013</v>
      </c>
      <c r="G11845">
        <f t="shared" si="371"/>
        <v>3829.0160000000005</v>
      </c>
      <c r="H11845">
        <v>3</v>
      </c>
      <c r="I11845" s="17">
        <v>45605</v>
      </c>
      <c r="J11845" s="17">
        <v>45607</v>
      </c>
      <c r="K11845" t="s">
        <v>31</v>
      </c>
      <c r="L11845" t="s">
        <v>27</v>
      </c>
      <c r="M11845">
        <v>385.14</v>
      </c>
      <c r="N11845" t="s">
        <v>28</v>
      </c>
    </row>
    <row r="11846" spans="1:14" ht="14.25" customHeight="1" x14ac:dyDescent="0.3">
      <c r="A11846" t="s">
        <v>6086</v>
      </c>
      <c r="B11846" t="s">
        <v>25</v>
      </c>
      <c r="C11846" t="s">
        <v>36</v>
      </c>
      <c r="D11846">
        <v>4787.84</v>
      </c>
      <c r="E11846">
        <v>0.06</v>
      </c>
      <c r="F11846">
        <f t="shared" si="370"/>
        <v>287.2704</v>
      </c>
      <c r="G11846">
        <f t="shared" si="371"/>
        <v>4500.5695999999998</v>
      </c>
      <c r="H11846">
        <v>3</v>
      </c>
      <c r="I11846" s="17">
        <v>45228</v>
      </c>
      <c r="J11846" s="17">
        <v>45231</v>
      </c>
      <c r="K11846" t="s">
        <v>21</v>
      </c>
      <c r="L11846" t="s">
        <v>22</v>
      </c>
      <c r="M11846">
        <v>313.58</v>
      </c>
      <c r="N11846" t="s">
        <v>17</v>
      </c>
    </row>
    <row r="11847" spans="1:14" ht="14.25" customHeight="1" x14ac:dyDescent="0.3">
      <c r="A11847" t="s">
        <v>11936</v>
      </c>
      <c r="B11847" t="s">
        <v>41</v>
      </c>
      <c r="C11847" t="s">
        <v>20</v>
      </c>
      <c r="D11847">
        <v>4787.95</v>
      </c>
      <c r="E11847">
        <v>0.27</v>
      </c>
      <c r="F11847">
        <f t="shared" si="370"/>
        <v>1292.7465</v>
      </c>
      <c r="G11847">
        <f t="shared" si="371"/>
        <v>3495.2034999999996</v>
      </c>
      <c r="H11847">
        <v>3</v>
      </c>
      <c r="I11847" s="17">
        <v>45170</v>
      </c>
      <c r="J11847" s="17">
        <v>45174</v>
      </c>
      <c r="K11847" t="s">
        <v>21</v>
      </c>
      <c r="L11847" t="s">
        <v>22</v>
      </c>
      <c r="M11847">
        <v>533.79999999999995</v>
      </c>
      <c r="N11847" t="s">
        <v>39</v>
      </c>
    </row>
    <row r="11848" spans="1:14" ht="14.25" customHeight="1" x14ac:dyDescent="0.3">
      <c r="A11848" t="s">
        <v>11398</v>
      </c>
      <c r="B11848" t="s">
        <v>25</v>
      </c>
      <c r="C11848" t="s">
        <v>26</v>
      </c>
      <c r="D11848">
        <v>4788.68</v>
      </c>
      <c r="E11848">
        <v>0.28999999999999998</v>
      </c>
      <c r="F11848">
        <f t="shared" si="370"/>
        <v>1388.7172</v>
      </c>
      <c r="G11848">
        <f t="shared" si="371"/>
        <v>3399.9628000000002</v>
      </c>
      <c r="H11848">
        <v>3</v>
      </c>
      <c r="I11848" s="17">
        <v>45034</v>
      </c>
      <c r="J11848" s="17">
        <v>45040</v>
      </c>
      <c r="K11848" t="s">
        <v>31</v>
      </c>
      <c r="L11848" t="s">
        <v>22</v>
      </c>
      <c r="M11848">
        <v>1205.82</v>
      </c>
      <c r="N11848" t="s">
        <v>17</v>
      </c>
    </row>
    <row r="11849" spans="1:14" ht="14.25" customHeight="1" x14ac:dyDescent="0.3">
      <c r="A11849" t="s">
        <v>5994</v>
      </c>
      <c r="B11849" t="s">
        <v>13</v>
      </c>
      <c r="C11849" t="s">
        <v>20</v>
      </c>
      <c r="D11849">
        <v>4795.12</v>
      </c>
      <c r="E11849">
        <v>0.3</v>
      </c>
      <c r="F11849">
        <f t="shared" si="370"/>
        <v>1438.5359999999998</v>
      </c>
      <c r="G11849">
        <f t="shared" si="371"/>
        <v>3356.5839999999998</v>
      </c>
      <c r="H11849">
        <v>3</v>
      </c>
      <c r="I11849" s="17">
        <v>45119</v>
      </c>
      <c r="J11849" s="17">
        <v>45121</v>
      </c>
      <c r="K11849" t="s">
        <v>31</v>
      </c>
      <c r="L11849" t="s">
        <v>16</v>
      </c>
      <c r="M11849">
        <v>1051.42</v>
      </c>
      <c r="N11849" t="s">
        <v>28</v>
      </c>
    </row>
    <row r="11850" spans="1:14" ht="14.25" customHeight="1" x14ac:dyDescent="0.3">
      <c r="A11850" t="s">
        <v>15235</v>
      </c>
      <c r="B11850" t="s">
        <v>41</v>
      </c>
      <c r="C11850" t="s">
        <v>14</v>
      </c>
      <c r="D11850">
        <v>4800.88</v>
      </c>
      <c r="E11850">
        <v>0.21</v>
      </c>
      <c r="F11850">
        <f t="shared" si="370"/>
        <v>1008.1848</v>
      </c>
      <c r="G11850">
        <f t="shared" si="371"/>
        <v>3792.6952000000001</v>
      </c>
      <c r="H11850">
        <v>3</v>
      </c>
      <c r="I11850" s="17">
        <v>45084</v>
      </c>
      <c r="J11850" s="17">
        <v>45087</v>
      </c>
      <c r="K11850" t="s">
        <v>21</v>
      </c>
      <c r="L11850" t="s">
        <v>27</v>
      </c>
      <c r="M11850">
        <v>544.61</v>
      </c>
      <c r="N11850" t="s">
        <v>23</v>
      </c>
    </row>
    <row r="11851" spans="1:14" ht="14.25" customHeight="1" x14ac:dyDescent="0.3">
      <c r="A11851" t="s">
        <v>4173</v>
      </c>
      <c r="B11851" t="s">
        <v>41</v>
      </c>
      <c r="C11851" t="s">
        <v>20</v>
      </c>
      <c r="D11851">
        <v>4802.3500000000004</v>
      </c>
      <c r="E11851">
        <v>0.21</v>
      </c>
      <c r="F11851">
        <f t="shared" si="370"/>
        <v>1008.4935</v>
      </c>
      <c r="G11851">
        <f t="shared" si="371"/>
        <v>3793.8565000000003</v>
      </c>
      <c r="H11851">
        <v>3</v>
      </c>
      <c r="I11851" s="17">
        <v>45639</v>
      </c>
      <c r="J11851" s="17">
        <v>45646</v>
      </c>
      <c r="K11851" t="s">
        <v>21</v>
      </c>
      <c r="L11851" t="s">
        <v>27</v>
      </c>
      <c r="M11851">
        <v>580.87</v>
      </c>
      <c r="N11851" t="s">
        <v>28</v>
      </c>
    </row>
    <row r="11852" spans="1:14" ht="14.25" customHeight="1" x14ac:dyDescent="0.3">
      <c r="A11852" t="s">
        <v>1104</v>
      </c>
      <c r="B11852" t="s">
        <v>41</v>
      </c>
      <c r="C11852" t="s">
        <v>36</v>
      </c>
      <c r="D11852">
        <v>4812.58</v>
      </c>
      <c r="E11852">
        <v>0.33</v>
      </c>
      <c r="F11852">
        <f t="shared" si="370"/>
        <v>1588.1514</v>
      </c>
      <c r="G11852">
        <f t="shared" si="371"/>
        <v>3224.4286000000002</v>
      </c>
      <c r="H11852">
        <v>3</v>
      </c>
      <c r="I11852" s="17">
        <v>45209</v>
      </c>
      <c r="J11852" s="17">
        <v>45210</v>
      </c>
      <c r="K11852" t="s">
        <v>31</v>
      </c>
      <c r="L11852" t="s">
        <v>16</v>
      </c>
      <c r="M11852">
        <v>286.76</v>
      </c>
      <c r="N11852" t="s">
        <v>39</v>
      </c>
    </row>
    <row r="11853" spans="1:14" ht="14.25" customHeight="1" x14ac:dyDescent="0.3">
      <c r="A11853" t="s">
        <v>2769</v>
      </c>
      <c r="B11853" t="s">
        <v>13</v>
      </c>
      <c r="C11853" t="s">
        <v>36</v>
      </c>
      <c r="D11853">
        <v>4812.78</v>
      </c>
      <c r="E11853">
        <v>0.26</v>
      </c>
      <c r="F11853">
        <f t="shared" si="370"/>
        <v>1251.3227999999999</v>
      </c>
      <c r="G11853">
        <f t="shared" si="371"/>
        <v>3561.4571999999998</v>
      </c>
      <c r="H11853">
        <v>3</v>
      </c>
      <c r="I11853" s="17">
        <v>45605</v>
      </c>
      <c r="J11853" s="17">
        <v>45612</v>
      </c>
      <c r="K11853" t="s">
        <v>21</v>
      </c>
      <c r="L11853" t="s">
        <v>16</v>
      </c>
      <c r="M11853">
        <v>1124.8900000000001</v>
      </c>
      <c r="N11853" t="s">
        <v>17</v>
      </c>
    </row>
    <row r="11854" spans="1:14" ht="14.25" customHeight="1" x14ac:dyDescent="0.3">
      <c r="A11854" t="s">
        <v>1961</v>
      </c>
      <c r="B11854" t="s">
        <v>19</v>
      </c>
      <c r="C11854" t="s">
        <v>33</v>
      </c>
      <c r="D11854">
        <v>4813.3599999999997</v>
      </c>
      <c r="E11854">
        <v>0.27</v>
      </c>
      <c r="F11854">
        <f t="shared" si="370"/>
        <v>1299.6071999999999</v>
      </c>
      <c r="G11854">
        <f t="shared" si="371"/>
        <v>3513.7527999999998</v>
      </c>
      <c r="H11854">
        <v>3</v>
      </c>
      <c r="I11854" s="17">
        <v>45184</v>
      </c>
      <c r="J11854" s="17">
        <v>45186</v>
      </c>
      <c r="K11854" t="s">
        <v>15</v>
      </c>
      <c r="L11854" t="s">
        <v>27</v>
      </c>
      <c r="M11854">
        <v>748.84</v>
      </c>
      <c r="N11854" t="s">
        <v>34</v>
      </c>
    </row>
    <row r="11855" spans="1:14" ht="14.25" customHeight="1" x14ac:dyDescent="0.3">
      <c r="A11855" t="s">
        <v>15143</v>
      </c>
      <c r="B11855" t="s">
        <v>25</v>
      </c>
      <c r="C11855" t="s">
        <v>14</v>
      </c>
      <c r="D11855">
        <v>4813.49</v>
      </c>
      <c r="E11855">
        <v>0.19</v>
      </c>
      <c r="F11855">
        <f t="shared" si="370"/>
        <v>914.56309999999996</v>
      </c>
      <c r="G11855">
        <f t="shared" si="371"/>
        <v>3898.9268999999999</v>
      </c>
      <c r="H11855">
        <v>3</v>
      </c>
      <c r="I11855" s="17">
        <v>45095</v>
      </c>
      <c r="J11855" s="17">
        <v>45101</v>
      </c>
      <c r="K11855" t="s">
        <v>21</v>
      </c>
      <c r="L11855" t="s">
        <v>16</v>
      </c>
      <c r="M11855">
        <v>856.77</v>
      </c>
      <c r="N11855" t="s">
        <v>34</v>
      </c>
    </row>
    <row r="11856" spans="1:14" ht="14.25" customHeight="1" x14ac:dyDescent="0.3">
      <c r="A11856" t="s">
        <v>5735</v>
      </c>
      <c r="B11856" t="s">
        <v>41</v>
      </c>
      <c r="C11856" t="s">
        <v>26</v>
      </c>
      <c r="D11856">
        <v>4816.01</v>
      </c>
      <c r="E11856">
        <v>0.19</v>
      </c>
      <c r="F11856">
        <f t="shared" si="370"/>
        <v>915.04190000000006</v>
      </c>
      <c r="G11856">
        <f t="shared" si="371"/>
        <v>3900.9681</v>
      </c>
      <c r="H11856">
        <v>3</v>
      </c>
      <c r="I11856" s="17">
        <v>45455</v>
      </c>
      <c r="J11856" s="17">
        <v>45456</v>
      </c>
      <c r="K11856" t="s">
        <v>31</v>
      </c>
      <c r="L11856" t="s">
        <v>27</v>
      </c>
      <c r="M11856">
        <v>663.94</v>
      </c>
      <c r="N11856" t="s">
        <v>23</v>
      </c>
    </row>
    <row r="11857" spans="1:14" ht="14.25" customHeight="1" x14ac:dyDescent="0.3">
      <c r="A11857" t="s">
        <v>13364</v>
      </c>
      <c r="B11857" t="s">
        <v>19</v>
      </c>
      <c r="C11857" t="s">
        <v>20</v>
      </c>
      <c r="D11857">
        <v>4817.96</v>
      </c>
      <c r="E11857">
        <v>0.14000000000000001</v>
      </c>
      <c r="F11857">
        <f t="shared" si="370"/>
        <v>674.51440000000002</v>
      </c>
      <c r="G11857">
        <f t="shared" si="371"/>
        <v>4143.4456</v>
      </c>
      <c r="H11857">
        <v>3</v>
      </c>
      <c r="I11857" s="17">
        <v>44989</v>
      </c>
      <c r="J11857" s="17">
        <v>44993</v>
      </c>
      <c r="K11857" t="s">
        <v>31</v>
      </c>
      <c r="L11857" t="s">
        <v>27</v>
      </c>
      <c r="M11857">
        <v>1385.27</v>
      </c>
      <c r="N11857" t="s">
        <v>17</v>
      </c>
    </row>
    <row r="11858" spans="1:14" ht="14.25" customHeight="1" x14ac:dyDescent="0.3">
      <c r="A11858" t="s">
        <v>1130</v>
      </c>
      <c r="B11858" t="s">
        <v>41</v>
      </c>
      <c r="C11858" t="s">
        <v>20</v>
      </c>
      <c r="D11858">
        <v>4827.9799999999996</v>
      </c>
      <c r="E11858">
        <v>0.28999999999999998</v>
      </c>
      <c r="F11858">
        <f t="shared" si="370"/>
        <v>1400.1141999999998</v>
      </c>
      <c r="G11858">
        <f t="shared" si="371"/>
        <v>3427.8657999999996</v>
      </c>
      <c r="H11858">
        <v>3</v>
      </c>
      <c r="I11858" s="17">
        <v>45241</v>
      </c>
      <c r="J11858" s="17">
        <v>45244</v>
      </c>
      <c r="K11858" t="s">
        <v>31</v>
      </c>
      <c r="L11858" t="s">
        <v>22</v>
      </c>
      <c r="M11858">
        <v>1420.71</v>
      </c>
      <c r="N11858" t="s">
        <v>34</v>
      </c>
    </row>
    <row r="11859" spans="1:14" ht="14.25" customHeight="1" x14ac:dyDescent="0.3">
      <c r="A11859" t="s">
        <v>4765</v>
      </c>
      <c r="B11859" t="s">
        <v>25</v>
      </c>
      <c r="C11859" t="s">
        <v>20</v>
      </c>
      <c r="D11859">
        <v>4830.76</v>
      </c>
      <c r="E11859">
        <v>0.19</v>
      </c>
      <c r="F11859">
        <f t="shared" si="370"/>
        <v>917.84440000000006</v>
      </c>
      <c r="G11859">
        <f t="shared" si="371"/>
        <v>3912.9156000000003</v>
      </c>
      <c r="H11859">
        <v>3</v>
      </c>
      <c r="I11859" s="17">
        <v>44945</v>
      </c>
      <c r="J11859" s="17">
        <v>44952</v>
      </c>
      <c r="K11859" t="s">
        <v>31</v>
      </c>
      <c r="L11859" t="s">
        <v>16</v>
      </c>
      <c r="M11859">
        <v>1124.81</v>
      </c>
      <c r="N11859" t="s">
        <v>17</v>
      </c>
    </row>
    <row r="11860" spans="1:14" ht="14.25" customHeight="1" x14ac:dyDescent="0.3">
      <c r="A11860" t="s">
        <v>9015</v>
      </c>
      <c r="B11860" t="s">
        <v>25</v>
      </c>
      <c r="C11860" t="s">
        <v>26</v>
      </c>
      <c r="D11860">
        <v>4833.78</v>
      </c>
      <c r="E11860">
        <v>0.31</v>
      </c>
      <c r="F11860">
        <f t="shared" si="370"/>
        <v>1498.4717999999998</v>
      </c>
      <c r="G11860">
        <f t="shared" si="371"/>
        <v>3335.3081999999999</v>
      </c>
      <c r="H11860">
        <v>3</v>
      </c>
      <c r="I11860" s="17">
        <v>45411</v>
      </c>
      <c r="J11860" s="17">
        <v>45418</v>
      </c>
      <c r="K11860" t="s">
        <v>21</v>
      </c>
      <c r="L11860" t="s">
        <v>16</v>
      </c>
      <c r="M11860">
        <v>1231.4100000000001</v>
      </c>
      <c r="N11860" t="s">
        <v>39</v>
      </c>
    </row>
    <row r="11861" spans="1:14" ht="14.25" customHeight="1" x14ac:dyDescent="0.3">
      <c r="A11861" t="s">
        <v>6464</v>
      </c>
      <c r="B11861" t="s">
        <v>25</v>
      </c>
      <c r="C11861" t="s">
        <v>14</v>
      </c>
      <c r="D11861">
        <v>4834.42</v>
      </c>
      <c r="E11861">
        <v>0.39</v>
      </c>
      <c r="F11861">
        <f t="shared" si="370"/>
        <v>1885.4238</v>
      </c>
      <c r="G11861">
        <f t="shared" si="371"/>
        <v>2948.9962</v>
      </c>
      <c r="H11861">
        <v>3</v>
      </c>
      <c r="I11861" s="17">
        <v>45059</v>
      </c>
      <c r="J11861" s="17">
        <v>45061</v>
      </c>
      <c r="K11861" t="s">
        <v>31</v>
      </c>
      <c r="L11861" t="s">
        <v>16</v>
      </c>
      <c r="M11861">
        <v>885.38</v>
      </c>
      <c r="N11861" t="s">
        <v>17</v>
      </c>
    </row>
    <row r="11862" spans="1:14" ht="14.25" customHeight="1" x14ac:dyDescent="0.3">
      <c r="A11862" t="s">
        <v>7169</v>
      </c>
      <c r="B11862" t="s">
        <v>19</v>
      </c>
      <c r="C11862" t="s">
        <v>36</v>
      </c>
      <c r="D11862">
        <v>4852.83</v>
      </c>
      <c r="E11862">
        <v>0.44</v>
      </c>
      <c r="F11862">
        <f t="shared" si="370"/>
        <v>2135.2451999999998</v>
      </c>
      <c r="G11862">
        <f t="shared" si="371"/>
        <v>2717.5848000000001</v>
      </c>
      <c r="H11862">
        <v>3</v>
      </c>
      <c r="I11862" s="17">
        <v>45550</v>
      </c>
      <c r="J11862" s="17">
        <v>45552</v>
      </c>
      <c r="K11862" t="s">
        <v>31</v>
      </c>
      <c r="L11862" t="s">
        <v>27</v>
      </c>
      <c r="M11862">
        <v>305.14</v>
      </c>
      <c r="N11862" t="s">
        <v>17</v>
      </c>
    </row>
    <row r="11863" spans="1:14" ht="14.25" customHeight="1" x14ac:dyDescent="0.3">
      <c r="A11863" t="s">
        <v>10243</v>
      </c>
      <c r="B11863" t="s">
        <v>25</v>
      </c>
      <c r="C11863" t="s">
        <v>33</v>
      </c>
      <c r="D11863">
        <v>4853.49</v>
      </c>
      <c r="E11863">
        <v>0.43</v>
      </c>
      <c r="F11863">
        <f t="shared" si="370"/>
        <v>2087.0007000000001</v>
      </c>
      <c r="G11863">
        <f t="shared" si="371"/>
        <v>2766.4892999999997</v>
      </c>
      <c r="H11863">
        <v>3</v>
      </c>
      <c r="I11863" s="17">
        <v>45401</v>
      </c>
      <c r="J11863" s="17">
        <v>45404</v>
      </c>
      <c r="K11863" t="s">
        <v>21</v>
      </c>
      <c r="L11863" t="s">
        <v>16</v>
      </c>
      <c r="M11863">
        <v>784.27</v>
      </c>
      <c r="N11863" t="s">
        <v>23</v>
      </c>
    </row>
    <row r="11864" spans="1:14" ht="14.25" customHeight="1" x14ac:dyDescent="0.3">
      <c r="A11864" t="s">
        <v>1321</v>
      </c>
      <c r="B11864" t="s">
        <v>19</v>
      </c>
      <c r="C11864" t="s">
        <v>36</v>
      </c>
      <c r="D11864">
        <v>4855.3900000000003</v>
      </c>
      <c r="E11864">
        <v>0.35</v>
      </c>
      <c r="F11864">
        <f t="shared" si="370"/>
        <v>1699.3865000000001</v>
      </c>
      <c r="G11864">
        <f t="shared" si="371"/>
        <v>3156.0035000000003</v>
      </c>
      <c r="H11864">
        <v>3</v>
      </c>
      <c r="I11864" s="17">
        <v>45340</v>
      </c>
      <c r="J11864" s="17">
        <v>45345</v>
      </c>
      <c r="K11864" t="s">
        <v>15</v>
      </c>
      <c r="L11864" t="s">
        <v>16</v>
      </c>
      <c r="M11864">
        <v>372.97</v>
      </c>
      <c r="N11864" t="s">
        <v>28</v>
      </c>
    </row>
    <row r="11865" spans="1:14" ht="14.25" customHeight="1" x14ac:dyDescent="0.3">
      <c r="A11865" t="s">
        <v>8267</v>
      </c>
      <c r="B11865" t="s">
        <v>19</v>
      </c>
      <c r="C11865" t="s">
        <v>36</v>
      </c>
      <c r="D11865">
        <v>4859.88</v>
      </c>
      <c r="E11865">
        <v>0.19</v>
      </c>
      <c r="F11865">
        <f t="shared" si="370"/>
        <v>923.37720000000002</v>
      </c>
      <c r="G11865">
        <f t="shared" si="371"/>
        <v>3936.5028000000002</v>
      </c>
      <c r="H11865">
        <v>3</v>
      </c>
      <c r="I11865" s="17">
        <v>45116</v>
      </c>
      <c r="J11865" s="17">
        <v>45121</v>
      </c>
      <c r="K11865" t="s">
        <v>15</v>
      </c>
      <c r="L11865" t="s">
        <v>16</v>
      </c>
      <c r="M11865">
        <v>684.66</v>
      </c>
      <c r="N11865" t="s">
        <v>17</v>
      </c>
    </row>
    <row r="11866" spans="1:14" ht="14.25" customHeight="1" x14ac:dyDescent="0.3">
      <c r="A11866" t="s">
        <v>9003</v>
      </c>
      <c r="B11866" t="s">
        <v>13</v>
      </c>
      <c r="C11866" t="s">
        <v>20</v>
      </c>
      <c r="D11866">
        <v>4861.33</v>
      </c>
      <c r="E11866">
        <v>0.38</v>
      </c>
      <c r="F11866">
        <f t="shared" si="370"/>
        <v>1847.3054</v>
      </c>
      <c r="G11866">
        <f t="shared" si="371"/>
        <v>3014.0245999999997</v>
      </c>
      <c r="H11866">
        <v>3</v>
      </c>
      <c r="I11866" s="17">
        <v>45269</v>
      </c>
      <c r="J11866" s="17">
        <v>45271</v>
      </c>
      <c r="K11866" t="s">
        <v>31</v>
      </c>
      <c r="L11866" t="s">
        <v>27</v>
      </c>
      <c r="M11866">
        <v>610.70000000000005</v>
      </c>
      <c r="N11866" t="s">
        <v>17</v>
      </c>
    </row>
    <row r="11867" spans="1:14" ht="14.25" customHeight="1" x14ac:dyDescent="0.3">
      <c r="A11867" t="s">
        <v>1520</v>
      </c>
      <c r="B11867" t="s">
        <v>25</v>
      </c>
      <c r="C11867" t="s">
        <v>20</v>
      </c>
      <c r="D11867">
        <v>4861.41</v>
      </c>
      <c r="E11867">
        <v>0.13</v>
      </c>
      <c r="F11867">
        <f t="shared" si="370"/>
        <v>631.98329999999999</v>
      </c>
      <c r="G11867">
        <f t="shared" si="371"/>
        <v>4229.4267</v>
      </c>
      <c r="H11867">
        <v>3</v>
      </c>
      <c r="I11867" s="17">
        <v>45609</v>
      </c>
      <c r="J11867" s="17">
        <v>45612</v>
      </c>
      <c r="K11867" t="s">
        <v>21</v>
      </c>
      <c r="L11867" t="s">
        <v>22</v>
      </c>
      <c r="M11867">
        <v>412.69</v>
      </c>
      <c r="N11867" t="s">
        <v>39</v>
      </c>
    </row>
    <row r="11868" spans="1:14" ht="14.25" customHeight="1" x14ac:dyDescent="0.3">
      <c r="A11868" t="s">
        <v>10317</v>
      </c>
      <c r="B11868" t="s">
        <v>19</v>
      </c>
      <c r="C11868" t="s">
        <v>33</v>
      </c>
      <c r="D11868">
        <v>4861.6099999999997</v>
      </c>
      <c r="E11868">
        <v>0.04</v>
      </c>
      <c r="F11868">
        <f t="shared" si="370"/>
        <v>194.46439999999998</v>
      </c>
      <c r="G11868">
        <f t="shared" si="371"/>
        <v>4667.1455999999998</v>
      </c>
      <c r="H11868">
        <v>3</v>
      </c>
      <c r="I11868" s="17">
        <v>45233</v>
      </c>
      <c r="J11868" s="17">
        <v>45238</v>
      </c>
      <c r="K11868" t="s">
        <v>21</v>
      </c>
      <c r="L11868" t="s">
        <v>27</v>
      </c>
      <c r="M11868">
        <v>994.87</v>
      </c>
      <c r="N11868" t="s">
        <v>48</v>
      </c>
    </row>
    <row r="11869" spans="1:14" ht="14.25" customHeight="1" x14ac:dyDescent="0.3">
      <c r="A11869" t="s">
        <v>4722</v>
      </c>
      <c r="B11869" t="s">
        <v>41</v>
      </c>
      <c r="C11869" t="s">
        <v>20</v>
      </c>
      <c r="D11869">
        <v>4864.3599999999997</v>
      </c>
      <c r="E11869">
        <v>0.28000000000000003</v>
      </c>
      <c r="F11869">
        <f t="shared" si="370"/>
        <v>1362.0208</v>
      </c>
      <c r="G11869">
        <f t="shared" si="371"/>
        <v>3502.3391999999994</v>
      </c>
      <c r="H11869">
        <v>3</v>
      </c>
      <c r="I11869" s="17">
        <v>45554</v>
      </c>
      <c r="J11869" s="17">
        <v>45558</v>
      </c>
      <c r="K11869" t="s">
        <v>21</v>
      </c>
      <c r="L11869" t="s">
        <v>27</v>
      </c>
      <c r="M11869">
        <v>1411.6</v>
      </c>
      <c r="N11869" t="s">
        <v>17</v>
      </c>
    </row>
    <row r="11870" spans="1:14" ht="14.25" customHeight="1" x14ac:dyDescent="0.3">
      <c r="A11870" t="s">
        <v>1020</v>
      </c>
      <c r="B11870" t="s">
        <v>19</v>
      </c>
      <c r="C11870" t="s">
        <v>33</v>
      </c>
      <c r="D11870">
        <v>4867.4799999999996</v>
      </c>
      <c r="E11870">
        <v>0.41</v>
      </c>
      <c r="F11870">
        <f t="shared" si="370"/>
        <v>1995.6667999999997</v>
      </c>
      <c r="G11870">
        <f t="shared" si="371"/>
        <v>2871.8131999999996</v>
      </c>
      <c r="H11870">
        <v>3</v>
      </c>
      <c r="I11870" s="17">
        <v>45100</v>
      </c>
      <c r="J11870" s="17">
        <v>45107</v>
      </c>
      <c r="K11870" t="s">
        <v>21</v>
      </c>
      <c r="L11870" t="s">
        <v>27</v>
      </c>
      <c r="M11870">
        <v>679.11</v>
      </c>
      <c r="N11870" t="s">
        <v>28</v>
      </c>
    </row>
    <row r="11871" spans="1:14" ht="14.25" customHeight="1" x14ac:dyDescent="0.3">
      <c r="A11871" t="s">
        <v>15174</v>
      </c>
      <c r="B11871" t="s">
        <v>19</v>
      </c>
      <c r="C11871" t="s">
        <v>14</v>
      </c>
      <c r="D11871">
        <v>4870.9399999999996</v>
      </c>
      <c r="E11871">
        <v>0.35</v>
      </c>
      <c r="F11871">
        <f t="shared" si="370"/>
        <v>1704.8289999999997</v>
      </c>
      <c r="G11871">
        <f t="shared" si="371"/>
        <v>3166.1109999999999</v>
      </c>
      <c r="H11871">
        <v>3</v>
      </c>
      <c r="I11871" s="17">
        <v>45331</v>
      </c>
      <c r="J11871" s="17">
        <v>45332</v>
      </c>
      <c r="K11871" t="s">
        <v>31</v>
      </c>
      <c r="L11871" t="s">
        <v>27</v>
      </c>
      <c r="M11871">
        <v>861.29</v>
      </c>
      <c r="N11871" t="s">
        <v>39</v>
      </c>
    </row>
    <row r="11872" spans="1:14" ht="14.25" customHeight="1" x14ac:dyDescent="0.3">
      <c r="A11872" t="s">
        <v>2473</v>
      </c>
      <c r="B11872" t="s">
        <v>25</v>
      </c>
      <c r="C11872" t="s">
        <v>36</v>
      </c>
      <c r="D11872">
        <v>4873.21</v>
      </c>
      <c r="E11872">
        <v>0.1</v>
      </c>
      <c r="F11872">
        <f t="shared" si="370"/>
        <v>487.32100000000003</v>
      </c>
      <c r="G11872">
        <f t="shared" si="371"/>
        <v>4385.8890000000001</v>
      </c>
      <c r="H11872">
        <v>3</v>
      </c>
      <c r="I11872" s="17">
        <v>45092</v>
      </c>
      <c r="J11872" s="17">
        <v>45097</v>
      </c>
      <c r="K11872" t="s">
        <v>15</v>
      </c>
      <c r="L11872" t="s">
        <v>27</v>
      </c>
      <c r="M11872">
        <v>1233.2</v>
      </c>
      <c r="N11872" t="s">
        <v>17</v>
      </c>
    </row>
    <row r="11873" spans="1:14" ht="14.25" customHeight="1" x14ac:dyDescent="0.3">
      <c r="A11873" t="s">
        <v>3475</v>
      </c>
      <c r="B11873" t="s">
        <v>25</v>
      </c>
      <c r="C11873" t="s">
        <v>14</v>
      </c>
      <c r="D11873">
        <v>4873.8500000000004</v>
      </c>
      <c r="E11873">
        <v>0.23</v>
      </c>
      <c r="F11873">
        <f t="shared" si="370"/>
        <v>1120.9855000000002</v>
      </c>
      <c r="G11873">
        <f t="shared" si="371"/>
        <v>3752.8645000000001</v>
      </c>
      <c r="H11873">
        <v>3</v>
      </c>
      <c r="I11873" s="17">
        <v>45288</v>
      </c>
      <c r="J11873" s="17">
        <v>45290</v>
      </c>
      <c r="K11873" t="s">
        <v>21</v>
      </c>
      <c r="L11873" t="s">
        <v>22</v>
      </c>
      <c r="M11873">
        <v>834.54</v>
      </c>
      <c r="N11873" t="s">
        <v>39</v>
      </c>
    </row>
    <row r="11874" spans="1:14" ht="14.25" customHeight="1" x14ac:dyDescent="0.3">
      <c r="A11874" t="s">
        <v>1057</v>
      </c>
      <c r="B11874" t="s">
        <v>19</v>
      </c>
      <c r="C11874" t="s">
        <v>36</v>
      </c>
      <c r="D11874">
        <v>4874.47</v>
      </c>
      <c r="E11874">
        <v>0.11</v>
      </c>
      <c r="F11874">
        <f t="shared" si="370"/>
        <v>536.19170000000008</v>
      </c>
      <c r="G11874">
        <f t="shared" si="371"/>
        <v>4338.2782999999999</v>
      </c>
      <c r="H11874">
        <v>3</v>
      </c>
      <c r="I11874" s="17">
        <v>44980</v>
      </c>
      <c r="J11874" s="17">
        <v>44983</v>
      </c>
      <c r="K11874" t="s">
        <v>31</v>
      </c>
      <c r="L11874" t="s">
        <v>16</v>
      </c>
      <c r="M11874">
        <v>1194.79</v>
      </c>
      <c r="N11874" t="s">
        <v>48</v>
      </c>
    </row>
    <row r="11875" spans="1:14" ht="14.25" customHeight="1" x14ac:dyDescent="0.3">
      <c r="A11875" t="s">
        <v>14230</v>
      </c>
      <c r="B11875" t="s">
        <v>13</v>
      </c>
      <c r="C11875" t="s">
        <v>26</v>
      </c>
      <c r="D11875">
        <v>4878.1899999999996</v>
      </c>
      <c r="E11875">
        <v>0.14000000000000001</v>
      </c>
      <c r="F11875">
        <f t="shared" si="370"/>
        <v>682.94659999999999</v>
      </c>
      <c r="G11875">
        <f t="shared" si="371"/>
        <v>4195.2433999999994</v>
      </c>
      <c r="H11875">
        <v>3</v>
      </c>
      <c r="I11875" s="17">
        <v>45237</v>
      </c>
      <c r="J11875" s="17">
        <v>45244</v>
      </c>
      <c r="K11875" t="s">
        <v>31</v>
      </c>
      <c r="L11875" t="s">
        <v>27</v>
      </c>
      <c r="M11875">
        <v>932.1</v>
      </c>
      <c r="N11875" t="s">
        <v>48</v>
      </c>
    </row>
    <row r="11876" spans="1:14" ht="14.25" customHeight="1" x14ac:dyDescent="0.3">
      <c r="A11876" t="s">
        <v>1729</v>
      </c>
      <c r="B11876" t="s">
        <v>25</v>
      </c>
      <c r="C11876" t="s">
        <v>26</v>
      </c>
      <c r="D11876">
        <v>4879.37</v>
      </c>
      <c r="E11876">
        <v>0.04</v>
      </c>
      <c r="F11876">
        <f t="shared" si="370"/>
        <v>195.1748</v>
      </c>
      <c r="G11876">
        <f t="shared" si="371"/>
        <v>4684.1952000000001</v>
      </c>
      <c r="H11876">
        <v>3</v>
      </c>
      <c r="I11876" s="17">
        <v>44958</v>
      </c>
      <c r="J11876" s="17">
        <v>44960</v>
      </c>
      <c r="K11876" t="s">
        <v>21</v>
      </c>
      <c r="L11876" t="s">
        <v>16</v>
      </c>
      <c r="M11876">
        <v>880.8</v>
      </c>
      <c r="N11876" t="s">
        <v>48</v>
      </c>
    </row>
    <row r="11877" spans="1:14" ht="14.25" customHeight="1" x14ac:dyDescent="0.3">
      <c r="A11877" t="s">
        <v>14061</v>
      </c>
      <c r="B11877" t="s">
        <v>13</v>
      </c>
      <c r="C11877" t="s">
        <v>33</v>
      </c>
      <c r="D11877">
        <v>4892.8599999999997</v>
      </c>
      <c r="E11877">
        <v>0.21</v>
      </c>
      <c r="F11877">
        <f t="shared" si="370"/>
        <v>1027.5005999999998</v>
      </c>
      <c r="G11877">
        <f t="shared" si="371"/>
        <v>3865.3593999999998</v>
      </c>
      <c r="H11877">
        <v>3</v>
      </c>
      <c r="I11877" s="17">
        <v>45088</v>
      </c>
      <c r="J11877" s="17">
        <v>45095</v>
      </c>
      <c r="K11877" t="s">
        <v>21</v>
      </c>
      <c r="L11877" t="s">
        <v>16</v>
      </c>
      <c r="M11877">
        <v>968.63</v>
      </c>
      <c r="N11877" t="s">
        <v>39</v>
      </c>
    </row>
    <row r="11878" spans="1:14" ht="14.25" customHeight="1" x14ac:dyDescent="0.3">
      <c r="A11878" t="s">
        <v>10704</v>
      </c>
      <c r="B11878" t="s">
        <v>41</v>
      </c>
      <c r="C11878" t="s">
        <v>26</v>
      </c>
      <c r="D11878">
        <v>4892.91</v>
      </c>
      <c r="E11878">
        <v>0.43</v>
      </c>
      <c r="F11878">
        <f t="shared" si="370"/>
        <v>2103.9512999999997</v>
      </c>
      <c r="G11878">
        <f t="shared" si="371"/>
        <v>2788.9587000000001</v>
      </c>
      <c r="H11878">
        <v>3</v>
      </c>
      <c r="I11878" s="17">
        <v>45138</v>
      </c>
      <c r="J11878" s="17">
        <v>45140</v>
      </c>
      <c r="K11878" t="s">
        <v>15</v>
      </c>
      <c r="L11878" t="s">
        <v>27</v>
      </c>
      <c r="M11878">
        <v>1232.33</v>
      </c>
      <c r="N11878" t="s">
        <v>23</v>
      </c>
    </row>
    <row r="11879" spans="1:14" ht="14.25" customHeight="1" x14ac:dyDescent="0.3">
      <c r="A11879" t="s">
        <v>5291</v>
      </c>
      <c r="B11879" t="s">
        <v>25</v>
      </c>
      <c r="C11879" t="s">
        <v>14</v>
      </c>
      <c r="D11879">
        <v>4894.26</v>
      </c>
      <c r="E11879">
        <v>0.39</v>
      </c>
      <c r="F11879">
        <f t="shared" si="370"/>
        <v>1908.7614000000001</v>
      </c>
      <c r="G11879">
        <f t="shared" si="371"/>
        <v>2985.4985999999999</v>
      </c>
      <c r="H11879">
        <v>3</v>
      </c>
      <c r="I11879" s="17">
        <v>45062</v>
      </c>
      <c r="J11879" s="17">
        <v>45063</v>
      </c>
      <c r="K11879" t="s">
        <v>15</v>
      </c>
      <c r="L11879" t="s">
        <v>27</v>
      </c>
      <c r="M11879">
        <v>1210.49</v>
      </c>
      <c r="N11879" t="s">
        <v>48</v>
      </c>
    </row>
    <row r="11880" spans="1:14" ht="14.25" customHeight="1" x14ac:dyDescent="0.3">
      <c r="A11880" t="s">
        <v>7585</v>
      </c>
      <c r="B11880" t="s">
        <v>19</v>
      </c>
      <c r="C11880" t="s">
        <v>20</v>
      </c>
      <c r="D11880">
        <v>4897.75</v>
      </c>
      <c r="E11880">
        <v>0.4</v>
      </c>
      <c r="F11880">
        <f t="shared" si="370"/>
        <v>1959.1000000000001</v>
      </c>
      <c r="G11880">
        <f t="shared" si="371"/>
        <v>2938.6499999999996</v>
      </c>
      <c r="H11880">
        <v>3</v>
      </c>
      <c r="I11880" s="17">
        <v>45593</v>
      </c>
      <c r="J11880" s="17">
        <v>45599</v>
      </c>
      <c r="K11880" t="s">
        <v>21</v>
      </c>
      <c r="L11880" t="s">
        <v>16</v>
      </c>
      <c r="M11880">
        <v>540.96</v>
      </c>
      <c r="N11880" t="s">
        <v>34</v>
      </c>
    </row>
    <row r="11881" spans="1:14" ht="14.25" customHeight="1" x14ac:dyDescent="0.3">
      <c r="A11881" t="s">
        <v>7898</v>
      </c>
      <c r="B11881" t="s">
        <v>25</v>
      </c>
      <c r="C11881" t="s">
        <v>20</v>
      </c>
      <c r="D11881">
        <v>4900.38</v>
      </c>
      <c r="E11881">
        <v>0.43</v>
      </c>
      <c r="F11881">
        <f t="shared" si="370"/>
        <v>2107.1633999999999</v>
      </c>
      <c r="G11881">
        <f t="shared" si="371"/>
        <v>2793.2166000000002</v>
      </c>
      <c r="H11881">
        <v>3</v>
      </c>
      <c r="I11881" s="17">
        <v>45610</v>
      </c>
      <c r="J11881" s="17">
        <v>45613</v>
      </c>
      <c r="K11881" t="s">
        <v>31</v>
      </c>
      <c r="L11881" t="s">
        <v>16</v>
      </c>
      <c r="M11881">
        <v>338.93</v>
      </c>
      <c r="N11881" t="s">
        <v>48</v>
      </c>
    </row>
    <row r="11882" spans="1:14" ht="14.25" customHeight="1" x14ac:dyDescent="0.3">
      <c r="A11882" t="s">
        <v>13257</v>
      </c>
      <c r="B11882" t="s">
        <v>25</v>
      </c>
      <c r="C11882" t="s">
        <v>26</v>
      </c>
      <c r="D11882">
        <v>4904.37</v>
      </c>
      <c r="E11882">
        <v>0.44</v>
      </c>
      <c r="F11882">
        <f t="shared" si="370"/>
        <v>2157.9227999999998</v>
      </c>
      <c r="G11882">
        <f t="shared" si="371"/>
        <v>2746.4472000000001</v>
      </c>
      <c r="H11882">
        <v>3</v>
      </c>
      <c r="I11882" s="17">
        <v>44978</v>
      </c>
      <c r="J11882" s="17">
        <v>44982</v>
      </c>
      <c r="K11882" t="s">
        <v>31</v>
      </c>
      <c r="L11882" t="s">
        <v>27</v>
      </c>
      <c r="M11882">
        <v>1267.2</v>
      </c>
      <c r="N11882" t="s">
        <v>48</v>
      </c>
    </row>
    <row r="11883" spans="1:14" ht="14.25" customHeight="1" x14ac:dyDescent="0.3">
      <c r="A11883" t="s">
        <v>4682</v>
      </c>
      <c r="B11883" t="s">
        <v>41</v>
      </c>
      <c r="C11883" t="s">
        <v>33</v>
      </c>
      <c r="D11883">
        <v>4904.3900000000003</v>
      </c>
      <c r="E11883">
        <v>0.48</v>
      </c>
      <c r="F11883">
        <f t="shared" si="370"/>
        <v>2354.1071999999999</v>
      </c>
      <c r="G11883">
        <f t="shared" si="371"/>
        <v>2550.2828000000004</v>
      </c>
      <c r="H11883">
        <v>3</v>
      </c>
      <c r="I11883" s="17">
        <v>45241</v>
      </c>
      <c r="J11883" s="17">
        <v>45242</v>
      </c>
      <c r="K11883" t="s">
        <v>31</v>
      </c>
      <c r="L11883" t="s">
        <v>16</v>
      </c>
      <c r="M11883">
        <v>553.65</v>
      </c>
      <c r="N11883" t="s">
        <v>39</v>
      </c>
    </row>
    <row r="11884" spans="1:14" ht="14.25" customHeight="1" x14ac:dyDescent="0.3">
      <c r="A11884" t="s">
        <v>11649</v>
      </c>
      <c r="B11884" t="s">
        <v>41</v>
      </c>
      <c r="C11884" t="s">
        <v>33</v>
      </c>
      <c r="D11884">
        <v>4907.66</v>
      </c>
      <c r="E11884">
        <v>0.35</v>
      </c>
      <c r="F11884">
        <f t="shared" si="370"/>
        <v>1717.6809999999998</v>
      </c>
      <c r="G11884">
        <f t="shared" si="371"/>
        <v>3189.9790000000003</v>
      </c>
      <c r="H11884">
        <v>3</v>
      </c>
      <c r="I11884" s="17">
        <v>45228</v>
      </c>
      <c r="J11884" s="17">
        <v>45231</v>
      </c>
      <c r="K11884" t="s">
        <v>21</v>
      </c>
      <c r="L11884" t="s">
        <v>22</v>
      </c>
      <c r="M11884">
        <v>1061.8699999999999</v>
      </c>
      <c r="N11884" t="s">
        <v>39</v>
      </c>
    </row>
    <row r="11885" spans="1:14" ht="14.25" customHeight="1" x14ac:dyDescent="0.3">
      <c r="A11885" t="s">
        <v>12202</v>
      </c>
      <c r="B11885" t="s">
        <v>41</v>
      </c>
      <c r="C11885" t="s">
        <v>20</v>
      </c>
      <c r="D11885">
        <v>4908.16</v>
      </c>
      <c r="E11885">
        <v>0.2</v>
      </c>
      <c r="F11885">
        <f t="shared" si="370"/>
        <v>981.63200000000006</v>
      </c>
      <c r="G11885">
        <f t="shared" si="371"/>
        <v>3926.5279999999998</v>
      </c>
      <c r="H11885">
        <v>3</v>
      </c>
      <c r="I11885" s="17">
        <v>45083</v>
      </c>
      <c r="J11885" s="17">
        <v>45088</v>
      </c>
      <c r="K11885" t="s">
        <v>15</v>
      </c>
      <c r="L11885" t="s">
        <v>27</v>
      </c>
      <c r="M11885">
        <v>452.96</v>
      </c>
      <c r="N11885" t="s">
        <v>23</v>
      </c>
    </row>
    <row r="11886" spans="1:14" ht="14.25" customHeight="1" x14ac:dyDescent="0.3">
      <c r="A11886" t="s">
        <v>1475</v>
      </c>
      <c r="B11886" t="s">
        <v>19</v>
      </c>
      <c r="C11886" t="s">
        <v>20</v>
      </c>
      <c r="D11886">
        <v>4908.8</v>
      </c>
      <c r="E11886">
        <v>0.13</v>
      </c>
      <c r="F11886">
        <f t="shared" si="370"/>
        <v>638.14400000000001</v>
      </c>
      <c r="G11886">
        <f t="shared" si="371"/>
        <v>4270.6559999999999</v>
      </c>
      <c r="H11886">
        <v>3</v>
      </c>
      <c r="I11886" s="17">
        <v>45068</v>
      </c>
      <c r="J11886" s="17">
        <v>45070</v>
      </c>
      <c r="K11886" t="s">
        <v>15</v>
      </c>
      <c r="L11886" t="s">
        <v>16</v>
      </c>
      <c r="M11886">
        <v>908.76</v>
      </c>
      <c r="N11886" t="s">
        <v>23</v>
      </c>
    </row>
    <row r="11887" spans="1:14" ht="14.25" customHeight="1" x14ac:dyDescent="0.3">
      <c r="A11887" t="s">
        <v>3540</v>
      </c>
      <c r="B11887" t="s">
        <v>25</v>
      </c>
      <c r="C11887" t="s">
        <v>14</v>
      </c>
      <c r="D11887">
        <v>4912.17</v>
      </c>
      <c r="E11887">
        <v>0.35</v>
      </c>
      <c r="F11887">
        <f t="shared" si="370"/>
        <v>1719.2594999999999</v>
      </c>
      <c r="G11887">
        <f t="shared" si="371"/>
        <v>3192.9105</v>
      </c>
      <c r="H11887">
        <v>3</v>
      </c>
      <c r="I11887" s="17">
        <v>45175</v>
      </c>
      <c r="J11887" s="17">
        <v>45180</v>
      </c>
      <c r="K11887" t="s">
        <v>31</v>
      </c>
      <c r="L11887" t="s">
        <v>16</v>
      </c>
      <c r="M11887">
        <v>1067.6400000000001</v>
      </c>
      <c r="N11887" t="s">
        <v>17</v>
      </c>
    </row>
    <row r="11888" spans="1:14" ht="14.25" customHeight="1" x14ac:dyDescent="0.3">
      <c r="A11888" t="s">
        <v>11849</v>
      </c>
      <c r="B11888" t="s">
        <v>13</v>
      </c>
      <c r="C11888" t="s">
        <v>26</v>
      </c>
      <c r="D11888">
        <v>4913.87</v>
      </c>
      <c r="E11888">
        <v>0.48</v>
      </c>
      <c r="F11888">
        <f t="shared" si="370"/>
        <v>2358.6576</v>
      </c>
      <c r="G11888">
        <f t="shared" si="371"/>
        <v>2555.2123999999999</v>
      </c>
      <c r="H11888">
        <v>3</v>
      </c>
      <c r="I11888" s="17">
        <v>45375</v>
      </c>
      <c r="J11888" s="17">
        <v>45378</v>
      </c>
      <c r="K11888" t="s">
        <v>31</v>
      </c>
      <c r="L11888" t="s">
        <v>22</v>
      </c>
      <c r="M11888">
        <v>1214.25</v>
      </c>
      <c r="N11888" t="s">
        <v>28</v>
      </c>
    </row>
    <row r="11889" spans="1:14" ht="14.25" customHeight="1" x14ac:dyDescent="0.3">
      <c r="A11889" t="s">
        <v>2648</v>
      </c>
      <c r="B11889" t="s">
        <v>19</v>
      </c>
      <c r="C11889" t="s">
        <v>14</v>
      </c>
      <c r="D11889">
        <v>4915.91</v>
      </c>
      <c r="E11889">
        <v>0.21</v>
      </c>
      <c r="F11889">
        <f t="shared" si="370"/>
        <v>1032.3410999999999</v>
      </c>
      <c r="G11889">
        <f t="shared" si="371"/>
        <v>3883.5689000000002</v>
      </c>
      <c r="H11889">
        <v>3</v>
      </c>
      <c r="I11889" s="17">
        <v>45121</v>
      </c>
      <c r="J11889" s="17">
        <v>45127</v>
      </c>
      <c r="K11889" t="s">
        <v>15</v>
      </c>
      <c r="L11889" t="s">
        <v>16</v>
      </c>
      <c r="M11889">
        <v>961.96</v>
      </c>
      <c r="N11889" t="s">
        <v>34</v>
      </c>
    </row>
    <row r="11890" spans="1:14" ht="14.25" customHeight="1" x14ac:dyDescent="0.3">
      <c r="A11890" t="s">
        <v>8864</v>
      </c>
      <c r="B11890" t="s">
        <v>25</v>
      </c>
      <c r="C11890" t="s">
        <v>26</v>
      </c>
      <c r="D11890">
        <v>4916.07</v>
      </c>
      <c r="E11890">
        <v>0.13</v>
      </c>
      <c r="F11890">
        <f t="shared" si="370"/>
        <v>639.08910000000003</v>
      </c>
      <c r="G11890">
        <f t="shared" si="371"/>
        <v>4276.9808999999996</v>
      </c>
      <c r="H11890">
        <v>3</v>
      </c>
      <c r="I11890" s="17">
        <v>45642</v>
      </c>
      <c r="J11890" s="17">
        <v>45649</v>
      </c>
      <c r="K11890" t="s">
        <v>15</v>
      </c>
      <c r="L11890" t="s">
        <v>27</v>
      </c>
      <c r="M11890">
        <v>939.56</v>
      </c>
      <c r="N11890" t="s">
        <v>48</v>
      </c>
    </row>
    <row r="11891" spans="1:14" ht="14.25" customHeight="1" x14ac:dyDescent="0.3">
      <c r="A11891" t="s">
        <v>5899</v>
      </c>
      <c r="B11891" t="s">
        <v>13</v>
      </c>
      <c r="C11891" t="s">
        <v>14</v>
      </c>
      <c r="D11891">
        <v>4919.41</v>
      </c>
      <c r="E11891">
        <v>0.32</v>
      </c>
      <c r="F11891">
        <f t="shared" si="370"/>
        <v>1574.2112</v>
      </c>
      <c r="G11891">
        <f t="shared" si="371"/>
        <v>3345.1988000000001</v>
      </c>
      <c r="H11891">
        <v>3</v>
      </c>
      <c r="I11891" s="17">
        <v>45213</v>
      </c>
      <c r="J11891" s="17">
        <v>45216</v>
      </c>
      <c r="K11891" t="s">
        <v>31</v>
      </c>
      <c r="L11891" t="s">
        <v>22</v>
      </c>
      <c r="M11891">
        <v>1111.4000000000001</v>
      </c>
      <c r="N11891" t="s">
        <v>48</v>
      </c>
    </row>
    <row r="11892" spans="1:14" ht="14.25" customHeight="1" x14ac:dyDescent="0.3">
      <c r="A11892" t="s">
        <v>6552</v>
      </c>
      <c r="B11892" t="s">
        <v>13</v>
      </c>
      <c r="C11892" t="s">
        <v>33</v>
      </c>
      <c r="D11892">
        <v>4921.8100000000004</v>
      </c>
      <c r="E11892">
        <v>0.03</v>
      </c>
      <c r="F11892">
        <f t="shared" si="370"/>
        <v>147.65430000000001</v>
      </c>
      <c r="G11892">
        <f t="shared" si="371"/>
        <v>4774.1557000000003</v>
      </c>
      <c r="H11892">
        <v>3</v>
      </c>
      <c r="I11892" s="17">
        <v>44940</v>
      </c>
      <c r="J11892" s="17">
        <v>44945</v>
      </c>
      <c r="K11892" t="s">
        <v>31</v>
      </c>
      <c r="L11892" t="s">
        <v>22</v>
      </c>
      <c r="M11892">
        <v>371.21</v>
      </c>
      <c r="N11892" t="s">
        <v>23</v>
      </c>
    </row>
    <row r="11893" spans="1:14" ht="14.25" customHeight="1" x14ac:dyDescent="0.3">
      <c r="A11893" t="s">
        <v>11021</v>
      </c>
      <c r="B11893" t="s">
        <v>13</v>
      </c>
      <c r="C11893" t="s">
        <v>33</v>
      </c>
      <c r="D11893">
        <v>4929.53</v>
      </c>
      <c r="E11893">
        <v>0.32</v>
      </c>
      <c r="F11893">
        <f t="shared" si="370"/>
        <v>1577.4495999999999</v>
      </c>
      <c r="G11893">
        <f t="shared" si="371"/>
        <v>3352.0803999999998</v>
      </c>
      <c r="H11893">
        <v>3</v>
      </c>
      <c r="I11893" s="17">
        <v>45010</v>
      </c>
      <c r="J11893" s="17">
        <v>45015</v>
      </c>
      <c r="K11893" t="s">
        <v>15</v>
      </c>
      <c r="L11893" t="s">
        <v>27</v>
      </c>
      <c r="M11893">
        <v>1075.03</v>
      </c>
      <c r="N11893" t="s">
        <v>48</v>
      </c>
    </row>
    <row r="11894" spans="1:14" ht="14.25" customHeight="1" x14ac:dyDescent="0.3">
      <c r="A11894" t="s">
        <v>9624</v>
      </c>
      <c r="B11894" t="s">
        <v>13</v>
      </c>
      <c r="C11894" t="s">
        <v>26</v>
      </c>
      <c r="D11894">
        <v>4934.6000000000004</v>
      </c>
      <c r="E11894">
        <v>0.2</v>
      </c>
      <c r="F11894">
        <f t="shared" si="370"/>
        <v>986.92000000000007</v>
      </c>
      <c r="G11894">
        <f t="shared" si="371"/>
        <v>3947.6800000000003</v>
      </c>
      <c r="H11894">
        <v>3</v>
      </c>
      <c r="I11894" s="17">
        <v>45097</v>
      </c>
      <c r="J11894" s="17">
        <v>45098</v>
      </c>
      <c r="K11894" t="s">
        <v>21</v>
      </c>
      <c r="L11894" t="s">
        <v>16</v>
      </c>
      <c r="M11894">
        <v>1031.49</v>
      </c>
      <c r="N11894" t="s">
        <v>34</v>
      </c>
    </row>
    <row r="11895" spans="1:14" ht="14.25" customHeight="1" x14ac:dyDescent="0.3">
      <c r="A11895" t="s">
        <v>13624</v>
      </c>
      <c r="B11895" t="s">
        <v>19</v>
      </c>
      <c r="C11895" t="s">
        <v>14</v>
      </c>
      <c r="D11895">
        <v>4934.8500000000004</v>
      </c>
      <c r="E11895">
        <v>0.01</v>
      </c>
      <c r="F11895">
        <f t="shared" si="370"/>
        <v>49.348500000000001</v>
      </c>
      <c r="G11895">
        <f t="shared" si="371"/>
        <v>4885.5015000000003</v>
      </c>
      <c r="H11895">
        <v>3</v>
      </c>
      <c r="I11895" s="17">
        <v>44938</v>
      </c>
      <c r="J11895" s="17">
        <v>44939</v>
      </c>
      <c r="K11895" t="s">
        <v>15</v>
      </c>
      <c r="L11895" t="s">
        <v>22</v>
      </c>
      <c r="M11895">
        <v>719.78</v>
      </c>
      <c r="N11895" t="s">
        <v>17</v>
      </c>
    </row>
    <row r="11896" spans="1:14" ht="14.25" customHeight="1" x14ac:dyDescent="0.3">
      <c r="A11896" t="s">
        <v>12035</v>
      </c>
      <c r="B11896" t="s">
        <v>13</v>
      </c>
      <c r="C11896" t="s">
        <v>20</v>
      </c>
      <c r="D11896">
        <v>4935.42</v>
      </c>
      <c r="E11896">
        <v>0.09</v>
      </c>
      <c r="F11896">
        <f t="shared" si="370"/>
        <v>444.18779999999998</v>
      </c>
      <c r="G11896">
        <f t="shared" si="371"/>
        <v>4491.2322000000004</v>
      </c>
      <c r="H11896">
        <v>3</v>
      </c>
      <c r="I11896" s="17">
        <v>44981</v>
      </c>
      <c r="J11896" s="17">
        <v>44983</v>
      </c>
      <c r="K11896" t="s">
        <v>31</v>
      </c>
      <c r="L11896" t="s">
        <v>27</v>
      </c>
      <c r="M11896">
        <v>538.44000000000005</v>
      </c>
      <c r="N11896" t="s">
        <v>17</v>
      </c>
    </row>
    <row r="11897" spans="1:14" ht="14.25" customHeight="1" x14ac:dyDescent="0.3">
      <c r="A11897" t="s">
        <v>14985</v>
      </c>
      <c r="B11897" t="s">
        <v>41</v>
      </c>
      <c r="C11897" t="s">
        <v>26</v>
      </c>
      <c r="D11897">
        <v>4941.9799999999996</v>
      </c>
      <c r="E11897">
        <v>0.28999999999999998</v>
      </c>
      <c r="F11897">
        <f t="shared" si="370"/>
        <v>1433.1741999999997</v>
      </c>
      <c r="G11897">
        <f t="shared" si="371"/>
        <v>3508.8058000000001</v>
      </c>
      <c r="H11897">
        <v>3</v>
      </c>
      <c r="I11897" s="17">
        <v>45219</v>
      </c>
      <c r="J11897" s="17">
        <v>45221</v>
      </c>
      <c r="K11897" t="s">
        <v>31</v>
      </c>
      <c r="L11897" t="s">
        <v>22</v>
      </c>
      <c r="M11897">
        <v>992.58</v>
      </c>
      <c r="N11897" t="s">
        <v>39</v>
      </c>
    </row>
    <row r="11898" spans="1:14" ht="14.25" customHeight="1" x14ac:dyDescent="0.3">
      <c r="A11898" t="s">
        <v>10824</v>
      </c>
      <c r="B11898" t="s">
        <v>19</v>
      </c>
      <c r="C11898" t="s">
        <v>14</v>
      </c>
      <c r="D11898">
        <v>4946.99</v>
      </c>
      <c r="E11898">
        <v>0.02</v>
      </c>
      <c r="F11898">
        <f t="shared" si="370"/>
        <v>98.939799999999991</v>
      </c>
      <c r="G11898">
        <f t="shared" si="371"/>
        <v>4848.0501999999997</v>
      </c>
      <c r="H11898">
        <v>3</v>
      </c>
      <c r="I11898" s="17">
        <v>45616</v>
      </c>
      <c r="J11898" s="17">
        <v>45621</v>
      </c>
      <c r="K11898" t="s">
        <v>31</v>
      </c>
      <c r="L11898" t="s">
        <v>22</v>
      </c>
      <c r="M11898">
        <v>806.71</v>
      </c>
      <c r="N11898" t="s">
        <v>28</v>
      </c>
    </row>
    <row r="11899" spans="1:14" ht="14.25" customHeight="1" x14ac:dyDescent="0.3">
      <c r="A11899" t="s">
        <v>13168</v>
      </c>
      <c r="B11899" t="s">
        <v>41</v>
      </c>
      <c r="C11899" t="s">
        <v>33</v>
      </c>
      <c r="D11899">
        <v>4947.75</v>
      </c>
      <c r="E11899">
        <v>0.37</v>
      </c>
      <c r="F11899">
        <f t="shared" si="370"/>
        <v>1830.6675</v>
      </c>
      <c r="G11899">
        <f t="shared" si="371"/>
        <v>3117.0825</v>
      </c>
      <c r="H11899">
        <v>3</v>
      </c>
      <c r="I11899" s="17">
        <v>45292</v>
      </c>
      <c r="J11899" s="17">
        <v>45297</v>
      </c>
      <c r="K11899" t="s">
        <v>31</v>
      </c>
      <c r="L11899" t="s">
        <v>27</v>
      </c>
      <c r="M11899">
        <v>869.41</v>
      </c>
      <c r="N11899" t="s">
        <v>39</v>
      </c>
    </row>
    <row r="11900" spans="1:14" ht="14.25" customHeight="1" x14ac:dyDescent="0.3">
      <c r="A11900" t="s">
        <v>7962</v>
      </c>
      <c r="B11900" t="s">
        <v>25</v>
      </c>
      <c r="C11900" t="s">
        <v>14</v>
      </c>
      <c r="D11900">
        <v>4950.18</v>
      </c>
      <c r="E11900">
        <v>7.0000000000000007E-2</v>
      </c>
      <c r="F11900">
        <f t="shared" si="370"/>
        <v>346.51260000000008</v>
      </c>
      <c r="G11900">
        <f t="shared" si="371"/>
        <v>4603.6674000000003</v>
      </c>
      <c r="H11900">
        <v>3</v>
      </c>
      <c r="I11900" s="17">
        <v>45419</v>
      </c>
      <c r="J11900" s="17">
        <v>45426</v>
      </c>
      <c r="K11900" t="s">
        <v>15</v>
      </c>
      <c r="L11900" t="s">
        <v>16</v>
      </c>
      <c r="M11900">
        <v>1203.8900000000001</v>
      </c>
      <c r="N11900" t="s">
        <v>23</v>
      </c>
    </row>
    <row r="11901" spans="1:14" ht="14.25" customHeight="1" x14ac:dyDescent="0.3">
      <c r="A11901" t="s">
        <v>13076</v>
      </c>
      <c r="B11901" t="s">
        <v>25</v>
      </c>
      <c r="C11901" t="s">
        <v>14</v>
      </c>
      <c r="D11901">
        <v>4951.9399999999996</v>
      </c>
      <c r="E11901">
        <v>0.04</v>
      </c>
      <c r="F11901">
        <f t="shared" si="370"/>
        <v>198.07759999999999</v>
      </c>
      <c r="G11901">
        <f t="shared" si="371"/>
        <v>4753.8624</v>
      </c>
      <c r="H11901">
        <v>3</v>
      </c>
      <c r="I11901" s="17">
        <v>45033</v>
      </c>
      <c r="J11901" s="17">
        <v>45034</v>
      </c>
      <c r="K11901" t="s">
        <v>31</v>
      </c>
      <c r="L11901" t="s">
        <v>22</v>
      </c>
      <c r="M11901">
        <v>957</v>
      </c>
      <c r="N11901" t="s">
        <v>34</v>
      </c>
    </row>
    <row r="11902" spans="1:14" ht="14.25" customHeight="1" x14ac:dyDescent="0.3">
      <c r="A11902" t="s">
        <v>13390</v>
      </c>
      <c r="B11902" t="s">
        <v>41</v>
      </c>
      <c r="C11902" t="s">
        <v>20</v>
      </c>
      <c r="D11902">
        <v>4955.1499999999996</v>
      </c>
      <c r="E11902">
        <v>0.19</v>
      </c>
      <c r="F11902">
        <f t="shared" si="370"/>
        <v>941.47849999999994</v>
      </c>
      <c r="G11902">
        <f t="shared" si="371"/>
        <v>4013.6714999999995</v>
      </c>
      <c r="H11902">
        <v>3</v>
      </c>
      <c r="I11902" s="17">
        <v>45347</v>
      </c>
      <c r="J11902" s="17">
        <v>45350</v>
      </c>
      <c r="K11902" t="s">
        <v>15</v>
      </c>
      <c r="L11902" t="s">
        <v>27</v>
      </c>
      <c r="M11902">
        <v>1317.87</v>
      </c>
      <c r="N11902" t="s">
        <v>48</v>
      </c>
    </row>
    <row r="11903" spans="1:14" ht="14.25" customHeight="1" x14ac:dyDescent="0.3">
      <c r="A11903" t="s">
        <v>3714</v>
      </c>
      <c r="B11903" t="s">
        <v>19</v>
      </c>
      <c r="C11903" t="s">
        <v>33</v>
      </c>
      <c r="D11903">
        <v>4958.74</v>
      </c>
      <c r="E11903">
        <v>0.21</v>
      </c>
      <c r="F11903">
        <f t="shared" si="370"/>
        <v>1041.3353999999999</v>
      </c>
      <c r="G11903">
        <f t="shared" si="371"/>
        <v>3917.4045999999998</v>
      </c>
      <c r="H11903">
        <v>3</v>
      </c>
      <c r="I11903" s="17">
        <v>45546</v>
      </c>
      <c r="J11903" s="17">
        <v>45551</v>
      </c>
      <c r="K11903" t="s">
        <v>21</v>
      </c>
      <c r="L11903" t="s">
        <v>27</v>
      </c>
      <c r="M11903">
        <v>1181.5899999999999</v>
      </c>
      <c r="N11903" t="s">
        <v>28</v>
      </c>
    </row>
    <row r="11904" spans="1:14" ht="14.25" customHeight="1" x14ac:dyDescent="0.3">
      <c r="A11904" t="s">
        <v>7771</v>
      </c>
      <c r="B11904" t="s">
        <v>19</v>
      </c>
      <c r="C11904" t="s">
        <v>26</v>
      </c>
      <c r="D11904">
        <v>4960.7700000000004</v>
      </c>
      <c r="E11904">
        <v>0.14000000000000001</v>
      </c>
      <c r="F11904">
        <f t="shared" si="370"/>
        <v>694.50780000000009</v>
      </c>
      <c r="G11904">
        <f t="shared" si="371"/>
        <v>4266.2622000000001</v>
      </c>
      <c r="H11904">
        <v>3</v>
      </c>
      <c r="I11904" s="17">
        <v>45143</v>
      </c>
      <c r="J11904" s="17">
        <v>45150</v>
      </c>
      <c r="K11904" t="s">
        <v>21</v>
      </c>
      <c r="L11904" t="s">
        <v>27</v>
      </c>
      <c r="M11904">
        <v>1014.89</v>
      </c>
      <c r="N11904" t="s">
        <v>34</v>
      </c>
    </row>
    <row r="11905" spans="1:14" ht="14.25" customHeight="1" x14ac:dyDescent="0.3">
      <c r="A11905" t="s">
        <v>5686</v>
      </c>
      <c r="B11905" t="s">
        <v>19</v>
      </c>
      <c r="C11905" t="s">
        <v>26</v>
      </c>
      <c r="D11905">
        <v>4965.1000000000004</v>
      </c>
      <c r="E11905">
        <v>0.41</v>
      </c>
      <c r="F11905">
        <f t="shared" si="370"/>
        <v>2035.691</v>
      </c>
      <c r="G11905">
        <f t="shared" si="371"/>
        <v>2929.4090000000006</v>
      </c>
      <c r="H11905">
        <v>3</v>
      </c>
      <c r="I11905" s="17">
        <v>45264</v>
      </c>
      <c r="J11905" s="17">
        <v>45269</v>
      </c>
      <c r="K11905" t="s">
        <v>31</v>
      </c>
      <c r="L11905" t="s">
        <v>16</v>
      </c>
      <c r="M11905">
        <v>1482.39</v>
      </c>
      <c r="N11905" t="s">
        <v>39</v>
      </c>
    </row>
    <row r="11906" spans="1:14" ht="14.25" customHeight="1" x14ac:dyDescent="0.3">
      <c r="A11906" t="s">
        <v>14006</v>
      </c>
      <c r="B11906" t="s">
        <v>25</v>
      </c>
      <c r="C11906" t="s">
        <v>26</v>
      </c>
      <c r="D11906">
        <v>4966.24</v>
      </c>
      <c r="E11906">
        <v>0.17</v>
      </c>
      <c r="F11906">
        <f t="shared" ref="F11906:F11969" si="372">D11906*E11906</f>
        <v>844.26080000000002</v>
      </c>
      <c r="G11906">
        <f t="shared" ref="G11906:G11969" si="373">D11906-F11906</f>
        <v>4121.9791999999998</v>
      </c>
      <c r="H11906">
        <v>3</v>
      </c>
      <c r="I11906" s="17">
        <v>45302</v>
      </c>
      <c r="J11906" s="17">
        <v>45304</v>
      </c>
      <c r="K11906" t="s">
        <v>31</v>
      </c>
      <c r="L11906" t="s">
        <v>22</v>
      </c>
      <c r="M11906">
        <v>1428.56</v>
      </c>
      <c r="N11906" t="s">
        <v>39</v>
      </c>
    </row>
    <row r="11907" spans="1:14" ht="14.25" customHeight="1" x14ac:dyDescent="0.3">
      <c r="A11907" t="s">
        <v>3527</v>
      </c>
      <c r="B11907" t="s">
        <v>13</v>
      </c>
      <c r="C11907" t="s">
        <v>20</v>
      </c>
      <c r="D11907">
        <v>4967</v>
      </c>
      <c r="E11907">
        <v>0.5</v>
      </c>
      <c r="F11907">
        <f t="shared" si="372"/>
        <v>2483.5</v>
      </c>
      <c r="G11907">
        <f t="shared" si="373"/>
        <v>2483.5</v>
      </c>
      <c r="H11907">
        <v>3</v>
      </c>
      <c r="I11907" s="17">
        <v>45075</v>
      </c>
      <c r="J11907" s="17">
        <v>45081</v>
      </c>
      <c r="K11907" t="s">
        <v>21</v>
      </c>
      <c r="L11907" t="s">
        <v>16</v>
      </c>
      <c r="M11907">
        <v>894.46</v>
      </c>
      <c r="N11907" t="s">
        <v>39</v>
      </c>
    </row>
    <row r="11908" spans="1:14" ht="14.25" customHeight="1" x14ac:dyDescent="0.3">
      <c r="A11908" t="s">
        <v>5195</v>
      </c>
      <c r="B11908" t="s">
        <v>25</v>
      </c>
      <c r="C11908" t="s">
        <v>20</v>
      </c>
      <c r="D11908">
        <v>4967.83</v>
      </c>
      <c r="E11908">
        <v>0.13</v>
      </c>
      <c r="F11908">
        <f t="shared" si="372"/>
        <v>645.81790000000001</v>
      </c>
      <c r="G11908">
        <f t="shared" si="373"/>
        <v>4322.0120999999999</v>
      </c>
      <c r="H11908">
        <v>3</v>
      </c>
      <c r="I11908" s="17">
        <v>44931</v>
      </c>
      <c r="J11908" s="17">
        <v>44937</v>
      </c>
      <c r="K11908" t="s">
        <v>15</v>
      </c>
      <c r="L11908" t="s">
        <v>16</v>
      </c>
      <c r="M11908">
        <v>758.23</v>
      </c>
      <c r="N11908" t="s">
        <v>34</v>
      </c>
    </row>
    <row r="11909" spans="1:14" ht="14.25" customHeight="1" x14ac:dyDescent="0.3">
      <c r="A11909" t="s">
        <v>947</v>
      </c>
      <c r="B11909" t="s">
        <v>19</v>
      </c>
      <c r="C11909" t="s">
        <v>33</v>
      </c>
      <c r="D11909">
        <v>4969.63</v>
      </c>
      <c r="E11909">
        <v>0.24</v>
      </c>
      <c r="F11909">
        <f t="shared" si="372"/>
        <v>1192.7112</v>
      </c>
      <c r="G11909">
        <f t="shared" si="373"/>
        <v>3776.9188000000004</v>
      </c>
      <c r="H11909">
        <v>3</v>
      </c>
      <c r="I11909" s="17">
        <v>44960</v>
      </c>
      <c r="J11909" s="17">
        <v>44964</v>
      </c>
      <c r="K11909" t="s">
        <v>21</v>
      </c>
      <c r="L11909" t="s">
        <v>16</v>
      </c>
      <c r="M11909">
        <v>1190.8399999999999</v>
      </c>
      <c r="N11909" t="s">
        <v>28</v>
      </c>
    </row>
    <row r="11910" spans="1:14" ht="14.25" customHeight="1" x14ac:dyDescent="0.3">
      <c r="A11910" t="s">
        <v>52</v>
      </c>
      <c r="B11910" t="s">
        <v>13</v>
      </c>
      <c r="C11910" t="s">
        <v>33</v>
      </c>
      <c r="D11910">
        <v>4974.32</v>
      </c>
      <c r="E11910">
        <v>0.48</v>
      </c>
      <c r="F11910">
        <f t="shared" si="372"/>
        <v>2387.6735999999996</v>
      </c>
      <c r="G11910">
        <f t="shared" si="373"/>
        <v>2586.6464000000001</v>
      </c>
      <c r="H11910">
        <v>3</v>
      </c>
      <c r="I11910" s="17">
        <v>45047</v>
      </c>
      <c r="J11910" s="17">
        <v>45051</v>
      </c>
      <c r="K11910" t="s">
        <v>21</v>
      </c>
      <c r="L11910" t="s">
        <v>22</v>
      </c>
      <c r="M11910">
        <v>727.29</v>
      </c>
      <c r="N11910" t="s">
        <v>39</v>
      </c>
    </row>
    <row r="11911" spans="1:14" ht="14.25" customHeight="1" x14ac:dyDescent="0.3">
      <c r="A11911" t="s">
        <v>10780</v>
      </c>
      <c r="B11911" t="s">
        <v>19</v>
      </c>
      <c r="C11911" t="s">
        <v>20</v>
      </c>
      <c r="D11911">
        <v>4977.58</v>
      </c>
      <c r="E11911">
        <v>0.19</v>
      </c>
      <c r="F11911">
        <f t="shared" si="372"/>
        <v>945.74019999999996</v>
      </c>
      <c r="G11911">
        <f t="shared" si="373"/>
        <v>4031.8397999999997</v>
      </c>
      <c r="H11911">
        <v>3</v>
      </c>
      <c r="I11911" s="17">
        <v>44936</v>
      </c>
      <c r="J11911" s="17">
        <v>44941</v>
      </c>
      <c r="K11911" t="s">
        <v>15</v>
      </c>
      <c r="L11911" t="s">
        <v>16</v>
      </c>
      <c r="M11911">
        <v>515.17999999999995</v>
      </c>
      <c r="N11911" t="s">
        <v>39</v>
      </c>
    </row>
    <row r="11912" spans="1:14" ht="14.25" customHeight="1" x14ac:dyDescent="0.3">
      <c r="A11912" t="s">
        <v>10264</v>
      </c>
      <c r="B11912" t="s">
        <v>41</v>
      </c>
      <c r="C11912" t="s">
        <v>36</v>
      </c>
      <c r="D11912">
        <v>4977.9799999999996</v>
      </c>
      <c r="E11912">
        <v>0.22</v>
      </c>
      <c r="F11912">
        <f t="shared" si="372"/>
        <v>1095.1555999999998</v>
      </c>
      <c r="G11912">
        <f t="shared" si="373"/>
        <v>3882.8243999999995</v>
      </c>
      <c r="H11912">
        <v>3</v>
      </c>
      <c r="I11912" s="17">
        <v>45501</v>
      </c>
      <c r="J11912" s="17">
        <v>45502</v>
      </c>
      <c r="K11912" t="s">
        <v>21</v>
      </c>
      <c r="L11912" t="s">
        <v>16</v>
      </c>
      <c r="M11912">
        <v>474.15</v>
      </c>
      <c r="N11912" t="s">
        <v>23</v>
      </c>
    </row>
    <row r="11913" spans="1:14" ht="14.25" customHeight="1" x14ac:dyDescent="0.3">
      <c r="A11913" t="s">
        <v>8521</v>
      </c>
      <c r="B11913" t="s">
        <v>13</v>
      </c>
      <c r="C11913" t="s">
        <v>33</v>
      </c>
      <c r="D11913">
        <v>4978.3999999999996</v>
      </c>
      <c r="E11913">
        <v>0.34</v>
      </c>
      <c r="F11913">
        <f t="shared" si="372"/>
        <v>1692.6559999999999</v>
      </c>
      <c r="G11913">
        <f t="shared" si="373"/>
        <v>3285.7439999999997</v>
      </c>
      <c r="H11913">
        <v>3</v>
      </c>
      <c r="I11913" s="17">
        <v>45095</v>
      </c>
      <c r="J11913" s="17">
        <v>45099</v>
      </c>
      <c r="K11913" t="s">
        <v>21</v>
      </c>
      <c r="L11913" t="s">
        <v>16</v>
      </c>
      <c r="M11913">
        <v>759.93</v>
      </c>
      <c r="N11913" t="s">
        <v>34</v>
      </c>
    </row>
    <row r="11914" spans="1:14" ht="14.25" customHeight="1" x14ac:dyDescent="0.3">
      <c r="A11914" t="s">
        <v>2536</v>
      </c>
      <c r="B11914" t="s">
        <v>41</v>
      </c>
      <c r="C11914" t="s">
        <v>14</v>
      </c>
      <c r="D11914">
        <v>4980</v>
      </c>
      <c r="E11914">
        <v>0.3</v>
      </c>
      <c r="F11914">
        <f t="shared" si="372"/>
        <v>1494</v>
      </c>
      <c r="G11914">
        <f t="shared" si="373"/>
        <v>3486</v>
      </c>
      <c r="H11914">
        <v>3</v>
      </c>
      <c r="I11914" s="17">
        <v>44937</v>
      </c>
      <c r="J11914" s="17">
        <v>44942</v>
      </c>
      <c r="K11914" t="s">
        <v>15</v>
      </c>
      <c r="L11914" t="s">
        <v>16</v>
      </c>
      <c r="M11914">
        <v>368.42</v>
      </c>
      <c r="N11914" t="s">
        <v>34</v>
      </c>
    </row>
    <row r="11915" spans="1:14" ht="14.25" customHeight="1" x14ac:dyDescent="0.3">
      <c r="A11915" t="s">
        <v>8254</v>
      </c>
      <c r="B11915" t="s">
        <v>13</v>
      </c>
      <c r="C11915" t="s">
        <v>36</v>
      </c>
      <c r="D11915">
        <v>4983.41</v>
      </c>
      <c r="E11915">
        <v>0.05</v>
      </c>
      <c r="F11915">
        <f t="shared" si="372"/>
        <v>249.1705</v>
      </c>
      <c r="G11915">
        <f t="shared" si="373"/>
        <v>4734.2394999999997</v>
      </c>
      <c r="H11915">
        <v>3</v>
      </c>
      <c r="I11915" s="17">
        <v>45638</v>
      </c>
      <c r="J11915" s="17">
        <v>45642</v>
      </c>
      <c r="K11915" t="s">
        <v>15</v>
      </c>
      <c r="L11915" t="s">
        <v>27</v>
      </c>
      <c r="M11915">
        <v>893.36</v>
      </c>
      <c r="N11915" t="s">
        <v>48</v>
      </c>
    </row>
    <row r="11916" spans="1:14" ht="14.25" customHeight="1" x14ac:dyDescent="0.3">
      <c r="A11916" t="s">
        <v>15141</v>
      </c>
      <c r="B11916" t="s">
        <v>13</v>
      </c>
      <c r="C11916" t="s">
        <v>33</v>
      </c>
      <c r="D11916">
        <v>4984.22</v>
      </c>
      <c r="E11916">
        <v>0.08</v>
      </c>
      <c r="F11916">
        <f t="shared" si="372"/>
        <v>398.73760000000004</v>
      </c>
      <c r="G11916">
        <f t="shared" si="373"/>
        <v>4585.4823999999999</v>
      </c>
      <c r="H11916">
        <v>3</v>
      </c>
      <c r="I11916" s="17">
        <v>45374</v>
      </c>
      <c r="J11916" s="17">
        <v>45377</v>
      </c>
      <c r="K11916" t="s">
        <v>31</v>
      </c>
      <c r="L11916" t="s">
        <v>22</v>
      </c>
      <c r="M11916">
        <v>456.36</v>
      </c>
      <c r="N11916" t="s">
        <v>23</v>
      </c>
    </row>
    <row r="11917" spans="1:14" ht="14.25" customHeight="1" x14ac:dyDescent="0.3">
      <c r="A11917" t="s">
        <v>15033</v>
      </c>
      <c r="B11917" t="s">
        <v>19</v>
      </c>
      <c r="C11917" t="s">
        <v>33</v>
      </c>
      <c r="D11917">
        <v>4984.2700000000004</v>
      </c>
      <c r="E11917">
        <v>0.33</v>
      </c>
      <c r="F11917">
        <f t="shared" si="372"/>
        <v>1644.8091000000002</v>
      </c>
      <c r="G11917">
        <f t="shared" si="373"/>
        <v>3339.4609</v>
      </c>
      <c r="H11917">
        <v>3</v>
      </c>
      <c r="I11917" s="17">
        <v>44971</v>
      </c>
      <c r="J11917" s="17">
        <v>44975</v>
      </c>
      <c r="K11917" t="s">
        <v>21</v>
      </c>
      <c r="L11917" t="s">
        <v>16</v>
      </c>
      <c r="M11917">
        <v>491.67</v>
      </c>
      <c r="N11917" t="s">
        <v>17</v>
      </c>
    </row>
    <row r="11918" spans="1:14" ht="14.25" customHeight="1" x14ac:dyDescent="0.3">
      <c r="A11918" t="s">
        <v>15377</v>
      </c>
      <c r="B11918" t="s">
        <v>41</v>
      </c>
      <c r="C11918" t="s">
        <v>33</v>
      </c>
      <c r="D11918">
        <v>4984.32</v>
      </c>
      <c r="E11918">
        <v>0.21</v>
      </c>
      <c r="F11918">
        <f t="shared" si="372"/>
        <v>1046.7071999999998</v>
      </c>
      <c r="G11918">
        <f t="shared" si="373"/>
        <v>3937.6127999999999</v>
      </c>
      <c r="H11918">
        <v>3</v>
      </c>
      <c r="I11918" s="17">
        <v>45248</v>
      </c>
      <c r="J11918" s="17">
        <v>45249</v>
      </c>
      <c r="K11918" t="s">
        <v>31</v>
      </c>
      <c r="L11918" t="s">
        <v>22</v>
      </c>
      <c r="M11918">
        <v>909.1</v>
      </c>
      <c r="N11918" t="s">
        <v>28</v>
      </c>
    </row>
    <row r="11919" spans="1:14" ht="14.25" customHeight="1" x14ac:dyDescent="0.3">
      <c r="A11919" t="s">
        <v>14628</v>
      </c>
      <c r="B11919" t="s">
        <v>13</v>
      </c>
      <c r="C11919" t="s">
        <v>36</v>
      </c>
      <c r="D11919">
        <v>4984.6000000000004</v>
      </c>
      <c r="E11919">
        <v>0.15</v>
      </c>
      <c r="F11919">
        <f t="shared" si="372"/>
        <v>747.69</v>
      </c>
      <c r="G11919">
        <f t="shared" si="373"/>
        <v>4236.91</v>
      </c>
      <c r="H11919">
        <v>3</v>
      </c>
      <c r="I11919" s="17">
        <v>45388</v>
      </c>
      <c r="J11919" s="17">
        <v>45393</v>
      </c>
      <c r="K11919" t="s">
        <v>21</v>
      </c>
      <c r="L11919" t="s">
        <v>27</v>
      </c>
      <c r="M11919">
        <v>583.55999999999995</v>
      </c>
      <c r="N11919" t="s">
        <v>48</v>
      </c>
    </row>
    <row r="11920" spans="1:14" ht="14.25" customHeight="1" x14ac:dyDescent="0.3">
      <c r="A11920" t="s">
        <v>4628</v>
      </c>
      <c r="B11920" t="s">
        <v>19</v>
      </c>
      <c r="C11920" t="s">
        <v>14</v>
      </c>
      <c r="D11920">
        <v>4984.84</v>
      </c>
      <c r="E11920">
        <v>0.28000000000000003</v>
      </c>
      <c r="F11920">
        <f t="shared" si="372"/>
        <v>1395.7552000000003</v>
      </c>
      <c r="G11920">
        <f t="shared" si="373"/>
        <v>3589.0847999999996</v>
      </c>
      <c r="H11920">
        <v>3</v>
      </c>
      <c r="I11920" s="17">
        <v>45116</v>
      </c>
      <c r="J11920" s="17">
        <v>45118</v>
      </c>
      <c r="K11920" t="s">
        <v>15</v>
      </c>
      <c r="L11920" t="s">
        <v>22</v>
      </c>
      <c r="M11920">
        <v>1235.99</v>
      </c>
      <c r="N11920" t="s">
        <v>28</v>
      </c>
    </row>
    <row r="11921" spans="1:14" ht="14.25" customHeight="1" x14ac:dyDescent="0.3">
      <c r="A11921" t="s">
        <v>8440</v>
      </c>
      <c r="B11921" t="s">
        <v>41</v>
      </c>
      <c r="C11921" t="s">
        <v>36</v>
      </c>
      <c r="D11921">
        <v>4985.99</v>
      </c>
      <c r="E11921">
        <v>0.03</v>
      </c>
      <c r="F11921">
        <f t="shared" si="372"/>
        <v>149.57969999999997</v>
      </c>
      <c r="G11921">
        <f t="shared" si="373"/>
        <v>4836.4102999999996</v>
      </c>
      <c r="H11921">
        <v>3</v>
      </c>
      <c r="I11921" s="17">
        <v>45381</v>
      </c>
      <c r="J11921" s="17">
        <v>45382</v>
      </c>
      <c r="K11921" t="s">
        <v>31</v>
      </c>
      <c r="L11921" t="s">
        <v>27</v>
      </c>
      <c r="M11921">
        <v>1094.6500000000001</v>
      </c>
      <c r="N11921" t="s">
        <v>17</v>
      </c>
    </row>
    <row r="11922" spans="1:14" ht="14.25" customHeight="1" x14ac:dyDescent="0.3">
      <c r="A11922" t="s">
        <v>720</v>
      </c>
      <c r="B11922" t="s">
        <v>25</v>
      </c>
      <c r="C11922" t="s">
        <v>26</v>
      </c>
      <c r="D11922">
        <v>4987.05</v>
      </c>
      <c r="E11922">
        <v>0.41</v>
      </c>
      <c r="F11922">
        <f t="shared" si="372"/>
        <v>2044.6904999999999</v>
      </c>
      <c r="G11922">
        <f t="shared" si="373"/>
        <v>2942.3595000000005</v>
      </c>
      <c r="H11922">
        <v>3</v>
      </c>
      <c r="I11922" s="17">
        <v>45441</v>
      </c>
      <c r="J11922" s="17">
        <v>45446</v>
      </c>
      <c r="K11922" t="s">
        <v>21</v>
      </c>
      <c r="L11922" t="s">
        <v>27</v>
      </c>
      <c r="M11922">
        <v>342.37</v>
      </c>
      <c r="N11922" t="s">
        <v>28</v>
      </c>
    </row>
    <row r="11923" spans="1:14" ht="14.25" customHeight="1" x14ac:dyDescent="0.3">
      <c r="A11923" t="s">
        <v>7332</v>
      </c>
      <c r="B11923" t="s">
        <v>25</v>
      </c>
      <c r="C11923" t="s">
        <v>20</v>
      </c>
      <c r="D11923">
        <v>4987.45</v>
      </c>
      <c r="E11923">
        <v>0.46</v>
      </c>
      <c r="F11923">
        <f t="shared" si="372"/>
        <v>2294.2269999999999</v>
      </c>
      <c r="G11923">
        <f t="shared" si="373"/>
        <v>2693.223</v>
      </c>
      <c r="H11923">
        <v>3</v>
      </c>
      <c r="I11923" s="17">
        <v>45570</v>
      </c>
      <c r="J11923" s="17">
        <v>45576</v>
      </c>
      <c r="K11923" t="s">
        <v>31</v>
      </c>
      <c r="L11923" t="s">
        <v>27</v>
      </c>
      <c r="M11923">
        <v>500.96</v>
      </c>
      <c r="N11923" t="s">
        <v>28</v>
      </c>
    </row>
    <row r="11924" spans="1:14" ht="14.25" customHeight="1" x14ac:dyDescent="0.3">
      <c r="A11924" t="s">
        <v>1579</v>
      </c>
      <c r="B11924" t="s">
        <v>19</v>
      </c>
      <c r="C11924" t="s">
        <v>20</v>
      </c>
      <c r="D11924">
        <v>4989.55</v>
      </c>
      <c r="E11924">
        <v>0.1</v>
      </c>
      <c r="F11924">
        <f t="shared" si="372"/>
        <v>498.95500000000004</v>
      </c>
      <c r="G11924">
        <f t="shared" si="373"/>
        <v>4490.5950000000003</v>
      </c>
      <c r="H11924">
        <v>3</v>
      </c>
      <c r="I11924" s="17">
        <v>44966</v>
      </c>
      <c r="J11924" s="17">
        <v>44969</v>
      </c>
      <c r="K11924" t="s">
        <v>15</v>
      </c>
      <c r="L11924" t="s">
        <v>22</v>
      </c>
      <c r="M11924">
        <v>420.84</v>
      </c>
      <c r="N11924" t="s">
        <v>48</v>
      </c>
    </row>
    <row r="11925" spans="1:14" ht="14.25" customHeight="1" x14ac:dyDescent="0.3">
      <c r="A11925" t="s">
        <v>854</v>
      </c>
      <c r="B11925" t="s">
        <v>19</v>
      </c>
      <c r="C11925" t="s">
        <v>20</v>
      </c>
      <c r="D11925">
        <v>4990.03</v>
      </c>
      <c r="E11925">
        <v>0.2</v>
      </c>
      <c r="F11925">
        <f t="shared" si="372"/>
        <v>998.00599999999997</v>
      </c>
      <c r="G11925">
        <f t="shared" si="373"/>
        <v>3992.0239999999999</v>
      </c>
      <c r="H11925">
        <v>3</v>
      </c>
      <c r="I11925" s="17">
        <v>45433</v>
      </c>
      <c r="J11925" s="17">
        <v>45440</v>
      </c>
      <c r="K11925" t="s">
        <v>31</v>
      </c>
      <c r="L11925" t="s">
        <v>16</v>
      </c>
      <c r="M11925">
        <v>654.53</v>
      </c>
      <c r="N11925" t="s">
        <v>17</v>
      </c>
    </row>
    <row r="11926" spans="1:14" ht="14.25" customHeight="1" x14ac:dyDescent="0.3">
      <c r="A11926" t="s">
        <v>5696</v>
      </c>
      <c r="B11926" t="s">
        <v>25</v>
      </c>
      <c r="C11926" t="s">
        <v>26</v>
      </c>
      <c r="D11926">
        <v>4994.63</v>
      </c>
      <c r="E11926">
        <v>0.27</v>
      </c>
      <c r="F11926">
        <f t="shared" si="372"/>
        <v>1348.5501000000002</v>
      </c>
      <c r="G11926">
        <f t="shared" si="373"/>
        <v>3646.0798999999997</v>
      </c>
      <c r="H11926">
        <v>3</v>
      </c>
      <c r="I11926" s="17">
        <v>45142</v>
      </c>
      <c r="J11926" s="17">
        <v>45145</v>
      </c>
      <c r="K11926" t="s">
        <v>31</v>
      </c>
      <c r="L11926" t="s">
        <v>27</v>
      </c>
      <c r="M11926">
        <v>362.15</v>
      </c>
      <c r="N11926" t="s">
        <v>17</v>
      </c>
    </row>
    <row r="11927" spans="1:14" ht="14.25" customHeight="1" x14ac:dyDescent="0.3">
      <c r="A11927" t="s">
        <v>6671</v>
      </c>
      <c r="B11927" t="s">
        <v>25</v>
      </c>
      <c r="C11927" t="s">
        <v>36</v>
      </c>
      <c r="D11927">
        <v>4998.2299999999996</v>
      </c>
      <c r="E11927">
        <v>0.19</v>
      </c>
      <c r="F11927">
        <f t="shared" si="372"/>
        <v>949.66369999999995</v>
      </c>
      <c r="G11927">
        <f t="shared" si="373"/>
        <v>4048.5662999999995</v>
      </c>
      <c r="H11927">
        <v>3</v>
      </c>
      <c r="I11927" s="17">
        <v>45342</v>
      </c>
      <c r="J11927" s="17">
        <v>45345</v>
      </c>
      <c r="K11927" t="s">
        <v>31</v>
      </c>
      <c r="L11927" t="s">
        <v>22</v>
      </c>
      <c r="M11927">
        <v>501.19</v>
      </c>
      <c r="N11927" t="s">
        <v>39</v>
      </c>
    </row>
    <row r="11928" spans="1:14" ht="14.25" customHeight="1" x14ac:dyDescent="0.3">
      <c r="A11928" t="s">
        <v>3587</v>
      </c>
      <c r="B11928" t="s">
        <v>19</v>
      </c>
      <c r="C11928" t="s">
        <v>36</v>
      </c>
      <c r="D11928">
        <v>4998.8900000000003</v>
      </c>
      <c r="E11928">
        <v>0.36</v>
      </c>
      <c r="F11928">
        <f t="shared" si="372"/>
        <v>1799.6004</v>
      </c>
      <c r="G11928">
        <f t="shared" si="373"/>
        <v>3199.2896000000001</v>
      </c>
      <c r="H11928">
        <v>3</v>
      </c>
      <c r="I11928" s="17">
        <v>45159</v>
      </c>
      <c r="J11928" s="17">
        <v>45163</v>
      </c>
      <c r="K11928" t="s">
        <v>21</v>
      </c>
      <c r="L11928" t="s">
        <v>16</v>
      </c>
      <c r="M11928">
        <v>1262.83</v>
      </c>
      <c r="N11928" t="s">
        <v>39</v>
      </c>
    </row>
    <row r="11929" spans="1:14" ht="14.25" customHeight="1" x14ac:dyDescent="0.3">
      <c r="A11929" t="s">
        <v>5879</v>
      </c>
      <c r="B11929" t="s">
        <v>41</v>
      </c>
      <c r="C11929" t="s">
        <v>33</v>
      </c>
      <c r="D11929">
        <v>4999.47</v>
      </c>
      <c r="E11929">
        <v>0.06</v>
      </c>
      <c r="F11929">
        <f t="shared" si="372"/>
        <v>299.96820000000002</v>
      </c>
      <c r="G11929">
        <f t="shared" si="373"/>
        <v>4699.5018</v>
      </c>
      <c r="H11929">
        <v>3</v>
      </c>
      <c r="I11929" s="17">
        <v>45303</v>
      </c>
      <c r="J11929" s="17">
        <v>45310</v>
      </c>
      <c r="K11929" t="s">
        <v>21</v>
      </c>
      <c r="L11929" t="s">
        <v>27</v>
      </c>
      <c r="M11929">
        <v>777.94</v>
      </c>
      <c r="N11929" t="s">
        <v>39</v>
      </c>
    </row>
    <row r="11930" spans="1:14" ht="14.25" customHeight="1" x14ac:dyDescent="0.3">
      <c r="A11930" t="s">
        <v>6803</v>
      </c>
      <c r="B11930" t="s">
        <v>25</v>
      </c>
      <c r="C11930" t="s">
        <v>14</v>
      </c>
      <c r="D11930">
        <v>100.1</v>
      </c>
      <c r="E11930">
        <v>0.04</v>
      </c>
      <c r="F11930">
        <f t="shared" si="372"/>
        <v>4.0039999999999996</v>
      </c>
      <c r="G11930">
        <f t="shared" si="373"/>
        <v>96.095999999999989</v>
      </c>
      <c r="H11930">
        <v>2</v>
      </c>
      <c r="I11930" s="17">
        <v>45501</v>
      </c>
      <c r="J11930" s="17">
        <v>45504</v>
      </c>
      <c r="K11930" t="s">
        <v>31</v>
      </c>
      <c r="L11930" t="s">
        <v>27</v>
      </c>
      <c r="M11930">
        <v>26.23</v>
      </c>
      <c r="N11930" t="s">
        <v>17</v>
      </c>
    </row>
    <row r="11931" spans="1:14" ht="14.25" customHeight="1" x14ac:dyDescent="0.3">
      <c r="A11931" t="s">
        <v>12192</v>
      </c>
      <c r="B11931" t="s">
        <v>13</v>
      </c>
      <c r="C11931" t="s">
        <v>36</v>
      </c>
      <c r="D11931">
        <v>100.71</v>
      </c>
      <c r="E11931">
        <v>0.28000000000000003</v>
      </c>
      <c r="F11931">
        <f t="shared" si="372"/>
        <v>28.198800000000002</v>
      </c>
      <c r="G11931">
        <f t="shared" si="373"/>
        <v>72.511199999999988</v>
      </c>
      <c r="H11931">
        <v>2</v>
      </c>
      <c r="I11931" s="17">
        <v>45343</v>
      </c>
      <c r="J11931" s="17">
        <v>45348</v>
      </c>
      <c r="K11931" t="s">
        <v>21</v>
      </c>
      <c r="L11931" t="s">
        <v>22</v>
      </c>
      <c r="M11931">
        <v>18.29</v>
      </c>
      <c r="N11931" t="s">
        <v>39</v>
      </c>
    </row>
    <row r="11932" spans="1:14" ht="14.25" customHeight="1" x14ac:dyDescent="0.3">
      <c r="A11932" t="s">
        <v>12242</v>
      </c>
      <c r="B11932" t="s">
        <v>19</v>
      </c>
      <c r="C11932" t="s">
        <v>33</v>
      </c>
      <c r="D11932">
        <v>105.72</v>
      </c>
      <c r="E11932">
        <v>0.47</v>
      </c>
      <c r="F11932">
        <f t="shared" si="372"/>
        <v>49.688399999999994</v>
      </c>
      <c r="G11932">
        <f t="shared" si="373"/>
        <v>56.031600000000005</v>
      </c>
      <c r="H11932">
        <v>2</v>
      </c>
      <c r="I11932" s="17">
        <v>45050</v>
      </c>
      <c r="J11932" s="17">
        <v>45051</v>
      </c>
      <c r="K11932" t="s">
        <v>31</v>
      </c>
      <c r="L11932" t="s">
        <v>22</v>
      </c>
      <c r="M11932">
        <v>19.98</v>
      </c>
      <c r="N11932" t="s">
        <v>39</v>
      </c>
    </row>
    <row r="11933" spans="1:14" ht="14.25" customHeight="1" x14ac:dyDescent="0.3">
      <c r="A11933" t="s">
        <v>14900</v>
      </c>
      <c r="B11933" t="s">
        <v>13</v>
      </c>
      <c r="C11933" t="s">
        <v>20</v>
      </c>
      <c r="D11933">
        <v>106.97</v>
      </c>
      <c r="E11933">
        <v>0.36</v>
      </c>
      <c r="F11933">
        <f t="shared" si="372"/>
        <v>38.5092</v>
      </c>
      <c r="G11933">
        <f t="shared" si="373"/>
        <v>68.460800000000006</v>
      </c>
      <c r="H11933">
        <v>2</v>
      </c>
      <c r="I11933" s="17">
        <v>45401</v>
      </c>
      <c r="J11933" s="17">
        <v>45402</v>
      </c>
      <c r="K11933" t="s">
        <v>31</v>
      </c>
      <c r="L11933" t="s">
        <v>27</v>
      </c>
      <c r="M11933">
        <v>30.71</v>
      </c>
      <c r="N11933" t="s">
        <v>28</v>
      </c>
    </row>
    <row r="11934" spans="1:14" ht="14.25" customHeight="1" x14ac:dyDescent="0.3">
      <c r="A11934" t="s">
        <v>10396</v>
      </c>
      <c r="B11934" t="s">
        <v>13</v>
      </c>
      <c r="C11934" t="s">
        <v>20</v>
      </c>
      <c r="D11934">
        <v>107.87</v>
      </c>
      <c r="E11934">
        <v>0.36</v>
      </c>
      <c r="F11934">
        <f t="shared" si="372"/>
        <v>38.833199999999998</v>
      </c>
      <c r="G11934">
        <f t="shared" si="373"/>
        <v>69.036799999999999</v>
      </c>
      <c r="H11934">
        <v>2</v>
      </c>
      <c r="I11934" s="17">
        <v>45610</v>
      </c>
      <c r="J11934" s="17">
        <v>45613</v>
      </c>
      <c r="K11934" t="s">
        <v>21</v>
      </c>
      <c r="L11934" t="s">
        <v>22</v>
      </c>
      <c r="M11934">
        <v>18.5</v>
      </c>
      <c r="N11934" t="s">
        <v>28</v>
      </c>
    </row>
    <row r="11935" spans="1:14" ht="14.25" customHeight="1" x14ac:dyDescent="0.3">
      <c r="A11935" t="s">
        <v>5748</v>
      </c>
      <c r="B11935" t="s">
        <v>25</v>
      </c>
      <c r="C11935" t="s">
        <v>20</v>
      </c>
      <c r="D11935">
        <v>108.2</v>
      </c>
      <c r="E11935">
        <v>0.19</v>
      </c>
      <c r="F11935">
        <f t="shared" si="372"/>
        <v>20.558</v>
      </c>
      <c r="G11935">
        <f t="shared" si="373"/>
        <v>87.641999999999996</v>
      </c>
      <c r="H11935">
        <v>2</v>
      </c>
      <c r="I11935" s="17">
        <v>44999</v>
      </c>
      <c r="J11935" s="17">
        <v>45006</v>
      </c>
      <c r="K11935" t="s">
        <v>31</v>
      </c>
      <c r="L11935" t="s">
        <v>27</v>
      </c>
      <c r="M11935">
        <v>31.87</v>
      </c>
      <c r="N11935" t="s">
        <v>34</v>
      </c>
    </row>
    <row r="11936" spans="1:14" ht="14.25" customHeight="1" x14ac:dyDescent="0.3">
      <c r="A11936" t="s">
        <v>14639</v>
      </c>
      <c r="B11936" t="s">
        <v>25</v>
      </c>
      <c r="C11936" t="s">
        <v>36</v>
      </c>
      <c r="D11936">
        <v>109.78</v>
      </c>
      <c r="E11936">
        <v>0.04</v>
      </c>
      <c r="F11936">
        <f t="shared" si="372"/>
        <v>4.3912000000000004</v>
      </c>
      <c r="G11936">
        <f t="shared" si="373"/>
        <v>105.3888</v>
      </c>
      <c r="H11936">
        <v>2</v>
      </c>
      <c r="I11936" s="17">
        <v>45494</v>
      </c>
      <c r="J11936" s="17">
        <v>45497</v>
      </c>
      <c r="K11936" t="s">
        <v>15</v>
      </c>
      <c r="L11936" t="s">
        <v>27</v>
      </c>
      <c r="M11936">
        <v>19.47</v>
      </c>
      <c r="N11936" t="s">
        <v>17</v>
      </c>
    </row>
    <row r="11937" spans="1:14" ht="14.25" customHeight="1" x14ac:dyDescent="0.3">
      <c r="A11937" t="s">
        <v>5822</v>
      </c>
      <c r="B11937" t="s">
        <v>41</v>
      </c>
      <c r="C11937" t="s">
        <v>33</v>
      </c>
      <c r="D11937">
        <v>121.01</v>
      </c>
      <c r="E11937">
        <v>0.04</v>
      </c>
      <c r="F11937">
        <f t="shared" si="372"/>
        <v>4.8404000000000007</v>
      </c>
      <c r="G11937">
        <f t="shared" si="373"/>
        <v>116.1696</v>
      </c>
      <c r="H11937">
        <v>2</v>
      </c>
      <c r="I11937" s="17">
        <v>45064</v>
      </c>
      <c r="J11937" s="17">
        <v>45067</v>
      </c>
      <c r="K11937" t="s">
        <v>15</v>
      </c>
      <c r="L11937" t="s">
        <v>22</v>
      </c>
      <c r="M11937">
        <v>20.36</v>
      </c>
      <c r="N11937" t="s">
        <v>39</v>
      </c>
    </row>
    <row r="11938" spans="1:14" ht="14.25" customHeight="1" x14ac:dyDescent="0.3">
      <c r="A11938" t="s">
        <v>10774</v>
      </c>
      <c r="B11938" t="s">
        <v>25</v>
      </c>
      <c r="C11938" t="s">
        <v>14</v>
      </c>
      <c r="D11938">
        <v>121.13</v>
      </c>
      <c r="E11938">
        <v>0.28000000000000003</v>
      </c>
      <c r="F11938">
        <f t="shared" si="372"/>
        <v>33.916400000000003</v>
      </c>
      <c r="G11938">
        <f t="shared" si="373"/>
        <v>87.213599999999985</v>
      </c>
      <c r="H11938">
        <v>2</v>
      </c>
      <c r="I11938" s="17">
        <v>45538</v>
      </c>
      <c r="J11938" s="17">
        <v>45542</v>
      </c>
      <c r="K11938" t="s">
        <v>21</v>
      </c>
      <c r="L11938" t="s">
        <v>22</v>
      </c>
      <c r="M11938">
        <v>28.55</v>
      </c>
      <c r="N11938" t="s">
        <v>34</v>
      </c>
    </row>
    <row r="11939" spans="1:14" ht="14.25" customHeight="1" x14ac:dyDescent="0.3">
      <c r="A11939" t="s">
        <v>7753</v>
      </c>
      <c r="B11939" t="s">
        <v>19</v>
      </c>
      <c r="C11939" t="s">
        <v>36</v>
      </c>
      <c r="D11939">
        <v>124.38</v>
      </c>
      <c r="E11939">
        <v>0.35</v>
      </c>
      <c r="F11939">
        <f t="shared" si="372"/>
        <v>43.532999999999994</v>
      </c>
      <c r="G11939">
        <f t="shared" si="373"/>
        <v>80.847000000000008</v>
      </c>
      <c r="H11939">
        <v>2</v>
      </c>
      <c r="I11939" s="17">
        <v>45539</v>
      </c>
      <c r="J11939" s="17">
        <v>45545</v>
      </c>
      <c r="K11939" t="s">
        <v>21</v>
      </c>
      <c r="L11939" t="s">
        <v>16</v>
      </c>
      <c r="M11939">
        <v>35.92</v>
      </c>
      <c r="N11939" t="s">
        <v>48</v>
      </c>
    </row>
    <row r="11940" spans="1:14" ht="14.25" customHeight="1" x14ac:dyDescent="0.3">
      <c r="A11940" t="s">
        <v>5683</v>
      </c>
      <c r="B11940" t="s">
        <v>41</v>
      </c>
      <c r="C11940" t="s">
        <v>36</v>
      </c>
      <c r="D11940">
        <v>126.3</v>
      </c>
      <c r="E11940">
        <v>0.41</v>
      </c>
      <c r="F11940">
        <f t="shared" si="372"/>
        <v>51.782999999999994</v>
      </c>
      <c r="G11940">
        <f t="shared" si="373"/>
        <v>74.516999999999996</v>
      </c>
      <c r="H11940">
        <v>2</v>
      </c>
      <c r="I11940" s="17">
        <v>45219</v>
      </c>
      <c r="J11940" s="17">
        <v>45223</v>
      </c>
      <c r="K11940" t="s">
        <v>21</v>
      </c>
      <c r="L11940" t="s">
        <v>22</v>
      </c>
      <c r="M11940">
        <v>9.08</v>
      </c>
      <c r="N11940" t="s">
        <v>34</v>
      </c>
    </row>
    <row r="11941" spans="1:14" ht="14.25" customHeight="1" x14ac:dyDescent="0.3">
      <c r="A11941" t="s">
        <v>901</v>
      </c>
      <c r="B11941" t="s">
        <v>13</v>
      </c>
      <c r="C11941" t="s">
        <v>33</v>
      </c>
      <c r="D11941">
        <v>127.66</v>
      </c>
      <c r="E11941">
        <v>0.38</v>
      </c>
      <c r="F11941">
        <f t="shared" si="372"/>
        <v>48.510799999999996</v>
      </c>
      <c r="G11941">
        <f t="shared" si="373"/>
        <v>79.149200000000008</v>
      </c>
      <c r="H11941">
        <v>2</v>
      </c>
      <c r="I11941" s="17">
        <v>45455</v>
      </c>
      <c r="J11941" s="17">
        <v>45458</v>
      </c>
      <c r="K11941" t="s">
        <v>15</v>
      </c>
      <c r="L11941" t="s">
        <v>22</v>
      </c>
      <c r="M11941">
        <v>36.08</v>
      </c>
      <c r="N11941" t="s">
        <v>28</v>
      </c>
    </row>
    <row r="11942" spans="1:14" ht="14.25" customHeight="1" x14ac:dyDescent="0.3">
      <c r="A11942" t="s">
        <v>9382</v>
      </c>
      <c r="B11942" t="s">
        <v>41</v>
      </c>
      <c r="C11942" t="s">
        <v>20</v>
      </c>
      <c r="D11942">
        <v>128.24</v>
      </c>
      <c r="E11942">
        <v>0.05</v>
      </c>
      <c r="F11942">
        <f t="shared" si="372"/>
        <v>6.4120000000000008</v>
      </c>
      <c r="G11942">
        <f t="shared" si="373"/>
        <v>121.828</v>
      </c>
      <c r="H11942">
        <v>2</v>
      </c>
      <c r="I11942" s="17">
        <v>45085</v>
      </c>
      <c r="J11942" s="17">
        <v>45086</v>
      </c>
      <c r="K11942" t="s">
        <v>31</v>
      </c>
      <c r="L11942" t="s">
        <v>22</v>
      </c>
      <c r="M11942">
        <v>19.440000000000001</v>
      </c>
      <c r="N11942" t="s">
        <v>23</v>
      </c>
    </row>
    <row r="11943" spans="1:14" ht="14.25" customHeight="1" x14ac:dyDescent="0.3">
      <c r="A11943" t="s">
        <v>11922</v>
      </c>
      <c r="B11943" t="s">
        <v>19</v>
      </c>
      <c r="C11943" t="s">
        <v>33</v>
      </c>
      <c r="D11943">
        <v>130.16</v>
      </c>
      <c r="E11943">
        <v>0.15</v>
      </c>
      <c r="F11943">
        <f t="shared" si="372"/>
        <v>19.523999999999997</v>
      </c>
      <c r="G11943">
        <f t="shared" si="373"/>
        <v>110.636</v>
      </c>
      <c r="H11943">
        <v>2</v>
      </c>
      <c r="I11943" s="17">
        <v>45193</v>
      </c>
      <c r="J11943" s="17">
        <v>45200</v>
      </c>
      <c r="K11943" t="s">
        <v>21</v>
      </c>
      <c r="L11943" t="s">
        <v>22</v>
      </c>
      <c r="M11943">
        <v>34.78</v>
      </c>
      <c r="N11943" t="s">
        <v>34</v>
      </c>
    </row>
    <row r="11944" spans="1:14" ht="14.25" customHeight="1" x14ac:dyDescent="0.3">
      <c r="A11944" t="s">
        <v>12147</v>
      </c>
      <c r="B11944" t="s">
        <v>13</v>
      </c>
      <c r="C11944" t="s">
        <v>14</v>
      </c>
      <c r="D11944">
        <v>131.25</v>
      </c>
      <c r="E11944">
        <v>0.4</v>
      </c>
      <c r="F11944">
        <f t="shared" si="372"/>
        <v>52.5</v>
      </c>
      <c r="G11944">
        <f t="shared" si="373"/>
        <v>78.75</v>
      </c>
      <c r="H11944">
        <v>2</v>
      </c>
      <c r="I11944" s="17">
        <v>45284</v>
      </c>
      <c r="J11944" s="17">
        <v>45288</v>
      </c>
      <c r="K11944" t="s">
        <v>31</v>
      </c>
      <c r="L11944" t="s">
        <v>22</v>
      </c>
      <c r="M11944">
        <v>14.16</v>
      </c>
      <c r="N11944" t="s">
        <v>39</v>
      </c>
    </row>
    <row r="11945" spans="1:14" ht="14.25" customHeight="1" x14ac:dyDescent="0.3">
      <c r="A11945" t="s">
        <v>11782</v>
      </c>
      <c r="B11945" t="s">
        <v>25</v>
      </c>
      <c r="C11945" t="s">
        <v>20</v>
      </c>
      <c r="D11945">
        <v>134.16</v>
      </c>
      <c r="E11945">
        <v>0.14000000000000001</v>
      </c>
      <c r="F11945">
        <f t="shared" si="372"/>
        <v>18.782400000000003</v>
      </c>
      <c r="G11945">
        <f t="shared" si="373"/>
        <v>115.3776</v>
      </c>
      <c r="H11945">
        <v>2</v>
      </c>
      <c r="I11945" s="17">
        <v>45639</v>
      </c>
      <c r="J11945" s="17">
        <v>45644</v>
      </c>
      <c r="K11945" t="s">
        <v>31</v>
      </c>
      <c r="L11945" t="s">
        <v>16</v>
      </c>
      <c r="M11945">
        <v>30.51</v>
      </c>
      <c r="N11945" t="s">
        <v>48</v>
      </c>
    </row>
    <row r="11946" spans="1:14" ht="14.25" customHeight="1" x14ac:dyDescent="0.3">
      <c r="A11946" t="s">
        <v>3909</v>
      </c>
      <c r="B11946" t="s">
        <v>25</v>
      </c>
      <c r="C11946" t="s">
        <v>20</v>
      </c>
      <c r="D11946">
        <v>136.27000000000001</v>
      </c>
      <c r="E11946">
        <v>0.04</v>
      </c>
      <c r="F11946">
        <f t="shared" si="372"/>
        <v>5.4508000000000001</v>
      </c>
      <c r="G11946">
        <f t="shared" si="373"/>
        <v>130.81920000000002</v>
      </c>
      <c r="H11946">
        <v>2</v>
      </c>
      <c r="I11946" s="17">
        <v>45377</v>
      </c>
      <c r="J11946" s="17">
        <v>45384</v>
      </c>
      <c r="K11946" t="s">
        <v>31</v>
      </c>
      <c r="L11946" t="s">
        <v>16</v>
      </c>
      <c r="M11946">
        <v>14.91</v>
      </c>
      <c r="N11946" t="s">
        <v>48</v>
      </c>
    </row>
    <row r="11947" spans="1:14" ht="14.25" customHeight="1" x14ac:dyDescent="0.3">
      <c r="A11947" t="s">
        <v>10868</v>
      </c>
      <c r="B11947" t="s">
        <v>13</v>
      </c>
      <c r="C11947" t="s">
        <v>33</v>
      </c>
      <c r="D11947">
        <v>145.76</v>
      </c>
      <c r="E11947">
        <v>0.1</v>
      </c>
      <c r="F11947">
        <f t="shared" si="372"/>
        <v>14.576000000000001</v>
      </c>
      <c r="G11947">
        <f t="shared" si="373"/>
        <v>131.184</v>
      </c>
      <c r="H11947">
        <v>2</v>
      </c>
      <c r="I11947" s="17">
        <v>44962</v>
      </c>
      <c r="J11947" s="17">
        <v>44963</v>
      </c>
      <c r="K11947" t="s">
        <v>21</v>
      </c>
      <c r="L11947" t="s">
        <v>16</v>
      </c>
      <c r="M11947">
        <v>29.52</v>
      </c>
      <c r="N11947" t="s">
        <v>48</v>
      </c>
    </row>
    <row r="11948" spans="1:14" ht="14.25" customHeight="1" x14ac:dyDescent="0.3">
      <c r="A11948" t="s">
        <v>11557</v>
      </c>
      <c r="B11948" t="s">
        <v>41</v>
      </c>
      <c r="C11948" t="s">
        <v>20</v>
      </c>
      <c r="D11948">
        <v>150.81</v>
      </c>
      <c r="E11948">
        <v>0.24</v>
      </c>
      <c r="F11948">
        <f t="shared" si="372"/>
        <v>36.194400000000002</v>
      </c>
      <c r="G11948">
        <f t="shared" si="373"/>
        <v>114.6156</v>
      </c>
      <c r="H11948">
        <v>2</v>
      </c>
      <c r="I11948" s="17">
        <v>45133</v>
      </c>
      <c r="J11948" s="17">
        <v>45137</v>
      </c>
      <c r="K11948" t="s">
        <v>15</v>
      </c>
      <c r="L11948" t="s">
        <v>16</v>
      </c>
      <c r="M11948">
        <v>42.5</v>
      </c>
      <c r="N11948" t="s">
        <v>28</v>
      </c>
    </row>
    <row r="11949" spans="1:14" ht="14.25" customHeight="1" x14ac:dyDescent="0.3">
      <c r="A11949" t="s">
        <v>10301</v>
      </c>
      <c r="B11949" t="s">
        <v>19</v>
      </c>
      <c r="C11949" t="s">
        <v>26</v>
      </c>
      <c r="D11949">
        <v>154.24</v>
      </c>
      <c r="E11949">
        <v>0.4</v>
      </c>
      <c r="F11949">
        <f t="shared" si="372"/>
        <v>61.696000000000005</v>
      </c>
      <c r="G11949">
        <f t="shared" si="373"/>
        <v>92.544000000000011</v>
      </c>
      <c r="H11949">
        <v>2</v>
      </c>
      <c r="I11949" s="17">
        <v>45593</v>
      </c>
      <c r="J11949" s="17">
        <v>45598</v>
      </c>
      <c r="K11949" t="s">
        <v>31</v>
      </c>
      <c r="L11949" t="s">
        <v>16</v>
      </c>
      <c r="M11949">
        <v>16.329999999999998</v>
      </c>
      <c r="N11949" t="s">
        <v>17</v>
      </c>
    </row>
    <row r="11950" spans="1:14" ht="14.25" customHeight="1" x14ac:dyDescent="0.3">
      <c r="A11950" t="s">
        <v>14379</v>
      </c>
      <c r="B11950" t="s">
        <v>13</v>
      </c>
      <c r="C11950" t="s">
        <v>26</v>
      </c>
      <c r="D11950">
        <v>155.43</v>
      </c>
      <c r="E11950">
        <v>0.22</v>
      </c>
      <c r="F11950">
        <f t="shared" si="372"/>
        <v>34.194600000000001</v>
      </c>
      <c r="G11950">
        <f t="shared" si="373"/>
        <v>121.2354</v>
      </c>
      <c r="H11950">
        <v>2</v>
      </c>
      <c r="I11950" s="17">
        <v>45616</v>
      </c>
      <c r="J11950" s="17">
        <v>45621</v>
      </c>
      <c r="K11950" t="s">
        <v>21</v>
      </c>
      <c r="L11950" t="s">
        <v>16</v>
      </c>
      <c r="M11950">
        <v>39.22</v>
      </c>
      <c r="N11950" t="s">
        <v>17</v>
      </c>
    </row>
    <row r="11951" spans="1:14" ht="14.25" customHeight="1" x14ac:dyDescent="0.3">
      <c r="A11951" t="s">
        <v>4012</v>
      </c>
      <c r="B11951" t="s">
        <v>19</v>
      </c>
      <c r="C11951" t="s">
        <v>14</v>
      </c>
      <c r="D11951">
        <v>157.59</v>
      </c>
      <c r="E11951">
        <v>0.14000000000000001</v>
      </c>
      <c r="F11951">
        <f t="shared" si="372"/>
        <v>22.062600000000003</v>
      </c>
      <c r="G11951">
        <f t="shared" si="373"/>
        <v>135.5274</v>
      </c>
      <c r="H11951">
        <v>2</v>
      </c>
      <c r="I11951" s="17">
        <v>45504</v>
      </c>
      <c r="J11951" s="17">
        <v>45507</v>
      </c>
      <c r="K11951" t="s">
        <v>31</v>
      </c>
      <c r="L11951" t="s">
        <v>22</v>
      </c>
      <c r="M11951">
        <v>23.15</v>
      </c>
      <c r="N11951" t="s">
        <v>39</v>
      </c>
    </row>
    <row r="11952" spans="1:14" ht="14.25" customHeight="1" x14ac:dyDescent="0.3">
      <c r="A11952" t="s">
        <v>15084</v>
      </c>
      <c r="B11952" t="s">
        <v>41</v>
      </c>
      <c r="C11952" t="s">
        <v>26</v>
      </c>
      <c r="D11952">
        <v>158.9</v>
      </c>
      <c r="E11952">
        <v>0.09</v>
      </c>
      <c r="F11952">
        <f t="shared" si="372"/>
        <v>14.301</v>
      </c>
      <c r="G11952">
        <f t="shared" si="373"/>
        <v>144.59900000000002</v>
      </c>
      <c r="H11952">
        <v>2</v>
      </c>
      <c r="I11952" s="17">
        <v>45327</v>
      </c>
      <c r="J11952" s="17">
        <v>45333</v>
      </c>
      <c r="K11952" t="s">
        <v>31</v>
      </c>
      <c r="L11952" t="s">
        <v>27</v>
      </c>
      <c r="M11952">
        <v>41.4</v>
      </c>
      <c r="N11952" t="s">
        <v>23</v>
      </c>
    </row>
    <row r="11953" spans="1:14" ht="14.25" customHeight="1" x14ac:dyDescent="0.3">
      <c r="A11953" t="s">
        <v>13800</v>
      </c>
      <c r="B11953" t="s">
        <v>41</v>
      </c>
      <c r="C11953" t="s">
        <v>26</v>
      </c>
      <c r="D11953">
        <v>160.19999999999999</v>
      </c>
      <c r="E11953">
        <v>0</v>
      </c>
      <c r="F11953">
        <f t="shared" si="372"/>
        <v>0</v>
      </c>
      <c r="G11953">
        <f t="shared" si="373"/>
        <v>160.19999999999999</v>
      </c>
      <c r="H11953">
        <v>2</v>
      </c>
      <c r="I11953" s="17">
        <v>45363</v>
      </c>
      <c r="J11953" s="17">
        <v>45368</v>
      </c>
      <c r="K11953" t="s">
        <v>15</v>
      </c>
      <c r="L11953" t="s">
        <v>22</v>
      </c>
      <c r="M11953">
        <v>10.25</v>
      </c>
      <c r="N11953" t="s">
        <v>39</v>
      </c>
    </row>
    <row r="11954" spans="1:14" ht="14.25" customHeight="1" x14ac:dyDescent="0.3">
      <c r="A11954" t="s">
        <v>15072</v>
      </c>
      <c r="B11954" t="s">
        <v>19</v>
      </c>
      <c r="C11954" t="s">
        <v>14</v>
      </c>
      <c r="D11954">
        <v>161.01</v>
      </c>
      <c r="E11954">
        <v>0.06</v>
      </c>
      <c r="F11954">
        <f t="shared" si="372"/>
        <v>9.6605999999999987</v>
      </c>
      <c r="G11954">
        <f t="shared" si="373"/>
        <v>151.3494</v>
      </c>
      <c r="H11954">
        <v>2</v>
      </c>
      <c r="I11954" s="17">
        <v>45278</v>
      </c>
      <c r="J11954" s="17">
        <v>45280</v>
      </c>
      <c r="K11954" t="s">
        <v>15</v>
      </c>
      <c r="L11954" t="s">
        <v>22</v>
      </c>
      <c r="M11954">
        <v>11.06</v>
      </c>
      <c r="N11954" t="s">
        <v>28</v>
      </c>
    </row>
    <row r="11955" spans="1:14" ht="14.25" customHeight="1" x14ac:dyDescent="0.3">
      <c r="A11955" t="s">
        <v>14951</v>
      </c>
      <c r="B11955" t="s">
        <v>13</v>
      </c>
      <c r="C11955" t="s">
        <v>26</v>
      </c>
      <c r="D11955">
        <v>161.54</v>
      </c>
      <c r="E11955">
        <v>0.35</v>
      </c>
      <c r="F11955">
        <f t="shared" si="372"/>
        <v>56.538999999999994</v>
      </c>
      <c r="G11955">
        <f t="shared" si="373"/>
        <v>105.001</v>
      </c>
      <c r="H11955">
        <v>2</v>
      </c>
      <c r="I11955" s="17">
        <v>45002</v>
      </c>
      <c r="J11955" s="17">
        <v>45009</v>
      </c>
      <c r="K11955" t="s">
        <v>31</v>
      </c>
      <c r="L11955" t="s">
        <v>27</v>
      </c>
      <c r="M11955">
        <v>40.81</v>
      </c>
      <c r="N11955" t="s">
        <v>28</v>
      </c>
    </row>
    <row r="11956" spans="1:14" ht="14.25" customHeight="1" x14ac:dyDescent="0.3">
      <c r="A11956" t="s">
        <v>733</v>
      </c>
      <c r="B11956" t="s">
        <v>41</v>
      </c>
      <c r="C11956" t="s">
        <v>36</v>
      </c>
      <c r="D11956">
        <v>162.59</v>
      </c>
      <c r="E11956">
        <v>0.24</v>
      </c>
      <c r="F11956">
        <f t="shared" si="372"/>
        <v>39.021599999999999</v>
      </c>
      <c r="G11956">
        <f t="shared" si="373"/>
        <v>123.5684</v>
      </c>
      <c r="H11956">
        <v>2</v>
      </c>
      <c r="I11956" s="17">
        <v>45293</v>
      </c>
      <c r="J11956" s="17">
        <v>45298</v>
      </c>
      <c r="K11956" t="s">
        <v>15</v>
      </c>
      <c r="L11956" t="s">
        <v>16</v>
      </c>
      <c r="M11956">
        <v>8.86</v>
      </c>
      <c r="N11956" t="s">
        <v>23</v>
      </c>
    </row>
    <row r="11957" spans="1:14" ht="14.25" customHeight="1" x14ac:dyDescent="0.3">
      <c r="A11957" t="s">
        <v>1112</v>
      </c>
      <c r="B11957" t="s">
        <v>25</v>
      </c>
      <c r="C11957" t="s">
        <v>14</v>
      </c>
      <c r="D11957">
        <v>165.36</v>
      </c>
      <c r="E11957">
        <v>0.15</v>
      </c>
      <c r="F11957">
        <f t="shared" si="372"/>
        <v>24.804000000000002</v>
      </c>
      <c r="G11957">
        <f t="shared" si="373"/>
        <v>140.55600000000001</v>
      </c>
      <c r="H11957">
        <v>2</v>
      </c>
      <c r="I11957" s="17">
        <v>45066</v>
      </c>
      <c r="J11957" s="17">
        <v>45069</v>
      </c>
      <c r="K11957" t="s">
        <v>21</v>
      </c>
      <c r="L11957" t="s">
        <v>27</v>
      </c>
      <c r="M11957">
        <v>17.64</v>
      </c>
      <c r="N11957" t="s">
        <v>34</v>
      </c>
    </row>
    <row r="11958" spans="1:14" ht="14.25" customHeight="1" x14ac:dyDescent="0.3">
      <c r="A11958" t="s">
        <v>3983</v>
      </c>
      <c r="B11958" t="s">
        <v>25</v>
      </c>
      <c r="C11958" t="s">
        <v>14</v>
      </c>
      <c r="D11958">
        <v>165.49</v>
      </c>
      <c r="E11958">
        <v>0.37</v>
      </c>
      <c r="F11958">
        <f t="shared" si="372"/>
        <v>61.231300000000005</v>
      </c>
      <c r="G11958">
        <f t="shared" si="373"/>
        <v>104.2587</v>
      </c>
      <c r="H11958">
        <v>2</v>
      </c>
      <c r="I11958" s="17">
        <v>45388</v>
      </c>
      <c r="J11958" s="17">
        <v>45390</v>
      </c>
      <c r="K11958" t="s">
        <v>15</v>
      </c>
      <c r="L11958" t="s">
        <v>22</v>
      </c>
      <c r="M11958">
        <v>30.17</v>
      </c>
      <c r="N11958" t="s">
        <v>23</v>
      </c>
    </row>
    <row r="11959" spans="1:14" ht="14.25" customHeight="1" x14ac:dyDescent="0.3">
      <c r="A11959" t="s">
        <v>14215</v>
      </c>
      <c r="B11959" t="s">
        <v>19</v>
      </c>
      <c r="C11959" t="s">
        <v>20</v>
      </c>
      <c r="D11959">
        <v>165.88</v>
      </c>
      <c r="E11959">
        <v>0.22</v>
      </c>
      <c r="F11959">
        <f t="shared" si="372"/>
        <v>36.493600000000001</v>
      </c>
      <c r="G11959">
        <f t="shared" si="373"/>
        <v>129.38639999999998</v>
      </c>
      <c r="H11959">
        <v>2</v>
      </c>
      <c r="I11959" s="17">
        <v>44947</v>
      </c>
      <c r="J11959" s="17">
        <v>44951</v>
      </c>
      <c r="K11959" t="s">
        <v>15</v>
      </c>
      <c r="L11959" t="s">
        <v>22</v>
      </c>
      <c r="M11959">
        <v>14.91</v>
      </c>
      <c r="N11959" t="s">
        <v>23</v>
      </c>
    </row>
    <row r="11960" spans="1:14" ht="14.25" customHeight="1" x14ac:dyDescent="0.3">
      <c r="A11960" t="s">
        <v>5812</v>
      </c>
      <c r="B11960" t="s">
        <v>13</v>
      </c>
      <c r="C11960" t="s">
        <v>20</v>
      </c>
      <c r="D11960">
        <v>166.25</v>
      </c>
      <c r="E11960">
        <v>0.45</v>
      </c>
      <c r="F11960">
        <f t="shared" si="372"/>
        <v>74.8125</v>
      </c>
      <c r="G11960">
        <f t="shared" si="373"/>
        <v>91.4375</v>
      </c>
      <c r="H11960">
        <v>2</v>
      </c>
      <c r="I11960" s="17">
        <v>45014</v>
      </c>
      <c r="J11960" s="17">
        <v>45019</v>
      </c>
      <c r="K11960" t="s">
        <v>21</v>
      </c>
      <c r="L11960" t="s">
        <v>27</v>
      </c>
      <c r="M11960">
        <v>39.6</v>
      </c>
      <c r="N11960" t="s">
        <v>17</v>
      </c>
    </row>
    <row r="11961" spans="1:14" ht="14.25" customHeight="1" x14ac:dyDescent="0.3">
      <c r="A11961" t="s">
        <v>1334</v>
      </c>
      <c r="B11961" t="s">
        <v>19</v>
      </c>
      <c r="C11961" t="s">
        <v>33</v>
      </c>
      <c r="D11961">
        <v>166.45</v>
      </c>
      <c r="E11961">
        <v>0</v>
      </c>
      <c r="F11961">
        <f t="shared" si="372"/>
        <v>0</v>
      </c>
      <c r="G11961">
        <f t="shared" si="373"/>
        <v>166.45</v>
      </c>
      <c r="H11961">
        <v>2</v>
      </c>
      <c r="I11961" s="17">
        <v>45147</v>
      </c>
      <c r="J11961" s="17">
        <v>45148</v>
      </c>
      <c r="K11961" t="s">
        <v>21</v>
      </c>
      <c r="L11961" t="s">
        <v>16</v>
      </c>
      <c r="M11961">
        <v>43.59</v>
      </c>
      <c r="N11961" t="s">
        <v>28</v>
      </c>
    </row>
    <row r="11962" spans="1:14" ht="14.25" customHeight="1" x14ac:dyDescent="0.3">
      <c r="A11962" t="s">
        <v>2409</v>
      </c>
      <c r="B11962" t="s">
        <v>13</v>
      </c>
      <c r="C11962" t="s">
        <v>14</v>
      </c>
      <c r="D11962">
        <v>170.99</v>
      </c>
      <c r="E11962">
        <v>0.01</v>
      </c>
      <c r="F11962">
        <f t="shared" si="372"/>
        <v>1.7099000000000002</v>
      </c>
      <c r="G11962">
        <f t="shared" si="373"/>
        <v>169.2801</v>
      </c>
      <c r="H11962">
        <v>2</v>
      </c>
      <c r="I11962" s="17">
        <v>45020</v>
      </c>
      <c r="J11962" s="17">
        <v>45026</v>
      </c>
      <c r="K11962" t="s">
        <v>15</v>
      </c>
      <c r="L11962" t="s">
        <v>27</v>
      </c>
      <c r="M11962">
        <v>14.88</v>
      </c>
      <c r="N11962" t="s">
        <v>34</v>
      </c>
    </row>
    <row r="11963" spans="1:14" ht="14.25" customHeight="1" x14ac:dyDescent="0.3">
      <c r="A11963" t="s">
        <v>739</v>
      </c>
      <c r="B11963" t="s">
        <v>19</v>
      </c>
      <c r="C11963" t="s">
        <v>33</v>
      </c>
      <c r="D11963">
        <v>174.31</v>
      </c>
      <c r="E11963">
        <v>0.21</v>
      </c>
      <c r="F11963">
        <f t="shared" si="372"/>
        <v>36.6051</v>
      </c>
      <c r="G11963">
        <f t="shared" si="373"/>
        <v>137.70490000000001</v>
      </c>
      <c r="H11963">
        <v>2</v>
      </c>
      <c r="I11963" s="17">
        <v>45425</v>
      </c>
      <c r="J11963" s="17">
        <v>45432</v>
      </c>
      <c r="K11963" t="s">
        <v>31</v>
      </c>
      <c r="L11963" t="s">
        <v>22</v>
      </c>
      <c r="M11963">
        <v>32.42</v>
      </c>
      <c r="N11963" t="s">
        <v>17</v>
      </c>
    </row>
    <row r="11964" spans="1:14" ht="14.25" customHeight="1" x14ac:dyDescent="0.3">
      <c r="A11964" t="s">
        <v>15058</v>
      </c>
      <c r="B11964" t="s">
        <v>19</v>
      </c>
      <c r="C11964" t="s">
        <v>14</v>
      </c>
      <c r="D11964">
        <v>176.5</v>
      </c>
      <c r="E11964">
        <v>0.11</v>
      </c>
      <c r="F11964">
        <f t="shared" si="372"/>
        <v>19.414999999999999</v>
      </c>
      <c r="G11964">
        <f t="shared" si="373"/>
        <v>157.08500000000001</v>
      </c>
      <c r="H11964">
        <v>2</v>
      </c>
      <c r="I11964" s="17">
        <v>45280</v>
      </c>
      <c r="J11964" s="17">
        <v>45281</v>
      </c>
      <c r="K11964" t="s">
        <v>21</v>
      </c>
      <c r="L11964" t="s">
        <v>16</v>
      </c>
      <c r="M11964">
        <v>31.84</v>
      </c>
      <c r="N11964" t="s">
        <v>17</v>
      </c>
    </row>
    <row r="11965" spans="1:14" ht="14.25" customHeight="1" x14ac:dyDescent="0.3">
      <c r="A11965" t="s">
        <v>8736</v>
      </c>
      <c r="B11965" t="s">
        <v>25</v>
      </c>
      <c r="C11965" t="s">
        <v>36</v>
      </c>
      <c r="D11965">
        <v>183.91</v>
      </c>
      <c r="E11965">
        <v>0.13</v>
      </c>
      <c r="F11965">
        <f t="shared" si="372"/>
        <v>23.908300000000001</v>
      </c>
      <c r="G11965">
        <f t="shared" si="373"/>
        <v>160.0017</v>
      </c>
      <c r="H11965">
        <v>2</v>
      </c>
      <c r="I11965" s="17">
        <v>44939</v>
      </c>
      <c r="J11965" s="17">
        <v>44942</v>
      </c>
      <c r="K11965" t="s">
        <v>15</v>
      </c>
      <c r="L11965" t="s">
        <v>22</v>
      </c>
      <c r="M11965">
        <v>14.21</v>
      </c>
      <c r="N11965" t="s">
        <v>17</v>
      </c>
    </row>
    <row r="11966" spans="1:14" ht="14.25" customHeight="1" x14ac:dyDescent="0.3">
      <c r="A11966" t="s">
        <v>14945</v>
      </c>
      <c r="B11966" t="s">
        <v>19</v>
      </c>
      <c r="C11966" t="s">
        <v>26</v>
      </c>
      <c r="D11966">
        <v>191.77</v>
      </c>
      <c r="E11966">
        <v>0.12</v>
      </c>
      <c r="F11966">
        <f t="shared" si="372"/>
        <v>23.0124</v>
      </c>
      <c r="G11966">
        <f t="shared" si="373"/>
        <v>168.75760000000002</v>
      </c>
      <c r="H11966">
        <v>2</v>
      </c>
      <c r="I11966" s="17">
        <v>45221</v>
      </c>
      <c r="J11966" s="17">
        <v>45226</v>
      </c>
      <c r="K11966" t="s">
        <v>31</v>
      </c>
      <c r="L11966" t="s">
        <v>27</v>
      </c>
      <c r="M11966">
        <v>57.52</v>
      </c>
      <c r="N11966" t="s">
        <v>17</v>
      </c>
    </row>
    <row r="11967" spans="1:14" ht="14.25" customHeight="1" x14ac:dyDescent="0.3">
      <c r="A11967" t="s">
        <v>750</v>
      </c>
      <c r="B11967" t="s">
        <v>19</v>
      </c>
      <c r="C11967" t="s">
        <v>36</v>
      </c>
      <c r="D11967">
        <v>199.22</v>
      </c>
      <c r="E11967">
        <v>0.15</v>
      </c>
      <c r="F11967">
        <f t="shared" si="372"/>
        <v>29.882999999999999</v>
      </c>
      <c r="G11967">
        <f t="shared" si="373"/>
        <v>169.33699999999999</v>
      </c>
      <c r="H11967">
        <v>2</v>
      </c>
      <c r="I11967" s="17">
        <v>45067</v>
      </c>
      <c r="J11967" s="17">
        <v>45071</v>
      </c>
      <c r="K11967" t="s">
        <v>31</v>
      </c>
      <c r="L11967" t="s">
        <v>22</v>
      </c>
      <c r="M11967">
        <v>16.399999999999999</v>
      </c>
      <c r="N11967" t="s">
        <v>17</v>
      </c>
    </row>
    <row r="11968" spans="1:14" ht="14.25" customHeight="1" x14ac:dyDescent="0.3">
      <c r="A11968" t="s">
        <v>3608</v>
      </c>
      <c r="B11968" t="s">
        <v>25</v>
      </c>
      <c r="C11968" t="s">
        <v>26</v>
      </c>
      <c r="D11968">
        <v>200.85</v>
      </c>
      <c r="E11968">
        <v>0.14000000000000001</v>
      </c>
      <c r="F11968">
        <f t="shared" si="372"/>
        <v>28.119000000000003</v>
      </c>
      <c r="G11968">
        <f t="shared" si="373"/>
        <v>172.73099999999999</v>
      </c>
      <c r="H11968">
        <v>2</v>
      </c>
      <c r="I11968" s="17">
        <v>45571</v>
      </c>
      <c r="J11968" s="17">
        <v>45577</v>
      </c>
      <c r="K11968" t="s">
        <v>31</v>
      </c>
      <c r="L11968" t="s">
        <v>27</v>
      </c>
      <c r="M11968">
        <v>47.37</v>
      </c>
      <c r="N11968" t="s">
        <v>23</v>
      </c>
    </row>
    <row r="11969" spans="1:14" ht="14.25" customHeight="1" x14ac:dyDescent="0.3">
      <c r="A11969" t="s">
        <v>2772</v>
      </c>
      <c r="B11969" t="s">
        <v>41</v>
      </c>
      <c r="C11969" t="s">
        <v>33</v>
      </c>
      <c r="D11969">
        <v>213.62</v>
      </c>
      <c r="E11969">
        <v>0.17</v>
      </c>
      <c r="F11969">
        <f t="shared" si="372"/>
        <v>36.315400000000004</v>
      </c>
      <c r="G11969">
        <f t="shared" si="373"/>
        <v>177.30459999999999</v>
      </c>
      <c r="H11969">
        <v>2</v>
      </c>
      <c r="I11969" s="17">
        <v>45657</v>
      </c>
      <c r="J11969" s="17">
        <v>45662</v>
      </c>
      <c r="K11969" t="s">
        <v>15</v>
      </c>
      <c r="L11969" t="s">
        <v>16</v>
      </c>
      <c r="M11969">
        <v>49.84</v>
      </c>
      <c r="N11969" t="s">
        <v>28</v>
      </c>
    </row>
    <row r="11970" spans="1:14" ht="14.25" customHeight="1" x14ac:dyDescent="0.3">
      <c r="A11970" t="s">
        <v>12405</v>
      </c>
      <c r="B11970" t="s">
        <v>41</v>
      </c>
      <c r="C11970" t="s">
        <v>14</v>
      </c>
      <c r="D11970">
        <v>217.12</v>
      </c>
      <c r="E11970">
        <v>0.27</v>
      </c>
      <c r="F11970">
        <f t="shared" ref="F11970:F12033" si="374">D11970*E11970</f>
        <v>58.622400000000006</v>
      </c>
      <c r="G11970">
        <f t="shared" ref="G11970:G12033" si="375">D11970-F11970</f>
        <v>158.49760000000001</v>
      </c>
      <c r="H11970">
        <v>2</v>
      </c>
      <c r="I11970" s="17">
        <v>45622</v>
      </c>
      <c r="J11970" s="17">
        <v>45629</v>
      </c>
      <c r="K11970" t="s">
        <v>15</v>
      </c>
      <c r="L11970" t="s">
        <v>16</v>
      </c>
      <c r="M11970">
        <v>21.22</v>
      </c>
      <c r="N11970" t="s">
        <v>23</v>
      </c>
    </row>
    <row r="11971" spans="1:14" ht="14.25" customHeight="1" x14ac:dyDescent="0.3">
      <c r="A11971" t="s">
        <v>15335</v>
      </c>
      <c r="B11971" t="s">
        <v>25</v>
      </c>
      <c r="C11971" t="s">
        <v>33</v>
      </c>
      <c r="D11971">
        <v>218.09</v>
      </c>
      <c r="E11971">
        <v>0.02</v>
      </c>
      <c r="F11971">
        <f t="shared" si="374"/>
        <v>4.3618000000000006</v>
      </c>
      <c r="G11971">
        <f t="shared" si="375"/>
        <v>213.72820000000002</v>
      </c>
      <c r="H11971">
        <v>2</v>
      </c>
      <c r="I11971" s="17">
        <v>45374</v>
      </c>
      <c r="J11971" s="17">
        <v>45380</v>
      </c>
      <c r="K11971" t="s">
        <v>31</v>
      </c>
      <c r="L11971" t="s">
        <v>22</v>
      </c>
      <c r="M11971">
        <v>33.46</v>
      </c>
      <c r="N11971" t="s">
        <v>17</v>
      </c>
    </row>
    <row r="11972" spans="1:14" ht="14.25" customHeight="1" x14ac:dyDescent="0.3">
      <c r="A11972" t="s">
        <v>893</v>
      </c>
      <c r="B11972" t="s">
        <v>19</v>
      </c>
      <c r="C11972" t="s">
        <v>36</v>
      </c>
      <c r="D11972">
        <v>224.51</v>
      </c>
      <c r="E11972">
        <v>0.3</v>
      </c>
      <c r="F11972">
        <f t="shared" si="374"/>
        <v>67.352999999999994</v>
      </c>
      <c r="G11972">
        <f t="shared" si="375"/>
        <v>157.15699999999998</v>
      </c>
      <c r="H11972">
        <v>2</v>
      </c>
      <c r="I11972" s="17">
        <v>45512</v>
      </c>
      <c r="J11972" s="17">
        <v>45515</v>
      </c>
      <c r="K11972" t="s">
        <v>21</v>
      </c>
      <c r="L11972" t="s">
        <v>16</v>
      </c>
      <c r="M11972">
        <v>63.48</v>
      </c>
      <c r="N11972" t="s">
        <v>39</v>
      </c>
    </row>
    <row r="11973" spans="1:14" ht="14.25" customHeight="1" x14ac:dyDescent="0.3">
      <c r="A11973" t="s">
        <v>1881</v>
      </c>
      <c r="B11973" t="s">
        <v>25</v>
      </c>
      <c r="C11973" t="s">
        <v>20</v>
      </c>
      <c r="D11973">
        <v>225.95</v>
      </c>
      <c r="E11973">
        <v>0.47</v>
      </c>
      <c r="F11973">
        <f t="shared" si="374"/>
        <v>106.19649999999999</v>
      </c>
      <c r="G11973">
        <f t="shared" si="375"/>
        <v>119.7535</v>
      </c>
      <c r="H11973">
        <v>2</v>
      </c>
      <c r="I11973" s="17">
        <v>45031</v>
      </c>
      <c r="J11973" s="17">
        <v>45038</v>
      </c>
      <c r="K11973" t="s">
        <v>21</v>
      </c>
      <c r="L11973" t="s">
        <v>22</v>
      </c>
      <c r="M11973">
        <v>63.72</v>
      </c>
      <c r="N11973" t="s">
        <v>17</v>
      </c>
    </row>
    <row r="11974" spans="1:14" ht="14.25" customHeight="1" x14ac:dyDescent="0.3">
      <c r="A11974" t="s">
        <v>9448</v>
      </c>
      <c r="B11974" t="s">
        <v>25</v>
      </c>
      <c r="C11974" t="s">
        <v>36</v>
      </c>
      <c r="D11974">
        <v>226.19</v>
      </c>
      <c r="E11974">
        <v>0.37</v>
      </c>
      <c r="F11974">
        <f t="shared" si="374"/>
        <v>83.690299999999993</v>
      </c>
      <c r="G11974">
        <f t="shared" si="375"/>
        <v>142.49970000000002</v>
      </c>
      <c r="H11974">
        <v>2</v>
      </c>
      <c r="I11974" s="17">
        <v>44990</v>
      </c>
      <c r="J11974" s="17">
        <v>44995</v>
      </c>
      <c r="K11974" t="s">
        <v>15</v>
      </c>
      <c r="L11974" t="s">
        <v>16</v>
      </c>
      <c r="M11974">
        <v>51.88</v>
      </c>
      <c r="N11974" t="s">
        <v>23</v>
      </c>
    </row>
    <row r="11975" spans="1:14" ht="14.25" customHeight="1" x14ac:dyDescent="0.3">
      <c r="A11975" t="s">
        <v>12154</v>
      </c>
      <c r="B11975" t="s">
        <v>25</v>
      </c>
      <c r="C11975" t="s">
        <v>14</v>
      </c>
      <c r="D11975">
        <v>230.68</v>
      </c>
      <c r="E11975">
        <v>0.48</v>
      </c>
      <c r="F11975">
        <f t="shared" si="374"/>
        <v>110.7264</v>
      </c>
      <c r="G11975">
        <f t="shared" si="375"/>
        <v>119.95360000000001</v>
      </c>
      <c r="H11975">
        <v>2</v>
      </c>
      <c r="I11975" s="17">
        <v>45217</v>
      </c>
      <c r="J11975" s="17">
        <v>45220</v>
      </c>
      <c r="K11975" t="s">
        <v>15</v>
      </c>
      <c r="L11975" t="s">
        <v>27</v>
      </c>
      <c r="M11975">
        <v>30.36</v>
      </c>
      <c r="N11975" t="s">
        <v>17</v>
      </c>
    </row>
    <row r="11976" spans="1:14" ht="14.25" customHeight="1" x14ac:dyDescent="0.3">
      <c r="A11976" t="s">
        <v>8614</v>
      </c>
      <c r="B11976" t="s">
        <v>19</v>
      </c>
      <c r="C11976" t="s">
        <v>14</v>
      </c>
      <c r="D11976">
        <v>232.64</v>
      </c>
      <c r="E11976">
        <v>0.22</v>
      </c>
      <c r="F11976">
        <f t="shared" si="374"/>
        <v>51.180799999999998</v>
      </c>
      <c r="G11976">
        <f t="shared" si="375"/>
        <v>181.45919999999998</v>
      </c>
      <c r="H11976">
        <v>2</v>
      </c>
      <c r="I11976" s="17">
        <v>45136</v>
      </c>
      <c r="J11976" s="17">
        <v>45137</v>
      </c>
      <c r="K11976" t="s">
        <v>31</v>
      </c>
      <c r="L11976" t="s">
        <v>16</v>
      </c>
      <c r="M11976">
        <v>62.45</v>
      </c>
      <c r="N11976" t="s">
        <v>48</v>
      </c>
    </row>
    <row r="11977" spans="1:14" ht="14.25" customHeight="1" x14ac:dyDescent="0.3">
      <c r="A11977" t="s">
        <v>12721</v>
      </c>
      <c r="B11977" t="s">
        <v>19</v>
      </c>
      <c r="C11977" t="s">
        <v>26</v>
      </c>
      <c r="D11977">
        <v>234.04</v>
      </c>
      <c r="E11977">
        <v>0.05</v>
      </c>
      <c r="F11977">
        <f t="shared" si="374"/>
        <v>11.702</v>
      </c>
      <c r="G11977">
        <f t="shared" si="375"/>
        <v>222.33799999999999</v>
      </c>
      <c r="H11977">
        <v>2</v>
      </c>
      <c r="I11977" s="17">
        <v>45509</v>
      </c>
      <c r="J11977" s="17">
        <v>45513</v>
      </c>
      <c r="K11977" t="s">
        <v>31</v>
      </c>
      <c r="L11977" t="s">
        <v>27</v>
      </c>
      <c r="M11977">
        <v>58.96</v>
      </c>
      <c r="N11977" t="s">
        <v>48</v>
      </c>
    </row>
    <row r="11978" spans="1:14" ht="14.25" customHeight="1" x14ac:dyDescent="0.3">
      <c r="A11978" t="s">
        <v>13470</v>
      </c>
      <c r="B11978" t="s">
        <v>19</v>
      </c>
      <c r="C11978" t="s">
        <v>36</v>
      </c>
      <c r="D11978">
        <v>240.72</v>
      </c>
      <c r="E11978">
        <v>0.18</v>
      </c>
      <c r="F11978">
        <f t="shared" si="374"/>
        <v>43.329599999999999</v>
      </c>
      <c r="G11978">
        <f t="shared" si="375"/>
        <v>197.3904</v>
      </c>
      <c r="H11978">
        <v>2</v>
      </c>
      <c r="I11978" s="17">
        <v>45215</v>
      </c>
      <c r="J11978" s="17">
        <v>45216</v>
      </c>
      <c r="K11978" t="s">
        <v>21</v>
      </c>
      <c r="L11978" t="s">
        <v>16</v>
      </c>
      <c r="M11978">
        <v>40.46</v>
      </c>
      <c r="N11978" t="s">
        <v>34</v>
      </c>
    </row>
    <row r="11979" spans="1:14" ht="14.25" customHeight="1" x14ac:dyDescent="0.3">
      <c r="A11979" t="s">
        <v>11210</v>
      </c>
      <c r="B11979" t="s">
        <v>13</v>
      </c>
      <c r="C11979" t="s">
        <v>26</v>
      </c>
      <c r="D11979">
        <v>241.95</v>
      </c>
      <c r="E11979">
        <v>0.43</v>
      </c>
      <c r="F11979">
        <f t="shared" si="374"/>
        <v>104.0385</v>
      </c>
      <c r="G11979">
        <f t="shared" si="375"/>
        <v>137.91149999999999</v>
      </c>
      <c r="H11979">
        <v>2</v>
      </c>
      <c r="I11979" s="17">
        <v>45376</v>
      </c>
      <c r="J11979" s="17">
        <v>45383</v>
      </c>
      <c r="K11979" t="s">
        <v>31</v>
      </c>
      <c r="L11979" t="s">
        <v>22</v>
      </c>
      <c r="M11979">
        <v>39.299999999999997</v>
      </c>
      <c r="N11979" t="s">
        <v>23</v>
      </c>
    </row>
    <row r="11980" spans="1:14" ht="14.25" customHeight="1" x14ac:dyDescent="0.3">
      <c r="A11980" t="s">
        <v>3761</v>
      </c>
      <c r="B11980" t="s">
        <v>13</v>
      </c>
      <c r="C11980" t="s">
        <v>33</v>
      </c>
      <c r="D11980">
        <v>243.89</v>
      </c>
      <c r="E11980">
        <v>0.44</v>
      </c>
      <c r="F11980">
        <f t="shared" si="374"/>
        <v>107.3116</v>
      </c>
      <c r="G11980">
        <f t="shared" si="375"/>
        <v>136.57839999999999</v>
      </c>
      <c r="H11980">
        <v>2</v>
      </c>
      <c r="I11980" s="17">
        <v>45032</v>
      </c>
      <c r="J11980" s="17">
        <v>45034</v>
      </c>
      <c r="K11980" t="s">
        <v>21</v>
      </c>
      <c r="L11980" t="s">
        <v>22</v>
      </c>
      <c r="M11980">
        <v>25.08</v>
      </c>
      <c r="N11980" t="s">
        <v>23</v>
      </c>
    </row>
    <row r="11981" spans="1:14" ht="14.25" customHeight="1" x14ac:dyDescent="0.3">
      <c r="A11981" t="s">
        <v>7687</v>
      </c>
      <c r="B11981" t="s">
        <v>41</v>
      </c>
      <c r="C11981" t="s">
        <v>33</v>
      </c>
      <c r="D11981">
        <v>244.61</v>
      </c>
      <c r="E11981">
        <v>0.41</v>
      </c>
      <c r="F11981">
        <f t="shared" si="374"/>
        <v>100.2901</v>
      </c>
      <c r="G11981">
        <f t="shared" si="375"/>
        <v>144.31990000000002</v>
      </c>
      <c r="H11981">
        <v>2</v>
      </c>
      <c r="I11981" s="17">
        <v>45373</v>
      </c>
      <c r="J11981" s="17">
        <v>45376</v>
      </c>
      <c r="K11981" t="s">
        <v>21</v>
      </c>
      <c r="L11981" t="s">
        <v>16</v>
      </c>
      <c r="M11981">
        <v>21.35</v>
      </c>
      <c r="N11981" t="s">
        <v>17</v>
      </c>
    </row>
    <row r="11982" spans="1:14" ht="14.25" customHeight="1" x14ac:dyDescent="0.3">
      <c r="A11982" t="s">
        <v>2817</v>
      </c>
      <c r="B11982" t="s">
        <v>41</v>
      </c>
      <c r="C11982" t="s">
        <v>36</v>
      </c>
      <c r="D11982">
        <v>257.26</v>
      </c>
      <c r="E11982">
        <v>0.38</v>
      </c>
      <c r="F11982">
        <f t="shared" si="374"/>
        <v>97.758799999999994</v>
      </c>
      <c r="G11982">
        <f t="shared" si="375"/>
        <v>159.50119999999998</v>
      </c>
      <c r="H11982">
        <v>2</v>
      </c>
      <c r="I11982" s="17">
        <v>45600</v>
      </c>
      <c r="J11982" s="17">
        <v>45606</v>
      </c>
      <c r="K11982" t="s">
        <v>21</v>
      </c>
      <c r="L11982" t="s">
        <v>27</v>
      </c>
      <c r="M11982">
        <v>23.05</v>
      </c>
      <c r="N11982" t="s">
        <v>17</v>
      </c>
    </row>
    <row r="11983" spans="1:14" ht="14.25" customHeight="1" x14ac:dyDescent="0.3">
      <c r="A11983" t="s">
        <v>10591</v>
      </c>
      <c r="B11983" t="s">
        <v>25</v>
      </c>
      <c r="C11983" t="s">
        <v>20</v>
      </c>
      <c r="D11983">
        <v>257.85000000000002</v>
      </c>
      <c r="E11983">
        <v>0.42</v>
      </c>
      <c r="F11983">
        <f t="shared" si="374"/>
        <v>108.29700000000001</v>
      </c>
      <c r="G11983">
        <f t="shared" si="375"/>
        <v>149.553</v>
      </c>
      <c r="H11983">
        <v>2</v>
      </c>
      <c r="I11983" s="17">
        <v>45435</v>
      </c>
      <c r="J11983" s="17">
        <v>45442</v>
      </c>
      <c r="K11983" t="s">
        <v>15</v>
      </c>
      <c r="L11983" t="s">
        <v>16</v>
      </c>
      <c r="M11983">
        <v>25.56</v>
      </c>
      <c r="N11983" t="s">
        <v>28</v>
      </c>
    </row>
    <row r="11984" spans="1:14" ht="14.25" customHeight="1" x14ac:dyDescent="0.3">
      <c r="A11984" t="s">
        <v>12467</v>
      </c>
      <c r="B11984" t="s">
        <v>13</v>
      </c>
      <c r="C11984" t="s">
        <v>36</v>
      </c>
      <c r="D11984">
        <v>258.94</v>
      </c>
      <c r="E11984">
        <v>0.34</v>
      </c>
      <c r="F11984">
        <f t="shared" si="374"/>
        <v>88.039600000000007</v>
      </c>
      <c r="G11984">
        <f t="shared" si="375"/>
        <v>170.90039999999999</v>
      </c>
      <c r="H11984">
        <v>2</v>
      </c>
      <c r="I11984" s="17">
        <v>45533</v>
      </c>
      <c r="J11984" s="17">
        <v>45539</v>
      </c>
      <c r="K11984" t="s">
        <v>31</v>
      </c>
      <c r="L11984" t="s">
        <v>16</v>
      </c>
      <c r="M11984">
        <v>22.73</v>
      </c>
      <c r="N11984" t="s">
        <v>28</v>
      </c>
    </row>
    <row r="11985" spans="1:14" ht="14.25" customHeight="1" x14ac:dyDescent="0.3">
      <c r="A11985" t="s">
        <v>1711</v>
      </c>
      <c r="B11985" t="s">
        <v>41</v>
      </c>
      <c r="C11985" t="s">
        <v>14</v>
      </c>
      <c r="D11985">
        <v>261.38</v>
      </c>
      <c r="E11985">
        <v>0.26</v>
      </c>
      <c r="F11985">
        <f t="shared" si="374"/>
        <v>67.958799999999997</v>
      </c>
      <c r="G11985">
        <f t="shared" si="375"/>
        <v>193.4212</v>
      </c>
      <c r="H11985">
        <v>2</v>
      </c>
      <c r="I11985" s="17">
        <v>44967</v>
      </c>
      <c r="J11985" s="17">
        <v>44972</v>
      </c>
      <c r="K11985" t="s">
        <v>31</v>
      </c>
      <c r="L11985" t="s">
        <v>16</v>
      </c>
      <c r="M11985">
        <v>63.5</v>
      </c>
      <c r="N11985" t="s">
        <v>48</v>
      </c>
    </row>
    <row r="11986" spans="1:14" ht="14.25" customHeight="1" x14ac:dyDescent="0.3">
      <c r="A11986" t="s">
        <v>8700</v>
      </c>
      <c r="B11986" t="s">
        <v>13</v>
      </c>
      <c r="C11986" t="s">
        <v>33</v>
      </c>
      <c r="D11986">
        <v>263.32</v>
      </c>
      <c r="E11986">
        <v>0.41</v>
      </c>
      <c r="F11986">
        <f t="shared" si="374"/>
        <v>107.96119999999999</v>
      </c>
      <c r="G11986">
        <f t="shared" si="375"/>
        <v>155.3588</v>
      </c>
      <c r="H11986">
        <v>2</v>
      </c>
      <c r="I11986" s="17">
        <v>45466</v>
      </c>
      <c r="J11986" s="17">
        <v>45470</v>
      </c>
      <c r="K11986" t="s">
        <v>31</v>
      </c>
      <c r="L11986" t="s">
        <v>22</v>
      </c>
      <c r="M11986">
        <v>34.35</v>
      </c>
      <c r="N11986" t="s">
        <v>23</v>
      </c>
    </row>
    <row r="11987" spans="1:14" ht="14.25" customHeight="1" x14ac:dyDescent="0.3">
      <c r="A11987" t="s">
        <v>4260</v>
      </c>
      <c r="B11987" t="s">
        <v>19</v>
      </c>
      <c r="C11987" t="s">
        <v>26</v>
      </c>
      <c r="D11987">
        <v>264.02999999999997</v>
      </c>
      <c r="E11987">
        <v>0.34</v>
      </c>
      <c r="F11987">
        <f t="shared" si="374"/>
        <v>89.770200000000003</v>
      </c>
      <c r="G11987">
        <f t="shared" si="375"/>
        <v>174.25979999999998</v>
      </c>
      <c r="H11987">
        <v>2</v>
      </c>
      <c r="I11987" s="17">
        <v>44933</v>
      </c>
      <c r="J11987" s="17">
        <v>44939</v>
      </c>
      <c r="K11987" t="s">
        <v>15</v>
      </c>
      <c r="L11987" t="s">
        <v>27</v>
      </c>
      <c r="M11987">
        <v>19.53</v>
      </c>
      <c r="N11987" t="s">
        <v>28</v>
      </c>
    </row>
    <row r="11988" spans="1:14" ht="14.25" customHeight="1" x14ac:dyDescent="0.3">
      <c r="A11988" t="s">
        <v>7476</v>
      </c>
      <c r="B11988" t="s">
        <v>25</v>
      </c>
      <c r="C11988" t="s">
        <v>20</v>
      </c>
      <c r="D11988">
        <v>264.18</v>
      </c>
      <c r="E11988">
        <v>0.2</v>
      </c>
      <c r="F11988">
        <f t="shared" si="374"/>
        <v>52.836000000000006</v>
      </c>
      <c r="G11988">
        <f t="shared" si="375"/>
        <v>211.34399999999999</v>
      </c>
      <c r="H11988">
        <v>2</v>
      </c>
      <c r="I11988" s="17">
        <v>45052</v>
      </c>
      <c r="J11988" s="17">
        <v>45057</v>
      </c>
      <c r="K11988" t="s">
        <v>21</v>
      </c>
      <c r="L11988" t="s">
        <v>27</v>
      </c>
      <c r="M11988">
        <v>19.149999999999999</v>
      </c>
      <c r="N11988" t="s">
        <v>23</v>
      </c>
    </row>
    <row r="11989" spans="1:14" ht="14.25" customHeight="1" x14ac:dyDescent="0.3">
      <c r="A11989" t="s">
        <v>9937</v>
      </c>
      <c r="B11989" t="s">
        <v>41</v>
      </c>
      <c r="C11989" t="s">
        <v>14</v>
      </c>
      <c r="D11989">
        <v>264.22000000000003</v>
      </c>
      <c r="E11989">
        <v>0.18</v>
      </c>
      <c r="F11989">
        <f t="shared" si="374"/>
        <v>47.559600000000003</v>
      </c>
      <c r="G11989">
        <f t="shared" si="375"/>
        <v>216.66040000000004</v>
      </c>
      <c r="H11989">
        <v>2</v>
      </c>
      <c r="I11989" s="17">
        <v>45540</v>
      </c>
      <c r="J11989" s="17">
        <v>45547</v>
      </c>
      <c r="K11989" t="s">
        <v>31</v>
      </c>
      <c r="L11989" t="s">
        <v>27</v>
      </c>
      <c r="M11989">
        <v>50.22</v>
      </c>
      <c r="N11989" t="s">
        <v>48</v>
      </c>
    </row>
    <row r="11990" spans="1:14" ht="14.25" customHeight="1" x14ac:dyDescent="0.3">
      <c r="A11990" t="s">
        <v>14157</v>
      </c>
      <c r="B11990" t="s">
        <v>19</v>
      </c>
      <c r="C11990" t="s">
        <v>33</v>
      </c>
      <c r="D11990">
        <v>264.32</v>
      </c>
      <c r="E11990">
        <v>0.49</v>
      </c>
      <c r="F11990">
        <f t="shared" si="374"/>
        <v>129.51679999999999</v>
      </c>
      <c r="G11990">
        <f t="shared" si="375"/>
        <v>134.8032</v>
      </c>
      <c r="H11990">
        <v>2</v>
      </c>
      <c r="I11990" s="17">
        <v>45501</v>
      </c>
      <c r="J11990" s="17">
        <v>45508</v>
      </c>
      <c r="K11990" t="s">
        <v>21</v>
      </c>
      <c r="L11990" t="s">
        <v>16</v>
      </c>
      <c r="M11990">
        <v>72.17</v>
      </c>
      <c r="N11990" t="s">
        <v>23</v>
      </c>
    </row>
    <row r="11991" spans="1:14" ht="14.25" customHeight="1" x14ac:dyDescent="0.3">
      <c r="A11991" t="s">
        <v>11031</v>
      </c>
      <c r="B11991" t="s">
        <v>41</v>
      </c>
      <c r="C11991" t="s">
        <v>26</v>
      </c>
      <c r="D11991">
        <v>265.08</v>
      </c>
      <c r="E11991">
        <v>0.22</v>
      </c>
      <c r="F11991">
        <f t="shared" si="374"/>
        <v>58.317599999999999</v>
      </c>
      <c r="G11991">
        <f t="shared" si="375"/>
        <v>206.76239999999999</v>
      </c>
      <c r="H11991">
        <v>2</v>
      </c>
      <c r="I11991" s="17">
        <v>45574</v>
      </c>
      <c r="J11991" s="17">
        <v>45581</v>
      </c>
      <c r="K11991" t="s">
        <v>31</v>
      </c>
      <c r="L11991" t="s">
        <v>22</v>
      </c>
      <c r="M11991">
        <v>69.5</v>
      </c>
      <c r="N11991" t="s">
        <v>28</v>
      </c>
    </row>
    <row r="11992" spans="1:14" ht="14.25" customHeight="1" x14ac:dyDescent="0.3">
      <c r="A11992" t="s">
        <v>708</v>
      </c>
      <c r="B11992" t="s">
        <v>25</v>
      </c>
      <c r="C11992" t="s">
        <v>33</v>
      </c>
      <c r="D11992">
        <v>266.68</v>
      </c>
      <c r="E11992">
        <v>0.22</v>
      </c>
      <c r="F11992">
        <f t="shared" si="374"/>
        <v>58.669600000000003</v>
      </c>
      <c r="G11992">
        <f t="shared" si="375"/>
        <v>208.0104</v>
      </c>
      <c r="H11992">
        <v>2</v>
      </c>
      <c r="I11992" s="17">
        <v>45413</v>
      </c>
      <c r="J11992" s="17">
        <v>45416</v>
      </c>
      <c r="K11992" t="s">
        <v>15</v>
      </c>
      <c r="L11992" t="s">
        <v>27</v>
      </c>
      <c r="M11992">
        <v>70.44</v>
      </c>
      <c r="N11992" t="s">
        <v>48</v>
      </c>
    </row>
    <row r="11993" spans="1:14" ht="14.25" customHeight="1" x14ac:dyDescent="0.3">
      <c r="A11993" t="s">
        <v>13291</v>
      </c>
      <c r="B11993" t="s">
        <v>13</v>
      </c>
      <c r="C11993" t="s">
        <v>14</v>
      </c>
      <c r="D11993">
        <v>268.14999999999998</v>
      </c>
      <c r="E11993">
        <v>0.41</v>
      </c>
      <c r="F11993">
        <f t="shared" si="374"/>
        <v>109.94149999999999</v>
      </c>
      <c r="G11993">
        <f t="shared" si="375"/>
        <v>158.20849999999999</v>
      </c>
      <c r="H11993">
        <v>2</v>
      </c>
      <c r="I11993" s="17">
        <v>45582</v>
      </c>
      <c r="J11993" s="17">
        <v>45585</v>
      </c>
      <c r="K11993" t="s">
        <v>15</v>
      </c>
      <c r="L11993" t="s">
        <v>22</v>
      </c>
      <c r="M11993">
        <v>16.82</v>
      </c>
      <c r="N11993" t="s">
        <v>28</v>
      </c>
    </row>
    <row r="11994" spans="1:14" ht="14.25" customHeight="1" x14ac:dyDescent="0.3">
      <c r="A11994" t="s">
        <v>2379</v>
      </c>
      <c r="B11994" t="s">
        <v>13</v>
      </c>
      <c r="C11994" t="s">
        <v>20</v>
      </c>
      <c r="D11994">
        <v>274.60000000000002</v>
      </c>
      <c r="E11994">
        <v>0.47</v>
      </c>
      <c r="F11994">
        <f t="shared" si="374"/>
        <v>129.06200000000001</v>
      </c>
      <c r="G11994">
        <f t="shared" si="375"/>
        <v>145.53800000000001</v>
      </c>
      <c r="H11994">
        <v>2</v>
      </c>
      <c r="I11994" s="17">
        <v>45180</v>
      </c>
      <c r="J11994" s="17">
        <v>45184</v>
      </c>
      <c r="K11994" t="s">
        <v>21</v>
      </c>
      <c r="L11994" t="s">
        <v>16</v>
      </c>
      <c r="M11994">
        <v>16.78</v>
      </c>
      <c r="N11994" t="s">
        <v>34</v>
      </c>
    </row>
    <row r="11995" spans="1:14" ht="14.25" customHeight="1" x14ac:dyDescent="0.3">
      <c r="A11995" t="s">
        <v>176</v>
      </c>
      <c r="B11995" t="s">
        <v>19</v>
      </c>
      <c r="C11995" t="s">
        <v>36</v>
      </c>
      <c r="D11995">
        <v>277.85000000000002</v>
      </c>
      <c r="E11995">
        <v>0.16</v>
      </c>
      <c r="F11995">
        <f t="shared" si="374"/>
        <v>44.456000000000003</v>
      </c>
      <c r="G11995">
        <f t="shared" si="375"/>
        <v>233.39400000000001</v>
      </c>
      <c r="H11995">
        <v>2</v>
      </c>
      <c r="I11995" s="17">
        <v>45345</v>
      </c>
      <c r="J11995" s="17">
        <v>45349</v>
      </c>
      <c r="K11995" t="s">
        <v>31</v>
      </c>
      <c r="L11995" t="s">
        <v>16</v>
      </c>
      <c r="M11995">
        <v>46.23</v>
      </c>
      <c r="N11995" t="s">
        <v>34</v>
      </c>
    </row>
    <row r="11996" spans="1:14" ht="14.25" customHeight="1" x14ac:dyDescent="0.3">
      <c r="A11996" t="s">
        <v>11326</v>
      </c>
      <c r="B11996" t="s">
        <v>25</v>
      </c>
      <c r="C11996" t="s">
        <v>33</v>
      </c>
      <c r="D11996">
        <v>281.8</v>
      </c>
      <c r="E11996">
        <v>0.28999999999999998</v>
      </c>
      <c r="F11996">
        <f t="shared" si="374"/>
        <v>81.721999999999994</v>
      </c>
      <c r="G11996">
        <f t="shared" si="375"/>
        <v>200.07800000000003</v>
      </c>
      <c r="H11996">
        <v>2</v>
      </c>
      <c r="I11996" s="17">
        <v>45054</v>
      </c>
      <c r="J11996" s="17">
        <v>45058</v>
      </c>
      <c r="K11996" t="s">
        <v>21</v>
      </c>
      <c r="L11996" t="s">
        <v>16</v>
      </c>
      <c r="M11996">
        <v>76.290000000000006</v>
      </c>
      <c r="N11996" t="s">
        <v>34</v>
      </c>
    </row>
    <row r="11997" spans="1:14" ht="14.25" customHeight="1" x14ac:dyDescent="0.3">
      <c r="A11997" t="s">
        <v>2863</v>
      </c>
      <c r="B11997" t="s">
        <v>19</v>
      </c>
      <c r="C11997" t="s">
        <v>36</v>
      </c>
      <c r="D11997">
        <v>281.83</v>
      </c>
      <c r="E11997">
        <v>0.11</v>
      </c>
      <c r="F11997">
        <f t="shared" si="374"/>
        <v>31.001299999999997</v>
      </c>
      <c r="G11997">
        <f t="shared" si="375"/>
        <v>250.8287</v>
      </c>
      <c r="H11997">
        <v>2</v>
      </c>
      <c r="I11997" s="17">
        <v>45160</v>
      </c>
      <c r="J11997" s="17">
        <v>45164</v>
      </c>
      <c r="K11997" t="s">
        <v>15</v>
      </c>
      <c r="L11997" t="s">
        <v>16</v>
      </c>
      <c r="M11997">
        <v>55.71</v>
      </c>
      <c r="N11997" t="s">
        <v>34</v>
      </c>
    </row>
    <row r="11998" spans="1:14" ht="14.25" customHeight="1" x14ac:dyDescent="0.3">
      <c r="A11998" t="s">
        <v>13311</v>
      </c>
      <c r="B11998" t="s">
        <v>19</v>
      </c>
      <c r="C11998" t="s">
        <v>33</v>
      </c>
      <c r="D11998">
        <v>284.83</v>
      </c>
      <c r="E11998">
        <v>0.42</v>
      </c>
      <c r="F11998">
        <f t="shared" si="374"/>
        <v>119.62859999999999</v>
      </c>
      <c r="G11998">
        <f t="shared" si="375"/>
        <v>165.20139999999998</v>
      </c>
      <c r="H11998">
        <v>2</v>
      </c>
      <c r="I11998" s="17">
        <v>45086</v>
      </c>
      <c r="J11998" s="17">
        <v>45092</v>
      </c>
      <c r="K11998" t="s">
        <v>15</v>
      </c>
      <c r="L11998" t="s">
        <v>22</v>
      </c>
      <c r="M11998">
        <v>15.47</v>
      </c>
      <c r="N11998" t="s">
        <v>34</v>
      </c>
    </row>
    <row r="11999" spans="1:14" ht="14.25" customHeight="1" x14ac:dyDescent="0.3">
      <c r="A11999" t="s">
        <v>3150</v>
      </c>
      <c r="B11999" t="s">
        <v>41</v>
      </c>
      <c r="C11999" t="s">
        <v>26</v>
      </c>
      <c r="D11999">
        <v>289.48</v>
      </c>
      <c r="E11999">
        <v>0.31</v>
      </c>
      <c r="F11999">
        <f t="shared" si="374"/>
        <v>89.738800000000012</v>
      </c>
      <c r="G11999">
        <f t="shared" si="375"/>
        <v>199.74119999999999</v>
      </c>
      <c r="H11999">
        <v>2</v>
      </c>
      <c r="I11999" s="17">
        <v>45140</v>
      </c>
      <c r="J11999" s="17">
        <v>45145</v>
      </c>
      <c r="K11999" t="s">
        <v>31</v>
      </c>
      <c r="L11999" t="s">
        <v>16</v>
      </c>
      <c r="M11999">
        <v>38.29</v>
      </c>
      <c r="N11999" t="s">
        <v>23</v>
      </c>
    </row>
    <row r="12000" spans="1:14" ht="14.25" customHeight="1" x14ac:dyDescent="0.3">
      <c r="A12000" t="s">
        <v>7166</v>
      </c>
      <c r="B12000" t="s">
        <v>41</v>
      </c>
      <c r="C12000" t="s">
        <v>20</v>
      </c>
      <c r="D12000">
        <v>290.45</v>
      </c>
      <c r="E12000">
        <v>0.17</v>
      </c>
      <c r="F12000">
        <f t="shared" si="374"/>
        <v>49.3765</v>
      </c>
      <c r="G12000">
        <f t="shared" si="375"/>
        <v>241.0735</v>
      </c>
      <c r="H12000">
        <v>2</v>
      </c>
      <c r="I12000" s="17">
        <v>45013</v>
      </c>
      <c r="J12000" s="17">
        <v>45016</v>
      </c>
      <c r="K12000" t="s">
        <v>21</v>
      </c>
      <c r="L12000" t="s">
        <v>27</v>
      </c>
      <c r="M12000">
        <v>68.540000000000006</v>
      </c>
      <c r="N12000" t="s">
        <v>34</v>
      </c>
    </row>
    <row r="12001" spans="1:14" ht="14.25" customHeight="1" x14ac:dyDescent="0.3">
      <c r="A12001" t="s">
        <v>9527</v>
      </c>
      <c r="B12001" t="s">
        <v>19</v>
      </c>
      <c r="C12001" t="s">
        <v>33</v>
      </c>
      <c r="D12001">
        <v>292.56</v>
      </c>
      <c r="E12001">
        <v>0.18</v>
      </c>
      <c r="F12001">
        <f t="shared" si="374"/>
        <v>52.660800000000002</v>
      </c>
      <c r="G12001">
        <f t="shared" si="375"/>
        <v>239.89920000000001</v>
      </c>
      <c r="H12001">
        <v>2</v>
      </c>
      <c r="I12001" s="17">
        <v>45519</v>
      </c>
      <c r="J12001" s="17">
        <v>45522</v>
      </c>
      <c r="K12001" t="s">
        <v>31</v>
      </c>
      <c r="L12001" t="s">
        <v>22</v>
      </c>
      <c r="M12001">
        <v>38.21</v>
      </c>
      <c r="N12001" t="s">
        <v>28</v>
      </c>
    </row>
    <row r="12002" spans="1:14" ht="14.25" customHeight="1" x14ac:dyDescent="0.3">
      <c r="A12002" t="s">
        <v>6730</v>
      </c>
      <c r="B12002" t="s">
        <v>25</v>
      </c>
      <c r="C12002" t="s">
        <v>20</v>
      </c>
      <c r="D12002">
        <v>294.63</v>
      </c>
      <c r="E12002">
        <v>0.26</v>
      </c>
      <c r="F12002">
        <f t="shared" si="374"/>
        <v>76.603800000000007</v>
      </c>
      <c r="G12002">
        <f t="shared" si="375"/>
        <v>218.02619999999999</v>
      </c>
      <c r="H12002">
        <v>2</v>
      </c>
      <c r="I12002" s="17">
        <v>45409</v>
      </c>
      <c r="J12002" s="17">
        <v>45416</v>
      </c>
      <c r="K12002" t="s">
        <v>21</v>
      </c>
      <c r="L12002" t="s">
        <v>27</v>
      </c>
      <c r="M12002">
        <v>46.39</v>
      </c>
      <c r="N12002" t="s">
        <v>39</v>
      </c>
    </row>
    <row r="12003" spans="1:14" ht="14.25" customHeight="1" x14ac:dyDescent="0.3">
      <c r="A12003" t="s">
        <v>12660</v>
      </c>
      <c r="B12003" t="s">
        <v>25</v>
      </c>
      <c r="C12003" t="s">
        <v>36</v>
      </c>
      <c r="D12003">
        <v>295.02999999999997</v>
      </c>
      <c r="E12003">
        <v>0.26</v>
      </c>
      <c r="F12003">
        <f t="shared" si="374"/>
        <v>76.707799999999992</v>
      </c>
      <c r="G12003">
        <f t="shared" si="375"/>
        <v>218.32219999999998</v>
      </c>
      <c r="H12003">
        <v>2</v>
      </c>
      <c r="I12003" s="17">
        <v>45558</v>
      </c>
      <c r="J12003" s="17">
        <v>45563</v>
      </c>
      <c r="K12003" t="s">
        <v>21</v>
      </c>
      <c r="L12003" t="s">
        <v>22</v>
      </c>
      <c r="M12003">
        <v>59.33</v>
      </c>
      <c r="N12003" t="s">
        <v>48</v>
      </c>
    </row>
    <row r="12004" spans="1:14" ht="14.25" customHeight="1" x14ac:dyDescent="0.3">
      <c r="A12004" t="s">
        <v>10602</v>
      </c>
      <c r="B12004" t="s">
        <v>41</v>
      </c>
      <c r="C12004" t="s">
        <v>14</v>
      </c>
      <c r="D12004">
        <v>306.64</v>
      </c>
      <c r="E12004">
        <v>0.37</v>
      </c>
      <c r="F12004">
        <f t="shared" si="374"/>
        <v>113.45679999999999</v>
      </c>
      <c r="G12004">
        <f t="shared" si="375"/>
        <v>193.1832</v>
      </c>
      <c r="H12004">
        <v>2</v>
      </c>
      <c r="I12004" s="17">
        <v>45062</v>
      </c>
      <c r="J12004" s="17">
        <v>45068</v>
      </c>
      <c r="K12004" t="s">
        <v>21</v>
      </c>
      <c r="L12004" t="s">
        <v>27</v>
      </c>
      <c r="M12004">
        <v>74.77</v>
      </c>
      <c r="N12004" t="s">
        <v>48</v>
      </c>
    </row>
    <row r="12005" spans="1:14" ht="14.25" customHeight="1" x14ac:dyDescent="0.3">
      <c r="A12005" t="s">
        <v>10858</v>
      </c>
      <c r="B12005" t="s">
        <v>25</v>
      </c>
      <c r="C12005" t="s">
        <v>14</v>
      </c>
      <c r="D12005">
        <v>308.29000000000002</v>
      </c>
      <c r="E12005">
        <v>0.4</v>
      </c>
      <c r="F12005">
        <f t="shared" si="374"/>
        <v>123.31600000000002</v>
      </c>
      <c r="G12005">
        <f t="shared" si="375"/>
        <v>184.97399999999999</v>
      </c>
      <c r="H12005">
        <v>2</v>
      </c>
      <c r="I12005" s="17">
        <v>45209</v>
      </c>
      <c r="J12005" s="17">
        <v>45216</v>
      </c>
      <c r="K12005" t="s">
        <v>15</v>
      </c>
      <c r="L12005" t="s">
        <v>22</v>
      </c>
      <c r="M12005">
        <v>81.34</v>
      </c>
      <c r="N12005" t="s">
        <v>23</v>
      </c>
    </row>
    <row r="12006" spans="1:14" ht="14.25" customHeight="1" x14ac:dyDescent="0.3">
      <c r="A12006" t="s">
        <v>6652</v>
      </c>
      <c r="B12006" t="s">
        <v>19</v>
      </c>
      <c r="C12006" t="s">
        <v>36</v>
      </c>
      <c r="D12006">
        <v>310.33999999999997</v>
      </c>
      <c r="E12006">
        <v>0.49</v>
      </c>
      <c r="F12006">
        <f t="shared" si="374"/>
        <v>152.06659999999999</v>
      </c>
      <c r="G12006">
        <f t="shared" si="375"/>
        <v>158.27339999999998</v>
      </c>
      <c r="H12006">
        <v>2</v>
      </c>
      <c r="I12006" s="17">
        <v>45229</v>
      </c>
      <c r="J12006" s="17">
        <v>45235</v>
      </c>
      <c r="K12006" t="s">
        <v>15</v>
      </c>
      <c r="L12006" t="s">
        <v>27</v>
      </c>
      <c r="M12006">
        <v>19.52</v>
      </c>
      <c r="N12006" t="s">
        <v>39</v>
      </c>
    </row>
    <row r="12007" spans="1:14" ht="14.25" customHeight="1" x14ac:dyDescent="0.3">
      <c r="A12007" t="s">
        <v>11302</v>
      </c>
      <c r="B12007" t="s">
        <v>25</v>
      </c>
      <c r="C12007" t="s">
        <v>14</v>
      </c>
      <c r="D12007">
        <v>314.99</v>
      </c>
      <c r="E12007">
        <v>0.33</v>
      </c>
      <c r="F12007">
        <f t="shared" si="374"/>
        <v>103.94670000000001</v>
      </c>
      <c r="G12007">
        <f t="shared" si="375"/>
        <v>211.04329999999999</v>
      </c>
      <c r="H12007">
        <v>2</v>
      </c>
      <c r="I12007" s="17">
        <v>45116</v>
      </c>
      <c r="J12007" s="17">
        <v>45120</v>
      </c>
      <c r="K12007" t="s">
        <v>15</v>
      </c>
      <c r="L12007" t="s">
        <v>22</v>
      </c>
      <c r="M12007">
        <v>87.79</v>
      </c>
      <c r="N12007" t="s">
        <v>23</v>
      </c>
    </row>
    <row r="12008" spans="1:14" ht="14.25" customHeight="1" x14ac:dyDescent="0.3">
      <c r="A12008" t="s">
        <v>5704</v>
      </c>
      <c r="B12008" t="s">
        <v>41</v>
      </c>
      <c r="C12008" t="s">
        <v>33</v>
      </c>
      <c r="D12008">
        <v>316.47000000000003</v>
      </c>
      <c r="E12008">
        <v>0.41</v>
      </c>
      <c r="F12008">
        <f t="shared" si="374"/>
        <v>129.7527</v>
      </c>
      <c r="G12008">
        <f t="shared" si="375"/>
        <v>186.71730000000002</v>
      </c>
      <c r="H12008">
        <v>2</v>
      </c>
      <c r="I12008" s="17">
        <v>45398</v>
      </c>
      <c r="J12008" s="17">
        <v>45405</v>
      </c>
      <c r="K12008" t="s">
        <v>21</v>
      </c>
      <c r="L12008" t="s">
        <v>22</v>
      </c>
      <c r="M12008">
        <v>51.9</v>
      </c>
      <c r="N12008" t="s">
        <v>39</v>
      </c>
    </row>
    <row r="12009" spans="1:14" ht="14.25" customHeight="1" x14ac:dyDescent="0.3">
      <c r="A12009" t="s">
        <v>3941</v>
      </c>
      <c r="B12009" t="s">
        <v>13</v>
      </c>
      <c r="C12009" t="s">
        <v>26</v>
      </c>
      <c r="D12009">
        <v>317.45</v>
      </c>
      <c r="E12009">
        <v>0.3</v>
      </c>
      <c r="F12009">
        <f t="shared" si="374"/>
        <v>95.234999999999999</v>
      </c>
      <c r="G12009">
        <f t="shared" si="375"/>
        <v>222.21499999999997</v>
      </c>
      <c r="H12009">
        <v>2</v>
      </c>
      <c r="I12009" s="17">
        <v>45527</v>
      </c>
      <c r="J12009" s="17">
        <v>45534</v>
      </c>
      <c r="K12009" t="s">
        <v>15</v>
      </c>
      <c r="L12009" t="s">
        <v>27</v>
      </c>
      <c r="M12009">
        <v>93.95</v>
      </c>
      <c r="N12009" t="s">
        <v>39</v>
      </c>
    </row>
    <row r="12010" spans="1:14" ht="14.25" customHeight="1" x14ac:dyDescent="0.3">
      <c r="A12010" t="s">
        <v>575</v>
      </c>
      <c r="B12010" t="s">
        <v>13</v>
      </c>
      <c r="C12010" t="s">
        <v>20</v>
      </c>
      <c r="D12010">
        <v>317.83999999999997</v>
      </c>
      <c r="E12010">
        <v>0.41</v>
      </c>
      <c r="F12010">
        <f t="shared" si="374"/>
        <v>130.31439999999998</v>
      </c>
      <c r="G12010">
        <f t="shared" si="375"/>
        <v>187.5256</v>
      </c>
      <c r="H12010">
        <v>2</v>
      </c>
      <c r="I12010" s="17">
        <v>45064</v>
      </c>
      <c r="J12010" s="17">
        <v>45065</v>
      </c>
      <c r="K12010" t="s">
        <v>21</v>
      </c>
      <c r="L12010" t="s">
        <v>22</v>
      </c>
      <c r="M12010">
        <v>81.11</v>
      </c>
      <c r="N12010" t="s">
        <v>48</v>
      </c>
    </row>
    <row r="12011" spans="1:14" ht="14.25" customHeight="1" x14ac:dyDescent="0.3">
      <c r="A12011" t="s">
        <v>2231</v>
      </c>
      <c r="B12011" t="s">
        <v>41</v>
      </c>
      <c r="C12011" t="s">
        <v>33</v>
      </c>
      <c r="D12011">
        <v>319.29000000000002</v>
      </c>
      <c r="E12011">
        <v>0.18</v>
      </c>
      <c r="F12011">
        <f t="shared" si="374"/>
        <v>57.472200000000001</v>
      </c>
      <c r="G12011">
        <f t="shared" si="375"/>
        <v>261.81780000000003</v>
      </c>
      <c r="H12011">
        <v>2</v>
      </c>
      <c r="I12011" s="17">
        <v>45472</v>
      </c>
      <c r="J12011" s="17">
        <v>45479</v>
      </c>
      <c r="K12011" t="s">
        <v>31</v>
      </c>
      <c r="L12011" t="s">
        <v>22</v>
      </c>
      <c r="M12011">
        <v>51.94</v>
      </c>
      <c r="N12011" t="s">
        <v>28</v>
      </c>
    </row>
    <row r="12012" spans="1:14" ht="14.25" customHeight="1" x14ac:dyDescent="0.3">
      <c r="A12012" t="s">
        <v>13988</v>
      </c>
      <c r="B12012" t="s">
        <v>19</v>
      </c>
      <c r="C12012" t="s">
        <v>14</v>
      </c>
      <c r="D12012">
        <v>319.61</v>
      </c>
      <c r="E12012">
        <v>0</v>
      </c>
      <c r="F12012">
        <f t="shared" si="374"/>
        <v>0</v>
      </c>
      <c r="G12012">
        <f t="shared" si="375"/>
        <v>319.61</v>
      </c>
      <c r="H12012">
        <v>2</v>
      </c>
      <c r="I12012" s="17">
        <v>45434</v>
      </c>
      <c r="J12012" s="17">
        <v>45436</v>
      </c>
      <c r="K12012" t="s">
        <v>31</v>
      </c>
      <c r="L12012" t="s">
        <v>27</v>
      </c>
      <c r="M12012">
        <v>29</v>
      </c>
      <c r="N12012" t="s">
        <v>39</v>
      </c>
    </row>
    <row r="12013" spans="1:14" ht="14.25" customHeight="1" x14ac:dyDescent="0.3">
      <c r="A12013" t="s">
        <v>10997</v>
      </c>
      <c r="B12013" t="s">
        <v>41</v>
      </c>
      <c r="C12013" t="s">
        <v>20</v>
      </c>
      <c r="D12013">
        <v>331.46</v>
      </c>
      <c r="E12013">
        <v>0.37</v>
      </c>
      <c r="F12013">
        <f t="shared" si="374"/>
        <v>122.64019999999999</v>
      </c>
      <c r="G12013">
        <f t="shared" si="375"/>
        <v>208.81979999999999</v>
      </c>
      <c r="H12013">
        <v>2</v>
      </c>
      <c r="I12013" s="17">
        <v>45172</v>
      </c>
      <c r="J12013" s="17">
        <v>45178</v>
      </c>
      <c r="K12013" t="s">
        <v>31</v>
      </c>
      <c r="L12013" t="s">
        <v>27</v>
      </c>
      <c r="M12013">
        <v>71.39</v>
      </c>
      <c r="N12013" t="s">
        <v>39</v>
      </c>
    </row>
    <row r="12014" spans="1:14" ht="14.25" customHeight="1" x14ac:dyDescent="0.3">
      <c r="A12014" t="s">
        <v>6474</v>
      </c>
      <c r="B12014" t="s">
        <v>41</v>
      </c>
      <c r="C12014" t="s">
        <v>33</v>
      </c>
      <c r="D12014">
        <v>333.84</v>
      </c>
      <c r="E12014">
        <v>0.47</v>
      </c>
      <c r="F12014">
        <f t="shared" si="374"/>
        <v>156.90479999999997</v>
      </c>
      <c r="G12014">
        <f t="shared" si="375"/>
        <v>176.93520000000001</v>
      </c>
      <c r="H12014">
        <v>2</v>
      </c>
      <c r="I12014" s="17">
        <v>45375</v>
      </c>
      <c r="J12014" s="17">
        <v>45381</v>
      </c>
      <c r="K12014" t="s">
        <v>21</v>
      </c>
      <c r="L12014" t="s">
        <v>27</v>
      </c>
      <c r="M12014">
        <v>73.03</v>
      </c>
      <c r="N12014" t="s">
        <v>48</v>
      </c>
    </row>
    <row r="12015" spans="1:14" ht="14.25" customHeight="1" x14ac:dyDescent="0.3">
      <c r="A12015" t="s">
        <v>13054</v>
      </c>
      <c r="B12015" t="s">
        <v>19</v>
      </c>
      <c r="C12015" t="s">
        <v>33</v>
      </c>
      <c r="D12015">
        <v>334.96</v>
      </c>
      <c r="E12015">
        <v>0.2</v>
      </c>
      <c r="F12015">
        <f t="shared" si="374"/>
        <v>66.992000000000004</v>
      </c>
      <c r="G12015">
        <f t="shared" si="375"/>
        <v>267.96799999999996</v>
      </c>
      <c r="H12015">
        <v>2</v>
      </c>
      <c r="I12015" s="17">
        <v>45552</v>
      </c>
      <c r="J12015" s="17">
        <v>45553</v>
      </c>
      <c r="K12015" t="s">
        <v>15</v>
      </c>
      <c r="L12015" t="s">
        <v>16</v>
      </c>
      <c r="M12015">
        <v>78.92</v>
      </c>
      <c r="N12015" t="s">
        <v>48</v>
      </c>
    </row>
    <row r="12016" spans="1:14" ht="14.25" customHeight="1" x14ac:dyDescent="0.3">
      <c r="A12016" t="s">
        <v>3146</v>
      </c>
      <c r="B12016" t="s">
        <v>19</v>
      </c>
      <c r="C12016" t="s">
        <v>14</v>
      </c>
      <c r="D12016">
        <v>339.28</v>
      </c>
      <c r="E12016">
        <v>0.13</v>
      </c>
      <c r="F12016">
        <f t="shared" si="374"/>
        <v>44.106400000000001</v>
      </c>
      <c r="G12016">
        <f t="shared" si="375"/>
        <v>295.17359999999996</v>
      </c>
      <c r="H12016">
        <v>2</v>
      </c>
      <c r="I12016" s="17">
        <v>45501</v>
      </c>
      <c r="J12016" s="17">
        <v>45505</v>
      </c>
      <c r="K12016" t="s">
        <v>31</v>
      </c>
      <c r="L12016" t="s">
        <v>16</v>
      </c>
      <c r="M12016">
        <v>82.26</v>
      </c>
      <c r="N12016" t="s">
        <v>48</v>
      </c>
    </row>
    <row r="12017" spans="1:14" ht="14.25" customHeight="1" x14ac:dyDescent="0.3">
      <c r="A12017" t="s">
        <v>2256</v>
      </c>
      <c r="B12017" t="s">
        <v>25</v>
      </c>
      <c r="C12017" t="s">
        <v>33</v>
      </c>
      <c r="D12017">
        <v>344.81</v>
      </c>
      <c r="E12017">
        <v>0.16</v>
      </c>
      <c r="F12017">
        <f t="shared" si="374"/>
        <v>55.169600000000003</v>
      </c>
      <c r="G12017">
        <f t="shared" si="375"/>
        <v>289.6404</v>
      </c>
      <c r="H12017">
        <v>2</v>
      </c>
      <c r="I12017" s="17">
        <v>45298</v>
      </c>
      <c r="J12017" s="17">
        <v>45304</v>
      </c>
      <c r="K12017" t="s">
        <v>15</v>
      </c>
      <c r="L12017" t="s">
        <v>22</v>
      </c>
      <c r="M12017">
        <v>23.26</v>
      </c>
      <c r="N12017" t="s">
        <v>23</v>
      </c>
    </row>
    <row r="12018" spans="1:14" ht="14.25" customHeight="1" x14ac:dyDescent="0.3">
      <c r="A12018" t="s">
        <v>1147</v>
      </c>
      <c r="B12018" t="s">
        <v>13</v>
      </c>
      <c r="C12018" t="s">
        <v>26</v>
      </c>
      <c r="D12018">
        <v>349.66</v>
      </c>
      <c r="E12018">
        <v>0.22</v>
      </c>
      <c r="F12018">
        <f t="shared" si="374"/>
        <v>76.925200000000004</v>
      </c>
      <c r="G12018">
        <f t="shared" si="375"/>
        <v>272.73480000000001</v>
      </c>
      <c r="H12018">
        <v>2</v>
      </c>
      <c r="I12018" s="17">
        <v>45386</v>
      </c>
      <c r="J12018" s="17">
        <v>45387</v>
      </c>
      <c r="K12018" t="s">
        <v>15</v>
      </c>
      <c r="L12018" t="s">
        <v>27</v>
      </c>
      <c r="M12018">
        <v>76.150000000000006</v>
      </c>
      <c r="N12018" t="s">
        <v>28</v>
      </c>
    </row>
    <row r="12019" spans="1:14" ht="14.25" customHeight="1" x14ac:dyDescent="0.3">
      <c r="A12019" t="s">
        <v>10342</v>
      </c>
      <c r="B12019" t="s">
        <v>13</v>
      </c>
      <c r="C12019" t="s">
        <v>33</v>
      </c>
      <c r="D12019">
        <v>350.09</v>
      </c>
      <c r="E12019">
        <v>0.49</v>
      </c>
      <c r="F12019">
        <f t="shared" si="374"/>
        <v>171.54409999999999</v>
      </c>
      <c r="G12019">
        <f t="shared" si="375"/>
        <v>178.54589999999999</v>
      </c>
      <c r="H12019">
        <v>2</v>
      </c>
      <c r="I12019" s="17">
        <v>45573</v>
      </c>
      <c r="J12019" s="17">
        <v>45575</v>
      </c>
      <c r="K12019" t="s">
        <v>31</v>
      </c>
      <c r="L12019" t="s">
        <v>22</v>
      </c>
      <c r="M12019">
        <v>93.84</v>
      </c>
      <c r="N12019" t="s">
        <v>28</v>
      </c>
    </row>
    <row r="12020" spans="1:14" ht="14.25" customHeight="1" x14ac:dyDescent="0.3">
      <c r="A12020" t="s">
        <v>6687</v>
      </c>
      <c r="B12020" t="s">
        <v>41</v>
      </c>
      <c r="C12020" t="s">
        <v>33</v>
      </c>
      <c r="D12020">
        <v>354.52</v>
      </c>
      <c r="E12020">
        <v>0.28000000000000003</v>
      </c>
      <c r="F12020">
        <f t="shared" si="374"/>
        <v>99.265600000000006</v>
      </c>
      <c r="G12020">
        <f t="shared" si="375"/>
        <v>255.25439999999998</v>
      </c>
      <c r="H12020">
        <v>2</v>
      </c>
      <c r="I12020" s="17">
        <v>45253</v>
      </c>
      <c r="J12020" s="17">
        <v>45255</v>
      </c>
      <c r="K12020" t="s">
        <v>21</v>
      </c>
      <c r="L12020" t="s">
        <v>27</v>
      </c>
      <c r="M12020">
        <v>46.35</v>
      </c>
      <c r="N12020" t="s">
        <v>39</v>
      </c>
    </row>
    <row r="12021" spans="1:14" ht="14.25" customHeight="1" x14ac:dyDescent="0.3">
      <c r="A12021" t="s">
        <v>13551</v>
      </c>
      <c r="B12021" t="s">
        <v>19</v>
      </c>
      <c r="C12021" t="s">
        <v>33</v>
      </c>
      <c r="D12021">
        <v>362.05</v>
      </c>
      <c r="E12021">
        <v>0.26</v>
      </c>
      <c r="F12021">
        <f t="shared" si="374"/>
        <v>94.13300000000001</v>
      </c>
      <c r="G12021">
        <f t="shared" si="375"/>
        <v>267.91700000000003</v>
      </c>
      <c r="H12021">
        <v>2</v>
      </c>
      <c r="I12021" s="17">
        <v>45279</v>
      </c>
      <c r="J12021" s="17">
        <v>45283</v>
      </c>
      <c r="K12021" t="s">
        <v>21</v>
      </c>
      <c r="L12021" t="s">
        <v>27</v>
      </c>
      <c r="M12021">
        <v>92.83</v>
      </c>
      <c r="N12021" t="s">
        <v>39</v>
      </c>
    </row>
    <row r="12022" spans="1:14" ht="14.25" customHeight="1" x14ac:dyDescent="0.3">
      <c r="A12022" t="s">
        <v>3169</v>
      </c>
      <c r="B12022" t="s">
        <v>19</v>
      </c>
      <c r="C12022" t="s">
        <v>14</v>
      </c>
      <c r="D12022">
        <v>364.34</v>
      </c>
      <c r="E12022">
        <v>0.42</v>
      </c>
      <c r="F12022">
        <f t="shared" si="374"/>
        <v>153.02279999999999</v>
      </c>
      <c r="G12022">
        <f t="shared" si="375"/>
        <v>211.31719999999999</v>
      </c>
      <c r="H12022">
        <v>2</v>
      </c>
      <c r="I12022" s="17">
        <v>45382</v>
      </c>
      <c r="J12022" s="17">
        <v>45386</v>
      </c>
      <c r="K12022" t="s">
        <v>15</v>
      </c>
      <c r="L12022" t="s">
        <v>22</v>
      </c>
      <c r="M12022">
        <v>77.83</v>
      </c>
      <c r="N12022" t="s">
        <v>17</v>
      </c>
    </row>
    <row r="12023" spans="1:14" ht="14.25" customHeight="1" x14ac:dyDescent="0.3">
      <c r="A12023" t="s">
        <v>9023</v>
      </c>
      <c r="B12023" t="s">
        <v>19</v>
      </c>
      <c r="C12023" t="s">
        <v>26</v>
      </c>
      <c r="D12023">
        <v>364.61</v>
      </c>
      <c r="E12023">
        <v>0.34</v>
      </c>
      <c r="F12023">
        <f t="shared" si="374"/>
        <v>123.96740000000001</v>
      </c>
      <c r="G12023">
        <f t="shared" si="375"/>
        <v>240.64260000000002</v>
      </c>
      <c r="H12023">
        <v>2</v>
      </c>
      <c r="I12023" s="17">
        <v>45487</v>
      </c>
      <c r="J12023" s="17">
        <v>45493</v>
      </c>
      <c r="K12023" t="s">
        <v>15</v>
      </c>
      <c r="L12023" t="s">
        <v>27</v>
      </c>
      <c r="M12023">
        <v>56.78</v>
      </c>
      <c r="N12023" t="s">
        <v>28</v>
      </c>
    </row>
    <row r="12024" spans="1:14" ht="14.25" customHeight="1" x14ac:dyDescent="0.3">
      <c r="A12024" t="s">
        <v>8556</v>
      </c>
      <c r="B12024" t="s">
        <v>25</v>
      </c>
      <c r="C12024" t="s">
        <v>33</v>
      </c>
      <c r="D12024">
        <v>366.57</v>
      </c>
      <c r="E12024">
        <v>0.5</v>
      </c>
      <c r="F12024">
        <f t="shared" si="374"/>
        <v>183.285</v>
      </c>
      <c r="G12024">
        <f t="shared" si="375"/>
        <v>183.285</v>
      </c>
      <c r="H12024">
        <v>2</v>
      </c>
      <c r="I12024" s="17">
        <v>45645</v>
      </c>
      <c r="J12024" s="17">
        <v>45648</v>
      </c>
      <c r="K12024" t="s">
        <v>21</v>
      </c>
      <c r="L12024" t="s">
        <v>16</v>
      </c>
      <c r="M12024">
        <v>45.05</v>
      </c>
      <c r="N12024" t="s">
        <v>23</v>
      </c>
    </row>
    <row r="12025" spans="1:14" ht="14.25" customHeight="1" x14ac:dyDescent="0.3">
      <c r="A12025" t="s">
        <v>10161</v>
      </c>
      <c r="B12025" t="s">
        <v>41</v>
      </c>
      <c r="C12025" t="s">
        <v>26</v>
      </c>
      <c r="D12025">
        <v>369.61</v>
      </c>
      <c r="E12025">
        <v>0.08</v>
      </c>
      <c r="F12025">
        <f t="shared" si="374"/>
        <v>29.568800000000003</v>
      </c>
      <c r="G12025">
        <f t="shared" si="375"/>
        <v>340.0412</v>
      </c>
      <c r="H12025">
        <v>2</v>
      </c>
      <c r="I12025" s="17">
        <v>45622</v>
      </c>
      <c r="J12025" s="17">
        <v>45625</v>
      </c>
      <c r="K12025" t="s">
        <v>31</v>
      </c>
      <c r="L12025" t="s">
        <v>27</v>
      </c>
      <c r="M12025">
        <v>79.06</v>
      </c>
      <c r="N12025" t="s">
        <v>34</v>
      </c>
    </row>
    <row r="12026" spans="1:14" ht="14.25" customHeight="1" x14ac:dyDescent="0.3">
      <c r="A12026" t="s">
        <v>7146</v>
      </c>
      <c r="B12026" t="s">
        <v>19</v>
      </c>
      <c r="C12026" t="s">
        <v>36</v>
      </c>
      <c r="D12026">
        <v>370.62</v>
      </c>
      <c r="E12026">
        <v>0.08</v>
      </c>
      <c r="F12026">
        <f t="shared" si="374"/>
        <v>29.6496</v>
      </c>
      <c r="G12026">
        <f t="shared" si="375"/>
        <v>340.97039999999998</v>
      </c>
      <c r="H12026">
        <v>2</v>
      </c>
      <c r="I12026" s="17">
        <v>45588</v>
      </c>
      <c r="J12026" s="17">
        <v>45595</v>
      </c>
      <c r="K12026" t="s">
        <v>15</v>
      </c>
      <c r="L12026" t="s">
        <v>16</v>
      </c>
      <c r="M12026">
        <v>105.7</v>
      </c>
      <c r="N12026" t="s">
        <v>17</v>
      </c>
    </row>
    <row r="12027" spans="1:14" ht="14.25" customHeight="1" x14ac:dyDescent="0.3">
      <c r="A12027" t="s">
        <v>12659</v>
      </c>
      <c r="B12027" t="s">
        <v>19</v>
      </c>
      <c r="C12027" t="s">
        <v>20</v>
      </c>
      <c r="D12027">
        <v>371.81</v>
      </c>
      <c r="E12027">
        <v>0.19</v>
      </c>
      <c r="F12027">
        <f t="shared" si="374"/>
        <v>70.643900000000002</v>
      </c>
      <c r="G12027">
        <f t="shared" si="375"/>
        <v>301.16610000000003</v>
      </c>
      <c r="H12027">
        <v>2</v>
      </c>
      <c r="I12027" s="17">
        <v>45096</v>
      </c>
      <c r="J12027" s="17">
        <v>45100</v>
      </c>
      <c r="K12027" t="s">
        <v>31</v>
      </c>
      <c r="L12027" t="s">
        <v>16</v>
      </c>
      <c r="M12027">
        <v>73.37</v>
      </c>
      <c r="N12027" t="s">
        <v>48</v>
      </c>
    </row>
    <row r="12028" spans="1:14" ht="14.25" customHeight="1" x14ac:dyDescent="0.3">
      <c r="A12028" t="s">
        <v>12581</v>
      </c>
      <c r="B12028" t="s">
        <v>41</v>
      </c>
      <c r="C12028" t="s">
        <v>14</v>
      </c>
      <c r="D12028">
        <v>378.57</v>
      </c>
      <c r="E12028">
        <v>0.44</v>
      </c>
      <c r="F12028">
        <f t="shared" si="374"/>
        <v>166.57079999999999</v>
      </c>
      <c r="G12028">
        <f t="shared" si="375"/>
        <v>211.9992</v>
      </c>
      <c r="H12028">
        <v>2</v>
      </c>
      <c r="I12028" s="17">
        <v>45255</v>
      </c>
      <c r="J12028" s="17">
        <v>45256</v>
      </c>
      <c r="K12028" t="s">
        <v>15</v>
      </c>
      <c r="L12028" t="s">
        <v>22</v>
      </c>
      <c r="M12028">
        <v>102.94</v>
      </c>
      <c r="N12028" t="s">
        <v>28</v>
      </c>
    </row>
    <row r="12029" spans="1:14" ht="14.25" customHeight="1" x14ac:dyDescent="0.3">
      <c r="A12029" t="s">
        <v>14377</v>
      </c>
      <c r="B12029" t="s">
        <v>13</v>
      </c>
      <c r="C12029" t="s">
        <v>33</v>
      </c>
      <c r="D12029">
        <v>379.65</v>
      </c>
      <c r="E12029">
        <v>0.33</v>
      </c>
      <c r="F12029">
        <f t="shared" si="374"/>
        <v>125.28449999999999</v>
      </c>
      <c r="G12029">
        <f t="shared" si="375"/>
        <v>254.3655</v>
      </c>
      <c r="H12029">
        <v>2</v>
      </c>
      <c r="I12029" s="17">
        <v>45168</v>
      </c>
      <c r="J12029" s="17">
        <v>45172</v>
      </c>
      <c r="K12029" t="s">
        <v>21</v>
      </c>
      <c r="L12029" t="s">
        <v>22</v>
      </c>
      <c r="M12029">
        <v>46.54</v>
      </c>
      <c r="N12029" t="s">
        <v>17</v>
      </c>
    </row>
    <row r="12030" spans="1:14" ht="14.25" customHeight="1" x14ac:dyDescent="0.3">
      <c r="A12030" t="s">
        <v>6132</v>
      </c>
      <c r="B12030" t="s">
        <v>13</v>
      </c>
      <c r="C12030" t="s">
        <v>14</v>
      </c>
      <c r="D12030">
        <v>381.55</v>
      </c>
      <c r="E12030">
        <v>0.47</v>
      </c>
      <c r="F12030">
        <f t="shared" si="374"/>
        <v>179.32849999999999</v>
      </c>
      <c r="G12030">
        <f t="shared" si="375"/>
        <v>202.22150000000002</v>
      </c>
      <c r="H12030">
        <v>2</v>
      </c>
      <c r="I12030" s="17">
        <v>45550</v>
      </c>
      <c r="J12030" s="17">
        <v>45553</v>
      </c>
      <c r="K12030" t="s">
        <v>15</v>
      </c>
      <c r="L12030" t="s">
        <v>16</v>
      </c>
      <c r="M12030">
        <v>88.24</v>
      </c>
      <c r="N12030" t="s">
        <v>23</v>
      </c>
    </row>
    <row r="12031" spans="1:14" ht="14.25" customHeight="1" x14ac:dyDescent="0.3">
      <c r="A12031" t="s">
        <v>7873</v>
      </c>
      <c r="B12031" t="s">
        <v>41</v>
      </c>
      <c r="C12031" t="s">
        <v>20</v>
      </c>
      <c r="D12031">
        <v>385.43</v>
      </c>
      <c r="E12031">
        <v>0.15</v>
      </c>
      <c r="F12031">
        <f t="shared" si="374"/>
        <v>57.814499999999995</v>
      </c>
      <c r="G12031">
        <f t="shared" si="375"/>
        <v>327.6155</v>
      </c>
      <c r="H12031">
        <v>2</v>
      </c>
      <c r="I12031" s="17">
        <v>45258</v>
      </c>
      <c r="J12031" s="17">
        <v>45259</v>
      </c>
      <c r="K12031" t="s">
        <v>21</v>
      </c>
      <c r="L12031" t="s">
        <v>22</v>
      </c>
      <c r="M12031">
        <v>41.11</v>
      </c>
      <c r="N12031" t="s">
        <v>48</v>
      </c>
    </row>
    <row r="12032" spans="1:14" ht="14.25" customHeight="1" x14ac:dyDescent="0.3">
      <c r="A12032" t="s">
        <v>4337</v>
      </c>
      <c r="B12032" t="s">
        <v>25</v>
      </c>
      <c r="C12032" t="s">
        <v>20</v>
      </c>
      <c r="D12032">
        <v>387.34</v>
      </c>
      <c r="E12032">
        <v>0.2</v>
      </c>
      <c r="F12032">
        <f t="shared" si="374"/>
        <v>77.468000000000004</v>
      </c>
      <c r="G12032">
        <f t="shared" si="375"/>
        <v>309.87199999999996</v>
      </c>
      <c r="H12032">
        <v>2</v>
      </c>
      <c r="I12032" s="17">
        <v>45120</v>
      </c>
      <c r="J12032" s="17">
        <v>45124</v>
      </c>
      <c r="K12032" t="s">
        <v>31</v>
      </c>
      <c r="L12032" t="s">
        <v>22</v>
      </c>
      <c r="M12032">
        <v>44.18</v>
      </c>
      <c r="N12032" t="s">
        <v>34</v>
      </c>
    </row>
    <row r="12033" spans="1:14" ht="14.25" customHeight="1" x14ac:dyDescent="0.3">
      <c r="A12033" t="s">
        <v>6631</v>
      </c>
      <c r="B12033" t="s">
        <v>25</v>
      </c>
      <c r="C12033" t="s">
        <v>26</v>
      </c>
      <c r="D12033">
        <v>391.56</v>
      </c>
      <c r="E12033">
        <v>0.3</v>
      </c>
      <c r="F12033">
        <f t="shared" si="374"/>
        <v>117.46799999999999</v>
      </c>
      <c r="G12033">
        <f t="shared" si="375"/>
        <v>274.09199999999998</v>
      </c>
      <c r="H12033">
        <v>2</v>
      </c>
      <c r="I12033" s="17">
        <v>44931</v>
      </c>
      <c r="J12033" s="17">
        <v>44938</v>
      </c>
      <c r="K12033" t="s">
        <v>31</v>
      </c>
      <c r="L12033" t="s">
        <v>22</v>
      </c>
      <c r="M12033">
        <v>29.54</v>
      </c>
      <c r="N12033" t="s">
        <v>17</v>
      </c>
    </row>
    <row r="12034" spans="1:14" ht="14.25" customHeight="1" x14ac:dyDescent="0.3">
      <c r="A12034" t="s">
        <v>4294</v>
      </c>
      <c r="B12034" t="s">
        <v>19</v>
      </c>
      <c r="C12034" t="s">
        <v>26</v>
      </c>
      <c r="D12034">
        <v>392.62</v>
      </c>
      <c r="E12034">
        <v>0.11</v>
      </c>
      <c r="F12034">
        <f t="shared" ref="F12034:F12097" si="376">D12034*E12034</f>
        <v>43.188200000000002</v>
      </c>
      <c r="G12034">
        <f t="shared" ref="G12034:G12097" si="377">D12034-F12034</f>
        <v>349.43180000000001</v>
      </c>
      <c r="H12034">
        <v>2</v>
      </c>
      <c r="I12034" s="17">
        <v>45275</v>
      </c>
      <c r="J12034" s="17">
        <v>45279</v>
      </c>
      <c r="K12034" t="s">
        <v>15</v>
      </c>
      <c r="L12034" t="s">
        <v>27</v>
      </c>
      <c r="M12034">
        <v>69.11</v>
      </c>
      <c r="N12034" t="s">
        <v>34</v>
      </c>
    </row>
    <row r="12035" spans="1:14" ht="14.25" customHeight="1" x14ac:dyDescent="0.3">
      <c r="A12035" t="s">
        <v>13965</v>
      </c>
      <c r="B12035" t="s">
        <v>41</v>
      </c>
      <c r="C12035" t="s">
        <v>36</v>
      </c>
      <c r="D12035">
        <v>394.58</v>
      </c>
      <c r="E12035">
        <v>0.17</v>
      </c>
      <c r="F12035">
        <f t="shared" si="376"/>
        <v>67.078600000000009</v>
      </c>
      <c r="G12035">
        <f t="shared" si="377"/>
        <v>327.50139999999999</v>
      </c>
      <c r="H12035">
        <v>2</v>
      </c>
      <c r="I12035" s="17">
        <v>45617</v>
      </c>
      <c r="J12035" s="17">
        <v>45621</v>
      </c>
      <c r="K12035" t="s">
        <v>21</v>
      </c>
      <c r="L12035" t="s">
        <v>27</v>
      </c>
      <c r="M12035">
        <v>102.21</v>
      </c>
      <c r="N12035" t="s">
        <v>39</v>
      </c>
    </row>
    <row r="12036" spans="1:14" ht="14.25" customHeight="1" x14ac:dyDescent="0.3">
      <c r="A12036" t="s">
        <v>3865</v>
      </c>
      <c r="B12036" t="s">
        <v>19</v>
      </c>
      <c r="C12036" t="s">
        <v>36</v>
      </c>
      <c r="D12036">
        <v>397.97</v>
      </c>
      <c r="E12036">
        <v>0.03</v>
      </c>
      <c r="F12036">
        <f t="shared" si="376"/>
        <v>11.9391</v>
      </c>
      <c r="G12036">
        <f t="shared" si="377"/>
        <v>386.03090000000003</v>
      </c>
      <c r="H12036">
        <v>2</v>
      </c>
      <c r="I12036" s="17">
        <v>45026</v>
      </c>
      <c r="J12036" s="17">
        <v>45028</v>
      </c>
      <c r="K12036" t="s">
        <v>21</v>
      </c>
      <c r="L12036" t="s">
        <v>16</v>
      </c>
      <c r="M12036">
        <v>60.73</v>
      </c>
      <c r="N12036" t="s">
        <v>34</v>
      </c>
    </row>
    <row r="12037" spans="1:14" ht="14.25" customHeight="1" x14ac:dyDescent="0.3">
      <c r="A12037" t="s">
        <v>7201</v>
      </c>
      <c r="B12037" t="s">
        <v>41</v>
      </c>
      <c r="C12037" t="s">
        <v>20</v>
      </c>
      <c r="D12037">
        <v>401</v>
      </c>
      <c r="E12037">
        <v>0.17</v>
      </c>
      <c r="F12037">
        <f t="shared" si="376"/>
        <v>68.17</v>
      </c>
      <c r="G12037">
        <f t="shared" si="377"/>
        <v>332.83</v>
      </c>
      <c r="H12037">
        <v>2</v>
      </c>
      <c r="I12037" s="17">
        <v>45449</v>
      </c>
      <c r="J12037" s="17">
        <v>45456</v>
      </c>
      <c r="K12037" t="s">
        <v>31</v>
      </c>
      <c r="L12037" t="s">
        <v>27</v>
      </c>
      <c r="M12037">
        <v>72.290000000000006</v>
      </c>
      <c r="N12037" t="s">
        <v>17</v>
      </c>
    </row>
    <row r="12038" spans="1:14" ht="14.25" customHeight="1" x14ac:dyDescent="0.3">
      <c r="A12038" t="s">
        <v>8842</v>
      </c>
      <c r="B12038" t="s">
        <v>41</v>
      </c>
      <c r="C12038" t="s">
        <v>33</v>
      </c>
      <c r="D12038">
        <v>404.03</v>
      </c>
      <c r="E12038">
        <v>0.13</v>
      </c>
      <c r="F12038">
        <f t="shared" si="376"/>
        <v>52.523899999999998</v>
      </c>
      <c r="G12038">
        <f t="shared" si="377"/>
        <v>351.50609999999995</v>
      </c>
      <c r="H12038">
        <v>2</v>
      </c>
      <c r="I12038" s="17">
        <v>45169</v>
      </c>
      <c r="J12038" s="17">
        <v>45174</v>
      </c>
      <c r="K12038" t="s">
        <v>31</v>
      </c>
      <c r="L12038" t="s">
        <v>16</v>
      </c>
      <c r="M12038">
        <v>118.29</v>
      </c>
      <c r="N12038" t="s">
        <v>28</v>
      </c>
    </row>
    <row r="12039" spans="1:14" ht="14.25" customHeight="1" x14ac:dyDescent="0.3">
      <c r="A12039" t="s">
        <v>10252</v>
      </c>
      <c r="B12039" t="s">
        <v>41</v>
      </c>
      <c r="C12039" t="s">
        <v>33</v>
      </c>
      <c r="D12039">
        <v>407.02</v>
      </c>
      <c r="E12039">
        <v>0.09</v>
      </c>
      <c r="F12039">
        <f t="shared" si="376"/>
        <v>36.631799999999998</v>
      </c>
      <c r="G12039">
        <f t="shared" si="377"/>
        <v>370.38819999999998</v>
      </c>
      <c r="H12039">
        <v>2</v>
      </c>
      <c r="I12039" s="17">
        <v>45451</v>
      </c>
      <c r="J12039" s="17">
        <v>45453</v>
      </c>
      <c r="K12039" t="s">
        <v>15</v>
      </c>
      <c r="L12039" t="s">
        <v>22</v>
      </c>
      <c r="M12039">
        <v>37.94</v>
      </c>
      <c r="N12039" t="s">
        <v>28</v>
      </c>
    </row>
    <row r="12040" spans="1:14" ht="14.25" customHeight="1" x14ac:dyDescent="0.3">
      <c r="A12040" t="s">
        <v>12631</v>
      </c>
      <c r="B12040" t="s">
        <v>41</v>
      </c>
      <c r="C12040" t="s">
        <v>36</v>
      </c>
      <c r="D12040">
        <v>409.96</v>
      </c>
      <c r="E12040">
        <v>0.45</v>
      </c>
      <c r="F12040">
        <f t="shared" si="376"/>
        <v>184.482</v>
      </c>
      <c r="G12040">
        <f t="shared" si="377"/>
        <v>225.47799999999998</v>
      </c>
      <c r="H12040">
        <v>2</v>
      </c>
      <c r="I12040" s="17">
        <v>45470</v>
      </c>
      <c r="J12040" s="17">
        <v>45477</v>
      </c>
      <c r="K12040" t="s">
        <v>15</v>
      </c>
      <c r="L12040" t="s">
        <v>22</v>
      </c>
      <c r="M12040">
        <v>62.3</v>
      </c>
      <c r="N12040" t="s">
        <v>34</v>
      </c>
    </row>
    <row r="12041" spans="1:14" ht="14.25" customHeight="1" x14ac:dyDescent="0.3">
      <c r="A12041" t="s">
        <v>12850</v>
      </c>
      <c r="B12041" t="s">
        <v>25</v>
      </c>
      <c r="C12041" t="s">
        <v>36</v>
      </c>
      <c r="D12041">
        <v>413.09</v>
      </c>
      <c r="E12041">
        <v>0.14000000000000001</v>
      </c>
      <c r="F12041">
        <f t="shared" si="376"/>
        <v>57.832599999999999</v>
      </c>
      <c r="G12041">
        <f t="shared" si="377"/>
        <v>355.25739999999996</v>
      </c>
      <c r="H12041">
        <v>2</v>
      </c>
      <c r="I12041" s="17">
        <v>45458</v>
      </c>
      <c r="J12041" s="17">
        <v>45459</v>
      </c>
      <c r="K12041" t="s">
        <v>15</v>
      </c>
      <c r="L12041" t="s">
        <v>27</v>
      </c>
      <c r="M12041">
        <v>26.32</v>
      </c>
      <c r="N12041" t="s">
        <v>17</v>
      </c>
    </row>
    <row r="12042" spans="1:14" ht="14.25" customHeight="1" x14ac:dyDescent="0.3">
      <c r="A12042" t="s">
        <v>10069</v>
      </c>
      <c r="B12042" t="s">
        <v>13</v>
      </c>
      <c r="C12042" t="s">
        <v>33</v>
      </c>
      <c r="D12042">
        <v>416.73</v>
      </c>
      <c r="E12042">
        <v>0.38</v>
      </c>
      <c r="F12042">
        <f t="shared" si="376"/>
        <v>158.35740000000001</v>
      </c>
      <c r="G12042">
        <f t="shared" si="377"/>
        <v>258.37260000000003</v>
      </c>
      <c r="H12042">
        <v>2</v>
      </c>
      <c r="I12042" s="17">
        <v>45502</v>
      </c>
      <c r="J12042" s="17">
        <v>45506</v>
      </c>
      <c r="K12042" t="s">
        <v>31</v>
      </c>
      <c r="L12042" t="s">
        <v>22</v>
      </c>
      <c r="M12042">
        <v>92.19</v>
      </c>
      <c r="N12042" t="s">
        <v>28</v>
      </c>
    </row>
    <row r="12043" spans="1:14" ht="14.25" customHeight="1" x14ac:dyDescent="0.3">
      <c r="A12043" t="s">
        <v>7293</v>
      </c>
      <c r="B12043" t="s">
        <v>25</v>
      </c>
      <c r="C12043" t="s">
        <v>26</v>
      </c>
      <c r="D12043">
        <v>420.48</v>
      </c>
      <c r="E12043">
        <v>0.23</v>
      </c>
      <c r="F12043">
        <f t="shared" si="376"/>
        <v>96.710400000000007</v>
      </c>
      <c r="G12043">
        <f t="shared" si="377"/>
        <v>323.76960000000003</v>
      </c>
      <c r="H12043">
        <v>2</v>
      </c>
      <c r="I12043" s="17">
        <v>45257</v>
      </c>
      <c r="J12043" s="17">
        <v>45263</v>
      </c>
      <c r="K12043" t="s">
        <v>21</v>
      </c>
      <c r="L12043" t="s">
        <v>16</v>
      </c>
      <c r="M12043">
        <v>50.4</v>
      </c>
      <c r="N12043" t="s">
        <v>28</v>
      </c>
    </row>
    <row r="12044" spans="1:14" ht="14.25" customHeight="1" x14ac:dyDescent="0.3">
      <c r="A12044" t="s">
        <v>392</v>
      </c>
      <c r="B12044" t="s">
        <v>13</v>
      </c>
      <c r="C12044" t="s">
        <v>26</v>
      </c>
      <c r="D12044">
        <v>425</v>
      </c>
      <c r="E12044">
        <v>0.33</v>
      </c>
      <c r="F12044">
        <f t="shared" si="376"/>
        <v>140.25</v>
      </c>
      <c r="G12044">
        <f t="shared" si="377"/>
        <v>284.75</v>
      </c>
      <c r="H12044">
        <v>2</v>
      </c>
      <c r="I12044" s="17">
        <v>45336</v>
      </c>
      <c r="J12044" s="17">
        <v>45343</v>
      </c>
      <c r="K12044" t="s">
        <v>31</v>
      </c>
      <c r="L12044" t="s">
        <v>22</v>
      </c>
      <c r="M12044">
        <v>88.73</v>
      </c>
      <c r="N12044" t="s">
        <v>17</v>
      </c>
    </row>
    <row r="12045" spans="1:14" ht="14.25" customHeight="1" x14ac:dyDescent="0.3">
      <c r="A12045" t="s">
        <v>10408</v>
      </c>
      <c r="B12045" t="s">
        <v>13</v>
      </c>
      <c r="C12045" t="s">
        <v>33</v>
      </c>
      <c r="D12045">
        <v>425.66</v>
      </c>
      <c r="E12045">
        <v>0.04</v>
      </c>
      <c r="F12045">
        <f t="shared" si="376"/>
        <v>17.026400000000002</v>
      </c>
      <c r="G12045">
        <f t="shared" si="377"/>
        <v>408.6336</v>
      </c>
      <c r="H12045">
        <v>2</v>
      </c>
      <c r="I12045" s="17">
        <v>45545</v>
      </c>
      <c r="J12045" s="17">
        <v>45550</v>
      </c>
      <c r="K12045" t="s">
        <v>15</v>
      </c>
      <c r="L12045" t="s">
        <v>16</v>
      </c>
      <c r="M12045">
        <v>30.77</v>
      </c>
      <c r="N12045" t="s">
        <v>34</v>
      </c>
    </row>
    <row r="12046" spans="1:14" ht="14.25" customHeight="1" x14ac:dyDescent="0.3">
      <c r="A12046" t="s">
        <v>3141</v>
      </c>
      <c r="B12046" t="s">
        <v>25</v>
      </c>
      <c r="C12046" t="s">
        <v>36</v>
      </c>
      <c r="D12046">
        <v>427.66</v>
      </c>
      <c r="E12046">
        <v>0</v>
      </c>
      <c r="F12046">
        <f t="shared" si="376"/>
        <v>0</v>
      </c>
      <c r="G12046">
        <f t="shared" si="377"/>
        <v>427.66</v>
      </c>
      <c r="H12046">
        <v>2</v>
      </c>
      <c r="I12046" s="17">
        <v>45427</v>
      </c>
      <c r="J12046" s="17">
        <v>45429</v>
      </c>
      <c r="K12046" t="s">
        <v>31</v>
      </c>
      <c r="L12046" t="s">
        <v>27</v>
      </c>
      <c r="M12046">
        <v>99.62</v>
      </c>
      <c r="N12046" t="s">
        <v>34</v>
      </c>
    </row>
    <row r="12047" spans="1:14" ht="14.25" customHeight="1" x14ac:dyDescent="0.3">
      <c r="A12047" t="s">
        <v>3509</v>
      </c>
      <c r="B12047" t="s">
        <v>13</v>
      </c>
      <c r="C12047" t="s">
        <v>14</v>
      </c>
      <c r="D12047">
        <v>428.06</v>
      </c>
      <c r="E12047">
        <v>0.06</v>
      </c>
      <c r="F12047">
        <f t="shared" si="376"/>
        <v>25.683599999999998</v>
      </c>
      <c r="G12047">
        <f t="shared" si="377"/>
        <v>402.37639999999999</v>
      </c>
      <c r="H12047">
        <v>2</v>
      </c>
      <c r="I12047" s="17">
        <v>44963</v>
      </c>
      <c r="J12047" s="17">
        <v>44970</v>
      </c>
      <c r="K12047" t="s">
        <v>21</v>
      </c>
      <c r="L12047" t="s">
        <v>27</v>
      </c>
      <c r="M12047">
        <v>96.66</v>
      </c>
      <c r="N12047" t="s">
        <v>48</v>
      </c>
    </row>
    <row r="12048" spans="1:14" ht="14.25" customHeight="1" x14ac:dyDescent="0.3">
      <c r="A12048" t="s">
        <v>10075</v>
      </c>
      <c r="B12048" t="s">
        <v>13</v>
      </c>
      <c r="C12048" t="s">
        <v>26</v>
      </c>
      <c r="D12048">
        <v>428.56</v>
      </c>
      <c r="E12048">
        <v>0.05</v>
      </c>
      <c r="F12048">
        <f t="shared" si="376"/>
        <v>21.428000000000001</v>
      </c>
      <c r="G12048">
        <f t="shared" si="377"/>
        <v>407.13200000000001</v>
      </c>
      <c r="H12048">
        <v>2</v>
      </c>
      <c r="I12048" s="17">
        <v>45294</v>
      </c>
      <c r="J12048" s="17">
        <v>45301</v>
      </c>
      <c r="K12048" t="s">
        <v>31</v>
      </c>
      <c r="L12048" t="s">
        <v>27</v>
      </c>
      <c r="M12048">
        <v>57.74</v>
      </c>
      <c r="N12048" t="s">
        <v>48</v>
      </c>
    </row>
    <row r="12049" spans="1:14" ht="14.25" customHeight="1" x14ac:dyDescent="0.3">
      <c r="A12049" t="s">
        <v>1458</v>
      </c>
      <c r="B12049" t="s">
        <v>41</v>
      </c>
      <c r="C12049" t="s">
        <v>14</v>
      </c>
      <c r="D12049">
        <v>434.42</v>
      </c>
      <c r="E12049">
        <v>0.33</v>
      </c>
      <c r="F12049">
        <f t="shared" si="376"/>
        <v>143.35860000000002</v>
      </c>
      <c r="G12049">
        <f t="shared" si="377"/>
        <v>291.06139999999999</v>
      </c>
      <c r="H12049">
        <v>2</v>
      </c>
      <c r="I12049" s="17">
        <v>45413</v>
      </c>
      <c r="J12049" s="17">
        <v>45418</v>
      </c>
      <c r="K12049" t="s">
        <v>31</v>
      </c>
      <c r="L12049" t="s">
        <v>22</v>
      </c>
      <c r="M12049">
        <v>61.89</v>
      </c>
      <c r="N12049" t="s">
        <v>17</v>
      </c>
    </row>
    <row r="12050" spans="1:14" ht="14.25" customHeight="1" x14ac:dyDescent="0.3">
      <c r="A12050" t="s">
        <v>1089</v>
      </c>
      <c r="B12050" t="s">
        <v>19</v>
      </c>
      <c r="C12050" t="s">
        <v>33</v>
      </c>
      <c r="D12050">
        <v>441.24</v>
      </c>
      <c r="E12050">
        <v>0.18</v>
      </c>
      <c r="F12050">
        <f t="shared" si="376"/>
        <v>79.423199999999994</v>
      </c>
      <c r="G12050">
        <f t="shared" si="377"/>
        <v>361.8168</v>
      </c>
      <c r="H12050">
        <v>2</v>
      </c>
      <c r="I12050" s="17">
        <v>45467</v>
      </c>
      <c r="J12050" s="17">
        <v>45474</v>
      </c>
      <c r="K12050" t="s">
        <v>31</v>
      </c>
      <c r="L12050" t="s">
        <v>16</v>
      </c>
      <c r="M12050">
        <v>82.41</v>
      </c>
      <c r="N12050" t="s">
        <v>34</v>
      </c>
    </row>
    <row r="12051" spans="1:14" ht="14.25" customHeight="1" x14ac:dyDescent="0.3">
      <c r="A12051" t="s">
        <v>11825</v>
      </c>
      <c r="B12051" t="s">
        <v>41</v>
      </c>
      <c r="C12051" t="s">
        <v>36</v>
      </c>
      <c r="D12051">
        <v>442.1</v>
      </c>
      <c r="E12051">
        <v>0.1</v>
      </c>
      <c r="F12051">
        <f t="shared" si="376"/>
        <v>44.210000000000008</v>
      </c>
      <c r="G12051">
        <f t="shared" si="377"/>
        <v>397.89</v>
      </c>
      <c r="H12051">
        <v>2</v>
      </c>
      <c r="I12051" s="17">
        <v>45070</v>
      </c>
      <c r="J12051" s="17">
        <v>45075</v>
      </c>
      <c r="K12051" t="s">
        <v>15</v>
      </c>
      <c r="L12051" t="s">
        <v>16</v>
      </c>
      <c r="M12051">
        <v>38.47</v>
      </c>
      <c r="N12051" t="s">
        <v>28</v>
      </c>
    </row>
    <row r="12052" spans="1:14" ht="14.25" customHeight="1" x14ac:dyDescent="0.3">
      <c r="A12052" t="s">
        <v>7853</v>
      </c>
      <c r="B12052" t="s">
        <v>13</v>
      </c>
      <c r="C12052" t="s">
        <v>14</v>
      </c>
      <c r="D12052">
        <v>447.45</v>
      </c>
      <c r="E12052">
        <v>0.36</v>
      </c>
      <c r="F12052">
        <f t="shared" si="376"/>
        <v>161.08199999999999</v>
      </c>
      <c r="G12052">
        <f t="shared" si="377"/>
        <v>286.36799999999999</v>
      </c>
      <c r="H12052">
        <v>2</v>
      </c>
      <c r="I12052" s="17">
        <v>45284</v>
      </c>
      <c r="J12052" s="17">
        <v>45289</v>
      </c>
      <c r="K12052" t="s">
        <v>15</v>
      </c>
      <c r="L12052" t="s">
        <v>16</v>
      </c>
      <c r="M12052">
        <v>131.05000000000001</v>
      </c>
      <c r="N12052" t="s">
        <v>23</v>
      </c>
    </row>
    <row r="12053" spans="1:14" ht="14.25" customHeight="1" x14ac:dyDescent="0.3">
      <c r="A12053" t="s">
        <v>3044</v>
      </c>
      <c r="B12053" t="s">
        <v>19</v>
      </c>
      <c r="C12053" t="s">
        <v>14</v>
      </c>
      <c r="D12053">
        <v>448.87</v>
      </c>
      <c r="E12053">
        <v>0.12</v>
      </c>
      <c r="F12053">
        <f t="shared" si="376"/>
        <v>53.864399999999996</v>
      </c>
      <c r="G12053">
        <f t="shared" si="377"/>
        <v>395.00560000000002</v>
      </c>
      <c r="H12053">
        <v>2</v>
      </c>
      <c r="I12053" s="17">
        <v>44937</v>
      </c>
      <c r="J12053" s="17">
        <v>44944</v>
      </c>
      <c r="K12053" t="s">
        <v>15</v>
      </c>
      <c r="L12053" t="s">
        <v>22</v>
      </c>
      <c r="M12053">
        <v>130.37</v>
      </c>
      <c r="N12053" t="s">
        <v>23</v>
      </c>
    </row>
    <row r="12054" spans="1:14" ht="14.25" customHeight="1" x14ac:dyDescent="0.3">
      <c r="A12054" t="s">
        <v>3939</v>
      </c>
      <c r="B12054" t="s">
        <v>13</v>
      </c>
      <c r="C12054" t="s">
        <v>20</v>
      </c>
      <c r="D12054">
        <v>451.1</v>
      </c>
      <c r="E12054">
        <v>0.2</v>
      </c>
      <c r="F12054">
        <f t="shared" si="376"/>
        <v>90.220000000000013</v>
      </c>
      <c r="G12054">
        <f t="shared" si="377"/>
        <v>360.88</v>
      </c>
      <c r="H12054">
        <v>2</v>
      </c>
      <c r="I12054" s="17">
        <v>45492</v>
      </c>
      <c r="J12054" s="17">
        <v>45499</v>
      </c>
      <c r="K12054" t="s">
        <v>15</v>
      </c>
      <c r="L12054" t="s">
        <v>16</v>
      </c>
      <c r="M12054">
        <v>119.42</v>
      </c>
      <c r="N12054" t="s">
        <v>28</v>
      </c>
    </row>
    <row r="12055" spans="1:14" ht="14.25" customHeight="1" x14ac:dyDescent="0.3">
      <c r="A12055" t="s">
        <v>2365</v>
      </c>
      <c r="B12055" t="s">
        <v>41</v>
      </c>
      <c r="C12055" t="s">
        <v>36</v>
      </c>
      <c r="D12055">
        <v>465.3</v>
      </c>
      <c r="E12055">
        <v>0.09</v>
      </c>
      <c r="F12055">
        <f t="shared" si="376"/>
        <v>41.877000000000002</v>
      </c>
      <c r="G12055">
        <f t="shared" si="377"/>
        <v>423.423</v>
      </c>
      <c r="H12055">
        <v>2</v>
      </c>
      <c r="I12055" s="17">
        <v>45169</v>
      </c>
      <c r="J12055" s="17">
        <v>45173</v>
      </c>
      <c r="K12055" t="s">
        <v>15</v>
      </c>
      <c r="L12055" t="s">
        <v>27</v>
      </c>
      <c r="M12055">
        <v>27.68</v>
      </c>
      <c r="N12055" t="s">
        <v>34</v>
      </c>
    </row>
    <row r="12056" spans="1:14" ht="14.25" customHeight="1" x14ac:dyDescent="0.3">
      <c r="A12056" t="s">
        <v>449</v>
      </c>
      <c r="B12056" t="s">
        <v>25</v>
      </c>
      <c r="C12056" t="s">
        <v>33</v>
      </c>
      <c r="D12056">
        <v>465.41</v>
      </c>
      <c r="E12056">
        <v>0.42</v>
      </c>
      <c r="F12056">
        <f t="shared" si="376"/>
        <v>195.47220000000002</v>
      </c>
      <c r="G12056">
        <f t="shared" si="377"/>
        <v>269.93780000000004</v>
      </c>
      <c r="H12056">
        <v>2</v>
      </c>
      <c r="I12056" s="17">
        <v>45471</v>
      </c>
      <c r="J12056" s="17">
        <v>45476</v>
      </c>
      <c r="K12056" t="s">
        <v>31</v>
      </c>
      <c r="L12056" t="s">
        <v>22</v>
      </c>
      <c r="M12056">
        <v>124.67</v>
      </c>
      <c r="N12056" t="s">
        <v>34</v>
      </c>
    </row>
    <row r="12057" spans="1:14" ht="14.25" customHeight="1" x14ac:dyDescent="0.3">
      <c r="A12057" t="s">
        <v>9972</v>
      </c>
      <c r="B12057" t="s">
        <v>19</v>
      </c>
      <c r="C12057" t="s">
        <v>36</v>
      </c>
      <c r="D12057">
        <v>465.59</v>
      </c>
      <c r="E12057">
        <v>0.43</v>
      </c>
      <c r="F12057">
        <f t="shared" si="376"/>
        <v>200.2037</v>
      </c>
      <c r="G12057">
        <f t="shared" si="377"/>
        <v>265.38630000000001</v>
      </c>
      <c r="H12057">
        <v>2</v>
      </c>
      <c r="I12057" s="17">
        <v>45353</v>
      </c>
      <c r="J12057" s="17">
        <v>45355</v>
      </c>
      <c r="K12057" t="s">
        <v>31</v>
      </c>
      <c r="L12057" t="s">
        <v>22</v>
      </c>
      <c r="M12057">
        <v>37.18</v>
      </c>
      <c r="N12057" t="s">
        <v>39</v>
      </c>
    </row>
    <row r="12058" spans="1:14" ht="14.25" customHeight="1" x14ac:dyDescent="0.3">
      <c r="A12058" t="s">
        <v>61</v>
      </c>
      <c r="B12058" t="s">
        <v>19</v>
      </c>
      <c r="C12058" t="s">
        <v>26</v>
      </c>
      <c r="D12058">
        <v>468.13</v>
      </c>
      <c r="E12058">
        <v>0.17</v>
      </c>
      <c r="F12058">
        <f t="shared" si="376"/>
        <v>79.582100000000011</v>
      </c>
      <c r="G12058">
        <f t="shared" si="377"/>
        <v>388.54789999999997</v>
      </c>
      <c r="H12058">
        <v>2</v>
      </c>
      <c r="I12058" s="17">
        <v>45255</v>
      </c>
      <c r="J12058" s="17">
        <v>45261</v>
      </c>
      <c r="K12058" t="s">
        <v>15</v>
      </c>
      <c r="L12058" t="s">
        <v>16</v>
      </c>
      <c r="M12058">
        <v>43.58</v>
      </c>
      <c r="N12058" t="s">
        <v>23</v>
      </c>
    </row>
    <row r="12059" spans="1:14" ht="14.25" customHeight="1" x14ac:dyDescent="0.3">
      <c r="A12059" t="s">
        <v>12840</v>
      </c>
      <c r="B12059" t="s">
        <v>19</v>
      </c>
      <c r="C12059" t="s">
        <v>33</v>
      </c>
      <c r="D12059">
        <v>472.4</v>
      </c>
      <c r="E12059">
        <v>0.32</v>
      </c>
      <c r="F12059">
        <f t="shared" si="376"/>
        <v>151.16800000000001</v>
      </c>
      <c r="G12059">
        <f t="shared" si="377"/>
        <v>321.23199999999997</v>
      </c>
      <c r="H12059">
        <v>2</v>
      </c>
      <c r="I12059" s="17">
        <v>45283</v>
      </c>
      <c r="J12059" s="17">
        <v>45284</v>
      </c>
      <c r="K12059" t="s">
        <v>15</v>
      </c>
      <c r="L12059" t="s">
        <v>27</v>
      </c>
      <c r="M12059">
        <v>57.7</v>
      </c>
      <c r="N12059" t="s">
        <v>23</v>
      </c>
    </row>
    <row r="12060" spans="1:14" ht="14.25" customHeight="1" x14ac:dyDescent="0.3">
      <c r="A12060" t="s">
        <v>2603</v>
      </c>
      <c r="B12060" t="s">
        <v>41</v>
      </c>
      <c r="C12060" t="s">
        <v>26</v>
      </c>
      <c r="D12060">
        <v>474.8</v>
      </c>
      <c r="E12060">
        <v>0.08</v>
      </c>
      <c r="F12060">
        <f t="shared" si="376"/>
        <v>37.984000000000002</v>
      </c>
      <c r="G12060">
        <f t="shared" si="377"/>
        <v>436.81600000000003</v>
      </c>
      <c r="H12060">
        <v>2</v>
      </c>
      <c r="I12060" s="17">
        <v>45504</v>
      </c>
      <c r="J12060" s="17">
        <v>45508</v>
      </c>
      <c r="K12060" t="s">
        <v>15</v>
      </c>
      <c r="L12060" t="s">
        <v>22</v>
      </c>
      <c r="M12060">
        <v>80.42</v>
      </c>
      <c r="N12060" t="s">
        <v>39</v>
      </c>
    </row>
    <row r="12061" spans="1:14" ht="14.25" customHeight="1" x14ac:dyDescent="0.3">
      <c r="A12061" t="s">
        <v>14767</v>
      </c>
      <c r="B12061" t="s">
        <v>25</v>
      </c>
      <c r="C12061" t="s">
        <v>36</v>
      </c>
      <c r="D12061">
        <v>476.34</v>
      </c>
      <c r="E12061">
        <v>0.2</v>
      </c>
      <c r="F12061">
        <f t="shared" si="376"/>
        <v>95.268000000000001</v>
      </c>
      <c r="G12061">
        <f t="shared" si="377"/>
        <v>381.072</v>
      </c>
      <c r="H12061">
        <v>2</v>
      </c>
      <c r="I12061" s="17">
        <v>45553</v>
      </c>
      <c r="J12061" s="17">
        <v>45560</v>
      </c>
      <c r="K12061" t="s">
        <v>31</v>
      </c>
      <c r="L12061" t="s">
        <v>22</v>
      </c>
      <c r="M12061">
        <v>87.45</v>
      </c>
      <c r="N12061" t="s">
        <v>28</v>
      </c>
    </row>
    <row r="12062" spans="1:14" ht="14.25" customHeight="1" x14ac:dyDescent="0.3">
      <c r="A12062" t="s">
        <v>14066</v>
      </c>
      <c r="B12062" t="s">
        <v>25</v>
      </c>
      <c r="C12062" t="s">
        <v>33</v>
      </c>
      <c r="D12062">
        <v>482.77</v>
      </c>
      <c r="E12062">
        <v>0.31</v>
      </c>
      <c r="F12062">
        <f t="shared" si="376"/>
        <v>149.65869999999998</v>
      </c>
      <c r="G12062">
        <f t="shared" si="377"/>
        <v>333.11130000000003</v>
      </c>
      <c r="H12062">
        <v>2</v>
      </c>
      <c r="I12062" s="17">
        <v>45322</v>
      </c>
      <c r="J12062" s="17">
        <v>45323</v>
      </c>
      <c r="K12062" t="s">
        <v>21</v>
      </c>
      <c r="L12062" t="s">
        <v>16</v>
      </c>
      <c r="M12062">
        <v>47.75</v>
      </c>
      <c r="N12062" t="s">
        <v>48</v>
      </c>
    </row>
    <row r="12063" spans="1:14" ht="14.25" customHeight="1" x14ac:dyDescent="0.3">
      <c r="A12063" t="s">
        <v>7082</v>
      </c>
      <c r="B12063" t="s">
        <v>13</v>
      </c>
      <c r="C12063" t="s">
        <v>20</v>
      </c>
      <c r="D12063">
        <v>483.41</v>
      </c>
      <c r="E12063">
        <v>0.04</v>
      </c>
      <c r="F12063">
        <f t="shared" si="376"/>
        <v>19.336400000000001</v>
      </c>
      <c r="G12063">
        <f t="shared" si="377"/>
        <v>464.0736</v>
      </c>
      <c r="H12063">
        <v>2</v>
      </c>
      <c r="I12063" s="17">
        <v>45061</v>
      </c>
      <c r="J12063" s="17">
        <v>45062</v>
      </c>
      <c r="K12063" t="s">
        <v>31</v>
      </c>
      <c r="L12063" t="s">
        <v>22</v>
      </c>
      <c r="M12063">
        <v>141.52000000000001</v>
      </c>
      <c r="N12063" t="s">
        <v>34</v>
      </c>
    </row>
    <row r="12064" spans="1:14" ht="14.25" customHeight="1" x14ac:dyDescent="0.3">
      <c r="A12064" t="s">
        <v>4069</v>
      </c>
      <c r="B12064" t="s">
        <v>41</v>
      </c>
      <c r="C12064" t="s">
        <v>36</v>
      </c>
      <c r="D12064">
        <v>483.79</v>
      </c>
      <c r="E12064">
        <v>0.19</v>
      </c>
      <c r="F12064">
        <f t="shared" si="376"/>
        <v>91.920100000000005</v>
      </c>
      <c r="G12064">
        <f t="shared" si="377"/>
        <v>391.86990000000003</v>
      </c>
      <c r="H12064">
        <v>2</v>
      </c>
      <c r="I12064" s="17">
        <v>45635</v>
      </c>
      <c r="J12064" s="17">
        <v>45637</v>
      </c>
      <c r="K12064" t="s">
        <v>21</v>
      </c>
      <c r="L12064" t="s">
        <v>22</v>
      </c>
      <c r="M12064">
        <v>91.58</v>
      </c>
      <c r="N12064" t="s">
        <v>23</v>
      </c>
    </row>
    <row r="12065" spans="1:14" ht="14.25" customHeight="1" x14ac:dyDescent="0.3">
      <c r="A12065" t="s">
        <v>9522</v>
      </c>
      <c r="B12065" t="s">
        <v>41</v>
      </c>
      <c r="C12065" t="s">
        <v>26</v>
      </c>
      <c r="D12065">
        <v>483.94</v>
      </c>
      <c r="E12065">
        <v>0.39</v>
      </c>
      <c r="F12065">
        <f t="shared" si="376"/>
        <v>188.73660000000001</v>
      </c>
      <c r="G12065">
        <f t="shared" si="377"/>
        <v>295.20339999999999</v>
      </c>
      <c r="H12065">
        <v>2</v>
      </c>
      <c r="I12065" s="17">
        <v>45041</v>
      </c>
      <c r="J12065" s="17">
        <v>45042</v>
      </c>
      <c r="K12065" t="s">
        <v>31</v>
      </c>
      <c r="L12065" t="s">
        <v>16</v>
      </c>
      <c r="M12065">
        <v>54.85</v>
      </c>
      <c r="N12065" t="s">
        <v>23</v>
      </c>
    </row>
    <row r="12066" spans="1:14" ht="14.25" customHeight="1" x14ac:dyDescent="0.3">
      <c r="A12066" t="s">
        <v>8132</v>
      </c>
      <c r="B12066" t="s">
        <v>13</v>
      </c>
      <c r="C12066" t="s">
        <v>20</v>
      </c>
      <c r="D12066">
        <v>486.05</v>
      </c>
      <c r="E12066">
        <v>0.26</v>
      </c>
      <c r="F12066">
        <f t="shared" si="376"/>
        <v>126.373</v>
      </c>
      <c r="G12066">
        <f t="shared" si="377"/>
        <v>359.67700000000002</v>
      </c>
      <c r="H12066">
        <v>2</v>
      </c>
      <c r="I12066" s="17">
        <v>44973</v>
      </c>
      <c r="J12066" s="17">
        <v>44980</v>
      </c>
      <c r="K12066" t="s">
        <v>31</v>
      </c>
      <c r="L12066" t="s">
        <v>16</v>
      </c>
      <c r="M12066">
        <v>136.29</v>
      </c>
      <c r="N12066" t="s">
        <v>17</v>
      </c>
    </row>
    <row r="12067" spans="1:14" ht="14.25" customHeight="1" x14ac:dyDescent="0.3">
      <c r="A12067" t="s">
        <v>12768</v>
      </c>
      <c r="B12067" t="s">
        <v>19</v>
      </c>
      <c r="C12067" t="s">
        <v>26</v>
      </c>
      <c r="D12067">
        <v>500.17</v>
      </c>
      <c r="E12067">
        <v>0.43</v>
      </c>
      <c r="F12067">
        <f t="shared" si="376"/>
        <v>215.07310000000001</v>
      </c>
      <c r="G12067">
        <f t="shared" si="377"/>
        <v>285.09690000000001</v>
      </c>
      <c r="H12067">
        <v>2</v>
      </c>
      <c r="I12067" s="17">
        <v>45161</v>
      </c>
      <c r="J12067" s="17">
        <v>45168</v>
      </c>
      <c r="K12067" t="s">
        <v>21</v>
      </c>
      <c r="L12067" t="s">
        <v>16</v>
      </c>
      <c r="M12067">
        <v>80.930000000000007</v>
      </c>
      <c r="N12067" t="s">
        <v>17</v>
      </c>
    </row>
    <row r="12068" spans="1:14" ht="14.25" customHeight="1" x14ac:dyDescent="0.3">
      <c r="A12068" t="s">
        <v>14095</v>
      </c>
      <c r="B12068" t="s">
        <v>41</v>
      </c>
      <c r="C12068" t="s">
        <v>33</v>
      </c>
      <c r="D12068">
        <v>501.67</v>
      </c>
      <c r="E12068">
        <v>0.41</v>
      </c>
      <c r="F12068">
        <f t="shared" si="376"/>
        <v>205.68469999999999</v>
      </c>
      <c r="G12068">
        <f t="shared" si="377"/>
        <v>295.98530000000005</v>
      </c>
      <c r="H12068">
        <v>2</v>
      </c>
      <c r="I12068" s="17">
        <v>45244</v>
      </c>
      <c r="J12068" s="17">
        <v>45249</v>
      </c>
      <c r="K12068" t="s">
        <v>21</v>
      </c>
      <c r="L12068" t="s">
        <v>22</v>
      </c>
      <c r="M12068">
        <v>141.04</v>
      </c>
      <c r="N12068" t="s">
        <v>28</v>
      </c>
    </row>
    <row r="12069" spans="1:14" ht="14.25" customHeight="1" x14ac:dyDescent="0.3">
      <c r="A12069" t="s">
        <v>10601</v>
      </c>
      <c r="B12069" t="s">
        <v>41</v>
      </c>
      <c r="C12069" t="s">
        <v>33</v>
      </c>
      <c r="D12069">
        <v>501.89</v>
      </c>
      <c r="E12069">
        <v>0.17</v>
      </c>
      <c r="F12069">
        <f t="shared" si="376"/>
        <v>85.321300000000008</v>
      </c>
      <c r="G12069">
        <f t="shared" si="377"/>
        <v>416.56869999999998</v>
      </c>
      <c r="H12069">
        <v>2</v>
      </c>
      <c r="I12069" s="17">
        <v>45216</v>
      </c>
      <c r="J12069" s="17">
        <v>45222</v>
      </c>
      <c r="K12069" t="s">
        <v>21</v>
      </c>
      <c r="L12069" t="s">
        <v>16</v>
      </c>
      <c r="M12069">
        <v>25.95</v>
      </c>
      <c r="N12069" t="s">
        <v>23</v>
      </c>
    </row>
    <row r="12070" spans="1:14" ht="14.25" customHeight="1" x14ac:dyDescent="0.3">
      <c r="A12070" t="s">
        <v>11758</v>
      </c>
      <c r="B12070" t="s">
        <v>25</v>
      </c>
      <c r="C12070" t="s">
        <v>26</v>
      </c>
      <c r="D12070">
        <v>507.32</v>
      </c>
      <c r="E12070">
        <v>0.1</v>
      </c>
      <c r="F12070">
        <f t="shared" si="376"/>
        <v>50.731999999999999</v>
      </c>
      <c r="G12070">
        <f t="shared" si="377"/>
        <v>456.58799999999997</v>
      </c>
      <c r="H12070">
        <v>2</v>
      </c>
      <c r="I12070" s="17">
        <v>45223</v>
      </c>
      <c r="J12070" s="17">
        <v>45227</v>
      </c>
      <c r="K12070" t="s">
        <v>21</v>
      </c>
      <c r="L12070" t="s">
        <v>16</v>
      </c>
      <c r="M12070">
        <v>66.83</v>
      </c>
      <c r="N12070" t="s">
        <v>28</v>
      </c>
    </row>
    <row r="12071" spans="1:14" ht="14.25" customHeight="1" x14ac:dyDescent="0.3">
      <c r="A12071" t="s">
        <v>8960</v>
      </c>
      <c r="B12071" t="s">
        <v>19</v>
      </c>
      <c r="C12071" t="s">
        <v>26</v>
      </c>
      <c r="D12071">
        <v>509.13</v>
      </c>
      <c r="E12071">
        <v>0.17</v>
      </c>
      <c r="F12071">
        <f t="shared" si="376"/>
        <v>86.55210000000001</v>
      </c>
      <c r="G12071">
        <f t="shared" si="377"/>
        <v>422.5779</v>
      </c>
      <c r="H12071">
        <v>2</v>
      </c>
      <c r="I12071" s="17">
        <v>45513</v>
      </c>
      <c r="J12071" s="17">
        <v>45518</v>
      </c>
      <c r="K12071" t="s">
        <v>31</v>
      </c>
      <c r="L12071" t="s">
        <v>22</v>
      </c>
      <c r="M12071">
        <v>114.63</v>
      </c>
      <c r="N12071" t="s">
        <v>17</v>
      </c>
    </row>
    <row r="12072" spans="1:14" ht="14.25" customHeight="1" x14ac:dyDescent="0.3">
      <c r="A12072" t="s">
        <v>13118</v>
      </c>
      <c r="B12072" t="s">
        <v>25</v>
      </c>
      <c r="C12072" t="s">
        <v>14</v>
      </c>
      <c r="D12072">
        <v>511.17</v>
      </c>
      <c r="E12072">
        <v>0.43</v>
      </c>
      <c r="F12072">
        <f t="shared" si="376"/>
        <v>219.8031</v>
      </c>
      <c r="G12072">
        <f t="shared" si="377"/>
        <v>291.36689999999999</v>
      </c>
      <c r="H12072">
        <v>2</v>
      </c>
      <c r="I12072" s="17">
        <v>45009</v>
      </c>
      <c r="J12072" s="17">
        <v>45016</v>
      </c>
      <c r="K12072" t="s">
        <v>31</v>
      </c>
      <c r="L12072" t="s">
        <v>27</v>
      </c>
      <c r="M12072">
        <v>93.37</v>
      </c>
      <c r="N12072" t="s">
        <v>34</v>
      </c>
    </row>
    <row r="12073" spans="1:14" ht="14.25" customHeight="1" x14ac:dyDescent="0.3">
      <c r="A12073" t="s">
        <v>1060</v>
      </c>
      <c r="B12073" t="s">
        <v>13</v>
      </c>
      <c r="C12073" t="s">
        <v>20</v>
      </c>
      <c r="D12073">
        <v>515.37</v>
      </c>
      <c r="E12073">
        <v>0.47</v>
      </c>
      <c r="F12073">
        <f t="shared" si="376"/>
        <v>242.22389999999999</v>
      </c>
      <c r="G12073">
        <f t="shared" si="377"/>
        <v>273.14610000000005</v>
      </c>
      <c r="H12073">
        <v>2</v>
      </c>
      <c r="I12073" s="17">
        <v>45410</v>
      </c>
      <c r="J12073" s="17">
        <v>45415</v>
      </c>
      <c r="K12073" t="s">
        <v>21</v>
      </c>
      <c r="L12073" t="s">
        <v>16</v>
      </c>
      <c r="M12073">
        <v>57.11</v>
      </c>
      <c r="N12073" t="s">
        <v>39</v>
      </c>
    </row>
    <row r="12074" spans="1:14" ht="14.25" customHeight="1" x14ac:dyDescent="0.3">
      <c r="A12074" t="s">
        <v>15246</v>
      </c>
      <c r="B12074" t="s">
        <v>13</v>
      </c>
      <c r="C12074" t="s">
        <v>20</v>
      </c>
      <c r="D12074">
        <v>516.79</v>
      </c>
      <c r="E12074">
        <v>0.36</v>
      </c>
      <c r="F12074">
        <f t="shared" si="376"/>
        <v>186.04439999999997</v>
      </c>
      <c r="G12074">
        <f t="shared" si="377"/>
        <v>330.74559999999997</v>
      </c>
      <c r="H12074">
        <v>2</v>
      </c>
      <c r="I12074" s="17">
        <v>45190</v>
      </c>
      <c r="J12074" s="17">
        <v>45192</v>
      </c>
      <c r="K12074" t="s">
        <v>21</v>
      </c>
      <c r="L12074" t="s">
        <v>22</v>
      </c>
      <c r="M12074">
        <v>56.37</v>
      </c>
      <c r="N12074" t="s">
        <v>48</v>
      </c>
    </row>
    <row r="12075" spans="1:14" ht="14.25" customHeight="1" x14ac:dyDescent="0.3">
      <c r="A12075" t="s">
        <v>14281</v>
      </c>
      <c r="B12075" t="s">
        <v>41</v>
      </c>
      <c r="C12075" t="s">
        <v>26</v>
      </c>
      <c r="D12075">
        <v>517.76</v>
      </c>
      <c r="E12075">
        <v>0.36</v>
      </c>
      <c r="F12075">
        <f t="shared" si="376"/>
        <v>186.39359999999999</v>
      </c>
      <c r="G12075">
        <f t="shared" si="377"/>
        <v>331.3664</v>
      </c>
      <c r="H12075">
        <v>2</v>
      </c>
      <c r="I12075" s="17">
        <v>45061</v>
      </c>
      <c r="J12075" s="17">
        <v>45067</v>
      </c>
      <c r="K12075" t="s">
        <v>15</v>
      </c>
      <c r="L12075" t="s">
        <v>27</v>
      </c>
      <c r="M12075">
        <v>107.82</v>
      </c>
      <c r="N12075" t="s">
        <v>34</v>
      </c>
    </row>
    <row r="12076" spans="1:14" ht="14.25" customHeight="1" x14ac:dyDescent="0.3">
      <c r="A12076" t="s">
        <v>12277</v>
      </c>
      <c r="B12076" t="s">
        <v>13</v>
      </c>
      <c r="C12076" t="s">
        <v>26</v>
      </c>
      <c r="D12076">
        <v>522.03</v>
      </c>
      <c r="E12076">
        <v>0.2</v>
      </c>
      <c r="F12076">
        <f t="shared" si="376"/>
        <v>104.40600000000001</v>
      </c>
      <c r="G12076">
        <f t="shared" si="377"/>
        <v>417.62399999999997</v>
      </c>
      <c r="H12076">
        <v>2</v>
      </c>
      <c r="I12076" s="17">
        <v>45321</v>
      </c>
      <c r="J12076" s="17">
        <v>45326</v>
      </c>
      <c r="K12076" t="s">
        <v>31</v>
      </c>
      <c r="L12076" t="s">
        <v>22</v>
      </c>
      <c r="M12076">
        <v>90.64</v>
      </c>
      <c r="N12076" t="s">
        <v>48</v>
      </c>
    </row>
    <row r="12077" spans="1:14" ht="14.25" customHeight="1" x14ac:dyDescent="0.3">
      <c r="A12077" t="s">
        <v>396</v>
      </c>
      <c r="B12077" t="s">
        <v>41</v>
      </c>
      <c r="C12077" t="s">
        <v>20</v>
      </c>
      <c r="D12077">
        <v>524.01</v>
      </c>
      <c r="E12077">
        <v>7.0000000000000007E-2</v>
      </c>
      <c r="F12077">
        <f t="shared" si="376"/>
        <v>36.680700000000002</v>
      </c>
      <c r="G12077">
        <f t="shared" si="377"/>
        <v>487.32929999999999</v>
      </c>
      <c r="H12077">
        <v>2</v>
      </c>
      <c r="I12077" s="17">
        <v>45585</v>
      </c>
      <c r="J12077" s="17">
        <v>45586</v>
      </c>
      <c r="K12077" t="s">
        <v>21</v>
      </c>
      <c r="L12077" t="s">
        <v>27</v>
      </c>
      <c r="M12077">
        <v>156.33000000000001</v>
      </c>
      <c r="N12077" t="s">
        <v>48</v>
      </c>
    </row>
    <row r="12078" spans="1:14" ht="14.25" customHeight="1" x14ac:dyDescent="0.3">
      <c r="A12078" t="s">
        <v>14438</v>
      </c>
      <c r="B12078" t="s">
        <v>41</v>
      </c>
      <c r="C12078" t="s">
        <v>14</v>
      </c>
      <c r="D12078">
        <v>524.91</v>
      </c>
      <c r="E12078">
        <v>0.24</v>
      </c>
      <c r="F12078">
        <f t="shared" si="376"/>
        <v>125.97839999999999</v>
      </c>
      <c r="G12078">
        <f t="shared" si="377"/>
        <v>398.9316</v>
      </c>
      <c r="H12078">
        <v>2</v>
      </c>
      <c r="I12078" s="17">
        <v>45405</v>
      </c>
      <c r="J12078" s="17">
        <v>45411</v>
      </c>
      <c r="K12078" t="s">
        <v>31</v>
      </c>
      <c r="L12078" t="s">
        <v>27</v>
      </c>
      <c r="M12078">
        <v>118.78</v>
      </c>
      <c r="N12078" t="s">
        <v>34</v>
      </c>
    </row>
    <row r="12079" spans="1:14" ht="14.25" customHeight="1" x14ac:dyDescent="0.3">
      <c r="A12079" t="s">
        <v>5877</v>
      </c>
      <c r="B12079" t="s">
        <v>13</v>
      </c>
      <c r="C12079" t="s">
        <v>20</v>
      </c>
      <c r="D12079">
        <v>525.64</v>
      </c>
      <c r="E12079">
        <v>0.24</v>
      </c>
      <c r="F12079">
        <f t="shared" si="376"/>
        <v>126.1536</v>
      </c>
      <c r="G12079">
        <f t="shared" si="377"/>
        <v>399.4864</v>
      </c>
      <c r="H12079">
        <v>2</v>
      </c>
      <c r="I12079" s="17">
        <v>45098</v>
      </c>
      <c r="J12079" s="17">
        <v>45105</v>
      </c>
      <c r="K12079" t="s">
        <v>15</v>
      </c>
      <c r="L12079" t="s">
        <v>16</v>
      </c>
      <c r="M12079">
        <v>83.27</v>
      </c>
      <c r="N12079" t="s">
        <v>28</v>
      </c>
    </row>
    <row r="12080" spans="1:14" ht="14.25" customHeight="1" x14ac:dyDescent="0.3">
      <c r="A12080" t="s">
        <v>13759</v>
      </c>
      <c r="B12080" t="s">
        <v>41</v>
      </c>
      <c r="C12080" t="s">
        <v>14</v>
      </c>
      <c r="D12080">
        <v>530.99</v>
      </c>
      <c r="E12080">
        <v>0.24</v>
      </c>
      <c r="F12080">
        <f t="shared" si="376"/>
        <v>127.4376</v>
      </c>
      <c r="G12080">
        <f t="shared" si="377"/>
        <v>403.55240000000003</v>
      </c>
      <c r="H12080">
        <v>2</v>
      </c>
      <c r="I12080" s="17">
        <v>44978</v>
      </c>
      <c r="J12080" s="17">
        <v>44982</v>
      </c>
      <c r="K12080" t="s">
        <v>31</v>
      </c>
      <c r="L12080" t="s">
        <v>27</v>
      </c>
      <c r="M12080">
        <v>84.57</v>
      </c>
      <c r="N12080" t="s">
        <v>28</v>
      </c>
    </row>
    <row r="12081" spans="1:14" ht="14.25" customHeight="1" x14ac:dyDescent="0.3">
      <c r="A12081" t="s">
        <v>10571</v>
      </c>
      <c r="B12081" t="s">
        <v>41</v>
      </c>
      <c r="C12081" t="s">
        <v>36</v>
      </c>
      <c r="D12081">
        <v>534.85</v>
      </c>
      <c r="E12081">
        <v>0.49</v>
      </c>
      <c r="F12081">
        <f t="shared" si="376"/>
        <v>262.07650000000001</v>
      </c>
      <c r="G12081">
        <f t="shared" si="377"/>
        <v>272.77350000000001</v>
      </c>
      <c r="H12081">
        <v>2</v>
      </c>
      <c r="I12081" s="17">
        <v>45356</v>
      </c>
      <c r="J12081" s="17">
        <v>45358</v>
      </c>
      <c r="K12081" t="s">
        <v>15</v>
      </c>
      <c r="L12081" t="s">
        <v>16</v>
      </c>
      <c r="M12081">
        <v>152.34</v>
      </c>
      <c r="N12081" t="s">
        <v>23</v>
      </c>
    </row>
    <row r="12082" spans="1:14" ht="14.25" customHeight="1" x14ac:dyDescent="0.3">
      <c r="A12082" t="s">
        <v>12511</v>
      </c>
      <c r="B12082" t="s">
        <v>13</v>
      </c>
      <c r="C12082" t="s">
        <v>33</v>
      </c>
      <c r="D12082">
        <v>536.66999999999996</v>
      </c>
      <c r="E12082">
        <v>0.23</v>
      </c>
      <c r="F12082">
        <f t="shared" si="376"/>
        <v>123.4341</v>
      </c>
      <c r="G12082">
        <f t="shared" si="377"/>
        <v>413.23589999999996</v>
      </c>
      <c r="H12082">
        <v>2</v>
      </c>
      <c r="I12082" s="17">
        <v>45464</v>
      </c>
      <c r="J12082" s="17">
        <v>45465</v>
      </c>
      <c r="K12082" t="s">
        <v>15</v>
      </c>
      <c r="L12082" t="s">
        <v>27</v>
      </c>
      <c r="M12082">
        <v>117.08</v>
      </c>
      <c r="N12082" t="s">
        <v>39</v>
      </c>
    </row>
    <row r="12083" spans="1:14" ht="14.25" customHeight="1" x14ac:dyDescent="0.3">
      <c r="A12083" t="s">
        <v>6080</v>
      </c>
      <c r="B12083" t="s">
        <v>13</v>
      </c>
      <c r="C12083" t="s">
        <v>33</v>
      </c>
      <c r="D12083">
        <v>538.66</v>
      </c>
      <c r="E12083">
        <v>0.35</v>
      </c>
      <c r="F12083">
        <f t="shared" si="376"/>
        <v>188.53099999999998</v>
      </c>
      <c r="G12083">
        <f t="shared" si="377"/>
        <v>350.12900000000002</v>
      </c>
      <c r="H12083">
        <v>2</v>
      </c>
      <c r="I12083" s="17">
        <v>45127</v>
      </c>
      <c r="J12083" s="17">
        <v>45129</v>
      </c>
      <c r="K12083" t="s">
        <v>15</v>
      </c>
      <c r="L12083" t="s">
        <v>27</v>
      </c>
      <c r="M12083">
        <v>32.270000000000003</v>
      </c>
      <c r="N12083" t="s">
        <v>39</v>
      </c>
    </row>
    <row r="12084" spans="1:14" ht="14.25" customHeight="1" x14ac:dyDescent="0.3">
      <c r="A12084" t="s">
        <v>7010</v>
      </c>
      <c r="B12084" t="s">
        <v>25</v>
      </c>
      <c r="C12084" t="s">
        <v>20</v>
      </c>
      <c r="D12084">
        <v>541.46</v>
      </c>
      <c r="E12084">
        <v>0.43</v>
      </c>
      <c r="F12084">
        <f t="shared" si="376"/>
        <v>232.82780000000002</v>
      </c>
      <c r="G12084">
        <f t="shared" si="377"/>
        <v>308.63220000000001</v>
      </c>
      <c r="H12084">
        <v>2</v>
      </c>
      <c r="I12084" s="17">
        <v>45466</v>
      </c>
      <c r="J12084" s="17">
        <v>45471</v>
      </c>
      <c r="K12084" t="s">
        <v>31</v>
      </c>
      <c r="L12084" t="s">
        <v>16</v>
      </c>
      <c r="M12084">
        <v>72.25</v>
      </c>
      <c r="N12084" t="s">
        <v>28</v>
      </c>
    </row>
    <row r="12085" spans="1:14" ht="14.25" customHeight="1" x14ac:dyDescent="0.3">
      <c r="A12085" t="s">
        <v>2456</v>
      </c>
      <c r="B12085" t="s">
        <v>25</v>
      </c>
      <c r="C12085" t="s">
        <v>36</v>
      </c>
      <c r="D12085">
        <v>542.83000000000004</v>
      </c>
      <c r="E12085">
        <v>0.36</v>
      </c>
      <c r="F12085">
        <f t="shared" si="376"/>
        <v>195.4188</v>
      </c>
      <c r="G12085">
        <f t="shared" si="377"/>
        <v>347.41120000000001</v>
      </c>
      <c r="H12085">
        <v>2</v>
      </c>
      <c r="I12085" s="17">
        <v>45044</v>
      </c>
      <c r="J12085" s="17">
        <v>45049</v>
      </c>
      <c r="K12085" t="s">
        <v>21</v>
      </c>
      <c r="L12085" t="s">
        <v>16</v>
      </c>
      <c r="M12085">
        <v>116.27</v>
      </c>
      <c r="N12085" t="s">
        <v>34</v>
      </c>
    </row>
    <row r="12086" spans="1:14" ht="14.25" customHeight="1" x14ac:dyDescent="0.3">
      <c r="A12086" t="s">
        <v>14721</v>
      </c>
      <c r="B12086" t="s">
        <v>25</v>
      </c>
      <c r="C12086" t="s">
        <v>20</v>
      </c>
      <c r="D12086">
        <v>545.78</v>
      </c>
      <c r="E12086">
        <v>0.14000000000000001</v>
      </c>
      <c r="F12086">
        <f t="shared" si="376"/>
        <v>76.409199999999998</v>
      </c>
      <c r="G12086">
        <f t="shared" si="377"/>
        <v>469.37079999999997</v>
      </c>
      <c r="H12086">
        <v>2</v>
      </c>
      <c r="I12086" s="17">
        <v>45591</v>
      </c>
      <c r="J12086" s="17">
        <v>45593</v>
      </c>
      <c r="K12086" t="s">
        <v>21</v>
      </c>
      <c r="L12086" t="s">
        <v>22</v>
      </c>
      <c r="M12086">
        <v>108.31</v>
      </c>
      <c r="N12086" t="s">
        <v>39</v>
      </c>
    </row>
    <row r="12087" spans="1:14" ht="14.25" customHeight="1" x14ac:dyDescent="0.3">
      <c r="A12087" t="s">
        <v>8544</v>
      </c>
      <c r="B12087" t="s">
        <v>19</v>
      </c>
      <c r="C12087" t="s">
        <v>36</v>
      </c>
      <c r="D12087">
        <v>550.41999999999996</v>
      </c>
      <c r="E12087">
        <v>0.31</v>
      </c>
      <c r="F12087">
        <f t="shared" si="376"/>
        <v>170.63019999999997</v>
      </c>
      <c r="G12087">
        <f t="shared" si="377"/>
        <v>379.78980000000001</v>
      </c>
      <c r="H12087">
        <v>2</v>
      </c>
      <c r="I12087" s="17">
        <v>45078</v>
      </c>
      <c r="J12087" s="17">
        <v>45080</v>
      </c>
      <c r="K12087" t="s">
        <v>21</v>
      </c>
      <c r="L12087" t="s">
        <v>27</v>
      </c>
      <c r="M12087">
        <v>79.180000000000007</v>
      </c>
      <c r="N12087" t="s">
        <v>39</v>
      </c>
    </row>
    <row r="12088" spans="1:14" ht="14.25" customHeight="1" x14ac:dyDescent="0.3">
      <c r="A12088" t="s">
        <v>10478</v>
      </c>
      <c r="B12088" t="s">
        <v>19</v>
      </c>
      <c r="C12088" t="s">
        <v>33</v>
      </c>
      <c r="D12088">
        <v>551.37</v>
      </c>
      <c r="E12088">
        <v>0.28000000000000003</v>
      </c>
      <c r="F12088">
        <f t="shared" si="376"/>
        <v>154.38360000000003</v>
      </c>
      <c r="G12088">
        <f t="shared" si="377"/>
        <v>396.9864</v>
      </c>
      <c r="H12088">
        <v>2</v>
      </c>
      <c r="I12088" s="17">
        <v>45020</v>
      </c>
      <c r="J12088" s="17">
        <v>45027</v>
      </c>
      <c r="K12088" t="s">
        <v>21</v>
      </c>
      <c r="L12088" t="s">
        <v>22</v>
      </c>
      <c r="M12088">
        <v>80.290000000000006</v>
      </c>
      <c r="N12088" t="s">
        <v>28</v>
      </c>
    </row>
    <row r="12089" spans="1:14" ht="14.25" customHeight="1" x14ac:dyDescent="0.3">
      <c r="A12089" t="s">
        <v>10385</v>
      </c>
      <c r="B12089" t="s">
        <v>19</v>
      </c>
      <c r="C12089" t="s">
        <v>33</v>
      </c>
      <c r="D12089">
        <v>551.6</v>
      </c>
      <c r="E12089">
        <v>0.03</v>
      </c>
      <c r="F12089">
        <f t="shared" si="376"/>
        <v>16.548000000000002</v>
      </c>
      <c r="G12089">
        <f t="shared" si="377"/>
        <v>535.05200000000002</v>
      </c>
      <c r="H12089">
        <v>2</v>
      </c>
      <c r="I12089" s="17">
        <v>45146</v>
      </c>
      <c r="J12089" s="17">
        <v>45153</v>
      </c>
      <c r="K12089" t="s">
        <v>15</v>
      </c>
      <c r="L12089" t="s">
        <v>22</v>
      </c>
      <c r="M12089">
        <v>32.49</v>
      </c>
      <c r="N12089" t="s">
        <v>34</v>
      </c>
    </row>
    <row r="12090" spans="1:14" ht="14.25" customHeight="1" x14ac:dyDescent="0.3">
      <c r="A12090" t="s">
        <v>12817</v>
      </c>
      <c r="B12090" t="s">
        <v>13</v>
      </c>
      <c r="C12090" t="s">
        <v>14</v>
      </c>
      <c r="D12090">
        <v>566.91999999999996</v>
      </c>
      <c r="E12090">
        <v>0.35</v>
      </c>
      <c r="F12090">
        <f t="shared" si="376"/>
        <v>198.42199999999997</v>
      </c>
      <c r="G12090">
        <f t="shared" si="377"/>
        <v>368.49799999999999</v>
      </c>
      <c r="H12090">
        <v>2</v>
      </c>
      <c r="I12090" s="17">
        <v>44978</v>
      </c>
      <c r="J12090" s="17">
        <v>44982</v>
      </c>
      <c r="K12090" t="s">
        <v>21</v>
      </c>
      <c r="L12090" t="s">
        <v>16</v>
      </c>
      <c r="M12090">
        <v>129.65</v>
      </c>
      <c r="N12090" t="s">
        <v>34</v>
      </c>
    </row>
    <row r="12091" spans="1:14" ht="14.25" customHeight="1" x14ac:dyDescent="0.3">
      <c r="A12091" t="s">
        <v>13179</v>
      </c>
      <c r="B12091" t="s">
        <v>19</v>
      </c>
      <c r="C12091" t="s">
        <v>36</v>
      </c>
      <c r="D12091">
        <v>575.01</v>
      </c>
      <c r="E12091">
        <v>0</v>
      </c>
      <c r="F12091">
        <f t="shared" si="376"/>
        <v>0</v>
      </c>
      <c r="G12091">
        <f t="shared" si="377"/>
        <v>575.01</v>
      </c>
      <c r="H12091">
        <v>2</v>
      </c>
      <c r="I12091" s="17">
        <v>45253</v>
      </c>
      <c r="J12091" s="17">
        <v>45255</v>
      </c>
      <c r="K12091" t="s">
        <v>15</v>
      </c>
      <c r="L12091" t="s">
        <v>22</v>
      </c>
      <c r="M12091">
        <v>44.01</v>
      </c>
      <c r="N12091" t="s">
        <v>48</v>
      </c>
    </row>
    <row r="12092" spans="1:14" ht="14.25" customHeight="1" x14ac:dyDescent="0.3">
      <c r="A12092" t="s">
        <v>1076</v>
      </c>
      <c r="B12092" t="s">
        <v>25</v>
      </c>
      <c r="C12092" t="s">
        <v>33</v>
      </c>
      <c r="D12092">
        <v>575.86</v>
      </c>
      <c r="E12092">
        <v>0.09</v>
      </c>
      <c r="F12092">
        <f t="shared" si="376"/>
        <v>51.827399999999997</v>
      </c>
      <c r="G12092">
        <f t="shared" si="377"/>
        <v>524.0326</v>
      </c>
      <c r="H12092">
        <v>2</v>
      </c>
      <c r="I12092" s="17">
        <v>45162</v>
      </c>
      <c r="J12092" s="17">
        <v>45163</v>
      </c>
      <c r="K12092" t="s">
        <v>21</v>
      </c>
      <c r="L12092" t="s">
        <v>27</v>
      </c>
      <c r="M12092">
        <v>112.81</v>
      </c>
      <c r="N12092" t="s">
        <v>34</v>
      </c>
    </row>
    <row r="12093" spans="1:14" ht="14.25" customHeight="1" x14ac:dyDescent="0.3">
      <c r="A12093" t="s">
        <v>8415</v>
      </c>
      <c r="B12093" t="s">
        <v>19</v>
      </c>
      <c r="C12093" t="s">
        <v>14</v>
      </c>
      <c r="D12093">
        <v>577.1</v>
      </c>
      <c r="E12093">
        <v>0.18</v>
      </c>
      <c r="F12093">
        <f t="shared" si="376"/>
        <v>103.878</v>
      </c>
      <c r="G12093">
        <f t="shared" si="377"/>
        <v>473.22200000000004</v>
      </c>
      <c r="H12093">
        <v>2</v>
      </c>
      <c r="I12093" s="17">
        <v>45297</v>
      </c>
      <c r="J12093" s="17">
        <v>45304</v>
      </c>
      <c r="K12093" t="s">
        <v>21</v>
      </c>
      <c r="L12093" t="s">
        <v>27</v>
      </c>
      <c r="M12093">
        <v>132.38999999999999</v>
      </c>
      <c r="N12093" t="s">
        <v>34</v>
      </c>
    </row>
    <row r="12094" spans="1:14" ht="14.25" customHeight="1" x14ac:dyDescent="0.3">
      <c r="A12094" t="s">
        <v>1974</v>
      </c>
      <c r="B12094" t="s">
        <v>19</v>
      </c>
      <c r="C12094" t="s">
        <v>33</v>
      </c>
      <c r="D12094">
        <v>578.96</v>
      </c>
      <c r="E12094">
        <v>0.41</v>
      </c>
      <c r="F12094">
        <f t="shared" si="376"/>
        <v>237.37360000000001</v>
      </c>
      <c r="G12094">
        <f t="shared" si="377"/>
        <v>341.58640000000003</v>
      </c>
      <c r="H12094">
        <v>2</v>
      </c>
      <c r="I12094" s="17">
        <v>45627</v>
      </c>
      <c r="J12094" s="17">
        <v>45628</v>
      </c>
      <c r="K12094" t="s">
        <v>15</v>
      </c>
      <c r="L12094" t="s">
        <v>27</v>
      </c>
      <c r="M12094">
        <v>90.21</v>
      </c>
      <c r="N12094" t="s">
        <v>28</v>
      </c>
    </row>
    <row r="12095" spans="1:14" ht="14.25" customHeight="1" x14ac:dyDescent="0.3">
      <c r="A12095" t="s">
        <v>11223</v>
      </c>
      <c r="B12095" t="s">
        <v>41</v>
      </c>
      <c r="C12095" t="s">
        <v>14</v>
      </c>
      <c r="D12095">
        <v>580.08000000000004</v>
      </c>
      <c r="E12095">
        <v>0.42</v>
      </c>
      <c r="F12095">
        <f t="shared" si="376"/>
        <v>243.6336</v>
      </c>
      <c r="G12095">
        <f t="shared" si="377"/>
        <v>336.44640000000004</v>
      </c>
      <c r="H12095">
        <v>2</v>
      </c>
      <c r="I12095" s="17">
        <v>45298</v>
      </c>
      <c r="J12095" s="17">
        <v>45300</v>
      </c>
      <c r="K12095" t="s">
        <v>21</v>
      </c>
      <c r="L12095" t="s">
        <v>22</v>
      </c>
      <c r="M12095">
        <v>168.97</v>
      </c>
      <c r="N12095" t="s">
        <v>23</v>
      </c>
    </row>
    <row r="12096" spans="1:14" ht="14.25" customHeight="1" x14ac:dyDescent="0.3">
      <c r="A12096" t="s">
        <v>809</v>
      </c>
      <c r="B12096" t="s">
        <v>25</v>
      </c>
      <c r="C12096" t="s">
        <v>33</v>
      </c>
      <c r="D12096">
        <v>587.70000000000005</v>
      </c>
      <c r="E12096">
        <v>0.49</v>
      </c>
      <c r="F12096">
        <f t="shared" si="376"/>
        <v>287.97300000000001</v>
      </c>
      <c r="G12096">
        <f t="shared" si="377"/>
        <v>299.72700000000003</v>
      </c>
      <c r="H12096">
        <v>2</v>
      </c>
      <c r="I12096" s="17">
        <v>45585</v>
      </c>
      <c r="J12096" s="17">
        <v>45590</v>
      </c>
      <c r="K12096" t="s">
        <v>31</v>
      </c>
      <c r="L12096" t="s">
        <v>16</v>
      </c>
      <c r="M12096">
        <v>40.65</v>
      </c>
      <c r="N12096" t="s">
        <v>39</v>
      </c>
    </row>
    <row r="12097" spans="1:14" ht="14.25" customHeight="1" x14ac:dyDescent="0.3">
      <c r="A12097" t="s">
        <v>13317</v>
      </c>
      <c r="B12097" t="s">
        <v>13</v>
      </c>
      <c r="C12097" t="s">
        <v>26</v>
      </c>
      <c r="D12097">
        <v>588.97</v>
      </c>
      <c r="E12097">
        <v>0.18</v>
      </c>
      <c r="F12097">
        <f t="shared" si="376"/>
        <v>106.0146</v>
      </c>
      <c r="G12097">
        <f t="shared" si="377"/>
        <v>482.95540000000005</v>
      </c>
      <c r="H12097">
        <v>2</v>
      </c>
      <c r="I12097" s="17">
        <v>45639</v>
      </c>
      <c r="J12097" s="17">
        <v>45641</v>
      </c>
      <c r="K12097" t="s">
        <v>31</v>
      </c>
      <c r="L12097" t="s">
        <v>16</v>
      </c>
      <c r="M12097">
        <v>42.25</v>
      </c>
      <c r="N12097" t="s">
        <v>23</v>
      </c>
    </row>
    <row r="12098" spans="1:14" ht="14.25" customHeight="1" x14ac:dyDescent="0.3">
      <c r="A12098" t="s">
        <v>8537</v>
      </c>
      <c r="B12098" t="s">
        <v>13</v>
      </c>
      <c r="C12098" t="s">
        <v>36</v>
      </c>
      <c r="D12098">
        <v>589.63</v>
      </c>
      <c r="E12098">
        <v>0.47</v>
      </c>
      <c r="F12098">
        <f t="shared" ref="F12098:F12161" si="378">D12098*E12098</f>
        <v>277.12610000000001</v>
      </c>
      <c r="G12098">
        <f t="shared" ref="G12098:G12161" si="379">D12098-F12098</f>
        <v>312.50389999999999</v>
      </c>
      <c r="H12098">
        <v>2</v>
      </c>
      <c r="I12098" s="17">
        <v>44978</v>
      </c>
      <c r="J12098" s="17">
        <v>44979</v>
      </c>
      <c r="K12098" t="s">
        <v>31</v>
      </c>
      <c r="L12098" t="s">
        <v>27</v>
      </c>
      <c r="M12098">
        <v>148.63999999999999</v>
      </c>
      <c r="N12098" t="s">
        <v>39</v>
      </c>
    </row>
    <row r="12099" spans="1:14" ht="14.25" customHeight="1" x14ac:dyDescent="0.3">
      <c r="A12099" t="s">
        <v>10109</v>
      </c>
      <c r="B12099" t="s">
        <v>25</v>
      </c>
      <c r="C12099" t="s">
        <v>14</v>
      </c>
      <c r="D12099">
        <v>591.62</v>
      </c>
      <c r="E12099">
        <v>0.13</v>
      </c>
      <c r="F12099">
        <f t="shared" si="378"/>
        <v>76.910600000000002</v>
      </c>
      <c r="G12099">
        <f t="shared" si="379"/>
        <v>514.70939999999996</v>
      </c>
      <c r="H12099">
        <v>2</v>
      </c>
      <c r="I12099" s="17">
        <v>45142</v>
      </c>
      <c r="J12099" s="17">
        <v>45144</v>
      </c>
      <c r="K12099" t="s">
        <v>15</v>
      </c>
      <c r="L12099" t="s">
        <v>16</v>
      </c>
      <c r="M12099">
        <v>63.89</v>
      </c>
      <c r="N12099" t="s">
        <v>48</v>
      </c>
    </row>
    <row r="12100" spans="1:14" ht="14.25" customHeight="1" x14ac:dyDescent="0.3">
      <c r="A12100" t="s">
        <v>9645</v>
      </c>
      <c r="B12100" t="s">
        <v>25</v>
      </c>
      <c r="C12100" t="s">
        <v>26</v>
      </c>
      <c r="D12100">
        <v>593.45000000000005</v>
      </c>
      <c r="E12100">
        <v>0.36</v>
      </c>
      <c r="F12100">
        <f t="shared" si="378"/>
        <v>213.642</v>
      </c>
      <c r="G12100">
        <f t="shared" si="379"/>
        <v>379.80800000000005</v>
      </c>
      <c r="H12100">
        <v>2</v>
      </c>
      <c r="I12100" s="17">
        <v>45401</v>
      </c>
      <c r="J12100" s="17">
        <v>45407</v>
      </c>
      <c r="K12100" t="s">
        <v>31</v>
      </c>
      <c r="L12100" t="s">
        <v>16</v>
      </c>
      <c r="M12100">
        <v>173.85</v>
      </c>
      <c r="N12100" t="s">
        <v>48</v>
      </c>
    </row>
    <row r="12101" spans="1:14" ht="14.25" customHeight="1" x14ac:dyDescent="0.3">
      <c r="A12101" t="s">
        <v>14202</v>
      </c>
      <c r="B12101" t="s">
        <v>13</v>
      </c>
      <c r="C12101" t="s">
        <v>36</v>
      </c>
      <c r="D12101">
        <v>594.30999999999995</v>
      </c>
      <c r="E12101">
        <v>0.03</v>
      </c>
      <c r="F12101">
        <f t="shared" si="378"/>
        <v>17.829299999999996</v>
      </c>
      <c r="G12101">
        <f t="shared" si="379"/>
        <v>576.48069999999996</v>
      </c>
      <c r="H12101">
        <v>2</v>
      </c>
      <c r="I12101" s="17">
        <v>44966</v>
      </c>
      <c r="J12101" s="17">
        <v>44969</v>
      </c>
      <c r="K12101" t="s">
        <v>31</v>
      </c>
      <c r="L12101" t="s">
        <v>22</v>
      </c>
      <c r="M12101">
        <v>61.21</v>
      </c>
      <c r="N12101" t="s">
        <v>23</v>
      </c>
    </row>
    <row r="12102" spans="1:14" ht="14.25" customHeight="1" x14ac:dyDescent="0.3">
      <c r="A12102" t="s">
        <v>1519</v>
      </c>
      <c r="B12102" t="s">
        <v>13</v>
      </c>
      <c r="C12102" t="s">
        <v>20</v>
      </c>
      <c r="D12102">
        <v>594.49</v>
      </c>
      <c r="E12102">
        <v>0.28999999999999998</v>
      </c>
      <c r="F12102">
        <f t="shared" si="378"/>
        <v>172.40209999999999</v>
      </c>
      <c r="G12102">
        <f t="shared" si="379"/>
        <v>422.08789999999999</v>
      </c>
      <c r="H12102">
        <v>2</v>
      </c>
      <c r="I12102" s="17">
        <v>44982</v>
      </c>
      <c r="J12102" s="17">
        <v>44987</v>
      </c>
      <c r="K12102" t="s">
        <v>15</v>
      </c>
      <c r="L12102" t="s">
        <v>16</v>
      </c>
      <c r="M12102">
        <v>90.32</v>
      </c>
      <c r="N12102" t="s">
        <v>28</v>
      </c>
    </row>
    <row r="12103" spans="1:14" ht="14.25" customHeight="1" x14ac:dyDescent="0.3">
      <c r="A12103" t="s">
        <v>5055</v>
      </c>
      <c r="B12103" t="s">
        <v>41</v>
      </c>
      <c r="C12103" t="s">
        <v>26</v>
      </c>
      <c r="D12103">
        <v>596.83000000000004</v>
      </c>
      <c r="E12103">
        <v>0.37</v>
      </c>
      <c r="F12103">
        <f t="shared" si="378"/>
        <v>220.8271</v>
      </c>
      <c r="G12103">
        <f t="shared" si="379"/>
        <v>376.00290000000007</v>
      </c>
      <c r="H12103">
        <v>2</v>
      </c>
      <c r="I12103" s="17">
        <v>45440</v>
      </c>
      <c r="J12103" s="17">
        <v>45446</v>
      </c>
      <c r="K12103" t="s">
        <v>31</v>
      </c>
      <c r="L12103" t="s">
        <v>16</v>
      </c>
      <c r="M12103">
        <v>129.21</v>
      </c>
      <c r="N12103" t="s">
        <v>23</v>
      </c>
    </row>
    <row r="12104" spans="1:14" ht="14.25" customHeight="1" x14ac:dyDescent="0.3">
      <c r="A12104" t="s">
        <v>5784</v>
      </c>
      <c r="B12104" t="s">
        <v>19</v>
      </c>
      <c r="C12104" t="s">
        <v>20</v>
      </c>
      <c r="D12104">
        <v>599.30999999999995</v>
      </c>
      <c r="E12104">
        <v>0.26</v>
      </c>
      <c r="F12104">
        <f t="shared" si="378"/>
        <v>155.82059999999998</v>
      </c>
      <c r="G12104">
        <f t="shared" si="379"/>
        <v>443.48939999999993</v>
      </c>
      <c r="H12104">
        <v>2</v>
      </c>
      <c r="I12104" s="17">
        <v>45367</v>
      </c>
      <c r="J12104" s="17">
        <v>45369</v>
      </c>
      <c r="K12104" t="s">
        <v>31</v>
      </c>
      <c r="L12104" t="s">
        <v>16</v>
      </c>
      <c r="M12104">
        <v>134.91</v>
      </c>
      <c r="N12104" t="s">
        <v>28</v>
      </c>
    </row>
    <row r="12105" spans="1:14" ht="14.25" customHeight="1" x14ac:dyDescent="0.3">
      <c r="A12105" t="s">
        <v>11746</v>
      </c>
      <c r="B12105" t="s">
        <v>13</v>
      </c>
      <c r="C12105" t="s">
        <v>26</v>
      </c>
      <c r="D12105">
        <v>599.57000000000005</v>
      </c>
      <c r="E12105">
        <v>0.33</v>
      </c>
      <c r="F12105">
        <f t="shared" si="378"/>
        <v>197.85810000000004</v>
      </c>
      <c r="G12105">
        <f t="shared" si="379"/>
        <v>401.71190000000001</v>
      </c>
      <c r="H12105">
        <v>2</v>
      </c>
      <c r="I12105" s="17">
        <v>45139</v>
      </c>
      <c r="J12105" s="17">
        <v>45146</v>
      </c>
      <c r="K12105" t="s">
        <v>21</v>
      </c>
      <c r="L12105" t="s">
        <v>22</v>
      </c>
      <c r="M12105">
        <v>93.71</v>
      </c>
      <c r="N12105" t="s">
        <v>34</v>
      </c>
    </row>
    <row r="12106" spans="1:14" ht="14.25" customHeight="1" x14ac:dyDescent="0.3">
      <c r="A12106" t="s">
        <v>15353</v>
      </c>
      <c r="B12106" t="s">
        <v>13</v>
      </c>
      <c r="C12106" t="s">
        <v>20</v>
      </c>
      <c r="D12106">
        <v>600.07000000000005</v>
      </c>
      <c r="E12106">
        <v>0.36</v>
      </c>
      <c r="F12106">
        <f t="shared" si="378"/>
        <v>216.02520000000001</v>
      </c>
      <c r="G12106">
        <f t="shared" si="379"/>
        <v>384.04480000000001</v>
      </c>
      <c r="H12106">
        <v>2</v>
      </c>
      <c r="I12106" s="17">
        <v>45244</v>
      </c>
      <c r="J12106" s="17">
        <v>45250</v>
      </c>
      <c r="K12106" t="s">
        <v>31</v>
      </c>
      <c r="L12106" t="s">
        <v>16</v>
      </c>
      <c r="M12106">
        <v>179.59</v>
      </c>
      <c r="N12106" t="s">
        <v>48</v>
      </c>
    </row>
    <row r="12107" spans="1:14" ht="14.25" customHeight="1" x14ac:dyDescent="0.3">
      <c r="A12107" t="s">
        <v>3444</v>
      </c>
      <c r="B12107" t="s">
        <v>13</v>
      </c>
      <c r="C12107" t="s">
        <v>26</v>
      </c>
      <c r="D12107">
        <v>604.15</v>
      </c>
      <c r="E12107">
        <v>0.13</v>
      </c>
      <c r="F12107">
        <f t="shared" si="378"/>
        <v>78.539500000000004</v>
      </c>
      <c r="G12107">
        <f t="shared" si="379"/>
        <v>525.6105</v>
      </c>
      <c r="H12107">
        <v>2</v>
      </c>
      <c r="I12107" s="17">
        <v>45374</v>
      </c>
      <c r="J12107" s="17">
        <v>45380</v>
      </c>
      <c r="K12107" t="s">
        <v>15</v>
      </c>
      <c r="L12107" t="s">
        <v>27</v>
      </c>
      <c r="M12107">
        <v>78.64</v>
      </c>
      <c r="N12107" t="s">
        <v>39</v>
      </c>
    </row>
    <row r="12108" spans="1:14" ht="14.25" customHeight="1" x14ac:dyDescent="0.3">
      <c r="A12108" t="s">
        <v>2527</v>
      </c>
      <c r="B12108" t="s">
        <v>25</v>
      </c>
      <c r="C12108" t="s">
        <v>36</v>
      </c>
      <c r="D12108">
        <v>604.77</v>
      </c>
      <c r="E12108">
        <v>0.05</v>
      </c>
      <c r="F12108">
        <f t="shared" si="378"/>
        <v>30.238500000000002</v>
      </c>
      <c r="G12108">
        <f t="shared" si="379"/>
        <v>574.53149999999994</v>
      </c>
      <c r="H12108">
        <v>2</v>
      </c>
      <c r="I12108" s="17">
        <v>45386</v>
      </c>
      <c r="J12108" s="17">
        <v>45390</v>
      </c>
      <c r="K12108" t="s">
        <v>31</v>
      </c>
      <c r="L12108" t="s">
        <v>16</v>
      </c>
      <c r="M12108">
        <v>125.47</v>
      </c>
      <c r="N12108" t="s">
        <v>39</v>
      </c>
    </row>
    <row r="12109" spans="1:14" ht="14.25" customHeight="1" x14ac:dyDescent="0.3">
      <c r="A12109" t="s">
        <v>11803</v>
      </c>
      <c r="B12109" t="s">
        <v>25</v>
      </c>
      <c r="C12109" t="s">
        <v>36</v>
      </c>
      <c r="D12109">
        <v>605.58000000000004</v>
      </c>
      <c r="E12109">
        <v>0.3</v>
      </c>
      <c r="F12109">
        <f t="shared" si="378"/>
        <v>181.67400000000001</v>
      </c>
      <c r="G12109">
        <f t="shared" si="379"/>
        <v>423.90600000000006</v>
      </c>
      <c r="H12109">
        <v>2</v>
      </c>
      <c r="I12109" s="17">
        <v>45454</v>
      </c>
      <c r="J12109" s="17">
        <v>45461</v>
      </c>
      <c r="K12109" t="s">
        <v>15</v>
      </c>
      <c r="L12109" t="s">
        <v>16</v>
      </c>
      <c r="M12109">
        <v>163.88</v>
      </c>
      <c r="N12109" t="s">
        <v>28</v>
      </c>
    </row>
    <row r="12110" spans="1:14" ht="14.25" customHeight="1" x14ac:dyDescent="0.3">
      <c r="A12110" t="s">
        <v>6038</v>
      </c>
      <c r="B12110" t="s">
        <v>41</v>
      </c>
      <c r="C12110" t="s">
        <v>26</v>
      </c>
      <c r="D12110">
        <v>609.78</v>
      </c>
      <c r="E12110">
        <v>0.21</v>
      </c>
      <c r="F12110">
        <f t="shared" si="378"/>
        <v>128.0538</v>
      </c>
      <c r="G12110">
        <f t="shared" si="379"/>
        <v>481.72619999999995</v>
      </c>
      <c r="H12110">
        <v>2</v>
      </c>
      <c r="I12110" s="17">
        <v>45160</v>
      </c>
      <c r="J12110" s="17">
        <v>45167</v>
      </c>
      <c r="K12110" t="s">
        <v>31</v>
      </c>
      <c r="L12110" t="s">
        <v>27</v>
      </c>
      <c r="M12110">
        <v>128.36000000000001</v>
      </c>
      <c r="N12110" t="s">
        <v>28</v>
      </c>
    </row>
    <row r="12111" spans="1:14" ht="14.25" customHeight="1" x14ac:dyDescent="0.3">
      <c r="A12111" t="s">
        <v>2835</v>
      </c>
      <c r="B12111" t="s">
        <v>19</v>
      </c>
      <c r="C12111" t="s">
        <v>20</v>
      </c>
      <c r="D12111">
        <v>610.21</v>
      </c>
      <c r="E12111">
        <v>0.32</v>
      </c>
      <c r="F12111">
        <f t="shared" si="378"/>
        <v>195.2672</v>
      </c>
      <c r="G12111">
        <f t="shared" si="379"/>
        <v>414.94280000000003</v>
      </c>
      <c r="H12111">
        <v>2</v>
      </c>
      <c r="I12111" s="17">
        <v>45245</v>
      </c>
      <c r="J12111" s="17">
        <v>45251</v>
      </c>
      <c r="K12111" t="s">
        <v>31</v>
      </c>
      <c r="L12111" t="s">
        <v>22</v>
      </c>
      <c r="M12111">
        <v>128.78</v>
      </c>
      <c r="N12111" t="s">
        <v>17</v>
      </c>
    </row>
    <row r="12112" spans="1:14" ht="14.25" customHeight="1" x14ac:dyDescent="0.3">
      <c r="A12112" t="s">
        <v>15129</v>
      </c>
      <c r="B12112" t="s">
        <v>41</v>
      </c>
      <c r="C12112" t="s">
        <v>14</v>
      </c>
      <c r="D12112">
        <v>610.89</v>
      </c>
      <c r="E12112">
        <v>0.28000000000000003</v>
      </c>
      <c r="F12112">
        <f t="shared" si="378"/>
        <v>171.04920000000001</v>
      </c>
      <c r="G12112">
        <f t="shared" si="379"/>
        <v>439.84079999999994</v>
      </c>
      <c r="H12112">
        <v>2</v>
      </c>
      <c r="I12112" s="17">
        <v>45445</v>
      </c>
      <c r="J12112" s="17">
        <v>45446</v>
      </c>
      <c r="K12112" t="s">
        <v>31</v>
      </c>
      <c r="L12112" t="s">
        <v>16</v>
      </c>
      <c r="M12112">
        <v>71.510000000000005</v>
      </c>
      <c r="N12112" t="s">
        <v>23</v>
      </c>
    </row>
    <row r="12113" spans="1:14" ht="14.25" customHeight="1" x14ac:dyDescent="0.3">
      <c r="A12113" t="s">
        <v>1659</v>
      </c>
      <c r="B12113" t="s">
        <v>25</v>
      </c>
      <c r="C12113" t="s">
        <v>26</v>
      </c>
      <c r="D12113">
        <v>612.16999999999996</v>
      </c>
      <c r="E12113">
        <v>0.22</v>
      </c>
      <c r="F12113">
        <f t="shared" si="378"/>
        <v>134.67740000000001</v>
      </c>
      <c r="G12113">
        <f t="shared" si="379"/>
        <v>477.49259999999992</v>
      </c>
      <c r="H12113">
        <v>2</v>
      </c>
      <c r="I12113" s="17">
        <v>45379</v>
      </c>
      <c r="J12113" s="17">
        <v>45382</v>
      </c>
      <c r="K12113" t="s">
        <v>21</v>
      </c>
      <c r="L12113" t="s">
        <v>16</v>
      </c>
      <c r="M12113">
        <v>85.64</v>
      </c>
      <c r="N12113" t="s">
        <v>48</v>
      </c>
    </row>
    <row r="12114" spans="1:14" ht="14.25" customHeight="1" x14ac:dyDescent="0.3">
      <c r="A12114" t="s">
        <v>7261</v>
      </c>
      <c r="B12114" t="s">
        <v>13</v>
      </c>
      <c r="C12114" t="s">
        <v>26</v>
      </c>
      <c r="D12114">
        <v>613.98</v>
      </c>
      <c r="E12114">
        <v>7.0000000000000007E-2</v>
      </c>
      <c r="F12114">
        <f t="shared" si="378"/>
        <v>42.978600000000007</v>
      </c>
      <c r="G12114">
        <f t="shared" si="379"/>
        <v>571.00139999999999</v>
      </c>
      <c r="H12114">
        <v>2</v>
      </c>
      <c r="I12114" s="17">
        <v>45328</v>
      </c>
      <c r="J12114" s="17">
        <v>45331</v>
      </c>
      <c r="K12114" t="s">
        <v>21</v>
      </c>
      <c r="L12114" t="s">
        <v>16</v>
      </c>
      <c r="M12114">
        <v>145.53</v>
      </c>
      <c r="N12114" t="s">
        <v>23</v>
      </c>
    </row>
    <row r="12115" spans="1:14" ht="14.25" customHeight="1" x14ac:dyDescent="0.3">
      <c r="A12115" t="s">
        <v>13324</v>
      </c>
      <c r="B12115" t="s">
        <v>25</v>
      </c>
      <c r="C12115" t="s">
        <v>14</v>
      </c>
      <c r="D12115">
        <v>617.12</v>
      </c>
      <c r="E12115">
        <v>0.19</v>
      </c>
      <c r="F12115">
        <f t="shared" si="378"/>
        <v>117.25280000000001</v>
      </c>
      <c r="G12115">
        <f t="shared" si="379"/>
        <v>499.86720000000003</v>
      </c>
      <c r="H12115">
        <v>2</v>
      </c>
      <c r="I12115" s="17">
        <v>45211</v>
      </c>
      <c r="J12115" s="17">
        <v>45214</v>
      </c>
      <c r="K12115" t="s">
        <v>31</v>
      </c>
      <c r="L12115" t="s">
        <v>16</v>
      </c>
      <c r="M12115">
        <v>45.36</v>
      </c>
      <c r="N12115" t="s">
        <v>23</v>
      </c>
    </row>
    <row r="12116" spans="1:14" ht="14.25" customHeight="1" x14ac:dyDescent="0.3">
      <c r="A12116" t="s">
        <v>13238</v>
      </c>
      <c r="B12116" t="s">
        <v>19</v>
      </c>
      <c r="C12116" t="s">
        <v>33</v>
      </c>
      <c r="D12116">
        <v>618.32000000000005</v>
      </c>
      <c r="E12116">
        <v>0.15</v>
      </c>
      <c r="F12116">
        <f t="shared" si="378"/>
        <v>92.748000000000005</v>
      </c>
      <c r="G12116">
        <f t="shared" si="379"/>
        <v>525.572</v>
      </c>
      <c r="H12116">
        <v>2</v>
      </c>
      <c r="I12116" s="17">
        <v>45231</v>
      </c>
      <c r="J12116" s="17">
        <v>45232</v>
      </c>
      <c r="K12116" t="s">
        <v>21</v>
      </c>
      <c r="L12116" t="s">
        <v>22</v>
      </c>
      <c r="M12116">
        <v>173.07</v>
      </c>
      <c r="N12116" t="s">
        <v>39</v>
      </c>
    </row>
    <row r="12117" spans="1:14" ht="14.25" customHeight="1" x14ac:dyDescent="0.3">
      <c r="A12117" t="s">
        <v>11386</v>
      </c>
      <c r="B12117" t="s">
        <v>25</v>
      </c>
      <c r="C12117" t="s">
        <v>14</v>
      </c>
      <c r="D12117">
        <v>619.35</v>
      </c>
      <c r="E12117">
        <v>0.3</v>
      </c>
      <c r="F12117">
        <f t="shared" si="378"/>
        <v>185.80500000000001</v>
      </c>
      <c r="G12117">
        <f t="shared" si="379"/>
        <v>433.54500000000002</v>
      </c>
      <c r="H12117">
        <v>2</v>
      </c>
      <c r="I12117" s="17">
        <v>45048</v>
      </c>
      <c r="J12117" s="17">
        <v>45050</v>
      </c>
      <c r="K12117" t="s">
        <v>31</v>
      </c>
      <c r="L12117" t="s">
        <v>22</v>
      </c>
      <c r="M12117">
        <v>73.239999999999995</v>
      </c>
      <c r="N12117" t="s">
        <v>34</v>
      </c>
    </row>
    <row r="12118" spans="1:14" ht="14.25" customHeight="1" x14ac:dyDescent="0.3">
      <c r="A12118" t="s">
        <v>12337</v>
      </c>
      <c r="B12118" t="s">
        <v>25</v>
      </c>
      <c r="C12118" t="s">
        <v>26</v>
      </c>
      <c r="D12118">
        <v>620.5</v>
      </c>
      <c r="E12118">
        <v>0.16</v>
      </c>
      <c r="F12118">
        <f t="shared" si="378"/>
        <v>99.28</v>
      </c>
      <c r="G12118">
        <f t="shared" si="379"/>
        <v>521.22</v>
      </c>
      <c r="H12118">
        <v>2</v>
      </c>
      <c r="I12118" s="17">
        <v>45047</v>
      </c>
      <c r="J12118" s="17">
        <v>45051</v>
      </c>
      <c r="K12118" t="s">
        <v>21</v>
      </c>
      <c r="L12118" t="s">
        <v>27</v>
      </c>
      <c r="M12118">
        <v>171.92</v>
      </c>
      <c r="N12118" t="s">
        <v>17</v>
      </c>
    </row>
    <row r="12119" spans="1:14" ht="14.25" customHeight="1" x14ac:dyDescent="0.3">
      <c r="A12119" t="s">
        <v>14351</v>
      </c>
      <c r="B12119" t="s">
        <v>25</v>
      </c>
      <c r="C12119" t="s">
        <v>14</v>
      </c>
      <c r="D12119">
        <v>622.89</v>
      </c>
      <c r="E12119">
        <v>0.47</v>
      </c>
      <c r="F12119">
        <f t="shared" si="378"/>
        <v>292.75829999999996</v>
      </c>
      <c r="G12119">
        <f t="shared" si="379"/>
        <v>330.13170000000002</v>
      </c>
      <c r="H12119">
        <v>2</v>
      </c>
      <c r="I12119" s="17">
        <v>44979</v>
      </c>
      <c r="J12119" s="17">
        <v>44986</v>
      </c>
      <c r="K12119" t="s">
        <v>31</v>
      </c>
      <c r="L12119" t="s">
        <v>22</v>
      </c>
      <c r="M12119">
        <v>152.21</v>
      </c>
      <c r="N12119" t="s">
        <v>28</v>
      </c>
    </row>
    <row r="12120" spans="1:14" ht="14.25" customHeight="1" x14ac:dyDescent="0.3">
      <c r="A12120" t="s">
        <v>4400</v>
      </c>
      <c r="B12120" t="s">
        <v>25</v>
      </c>
      <c r="C12120" t="s">
        <v>26</v>
      </c>
      <c r="D12120">
        <v>625.04999999999995</v>
      </c>
      <c r="E12120">
        <v>0.21</v>
      </c>
      <c r="F12120">
        <f t="shared" si="378"/>
        <v>131.26049999999998</v>
      </c>
      <c r="G12120">
        <f t="shared" si="379"/>
        <v>493.78949999999998</v>
      </c>
      <c r="H12120">
        <v>2</v>
      </c>
      <c r="I12120" s="17">
        <v>45056</v>
      </c>
      <c r="J12120" s="17">
        <v>45059</v>
      </c>
      <c r="K12120" t="s">
        <v>15</v>
      </c>
      <c r="L12120" t="s">
        <v>16</v>
      </c>
      <c r="M12120">
        <v>72.19</v>
      </c>
      <c r="N12120" t="s">
        <v>17</v>
      </c>
    </row>
    <row r="12121" spans="1:14" ht="14.25" customHeight="1" x14ac:dyDescent="0.3">
      <c r="A12121" t="s">
        <v>9583</v>
      </c>
      <c r="B12121" t="s">
        <v>19</v>
      </c>
      <c r="C12121" t="s">
        <v>20</v>
      </c>
      <c r="D12121">
        <v>632.58000000000004</v>
      </c>
      <c r="E12121">
        <v>0.42</v>
      </c>
      <c r="F12121">
        <f t="shared" si="378"/>
        <v>265.68360000000001</v>
      </c>
      <c r="G12121">
        <f t="shared" si="379"/>
        <v>366.89640000000003</v>
      </c>
      <c r="H12121">
        <v>2</v>
      </c>
      <c r="I12121" s="17">
        <v>45322</v>
      </c>
      <c r="J12121" s="17">
        <v>45325</v>
      </c>
      <c r="K12121" t="s">
        <v>31</v>
      </c>
      <c r="L12121" t="s">
        <v>22</v>
      </c>
      <c r="M12121">
        <v>132.38999999999999</v>
      </c>
      <c r="N12121" t="s">
        <v>48</v>
      </c>
    </row>
    <row r="12122" spans="1:14" ht="14.25" customHeight="1" x14ac:dyDescent="0.3">
      <c r="A12122" t="s">
        <v>13986</v>
      </c>
      <c r="B12122" t="s">
        <v>41</v>
      </c>
      <c r="C12122" t="s">
        <v>33</v>
      </c>
      <c r="D12122">
        <v>634.25</v>
      </c>
      <c r="E12122">
        <v>0.2</v>
      </c>
      <c r="F12122">
        <f t="shared" si="378"/>
        <v>126.85000000000001</v>
      </c>
      <c r="G12122">
        <f t="shared" si="379"/>
        <v>507.4</v>
      </c>
      <c r="H12122">
        <v>2</v>
      </c>
      <c r="I12122" s="17">
        <v>45484</v>
      </c>
      <c r="J12122" s="17">
        <v>45487</v>
      </c>
      <c r="K12122" t="s">
        <v>21</v>
      </c>
      <c r="L12122" t="s">
        <v>22</v>
      </c>
      <c r="M12122">
        <v>57.91</v>
      </c>
      <c r="N12122" t="s">
        <v>28</v>
      </c>
    </row>
    <row r="12123" spans="1:14" ht="14.25" customHeight="1" x14ac:dyDescent="0.3">
      <c r="A12123" t="s">
        <v>1515</v>
      </c>
      <c r="B12123" t="s">
        <v>41</v>
      </c>
      <c r="C12123" t="s">
        <v>26</v>
      </c>
      <c r="D12123">
        <v>634.65</v>
      </c>
      <c r="E12123">
        <v>0.4</v>
      </c>
      <c r="F12123">
        <f t="shared" si="378"/>
        <v>253.86</v>
      </c>
      <c r="G12123">
        <f t="shared" si="379"/>
        <v>380.78999999999996</v>
      </c>
      <c r="H12123">
        <v>2</v>
      </c>
      <c r="I12123" s="17">
        <v>45612</v>
      </c>
      <c r="J12123" s="17">
        <v>45619</v>
      </c>
      <c r="K12123" t="s">
        <v>31</v>
      </c>
      <c r="L12123" t="s">
        <v>16</v>
      </c>
      <c r="M12123">
        <v>95.49</v>
      </c>
      <c r="N12123" t="s">
        <v>17</v>
      </c>
    </row>
    <row r="12124" spans="1:14" ht="14.25" customHeight="1" x14ac:dyDescent="0.3">
      <c r="A12124" t="s">
        <v>9844</v>
      </c>
      <c r="B12124" t="s">
        <v>41</v>
      </c>
      <c r="C12124" t="s">
        <v>14</v>
      </c>
      <c r="D12124">
        <v>635.57000000000005</v>
      </c>
      <c r="E12124">
        <v>7.0000000000000007E-2</v>
      </c>
      <c r="F12124">
        <f t="shared" si="378"/>
        <v>44.489900000000006</v>
      </c>
      <c r="G12124">
        <f t="shared" si="379"/>
        <v>591.08010000000002</v>
      </c>
      <c r="H12124">
        <v>2</v>
      </c>
      <c r="I12124" s="17">
        <v>45559</v>
      </c>
      <c r="J12124" s="17">
        <v>45566</v>
      </c>
      <c r="K12124" t="s">
        <v>15</v>
      </c>
      <c r="L12124" t="s">
        <v>16</v>
      </c>
      <c r="M12124">
        <v>110.82</v>
      </c>
      <c r="N12124" t="s">
        <v>34</v>
      </c>
    </row>
    <row r="12125" spans="1:14" ht="14.25" customHeight="1" x14ac:dyDescent="0.3">
      <c r="A12125" t="s">
        <v>14452</v>
      </c>
      <c r="B12125" t="s">
        <v>13</v>
      </c>
      <c r="C12125" t="s">
        <v>33</v>
      </c>
      <c r="D12125">
        <v>647.55999999999995</v>
      </c>
      <c r="E12125">
        <v>0.31</v>
      </c>
      <c r="F12125">
        <f t="shared" si="378"/>
        <v>200.74359999999999</v>
      </c>
      <c r="G12125">
        <f t="shared" si="379"/>
        <v>446.81639999999993</v>
      </c>
      <c r="H12125">
        <v>2</v>
      </c>
      <c r="I12125" s="17">
        <v>45030</v>
      </c>
      <c r="J12125" s="17">
        <v>45033</v>
      </c>
      <c r="K12125" t="s">
        <v>15</v>
      </c>
      <c r="L12125" t="s">
        <v>22</v>
      </c>
      <c r="M12125">
        <v>171.28</v>
      </c>
      <c r="N12125" t="s">
        <v>23</v>
      </c>
    </row>
    <row r="12126" spans="1:14" ht="14.25" customHeight="1" x14ac:dyDescent="0.3">
      <c r="A12126" t="s">
        <v>7436</v>
      </c>
      <c r="B12126" t="s">
        <v>19</v>
      </c>
      <c r="C12126" t="s">
        <v>20</v>
      </c>
      <c r="D12126">
        <v>647.82000000000005</v>
      </c>
      <c r="E12126">
        <v>0.05</v>
      </c>
      <c r="F12126">
        <f t="shared" si="378"/>
        <v>32.391000000000005</v>
      </c>
      <c r="G12126">
        <f t="shared" si="379"/>
        <v>615.42900000000009</v>
      </c>
      <c r="H12126">
        <v>2</v>
      </c>
      <c r="I12126" s="17">
        <v>45588</v>
      </c>
      <c r="J12126" s="17">
        <v>45592</v>
      </c>
      <c r="K12126" t="s">
        <v>21</v>
      </c>
      <c r="L12126" t="s">
        <v>27</v>
      </c>
      <c r="M12126">
        <v>148.32</v>
      </c>
      <c r="N12126" t="s">
        <v>48</v>
      </c>
    </row>
    <row r="12127" spans="1:14" ht="14.25" customHeight="1" x14ac:dyDescent="0.3">
      <c r="A12127" t="s">
        <v>15205</v>
      </c>
      <c r="B12127" t="s">
        <v>19</v>
      </c>
      <c r="C12127" t="s">
        <v>20</v>
      </c>
      <c r="D12127">
        <v>651.09</v>
      </c>
      <c r="E12127">
        <v>0.47</v>
      </c>
      <c r="F12127">
        <f t="shared" si="378"/>
        <v>306.01229999999998</v>
      </c>
      <c r="G12127">
        <f t="shared" si="379"/>
        <v>345.07770000000005</v>
      </c>
      <c r="H12127">
        <v>2</v>
      </c>
      <c r="I12127" s="17">
        <v>45650</v>
      </c>
      <c r="J12127" s="17">
        <v>45656</v>
      </c>
      <c r="K12127" t="s">
        <v>21</v>
      </c>
      <c r="L12127" t="s">
        <v>27</v>
      </c>
      <c r="M12127">
        <v>146.85</v>
      </c>
      <c r="N12127" t="s">
        <v>23</v>
      </c>
    </row>
    <row r="12128" spans="1:14" ht="14.25" customHeight="1" x14ac:dyDescent="0.3">
      <c r="A12128" t="s">
        <v>5115</v>
      </c>
      <c r="B12128" t="s">
        <v>13</v>
      </c>
      <c r="C12128" t="s">
        <v>14</v>
      </c>
      <c r="D12128">
        <v>655.92</v>
      </c>
      <c r="E12128">
        <v>0.23</v>
      </c>
      <c r="F12128">
        <f t="shared" si="378"/>
        <v>150.86160000000001</v>
      </c>
      <c r="G12128">
        <f t="shared" si="379"/>
        <v>505.05839999999995</v>
      </c>
      <c r="H12128">
        <v>2</v>
      </c>
      <c r="I12128" s="17">
        <v>45173</v>
      </c>
      <c r="J12128" s="17">
        <v>45179</v>
      </c>
      <c r="K12128" t="s">
        <v>21</v>
      </c>
      <c r="L12128" t="s">
        <v>27</v>
      </c>
      <c r="M12128">
        <v>171.44</v>
      </c>
      <c r="N12128" t="s">
        <v>23</v>
      </c>
    </row>
    <row r="12129" spans="1:14" ht="14.25" customHeight="1" x14ac:dyDescent="0.3">
      <c r="A12129" t="s">
        <v>13110</v>
      </c>
      <c r="B12129" t="s">
        <v>41</v>
      </c>
      <c r="C12129" t="s">
        <v>14</v>
      </c>
      <c r="D12129">
        <v>664.57</v>
      </c>
      <c r="E12129">
        <v>0.38</v>
      </c>
      <c r="F12129">
        <f t="shared" si="378"/>
        <v>252.53660000000002</v>
      </c>
      <c r="G12129">
        <f t="shared" si="379"/>
        <v>412.03340000000003</v>
      </c>
      <c r="H12129">
        <v>2</v>
      </c>
      <c r="I12129" s="17">
        <v>45392</v>
      </c>
      <c r="J12129" s="17">
        <v>45394</v>
      </c>
      <c r="K12129" t="s">
        <v>15</v>
      </c>
      <c r="L12129" t="s">
        <v>22</v>
      </c>
      <c r="M12129">
        <v>175.72</v>
      </c>
      <c r="N12129" t="s">
        <v>28</v>
      </c>
    </row>
    <row r="12130" spans="1:14" ht="14.25" customHeight="1" x14ac:dyDescent="0.3">
      <c r="A12130" t="s">
        <v>7422</v>
      </c>
      <c r="B12130" t="s">
        <v>19</v>
      </c>
      <c r="C12130" t="s">
        <v>36</v>
      </c>
      <c r="D12130">
        <v>666.8</v>
      </c>
      <c r="E12130">
        <v>0.38</v>
      </c>
      <c r="F12130">
        <f t="shared" si="378"/>
        <v>253.38399999999999</v>
      </c>
      <c r="G12130">
        <f t="shared" si="379"/>
        <v>413.41599999999994</v>
      </c>
      <c r="H12130">
        <v>2</v>
      </c>
      <c r="I12130" s="17">
        <v>45216</v>
      </c>
      <c r="J12130" s="17">
        <v>45217</v>
      </c>
      <c r="K12130" t="s">
        <v>15</v>
      </c>
      <c r="L12130" t="s">
        <v>27</v>
      </c>
      <c r="M12130">
        <v>105.62</v>
      </c>
      <c r="N12130" t="s">
        <v>28</v>
      </c>
    </row>
    <row r="12131" spans="1:14" ht="14.25" customHeight="1" x14ac:dyDescent="0.3">
      <c r="A12131" t="s">
        <v>6446</v>
      </c>
      <c r="B12131" t="s">
        <v>19</v>
      </c>
      <c r="C12131" t="s">
        <v>33</v>
      </c>
      <c r="D12131">
        <v>670.2</v>
      </c>
      <c r="E12131">
        <v>0.27</v>
      </c>
      <c r="F12131">
        <f t="shared" si="378"/>
        <v>180.95400000000004</v>
      </c>
      <c r="G12131">
        <f t="shared" si="379"/>
        <v>489.24599999999998</v>
      </c>
      <c r="H12131">
        <v>2</v>
      </c>
      <c r="I12131" s="17">
        <v>45120</v>
      </c>
      <c r="J12131" s="17">
        <v>45124</v>
      </c>
      <c r="K12131" t="s">
        <v>15</v>
      </c>
      <c r="L12131" t="s">
        <v>27</v>
      </c>
      <c r="M12131">
        <v>75.53</v>
      </c>
      <c r="N12131" t="s">
        <v>39</v>
      </c>
    </row>
    <row r="12132" spans="1:14" ht="14.25" customHeight="1" x14ac:dyDescent="0.3">
      <c r="A12132" t="s">
        <v>13570</v>
      </c>
      <c r="B12132" t="s">
        <v>19</v>
      </c>
      <c r="C12132" t="s">
        <v>14</v>
      </c>
      <c r="D12132">
        <v>673.24</v>
      </c>
      <c r="E12132">
        <v>0.32</v>
      </c>
      <c r="F12132">
        <f t="shared" si="378"/>
        <v>215.43680000000001</v>
      </c>
      <c r="G12132">
        <f t="shared" si="379"/>
        <v>457.8032</v>
      </c>
      <c r="H12132">
        <v>2</v>
      </c>
      <c r="I12132" s="17">
        <v>44973</v>
      </c>
      <c r="J12132" s="17">
        <v>44975</v>
      </c>
      <c r="K12132" t="s">
        <v>15</v>
      </c>
      <c r="L12132" t="s">
        <v>27</v>
      </c>
      <c r="M12132">
        <v>185.18</v>
      </c>
      <c r="N12132" t="s">
        <v>28</v>
      </c>
    </row>
    <row r="12133" spans="1:14" ht="14.25" customHeight="1" x14ac:dyDescent="0.3">
      <c r="A12133" t="s">
        <v>9837</v>
      </c>
      <c r="B12133" t="s">
        <v>41</v>
      </c>
      <c r="C12133" t="s">
        <v>20</v>
      </c>
      <c r="D12133">
        <v>676.89</v>
      </c>
      <c r="E12133">
        <v>0.46</v>
      </c>
      <c r="F12133">
        <f t="shared" si="378"/>
        <v>311.36939999999998</v>
      </c>
      <c r="G12133">
        <f t="shared" si="379"/>
        <v>365.5206</v>
      </c>
      <c r="H12133">
        <v>2</v>
      </c>
      <c r="I12133" s="17">
        <v>45147</v>
      </c>
      <c r="J12133" s="17">
        <v>45149</v>
      </c>
      <c r="K12133" t="s">
        <v>31</v>
      </c>
      <c r="L12133" t="s">
        <v>16</v>
      </c>
      <c r="M12133">
        <v>102.65</v>
      </c>
      <c r="N12133" t="s">
        <v>28</v>
      </c>
    </row>
    <row r="12134" spans="1:14" ht="14.25" customHeight="1" x14ac:dyDescent="0.3">
      <c r="A12134" t="s">
        <v>2498</v>
      </c>
      <c r="B12134" t="s">
        <v>13</v>
      </c>
      <c r="C12134" t="s">
        <v>36</v>
      </c>
      <c r="D12134">
        <v>681.96</v>
      </c>
      <c r="E12134">
        <v>0.22</v>
      </c>
      <c r="F12134">
        <f t="shared" si="378"/>
        <v>150.03120000000001</v>
      </c>
      <c r="G12134">
        <f t="shared" si="379"/>
        <v>531.92880000000002</v>
      </c>
      <c r="H12134">
        <v>2</v>
      </c>
      <c r="I12134" s="17">
        <v>45635</v>
      </c>
      <c r="J12134" s="17">
        <v>45639</v>
      </c>
      <c r="K12134" t="s">
        <v>21</v>
      </c>
      <c r="L12134" t="s">
        <v>27</v>
      </c>
      <c r="M12134">
        <v>83.43</v>
      </c>
      <c r="N12134" t="s">
        <v>17</v>
      </c>
    </row>
    <row r="12135" spans="1:14" ht="14.25" customHeight="1" x14ac:dyDescent="0.3">
      <c r="A12135" t="s">
        <v>3998</v>
      </c>
      <c r="B12135" t="s">
        <v>19</v>
      </c>
      <c r="C12135" t="s">
        <v>20</v>
      </c>
      <c r="D12135">
        <v>682.42</v>
      </c>
      <c r="E12135">
        <v>0.35</v>
      </c>
      <c r="F12135">
        <f t="shared" si="378"/>
        <v>238.84699999999998</v>
      </c>
      <c r="G12135">
        <f t="shared" si="379"/>
        <v>443.57299999999998</v>
      </c>
      <c r="H12135">
        <v>2</v>
      </c>
      <c r="I12135" s="17">
        <v>45610</v>
      </c>
      <c r="J12135" s="17">
        <v>45613</v>
      </c>
      <c r="K12135" t="s">
        <v>21</v>
      </c>
      <c r="L12135" t="s">
        <v>27</v>
      </c>
      <c r="M12135">
        <v>73.67</v>
      </c>
      <c r="N12135" t="s">
        <v>28</v>
      </c>
    </row>
    <row r="12136" spans="1:14" ht="14.25" customHeight="1" x14ac:dyDescent="0.3">
      <c r="A12136" t="s">
        <v>14400</v>
      </c>
      <c r="B12136" t="s">
        <v>19</v>
      </c>
      <c r="C12136" t="s">
        <v>26</v>
      </c>
      <c r="D12136">
        <v>684.14</v>
      </c>
      <c r="E12136">
        <v>0.44</v>
      </c>
      <c r="F12136">
        <f t="shared" si="378"/>
        <v>301.02159999999998</v>
      </c>
      <c r="G12136">
        <f t="shared" si="379"/>
        <v>383.11840000000001</v>
      </c>
      <c r="H12136">
        <v>2</v>
      </c>
      <c r="I12136" s="17">
        <v>45474</v>
      </c>
      <c r="J12136" s="17">
        <v>45475</v>
      </c>
      <c r="K12136" t="s">
        <v>21</v>
      </c>
      <c r="L12136" t="s">
        <v>22</v>
      </c>
      <c r="M12136">
        <v>36.29</v>
      </c>
      <c r="N12136" t="s">
        <v>28</v>
      </c>
    </row>
    <row r="12137" spans="1:14" ht="14.25" customHeight="1" x14ac:dyDescent="0.3">
      <c r="A12137" t="s">
        <v>8978</v>
      </c>
      <c r="B12137" t="s">
        <v>41</v>
      </c>
      <c r="C12137" t="s">
        <v>26</v>
      </c>
      <c r="D12137">
        <v>684.29</v>
      </c>
      <c r="E12137">
        <v>0.41</v>
      </c>
      <c r="F12137">
        <f t="shared" si="378"/>
        <v>280.55889999999999</v>
      </c>
      <c r="G12137">
        <f t="shared" si="379"/>
        <v>403.73109999999997</v>
      </c>
      <c r="H12137">
        <v>2</v>
      </c>
      <c r="I12137" s="17">
        <v>45268</v>
      </c>
      <c r="J12137" s="17">
        <v>45269</v>
      </c>
      <c r="K12137" t="s">
        <v>15</v>
      </c>
      <c r="L12137" t="s">
        <v>27</v>
      </c>
      <c r="M12137">
        <v>101.16</v>
      </c>
      <c r="N12137" t="s">
        <v>39</v>
      </c>
    </row>
    <row r="12138" spans="1:14" ht="14.25" customHeight="1" x14ac:dyDescent="0.3">
      <c r="A12138" t="s">
        <v>10520</v>
      </c>
      <c r="B12138" t="s">
        <v>25</v>
      </c>
      <c r="C12138" t="s">
        <v>26</v>
      </c>
      <c r="D12138">
        <v>685.19</v>
      </c>
      <c r="E12138">
        <v>0.16</v>
      </c>
      <c r="F12138">
        <f t="shared" si="378"/>
        <v>109.63040000000001</v>
      </c>
      <c r="G12138">
        <f t="shared" si="379"/>
        <v>575.55960000000005</v>
      </c>
      <c r="H12138">
        <v>2</v>
      </c>
      <c r="I12138" s="17">
        <v>45590</v>
      </c>
      <c r="J12138" s="17">
        <v>45595</v>
      </c>
      <c r="K12138" t="s">
        <v>15</v>
      </c>
      <c r="L12138" t="s">
        <v>27</v>
      </c>
      <c r="M12138">
        <v>177.11</v>
      </c>
      <c r="N12138" t="s">
        <v>28</v>
      </c>
    </row>
    <row r="12139" spans="1:14" ht="14.25" customHeight="1" x14ac:dyDescent="0.3">
      <c r="A12139" t="s">
        <v>13589</v>
      </c>
      <c r="B12139" t="s">
        <v>41</v>
      </c>
      <c r="C12139" t="s">
        <v>26</v>
      </c>
      <c r="D12139">
        <v>689.44</v>
      </c>
      <c r="E12139">
        <v>0.37</v>
      </c>
      <c r="F12139">
        <f t="shared" si="378"/>
        <v>255.09280000000001</v>
      </c>
      <c r="G12139">
        <f t="shared" si="379"/>
        <v>434.34720000000004</v>
      </c>
      <c r="H12139">
        <v>2</v>
      </c>
      <c r="I12139" s="17">
        <v>45071</v>
      </c>
      <c r="J12139" s="17">
        <v>45078</v>
      </c>
      <c r="K12139" t="s">
        <v>31</v>
      </c>
      <c r="L12139" t="s">
        <v>27</v>
      </c>
      <c r="M12139">
        <v>57.51</v>
      </c>
      <c r="N12139" t="s">
        <v>28</v>
      </c>
    </row>
    <row r="12140" spans="1:14" ht="14.25" customHeight="1" x14ac:dyDescent="0.3">
      <c r="A12140" t="s">
        <v>2549</v>
      </c>
      <c r="B12140" t="s">
        <v>13</v>
      </c>
      <c r="C12140" t="s">
        <v>20</v>
      </c>
      <c r="D12140">
        <v>689.95</v>
      </c>
      <c r="E12140">
        <v>0.28000000000000003</v>
      </c>
      <c r="F12140">
        <f t="shared" si="378"/>
        <v>193.18600000000004</v>
      </c>
      <c r="G12140">
        <f t="shared" si="379"/>
        <v>496.76400000000001</v>
      </c>
      <c r="H12140">
        <v>2</v>
      </c>
      <c r="I12140" s="17">
        <v>45398</v>
      </c>
      <c r="J12140" s="17">
        <v>45402</v>
      </c>
      <c r="K12140" t="s">
        <v>31</v>
      </c>
      <c r="L12140" t="s">
        <v>16</v>
      </c>
      <c r="M12140">
        <v>94.63</v>
      </c>
      <c r="N12140" t="s">
        <v>34</v>
      </c>
    </row>
    <row r="12141" spans="1:14" ht="14.25" customHeight="1" x14ac:dyDescent="0.3">
      <c r="A12141" t="s">
        <v>3720</v>
      </c>
      <c r="B12141" t="s">
        <v>41</v>
      </c>
      <c r="C12141" t="s">
        <v>26</v>
      </c>
      <c r="D12141">
        <v>699.86</v>
      </c>
      <c r="E12141">
        <v>0.34</v>
      </c>
      <c r="F12141">
        <f t="shared" si="378"/>
        <v>237.95240000000001</v>
      </c>
      <c r="G12141">
        <f t="shared" si="379"/>
        <v>461.9076</v>
      </c>
      <c r="H12141">
        <v>2</v>
      </c>
      <c r="I12141" s="17">
        <v>45444</v>
      </c>
      <c r="J12141" s="17">
        <v>45445</v>
      </c>
      <c r="K12141" t="s">
        <v>21</v>
      </c>
      <c r="L12141" t="s">
        <v>16</v>
      </c>
      <c r="M12141">
        <v>155.93</v>
      </c>
      <c r="N12141" t="s">
        <v>23</v>
      </c>
    </row>
    <row r="12142" spans="1:14" ht="14.25" customHeight="1" x14ac:dyDescent="0.3">
      <c r="A12142" t="s">
        <v>5495</v>
      </c>
      <c r="B12142" t="s">
        <v>13</v>
      </c>
      <c r="C12142" t="s">
        <v>33</v>
      </c>
      <c r="D12142">
        <v>699.89</v>
      </c>
      <c r="E12142">
        <v>0.47</v>
      </c>
      <c r="F12142">
        <f t="shared" si="378"/>
        <v>328.94829999999996</v>
      </c>
      <c r="G12142">
        <f t="shared" si="379"/>
        <v>370.94170000000003</v>
      </c>
      <c r="H12142">
        <v>2</v>
      </c>
      <c r="I12142" s="17">
        <v>45414</v>
      </c>
      <c r="J12142" s="17">
        <v>45421</v>
      </c>
      <c r="K12142" t="s">
        <v>15</v>
      </c>
      <c r="L12142" t="s">
        <v>22</v>
      </c>
      <c r="M12142">
        <v>149.41</v>
      </c>
      <c r="N12142" t="s">
        <v>23</v>
      </c>
    </row>
    <row r="12143" spans="1:14" ht="14.25" customHeight="1" x14ac:dyDescent="0.3">
      <c r="A12143" t="s">
        <v>873</v>
      </c>
      <c r="B12143" t="s">
        <v>13</v>
      </c>
      <c r="C12143" t="s">
        <v>36</v>
      </c>
      <c r="D12143">
        <v>713.13</v>
      </c>
      <c r="E12143">
        <v>0.17</v>
      </c>
      <c r="F12143">
        <f t="shared" si="378"/>
        <v>121.2321</v>
      </c>
      <c r="G12143">
        <f t="shared" si="379"/>
        <v>591.89789999999994</v>
      </c>
      <c r="H12143">
        <v>2</v>
      </c>
      <c r="I12143" s="17">
        <v>45400</v>
      </c>
      <c r="J12143" s="17">
        <v>45401</v>
      </c>
      <c r="K12143" t="s">
        <v>31</v>
      </c>
      <c r="L12143" t="s">
        <v>16</v>
      </c>
      <c r="M12143">
        <v>80.319999999999993</v>
      </c>
      <c r="N12143" t="s">
        <v>28</v>
      </c>
    </row>
    <row r="12144" spans="1:14" ht="14.25" customHeight="1" x14ac:dyDescent="0.3">
      <c r="A12144" t="s">
        <v>4030</v>
      </c>
      <c r="B12144" t="s">
        <v>41</v>
      </c>
      <c r="C12144" t="s">
        <v>14</v>
      </c>
      <c r="D12144">
        <v>723.6</v>
      </c>
      <c r="E12144">
        <v>0.37</v>
      </c>
      <c r="F12144">
        <f t="shared" si="378"/>
        <v>267.73200000000003</v>
      </c>
      <c r="G12144">
        <f t="shared" si="379"/>
        <v>455.86799999999999</v>
      </c>
      <c r="H12144">
        <v>2</v>
      </c>
      <c r="I12144" s="17">
        <v>45450</v>
      </c>
      <c r="J12144" s="17">
        <v>45456</v>
      </c>
      <c r="K12144" t="s">
        <v>15</v>
      </c>
      <c r="L12144" t="s">
        <v>27</v>
      </c>
      <c r="M12144">
        <v>54.74</v>
      </c>
      <c r="N12144" t="s">
        <v>17</v>
      </c>
    </row>
    <row r="12145" spans="1:14" ht="14.25" customHeight="1" x14ac:dyDescent="0.3">
      <c r="A12145" t="s">
        <v>6122</v>
      </c>
      <c r="B12145" t="s">
        <v>41</v>
      </c>
      <c r="C12145" t="s">
        <v>20</v>
      </c>
      <c r="D12145">
        <v>730.8</v>
      </c>
      <c r="E12145">
        <v>0.37</v>
      </c>
      <c r="F12145">
        <f t="shared" si="378"/>
        <v>270.39599999999996</v>
      </c>
      <c r="G12145">
        <f t="shared" si="379"/>
        <v>460.404</v>
      </c>
      <c r="H12145">
        <v>2</v>
      </c>
      <c r="I12145" s="17">
        <v>45364</v>
      </c>
      <c r="J12145" s="17">
        <v>45368</v>
      </c>
      <c r="K12145" t="s">
        <v>31</v>
      </c>
      <c r="L12145" t="s">
        <v>27</v>
      </c>
      <c r="M12145">
        <v>169.21</v>
      </c>
      <c r="N12145" t="s">
        <v>17</v>
      </c>
    </row>
    <row r="12146" spans="1:14" ht="14.25" customHeight="1" x14ac:dyDescent="0.3">
      <c r="A12146" t="s">
        <v>14246</v>
      </c>
      <c r="B12146" t="s">
        <v>25</v>
      </c>
      <c r="C12146" t="s">
        <v>20</v>
      </c>
      <c r="D12146">
        <v>736.72</v>
      </c>
      <c r="E12146">
        <v>0.09</v>
      </c>
      <c r="F12146">
        <f t="shared" si="378"/>
        <v>66.3048</v>
      </c>
      <c r="G12146">
        <f t="shared" si="379"/>
        <v>670.41520000000003</v>
      </c>
      <c r="H12146">
        <v>2</v>
      </c>
      <c r="I12146" s="17">
        <v>45508</v>
      </c>
      <c r="J12146" s="17">
        <v>45515</v>
      </c>
      <c r="K12146" t="s">
        <v>15</v>
      </c>
      <c r="L12146" t="s">
        <v>22</v>
      </c>
      <c r="M12146">
        <v>145.32</v>
      </c>
      <c r="N12146" t="s">
        <v>48</v>
      </c>
    </row>
    <row r="12147" spans="1:14" ht="14.25" customHeight="1" x14ac:dyDescent="0.3">
      <c r="A12147" t="s">
        <v>2510</v>
      </c>
      <c r="B12147" t="s">
        <v>19</v>
      </c>
      <c r="C12147" t="s">
        <v>36</v>
      </c>
      <c r="D12147">
        <v>738.71</v>
      </c>
      <c r="E12147">
        <v>0.24</v>
      </c>
      <c r="F12147">
        <f t="shared" si="378"/>
        <v>177.29040000000001</v>
      </c>
      <c r="G12147">
        <f t="shared" si="379"/>
        <v>561.41960000000006</v>
      </c>
      <c r="H12147">
        <v>2</v>
      </c>
      <c r="I12147" s="17">
        <v>45168</v>
      </c>
      <c r="J12147" s="17">
        <v>45170</v>
      </c>
      <c r="K12147" t="s">
        <v>15</v>
      </c>
      <c r="L12147" t="s">
        <v>27</v>
      </c>
      <c r="M12147">
        <v>204.22</v>
      </c>
      <c r="N12147" t="s">
        <v>17</v>
      </c>
    </row>
    <row r="12148" spans="1:14" ht="14.25" customHeight="1" x14ac:dyDescent="0.3">
      <c r="A12148" t="s">
        <v>11242</v>
      </c>
      <c r="B12148" t="s">
        <v>19</v>
      </c>
      <c r="C12148" t="s">
        <v>33</v>
      </c>
      <c r="D12148">
        <v>738.78</v>
      </c>
      <c r="E12148">
        <v>0.08</v>
      </c>
      <c r="F12148">
        <f t="shared" si="378"/>
        <v>59.102399999999996</v>
      </c>
      <c r="G12148">
        <f t="shared" si="379"/>
        <v>679.67759999999998</v>
      </c>
      <c r="H12148">
        <v>2</v>
      </c>
      <c r="I12148" s="17">
        <v>45204</v>
      </c>
      <c r="J12148" s="17">
        <v>45208</v>
      </c>
      <c r="K12148" t="s">
        <v>15</v>
      </c>
      <c r="L12148" t="s">
        <v>22</v>
      </c>
      <c r="M12148">
        <v>162.57</v>
      </c>
      <c r="N12148" t="s">
        <v>17</v>
      </c>
    </row>
    <row r="12149" spans="1:14" ht="14.25" customHeight="1" x14ac:dyDescent="0.3">
      <c r="A12149" t="s">
        <v>12615</v>
      </c>
      <c r="B12149" t="s">
        <v>13</v>
      </c>
      <c r="C12149" t="s">
        <v>14</v>
      </c>
      <c r="D12149">
        <v>740.06</v>
      </c>
      <c r="E12149">
        <v>0.22</v>
      </c>
      <c r="F12149">
        <f t="shared" si="378"/>
        <v>162.81319999999999</v>
      </c>
      <c r="G12149">
        <f t="shared" si="379"/>
        <v>577.24679999999989</v>
      </c>
      <c r="H12149">
        <v>2</v>
      </c>
      <c r="I12149" s="17">
        <v>45357</v>
      </c>
      <c r="J12149" s="17">
        <v>45359</v>
      </c>
      <c r="K12149" t="s">
        <v>15</v>
      </c>
      <c r="L12149" t="s">
        <v>27</v>
      </c>
      <c r="M12149">
        <v>161.72999999999999</v>
      </c>
      <c r="N12149" t="s">
        <v>34</v>
      </c>
    </row>
    <row r="12150" spans="1:14" ht="14.25" customHeight="1" x14ac:dyDescent="0.3">
      <c r="A12150" t="s">
        <v>2130</v>
      </c>
      <c r="B12150" t="s">
        <v>41</v>
      </c>
      <c r="C12150" t="s">
        <v>33</v>
      </c>
      <c r="D12150">
        <v>746.42</v>
      </c>
      <c r="E12150">
        <v>0.33</v>
      </c>
      <c r="F12150">
        <f t="shared" si="378"/>
        <v>246.3186</v>
      </c>
      <c r="G12150">
        <f t="shared" si="379"/>
        <v>500.10139999999996</v>
      </c>
      <c r="H12150">
        <v>2</v>
      </c>
      <c r="I12150" s="17">
        <v>45272</v>
      </c>
      <c r="J12150" s="17">
        <v>45278</v>
      </c>
      <c r="K12150" t="s">
        <v>31</v>
      </c>
      <c r="L12150" t="s">
        <v>27</v>
      </c>
      <c r="M12150">
        <v>87.65</v>
      </c>
      <c r="N12150" t="s">
        <v>48</v>
      </c>
    </row>
    <row r="12151" spans="1:14" ht="14.25" customHeight="1" x14ac:dyDescent="0.3">
      <c r="A12151" t="s">
        <v>12499</v>
      </c>
      <c r="B12151" t="s">
        <v>13</v>
      </c>
      <c r="C12151" t="s">
        <v>20</v>
      </c>
      <c r="D12151">
        <v>750.38</v>
      </c>
      <c r="E12151">
        <v>0.05</v>
      </c>
      <c r="F12151">
        <f t="shared" si="378"/>
        <v>37.518999999999998</v>
      </c>
      <c r="G12151">
        <f t="shared" si="379"/>
        <v>712.86099999999999</v>
      </c>
      <c r="H12151">
        <v>2</v>
      </c>
      <c r="I12151" s="17">
        <v>45404</v>
      </c>
      <c r="J12151" s="17">
        <v>45408</v>
      </c>
      <c r="K12151" t="s">
        <v>21</v>
      </c>
      <c r="L12151" t="s">
        <v>16</v>
      </c>
      <c r="M12151">
        <v>156.06</v>
      </c>
      <c r="N12151" t="s">
        <v>34</v>
      </c>
    </row>
    <row r="12152" spans="1:14" ht="14.25" customHeight="1" x14ac:dyDescent="0.3">
      <c r="A12152" t="s">
        <v>7489</v>
      </c>
      <c r="B12152" t="s">
        <v>19</v>
      </c>
      <c r="C12152" t="s">
        <v>36</v>
      </c>
      <c r="D12152">
        <v>762.34</v>
      </c>
      <c r="E12152">
        <v>0.01</v>
      </c>
      <c r="F12152">
        <f t="shared" si="378"/>
        <v>7.6234000000000002</v>
      </c>
      <c r="G12152">
        <f t="shared" si="379"/>
        <v>754.71660000000008</v>
      </c>
      <c r="H12152">
        <v>2</v>
      </c>
      <c r="I12152" s="17">
        <v>45454</v>
      </c>
      <c r="J12152" s="17">
        <v>45455</v>
      </c>
      <c r="K12152" t="s">
        <v>15</v>
      </c>
      <c r="L12152" t="s">
        <v>22</v>
      </c>
      <c r="M12152">
        <v>123.78</v>
      </c>
      <c r="N12152" t="s">
        <v>39</v>
      </c>
    </row>
    <row r="12153" spans="1:14" ht="14.25" customHeight="1" x14ac:dyDescent="0.3">
      <c r="A12153" t="s">
        <v>7403</v>
      </c>
      <c r="B12153" t="s">
        <v>25</v>
      </c>
      <c r="C12153" t="s">
        <v>26</v>
      </c>
      <c r="D12153">
        <v>764.48</v>
      </c>
      <c r="E12153">
        <v>0.32</v>
      </c>
      <c r="F12153">
        <f t="shared" si="378"/>
        <v>244.6336</v>
      </c>
      <c r="G12153">
        <f t="shared" si="379"/>
        <v>519.84640000000002</v>
      </c>
      <c r="H12153">
        <v>2</v>
      </c>
      <c r="I12153" s="17">
        <v>44988</v>
      </c>
      <c r="J12153" s="17">
        <v>44995</v>
      </c>
      <c r="K12153" t="s">
        <v>31</v>
      </c>
      <c r="L12153" t="s">
        <v>16</v>
      </c>
      <c r="M12153">
        <v>193.42</v>
      </c>
      <c r="N12153" t="s">
        <v>39</v>
      </c>
    </row>
    <row r="12154" spans="1:14" ht="14.25" customHeight="1" x14ac:dyDescent="0.3">
      <c r="A12154" t="s">
        <v>313</v>
      </c>
      <c r="B12154" t="s">
        <v>19</v>
      </c>
      <c r="C12154" t="s">
        <v>26</v>
      </c>
      <c r="D12154">
        <v>767.49</v>
      </c>
      <c r="E12154">
        <v>0.1</v>
      </c>
      <c r="F12154">
        <f t="shared" si="378"/>
        <v>76.749000000000009</v>
      </c>
      <c r="G12154">
        <f t="shared" si="379"/>
        <v>690.74099999999999</v>
      </c>
      <c r="H12154">
        <v>2</v>
      </c>
      <c r="I12154" s="17">
        <v>45069</v>
      </c>
      <c r="J12154" s="17">
        <v>45073</v>
      </c>
      <c r="K12154" t="s">
        <v>31</v>
      </c>
      <c r="L12154" t="s">
        <v>22</v>
      </c>
      <c r="M12154">
        <v>139.09</v>
      </c>
      <c r="N12154" t="s">
        <v>48</v>
      </c>
    </row>
    <row r="12155" spans="1:14" ht="14.25" customHeight="1" x14ac:dyDescent="0.3">
      <c r="A12155" t="s">
        <v>1946</v>
      </c>
      <c r="B12155" t="s">
        <v>41</v>
      </c>
      <c r="C12155" t="s">
        <v>26</v>
      </c>
      <c r="D12155">
        <v>776.96</v>
      </c>
      <c r="E12155">
        <v>0.01</v>
      </c>
      <c r="F12155">
        <f t="shared" si="378"/>
        <v>7.7696000000000005</v>
      </c>
      <c r="G12155">
        <f t="shared" si="379"/>
        <v>769.19040000000007</v>
      </c>
      <c r="H12155">
        <v>2</v>
      </c>
      <c r="I12155" s="17">
        <v>45515</v>
      </c>
      <c r="J12155" s="17">
        <v>45516</v>
      </c>
      <c r="K12155" t="s">
        <v>15</v>
      </c>
      <c r="L12155" t="s">
        <v>16</v>
      </c>
      <c r="M12155">
        <v>99.32</v>
      </c>
      <c r="N12155" t="s">
        <v>48</v>
      </c>
    </row>
    <row r="12156" spans="1:14" ht="14.25" customHeight="1" x14ac:dyDescent="0.3">
      <c r="A12156" t="s">
        <v>7774</v>
      </c>
      <c r="B12156" t="s">
        <v>41</v>
      </c>
      <c r="C12156" t="s">
        <v>36</v>
      </c>
      <c r="D12156">
        <v>777.33</v>
      </c>
      <c r="E12156">
        <v>0.17</v>
      </c>
      <c r="F12156">
        <f t="shared" si="378"/>
        <v>132.14610000000002</v>
      </c>
      <c r="G12156">
        <f t="shared" si="379"/>
        <v>645.18389999999999</v>
      </c>
      <c r="H12156">
        <v>2</v>
      </c>
      <c r="I12156" s="17">
        <v>45007</v>
      </c>
      <c r="J12156" s="17">
        <v>45012</v>
      </c>
      <c r="K12156" t="s">
        <v>21</v>
      </c>
      <c r="L12156" t="s">
        <v>27</v>
      </c>
      <c r="M12156">
        <v>217.56</v>
      </c>
      <c r="N12156" t="s">
        <v>28</v>
      </c>
    </row>
    <row r="12157" spans="1:14" ht="14.25" customHeight="1" x14ac:dyDescent="0.3">
      <c r="A12157" t="s">
        <v>11281</v>
      </c>
      <c r="B12157" t="s">
        <v>19</v>
      </c>
      <c r="C12157" t="s">
        <v>14</v>
      </c>
      <c r="D12157">
        <v>777.48</v>
      </c>
      <c r="E12157">
        <v>0</v>
      </c>
      <c r="F12157">
        <f t="shared" si="378"/>
        <v>0</v>
      </c>
      <c r="G12157">
        <f t="shared" si="379"/>
        <v>777.48</v>
      </c>
      <c r="H12157">
        <v>2</v>
      </c>
      <c r="I12157" s="17">
        <v>45600</v>
      </c>
      <c r="J12157" s="17">
        <v>45603</v>
      </c>
      <c r="K12157" t="s">
        <v>21</v>
      </c>
      <c r="L12157" t="s">
        <v>27</v>
      </c>
      <c r="M12157">
        <v>79.52</v>
      </c>
      <c r="N12157" t="s">
        <v>23</v>
      </c>
    </row>
    <row r="12158" spans="1:14" ht="14.25" customHeight="1" x14ac:dyDescent="0.3">
      <c r="A12158" t="s">
        <v>8095</v>
      </c>
      <c r="B12158" t="s">
        <v>25</v>
      </c>
      <c r="C12158" t="s">
        <v>33</v>
      </c>
      <c r="D12158">
        <v>780.68</v>
      </c>
      <c r="E12158">
        <v>0.02</v>
      </c>
      <c r="F12158">
        <f t="shared" si="378"/>
        <v>15.6136</v>
      </c>
      <c r="G12158">
        <f t="shared" si="379"/>
        <v>765.06639999999993</v>
      </c>
      <c r="H12158">
        <v>2</v>
      </c>
      <c r="I12158" s="17">
        <v>45506</v>
      </c>
      <c r="J12158" s="17">
        <v>45510</v>
      </c>
      <c r="K12158" t="s">
        <v>21</v>
      </c>
      <c r="L12158" t="s">
        <v>16</v>
      </c>
      <c r="M12158">
        <v>88.3</v>
      </c>
      <c r="N12158" t="s">
        <v>28</v>
      </c>
    </row>
    <row r="12159" spans="1:14" ht="14.25" customHeight="1" x14ac:dyDescent="0.3">
      <c r="A12159" t="s">
        <v>1196</v>
      </c>
      <c r="B12159" t="s">
        <v>41</v>
      </c>
      <c r="C12159" t="s">
        <v>14</v>
      </c>
      <c r="D12159">
        <v>781.18</v>
      </c>
      <c r="E12159">
        <v>0.33</v>
      </c>
      <c r="F12159">
        <f t="shared" si="378"/>
        <v>257.7894</v>
      </c>
      <c r="G12159">
        <f t="shared" si="379"/>
        <v>523.39059999999995</v>
      </c>
      <c r="H12159">
        <v>2</v>
      </c>
      <c r="I12159" s="17">
        <v>45241</v>
      </c>
      <c r="J12159" s="17">
        <v>45246</v>
      </c>
      <c r="K12159" t="s">
        <v>21</v>
      </c>
      <c r="L12159" t="s">
        <v>22</v>
      </c>
      <c r="M12159">
        <v>205.48</v>
      </c>
      <c r="N12159" t="s">
        <v>23</v>
      </c>
    </row>
    <row r="12160" spans="1:14" ht="14.25" customHeight="1" x14ac:dyDescent="0.3">
      <c r="A12160" t="s">
        <v>1369</v>
      </c>
      <c r="B12160" t="s">
        <v>13</v>
      </c>
      <c r="C12160" t="s">
        <v>26</v>
      </c>
      <c r="D12160">
        <v>783.05</v>
      </c>
      <c r="E12160">
        <v>0.25</v>
      </c>
      <c r="F12160">
        <f t="shared" si="378"/>
        <v>195.76249999999999</v>
      </c>
      <c r="G12160">
        <f t="shared" si="379"/>
        <v>587.28749999999991</v>
      </c>
      <c r="H12160">
        <v>2</v>
      </c>
      <c r="I12160" s="17">
        <v>45225</v>
      </c>
      <c r="J12160" s="17">
        <v>45227</v>
      </c>
      <c r="K12160" t="s">
        <v>21</v>
      </c>
      <c r="L12160" t="s">
        <v>27</v>
      </c>
      <c r="M12160">
        <v>157.58000000000001</v>
      </c>
      <c r="N12160" t="s">
        <v>39</v>
      </c>
    </row>
    <row r="12161" spans="1:14" ht="14.25" customHeight="1" x14ac:dyDescent="0.3">
      <c r="A12161" t="s">
        <v>1072</v>
      </c>
      <c r="B12161" t="s">
        <v>13</v>
      </c>
      <c r="C12161" t="s">
        <v>26</v>
      </c>
      <c r="D12161">
        <v>784.1</v>
      </c>
      <c r="E12161">
        <v>0</v>
      </c>
      <c r="F12161">
        <f t="shared" si="378"/>
        <v>0</v>
      </c>
      <c r="G12161">
        <f t="shared" si="379"/>
        <v>784.1</v>
      </c>
      <c r="H12161">
        <v>2</v>
      </c>
      <c r="I12161" s="17">
        <v>45425</v>
      </c>
      <c r="J12161" s="17">
        <v>45431</v>
      </c>
      <c r="K12161" t="s">
        <v>15</v>
      </c>
      <c r="L12161" t="s">
        <v>22</v>
      </c>
      <c r="M12161">
        <v>86.21</v>
      </c>
      <c r="N12161" t="s">
        <v>48</v>
      </c>
    </row>
    <row r="12162" spans="1:14" ht="14.25" customHeight="1" x14ac:dyDescent="0.3">
      <c r="A12162" t="s">
        <v>13451</v>
      </c>
      <c r="B12162" t="s">
        <v>19</v>
      </c>
      <c r="C12162" t="s">
        <v>26</v>
      </c>
      <c r="D12162">
        <v>794.46</v>
      </c>
      <c r="E12162">
        <v>0.45</v>
      </c>
      <c r="F12162">
        <f t="shared" ref="F12162:F12225" si="380">D12162*E12162</f>
        <v>357.50700000000001</v>
      </c>
      <c r="G12162">
        <f t="shared" ref="G12162:G12225" si="381">D12162-F12162</f>
        <v>436.95300000000003</v>
      </c>
      <c r="H12162">
        <v>2</v>
      </c>
      <c r="I12162" s="17">
        <v>45117</v>
      </c>
      <c r="J12162" s="17">
        <v>45118</v>
      </c>
      <c r="K12162" t="s">
        <v>31</v>
      </c>
      <c r="L12162" t="s">
        <v>27</v>
      </c>
      <c r="M12162">
        <v>167.72</v>
      </c>
      <c r="N12162" t="s">
        <v>23</v>
      </c>
    </row>
    <row r="12163" spans="1:14" ht="14.25" customHeight="1" x14ac:dyDescent="0.3">
      <c r="A12163" t="s">
        <v>10351</v>
      </c>
      <c r="B12163" t="s">
        <v>13</v>
      </c>
      <c r="C12163" t="s">
        <v>36</v>
      </c>
      <c r="D12163">
        <v>797.27</v>
      </c>
      <c r="E12163">
        <v>0.46</v>
      </c>
      <c r="F12163">
        <f t="shared" si="380"/>
        <v>366.74420000000003</v>
      </c>
      <c r="G12163">
        <f t="shared" si="381"/>
        <v>430.52579999999995</v>
      </c>
      <c r="H12163">
        <v>2</v>
      </c>
      <c r="I12163" s="17">
        <v>45497</v>
      </c>
      <c r="J12163" s="17">
        <v>45504</v>
      </c>
      <c r="K12163" t="s">
        <v>15</v>
      </c>
      <c r="L12163" t="s">
        <v>27</v>
      </c>
      <c r="M12163">
        <v>46.15</v>
      </c>
      <c r="N12163" t="s">
        <v>28</v>
      </c>
    </row>
    <row r="12164" spans="1:14" ht="14.25" customHeight="1" x14ac:dyDescent="0.3">
      <c r="A12164" t="s">
        <v>187</v>
      </c>
      <c r="B12164" t="s">
        <v>25</v>
      </c>
      <c r="C12164" t="s">
        <v>14</v>
      </c>
      <c r="D12164">
        <v>804.72</v>
      </c>
      <c r="E12164">
        <v>0.41</v>
      </c>
      <c r="F12164">
        <f t="shared" si="380"/>
        <v>329.93520000000001</v>
      </c>
      <c r="G12164">
        <f t="shared" si="381"/>
        <v>474.78480000000002</v>
      </c>
      <c r="H12164">
        <v>2</v>
      </c>
      <c r="I12164" s="17">
        <v>45458</v>
      </c>
      <c r="J12164" s="17">
        <v>45460</v>
      </c>
      <c r="K12164" t="s">
        <v>21</v>
      </c>
      <c r="L12164" t="s">
        <v>16</v>
      </c>
      <c r="M12164">
        <v>182.68</v>
      </c>
      <c r="N12164" t="s">
        <v>48</v>
      </c>
    </row>
    <row r="12165" spans="1:14" ht="14.25" customHeight="1" x14ac:dyDescent="0.3">
      <c r="A12165" t="s">
        <v>1226</v>
      </c>
      <c r="B12165" t="s">
        <v>19</v>
      </c>
      <c r="C12165" t="s">
        <v>20</v>
      </c>
      <c r="D12165">
        <v>806.98</v>
      </c>
      <c r="E12165">
        <v>0.16</v>
      </c>
      <c r="F12165">
        <f t="shared" si="380"/>
        <v>129.11680000000001</v>
      </c>
      <c r="G12165">
        <f t="shared" si="381"/>
        <v>677.86320000000001</v>
      </c>
      <c r="H12165">
        <v>2</v>
      </c>
      <c r="I12165" s="17">
        <v>45506</v>
      </c>
      <c r="J12165" s="17">
        <v>45512</v>
      </c>
      <c r="K12165" t="s">
        <v>31</v>
      </c>
      <c r="L12165" t="s">
        <v>16</v>
      </c>
      <c r="M12165">
        <v>55.3</v>
      </c>
      <c r="N12165" t="s">
        <v>23</v>
      </c>
    </row>
    <row r="12166" spans="1:14" ht="14.25" customHeight="1" x14ac:dyDescent="0.3">
      <c r="A12166" t="s">
        <v>4797</v>
      </c>
      <c r="B12166" t="s">
        <v>13</v>
      </c>
      <c r="C12166" t="s">
        <v>26</v>
      </c>
      <c r="D12166">
        <v>807.59</v>
      </c>
      <c r="E12166">
        <v>0.49</v>
      </c>
      <c r="F12166">
        <f t="shared" si="380"/>
        <v>395.71910000000003</v>
      </c>
      <c r="G12166">
        <f t="shared" si="381"/>
        <v>411.87090000000001</v>
      </c>
      <c r="H12166">
        <v>2</v>
      </c>
      <c r="I12166" s="17">
        <v>45623</v>
      </c>
      <c r="J12166" s="17">
        <v>45629</v>
      </c>
      <c r="K12166" t="s">
        <v>15</v>
      </c>
      <c r="L12166" t="s">
        <v>22</v>
      </c>
      <c r="M12166">
        <v>187.6</v>
      </c>
      <c r="N12166" t="s">
        <v>23</v>
      </c>
    </row>
    <row r="12167" spans="1:14" ht="14.25" customHeight="1" x14ac:dyDescent="0.3">
      <c r="A12167" t="s">
        <v>9661</v>
      </c>
      <c r="B12167" t="s">
        <v>25</v>
      </c>
      <c r="C12167" t="s">
        <v>20</v>
      </c>
      <c r="D12167">
        <v>811.46</v>
      </c>
      <c r="E12167">
        <v>0.49</v>
      </c>
      <c r="F12167">
        <f t="shared" si="380"/>
        <v>397.61540000000002</v>
      </c>
      <c r="G12167">
        <f t="shared" si="381"/>
        <v>413.84460000000001</v>
      </c>
      <c r="H12167">
        <v>2</v>
      </c>
      <c r="I12167" s="17">
        <v>45305</v>
      </c>
      <c r="J12167" s="17">
        <v>45306</v>
      </c>
      <c r="K12167" t="s">
        <v>31</v>
      </c>
      <c r="L12167" t="s">
        <v>22</v>
      </c>
      <c r="M12167">
        <v>237.47</v>
      </c>
      <c r="N12167" t="s">
        <v>39</v>
      </c>
    </row>
    <row r="12168" spans="1:14" ht="14.25" customHeight="1" x14ac:dyDescent="0.3">
      <c r="A12168" t="s">
        <v>6517</v>
      </c>
      <c r="B12168" t="s">
        <v>13</v>
      </c>
      <c r="C12168" t="s">
        <v>36</v>
      </c>
      <c r="D12168">
        <v>824.01</v>
      </c>
      <c r="E12168">
        <v>0.27</v>
      </c>
      <c r="F12168">
        <f t="shared" si="380"/>
        <v>222.48270000000002</v>
      </c>
      <c r="G12168">
        <f t="shared" si="381"/>
        <v>601.52729999999997</v>
      </c>
      <c r="H12168">
        <v>2</v>
      </c>
      <c r="I12168" s="17">
        <v>45025</v>
      </c>
      <c r="J12168" s="17">
        <v>45027</v>
      </c>
      <c r="K12168" t="s">
        <v>15</v>
      </c>
      <c r="L12168" t="s">
        <v>16</v>
      </c>
      <c r="M12168">
        <v>145.83000000000001</v>
      </c>
      <c r="N12168" t="s">
        <v>23</v>
      </c>
    </row>
    <row r="12169" spans="1:14" ht="14.25" customHeight="1" x14ac:dyDescent="0.3">
      <c r="A12169" t="s">
        <v>7708</v>
      </c>
      <c r="B12169" t="s">
        <v>25</v>
      </c>
      <c r="C12169" t="s">
        <v>20</v>
      </c>
      <c r="D12169">
        <v>824.04</v>
      </c>
      <c r="E12169">
        <v>0.25</v>
      </c>
      <c r="F12169">
        <f t="shared" si="380"/>
        <v>206.01</v>
      </c>
      <c r="G12169">
        <f t="shared" si="381"/>
        <v>618.03</v>
      </c>
      <c r="H12169">
        <v>2</v>
      </c>
      <c r="I12169" s="17">
        <v>45442</v>
      </c>
      <c r="J12169" s="17">
        <v>45444</v>
      </c>
      <c r="K12169" t="s">
        <v>21</v>
      </c>
      <c r="L12169" t="s">
        <v>27</v>
      </c>
      <c r="M12169">
        <v>67.400000000000006</v>
      </c>
      <c r="N12169" t="s">
        <v>23</v>
      </c>
    </row>
    <row r="12170" spans="1:14" ht="14.25" customHeight="1" x14ac:dyDescent="0.3">
      <c r="A12170" t="s">
        <v>11365</v>
      </c>
      <c r="B12170" t="s">
        <v>41</v>
      </c>
      <c r="C12170" t="s">
        <v>14</v>
      </c>
      <c r="D12170">
        <v>830.35</v>
      </c>
      <c r="E12170">
        <v>0.3</v>
      </c>
      <c r="F12170">
        <f t="shared" si="380"/>
        <v>249.10499999999999</v>
      </c>
      <c r="G12170">
        <f t="shared" si="381"/>
        <v>581.245</v>
      </c>
      <c r="H12170">
        <v>2</v>
      </c>
      <c r="I12170" s="17">
        <v>45407</v>
      </c>
      <c r="J12170" s="17">
        <v>45413</v>
      </c>
      <c r="K12170" t="s">
        <v>21</v>
      </c>
      <c r="L12170" t="s">
        <v>16</v>
      </c>
      <c r="M12170">
        <v>116.15</v>
      </c>
      <c r="N12170" t="s">
        <v>23</v>
      </c>
    </row>
    <row r="12171" spans="1:14" ht="14.25" customHeight="1" x14ac:dyDescent="0.3">
      <c r="A12171" t="s">
        <v>1355</v>
      </c>
      <c r="B12171" t="s">
        <v>25</v>
      </c>
      <c r="C12171" t="s">
        <v>36</v>
      </c>
      <c r="D12171">
        <v>831.58</v>
      </c>
      <c r="E12171">
        <v>0.36</v>
      </c>
      <c r="F12171">
        <f t="shared" si="380"/>
        <v>299.36880000000002</v>
      </c>
      <c r="G12171">
        <f t="shared" si="381"/>
        <v>532.21119999999996</v>
      </c>
      <c r="H12171">
        <v>2</v>
      </c>
      <c r="I12171" s="17">
        <v>45369</v>
      </c>
      <c r="J12171" s="17">
        <v>45376</v>
      </c>
      <c r="K12171" t="s">
        <v>31</v>
      </c>
      <c r="L12171" t="s">
        <v>16</v>
      </c>
      <c r="M12171">
        <v>103.73</v>
      </c>
      <c r="N12171" t="s">
        <v>28</v>
      </c>
    </row>
    <row r="12172" spans="1:14" ht="14.25" customHeight="1" x14ac:dyDescent="0.3">
      <c r="A12172" t="s">
        <v>5705</v>
      </c>
      <c r="B12172" t="s">
        <v>13</v>
      </c>
      <c r="C12172" t="s">
        <v>14</v>
      </c>
      <c r="D12172">
        <v>832.86</v>
      </c>
      <c r="E12172">
        <v>0.24</v>
      </c>
      <c r="F12172">
        <f t="shared" si="380"/>
        <v>199.88640000000001</v>
      </c>
      <c r="G12172">
        <f t="shared" si="381"/>
        <v>632.97360000000003</v>
      </c>
      <c r="H12172">
        <v>2</v>
      </c>
      <c r="I12172" s="17">
        <v>45202</v>
      </c>
      <c r="J12172" s="17">
        <v>45205</v>
      </c>
      <c r="K12172" t="s">
        <v>21</v>
      </c>
      <c r="L12172" t="s">
        <v>27</v>
      </c>
      <c r="M12172">
        <v>129.03</v>
      </c>
      <c r="N12172" t="s">
        <v>17</v>
      </c>
    </row>
    <row r="12173" spans="1:14" ht="14.25" customHeight="1" x14ac:dyDescent="0.3">
      <c r="A12173" t="s">
        <v>9503</v>
      </c>
      <c r="B12173" t="s">
        <v>19</v>
      </c>
      <c r="C12173" t="s">
        <v>33</v>
      </c>
      <c r="D12173">
        <v>836.35</v>
      </c>
      <c r="E12173">
        <v>0.03</v>
      </c>
      <c r="F12173">
        <f t="shared" si="380"/>
        <v>25.090499999999999</v>
      </c>
      <c r="G12173">
        <f t="shared" si="381"/>
        <v>811.2595</v>
      </c>
      <c r="H12173">
        <v>2</v>
      </c>
      <c r="I12173" s="17">
        <v>45268</v>
      </c>
      <c r="J12173" s="17">
        <v>45269</v>
      </c>
      <c r="K12173" t="s">
        <v>15</v>
      </c>
      <c r="L12173" t="s">
        <v>27</v>
      </c>
      <c r="M12173">
        <v>188.36</v>
      </c>
      <c r="N12173" t="s">
        <v>48</v>
      </c>
    </row>
    <row r="12174" spans="1:14" ht="14.25" customHeight="1" x14ac:dyDescent="0.3">
      <c r="A12174" t="s">
        <v>3716</v>
      </c>
      <c r="B12174" t="s">
        <v>41</v>
      </c>
      <c r="C12174" t="s">
        <v>20</v>
      </c>
      <c r="D12174">
        <v>836.45</v>
      </c>
      <c r="E12174">
        <v>0.26</v>
      </c>
      <c r="F12174">
        <f t="shared" si="380"/>
        <v>217.47700000000003</v>
      </c>
      <c r="G12174">
        <f t="shared" si="381"/>
        <v>618.97299999999996</v>
      </c>
      <c r="H12174">
        <v>2</v>
      </c>
      <c r="I12174" s="17">
        <v>45389</v>
      </c>
      <c r="J12174" s="17">
        <v>45390</v>
      </c>
      <c r="K12174" t="s">
        <v>21</v>
      </c>
      <c r="L12174" t="s">
        <v>22</v>
      </c>
      <c r="M12174">
        <v>85.68</v>
      </c>
      <c r="N12174" t="s">
        <v>17</v>
      </c>
    </row>
    <row r="12175" spans="1:14" ht="14.25" customHeight="1" x14ac:dyDescent="0.3">
      <c r="A12175" t="s">
        <v>14867</v>
      </c>
      <c r="B12175" t="s">
        <v>25</v>
      </c>
      <c r="C12175" t="s">
        <v>33</v>
      </c>
      <c r="D12175">
        <v>838.55</v>
      </c>
      <c r="E12175">
        <v>0.06</v>
      </c>
      <c r="F12175">
        <f t="shared" si="380"/>
        <v>50.312999999999995</v>
      </c>
      <c r="G12175">
        <f t="shared" si="381"/>
        <v>788.23699999999997</v>
      </c>
      <c r="H12175">
        <v>2</v>
      </c>
      <c r="I12175" s="17">
        <v>45556</v>
      </c>
      <c r="J12175" s="17">
        <v>45557</v>
      </c>
      <c r="K12175" t="s">
        <v>15</v>
      </c>
      <c r="L12175" t="s">
        <v>27</v>
      </c>
      <c r="M12175">
        <v>120.05</v>
      </c>
      <c r="N12175" t="s">
        <v>17</v>
      </c>
    </row>
    <row r="12176" spans="1:14" ht="14.25" customHeight="1" x14ac:dyDescent="0.3">
      <c r="A12176" t="s">
        <v>11564</v>
      </c>
      <c r="B12176" t="s">
        <v>25</v>
      </c>
      <c r="C12176" t="s">
        <v>26</v>
      </c>
      <c r="D12176">
        <v>839.13</v>
      </c>
      <c r="E12176">
        <v>0.45</v>
      </c>
      <c r="F12176">
        <f t="shared" si="380"/>
        <v>377.60849999999999</v>
      </c>
      <c r="G12176">
        <f t="shared" si="381"/>
        <v>461.5215</v>
      </c>
      <c r="H12176">
        <v>2</v>
      </c>
      <c r="I12176" s="17">
        <v>45064</v>
      </c>
      <c r="J12176" s="17">
        <v>45071</v>
      </c>
      <c r="K12176" t="s">
        <v>15</v>
      </c>
      <c r="L12176" t="s">
        <v>27</v>
      </c>
      <c r="M12176">
        <v>159.37</v>
      </c>
      <c r="N12176" t="s">
        <v>39</v>
      </c>
    </row>
    <row r="12177" spans="1:14" ht="14.25" customHeight="1" x14ac:dyDescent="0.3">
      <c r="A12177" t="s">
        <v>12870</v>
      </c>
      <c r="B12177" t="s">
        <v>13</v>
      </c>
      <c r="C12177" t="s">
        <v>26</v>
      </c>
      <c r="D12177">
        <v>841.73</v>
      </c>
      <c r="E12177">
        <v>0.18</v>
      </c>
      <c r="F12177">
        <f t="shared" si="380"/>
        <v>151.51140000000001</v>
      </c>
      <c r="G12177">
        <f t="shared" si="381"/>
        <v>690.21860000000004</v>
      </c>
      <c r="H12177">
        <v>2</v>
      </c>
      <c r="I12177" s="17">
        <v>45460</v>
      </c>
      <c r="J12177" s="17">
        <v>45462</v>
      </c>
      <c r="K12177" t="s">
        <v>15</v>
      </c>
      <c r="L12177" t="s">
        <v>27</v>
      </c>
      <c r="M12177">
        <v>250.27</v>
      </c>
      <c r="N12177" t="s">
        <v>34</v>
      </c>
    </row>
    <row r="12178" spans="1:14" ht="14.25" customHeight="1" x14ac:dyDescent="0.3">
      <c r="A12178" t="s">
        <v>10013</v>
      </c>
      <c r="B12178" t="s">
        <v>19</v>
      </c>
      <c r="C12178" t="s">
        <v>14</v>
      </c>
      <c r="D12178">
        <v>842.67</v>
      </c>
      <c r="E12178">
        <v>0.4</v>
      </c>
      <c r="F12178">
        <f t="shared" si="380"/>
        <v>337.06799999999998</v>
      </c>
      <c r="G12178">
        <f t="shared" si="381"/>
        <v>505.60199999999998</v>
      </c>
      <c r="H12178">
        <v>2</v>
      </c>
      <c r="I12178" s="17">
        <v>44976</v>
      </c>
      <c r="J12178" s="17">
        <v>44982</v>
      </c>
      <c r="K12178" t="s">
        <v>15</v>
      </c>
      <c r="L12178" t="s">
        <v>16</v>
      </c>
      <c r="M12178">
        <v>188.3</v>
      </c>
      <c r="N12178" t="s">
        <v>23</v>
      </c>
    </row>
    <row r="12179" spans="1:14" ht="14.25" customHeight="1" x14ac:dyDescent="0.3">
      <c r="A12179" t="s">
        <v>240</v>
      </c>
      <c r="B12179" t="s">
        <v>19</v>
      </c>
      <c r="C12179" t="s">
        <v>26</v>
      </c>
      <c r="D12179">
        <v>844.24</v>
      </c>
      <c r="E12179">
        <v>0</v>
      </c>
      <c r="F12179">
        <f t="shared" si="380"/>
        <v>0</v>
      </c>
      <c r="G12179">
        <f t="shared" si="381"/>
        <v>844.24</v>
      </c>
      <c r="H12179">
        <v>2</v>
      </c>
      <c r="I12179" s="17">
        <v>45493</v>
      </c>
      <c r="J12179" s="17">
        <v>45498</v>
      </c>
      <c r="K12179" t="s">
        <v>21</v>
      </c>
      <c r="L12179" t="s">
        <v>22</v>
      </c>
      <c r="M12179">
        <v>47.74</v>
      </c>
      <c r="N12179" t="s">
        <v>28</v>
      </c>
    </row>
    <row r="12180" spans="1:14" ht="14.25" customHeight="1" x14ac:dyDescent="0.3">
      <c r="A12180" t="s">
        <v>8664</v>
      </c>
      <c r="B12180" t="s">
        <v>41</v>
      </c>
      <c r="C12180" t="s">
        <v>33</v>
      </c>
      <c r="D12180">
        <v>845.26</v>
      </c>
      <c r="E12180">
        <v>0.2</v>
      </c>
      <c r="F12180">
        <f t="shared" si="380"/>
        <v>169.05200000000002</v>
      </c>
      <c r="G12180">
        <f t="shared" si="381"/>
        <v>676.20799999999997</v>
      </c>
      <c r="H12180">
        <v>2</v>
      </c>
      <c r="I12180" s="17">
        <v>45116</v>
      </c>
      <c r="J12180" s="17">
        <v>45121</v>
      </c>
      <c r="K12180" t="s">
        <v>31</v>
      </c>
      <c r="L12180" t="s">
        <v>22</v>
      </c>
      <c r="M12180">
        <v>116.93</v>
      </c>
      <c r="N12180" t="s">
        <v>28</v>
      </c>
    </row>
    <row r="12181" spans="1:14" ht="14.25" customHeight="1" x14ac:dyDescent="0.3">
      <c r="A12181" t="s">
        <v>11224</v>
      </c>
      <c r="B12181" t="s">
        <v>25</v>
      </c>
      <c r="C12181" t="s">
        <v>26</v>
      </c>
      <c r="D12181">
        <v>849.68</v>
      </c>
      <c r="E12181">
        <v>0.14000000000000001</v>
      </c>
      <c r="F12181">
        <f t="shared" si="380"/>
        <v>118.9552</v>
      </c>
      <c r="G12181">
        <f t="shared" si="381"/>
        <v>730.72479999999996</v>
      </c>
      <c r="H12181">
        <v>2</v>
      </c>
      <c r="I12181" s="17">
        <v>45613</v>
      </c>
      <c r="J12181" s="17">
        <v>45616</v>
      </c>
      <c r="K12181" t="s">
        <v>15</v>
      </c>
      <c r="L12181" t="s">
        <v>22</v>
      </c>
      <c r="M12181">
        <v>82.2</v>
      </c>
      <c r="N12181" t="s">
        <v>48</v>
      </c>
    </row>
    <row r="12182" spans="1:14" ht="14.25" customHeight="1" x14ac:dyDescent="0.3">
      <c r="A12182" t="s">
        <v>7008</v>
      </c>
      <c r="B12182" t="s">
        <v>19</v>
      </c>
      <c r="C12182" t="s">
        <v>20</v>
      </c>
      <c r="D12182">
        <v>849.88</v>
      </c>
      <c r="E12182">
        <v>0.26</v>
      </c>
      <c r="F12182">
        <f t="shared" si="380"/>
        <v>220.96880000000002</v>
      </c>
      <c r="G12182">
        <f t="shared" si="381"/>
        <v>628.91120000000001</v>
      </c>
      <c r="H12182">
        <v>2</v>
      </c>
      <c r="I12182" s="17">
        <v>45642</v>
      </c>
      <c r="J12182" s="17">
        <v>45649</v>
      </c>
      <c r="K12182" t="s">
        <v>31</v>
      </c>
      <c r="L12182" t="s">
        <v>22</v>
      </c>
      <c r="M12182">
        <v>99.14</v>
      </c>
      <c r="N12182" t="s">
        <v>48</v>
      </c>
    </row>
    <row r="12183" spans="1:14" ht="14.25" customHeight="1" x14ac:dyDescent="0.3">
      <c r="A12183" t="s">
        <v>7809</v>
      </c>
      <c r="B12183" t="s">
        <v>25</v>
      </c>
      <c r="C12183" t="s">
        <v>26</v>
      </c>
      <c r="D12183">
        <v>850.48</v>
      </c>
      <c r="E12183">
        <v>0.23</v>
      </c>
      <c r="F12183">
        <f t="shared" si="380"/>
        <v>195.6104</v>
      </c>
      <c r="G12183">
        <f t="shared" si="381"/>
        <v>654.86959999999999</v>
      </c>
      <c r="H12183">
        <v>2</v>
      </c>
      <c r="I12183" s="17">
        <v>45622</v>
      </c>
      <c r="J12183" s="17">
        <v>45627</v>
      </c>
      <c r="K12183" t="s">
        <v>15</v>
      </c>
      <c r="L12183" t="s">
        <v>22</v>
      </c>
      <c r="M12183">
        <v>145.84</v>
      </c>
      <c r="N12183" t="s">
        <v>39</v>
      </c>
    </row>
    <row r="12184" spans="1:14" ht="14.25" customHeight="1" x14ac:dyDescent="0.3">
      <c r="A12184" t="s">
        <v>3351</v>
      </c>
      <c r="B12184" t="s">
        <v>13</v>
      </c>
      <c r="C12184" t="s">
        <v>14</v>
      </c>
      <c r="D12184">
        <v>857.6</v>
      </c>
      <c r="E12184">
        <v>0.24</v>
      </c>
      <c r="F12184">
        <f t="shared" si="380"/>
        <v>205.82399999999998</v>
      </c>
      <c r="G12184">
        <f t="shared" si="381"/>
        <v>651.77600000000007</v>
      </c>
      <c r="H12184">
        <v>2</v>
      </c>
      <c r="I12184" s="17">
        <v>45642</v>
      </c>
      <c r="J12184" s="17">
        <v>45643</v>
      </c>
      <c r="K12184" t="s">
        <v>21</v>
      </c>
      <c r="L12184" t="s">
        <v>27</v>
      </c>
      <c r="M12184">
        <v>107.96</v>
      </c>
      <c r="N12184" t="s">
        <v>28</v>
      </c>
    </row>
    <row r="12185" spans="1:14" ht="14.25" customHeight="1" x14ac:dyDescent="0.3">
      <c r="A12185" t="s">
        <v>3947</v>
      </c>
      <c r="B12185" t="s">
        <v>25</v>
      </c>
      <c r="C12185" t="s">
        <v>26</v>
      </c>
      <c r="D12185">
        <v>864.58</v>
      </c>
      <c r="E12185">
        <v>0.23</v>
      </c>
      <c r="F12185">
        <f t="shared" si="380"/>
        <v>198.85340000000002</v>
      </c>
      <c r="G12185">
        <f t="shared" si="381"/>
        <v>665.72659999999996</v>
      </c>
      <c r="H12185">
        <v>2</v>
      </c>
      <c r="I12185" s="17">
        <v>45129</v>
      </c>
      <c r="J12185" s="17">
        <v>45134</v>
      </c>
      <c r="K12185" t="s">
        <v>31</v>
      </c>
      <c r="L12185" t="s">
        <v>22</v>
      </c>
      <c r="M12185">
        <v>146.33000000000001</v>
      </c>
      <c r="N12185" t="s">
        <v>48</v>
      </c>
    </row>
    <row r="12186" spans="1:14" ht="14.25" customHeight="1" x14ac:dyDescent="0.3">
      <c r="A12186" t="s">
        <v>14436</v>
      </c>
      <c r="B12186" t="s">
        <v>13</v>
      </c>
      <c r="C12186" t="s">
        <v>26</v>
      </c>
      <c r="D12186">
        <v>865.16</v>
      </c>
      <c r="E12186">
        <v>0.27</v>
      </c>
      <c r="F12186">
        <f t="shared" si="380"/>
        <v>233.5932</v>
      </c>
      <c r="G12186">
        <f t="shared" si="381"/>
        <v>631.56679999999994</v>
      </c>
      <c r="H12186">
        <v>2</v>
      </c>
      <c r="I12186" s="17">
        <v>44970</v>
      </c>
      <c r="J12186" s="17">
        <v>44976</v>
      </c>
      <c r="K12186" t="s">
        <v>31</v>
      </c>
      <c r="L12186" t="s">
        <v>27</v>
      </c>
      <c r="M12186">
        <v>208.93</v>
      </c>
      <c r="N12186" t="s">
        <v>39</v>
      </c>
    </row>
    <row r="12187" spans="1:14" ht="14.25" customHeight="1" x14ac:dyDescent="0.3">
      <c r="A12187" t="s">
        <v>13224</v>
      </c>
      <c r="B12187" t="s">
        <v>13</v>
      </c>
      <c r="C12187" t="s">
        <v>20</v>
      </c>
      <c r="D12187">
        <v>868.17</v>
      </c>
      <c r="E12187">
        <v>0.31</v>
      </c>
      <c r="F12187">
        <f t="shared" si="380"/>
        <v>269.1327</v>
      </c>
      <c r="G12187">
        <f t="shared" si="381"/>
        <v>599.03729999999996</v>
      </c>
      <c r="H12187">
        <v>2</v>
      </c>
      <c r="I12187" s="17">
        <v>45404</v>
      </c>
      <c r="J12187" s="17">
        <v>45408</v>
      </c>
      <c r="K12187" t="s">
        <v>21</v>
      </c>
      <c r="L12187" t="s">
        <v>16</v>
      </c>
      <c r="M12187">
        <v>161.75</v>
      </c>
      <c r="N12187" t="s">
        <v>28</v>
      </c>
    </row>
    <row r="12188" spans="1:14" ht="14.25" customHeight="1" x14ac:dyDescent="0.3">
      <c r="A12188" t="s">
        <v>4882</v>
      </c>
      <c r="B12188" t="s">
        <v>41</v>
      </c>
      <c r="C12188" t="s">
        <v>36</v>
      </c>
      <c r="D12188">
        <v>868.4</v>
      </c>
      <c r="E12188">
        <v>0.21</v>
      </c>
      <c r="F12188">
        <f t="shared" si="380"/>
        <v>182.36399999999998</v>
      </c>
      <c r="G12188">
        <f t="shared" si="381"/>
        <v>686.03600000000006</v>
      </c>
      <c r="H12188">
        <v>2</v>
      </c>
      <c r="I12188" s="17">
        <v>45048</v>
      </c>
      <c r="J12188" s="17">
        <v>45049</v>
      </c>
      <c r="K12188" t="s">
        <v>31</v>
      </c>
      <c r="L12188" t="s">
        <v>22</v>
      </c>
      <c r="M12188">
        <v>249.56</v>
      </c>
      <c r="N12188" t="s">
        <v>48</v>
      </c>
    </row>
    <row r="12189" spans="1:14" ht="14.25" customHeight="1" x14ac:dyDescent="0.3">
      <c r="A12189" t="s">
        <v>9907</v>
      </c>
      <c r="B12189" t="s">
        <v>25</v>
      </c>
      <c r="C12189" t="s">
        <v>33</v>
      </c>
      <c r="D12189">
        <v>869.28</v>
      </c>
      <c r="E12189">
        <v>0.47</v>
      </c>
      <c r="F12189">
        <f t="shared" si="380"/>
        <v>408.56159999999994</v>
      </c>
      <c r="G12189">
        <f t="shared" si="381"/>
        <v>460.71840000000003</v>
      </c>
      <c r="H12189">
        <v>2</v>
      </c>
      <c r="I12189" s="17">
        <v>45080</v>
      </c>
      <c r="J12189" s="17">
        <v>45087</v>
      </c>
      <c r="K12189" t="s">
        <v>21</v>
      </c>
      <c r="L12189" t="s">
        <v>22</v>
      </c>
      <c r="M12189">
        <v>59.09</v>
      </c>
      <c r="N12189" t="s">
        <v>39</v>
      </c>
    </row>
    <row r="12190" spans="1:14" ht="14.25" customHeight="1" x14ac:dyDescent="0.3">
      <c r="A12190" t="s">
        <v>7633</v>
      </c>
      <c r="B12190" t="s">
        <v>13</v>
      </c>
      <c r="C12190" t="s">
        <v>36</v>
      </c>
      <c r="D12190">
        <v>870.45</v>
      </c>
      <c r="E12190">
        <v>0.01</v>
      </c>
      <c r="F12190">
        <f t="shared" si="380"/>
        <v>8.7045000000000012</v>
      </c>
      <c r="G12190">
        <f t="shared" si="381"/>
        <v>861.74549999999999</v>
      </c>
      <c r="H12190">
        <v>2</v>
      </c>
      <c r="I12190" s="17">
        <v>45208</v>
      </c>
      <c r="J12190" s="17">
        <v>45209</v>
      </c>
      <c r="K12190" t="s">
        <v>15</v>
      </c>
      <c r="L12190" t="s">
        <v>16</v>
      </c>
      <c r="M12190">
        <v>57.1</v>
      </c>
      <c r="N12190" t="s">
        <v>17</v>
      </c>
    </row>
    <row r="12191" spans="1:14" ht="14.25" customHeight="1" x14ac:dyDescent="0.3">
      <c r="A12191" t="s">
        <v>585</v>
      </c>
      <c r="B12191" t="s">
        <v>25</v>
      </c>
      <c r="C12191" t="s">
        <v>20</v>
      </c>
      <c r="D12191">
        <v>871.14</v>
      </c>
      <c r="E12191">
        <v>0.15</v>
      </c>
      <c r="F12191">
        <f t="shared" si="380"/>
        <v>130.67099999999999</v>
      </c>
      <c r="G12191">
        <f t="shared" si="381"/>
        <v>740.46900000000005</v>
      </c>
      <c r="H12191">
        <v>2</v>
      </c>
      <c r="I12191" s="17">
        <v>45442</v>
      </c>
      <c r="J12191" s="17">
        <v>45449</v>
      </c>
      <c r="K12191" t="s">
        <v>15</v>
      </c>
      <c r="L12191" t="s">
        <v>27</v>
      </c>
      <c r="M12191">
        <v>122.99</v>
      </c>
      <c r="N12191" t="s">
        <v>23</v>
      </c>
    </row>
    <row r="12192" spans="1:14" ht="14.25" customHeight="1" x14ac:dyDescent="0.3">
      <c r="A12192" t="s">
        <v>7208</v>
      </c>
      <c r="B12192" t="s">
        <v>19</v>
      </c>
      <c r="C12192" t="s">
        <v>14</v>
      </c>
      <c r="D12192">
        <v>873.64</v>
      </c>
      <c r="E12192">
        <v>0.06</v>
      </c>
      <c r="F12192">
        <f t="shared" si="380"/>
        <v>52.418399999999998</v>
      </c>
      <c r="G12192">
        <f t="shared" si="381"/>
        <v>821.22159999999997</v>
      </c>
      <c r="H12192">
        <v>2</v>
      </c>
      <c r="I12192" s="17">
        <v>45207</v>
      </c>
      <c r="J12192" s="17">
        <v>45211</v>
      </c>
      <c r="K12192" t="s">
        <v>21</v>
      </c>
      <c r="L12192" t="s">
        <v>27</v>
      </c>
      <c r="M12192">
        <v>63.53</v>
      </c>
      <c r="N12192" t="s">
        <v>23</v>
      </c>
    </row>
    <row r="12193" spans="1:14" ht="14.25" customHeight="1" x14ac:dyDescent="0.3">
      <c r="A12193" t="s">
        <v>11280</v>
      </c>
      <c r="B12193" t="s">
        <v>19</v>
      </c>
      <c r="C12193" t="s">
        <v>14</v>
      </c>
      <c r="D12193">
        <v>877.46</v>
      </c>
      <c r="E12193">
        <v>0.3</v>
      </c>
      <c r="F12193">
        <f t="shared" si="380"/>
        <v>263.238</v>
      </c>
      <c r="G12193">
        <f t="shared" si="381"/>
        <v>614.22199999999998</v>
      </c>
      <c r="H12193">
        <v>2</v>
      </c>
      <c r="I12193" s="17">
        <v>45482</v>
      </c>
      <c r="J12193" s="17">
        <v>45484</v>
      </c>
      <c r="K12193" t="s">
        <v>31</v>
      </c>
      <c r="L12193" t="s">
        <v>22</v>
      </c>
      <c r="M12193">
        <v>185.03</v>
      </c>
      <c r="N12193" t="s">
        <v>23</v>
      </c>
    </row>
    <row r="12194" spans="1:14" ht="14.25" customHeight="1" x14ac:dyDescent="0.3">
      <c r="A12194" t="s">
        <v>10940</v>
      </c>
      <c r="B12194" t="s">
        <v>19</v>
      </c>
      <c r="C12194" t="s">
        <v>26</v>
      </c>
      <c r="D12194">
        <v>880.39</v>
      </c>
      <c r="E12194">
        <v>0.16</v>
      </c>
      <c r="F12194">
        <f t="shared" si="380"/>
        <v>140.86240000000001</v>
      </c>
      <c r="G12194">
        <f t="shared" si="381"/>
        <v>739.52760000000001</v>
      </c>
      <c r="H12194">
        <v>2</v>
      </c>
      <c r="I12194" s="17">
        <v>45425</v>
      </c>
      <c r="J12194" s="17">
        <v>45427</v>
      </c>
      <c r="K12194" t="s">
        <v>21</v>
      </c>
      <c r="L12194" t="s">
        <v>22</v>
      </c>
      <c r="M12194">
        <v>170.4</v>
      </c>
      <c r="N12194" t="s">
        <v>17</v>
      </c>
    </row>
    <row r="12195" spans="1:14" ht="14.25" customHeight="1" x14ac:dyDescent="0.3">
      <c r="A12195" t="s">
        <v>14442</v>
      </c>
      <c r="B12195" t="s">
        <v>13</v>
      </c>
      <c r="C12195" t="s">
        <v>14</v>
      </c>
      <c r="D12195">
        <v>882.66</v>
      </c>
      <c r="E12195">
        <v>0.19</v>
      </c>
      <c r="F12195">
        <f t="shared" si="380"/>
        <v>167.7054</v>
      </c>
      <c r="G12195">
        <f t="shared" si="381"/>
        <v>714.95460000000003</v>
      </c>
      <c r="H12195">
        <v>2</v>
      </c>
      <c r="I12195" s="17">
        <v>45097</v>
      </c>
      <c r="J12195" s="17">
        <v>45099</v>
      </c>
      <c r="K12195" t="s">
        <v>15</v>
      </c>
      <c r="L12195" t="s">
        <v>22</v>
      </c>
      <c r="M12195">
        <v>136.34</v>
      </c>
      <c r="N12195" t="s">
        <v>39</v>
      </c>
    </row>
    <row r="12196" spans="1:14" ht="14.25" customHeight="1" x14ac:dyDescent="0.3">
      <c r="A12196" t="s">
        <v>9592</v>
      </c>
      <c r="B12196" t="s">
        <v>19</v>
      </c>
      <c r="C12196" t="s">
        <v>26</v>
      </c>
      <c r="D12196">
        <v>882.87</v>
      </c>
      <c r="E12196">
        <v>0.24</v>
      </c>
      <c r="F12196">
        <f t="shared" si="380"/>
        <v>211.8888</v>
      </c>
      <c r="G12196">
        <f t="shared" si="381"/>
        <v>670.98119999999994</v>
      </c>
      <c r="H12196">
        <v>2</v>
      </c>
      <c r="I12196" s="17">
        <v>45398</v>
      </c>
      <c r="J12196" s="17">
        <v>45404</v>
      </c>
      <c r="K12196" t="s">
        <v>21</v>
      </c>
      <c r="L12196" t="s">
        <v>22</v>
      </c>
      <c r="M12196">
        <v>138.53</v>
      </c>
      <c r="N12196" t="s">
        <v>23</v>
      </c>
    </row>
    <row r="12197" spans="1:14" ht="14.25" customHeight="1" x14ac:dyDescent="0.3">
      <c r="A12197" t="s">
        <v>4195</v>
      </c>
      <c r="B12197" t="s">
        <v>25</v>
      </c>
      <c r="C12197" t="s">
        <v>26</v>
      </c>
      <c r="D12197">
        <v>883.65</v>
      </c>
      <c r="E12197">
        <v>0.15</v>
      </c>
      <c r="F12197">
        <f t="shared" si="380"/>
        <v>132.54749999999999</v>
      </c>
      <c r="G12197">
        <f t="shared" si="381"/>
        <v>751.10249999999996</v>
      </c>
      <c r="H12197">
        <v>2</v>
      </c>
      <c r="I12197" s="17">
        <v>44968</v>
      </c>
      <c r="J12197" s="17">
        <v>44969</v>
      </c>
      <c r="K12197" t="s">
        <v>15</v>
      </c>
      <c r="L12197" t="s">
        <v>22</v>
      </c>
      <c r="M12197">
        <v>143.63</v>
      </c>
      <c r="N12197" t="s">
        <v>48</v>
      </c>
    </row>
    <row r="12198" spans="1:14" ht="14.25" customHeight="1" x14ac:dyDescent="0.3">
      <c r="A12198" t="s">
        <v>2087</v>
      </c>
      <c r="B12198" t="s">
        <v>13</v>
      </c>
      <c r="C12198" t="s">
        <v>33</v>
      </c>
      <c r="D12198">
        <v>887.43</v>
      </c>
      <c r="E12198">
        <v>7.0000000000000007E-2</v>
      </c>
      <c r="F12198">
        <f t="shared" si="380"/>
        <v>62.120100000000001</v>
      </c>
      <c r="G12198">
        <f t="shared" si="381"/>
        <v>825.30989999999997</v>
      </c>
      <c r="H12198">
        <v>2</v>
      </c>
      <c r="I12198" s="17">
        <v>45426</v>
      </c>
      <c r="J12198" s="17">
        <v>45430</v>
      </c>
      <c r="K12198" t="s">
        <v>15</v>
      </c>
      <c r="L12198" t="s">
        <v>16</v>
      </c>
      <c r="M12198">
        <v>221.32</v>
      </c>
      <c r="N12198" t="s">
        <v>48</v>
      </c>
    </row>
    <row r="12199" spans="1:14" ht="14.25" customHeight="1" x14ac:dyDescent="0.3">
      <c r="A12199" t="s">
        <v>3911</v>
      </c>
      <c r="B12199" t="s">
        <v>41</v>
      </c>
      <c r="C12199" t="s">
        <v>36</v>
      </c>
      <c r="D12199">
        <v>889.95</v>
      </c>
      <c r="E12199">
        <v>0.31</v>
      </c>
      <c r="F12199">
        <f t="shared" si="380"/>
        <v>275.8845</v>
      </c>
      <c r="G12199">
        <f t="shared" si="381"/>
        <v>614.06550000000004</v>
      </c>
      <c r="H12199">
        <v>2</v>
      </c>
      <c r="I12199" s="17">
        <v>45324</v>
      </c>
      <c r="J12199" s="17">
        <v>45331</v>
      </c>
      <c r="K12199" t="s">
        <v>15</v>
      </c>
      <c r="L12199" t="s">
        <v>16</v>
      </c>
      <c r="M12199">
        <v>236.12</v>
      </c>
      <c r="N12199" t="s">
        <v>48</v>
      </c>
    </row>
    <row r="12200" spans="1:14" ht="14.25" customHeight="1" x14ac:dyDescent="0.3">
      <c r="A12200" t="s">
        <v>11145</v>
      </c>
      <c r="B12200" t="s">
        <v>13</v>
      </c>
      <c r="C12200" t="s">
        <v>26</v>
      </c>
      <c r="D12200">
        <v>892.52</v>
      </c>
      <c r="E12200">
        <v>0.39</v>
      </c>
      <c r="F12200">
        <f t="shared" si="380"/>
        <v>348.08280000000002</v>
      </c>
      <c r="G12200">
        <f t="shared" si="381"/>
        <v>544.43719999999996</v>
      </c>
      <c r="H12200">
        <v>2</v>
      </c>
      <c r="I12200" s="17">
        <v>45554</v>
      </c>
      <c r="J12200" s="17">
        <v>45555</v>
      </c>
      <c r="K12200" t="s">
        <v>31</v>
      </c>
      <c r="L12200" t="s">
        <v>22</v>
      </c>
      <c r="M12200">
        <v>137.49</v>
      </c>
      <c r="N12200" t="s">
        <v>23</v>
      </c>
    </row>
    <row r="12201" spans="1:14" ht="14.25" customHeight="1" x14ac:dyDescent="0.3">
      <c r="A12201" t="s">
        <v>6117</v>
      </c>
      <c r="B12201" t="s">
        <v>25</v>
      </c>
      <c r="C12201" t="s">
        <v>14</v>
      </c>
      <c r="D12201">
        <v>893.09</v>
      </c>
      <c r="E12201">
        <v>0.14000000000000001</v>
      </c>
      <c r="F12201">
        <f t="shared" si="380"/>
        <v>125.03260000000002</v>
      </c>
      <c r="G12201">
        <f t="shared" si="381"/>
        <v>768.05740000000003</v>
      </c>
      <c r="H12201">
        <v>2</v>
      </c>
      <c r="I12201" s="17">
        <v>44963</v>
      </c>
      <c r="J12201" s="17">
        <v>44964</v>
      </c>
      <c r="K12201" t="s">
        <v>31</v>
      </c>
      <c r="L12201" t="s">
        <v>27</v>
      </c>
      <c r="M12201">
        <v>140.34</v>
      </c>
      <c r="N12201" t="s">
        <v>34</v>
      </c>
    </row>
    <row r="12202" spans="1:14" ht="14.25" customHeight="1" x14ac:dyDescent="0.3">
      <c r="A12202" t="s">
        <v>4035</v>
      </c>
      <c r="B12202" t="s">
        <v>13</v>
      </c>
      <c r="C12202" t="s">
        <v>20</v>
      </c>
      <c r="D12202">
        <v>896.18</v>
      </c>
      <c r="E12202">
        <v>0.35</v>
      </c>
      <c r="F12202">
        <f t="shared" si="380"/>
        <v>313.66299999999995</v>
      </c>
      <c r="G12202">
        <f t="shared" si="381"/>
        <v>582.51700000000005</v>
      </c>
      <c r="H12202">
        <v>2</v>
      </c>
      <c r="I12202" s="17">
        <v>45085</v>
      </c>
      <c r="J12202" s="17">
        <v>45087</v>
      </c>
      <c r="K12202" t="s">
        <v>31</v>
      </c>
      <c r="L12202" t="s">
        <v>22</v>
      </c>
      <c r="M12202">
        <v>243</v>
      </c>
      <c r="N12202" t="s">
        <v>17</v>
      </c>
    </row>
    <row r="12203" spans="1:14" ht="14.25" customHeight="1" x14ac:dyDescent="0.3">
      <c r="A12203" t="s">
        <v>8375</v>
      </c>
      <c r="B12203" t="s">
        <v>13</v>
      </c>
      <c r="C12203" t="s">
        <v>36</v>
      </c>
      <c r="D12203">
        <v>907.24</v>
      </c>
      <c r="E12203">
        <v>0.37</v>
      </c>
      <c r="F12203">
        <f t="shared" si="380"/>
        <v>335.67880000000002</v>
      </c>
      <c r="G12203">
        <f t="shared" si="381"/>
        <v>571.56119999999999</v>
      </c>
      <c r="H12203">
        <v>2</v>
      </c>
      <c r="I12203" s="17">
        <v>45245</v>
      </c>
      <c r="J12203" s="17">
        <v>45246</v>
      </c>
      <c r="K12203" t="s">
        <v>15</v>
      </c>
      <c r="L12203" t="s">
        <v>16</v>
      </c>
      <c r="M12203">
        <v>260.86</v>
      </c>
      <c r="N12203" t="s">
        <v>23</v>
      </c>
    </row>
    <row r="12204" spans="1:14" ht="14.25" customHeight="1" x14ac:dyDescent="0.3">
      <c r="A12204" t="s">
        <v>14043</v>
      </c>
      <c r="B12204" t="s">
        <v>25</v>
      </c>
      <c r="C12204" t="s">
        <v>26</v>
      </c>
      <c r="D12204">
        <v>912.93</v>
      </c>
      <c r="E12204">
        <v>0.39</v>
      </c>
      <c r="F12204">
        <f t="shared" si="380"/>
        <v>356.04269999999997</v>
      </c>
      <c r="G12204">
        <f t="shared" si="381"/>
        <v>556.88729999999998</v>
      </c>
      <c r="H12204">
        <v>2</v>
      </c>
      <c r="I12204" s="17">
        <v>45012</v>
      </c>
      <c r="J12204" s="17">
        <v>45019</v>
      </c>
      <c r="K12204" t="s">
        <v>21</v>
      </c>
      <c r="L12204" t="s">
        <v>16</v>
      </c>
      <c r="M12204">
        <v>193.72</v>
      </c>
      <c r="N12204" t="s">
        <v>17</v>
      </c>
    </row>
    <row r="12205" spans="1:14" ht="14.25" customHeight="1" x14ac:dyDescent="0.3">
      <c r="A12205" t="s">
        <v>7819</v>
      </c>
      <c r="B12205" t="s">
        <v>25</v>
      </c>
      <c r="C12205" t="s">
        <v>33</v>
      </c>
      <c r="D12205">
        <v>913.57</v>
      </c>
      <c r="E12205">
        <v>0.19</v>
      </c>
      <c r="F12205">
        <f t="shared" si="380"/>
        <v>173.57830000000001</v>
      </c>
      <c r="G12205">
        <f t="shared" si="381"/>
        <v>739.99170000000004</v>
      </c>
      <c r="H12205">
        <v>2</v>
      </c>
      <c r="I12205" s="17">
        <v>45443</v>
      </c>
      <c r="J12205" s="17">
        <v>45450</v>
      </c>
      <c r="K12205" t="s">
        <v>31</v>
      </c>
      <c r="L12205" t="s">
        <v>22</v>
      </c>
      <c r="M12205">
        <v>64.67</v>
      </c>
      <c r="N12205" t="s">
        <v>23</v>
      </c>
    </row>
    <row r="12206" spans="1:14" ht="14.25" customHeight="1" x14ac:dyDescent="0.3">
      <c r="A12206" t="s">
        <v>11765</v>
      </c>
      <c r="B12206" t="s">
        <v>13</v>
      </c>
      <c r="C12206" t="s">
        <v>14</v>
      </c>
      <c r="D12206">
        <v>914.52</v>
      </c>
      <c r="E12206">
        <v>0.44</v>
      </c>
      <c r="F12206">
        <f t="shared" si="380"/>
        <v>402.3888</v>
      </c>
      <c r="G12206">
        <f t="shared" si="381"/>
        <v>512.13120000000004</v>
      </c>
      <c r="H12206">
        <v>2</v>
      </c>
      <c r="I12206" s="17">
        <v>45547</v>
      </c>
      <c r="J12206" s="17">
        <v>45552</v>
      </c>
      <c r="K12206" t="s">
        <v>21</v>
      </c>
      <c r="L12206" t="s">
        <v>27</v>
      </c>
      <c r="M12206">
        <v>143.74</v>
      </c>
      <c r="N12206" t="s">
        <v>28</v>
      </c>
    </row>
    <row r="12207" spans="1:14" ht="14.25" customHeight="1" x14ac:dyDescent="0.3">
      <c r="A12207" t="s">
        <v>1440</v>
      </c>
      <c r="B12207" t="s">
        <v>25</v>
      </c>
      <c r="C12207" t="s">
        <v>26</v>
      </c>
      <c r="D12207">
        <v>916.89</v>
      </c>
      <c r="E12207">
        <v>0.04</v>
      </c>
      <c r="F12207">
        <f t="shared" si="380"/>
        <v>36.675600000000003</v>
      </c>
      <c r="G12207">
        <f t="shared" si="381"/>
        <v>880.21439999999996</v>
      </c>
      <c r="H12207">
        <v>2</v>
      </c>
      <c r="I12207" s="17">
        <v>45139</v>
      </c>
      <c r="J12207" s="17">
        <v>45145</v>
      </c>
      <c r="K12207" t="s">
        <v>31</v>
      </c>
      <c r="L12207" t="s">
        <v>16</v>
      </c>
      <c r="M12207">
        <v>121.93</v>
      </c>
      <c r="N12207" t="s">
        <v>39</v>
      </c>
    </row>
    <row r="12208" spans="1:14" ht="14.25" customHeight="1" x14ac:dyDescent="0.3">
      <c r="A12208" t="s">
        <v>14572</v>
      </c>
      <c r="B12208" t="s">
        <v>41</v>
      </c>
      <c r="C12208" t="s">
        <v>33</v>
      </c>
      <c r="D12208">
        <v>921.23</v>
      </c>
      <c r="E12208">
        <v>0.08</v>
      </c>
      <c r="F12208">
        <f t="shared" si="380"/>
        <v>73.698400000000007</v>
      </c>
      <c r="G12208">
        <f t="shared" si="381"/>
        <v>847.53160000000003</v>
      </c>
      <c r="H12208">
        <v>2</v>
      </c>
      <c r="I12208" s="17">
        <v>44999</v>
      </c>
      <c r="J12208" s="17">
        <v>45003</v>
      </c>
      <c r="K12208" t="s">
        <v>15</v>
      </c>
      <c r="L12208" t="s">
        <v>27</v>
      </c>
      <c r="M12208">
        <v>184.65</v>
      </c>
      <c r="N12208" t="s">
        <v>28</v>
      </c>
    </row>
    <row r="12209" spans="1:14" ht="14.25" customHeight="1" x14ac:dyDescent="0.3">
      <c r="A12209" t="s">
        <v>10485</v>
      </c>
      <c r="B12209" t="s">
        <v>13</v>
      </c>
      <c r="C12209" t="s">
        <v>26</v>
      </c>
      <c r="D12209">
        <v>926.43</v>
      </c>
      <c r="E12209">
        <v>0.31</v>
      </c>
      <c r="F12209">
        <f t="shared" si="380"/>
        <v>287.19329999999997</v>
      </c>
      <c r="G12209">
        <f t="shared" si="381"/>
        <v>639.23669999999993</v>
      </c>
      <c r="H12209">
        <v>2</v>
      </c>
      <c r="I12209" s="17">
        <v>45499</v>
      </c>
      <c r="J12209" s="17">
        <v>45502</v>
      </c>
      <c r="K12209" t="s">
        <v>21</v>
      </c>
      <c r="L12209" t="s">
        <v>27</v>
      </c>
      <c r="M12209">
        <v>216</v>
      </c>
      <c r="N12209" t="s">
        <v>28</v>
      </c>
    </row>
    <row r="12210" spans="1:14" ht="14.25" customHeight="1" x14ac:dyDescent="0.3">
      <c r="A12210" t="s">
        <v>15036</v>
      </c>
      <c r="B12210" t="s">
        <v>25</v>
      </c>
      <c r="C12210" t="s">
        <v>20</v>
      </c>
      <c r="D12210">
        <v>929.22</v>
      </c>
      <c r="E12210">
        <v>0.3</v>
      </c>
      <c r="F12210">
        <f t="shared" si="380"/>
        <v>278.76600000000002</v>
      </c>
      <c r="G12210">
        <f t="shared" si="381"/>
        <v>650.45399999999995</v>
      </c>
      <c r="H12210">
        <v>2</v>
      </c>
      <c r="I12210" s="17">
        <v>45489</v>
      </c>
      <c r="J12210" s="17">
        <v>45494</v>
      </c>
      <c r="K12210" t="s">
        <v>15</v>
      </c>
      <c r="L12210" t="s">
        <v>16</v>
      </c>
      <c r="M12210">
        <v>253.34</v>
      </c>
      <c r="N12210" t="s">
        <v>23</v>
      </c>
    </row>
    <row r="12211" spans="1:14" ht="14.25" customHeight="1" x14ac:dyDescent="0.3">
      <c r="A12211" t="s">
        <v>6691</v>
      </c>
      <c r="B12211" t="s">
        <v>25</v>
      </c>
      <c r="C12211" t="s">
        <v>36</v>
      </c>
      <c r="D12211">
        <v>933.66</v>
      </c>
      <c r="E12211">
        <v>0.16</v>
      </c>
      <c r="F12211">
        <f t="shared" si="380"/>
        <v>149.38560000000001</v>
      </c>
      <c r="G12211">
        <f t="shared" si="381"/>
        <v>784.27440000000001</v>
      </c>
      <c r="H12211">
        <v>2</v>
      </c>
      <c r="I12211" s="17">
        <v>45501</v>
      </c>
      <c r="J12211" s="17">
        <v>45502</v>
      </c>
      <c r="K12211" t="s">
        <v>31</v>
      </c>
      <c r="L12211" t="s">
        <v>16</v>
      </c>
      <c r="M12211">
        <v>200.61</v>
      </c>
      <c r="N12211" t="s">
        <v>48</v>
      </c>
    </row>
    <row r="12212" spans="1:14" ht="14.25" customHeight="1" x14ac:dyDescent="0.3">
      <c r="A12212" t="s">
        <v>14311</v>
      </c>
      <c r="B12212" t="s">
        <v>25</v>
      </c>
      <c r="C12212" t="s">
        <v>26</v>
      </c>
      <c r="D12212">
        <v>942.04</v>
      </c>
      <c r="E12212">
        <v>0.25</v>
      </c>
      <c r="F12212">
        <f t="shared" si="380"/>
        <v>235.51</v>
      </c>
      <c r="G12212">
        <f t="shared" si="381"/>
        <v>706.53</v>
      </c>
      <c r="H12212">
        <v>2</v>
      </c>
      <c r="I12212" s="17">
        <v>45520</v>
      </c>
      <c r="J12212" s="17">
        <v>45521</v>
      </c>
      <c r="K12212" t="s">
        <v>15</v>
      </c>
      <c r="L12212" t="s">
        <v>27</v>
      </c>
      <c r="M12212">
        <v>136.11000000000001</v>
      </c>
      <c r="N12212" t="s">
        <v>34</v>
      </c>
    </row>
    <row r="12213" spans="1:14" ht="14.25" customHeight="1" x14ac:dyDescent="0.3">
      <c r="A12213" t="s">
        <v>14514</v>
      </c>
      <c r="B12213" t="s">
        <v>41</v>
      </c>
      <c r="C12213" t="s">
        <v>33</v>
      </c>
      <c r="D12213">
        <v>946.84</v>
      </c>
      <c r="E12213">
        <v>0.2</v>
      </c>
      <c r="F12213">
        <f t="shared" si="380"/>
        <v>189.36800000000002</v>
      </c>
      <c r="G12213">
        <f t="shared" si="381"/>
        <v>757.47199999999998</v>
      </c>
      <c r="H12213">
        <v>2</v>
      </c>
      <c r="I12213" s="17">
        <v>45172</v>
      </c>
      <c r="J12213" s="17">
        <v>45175</v>
      </c>
      <c r="K12213" t="s">
        <v>21</v>
      </c>
      <c r="L12213" t="s">
        <v>22</v>
      </c>
      <c r="M12213">
        <v>161.06</v>
      </c>
      <c r="N12213" t="s">
        <v>23</v>
      </c>
    </row>
    <row r="12214" spans="1:14" ht="14.25" customHeight="1" x14ac:dyDescent="0.3">
      <c r="A12214" t="s">
        <v>1238</v>
      </c>
      <c r="B12214" t="s">
        <v>41</v>
      </c>
      <c r="C12214" t="s">
        <v>26</v>
      </c>
      <c r="D12214">
        <v>946.99</v>
      </c>
      <c r="E12214">
        <v>0.1</v>
      </c>
      <c r="F12214">
        <f t="shared" si="380"/>
        <v>94.699000000000012</v>
      </c>
      <c r="G12214">
        <f t="shared" si="381"/>
        <v>852.29099999999994</v>
      </c>
      <c r="H12214">
        <v>2</v>
      </c>
      <c r="I12214" s="17">
        <v>45008</v>
      </c>
      <c r="J12214" s="17">
        <v>45009</v>
      </c>
      <c r="K12214" t="s">
        <v>21</v>
      </c>
      <c r="L12214" t="s">
        <v>22</v>
      </c>
      <c r="M12214">
        <v>214.57</v>
      </c>
      <c r="N12214" t="s">
        <v>23</v>
      </c>
    </row>
    <row r="12215" spans="1:14" ht="14.25" customHeight="1" x14ac:dyDescent="0.3">
      <c r="A12215" t="s">
        <v>15194</v>
      </c>
      <c r="B12215" t="s">
        <v>13</v>
      </c>
      <c r="C12215" t="s">
        <v>26</v>
      </c>
      <c r="D12215">
        <v>947.74</v>
      </c>
      <c r="E12215">
        <v>0.48</v>
      </c>
      <c r="F12215">
        <f t="shared" si="380"/>
        <v>454.91519999999997</v>
      </c>
      <c r="G12215">
        <f t="shared" si="381"/>
        <v>492.82480000000004</v>
      </c>
      <c r="H12215">
        <v>2</v>
      </c>
      <c r="I12215" s="17">
        <v>45536</v>
      </c>
      <c r="J12215" s="17">
        <v>45542</v>
      </c>
      <c r="K12215" t="s">
        <v>15</v>
      </c>
      <c r="L12215" t="s">
        <v>22</v>
      </c>
      <c r="M12215">
        <v>197.91</v>
      </c>
      <c r="N12215" t="s">
        <v>34</v>
      </c>
    </row>
    <row r="12216" spans="1:14" ht="14.25" customHeight="1" x14ac:dyDescent="0.3">
      <c r="A12216" t="s">
        <v>14607</v>
      </c>
      <c r="B12216" t="s">
        <v>19</v>
      </c>
      <c r="C12216" t="s">
        <v>36</v>
      </c>
      <c r="D12216">
        <v>955.09</v>
      </c>
      <c r="E12216">
        <v>0.42</v>
      </c>
      <c r="F12216">
        <f t="shared" si="380"/>
        <v>401.13779999999997</v>
      </c>
      <c r="G12216">
        <f t="shared" si="381"/>
        <v>553.95220000000006</v>
      </c>
      <c r="H12216">
        <v>2</v>
      </c>
      <c r="I12216" s="17">
        <v>45372</v>
      </c>
      <c r="J12216" s="17">
        <v>45375</v>
      </c>
      <c r="K12216" t="s">
        <v>15</v>
      </c>
      <c r="L12216" t="s">
        <v>16</v>
      </c>
      <c r="M12216">
        <v>146.88999999999999</v>
      </c>
      <c r="N12216" t="s">
        <v>17</v>
      </c>
    </row>
    <row r="12217" spans="1:14" ht="14.25" customHeight="1" x14ac:dyDescent="0.3">
      <c r="A12217" t="s">
        <v>4778</v>
      </c>
      <c r="B12217" t="s">
        <v>13</v>
      </c>
      <c r="C12217" t="s">
        <v>20</v>
      </c>
      <c r="D12217">
        <v>958.35</v>
      </c>
      <c r="E12217">
        <v>0.05</v>
      </c>
      <c r="F12217">
        <f t="shared" si="380"/>
        <v>47.917500000000004</v>
      </c>
      <c r="G12217">
        <f t="shared" si="381"/>
        <v>910.4325</v>
      </c>
      <c r="H12217">
        <v>2</v>
      </c>
      <c r="I12217" s="17">
        <v>45110</v>
      </c>
      <c r="J12217" s="17">
        <v>45114</v>
      </c>
      <c r="K12217" t="s">
        <v>15</v>
      </c>
      <c r="L12217" t="s">
        <v>27</v>
      </c>
      <c r="M12217">
        <v>252.73</v>
      </c>
      <c r="N12217" t="s">
        <v>28</v>
      </c>
    </row>
    <row r="12218" spans="1:14" ht="14.25" customHeight="1" x14ac:dyDescent="0.3">
      <c r="A12218" t="s">
        <v>11988</v>
      </c>
      <c r="B12218" t="s">
        <v>41</v>
      </c>
      <c r="C12218" t="s">
        <v>26</v>
      </c>
      <c r="D12218">
        <v>964.24</v>
      </c>
      <c r="E12218">
        <v>0.17</v>
      </c>
      <c r="F12218">
        <f t="shared" si="380"/>
        <v>163.92080000000001</v>
      </c>
      <c r="G12218">
        <f t="shared" si="381"/>
        <v>800.31920000000002</v>
      </c>
      <c r="H12218">
        <v>2</v>
      </c>
      <c r="I12218" s="17">
        <v>45015</v>
      </c>
      <c r="J12218" s="17">
        <v>45018</v>
      </c>
      <c r="K12218" t="s">
        <v>31</v>
      </c>
      <c r="L12218" t="s">
        <v>22</v>
      </c>
      <c r="M12218">
        <v>199.07</v>
      </c>
      <c r="N12218" t="s">
        <v>28</v>
      </c>
    </row>
    <row r="12219" spans="1:14" ht="14.25" customHeight="1" x14ac:dyDescent="0.3">
      <c r="A12219" t="s">
        <v>9513</v>
      </c>
      <c r="B12219" t="s">
        <v>19</v>
      </c>
      <c r="C12219" t="s">
        <v>14</v>
      </c>
      <c r="D12219">
        <v>964.71</v>
      </c>
      <c r="E12219">
        <v>0.11</v>
      </c>
      <c r="F12219">
        <f t="shared" si="380"/>
        <v>106.1181</v>
      </c>
      <c r="G12219">
        <f t="shared" si="381"/>
        <v>858.59190000000001</v>
      </c>
      <c r="H12219">
        <v>2</v>
      </c>
      <c r="I12219" s="17">
        <v>45116</v>
      </c>
      <c r="J12219" s="17">
        <v>45119</v>
      </c>
      <c r="K12219" t="s">
        <v>15</v>
      </c>
      <c r="L12219" t="s">
        <v>27</v>
      </c>
      <c r="M12219">
        <v>135.06</v>
      </c>
      <c r="N12219" t="s">
        <v>28</v>
      </c>
    </row>
    <row r="12220" spans="1:14" ht="14.25" customHeight="1" x14ac:dyDescent="0.3">
      <c r="A12220" t="s">
        <v>6216</v>
      </c>
      <c r="B12220" t="s">
        <v>41</v>
      </c>
      <c r="C12220" t="s">
        <v>26</v>
      </c>
      <c r="D12220">
        <v>966.49</v>
      </c>
      <c r="E12220">
        <v>0.15</v>
      </c>
      <c r="F12220">
        <f t="shared" si="380"/>
        <v>144.9735</v>
      </c>
      <c r="G12220">
        <f t="shared" si="381"/>
        <v>821.51649999999995</v>
      </c>
      <c r="H12220">
        <v>2</v>
      </c>
      <c r="I12220" s="17">
        <v>44985</v>
      </c>
      <c r="J12220" s="17">
        <v>44986</v>
      </c>
      <c r="K12220" t="s">
        <v>15</v>
      </c>
      <c r="L12220" t="s">
        <v>27</v>
      </c>
      <c r="M12220">
        <v>149.01</v>
      </c>
      <c r="N12220" t="s">
        <v>48</v>
      </c>
    </row>
    <row r="12221" spans="1:14" ht="14.25" customHeight="1" x14ac:dyDescent="0.3">
      <c r="A12221" t="s">
        <v>9741</v>
      </c>
      <c r="B12221" t="s">
        <v>13</v>
      </c>
      <c r="C12221" t="s">
        <v>36</v>
      </c>
      <c r="D12221">
        <v>966.87</v>
      </c>
      <c r="E12221">
        <v>0.11</v>
      </c>
      <c r="F12221">
        <f t="shared" si="380"/>
        <v>106.3557</v>
      </c>
      <c r="G12221">
        <f t="shared" si="381"/>
        <v>860.51430000000005</v>
      </c>
      <c r="H12221">
        <v>2</v>
      </c>
      <c r="I12221" s="17">
        <v>45645</v>
      </c>
      <c r="J12221" s="17">
        <v>45648</v>
      </c>
      <c r="K12221" t="s">
        <v>15</v>
      </c>
      <c r="L12221" t="s">
        <v>27</v>
      </c>
      <c r="M12221">
        <v>258.91000000000003</v>
      </c>
      <c r="N12221" t="s">
        <v>23</v>
      </c>
    </row>
    <row r="12222" spans="1:14" ht="14.25" customHeight="1" x14ac:dyDescent="0.3">
      <c r="A12222" t="s">
        <v>9111</v>
      </c>
      <c r="B12222" t="s">
        <v>13</v>
      </c>
      <c r="C12222" t="s">
        <v>20</v>
      </c>
      <c r="D12222">
        <v>967.76</v>
      </c>
      <c r="E12222">
        <v>0.23</v>
      </c>
      <c r="F12222">
        <f t="shared" si="380"/>
        <v>222.5848</v>
      </c>
      <c r="G12222">
        <f t="shared" si="381"/>
        <v>745.17520000000002</v>
      </c>
      <c r="H12222">
        <v>2</v>
      </c>
      <c r="I12222" s="17">
        <v>45384</v>
      </c>
      <c r="J12222" s="17">
        <v>45390</v>
      </c>
      <c r="K12222" t="s">
        <v>21</v>
      </c>
      <c r="L12222" t="s">
        <v>22</v>
      </c>
      <c r="M12222">
        <v>125.62</v>
      </c>
      <c r="N12222" t="s">
        <v>48</v>
      </c>
    </row>
    <row r="12223" spans="1:14" ht="14.25" customHeight="1" x14ac:dyDescent="0.3">
      <c r="A12223" t="s">
        <v>14450</v>
      </c>
      <c r="B12223" t="s">
        <v>19</v>
      </c>
      <c r="C12223" t="s">
        <v>26</v>
      </c>
      <c r="D12223">
        <v>968.55</v>
      </c>
      <c r="E12223">
        <v>0.1</v>
      </c>
      <c r="F12223">
        <f t="shared" si="380"/>
        <v>96.855000000000004</v>
      </c>
      <c r="G12223">
        <f t="shared" si="381"/>
        <v>871.69499999999994</v>
      </c>
      <c r="H12223">
        <v>2</v>
      </c>
      <c r="I12223" s="17">
        <v>45545</v>
      </c>
      <c r="J12223" s="17">
        <v>45550</v>
      </c>
      <c r="K12223" t="s">
        <v>21</v>
      </c>
      <c r="L12223" t="s">
        <v>16</v>
      </c>
      <c r="M12223">
        <v>242.99</v>
      </c>
      <c r="N12223" t="s">
        <v>23</v>
      </c>
    </row>
    <row r="12224" spans="1:14" ht="14.25" customHeight="1" x14ac:dyDescent="0.3">
      <c r="A12224" t="s">
        <v>1689</v>
      </c>
      <c r="B12224" t="s">
        <v>41</v>
      </c>
      <c r="C12224" t="s">
        <v>26</v>
      </c>
      <c r="D12224">
        <v>970.79</v>
      </c>
      <c r="E12224">
        <v>0.34</v>
      </c>
      <c r="F12224">
        <f t="shared" si="380"/>
        <v>330.0686</v>
      </c>
      <c r="G12224">
        <f t="shared" si="381"/>
        <v>640.7213999999999</v>
      </c>
      <c r="H12224">
        <v>2</v>
      </c>
      <c r="I12224" s="17">
        <v>45181</v>
      </c>
      <c r="J12224" s="17">
        <v>45188</v>
      </c>
      <c r="K12224" t="s">
        <v>31</v>
      </c>
      <c r="L12224" t="s">
        <v>22</v>
      </c>
      <c r="M12224">
        <v>219.95</v>
      </c>
      <c r="N12224" t="s">
        <v>34</v>
      </c>
    </row>
    <row r="12225" spans="1:14" ht="14.25" customHeight="1" x14ac:dyDescent="0.3">
      <c r="A12225" t="s">
        <v>1564</v>
      </c>
      <c r="B12225" t="s">
        <v>41</v>
      </c>
      <c r="C12225" t="s">
        <v>20</v>
      </c>
      <c r="D12225">
        <v>972.83</v>
      </c>
      <c r="E12225">
        <v>0.27</v>
      </c>
      <c r="F12225">
        <f t="shared" si="380"/>
        <v>262.66410000000002</v>
      </c>
      <c r="G12225">
        <f t="shared" si="381"/>
        <v>710.16589999999997</v>
      </c>
      <c r="H12225">
        <v>2</v>
      </c>
      <c r="I12225" s="17">
        <v>45645</v>
      </c>
      <c r="J12225" s="17">
        <v>45652</v>
      </c>
      <c r="K12225" t="s">
        <v>21</v>
      </c>
      <c r="L12225" t="s">
        <v>16</v>
      </c>
      <c r="M12225">
        <v>142.35</v>
      </c>
      <c r="N12225" t="s">
        <v>48</v>
      </c>
    </row>
    <row r="12226" spans="1:14" ht="14.25" customHeight="1" x14ac:dyDescent="0.3">
      <c r="A12226" t="s">
        <v>8129</v>
      </c>
      <c r="B12226" t="s">
        <v>19</v>
      </c>
      <c r="C12226" t="s">
        <v>26</v>
      </c>
      <c r="D12226">
        <v>977.26</v>
      </c>
      <c r="E12226">
        <v>0.28999999999999998</v>
      </c>
      <c r="F12226">
        <f t="shared" ref="F12226:F12289" si="382">D12226*E12226</f>
        <v>283.40539999999999</v>
      </c>
      <c r="G12226">
        <f t="shared" ref="G12226:G12289" si="383">D12226-F12226</f>
        <v>693.8546</v>
      </c>
      <c r="H12226">
        <v>2</v>
      </c>
      <c r="I12226" s="17">
        <v>45216</v>
      </c>
      <c r="J12226" s="17">
        <v>45218</v>
      </c>
      <c r="K12226" t="s">
        <v>15</v>
      </c>
      <c r="L12226" t="s">
        <v>27</v>
      </c>
      <c r="M12226">
        <v>98.3</v>
      </c>
      <c r="N12226" t="s">
        <v>28</v>
      </c>
    </row>
    <row r="12227" spans="1:14" ht="14.25" customHeight="1" x14ac:dyDescent="0.3">
      <c r="A12227" t="s">
        <v>11016</v>
      </c>
      <c r="B12227" t="s">
        <v>41</v>
      </c>
      <c r="C12227" t="s">
        <v>20</v>
      </c>
      <c r="D12227">
        <v>979.63</v>
      </c>
      <c r="E12227">
        <v>0.39</v>
      </c>
      <c r="F12227">
        <f t="shared" si="382"/>
        <v>382.0557</v>
      </c>
      <c r="G12227">
        <f t="shared" si="383"/>
        <v>597.57429999999999</v>
      </c>
      <c r="H12227">
        <v>2</v>
      </c>
      <c r="I12227" s="17">
        <v>45194</v>
      </c>
      <c r="J12227" s="17">
        <v>45198</v>
      </c>
      <c r="K12227" t="s">
        <v>21</v>
      </c>
      <c r="L12227" t="s">
        <v>22</v>
      </c>
      <c r="M12227">
        <v>59.22</v>
      </c>
      <c r="N12227" t="s">
        <v>34</v>
      </c>
    </row>
    <row r="12228" spans="1:14" ht="14.25" customHeight="1" x14ac:dyDescent="0.3">
      <c r="A12228" t="s">
        <v>10292</v>
      </c>
      <c r="B12228" t="s">
        <v>19</v>
      </c>
      <c r="C12228" t="s">
        <v>33</v>
      </c>
      <c r="D12228">
        <v>979.65</v>
      </c>
      <c r="E12228">
        <v>0.44</v>
      </c>
      <c r="F12228">
        <f t="shared" si="382"/>
        <v>431.04599999999999</v>
      </c>
      <c r="G12228">
        <f t="shared" si="383"/>
        <v>548.60400000000004</v>
      </c>
      <c r="H12228">
        <v>2</v>
      </c>
      <c r="I12228" s="17">
        <v>45063</v>
      </c>
      <c r="J12228" s="17">
        <v>45067</v>
      </c>
      <c r="K12228" t="s">
        <v>21</v>
      </c>
      <c r="L12228" t="s">
        <v>22</v>
      </c>
      <c r="M12228">
        <v>190.04</v>
      </c>
      <c r="N12228" t="s">
        <v>28</v>
      </c>
    </row>
    <row r="12229" spans="1:14" ht="14.25" customHeight="1" x14ac:dyDescent="0.3">
      <c r="A12229" t="s">
        <v>241</v>
      </c>
      <c r="B12229" t="s">
        <v>41</v>
      </c>
      <c r="C12229" t="s">
        <v>36</v>
      </c>
      <c r="D12229">
        <v>980.25</v>
      </c>
      <c r="E12229">
        <v>0.22</v>
      </c>
      <c r="F12229">
        <f t="shared" si="382"/>
        <v>215.655</v>
      </c>
      <c r="G12229">
        <f t="shared" si="383"/>
        <v>764.59500000000003</v>
      </c>
      <c r="H12229">
        <v>2</v>
      </c>
      <c r="I12229" s="17">
        <v>45166</v>
      </c>
      <c r="J12229" s="17">
        <v>45169</v>
      </c>
      <c r="K12229" t="s">
        <v>31</v>
      </c>
      <c r="L12229" t="s">
        <v>22</v>
      </c>
      <c r="M12229">
        <v>70.55</v>
      </c>
      <c r="N12229" t="s">
        <v>23</v>
      </c>
    </row>
    <row r="12230" spans="1:14" ht="14.25" customHeight="1" x14ac:dyDescent="0.3">
      <c r="A12230" t="s">
        <v>10820</v>
      </c>
      <c r="B12230" t="s">
        <v>13</v>
      </c>
      <c r="C12230" t="s">
        <v>26</v>
      </c>
      <c r="D12230">
        <v>981.87</v>
      </c>
      <c r="E12230">
        <v>0.09</v>
      </c>
      <c r="F12230">
        <f t="shared" si="382"/>
        <v>88.368299999999991</v>
      </c>
      <c r="G12230">
        <f t="shared" si="383"/>
        <v>893.50170000000003</v>
      </c>
      <c r="H12230">
        <v>2</v>
      </c>
      <c r="I12230" s="17">
        <v>45144</v>
      </c>
      <c r="J12230" s="17">
        <v>45150</v>
      </c>
      <c r="K12230" t="s">
        <v>15</v>
      </c>
      <c r="L12230" t="s">
        <v>22</v>
      </c>
      <c r="M12230">
        <v>118.9</v>
      </c>
      <c r="N12230" t="s">
        <v>28</v>
      </c>
    </row>
    <row r="12231" spans="1:14" ht="14.25" customHeight="1" x14ac:dyDescent="0.3">
      <c r="A12231" t="s">
        <v>9160</v>
      </c>
      <c r="B12231" t="s">
        <v>13</v>
      </c>
      <c r="C12231" t="s">
        <v>20</v>
      </c>
      <c r="D12231">
        <v>983.79</v>
      </c>
      <c r="E12231">
        <v>0.28000000000000003</v>
      </c>
      <c r="F12231">
        <f t="shared" si="382"/>
        <v>275.46120000000002</v>
      </c>
      <c r="G12231">
        <f t="shared" si="383"/>
        <v>708.3288</v>
      </c>
      <c r="H12231">
        <v>2</v>
      </c>
      <c r="I12231" s="17">
        <v>45103</v>
      </c>
      <c r="J12231" s="17">
        <v>45107</v>
      </c>
      <c r="K12231" t="s">
        <v>15</v>
      </c>
      <c r="L12231" t="s">
        <v>16</v>
      </c>
      <c r="M12231">
        <v>84.12</v>
      </c>
      <c r="N12231" t="s">
        <v>48</v>
      </c>
    </row>
    <row r="12232" spans="1:14" ht="14.25" customHeight="1" x14ac:dyDescent="0.3">
      <c r="A12232" t="s">
        <v>14706</v>
      </c>
      <c r="B12232" t="s">
        <v>19</v>
      </c>
      <c r="C12232" t="s">
        <v>36</v>
      </c>
      <c r="D12232">
        <v>984.57</v>
      </c>
      <c r="E12232">
        <v>0.01</v>
      </c>
      <c r="F12232">
        <f t="shared" si="382"/>
        <v>9.8457000000000008</v>
      </c>
      <c r="G12232">
        <f t="shared" si="383"/>
        <v>974.72430000000008</v>
      </c>
      <c r="H12232">
        <v>2</v>
      </c>
      <c r="I12232" s="17">
        <v>45018</v>
      </c>
      <c r="J12232" s="17">
        <v>45019</v>
      </c>
      <c r="K12232" t="s">
        <v>15</v>
      </c>
      <c r="L12232" t="s">
        <v>16</v>
      </c>
      <c r="M12232">
        <v>269.17</v>
      </c>
      <c r="N12232" t="s">
        <v>17</v>
      </c>
    </row>
    <row r="12233" spans="1:14" ht="14.25" customHeight="1" x14ac:dyDescent="0.3">
      <c r="A12233" t="s">
        <v>9929</v>
      </c>
      <c r="B12233" t="s">
        <v>19</v>
      </c>
      <c r="C12233" t="s">
        <v>33</v>
      </c>
      <c r="D12233">
        <v>986.75</v>
      </c>
      <c r="E12233">
        <v>0.39</v>
      </c>
      <c r="F12233">
        <f t="shared" si="382"/>
        <v>384.83250000000004</v>
      </c>
      <c r="G12233">
        <f t="shared" si="383"/>
        <v>601.91750000000002</v>
      </c>
      <c r="H12233">
        <v>2</v>
      </c>
      <c r="I12233" s="17">
        <v>45034</v>
      </c>
      <c r="J12233" s="17">
        <v>45039</v>
      </c>
      <c r="K12233" t="s">
        <v>21</v>
      </c>
      <c r="L12233" t="s">
        <v>22</v>
      </c>
      <c r="M12233">
        <v>212.3</v>
      </c>
      <c r="N12233" t="s">
        <v>48</v>
      </c>
    </row>
    <row r="12234" spans="1:14" ht="14.25" customHeight="1" x14ac:dyDescent="0.3">
      <c r="A12234" t="s">
        <v>6646</v>
      </c>
      <c r="B12234" t="s">
        <v>19</v>
      </c>
      <c r="C12234" t="s">
        <v>33</v>
      </c>
      <c r="D12234">
        <v>989.19</v>
      </c>
      <c r="E12234">
        <v>0.25</v>
      </c>
      <c r="F12234">
        <f t="shared" si="382"/>
        <v>247.29750000000001</v>
      </c>
      <c r="G12234">
        <f t="shared" si="383"/>
        <v>741.89250000000004</v>
      </c>
      <c r="H12234">
        <v>2</v>
      </c>
      <c r="I12234" s="17">
        <v>45295</v>
      </c>
      <c r="J12234" s="17">
        <v>45300</v>
      </c>
      <c r="K12234" t="s">
        <v>31</v>
      </c>
      <c r="L12234" t="s">
        <v>16</v>
      </c>
      <c r="M12234">
        <v>182.46</v>
      </c>
      <c r="N12234" t="s">
        <v>39</v>
      </c>
    </row>
    <row r="12235" spans="1:14" ht="14.25" customHeight="1" x14ac:dyDescent="0.3">
      <c r="A12235" t="s">
        <v>8667</v>
      </c>
      <c r="B12235" t="s">
        <v>19</v>
      </c>
      <c r="C12235" t="s">
        <v>36</v>
      </c>
      <c r="D12235">
        <v>993.75</v>
      </c>
      <c r="E12235">
        <v>0.17</v>
      </c>
      <c r="F12235">
        <f t="shared" si="382"/>
        <v>168.9375</v>
      </c>
      <c r="G12235">
        <f t="shared" si="383"/>
        <v>824.8125</v>
      </c>
      <c r="H12235">
        <v>2</v>
      </c>
      <c r="I12235" s="17">
        <v>45277</v>
      </c>
      <c r="J12235" s="17">
        <v>45281</v>
      </c>
      <c r="K12235" t="s">
        <v>31</v>
      </c>
      <c r="L12235" t="s">
        <v>27</v>
      </c>
      <c r="M12235">
        <v>127.47</v>
      </c>
      <c r="N12235" t="s">
        <v>17</v>
      </c>
    </row>
    <row r="12236" spans="1:14" ht="14.25" customHeight="1" x14ac:dyDescent="0.3">
      <c r="A12236" t="s">
        <v>2737</v>
      </c>
      <c r="B12236" t="s">
        <v>19</v>
      </c>
      <c r="C12236" t="s">
        <v>20</v>
      </c>
      <c r="D12236">
        <v>993.81</v>
      </c>
      <c r="E12236">
        <v>0.3</v>
      </c>
      <c r="F12236">
        <f t="shared" si="382"/>
        <v>298.14299999999997</v>
      </c>
      <c r="G12236">
        <f t="shared" si="383"/>
        <v>695.66699999999992</v>
      </c>
      <c r="H12236">
        <v>2</v>
      </c>
      <c r="I12236" s="17">
        <v>45294</v>
      </c>
      <c r="J12236" s="17">
        <v>45296</v>
      </c>
      <c r="K12236" t="s">
        <v>31</v>
      </c>
      <c r="L12236" t="s">
        <v>16</v>
      </c>
      <c r="M12236">
        <v>231.01</v>
      </c>
      <c r="N12236" t="s">
        <v>39</v>
      </c>
    </row>
    <row r="12237" spans="1:14" ht="14.25" customHeight="1" x14ac:dyDescent="0.3">
      <c r="A12237" t="s">
        <v>5909</v>
      </c>
      <c r="B12237" t="s">
        <v>13</v>
      </c>
      <c r="C12237" t="s">
        <v>14</v>
      </c>
      <c r="D12237">
        <v>996.18</v>
      </c>
      <c r="E12237">
        <v>0.05</v>
      </c>
      <c r="F12237">
        <f t="shared" si="382"/>
        <v>49.808999999999997</v>
      </c>
      <c r="G12237">
        <f t="shared" si="383"/>
        <v>946.37099999999998</v>
      </c>
      <c r="H12237">
        <v>2</v>
      </c>
      <c r="I12237" s="17">
        <v>45161</v>
      </c>
      <c r="J12237" s="17">
        <v>45167</v>
      </c>
      <c r="K12237" t="s">
        <v>15</v>
      </c>
      <c r="L12237" t="s">
        <v>22</v>
      </c>
      <c r="M12237">
        <v>104.44</v>
      </c>
      <c r="N12237" t="s">
        <v>48</v>
      </c>
    </row>
    <row r="12238" spans="1:14" ht="14.25" customHeight="1" x14ac:dyDescent="0.3">
      <c r="A12238" t="s">
        <v>14394</v>
      </c>
      <c r="B12238" t="s">
        <v>19</v>
      </c>
      <c r="C12238" t="s">
        <v>36</v>
      </c>
      <c r="D12238">
        <v>1003.17</v>
      </c>
      <c r="E12238">
        <v>0.41</v>
      </c>
      <c r="F12238">
        <f t="shared" si="382"/>
        <v>411.29969999999997</v>
      </c>
      <c r="G12238">
        <f t="shared" si="383"/>
        <v>591.87030000000004</v>
      </c>
      <c r="H12238">
        <v>2</v>
      </c>
      <c r="I12238" s="17">
        <v>45024</v>
      </c>
      <c r="J12238" s="17">
        <v>45030</v>
      </c>
      <c r="K12238" t="s">
        <v>15</v>
      </c>
      <c r="L12238" t="s">
        <v>22</v>
      </c>
      <c r="M12238">
        <v>58.98</v>
      </c>
      <c r="N12238" t="s">
        <v>34</v>
      </c>
    </row>
    <row r="12239" spans="1:14" ht="14.25" customHeight="1" x14ac:dyDescent="0.3">
      <c r="A12239" t="s">
        <v>6553</v>
      </c>
      <c r="B12239" t="s">
        <v>13</v>
      </c>
      <c r="C12239" t="s">
        <v>26</v>
      </c>
      <c r="D12239">
        <v>1003.88</v>
      </c>
      <c r="E12239">
        <v>0.41</v>
      </c>
      <c r="F12239">
        <f t="shared" si="382"/>
        <v>411.5908</v>
      </c>
      <c r="G12239">
        <f t="shared" si="383"/>
        <v>592.28919999999994</v>
      </c>
      <c r="H12239">
        <v>2</v>
      </c>
      <c r="I12239" s="17">
        <v>45613</v>
      </c>
      <c r="J12239" s="17">
        <v>45617</v>
      </c>
      <c r="K12239" t="s">
        <v>21</v>
      </c>
      <c r="L12239" t="s">
        <v>22</v>
      </c>
      <c r="M12239">
        <v>186.78</v>
      </c>
      <c r="N12239" t="s">
        <v>39</v>
      </c>
    </row>
    <row r="12240" spans="1:14" ht="14.25" customHeight="1" x14ac:dyDescent="0.3">
      <c r="A12240" t="s">
        <v>1667</v>
      </c>
      <c r="B12240" t="s">
        <v>25</v>
      </c>
      <c r="C12240" t="s">
        <v>26</v>
      </c>
      <c r="D12240">
        <v>1005.4</v>
      </c>
      <c r="E12240">
        <v>0.28999999999999998</v>
      </c>
      <c r="F12240">
        <f t="shared" si="382"/>
        <v>291.56599999999997</v>
      </c>
      <c r="G12240">
        <f t="shared" si="383"/>
        <v>713.83400000000006</v>
      </c>
      <c r="H12240">
        <v>2</v>
      </c>
      <c r="I12240" s="17">
        <v>45325</v>
      </c>
      <c r="J12240" s="17">
        <v>45326</v>
      </c>
      <c r="K12240" t="s">
        <v>21</v>
      </c>
      <c r="L12240" t="s">
        <v>27</v>
      </c>
      <c r="M12240">
        <v>61.89</v>
      </c>
      <c r="N12240" t="s">
        <v>34</v>
      </c>
    </row>
    <row r="12241" spans="1:14" ht="14.25" customHeight="1" x14ac:dyDescent="0.3">
      <c r="A12241" t="s">
        <v>10550</v>
      </c>
      <c r="B12241" t="s">
        <v>19</v>
      </c>
      <c r="C12241" t="s">
        <v>26</v>
      </c>
      <c r="D12241">
        <v>1006.51</v>
      </c>
      <c r="E12241">
        <v>0.1</v>
      </c>
      <c r="F12241">
        <f t="shared" si="382"/>
        <v>100.65100000000001</v>
      </c>
      <c r="G12241">
        <f t="shared" si="383"/>
        <v>905.85899999999992</v>
      </c>
      <c r="H12241">
        <v>2</v>
      </c>
      <c r="I12241" s="17">
        <v>45354</v>
      </c>
      <c r="J12241" s="17">
        <v>45355</v>
      </c>
      <c r="K12241" t="s">
        <v>15</v>
      </c>
      <c r="L12241" t="s">
        <v>22</v>
      </c>
      <c r="M12241">
        <v>156.1</v>
      </c>
      <c r="N12241" t="s">
        <v>17</v>
      </c>
    </row>
    <row r="12242" spans="1:14" ht="14.25" customHeight="1" x14ac:dyDescent="0.3">
      <c r="A12242" t="s">
        <v>14841</v>
      </c>
      <c r="B12242" t="s">
        <v>25</v>
      </c>
      <c r="C12242" t="s">
        <v>20</v>
      </c>
      <c r="D12242">
        <v>1007.19</v>
      </c>
      <c r="E12242">
        <v>0.06</v>
      </c>
      <c r="F12242">
        <f t="shared" si="382"/>
        <v>60.431400000000004</v>
      </c>
      <c r="G12242">
        <f t="shared" si="383"/>
        <v>946.7586</v>
      </c>
      <c r="H12242">
        <v>2</v>
      </c>
      <c r="I12242" s="17">
        <v>45033</v>
      </c>
      <c r="J12242" s="17">
        <v>45035</v>
      </c>
      <c r="K12242" t="s">
        <v>21</v>
      </c>
      <c r="L12242" t="s">
        <v>27</v>
      </c>
      <c r="M12242">
        <v>276.76</v>
      </c>
      <c r="N12242" t="s">
        <v>28</v>
      </c>
    </row>
    <row r="12243" spans="1:14" ht="14.25" customHeight="1" x14ac:dyDescent="0.3">
      <c r="A12243" t="s">
        <v>9772</v>
      </c>
      <c r="B12243" t="s">
        <v>25</v>
      </c>
      <c r="C12243" t="s">
        <v>33</v>
      </c>
      <c r="D12243">
        <v>1007.85</v>
      </c>
      <c r="E12243">
        <v>0.26</v>
      </c>
      <c r="F12243">
        <f t="shared" si="382"/>
        <v>262.041</v>
      </c>
      <c r="G12243">
        <f t="shared" si="383"/>
        <v>745.80899999999997</v>
      </c>
      <c r="H12243">
        <v>2</v>
      </c>
      <c r="I12243" s="17">
        <v>45649</v>
      </c>
      <c r="J12243" s="17">
        <v>45656</v>
      </c>
      <c r="K12243" t="s">
        <v>21</v>
      </c>
      <c r="L12243" t="s">
        <v>16</v>
      </c>
      <c r="M12243">
        <v>159.87</v>
      </c>
      <c r="N12243" t="s">
        <v>28</v>
      </c>
    </row>
    <row r="12244" spans="1:14" ht="14.25" customHeight="1" x14ac:dyDescent="0.3">
      <c r="A12244" t="s">
        <v>2861</v>
      </c>
      <c r="B12244" t="s">
        <v>13</v>
      </c>
      <c r="C12244" t="s">
        <v>33</v>
      </c>
      <c r="D12244">
        <v>1012.49</v>
      </c>
      <c r="E12244">
        <v>0.4</v>
      </c>
      <c r="F12244">
        <f t="shared" si="382"/>
        <v>404.99600000000004</v>
      </c>
      <c r="G12244">
        <f t="shared" si="383"/>
        <v>607.49399999999991</v>
      </c>
      <c r="H12244">
        <v>2</v>
      </c>
      <c r="I12244" s="17">
        <v>45417</v>
      </c>
      <c r="J12244" s="17">
        <v>45422</v>
      </c>
      <c r="K12244" t="s">
        <v>21</v>
      </c>
      <c r="L12244" t="s">
        <v>22</v>
      </c>
      <c r="M12244">
        <v>69.02</v>
      </c>
      <c r="N12244" t="s">
        <v>28</v>
      </c>
    </row>
    <row r="12245" spans="1:14" ht="14.25" customHeight="1" x14ac:dyDescent="0.3">
      <c r="A12245" t="s">
        <v>5087</v>
      </c>
      <c r="B12245" t="s">
        <v>25</v>
      </c>
      <c r="C12245" t="s">
        <v>33</v>
      </c>
      <c r="D12245">
        <v>1012.91</v>
      </c>
      <c r="E12245">
        <v>0.12</v>
      </c>
      <c r="F12245">
        <f t="shared" si="382"/>
        <v>121.54919999999998</v>
      </c>
      <c r="G12245">
        <f t="shared" si="383"/>
        <v>891.36079999999993</v>
      </c>
      <c r="H12245">
        <v>2</v>
      </c>
      <c r="I12245" s="17">
        <v>45008</v>
      </c>
      <c r="J12245" s="17">
        <v>45012</v>
      </c>
      <c r="K12245" t="s">
        <v>21</v>
      </c>
      <c r="L12245" t="s">
        <v>27</v>
      </c>
      <c r="M12245">
        <v>243.41</v>
      </c>
      <c r="N12245" t="s">
        <v>17</v>
      </c>
    </row>
    <row r="12246" spans="1:14" ht="14.25" customHeight="1" x14ac:dyDescent="0.3">
      <c r="A12246" t="s">
        <v>10971</v>
      </c>
      <c r="B12246" t="s">
        <v>13</v>
      </c>
      <c r="C12246" t="s">
        <v>26</v>
      </c>
      <c r="D12246">
        <v>1012.97</v>
      </c>
      <c r="E12246">
        <v>0.14000000000000001</v>
      </c>
      <c r="F12246">
        <f t="shared" si="382"/>
        <v>141.81580000000002</v>
      </c>
      <c r="G12246">
        <f t="shared" si="383"/>
        <v>871.15419999999995</v>
      </c>
      <c r="H12246">
        <v>2</v>
      </c>
      <c r="I12246" s="17">
        <v>45255</v>
      </c>
      <c r="J12246" s="17">
        <v>45262</v>
      </c>
      <c r="K12246" t="s">
        <v>15</v>
      </c>
      <c r="L12246" t="s">
        <v>16</v>
      </c>
      <c r="M12246">
        <v>106.99</v>
      </c>
      <c r="N12246" t="s">
        <v>23</v>
      </c>
    </row>
    <row r="12247" spans="1:14" ht="14.25" customHeight="1" x14ac:dyDescent="0.3">
      <c r="A12247" t="s">
        <v>1973</v>
      </c>
      <c r="B12247" t="s">
        <v>13</v>
      </c>
      <c r="C12247" t="s">
        <v>26</v>
      </c>
      <c r="D12247">
        <v>1018.75</v>
      </c>
      <c r="E12247">
        <v>0.18</v>
      </c>
      <c r="F12247">
        <f t="shared" si="382"/>
        <v>183.375</v>
      </c>
      <c r="G12247">
        <f t="shared" si="383"/>
        <v>835.375</v>
      </c>
      <c r="H12247">
        <v>2</v>
      </c>
      <c r="I12247" s="17">
        <v>45163</v>
      </c>
      <c r="J12247" s="17">
        <v>45169</v>
      </c>
      <c r="K12247" t="s">
        <v>21</v>
      </c>
      <c r="L12247" t="s">
        <v>16</v>
      </c>
      <c r="M12247">
        <v>167.29</v>
      </c>
      <c r="N12247" t="s">
        <v>28</v>
      </c>
    </row>
    <row r="12248" spans="1:14" ht="14.25" customHeight="1" x14ac:dyDescent="0.3">
      <c r="A12248" t="s">
        <v>13337</v>
      </c>
      <c r="B12248" t="s">
        <v>19</v>
      </c>
      <c r="C12248" t="s">
        <v>36</v>
      </c>
      <c r="D12248">
        <v>1025.0899999999999</v>
      </c>
      <c r="E12248">
        <v>0.19</v>
      </c>
      <c r="F12248">
        <f t="shared" si="382"/>
        <v>194.7671</v>
      </c>
      <c r="G12248">
        <f t="shared" si="383"/>
        <v>830.32289999999989</v>
      </c>
      <c r="H12248">
        <v>2</v>
      </c>
      <c r="I12248" s="17">
        <v>45123</v>
      </c>
      <c r="J12248" s="17">
        <v>45128</v>
      </c>
      <c r="K12248" t="s">
        <v>21</v>
      </c>
      <c r="L12248" t="s">
        <v>16</v>
      </c>
      <c r="M12248">
        <v>250.75</v>
      </c>
      <c r="N12248" t="s">
        <v>39</v>
      </c>
    </row>
    <row r="12249" spans="1:14" ht="14.25" customHeight="1" x14ac:dyDescent="0.3">
      <c r="A12249" t="s">
        <v>8347</v>
      </c>
      <c r="B12249" t="s">
        <v>19</v>
      </c>
      <c r="C12249" t="s">
        <v>36</v>
      </c>
      <c r="D12249">
        <v>1028.0999999999999</v>
      </c>
      <c r="E12249">
        <v>0.05</v>
      </c>
      <c r="F12249">
        <f t="shared" si="382"/>
        <v>51.405000000000001</v>
      </c>
      <c r="G12249">
        <f t="shared" si="383"/>
        <v>976.69499999999994</v>
      </c>
      <c r="H12249">
        <v>2</v>
      </c>
      <c r="I12249" s="17">
        <v>45163</v>
      </c>
      <c r="J12249" s="17">
        <v>45170</v>
      </c>
      <c r="K12249" t="s">
        <v>31</v>
      </c>
      <c r="L12249" t="s">
        <v>16</v>
      </c>
      <c r="M12249">
        <v>248.71</v>
      </c>
      <c r="N12249" t="s">
        <v>39</v>
      </c>
    </row>
    <row r="12250" spans="1:14" ht="14.25" customHeight="1" x14ac:dyDescent="0.3">
      <c r="A12250" t="s">
        <v>4577</v>
      </c>
      <c r="B12250" t="s">
        <v>25</v>
      </c>
      <c r="C12250" t="s">
        <v>14</v>
      </c>
      <c r="D12250">
        <v>1030.21</v>
      </c>
      <c r="E12250">
        <v>0.15</v>
      </c>
      <c r="F12250">
        <f t="shared" si="382"/>
        <v>154.53149999999999</v>
      </c>
      <c r="G12250">
        <f t="shared" si="383"/>
        <v>875.67849999999999</v>
      </c>
      <c r="H12250">
        <v>2</v>
      </c>
      <c r="I12250" s="17">
        <v>45205</v>
      </c>
      <c r="J12250" s="17">
        <v>45206</v>
      </c>
      <c r="K12250" t="s">
        <v>31</v>
      </c>
      <c r="L12250" t="s">
        <v>27</v>
      </c>
      <c r="M12250">
        <v>165</v>
      </c>
      <c r="N12250" t="s">
        <v>39</v>
      </c>
    </row>
    <row r="12251" spans="1:14" ht="14.25" customHeight="1" x14ac:dyDescent="0.3">
      <c r="A12251" t="s">
        <v>2053</v>
      </c>
      <c r="B12251" t="s">
        <v>13</v>
      </c>
      <c r="C12251" t="s">
        <v>26</v>
      </c>
      <c r="D12251">
        <v>1031.0899999999999</v>
      </c>
      <c r="E12251">
        <v>0.16</v>
      </c>
      <c r="F12251">
        <f t="shared" si="382"/>
        <v>164.9744</v>
      </c>
      <c r="G12251">
        <f t="shared" si="383"/>
        <v>866.11559999999986</v>
      </c>
      <c r="H12251">
        <v>2</v>
      </c>
      <c r="I12251" s="17">
        <v>45374</v>
      </c>
      <c r="J12251" s="17">
        <v>45380</v>
      </c>
      <c r="K12251" t="s">
        <v>21</v>
      </c>
      <c r="L12251" t="s">
        <v>16</v>
      </c>
      <c r="M12251">
        <v>241.54</v>
      </c>
      <c r="N12251" t="s">
        <v>48</v>
      </c>
    </row>
    <row r="12252" spans="1:14" ht="14.25" customHeight="1" x14ac:dyDescent="0.3">
      <c r="A12252" t="s">
        <v>4840</v>
      </c>
      <c r="B12252" t="s">
        <v>25</v>
      </c>
      <c r="C12252" t="s">
        <v>33</v>
      </c>
      <c r="D12252">
        <v>1032.8800000000001</v>
      </c>
      <c r="E12252">
        <v>0.46</v>
      </c>
      <c r="F12252">
        <f t="shared" si="382"/>
        <v>475.12480000000005</v>
      </c>
      <c r="G12252">
        <f t="shared" si="383"/>
        <v>557.75520000000006</v>
      </c>
      <c r="H12252">
        <v>2</v>
      </c>
      <c r="I12252" s="17">
        <v>45465</v>
      </c>
      <c r="J12252" s="17">
        <v>45470</v>
      </c>
      <c r="K12252" t="s">
        <v>21</v>
      </c>
      <c r="L12252" t="s">
        <v>16</v>
      </c>
      <c r="M12252">
        <v>167.95</v>
      </c>
      <c r="N12252" t="s">
        <v>48</v>
      </c>
    </row>
    <row r="12253" spans="1:14" ht="14.25" customHeight="1" x14ac:dyDescent="0.3">
      <c r="A12253" t="s">
        <v>7698</v>
      </c>
      <c r="B12253" t="s">
        <v>25</v>
      </c>
      <c r="C12253" t="s">
        <v>14</v>
      </c>
      <c r="D12253">
        <v>1034.52</v>
      </c>
      <c r="E12253">
        <v>0.33</v>
      </c>
      <c r="F12253">
        <f t="shared" si="382"/>
        <v>341.39159999999998</v>
      </c>
      <c r="G12253">
        <f t="shared" si="383"/>
        <v>693.12840000000006</v>
      </c>
      <c r="H12253">
        <v>2</v>
      </c>
      <c r="I12253" s="17">
        <v>45286</v>
      </c>
      <c r="J12253" s="17">
        <v>45293</v>
      </c>
      <c r="K12253" t="s">
        <v>15</v>
      </c>
      <c r="L12253" t="s">
        <v>22</v>
      </c>
      <c r="M12253">
        <v>243.78</v>
      </c>
      <c r="N12253" t="s">
        <v>34</v>
      </c>
    </row>
    <row r="12254" spans="1:14" ht="14.25" customHeight="1" x14ac:dyDescent="0.3">
      <c r="A12254" t="s">
        <v>1451</v>
      </c>
      <c r="B12254" t="s">
        <v>25</v>
      </c>
      <c r="C12254" t="s">
        <v>36</v>
      </c>
      <c r="D12254">
        <v>1037.56</v>
      </c>
      <c r="E12254">
        <v>0.47</v>
      </c>
      <c r="F12254">
        <f t="shared" si="382"/>
        <v>487.65319999999997</v>
      </c>
      <c r="G12254">
        <f t="shared" si="383"/>
        <v>549.90679999999998</v>
      </c>
      <c r="H12254">
        <v>2</v>
      </c>
      <c r="I12254" s="17">
        <v>45137</v>
      </c>
      <c r="J12254" s="17">
        <v>45138</v>
      </c>
      <c r="K12254" t="s">
        <v>31</v>
      </c>
      <c r="L12254" t="s">
        <v>22</v>
      </c>
      <c r="M12254">
        <v>105.72</v>
      </c>
      <c r="N12254" t="s">
        <v>23</v>
      </c>
    </row>
    <row r="12255" spans="1:14" ht="14.25" customHeight="1" x14ac:dyDescent="0.3">
      <c r="A12255" t="s">
        <v>131</v>
      </c>
      <c r="B12255" t="s">
        <v>41</v>
      </c>
      <c r="C12255" t="s">
        <v>26</v>
      </c>
      <c r="D12255">
        <v>1038.57</v>
      </c>
      <c r="E12255">
        <v>0.49</v>
      </c>
      <c r="F12255">
        <f t="shared" si="382"/>
        <v>508.89929999999998</v>
      </c>
      <c r="G12255">
        <f t="shared" si="383"/>
        <v>529.6706999999999</v>
      </c>
      <c r="H12255">
        <v>2</v>
      </c>
      <c r="I12255" s="17">
        <v>45179</v>
      </c>
      <c r="J12255" s="17">
        <v>45185</v>
      </c>
      <c r="K12255" t="s">
        <v>31</v>
      </c>
      <c r="L12255" t="s">
        <v>22</v>
      </c>
      <c r="M12255">
        <v>180.83</v>
      </c>
      <c r="N12255" t="s">
        <v>28</v>
      </c>
    </row>
    <row r="12256" spans="1:14" ht="14.25" customHeight="1" x14ac:dyDescent="0.3">
      <c r="A12256" t="s">
        <v>7834</v>
      </c>
      <c r="B12256" t="s">
        <v>19</v>
      </c>
      <c r="C12256" t="s">
        <v>20</v>
      </c>
      <c r="D12256">
        <v>1045.97</v>
      </c>
      <c r="E12256">
        <v>0.4</v>
      </c>
      <c r="F12256">
        <f t="shared" si="382"/>
        <v>418.38800000000003</v>
      </c>
      <c r="G12256">
        <f t="shared" si="383"/>
        <v>627.58199999999999</v>
      </c>
      <c r="H12256">
        <v>2</v>
      </c>
      <c r="I12256" s="17">
        <v>45486</v>
      </c>
      <c r="J12256" s="17">
        <v>45490</v>
      </c>
      <c r="K12256" t="s">
        <v>15</v>
      </c>
      <c r="L12256" t="s">
        <v>27</v>
      </c>
      <c r="M12256">
        <v>251.5</v>
      </c>
      <c r="N12256" t="s">
        <v>48</v>
      </c>
    </row>
    <row r="12257" spans="1:14" ht="14.25" customHeight="1" x14ac:dyDescent="0.3">
      <c r="A12257" t="s">
        <v>3208</v>
      </c>
      <c r="B12257" t="s">
        <v>41</v>
      </c>
      <c r="C12257" t="s">
        <v>36</v>
      </c>
      <c r="D12257">
        <v>1047.81</v>
      </c>
      <c r="E12257">
        <v>0.37</v>
      </c>
      <c r="F12257">
        <f t="shared" si="382"/>
        <v>387.68969999999996</v>
      </c>
      <c r="G12257">
        <f t="shared" si="383"/>
        <v>660.12030000000004</v>
      </c>
      <c r="H12257">
        <v>2</v>
      </c>
      <c r="I12257" s="17">
        <v>45214</v>
      </c>
      <c r="J12257" s="17">
        <v>45219</v>
      </c>
      <c r="K12257" t="s">
        <v>15</v>
      </c>
      <c r="L12257" t="s">
        <v>22</v>
      </c>
      <c r="M12257">
        <v>128.88</v>
      </c>
      <c r="N12257" t="s">
        <v>39</v>
      </c>
    </row>
    <row r="12258" spans="1:14" ht="14.25" customHeight="1" x14ac:dyDescent="0.3">
      <c r="A12258" t="s">
        <v>11671</v>
      </c>
      <c r="B12258" t="s">
        <v>41</v>
      </c>
      <c r="C12258" t="s">
        <v>33</v>
      </c>
      <c r="D12258">
        <v>1050.9000000000001</v>
      </c>
      <c r="E12258">
        <v>0.44</v>
      </c>
      <c r="F12258">
        <f t="shared" si="382"/>
        <v>462.39600000000002</v>
      </c>
      <c r="G12258">
        <f t="shared" si="383"/>
        <v>588.50400000000013</v>
      </c>
      <c r="H12258">
        <v>2</v>
      </c>
      <c r="I12258" s="17">
        <v>45315</v>
      </c>
      <c r="J12258" s="17">
        <v>45318</v>
      </c>
      <c r="K12258" t="s">
        <v>15</v>
      </c>
      <c r="L12258" t="s">
        <v>16</v>
      </c>
      <c r="M12258">
        <v>281.57</v>
      </c>
      <c r="N12258" t="s">
        <v>23</v>
      </c>
    </row>
    <row r="12259" spans="1:14" ht="14.25" customHeight="1" x14ac:dyDescent="0.3">
      <c r="A12259" t="s">
        <v>5830</v>
      </c>
      <c r="B12259" t="s">
        <v>25</v>
      </c>
      <c r="C12259" t="s">
        <v>20</v>
      </c>
      <c r="D12259">
        <v>1053.54</v>
      </c>
      <c r="E12259">
        <v>0.02</v>
      </c>
      <c r="F12259">
        <f t="shared" si="382"/>
        <v>21.070799999999998</v>
      </c>
      <c r="G12259">
        <f t="shared" si="383"/>
        <v>1032.4692</v>
      </c>
      <c r="H12259">
        <v>2</v>
      </c>
      <c r="I12259" s="17">
        <v>44962</v>
      </c>
      <c r="J12259" s="17">
        <v>44963</v>
      </c>
      <c r="K12259" t="s">
        <v>21</v>
      </c>
      <c r="L12259" t="s">
        <v>16</v>
      </c>
      <c r="M12259">
        <v>136.91</v>
      </c>
      <c r="N12259" t="s">
        <v>23</v>
      </c>
    </row>
    <row r="12260" spans="1:14" ht="14.25" customHeight="1" x14ac:dyDescent="0.3">
      <c r="A12260" t="s">
        <v>14191</v>
      </c>
      <c r="B12260" t="s">
        <v>25</v>
      </c>
      <c r="C12260" t="s">
        <v>20</v>
      </c>
      <c r="D12260">
        <v>1055.3399999999999</v>
      </c>
      <c r="E12260">
        <v>0.3</v>
      </c>
      <c r="F12260">
        <f t="shared" si="382"/>
        <v>316.60199999999998</v>
      </c>
      <c r="G12260">
        <f t="shared" si="383"/>
        <v>738.73799999999994</v>
      </c>
      <c r="H12260">
        <v>2</v>
      </c>
      <c r="I12260" s="17">
        <v>45524</v>
      </c>
      <c r="J12260" s="17">
        <v>45528</v>
      </c>
      <c r="K12260" t="s">
        <v>21</v>
      </c>
      <c r="L12260" t="s">
        <v>22</v>
      </c>
      <c r="M12260">
        <v>102.09</v>
      </c>
      <c r="N12260" t="s">
        <v>28</v>
      </c>
    </row>
    <row r="12261" spans="1:14" ht="14.25" customHeight="1" x14ac:dyDescent="0.3">
      <c r="A12261" t="s">
        <v>707</v>
      </c>
      <c r="B12261" t="s">
        <v>19</v>
      </c>
      <c r="C12261" t="s">
        <v>14</v>
      </c>
      <c r="D12261">
        <v>1056.21</v>
      </c>
      <c r="E12261">
        <v>0.27</v>
      </c>
      <c r="F12261">
        <f t="shared" si="382"/>
        <v>285.17670000000004</v>
      </c>
      <c r="G12261">
        <f t="shared" si="383"/>
        <v>771.03330000000005</v>
      </c>
      <c r="H12261">
        <v>2</v>
      </c>
      <c r="I12261" s="17">
        <v>45531</v>
      </c>
      <c r="J12261" s="17">
        <v>45538</v>
      </c>
      <c r="K12261" t="s">
        <v>15</v>
      </c>
      <c r="L12261" t="s">
        <v>22</v>
      </c>
      <c r="M12261">
        <v>233.46</v>
      </c>
      <c r="N12261" t="s">
        <v>23</v>
      </c>
    </row>
    <row r="12262" spans="1:14" ht="14.25" customHeight="1" x14ac:dyDescent="0.3">
      <c r="A12262" t="s">
        <v>14986</v>
      </c>
      <c r="B12262" t="s">
        <v>19</v>
      </c>
      <c r="C12262" t="s">
        <v>14</v>
      </c>
      <c r="D12262">
        <v>1059.22</v>
      </c>
      <c r="E12262">
        <v>0.44</v>
      </c>
      <c r="F12262">
        <f t="shared" si="382"/>
        <v>466.05680000000001</v>
      </c>
      <c r="G12262">
        <f t="shared" si="383"/>
        <v>593.16319999999996</v>
      </c>
      <c r="H12262">
        <v>2</v>
      </c>
      <c r="I12262" s="17">
        <v>45146</v>
      </c>
      <c r="J12262" s="17">
        <v>45151</v>
      </c>
      <c r="K12262" t="s">
        <v>31</v>
      </c>
      <c r="L12262" t="s">
        <v>22</v>
      </c>
      <c r="M12262">
        <v>216.81</v>
      </c>
      <c r="N12262" t="s">
        <v>17</v>
      </c>
    </row>
    <row r="12263" spans="1:14" ht="14.25" customHeight="1" x14ac:dyDescent="0.3">
      <c r="A12263" t="s">
        <v>1767</v>
      </c>
      <c r="B12263" t="s">
        <v>25</v>
      </c>
      <c r="C12263" t="s">
        <v>14</v>
      </c>
      <c r="D12263">
        <v>1061.54</v>
      </c>
      <c r="E12263">
        <v>0.24</v>
      </c>
      <c r="F12263">
        <f t="shared" si="382"/>
        <v>254.76959999999997</v>
      </c>
      <c r="G12263">
        <f t="shared" si="383"/>
        <v>806.7704</v>
      </c>
      <c r="H12263">
        <v>2</v>
      </c>
      <c r="I12263" s="17">
        <v>45493</v>
      </c>
      <c r="J12263" s="17">
        <v>45497</v>
      </c>
      <c r="K12263" t="s">
        <v>21</v>
      </c>
      <c r="L12263" t="s">
        <v>22</v>
      </c>
      <c r="M12263">
        <v>195.54</v>
      </c>
      <c r="N12263" t="s">
        <v>17</v>
      </c>
    </row>
    <row r="12264" spans="1:14" ht="14.25" customHeight="1" x14ac:dyDescent="0.3">
      <c r="A12264" t="s">
        <v>9212</v>
      </c>
      <c r="B12264" t="s">
        <v>41</v>
      </c>
      <c r="C12264" t="s">
        <v>36</v>
      </c>
      <c r="D12264">
        <v>1065.29</v>
      </c>
      <c r="E12264">
        <v>0.45</v>
      </c>
      <c r="F12264">
        <f t="shared" si="382"/>
        <v>479.38049999999998</v>
      </c>
      <c r="G12264">
        <f t="shared" si="383"/>
        <v>585.90949999999998</v>
      </c>
      <c r="H12264">
        <v>2</v>
      </c>
      <c r="I12264" s="17">
        <v>45294</v>
      </c>
      <c r="J12264" s="17">
        <v>45296</v>
      </c>
      <c r="K12264" t="s">
        <v>21</v>
      </c>
      <c r="L12264" t="s">
        <v>16</v>
      </c>
      <c r="M12264">
        <v>191.22</v>
      </c>
      <c r="N12264" t="s">
        <v>28</v>
      </c>
    </row>
    <row r="12265" spans="1:14" ht="14.25" customHeight="1" x14ac:dyDescent="0.3">
      <c r="A12265" t="s">
        <v>5479</v>
      </c>
      <c r="B12265" t="s">
        <v>19</v>
      </c>
      <c r="C12265" t="s">
        <v>26</v>
      </c>
      <c r="D12265">
        <v>1068.93</v>
      </c>
      <c r="E12265">
        <v>0.22</v>
      </c>
      <c r="F12265">
        <f t="shared" si="382"/>
        <v>235.16460000000001</v>
      </c>
      <c r="G12265">
        <f t="shared" si="383"/>
        <v>833.7654</v>
      </c>
      <c r="H12265">
        <v>2</v>
      </c>
      <c r="I12265" s="17">
        <v>44963</v>
      </c>
      <c r="J12265" s="17">
        <v>44966</v>
      </c>
      <c r="K12265" t="s">
        <v>21</v>
      </c>
      <c r="L12265" t="s">
        <v>22</v>
      </c>
      <c r="M12265">
        <v>61.24</v>
      </c>
      <c r="N12265" t="s">
        <v>34</v>
      </c>
    </row>
    <row r="12266" spans="1:14" ht="14.25" customHeight="1" x14ac:dyDescent="0.3">
      <c r="A12266" t="s">
        <v>4712</v>
      </c>
      <c r="B12266" t="s">
        <v>19</v>
      </c>
      <c r="C12266" t="s">
        <v>20</v>
      </c>
      <c r="D12266">
        <v>1069.3900000000001</v>
      </c>
      <c r="E12266">
        <v>0.18</v>
      </c>
      <c r="F12266">
        <f t="shared" si="382"/>
        <v>192.49020000000002</v>
      </c>
      <c r="G12266">
        <f t="shared" si="383"/>
        <v>876.89980000000014</v>
      </c>
      <c r="H12266">
        <v>2</v>
      </c>
      <c r="I12266" s="17">
        <v>45519</v>
      </c>
      <c r="J12266" s="17">
        <v>45525</v>
      </c>
      <c r="K12266" t="s">
        <v>21</v>
      </c>
      <c r="L12266" t="s">
        <v>22</v>
      </c>
      <c r="M12266">
        <v>212.7</v>
      </c>
      <c r="N12266" t="s">
        <v>48</v>
      </c>
    </row>
    <row r="12267" spans="1:14" ht="14.25" customHeight="1" x14ac:dyDescent="0.3">
      <c r="A12267" t="s">
        <v>11739</v>
      </c>
      <c r="B12267" t="s">
        <v>25</v>
      </c>
      <c r="C12267" t="s">
        <v>20</v>
      </c>
      <c r="D12267">
        <v>1070.24</v>
      </c>
      <c r="E12267">
        <v>0.31</v>
      </c>
      <c r="F12267">
        <f t="shared" si="382"/>
        <v>331.77440000000001</v>
      </c>
      <c r="G12267">
        <f t="shared" si="383"/>
        <v>738.46559999999999</v>
      </c>
      <c r="H12267">
        <v>2</v>
      </c>
      <c r="I12267" s="17">
        <v>45397</v>
      </c>
      <c r="J12267" s="17">
        <v>45398</v>
      </c>
      <c r="K12267" t="s">
        <v>15</v>
      </c>
      <c r="L12267" t="s">
        <v>22</v>
      </c>
      <c r="M12267">
        <v>119.17</v>
      </c>
      <c r="N12267" t="s">
        <v>23</v>
      </c>
    </row>
    <row r="12268" spans="1:14" ht="14.25" customHeight="1" x14ac:dyDescent="0.3">
      <c r="A12268" t="s">
        <v>14015</v>
      </c>
      <c r="B12268" t="s">
        <v>13</v>
      </c>
      <c r="C12268" t="s">
        <v>33</v>
      </c>
      <c r="D12268">
        <v>1070.3699999999999</v>
      </c>
      <c r="E12268">
        <v>0.27</v>
      </c>
      <c r="F12268">
        <f t="shared" si="382"/>
        <v>288.99989999999997</v>
      </c>
      <c r="G12268">
        <f t="shared" si="383"/>
        <v>781.37009999999987</v>
      </c>
      <c r="H12268">
        <v>2</v>
      </c>
      <c r="I12268" s="17">
        <v>45544</v>
      </c>
      <c r="J12268" s="17">
        <v>45545</v>
      </c>
      <c r="K12268" t="s">
        <v>15</v>
      </c>
      <c r="L12268" t="s">
        <v>27</v>
      </c>
      <c r="M12268">
        <v>107.86</v>
      </c>
      <c r="N12268" t="s">
        <v>48</v>
      </c>
    </row>
    <row r="12269" spans="1:14" ht="14.25" customHeight="1" x14ac:dyDescent="0.3">
      <c r="A12269" t="s">
        <v>4254</v>
      </c>
      <c r="B12269" t="s">
        <v>19</v>
      </c>
      <c r="C12269" t="s">
        <v>36</v>
      </c>
      <c r="D12269">
        <v>1072.69</v>
      </c>
      <c r="E12269">
        <v>0.02</v>
      </c>
      <c r="F12269">
        <f t="shared" si="382"/>
        <v>21.453800000000001</v>
      </c>
      <c r="G12269">
        <f t="shared" si="383"/>
        <v>1051.2362000000001</v>
      </c>
      <c r="H12269">
        <v>2</v>
      </c>
      <c r="I12269" s="17">
        <v>45140</v>
      </c>
      <c r="J12269" s="17">
        <v>45141</v>
      </c>
      <c r="K12269" t="s">
        <v>31</v>
      </c>
      <c r="L12269" t="s">
        <v>27</v>
      </c>
      <c r="M12269">
        <v>291.47000000000003</v>
      </c>
      <c r="N12269" t="s">
        <v>39</v>
      </c>
    </row>
    <row r="12270" spans="1:14" ht="14.25" customHeight="1" x14ac:dyDescent="0.3">
      <c r="A12270" t="s">
        <v>5476</v>
      </c>
      <c r="B12270" t="s">
        <v>13</v>
      </c>
      <c r="C12270" t="s">
        <v>33</v>
      </c>
      <c r="D12270">
        <v>1076.73</v>
      </c>
      <c r="E12270">
        <v>7.0000000000000007E-2</v>
      </c>
      <c r="F12270">
        <f t="shared" si="382"/>
        <v>75.371100000000013</v>
      </c>
      <c r="G12270">
        <f t="shared" si="383"/>
        <v>1001.3588999999999</v>
      </c>
      <c r="H12270">
        <v>2</v>
      </c>
      <c r="I12270" s="17">
        <v>45144</v>
      </c>
      <c r="J12270" s="17">
        <v>45146</v>
      </c>
      <c r="K12270" t="s">
        <v>15</v>
      </c>
      <c r="L12270" t="s">
        <v>22</v>
      </c>
      <c r="M12270">
        <v>168.56</v>
      </c>
      <c r="N12270" t="s">
        <v>23</v>
      </c>
    </row>
    <row r="12271" spans="1:14" ht="14.25" customHeight="1" x14ac:dyDescent="0.3">
      <c r="A12271" t="s">
        <v>7860</v>
      </c>
      <c r="B12271" t="s">
        <v>19</v>
      </c>
      <c r="C12271" t="s">
        <v>33</v>
      </c>
      <c r="D12271">
        <v>1086.3800000000001</v>
      </c>
      <c r="E12271">
        <v>0.49</v>
      </c>
      <c r="F12271">
        <f t="shared" si="382"/>
        <v>532.32620000000009</v>
      </c>
      <c r="G12271">
        <f t="shared" si="383"/>
        <v>554.05380000000002</v>
      </c>
      <c r="H12271">
        <v>2</v>
      </c>
      <c r="I12271" s="17">
        <v>45005</v>
      </c>
      <c r="J12271" s="17">
        <v>45008</v>
      </c>
      <c r="K12271" t="s">
        <v>21</v>
      </c>
      <c r="L12271" t="s">
        <v>16</v>
      </c>
      <c r="M12271">
        <v>273.36</v>
      </c>
      <c r="N12271" t="s">
        <v>39</v>
      </c>
    </row>
    <row r="12272" spans="1:14" ht="14.25" customHeight="1" x14ac:dyDescent="0.3">
      <c r="A12272" t="s">
        <v>3557</v>
      </c>
      <c r="B12272" t="s">
        <v>13</v>
      </c>
      <c r="C12272" t="s">
        <v>20</v>
      </c>
      <c r="D12272">
        <v>1087.75</v>
      </c>
      <c r="E12272">
        <v>0.03</v>
      </c>
      <c r="F12272">
        <f t="shared" si="382"/>
        <v>32.6325</v>
      </c>
      <c r="G12272">
        <f t="shared" si="383"/>
        <v>1055.1175000000001</v>
      </c>
      <c r="H12272">
        <v>2</v>
      </c>
      <c r="I12272" s="17">
        <v>45216</v>
      </c>
      <c r="J12272" s="17">
        <v>45217</v>
      </c>
      <c r="K12272" t="s">
        <v>15</v>
      </c>
      <c r="L12272" t="s">
        <v>22</v>
      </c>
      <c r="M12272">
        <v>204.97</v>
      </c>
      <c r="N12272" t="s">
        <v>39</v>
      </c>
    </row>
    <row r="12273" spans="1:14" ht="14.25" customHeight="1" x14ac:dyDescent="0.3">
      <c r="A12273" t="s">
        <v>11880</v>
      </c>
      <c r="B12273" t="s">
        <v>13</v>
      </c>
      <c r="C12273" t="s">
        <v>20</v>
      </c>
      <c r="D12273">
        <v>1090.76</v>
      </c>
      <c r="E12273">
        <v>0.37</v>
      </c>
      <c r="F12273">
        <f t="shared" si="382"/>
        <v>403.58119999999997</v>
      </c>
      <c r="G12273">
        <f t="shared" si="383"/>
        <v>687.17880000000002</v>
      </c>
      <c r="H12273">
        <v>2</v>
      </c>
      <c r="I12273" s="17">
        <v>45189</v>
      </c>
      <c r="J12273" s="17">
        <v>45194</v>
      </c>
      <c r="K12273" t="s">
        <v>15</v>
      </c>
      <c r="L12273" t="s">
        <v>22</v>
      </c>
      <c r="M12273">
        <v>100.3</v>
      </c>
      <c r="N12273" t="s">
        <v>48</v>
      </c>
    </row>
    <row r="12274" spans="1:14" ht="14.25" customHeight="1" x14ac:dyDescent="0.3">
      <c r="A12274" t="s">
        <v>14547</v>
      </c>
      <c r="B12274" t="s">
        <v>13</v>
      </c>
      <c r="C12274" t="s">
        <v>14</v>
      </c>
      <c r="D12274">
        <v>1091.82</v>
      </c>
      <c r="E12274">
        <v>0.09</v>
      </c>
      <c r="F12274">
        <f t="shared" si="382"/>
        <v>98.263799999999989</v>
      </c>
      <c r="G12274">
        <f t="shared" si="383"/>
        <v>993.55619999999999</v>
      </c>
      <c r="H12274">
        <v>2</v>
      </c>
      <c r="I12274" s="17">
        <v>45301</v>
      </c>
      <c r="J12274" s="17">
        <v>45304</v>
      </c>
      <c r="K12274" t="s">
        <v>21</v>
      </c>
      <c r="L12274" t="s">
        <v>16</v>
      </c>
      <c r="M12274">
        <v>100.02</v>
      </c>
      <c r="N12274" t="s">
        <v>28</v>
      </c>
    </row>
    <row r="12275" spans="1:14" ht="14.25" customHeight="1" x14ac:dyDescent="0.3">
      <c r="A12275" t="s">
        <v>10714</v>
      </c>
      <c r="B12275" t="s">
        <v>13</v>
      </c>
      <c r="C12275" t="s">
        <v>26</v>
      </c>
      <c r="D12275">
        <v>1092.21</v>
      </c>
      <c r="E12275">
        <v>0.31</v>
      </c>
      <c r="F12275">
        <f t="shared" si="382"/>
        <v>338.58510000000001</v>
      </c>
      <c r="G12275">
        <f t="shared" si="383"/>
        <v>753.62490000000003</v>
      </c>
      <c r="H12275">
        <v>2</v>
      </c>
      <c r="I12275" s="17">
        <v>45111</v>
      </c>
      <c r="J12275" s="17">
        <v>45113</v>
      </c>
      <c r="K12275" t="s">
        <v>15</v>
      </c>
      <c r="L12275" t="s">
        <v>16</v>
      </c>
      <c r="M12275">
        <v>176.56</v>
      </c>
      <c r="N12275" t="s">
        <v>34</v>
      </c>
    </row>
    <row r="12276" spans="1:14" ht="14.25" customHeight="1" x14ac:dyDescent="0.3">
      <c r="A12276" t="s">
        <v>2789</v>
      </c>
      <c r="B12276" t="s">
        <v>25</v>
      </c>
      <c r="C12276" t="s">
        <v>36</v>
      </c>
      <c r="D12276">
        <v>1094.56</v>
      </c>
      <c r="E12276">
        <v>0.15</v>
      </c>
      <c r="F12276">
        <f t="shared" si="382"/>
        <v>164.184</v>
      </c>
      <c r="G12276">
        <f t="shared" si="383"/>
        <v>930.37599999999998</v>
      </c>
      <c r="H12276">
        <v>2</v>
      </c>
      <c r="I12276" s="17">
        <v>45464</v>
      </c>
      <c r="J12276" s="17">
        <v>45466</v>
      </c>
      <c r="K12276" t="s">
        <v>21</v>
      </c>
      <c r="L12276" t="s">
        <v>16</v>
      </c>
      <c r="M12276">
        <v>227.49</v>
      </c>
      <c r="N12276" t="s">
        <v>23</v>
      </c>
    </row>
    <row r="12277" spans="1:14" ht="14.25" customHeight="1" x14ac:dyDescent="0.3">
      <c r="A12277" t="s">
        <v>810</v>
      </c>
      <c r="B12277" t="s">
        <v>19</v>
      </c>
      <c r="C12277" t="s">
        <v>14</v>
      </c>
      <c r="D12277">
        <v>1104.5899999999999</v>
      </c>
      <c r="E12277">
        <v>7.0000000000000007E-2</v>
      </c>
      <c r="F12277">
        <f t="shared" si="382"/>
        <v>77.321300000000008</v>
      </c>
      <c r="G12277">
        <f t="shared" si="383"/>
        <v>1027.2686999999999</v>
      </c>
      <c r="H12277">
        <v>2</v>
      </c>
      <c r="I12277" s="17">
        <v>45309</v>
      </c>
      <c r="J12277" s="17">
        <v>45310</v>
      </c>
      <c r="K12277" t="s">
        <v>21</v>
      </c>
      <c r="L12277" t="s">
        <v>27</v>
      </c>
      <c r="M12277">
        <v>98.29</v>
      </c>
      <c r="N12277" t="s">
        <v>23</v>
      </c>
    </row>
    <row r="12278" spans="1:14" ht="14.25" customHeight="1" x14ac:dyDescent="0.3">
      <c r="A12278" t="s">
        <v>2839</v>
      </c>
      <c r="B12278" t="s">
        <v>25</v>
      </c>
      <c r="C12278" t="s">
        <v>14</v>
      </c>
      <c r="D12278">
        <v>1107.99</v>
      </c>
      <c r="E12278">
        <v>0.19</v>
      </c>
      <c r="F12278">
        <f t="shared" si="382"/>
        <v>210.5181</v>
      </c>
      <c r="G12278">
        <f t="shared" si="383"/>
        <v>897.47190000000001</v>
      </c>
      <c r="H12278">
        <v>2</v>
      </c>
      <c r="I12278" s="17">
        <v>44988</v>
      </c>
      <c r="J12278" s="17">
        <v>44994</v>
      </c>
      <c r="K12278" t="s">
        <v>31</v>
      </c>
      <c r="L12278" t="s">
        <v>27</v>
      </c>
      <c r="M12278">
        <v>132.34</v>
      </c>
      <c r="N12278" t="s">
        <v>48</v>
      </c>
    </row>
    <row r="12279" spans="1:14" ht="14.25" customHeight="1" x14ac:dyDescent="0.3">
      <c r="A12279" t="s">
        <v>14211</v>
      </c>
      <c r="B12279" t="s">
        <v>25</v>
      </c>
      <c r="C12279" t="s">
        <v>14</v>
      </c>
      <c r="D12279">
        <v>1108.3399999999999</v>
      </c>
      <c r="E12279">
        <v>0.01</v>
      </c>
      <c r="F12279">
        <f t="shared" si="382"/>
        <v>11.083399999999999</v>
      </c>
      <c r="G12279">
        <f t="shared" si="383"/>
        <v>1097.2565999999999</v>
      </c>
      <c r="H12279">
        <v>2</v>
      </c>
      <c r="I12279" s="17">
        <v>45518</v>
      </c>
      <c r="J12279" s="17">
        <v>45520</v>
      </c>
      <c r="K12279" t="s">
        <v>31</v>
      </c>
      <c r="L12279" t="s">
        <v>27</v>
      </c>
      <c r="M12279">
        <v>267.25</v>
      </c>
      <c r="N12279" t="s">
        <v>39</v>
      </c>
    </row>
    <row r="12280" spans="1:14" ht="14.25" customHeight="1" x14ac:dyDescent="0.3">
      <c r="A12280" t="s">
        <v>13815</v>
      </c>
      <c r="B12280" t="s">
        <v>13</v>
      </c>
      <c r="C12280" t="s">
        <v>36</v>
      </c>
      <c r="D12280">
        <v>1113.6099999999999</v>
      </c>
      <c r="E12280">
        <v>0.2</v>
      </c>
      <c r="F12280">
        <f t="shared" si="382"/>
        <v>222.72199999999998</v>
      </c>
      <c r="G12280">
        <f t="shared" si="383"/>
        <v>890.88799999999992</v>
      </c>
      <c r="H12280">
        <v>2</v>
      </c>
      <c r="I12280" s="17">
        <v>45614</v>
      </c>
      <c r="J12280" s="17">
        <v>45618</v>
      </c>
      <c r="K12280" t="s">
        <v>31</v>
      </c>
      <c r="L12280" t="s">
        <v>22</v>
      </c>
      <c r="M12280">
        <v>252.24</v>
      </c>
      <c r="N12280" t="s">
        <v>17</v>
      </c>
    </row>
    <row r="12281" spans="1:14" ht="14.25" customHeight="1" x14ac:dyDescent="0.3">
      <c r="A12281" t="s">
        <v>13175</v>
      </c>
      <c r="B12281" t="s">
        <v>19</v>
      </c>
      <c r="C12281" t="s">
        <v>20</v>
      </c>
      <c r="D12281">
        <v>1117.97</v>
      </c>
      <c r="E12281">
        <v>0.03</v>
      </c>
      <c r="F12281">
        <f t="shared" si="382"/>
        <v>33.539099999999998</v>
      </c>
      <c r="G12281">
        <f t="shared" si="383"/>
        <v>1084.4309000000001</v>
      </c>
      <c r="H12281">
        <v>2</v>
      </c>
      <c r="I12281" s="17">
        <v>45522</v>
      </c>
      <c r="J12281" s="17">
        <v>45523</v>
      </c>
      <c r="K12281" t="s">
        <v>21</v>
      </c>
      <c r="L12281" t="s">
        <v>27</v>
      </c>
      <c r="M12281">
        <v>86.87</v>
      </c>
      <c r="N12281" t="s">
        <v>39</v>
      </c>
    </row>
    <row r="12282" spans="1:14" ht="14.25" customHeight="1" x14ac:dyDescent="0.3">
      <c r="A12282" t="s">
        <v>782</v>
      </c>
      <c r="B12282" t="s">
        <v>41</v>
      </c>
      <c r="C12282" t="s">
        <v>36</v>
      </c>
      <c r="D12282">
        <v>1119.3599999999999</v>
      </c>
      <c r="E12282">
        <v>0.15</v>
      </c>
      <c r="F12282">
        <f t="shared" si="382"/>
        <v>167.90399999999997</v>
      </c>
      <c r="G12282">
        <f t="shared" si="383"/>
        <v>951.4559999999999</v>
      </c>
      <c r="H12282">
        <v>2</v>
      </c>
      <c r="I12282" s="17">
        <v>45470</v>
      </c>
      <c r="J12282" s="17">
        <v>45471</v>
      </c>
      <c r="K12282" t="s">
        <v>15</v>
      </c>
      <c r="L12282" t="s">
        <v>16</v>
      </c>
      <c r="M12282">
        <v>197.37</v>
      </c>
      <c r="N12282" t="s">
        <v>34</v>
      </c>
    </row>
    <row r="12283" spans="1:14" ht="14.25" customHeight="1" x14ac:dyDescent="0.3">
      <c r="A12283" t="s">
        <v>5197</v>
      </c>
      <c r="B12283" t="s">
        <v>13</v>
      </c>
      <c r="C12283" t="s">
        <v>36</v>
      </c>
      <c r="D12283">
        <v>1119.73</v>
      </c>
      <c r="E12283">
        <v>0.05</v>
      </c>
      <c r="F12283">
        <f t="shared" si="382"/>
        <v>55.986500000000007</v>
      </c>
      <c r="G12283">
        <f t="shared" si="383"/>
        <v>1063.7435</v>
      </c>
      <c r="H12283">
        <v>2</v>
      </c>
      <c r="I12283" s="17">
        <v>45081</v>
      </c>
      <c r="J12283" s="17">
        <v>45084</v>
      </c>
      <c r="K12283" t="s">
        <v>31</v>
      </c>
      <c r="L12283" t="s">
        <v>27</v>
      </c>
      <c r="M12283">
        <v>181.48</v>
      </c>
      <c r="N12283" t="s">
        <v>28</v>
      </c>
    </row>
    <row r="12284" spans="1:14" ht="14.25" customHeight="1" x14ac:dyDescent="0.3">
      <c r="A12284" t="s">
        <v>168</v>
      </c>
      <c r="B12284" t="s">
        <v>25</v>
      </c>
      <c r="C12284" t="s">
        <v>20</v>
      </c>
      <c r="D12284">
        <v>1120.8800000000001</v>
      </c>
      <c r="E12284">
        <v>0.27</v>
      </c>
      <c r="F12284">
        <f t="shared" si="382"/>
        <v>302.63760000000008</v>
      </c>
      <c r="G12284">
        <f t="shared" si="383"/>
        <v>818.24240000000009</v>
      </c>
      <c r="H12284">
        <v>2</v>
      </c>
      <c r="I12284" s="17">
        <v>45190</v>
      </c>
      <c r="J12284" s="17">
        <v>45195</v>
      </c>
      <c r="K12284" t="s">
        <v>21</v>
      </c>
      <c r="L12284" t="s">
        <v>22</v>
      </c>
      <c r="M12284">
        <v>201.73</v>
      </c>
      <c r="N12284" t="s">
        <v>39</v>
      </c>
    </row>
    <row r="12285" spans="1:14" ht="14.25" customHeight="1" x14ac:dyDescent="0.3">
      <c r="A12285" t="s">
        <v>1614</v>
      </c>
      <c r="B12285" t="s">
        <v>41</v>
      </c>
      <c r="C12285" t="s">
        <v>36</v>
      </c>
      <c r="D12285">
        <v>1121.1500000000001</v>
      </c>
      <c r="E12285">
        <v>0.12</v>
      </c>
      <c r="F12285">
        <f t="shared" si="382"/>
        <v>134.53800000000001</v>
      </c>
      <c r="G12285">
        <f t="shared" si="383"/>
        <v>986.61200000000008</v>
      </c>
      <c r="H12285">
        <v>2</v>
      </c>
      <c r="I12285" s="17">
        <v>44965</v>
      </c>
      <c r="J12285" s="17">
        <v>44971</v>
      </c>
      <c r="K12285" t="s">
        <v>15</v>
      </c>
      <c r="L12285" t="s">
        <v>27</v>
      </c>
      <c r="M12285">
        <v>67.72</v>
      </c>
      <c r="N12285" t="s">
        <v>39</v>
      </c>
    </row>
    <row r="12286" spans="1:14" ht="14.25" customHeight="1" x14ac:dyDescent="0.3">
      <c r="A12286" t="s">
        <v>15106</v>
      </c>
      <c r="B12286" t="s">
        <v>19</v>
      </c>
      <c r="C12286" t="s">
        <v>14</v>
      </c>
      <c r="D12286">
        <v>1130.01</v>
      </c>
      <c r="E12286">
        <v>0.33</v>
      </c>
      <c r="F12286">
        <f t="shared" si="382"/>
        <v>372.9033</v>
      </c>
      <c r="G12286">
        <f t="shared" si="383"/>
        <v>757.10670000000005</v>
      </c>
      <c r="H12286">
        <v>2</v>
      </c>
      <c r="I12286" s="17">
        <v>45618</v>
      </c>
      <c r="J12286" s="17">
        <v>45625</v>
      </c>
      <c r="K12286" t="s">
        <v>21</v>
      </c>
      <c r="L12286" t="s">
        <v>16</v>
      </c>
      <c r="M12286">
        <v>315.66000000000003</v>
      </c>
      <c r="N12286" t="s">
        <v>34</v>
      </c>
    </row>
    <row r="12287" spans="1:14" ht="14.25" customHeight="1" x14ac:dyDescent="0.3">
      <c r="A12287" t="s">
        <v>4467</v>
      </c>
      <c r="B12287" t="s">
        <v>19</v>
      </c>
      <c r="C12287" t="s">
        <v>14</v>
      </c>
      <c r="D12287">
        <v>1130.6400000000001</v>
      </c>
      <c r="E12287">
        <v>0.22</v>
      </c>
      <c r="F12287">
        <f t="shared" si="382"/>
        <v>248.74080000000004</v>
      </c>
      <c r="G12287">
        <f t="shared" si="383"/>
        <v>881.89920000000006</v>
      </c>
      <c r="H12287">
        <v>2</v>
      </c>
      <c r="I12287" s="17">
        <v>45152</v>
      </c>
      <c r="J12287" s="17">
        <v>45153</v>
      </c>
      <c r="K12287" t="s">
        <v>21</v>
      </c>
      <c r="L12287" t="s">
        <v>27</v>
      </c>
      <c r="M12287">
        <v>96.88</v>
      </c>
      <c r="N12287" t="s">
        <v>48</v>
      </c>
    </row>
    <row r="12288" spans="1:14" ht="14.25" customHeight="1" x14ac:dyDescent="0.3">
      <c r="A12288" t="s">
        <v>13357</v>
      </c>
      <c r="B12288" t="s">
        <v>41</v>
      </c>
      <c r="C12288" t="s">
        <v>26</v>
      </c>
      <c r="D12288">
        <v>1131.18</v>
      </c>
      <c r="E12288">
        <v>0.23</v>
      </c>
      <c r="F12288">
        <f t="shared" si="382"/>
        <v>260.17140000000001</v>
      </c>
      <c r="G12288">
        <f t="shared" si="383"/>
        <v>871.00860000000011</v>
      </c>
      <c r="H12288">
        <v>2</v>
      </c>
      <c r="I12288" s="17">
        <v>45358</v>
      </c>
      <c r="J12288" s="17">
        <v>45361</v>
      </c>
      <c r="K12288" t="s">
        <v>31</v>
      </c>
      <c r="L12288" t="s">
        <v>16</v>
      </c>
      <c r="M12288">
        <v>249.71</v>
      </c>
      <c r="N12288" t="s">
        <v>17</v>
      </c>
    </row>
    <row r="12289" spans="1:14" ht="14.25" customHeight="1" x14ac:dyDescent="0.3">
      <c r="A12289" t="s">
        <v>1111</v>
      </c>
      <c r="B12289" t="s">
        <v>41</v>
      </c>
      <c r="C12289" t="s">
        <v>33</v>
      </c>
      <c r="D12289">
        <v>1146.43</v>
      </c>
      <c r="E12289">
        <v>0.26</v>
      </c>
      <c r="F12289">
        <f t="shared" si="382"/>
        <v>298.07180000000005</v>
      </c>
      <c r="G12289">
        <f t="shared" si="383"/>
        <v>848.35820000000001</v>
      </c>
      <c r="H12289">
        <v>2</v>
      </c>
      <c r="I12289" s="17">
        <v>45326</v>
      </c>
      <c r="J12289" s="17">
        <v>45329</v>
      </c>
      <c r="K12289" t="s">
        <v>21</v>
      </c>
      <c r="L12289" t="s">
        <v>22</v>
      </c>
      <c r="M12289">
        <v>144.41</v>
      </c>
      <c r="N12289" t="s">
        <v>39</v>
      </c>
    </row>
    <row r="12290" spans="1:14" ht="14.25" customHeight="1" x14ac:dyDescent="0.3">
      <c r="A12290" t="s">
        <v>8820</v>
      </c>
      <c r="B12290" t="s">
        <v>41</v>
      </c>
      <c r="C12290" t="s">
        <v>33</v>
      </c>
      <c r="D12290">
        <v>1146.5</v>
      </c>
      <c r="E12290">
        <v>0.08</v>
      </c>
      <c r="F12290">
        <f t="shared" ref="F12290:F12353" si="384">D12290*E12290</f>
        <v>91.72</v>
      </c>
      <c r="G12290">
        <f t="shared" ref="G12290:G12353" si="385">D12290-F12290</f>
        <v>1054.78</v>
      </c>
      <c r="H12290">
        <v>2</v>
      </c>
      <c r="I12290" s="17">
        <v>45575</v>
      </c>
      <c r="J12290" s="17">
        <v>45582</v>
      </c>
      <c r="K12290" t="s">
        <v>15</v>
      </c>
      <c r="L12290" t="s">
        <v>27</v>
      </c>
      <c r="M12290">
        <v>219.44</v>
      </c>
      <c r="N12290" t="s">
        <v>34</v>
      </c>
    </row>
    <row r="12291" spans="1:14" ht="14.25" customHeight="1" x14ac:dyDescent="0.3">
      <c r="A12291" t="s">
        <v>3609</v>
      </c>
      <c r="B12291" t="s">
        <v>19</v>
      </c>
      <c r="C12291" t="s">
        <v>14</v>
      </c>
      <c r="D12291">
        <v>1148.6099999999999</v>
      </c>
      <c r="E12291">
        <v>0.48</v>
      </c>
      <c r="F12291">
        <f t="shared" si="384"/>
        <v>551.33279999999991</v>
      </c>
      <c r="G12291">
        <f t="shared" si="385"/>
        <v>597.27719999999999</v>
      </c>
      <c r="H12291">
        <v>2</v>
      </c>
      <c r="I12291" s="17">
        <v>45628</v>
      </c>
      <c r="J12291" s="17">
        <v>45633</v>
      </c>
      <c r="K12291" t="s">
        <v>15</v>
      </c>
      <c r="L12291" t="s">
        <v>27</v>
      </c>
      <c r="M12291">
        <v>252.98</v>
      </c>
      <c r="N12291" t="s">
        <v>48</v>
      </c>
    </row>
    <row r="12292" spans="1:14" ht="14.25" customHeight="1" x14ac:dyDescent="0.3">
      <c r="A12292" t="s">
        <v>14658</v>
      </c>
      <c r="B12292" t="s">
        <v>13</v>
      </c>
      <c r="C12292" t="s">
        <v>26</v>
      </c>
      <c r="D12292">
        <v>1149.99</v>
      </c>
      <c r="E12292">
        <v>0.47</v>
      </c>
      <c r="F12292">
        <f t="shared" si="384"/>
        <v>540.49529999999993</v>
      </c>
      <c r="G12292">
        <f t="shared" si="385"/>
        <v>609.49470000000008</v>
      </c>
      <c r="H12292">
        <v>2</v>
      </c>
      <c r="I12292" s="17">
        <v>45476</v>
      </c>
      <c r="J12292" s="17">
        <v>45480</v>
      </c>
      <c r="K12292" t="s">
        <v>15</v>
      </c>
      <c r="L12292" t="s">
        <v>16</v>
      </c>
      <c r="M12292">
        <v>310.27999999999997</v>
      </c>
      <c r="N12292" t="s">
        <v>34</v>
      </c>
    </row>
    <row r="12293" spans="1:14" ht="14.25" customHeight="1" x14ac:dyDescent="0.3">
      <c r="A12293" t="s">
        <v>7124</v>
      </c>
      <c r="B12293" t="s">
        <v>19</v>
      </c>
      <c r="C12293" t="s">
        <v>33</v>
      </c>
      <c r="D12293">
        <v>1152.6500000000001</v>
      </c>
      <c r="E12293">
        <v>0.4</v>
      </c>
      <c r="F12293">
        <f t="shared" si="384"/>
        <v>461.06000000000006</v>
      </c>
      <c r="G12293">
        <f t="shared" si="385"/>
        <v>691.59</v>
      </c>
      <c r="H12293">
        <v>2</v>
      </c>
      <c r="I12293" s="17">
        <v>45415</v>
      </c>
      <c r="J12293" s="17">
        <v>45421</v>
      </c>
      <c r="K12293" t="s">
        <v>21</v>
      </c>
      <c r="L12293" t="s">
        <v>27</v>
      </c>
      <c r="M12293">
        <v>220.77</v>
      </c>
      <c r="N12293" t="s">
        <v>34</v>
      </c>
    </row>
    <row r="12294" spans="1:14" ht="14.25" customHeight="1" x14ac:dyDescent="0.3">
      <c r="A12294" t="s">
        <v>15307</v>
      </c>
      <c r="B12294" t="s">
        <v>25</v>
      </c>
      <c r="C12294" t="s">
        <v>36</v>
      </c>
      <c r="D12294">
        <v>1155.3900000000001</v>
      </c>
      <c r="E12294">
        <v>0.49</v>
      </c>
      <c r="F12294">
        <f t="shared" si="384"/>
        <v>566.14110000000005</v>
      </c>
      <c r="G12294">
        <f t="shared" si="385"/>
        <v>589.24890000000005</v>
      </c>
      <c r="H12294">
        <v>2</v>
      </c>
      <c r="I12294" s="17">
        <v>45245</v>
      </c>
      <c r="J12294" s="17">
        <v>45250</v>
      </c>
      <c r="K12294" t="s">
        <v>31</v>
      </c>
      <c r="L12294" t="s">
        <v>27</v>
      </c>
      <c r="M12294">
        <v>340.18</v>
      </c>
      <c r="N12294" t="s">
        <v>23</v>
      </c>
    </row>
    <row r="12295" spans="1:14" ht="14.25" customHeight="1" x14ac:dyDescent="0.3">
      <c r="A12295" t="s">
        <v>1706</v>
      </c>
      <c r="B12295" t="s">
        <v>25</v>
      </c>
      <c r="C12295" t="s">
        <v>33</v>
      </c>
      <c r="D12295">
        <v>1159.6600000000001</v>
      </c>
      <c r="E12295">
        <v>0.04</v>
      </c>
      <c r="F12295">
        <f t="shared" si="384"/>
        <v>46.386400000000002</v>
      </c>
      <c r="G12295">
        <f t="shared" si="385"/>
        <v>1113.2736</v>
      </c>
      <c r="H12295">
        <v>2</v>
      </c>
      <c r="I12295" s="17">
        <v>45046</v>
      </c>
      <c r="J12295" s="17">
        <v>45052</v>
      </c>
      <c r="K12295" t="s">
        <v>15</v>
      </c>
      <c r="L12295" t="s">
        <v>22</v>
      </c>
      <c r="M12295">
        <v>344.37</v>
      </c>
      <c r="N12295" t="s">
        <v>28</v>
      </c>
    </row>
    <row r="12296" spans="1:14" ht="14.25" customHeight="1" x14ac:dyDescent="0.3">
      <c r="A12296" t="s">
        <v>1161</v>
      </c>
      <c r="B12296" t="s">
        <v>41</v>
      </c>
      <c r="C12296" t="s">
        <v>36</v>
      </c>
      <c r="D12296">
        <v>1160.6500000000001</v>
      </c>
      <c r="E12296">
        <v>0.35</v>
      </c>
      <c r="F12296">
        <f t="shared" si="384"/>
        <v>406.22750000000002</v>
      </c>
      <c r="G12296">
        <f t="shared" si="385"/>
        <v>754.42250000000013</v>
      </c>
      <c r="H12296">
        <v>2</v>
      </c>
      <c r="I12296" s="17">
        <v>44943</v>
      </c>
      <c r="J12296" s="17">
        <v>44945</v>
      </c>
      <c r="K12296" t="s">
        <v>15</v>
      </c>
      <c r="L12296" t="s">
        <v>27</v>
      </c>
      <c r="M12296">
        <v>299.02</v>
      </c>
      <c r="N12296" t="s">
        <v>28</v>
      </c>
    </row>
    <row r="12297" spans="1:14" ht="14.25" customHeight="1" x14ac:dyDescent="0.3">
      <c r="A12297" t="s">
        <v>6138</v>
      </c>
      <c r="B12297" t="s">
        <v>41</v>
      </c>
      <c r="C12297" t="s">
        <v>14</v>
      </c>
      <c r="D12297">
        <v>1163.99</v>
      </c>
      <c r="E12297">
        <v>0.33</v>
      </c>
      <c r="F12297">
        <f t="shared" si="384"/>
        <v>384.11670000000004</v>
      </c>
      <c r="G12297">
        <f t="shared" si="385"/>
        <v>779.87329999999997</v>
      </c>
      <c r="H12297">
        <v>2</v>
      </c>
      <c r="I12297" s="17">
        <v>44949</v>
      </c>
      <c r="J12297" s="17">
        <v>44956</v>
      </c>
      <c r="K12297" t="s">
        <v>15</v>
      </c>
      <c r="L12297" t="s">
        <v>16</v>
      </c>
      <c r="M12297">
        <v>76.36</v>
      </c>
      <c r="N12297" t="s">
        <v>28</v>
      </c>
    </row>
    <row r="12298" spans="1:14" ht="14.25" customHeight="1" x14ac:dyDescent="0.3">
      <c r="A12298" t="s">
        <v>10877</v>
      </c>
      <c r="B12298" t="s">
        <v>19</v>
      </c>
      <c r="C12298" t="s">
        <v>20</v>
      </c>
      <c r="D12298">
        <v>1166.5899999999999</v>
      </c>
      <c r="E12298">
        <v>0.15</v>
      </c>
      <c r="F12298">
        <f t="shared" si="384"/>
        <v>174.98849999999999</v>
      </c>
      <c r="G12298">
        <f t="shared" si="385"/>
        <v>991.60149999999999</v>
      </c>
      <c r="H12298">
        <v>2</v>
      </c>
      <c r="I12298" s="17">
        <v>45165</v>
      </c>
      <c r="J12298" s="17">
        <v>45172</v>
      </c>
      <c r="K12298" t="s">
        <v>31</v>
      </c>
      <c r="L12298" t="s">
        <v>22</v>
      </c>
      <c r="M12298">
        <v>349.28</v>
      </c>
      <c r="N12298" t="s">
        <v>48</v>
      </c>
    </row>
    <row r="12299" spans="1:14" ht="14.25" customHeight="1" x14ac:dyDescent="0.3">
      <c r="A12299" t="s">
        <v>12182</v>
      </c>
      <c r="B12299" t="s">
        <v>25</v>
      </c>
      <c r="C12299" t="s">
        <v>33</v>
      </c>
      <c r="D12299">
        <v>1168.42</v>
      </c>
      <c r="E12299">
        <v>0.33</v>
      </c>
      <c r="F12299">
        <f t="shared" si="384"/>
        <v>385.57860000000005</v>
      </c>
      <c r="G12299">
        <f t="shared" si="385"/>
        <v>782.84140000000002</v>
      </c>
      <c r="H12299">
        <v>2</v>
      </c>
      <c r="I12299" s="17">
        <v>45484</v>
      </c>
      <c r="J12299" s="17">
        <v>45489</v>
      </c>
      <c r="K12299" t="s">
        <v>31</v>
      </c>
      <c r="L12299" t="s">
        <v>22</v>
      </c>
      <c r="M12299">
        <v>106.56</v>
      </c>
      <c r="N12299" t="s">
        <v>48</v>
      </c>
    </row>
    <row r="12300" spans="1:14" ht="14.25" customHeight="1" x14ac:dyDescent="0.3">
      <c r="A12300" t="s">
        <v>1941</v>
      </c>
      <c r="B12300" t="s">
        <v>41</v>
      </c>
      <c r="C12300" t="s">
        <v>20</v>
      </c>
      <c r="D12300">
        <v>1168.49</v>
      </c>
      <c r="E12300">
        <v>0.42</v>
      </c>
      <c r="F12300">
        <f t="shared" si="384"/>
        <v>490.76580000000001</v>
      </c>
      <c r="G12300">
        <f t="shared" si="385"/>
        <v>677.7242</v>
      </c>
      <c r="H12300">
        <v>2</v>
      </c>
      <c r="I12300" s="17">
        <v>45103</v>
      </c>
      <c r="J12300" s="17">
        <v>45108</v>
      </c>
      <c r="K12300" t="s">
        <v>21</v>
      </c>
      <c r="L12300" t="s">
        <v>22</v>
      </c>
      <c r="M12300">
        <v>59.61</v>
      </c>
      <c r="N12300" t="s">
        <v>48</v>
      </c>
    </row>
    <row r="12301" spans="1:14" ht="14.25" customHeight="1" x14ac:dyDescent="0.3">
      <c r="A12301" t="s">
        <v>3598</v>
      </c>
      <c r="B12301" t="s">
        <v>19</v>
      </c>
      <c r="C12301" t="s">
        <v>33</v>
      </c>
      <c r="D12301">
        <v>1172.44</v>
      </c>
      <c r="E12301">
        <v>0.18</v>
      </c>
      <c r="F12301">
        <f t="shared" si="384"/>
        <v>211.03919999999999</v>
      </c>
      <c r="G12301">
        <f t="shared" si="385"/>
        <v>961.40080000000012</v>
      </c>
      <c r="H12301">
        <v>2</v>
      </c>
      <c r="I12301" s="17">
        <v>45178</v>
      </c>
      <c r="J12301" s="17">
        <v>45181</v>
      </c>
      <c r="K12301" t="s">
        <v>15</v>
      </c>
      <c r="L12301" t="s">
        <v>27</v>
      </c>
      <c r="M12301">
        <v>76.12</v>
      </c>
      <c r="N12301" t="s">
        <v>39</v>
      </c>
    </row>
    <row r="12302" spans="1:14" ht="14.25" customHeight="1" x14ac:dyDescent="0.3">
      <c r="A12302" t="s">
        <v>5080</v>
      </c>
      <c r="B12302" t="s">
        <v>19</v>
      </c>
      <c r="C12302" t="s">
        <v>26</v>
      </c>
      <c r="D12302">
        <v>1174.4100000000001</v>
      </c>
      <c r="E12302">
        <v>0.09</v>
      </c>
      <c r="F12302">
        <f t="shared" si="384"/>
        <v>105.6969</v>
      </c>
      <c r="G12302">
        <f t="shared" si="385"/>
        <v>1068.7131000000002</v>
      </c>
      <c r="H12302">
        <v>2</v>
      </c>
      <c r="I12302" s="17">
        <v>45146</v>
      </c>
      <c r="J12302" s="17">
        <v>45152</v>
      </c>
      <c r="K12302" t="s">
        <v>31</v>
      </c>
      <c r="L12302" t="s">
        <v>22</v>
      </c>
      <c r="M12302">
        <v>283.98</v>
      </c>
      <c r="N12302" t="s">
        <v>34</v>
      </c>
    </row>
    <row r="12303" spans="1:14" ht="14.25" customHeight="1" x14ac:dyDescent="0.3">
      <c r="A12303" t="s">
        <v>4885</v>
      </c>
      <c r="B12303" t="s">
        <v>25</v>
      </c>
      <c r="C12303" t="s">
        <v>36</v>
      </c>
      <c r="D12303">
        <v>1176.82</v>
      </c>
      <c r="E12303">
        <v>0.46</v>
      </c>
      <c r="F12303">
        <f t="shared" si="384"/>
        <v>541.33719999999994</v>
      </c>
      <c r="G12303">
        <f t="shared" si="385"/>
        <v>635.4828</v>
      </c>
      <c r="H12303">
        <v>2</v>
      </c>
      <c r="I12303" s="17">
        <v>45484</v>
      </c>
      <c r="J12303" s="17">
        <v>45487</v>
      </c>
      <c r="K12303" t="s">
        <v>21</v>
      </c>
      <c r="L12303" t="s">
        <v>16</v>
      </c>
      <c r="M12303">
        <v>275.49</v>
      </c>
      <c r="N12303" t="s">
        <v>39</v>
      </c>
    </row>
    <row r="12304" spans="1:14" ht="14.25" customHeight="1" x14ac:dyDescent="0.3">
      <c r="A12304" t="s">
        <v>12634</v>
      </c>
      <c r="B12304" t="s">
        <v>19</v>
      </c>
      <c r="C12304" t="s">
        <v>20</v>
      </c>
      <c r="D12304">
        <v>1177.3699999999999</v>
      </c>
      <c r="E12304">
        <v>0.36</v>
      </c>
      <c r="F12304">
        <f t="shared" si="384"/>
        <v>423.85319999999996</v>
      </c>
      <c r="G12304">
        <f t="shared" si="385"/>
        <v>753.51679999999988</v>
      </c>
      <c r="H12304">
        <v>2</v>
      </c>
      <c r="I12304" s="17">
        <v>45536</v>
      </c>
      <c r="J12304" s="17">
        <v>45543</v>
      </c>
      <c r="K12304" t="s">
        <v>15</v>
      </c>
      <c r="L12304" t="s">
        <v>27</v>
      </c>
      <c r="M12304">
        <v>233.79</v>
      </c>
      <c r="N12304" t="s">
        <v>39</v>
      </c>
    </row>
    <row r="12305" spans="1:14" ht="14.25" customHeight="1" x14ac:dyDescent="0.3">
      <c r="A12305" t="s">
        <v>8553</v>
      </c>
      <c r="B12305" t="s">
        <v>13</v>
      </c>
      <c r="C12305" t="s">
        <v>33</v>
      </c>
      <c r="D12305">
        <v>1179.58</v>
      </c>
      <c r="E12305">
        <v>0.49</v>
      </c>
      <c r="F12305">
        <f t="shared" si="384"/>
        <v>577.99419999999998</v>
      </c>
      <c r="G12305">
        <f t="shared" si="385"/>
        <v>601.58579999999995</v>
      </c>
      <c r="H12305">
        <v>2</v>
      </c>
      <c r="I12305" s="17">
        <v>45057</v>
      </c>
      <c r="J12305" s="17">
        <v>45058</v>
      </c>
      <c r="K12305" t="s">
        <v>21</v>
      </c>
      <c r="L12305" t="s">
        <v>27</v>
      </c>
      <c r="M12305">
        <v>197.26</v>
      </c>
      <c r="N12305" t="s">
        <v>34</v>
      </c>
    </row>
    <row r="12306" spans="1:14" ht="14.25" customHeight="1" x14ac:dyDescent="0.3">
      <c r="A12306" t="s">
        <v>11763</v>
      </c>
      <c r="B12306" t="s">
        <v>13</v>
      </c>
      <c r="C12306" t="s">
        <v>36</v>
      </c>
      <c r="D12306">
        <v>1196.08</v>
      </c>
      <c r="E12306">
        <v>0.09</v>
      </c>
      <c r="F12306">
        <f t="shared" si="384"/>
        <v>107.64719999999998</v>
      </c>
      <c r="G12306">
        <f t="shared" si="385"/>
        <v>1088.4328</v>
      </c>
      <c r="H12306">
        <v>2</v>
      </c>
      <c r="I12306" s="17">
        <v>45450</v>
      </c>
      <c r="J12306" s="17">
        <v>45455</v>
      </c>
      <c r="K12306" t="s">
        <v>31</v>
      </c>
      <c r="L12306" t="s">
        <v>22</v>
      </c>
      <c r="M12306">
        <v>230.31</v>
      </c>
      <c r="N12306" t="s">
        <v>34</v>
      </c>
    </row>
    <row r="12307" spans="1:14" ht="14.25" customHeight="1" x14ac:dyDescent="0.3">
      <c r="A12307" t="s">
        <v>2405</v>
      </c>
      <c r="B12307" t="s">
        <v>19</v>
      </c>
      <c r="C12307" t="s">
        <v>20</v>
      </c>
      <c r="D12307">
        <v>1196.67</v>
      </c>
      <c r="E12307">
        <v>0.26</v>
      </c>
      <c r="F12307">
        <f t="shared" si="384"/>
        <v>311.13420000000002</v>
      </c>
      <c r="G12307">
        <f t="shared" si="385"/>
        <v>885.53580000000011</v>
      </c>
      <c r="H12307">
        <v>2</v>
      </c>
      <c r="I12307" s="17">
        <v>45213</v>
      </c>
      <c r="J12307" s="17">
        <v>45219</v>
      </c>
      <c r="K12307" t="s">
        <v>31</v>
      </c>
      <c r="L12307" t="s">
        <v>27</v>
      </c>
      <c r="M12307">
        <v>224.03</v>
      </c>
      <c r="N12307" t="s">
        <v>28</v>
      </c>
    </row>
    <row r="12308" spans="1:14" ht="14.25" customHeight="1" x14ac:dyDescent="0.3">
      <c r="A12308" t="s">
        <v>11888</v>
      </c>
      <c r="B12308" t="s">
        <v>19</v>
      </c>
      <c r="C12308" t="s">
        <v>36</v>
      </c>
      <c r="D12308">
        <v>1199.06</v>
      </c>
      <c r="E12308">
        <v>0.22</v>
      </c>
      <c r="F12308">
        <f t="shared" si="384"/>
        <v>263.79320000000001</v>
      </c>
      <c r="G12308">
        <f t="shared" si="385"/>
        <v>935.26679999999988</v>
      </c>
      <c r="H12308">
        <v>2</v>
      </c>
      <c r="I12308" s="17">
        <v>45307</v>
      </c>
      <c r="J12308" s="17">
        <v>45310</v>
      </c>
      <c r="K12308" t="s">
        <v>15</v>
      </c>
      <c r="L12308" t="s">
        <v>22</v>
      </c>
      <c r="M12308">
        <v>223.51</v>
      </c>
      <c r="N12308" t="s">
        <v>34</v>
      </c>
    </row>
    <row r="12309" spans="1:14" ht="14.25" customHeight="1" x14ac:dyDescent="0.3">
      <c r="A12309" t="s">
        <v>11769</v>
      </c>
      <c r="B12309" t="s">
        <v>13</v>
      </c>
      <c r="C12309" t="s">
        <v>36</v>
      </c>
      <c r="D12309">
        <v>1201.51</v>
      </c>
      <c r="E12309">
        <v>0.4</v>
      </c>
      <c r="F12309">
        <f t="shared" si="384"/>
        <v>480.60400000000004</v>
      </c>
      <c r="G12309">
        <f t="shared" si="385"/>
        <v>720.90599999999995</v>
      </c>
      <c r="H12309">
        <v>2</v>
      </c>
      <c r="I12309" s="17">
        <v>45269</v>
      </c>
      <c r="J12309" s="17">
        <v>45270</v>
      </c>
      <c r="K12309" t="s">
        <v>15</v>
      </c>
      <c r="L12309" t="s">
        <v>16</v>
      </c>
      <c r="M12309">
        <v>177.56</v>
      </c>
      <c r="N12309" t="s">
        <v>28</v>
      </c>
    </row>
    <row r="12310" spans="1:14" ht="14.25" customHeight="1" x14ac:dyDescent="0.3">
      <c r="A12310" t="s">
        <v>13149</v>
      </c>
      <c r="B12310" t="s">
        <v>25</v>
      </c>
      <c r="C12310" t="s">
        <v>14</v>
      </c>
      <c r="D12310">
        <v>1202.8900000000001</v>
      </c>
      <c r="E12310">
        <v>0.14000000000000001</v>
      </c>
      <c r="F12310">
        <f t="shared" si="384"/>
        <v>168.40460000000002</v>
      </c>
      <c r="G12310">
        <f t="shared" si="385"/>
        <v>1034.4854</v>
      </c>
      <c r="H12310">
        <v>2</v>
      </c>
      <c r="I12310" s="17">
        <v>45093</v>
      </c>
      <c r="J12310" s="17">
        <v>45099</v>
      </c>
      <c r="K12310" t="s">
        <v>21</v>
      </c>
      <c r="L12310" t="s">
        <v>16</v>
      </c>
      <c r="M12310">
        <v>177.63</v>
      </c>
      <c r="N12310" t="s">
        <v>48</v>
      </c>
    </row>
    <row r="12311" spans="1:14" ht="14.25" customHeight="1" x14ac:dyDescent="0.3">
      <c r="A12311" t="s">
        <v>8055</v>
      </c>
      <c r="B12311" t="s">
        <v>25</v>
      </c>
      <c r="C12311" t="s">
        <v>14</v>
      </c>
      <c r="D12311">
        <v>1208.69</v>
      </c>
      <c r="E12311">
        <v>0.4</v>
      </c>
      <c r="F12311">
        <f t="shared" si="384"/>
        <v>483.47600000000006</v>
      </c>
      <c r="G12311">
        <f t="shared" si="385"/>
        <v>725.21399999999994</v>
      </c>
      <c r="H12311">
        <v>2</v>
      </c>
      <c r="I12311" s="17">
        <v>45608</v>
      </c>
      <c r="J12311" s="17">
        <v>45611</v>
      </c>
      <c r="K12311" t="s">
        <v>21</v>
      </c>
      <c r="L12311" t="s">
        <v>16</v>
      </c>
      <c r="M12311">
        <v>323.51</v>
      </c>
      <c r="N12311" t="s">
        <v>23</v>
      </c>
    </row>
    <row r="12312" spans="1:14" ht="14.25" customHeight="1" x14ac:dyDescent="0.3">
      <c r="A12312" t="s">
        <v>13945</v>
      </c>
      <c r="B12312" t="s">
        <v>19</v>
      </c>
      <c r="C12312" t="s">
        <v>14</v>
      </c>
      <c r="D12312">
        <v>1210.55</v>
      </c>
      <c r="E12312">
        <v>0.37</v>
      </c>
      <c r="F12312">
        <f t="shared" si="384"/>
        <v>447.90349999999995</v>
      </c>
      <c r="G12312">
        <f t="shared" si="385"/>
        <v>762.64650000000006</v>
      </c>
      <c r="H12312">
        <v>2</v>
      </c>
      <c r="I12312" s="17">
        <v>45235</v>
      </c>
      <c r="J12312" s="17">
        <v>45238</v>
      </c>
      <c r="K12312" t="s">
        <v>21</v>
      </c>
      <c r="L12312" t="s">
        <v>16</v>
      </c>
      <c r="M12312">
        <v>120.02</v>
      </c>
      <c r="N12312" t="s">
        <v>17</v>
      </c>
    </row>
    <row r="12313" spans="1:14" ht="14.25" customHeight="1" x14ac:dyDescent="0.3">
      <c r="A12313" t="s">
        <v>2968</v>
      </c>
      <c r="B12313" t="s">
        <v>25</v>
      </c>
      <c r="C12313" t="s">
        <v>26</v>
      </c>
      <c r="D12313">
        <v>1216.8699999999999</v>
      </c>
      <c r="E12313">
        <v>0.22</v>
      </c>
      <c r="F12313">
        <f t="shared" si="384"/>
        <v>267.71139999999997</v>
      </c>
      <c r="G12313">
        <f t="shared" si="385"/>
        <v>949.15859999999998</v>
      </c>
      <c r="H12313">
        <v>2</v>
      </c>
      <c r="I12313" s="17">
        <v>44941</v>
      </c>
      <c r="J12313" s="17">
        <v>44942</v>
      </c>
      <c r="K12313" t="s">
        <v>21</v>
      </c>
      <c r="L12313" t="s">
        <v>16</v>
      </c>
      <c r="M12313">
        <v>144.83000000000001</v>
      </c>
      <c r="N12313" t="s">
        <v>34</v>
      </c>
    </row>
    <row r="12314" spans="1:14" ht="14.25" customHeight="1" x14ac:dyDescent="0.3">
      <c r="A12314" t="s">
        <v>5584</v>
      </c>
      <c r="B12314" t="s">
        <v>13</v>
      </c>
      <c r="C12314" t="s">
        <v>33</v>
      </c>
      <c r="D12314">
        <v>1219.69</v>
      </c>
      <c r="E12314">
        <v>0.13</v>
      </c>
      <c r="F12314">
        <f t="shared" si="384"/>
        <v>158.55970000000002</v>
      </c>
      <c r="G12314">
        <f t="shared" si="385"/>
        <v>1061.1303</v>
      </c>
      <c r="H12314">
        <v>2</v>
      </c>
      <c r="I12314" s="17">
        <v>45547</v>
      </c>
      <c r="J12314" s="17">
        <v>45553</v>
      </c>
      <c r="K12314" t="s">
        <v>21</v>
      </c>
      <c r="L12314" t="s">
        <v>16</v>
      </c>
      <c r="M12314">
        <v>92.74</v>
      </c>
      <c r="N12314" t="s">
        <v>48</v>
      </c>
    </row>
    <row r="12315" spans="1:14" ht="14.25" customHeight="1" x14ac:dyDescent="0.3">
      <c r="A12315" t="s">
        <v>10405</v>
      </c>
      <c r="B12315" t="s">
        <v>19</v>
      </c>
      <c r="C12315" t="s">
        <v>20</v>
      </c>
      <c r="D12315">
        <v>1221.2</v>
      </c>
      <c r="E12315">
        <v>0.05</v>
      </c>
      <c r="F12315">
        <f t="shared" si="384"/>
        <v>61.06</v>
      </c>
      <c r="G12315">
        <f t="shared" si="385"/>
        <v>1160.1400000000001</v>
      </c>
      <c r="H12315">
        <v>2</v>
      </c>
      <c r="I12315" s="17">
        <v>45417</v>
      </c>
      <c r="J12315" s="17">
        <v>45421</v>
      </c>
      <c r="K12315" t="s">
        <v>15</v>
      </c>
      <c r="L12315" t="s">
        <v>16</v>
      </c>
      <c r="M12315">
        <v>353.01</v>
      </c>
      <c r="N12315" t="s">
        <v>28</v>
      </c>
    </row>
    <row r="12316" spans="1:14" ht="14.25" customHeight="1" x14ac:dyDescent="0.3">
      <c r="A12316" t="s">
        <v>5849</v>
      </c>
      <c r="B12316" t="s">
        <v>41</v>
      </c>
      <c r="C12316" t="s">
        <v>14</v>
      </c>
      <c r="D12316">
        <v>1224.73</v>
      </c>
      <c r="E12316">
        <v>0.17</v>
      </c>
      <c r="F12316">
        <f t="shared" si="384"/>
        <v>208.20410000000001</v>
      </c>
      <c r="G12316">
        <f t="shared" si="385"/>
        <v>1016.5259</v>
      </c>
      <c r="H12316">
        <v>2</v>
      </c>
      <c r="I12316" s="17">
        <v>45657</v>
      </c>
      <c r="J12316" s="17">
        <v>45664</v>
      </c>
      <c r="K12316" t="s">
        <v>21</v>
      </c>
      <c r="L12316" t="s">
        <v>16</v>
      </c>
      <c r="M12316">
        <v>314.19</v>
      </c>
      <c r="N12316" t="s">
        <v>28</v>
      </c>
    </row>
    <row r="12317" spans="1:14" ht="14.25" customHeight="1" x14ac:dyDescent="0.3">
      <c r="A12317" t="s">
        <v>5364</v>
      </c>
      <c r="B12317" t="s">
        <v>25</v>
      </c>
      <c r="C12317" t="s">
        <v>20</v>
      </c>
      <c r="D12317">
        <v>1226.98</v>
      </c>
      <c r="E12317">
        <v>0.13</v>
      </c>
      <c r="F12317">
        <f t="shared" si="384"/>
        <v>159.50740000000002</v>
      </c>
      <c r="G12317">
        <f t="shared" si="385"/>
        <v>1067.4726000000001</v>
      </c>
      <c r="H12317">
        <v>2</v>
      </c>
      <c r="I12317" s="17">
        <v>44929</v>
      </c>
      <c r="J12317" s="17">
        <v>44930</v>
      </c>
      <c r="K12317" t="s">
        <v>15</v>
      </c>
      <c r="L12317" t="s">
        <v>16</v>
      </c>
      <c r="M12317">
        <v>161.02000000000001</v>
      </c>
      <c r="N12317" t="s">
        <v>28</v>
      </c>
    </row>
    <row r="12318" spans="1:14" ht="14.25" customHeight="1" x14ac:dyDescent="0.3">
      <c r="A12318" t="s">
        <v>5620</v>
      </c>
      <c r="B12318" t="s">
        <v>25</v>
      </c>
      <c r="C12318" t="s">
        <v>26</v>
      </c>
      <c r="D12318">
        <v>1229.95</v>
      </c>
      <c r="E12318">
        <v>0.17</v>
      </c>
      <c r="F12318">
        <f t="shared" si="384"/>
        <v>209.09150000000002</v>
      </c>
      <c r="G12318">
        <f t="shared" si="385"/>
        <v>1020.8585</v>
      </c>
      <c r="H12318">
        <v>2</v>
      </c>
      <c r="I12318" s="17">
        <v>45296</v>
      </c>
      <c r="J12318" s="17">
        <v>45299</v>
      </c>
      <c r="K12318" t="s">
        <v>21</v>
      </c>
      <c r="L12318" t="s">
        <v>27</v>
      </c>
      <c r="M12318">
        <v>360.61</v>
      </c>
      <c r="N12318" t="s">
        <v>34</v>
      </c>
    </row>
    <row r="12319" spans="1:14" ht="14.25" customHeight="1" x14ac:dyDescent="0.3">
      <c r="A12319" t="s">
        <v>3617</v>
      </c>
      <c r="B12319" t="s">
        <v>25</v>
      </c>
      <c r="C12319" t="s">
        <v>26</v>
      </c>
      <c r="D12319">
        <v>1230.04</v>
      </c>
      <c r="E12319">
        <v>0.49</v>
      </c>
      <c r="F12319">
        <f t="shared" si="384"/>
        <v>602.71960000000001</v>
      </c>
      <c r="G12319">
        <f t="shared" si="385"/>
        <v>627.32039999999995</v>
      </c>
      <c r="H12319">
        <v>2</v>
      </c>
      <c r="I12319" s="17">
        <v>45044</v>
      </c>
      <c r="J12319" s="17">
        <v>45048</v>
      </c>
      <c r="K12319" t="s">
        <v>21</v>
      </c>
      <c r="L12319" t="s">
        <v>27</v>
      </c>
      <c r="M12319">
        <v>364.15</v>
      </c>
      <c r="N12319" t="s">
        <v>34</v>
      </c>
    </row>
    <row r="12320" spans="1:14" ht="14.25" customHeight="1" x14ac:dyDescent="0.3">
      <c r="A12320" t="s">
        <v>7997</v>
      </c>
      <c r="B12320" t="s">
        <v>25</v>
      </c>
      <c r="C12320" t="s">
        <v>14</v>
      </c>
      <c r="D12320">
        <v>1236.17</v>
      </c>
      <c r="E12320">
        <v>0.44</v>
      </c>
      <c r="F12320">
        <f t="shared" si="384"/>
        <v>543.91480000000001</v>
      </c>
      <c r="G12320">
        <f t="shared" si="385"/>
        <v>692.25520000000006</v>
      </c>
      <c r="H12320">
        <v>2</v>
      </c>
      <c r="I12320" s="17">
        <v>45643</v>
      </c>
      <c r="J12320" s="17">
        <v>45644</v>
      </c>
      <c r="K12320" t="s">
        <v>21</v>
      </c>
      <c r="L12320" t="s">
        <v>22</v>
      </c>
      <c r="M12320">
        <v>174.77</v>
      </c>
      <c r="N12320" t="s">
        <v>28</v>
      </c>
    </row>
    <row r="12321" spans="1:14" ht="14.25" customHeight="1" x14ac:dyDescent="0.3">
      <c r="A12321" t="s">
        <v>13537</v>
      </c>
      <c r="B12321" t="s">
        <v>25</v>
      </c>
      <c r="C12321" t="s">
        <v>20</v>
      </c>
      <c r="D12321">
        <v>1238.24</v>
      </c>
      <c r="E12321">
        <v>0.1</v>
      </c>
      <c r="F12321">
        <f t="shared" si="384"/>
        <v>123.82400000000001</v>
      </c>
      <c r="G12321">
        <f t="shared" si="385"/>
        <v>1114.4159999999999</v>
      </c>
      <c r="H12321">
        <v>2</v>
      </c>
      <c r="I12321" s="17">
        <v>45302</v>
      </c>
      <c r="J12321" s="17">
        <v>45304</v>
      </c>
      <c r="K12321" t="s">
        <v>31</v>
      </c>
      <c r="L12321" t="s">
        <v>22</v>
      </c>
      <c r="M12321">
        <v>238</v>
      </c>
      <c r="N12321" t="s">
        <v>23</v>
      </c>
    </row>
    <row r="12322" spans="1:14" ht="14.25" customHeight="1" x14ac:dyDescent="0.3">
      <c r="A12322" t="s">
        <v>12443</v>
      </c>
      <c r="B12322" t="s">
        <v>25</v>
      </c>
      <c r="C12322" t="s">
        <v>26</v>
      </c>
      <c r="D12322">
        <v>1238.44</v>
      </c>
      <c r="E12322">
        <v>0.34</v>
      </c>
      <c r="F12322">
        <f t="shared" si="384"/>
        <v>421.06960000000004</v>
      </c>
      <c r="G12322">
        <f t="shared" si="385"/>
        <v>817.37040000000002</v>
      </c>
      <c r="H12322">
        <v>2</v>
      </c>
      <c r="I12322" s="17">
        <v>45487</v>
      </c>
      <c r="J12322" s="17">
        <v>45494</v>
      </c>
      <c r="K12322" t="s">
        <v>31</v>
      </c>
      <c r="L12322" t="s">
        <v>16</v>
      </c>
      <c r="M12322">
        <v>212.95</v>
      </c>
      <c r="N12322" t="s">
        <v>34</v>
      </c>
    </row>
    <row r="12323" spans="1:14" ht="14.25" customHeight="1" x14ac:dyDescent="0.3">
      <c r="A12323" t="s">
        <v>5728</v>
      </c>
      <c r="B12323" t="s">
        <v>25</v>
      </c>
      <c r="C12323" t="s">
        <v>20</v>
      </c>
      <c r="D12323">
        <v>1240.43</v>
      </c>
      <c r="E12323">
        <v>0.39</v>
      </c>
      <c r="F12323">
        <f t="shared" si="384"/>
        <v>483.76770000000005</v>
      </c>
      <c r="G12323">
        <f t="shared" si="385"/>
        <v>756.66229999999996</v>
      </c>
      <c r="H12323">
        <v>2</v>
      </c>
      <c r="I12323" s="17">
        <v>45563</v>
      </c>
      <c r="J12323" s="17">
        <v>45564</v>
      </c>
      <c r="K12323" t="s">
        <v>15</v>
      </c>
      <c r="L12323" t="s">
        <v>22</v>
      </c>
      <c r="M12323">
        <v>370.57</v>
      </c>
      <c r="N12323" t="s">
        <v>48</v>
      </c>
    </row>
    <row r="12324" spans="1:14" ht="14.25" customHeight="1" x14ac:dyDescent="0.3">
      <c r="A12324" t="s">
        <v>8169</v>
      </c>
      <c r="B12324" t="s">
        <v>13</v>
      </c>
      <c r="C12324" t="s">
        <v>14</v>
      </c>
      <c r="D12324">
        <v>1245.1500000000001</v>
      </c>
      <c r="E12324">
        <v>0.37</v>
      </c>
      <c r="F12324">
        <f t="shared" si="384"/>
        <v>460.70550000000003</v>
      </c>
      <c r="G12324">
        <f t="shared" si="385"/>
        <v>784.44450000000006</v>
      </c>
      <c r="H12324">
        <v>2</v>
      </c>
      <c r="I12324" s="17">
        <v>45376</v>
      </c>
      <c r="J12324" s="17">
        <v>45383</v>
      </c>
      <c r="K12324" t="s">
        <v>31</v>
      </c>
      <c r="L12324" t="s">
        <v>16</v>
      </c>
      <c r="M12324">
        <v>116.52</v>
      </c>
      <c r="N12324" t="s">
        <v>23</v>
      </c>
    </row>
    <row r="12325" spans="1:14" ht="14.25" customHeight="1" x14ac:dyDescent="0.3">
      <c r="A12325" t="s">
        <v>13128</v>
      </c>
      <c r="B12325" t="s">
        <v>41</v>
      </c>
      <c r="C12325" t="s">
        <v>26</v>
      </c>
      <c r="D12325">
        <v>1245.3499999999999</v>
      </c>
      <c r="E12325">
        <v>0.44</v>
      </c>
      <c r="F12325">
        <f t="shared" si="384"/>
        <v>547.95399999999995</v>
      </c>
      <c r="G12325">
        <f t="shared" si="385"/>
        <v>697.39599999999996</v>
      </c>
      <c r="H12325">
        <v>2</v>
      </c>
      <c r="I12325" s="17">
        <v>45007</v>
      </c>
      <c r="J12325" s="17">
        <v>45013</v>
      </c>
      <c r="K12325" t="s">
        <v>21</v>
      </c>
      <c r="L12325" t="s">
        <v>22</v>
      </c>
      <c r="M12325">
        <v>336.56</v>
      </c>
      <c r="N12325" t="s">
        <v>48</v>
      </c>
    </row>
    <row r="12326" spans="1:14" ht="14.25" customHeight="1" x14ac:dyDescent="0.3">
      <c r="A12326" t="s">
        <v>2372</v>
      </c>
      <c r="B12326" t="s">
        <v>25</v>
      </c>
      <c r="C12326" t="s">
        <v>14</v>
      </c>
      <c r="D12326">
        <v>1248.07</v>
      </c>
      <c r="E12326">
        <v>0.27</v>
      </c>
      <c r="F12326">
        <f t="shared" si="384"/>
        <v>336.97890000000001</v>
      </c>
      <c r="G12326">
        <f t="shared" si="385"/>
        <v>911.09109999999987</v>
      </c>
      <c r="H12326">
        <v>2</v>
      </c>
      <c r="I12326" s="17">
        <v>45408</v>
      </c>
      <c r="J12326" s="17">
        <v>45413</v>
      </c>
      <c r="K12326" t="s">
        <v>15</v>
      </c>
      <c r="L12326" t="s">
        <v>27</v>
      </c>
      <c r="M12326">
        <v>158.19</v>
      </c>
      <c r="N12326" t="s">
        <v>17</v>
      </c>
    </row>
    <row r="12327" spans="1:14" ht="14.25" customHeight="1" x14ac:dyDescent="0.3">
      <c r="A12327" t="s">
        <v>1727</v>
      </c>
      <c r="B12327" t="s">
        <v>25</v>
      </c>
      <c r="C12327" t="s">
        <v>14</v>
      </c>
      <c r="D12327">
        <v>1249.74</v>
      </c>
      <c r="E12327">
        <v>0.06</v>
      </c>
      <c r="F12327">
        <f t="shared" si="384"/>
        <v>74.984399999999994</v>
      </c>
      <c r="G12327">
        <f t="shared" si="385"/>
        <v>1174.7556</v>
      </c>
      <c r="H12327">
        <v>2</v>
      </c>
      <c r="I12327" s="17">
        <v>45537</v>
      </c>
      <c r="J12327" s="17">
        <v>45543</v>
      </c>
      <c r="K12327" t="s">
        <v>31</v>
      </c>
      <c r="L12327" t="s">
        <v>27</v>
      </c>
      <c r="M12327">
        <v>134.96</v>
      </c>
      <c r="N12327" t="s">
        <v>39</v>
      </c>
    </row>
    <row r="12328" spans="1:14" ht="14.25" customHeight="1" x14ac:dyDescent="0.3">
      <c r="A12328" t="s">
        <v>13722</v>
      </c>
      <c r="B12328" t="s">
        <v>41</v>
      </c>
      <c r="C12328" t="s">
        <v>33</v>
      </c>
      <c r="D12328">
        <v>1250.17</v>
      </c>
      <c r="E12328">
        <v>0.23</v>
      </c>
      <c r="F12328">
        <f t="shared" si="384"/>
        <v>287.53910000000002</v>
      </c>
      <c r="G12328">
        <f t="shared" si="385"/>
        <v>962.63090000000011</v>
      </c>
      <c r="H12328">
        <v>2</v>
      </c>
      <c r="I12328" s="17">
        <v>45557</v>
      </c>
      <c r="J12328" s="17">
        <v>45559</v>
      </c>
      <c r="K12328" t="s">
        <v>21</v>
      </c>
      <c r="L12328" t="s">
        <v>22</v>
      </c>
      <c r="M12328">
        <v>227.29</v>
      </c>
      <c r="N12328" t="s">
        <v>17</v>
      </c>
    </row>
    <row r="12329" spans="1:14" ht="14.25" customHeight="1" x14ac:dyDescent="0.3">
      <c r="A12329" t="s">
        <v>6993</v>
      </c>
      <c r="B12329" t="s">
        <v>25</v>
      </c>
      <c r="C12329" t="s">
        <v>33</v>
      </c>
      <c r="D12329">
        <v>1256.3800000000001</v>
      </c>
      <c r="E12329">
        <v>0.37</v>
      </c>
      <c r="F12329">
        <f t="shared" si="384"/>
        <v>464.86060000000003</v>
      </c>
      <c r="G12329">
        <f t="shared" si="385"/>
        <v>791.51940000000013</v>
      </c>
      <c r="H12329">
        <v>2</v>
      </c>
      <c r="I12329" s="17">
        <v>45175</v>
      </c>
      <c r="J12329" s="17">
        <v>45178</v>
      </c>
      <c r="K12329" t="s">
        <v>15</v>
      </c>
      <c r="L12329" t="s">
        <v>27</v>
      </c>
      <c r="M12329">
        <v>83.6</v>
      </c>
      <c r="N12329" t="s">
        <v>39</v>
      </c>
    </row>
    <row r="12330" spans="1:14" ht="14.25" customHeight="1" x14ac:dyDescent="0.3">
      <c r="A12330" t="s">
        <v>2305</v>
      </c>
      <c r="B12330" t="s">
        <v>25</v>
      </c>
      <c r="C12330" t="s">
        <v>36</v>
      </c>
      <c r="D12330">
        <v>1269.26</v>
      </c>
      <c r="E12330">
        <v>0.03</v>
      </c>
      <c r="F12330">
        <f t="shared" si="384"/>
        <v>38.077799999999996</v>
      </c>
      <c r="G12330">
        <f t="shared" si="385"/>
        <v>1231.1822</v>
      </c>
      <c r="H12330">
        <v>2</v>
      </c>
      <c r="I12330" s="17">
        <v>45023</v>
      </c>
      <c r="J12330" s="17">
        <v>45029</v>
      </c>
      <c r="K12330" t="s">
        <v>31</v>
      </c>
      <c r="L12330" t="s">
        <v>27</v>
      </c>
      <c r="M12330">
        <v>380.4</v>
      </c>
      <c r="N12330" t="s">
        <v>48</v>
      </c>
    </row>
    <row r="12331" spans="1:14" ht="14.25" customHeight="1" x14ac:dyDescent="0.3">
      <c r="A12331" t="s">
        <v>446</v>
      </c>
      <c r="B12331" t="s">
        <v>25</v>
      </c>
      <c r="C12331" t="s">
        <v>36</v>
      </c>
      <c r="D12331">
        <v>1271.8</v>
      </c>
      <c r="E12331">
        <v>0.37</v>
      </c>
      <c r="F12331">
        <f t="shared" si="384"/>
        <v>470.56599999999997</v>
      </c>
      <c r="G12331">
        <f t="shared" si="385"/>
        <v>801.23399999999992</v>
      </c>
      <c r="H12331">
        <v>2</v>
      </c>
      <c r="I12331" s="17">
        <v>45181</v>
      </c>
      <c r="J12331" s="17">
        <v>45184</v>
      </c>
      <c r="K12331" t="s">
        <v>31</v>
      </c>
      <c r="L12331" t="s">
        <v>22</v>
      </c>
      <c r="M12331">
        <v>369.36</v>
      </c>
      <c r="N12331" t="s">
        <v>23</v>
      </c>
    </row>
    <row r="12332" spans="1:14" ht="14.25" customHeight="1" x14ac:dyDescent="0.3">
      <c r="A12332" t="s">
        <v>6903</v>
      </c>
      <c r="B12332" t="s">
        <v>13</v>
      </c>
      <c r="C12332" t="s">
        <v>33</v>
      </c>
      <c r="D12332">
        <v>1273.3699999999999</v>
      </c>
      <c r="E12332">
        <v>0.15</v>
      </c>
      <c r="F12332">
        <f t="shared" si="384"/>
        <v>191.00549999999998</v>
      </c>
      <c r="G12332">
        <f t="shared" si="385"/>
        <v>1082.3644999999999</v>
      </c>
      <c r="H12332">
        <v>2</v>
      </c>
      <c r="I12332" s="17">
        <v>45162</v>
      </c>
      <c r="J12332" s="17">
        <v>45164</v>
      </c>
      <c r="K12332" t="s">
        <v>15</v>
      </c>
      <c r="L12332" t="s">
        <v>22</v>
      </c>
      <c r="M12332">
        <v>375.37</v>
      </c>
      <c r="N12332" t="s">
        <v>17</v>
      </c>
    </row>
    <row r="12333" spans="1:14" ht="14.25" customHeight="1" x14ac:dyDescent="0.3">
      <c r="A12333" t="s">
        <v>9437</v>
      </c>
      <c r="B12333" t="s">
        <v>41</v>
      </c>
      <c r="C12333" t="s">
        <v>33</v>
      </c>
      <c r="D12333">
        <v>1274.53</v>
      </c>
      <c r="E12333">
        <v>0.37</v>
      </c>
      <c r="F12333">
        <f t="shared" si="384"/>
        <v>471.5761</v>
      </c>
      <c r="G12333">
        <f t="shared" si="385"/>
        <v>802.95389999999998</v>
      </c>
      <c r="H12333">
        <v>2</v>
      </c>
      <c r="I12333" s="17">
        <v>45583</v>
      </c>
      <c r="J12333" s="17">
        <v>45587</v>
      </c>
      <c r="K12333" t="s">
        <v>31</v>
      </c>
      <c r="L12333" t="s">
        <v>22</v>
      </c>
      <c r="M12333">
        <v>352.06</v>
      </c>
      <c r="N12333" t="s">
        <v>48</v>
      </c>
    </row>
    <row r="12334" spans="1:14" ht="14.25" customHeight="1" x14ac:dyDescent="0.3">
      <c r="A12334" t="s">
        <v>11853</v>
      </c>
      <c r="B12334" t="s">
        <v>41</v>
      </c>
      <c r="C12334" t="s">
        <v>20</v>
      </c>
      <c r="D12334">
        <v>1274.78</v>
      </c>
      <c r="E12334">
        <v>0.27</v>
      </c>
      <c r="F12334">
        <f t="shared" si="384"/>
        <v>344.19060000000002</v>
      </c>
      <c r="G12334">
        <f t="shared" si="385"/>
        <v>930.58939999999996</v>
      </c>
      <c r="H12334">
        <v>2</v>
      </c>
      <c r="I12334" s="17">
        <v>45622</v>
      </c>
      <c r="J12334" s="17">
        <v>45628</v>
      </c>
      <c r="K12334" t="s">
        <v>21</v>
      </c>
      <c r="L12334" t="s">
        <v>16</v>
      </c>
      <c r="M12334">
        <v>164.33</v>
      </c>
      <c r="N12334" t="s">
        <v>17</v>
      </c>
    </row>
    <row r="12335" spans="1:14" ht="14.25" customHeight="1" x14ac:dyDescent="0.3">
      <c r="A12335" t="s">
        <v>13906</v>
      </c>
      <c r="B12335" t="s">
        <v>19</v>
      </c>
      <c r="C12335" t="s">
        <v>33</v>
      </c>
      <c r="D12335">
        <v>1274.93</v>
      </c>
      <c r="E12335">
        <v>0.17</v>
      </c>
      <c r="F12335">
        <f t="shared" si="384"/>
        <v>216.73810000000003</v>
      </c>
      <c r="G12335">
        <f t="shared" si="385"/>
        <v>1058.1919</v>
      </c>
      <c r="H12335">
        <v>2</v>
      </c>
      <c r="I12335" s="17">
        <v>45063</v>
      </c>
      <c r="J12335" s="17">
        <v>45069</v>
      </c>
      <c r="K12335" t="s">
        <v>31</v>
      </c>
      <c r="L12335" t="s">
        <v>22</v>
      </c>
      <c r="M12335">
        <v>217.15</v>
      </c>
      <c r="N12335" t="s">
        <v>23</v>
      </c>
    </row>
    <row r="12336" spans="1:14" ht="14.25" customHeight="1" x14ac:dyDescent="0.3">
      <c r="A12336" t="s">
        <v>3921</v>
      </c>
      <c r="B12336" t="s">
        <v>13</v>
      </c>
      <c r="C12336" t="s">
        <v>14</v>
      </c>
      <c r="D12336">
        <v>1276.31</v>
      </c>
      <c r="E12336">
        <v>0.39</v>
      </c>
      <c r="F12336">
        <f t="shared" si="384"/>
        <v>497.76089999999999</v>
      </c>
      <c r="G12336">
        <f t="shared" si="385"/>
        <v>778.54909999999995</v>
      </c>
      <c r="H12336">
        <v>2</v>
      </c>
      <c r="I12336" s="17">
        <v>45554</v>
      </c>
      <c r="J12336" s="17">
        <v>45558</v>
      </c>
      <c r="K12336" t="s">
        <v>21</v>
      </c>
      <c r="L12336" t="s">
        <v>16</v>
      </c>
      <c r="M12336">
        <v>315.61</v>
      </c>
      <c r="N12336" t="s">
        <v>28</v>
      </c>
    </row>
    <row r="12337" spans="1:14" ht="14.25" customHeight="1" x14ac:dyDescent="0.3">
      <c r="A12337" t="s">
        <v>2793</v>
      </c>
      <c r="B12337" t="s">
        <v>41</v>
      </c>
      <c r="C12337" t="s">
        <v>14</v>
      </c>
      <c r="D12337">
        <v>1281.93</v>
      </c>
      <c r="E12337">
        <v>0.4</v>
      </c>
      <c r="F12337">
        <f t="shared" si="384"/>
        <v>512.77200000000005</v>
      </c>
      <c r="G12337">
        <f t="shared" si="385"/>
        <v>769.15800000000002</v>
      </c>
      <c r="H12337">
        <v>2</v>
      </c>
      <c r="I12337" s="17">
        <v>45459</v>
      </c>
      <c r="J12337" s="17">
        <v>45465</v>
      </c>
      <c r="K12337" t="s">
        <v>21</v>
      </c>
      <c r="L12337" t="s">
        <v>27</v>
      </c>
      <c r="M12337">
        <v>199.03</v>
      </c>
      <c r="N12337" t="s">
        <v>28</v>
      </c>
    </row>
    <row r="12338" spans="1:14" ht="14.25" customHeight="1" x14ac:dyDescent="0.3">
      <c r="A12338" t="s">
        <v>7514</v>
      </c>
      <c r="B12338" t="s">
        <v>19</v>
      </c>
      <c r="C12338" t="s">
        <v>14</v>
      </c>
      <c r="D12338">
        <v>1281.98</v>
      </c>
      <c r="E12338">
        <v>0.08</v>
      </c>
      <c r="F12338">
        <f t="shared" si="384"/>
        <v>102.55840000000001</v>
      </c>
      <c r="G12338">
        <f t="shared" si="385"/>
        <v>1179.4216000000001</v>
      </c>
      <c r="H12338">
        <v>2</v>
      </c>
      <c r="I12338" s="17">
        <v>44956</v>
      </c>
      <c r="J12338" s="17">
        <v>44962</v>
      </c>
      <c r="K12338" t="s">
        <v>31</v>
      </c>
      <c r="L12338" t="s">
        <v>27</v>
      </c>
      <c r="M12338">
        <v>80.58</v>
      </c>
      <c r="N12338" t="s">
        <v>23</v>
      </c>
    </row>
    <row r="12339" spans="1:14" ht="14.25" customHeight="1" x14ac:dyDescent="0.3">
      <c r="A12339" t="s">
        <v>12861</v>
      </c>
      <c r="B12339" t="s">
        <v>25</v>
      </c>
      <c r="C12339" t="s">
        <v>14</v>
      </c>
      <c r="D12339">
        <v>1288.68</v>
      </c>
      <c r="E12339">
        <v>0.26</v>
      </c>
      <c r="F12339">
        <f t="shared" si="384"/>
        <v>335.05680000000001</v>
      </c>
      <c r="G12339">
        <f t="shared" si="385"/>
        <v>953.6232</v>
      </c>
      <c r="H12339">
        <v>2</v>
      </c>
      <c r="I12339" s="17">
        <v>45114</v>
      </c>
      <c r="J12339" s="17">
        <v>45120</v>
      </c>
      <c r="K12339" t="s">
        <v>21</v>
      </c>
      <c r="L12339" t="s">
        <v>22</v>
      </c>
      <c r="M12339">
        <v>315.36</v>
      </c>
      <c r="N12339" t="s">
        <v>48</v>
      </c>
    </row>
    <row r="12340" spans="1:14" ht="14.25" customHeight="1" x14ac:dyDescent="0.3">
      <c r="A12340" t="s">
        <v>6549</v>
      </c>
      <c r="B12340" t="s">
        <v>25</v>
      </c>
      <c r="C12340" t="s">
        <v>14</v>
      </c>
      <c r="D12340">
        <v>1290.78</v>
      </c>
      <c r="E12340">
        <v>0.49</v>
      </c>
      <c r="F12340">
        <f t="shared" si="384"/>
        <v>632.48219999999992</v>
      </c>
      <c r="G12340">
        <f t="shared" si="385"/>
        <v>658.29780000000005</v>
      </c>
      <c r="H12340">
        <v>2</v>
      </c>
      <c r="I12340" s="17">
        <v>45507</v>
      </c>
      <c r="J12340" s="17">
        <v>45511</v>
      </c>
      <c r="K12340" t="s">
        <v>31</v>
      </c>
      <c r="L12340" t="s">
        <v>22</v>
      </c>
      <c r="M12340">
        <v>313.43</v>
      </c>
      <c r="N12340" t="s">
        <v>39</v>
      </c>
    </row>
    <row r="12341" spans="1:14" ht="14.25" customHeight="1" x14ac:dyDescent="0.3">
      <c r="A12341" t="s">
        <v>1410</v>
      </c>
      <c r="B12341" t="s">
        <v>25</v>
      </c>
      <c r="C12341" t="s">
        <v>14</v>
      </c>
      <c r="D12341">
        <v>1291.01</v>
      </c>
      <c r="E12341">
        <v>0.02</v>
      </c>
      <c r="F12341">
        <f t="shared" si="384"/>
        <v>25.8202</v>
      </c>
      <c r="G12341">
        <f t="shared" si="385"/>
        <v>1265.1898000000001</v>
      </c>
      <c r="H12341">
        <v>2</v>
      </c>
      <c r="I12341" s="17">
        <v>45593</v>
      </c>
      <c r="J12341" s="17">
        <v>45595</v>
      </c>
      <c r="K12341" t="s">
        <v>21</v>
      </c>
      <c r="L12341" t="s">
        <v>27</v>
      </c>
      <c r="M12341">
        <v>266</v>
      </c>
      <c r="N12341" t="s">
        <v>23</v>
      </c>
    </row>
    <row r="12342" spans="1:14" ht="14.25" customHeight="1" x14ac:dyDescent="0.3">
      <c r="A12342" t="s">
        <v>12998</v>
      </c>
      <c r="B12342" t="s">
        <v>19</v>
      </c>
      <c r="C12342" t="s">
        <v>26</v>
      </c>
      <c r="D12342">
        <v>1291.2</v>
      </c>
      <c r="E12342">
        <v>0.35</v>
      </c>
      <c r="F12342">
        <f t="shared" si="384"/>
        <v>451.91999999999996</v>
      </c>
      <c r="G12342">
        <f t="shared" si="385"/>
        <v>839.28000000000009</v>
      </c>
      <c r="H12342">
        <v>2</v>
      </c>
      <c r="I12342" s="17">
        <v>45028</v>
      </c>
      <c r="J12342" s="17">
        <v>45032</v>
      </c>
      <c r="K12342" t="s">
        <v>15</v>
      </c>
      <c r="L12342" t="s">
        <v>16</v>
      </c>
      <c r="M12342">
        <v>299.08999999999997</v>
      </c>
      <c r="N12342" t="s">
        <v>39</v>
      </c>
    </row>
    <row r="12343" spans="1:14" ht="14.25" customHeight="1" x14ac:dyDescent="0.3">
      <c r="A12343" t="s">
        <v>150</v>
      </c>
      <c r="B12343" t="s">
        <v>41</v>
      </c>
      <c r="C12343" t="s">
        <v>33</v>
      </c>
      <c r="D12343">
        <v>1293.3800000000001</v>
      </c>
      <c r="E12343">
        <v>0.25</v>
      </c>
      <c r="F12343">
        <f t="shared" si="384"/>
        <v>323.34500000000003</v>
      </c>
      <c r="G12343">
        <f t="shared" si="385"/>
        <v>970.03500000000008</v>
      </c>
      <c r="H12343">
        <v>2</v>
      </c>
      <c r="I12343" s="17">
        <v>44936</v>
      </c>
      <c r="J12343" s="17">
        <v>44938</v>
      </c>
      <c r="K12343" t="s">
        <v>21</v>
      </c>
      <c r="L12343" t="s">
        <v>22</v>
      </c>
      <c r="M12343">
        <v>289.92</v>
      </c>
      <c r="N12343" t="s">
        <v>48</v>
      </c>
    </row>
    <row r="12344" spans="1:14" ht="14.25" customHeight="1" x14ac:dyDescent="0.3">
      <c r="A12344" t="s">
        <v>15095</v>
      </c>
      <c r="B12344" t="s">
        <v>13</v>
      </c>
      <c r="C12344" t="s">
        <v>14</v>
      </c>
      <c r="D12344">
        <v>1301.17</v>
      </c>
      <c r="E12344">
        <v>0.03</v>
      </c>
      <c r="F12344">
        <f t="shared" si="384"/>
        <v>39.0351</v>
      </c>
      <c r="G12344">
        <f t="shared" si="385"/>
        <v>1262.1349</v>
      </c>
      <c r="H12344">
        <v>2</v>
      </c>
      <c r="I12344" s="17">
        <v>45248</v>
      </c>
      <c r="J12344" s="17">
        <v>45253</v>
      </c>
      <c r="K12344" t="s">
        <v>15</v>
      </c>
      <c r="L12344" t="s">
        <v>27</v>
      </c>
      <c r="M12344">
        <v>84.25</v>
      </c>
      <c r="N12344" t="s">
        <v>17</v>
      </c>
    </row>
    <row r="12345" spans="1:14" ht="14.25" customHeight="1" x14ac:dyDescent="0.3">
      <c r="A12345" t="s">
        <v>10233</v>
      </c>
      <c r="B12345" t="s">
        <v>13</v>
      </c>
      <c r="C12345" t="s">
        <v>14</v>
      </c>
      <c r="D12345">
        <v>1301.49</v>
      </c>
      <c r="E12345">
        <v>0.01</v>
      </c>
      <c r="F12345">
        <f t="shared" si="384"/>
        <v>13.014900000000001</v>
      </c>
      <c r="G12345">
        <f t="shared" si="385"/>
        <v>1288.4751000000001</v>
      </c>
      <c r="H12345">
        <v>2</v>
      </c>
      <c r="I12345" s="17">
        <v>45134</v>
      </c>
      <c r="J12345" s="17">
        <v>45140</v>
      </c>
      <c r="K12345" t="s">
        <v>31</v>
      </c>
      <c r="L12345" t="s">
        <v>16</v>
      </c>
      <c r="M12345">
        <v>205.31</v>
      </c>
      <c r="N12345" t="s">
        <v>39</v>
      </c>
    </row>
    <row r="12346" spans="1:14" ht="14.25" customHeight="1" x14ac:dyDescent="0.3">
      <c r="A12346" t="s">
        <v>14603</v>
      </c>
      <c r="B12346" t="s">
        <v>41</v>
      </c>
      <c r="C12346" t="s">
        <v>14</v>
      </c>
      <c r="D12346">
        <v>1303.78</v>
      </c>
      <c r="E12346">
        <v>0.23</v>
      </c>
      <c r="F12346">
        <f t="shared" si="384"/>
        <v>299.86939999999998</v>
      </c>
      <c r="G12346">
        <f t="shared" si="385"/>
        <v>1003.9105999999999</v>
      </c>
      <c r="H12346">
        <v>2</v>
      </c>
      <c r="I12346" s="17">
        <v>45378</v>
      </c>
      <c r="J12346" s="17">
        <v>45379</v>
      </c>
      <c r="K12346" t="s">
        <v>31</v>
      </c>
      <c r="L12346" t="s">
        <v>16</v>
      </c>
      <c r="M12346">
        <v>216.6</v>
      </c>
      <c r="N12346" t="s">
        <v>28</v>
      </c>
    </row>
    <row r="12347" spans="1:14" ht="14.25" customHeight="1" x14ac:dyDescent="0.3">
      <c r="A12347" t="s">
        <v>9174</v>
      </c>
      <c r="B12347" t="s">
        <v>25</v>
      </c>
      <c r="C12347" t="s">
        <v>33</v>
      </c>
      <c r="D12347">
        <v>1306.48</v>
      </c>
      <c r="E12347">
        <v>0.2</v>
      </c>
      <c r="F12347">
        <f t="shared" si="384"/>
        <v>261.29599999999999</v>
      </c>
      <c r="G12347">
        <f t="shared" si="385"/>
        <v>1045.184</v>
      </c>
      <c r="H12347">
        <v>2</v>
      </c>
      <c r="I12347" s="17">
        <v>45238</v>
      </c>
      <c r="J12347" s="17">
        <v>45245</v>
      </c>
      <c r="K12347" t="s">
        <v>21</v>
      </c>
      <c r="L12347" t="s">
        <v>16</v>
      </c>
      <c r="M12347">
        <v>109.48</v>
      </c>
      <c r="N12347" t="s">
        <v>28</v>
      </c>
    </row>
    <row r="12348" spans="1:14" ht="14.25" customHeight="1" x14ac:dyDescent="0.3">
      <c r="A12348" t="s">
        <v>1401</v>
      </c>
      <c r="B12348" t="s">
        <v>25</v>
      </c>
      <c r="C12348" t="s">
        <v>26</v>
      </c>
      <c r="D12348">
        <v>1307.81</v>
      </c>
      <c r="E12348">
        <v>0.38</v>
      </c>
      <c r="F12348">
        <f t="shared" si="384"/>
        <v>496.96780000000001</v>
      </c>
      <c r="G12348">
        <f t="shared" si="385"/>
        <v>810.84219999999993</v>
      </c>
      <c r="H12348">
        <v>2</v>
      </c>
      <c r="I12348" s="17">
        <v>45647</v>
      </c>
      <c r="J12348" s="17">
        <v>45649</v>
      </c>
      <c r="K12348" t="s">
        <v>31</v>
      </c>
      <c r="L12348" t="s">
        <v>22</v>
      </c>
      <c r="M12348">
        <v>374.7</v>
      </c>
      <c r="N12348" t="s">
        <v>34</v>
      </c>
    </row>
    <row r="12349" spans="1:14" ht="14.25" customHeight="1" x14ac:dyDescent="0.3">
      <c r="A12349" t="s">
        <v>7137</v>
      </c>
      <c r="B12349" t="s">
        <v>41</v>
      </c>
      <c r="C12349" t="s">
        <v>14</v>
      </c>
      <c r="D12349">
        <v>1308.55</v>
      </c>
      <c r="E12349">
        <v>0.46</v>
      </c>
      <c r="F12349">
        <f t="shared" si="384"/>
        <v>601.93299999999999</v>
      </c>
      <c r="G12349">
        <f t="shared" si="385"/>
        <v>706.61699999999996</v>
      </c>
      <c r="H12349">
        <v>2</v>
      </c>
      <c r="I12349" s="17">
        <v>45523</v>
      </c>
      <c r="J12349" s="17">
        <v>45528</v>
      </c>
      <c r="K12349" t="s">
        <v>15</v>
      </c>
      <c r="L12349" t="s">
        <v>27</v>
      </c>
      <c r="M12349">
        <v>83.11</v>
      </c>
      <c r="N12349" t="s">
        <v>34</v>
      </c>
    </row>
    <row r="12350" spans="1:14" ht="14.25" customHeight="1" x14ac:dyDescent="0.3">
      <c r="A12350" t="s">
        <v>9057</v>
      </c>
      <c r="B12350" t="s">
        <v>19</v>
      </c>
      <c r="C12350" t="s">
        <v>33</v>
      </c>
      <c r="D12350">
        <v>1308.9000000000001</v>
      </c>
      <c r="E12350">
        <v>0.37</v>
      </c>
      <c r="F12350">
        <f t="shared" si="384"/>
        <v>484.29300000000001</v>
      </c>
      <c r="G12350">
        <f t="shared" si="385"/>
        <v>824.60700000000008</v>
      </c>
      <c r="H12350">
        <v>2</v>
      </c>
      <c r="I12350" s="17">
        <v>45233</v>
      </c>
      <c r="J12350" s="17">
        <v>45235</v>
      </c>
      <c r="K12350" t="s">
        <v>15</v>
      </c>
      <c r="L12350" t="s">
        <v>27</v>
      </c>
      <c r="M12350">
        <v>112.74</v>
      </c>
      <c r="N12350" t="s">
        <v>34</v>
      </c>
    </row>
    <row r="12351" spans="1:14" ht="14.25" customHeight="1" x14ac:dyDescent="0.3">
      <c r="A12351" t="s">
        <v>1351</v>
      </c>
      <c r="B12351" t="s">
        <v>41</v>
      </c>
      <c r="C12351" t="s">
        <v>33</v>
      </c>
      <c r="D12351">
        <v>1314.08</v>
      </c>
      <c r="E12351">
        <v>0.3</v>
      </c>
      <c r="F12351">
        <f t="shared" si="384"/>
        <v>394.22399999999999</v>
      </c>
      <c r="G12351">
        <f t="shared" si="385"/>
        <v>919.85599999999999</v>
      </c>
      <c r="H12351">
        <v>2</v>
      </c>
      <c r="I12351" s="17">
        <v>45071</v>
      </c>
      <c r="J12351" s="17">
        <v>45074</v>
      </c>
      <c r="K12351" t="s">
        <v>21</v>
      </c>
      <c r="L12351" t="s">
        <v>27</v>
      </c>
      <c r="M12351">
        <v>244.4</v>
      </c>
      <c r="N12351" t="s">
        <v>23</v>
      </c>
    </row>
    <row r="12352" spans="1:14" ht="14.25" customHeight="1" x14ac:dyDescent="0.3">
      <c r="A12352" t="s">
        <v>7295</v>
      </c>
      <c r="B12352" t="s">
        <v>41</v>
      </c>
      <c r="C12352" t="s">
        <v>26</v>
      </c>
      <c r="D12352">
        <v>1315.5</v>
      </c>
      <c r="E12352">
        <v>0.2</v>
      </c>
      <c r="F12352">
        <f t="shared" si="384"/>
        <v>263.10000000000002</v>
      </c>
      <c r="G12352">
        <f t="shared" si="385"/>
        <v>1052.4000000000001</v>
      </c>
      <c r="H12352">
        <v>2</v>
      </c>
      <c r="I12352" s="17">
        <v>45383</v>
      </c>
      <c r="J12352" s="17">
        <v>45389</v>
      </c>
      <c r="K12352" t="s">
        <v>31</v>
      </c>
      <c r="L12352" t="s">
        <v>22</v>
      </c>
      <c r="M12352">
        <v>91.27</v>
      </c>
      <c r="N12352" t="s">
        <v>23</v>
      </c>
    </row>
    <row r="12353" spans="1:14" ht="14.25" customHeight="1" x14ac:dyDescent="0.3">
      <c r="A12353" t="s">
        <v>14072</v>
      </c>
      <c r="B12353" t="s">
        <v>25</v>
      </c>
      <c r="C12353" t="s">
        <v>14</v>
      </c>
      <c r="D12353">
        <v>1321.92</v>
      </c>
      <c r="E12353">
        <v>0.25</v>
      </c>
      <c r="F12353">
        <f t="shared" si="384"/>
        <v>330.48</v>
      </c>
      <c r="G12353">
        <f t="shared" si="385"/>
        <v>991.44</v>
      </c>
      <c r="H12353">
        <v>2</v>
      </c>
      <c r="I12353" s="17">
        <v>44977</v>
      </c>
      <c r="J12353" s="17">
        <v>44984</v>
      </c>
      <c r="K12353" t="s">
        <v>21</v>
      </c>
      <c r="L12353" t="s">
        <v>22</v>
      </c>
      <c r="M12353">
        <v>340.68</v>
      </c>
      <c r="N12353" t="s">
        <v>39</v>
      </c>
    </row>
    <row r="12354" spans="1:14" ht="14.25" customHeight="1" x14ac:dyDescent="0.3">
      <c r="A12354" t="s">
        <v>9872</v>
      </c>
      <c r="B12354" t="s">
        <v>19</v>
      </c>
      <c r="C12354" t="s">
        <v>36</v>
      </c>
      <c r="D12354">
        <v>1322.21</v>
      </c>
      <c r="E12354">
        <v>0.13</v>
      </c>
      <c r="F12354">
        <f t="shared" ref="F12354:F12417" si="386">D12354*E12354</f>
        <v>171.88730000000001</v>
      </c>
      <c r="G12354">
        <f t="shared" ref="G12354:G12417" si="387">D12354-F12354</f>
        <v>1150.3226999999999</v>
      </c>
      <c r="H12354">
        <v>2</v>
      </c>
      <c r="I12354" s="17">
        <v>45372</v>
      </c>
      <c r="J12354" s="17">
        <v>45377</v>
      </c>
      <c r="K12354" t="s">
        <v>15</v>
      </c>
      <c r="L12354" t="s">
        <v>22</v>
      </c>
      <c r="M12354">
        <v>386.98</v>
      </c>
      <c r="N12354" t="s">
        <v>17</v>
      </c>
    </row>
    <row r="12355" spans="1:14" ht="14.25" customHeight="1" x14ac:dyDescent="0.3">
      <c r="A12355" t="s">
        <v>5747</v>
      </c>
      <c r="B12355" t="s">
        <v>25</v>
      </c>
      <c r="C12355" t="s">
        <v>26</v>
      </c>
      <c r="D12355">
        <v>1322.55</v>
      </c>
      <c r="E12355">
        <v>0.43</v>
      </c>
      <c r="F12355">
        <f t="shared" si="386"/>
        <v>568.69650000000001</v>
      </c>
      <c r="G12355">
        <f t="shared" si="387"/>
        <v>753.85349999999994</v>
      </c>
      <c r="H12355">
        <v>2</v>
      </c>
      <c r="I12355" s="17">
        <v>45493</v>
      </c>
      <c r="J12355" s="17">
        <v>45499</v>
      </c>
      <c r="K12355" t="s">
        <v>31</v>
      </c>
      <c r="L12355" t="s">
        <v>16</v>
      </c>
      <c r="M12355">
        <v>91.25</v>
      </c>
      <c r="N12355" t="s">
        <v>39</v>
      </c>
    </row>
    <row r="12356" spans="1:14" ht="14.25" customHeight="1" x14ac:dyDescent="0.3">
      <c r="A12356" t="s">
        <v>11690</v>
      </c>
      <c r="B12356" t="s">
        <v>41</v>
      </c>
      <c r="C12356" t="s">
        <v>26</v>
      </c>
      <c r="D12356">
        <v>1324.19</v>
      </c>
      <c r="E12356">
        <v>0.43</v>
      </c>
      <c r="F12356">
        <f t="shared" si="386"/>
        <v>569.40170000000001</v>
      </c>
      <c r="G12356">
        <f t="shared" si="387"/>
        <v>754.78830000000005</v>
      </c>
      <c r="H12356">
        <v>2</v>
      </c>
      <c r="I12356" s="17">
        <v>45124</v>
      </c>
      <c r="J12356" s="17">
        <v>45127</v>
      </c>
      <c r="K12356" t="s">
        <v>31</v>
      </c>
      <c r="L12356" t="s">
        <v>16</v>
      </c>
      <c r="M12356">
        <v>349.51</v>
      </c>
      <c r="N12356" t="s">
        <v>17</v>
      </c>
    </row>
    <row r="12357" spans="1:14" ht="14.25" customHeight="1" x14ac:dyDescent="0.3">
      <c r="A12357" t="s">
        <v>2220</v>
      </c>
      <c r="B12357" t="s">
        <v>41</v>
      </c>
      <c r="C12357" t="s">
        <v>26</v>
      </c>
      <c r="D12357">
        <v>1332.5</v>
      </c>
      <c r="E12357">
        <v>0.03</v>
      </c>
      <c r="F12357">
        <f t="shared" si="386"/>
        <v>39.975000000000001</v>
      </c>
      <c r="G12357">
        <f t="shared" si="387"/>
        <v>1292.5250000000001</v>
      </c>
      <c r="H12357">
        <v>2</v>
      </c>
      <c r="I12357" s="17">
        <v>45490</v>
      </c>
      <c r="J12357" s="17">
        <v>45494</v>
      </c>
      <c r="K12357" t="s">
        <v>31</v>
      </c>
      <c r="L12357" t="s">
        <v>27</v>
      </c>
      <c r="M12357">
        <v>130.47999999999999</v>
      </c>
      <c r="N12357" t="s">
        <v>34</v>
      </c>
    </row>
    <row r="12358" spans="1:14" ht="14.25" customHeight="1" x14ac:dyDescent="0.3">
      <c r="A12358" t="s">
        <v>9468</v>
      </c>
      <c r="B12358" t="s">
        <v>25</v>
      </c>
      <c r="C12358" t="s">
        <v>14</v>
      </c>
      <c r="D12358">
        <v>1338.73</v>
      </c>
      <c r="E12358">
        <v>0.19</v>
      </c>
      <c r="F12358">
        <f t="shared" si="386"/>
        <v>254.3587</v>
      </c>
      <c r="G12358">
        <f t="shared" si="387"/>
        <v>1084.3713</v>
      </c>
      <c r="H12358">
        <v>2</v>
      </c>
      <c r="I12358" s="17">
        <v>45565</v>
      </c>
      <c r="J12358" s="17">
        <v>45571</v>
      </c>
      <c r="K12358" t="s">
        <v>15</v>
      </c>
      <c r="L12358" t="s">
        <v>16</v>
      </c>
      <c r="M12358">
        <v>259.14999999999998</v>
      </c>
      <c r="N12358" t="s">
        <v>28</v>
      </c>
    </row>
    <row r="12359" spans="1:14" ht="14.25" customHeight="1" x14ac:dyDescent="0.3">
      <c r="A12359" t="s">
        <v>1778</v>
      </c>
      <c r="B12359" t="s">
        <v>41</v>
      </c>
      <c r="C12359" t="s">
        <v>14</v>
      </c>
      <c r="D12359">
        <v>1339.31</v>
      </c>
      <c r="E12359">
        <v>0.03</v>
      </c>
      <c r="F12359">
        <f t="shared" si="386"/>
        <v>40.179299999999998</v>
      </c>
      <c r="G12359">
        <f t="shared" si="387"/>
        <v>1299.1306999999999</v>
      </c>
      <c r="H12359">
        <v>2</v>
      </c>
      <c r="I12359" s="17">
        <v>44960</v>
      </c>
      <c r="J12359" s="17">
        <v>44964</v>
      </c>
      <c r="K12359" t="s">
        <v>31</v>
      </c>
      <c r="L12359" t="s">
        <v>27</v>
      </c>
      <c r="M12359">
        <v>362.69</v>
      </c>
      <c r="N12359" t="s">
        <v>34</v>
      </c>
    </row>
    <row r="12360" spans="1:14" ht="14.25" customHeight="1" x14ac:dyDescent="0.3">
      <c r="A12360" t="s">
        <v>10641</v>
      </c>
      <c r="B12360" t="s">
        <v>25</v>
      </c>
      <c r="C12360" t="s">
        <v>36</v>
      </c>
      <c r="D12360">
        <v>1342.82</v>
      </c>
      <c r="E12360">
        <v>0.13</v>
      </c>
      <c r="F12360">
        <f t="shared" si="386"/>
        <v>174.56659999999999</v>
      </c>
      <c r="G12360">
        <f t="shared" si="387"/>
        <v>1168.2534000000001</v>
      </c>
      <c r="H12360">
        <v>2</v>
      </c>
      <c r="I12360" s="17">
        <v>45227</v>
      </c>
      <c r="J12360" s="17">
        <v>45228</v>
      </c>
      <c r="K12360" t="s">
        <v>15</v>
      </c>
      <c r="L12360" t="s">
        <v>16</v>
      </c>
      <c r="M12360">
        <v>216.33</v>
      </c>
      <c r="N12360" t="s">
        <v>23</v>
      </c>
    </row>
    <row r="12361" spans="1:14" ht="14.25" customHeight="1" x14ac:dyDescent="0.3">
      <c r="A12361" t="s">
        <v>11046</v>
      </c>
      <c r="B12361" t="s">
        <v>19</v>
      </c>
      <c r="C12361" t="s">
        <v>20</v>
      </c>
      <c r="D12361">
        <v>1345.01</v>
      </c>
      <c r="E12361">
        <v>0.05</v>
      </c>
      <c r="F12361">
        <f t="shared" si="386"/>
        <v>67.250500000000002</v>
      </c>
      <c r="G12361">
        <f t="shared" si="387"/>
        <v>1277.7594999999999</v>
      </c>
      <c r="H12361">
        <v>2</v>
      </c>
      <c r="I12361" s="17">
        <v>45091</v>
      </c>
      <c r="J12361" s="17">
        <v>45097</v>
      </c>
      <c r="K12361" t="s">
        <v>15</v>
      </c>
      <c r="L12361" t="s">
        <v>22</v>
      </c>
      <c r="M12361">
        <v>400.31</v>
      </c>
      <c r="N12361" t="s">
        <v>23</v>
      </c>
    </row>
    <row r="12362" spans="1:14" ht="14.25" customHeight="1" x14ac:dyDescent="0.3">
      <c r="A12362" t="s">
        <v>3937</v>
      </c>
      <c r="B12362" t="s">
        <v>13</v>
      </c>
      <c r="C12362" t="s">
        <v>20</v>
      </c>
      <c r="D12362">
        <v>1350.36</v>
      </c>
      <c r="E12362">
        <v>0.04</v>
      </c>
      <c r="F12362">
        <f t="shared" si="386"/>
        <v>54.014399999999995</v>
      </c>
      <c r="G12362">
        <f t="shared" si="387"/>
        <v>1296.3455999999999</v>
      </c>
      <c r="H12362">
        <v>2</v>
      </c>
      <c r="I12362" s="17">
        <v>45151</v>
      </c>
      <c r="J12362" s="17">
        <v>45155</v>
      </c>
      <c r="K12362" t="s">
        <v>15</v>
      </c>
      <c r="L12362" t="s">
        <v>16</v>
      </c>
      <c r="M12362">
        <v>163.16</v>
      </c>
      <c r="N12362" t="s">
        <v>39</v>
      </c>
    </row>
    <row r="12363" spans="1:14" ht="14.25" customHeight="1" x14ac:dyDescent="0.3">
      <c r="A12363" t="s">
        <v>8197</v>
      </c>
      <c r="B12363" t="s">
        <v>25</v>
      </c>
      <c r="C12363" t="s">
        <v>14</v>
      </c>
      <c r="D12363">
        <v>1351.98</v>
      </c>
      <c r="E12363">
        <v>0.23</v>
      </c>
      <c r="F12363">
        <f t="shared" si="386"/>
        <v>310.9554</v>
      </c>
      <c r="G12363">
        <f t="shared" si="387"/>
        <v>1041.0246</v>
      </c>
      <c r="H12363">
        <v>2</v>
      </c>
      <c r="I12363" s="17">
        <v>45049</v>
      </c>
      <c r="J12363" s="17">
        <v>45053</v>
      </c>
      <c r="K12363" t="s">
        <v>31</v>
      </c>
      <c r="L12363" t="s">
        <v>16</v>
      </c>
      <c r="M12363">
        <v>110.9</v>
      </c>
      <c r="N12363" t="s">
        <v>34</v>
      </c>
    </row>
    <row r="12364" spans="1:14" ht="14.25" customHeight="1" x14ac:dyDescent="0.3">
      <c r="A12364" t="s">
        <v>5283</v>
      </c>
      <c r="B12364" t="s">
        <v>19</v>
      </c>
      <c r="C12364" t="s">
        <v>14</v>
      </c>
      <c r="D12364">
        <v>1362.58</v>
      </c>
      <c r="E12364">
        <v>0.18</v>
      </c>
      <c r="F12364">
        <f t="shared" si="386"/>
        <v>245.26439999999997</v>
      </c>
      <c r="G12364">
        <f t="shared" si="387"/>
        <v>1117.3155999999999</v>
      </c>
      <c r="H12364">
        <v>2</v>
      </c>
      <c r="I12364" s="17">
        <v>45460</v>
      </c>
      <c r="J12364" s="17">
        <v>45466</v>
      </c>
      <c r="K12364" t="s">
        <v>31</v>
      </c>
      <c r="L12364" t="s">
        <v>16</v>
      </c>
      <c r="M12364">
        <v>216.76</v>
      </c>
      <c r="N12364" t="s">
        <v>17</v>
      </c>
    </row>
    <row r="12365" spans="1:14" ht="14.25" customHeight="1" x14ac:dyDescent="0.3">
      <c r="A12365" t="s">
        <v>4034</v>
      </c>
      <c r="B12365" t="s">
        <v>13</v>
      </c>
      <c r="C12365" t="s">
        <v>33</v>
      </c>
      <c r="D12365">
        <v>1363.1</v>
      </c>
      <c r="E12365">
        <v>0.4</v>
      </c>
      <c r="F12365">
        <f t="shared" si="386"/>
        <v>545.24</v>
      </c>
      <c r="G12365">
        <f t="shared" si="387"/>
        <v>817.8599999999999</v>
      </c>
      <c r="H12365">
        <v>2</v>
      </c>
      <c r="I12365" s="17">
        <v>45082</v>
      </c>
      <c r="J12365" s="17">
        <v>45086</v>
      </c>
      <c r="K12365" t="s">
        <v>21</v>
      </c>
      <c r="L12365" t="s">
        <v>27</v>
      </c>
      <c r="M12365">
        <v>79.25</v>
      </c>
      <c r="N12365" t="s">
        <v>28</v>
      </c>
    </row>
    <row r="12366" spans="1:14" ht="14.25" customHeight="1" x14ac:dyDescent="0.3">
      <c r="A12366" t="s">
        <v>13605</v>
      </c>
      <c r="B12366" t="s">
        <v>25</v>
      </c>
      <c r="C12366" t="s">
        <v>26</v>
      </c>
      <c r="D12366">
        <v>1363.16</v>
      </c>
      <c r="E12366">
        <v>0.09</v>
      </c>
      <c r="F12366">
        <f t="shared" si="386"/>
        <v>122.6844</v>
      </c>
      <c r="G12366">
        <f t="shared" si="387"/>
        <v>1240.4756</v>
      </c>
      <c r="H12366">
        <v>2</v>
      </c>
      <c r="I12366" s="17">
        <v>45116</v>
      </c>
      <c r="J12366" s="17">
        <v>45121</v>
      </c>
      <c r="K12366" t="s">
        <v>21</v>
      </c>
      <c r="L12366" t="s">
        <v>27</v>
      </c>
      <c r="M12366">
        <v>215.52</v>
      </c>
      <c r="N12366" t="s">
        <v>17</v>
      </c>
    </row>
    <row r="12367" spans="1:14" ht="14.25" customHeight="1" x14ac:dyDescent="0.3">
      <c r="A12367" t="s">
        <v>11762</v>
      </c>
      <c r="B12367" t="s">
        <v>25</v>
      </c>
      <c r="C12367" t="s">
        <v>36</v>
      </c>
      <c r="D12367">
        <v>1364.44</v>
      </c>
      <c r="E12367">
        <v>0.23</v>
      </c>
      <c r="F12367">
        <f t="shared" si="386"/>
        <v>313.82120000000003</v>
      </c>
      <c r="G12367">
        <f t="shared" si="387"/>
        <v>1050.6188</v>
      </c>
      <c r="H12367">
        <v>2</v>
      </c>
      <c r="I12367" s="17">
        <v>45427</v>
      </c>
      <c r="J12367" s="17">
        <v>45431</v>
      </c>
      <c r="K12367" t="s">
        <v>21</v>
      </c>
      <c r="L12367" t="s">
        <v>22</v>
      </c>
      <c r="M12367">
        <v>201.35</v>
      </c>
      <c r="N12367" t="s">
        <v>34</v>
      </c>
    </row>
    <row r="12368" spans="1:14" ht="14.25" customHeight="1" x14ac:dyDescent="0.3">
      <c r="A12368" t="s">
        <v>1827</v>
      </c>
      <c r="B12368" t="s">
        <v>19</v>
      </c>
      <c r="C12368" t="s">
        <v>26</v>
      </c>
      <c r="D12368">
        <v>1376.48</v>
      </c>
      <c r="E12368">
        <v>7.0000000000000007E-2</v>
      </c>
      <c r="F12368">
        <f t="shared" si="386"/>
        <v>96.353600000000014</v>
      </c>
      <c r="G12368">
        <f t="shared" si="387"/>
        <v>1280.1264000000001</v>
      </c>
      <c r="H12368">
        <v>2</v>
      </c>
      <c r="I12368" s="17">
        <v>45114</v>
      </c>
      <c r="J12368" s="17">
        <v>45120</v>
      </c>
      <c r="K12368" t="s">
        <v>15</v>
      </c>
      <c r="L12368" t="s">
        <v>22</v>
      </c>
      <c r="M12368">
        <v>394.51</v>
      </c>
      <c r="N12368" t="s">
        <v>23</v>
      </c>
    </row>
    <row r="12369" spans="1:14" ht="14.25" customHeight="1" x14ac:dyDescent="0.3">
      <c r="A12369" t="s">
        <v>8649</v>
      </c>
      <c r="B12369" t="s">
        <v>41</v>
      </c>
      <c r="C12369" t="s">
        <v>36</v>
      </c>
      <c r="D12369">
        <v>1376.71</v>
      </c>
      <c r="E12369">
        <v>0</v>
      </c>
      <c r="F12369">
        <f t="shared" si="386"/>
        <v>0</v>
      </c>
      <c r="G12369">
        <f t="shared" si="387"/>
        <v>1376.71</v>
      </c>
      <c r="H12369">
        <v>2</v>
      </c>
      <c r="I12369" s="17">
        <v>45420</v>
      </c>
      <c r="J12369" s="17">
        <v>45424</v>
      </c>
      <c r="K12369" t="s">
        <v>15</v>
      </c>
      <c r="L12369" t="s">
        <v>22</v>
      </c>
      <c r="M12369">
        <v>162.12</v>
      </c>
      <c r="N12369" t="s">
        <v>34</v>
      </c>
    </row>
    <row r="12370" spans="1:14" ht="14.25" customHeight="1" x14ac:dyDescent="0.3">
      <c r="A12370" t="s">
        <v>45</v>
      </c>
      <c r="B12370" t="s">
        <v>13</v>
      </c>
      <c r="C12370" t="s">
        <v>14</v>
      </c>
      <c r="D12370">
        <v>1377.47</v>
      </c>
      <c r="E12370">
        <v>0.27</v>
      </c>
      <c r="F12370">
        <f t="shared" si="386"/>
        <v>371.91690000000006</v>
      </c>
      <c r="G12370">
        <f t="shared" si="387"/>
        <v>1005.5531</v>
      </c>
      <c r="H12370">
        <v>2</v>
      </c>
      <c r="I12370" s="17">
        <v>45074</v>
      </c>
      <c r="J12370" s="17">
        <v>45075</v>
      </c>
      <c r="K12370" t="s">
        <v>15</v>
      </c>
      <c r="L12370" t="s">
        <v>27</v>
      </c>
      <c r="M12370">
        <v>255.49</v>
      </c>
      <c r="N12370" t="s">
        <v>39</v>
      </c>
    </row>
    <row r="12371" spans="1:14" ht="14.25" customHeight="1" x14ac:dyDescent="0.3">
      <c r="A12371" t="s">
        <v>6761</v>
      </c>
      <c r="B12371" t="s">
        <v>41</v>
      </c>
      <c r="C12371" t="s">
        <v>36</v>
      </c>
      <c r="D12371">
        <v>1379.97</v>
      </c>
      <c r="E12371">
        <v>0.04</v>
      </c>
      <c r="F12371">
        <f t="shared" si="386"/>
        <v>55.198800000000006</v>
      </c>
      <c r="G12371">
        <f t="shared" si="387"/>
        <v>1324.7712000000001</v>
      </c>
      <c r="H12371">
        <v>2</v>
      </c>
      <c r="I12371" s="17">
        <v>45495</v>
      </c>
      <c r="J12371" s="17">
        <v>45502</v>
      </c>
      <c r="K12371" t="s">
        <v>21</v>
      </c>
      <c r="L12371" t="s">
        <v>27</v>
      </c>
      <c r="M12371">
        <v>245.71</v>
      </c>
      <c r="N12371" t="s">
        <v>28</v>
      </c>
    </row>
    <row r="12372" spans="1:14" ht="14.25" customHeight="1" x14ac:dyDescent="0.3">
      <c r="A12372" t="s">
        <v>8970</v>
      </c>
      <c r="B12372" t="s">
        <v>41</v>
      </c>
      <c r="C12372" t="s">
        <v>26</v>
      </c>
      <c r="D12372">
        <v>1383.37</v>
      </c>
      <c r="E12372">
        <v>0.09</v>
      </c>
      <c r="F12372">
        <f t="shared" si="386"/>
        <v>124.50329999999998</v>
      </c>
      <c r="G12372">
        <f t="shared" si="387"/>
        <v>1258.8666999999998</v>
      </c>
      <c r="H12372">
        <v>2</v>
      </c>
      <c r="I12372" s="17">
        <v>45392</v>
      </c>
      <c r="J12372" s="17">
        <v>45393</v>
      </c>
      <c r="K12372" t="s">
        <v>15</v>
      </c>
      <c r="L12372" t="s">
        <v>22</v>
      </c>
      <c r="M12372">
        <v>135.44</v>
      </c>
      <c r="N12372" t="s">
        <v>28</v>
      </c>
    </row>
    <row r="12373" spans="1:14" ht="14.25" customHeight="1" x14ac:dyDescent="0.3">
      <c r="A12373" t="s">
        <v>7855</v>
      </c>
      <c r="B12373" t="s">
        <v>13</v>
      </c>
      <c r="C12373" t="s">
        <v>14</v>
      </c>
      <c r="D12373">
        <v>1383.95</v>
      </c>
      <c r="E12373">
        <v>0.48</v>
      </c>
      <c r="F12373">
        <f t="shared" si="386"/>
        <v>664.29600000000005</v>
      </c>
      <c r="G12373">
        <f t="shared" si="387"/>
        <v>719.654</v>
      </c>
      <c r="H12373">
        <v>2</v>
      </c>
      <c r="I12373" s="17">
        <v>45255</v>
      </c>
      <c r="J12373" s="17">
        <v>45261</v>
      </c>
      <c r="K12373" t="s">
        <v>31</v>
      </c>
      <c r="L12373" t="s">
        <v>22</v>
      </c>
      <c r="M12373">
        <v>179.85</v>
      </c>
      <c r="N12373" t="s">
        <v>17</v>
      </c>
    </row>
    <row r="12374" spans="1:14" ht="14.25" customHeight="1" x14ac:dyDescent="0.3">
      <c r="A12374" t="s">
        <v>11819</v>
      </c>
      <c r="B12374" t="s">
        <v>41</v>
      </c>
      <c r="C12374" t="s">
        <v>36</v>
      </c>
      <c r="D12374">
        <v>1388.89</v>
      </c>
      <c r="E12374">
        <v>0.2</v>
      </c>
      <c r="F12374">
        <f t="shared" si="386"/>
        <v>277.77800000000002</v>
      </c>
      <c r="G12374">
        <f t="shared" si="387"/>
        <v>1111.1120000000001</v>
      </c>
      <c r="H12374">
        <v>2</v>
      </c>
      <c r="I12374" s="17">
        <v>45082</v>
      </c>
      <c r="J12374" s="17">
        <v>45083</v>
      </c>
      <c r="K12374" t="s">
        <v>21</v>
      </c>
      <c r="L12374" t="s">
        <v>16</v>
      </c>
      <c r="M12374">
        <v>210.66</v>
      </c>
      <c r="N12374" t="s">
        <v>23</v>
      </c>
    </row>
    <row r="12375" spans="1:14" ht="14.25" customHeight="1" x14ac:dyDescent="0.3">
      <c r="A12375" t="s">
        <v>11371</v>
      </c>
      <c r="B12375" t="s">
        <v>25</v>
      </c>
      <c r="C12375" t="s">
        <v>26</v>
      </c>
      <c r="D12375">
        <v>1391.37</v>
      </c>
      <c r="E12375">
        <v>0.27</v>
      </c>
      <c r="F12375">
        <f t="shared" si="386"/>
        <v>375.66989999999998</v>
      </c>
      <c r="G12375">
        <f t="shared" si="387"/>
        <v>1015.7000999999999</v>
      </c>
      <c r="H12375">
        <v>2</v>
      </c>
      <c r="I12375" s="17">
        <v>45458</v>
      </c>
      <c r="J12375" s="17">
        <v>45461</v>
      </c>
      <c r="K12375" t="s">
        <v>21</v>
      </c>
      <c r="L12375" t="s">
        <v>22</v>
      </c>
      <c r="M12375">
        <v>164.29</v>
      </c>
      <c r="N12375" t="s">
        <v>34</v>
      </c>
    </row>
    <row r="12376" spans="1:14" ht="14.25" customHeight="1" x14ac:dyDescent="0.3">
      <c r="A12376" t="s">
        <v>8510</v>
      </c>
      <c r="B12376" t="s">
        <v>41</v>
      </c>
      <c r="C12376" t="s">
        <v>26</v>
      </c>
      <c r="D12376">
        <v>1395.22</v>
      </c>
      <c r="E12376">
        <v>0.12</v>
      </c>
      <c r="F12376">
        <f t="shared" si="386"/>
        <v>167.4264</v>
      </c>
      <c r="G12376">
        <f t="shared" si="387"/>
        <v>1227.7936</v>
      </c>
      <c r="H12376">
        <v>2</v>
      </c>
      <c r="I12376" s="17">
        <v>44933</v>
      </c>
      <c r="J12376" s="17">
        <v>44939</v>
      </c>
      <c r="K12376" t="s">
        <v>31</v>
      </c>
      <c r="L12376" t="s">
        <v>16</v>
      </c>
      <c r="M12376">
        <v>316.10000000000002</v>
      </c>
      <c r="N12376" t="s">
        <v>28</v>
      </c>
    </row>
    <row r="12377" spans="1:14" ht="14.25" customHeight="1" x14ac:dyDescent="0.3">
      <c r="A12377" t="s">
        <v>7845</v>
      </c>
      <c r="B12377" t="s">
        <v>19</v>
      </c>
      <c r="C12377" t="s">
        <v>26</v>
      </c>
      <c r="D12377">
        <v>1398.39</v>
      </c>
      <c r="E12377">
        <v>0.24</v>
      </c>
      <c r="F12377">
        <f t="shared" si="386"/>
        <v>335.61360000000002</v>
      </c>
      <c r="G12377">
        <f t="shared" si="387"/>
        <v>1062.7764000000002</v>
      </c>
      <c r="H12377">
        <v>2</v>
      </c>
      <c r="I12377" s="17">
        <v>45417</v>
      </c>
      <c r="J12377" s="17">
        <v>45419</v>
      </c>
      <c r="K12377" t="s">
        <v>31</v>
      </c>
      <c r="L12377" t="s">
        <v>27</v>
      </c>
      <c r="M12377">
        <v>354.53</v>
      </c>
      <c r="N12377" t="s">
        <v>48</v>
      </c>
    </row>
    <row r="12378" spans="1:14" ht="14.25" customHeight="1" x14ac:dyDescent="0.3">
      <c r="A12378" t="s">
        <v>7801</v>
      </c>
      <c r="B12378" t="s">
        <v>19</v>
      </c>
      <c r="C12378" t="s">
        <v>20</v>
      </c>
      <c r="D12378">
        <v>1400.82</v>
      </c>
      <c r="E12378">
        <v>0.28000000000000003</v>
      </c>
      <c r="F12378">
        <f t="shared" si="386"/>
        <v>392.2296</v>
      </c>
      <c r="G12378">
        <f t="shared" si="387"/>
        <v>1008.5903999999999</v>
      </c>
      <c r="H12378">
        <v>2</v>
      </c>
      <c r="I12378" s="17">
        <v>45344</v>
      </c>
      <c r="J12378" s="17">
        <v>45347</v>
      </c>
      <c r="K12378" t="s">
        <v>21</v>
      </c>
      <c r="L12378" t="s">
        <v>16</v>
      </c>
      <c r="M12378">
        <v>266.47000000000003</v>
      </c>
      <c r="N12378" t="s">
        <v>34</v>
      </c>
    </row>
    <row r="12379" spans="1:14" ht="14.25" customHeight="1" x14ac:dyDescent="0.3">
      <c r="A12379" t="s">
        <v>1230</v>
      </c>
      <c r="B12379" t="s">
        <v>13</v>
      </c>
      <c r="C12379" t="s">
        <v>20</v>
      </c>
      <c r="D12379">
        <v>1402.12</v>
      </c>
      <c r="E12379">
        <v>0.03</v>
      </c>
      <c r="F12379">
        <f t="shared" si="386"/>
        <v>42.063599999999994</v>
      </c>
      <c r="G12379">
        <f t="shared" si="387"/>
        <v>1360.0563999999999</v>
      </c>
      <c r="H12379">
        <v>2</v>
      </c>
      <c r="I12379" s="17">
        <v>45657</v>
      </c>
      <c r="J12379" s="17">
        <v>45658</v>
      </c>
      <c r="K12379" t="s">
        <v>15</v>
      </c>
      <c r="L12379" t="s">
        <v>22</v>
      </c>
      <c r="M12379">
        <v>198.89</v>
      </c>
      <c r="N12379" t="s">
        <v>34</v>
      </c>
    </row>
    <row r="12380" spans="1:14" ht="14.25" customHeight="1" x14ac:dyDescent="0.3">
      <c r="A12380" t="s">
        <v>1131</v>
      </c>
      <c r="B12380" t="s">
        <v>41</v>
      </c>
      <c r="C12380" t="s">
        <v>26</v>
      </c>
      <c r="D12380">
        <v>1404.52</v>
      </c>
      <c r="E12380">
        <v>0.04</v>
      </c>
      <c r="F12380">
        <f t="shared" si="386"/>
        <v>56.180799999999998</v>
      </c>
      <c r="G12380">
        <f t="shared" si="387"/>
        <v>1348.3391999999999</v>
      </c>
      <c r="H12380">
        <v>2</v>
      </c>
      <c r="I12380" s="17">
        <v>45550</v>
      </c>
      <c r="J12380" s="17">
        <v>45556</v>
      </c>
      <c r="K12380" t="s">
        <v>31</v>
      </c>
      <c r="L12380" t="s">
        <v>22</v>
      </c>
      <c r="M12380">
        <v>395.86</v>
      </c>
      <c r="N12380" t="s">
        <v>17</v>
      </c>
    </row>
    <row r="12381" spans="1:14" ht="14.25" customHeight="1" x14ac:dyDescent="0.3">
      <c r="A12381" t="s">
        <v>4550</v>
      </c>
      <c r="B12381" t="s">
        <v>41</v>
      </c>
      <c r="C12381" t="s">
        <v>20</v>
      </c>
      <c r="D12381">
        <v>1411.19</v>
      </c>
      <c r="E12381">
        <v>0.33</v>
      </c>
      <c r="F12381">
        <f t="shared" si="386"/>
        <v>465.69270000000006</v>
      </c>
      <c r="G12381">
        <f t="shared" si="387"/>
        <v>945.4973</v>
      </c>
      <c r="H12381">
        <v>2</v>
      </c>
      <c r="I12381" s="17">
        <v>45300</v>
      </c>
      <c r="J12381" s="17">
        <v>45305</v>
      </c>
      <c r="K12381" t="s">
        <v>15</v>
      </c>
      <c r="L12381" t="s">
        <v>22</v>
      </c>
      <c r="M12381">
        <v>293.57</v>
      </c>
      <c r="N12381" t="s">
        <v>23</v>
      </c>
    </row>
    <row r="12382" spans="1:14" ht="14.25" customHeight="1" x14ac:dyDescent="0.3">
      <c r="A12382" t="s">
        <v>14554</v>
      </c>
      <c r="B12382" t="s">
        <v>13</v>
      </c>
      <c r="C12382" t="s">
        <v>26</v>
      </c>
      <c r="D12382">
        <v>1415.71</v>
      </c>
      <c r="E12382">
        <v>0.34</v>
      </c>
      <c r="F12382">
        <f t="shared" si="386"/>
        <v>481.34140000000002</v>
      </c>
      <c r="G12382">
        <f t="shared" si="387"/>
        <v>934.36860000000001</v>
      </c>
      <c r="H12382">
        <v>2</v>
      </c>
      <c r="I12382" s="17">
        <v>45413</v>
      </c>
      <c r="J12382" s="17">
        <v>45415</v>
      </c>
      <c r="K12382" t="s">
        <v>31</v>
      </c>
      <c r="L12382" t="s">
        <v>27</v>
      </c>
      <c r="M12382">
        <v>210.93</v>
      </c>
      <c r="N12382" t="s">
        <v>39</v>
      </c>
    </row>
    <row r="12383" spans="1:14" ht="14.25" customHeight="1" x14ac:dyDescent="0.3">
      <c r="A12383" t="s">
        <v>4064</v>
      </c>
      <c r="B12383" t="s">
        <v>13</v>
      </c>
      <c r="C12383" t="s">
        <v>20</v>
      </c>
      <c r="D12383">
        <v>1419.66</v>
      </c>
      <c r="E12383">
        <v>0.38</v>
      </c>
      <c r="F12383">
        <f t="shared" si="386"/>
        <v>539.47080000000005</v>
      </c>
      <c r="G12383">
        <f t="shared" si="387"/>
        <v>880.18920000000003</v>
      </c>
      <c r="H12383">
        <v>2</v>
      </c>
      <c r="I12383" s="17">
        <v>45652</v>
      </c>
      <c r="J12383" s="17">
        <v>45659</v>
      </c>
      <c r="K12383" t="s">
        <v>21</v>
      </c>
      <c r="L12383" t="s">
        <v>22</v>
      </c>
      <c r="M12383">
        <v>143.84</v>
      </c>
      <c r="N12383" t="s">
        <v>28</v>
      </c>
    </row>
    <row r="12384" spans="1:14" ht="14.25" customHeight="1" x14ac:dyDescent="0.3">
      <c r="A12384" t="s">
        <v>6422</v>
      </c>
      <c r="B12384" t="s">
        <v>25</v>
      </c>
      <c r="C12384" t="s">
        <v>26</v>
      </c>
      <c r="D12384">
        <v>1420.24</v>
      </c>
      <c r="E12384">
        <v>0.04</v>
      </c>
      <c r="F12384">
        <f t="shared" si="386"/>
        <v>56.809600000000003</v>
      </c>
      <c r="G12384">
        <f t="shared" si="387"/>
        <v>1363.4304</v>
      </c>
      <c r="H12384">
        <v>2</v>
      </c>
      <c r="I12384" s="17">
        <v>45601</v>
      </c>
      <c r="J12384" s="17">
        <v>45604</v>
      </c>
      <c r="K12384" t="s">
        <v>31</v>
      </c>
      <c r="L12384" t="s">
        <v>27</v>
      </c>
      <c r="M12384">
        <v>346.37</v>
      </c>
      <c r="N12384" t="s">
        <v>48</v>
      </c>
    </row>
    <row r="12385" spans="1:14" ht="14.25" customHeight="1" x14ac:dyDescent="0.3">
      <c r="A12385" t="s">
        <v>10876</v>
      </c>
      <c r="B12385" t="s">
        <v>19</v>
      </c>
      <c r="C12385" t="s">
        <v>36</v>
      </c>
      <c r="D12385">
        <v>1423.62</v>
      </c>
      <c r="E12385">
        <v>0.13</v>
      </c>
      <c r="F12385">
        <f t="shared" si="386"/>
        <v>185.07059999999998</v>
      </c>
      <c r="G12385">
        <f t="shared" si="387"/>
        <v>1238.5493999999999</v>
      </c>
      <c r="H12385">
        <v>2</v>
      </c>
      <c r="I12385" s="17">
        <v>45348</v>
      </c>
      <c r="J12385" s="17">
        <v>45355</v>
      </c>
      <c r="K12385" t="s">
        <v>15</v>
      </c>
      <c r="L12385" t="s">
        <v>27</v>
      </c>
      <c r="M12385">
        <v>286.5</v>
      </c>
      <c r="N12385" t="s">
        <v>48</v>
      </c>
    </row>
    <row r="12386" spans="1:14" ht="14.25" customHeight="1" x14ac:dyDescent="0.3">
      <c r="A12386" t="s">
        <v>731</v>
      </c>
      <c r="B12386" t="s">
        <v>41</v>
      </c>
      <c r="C12386" t="s">
        <v>36</v>
      </c>
      <c r="D12386">
        <v>1423.95</v>
      </c>
      <c r="E12386">
        <v>0.22</v>
      </c>
      <c r="F12386">
        <f t="shared" si="386"/>
        <v>313.26900000000001</v>
      </c>
      <c r="G12386">
        <f t="shared" si="387"/>
        <v>1110.681</v>
      </c>
      <c r="H12386">
        <v>2</v>
      </c>
      <c r="I12386" s="17">
        <v>45352</v>
      </c>
      <c r="J12386" s="17">
        <v>45355</v>
      </c>
      <c r="K12386" t="s">
        <v>21</v>
      </c>
      <c r="L12386" t="s">
        <v>16</v>
      </c>
      <c r="M12386">
        <v>277.58999999999997</v>
      </c>
      <c r="N12386" t="s">
        <v>23</v>
      </c>
    </row>
    <row r="12387" spans="1:14" ht="14.25" customHeight="1" x14ac:dyDescent="0.3">
      <c r="A12387" t="s">
        <v>4656</v>
      </c>
      <c r="B12387" t="s">
        <v>13</v>
      </c>
      <c r="C12387" t="s">
        <v>36</v>
      </c>
      <c r="D12387">
        <v>1426.18</v>
      </c>
      <c r="E12387">
        <v>0.18</v>
      </c>
      <c r="F12387">
        <f t="shared" si="386"/>
        <v>256.7124</v>
      </c>
      <c r="G12387">
        <f t="shared" si="387"/>
        <v>1169.4675999999999</v>
      </c>
      <c r="H12387">
        <v>2</v>
      </c>
      <c r="I12387" s="17">
        <v>45180</v>
      </c>
      <c r="J12387" s="17">
        <v>45184</v>
      </c>
      <c r="K12387" t="s">
        <v>15</v>
      </c>
      <c r="L12387" t="s">
        <v>27</v>
      </c>
      <c r="M12387">
        <v>398.38</v>
      </c>
      <c r="N12387" t="s">
        <v>17</v>
      </c>
    </row>
    <row r="12388" spans="1:14" ht="14.25" customHeight="1" x14ac:dyDescent="0.3">
      <c r="A12388" t="s">
        <v>6469</v>
      </c>
      <c r="B12388" t="s">
        <v>41</v>
      </c>
      <c r="C12388" t="s">
        <v>14</v>
      </c>
      <c r="D12388">
        <v>1426.81</v>
      </c>
      <c r="E12388">
        <v>0.33</v>
      </c>
      <c r="F12388">
        <f t="shared" si="386"/>
        <v>470.84730000000002</v>
      </c>
      <c r="G12388">
        <f t="shared" si="387"/>
        <v>955.96269999999993</v>
      </c>
      <c r="H12388">
        <v>2</v>
      </c>
      <c r="I12388" s="17">
        <v>45452</v>
      </c>
      <c r="J12388" s="17">
        <v>45458</v>
      </c>
      <c r="K12388" t="s">
        <v>31</v>
      </c>
      <c r="L12388" t="s">
        <v>16</v>
      </c>
      <c r="M12388">
        <v>288.02999999999997</v>
      </c>
      <c r="N12388" t="s">
        <v>28</v>
      </c>
    </row>
    <row r="12389" spans="1:14" ht="14.25" customHeight="1" x14ac:dyDescent="0.3">
      <c r="A12389" t="s">
        <v>8378</v>
      </c>
      <c r="B12389" t="s">
        <v>13</v>
      </c>
      <c r="C12389" t="s">
        <v>33</v>
      </c>
      <c r="D12389">
        <v>1429.28</v>
      </c>
      <c r="E12389">
        <v>0.25</v>
      </c>
      <c r="F12389">
        <f t="shared" si="386"/>
        <v>357.32</v>
      </c>
      <c r="G12389">
        <f t="shared" si="387"/>
        <v>1071.96</v>
      </c>
      <c r="H12389">
        <v>2</v>
      </c>
      <c r="I12389" s="17">
        <v>45324</v>
      </c>
      <c r="J12389" s="17">
        <v>45329</v>
      </c>
      <c r="K12389" t="s">
        <v>15</v>
      </c>
      <c r="L12389" t="s">
        <v>22</v>
      </c>
      <c r="M12389">
        <v>208.22</v>
      </c>
      <c r="N12389" t="s">
        <v>28</v>
      </c>
    </row>
    <row r="12390" spans="1:14" ht="14.25" customHeight="1" x14ac:dyDescent="0.3">
      <c r="A12390" t="s">
        <v>5753</v>
      </c>
      <c r="B12390" t="s">
        <v>41</v>
      </c>
      <c r="C12390" t="s">
        <v>20</v>
      </c>
      <c r="D12390">
        <v>1429.86</v>
      </c>
      <c r="E12390">
        <v>0.43</v>
      </c>
      <c r="F12390">
        <f t="shared" si="386"/>
        <v>614.83979999999997</v>
      </c>
      <c r="G12390">
        <f t="shared" si="387"/>
        <v>815.02019999999993</v>
      </c>
      <c r="H12390">
        <v>2</v>
      </c>
      <c r="I12390" s="17">
        <v>45574</v>
      </c>
      <c r="J12390" s="17">
        <v>45575</v>
      </c>
      <c r="K12390" t="s">
        <v>21</v>
      </c>
      <c r="L12390" t="s">
        <v>27</v>
      </c>
      <c r="M12390">
        <v>357.55</v>
      </c>
      <c r="N12390" t="s">
        <v>23</v>
      </c>
    </row>
    <row r="12391" spans="1:14" ht="14.25" customHeight="1" x14ac:dyDescent="0.3">
      <c r="A12391" t="s">
        <v>4938</v>
      </c>
      <c r="B12391" t="s">
        <v>19</v>
      </c>
      <c r="C12391" t="s">
        <v>33</v>
      </c>
      <c r="D12391">
        <v>1432.33</v>
      </c>
      <c r="E12391">
        <v>0.2</v>
      </c>
      <c r="F12391">
        <f t="shared" si="386"/>
        <v>286.46600000000001</v>
      </c>
      <c r="G12391">
        <f t="shared" si="387"/>
        <v>1145.864</v>
      </c>
      <c r="H12391">
        <v>2</v>
      </c>
      <c r="I12391" s="17">
        <v>45072</v>
      </c>
      <c r="J12391" s="17">
        <v>45074</v>
      </c>
      <c r="K12391" t="s">
        <v>15</v>
      </c>
      <c r="L12391" t="s">
        <v>27</v>
      </c>
      <c r="M12391">
        <v>379.49</v>
      </c>
      <c r="N12391" t="s">
        <v>48</v>
      </c>
    </row>
    <row r="12392" spans="1:14" ht="14.25" customHeight="1" x14ac:dyDescent="0.3">
      <c r="A12392" t="s">
        <v>10116</v>
      </c>
      <c r="B12392" t="s">
        <v>41</v>
      </c>
      <c r="C12392" t="s">
        <v>26</v>
      </c>
      <c r="D12392">
        <v>1433.59</v>
      </c>
      <c r="E12392">
        <v>0.25</v>
      </c>
      <c r="F12392">
        <f t="shared" si="386"/>
        <v>358.39749999999998</v>
      </c>
      <c r="G12392">
        <f t="shared" si="387"/>
        <v>1075.1924999999999</v>
      </c>
      <c r="H12392">
        <v>2</v>
      </c>
      <c r="I12392" s="17">
        <v>45013</v>
      </c>
      <c r="J12392" s="17">
        <v>45014</v>
      </c>
      <c r="K12392" t="s">
        <v>15</v>
      </c>
      <c r="L12392" t="s">
        <v>16</v>
      </c>
      <c r="M12392">
        <v>83.78</v>
      </c>
      <c r="N12392" t="s">
        <v>39</v>
      </c>
    </row>
    <row r="12393" spans="1:14" ht="14.25" customHeight="1" x14ac:dyDescent="0.3">
      <c r="A12393" t="s">
        <v>4794</v>
      </c>
      <c r="B12393" t="s">
        <v>13</v>
      </c>
      <c r="C12393" t="s">
        <v>14</v>
      </c>
      <c r="D12393">
        <v>1436.33</v>
      </c>
      <c r="E12393">
        <v>0.22</v>
      </c>
      <c r="F12393">
        <f t="shared" si="386"/>
        <v>315.99259999999998</v>
      </c>
      <c r="G12393">
        <f t="shared" si="387"/>
        <v>1120.3373999999999</v>
      </c>
      <c r="H12393">
        <v>2</v>
      </c>
      <c r="I12393" s="17">
        <v>45294</v>
      </c>
      <c r="J12393" s="17">
        <v>45298</v>
      </c>
      <c r="K12393" t="s">
        <v>31</v>
      </c>
      <c r="L12393" t="s">
        <v>16</v>
      </c>
      <c r="M12393">
        <v>93.3</v>
      </c>
      <c r="N12393" t="s">
        <v>28</v>
      </c>
    </row>
    <row r="12394" spans="1:14" ht="14.25" customHeight="1" x14ac:dyDescent="0.3">
      <c r="A12394" t="s">
        <v>13375</v>
      </c>
      <c r="B12394" t="s">
        <v>41</v>
      </c>
      <c r="C12394" t="s">
        <v>26</v>
      </c>
      <c r="D12394">
        <v>1439.23</v>
      </c>
      <c r="E12394">
        <v>0.08</v>
      </c>
      <c r="F12394">
        <f t="shared" si="386"/>
        <v>115.1384</v>
      </c>
      <c r="G12394">
        <f t="shared" si="387"/>
        <v>1324.0916</v>
      </c>
      <c r="H12394">
        <v>2</v>
      </c>
      <c r="I12394" s="17">
        <v>45002</v>
      </c>
      <c r="J12394" s="17">
        <v>45006</v>
      </c>
      <c r="K12394" t="s">
        <v>31</v>
      </c>
      <c r="L12394" t="s">
        <v>27</v>
      </c>
      <c r="M12394">
        <v>142.66</v>
      </c>
      <c r="N12394" t="s">
        <v>23</v>
      </c>
    </row>
    <row r="12395" spans="1:14" ht="14.25" customHeight="1" x14ac:dyDescent="0.3">
      <c r="A12395" t="s">
        <v>6780</v>
      </c>
      <c r="B12395" t="s">
        <v>25</v>
      </c>
      <c r="C12395" t="s">
        <v>14</v>
      </c>
      <c r="D12395">
        <v>1442.71</v>
      </c>
      <c r="E12395">
        <v>0.25</v>
      </c>
      <c r="F12395">
        <f t="shared" si="386"/>
        <v>360.67750000000001</v>
      </c>
      <c r="G12395">
        <f t="shared" si="387"/>
        <v>1082.0325</v>
      </c>
      <c r="H12395">
        <v>2</v>
      </c>
      <c r="I12395" s="17">
        <v>44940</v>
      </c>
      <c r="J12395" s="17">
        <v>44943</v>
      </c>
      <c r="K12395" t="s">
        <v>21</v>
      </c>
      <c r="L12395" t="s">
        <v>22</v>
      </c>
      <c r="M12395">
        <v>175.91</v>
      </c>
      <c r="N12395" t="s">
        <v>28</v>
      </c>
    </row>
    <row r="12396" spans="1:14" ht="14.25" customHeight="1" x14ac:dyDescent="0.3">
      <c r="A12396" t="s">
        <v>13651</v>
      </c>
      <c r="B12396" t="s">
        <v>13</v>
      </c>
      <c r="C12396" t="s">
        <v>26</v>
      </c>
      <c r="D12396">
        <v>1444.8</v>
      </c>
      <c r="E12396">
        <v>0.45</v>
      </c>
      <c r="F12396">
        <f t="shared" si="386"/>
        <v>650.16</v>
      </c>
      <c r="G12396">
        <f t="shared" si="387"/>
        <v>794.64</v>
      </c>
      <c r="H12396">
        <v>2</v>
      </c>
      <c r="I12396" s="17">
        <v>45120</v>
      </c>
      <c r="J12396" s="17">
        <v>45123</v>
      </c>
      <c r="K12396" t="s">
        <v>21</v>
      </c>
      <c r="L12396" t="s">
        <v>16</v>
      </c>
      <c r="M12396">
        <v>306.24</v>
      </c>
      <c r="N12396" t="s">
        <v>17</v>
      </c>
    </row>
    <row r="12397" spans="1:14" ht="14.25" customHeight="1" x14ac:dyDescent="0.3">
      <c r="A12397" t="s">
        <v>6211</v>
      </c>
      <c r="B12397" t="s">
        <v>25</v>
      </c>
      <c r="C12397" t="s">
        <v>14</v>
      </c>
      <c r="D12397">
        <v>1447.93</v>
      </c>
      <c r="E12397">
        <v>0.04</v>
      </c>
      <c r="F12397">
        <f t="shared" si="386"/>
        <v>57.917200000000001</v>
      </c>
      <c r="G12397">
        <f t="shared" si="387"/>
        <v>1390.0128</v>
      </c>
      <c r="H12397">
        <v>2</v>
      </c>
      <c r="I12397" s="17">
        <v>45205</v>
      </c>
      <c r="J12397" s="17">
        <v>45206</v>
      </c>
      <c r="K12397" t="s">
        <v>31</v>
      </c>
      <c r="L12397" t="s">
        <v>16</v>
      </c>
      <c r="M12397">
        <v>412.64</v>
      </c>
      <c r="N12397" t="s">
        <v>39</v>
      </c>
    </row>
    <row r="12398" spans="1:14" ht="14.25" customHeight="1" x14ac:dyDescent="0.3">
      <c r="A12398" t="s">
        <v>13938</v>
      </c>
      <c r="B12398" t="s">
        <v>19</v>
      </c>
      <c r="C12398" t="s">
        <v>26</v>
      </c>
      <c r="D12398">
        <v>1449.59</v>
      </c>
      <c r="E12398">
        <v>0.39</v>
      </c>
      <c r="F12398">
        <f t="shared" si="386"/>
        <v>565.34010000000001</v>
      </c>
      <c r="G12398">
        <f t="shared" si="387"/>
        <v>884.24989999999991</v>
      </c>
      <c r="H12398">
        <v>2</v>
      </c>
      <c r="I12398" s="17">
        <v>45111</v>
      </c>
      <c r="J12398" s="17">
        <v>45115</v>
      </c>
      <c r="K12398" t="s">
        <v>31</v>
      </c>
      <c r="L12398" t="s">
        <v>22</v>
      </c>
      <c r="M12398">
        <v>93.36</v>
      </c>
      <c r="N12398" t="s">
        <v>17</v>
      </c>
    </row>
    <row r="12399" spans="1:14" ht="14.25" customHeight="1" x14ac:dyDescent="0.3">
      <c r="A12399" t="s">
        <v>2148</v>
      </c>
      <c r="B12399" t="s">
        <v>41</v>
      </c>
      <c r="C12399" t="s">
        <v>14</v>
      </c>
      <c r="D12399">
        <v>1453.01</v>
      </c>
      <c r="E12399">
        <v>0.32</v>
      </c>
      <c r="F12399">
        <f t="shared" si="386"/>
        <v>464.96320000000003</v>
      </c>
      <c r="G12399">
        <f t="shared" si="387"/>
        <v>988.04679999999996</v>
      </c>
      <c r="H12399">
        <v>2</v>
      </c>
      <c r="I12399" s="17">
        <v>45647</v>
      </c>
      <c r="J12399" s="17">
        <v>45653</v>
      </c>
      <c r="K12399" t="s">
        <v>21</v>
      </c>
      <c r="L12399" t="s">
        <v>16</v>
      </c>
      <c r="M12399">
        <v>174.45</v>
      </c>
      <c r="N12399" t="s">
        <v>17</v>
      </c>
    </row>
    <row r="12400" spans="1:14" ht="14.25" customHeight="1" x14ac:dyDescent="0.3">
      <c r="A12400" t="s">
        <v>1125</v>
      </c>
      <c r="B12400" t="s">
        <v>19</v>
      </c>
      <c r="C12400" t="s">
        <v>26</v>
      </c>
      <c r="D12400">
        <v>1453.31</v>
      </c>
      <c r="E12400">
        <v>0.43</v>
      </c>
      <c r="F12400">
        <f t="shared" si="386"/>
        <v>624.92329999999993</v>
      </c>
      <c r="G12400">
        <f t="shared" si="387"/>
        <v>828.38670000000002</v>
      </c>
      <c r="H12400">
        <v>2</v>
      </c>
      <c r="I12400" s="17">
        <v>45288</v>
      </c>
      <c r="J12400" s="17">
        <v>45293</v>
      </c>
      <c r="K12400" t="s">
        <v>15</v>
      </c>
      <c r="L12400" t="s">
        <v>27</v>
      </c>
      <c r="M12400">
        <v>210.13</v>
      </c>
      <c r="N12400" t="s">
        <v>34</v>
      </c>
    </row>
    <row r="12401" spans="1:14" ht="14.25" customHeight="1" x14ac:dyDescent="0.3">
      <c r="A12401" t="s">
        <v>2994</v>
      </c>
      <c r="B12401" t="s">
        <v>25</v>
      </c>
      <c r="C12401" t="s">
        <v>14</v>
      </c>
      <c r="D12401">
        <v>1457.6</v>
      </c>
      <c r="E12401">
        <v>0.39</v>
      </c>
      <c r="F12401">
        <f t="shared" si="386"/>
        <v>568.46399999999994</v>
      </c>
      <c r="G12401">
        <f t="shared" si="387"/>
        <v>889.13599999999997</v>
      </c>
      <c r="H12401">
        <v>2</v>
      </c>
      <c r="I12401" s="17">
        <v>45552</v>
      </c>
      <c r="J12401" s="17">
        <v>45559</v>
      </c>
      <c r="K12401" t="s">
        <v>31</v>
      </c>
      <c r="L12401" t="s">
        <v>16</v>
      </c>
      <c r="M12401">
        <v>121.44</v>
      </c>
      <c r="N12401" t="s">
        <v>39</v>
      </c>
    </row>
    <row r="12402" spans="1:14" ht="14.25" customHeight="1" x14ac:dyDescent="0.3">
      <c r="A12402" t="s">
        <v>37</v>
      </c>
      <c r="B12402" t="s">
        <v>25</v>
      </c>
      <c r="C12402" t="s">
        <v>36</v>
      </c>
      <c r="D12402">
        <v>1462.95</v>
      </c>
      <c r="E12402">
        <v>0.23</v>
      </c>
      <c r="F12402">
        <f t="shared" si="386"/>
        <v>336.4785</v>
      </c>
      <c r="G12402">
        <f t="shared" si="387"/>
        <v>1126.4715000000001</v>
      </c>
      <c r="H12402">
        <v>2</v>
      </c>
      <c r="I12402" s="17">
        <v>45064</v>
      </c>
      <c r="J12402" s="17">
        <v>45066</v>
      </c>
      <c r="K12402" t="s">
        <v>21</v>
      </c>
      <c r="L12402" t="s">
        <v>16</v>
      </c>
      <c r="M12402">
        <v>91.68</v>
      </c>
      <c r="N12402" t="s">
        <v>28</v>
      </c>
    </row>
    <row r="12403" spans="1:14" ht="14.25" customHeight="1" x14ac:dyDescent="0.3">
      <c r="A12403" t="s">
        <v>14263</v>
      </c>
      <c r="B12403" t="s">
        <v>19</v>
      </c>
      <c r="C12403" t="s">
        <v>20</v>
      </c>
      <c r="D12403">
        <v>1469.4</v>
      </c>
      <c r="E12403">
        <v>0.38</v>
      </c>
      <c r="F12403">
        <f t="shared" si="386"/>
        <v>558.37200000000007</v>
      </c>
      <c r="G12403">
        <f t="shared" si="387"/>
        <v>911.02800000000002</v>
      </c>
      <c r="H12403">
        <v>2</v>
      </c>
      <c r="I12403" s="17">
        <v>44928</v>
      </c>
      <c r="J12403" s="17">
        <v>44930</v>
      </c>
      <c r="K12403" t="s">
        <v>21</v>
      </c>
      <c r="L12403" t="s">
        <v>22</v>
      </c>
      <c r="M12403">
        <v>124.19</v>
      </c>
      <c r="N12403" t="s">
        <v>34</v>
      </c>
    </row>
    <row r="12404" spans="1:14" ht="14.25" customHeight="1" x14ac:dyDescent="0.3">
      <c r="A12404" t="s">
        <v>1298</v>
      </c>
      <c r="B12404" t="s">
        <v>13</v>
      </c>
      <c r="C12404" t="s">
        <v>36</v>
      </c>
      <c r="D12404">
        <v>1475.41</v>
      </c>
      <c r="E12404">
        <v>0.03</v>
      </c>
      <c r="F12404">
        <f t="shared" si="386"/>
        <v>44.262300000000003</v>
      </c>
      <c r="G12404">
        <f t="shared" si="387"/>
        <v>1431.1477</v>
      </c>
      <c r="H12404">
        <v>2</v>
      </c>
      <c r="I12404" s="17">
        <v>45240</v>
      </c>
      <c r="J12404" s="17">
        <v>45244</v>
      </c>
      <c r="K12404" t="s">
        <v>31</v>
      </c>
      <c r="L12404" t="s">
        <v>16</v>
      </c>
      <c r="M12404">
        <v>300.70999999999998</v>
      </c>
      <c r="N12404" t="s">
        <v>39</v>
      </c>
    </row>
    <row r="12405" spans="1:14" ht="14.25" customHeight="1" x14ac:dyDescent="0.3">
      <c r="A12405" t="s">
        <v>4921</v>
      </c>
      <c r="B12405" t="s">
        <v>13</v>
      </c>
      <c r="C12405" t="s">
        <v>36</v>
      </c>
      <c r="D12405">
        <v>1478.93</v>
      </c>
      <c r="E12405">
        <v>0.44</v>
      </c>
      <c r="F12405">
        <f t="shared" si="386"/>
        <v>650.72919999999999</v>
      </c>
      <c r="G12405">
        <f t="shared" si="387"/>
        <v>828.20080000000007</v>
      </c>
      <c r="H12405">
        <v>2</v>
      </c>
      <c r="I12405" s="17">
        <v>44935</v>
      </c>
      <c r="J12405" s="17">
        <v>44939</v>
      </c>
      <c r="K12405" t="s">
        <v>31</v>
      </c>
      <c r="L12405" t="s">
        <v>27</v>
      </c>
      <c r="M12405">
        <v>90.83</v>
      </c>
      <c r="N12405" t="s">
        <v>34</v>
      </c>
    </row>
    <row r="12406" spans="1:14" ht="14.25" customHeight="1" x14ac:dyDescent="0.3">
      <c r="A12406" t="s">
        <v>14340</v>
      </c>
      <c r="B12406" t="s">
        <v>41</v>
      </c>
      <c r="C12406" t="s">
        <v>36</v>
      </c>
      <c r="D12406">
        <v>1479.2</v>
      </c>
      <c r="E12406">
        <v>0.44</v>
      </c>
      <c r="F12406">
        <f t="shared" si="386"/>
        <v>650.84800000000007</v>
      </c>
      <c r="G12406">
        <f t="shared" si="387"/>
        <v>828.35199999999998</v>
      </c>
      <c r="H12406">
        <v>2</v>
      </c>
      <c r="I12406" s="17">
        <v>45207</v>
      </c>
      <c r="J12406" s="17">
        <v>45214</v>
      </c>
      <c r="K12406" t="s">
        <v>31</v>
      </c>
      <c r="L12406" t="s">
        <v>16</v>
      </c>
      <c r="M12406">
        <v>103.5</v>
      </c>
      <c r="N12406" t="s">
        <v>28</v>
      </c>
    </row>
    <row r="12407" spans="1:14" ht="14.25" customHeight="1" x14ac:dyDescent="0.3">
      <c r="A12407" t="s">
        <v>819</v>
      </c>
      <c r="B12407" t="s">
        <v>13</v>
      </c>
      <c r="C12407" t="s">
        <v>36</v>
      </c>
      <c r="D12407">
        <v>1480.45</v>
      </c>
      <c r="E12407">
        <v>0.09</v>
      </c>
      <c r="F12407">
        <f t="shared" si="386"/>
        <v>133.2405</v>
      </c>
      <c r="G12407">
        <f t="shared" si="387"/>
        <v>1347.2094999999999</v>
      </c>
      <c r="H12407">
        <v>2</v>
      </c>
      <c r="I12407" s="17">
        <v>45192</v>
      </c>
      <c r="J12407" s="17">
        <v>45193</v>
      </c>
      <c r="K12407" t="s">
        <v>31</v>
      </c>
      <c r="L12407" t="s">
        <v>16</v>
      </c>
      <c r="M12407">
        <v>313.39999999999998</v>
      </c>
      <c r="N12407" t="s">
        <v>39</v>
      </c>
    </row>
    <row r="12408" spans="1:14" ht="14.25" customHeight="1" x14ac:dyDescent="0.3">
      <c r="A12408" t="s">
        <v>7893</v>
      </c>
      <c r="B12408" t="s">
        <v>25</v>
      </c>
      <c r="C12408" t="s">
        <v>36</v>
      </c>
      <c r="D12408">
        <v>1480.48</v>
      </c>
      <c r="E12408">
        <v>0.46</v>
      </c>
      <c r="F12408">
        <f t="shared" si="386"/>
        <v>681.02080000000001</v>
      </c>
      <c r="G12408">
        <f t="shared" si="387"/>
        <v>799.45920000000001</v>
      </c>
      <c r="H12408">
        <v>2</v>
      </c>
      <c r="I12408" s="17">
        <v>45562</v>
      </c>
      <c r="J12408" s="17">
        <v>45568</v>
      </c>
      <c r="K12408" t="s">
        <v>21</v>
      </c>
      <c r="L12408" t="s">
        <v>27</v>
      </c>
      <c r="M12408">
        <v>226.8</v>
      </c>
      <c r="N12408" t="s">
        <v>28</v>
      </c>
    </row>
    <row r="12409" spans="1:14" ht="14.25" customHeight="1" x14ac:dyDescent="0.3">
      <c r="A12409" t="s">
        <v>1337</v>
      </c>
      <c r="B12409" t="s">
        <v>41</v>
      </c>
      <c r="C12409" t="s">
        <v>14</v>
      </c>
      <c r="D12409">
        <v>1485.55</v>
      </c>
      <c r="E12409">
        <v>0.27</v>
      </c>
      <c r="F12409">
        <f t="shared" si="386"/>
        <v>401.0985</v>
      </c>
      <c r="G12409">
        <f t="shared" si="387"/>
        <v>1084.4514999999999</v>
      </c>
      <c r="H12409">
        <v>2</v>
      </c>
      <c r="I12409" s="17">
        <v>45135</v>
      </c>
      <c r="J12409" s="17">
        <v>45136</v>
      </c>
      <c r="K12409" t="s">
        <v>31</v>
      </c>
      <c r="L12409" t="s">
        <v>16</v>
      </c>
      <c r="M12409">
        <v>350.63</v>
      </c>
      <c r="N12409" t="s">
        <v>17</v>
      </c>
    </row>
    <row r="12410" spans="1:14" ht="14.25" customHeight="1" x14ac:dyDescent="0.3">
      <c r="A12410" t="s">
        <v>12292</v>
      </c>
      <c r="B12410" t="s">
        <v>13</v>
      </c>
      <c r="C12410" t="s">
        <v>20</v>
      </c>
      <c r="D12410">
        <v>1488.48</v>
      </c>
      <c r="E12410">
        <v>0.41</v>
      </c>
      <c r="F12410">
        <f t="shared" si="386"/>
        <v>610.27679999999998</v>
      </c>
      <c r="G12410">
        <f t="shared" si="387"/>
        <v>878.20320000000004</v>
      </c>
      <c r="H12410">
        <v>2</v>
      </c>
      <c r="I12410" s="17">
        <v>45614</v>
      </c>
      <c r="J12410" s="17">
        <v>45620</v>
      </c>
      <c r="K12410" t="s">
        <v>15</v>
      </c>
      <c r="L12410" t="s">
        <v>16</v>
      </c>
      <c r="M12410">
        <v>216.06</v>
      </c>
      <c r="N12410" t="s">
        <v>28</v>
      </c>
    </row>
    <row r="12411" spans="1:14" ht="14.25" customHeight="1" x14ac:dyDescent="0.3">
      <c r="A12411" t="s">
        <v>5671</v>
      </c>
      <c r="B12411" t="s">
        <v>25</v>
      </c>
      <c r="C12411" t="s">
        <v>33</v>
      </c>
      <c r="D12411">
        <v>1488.87</v>
      </c>
      <c r="E12411">
        <v>0.14000000000000001</v>
      </c>
      <c r="F12411">
        <f t="shared" si="386"/>
        <v>208.4418</v>
      </c>
      <c r="G12411">
        <f t="shared" si="387"/>
        <v>1280.4281999999998</v>
      </c>
      <c r="H12411">
        <v>2</v>
      </c>
      <c r="I12411" s="17">
        <v>45115</v>
      </c>
      <c r="J12411" s="17">
        <v>45121</v>
      </c>
      <c r="K12411" t="s">
        <v>31</v>
      </c>
      <c r="L12411" t="s">
        <v>27</v>
      </c>
      <c r="M12411">
        <v>255.03</v>
      </c>
      <c r="N12411" t="s">
        <v>34</v>
      </c>
    </row>
    <row r="12412" spans="1:14" ht="14.25" customHeight="1" x14ac:dyDescent="0.3">
      <c r="A12412" t="s">
        <v>4741</v>
      </c>
      <c r="B12412" t="s">
        <v>19</v>
      </c>
      <c r="C12412" t="s">
        <v>33</v>
      </c>
      <c r="D12412">
        <v>1490.94</v>
      </c>
      <c r="E12412">
        <v>0.11</v>
      </c>
      <c r="F12412">
        <f t="shared" si="386"/>
        <v>164.0034</v>
      </c>
      <c r="G12412">
        <f t="shared" si="387"/>
        <v>1326.9366</v>
      </c>
      <c r="H12412">
        <v>2</v>
      </c>
      <c r="I12412" s="17">
        <v>45652</v>
      </c>
      <c r="J12412" s="17">
        <v>45653</v>
      </c>
      <c r="K12412" t="s">
        <v>31</v>
      </c>
      <c r="L12412" t="s">
        <v>22</v>
      </c>
      <c r="M12412">
        <v>389.58</v>
      </c>
      <c r="N12412" t="s">
        <v>48</v>
      </c>
    </row>
    <row r="12413" spans="1:14" ht="14.25" customHeight="1" x14ac:dyDescent="0.3">
      <c r="A12413" t="s">
        <v>11232</v>
      </c>
      <c r="B12413" t="s">
        <v>13</v>
      </c>
      <c r="C12413" t="s">
        <v>14</v>
      </c>
      <c r="D12413">
        <v>1493.51</v>
      </c>
      <c r="E12413">
        <v>0.09</v>
      </c>
      <c r="F12413">
        <f t="shared" si="386"/>
        <v>134.41589999999999</v>
      </c>
      <c r="G12413">
        <f t="shared" si="387"/>
        <v>1359.0941</v>
      </c>
      <c r="H12413">
        <v>2</v>
      </c>
      <c r="I12413" s="17">
        <v>45402</v>
      </c>
      <c r="J12413" s="17">
        <v>45403</v>
      </c>
      <c r="K12413" t="s">
        <v>21</v>
      </c>
      <c r="L12413" t="s">
        <v>16</v>
      </c>
      <c r="M12413">
        <v>91.02</v>
      </c>
      <c r="N12413" t="s">
        <v>34</v>
      </c>
    </row>
    <row r="12414" spans="1:14" ht="14.25" customHeight="1" x14ac:dyDescent="0.3">
      <c r="A12414" t="s">
        <v>9683</v>
      </c>
      <c r="B12414" t="s">
        <v>13</v>
      </c>
      <c r="C12414" t="s">
        <v>14</v>
      </c>
      <c r="D12414">
        <v>1495.43</v>
      </c>
      <c r="E12414">
        <v>0.33</v>
      </c>
      <c r="F12414">
        <f t="shared" si="386"/>
        <v>493.49190000000004</v>
      </c>
      <c r="G12414">
        <f t="shared" si="387"/>
        <v>1001.9381000000001</v>
      </c>
      <c r="H12414">
        <v>2</v>
      </c>
      <c r="I12414" s="17">
        <v>45503</v>
      </c>
      <c r="J12414" s="17">
        <v>45507</v>
      </c>
      <c r="K12414" t="s">
        <v>31</v>
      </c>
      <c r="L12414" t="s">
        <v>22</v>
      </c>
      <c r="M12414">
        <v>361.92</v>
      </c>
      <c r="N12414" t="s">
        <v>34</v>
      </c>
    </row>
    <row r="12415" spans="1:14" ht="14.25" customHeight="1" x14ac:dyDescent="0.3">
      <c r="A12415" t="s">
        <v>10512</v>
      </c>
      <c r="B12415" t="s">
        <v>13</v>
      </c>
      <c r="C12415" t="s">
        <v>14</v>
      </c>
      <c r="D12415">
        <v>1498.77</v>
      </c>
      <c r="E12415">
        <v>0.45</v>
      </c>
      <c r="F12415">
        <f t="shared" si="386"/>
        <v>674.44650000000001</v>
      </c>
      <c r="G12415">
        <f t="shared" si="387"/>
        <v>824.32349999999997</v>
      </c>
      <c r="H12415">
        <v>2</v>
      </c>
      <c r="I12415" s="17">
        <v>45183</v>
      </c>
      <c r="J12415" s="17">
        <v>45187</v>
      </c>
      <c r="K12415" t="s">
        <v>31</v>
      </c>
      <c r="L12415" t="s">
        <v>16</v>
      </c>
      <c r="M12415">
        <v>276.36</v>
      </c>
      <c r="N12415" t="s">
        <v>34</v>
      </c>
    </row>
    <row r="12416" spans="1:14" ht="14.25" customHeight="1" x14ac:dyDescent="0.3">
      <c r="A12416" t="s">
        <v>14725</v>
      </c>
      <c r="B12416" t="s">
        <v>25</v>
      </c>
      <c r="C12416" t="s">
        <v>20</v>
      </c>
      <c r="D12416">
        <v>1503.34</v>
      </c>
      <c r="E12416">
        <v>0.43</v>
      </c>
      <c r="F12416">
        <f t="shared" si="386"/>
        <v>646.43619999999999</v>
      </c>
      <c r="G12416">
        <f t="shared" si="387"/>
        <v>856.90379999999993</v>
      </c>
      <c r="H12416">
        <v>2</v>
      </c>
      <c r="I12416" s="17">
        <v>45040</v>
      </c>
      <c r="J12416" s="17">
        <v>45043</v>
      </c>
      <c r="K12416" t="s">
        <v>21</v>
      </c>
      <c r="L12416" t="s">
        <v>22</v>
      </c>
      <c r="M12416">
        <v>371.26</v>
      </c>
      <c r="N12416" t="s">
        <v>39</v>
      </c>
    </row>
    <row r="12417" spans="1:14" ht="14.25" customHeight="1" x14ac:dyDescent="0.3">
      <c r="A12417" t="s">
        <v>2831</v>
      </c>
      <c r="B12417" t="s">
        <v>25</v>
      </c>
      <c r="C12417" t="s">
        <v>33</v>
      </c>
      <c r="D12417">
        <v>1505.59</v>
      </c>
      <c r="E12417">
        <v>0.47</v>
      </c>
      <c r="F12417">
        <f t="shared" si="386"/>
        <v>707.62729999999988</v>
      </c>
      <c r="G12417">
        <f t="shared" si="387"/>
        <v>797.96270000000004</v>
      </c>
      <c r="H12417">
        <v>2</v>
      </c>
      <c r="I12417" s="17">
        <v>45456</v>
      </c>
      <c r="J12417" s="17">
        <v>45461</v>
      </c>
      <c r="K12417" t="s">
        <v>21</v>
      </c>
      <c r="L12417" t="s">
        <v>22</v>
      </c>
      <c r="M12417">
        <v>451.22</v>
      </c>
      <c r="N12417" t="s">
        <v>39</v>
      </c>
    </row>
    <row r="12418" spans="1:14" ht="14.25" customHeight="1" x14ac:dyDescent="0.3">
      <c r="A12418" t="s">
        <v>14022</v>
      </c>
      <c r="B12418" t="s">
        <v>19</v>
      </c>
      <c r="C12418" t="s">
        <v>33</v>
      </c>
      <c r="D12418">
        <v>1509.44</v>
      </c>
      <c r="E12418">
        <v>0.45</v>
      </c>
      <c r="F12418">
        <f t="shared" ref="F12418:F12481" si="388">D12418*E12418</f>
        <v>679.24800000000005</v>
      </c>
      <c r="G12418">
        <f t="shared" ref="G12418:G12481" si="389">D12418-F12418</f>
        <v>830.19200000000001</v>
      </c>
      <c r="H12418">
        <v>2</v>
      </c>
      <c r="I12418" s="17">
        <v>45205</v>
      </c>
      <c r="J12418" s="17">
        <v>45210</v>
      </c>
      <c r="K12418" t="s">
        <v>31</v>
      </c>
      <c r="L12418" t="s">
        <v>22</v>
      </c>
      <c r="M12418">
        <v>391.37</v>
      </c>
      <c r="N12418" t="s">
        <v>39</v>
      </c>
    </row>
    <row r="12419" spans="1:14" ht="14.25" customHeight="1" x14ac:dyDescent="0.3">
      <c r="A12419" t="s">
        <v>5029</v>
      </c>
      <c r="B12419" t="s">
        <v>41</v>
      </c>
      <c r="C12419" t="s">
        <v>26</v>
      </c>
      <c r="D12419">
        <v>1512.48</v>
      </c>
      <c r="E12419">
        <v>0.31</v>
      </c>
      <c r="F12419">
        <f t="shared" si="388"/>
        <v>468.86880000000002</v>
      </c>
      <c r="G12419">
        <f t="shared" si="389"/>
        <v>1043.6112000000001</v>
      </c>
      <c r="H12419">
        <v>2</v>
      </c>
      <c r="I12419" s="17">
        <v>45447</v>
      </c>
      <c r="J12419" s="17">
        <v>45450</v>
      </c>
      <c r="K12419" t="s">
        <v>21</v>
      </c>
      <c r="L12419" t="s">
        <v>27</v>
      </c>
      <c r="M12419">
        <v>147.13999999999999</v>
      </c>
      <c r="N12419" t="s">
        <v>48</v>
      </c>
    </row>
    <row r="12420" spans="1:14" ht="14.25" customHeight="1" x14ac:dyDescent="0.3">
      <c r="A12420" t="s">
        <v>13927</v>
      </c>
      <c r="B12420" t="s">
        <v>25</v>
      </c>
      <c r="C12420" t="s">
        <v>20</v>
      </c>
      <c r="D12420">
        <v>1516.46</v>
      </c>
      <c r="E12420">
        <v>0.1</v>
      </c>
      <c r="F12420">
        <f t="shared" si="388"/>
        <v>151.64600000000002</v>
      </c>
      <c r="G12420">
        <f t="shared" si="389"/>
        <v>1364.8140000000001</v>
      </c>
      <c r="H12420">
        <v>2</v>
      </c>
      <c r="I12420" s="17">
        <v>45142</v>
      </c>
      <c r="J12420" s="17">
        <v>45149</v>
      </c>
      <c r="K12420" t="s">
        <v>21</v>
      </c>
      <c r="L12420" t="s">
        <v>16</v>
      </c>
      <c r="M12420">
        <v>120.63</v>
      </c>
      <c r="N12420" t="s">
        <v>48</v>
      </c>
    </row>
    <row r="12421" spans="1:14" ht="14.25" customHeight="1" x14ac:dyDescent="0.3">
      <c r="A12421" t="s">
        <v>1851</v>
      </c>
      <c r="B12421" t="s">
        <v>41</v>
      </c>
      <c r="C12421" t="s">
        <v>26</v>
      </c>
      <c r="D12421">
        <v>1518.93</v>
      </c>
      <c r="E12421">
        <v>0.28999999999999998</v>
      </c>
      <c r="F12421">
        <f t="shared" si="388"/>
        <v>440.48969999999997</v>
      </c>
      <c r="G12421">
        <f t="shared" si="389"/>
        <v>1078.4403000000002</v>
      </c>
      <c r="H12421">
        <v>2</v>
      </c>
      <c r="I12421" s="17">
        <v>45536</v>
      </c>
      <c r="J12421" s="17">
        <v>45543</v>
      </c>
      <c r="K12421" t="s">
        <v>21</v>
      </c>
      <c r="L12421" t="s">
        <v>22</v>
      </c>
      <c r="M12421">
        <v>152.58000000000001</v>
      </c>
      <c r="N12421" t="s">
        <v>34</v>
      </c>
    </row>
    <row r="12422" spans="1:14" ht="14.25" customHeight="1" x14ac:dyDescent="0.3">
      <c r="A12422" t="s">
        <v>9302</v>
      </c>
      <c r="B12422" t="s">
        <v>13</v>
      </c>
      <c r="C12422" t="s">
        <v>36</v>
      </c>
      <c r="D12422">
        <v>1518.93</v>
      </c>
      <c r="E12422">
        <v>0.37</v>
      </c>
      <c r="F12422">
        <f t="shared" si="388"/>
        <v>562.00409999999999</v>
      </c>
      <c r="G12422">
        <f t="shared" si="389"/>
        <v>956.92590000000007</v>
      </c>
      <c r="H12422">
        <v>2</v>
      </c>
      <c r="I12422" s="17">
        <v>45509</v>
      </c>
      <c r="J12422" s="17">
        <v>45510</v>
      </c>
      <c r="K12422" t="s">
        <v>15</v>
      </c>
      <c r="L12422" t="s">
        <v>16</v>
      </c>
      <c r="M12422">
        <v>242.18</v>
      </c>
      <c r="N12422" t="s">
        <v>34</v>
      </c>
    </row>
    <row r="12423" spans="1:14" ht="14.25" customHeight="1" x14ac:dyDescent="0.3">
      <c r="A12423" t="s">
        <v>12726</v>
      </c>
      <c r="B12423" t="s">
        <v>25</v>
      </c>
      <c r="C12423" t="s">
        <v>14</v>
      </c>
      <c r="D12423">
        <v>1519.64</v>
      </c>
      <c r="E12423">
        <v>0.39</v>
      </c>
      <c r="F12423">
        <f t="shared" si="388"/>
        <v>592.65960000000007</v>
      </c>
      <c r="G12423">
        <f t="shared" si="389"/>
        <v>926.98040000000003</v>
      </c>
      <c r="H12423">
        <v>2</v>
      </c>
      <c r="I12423" s="17">
        <v>45484</v>
      </c>
      <c r="J12423" s="17">
        <v>45486</v>
      </c>
      <c r="K12423" t="s">
        <v>21</v>
      </c>
      <c r="L12423" t="s">
        <v>27</v>
      </c>
      <c r="M12423">
        <v>174.9</v>
      </c>
      <c r="N12423" t="s">
        <v>28</v>
      </c>
    </row>
    <row r="12424" spans="1:14" ht="14.25" customHeight="1" x14ac:dyDescent="0.3">
      <c r="A12424" t="s">
        <v>6536</v>
      </c>
      <c r="B12424" t="s">
        <v>19</v>
      </c>
      <c r="C12424" t="s">
        <v>14</v>
      </c>
      <c r="D12424">
        <v>1520.6</v>
      </c>
      <c r="E12424">
        <v>0.13</v>
      </c>
      <c r="F12424">
        <f t="shared" si="388"/>
        <v>197.678</v>
      </c>
      <c r="G12424">
        <f t="shared" si="389"/>
        <v>1322.922</v>
      </c>
      <c r="H12424">
        <v>2</v>
      </c>
      <c r="I12424" s="17">
        <v>45136</v>
      </c>
      <c r="J12424" s="17">
        <v>45138</v>
      </c>
      <c r="K12424" t="s">
        <v>15</v>
      </c>
      <c r="L12424" t="s">
        <v>16</v>
      </c>
      <c r="M12424">
        <v>178.54</v>
      </c>
      <c r="N12424" t="s">
        <v>39</v>
      </c>
    </row>
    <row r="12425" spans="1:14" ht="14.25" customHeight="1" x14ac:dyDescent="0.3">
      <c r="A12425" t="s">
        <v>8121</v>
      </c>
      <c r="B12425" t="s">
        <v>19</v>
      </c>
      <c r="C12425" t="s">
        <v>14</v>
      </c>
      <c r="D12425">
        <v>1522.92</v>
      </c>
      <c r="E12425">
        <v>0.36</v>
      </c>
      <c r="F12425">
        <f t="shared" si="388"/>
        <v>548.25120000000004</v>
      </c>
      <c r="G12425">
        <f t="shared" si="389"/>
        <v>974.66880000000003</v>
      </c>
      <c r="H12425">
        <v>2</v>
      </c>
      <c r="I12425" s="17">
        <v>45482</v>
      </c>
      <c r="J12425" s="17">
        <v>45489</v>
      </c>
      <c r="K12425" t="s">
        <v>21</v>
      </c>
      <c r="L12425" t="s">
        <v>16</v>
      </c>
      <c r="M12425">
        <v>305.27999999999997</v>
      </c>
      <c r="N12425" t="s">
        <v>17</v>
      </c>
    </row>
    <row r="12426" spans="1:14" ht="14.25" customHeight="1" x14ac:dyDescent="0.3">
      <c r="A12426" t="s">
        <v>9980</v>
      </c>
      <c r="B12426" t="s">
        <v>41</v>
      </c>
      <c r="C12426" t="s">
        <v>14</v>
      </c>
      <c r="D12426">
        <v>1530.22</v>
      </c>
      <c r="E12426">
        <v>0.41</v>
      </c>
      <c r="F12426">
        <f t="shared" si="388"/>
        <v>627.39019999999994</v>
      </c>
      <c r="G12426">
        <f t="shared" si="389"/>
        <v>902.82980000000009</v>
      </c>
      <c r="H12426">
        <v>2</v>
      </c>
      <c r="I12426" s="17">
        <v>45301</v>
      </c>
      <c r="J12426" s="17">
        <v>45305</v>
      </c>
      <c r="K12426" t="s">
        <v>21</v>
      </c>
      <c r="L12426" t="s">
        <v>16</v>
      </c>
      <c r="M12426">
        <v>394.37</v>
      </c>
      <c r="N12426" t="s">
        <v>48</v>
      </c>
    </row>
    <row r="12427" spans="1:14" ht="14.25" customHeight="1" x14ac:dyDescent="0.3">
      <c r="A12427" t="s">
        <v>14649</v>
      </c>
      <c r="B12427" t="s">
        <v>19</v>
      </c>
      <c r="C12427" t="s">
        <v>36</v>
      </c>
      <c r="D12427">
        <v>1532.24</v>
      </c>
      <c r="E12427">
        <v>0.13</v>
      </c>
      <c r="F12427">
        <f t="shared" si="388"/>
        <v>199.19120000000001</v>
      </c>
      <c r="G12427">
        <f t="shared" si="389"/>
        <v>1333.0488</v>
      </c>
      <c r="H12427">
        <v>2</v>
      </c>
      <c r="I12427" s="17">
        <v>45213</v>
      </c>
      <c r="J12427" s="17">
        <v>45214</v>
      </c>
      <c r="K12427" t="s">
        <v>21</v>
      </c>
      <c r="L12427" t="s">
        <v>22</v>
      </c>
      <c r="M12427">
        <v>96.9</v>
      </c>
      <c r="N12427" t="s">
        <v>17</v>
      </c>
    </row>
    <row r="12428" spans="1:14" ht="14.25" customHeight="1" x14ac:dyDescent="0.3">
      <c r="A12428" t="s">
        <v>5223</v>
      </c>
      <c r="B12428" t="s">
        <v>13</v>
      </c>
      <c r="C12428" t="s">
        <v>14</v>
      </c>
      <c r="D12428">
        <v>1532.47</v>
      </c>
      <c r="E12428">
        <v>0.23</v>
      </c>
      <c r="F12428">
        <f t="shared" si="388"/>
        <v>352.46810000000005</v>
      </c>
      <c r="G12428">
        <f t="shared" si="389"/>
        <v>1180.0019</v>
      </c>
      <c r="H12428">
        <v>2</v>
      </c>
      <c r="I12428" s="17">
        <v>45476</v>
      </c>
      <c r="J12428" s="17">
        <v>45480</v>
      </c>
      <c r="K12428" t="s">
        <v>15</v>
      </c>
      <c r="L12428" t="s">
        <v>27</v>
      </c>
      <c r="M12428">
        <v>89.91</v>
      </c>
      <c r="N12428" t="s">
        <v>34</v>
      </c>
    </row>
    <row r="12429" spans="1:14" ht="14.25" customHeight="1" x14ac:dyDescent="0.3">
      <c r="A12429" t="s">
        <v>10747</v>
      </c>
      <c r="B12429" t="s">
        <v>41</v>
      </c>
      <c r="C12429" t="s">
        <v>20</v>
      </c>
      <c r="D12429">
        <v>1537.21</v>
      </c>
      <c r="E12429">
        <v>0.03</v>
      </c>
      <c r="F12429">
        <f t="shared" si="388"/>
        <v>46.116300000000003</v>
      </c>
      <c r="G12429">
        <f t="shared" si="389"/>
        <v>1491.0937000000001</v>
      </c>
      <c r="H12429">
        <v>2</v>
      </c>
      <c r="I12429" s="17">
        <v>45555</v>
      </c>
      <c r="J12429" s="17">
        <v>45557</v>
      </c>
      <c r="K12429" t="s">
        <v>21</v>
      </c>
      <c r="L12429" t="s">
        <v>27</v>
      </c>
      <c r="M12429">
        <v>267.08999999999997</v>
      </c>
      <c r="N12429" t="s">
        <v>48</v>
      </c>
    </row>
    <row r="12430" spans="1:14" ht="14.25" customHeight="1" x14ac:dyDescent="0.3">
      <c r="A12430" t="s">
        <v>13803</v>
      </c>
      <c r="B12430" t="s">
        <v>13</v>
      </c>
      <c r="C12430" t="s">
        <v>26</v>
      </c>
      <c r="D12430">
        <v>1537.28</v>
      </c>
      <c r="E12430">
        <v>0.26</v>
      </c>
      <c r="F12430">
        <f t="shared" si="388"/>
        <v>399.69280000000003</v>
      </c>
      <c r="G12430">
        <f t="shared" si="389"/>
        <v>1137.5871999999999</v>
      </c>
      <c r="H12430">
        <v>2</v>
      </c>
      <c r="I12430" s="17">
        <v>45575</v>
      </c>
      <c r="J12430" s="17">
        <v>45576</v>
      </c>
      <c r="K12430" t="s">
        <v>15</v>
      </c>
      <c r="L12430" t="s">
        <v>16</v>
      </c>
      <c r="M12430">
        <v>229.84</v>
      </c>
      <c r="N12430" t="s">
        <v>28</v>
      </c>
    </row>
    <row r="12431" spans="1:14" ht="14.25" customHeight="1" x14ac:dyDescent="0.3">
      <c r="A12431" t="s">
        <v>4610</v>
      </c>
      <c r="B12431" t="s">
        <v>13</v>
      </c>
      <c r="C12431" t="s">
        <v>36</v>
      </c>
      <c r="D12431">
        <v>1538.37</v>
      </c>
      <c r="E12431">
        <v>0.18</v>
      </c>
      <c r="F12431">
        <f t="shared" si="388"/>
        <v>276.90659999999997</v>
      </c>
      <c r="G12431">
        <f t="shared" si="389"/>
        <v>1261.4633999999999</v>
      </c>
      <c r="H12431">
        <v>2</v>
      </c>
      <c r="I12431" s="17">
        <v>45523</v>
      </c>
      <c r="J12431" s="17">
        <v>45528</v>
      </c>
      <c r="K12431" t="s">
        <v>15</v>
      </c>
      <c r="L12431" t="s">
        <v>16</v>
      </c>
      <c r="M12431">
        <v>130.31</v>
      </c>
      <c r="N12431" t="s">
        <v>39</v>
      </c>
    </row>
    <row r="12432" spans="1:14" ht="14.25" customHeight="1" x14ac:dyDescent="0.3">
      <c r="A12432" t="s">
        <v>1748</v>
      </c>
      <c r="B12432" t="s">
        <v>19</v>
      </c>
      <c r="C12432" t="s">
        <v>20</v>
      </c>
      <c r="D12432">
        <v>1541.79</v>
      </c>
      <c r="E12432">
        <v>0.48</v>
      </c>
      <c r="F12432">
        <f t="shared" si="388"/>
        <v>740.05919999999992</v>
      </c>
      <c r="G12432">
        <f t="shared" si="389"/>
        <v>801.73080000000004</v>
      </c>
      <c r="H12432">
        <v>2</v>
      </c>
      <c r="I12432" s="17">
        <v>45594</v>
      </c>
      <c r="J12432" s="17">
        <v>45599</v>
      </c>
      <c r="K12432" t="s">
        <v>15</v>
      </c>
      <c r="L12432" t="s">
        <v>16</v>
      </c>
      <c r="M12432">
        <v>187.59</v>
      </c>
      <c r="N12432" t="s">
        <v>34</v>
      </c>
    </row>
    <row r="12433" spans="1:14" ht="14.25" customHeight="1" x14ac:dyDescent="0.3">
      <c r="A12433" t="s">
        <v>8880</v>
      </c>
      <c r="B12433" t="s">
        <v>19</v>
      </c>
      <c r="C12433" t="s">
        <v>20</v>
      </c>
      <c r="D12433">
        <v>1541.86</v>
      </c>
      <c r="E12433">
        <v>0.18</v>
      </c>
      <c r="F12433">
        <f t="shared" si="388"/>
        <v>277.53479999999996</v>
      </c>
      <c r="G12433">
        <f t="shared" si="389"/>
        <v>1264.3252</v>
      </c>
      <c r="H12433">
        <v>2</v>
      </c>
      <c r="I12433" s="17">
        <v>45069</v>
      </c>
      <c r="J12433" s="17">
        <v>45075</v>
      </c>
      <c r="K12433" t="s">
        <v>21</v>
      </c>
      <c r="L12433" t="s">
        <v>16</v>
      </c>
      <c r="M12433">
        <v>194.81</v>
      </c>
      <c r="N12433" t="s">
        <v>34</v>
      </c>
    </row>
    <row r="12434" spans="1:14" ht="14.25" customHeight="1" x14ac:dyDescent="0.3">
      <c r="A12434" t="s">
        <v>3849</v>
      </c>
      <c r="B12434" t="s">
        <v>13</v>
      </c>
      <c r="C12434" t="s">
        <v>20</v>
      </c>
      <c r="D12434">
        <v>1542.67</v>
      </c>
      <c r="E12434">
        <v>0.28999999999999998</v>
      </c>
      <c r="F12434">
        <f t="shared" si="388"/>
        <v>447.37430000000001</v>
      </c>
      <c r="G12434">
        <f t="shared" si="389"/>
        <v>1095.2957000000001</v>
      </c>
      <c r="H12434">
        <v>2</v>
      </c>
      <c r="I12434" s="17">
        <v>45360</v>
      </c>
      <c r="J12434" s="17">
        <v>45363</v>
      </c>
      <c r="K12434" t="s">
        <v>15</v>
      </c>
      <c r="L12434" t="s">
        <v>22</v>
      </c>
      <c r="M12434">
        <v>209.75</v>
      </c>
      <c r="N12434" t="s">
        <v>48</v>
      </c>
    </row>
    <row r="12435" spans="1:14" ht="14.25" customHeight="1" x14ac:dyDescent="0.3">
      <c r="A12435" t="s">
        <v>614</v>
      </c>
      <c r="B12435" t="s">
        <v>25</v>
      </c>
      <c r="C12435" t="s">
        <v>26</v>
      </c>
      <c r="D12435">
        <v>1543.01</v>
      </c>
      <c r="E12435">
        <v>0.23</v>
      </c>
      <c r="F12435">
        <f t="shared" si="388"/>
        <v>354.89230000000003</v>
      </c>
      <c r="G12435">
        <f t="shared" si="389"/>
        <v>1188.1177</v>
      </c>
      <c r="H12435">
        <v>2</v>
      </c>
      <c r="I12435" s="17">
        <v>45017</v>
      </c>
      <c r="J12435" s="17">
        <v>45022</v>
      </c>
      <c r="K12435" t="s">
        <v>21</v>
      </c>
      <c r="L12435" t="s">
        <v>27</v>
      </c>
      <c r="M12435">
        <v>253.95</v>
      </c>
      <c r="N12435" t="s">
        <v>17</v>
      </c>
    </row>
    <row r="12436" spans="1:14" ht="14.25" customHeight="1" x14ac:dyDescent="0.3">
      <c r="A12436" t="s">
        <v>7695</v>
      </c>
      <c r="B12436" t="s">
        <v>25</v>
      </c>
      <c r="C12436" t="s">
        <v>20</v>
      </c>
      <c r="D12436">
        <v>1549.13</v>
      </c>
      <c r="E12436">
        <v>0.08</v>
      </c>
      <c r="F12436">
        <f t="shared" si="388"/>
        <v>123.93040000000001</v>
      </c>
      <c r="G12436">
        <f t="shared" si="389"/>
        <v>1425.1996000000001</v>
      </c>
      <c r="H12436">
        <v>2</v>
      </c>
      <c r="I12436" s="17">
        <v>44966</v>
      </c>
      <c r="J12436" s="17">
        <v>44968</v>
      </c>
      <c r="K12436" t="s">
        <v>31</v>
      </c>
      <c r="L12436" t="s">
        <v>16</v>
      </c>
      <c r="M12436">
        <v>366.21</v>
      </c>
      <c r="N12436" t="s">
        <v>23</v>
      </c>
    </row>
    <row r="12437" spans="1:14" ht="14.25" customHeight="1" x14ac:dyDescent="0.3">
      <c r="A12437" t="s">
        <v>6530</v>
      </c>
      <c r="B12437" t="s">
        <v>25</v>
      </c>
      <c r="C12437" t="s">
        <v>33</v>
      </c>
      <c r="D12437">
        <v>1552.56</v>
      </c>
      <c r="E12437">
        <v>0.17</v>
      </c>
      <c r="F12437">
        <f t="shared" si="388"/>
        <v>263.93520000000001</v>
      </c>
      <c r="G12437">
        <f t="shared" si="389"/>
        <v>1288.6248000000001</v>
      </c>
      <c r="H12437">
        <v>2</v>
      </c>
      <c r="I12437" s="17">
        <v>45269</v>
      </c>
      <c r="J12437" s="17">
        <v>45272</v>
      </c>
      <c r="K12437" t="s">
        <v>21</v>
      </c>
      <c r="L12437" t="s">
        <v>16</v>
      </c>
      <c r="M12437">
        <v>352.3</v>
      </c>
      <c r="N12437" t="s">
        <v>39</v>
      </c>
    </row>
    <row r="12438" spans="1:14" ht="14.25" customHeight="1" x14ac:dyDescent="0.3">
      <c r="A12438" t="s">
        <v>1623</v>
      </c>
      <c r="B12438" t="s">
        <v>19</v>
      </c>
      <c r="C12438" t="s">
        <v>26</v>
      </c>
      <c r="D12438">
        <v>1555.94</v>
      </c>
      <c r="E12438">
        <v>0.28999999999999998</v>
      </c>
      <c r="F12438">
        <f t="shared" si="388"/>
        <v>451.2226</v>
      </c>
      <c r="G12438">
        <f t="shared" si="389"/>
        <v>1104.7174</v>
      </c>
      <c r="H12438">
        <v>2</v>
      </c>
      <c r="I12438" s="17">
        <v>45628</v>
      </c>
      <c r="J12438" s="17">
        <v>45634</v>
      </c>
      <c r="K12438" t="s">
        <v>21</v>
      </c>
      <c r="L12438" t="s">
        <v>16</v>
      </c>
      <c r="M12438">
        <v>109.94</v>
      </c>
      <c r="N12438" t="s">
        <v>23</v>
      </c>
    </row>
    <row r="12439" spans="1:14" ht="14.25" customHeight="1" x14ac:dyDescent="0.3">
      <c r="A12439" t="s">
        <v>3233</v>
      </c>
      <c r="B12439" t="s">
        <v>13</v>
      </c>
      <c r="C12439" t="s">
        <v>14</v>
      </c>
      <c r="D12439">
        <v>1557.27</v>
      </c>
      <c r="E12439">
        <v>0.25</v>
      </c>
      <c r="F12439">
        <f t="shared" si="388"/>
        <v>389.3175</v>
      </c>
      <c r="G12439">
        <f t="shared" si="389"/>
        <v>1167.9524999999999</v>
      </c>
      <c r="H12439">
        <v>2</v>
      </c>
      <c r="I12439" s="17">
        <v>45069</v>
      </c>
      <c r="J12439" s="17">
        <v>45073</v>
      </c>
      <c r="K12439" t="s">
        <v>21</v>
      </c>
      <c r="L12439" t="s">
        <v>27</v>
      </c>
      <c r="M12439">
        <v>188.71</v>
      </c>
      <c r="N12439" t="s">
        <v>28</v>
      </c>
    </row>
    <row r="12440" spans="1:14" ht="14.25" customHeight="1" x14ac:dyDescent="0.3">
      <c r="A12440" t="s">
        <v>711</v>
      </c>
      <c r="B12440" t="s">
        <v>41</v>
      </c>
      <c r="C12440" t="s">
        <v>36</v>
      </c>
      <c r="D12440">
        <v>1557.84</v>
      </c>
      <c r="E12440">
        <v>0.02</v>
      </c>
      <c r="F12440">
        <f t="shared" si="388"/>
        <v>31.1568</v>
      </c>
      <c r="G12440">
        <f t="shared" si="389"/>
        <v>1526.6831999999999</v>
      </c>
      <c r="H12440">
        <v>2</v>
      </c>
      <c r="I12440" s="17">
        <v>45655</v>
      </c>
      <c r="J12440" s="17">
        <v>45658</v>
      </c>
      <c r="K12440" t="s">
        <v>21</v>
      </c>
      <c r="L12440" t="s">
        <v>27</v>
      </c>
      <c r="M12440">
        <v>222.15</v>
      </c>
      <c r="N12440" t="s">
        <v>23</v>
      </c>
    </row>
    <row r="12441" spans="1:14" ht="14.25" customHeight="1" x14ac:dyDescent="0.3">
      <c r="A12441" t="s">
        <v>14897</v>
      </c>
      <c r="B12441" t="s">
        <v>25</v>
      </c>
      <c r="C12441" t="s">
        <v>20</v>
      </c>
      <c r="D12441">
        <v>1563.01</v>
      </c>
      <c r="E12441">
        <v>0.2</v>
      </c>
      <c r="F12441">
        <f t="shared" si="388"/>
        <v>312.60200000000003</v>
      </c>
      <c r="G12441">
        <f t="shared" si="389"/>
        <v>1250.4079999999999</v>
      </c>
      <c r="H12441">
        <v>2</v>
      </c>
      <c r="I12441" s="17">
        <v>45410</v>
      </c>
      <c r="J12441" s="17">
        <v>45414</v>
      </c>
      <c r="K12441" t="s">
        <v>21</v>
      </c>
      <c r="L12441" t="s">
        <v>16</v>
      </c>
      <c r="M12441">
        <v>449.35</v>
      </c>
      <c r="N12441" t="s">
        <v>28</v>
      </c>
    </row>
    <row r="12442" spans="1:14" ht="14.25" customHeight="1" x14ac:dyDescent="0.3">
      <c r="A12442" t="s">
        <v>4631</v>
      </c>
      <c r="B12442" t="s">
        <v>41</v>
      </c>
      <c r="C12442" t="s">
        <v>33</v>
      </c>
      <c r="D12442">
        <v>1565.16</v>
      </c>
      <c r="E12442">
        <v>0.14000000000000001</v>
      </c>
      <c r="F12442">
        <f t="shared" si="388"/>
        <v>219.12240000000003</v>
      </c>
      <c r="G12442">
        <f t="shared" si="389"/>
        <v>1346.0376000000001</v>
      </c>
      <c r="H12442">
        <v>2</v>
      </c>
      <c r="I12442" s="17">
        <v>45117</v>
      </c>
      <c r="J12442" s="17">
        <v>45124</v>
      </c>
      <c r="K12442" t="s">
        <v>15</v>
      </c>
      <c r="L12442" t="s">
        <v>27</v>
      </c>
      <c r="M12442">
        <v>443.13</v>
      </c>
      <c r="N12442" t="s">
        <v>34</v>
      </c>
    </row>
    <row r="12443" spans="1:14" ht="14.25" customHeight="1" x14ac:dyDescent="0.3">
      <c r="A12443" t="s">
        <v>4214</v>
      </c>
      <c r="B12443" t="s">
        <v>25</v>
      </c>
      <c r="C12443" t="s">
        <v>26</v>
      </c>
      <c r="D12443">
        <v>1571.27</v>
      </c>
      <c r="E12443">
        <v>0.42</v>
      </c>
      <c r="F12443">
        <f t="shared" si="388"/>
        <v>659.93340000000001</v>
      </c>
      <c r="G12443">
        <f t="shared" si="389"/>
        <v>911.33659999999998</v>
      </c>
      <c r="H12443">
        <v>2</v>
      </c>
      <c r="I12443" s="17">
        <v>45299</v>
      </c>
      <c r="J12443" s="17">
        <v>45301</v>
      </c>
      <c r="K12443" t="s">
        <v>31</v>
      </c>
      <c r="L12443" t="s">
        <v>16</v>
      </c>
      <c r="M12443">
        <v>105.24</v>
      </c>
      <c r="N12443" t="s">
        <v>23</v>
      </c>
    </row>
    <row r="12444" spans="1:14" ht="14.25" customHeight="1" x14ac:dyDescent="0.3">
      <c r="A12444" t="s">
        <v>14593</v>
      </c>
      <c r="B12444" t="s">
        <v>41</v>
      </c>
      <c r="C12444" t="s">
        <v>20</v>
      </c>
      <c r="D12444">
        <v>1572.93</v>
      </c>
      <c r="E12444">
        <v>0.33</v>
      </c>
      <c r="F12444">
        <f t="shared" si="388"/>
        <v>519.06690000000003</v>
      </c>
      <c r="G12444">
        <f t="shared" si="389"/>
        <v>1053.8631</v>
      </c>
      <c r="H12444">
        <v>2</v>
      </c>
      <c r="I12444" s="17">
        <v>45216</v>
      </c>
      <c r="J12444" s="17">
        <v>45219</v>
      </c>
      <c r="K12444" t="s">
        <v>21</v>
      </c>
      <c r="L12444" t="s">
        <v>16</v>
      </c>
      <c r="M12444">
        <v>226.7</v>
      </c>
      <c r="N12444" t="s">
        <v>34</v>
      </c>
    </row>
    <row r="12445" spans="1:14" ht="14.25" customHeight="1" x14ac:dyDescent="0.3">
      <c r="A12445" t="s">
        <v>15189</v>
      </c>
      <c r="B12445" t="s">
        <v>19</v>
      </c>
      <c r="C12445" t="s">
        <v>14</v>
      </c>
      <c r="D12445">
        <v>1579.56</v>
      </c>
      <c r="E12445">
        <v>0.39</v>
      </c>
      <c r="F12445">
        <f t="shared" si="388"/>
        <v>616.02840000000003</v>
      </c>
      <c r="G12445">
        <f t="shared" si="389"/>
        <v>963.53159999999991</v>
      </c>
      <c r="H12445">
        <v>2</v>
      </c>
      <c r="I12445" s="17">
        <v>45427</v>
      </c>
      <c r="J12445" s="17">
        <v>45430</v>
      </c>
      <c r="K12445" t="s">
        <v>15</v>
      </c>
      <c r="L12445" t="s">
        <v>22</v>
      </c>
      <c r="M12445">
        <v>471.53</v>
      </c>
      <c r="N12445" t="s">
        <v>48</v>
      </c>
    </row>
    <row r="12446" spans="1:14" ht="14.25" customHeight="1" x14ac:dyDescent="0.3">
      <c r="A12446" t="s">
        <v>14653</v>
      </c>
      <c r="B12446" t="s">
        <v>41</v>
      </c>
      <c r="C12446" t="s">
        <v>26</v>
      </c>
      <c r="D12446">
        <v>1580.06</v>
      </c>
      <c r="E12446">
        <v>0.43</v>
      </c>
      <c r="F12446">
        <f t="shared" si="388"/>
        <v>679.42579999999998</v>
      </c>
      <c r="G12446">
        <f t="shared" si="389"/>
        <v>900.63419999999996</v>
      </c>
      <c r="H12446">
        <v>2</v>
      </c>
      <c r="I12446" s="17">
        <v>45018</v>
      </c>
      <c r="J12446" s="17">
        <v>45022</v>
      </c>
      <c r="K12446" t="s">
        <v>31</v>
      </c>
      <c r="L12446" t="s">
        <v>16</v>
      </c>
      <c r="M12446">
        <v>334.57</v>
      </c>
      <c r="N12446" t="s">
        <v>17</v>
      </c>
    </row>
    <row r="12447" spans="1:14" ht="14.25" customHeight="1" x14ac:dyDescent="0.3">
      <c r="A12447" t="s">
        <v>8847</v>
      </c>
      <c r="B12447" t="s">
        <v>41</v>
      </c>
      <c r="C12447" t="s">
        <v>26</v>
      </c>
      <c r="D12447">
        <v>1580.57</v>
      </c>
      <c r="E12447">
        <v>0.22</v>
      </c>
      <c r="F12447">
        <f t="shared" si="388"/>
        <v>347.72539999999998</v>
      </c>
      <c r="G12447">
        <f t="shared" si="389"/>
        <v>1232.8445999999999</v>
      </c>
      <c r="H12447">
        <v>2</v>
      </c>
      <c r="I12447" s="17">
        <v>45394</v>
      </c>
      <c r="J12447" s="17">
        <v>45398</v>
      </c>
      <c r="K12447" t="s">
        <v>15</v>
      </c>
      <c r="L12447" t="s">
        <v>22</v>
      </c>
      <c r="M12447">
        <v>273.98</v>
      </c>
      <c r="N12447" t="s">
        <v>34</v>
      </c>
    </row>
    <row r="12448" spans="1:14" ht="14.25" customHeight="1" x14ac:dyDescent="0.3">
      <c r="A12448" t="s">
        <v>11103</v>
      </c>
      <c r="B12448" t="s">
        <v>41</v>
      </c>
      <c r="C12448" t="s">
        <v>26</v>
      </c>
      <c r="D12448">
        <v>1580.6</v>
      </c>
      <c r="E12448">
        <v>0.42</v>
      </c>
      <c r="F12448">
        <f t="shared" si="388"/>
        <v>663.85199999999998</v>
      </c>
      <c r="G12448">
        <f t="shared" si="389"/>
        <v>916.74799999999993</v>
      </c>
      <c r="H12448">
        <v>2</v>
      </c>
      <c r="I12448" s="17">
        <v>45259</v>
      </c>
      <c r="J12448" s="17">
        <v>45265</v>
      </c>
      <c r="K12448" t="s">
        <v>15</v>
      </c>
      <c r="L12448" t="s">
        <v>22</v>
      </c>
      <c r="M12448">
        <v>464.96</v>
      </c>
      <c r="N12448" t="s">
        <v>48</v>
      </c>
    </row>
    <row r="12449" spans="1:14" ht="14.25" customHeight="1" x14ac:dyDescent="0.3">
      <c r="A12449" t="s">
        <v>2910</v>
      </c>
      <c r="B12449" t="s">
        <v>19</v>
      </c>
      <c r="C12449" t="s">
        <v>14</v>
      </c>
      <c r="D12449">
        <v>1584.49</v>
      </c>
      <c r="E12449">
        <v>0.18</v>
      </c>
      <c r="F12449">
        <f t="shared" si="388"/>
        <v>285.20819999999998</v>
      </c>
      <c r="G12449">
        <f t="shared" si="389"/>
        <v>1299.2818</v>
      </c>
      <c r="H12449">
        <v>2</v>
      </c>
      <c r="I12449" s="17">
        <v>45060</v>
      </c>
      <c r="J12449" s="17">
        <v>45065</v>
      </c>
      <c r="K12449" t="s">
        <v>31</v>
      </c>
      <c r="L12449" t="s">
        <v>22</v>
      </c>
      <c r="M12449">
        <v>176.47</v>
      </c>
      <c r="N12449" t="s">
        <v>34</v>
      </c>
    </row>
    <row r="12450" spans="1:14" ht="14.25" customHeight="1" x14ac:dyDescent="0.3">
      <c r="A12450" t="s">
        <v>10169</v>
      </c>
      <c r="B12450" t="s">
        <v>13</v>
      </c>
      <c r="C12450" t="s">
        <v>33</v>
      </c>
      <c r="D12450">
        <v>1585.82</v>
      </c>
      <c r="E12450">
        <v>0.12</v>
      </c>
      <c r="F12450">
        <f t="shared" si="388"/>
        <v>190.29839999999999</v>
      </c>
      <c r="G12450">
        <f t="shared" si="389"/>
        <v>1395.5216</v>
      </c>
      <c r="H12450">
        <v>2</v>
      </c>
      <c r="I12450" s="17">
        <v>45583</v>
      </c>
      <c r="J12450" s="17">
        <v>45584</v>
      </c>
      <c r="K12450" t="s">
        <v>21</v>
      </c>
      <c r="L12450" t="s">
        <v>27</v>
      </c>
      <c r="M12450">
        <v>367.31</v>
      </c>
      <c r="N12450" t="s">
        <v>23</v>
      </c>
    </row>
    <row r="12451" spans="1:14" ht="14.25" customHeight="1" x14ac:dyDescent="0.3">
      <c r="A12451" t="s">
        <v>15281</v>
      </c>
      <c r="B12451" t="s">
        <v>25</v>
      </c>
      <c r="C12451" t="s">
        <v>33</v>
      </c>
      <c r="D12451">
        <v>1588.48</v>
      </c>
      <c r="E12451">
        <v>0.05</v>
      </c>
      <c r="F12451">
        <f t="shared" si="388"/>
        <v>79.424000000000007</v>
      </c>
      <c r="G12451">
        <f t="shared" si="389"/>
        <v>1509.056</v>
      </c>
      <c r="H12451">
        <v>2</v>
      </c>
      <c r="I12451" s="17">
        <v>45513</v>
      </c>
      <c r="J12451" s="17">
        <v>45519</v>
      </c>
      <c r="K12451" t="s">
        <v>21</v>
      </c>
      <c r="L12451" t="s">
        <v>22</v>
      </c>
      <c r="M12451">
        <v>400.98</v>
      </c>
      <c r="N12451" t="s">
        <v>39</v>
      </c>
    </row>
    <row r="12452" spans="1:14" ht="14.25" customHeight="1" x14ac:dyDescent="0.3">
      <c r="A12452" t="s">
        <v>2318</v>
      </c>
      <c r="B12452" t="s">
        <v>19</v>
      </c>
      <c r="C12452" t="s">
        <v>36</v>
      </c>
      <c r="D12452">
        <v>1595.18</v>
      </c>
      <c r="E12452">
        <v>0.38</v>
      </c>
      <c r="F12452">
        <f t="shared" si="388"/>
        <v>606.16840000000002</v>
      </c>
      <c r="G12452">
        <f t="shared" si="389"/>
        <v>989.01160000000004</v>
      </c>
      <c r="H12452">
        <v>2</v>
      </c>
      <c r="I12452" s="17">
        <v>45252</v>
      </c>
      <c r="J12452" s="17">
        <v>45255</v>
      </c>
      <c r="K12452" t="s">
        <v>31</v>
      </c>
      <c r="L12452" t="s">
        <v>22</v>
      </c>
      <c r="M12452">
        <v>474.41</v>
      </c>
      <c r="N12452" t="s">
        <v>34</v>
      </c>
    </row>
    <row r="12453" spans="1:14" ht="14.25" customHeight="1" x14ac:dyDescent="0.3">
      <c r="A12453" t="s">
        <v>12946</v>
      </c>
      <c r="B12453" t="s">
        <v>25</v>
      </c>
      <c r="C12453" t="s">
        <v>26</v>
      </c>
      <c r="D12453">
        <v>1599.57</v>
      </c>
      <c r="E12453">
        <v>0.1</v>
      </c>
      <c r="F12453">
        <f t="shared" si="388"/>
        <v>159.95699999999999</v>
      </c>
      <c r="G12453">
        <f t="shared" si="389"/>
        <v>1439.6129999999998</v>
      </c>
      <c r="H12453">
        <v>2</v>
      </c>
      <c r="I12453" s="17">
        <v>45231</v>
      </c>
      <c r="J12453" s="17">
        <v>45232</v>
      </c>
      <c r="K12453" t="s">
        <v>15</v>
      </c>
      <c r="L12453" t="s">
        <v>22</v>
      </c>
      <c r="M12453">
        <v>301.52999999999997</v>
      </c>
      <c r="N12453" t="s">
        <v>39</v>
      </c>
    </row>
    <row r="12454" spans="1:14" ht="14.25" customHeight="1" x14ac:dyDescent="0.3">
      <c r="A12454" t="s">
        <v>1338</v>
      </c>
      <c r="B12454" t="s">
        <v>13</v>
      </c>
      <c r="C12454" t="s">
        <v>26</v>
      </c>
      <c r="D12454">
        <v>1604.21</v>
      </c>
      <c r="E12454">
        <v>0.04</v>
      </c>
      <c r="F12454">
        <f t="shared" si="388"/>
        <v>64.168400000000005</v>
      </c>
      <c r="G12454">
        <f t="shared" si="389"/>
        <v>1540.0416</v>
      </c>
      <c r="H12454">
        <v>2</v>
      </c>
      <c r="I12454" s="17">
        <v>45116</v>
      </c>
      <c r="J12454" s="17">
        <v>45123</v>
      </c>
      <c r="K12454" t="s">
        <v>21</v>
      </c>
      <c r="L12454" t="s">
        <v>16</v>
      </c>
      <c r="M12454">
        <v>400.48</v>
      </c>
      <c r="N12454" t="s">
        <v>17</v>
      </c>
    </row>
    <row r="12455" spans="1:14" ht="14.25" customHeight="1" x14ac:dyDescent="0.3">
      <c r="A12455" t="s">
        <v>12286</v>
      </c>
      <c r="B12455" t="s">
        <v>41</v>
      </c>
      <c r="C12455" t="s">
        <v>33</v>
      </c>
      <c r="D12455">
        <v>1605.99</v>
      </c>
      <c r="E12455">
        <v>0.13</v>
      </c>
      <c r="F12455">
        <f t="shared" si="388"/>
        <v>208.77870000000001</v>
      </c>
      <c r="G12455">
        <f t="shared" si="389"/>
        <v>1397.2112999999999</v>
      </c>
      <c r="H12455">
        <v>2</v>
      </c>
      <c r="I12455" s="17">
        <v>45519</v>
      </c>
      <c r="J12455" s="17">
        <v>45521</v>
      </c>
      <c r="K12455" t="s">
        <v>31</v>
      </c>
      <c r="L12455" t="s">
        <v>22</v>
      </c>
      <c r="M12455">
        <v>469.69</v>
      </c>
      <c r="N12455" t="s">
        <v>28</v>
      </c>
    </row>
    <row r="12456" spans="1:14" ht="14.25" customHeight="1" x14ac:dyDescent="0.3">
      <c r="A12456" t="s">
        <v>13738</v>
      </c>
      <c r="B12456" t="s">
        <v>13</v>
      </c>
      <c r="C12456" t="s">
        <v>33</v>
      </c>
      <c r="D12456">
        <v>1608.85</v>
      </c>
      <c r="E12456">
        <v>0.37</v>
      </c>
      <c r="F12456">
        <f t="shared" si="388"/>
        <v>595.27449999999999</v>
      </c>
      <c r="G12456">
        <f t="shared" si="389"/>
        <v>1013.5754999999999</v>
      </c>
      <c r="H12456">
        <v>2</v>
      </c>
      <c r="I12456" s="17">
        <v>45158</v>
      </c>
      <c r="J12456" s="17">
        <v>45164</v>
      </c>
      <c r="K12456" t="s">
        <v>31</v>
      </c>
      <c r="L12456" t="s">
        <v>27</v>
      </c>
      <c r="M12456">
        <v>399.38</v>
      </c>
      <c r="N12456" t="s">
        <v>23</v>
      </c>
    </row>
    <row r="12457" spans="1:14" ht="14.25" customHeight="1" x14ac:dyDescent="0.3">
      <c r="A12457" t="s">
        <v>12525</v>
      </c>
      <c r="B12457" t="s">
        <v>19</v>
      </c>
      <c r="C12457" t="s">
        <v>33</v>
      </c>
      <c r="D12457">
        <v>1614.29</v>
      </c>
      <c r="E12457">
        <v>0.18</v>
      </c>
      <c r="F12457">
        <f t="shared" si="388"/>
        <v>290.57220000000001</v>
      </c>
      <c r="G12457">
        <f t="shared" si="389"/>
        <v>1323.7177999999999</v>
      </c>
      <c r="H12457">
        <v>2</v>
      </c>
      <c r="I12457" s="17">
        <v>45256</v>
      </c>
      <c r="J12457" s="17">
        <v>45263</v>
      </c>
      <c r="K12457" t="s">
        <v>31</v>
      </c>
      <c r="L12457" t="s">
        <v>16</v>
      </c>
      <c r="M12457">
        <v>467.34</v>
      </c>
      <c r="N12457" t="s">
        <v>48</v>
      </c>
    </row>
    <row r="12458" spans="1:14" ht="14.25" customHeight="1" x14ac:dyDescent="0.3">
      <c r="A12458" t="s">
        <v>12036</v>
      </c>
      <c r="B12458" t="s">
        <v>25</v>
      </c>
      <c r="C12458" t="s">
        <v>36</v>
      </c>
      <c r="D12458">
        <v>1622.25</v>
      </c>
      <c r="E12458">
        <v>0.19</v>
      </c>
      <c r="F12458">
        <f t="shared" si="388"/>
        <v>308.22750000000002</v>
      </c>
      <c r="G12458">
        <f t="shared" si="389"/>
        <v>1314.0225</v>
      </c>
      <c r="H12458">
        <v>2</v>
      </c>
      <c r="I12458" s="17">
        <v>45167</v>
      </c>
      <c r="J12458" s="17">
        <v>45169</v>
      </c>
      <c r="K12458" t="s">
        <v>15</v>
      </c>
      <c r="L12458" t="s">
        <v>16</v>
      </c>
      <c r="M12458">
        <v>226.6</v>
      </c>
      <c r="N12458" t="s">
        <v>48</v>
      </c>
    </row>
    <row r="12459" spans="1:14" ht="14.25" customHeight="1" x14ac:dyDescent="0.3">
      <c r="A12459" t="s">
        <v>7671</v>
      </c>
      <c r="B12459" t="s">
        <v>41</v>
      </c>
      <c r="C12459" t="s">
        <v>33</v>
      </c>
      <c r="D12459">
        <v>1622.61</v>
      </c>
      <c r="E12459">
        <v>0.26</v>
      </c>
      <c r="F12459">
        <f t="shared" si="388"/>
        <v>421.87860000000001</v>
      </c>
      <c r="G12459">
        <f t="shared" si="389"/>
        <v>1200.7313999999999</v>
      </c>
      <c r="H12459">
        <v>2</v>
      </c>
      <c r="I12459" s="17">
        <v>45403</v>
      </c>
      <c r="J12459" s="17">
        <v>45406</v>
      </c>
      <c r="K12459" t="s">
        <v>21</v>
      </c>
      <c r="L12459" t="s">
        <v>22</v>
      </c>
      <c r="M12459">
        <v>194.26</v>
      </c>
      <c r="N12459" t="s">
        <v>39</v>
      </c>
    </row>
    <row r="12460" spans="1:14" ht="14.25" customHeight="1" x14ac:dyDescent="0.3">
      <c r="A12460" t="s">
        <v>13908</v>
      </c>
      <c r="B12460" t="s">
        <v>41</v>
      </c>
      <c r="C12460" t="s">
        <v>36</v>
      </c>
      <c r="D12460">
        <v>1622.92</v>
      </c>
      <c r="E12460">
        <v>0.25</v>
      </c>
      <c r="F12460">
        <f t="shared" si="388"/>
        <v>405.73</v>
      </c>
      <c r="G12460">
        <f t="shared" si="389"/>
        <v>1217.19</v>
      </c>
      <c r="H12460">
        <v>2</v>
      </c>
      <c r="I12460" s="17">
        <v>45639</v>
      </c>
      <c r="J12460" s="17">
        <v>45644</v>
      </c>
      <c r="K12460" t="s">
        <v>21</v>
      </c>
      <c r="L12460" t="s">
        <v>27</v>
      </c>
      <c r="M12460">
        <v>279.81</v>
      </c>
      <c r="N12460" t="s">
        <v>39</v>
      </c>
    </row>
    <row r="12461" spans="1:14" ht="14.25" customHeight="1" x14ac:dyDescent="0.3">
      <c r="A12461" t="s">
        <v>714</v>
      </c>
      <c r="B12461" t="s">
        <v>25</v>
      </c>
      <c r="C12461" t="s">
        <v>20</v>
      </c>
      <c r="D12461">
        <v>1627.68</v>
      </c>
      <c r="E12461">
        <v>0.34</v>
      </c>
      <c r="F12461">
        <f t="shared" si="388"/>
        <v>553.41120000000001</v>
      </c>
      <c r="G12461">
        <f t="shared" si="389"/>
        <v>1074.2688000000001</v>
      </c>
      <c r="H12461">
        <v>2</v>
      </c>
      <c r="I12461" s="17">
        <v>45265</v>
      </c>
      <c r="J12461" s="17">
        <v>45269</v>
      </c>
      <c r="K12461" t="s">
        <v>21</v>
      </c>
      <c r="L12461" t="s">
        <v>16</v>
      </c>
      <c r="M12461">
        <v>441.32</v>
      </c>
      <c r="N12461" t="s">
        <v>39</v>
      </c>
    </row>
    <row r="12462" spans="1:14" ht="14.25" customHeight="1" x14ac:dyDescent="0.3">
      <c r="A12462" t="s">
        <v>8572</v>
      </c>
      <c r="B12462" t="s">
        <v>13</v>
      </c>
      <c r="C12462" t="s">
        <v>33</v>
      </c>
      <c r="D12462">
        <v>1628.35</v>
      </c>
      <c r="E12462">
        <v>0.08</v>
      </c>
      <c r="F12462">
        <f t="shared" si="388"/>
        <v>130.268</v>
      </c>
      <c r="G12462">
        <f t="shared" si="389"/>
        <v>1498.0819999999999</v>
      </c>
      <c r="H12462">
        <v>2</v>
      </c>
      <c r="I12462" s="17">
        <v>45354</v>
      </c>
      <c r="J12462" s="17">
        <v>45358</v>
      </c>
      <c r="K12462" t="s">
        <v>15</v>
      </c>
      <c r="L12462" t="s">
        <v>22</v>
      </c>
      <c r="M12462">
        <v>149.26</v>
      </c>
      <c r="N12462" t="s">
        <v>17</v>
      </c>
    </row>
    <row r="12463" spans="1:14" ht="14.25" customHeight="1" x14ac:dyDescent="0.3">
      <c r="A12463" t="s">
        <v>1885</v>
      </c>
      <c r="B12463" t="s">
        <v>41</v>
      </c>
      <c r="C12463" t="s">
        <v>26</v>
      </c>
      <c r="D12463">
        <v>1629.44</v>
      </c>
      <c r="E12463">
        <v>0.2</v>
      </c>
      <c r="F12463">
        <f t="shared" si="388"/>
        <v>325.88800000000003</v>
      </c>
      <c r="G12463">
        <f t="shared" si="389"/>
        <v>1303.5520000000001</v>
      </c>
      <c r="H12463">
        <v>2</v>
      </c>
      <c r="I12463" s="17">
        <v>44989</v>
      </c>
      <c r="J12463" s="17">
        <v>44992</v>
      </c>
      <c r="K12463" t="s">
        <v>31</v>
      </c>
      <c r="L12463" t="s">
        <v>27</v>
      </c>
      <c r="M12463">
        <v>318.25</v>
      </c>
      <c r="N12463" t="s">
        <v>34</v>
      </c>
    </row>
    <row r="12464" spans="1:14" ht="14.25" customHeight="1" x14ac:dyDescent="0.3">
      <c r="A12464" t="s">
        <v>10066</v>
      </c>
      <c r="B12464" t="s">
        <v>19</v>
      </c>
      <c r="C12464" t="s">
        <v>36</v>
      </c>
      <c r="D12464">
        <v>1630.58</v>
      </c>
      <c r="E12464">
        <v>0.28000000000000003</v>
      </c>
      <c r="F12464">
        <f t="shared" si="388"/>
        <v>456.56240000000003</v>
      </c>
      <c r="G12464">
        <f t="shared" si="389"/>
        <v>1174.0175999999999</v>
      </c>
      <c r="H12464">
        <v>2</v>
      </c>
      <c r="I12464" s="17">
        <v>45410</v>
      </c>
      <c r="J12464" s="17">
        <v>45411</v>
      </c>
      <c r="K12464" t="s">
        <v>31</v>
      </c>
      <c r="L12464" t="s">
        <v>16</v>
      </c>
      <c r="M12464">
        <v>145.93</v>
      </c>
      <c r="N12464" t="s">
        <v>34</v>
      </c>
    </row>
    <row r="12465" spans="1:14" ht="14.25" customHeight="1" x14ac:dyDescent="0.3">
      <c r="A12465" t="s">
        <v>5408</v>
      </c>
      <c r="B12465" t="s">
        <v>13</v>
      </c>
      <c r="C12465" t="s">
        <v>26</v>
      </c>
      <c r="D12465">
        <v>1631.4</v>
      </c>
      <c r="E12465">
        <v>0.45</v>
      </c>
      <c r="F12465">
        <f t="shared" si="388"/>
        <v>734.13000000000011</v>
      </c>
      <c r="G12465">
        <f t="shared" si="389"/>
        <v>897.27</v>
      </c>
      <c r="H12465">
        <v>2</v>
      </c>
      <c r="I12465" s="17">
        <v>44949</v>
      </c>
      <c r="J12465" s="17">
        <v>44953</v>
      </c>
      <c r="K12465" t="s">
        <v>31</v>
      </c>
      <c r="L12465" t="s">
        <v>27</v>
      </c>
      <c r="M12465">
        <v>204.79</v>
      </c>
      <c r="N12465" t="s">
        <v>17</v>
      </c>
    </row>
    <row r="12466" spans="1:14" ht="14.25" customHeight="1" x14ac:dyDescent="0.3">
      <c r="A12466" t="s">
        <v>11137</v>
      </c>
      <c r="B12466" t="s">
        <v>13</v>
      </c>
      <c r="C12466" t="s">
        <v>36</v>
      </c>
      <c r="D12466">
        <v>1634.43</v>
      </c>
      <c r="E12466">
        <v>0.11</v>
      </c>
      <c r="F12466">
        <f t="shared" si="388"/>
        <v>179.78730000000002</v>
      </c>
      <c r="G12466">
        <f t="shared" si="389"/>
        <v>1454.6427000000001</v>
      </c>
      <c r="H12466">
        <v>2</v>
      </c>
      <c r="I12466" s="17">
        <v>45022</v>
      </c>
      <c r="J12466" s="17">
        <v>45023</v>
      </c>
      <c r="K12466" t="s">
        <v>15</v>
      </c>
      <c r="L12466" t="s">
        <v>16</v>
      </c>
      <c r="M12466">
        <v>403.65</v>
      </c>
      <c r="N12466" t="s">
        <v>17</v>
      </c>
    </row>
    <row r="12467" spans="1:14" ht="14.25" customHeight="1" x14ac:dyDescent="0.3">
      <c r="A12467" t="s">
        <v>2877</v>
      </c>
      <c r="B12467" t="s">
        <v>41</v>
      </c>
      <c r="C12467" t="s">
        <v>20</v>
      </c>
      <c r="D12467">
        <v>1635.08</v>
      </c>
      <c r="E12467">
        <v>0.3</v>
      </c>
      <c r="F12467">
        <f t="shared" si="388"/>
        <v>490.52399999999994</v>
      </c>
      <c r="G12467">
        <f t="shared" si="389"/>
        <v>1144.556</v>
      </c>
      <c r="H12467">
        <v>2</v>
      </c>
      <c r="I12467" s="17">
        <v>45137</v>
      </c>
      <c r="J12467" s="17">
        <v>45144</v>
      </c>
      <c r="K12467" t="s">
        <v>15</v>
      </c>
      <c r="L12467" t="s">
        <v>22</v>
      </c>
      <c r="M12467">
        <v>350.67</v>
      </c>
      <c r="N12467" t="s">
        <v>48</v>
      </c>
    </row>
    <row r="12468" spans="1:14" ht="14.25" customHeight="1" x14ac:dyDescent="0.3">
      <c r="A12468" t="s">
        <v>8266</v>
      </c>
      <c r="B12468" t="s">
        <v>41</v>
      </c>
      <c r="C12468" t="s">
        <v>33</v>
      </c>
      <c r="D12468">
        <v>1655.21</v>
      </c>
      <c r="E12468">
        <v>0.11</v>
      </c>
      <c r="F12468">
        <f t="shared" si="388"/>
        <v>182.07310000000001</v>
      </c>
      <c r="G12468">
        <f t="shared" si="389"/>
        <v>1473.1369</v>
      </c>
      <c r="H12468">
        <v>2</v>
      </c>
      <c r="I12468" s="17">
        <v>45642</v>
      </c>
      <c r="J12468" s="17">
        <v>45649</v>
      </c>
      <c r="K12468" t="s">
        <v>31</v>
      </c>
      <c r="L12468" t="s">
        <v>16</v>
      </c>
      <c r="M12468">
        <v>449.25</v>
      </c>
      <c r="N12468" t="s">
        <v>34</v>
      </c>
    </row>
    <row r="12469" spans="1:14" ht="14.25" customHeight="1" x14ac:dyDescent="0.3">
      <c r="A12469" t="s">
        <v>12130</v>
      </c>
      <c r="B12469" t="s">
        <v>25</v>
      </c>
      <c r="C12469" t="s">
        <v>33</v>
      </c>
      <c r="D12469">
        <v>1656.77</v>
      </c>
      <c r="E12469">
        <v>0.14000000000000001</v>
      </c>
      <c r="F12469">
        <f t="shared" si="388"/>
        <v>231.94780000000003</v>
      </c>
      <c r="G12469">
        <f t="shared" si="389"/>
        <v>1424.8222000000001</v>
      </c>
      <c r="H12469">
        <v>2</v>
      </c>
      <c r="I12469" s="17">
        <v>45650</v>
      </c>
      <c r="J12469" s="17">
        <v>45653</v>
      </c>
      <c r="K12469" t="s">
        <v>21</v>
      </c>
      <c r="L12469" t="s">
        <v>16</v>
      </c>
      <c r="M12469">
        <v>388.94</v>
      </c>
      <c r="N12469" t="s">
        <v>48</v>
      </c>
    </row>
    <row r="12470" spans="1:14" ht="14.25" customHeight="1" x14ac:dyDescent="0.3">
      <c r="A12470" t="s">
        <v>9597</v>
      </c>
      <c r="B12470" t="s">
        <v>13</v>
      </c>
      <c r="C12470" t="s">
        <v>14</v>
      </c>
      <c r="D12470">
        <v>1658.87</v>
      </c>
      <c r="E12470">
        <v>0.27</v>
      </c>
      <c r="F12470">
        <f t="shared" si="388"/>
        <v>447.89490000000001</v>
      </c>
      <c r="G12470">
        <f t="shared" si="389"/>
        <v>1210.9750999999999</v>
      </c>
      <c r="H12470">
        <v>2</v>
      </c>
      <c r="I12470" s="17">
        <v>44927</v>
      </c>
      <c r="J12470" s="17">
        <v>44933</v>
      </c>
      <c r="K12470" t="s">
        <v>31</v>
      </c>
      <c r="L12470" t="s">
        <v>22</v>
      </c>
      <c r="M12470">
        <v>333.15</v>
      </c>
      <c r="N12470" t="s">
        <v>23</v>
      </c>
    </row>
    <row r="12471" spans="1:14" ht="14.25" customHeight="1" x14ac:dyDescent="0.3">
      <c r="A12471" t="s">
        <v>3427</v>
      </c>
      <c r="B12471" t="s">
        <v>25</v>
      </c>
      <c r="C12471" t="s">
        <v>33</v>
      </c>
      <c r="D12471">
        <v>1659.6</v>
      </c>
      <c r="E12471">
        <v>0.44</v>
      </c>
      <c r="F12471">
        <f t="shared" si="388"/>
        <v>730.22399999999993</v>
      </c>
      <c r="G12471">
        <f t="shared" si="389"/>
        <v>929.37599999999998</v>
      </c>
      <c r="H12471">
        <v>2</v>
      </c>
      <c r="I12471" s="17">
        <v>45645</v>
      </c>
      <c r="J12471" s="17">
        <v>45651</v>
      </c>
      <c r="K12471" t="s">
        <v>21</v>
      </c>
      <c r="L12471" t="s">
        <v>22</v>
      </c>
      <c r="M12471">
        <v>272.76</v>
      </c>
      <c r="N12471" t="s">
        <v>34</v>
      </c>
    </row>
    <row r="12472" spans="1:14" ht="14.25" customHeight="1" x14ac:dyDescent="0.3">
      <c r="A12472" t="s">
        <v>5042</v>
      </c>
      <c r="B12472" t="s">
        <v>13</v>
      </c>
      <c r="C12472" t="s">
        <v>36</v>
      </c>
      <c r="D12472">
        <v>1662.11</v>
      </c>
      <c r="E12472">
        <v>0.01</v>
      </c>
      <c r="F12472">
        <f t="shared" si="388"/>
        <v>16.621099999999998</v>
      </c>
      <c r="G12472">
        <f t="shared" si="389"/>
        <v>1645.4888999999998</v>
      </c>
      <c r="H12472">
        <v>2</v>
      </c>
      <c r="I12472" s="17">
        <v>45376</v>
      </c>
      <c r="J12472" s="17">
        <v>45381</v>
      </c>
      <c r="K12472" t="s">
        <v>21</v>
      </c>
      <c r="L12472" t="s">
        <v>16</v>
      </c>
      <c r="M12472">
        <v>230.64</v>
      </c>
      <c r="N12472" t="s">
        <v>28</v>
      </c>
    </row>
    <row r="12473" spans="1:14" ht="14.25" customHeight="1" x14ac:dyDescent="0.3">
      <c r="A12473" t="s">
        <v>1657</v>
      </c>
      <c r="B12473" t="s">
        <v>41</v>
      </c>
      <c r="C12473" t="s">
        <v>14</v>
      </c>
      <c r="D12473">
        <v>1667.52</v>
      </c>
      <c r="E12473">
        <v>0.28999999999999998</v>
      </c>
      <c r="F12473">
        <f t="shared" si="388"/>
        <v>483.58079999999995</v>
      </c>
      <c r="G12473">
        <f t="shared" si="389"/>
        <v>1183.9392</v>
      </c>
      <c r="H12473">
        <v>2</v>
      </c>
      <c r="I12473" s="17">
        <v>45603</v>
      </c>
      <c r="J12473" s="17">
        <v>45607</v>
      </c>
      <c r="K12473" t="s">
        <v>21</v>
      </c>
      <c r="L12473" t="s">
        <v>16</v>
      </c>
      <c r="M12473">
        <v>327.84</v>
      </c>
      <c r="N12473" t="s">
        <v>34</v>
      </c>
    </row>
    <row r="12474" spans="1:14" ht="14.25" customHeight="1" x14ac:dyDescent="0.3">
      <c r="A12474" t="s">
        <v>6456</v>
      </c>
      <c r="B12474" t="s">
        <v>13</v>
      </c>
      <c r="C12474" t="s">
        <v>14</v>
      </c>
      <c r="D12474">
        <v>1668.22</v>
      </c>
      <c r="E12474">
        <v>0.4</v>
      </c>
      <c r="F12474">
        <f t="shared" si="388"/>
        <v>667.28800000000001</v>
      </c>
      <c r="G12474">
        <f t="shared" si="389"/>
        <v>1000.932</v>
      </c>
      <c r="H12474">
        <v>2</v>
      </c>
      <c r="I12474" s="17">
        <v>45022</v>
      </c>
      <c r="J12474" s="17">
        <v>45029</v>
      </c>
      <c r="K12474" t="s">
        <v>31</v>
      </c>
      <c r="L12474" t="s">
        <v>27</v>
      </c>
      <c r="M12474">
        <v>83.93</v>
      </c>
      <c r="N12474" t="s">
        <v>17</v>
      </c>
    </row>
    <row r="12475" spans="1:14" ht="14.25" customHeight="1" x14ac:dyDescent="0.3">
      <c r="A12475" t="s">
        <v>9615</v>
      </c>
      <c r="B12475" t="s">
        <v>13</v>
      </c>
      <c r="C12475" t="s">
        <v>36</v>
      </c>
      <c r="D12475">
        <v>1670.08</v>
      </c>
      <c r="E12475">
        <v>0.19</v>
      </c>
      <c r="F12475">
        <f t="shared" si="388"/>
        <v>317.3152</v>
      </c>
      <c r="G12475">
        <f t="shared" si="389"/>
        <v>1352.7647999999999</v>
      </c>
      <c r="H12475">
        <v>2</v>
      </c>
      <c r="I12475" s="17">
        <v>45574</v>
      </c>
      <c r="J12475" s="17">
        <v>45580</v>
      </c>
      <c r="K12475" t="s">
        <v>21</v>
      </c>
      <c r="L12475" t="s">
        <v>27</v>
      </c>
      <c r="M12475">
        <v>96.49</v>
      </c>
      <c r="N12475" t="s">
        <v>23</v>
      </c>
    </row>
    <row r="12476" spans="1:14" ht="14.25" customHeight="1" x14ac:dyDescent="0.3">
      <c r="A12476" t="s">
        <v>8138</v>
      </c>
      <c r="B12476" t="s">
        <v>13</v>
      </c>
      <c r="C12476" t="s">
        <v>33</v>
      </c>
      <c r="D12476">
        <v>1677.67</v>
      </c>
      <c r="E12476">
        <v>0.28999999999999998</v>
      </c>
      <c r="F12476">
        <f t="shared" si="388"/>
        <v>486.52429999999998</v>
      </c>
      <c r="G12476">
        <f t="shared" si="389"/>
        <v>1191.1457</v>
      </c>
      <c r="H12476">
        <v>2</v>
      </c>
      <c r="I12476" s="17">
        <v>44976</v>
      </c>
      <c r="J12476" s="17">
        <v>44977</v>
      </c>
      <c r="K12476" t="s">
        <v>31</v>
      </c>
      <c r="L12476" t="s">
        <v>22</v>
      </c>
      <c r="M12476">
        <v>461.37</v>
      </c>
      <c r="N12476" t="s">
        <v>48</v>
      </c>
    </row>
    <row r="12477" spans="1:14" ht="14.25" customHeight="1" x14ac:dyDescent="0.3">
      <c r="A12477" t="s">
        <v>12701</v>
      </c>
      <c r="B12477" t="s">
        <v>41</v>
      </c>
      <c r="C12477" t="s">
        <v>14</v>
      </c>
      <c r="D12477">
        <v>1678.87</v>
      </c>
      <c r="E12477">
        <v>0.15</v>
      </c>
      <c r="F12477">
        <f t="shared" si="388"/>
        <v>251.83049999999997</v>
      </c>
      <c r="G12477">
        <f t="shared" si="389"/>
        <v>1427.0394999999999</v>
      </c>
      <c r="H12477">
        <v>2</v>
      </c>
      <c r="I12477" s="17">
        <v>45583</v>
      </c>
      <c r="J12477" s="17">
        <v>45588</v>
      </c>
      <c r="K12477" t="s">
        <v>21</v>
      </c>
      <c r="L12477" t="s">
        <v>22</v>
      </c>
      <c r="M12477">
        <v>433.11</v>
      </c>
      <c r="N12477" t="s">
        <v>17</v>
      </c>
    </row>
    <row r="12478" spans="1:14" ht="14.25" customHeight="1" x14ac:dyDescent="0.3">
      <c r="A12478" t="s">
        <v>4021</v>
      </c>
      <c r="B12478" t="s">
        <v>13</v>
      </c>
      <c r="C12478" t="s">
        <v>14</v>
      </c>
      <c r="D12478">
        <v>1679.45</v>
      </c>
      <c r="E12478">
        <v>0.17</v>
      </c>
      <c r="F12478">
        <f t="shared" si="388"/>
        <v>285.50650000000002</v>
      </c>
      <c r="G12478">
        <f t="shared" si="389"/>
        <v>1393.9435000000001</v>
      </c>
      <c r="H12478">
        <v>2</v>
      </c>
      <c r="I12478" s="17">
        <v>45567</v>
      </c>
      <c r="J12478" s="17">
        <v>45572</v>
      </c>
      <c r="K12478" t="s">
        <v>21</v>
      </c>
      <c r="L12478" t="s">
        <v>16</v>
      </c>
      <c r="M12478">
        <v>282.56</v>
      </c>
      <c r="N12478" t="s">
        <v>28</v>
      </c>
    </row>
    <row r="12479" spans="1:14" ht="14.25" customHeight="1" x14ac:dyDescent="0.3">
      <c r="A12479" t="s">
        <v>12246</v>
      </c>
      <c r="B12479" t="s">
        <v>19</v>
      </c>
      <c r="C12479" t="s">
        <v>36</v>
      </c>
      <c r="D12479">
        <v>1680.4</v>
      </c>
      <c r="E12479">
        <v>0.12</v>
      </c>
      <c r="F12479">
        <f t="shared" si="388"/>
        <v>201.648</v>
      </c>
      <c r="G12479">
        <f t="shared" si="389"/>
        <v>1478.7520000000002</v>
      </c>
      <c r="H12479">
        <v>2</v>
      </c>
      <c r="I12479" s="17">
        <v>45014</v>
      </c>
      <c r="J12479" s="17">
        <v>45021</v>
      </c>
      <c r="K12479" t="s">
        <v>21</v>
      </c>
      <c r="L12479" t="s">
        <v>22</v>
      </c>
      <c r="M12479">
        <v>499.95</v>
      </c>
      <c r="N12479" t="s">
        <v>28</v>
      </c>
    </row>
    <row r="12480" spans="1:14" ht="14.25" customHeight="1" x14ac:dyDescent="0.3">
      <c r="A12480" t="s">
        <v>15171</v>
      </c>
      <c r="B12480" t="s">
        <v>41</v>
      </c>
      <c r="C12480" t="s">
        <v>14</v>
      </c>
      <c r="D12480">
        <v>1686.6</v>
      </c>
      <c r="E12480">
        <v>0.3</v>
      </c>
      <c r="F12480">
        <f t="shared" si="388"/>
        <v>505.97999999999996</v>
      </c>
      <c r="G12480">
        <f t="shared" si="389"/>
        <v>1180.6199999999999</v>
      </c>
      <c r="H12480">
        <v>2</v>
      </c>
      <c r="I12480" s="17">
        <v>45238</v>
      </c>
      <c r="J12480" s="17">
        <v>45242</v>
      </c>
      <c r="K12480" t="s">
        <v>21</v>
      </c>
      <c r="L12480" t="s">
        <v>27</v>
      </c>
      <c r="M12480">
        <v>323.07</v>
      </c>
      <c r="N12480" t="s">
        <v>39</v>
      </c>
    </row>
    <row r="12481" spans="1:14" ht="14.25" customHeight="1" x14ac:dyDescent="0.3">
      <c r="A12481" t="s">
        <v>7185</v>
      </c>
      <c r="B12481" t="s">
        <v>13</v>
      </c>
      <c r="C12481" t="s">
        <v>14</v>
      </c>
      <c r="D12481">
        <v>1687.33</v>
      </c>
      <c r="E12481">
        <v>0.39</v>
      </c>
      <c r="F12481">
        <f t="shared" si="388"/>
        <v>658.05870000000004</v>
      </c>
      <c r="G12481">
        <f t="shared" si="389"/>
        <v>1029.2712999999999</v>
      </c>
      <c r="H12481">
        <v>2</v>
      </c>
      <c r="I12481" s="17">
        <v>45217</v>
      </c>
      <c r="J12481" s="17">
        <v>45223</v>
      </c>
      <c r="K12481" t="s">
        <v>31</v>
      </c>
      <c r="L12481" t="s">
        <v>22</v>
      </c>
      <c r="M12481">
        <v>276.92</v>
      </c>
      <c r="N12481" t="s">
        <v>48</v>
      </c>
    </row>
    <row r="12482" spans="1:14" ht="14.25" customHeight="1" x14ac:dyDescent="0.3">
      <c r="A12482" t="s">
        <v>3904</v>
      </c>
      <c r="B12482" t="s">
        <v>13</v>
      </c>
      <c r="C12482" t="s">
        <v>14</v>
      </c>
      <c r="D12482">
        <v>1688</v>
      </c>
      <c r="E12482">
        <v>0.24</v>
      </c>
      <c r="F12482">
        <f t="shared" ref="F12482:F12545" si="390">D12482*E12482</f>
        <v>405.12</v>
      </c>
      <c r="G12482">
        <f t="shared" ref="G12482:G12545" si="391">D12482-F12482</f>
        <v>1282.8800000000001</v>
      </c>
      <c r="H12482">
        <v>2</v>
      </c>
      <c r="I12482" s="17">
        <v>45345</v>
      </c>
      <c r="J12482" s="17">
        <v>45351</v>
      </c>
      <c r="K12482" t="s">
        <v>31</v>
      </c>
      <c r="L12482" t="s">
        <v>22</v>
      </c>
      <c r="M12482">
        <v>241.1</v>
      </c>
      <c r="N12482" t="s">
        <v>39</v>
      </c>
    </row>
    <row r="12483" spans="1:14" ht="14.25" customHeight="1" x14ac:dyDescent="0.3">
      <c r="A12483" t="s">
        <v>10757</v>
      </c>
      <c r="B12483" t="s">
        <v>13</v>
      </c>
      <c r="C12483" t="s">
        <v>20</v>
      </c>
      <c r="D12483">
        <v>1691.8</v>
      </c>
      <c r="E12483">
        <v>0.04</v>
      </c>
      <c r="F12483">
        <f t="shared" si="390"/>
        <v>67.671999999999997</v>
      </c>
      <c r="G12483">
        <f t="shared" si="391"/>
        <v>1624.1279999999999</v>
      </c>
      <c r="H12483">
        <v>2</v>
      </c>
      <c r="I12483" s="17">
        <v>45024</v>
      </c>
      <c r="J12483" s="17">
        <v>45025</v>
      </c>
      <c r="K12483" t="s">
        <v>31</v>
      </c>
      <c r="L12483" t="s">
        <v>27</v>
      </c>
      <c r="M12483">
        <v>366.05</v>
      </c>
      <c r="N12483" t="s">
        <v>23</v>
      </c>
    </row>
    <row r="12484" spans="1:14" ht="14.25" customHeight="1" x14ac:dyDescent="0.3">
      <c r="A12484" t="s">
        <v>9419</v>
      </c>
      <c r="B12484" t="s">
        <v>41</v>
      </c>
      <c r="C12484" t="s">
        <v>26</v>
      </c>
      <c r="D12484">
        <v>1695.14</v>
      </c>
      <c r="E12484">
        <v>0.31</v>
      </c>
      <c r="F12484">
        <f t="shared" si="390"/>
        <v>525.49340000000007</v>
      </c>
      <c r="G12484">
        <f t="shared" si="391"/>
        <v>1169.6466</v>
      </c>
      <c r="H12484">
        <v>2</v>
      </c>
      <c r="I12484" s="17">
        <v>45139</v>
      </c>
      <c r="J12484" s="17">
        <v>45144</v>
      </c>
      <c r="K12484" t="s">
        <v>21</v>
      </c>
      <c r="L12484" t="s">
        <v>16</v>
      </c>
      <c r="M12484">
        <v>162.06</v>
      </c>
      <c r="N12484" t="s">
        <v>48</v>
      </c>
    </row>
    <row r="12485" spans="1:14" ht="14.25" customHeight="1" x14ac:dyDescent="0.3">
      <c r="A12485" t="s">
        <v>3566</v>
      </c>
      <c r="B12485" t="s">
        <v>41</v>
      </c>
      <c r="C12485" t="s">
        <v>26</v>
      </c>
      <c r="D12485">
        <v>1696.82</v>
      </c>
      <c r="E12485">
        <v>0.18</v>
      </c>
      <c r="F12485">
        <f t="shared" si="390"/>
        <v>305.42759999999998</v>
      </c>
      <c r="G12485">
        <f t="shared" si="391"/>
        <v>1391.3924</v>
      </c>
      <c r="H12485">
        <v>2</v>
      </c>
      <c r="I12485" s="17">
        <v>45238</v>
      </c>
      <c r="J12485" s="17">
        <v>45242</v>
      </c>
      <c r="K12485" t="s">
        <v>31</v>
      </c>
      <c r="L12485" t="s">
        <v>22</v>
      </c>
      <c r="M12485">
        <v>254.3</v>
      </c>
      <c r="N12485" t="s">
        <v>28</v>
      </c>
    </row>
    <row r="12486" spans="1:14" ht="14.25" customHeight="1" x14ac:dyDescent="0.3">
      <c r="A12486" t="s">
        <v>6949</v>
      </c>
      <c r="B12486" t="s">
        <v>13</v>
      </c>
      <c r="C12486" t="s">
        <v>14</v>
      </c>
      <c r="D12486">
        <v>1698.45</v>
      </c>
      <c r="E12486">
        <v>0.19</v>
      </c>
      <c r="F12486">
        <f t="shared" si="390"/>
        <v>322.70550000000003</v>
      </c>
      <c r="G12486">
        <f t="shared" si="391"/>
        <v>1375.7445</v>
      </c>
      <c r="H12486">
        <v>2</v>
      </c>
      <c r="I12486" s="17">
        <v>45558</v>
      </c>
      <c r="J12486" s="17">
        <v>45562</v>
      </c>
      <c r="K12486" t="s">
        <v>15</v>
      </c>
      <c r="L12486" t="s">
        <v>27</v>
      </c>
      <c r="M12486">
        <v>281.17</v>
      </c>
      <c r="N12486" t="s">
        <v>39</v>
      </c>
    </row>
    <row r="12487" spans="1:14" ht="14.25" customHeight="1" x14ac:dyDescent="0.3">
      <c r="A12487" t="s">
        <v>9301</v>
      </c>
      <c r="B12487" t="s">
        <v>41</v>
      </c>
      <c r="C12487" t="s">
        <v>33</v>
      </c>
      <c r="D12487">
        <v>1706.02</v>
      </c>
      <c r="E12487">
        <v>0.33</v>
      </c>
      <c r="F12487">
        <f t="shared" si="390"/>
        <v>562.98660000000007</v>
      </c>
      <c r="G12487">
        <f t="shared" si="391"/>
        <v>1143.0333999999998</v>
      </c>
      <c r="H12487">
        <v>2</v>
      </c>
      <c r="I12487" s="17">
        <v>45490</v>
      </c>
      <c r="J12487" s="17">
        <v>45495</v>
      </c>
      <c r="K12487" t="s">
        <v>21</v>
      </c>
      <c r="L12487" t="s">
        <v>27</v>
      </c>
      <c r="M12487">
        <v>317.45999999999998</v>
      </c>
      <c r="N12487" t="s">
        <v>28</v>
      </c>
    </row>
    <row r="12488" spans="1:14" ht="14.25" customHeight="1" x14ac:dyDescent="0.3">
      <c r="A12488" t="s">
        <v>6520</v>
      </c>
      <c r="B12488" t="s">
        <v>19</v>
      </c>
      <c r="C12488" t="s">
        <v>33</v>
      </c>
      <c r="D12488">
        <v>1706.98</v>
      </c>
      <c r="E12488">
        <v>0.04</v>
      </c>
      <c r="F12488">
        <f t="shared" si="390"/>
        <v>68.279200000000003</v>
      </c>
      <c r="G12488">
        <f t="shared" si="391"/>
        <v>1638.7008000000001</v>
      </c>
      <c r="H12488">
        <v>2</v>
      </c>
      <c r="I12488" s="17">
        <v>45222</v>
      </c>
      <c r="J12488" s="17">
        <v>45225</v>
      </c>
      <c r="K12488" t="s">
        <v>31</v>
      </c>
      <c r="L12488" t="s">
        <v>16</v>
      </c>
      <c r="M12488">
        <v>414.36</v>
      </c>
      <c r="N12488" t="s">
        <v>39</v>
      </c>
    </row>
    <row r="12489" spans="1:14" ht="14.25" customHeight="1" x14ac:dyDescent="0.3">
      <c r="A12489" t="s">
        <v>4148</v>
      </c>
      <c r="B12489" t="s">
        <v>13</v>
      </c>
      <c r="C12489" t="s">
        <v>36</v>
      </c>
      <c r="D12489">
        <v>1707.19</v>
      </c>
      <c r="E12489">
        <v>0.4</v>
      </c>
      <c r="F12489">
        <f t="shared" si="390"/>
        <v>682.87600000000009</v>
      </c>
      <c r="G12489">
        <f t="shared" si="391"/>
        <v>1024.3139999999999</v>
      </c>
      <c r="H12489">
        <v>2</v>
      </c>
      <c r="I12489" s="17">
        <v>45459</v>
      </c>
      <c r="J12489" s="17">
        <v>45464</v>
      </c>
      <c r="K12489" t="s">
        <v>15</v>
      </c>
      <c r="L12489" t="s">
        <v>22</v>
      </c>
      <c r="M12489">
        <v>185.37</v>
      </c>
      <c r="N12489" t="s">
        <v>28</v>
      </c>
    </row>
    <row r="12490" spans="1:14" ht="14.25" customHeight="1" x14ac:dyDescent="0.3">
      <c r="A12490" t="s">
        <v>8178</v>
      </c>
      <c r="B12490" t="s">
        <v>41</v>
      </c>
      <c r="C12490" t="s">
        <v>36</v>
      </c>
      <c r="D12490">
        <v>1707.99</v>
      </c>
      <c r="E12490">
        <v>0.2</v>
      </c>
      <c r="F12490">
        <f t="shared" si="390"/>
        <v>341.59800000000001</v>
      </c>
      <c r="G12490">
        <f t="shared" si="391"/>
        <v>1366.3920000000001</v>
      </c>
      <c r="H12490">
        <v>2</v>
      </c>
      <c r="I12490" s="17">
        <v>45581</v>
      </c>
      <c r="J12490" s="17">
        <v>45583</v>
      </c>
      <c r="K12490" t="s">
        <v>15</v>
      </c>
      <c r="L12490" t="s">
        <v>27</v>
      </c>
      <c r="M12490">
        <v>218.95</v>
      </c>
      <c r="N12490" t="s">
        <v>28</v>
      </c>
    </row>
    <row r="12491" spans="1:14" ht="14.25" customHeight="1" x14ac:dyDescent="0.3">
      <c r="A12491" t="s">
        <v>14646</v>
      </c>
      <c r="B12491" t="s">
        <v>13</v>
      </c>
      <c r="C12491" t="s">
        <v>36</v>
      </c>
      <c r="D12491">
        <v>1709.56</v>
      </c>
      <c r="E12491">
        <v>0.08</v>
      </c>
      <c r="F12491">
        <f t="shared" si="390"/>
        <v>136.76480000000001</v>
      </c>
      <c r="G12491">
        <f t="shared" si="391"/>
        <v>1572.7952</v>
      </c>
      <c r="H12491">
        <v>2</v>
      </c>
      <c r="I12491" s="17">
        <v>45185</v>
      </c>
      <c r="J12491" s="17">
        <v>45187</v>
      </c>
      <c r="K12491" t="s">
        <v>21</v>
      </c>
      <c r="L12491" t="s">
        <v>22</v>
      </c>
      <c r="M12491">
        <v>253.98</v>
      </c>
      <c r="N12491" t="s">
        <v>17</v>
      </c>
    </row>
    <row r="12492" spans="1:14" ht="14.25" customHeight="1" x14ac:dyDescent="0.3">
      <c r="A12492" t="s">
        <v>8439</v>
      </c>
      <c r="B12492" t="s">
        <v>41</v>
      </c>
      <c r="C12492" t="s">
        <v>20</v>
      </c>
      <c r="D12492">
        <v>1711</v>
      </c>
      <c r="E12492">
        <v>0.32</v>
      </c>
      <c r="F12492">
        <f t="shared" si="390"/>
        <v>547.52</v>
      </c>
      <c r="G12492">
        <f t="shared" si="391"/>
        <v>1163.48</v>
      </c>
      <c r="H12492">
        <v>2</v>
      </c>
      <c r="I12492" s="17">
        <v>45361</v>
      </c>
      <c r="J12492" s="17">
        <v>45363</v>
      </c>
      <c r="K12492" t="s">
        <v>21</v>
      </c>
      <c r="L12492" t="s">
        <v>16</v>
      </c>
      <c r="M12492">
        <v>280.47000000000003</v>
      </c>
      <c r="N12492" t="s">
        <v>23</v>
      </c>
    </row>
    <row r="12493" spans="1:14" ht="14.25" customHeight="1" x14ac:dyDescent="0.3">
      <c r="A12493" t="s">
        <v>409</v>
      </c>
      <c r="B12493" t="s">
        <v>19</v>
      </c>
      <c r="C12493" t="s">
        <v>33</v>
      </c>
      <c r="D12493">
        <v>1717.63</v>
      </c>
      <c r="E12493">
        <v>0.24</v>
      </c>
      <c r="F12493">
        <f t="shared" si="390"/>
        <v>412.2312</v>
      </c>
      <c r="G12493">
        <f t="shared" si="391"/>
        <v>1305.3988000000002</v>
      </c>
      <c r="H12493">
        <v>2</v>
      </c>
      <c r="I12493" s="17">
        <v>45465</v>
      </c>
      <c r="J12493" s="17">
        <v>45469</v>
      </c>
      <c r="K12493" t="s">
        <v>15</v>
      </c>
      <c r="L12493" t="s">
        <v>16</v>
      </c>
      <c r="M12493">
        <v>119.18</v>
      </c>
      <c r="N12493" t="s">
        <v>17</v>
      </c>
    </row>
    <row r="12494" spans="1:14" ht="14.25" customHeight="1" x14ac:dyDescent="0.3">
      <c r="A12494" t="s">
        <v>6467</v>
      </c>
      <c r="B12494" t="s">
        <v>19</v>
      </c>
      <c r="C12494" t="s">
        <v>36</v>
      </c>
      <c r="D12494">
        <v>1718.68</v>
      </c>
      <c r="E12494">
        <v>0.44</v>
      </c>
      <c r="F12494">
        <f t="shared" si="390"/>
        <v>756.2192</v>
      </c>
      <c r="G12494">
        <f t="shared" si="391"/>
        <v>962.46080000000006</v>
      </c>
      <c r="H12494">
        <v>2</v>
      </c>
      <c r="I12494" s="17">
        <v>44949</v>
      </c>
      <c r="J12494" s="17">
        <v>44952</v>
      </c>
      <c r="K12494" t="s">
        <v>15</v>
      </c>
      <c r="L12494" t="s">
        <v>16</v>
      </c>
      <c r="M12494">
        <v>372.17</v>
      </c>
      <c r="N12494" t="s">
        <v>34</v>
      </c>
    </row>
    <row r="12495" spans="1:14" ht="14.25" customHeight="1" x14ac:dyDescent="0.3">
      <c r="A12495" t="s">
        <v>7975</v>
      </c>
      <c r="B12495" t="s">
        <v>41</v>
      </c>
      <c r="C12495" t="s">
        <v>26</v>
      </c>
      <c r="D12495">
        <v>1726.2</v>
      </c>
      <c r="E12495">
        <v>0.22</v>
      </c>
      <c r="F12495">
        <f t="shared" si="390"/>
        <v>379.76400000000001</v>
      </c>
      <c r="G12495">
        <f t="shared" si="391"/>
        <v>1346.4360000000001</v>
      </c>
      <c r="H12495">
        <v>2</v>
      </c>
      <c r="I12495" s="17">
        <v>45192</v>
      </c>
      <c r="J12495" s="17">
        <v>45199</v>
      </c>
      <c r="K12495" t="s">
        <v>31</v>
      </c>
      <c r="L12495" t="s">
        <v>22</v>
      </c>
      <c r="M12495">
        <v>396.81</v>
      </c>
      <c r="N12495" t="s">
        <v>17</v>
      </c>
    </row>
    <row r="12496" spans="1:14" ht="14.25" customHeight="1" x14ac:dyDescent="0.3">
      <c r="A12496" t="s">
        <v>14926</v>
      </c>
      <c r="B12496" t="s">
        <v>25</v>
      </c>
      <c r="C12496" t="s">
        <v>26</v>
      </c>
      <c r="D12496">
        <v>1733.07</v>
      </c>
      <c r="E12496">
        <v>0.15</v>
      </c>
      <c r="F12496">
        <f t="shared" si="390"/>
        <v>259.96049999999997</v>
      </c>
      <c r="G12496">
        <f t="shared" si="391"/>
        <v>1473.1095</v>
      </c>
      <c r="H12496">
        <v>2</v>
      </c>
      <c r="I12496" s="17">
        <v>45073</v>
      </c>
      <c r="J12496" s="17">
        <v>45079</v>
      </c>
      <c r="K12496" t="s">
        <v>15</v>
      </c>
      <c r="L12496" t="s">
        <v>22</v>
      </c>
      <c r="M12496">
        <v>97.28</v>
      </c>
      <c r="N12496" t="s">
        <v>23</v>
      </c>
    </row>
    <row r="12497" spans="1:14" ht="14.25" customHeight="1" x14ac:dyDescent="0.3">
      <c r="A12497" t="s">
        <v>14993</v>
      </c>
      <c r="B12497" t="s">
        <v>41</v>
      </c>
      <c r="C12497" t="s">
        <v>14</v>
      </c>
      <c r="D12497">
        <v>1733.11</v>
      </c>
      <c r="E12497">
        <v>7.0000000000000007E-2</v>
      </c>
      <c r="F12497">
        <f t="shared" si="390"/>
        <v>121.3177</v>
      </c>
      <c r="G12497">
        <f t="shared" si="391"/>
        <v>1611.7922999999998</v>
      </c>
      <c r="H12497">
        <v>2</v>
      </c>
      <c r="I12497" s="17">
        <v>45629</v>
      </c>
      <c r="J12497" s="17">
        <v>45636</v>
      </c>
      <c r="K12497" t="s">
        <v>21</v>
      </c>
      <c r="L12497" t="s">
        <v>22</v>
      </c>
      <c r="M12497">
        <v>261.18</v>
      </c>
      <c r="N12497" t="s">
        <v>17</v>
      </c>
    </row>
    <row r="12498" spans="1:14" ht="14.25" customHeight="1" x14ac:dyDescent="0.3">
      <c r="A12498" t="s">
        <v>11709</v>
      </c>
      <c r="B12498" t="s">
        <v>41</v>
      </c>
      <c r="C12498" t="s">
        <v>33</v>
      </c>
      <c r="D12498">
        <v>1738.46</v>
      </c>
      <c r="E12498">
        <v>0.43</v>
      </c>
      <c r="F12498">
        <f t="shared" si="390"/>
        <v>747.53779999999995</v>
      </c>
      <c r="G12498">
        <f t="shared" si="391"/>
        <v>990.92220000000009</v>
      </c>
      <c r="H12498">
        <v>2</v>
      </c>
      <c r="I12498" s="17">
        <v>45065</v>
      </c>
      <c r="J12498" s="17">
        <v>45068</v>
      </c>
      <c r="K12498" t="s">
        <v>31</v>
      </c>
      <c r="L12498" t="s">
        <v>16</v>
      </c>
      <c r="M12498">
        <v>351.91</v>
      </c>
      <c r="N12498" t="s">
        <v>23</v>
      </c>
    </row>
    <row r="12499" spans="1:14" ht="14.25" customHeight="1" x14ac:dyDescent="0.3">
      <c r="A12499" t="s">
        <v>14740</v>
      </c>
      <c r="B12499" t="s">
        <v>25</v>
      </c>
      <c r="C12499" t="s">
        <v>20</v>
      </c>
      <c r="D12499">
        <v>1743.61</v>
      </c>
      <c r="E12499">
        <v>0.1</v>
      </c>
      <c r="F12499">
        <f t="shared" si="390"/>
        <v>174.36099999999999</v>
      </c>
      <c r="G12499">
        <f t="shared" si="391"/>
        <v>1569.2489999999998</v>
      </c>
      <c r="H12499">
        <v>2</v>
      </c>
      <c r="I12499" s="17">
        <v>45470</v>
      </c>
      <c r="J12499" s="17">
        <v>45472</v>
      </c>
      <c r="K12499" t="s">
        <v>15</v>
      </c>
      <c r="L12499" t="s">
        <v>16</v>
      </c>
      <c r="M12499">
        <v>305.95</v>
      </c>
      <c r="N12499" t="s">
        <v>39</v>
      </c>
    </row>
    <row r="12500" spans="1:14" ht="14.25" customHeight="1" x14ac:dyDescent="0.3">
      <c r="A12500" t="s">
        <v>12987</v>
      </c>
      <c r="B12500" t="s">
        <v>19</v>
      </c>
      <c r="C12500" t="s">
        <v>14</v>
      </c>
      <c r="D12500">
        <v>1745.77</v>
      </c>
      <c r="E12500">
        <v>0.23</v>
      </c>
      <c r="F12500">
        <f t="shared" si="390"/>
        <v>401.52710000000002</v>
      </c>
      <c r="G12500">
        <f t="shared" si="391"/>
        <v>1344.2429</v>
      </c>
      <c r="H12500">
        <v>2</v>
      </c>
      <c r="I12500" s="17">
        <v>45236</v>
      </c>
      <c r="J12500" s="17">
        <v>45240</v>
      </c>
      <c r="K12500" t="s">
        <v>15</v>
      </c>
      <c r="L12500" t="s">
        <v>27</v>
      </c>
      <c r="M12500">
        <v>165.5</v>
      </c>
      <c r="N12500" t="s">
        <v>28</v>
      </c>
    </row>
    <row r="12501" spans="1:14" ht="14.25" customHeight="1" x14ac:dyDescent="0.3">
      <c r="A12501" t="s">
        <v>13251</v>
      </c>
      <c r="B12501" t="s">
        <v>13</v>
      </c>
      <c r="C12501" t="s">
        <v>36</v>
      </c>
      <c r="D12501">
        <v>1745.91</v>
      </c>
      <c r="E12501">
        <v>0.22</v>
      </c>
      <c r="F12501">
        <f t="shared" si="390"/>
        <v>384.10020000000003</v>
      </c>
      <c r="G12501">
        <f t="shared" si="391"/>
        <v>1361.8098</v>
      </c>
      <c r="H12501">
        <v>2</v>
      </c>
      <c r="I12501" s="17">
        <v>45178</v>
      </c>
      <c r="J12501" s="17">
        <v>45184</v>
      </c>
      <c r="K12501" t="s">
        <v>31</v>
      </c>
      <c r="L12501" t="s">
        <v>27</v>
      </c>
      <c r="M12501">
        <v>333.38</v>
      </c>
      <c r="N12501" t="s">
        <v>23</v>
      </c>
    </row>
    <row r="12502" spans="1:14" ht="14.25" customHeight="1" x14ac:dyDescent="0.3">
      <c r="A12502" t="s">
        <v>1132</v>
      </c>
      <c r="B12502" t="s">
        <v>13</v>
      </c>
      <c r="C12502" t="s">
        <v>33</v>
      </c>
      <c r="D12502">
        <v>1746.24</v>
      </c>
      <c r="E12502">
        <v>0.45</v>
      </c>
      <c r="F12502">
        <f t="shared" si="390"/>
        <v>785.80799999999999</v>
      </c>
      <c r="G12502">
        <f t="shared" si="391"/>
        <v>960.43200000000002</v>
      </c>
      <c r="H12502">
        <v>2</v>
      </c>
      <c r="I12502" s="17">
        <v>45133</v>
      </c>
      <c r="J12502" s="17">
        <v>45134</v>
      </c>
      <c r="K12502" t="s">
        <v>15</v>
      </c>
      <c r="L12502" t="s">
        <v>22</v>
      </c>
      <c r="M12502">
        <v>305.87</v>
      </c>
      <c r="N12502" t="s">
        <v>48</v>
      </c>
    </row>
    <row r="12503" spans="1:14" ht="14.25" customHeight="1" x14ac:dyDescent="0.3">
      <c r="A12503" t="s">
        <v>14727</v>
      </c>
      <c r="B12503" t="s">
        <v>41</v>
      </c>
      <c r="C12503" t="s">
        <v>20</v>
      </c>
      <c r="D12503">
        <v>1746.4</v>
      </c>
      <c r="E12503">
        <v>0.24</v>
      </c>
      <c r="F12503">
        <f t="shared" si="390"/>
        <v>419.13600000000002</v>
      </c>
      <c r="G12503">
        <f t="shared" si="391"/>
        <v>1327.2640000000001</v>
      </c>
      <c r="H12503">
        <v>2</v>
      </c>
      <c r="I12503" s="17">
        <v>45036</v>
      </c>
      <c r="J12503" s="17">
        <v>45041</v>
      </c>
      <c r="K12503" t="s">
        <v>31</v>
      </c>
      <c r="L12503" t="s">
        <v>27</v>
      </c>
      <c r="M12503">
        <v>200.17</v>
      </c>
      <c r="N12503" t="s">
        <v>28</v>
      </c>
    </row>
    <row r="12504" spans="1:14" ht="14.25" customHeight="1" x14ac:dyDescent="0.3">
      <c r="A12504" t="s">
        <v>8190</v>
      </c>
      <c r="B12504" t="s">
        <v>19</v>
      </c>
      <c r="C12504" t="s">
        <v>26</v>
      </c>
      <c r="D12504">
        <v>1748.56</v>
      </c>
      <c r="E12504">
        <v>0.49</v>
      </c>
      <c r="F12504">
        <f t="shared" si="390"/>
        <v>856.7944</v>
      </c>
      <c r="G12504">
        <f t="shared" si="391"/>
        <v>891.76559999999995</v>
      </c>
      <c r="H12504">
        <v>2</v>
      </c>
      <c r="I12504" s="17">
        <v>45534</v>
      </c>
      <c r="J12504" s="17">
        <v>45540</v>
      </c>
      <c r="K12504" t="s">
        <v>15</v>
      </c>
      <c r="L12504" t="s">
        <v>16</v>
      </c>
      <c r="M12504">
        <v>402</v>
      </c>
      <c r="N12504" t="s">
        <v>23</v>
      </c>
    </row>
    <row r="12505" spans="1:14" ht="14.25" customHeight="1" x14ac:dyDescent="0.3">
      <c r="A12505" t="s">
        <v>4088</v>
      </c>
      <c r="B12505" t="s">
        <v>25</v>
      </c>
      <c r="C12505" t="s">
        <v>26</v>
      </c>
      <c r="D12505">
        <v>1748.59</v>
      </c>
      <c r="E12505">
        <v>0.1</v>
      </c>
      <c r="F12505">
        <f t="shared" si="390"/>
        <v>174.85900000000001</v>
      </c>
      <c r="G12505">
        <f t="shared" si="391"/>
        <v>1573.731</v>
      </c>
      <c r="H12505">
        <v>2</v>
      </c>
      <c r="I12505" s="17">
        <v>45121</v>
      </c>
      <c r="J12505" s="17">
        <v>45124</v>
      </c>
      <c r="K12505" t="s">
        <v>15</v>
      </c>
      <c r="L12505" t="s">
        <v>22</v>
      </c>
      <c r="M12505">
        <v>462.42</v>
      </c>
      <c r="N12505" t="s">
        <v>23</v>
      </c>
    </row>
    <row r="12506" spans="1:14" ht="14.25" customHeight="1" x14ac:dyDescent="0.3">
      <c r="A12506" t="s">
        <v>8462</v>
      </c>
      <c r="B12506" t="s">
        <v>41</v>
      </c>
      <c r="C12506" t="s">
        <v>20</v>
      </c>
      <c r="D12506">
        <v>1748.87</v>
      </c>
      <c r="E12506">
        <v>0.01</v>
      </c>
      <c r="F12506">
        <f t="shared" si="390"/>
        <v>17.488699999999998</v>
      </c>
      <c r="G12506">
        <f t="shared" si="391"/>
        <v>1731.3812999999998</v>
      </c>
      <c r="H12506">
        <v>2</v>
      </c>
      <c r="I12506" s="17">
        <v>45089</v>
      </c>
      <c r="J12506" s="17">
        <v>45093</v>
      </c>
      <c r="K12506" t="s">
        <v>31</v>
      </c>
      <c r="L12506" t="s">
        <v>27</v>
      </c>
      <c r="M12506">
        <v>201.91</v>
      </c>
      <c r="N12506" t="s">
        <v>48</v>
      </c>
    </row>
    <row r="12507" spans="1:14" ht="14.25" customHeight="1" x14ac:dyDescent="0.3">
      <c r="A12507" t="s">
        <v>12415</v>
      </c>
      <c r="B12507" t="s">
        <v>19</v>
      </c>
      <c r="C12507" t="s">
        <v>14</v>
      </c>
      <c r="D12507">
        <v>1750.44</v>
      </c>
      <c r="E12507">
        <v>0.17</v>
      </c>
      <c r="F12507">
        <f t="shared" si="390"/>
        <v>297.57480000000004</v>
      </c>
      <c r="G12507">
        <f t="shared" si="391"/>
        <v>1452.8652</v>
      </c>
      <c r="H12507">
        <v>2</v>
      </c>
      <c r="I12507" s="17">
        <v>45051</v>
      </c>
      <c r="J12507" s="17">
        <v>45057</v>
      </c>
      <c r="K12507" t="s">
        <v>21</v>
      </c>
      <c r="L12507" t="s">
        <v>27</v>
      </c>
      <c r="M12507">
        <v>142.55000000000001</v>
      </c>
      <c r="N12507" t="s">
        <v>23</v>
      </c>
    </row>
    <row r="12508" spans="1:14" ht="14.25" customHeight="1" x14ac:dyDescent="0.3">
      <c r="A12508" t="s">
        <v>3134</v>
      </c>
      <c r="B12508" t="s">
        <v>25</v>
      </c>
      <c r="C12508" t="s">
        <v>33</v>
      </c>
      <c r="D12508">
        <v>1750.46</v>
      </c>
      <c r="E12508">
        <v>0.3</v>
      </c>
      <c r="F12508">
        <f t="shared" si="390"/>
        <v>525.13800000000003</v>
      </c>
      <c r="G12508">
        <f t="shared" si="391"/>
        <v>1225.3220000000001</v>
      </c>
      <c r="H12508">
        <v>2</v>
      </c>
      <c r="I12508" s="17">
        <v>45298</v>
      </c>
      <c r="J12508" s="17">
        <v>45300</v>
      </c>
      <c r="K12508" t="s">
        <v>31</v>
      </c>
      <c r="L12508" t="s">
        <v>22</v>
      </c>
      <c r="M12508">
        <v>296.94</v>
      </c>
      <c r="N12508" t="s">
        <v>23</v>
      </c>
    </row>
    <row r="12509" spans="1:14" ht="14.25" customHeight="1" x14ac:dyDescent="0.3">
      <c r="A12509" t="s">
        <v>5536</v>
      </c>
      <c r="B12509" t="s">
        <v>13</v>
      </c>
      <c r="C12509" t="s">
        <v>36</v>
      </c>
      <c r="D12509">
        <v>1757.18</v>
      </c>
      <c r="E12509">
        <v>0.09</v>
      </c>
      <c r="F12509">
        <f t="shared" si="390"/>
        <v>158.14619999999999</v>
      </c>
      <c r="G12509">
        <f t="shared" si="391"/>
        <v>1599.0338000000002</v>
      </c>
      <c r="H12509">
        <v>2</v>
      </c>
      <c r="I12509" s="17">
        <v>45636</v>
      </c>
      <c r="J12509" s="17">
        <v>45639</v>
      </c>
      <c r="K12509" t="s">
        <v>15</v>
      </c>
      <c r="L12509" t="s">
        <v>16</v>
      </c>
      <c r="M12509">
        <v>110.58</v>
      </c>
      <c r="N12509" t="s">
        <v>28</v>
      </c>
    </row>
    <row r="12510" spans="1:14" ht="14.25" customHeight="1" x14ac:dyDescent="0.3">
      <c r="A12510" t="s">
        <v>9279</v>
      </c>
      <c r="B12510" t="s">
        <v>19</v>
      </c>
      <c r="C12510" t="s">
        <v>36</v>
      </c>
      <c r="D12510">
        <v>1757.66</v>
      </c>
      <c r="E12510">
        <v>0.43</v>
      </c>
      <c r="F12510">
        <f t="shared" si="390"/>
        <v>755.79380000000003</v>
      </c>
      <c r="G12510">
        <f t="shared" si="391"/>
        <v>1001.8662</v>
      </c>
      <c r="H12510">
        <v>2</v>
      </c>
      <c r="I12510" s="17">
        <v>44977</v>
      </c>
      <c r="J12510" s="17">
        <v>44984</v>
      </c>
      <c r="K12510" t="s">
        <v>21</v>
      </c>
      <c r="L12510" t="s">
        <v>27</v>
      </c>
      <c r="M12510">
        <v>195.52</v>
      </c>
      <c r="N12510" t="s">
        <v>23</v>
      </c>
    </row>
    <row r="12511" spans="1:14" ht="14.25" customHeight="1" x14ac:dyDescent="0.3">
      <c r="A12511" t="s">
        <v>1044</v>
      </c>
      <c r="B12511" t="s">
        <v>25</v>
      </c>
      <c r="C12511" t="s">
        <v>20</v>
      </c>
      <c r="D12511">
        <v>1763.99</v>
      </c>
      <c r="E12511">
        <v>0.48</v>
      </c>
      <c r="F12511">
        <f t="shared" si="390"/>
        <v>846.71519999999998</v>
      </c>
      <c r="G12511">
        <f t="shared" si="391"/>
        <v>917.27480000000003</v>
      </c>
      <c r="H12511">
        <v>2</v>
      </c>
      <c r="I12511" s="17">
        <v>45368</v>
      </c>
      <c r="J12511" s="17">
        <v>45375</v>
      </c>
      <c r="K12511" t="s">
        <v>31</v>
      </c>
      <c r="L12511" t="s">
        <v>22</v>
      </c>
      <c r="M12511">
        <v>303</v>
      </c>
      <c r="N12511" t="s">
        <v>28</v>
      </c>
    </row>
    <row r="12512" spans="1:14" ht="14.25" customHeight="1" x14ac:dyDescent="0.3">
      <c r="A12512" t="s">
        <v>14902</v>
      </c>
      <c r="B12512" t="s">
        <v>25</v>
      </c>
      <c r="C12512" t="s">
        <v>36</v>
      </c>
      <c r="D12512">
        <v>1765.73</v>
      </c>
      <c r="E12512">
        <v>0.2</v>
      </c>
      <c r="F12512">
        <f t="shared" si="390"/>
        <v>353.14600000000002</v>
      </c>
      <c r="G12512">
        <f t="shared" si="391"/>
        <v>1412.5840000000001</v>
      </c>
      <c r="H12512">
        <v>2</v>
      </c>
      <c r="I12512" s="17">
        <v>45396</v>
      </c>
      <c r="J12512" s="17">
        <v>45402</v>
      </c>
      <c r="K12512" t="s">
        <v>15</v>
      </c>
      <c r="L12512" t="s">
        <v>16</v>
      </c>
      <c r="M12512">
        <v>377.81</v>
      </c>
      <c r="N12512" t="s">
        <v>48</v>
      </c>
    </row>
    <row r="12513" spans="1:14" ht="14.25" customHeight="1" x14ac:dyDescent="0.3">
      <c r="A12513" t="s">
        <v>2849</v>
      </c>
      <c r="B12513" t="s">
        <v>19</v>
      </c>
      <c r="C12513" t="s">
        <v>14</v>
      </c>
      <c r="D12513">
        <v>1767.49</v>
      </c>
      <c r="E12513">
        <v>0.46</v>
      </c>
      <c r="F12513">
        <f t="shared" si="390"/>
        <v>813.04540000000009</v>
      </c>
      <c r="G12513">
        <f t="shared" si="391"/>
        <v>954.44459999999992</v>
      </c>
      <c r="H12513">
        <v>2</v>
      </c>
      <c r="I12513" s="17">
        <v>45345</v>
      </c>
      <c r="J12513" s="17">
        <v>45351</v>
      </c>
      <c r="K12513" t="s">
        <v>21</v>
      </c>
      <c r="L12513" t="s">
        <v>16</v>
      </c>
      <c r="M12513">
        <v>240.63</v>
      </c>
      <c r="N12513" t="s">
        <v>34</v>
      </c>
    </row>
    <row r="12514" spans="1:14" ht="14.25" customHeight="1" x14ac:dyDescent="0.3">
      <c r="A12514" t="s">
        <v>10547</v>
      </c>
      <c r="B12514" t="s">
        <v>13</v>
      </c>
      <c r="C12514" t="s">
        <v>36</v>
      </c>
      <c r="D12514">
        <v>1774.01</v>
      </c>
      <c r="E12514">
        <v>0.49</v>
      </c>
      <c r="F12514">
        <f t="shared" si="390"/>
        <v>869.26490000000001</v>
      </c>
      <c r="G12514">
        <f t="shared" si="391"/>
        <v>904.74509999999998</v>
      </c>
      <c r="H12514">
        <v>2</v>
      </c>
      <c r="I12514" s="17">
        <v>45403</v>
      </c>
      <c r="J12514" s="17">
        <v>45410</v>
      </c>
      <c r="K12514" t="s">
        <v>21</v>
      </c>
      <c r="L12514" t="s">
        <v>16</v>
      </c>
      <c r="M12514">
        <v>131.21</v>
      </c>
      <c r="N12514" t="s">
        <v>28</v>
      </c>
    </row>
    <row r="12515" spans="1:14" ht="14.25" customHeight="1" x14ac:dyDescent="0.3">
      <c r="A12515" t="s">
        <v>832</v>
      </c>
      <c r="B12515" t="s">
        <v>13</v>
      </c>
      <c r="C12515" t="s">
        <v>20</v>
      </c>
      <c r="D12515">
        <v>1774.54</v>
      </c>
      <c r="E12515">
        <v>0.32</v>
      </c>
      <c r="F12515">
        <f t="shared" si="390"/>
        <v>567.8528</v>
      </c>
      <c r="G12515">
        <f t="shared" si="391"/>
        <v>1206.6871999999998</v>
      </c>
      <c r="H12515">
        <v>2</v>
      </c>
      <c r="I12515" s="17">
        <v>45176</v>
      </c>
      <c r="J12515" s="17">
        <v>45177</v>
      </c>
      <c r="K12515" t="s">
        <v>31</v>
      </c>
      <c r="L12515" t="s">
        <v>22</v>
      </c>
      <c r="M12515">
        <v>516.63</v>
      </c>
      <c r="N12515" t="s">
        <v>17</v>
      </c>
    </row>
    <row r="12516" spans="1:14" ht="14.25" customHeight="1" x14ac:dyDescent="0.3">
      <c r="A12516" t="s">
        <v>5800</v>
      </c>
      <c r="B12516" t="s">
        <v>13</v>
      </c>
      <c r="C12516" t="s">
        <v>14</v>
      </c>
      <c r="D12516">
        <v>1785.01</v>
      </c>
      <c r="E12516">
        <v>0.37</v>
      </c>
      <c r="F12516">
        <f t="shared" si="390"/>
        <v>660.45370000000003</v>
      </c>
      <c r="G12516">
        <f t="shared" si="391"/>
        <v>1124.5563</v>
      </c>
      <c r="H12516">
        <v>2</v>
      </c>
      <c r="I12516" s="17">
        <v>45009</v>
      </c>
      <c r="J12516" s="17">
        <v>45016</v>
      </c>
      <c r="K12516" t="s">
        <v>15</v>
      </c>
      <c r="L12516" t="s">
        <v>16</v>
      </c>
      <c r="M12516">
        <v>288.83</v>
      </c>
      <c r="N12516" t="s">
        <v>17</v>
      </c>
    </row>
    <row r="12517" spans="1:14" ht="14.25" customHeight="1" x14ac:dyDescent="0.3">
      <c r="A12517" t="s">
        <v>13493</v>
      </c>
      <c r="B12517" t="s">
        <v>19</v>
      </c>
      <c r="C12517" t="s">
        <v>26</v>
      </c>
      <c r="D12517">
        <v>1785.25</v>
      </c>
      <c r="E12517">
        <v>0.19</v>
      </c>
      <c r="F12517">
        <f t="shared" si="390"/>
        <v>339.19749999999999</v>
      </c>
      <c r="G12517">
        <f t="shared" si="391"/>
        <v>1446.0525</v>
      </c>
      <c r="H12517">
        <v>2</v>
      </c>
      <c r="I12517" s="17">
        <v>45534</v>
      </c>
      <c r="J12517" s="17">
        <v>45540</v>
      </c>
      <c r="K12517" t="s">
        <v>31</v>
      </c>
      <c r="L12517" t="s">
        <v>27</v>
      </c>
      <c r="M12517">
        <v>373.36</v>
      </c>
      <c r="N12517" t="s">
        <v>39</v>
      </c>
    </row>
    <row r="12518" spans="1:14" ht="14.25" customHeight="1" x14ac:dyDescent="0.3">
      <c r="A12518" t="s">
        <v>3164</v>
      </c>
      <c r="B12518" t="s">
        <v>13</v>
      </c>
      <c r="C12518" t="s">
        <v>14</v>
      </c>
      <c r="D12518">
        <v>1788.26</v>
      </c>
      <c r="E12518">
        <v>0.5</v>
      </c>
      <c r="F12518">
        <f t="shared" si="390"/>
        <v>894.13</v>
      </c>
      <c r="G12518">
        <f t="shared" si="391"/>
        <v>894.13</v>
      </c>
      <c r="H12518">
        <v>2</v>
      </c>
      <c r="I12518" s="17">
        <v>45314</v>
      </c>
      <c r="J12518" s="17">
        <v>45319</v>
      </c>
      <c r="K12518" t="s">
        <v>31</v>
      </c>
      <c r="L12518" t="s">
        <v>16</v>
      </c>
      <c r="M12518">
        <v>254.01</v>
      </c>
      <c r="N12518" t="s">
        <v>28</v>
      </c>
    </row>
    <row r="12519" spans="1:14" ht="14.25" customHeight="1" x14ac:dyDescent="0.3">
      <c r="A12519" t="s">
        <v>11042</v>
      </c>
      <c r="B12519" t="s">
        <v>41</v>
      </c>
      <c r="C12519" t="s">
        <v>14</v>
      </c>
      <c r="D12519">
        <v>1790.09</v>
      </c>
      <c r="E12519">
        <v>0.2</v>
      </c>
      <c r="F12519">
        <f t="shared" si="390"/>
        <v>358.01800000000003</v>
      </c>
      <c r="G12519">
        <f t="shared" si="391"/>
        <v>1432.0719999999999</v>
      </c>
      <c r="H12519">
        <v>2</v>
      </c>
      <c r="I12519" s="17">
        <v>45490</v>
      </c>
      <c r="J12519" s="17">
        <v>45495</v>
      </c>
      <c r="K12519" t="s">
        <v>15</v>
      </c>
      <c r="L12519" t="s">
        <v>22</v>
      </c>
      <c r="M12519">
        <v>506.54</v>
      </c>
      <c r="N12519" t="s">
        <v>48</v>
      </c>
    </row>
    <row r="12520" spans="1:14" ht="14.25" customHeight="1" x14ac:dyDescent="0.3">
      <c r="A12520" t="s">
        <v>11220</v>
      </c>
      <c r="B12520" t="s">
        <v>19</v>
      </c>
      <c r="C12520" t="s">
        <v>20</v>
      </c>
      <c r="D12520">
        <v>1798.08</v>
      </c>
      <c r="E12520">
        <v>0.13</v>
      </c>
      <c r="F12520">
        <f t="shared" si="390"/>
        <v>233.75039999999998</v>
      </c>
      <c r="G12520">
        <f t="shared" si="391"/>
        <v>1564.3296</v>
      </c>
      <c r="H12520">
        <v>2</v>
      </c>
      <c r="I12520" s="17">
        <v>45656</v>
      </c>
      <c r="J12520" s="17">
        <v>45662</v>
      </c>
      <c r="K12520" t="s">
        <v>31</v>
      </c>
      <c r="L12520" t="s">
        <v>27</v>
      </c>
      <c r="M12520">
        <v>359.69</v>
      </c>
      <c r="N12520" t="s">
        <v>23</v>
      </c>
    </row>
    <row r="12521" spans="1:14" ht="14.25" customHeight="1" x14ac:dyDescent="0.3">
      <c r="A12521" t="s">
        <v>6470</v>
      </c>
      <c r="B12521" t="s">
        <v>25</v>
      </c>
      <c r="C12521" t="s">
        <v>36</v>
      </c>
      <c r="D12521">
        <v>1809.03</v>
      </c>
      <c r="E12521">
        <v>0.25</v>
      </c>
      <c r="F12521">
        <f t="shared" si="390"/>
        <v>452.25749999999999</v>
      </c>
      <c r="G12521">
        <f t="shared" si="391"/>
        <v>1356.7725</v>
      </c>
      <c r="H12521">
        <v>2</v>
      </c>
      <c r="I12521" s="17">
        <v>45618</v>
      </c>
      <c r="J12521" s="17">
        <v>45622</v>
      </c>
      <c r="K12521" t="s">
        <v>21</v>
      </c>
      <c r="L12521" t="s">
        <v>27</v>
      </c>
      <c r="M12521">
        <v>405.46</v>
      </c>
      <c r="N12521" t="s">
        <v>17</v>
      </c>
    </row>
    <row r="12522" spans="1:14" ht="14.25" customHeight="1" x14ac:dyDescent="0.3">
      <c r="A12522" t="s">
        <v>6205</v>
      </c>
      <c r="B12522" t="s">
        <v>19</v>
      </c>
      <c r="C12522" t="s">
        <v>14</v>
      </c>
      <c r="D12522">
        <v>1810.1</v>
      </c>
      <c r="E12522">
        <v>0.14000000000000001</v>
      </c>
      <c r="F12522">
        <f t="shared" si="390"/>
        <v>253.41400000000002</v>
      </c>
      <c r="G12522">
        <f t="shared" si="391"/>
        <v>1556.6859999999999</v>
      </c>
      <c r="H12522">
        <v>2</v>
      </c>
      <c r="I12522" s="17">
        <v>45081</v>
      </c>
      <c r="J12522" s="17">
        <v>45088</v>
      </c>
      <c r="K12522" t="s">
        <v>31</v>
      </c>
      <c r="L12522" t="s">
        <v>22</v>
      </c>
      <c r="M12522">
        <v>288.94</v>
      </c>
      <c r="N12522" t="s">
        <v>17</v>
      </c>
    </row>
    <row r="12523" spans="1:14" ht="14.25" customHeight="1" x14ac:dyDescent="0.3">
      <c r="A12523" t="s">
        <v>10892</v>
      </c>
      <c r="B12523" t="s">
        <v>13</v>
      </c>
      <c r="C12523" t="s">
        <v>20</v>
      </c>
      <c r="D12523">
        <v>1814.36</v>
      </c>
      <c r="E12523">
        <v>0.4</v>
      </c>
      <c r="F12523">
        <f t="shared" si="390"/>
        <v>725.74400000000003</v>
      </c>
      <c r="G12523">
        <f t="shared" si="391"/>
        <v>1088.616</v>
      </c>
      <c r="H12523">
        <v>2</v>
      </c>
      <c r="I12523" s="17">
        <v>45632</v>
      </c>
      <c r="J12523" s="17">
        <v>45639</v>
      </c>
      <c r="K12523" t="s">
        <v>31</v>
      </c>
      <c r="L12523" t="s">
        <v>22</v>
      </c>
      <c r="M12523">
        <v>520.07000000000005</v>
      </c>
      <c r="N12523" t="s">
        <v>34</v>
      </c>
    </row>
    <row r="12524" spans="1:14" ht="14.25" customHeight="1" x14ac:dyDescent="0.3">
      <c r="A12524" t="s">
        <v>8738</v>
      </c>
      <c r="B12524" t="s">
        <v>13</v>
      </c>
      <c r="C12524" t="s">
        <v>14</v>
      </c>
      <c r="D12524">
        <v>1815.99</v>
      </c>
      <c r="E12524">
        <v>0.27</v>
      </c>
      <c r="F12524">
        <f t="shared" si="390"/>
        <v>490.31730000000005</v>
      </c>
      <c r="G12524">
        <f t="shared" si="391"/>
        <v>1325.6727000000001</v>
      </c>
      <c r="H12524">
        <v>2</v>
      </c>
      <c r="I12524" s="17">
        <v>45301</v>
      </c>
      <c r="J12524" s="17">
        <v>45308</v>
      </c>
      <c r="K12524" t="s">
        <v>21</v>
      </c>
      <c r="L12524" t="s">
        <v>16</v>
      </c>
      <c r="M12524">
        <v>427.45</v>
      </c>
      <c r="N12524" t="s">
        <v>39</v>
      </c>
    </row>
    <row r="12525" spans="1:14" ht="14.25" customHeight="1" x14ac:dyDescent="0.3">
      <c r="A12525" t="s">
        <v>700</v>
      </c>
      <c r="B12525" t="s">
        <v>19</v>
      </c>
      <c r="C12525" t="s">
        <v>20</v>
      </c>
      <c r="D12525">
        <v>1817.5</v>
      </c>
      <c r="E12525">
        <v>0.04</v>
      </c>
      <c r="F12525">
        <f t="shared" si="390"/>
        <v>72.7</v>
      </c>
      <c r="G12525">
        <f t="shared" si="391"/>
        <v>1744.8</v>
      </c>
      <c r="H12525">
        <v>2</v>
      </c>
      <c r="I12525" s="17">
        <v>45085</v>
      </c>
      <c r="J12525" s="17">
        <v>45086</v>
      </c>
      <c r="K12525" t="s">
        <v>15</v>
      </c>
      <c r="L12525" t="s">
        <v>16</v>
      </c>
      <c r="M12525">
        <v>429</v>
      </c>
      <c r="N12525" t="s">
        <v>23</v>
      </c>
    </row>
    <row r="12526" spans="1:14" ht="14.25" customHeight="1" x14ac:dyDescent="0.3">
      <c r="A12526" t="s">
        <v>8278</v>
      </c>
      <c r="B12526" t="s">
        <v>25</v>
      </c>
      <c r="C12526" t="s">
        <v>36</v>
      </c>
      <c r="D12526">
        <v>1819.24</v>
      </c>
      <c r="E12526">
        <v>0.16</v>
      </c>
      <c r="F12526">
        <f t="shared" si="390"/>
        <v>291.07839999999999</v>
      </c>
      <c r="G12526">
        <f t="shared" si="391"/>
        <v>1528.1615999999999</v>
      </c>
      <c r="H12526">
        <v>2</v>
      </c>
      <c r="I12526" s="17">
        <v>45621</v>
      </c>
      <c r="J12526" s="17">
        <v>45623</v>
      </c>
      <c r="K12526" t="s">
        <v>31</v>
      </c>
      <c r="L12526" t="s">
        <v>22</v>
      </c>
      <c r="M12526">
        <v>147.22</v>
      </c>
      <c r="N12526" t="s">
        <v>48</v>
      </c>
    </row>
    <row r="12527" spans="1:14" ht="14.25" customHeight="1" x14ac:dyDescent="0.3">
      <c r="A12527" t="s">
        <v>11455</v>
      </c>
      <c r="B12527" t="s">
        <v>19</v>
      </c>
      <c r="C12527" t="s">
        <v>26</v>
      </c>
      <c r="D12527">
        <v>1822.38</v>
      </c>
      <c r="E12527">
        <v>0.4</v>
      </c>
      <c r="F12527">
        <f t="shared" si="390"/>
        <v>728.95200000000011</v>
      </c>
      <c r="G12527">
        <f t="shared" si="391"/>
        <v>1093.4279999999999</v>
      </c>
      <c r="H12527">
        <v>2</v>
      </c>
      <c r="I12527" s="17">
        <v>45237</v>
      </c>
      <c r="J12527" s="17">
        <v>45239</v>
      </c>
      <c r="K12527" t="s">
        <v>31</v>
      </c>
      <c r="L12527" t="s">
        <v>22</v>
      </c>
      <c r="M12527">
        <v>119.85</v>
      </c>
      <c r="N12527" t="s">
        <v>34</v>
      </c>
    </row>
    <row r="12528" spans="1:14" ht="14.25" customHeight="1" x14ac:dyDescent="0.3">
      <c r="A12528" t="s">
        <v>12403</v>
      </c>
      <c r="B12528" t="s">
        <v>25</v>
      </c>
      <c r="C12528" t="s">
        <v>20</v>
      </c>
      <c r="D12528">
        <v>1822.48</v>
      </c>
      <c r="E12528">
        <v>0.05</v>
      </c>
      <c r="F12528">
        <f t="shared" si="390"/>
        <v>91.124000000000009</v>
      </c>
      <c r="G12528">
        <f t="shared" si="391"/>
        <v>1731.356</v>
      </c>
      <c r="H12528">
        <v>2</v>
      </c>
      <c r="I12528" s="17">
        <v>45126</v>
      </c>
      <c r="J12528" s="17">
        <v>45129</v>
      </c>
      <c r="K12528" t="s">
        <v>15</v>
      </c>
      <c r="L12528" t="s">
        <v>27</v>
      </c>
      <c r="M12528">
        <v>281.83</v>
      </c>
      <c r="N12528" t="s">
        <v>39</v>
      </c>
    </row>
    <row r="12529" spans="1:14" ht="14.25" customHeight="1" x14ac:dyDescent="0.3">
      <c r="A12529" t="s">
        <v>1214</v>
      </c>
      <c r="B12529" t="s">
        <v>19</v>
      </c>
      <c r="C12529" t="s">
        <v>20</v>
      </c>
      <c r="D12529">
        <v>1825.17</v>
      </c>
      <c r="E12529">
        <v>0.22</v>
      </c>
      <c r="F12529">
        <f t="shared" si="390"/>
        <v>401.53739999999999</v>
      </c>
      <c r="G12529">
        <f t="shared" si="391"/>
        <v>1423.6326000000001</v>
      </c>
      <c r="H12529">
        <v>2</v>
      </c>
      <c r="I12529" s="17">
        <v>45197</v>
      </c>
      <c r="J12529" s="17">
        <v>45202</v>
      </c>
      <c r="K12529" t="s">
        <v>21</v>
      </c>
      <c r="L12529" t="s">
        <v>16</v>
      </c>
      <c r="M12529">
        <v>391.72</v>
      </c>
      <c r="N12529" t="s">
        <v>48</v>
      </c>
    </row>
    <row r="12530" spans="1:14" ht="14.25" customHeight="1" x14ac:dyDescent="0.3">
      <c r="A12530" t="s">
        <v>4829</v>
      </c>
      <c r="B12530" t="s">
        <v>19</v>
      </c>
      <c r="C12530" t="s">
        <v>20</v>
      </c>
      <c r="D12530">
        <v>1826.78</v>
      </c>
      <c r="E12530">
        <v>7.0000000000000007E-2</v>
      </c>
      <c r="F12530">
        <f t="shared" si="390"/>
        <v>127.87460000000002</v>
      </c>
      <c r="G12530">
        <f t="shared" si="391"/>
        <v>1698.9053999999999</v>
      </c>
      <c r="H12530">
        <v>2</v>
      </c>
      <c r="I12530" s="17">
        <v>45554</v>
      </c>
      <c r="J12530" s="17">
        <v>45557</v>
      </c>
      <c r="K12530" t="s">
        <v>31</v>
      </c>
      <c r="L12530" t="s">
        <v>27</v>
      </c>
      <c r="M12530">
        <v>137.99</v>
      </c>
      <c r="N12530" t="s">
        <v>23</v>
      </c>
    </row>
    <row r="12531" spans="1:14" ht="14.25" customHeight="1" x14ac:dyDescent="0.3">
      <c r="A12531" t="s">
        <v>11998</v>
      </c>
      <c r="B12531" t="s">
        <v>19</v>
      </c>
      <c r="C12531" t="s">
        <v>33</v>
      </c>
      <c r="D12531">
        <v>1828.46</v>
      </c>
      <c r="E12531">
        <v>0.27</v>
      </c>
      <c r="F12531">
        <f t="shared" si="390"/>
        <v>493.68420000000003</v>
      </c>
      <c r="G12531">
        <f t="shared" si="391"/>
        <v>1334.7757999999999</v>
      </c>
      <c r="H12531">
        <v>2</v>
      </c>
      <c r="I12531" s="17">
        <v>45279</v>
      </c>
      <c r="J12531" s="17">
        <v>45284</v>
      </c>
      <c r="K12531" t="s">
        <v>31</v>
      </c>
      <c r="L12531" t="s">
        <v>16</v>
      </c>
      <c r="M12531">
        <v>254.01</v>
      </c>
      <c r="N12531" t="s">
        <v>28</v>
      </c>
    </row>
    <row r="12532" spans="1:14" ht="14.25" customHeight="1" x14ac:dyDescent="0.3">
      <c r="A12532" t="s">
        <v>3070</v>
      </c>
      <c r="B12532" t="s">
        <v>19</v>
      </c>
      <c r="C12532" t="s">
        <v>33</v>
      </c>
      <c r="D12532">
        <v>1833</v>
      </c>
      <c r="E12532">
        <v>0.28999999999999998</v>
      </c>
      <c r="F12532">
        <f t="shared" si="390"/>
        <v>531.56999999999994</v>
      </c>
      <c r="G12532">
        <f t="shared" si="391"/>
        <v>1301.43</v>
      </c>
      <c r="H12532">
        <v>2</v>
      </c>
      <c r="I12532" s="17">
        <v>45620</v>
      </c>
      <c r="J12532" s="17">
        <v>45624</v>
      </c>
      <c r="K12532" t="s">
        <v>15</v>
      </c>
      <c r="L12532" t="s">
        <v>27</v>
      </c>
      <c r="M12532">
        <v>111.16</v>
      </c>
      <c r="N12532" t="s">
        <v>23</v>
      </c>
    </row>
    <row r="12533" spans="1:14" ht="14.25" customHeight="1" x14ac:dyDescent="0.3">
      <c r="A12533" t="s">
        <v>12656</v>
      </c>
      <c r="B12533" t="s">
        <v>41</v>
      </c>
      <c r="C12533" t="s">
        <v>14</v>
      </c>
      <c r="D12533">
        <v>1837.73</v>
      </c>
      <c r="E12533">
        <v>0.06</v>
      </c>
      <c r="F12533">
        <f t="shared" si="390"/>
        <v>110.2638</v>
      </c>
      <c r="G12533">
        <f t="shared" si="391"/>
        <v>1727.4662000000001</v>
      </c>
      <c r="H12533">
        <v>2</v>
      </c>
      <c r="I12533" s="17">
        <v>45343</v>
      </c>
      <c r="J12533" s="17">
        <v>45348</v>
      </c>
      <c r="K12533" t="s">
        <v>21</v>
      </c>
      <c r="L12533" t="s">
        <v>22</v>
      </c>
      <c r="M12533">
        <v>487.43</v>
      </c>
      <c r="N12533" t="s">
        <v>23</v>
      </c>
    </row>
    <row r="12534" spans="1:14" ht="14.25" customHeight="1" x14ac:dyDescent="0.3">
      <c r="A12534" t="s">
        <v>12502</v>
      </c>
      <c r="B12534" t="s">
        <v>41</v>
      </c>
      <c r="C12534" t="s">
        <v>26</v>
      </c>
      <c r="D12534">
        <v>1847.38</v>
      </c>
      <c r="E12534">
        <v>0.03</v>
      </c>
      <c r="F12534">
        <f t="shared" si="390"/>
        <v>55.421399999999998</v>
      </c>
      <c r="G12534">
        <f t="shared" si="391"/>
        <v>1791.9586000000002</v>
      </c>
      <c r="H12534">
        <v>2</v>
      </c>
      <c r="I12534" s="17">
        <v>45169</v>
      </c>
      <c r="J12534" s="17">
        <v>45172</v>
      </c>
      <c r="K12534" t="s">
        <v>21</v>
      </c>
      <c r="L12534" t="s">
        <v>16</v>
      </c>
      <c r="M12534">
        <v>416.12</v>
      </c>
      <c r="N12534" t="s">
        <v>34</v>
      </c>
    </row>
    <row r="12535" spans="1:14" ht="14.25" customHeight="1" x14ac:dyDescent="0.3">
      <c r="A12535" t="s">
        <v>11178</v>
      </c>
      <c r="B12535" t="s">
        <v>13</v>
      </c>
      <c r="C12535" t="s">
        <v>33</v>
      </c>
      <c r="D12535">
        <v>1850.71</v>
      </c>
      <c r="E12535">
        <v>0.24</v>
      </c>
      <c r="F12535">
        <f t="shared" si="390"/>
        <v>444.17039999999997</v>
      </c>
      <c r="G12535">
        <f t="shared" si="391"/>
        <v>1406.5396000000001</v>
      </c>
      <c r="H12535">
        <v>2</v>
      </c>
      <c r="I12535" s="17">
        <v>45115</v>
      </c>
      <c r="J12535" s="17">
        <v>45116</v>
      </c>
      <c r="K12535" t="s">
        <v>21</v>
      </c>
      <c r="L12535" t="s">
        <v>27</v>
      </c>
      <c r="M12535">
        <v>387.05</v>
      </c>
      <c r="N12535" t="s">
        <v>39</v>
      </c>
    </row>
    <row r="12536" spans="1:14" ht="14.25" customHeight="1" x14ac:dyDescent="0.3">
      <c r="A12536" t="s">
        <v>1026</v>
      </c>
      <c r="B12536" t="s">
        <v>19</v>
      </c>
      <c r="C12536" t="s">
        <v>14</v>
      </c>
      <c r="D12536">
        <v>1851.49</v>
      </c>
      <c r="E12536">
        <v>0.09</v>
      </c>
      <c r="F12536">
        <f t="shared" si="390"/>
        <v>166.63409999999999</v>
      </c>
      <c r="G12536">
        <f t="shared" si="391"/>
        <v>1684.8559</v>
      </c>
      <c r="H12536">
        <v>2</v>
      </c>
      <c r="I12536" s="17">
        <v>45107</v>
      </c>
      <c r="J12536" s="17">
        <v>45114</v>
      </c>
      <c r="K12536" t="s">
        <v>21</v>
      </c>
      <c r="L12536" t="s">
        <v>16</v>
      </c>
      <c r="M12536">
        <v>209.15</v>
      </c>
      <c r="N12536" t="s">
        <v>28</v>
      </c>
    </row>
    <row r="12537" spans="1:14" ht="14.25" customHeight="1" x14ac:dyDescent="0.3">
      <c r="A12537" t="s">
        <v>8338</v>
      </c>
      <c r="B12537" t="s">
        <v>13</v>
      </c>
      <c r="C12537" t="s">
        <v>20</v>
      </c>
      <c r="D12537">
        <v>1853.98</v>
      </c>
      <c r="E12537">
        <v>0.44</v>
      </c>
      <c r="F12537">
        <f t="shared" si="390"/>
        <v>815.75120000000004</v>
      </c>
      <c r="G12537">
        <f t="shared" si="391"/>
        <v>1038.2287999999999</v>
      </c>
      <c r="H12537">
        <v>2</v>
      </c>
      <c r="I12537" s="17">
        <v>45419</v>
      </c>
      <c r="J12537" s="17">
        <v>45424</v>
      </c>
      <c r="K12537" t="s">
        <v>21</v>
      </c>
      <c r="L12537" t="s">
        <v>16</v>
      </c>
      <c r="M12537">
        <v>449.26</v>
      </c>
      <c r="N12537" t="s">
        <v>28</v>
      </c>
    </row>
    <row r="12538" spans="1:14" ht="14.25" customHeight="1" x14ac:dyDescent="0.3">
      <c r="A12538" t="s">
        <v>4402</v>
      </c>
      <c r="B12538" t="s">
        <v>19</v>
      </c>
      <c r="C12538" t="s">
        <v>14</v>
      </c>
      <c r="D12538">
        <v>1854.47</v>
      </c>
      <c r="E12538">
        <v>0.31</v>
      </c>
      <c r="F12538">
        <f t="shared" si="390"/>
        <v>574.88570000000004</v>
      </c>
      <c r="G12538">
        <f t="shared" si="391"/>
        <v>1279.5843</v>
      </c>
      <c r="H12538">
        <v>2</v>
      </c>
      <c r="I12538" s="17">
        <v>45356</v>
      </c>
      <c r="J12538" s="17">
        <v>45360</v>
      </c>
      <c r="K12538" t="s">
        <v>15</v>
      </c>
      <c r="L12538" t="s">
        <v>16</v>
      </c>
      <c r="M12538">
        <v>275.44</v>
      </c>
      <c r="N12538" t="s">
        <v>39</v>
      </c>
    </row>
    <row r="12539" spans="1:14" ht="14.25" customHeight="1" x14ac:dyDescent="0.3">
      <c r="A12539" t="s">
        <v>9147</v>
      </c>
      <c r="B12539" t="s">
        <v>41</v>
      </c>
      <c r="C12539" t="s">
        <v>26</v>
      </c>
      <c r="D12539">
        <v>1858.25</v>
      </c>
      <c r="E12539">
        <v>0.1</v>
      </c>
      <c r="F12539">
        <f t="shared" si="390"/>
        <v>185.82500000000002</v>
      </c>
      <c r="G12539">
        <f t="shared" si="391"/>
        <v>1672.425</v>
      </c>
      <c r="H12539">
        <v>2</v>
      </c>
      <c r="I12539" s="17">
        <v>44954</v>
      </c>
      <c r="J12539" s="17">
        <v>44958</v>
      </c>
      <c r="K12539" t="s">
        <v>21</v>
      </c>
      <c r="L12539" t="s">
        <v>22</v>
      </c>
      <c r="M12539">
        <v>500.68</v>
      </c>
      <c r="N12539" t="s">
        <v>34</v>
      </c>
    </row>
    <row r="12540" spans="1:14" ht="14.25" customHeight="1" x14ac:dyDescent="0.3">
      <c r="A12540" t="s">
        <v>9363</v>
      </c>
      <c r="B12540" t="s">
        <v>19</v>
      </c>
      <c r="C12540" t="s">
        <v>36</v>
      </c>
      <c r="D12540">
        <v>1862.67</v>
      </c>
      <c r="E12540">
        <v>0.36</v>
      </c>
      <c r="F12540">
        <f t="shared" si="390"/>
        <v>670.56119999999999</v>
      </c>
      <c r="G12540">
        <f t="shared" si="391"/>
        <v>1192.1088</v>
      </c>
      <c r="H12540">
        <v>2</v>
      </c>
      <c r="I12540" s="17">
        <v>45259</v>
      </c>
      <c r="J12540" s="17">
        <v>45260</v>
      </c>
      <c r="K12540" t="s">
        <v>15</v>
      </c>
      <c r="L12540" t="s">
        <v>27</v>
      </c>
      <c r="M12540">
        <v>239.16</v>
      </c>
      <c r="N12540" t="s">
        <v>48</v>
      </c>
    </row>
    <row r="12541" spans="1:14" ht="14.25" customHeight="1" x14ac:dyDescent="0.3">
      <c r="A12541" t="s">
        <v>15049</v>
      </c>
      <c r="B12541" t="s">
        <v>41</v>
      </c>
      <c r="C12541" t="s">
        <v>20</v>
      </c>
      <c r="D12541">
        <v>1870.06</v>
      </c>
      <c r="E12541">
        <v>0.36</v>
      </c>
      <c r="F12541">
        <f t="shared" si="390"/>
        <v>673.22159999999997</v>
      </c>
      <c r="G12541">
        <f t="shared" si="391"/>
        <v>1196.8384000000001</v>
      </c>
      <c r="H12541">
        <v>2</v>
      </c>
      <c r="I12541" s="17">
        <v>45459</v>
      </c>
      <c r="J12541" s="17">
        <v>45465</v>
      </c>
      <c r="K12541" t="s">
        <v>31</v>
      </c>
      <c r="L12541" t="s">
        <v>22</v>
      </c>
      <c r="M12541">
        <v>189.37</v>
      </c>
      <c r="N12541" t="s">
        <v>23</v>
      </c>
    </row>
    <row r="12542" spans="1:14" ht="14.25" customHeight="1" x14ac:dyDescent="0.3">
      <c r="A12542" t="s">
        <v>2702</v>
      </c>
      <c r="B12542" t="s">
        <v>13</v>
      </c>
      <c r="C12542" t="s">
        <v>33</v>
      </c>
      <c r="D12542">
        <v>1872.22</v>
      </c>
      <c r="E12542">
        <v>0.25</v>
      </c>
      <c r="F12542">
        <f t="shared" si="390"/>
        <v>468.05500000000001</v>
      </c>
      <c r="G12542">
        <f t="shared" si="391"/>
        <v>1404.165</v>
      </c>
      <c r="H12542">
        <v>2</v>
      </c>
      <c r="I12542" s="17">
        <v>45550</v>
      </c>
      <c r="J12542" s="17">
        <v>45555</v>
      </c>
      <c r="K12542" t="s">
        <v>21</v>
      </c>
      <c r="L12542" t="s">
        <v>27</v>
      </c>
      <c r="M12542">
        <v>176.98</v>
      </c>
      <c r="N12542" t="s">
        <v>23</v>
      </c>
    </row>
    <row r="12543" spans="1:14" ht="14.25" customHeight="1" x14ac:dyDescent="0.3">
      <c r="A12543" t="s">
        <v>2453</v>
      </c>
      <c r="B12543" t="s">
        <v>25</v>
      </c>
      <c r="C12543" t="s">
        <v>33</v>
      </c>
      <c r="D12543">
        <v>1875.73</v>
      </c>
      <c r="E12543">
        <v>7.0000000000000007E-2</v>
      </c>
      <c r="F12543">
        <f t="shared" si="390"/>
        <v>131.30110000000002</v>
      </c>
      <c r="G12543">
        <f t="shared" si="391"/>
        <v>1744.4288999999999</v>
      </c>
      <c r="H12543">
        <v>2</v>
      </c>
      <c r="I12543" s="17">
        <v>45272</v>
      </c>
      <c r="J12543" s="17">
        <v>45275</v>
      </c>
      <c r="K12543" t="s">
        <v>31</v>
      </c>
      <c r="L12543" t="s">
        <v>16</v>
      </c>
      <c r="M12543">
        <v>537.25</v>
      </c>
      <c r="N12543" t="s">
        <v>39</v>
      </c>
    </row>
    <row r="12544" spans="1:14" ht="14.25" customHeight="1" x14ac:dyDescent="0.3">
      <c r="A12544" t="s">
        <v>9194</v>
      </c>
      <c r="B12544" t="s">
        <v>25</v>
      </c>
      <c r="C12544" t="s">
        <v>14</v>
      </c>
      <c r="D12544">
        <v>1876.18</v>
      </c>
      <c r="E12544">
        <v>0.37</v>
      </c>
      <c r="F12544">
        <f t="shared" si="390"/>
        <v>694.1866</v>
      </c>
      <c r="G12544">
        <f t="shared" si="391"/>
        <v>1181.9934000000001</v>
      </c>
      <c r="H12544">
        <v>2</v>
      </c>
      <c r="I12544" s="17">
        <v>44942</v>
      </c>
      <c r="J12544" s="17">
        <v>44944</v>
      </c>
      <c r="K12544" t="s">
        <v>31</v>
      </c>
      <c r="L12544" t="s">
        <v>22</v>
      </c>
      <c r="M12544">
        <v>475.61</v>
      </c>
      <c r="N12544" t="s">
        <v>48</v>
      </c>
    </row>
    <row r="12545" spans="1:14" ht="14.25" customHeight="1" x14ac:dyDescent="0.3">
      <c r="A12545" t="s">
        <v>2273</v>
      </c>
      <c r="B12545" t="s">
        <v>25</v>
      </c>
      <c r="C12545" t="s">
        <v>36</v>
      </c>
      <c r="D12545">
        <v>1881.97</v>
      </c>
      <c r="E12545">
        <v>0.1</v>
      </c>
      <c r="F12545">
        <f t="shared" si="390"/>
        <v>188.197</v>
      </c>
      <c r="G12545">
        <f t="shared" si="391"/>
        <v>1693.7730000000001</v>
      </c>
      <c r="H12545">
        <v>2</v>
      </c>
      <c r="I12545" s="17">
        <v>45223</v>
      </c>
      <c r="J12545" s="17">
        <v>45225</v>
      </c>
      <c r="K12545" t="s">
        <v>31</v>
      </c>
      <c r="L12545" t="s">
        <v>16</v>
      </c>
      <c r="M12545">
        <v>531.89</v>
      </c>
      <c r="N12545" t="s">
        <v>39</v>
      </c>
    </row>
    <row r="12546" spans="1:14" ht="14.25" customHeight="1" x14ac:dyDescent="0.3">
      <c r="A12546" t="s">
        <v>14293</v>
      </c>
      <c r="B12546" t="s">
        <v>13</v>
      </c>
      <c r="C12546" t="s">
        <v>20</v>
      </c>
      <c r="D12546">
        <v>1885.02</v>
      </c>
      <c r="E12546">
        <v>0.34</v>
      </c>
      <c r="F12546">
        <f t="shared" ref="F12546:F12609" si="392">D12546*E12546</f>
        <v>640.90680000000009</v>
      </c>
      <c r="G12546">
        <f t="shared" ref="G12546:G12609" si="393">D12546-F12546</f>
        <v>1244.1131999999998</v>
      </c>
      <c r="H12546">
        <v>2</v>
      </c>
      <c r="I12546" s="17">
        <v>45399</v>
      </c>
      <c r="J12546" s="17">
        <v>45400</v>
      </c>
      <c r="K12546" t="s">
        <v>15</v>
      </c>
      <c r="L12546" t="s">
        <v>16</v>
      </c>
      <c r="M12546">
        <v>504.24</v>
      </c>
      <c r="N12546" t="s">
        <v>34</v>
      </c>
    </row>
    <row r="12547" spans="1:14" ht="14.25" customHeight="1" x14ac:dyDescent="0.3">
      <c r="A12547" t="s">
        <v>8665</v>
      </c>
      <c r="B12547" t="s">
        <v>41</v>
      </c>
      <c r="C12547" t="s">
        <v>26</v>
      </c>
      <c r="D12547">
        <v>1887.21</v>
      </c>
      <c r="E12547">
        <v>0.12</v>
      </c>
      <c r="F12547">
        <f t="shared" si="392"/>
        <v>226.46520000000001</v>
      </c>
      <c r="G12547">
        <f t="shared" si="393"/>
        <v>1660.7447999999999</v>
      </c>
      <c r="H12547">
        <v>2</v>
      </c>
      <c r="I12547" s="17">
        <v>45387</v>
      </c>
      <c r="J12547" s="17">
        <v>45392</v>
      </c>
      <c r="K12547" t="s">
        <v>21</v>
      </c>
      <c r="L12547" t="s">
        <v>16</v>
      </c>
      <c r="M12547">
        <v>373.38</v>
      </c>
      <c r="N12547" t="s">
        <v>28</v>
      </c>
    </row>
    <row r="12548" spans="1:14" ht="14.25" customHeight="1" x14ac:dyDescent="0.3">
      <c r="A12548" t="s">
        <v>4583</v>
      </c>
      <c r="B12548" t="s">
        <v>41</v>
      </c>
      <c r="C12548" t="s">
        <v>36</v>
      </c>
      <c r="D12548">
        <v>1894.9</v>
      </c>
      <c r="E12548">
        <v>0.44</v>
      </c>
      <c r="F12548">
        <f t="shared" si="392"/>
        <v>833.75600000000009</v>
      </c>
      <c r="G12548">
        <f t="shared" si="393"/>
        <v>1061.144</v>
      </c>
      <c r="H12548">
        <v>2</v>
      </c>
      <c r="I12548" s="17">
        <v>45108</v>
      </c>
      <c r="J12548" s="17">
        <v>45114</v>
      </c>
      <c r="K12548" t="s">
        <v>15</v>
      </c>
      <c r="L12548" t="s">
        <v>16</v>
      </c>
      <c r="M12548">
        <v>544.39</v>
      </c>
      <c r="N12548" t="s">
        <v>23</v>
      </c>
    </row>
    <row r="12549" spans="1:14" ht="14.25" customHeight="1" x14ac:dyDescent="0.3">
      <c r="A12549" t="s">
        <v>5452</v>
      </c>
      <c r="B12549" t="s">
        <v>25</v>
      </c>
      <c r="C12549" t="s">
        <v>33</v>
      </c>
      <c r="D12549">
        <v>1896.45</v>
      </c>
      <c r="E12549">
        <v>0.43</v>
      </c>
      <c r="F12549">
        <f t="shared" si="392"/>
        <v>815.47350000000006</v>
      </c>
      <c r="G12549">
        <f t="shared" si="393"/>
        <v>1080.9765</v>
      </c>
      <c r="H12549">
        <v>2</v>
      </c>
      <c r="I12549" s="17">
        <v>45038</v>
      </c>
      <c r="J12549" s="17">
        <v>45043</v>
      </c>
      <c r="K12549" t="s">
        <v>21</v>
      </c>
      <c r="L12549" t="s">
        <v>22</v>
      </c>
      <c r="M12549">
        <v>454.85</v>
      </c>
      <c r="N12549" t="s">
        <v>34</v>
      </c>
    </row>
    <row r="12550" spans="1:14" ht="14.25" customHeight="1" x14ac:dyDescent="0.3">
      <c r="A12550" t="s">
        <v>1508</v>
      </c>
      <c r="B12550" t="s">
        <v>19</v>
      </c>
      <c r="C12550" t="s">
        <v>26</v>
      </c>
      <c r="D12550">
        <v>1896.7</v>
      </c>
      <c r="E12550">
        <v>0.12</v>
      </c>
      <c r="F12550">
        <f t="shared" si="392"/>
        <v>227.60399999999998</v>
      </c>
      <c r="G12550">
        <f t="shared" si="393"/>
        <v>1669.096</v>
      </c>
      <c r="H12550">
        <v>2</v>
      </c>
      <c r="I12550" s="17">
        <v>45535</v>
      </c>
      <c r="J12550" s="17">
        <v>45536</v>
      </c>
      <c r="K12550" t="s">
        <v>31</v>
      </c>
      <c r="L12550" t="s">
        <v>27</v>
      </c>
      <c r="M12550">
        <v>406.41</v>
      </c>
      <c r="N12550" t="s">
        <v>23</v>
      </c>
    </row>
    <row r="12551" spans="1:14" ht="14.25" customHeight="1" x14ac:dyDescent="0.3">
      <c r="A12551" t="s">
        <v>292</v>
      </c>
      <c r="B12551" t="s">
        <v>13</v>
      </c>
      <c r="C12551" t="s">
        <v>26</v>
      </c>
      <c r="D12551">
        <v>1897.67</v>
      </c>
      <c r="E12551">
        <v>0.14000000000000001</v>
      </c>
      <c r="F12551">
        <f t="shared" si="392"/>
        <v>265.67380000000003</v>
      </c>
      <c r="G12551">
        <f t="shared" si="393"/>
        <v>1631.9962</v>
      </c>
      <c r="H12551">
        <v>2</v>
      </c>
      <c r="I12551" s="17">
        <v>44954</v>
      </c>
      <c r="J12551" s="17">
        <v>44959</v>
      </c>
      <c r="K12551" t="s">
        <v>31</v>
      </c>
      <c r="L12551" t="s">
        <v>16</v>
      </c>
      <c r="M12551">
        <v>106.36</v>
      </c>
      <c r="N12551" t="s">
        <v>28</v>
      </c>
    </row>
    <row r="12552" spans="1:14" ht="14.25" customHeight="1" x14ac:dyDescent="0.3">
      <c r="A12552" t="s">
        <v>183</v>
      </c>
      <c r="B12552" t="s">
        <v>13</v>
      </c>
      <c r="C12552" t="s">
        <v>33</v>
      </c>
      <c r="D12552">
        <v>1898.45</v>
      </c>
      <c r="E12552">
        <v>0.03</v>
      </c>
      <c r="F12552">
        <f t="shared" si="392"/>
        <v>56.953499999999998</v>
      </c>
      <c r="G12552">
        <f t="shared" si="393"/>
        <v>1841.4965</v>
      </c>
      <c r="H12552">
        <v>2</v>
      </c>
      <c r="I12552" s="17">
        <v>44982</v>
      </c>
      <c r="J12552" s="17">
        <v>44987</v>
      </c>
      <c r="K12552" t="s">
        <v>21</v>
      </c>
      <c r="L12552" t="s">
        <v>22</v>
      </c>
      <c r="M12552">
        <v>408.16</v>
      </c>
      <c r="N12552" t="s">
        <v>23</v>
      </c>
    </row>
    <row r="12553" spans="1:14" ht="14.25" customHeight="1" x14ac:dyDescent="0.3">
      <c r="A12553" t="s">
        <v>8037</v>
      </c>
      <c r="B12553" t="s">
        <v>13</v>
      </c>
      <c r="C12553" t="s">
        <v>20</v>
      </c>
      <c r="D12553">
        <v>1899.49</v>
      </c>
      <c r="E12553">
        <v>0.17</v>
      </c>
      <c r="F12553">
        <f t="shared" si="392"/>
        <v>322.91330000000005</v>
      </c>
      <c r="G12553">
        <f t="shared" si="393"/>
        <v>1576.5767000000001</v>
      </c>
      <c r="H12553">
        <v>2</v>
      </c>
      <c r="I12553" s="17">
        <v>45003</v>
      </c>
      <c r="J12553" s="17">
        <v>45004</v>
      </c>
      <c r="K12553" t="s">
        <v>15</v>
      </c>
      <c r="L12553" t="s">
        <v>16</v>
      </c>
      <c r="M12553">
        <v>116.58</v>
      </c>
      <c r="N12553" t="s">
        <v>17</v>
      </c>
    </row>
    <row r="12554" spans="1:14" ht="14.25" customHeight="1" x14ac:dyDescent="0.3">
      <c r="A12554" t="s">
        <v>4846</v>
      </c>
      <c r="B12554" t="s">
        <v>19</v>
      </c>
      <c r="C12554" t="s">
        <v>20</v>
      </c>
      <c r="D12554">
        <v>1899.5</v>
      </c>
      <c r="E12554">
        <v>0.21</v>
      </c>
      <c r="F12554">
        <f t="shared" si="392"/>
        <v>398.89499999999998</v>
      </c>
      <c r="G12554">
        <f t="shared" si="393"/>
        <v>1500.605</v>
      </c>
      <c r="H12554">
        <v>2</v>
      </c>
      <c r="I12554" s="17">
        <v>45446</v>
      </c>
      <c r="J12554" s="17">
        <v>45447</v>
      </c>
      <c r="K12554" t="s">
        <v>15</v>
      </c>
      <c r="L12554" t="s">
        <v>27</v>
      </c>
      <c r="M12554">
        <v>385.19</v>
      </c>
      <c r="N12554" t="s">
        <v>39</v>
      </c>
    </row>
    <row r="12555" spans="1:14" ht="14.25" customHeight="1" x14ac:dyDescent="0.3">
      <c r="A12555" t="s">
        <v>1446</v>
      </c>
      <c r="B12555" t="s">
        <v>19</v>
      </c>
      <c r="C12555" t="s">
        <v>20</v>
      </c>
      <c r="D12555">
        <v>1900.55</v>
      </c>
      <c r="E12555">
        <v>0.48</v>
      </c>
      <c r="F12555">
        <f t="shared" si="392"/>
        <v>912.2639999999999</v>
      </c>
      <c r="G12555">
        <f t="shared" si="393"/>
        <v>988.28600000000006</v>
      </c>
      <c r="H12555">
        <v>2</v>
      </c>
      <c r="I12555" s="17">
        <v>45474</v>
      </c>
      <c r="J12555" s="17">
        <v>45481</v>
      </c>
      <c r="K12555" t="s">
        <v>15</v>
      </c>
      <c r="L12555" t="s">
        <v>22</v>
      </c>
      <c r="M12555">
        <v>295.14</v>
      </c>
      <c r="N12555" t="s">
        <v>34</v>
      </c>
    </row>
    <row r="12556" spans="1:14" ht="14.25" customHeight="1" x14ac:dyDescent="0.3">
      <c r="A12556" t="s">
        <v>3561</v>
      </c>
      <c r="B12556" t="s">
        <v>19</v>
      </c>
      <c r="C12556" t="s">
        <v>33</v>
      </c>
      <c r="D12556">
        <v>1907.75</v>
      </c>
      <c r="E12556">
        <v>0.48</v>
      </c>
      <c r="F12556">
        <f t="shared" si="392"/>
        <v>915.71999999999991</v>
      </c>
      <c r="G12556">
        <f t="shared" si="393"/>
        <v>992.03000000000009</v>
      </c>
      <c r="H12556">
        <v>2</v>
      </c>
      <c r="I12556" s="17">
        <v>45450</v>
      </c>
      <c r="J12556" s="17">
        <v>45452</v>
      </c>
      <c r="K12556" t="s">
        <v>31</v>
      </c>
      <c r="L12556" t="s">
        <v>22</v>
      </c>
      <c r="M12556">
        <v>511.86</v>
      </c>
      <c r="N12556" t="s">
        <v>28</v>
      </c>
    </row>
    <row r="12557" spans="1:14" ht="14.25" customHeight="1" x14ac:dyDescent="0.3">
      <c r="A12557" t="s">
        <v>2302</v>
      </c>
      <c r="B12557" t="s">
        <v>19</v>
      </c>
      <c r="C12557" t="s">
        <v>33</v>
      </c>
      <c r="D12557">
        <v>1908.89</v>
      </c>
      <c r="E12557">
        <v>0.4</v>
      </c>
      <c r="F12557">
        <f t="shared" si="392"/>
        <v>763.55600000000004</v>
      </c>
      <c r="G12557">
        <f t="shared" si="393"/>
        <v>1145.3340000000001</v>
      </c>
      <c r="H12557">
        <v>2</v>
      </c>
      <c r="I12557" s="17">
        <v>45517</v>
      </c>
      <c r="J12557" s="17">
        <v>45522</v>
      </c>
      <c r="K12557" t="s">
        <v>21</v>
      </c>
      <c r="L12557" t="s">
        <v>16</v>
      </c>
      <c r="M12557">
        <v>224.05</v>
      </c>
      <c r="N12557" t="s">
        <v>34</v>
      </c>
    </row>
    <row r="12558" spans="1:14" ht="14.25" customHeight="1" x14ac:dyDescent="0.3">
      <c r="A12558" t="s">
        <v>8160</v>
      </c>
      <c r="B12558" t="s">
        <v>41</v>
      </c>
      <c r="C12558" t="s">
        <v>14</v>
      </c>
      <c r="D12558">
        <v>1910.8</v>
      </c>
      <c r="E12558">
        <v>0.36</v>
      </c>
      <c r="F12558">
        <f t="shared" si="392"/>
        <v>687.88799999999992</v>
      </c>
      <c r="G12558">
        <f t="shared" si="393"/>
        <v>1222.912</v>
      </c>
      <c r="H12558">
        <v>2</v>
      </c>
      <c r="I12558" s="17">
        <v>45253</v>
      </c>
      <c r="J12558" s="17">
        <v>45260</v>
      </c>
      <c r="K12558" t="s">
        <v>31</v>
      </c>
      <c r="L12558" t="s">
        <v>16</v>
      </c>
      <c r="M12558">
        <v>522.48</v>
      </c>
      <c r="N12558" t="s">
        <v>28</v>
      </c>
    </row>
    <row r="12559" spans="1:14" ht="14.25" customHeight="1" x14ac:dyDescent="0.3">
      <c r="A12559" t="s">
        <v>6481</v>
      </c>
      <c r="B12559" t="s">
        <v>13</v>
      </c>
      <c r="C12559" t="s">
        <v>14</v>
      </c>
      <c r="D12559">
        <v>1913.13</v>
      </c>
      <c r="E12559">
        <v>0.18</v>
      </c>
      <c r="F12559">
        <f t="shared" si="392"/>
        <v>344.36340000000001</v>
      </c>
      <c r="G12559">
        <f t="shared" si="393"/>
        <v>1568.7666000000002</v>
      </c>
      <c r="H12559">
        <v>2</v>
      </c>
      <c r="I12559" s="17">
        <v>45418</v>
      </c>
      <c r="J12559" s="17">
        <v>45420</v>
      </c>
      <c r="K12559" t="s">
        <v>31</v>
      </c>
      <c r="L12559" t="s">
        <v>22</v>
      </c>
      <c r="M12559">
        <v>338.69</v>
      </c>
      <c r="N12559" t="s">
        <v>48</v>
      </c>
    </row>
    <row r="12560" spans="1:14" ht="14.25" customHeight="1" x14ac:dyDescent="0.3">
      <c r="A12560" t="s">
        <v>2163</v>
      </c>
      <c r="B12560" t="s">
        <v>25</v>
      </c>
      <c r="C12560" t="s">
        <v>36</v>
      </c>
      <c r="D12560">
        <v>1913.6</v>
      </c>
      <c r="E12560">
        <v>0.16</v>
      </c>
      <c r="F12560">
        <f t="shared" si="392"/>
        <v>306.17599999999999</v>
      </c>
      <c r="G12560">
        <f t="shared" si="393"/>
        <v>1607.424</v>
      </c>
      <c r="H12560">
        <v>2</v>
      </c>
      <c r="I12560" s="17">
        <v>45475</v>
      </c>
      <c r="J12560" s="17">
        <v>45479</v>
      </c>
      <c r="K12560" t="s">
        <v>15</v>
      </c>
      <c r="L12560" t="s">
        <v>22</v>
      </c>
      <c r="M12560">
        <v>243.87</v>
      </c>
      <c r="N12560" t="s">
        <v>34</v>
      </c>
    </row>
    <row r="12561" spans="1:14" ht="14.25" customHeight="1" x14ac:dyDescent="0.3">
      <c r="A12561" t="s">
        <v>8650</v>
      </c>
      <c r="B12561" t="s">
        <v>19</v>
      </c>
      <c r="C12561" t="s">
        <v>20</v>
      </c>
      <c r="D12561">
        <v>1914.64</v>
      </c>
      <c r="E12561">
        <v>0.43</v>
      </c>
      <c r="F12561">
        <f t="shared" si="392"/>
        <v>823.29520000000002</v>
      </c>
      <c r="G12561">
        <f t="shared" si="393"/>
        <v>1091.3448000000001</v>
      </c>
      <c r="H12561">
        <v>2</v>
      </c>
      <c r="I12561" s="17">
        <v>45584</v>
      </c>
      <c r="J12561" s="17">
        <v>45586</v>
      </c>
      <c r="K12561" t="s">
        <v>21</v>
      </c>
      <c r="L12561" t="s">
        <v>16</v>
      </c>
      <c r="M12561">
        <v>400.79</v>
      </c>
      <c r="N12561" t="s">
        <v>17</v>
      </c>
    </row>
    <row r="12562" spans="1:14" ht="14.25" customHeight="1" x14ac:dyDescent="0.3">
      <c r="A12562" t="s">
        <v>14194</v>
      </c>
      <c r="B12562" t="s">
        <v>19</v>
      </c>
      <c r="C12562" t="s">
        <v>36</v>
      </c>
      <c r="D12562">
        <v>1914.72</v>
      </c>
      <c r="E12562">
        <v>0.2</v>
      </c>
      <c r="F12562">
        <f t="shared" si="392"/>
        <v>382.94400000000002</v>
      </c>
      <c r="G12562">
        <f t="shared" si="393"/>
        <v>1531.7760000000001</v>
      </c>
      <c r="H12562">
        <v>2</v>
      </c>
      <c r="I12562" s="17">
        <v>45398</v>
      </c>
      <c r="J12562" s="17">
        <v>45404</v>
      </c>
      <c r="K12562" t="s">
        <v>21</v>
      </c>
      <c r="L12562" t="s">
        <v>16</v>
      </c>
      <c r="M12562">
        <v>480.02</v>
      </c>
      <c r="N12562" t="s">
        <v>48</v>
      </c>
    </row>
    <row r="12563" spans="1:14" ht="14.25" customHeight="1" x14ac:dyDescent="0.3">
      <c r="A12563" t="s">
        <v>8955</v>
      </c>
      <c r="B12563" t="s">
        <v>13</v>
      </c>
      <c r="C12563" t="s">
        <v>36</v>
      </c>
      <c r="D12563">
        <v>1921.5</v>
      </c>
      <c r="E12563">
        <v>0</v>
      </c>
      <c r="F12563">
        <f t="shared" si="392"/>
        <v>0</v>
      </c>
      <c r="G12563">
        <f t="shared" si="393"/>
        <v>1921.5</v>
      </c>
      <c r="H12563">
        <v>2</v>
      </c>
      <c r="I12563" s="17">
        <v>45419</v>
      </c>
      <c r="J12563" s="17">
        <v>45420</v>
      </c>
      <c r="K12563" t="s">
        <v>15</v>
      </c>
      <c r="L12563" t="s">
        <v>27</v>
      </c>
      <c r="M12563">
        <v>356.73</v>
      </c>
      <c r="N12563" t="s">
        <v>17</v>
      </c>
    </row>
    <row r="12564" spans="1:14" ht="14.25" customHeight="1" x14ac:dyDescent="0.3">
      <c r="A12564" t="s">
        <v>4916</v>
      </c>
      <c r="B12564" t="s">
        <v>25</v>
      </c>
      <c r="C12564" t="s">
        <v>20</v>
      </c>
      <c r="D12564">
        <v>1931.59</v>
      </c>
      <c r="E12564">
        <v>0.42</v>
      </c>
      <c r="F12564">
        <f t="shared" si="392"/>
        <v>811.26779999999997</v>
      </c>
      <c r="G12564">
        <f t="shared" si="393"/>
        <v>1120.3222000000001</v>
      </c>
      <c r="H12564">
        <v>2</v>
      </c>
      <c r="I12564" s="17">
        <v>45549</v>
      </c>
      <c r="J12564" s="17">
        <v>45552</v>
      </c>
      <c r="K12564" t="s">
        <v>21</v>
      </c>
      <c r="L12564" t="s">
        <v>27</v>
      </c>
      <c r="M12564">
        <v>169.82</v>
      </c>
      <c r="N12564" t="s">
        <v>34</v>
      </c>
    </row>
    <row r="12565" spans="1:14" ht="14.25" customHeight="1" x14ac:dyDescent="0.3">
      <c r="A12565" t="s">
        <v>3887</v>
      </c>
      <c r="B12565" t="s">
        <v>19</v>
      </c>
      <c r="C12565" t="s">
        <v>36</v>
      </c>
      <c r="D12565">
        <v>1938.28</v>
      </c>
      <c r="E12565">
        <v>0.4</v>
      </c>
      <c r="F12565">
        <f t="shared" si="392"/>
        <v>775.31200000000001</v>
      </c>
      <c r="G12565">
        <f t="shared" si="393"/>
        <v>1162.9679999999998</v>
      </c>
      <c r="H12565">
        <v>2</v>
      </c>
      <c r="I12565" s="17">
        <v>45132</v>
      </c>
      <c r="J12565" s="17">
        <v>45138</v>
      </c>
      <c r="K12565" t="s">
        <v>21</v>
      </c>
      <c r="L12565" t="s">
        <v>22</v>
      </c>
      <c r="M12565">
        <v>391.43</v>
      </c>
      <c r="N12565" t="s">
        <v>34</v>
      </c>
    </row>
    <row r="12566" spans="1:14" ht="14.25" customHeight="1" x14ac:dyDescent="0.3">
      <c r="A12566" t="s">
        <v>4481</v>
      </c>
      <c r="B12566" t="s">
        <v>19</v>
      </c>
      <c r="C12566" t="s">
        <v>14</v>
      </c>
      <c r="D12566">
        <v>1941.03</v>
      </c>
      <c r="E12566">
        <v>0.3</v>
      </c>
      <c r="F12566">
        <f t="shared" si="392"/>
        <v>582.30899999999997</v>
      </c>
      <c r="G12566">
        <f t="shared" si="393"/>
        <v>1358.721</v>
      </c>
      <c r="H12566">
        <v>2</v>
      </c>
      <c r="I12566" s="17">
        <v>45579</v>
      </c>
      <c r="J12566" s="17">
        <v>45585</v>
      </c>
      <c r="K12566" t="s">
        <v>21</v>
      </c>
      <c r="L12566" t="s">
        <v>16</v>
      </c>
      <c r="M12566">
        <v>253.58</v>
      </c>
      <c r="N12566" t="s">
        <v>17</v>
      </c>
    </row>
    <row r="12567" spans="1:14" ht="14.25" customHeight="1" x14ac:dyDescent="0.3">
      <c r="A12567" t="s">
        <v>3734</v>
      </c>
      <c r="B12567" t="s">
        <v>41</v>
      </c>
      <c r="C12567" t="s">
        <v>26</v>
      </c>
      <c r="D12567">
        <v>1942.93</v>
      </c>
      <c r="E12567">
        <v>0.28999999999999998</v>
      </c>
      <c r="F12567">
        <f t="shared" si="392"/>
        <v>563.44970000000001</v>
      </c>
      <c r="G12567">
        <f t="shared" si="393"/>
        <v>1379.4803000000002</v>
      </c>
      <c r="H12567">
        <v>2</v>
      </c>
      <c r="I12567" s="17">
        <v>45076</v>
      </c>
      <c r="J12567" s="17">
        <v>45079</v>
      </c>
      <c r="K12567" t="s">
        <v>21</v>
      </c>
      <c r="L12567" t="s">
        <v>22</v>
      </c>
      <c r="M12567">
        <v>492.69</v>
      </c>
      <c r="N12567" t="s">
        <v>23</v>
      </c>
    </row>
    <row r="12568" spans="1:14" ht="14.25" customHeight="1" x14ac:dyDescent="0.3">
      <c r="A12568" t="s">
        <v>4953</v>
      </c>
      <c r="B12568" t="s">
        <v>25</v>
      </c>
      <c r="C12568" t="s">
        <v>36</v>
      </c>
      <c r="D12568">
        <v>1945.71</v>
      </c>
      <c r="E12568">
        <v>0.32</v>
      </c>
      <c r="F12568">
        <f t="shared" si="392"/>
        <v>622.62720000000002</v>
      </c>
      <c r="G12568">
        <f t="shared" si="393"/>
        <v>1323.0828000000001</v>
      </c>
      <c r="H12568">
        <v>2</v>
      </c>
      <c r="I12568" s="17">
        <v>45411</v>
      </c>
      <c r="J12568" s="17">
        <v>45415</v>
      </c>
      <c r="K12568" t="s">
        <v>21</v>
      </c>
      <c r="L12568" t="s">
        <v>16</v>
      </c>
      <c r="M12568">
        <v>451.43</v>
      </c>
      <c r="N12568" t="s">
        <v>34</v>
      </c>
    </row>
    <row r="12569" spans="1:14" ht="14.25" customHeight="1" x14ac:dyDescent="0.3">
      <c r="A12569" t="s">
        <v>11503</v>
      </c>
      <c r="B12569" t="s">
        <v>19</v>
      </c>
      <c r="C12569" t="s">
        <v>26</v>
      </c>
      <c r="D12569">
        <v>1950.49</v>
      </c>
      <c r="E12569">
        <v>0.34</v>
      </c>
      <c r="F12569">
        <f t="shared" si="392"/>
        <v>663.16660000000002</v>
      </c>
      <c r="G12569">
        <f t="shared" si="393"/>
        <v>1287.3234</v>
      </c>
      <c r="H12569">
        <v>2</v>
      </c>
      <c r="I12569" s="17">
        <v>45614</v>
      </c>
      <c r="J12569" s="17">
        <v>45620</v>
      </c>
      <c r="K12569" t="s">
        <v>31</v>
      </c>
      <c r="L12569" t="s">
        <v>22</v>
      </c>
      <c r="M12569">
        <v>569.28</v>
      </c>
      <c r="N12569" t="s">
        <v>39</v>
      </c>
    </row>
    <row r="12570" spans="1:14" ht="14.25" customHeight="1" x14ac:dyDescent="0.3">
      <c r="A12570" t="s">
        <v>10173</v>
      </c>
      <c r="B12570" t="s">
        <v>25</v>
      </c>
      <c r="C12570" t="s">
        <v>33</v>
      </c>
      <c r="D12570">
        <v>1950.95</v>
      </c>
      <c r="E12570">
        <v>0.09</v>
      </c>
      <c r="F12570">
        <f t="shared" si="392"/>
        <v>175.5855</v>
      </c>
      <c r="G12570">
        <f t="shared" si="393"/>
        <v>1775.3645000000001</v>
      </c>
      <c r="H12570">
        <v>2</v>
      </c>
      <c r="I12570" s="17">
        <v>44932</v>
      </c>
      <c r="J12570" s="17">
        <v>44935</v>
      </c>
      <c r="K12570" t="s">
        <v>15</v>
      </c>
      <c r="L12570" t="s">
        <v>16</v>
      </c>
      <c r="M12570">
        <v>315.66000000000003</v>
      </c>
      <c r="N12570" t="s">
        <v>39</v>
      </c>
    </row>
    <row r="12571" spans="1:14" ht="14.25" customHeight="1" x14ac:dyDescent="0.3">
      <c r="A12571" t="s">
        <v>4094</v>
      </c>
      <c r="B12571" t="s">
        <v>25</v>
      </c>
      <c r="C12571" t="s">
        <v>20</v>
      </c>
      <c r="D12571">
        <v>1953.21</v>
      </c>
      <c r="E12571">
        <v>0.25</v>
      </c>
      <c r="F12571">
        <f t="shared" si="392"/>
        <v>488.30250000000001</v>
      </c>
      <c r="G12571">
        <f t="shared" si="393"/>
        <v>1464.9075</v>
      </c>
      <c r="H12571">
        <v>2</v>
      </c>
      <c r="I12571" s="17">
        <v>45362</v>
      </c>
      <c r="J12571" s="17">
        <v>45365</v>
      </c>
      <c r="K12571" t="s">
        <v>31</v>
      </c>
      <c r="L12571" t="s">
        <v>16</v>
      </c>
      <c r="M12571">
        <v>297.2</v>
      </c>
      <c r="N12571" t="s">
        <v>28</v>
      </c>
    </row>
    <row r="12572" spans="1:14" ht="14.25" customHeight="1" x14ac:dyDescent="0.3">
      <c r="A12572" t="s">
        <v>5354</v>
      </c>
      <c r="B12572" t="s">
        <v>41</v>
      </c>
      <c r="C12572" t="s">
        <v>14</v>
      </c>
      <c r="D12572">
        <v>1957.75</v>
      </c>
      <c r="E12572">
        <v>0.45</v>
      </c>
      <c r="F12572">
        <f t="shared" si="392"/>
        <v>880.98750000000007</v>
      </c>
      <c r="G12572">
        <f t="shared" si="393"/>
        <v>1076.7624999999998</v>
      </c>
      <c r="H12572">
        <v>2</v>
      </c>
      <c r="I12572" s="17">
        <v>45604</v>
      </c>
      <c r="J12572" s="17">
        <v>45606</v>
      </c>
      <c r="K12572" t="s">
        <v>21</v>
      </c>
      <c r="L12572" t="s">
        <v>16</v>
      </c>
      <c r="M12572">
        <v>494.55</v>
      </c>
      <c r="N12572" t="s">
        <v>39</v>
      </c>
    </row>
    <row r="12573" spans="1:14" ht="14.25" customHeight="1" x14ac:dyDescent="0.3">
      <c r="A12573" t="s">
        <v>5363</v>
      </c>
      <c r="B12573" t="s">
        <v>41</v>
      </c>
      <c r="C12573" t="s">
        <v>20</v>
      </c>
      <c r="D12573">
        <v>1960.29</v>
      </c>
      <c r="E12573">
        <v>0.41</v>
      </c>
      <c r="F12573">
        <f t="shared" si="392"/>
        <v>803.71889999999996</v>
      </c>
      <c r="G12573">
        <f t="shared" si="393"/>
        <v>1156.5711000000001</v>
      </c>
      <c r="H12573">
        <v>2</v>
      </c>
      <c r="I12573" s="17">
        <v>45251</v>
      </c>
      <c r="J12573" s="17">
        <v>45258</v>
      </c>
      <c r="K12573" t="s">
        <v>15</v>
      </c>
      <c r="L12573" t="s">
        <v>16</v>
      </c>
      <c r="M12573">
        <v>240.18</v>
      </c>
      <c r="N12573" t="s">
        <v>48</v>
      </c>
    </row>
    <row r="12574" spans="1:14" ht="14.25" customHeight="1" x14ac:dyDescent="0.3">
      <c r="A12574" t="s">
        <v>13030</v>
      </c>
      <c r="B12574" t="s">
        <v>41</v>
      </c>
      <c r="C12574" t="s">
        <v>36</v>
      </c>
      <c r="D12574">
        <v>1964.58</v>
      </c>
      <c r="E12574">
        <v>0.05</v>
      </c>
      <c r="F12574">
        <f t="shared" si="392"/>
        <v>98.228999999999999</v>
      </c>
      <c r="G12574">
        <f t="shared" si="393"/>
        <v>1866.3509999999999</v>
      </c>
      <c r="H12574">
        <v>2</v>
      </c>
      <c r="I12574" s="17">
        <v>45637</v>
      </c>
      <c r="J12574" s="17">
        <v>45644</v>
      </c>
      <c r="K12574" t="s">
        <v>21</v>
      </c>
      <c r="L12574" t="s">
        <v>22</v>
      </c>
      <c r="M12574">
        <v>123.11</v>
      </c>
      <c r="N12574" t="s">
        <v>28</v>
      </c>
    </row>
    <row r="12575" spans="1:14" ht="14.25" customHeight="1" x14ac:dyDescent="0.3">
      <c r="A12575" t="s">
        <v>258</v>
      </c>
      <c r="B12575" t="s">
        <v>41</v>
      </c>
      <c r="C12575" t="s">
        <v>33</v>
      </c>
      <c r="D12575">
        <v>1967.83</v>
      </c>
      <c r="E12575">
        <v>0.19</v>
      </c>
      <c r="F12575">
        <f t="shared" si="392"/>
        <v>373.8877</v>
      </c>
      <c r="G12575">
        <f t="shared" si="393"/>
        <v>1593.9422999999999</v>
      </c>
      <c r="H12575">
        <v>2</v>
      </c>
      <c r="I12575" s="17">
        <v>45271</v>
      </c>
      <c r="J12575" s="17">
        <v>45273</v>
      </c>
      <c r="K12575" t="s">
        <v>21</v>
      </c>
      <c r="L12575" t="s">
        <v>22</v>
      </c>
      <c r="M12575">
        <v>150.44999999999999</v>
      </c>
      <c r="N12575" t="s">
        <v>48</v>
      </c>
    </row>
    <row r="12576" spans="1:14" ht="14.25" customHeight="1" x14ac:dyDescent="0.3">
      <c r="A12576" t="s">
        <v>735</v>
      </c>
      <c r="B12576" t="s">
        <v>25</v>
      </c>
      <c r="C12576" t="s">
        <v>36</v>
      </c>
      <c r="D12576">
        <v>1968.05</v>
      </c>
      <c r="E12576">
        <v>0.04</v>
      </c>
      <c r="F12576">
        <f t="shared" si="392"/>
        <v>78.721999999999994</v>
      </c>
      <c r="G12576">
        <f t="shared" si="393"/>
        <v>1889.328</v>
      </c>
      <c r="H12576">
        <v>2</v>
      </c>
      <c r="I12576" s="17">
        <v>45011</v>
      </c>
      <c r="J12576" s="17">
        <v>45017</v>
      </c>
      <c r="K12576" t="s">
        <v>15</v>
      </c>
      <c r="L12576" t="s">
        <v>16</v>
      </c>
      <c r="M12576">
        <v>391.21</v>
      </c>
      <c r="N12576" t="s">
        <v>48</v>
      </c>
    </row>
    <row r="12577" spans="1:14" ht="14.25" customHeight="1" x14ac:dyDescent="0.3">
      <c r="A12577" t="s">
        <v>7496</v>
      </c>
      <c r="B12577" t="s">
        <v>25</v>
      </c>
      <c r="C12577" t="s">
        <v>33</v>
      </c>
      <c r="D12577">
        <v>1968.25</v>
      </c>
      <c r="E12577">
        <v>0.31</v>
      </c>
      <c r="F12577">
        <f t="shared" si="392"/>
        <v>610.15750000000003</v>
      </c>
      <c r="G12577">
        <f t="shared" si="393"/>
        <v>1358.0925</v>
      </c>
      <c r="H12577">
        <v>2</v>
      </c>
      <c r="I12577" s="17">
        <v>45388</v>
      </c>
      <c r="J12577" s="17">
        <v>45393</v>
      </c>
      <c r="K12577" t="s">
        <v>15</v>
      </c>
      <c r="L12577" t="s">
        <v>22</v>
      </c>
      <c r="M12577">
        <v>313.82</v>
      </c>
      <c r="N12577" t="s">
        <v>23</v>
      </c>
    </row>
    <row r="12578" spans="1:14" ht="14.25" customHeight="1" x14ac:dyDescent="0.3">
      <c r="A12578" t="s">
        <v>12416</v>
      </c>
      <c r="B12578" t="s">
        <v>41</v>
      </c>
      <c r="C12578" t="s">
        <v>36</v>
      </c>
      <c r="D12578">
        <v>1969.2</v>
      </c>
      <c r="E12578">
        <v>0.4</v>
      </c>
      <c r="F12578">
        <f t="shared" si="392"/>
        <v>787.68000000000006</v>
      </c>
      <c r="G12578">
        <f t="shared" si="393"/>
        <v>1181.52</v>
      </c>
      <c r="H12578">
        <v>2</v>
      </c>
      <c r="I12578" s="17">
        <v>45628</v>
      </c>
      <c r="J12578" s="17">
        <v>45635</v>
      </c>
      <c r="K12578" t="s">
        <v>31</v>
      </c>
      <c r="L12578" t="s">
        <v>22</v>
      </c>
      <c r="M12578">
        <v>109.8</v>
      </c>
      <c r="N12578" t="s">
        <v>48</v>
      </c>
    </row>
    <row r="12579" spans="1:14" ht="14.25" customHeight="1" x14ac:dyDescent="0.3">
      <c r="A12579" t="s">
        <v>14213</v>
      </c>
      <c r="B12579" t="s">
        <v>19</v>
      </c>
      <c r="C12579" t="s">
        <v>20</v>
      </c>
      <c r="D12579">
        <v>1969.9</v>
      </c>
      <c r="E12579">
        <v>0.2</v>
      </c>
      <c r="F12579">
        <f t="shared" si="392"/>
        <v>393.98</v>
      </c>
      <c r="G12579">
        <f t="shared" si="393"/>
        <v>1575.92</v>
      </c>
      <c r="H12579">
        <v>2</v>
      </c>
      <c r="I12579" s="17">
        <v>45307</v>
      </c>
      <c r="J12579" s="17">
        <v>45311</v>
      </c>
      <c r="K12579" t="s">
        <v>21</v>
      </c>
      <c r="L12579" t="s">
        <v>16</v>
      </c>
      <c r="M12579">
        <v>416.39</v>
      </c>
      <c r="N12579" t="s">
        <v>17</v>
      </c>
    </row>
    <row r="12580" spans="1:14" ht="14.25" customHeight="1" x14ac:dyDescent="0.3">
      <c r="A12580" t="s">
        <v>1162</v>
      </c>
      <c r="B12580" t="s">
        <v>41</v>
      </c>
      <c r="C12580" t="s">
        <v>20</v>
      </c>
      <c r="D12580">
        <v>1974.32</v>
      </c>
      <c r="E12580">
        <v>0.33</v>
      </c>
      <c r="F12580">
        <f t="shared" si="392"/>
        <v>651.52560000000005</v>
      </c>
      <c r="G12580">
        <f t="shared" si="393"/>
        <v>1322.7943999999998</v>
      </c>
      <c r="H12580">
        <v>2</v>
      </c>
      <c r="I12580" s="17">
        <v>45586</v>
      </c>
      <c r="J12580" s="17">
        <v>45592</v>
      </c>
      <c r="K12580" t="s">
        <v>15</v>
      </c>
      <c r="L12580" t="s">
        <v>27</v>
      </c>
      <c r="M12580">
        <v>529.09</v>
      </c>
      <c r="N12580" t="s">
        <v>23</v>
      </c>
    </row>
    <row r="12581" spans="1:14" ht="14.25" customHeight="1" x14ac:dyDescent="0.3">
      <c r="A12581" t="s">
        <v>12957</v>
      </c>
      <c r="B12581" t="s">
        <v>25</v>
      </c>
      <c r="C12581" t="s">
        <v>36</v>
      </c>
      <c r="D12581">
        <v>1975.33</v>
      </c>
      <c r="E12581">
        <v>0.3</v>
      </c>
      <c r="F12581">
        <f t="shared" si="392"/>
        <v>592.59899999999993</v>
      </c>
      <c r="G12581">
        <f t="shared" si="393"/>
        <v>1382.731</v>
      </c>
      <c r="H12581">
        <v>2</v>
      </c>
      <c r="I12581" s="17">
        <v>45610</v>
      </c>
      <c r="J12581" s="17">
        <v>45617</v>
      </c>
      <c r="K12581" t="s">
        <v>31</v>
      </c>
      <c r="L12581" t="s">
        <v>16</v>
      </c>
      <c r="M12581">
        <v>592.5</v>
      </c>
      <c r="N12581" t="s">
        <v>48</v>
      </c>
    </row>
    <row r="12582" spans="1:14" ht="14.25" customHeight="1" x14ac:dyDescent="0.3">
      <c r="A12582" t="s">
        <v>3373</v>
      </c>
      <c r="B12582" t="s">
        <v>13</v>
      </c>
      <c r="C12582" t="s">
        <v>14</v>
      </c>
      <c r="D12582">
        <v>1976.54</v>
      </c>
      <c r="E12582">
        <v>0.49</v>
      </c>
      <c r="F12582">
        <f t="shared" si="392"/>
        <v>968.50459999999998</v>
      </c>
      <c r="G12582">
        <f t="shared" si="393"/>
        <v>1008.0354</v>
      </c>
      <c r="H12582">
        <v>2</v>
      </c>
      <c r="I12582" s="17">
        <v>45311</v>
      </c>
      <c r="J12582" s="17">
        <v>45314</v>
      </c>
      <c r="K12582" t="s">
        <v>31</v>
      </c>
      <c r="L12582" t="s">
        <v>16</v>
      </c>
      <c r="M12582">
        <v>398.94</v>
      </c>
      <c r="N12582" t="s">
        <v>17</v>
      </c>
    </row>
    <row r="12583" spans="1:14" ht="14.25" customHeight="1" x14ac:dyDescent="0.3">
      <c r="A12583" t="s">
        <v>2983</v>
      </c>
      <c r="B12583" t="s">
        <v>41</v>
      </c>
      <c r="C12583" t="s">
        <v>26</v>
      </c>
      <c r="D12583">
        <v>1977.13</v>
      </c>
      <c r="E12583">
        <v>0.3</v>
      </c>
      <c r="F12583">
        <f t="shared" si="392"/>
        <v>593.13900000000001</v>
      </c>
      <c r="G12583">
        <f t="shared" si="393"/>
        <v>1383.991</v>
      </c>
      <c r="H12583">
        <v>2</v>
      </c>
      <c r="I12583" s="17">
        <v>45556</v>
      </c>
      <c r="J12583" s="17">
        <v>45563</v>
      </c>
      <c r="K12583" t="s">
        <v>15</v>
      </c>
      <c r="L12583" t="s">
        <v>22</v>
      </c>
      <c r="M12583">
        <v>188.65</v>
      </c>
      <c r="N12583" t="s">
        <v>28</v>
      </c>
    </row>
    <row r="12584" spans="1:14" ht="14.25" customHeight="1" x14ac:dyDescent="0.3">
      <c r="A12584" t="s">
        <v>7716</v>
      </c>
      <c r="B12584" t="s">
        <v>13</v>
      </c>
      <c r="C12584" t="s">
        <v>36</v>
      </c>
      <c r="D12584">
        <v>1988.79</v>
      </c>
      <c r="E12584">
        <v>0.15</v>
      </c>
      <c r="F12584">
        <f t="shared" si="392"/>
        <v>298.31849999999997</v>
      </c>
      <c r="G12584">
        <f t="shared" si="393"/>
        <v>1690.4715000000001</v>
      </c>
      <c r="H12584">
        <v>2</v>
      </c>
      <c r="I12584" s="17">
        <v>45365</v>
      </c>
      <c r="J12584" s="17">
        <v>45372</v>
      </c>
      <c r="K12584" t="s">
        <v>31</v>
      </c>
      <c r="L12584" t="s">
        <v>16</v>
      </c>
      <c r="M12584">
        <v>569.75</v>
      </c>
      <c r="N12584" t="s">
        <v>39</v>
      </c>
    </row>
    <row r="12585" spans="1:14" ht="14.25" customHeight="1" x14ac:dyDescent="0.3">
      <c r="A12585" t="s">
        <v>2454</v>
      </c>
      <c r="B12585" t="s">
        <v>13</v>
      </c>
      <c r="C12585" t="s">
        <v>20</v>
      </c>
      <c r="D12585">
        <v>1990.52</v>
      </c>
      <c r="E12585">
        <v>0.49</v>
      </c>
      <c r="F12585">
        <f t="shared" si="392"/>
        <v>975.35479999999995</v>
      </c>
      <c r="G12585">
        <f t="shared" si="393"/>
        <v>1015.1652</v>
      </c>
      <c r="H12585">
        <v>2</v>
      </c>
      <c r="I12585" s="17">
        <v>45597</v>
      </c>
      <c r="J12585" s="17">
        <v>45601</v>
      </c>
      <c r="K12585" t="s">
        <v>15</v>
      </c>
      <c r="L12585" t="s">
        <v>22</v>
      </c>
      <c r="M12585">
        <v>535.28</v>
      </c>
      <c r="N12585" t="s">
        <v>28</v>
      </c>
    </row>
    <row r="12586" spans="1:14" ht="14.25" customHeight="1" x14ac:dyDescent="0.3">
      <c r="A12586" t="s">
        <v>229</v>
      </c>
      <c r="B12586" t="s">
        <v>41</v>
      </c>
      <c r="C12586" t="s">
        <v>14</v>
      </c>
      <c r="D12586">
        <v>1993.89</v>
      </c>
      <c r="E12586">
        <v>0.17</v>
      </c>
      <c r="F12586">
        <f t="shared" si="392"/>
        <v>338.96130000000005</v>
      </c>
      <c r="G12586">
        <f t="shared" si="393"/>
        <v>1654.9286999999999</v>
      </c>
      <c r="H12586">
        <v>2</v>
      </c>
      <c r="I12586" s="17">
        <v>45176</v>
      </c>
      <c r="J12586" s="17">
        <v>45182</v>
      </c>
      <c r="K12586" t="s">
        <v>15</v>
      </c>
      <c r="L12586" t="s">
        <v>16</v>
      </c>
      <c r="M12586">
        <v>508.95</v>
      </c>
      <c r="N12586" t="s">
        <v>39</v>
      </c>
    </row>
    <row r="12587" spans="1:14" ht="14.25" customHeight="1" x14ac:dyDescent="0.3">
      <c r="A12587" t="s">
        <v>5956</v>
      </c>
      <c r="B12587" t="s">
        <v>41</v>
      </c>
      <c r="C12587" t="s">
        <v>26</v>
      </c>
      <c r="D12587">
        <v>2004.47</v>
      </c>
      <c r="E12587">
        <v>0.49</v>
      </c>
      <c r="F12587">
        <f t="shared" si="392"/>
        <v>982.19029999999998</v>
      </c>
      <c r="G12587">
        <f t="shared" si="393"/>
        <v>1022.2797</v>
      </c>
      <c r="H12587">
        <v>2</v>
      </c>
      <c r="I12587" s="17">
        <v>45502</v>
      </c>
      <c r="J12587" s="17">
        <v>45508</v>
      </c>
      <c r="K12587" t="s">
        <v>15</v>
      </c>
      <c r="L12587" t="s">
        <v>16</v>
      </c>
      <c r="M12587">
        <v>360.43</v>
      </c>
      <c r="N12587" t="s">
        <v>39</v>
      </c>
    </row>
    <row r="12588" spans="1:14" ht="14.25" customHeight="1" x14ac:dyDescent="0.3">
      <c r="A12588" t="s">
        <v>9934</v>
      </c>
      <c r="B12588" t="s">
        <v>25</v>
      </c>
      <c r="C12588" t="s">
        <v>14</v>
      </c>
      <c r="D12588">
        <v>2008.3</v>
      </c>
      <c r="E12588">
        <v>0.03</v>
      </c>
      <c r="F12588">
        <f t="shared" si="392"/>
        <v>60.248999999999995</v>
      </c>
      <c r="G12588">
        <f t="shared" si="393"/>
        <v>1948.0509999999999</v>
      </c>
      <c r="H12588">
        <v>2</v>
      </c>
      <c r="I12588" s="17">
        <v>45087</v>
      </c>
      <c r="J12588" s="17">
        <v>45094</v>
      </c>
      <c r="K12588" t="s">
        <v>21</v>
      </c>
      <c r="L12588" t="s">
        <v>22</v>
      </c>
      <c r="M12588">
        <v>367.08</v>
      </c>
      <c r="N12588" t="s">
        <v>17</v>
      </c>
    </row>
    <row r="12589" spans="1:14" ht="14.25" customHeight="1" x14ac:dyDescent="0.3">
      <c r="A12589" t="s">
        <v>6281</v>
      </c>
      <c r="B12589" t="s">
        <v>13</v>
      </c>
      <c r="C12589" t="s">
        <v>26</v>
      </c>
      <c r="D12589">
        <v>2011.56</v>
      </c>
      <c r="E12589">
        <v>0.18</v>
      </c>
      <c r="F12589">
        <f t="shared" si="392"/>
        <v>362.08079999999995</v>
      </c>
      <c r="G12589">
        <f t="shared" si="393"/>
        <v>1649.4792</v>
      </c>
      <c r="H12589">
        <v>2</v>
      </c>
      <c r="I12589" s="17">
        <v>44928</v>
      </c>
      <c r="J12589" s="17">
        <v>44933</v>
      </c>
      <c r="K12589" t="s">
        <v>21</v>
      </c>
      <c r="L12589" t="s">
        <v>16</v>
      </c>
      <c r="M12589">
        <v>556.96</v>
      </c>
      <c r="N12589" t="s">
        <v>34</v>
      </c>
    </row>
    <row r="12590" spans="1:14" ht="14.25" customHeight="1" x14ac:dyDescent="0.3">
      <c r="A12590" t="s">
        <v>11863</v>
      </c>
      <c r="B12590" t="s">
        <v>13</v>
      </c>
      <c r="C12590" t="s">
        <v>14</v>
      </c>
      <c r="D12590">
        <v>2011.75</v>
      </c>
      <c r="E12590">
        <v>0</v>
      </c>
      <c r="F12590">
        <f t="shared" si="392"/>
        <v>0</v>
      </c>
      <c r="G12590">
        <f t="shared" si="393"/>
        <v>2011.75</v>
      </c>
      <c r="H12590">
        <v>2</v>
      </c>
      <c r="I12590" s="17">
        <v>45495</v>
      </c>
      <c r="J12590" s="17">
        <v>45498</v>
      </c>
      <c r="K12590" t="s">
        <v>15</v>
      </c>
      <c r="L12590" t="s">
        <v>22</v>
      </c>
      <c r="M12590">
        <v>414.9</v>
      </c>
      <c r="N12590" t="s">
        <v>48</v>
      </c>
    </row>
    <row r="12591" spans="1:14" ht="14.25" customHeight="1" x14ac:dyDescent="0.3">
      <c r="A12591" t="s">
        <v>1913</v>
      </c>
      <c r="B12591" t="s">
        <v>41</v>
      </c>
      <c r="C12591" t="s">
        <v>26</v>
      </c>
      <c r="D12591">
        <v>2012.96</v>
      </c>
      <c r="E12591">
        <v>0.2</v>
      </c>
      <c r="F12591">
        <f t="shared" si="392"/>
        <v>402.59200000000004</v>
      </c>
      <c r="G12591">
        <f t="shared" si="393"/>
        <v>1610.3679999999999</v>
      </c>
      <c r="H12591">
        <v>2</v>
      </c>
      <c r="I12591" s="17">
        <v>45373</v>
      </c>
      <c r="J12591" s="17">
        <v>45376</v>
      </c>
      <c r="K12591" t="s">
        <v>21</v>
      </c>
      <c r="L12591" t="s">
        <v>27</v>
      </c>
      <c r="M12591">
        <v>383.09</v>
      </c>
      <c r="N12591" t="s">
        <v>34</v>
      </c>
    </row>
    <row r="12592" spans="1:14" ht="14.25" customHeight="1" x14ac:dyDescent="0.3">
      <c r="A12592" t="s">
        <v>6004</v>
      </c>
      <c r="B12592" t="s">
        <v>19</v>
      </c>
      <c r="C12592" t="s">
        <v>20</v>
      </c>
      <c r="D12592">
        <v>2018.65</v>
      </c>
      <c r="E12592">
        <v>0.49</v>
      </c>
      <c r="F12592">
        <f t="shared" si="392"/>
        <v>989.13850000000002</v>
      </c>
      <c r="G12592">
        <f t="shared" si="393"/>
        <v>1029.5115000000001</v>
      </c>
      <c r="H12592">
        <v>2</v>
      </c>
      <c r="I12592" s="17">
        <v>45175</v>
      </c>
      <c r="J12592" s="17">
        <v>45176</v>
      </c>
      <c r="K12592" t="s">
        <v>31</v>
      </c>
      <c r="L12592" t="s">
        <v>22</v>
      </c>
      <c r="M12592">
        <v>272.82</v>
      </c>
      <c r="N12592" t="s">
        <v>23</v>
      </c>
    </row>
    <row r="12593" spans="1:14" ht="14.25" customHeight="1" x14ac:dyDescent="0.3">
      <c r="A12593" t="s">
        <v>9271</v>
      </c>
      <c r="B12593" t="s">
        <v>25</v>
      </c>
      <c r="C12593" t="s">
        <v>26</v>
      </c>
      <c r="D12593">
        <v>2020.89</v>
      </c>
      <c r="E12593">
        <v>0.14000000000000001</v>
      </c>
      <c r="F12593">
        <f t="shared" si="392"/>
        <v>282.92460000000005</v>
      </c>
      <c r="G12593">
        <f t="shared" si="393"/>
        <v>1737.9654</v>
      </c>
      <c r="H12593">
        <v>2</v>
      </c>
      <c r="I12593" s="17">
        <v>44946</v>
      </c>
      <c r="J12593" s="17">
        <v>44950</v>
      </c>
      <c r="K12593" t="s">
        <v>21</v>
      </c>
      <c r="L12593" t="s">
        <v>16</v>
      </c>
      <c r="M12593">
        <v>599.51</v>
      </c>
      <c r="N12593" t="s">
        <v>17</v>
      </c>
    </row>
    <row r="12594" spans="1:14" ht="14.25" customHeight="1" x14ac:dyDescent="0.3">
      <c r="A12594" t="s">
        <v>3160</v>
      </c>
      <c r="B12594" t="s">
        <v>19</v>
      </c>
      <c r="C12594" t="s">
        <v>26</v>
      </c>
      <c r="D12594">
        <v>2028.01</v>
      </c>
      <c r="E12594">
        <v>0.31</v>
      </c>
      <c r="F12594">
        <f t="shared" si="392"/>
        <v>628.68309999999997</v>
      </c>
      <c r="G12594">
        <f t="shared" si="393"/>
        <v>1399.3269</v>
      </c>
      <c r="H12594">
        <v>2</v>
      </c>
      <c r="I12594" s="17">
        <v>45597</v>
      </c>
      <c r="J12594" s="17">
        <v>45604</v>
      </c>
      <c r="K12594" t="s">
        <v>21</v>
      </c>
      <c r="L12594" t="s">
        <v>16</v>
      </c>
      <c r="M12594">
        <v>531.78</v>
      </c>
      <c r="N12594" t="s">
        <v>23</v>
      </c>
    </row>
    <row r="12595" spans="1:14" ht="14.25" customHeight="1" x14ac:dyDescent="0.3">
      <c r="A12595" t="s">
        <v>11796</v>
      </c>
      <c r="B12595" t="s">
        <v>41</v>
      </c>
      <c r="C12595" t="s">
        <v>33</v>
      </c>
      <c r="D12595">
        <v>2029.53</v>
      </c>
      <c r="E12595">
        <v>0.25</v>
      </c>
      <c r="F12595">
        <f t="shared" si="392"/>
        <v>507.38249999999999</v>
      </c>
      <c r="G12595">
        <f t="shared" si="393"/>
        <v>1522.1475</v>
      </c>
      <c r="H12595">
        <v>2</v>
      </c>
      <c r="I12595" s="17">
        <v>45147</v>
      </c>
      <c r="J12595" s="17">
        <v>45152</v>
      </c>
      <c r="K12595" t="s">
        <v>15</v>
      </c>
      <c r="L12595" t="s">
        <v>16</v>
      </c>
      <c r="M12595">
        <v>277.52</v>
      </c>
      <c r="N12595" t="s">
        <v>34</v>
      </c>
    </row>
    <row r="12596" spans="1:14" ht="14.25" customHeight="1" x14ac:dyDescent="0.3">
      <c r="A12596" t="s">
        <v>3876</v>
      </c>
      <c r="B12596" t="s">
        <v>41</v>
      </c>
      <c r="C12596" t="s">
        <v>33</v>
      </c>
      <c r="D12596">
        <v>2039.83</v>
      </c>
      <c r="E12596">
        <v>7.0000000000000007E-2</v>
      </c>
      <c r="F12596">
        <f t="shared" si="392"/>
        <v>142.78810000000001</v>
      </c>
      <c r="G12596">
        <f t="shared" si="393"/>
        <v>1897.0418999999999</v>
      </c>
      <c r="H12596">
        <v>2</v>
      </c>
      <c r="I12596" s="17">
        <v>45249</v>
      </c>
      <c r="J12596" s="17">
        <v>45251</v>
      </c>
      <c r="K12596" t="s">
        <v>31</v>
      </c>
      <c r="L12596" t="s">
        <v>22</v>
      </c>
      <c r="M12596">
        <v>341.43</v>
      </c>
      <c r="N12596" t="s">
        <v>17</v>
      </c>
    </row>
    <row r="12597" spans="1:14" ht="14.25" customHeight="1" x14ac:dyDescent="0.3">
      <c r="A12597" t="s">
        <v>5114</v>
      </c>
      <c r="B12597" t="s">
        <v>25</v>
      </c>
      <c r="C12597" t="s">
        <v>33</v>
      </c>
      <c r="D12597">
        <v>2042.18</v>
      </c>
      <c r="E12597">
        <v>0.15</v>
      </c>
      <c r="F12597">
        <f t="shared" si="392"/>
        <v>306.327</v>
      </c>
      <c r="G12597">
        <f t="shared" si="393"/>
        <v>1735.8530000000001</v>
      </c>
      <c r="H12597">
        <v>2</v>
      </c>
      <c r="I12597" s="17">
        <v>45005</v>
      </c>
      <c r="J12597" s="17">
        <v>45010</v>
      </c>
      <c r="K12597" t="s">
        <v>21</v>
      </c>
      <c r="L12597" t="s">
        <v>27</v>
      </c>
      <c r="M12597">
        <v>467.29</v>
      </c>
      <c r="N12597" t="s">
        <v>39</v>
      </c>
    </row>
    <row r="12598" spans="1:14" ht="14.25" customHeight="1" x14ac:dyDescent="0.3">
      <c r="A12598" t="s">
        <v>6333</v>
      </c>
      <c r="B12598" t="s">
        <v>25</v>
      </c>
      <c r="C12598" t="s">
        <v>20</v>
      </c>
      <c r="D12598">
        <v>2044.6</v>
      </c>
      <c r="E12598">
        <v>0.46</v>
      </c>
      <c r="F12598">
        <f t="shared" si="392"/>
        <v>940.51599999999996</v>
      </c>
      <c r="G12598">
        <f t="shared" si="393"/>
        <v>1104.0839999999998</v>
      </c>
      <c r="H12598">
        <v>2</v>
      </c>
      <c r="I12598" s="17">
        <v>45643</v>
      </c>
      <c r="J12598" s="17">
        <v>45644</v>
      </c>
      <c r="K12598" t="s">
        <v>15</v>
      </c>
      <c r="L12598" t="s">
        <v>27</v>
      </c>
      <c r="M12598">
        <v>499.76</v>
      </c>
      <c r="N12598" t="s">
        <v>48</v>
      </c>
    </row>
    <row r="12599" spans="1:14" ht="14.25" customHeight="1" x14ac:dyDescent="0.3">
      <c r="A12599" t="s">
        <v>13380</v>
      </c>
      <c r="B12599" t="s">
        <v>19</v>
      </c>
      <c r="C12599" t="s">
        <v>26</v>
      </c>
      <c r="D12599">
        <v>2045.64</v>
      </c>
      <c r="E12599">
        <v>0.38</v>
      </c>
      <c r="F12599">
        <f t="shared" si="392"/>
        <v>777.34320000000002</v>
      </c>
      <c r="G12599">
        <f t="shared" si="393"/>
        <v>1268.2968000000001</v>
      </c>
      <c r="H12599">
        <v>2</v>
      </c>
      <c r="I12599" s="17">
        <v>45255</v>
      </c>
      <c r="J12599" s="17">
        <v>45258</v>
      </c>
      <c r="K12599" t="s">
        <v>31</v>
      </c>
      <c r="L12599" t="s">
        <v>16</v>
      </c>
      <c r="M12599">
        <v>314.24</v>
      </c>
      <c r="N12599" t="s">
        <v>34</v>
      </c>
    </row>
    <row r="12600" spans="1:14" ht="14.25" customHeight="1" x14ac:dyDescent="0.3">
      <c r="A12600" t="s">
        <v>1739</v>
      </c>
      <c r="B12600" t="s">
        <v>13</v>
      </c>
      <c r="C12600" t="s">
        <v>26</v>
      </c>
      <c r="D12600">
        <v>2052.4499999999998</v>
      </c>
      <c r="E12600">
        <v>0.22</v>
      </c>
      <c r="F12600">
        <f t="shared" si="392"/>
        <v>451.53899999999999</v>
      </c>
      <c r="G12600">
        <f t="shared" si="393"/>
        <v>1600.9109999999998</v>
      </c>
      <c r="H12600">
        <v>2</v>
      </c>
      <c r="I12600" s="17">
        <v>45236</v>
      </c>
      <c r="J12600" s="17">
        <v>45238</v>
      </c>
      <c r="K12600" t="s">
        <v>21</v>
      </c>
      <c r="L12600" t="s">
        <v>27</v>
      </c>
      <c r="M12600">
        <v>420.51</v>
      </c>
      <c r="N12600" t="s">
        <v>28</v>
      </c>
    </row>
    <row r="12601" spans="1:14" ht="14.25" customHeight="1" x14ac:dyDescent="0.3">
      <c r="A12601" t="s">
        <v>2933</v>
      </c>
      <c r="B12601" t="s">
        <v>41</v>
      </c>
      <c r="C12601" t="s">
        <v>33</v>
      </c>
      <c r="D12601">
        <v>2053.14</v>
      </c>
      <c r="E12601">
        <v>0.05</v>
      </c>
      <c r="F12601">
        <f t="shared" si="392"/>
        <v>102.657</v>
      </c>
      <c r="G12601">
        <f t="shared" si="393"/>
        <v>1950.4829999999999</v>
      </c>
      <c r="H12601">
        <v>2</v>
      </c>
      <c r="I12601" s="17">
        <v>45277</v>
      </c>
      <c r="J12601" s="17">
        <v>45280</v>
      </c>
      <c r="K12601" t="s">
        <v>31</v>
      </c>
      <c r="L12601" t="s">
        <v>27</v>
      </c>
      <c r="M12601">
        <v>123.56</v>
      </c>
      <c r="N12601" t="s">
        <v>48</v>
      </c>
    </row>
    <row r="12602" spans="1:14" ht="14.25" customHeight="1" x14ac:dyDescent="0.3">
      <c r="A12602" t="s">
        <v>11112</v>
      </c>
      <c r="B12602" t="s">
        <v>19</v>
      </c>
      <c r="C12602" t="s">
        <v>14</v>
      </c>
      <c r="D12602">
        <v>2054.5</v>
      </c>
      <c r="E12602">
        <v>0.36</v>
      </c>
      <c r="F12602">
        <f t="shared" si="392"/>
        <v>739.62</v>
      </c>
      <c r="G12602">
        <f t="shared" si="393"/>
        <v>1314.88</v>
      </c>
      <c r="H12602">
        <v>2</v>
      </c>
      <c r="I12602" s="17">
        <v>44990</v>
      </c>
      <c r="J12602" s="17">
        <v>44994</v>
      </c>
      <c r="K12602" t="s">
        <v>15</v>
      </c>
      <c r="L12602" t="s">
        <v>16</v>
      </c>
      <c r="M12602">
        <v>514.36</v>
      </c>
      <c r="N12602" t="s">
        <v>34</v>
      </c>
    </row>
    <row r="12603" spans="1:14" ht="14.25" customHeight="1" x14ac:dyDescent="0.3">
      <c r="A12603" t="s">
        <v>14527</v>
      </c>
      <c r="B12603" t="s">
        <v>13</v>
      </c>
      <c r="C12603" t="s">
        <v>14</v>
      </c>
      <c r="D12603">
        <v>2056.2199999999998</v>
      </c>
      <c r="E12603">
        <v>0.32</v>
      </c>
      <c r="F12603">
        <f t="shared" si="392"/>
        <v>657.99039999999991</v>
      </c>
      <c r="G12603">
        <f t="shared" si="393"/>
        <v>1398.2295999999999</v>
      </c>
      <c r="H12603">
        <v>2</v>
      </c>
      <c r="I12603" s="17">
        <v>45458</v>
      </c>
      <c r="J12603" s="17">
        <v>45463</v>
      </c>
      <c r="K12603" t="s">
        <v>21</v>
      </c>
      <c r="L12603" t="s">
        <v>22</v>
      </c>
      <c r="M12603">
        <v>462.17</v>
      </c>
      <c r="N12603" t="s">
        <v>48</v>
      </c>
    </row>
    <row r="12604" spans="1:14" ht="14.25" customHeight="1" x14ac:dyDescent="0.3">
      <c r="A12604" t="s">
        <v>2196</v>
      </c>
      <c r="B12604" t="s">
        <v>19</v>
      </c>
      <c r="C12604" t="s">
        <v>26</v>
      </c>
      <c r="D12604">
        <v>2057.62</v>
      </c>
      <c r="E12604">
        <v>0.42</v>
      </c>
      <c r="F12604">
        <f t="shared" si="392"/>
        <v>864.20039999999995</v>
      </c>
      <c r="G12604">
        <f t="shared" si="393"/>
        <v>1193.4195999999999</v>
      </c>
      <c r="H12604">
        <v>2</v>
      </c>
      <c r="I12604" s="17">
        <v>45454</v>
      </c>
      <c r="J12604" s="17">
        <v>45456</v>
      </c>
      <c r="K12604" t="s">
        <v>21</v>
      </c>
      <c r="L12604" t="s">
        <v>22</v>
      </c>
      <c r="M12604">
        <v>112.06</v>
      </c>
      <c r="N12604" t="s">
        <v>39</v>
      </c>
    </row>
    <row r="12605" spans="1:14" ht="14.25" customHeight="1" x14ac:dyDescent="0.3">
      <c r="A12605" t="s">
        <v>9632</v>
      </c>
      <c r="B12605" t="s">
        <v>13</v>
      </c>
      <c r="C12605" t="s">
        <v>26</v>
      </c>
      <c r="D12605">
        <v>2065.7600000000002</v>
      </c>
      <c r="E12605">
        <v>0.41</v>
      </c>
      <c r="F12605">
        <f t="shared" si="392"/>
        <v>846.96160000000009</v>
      </c>
      <c r="G12605">
        <f t="shared" si="393"/>
        <v>1218.7984000000001</v>
      </c>
      <c r="H12605">
        <v>2</v>
      </c>
      <c r="I12605" s="17">
        <v>45336</v>
      </c>
      <c r="J12605" s="17">
        <v>45343</v>
      </c>
      <c r="K12605" t="s">
        <v>15</v>
      </c>
      <c r="L12605" t="s">
        <v>22</v>
      </c>
      <c r="M12605">
        <v>424.34</v>
      </c>
      <c r="N12605" t="s">
        <v>17</v>
      </c>
    </row>
    <row r="12606" spans="1:14" ht="14.25" customHeight="1" x14ac:dyDescent="0.3">
      <c r="A12606" t="s">
        <v>6918</v>
      </c>
      <c r="B12606" t="s">
        <v>25</v>
      </c>
      <c r="C12606" t="s">
        <v>33</v>
      </c>
      <c r="D12606">
        <v>2068.2600000000002</v>
      </c>
      <c r="E12606">
        <v>0.49</v>
      </c>
      <c r="F12606">
        <f t="shared" si="392"/>
        <v>1013.4474000000001</v>
      </c>
      <c r="G12606">
        <f t="shared" si="393"/>
        <v>1054.8126000000002</v>
      </c>
      <c r="H12606">
        <v>2</v>
      </c>
      <c r="I12606" s="17">
        <v>45097</v>
      </c>
      <c r="J12606" s="17">
        <v>45101</v>
      </c>
      <c r="K12606" t="s">
        <v>31</v>
      </c>
      <c r="L12606" t="s">
        <v>22</v>
      </c>
      <c r="M12606">
        <v>371.52</v>
      </c>
      <c r="N12606" t="s">
        <v>23</v>
      </c>
    </row>
    <row r="12607" spans="1:14" ht="14.25" customHeight="1" x14ac:dyDescent="0.3">
      <c r="A12607" t="s">
        <v>6418</v>
      </c>
      <c r="B12607" t="s">
        <v>25</v>
      </c>
      <c r="C12607" t="s">
        <v>26</v>
      </c>
      <c r="D12607">
        <v>2070.14</v>
      </c>
      <c r="E12607">
        <v>0.47</v>
      </c>
      <c r="F12607">
        <f t="shared" si="392"/>
        <v>972.96579999999983</v>
      </c>
      <c r="G12607">
        <f t="shared" si="393"/>
        <v>1097.1741999999999</v>
      </c>
      <c r="H12607">
        <v>2</v>
      </c>
      <c r="I12607" s="17">
        <v>45195</v>
      </c>
      <c r="J12607" s="17">
        <v>45196</v>
      </c>
      <c r="K12607" t="s">
        <v>31</v>
      </c>
      <c r="L12607" t="s">
        <v>22</v>
      </c>
      <c r="M12607">
        <v>213.97</v>
      </c>
      <c r="N12607" t="s">
        <v>17</v>
      </c>
    </row>
    <row r="12608" spans="1:14" ht="14.25" customHeight="1" x14ac:dyDescent="0.3">
      <c r="A12608" t="s">
        <v>6314</v>
      </c>
      <c r="B12608" t="s">
        <v>25</v>
      </c>
      <c r="C12608" t="s">
        <v>33</v>
      </c>
      <c r="D12608">
        <v>2070.44</v>
      </c>
      <c r="E12608">
        <v>0.2</v>
      </c>
      <c r="F12608">
        <f t="shared" si="392"/>
        <v>414.08800000000002</v>
      </c>
      <c r="G12608">
        <f t="shared" si="393"/>
        <v>1656.3520000000001</v>
      </c>
      <c r="H12608">
        <v>2</v>
      </c>
      <c r="I12608" s="17">
        <v>45161</v>
      </c>
      <c r="J12608" s="17">
        <v>45162</v>
      </c>
      <c r="K12608" t="s">
        <v>31</v>
      </c>
      <c r="L12608" t="s">
        <v>22</v>
      </c>
      <c r="M12608">
        <v>577.73</v>
      </c>
      <c r="N12608" t="s">
        <v>39</v>
      </c>
    </row>
    <row r="12609" spans="1:14" ht="14.25" customHeight="1" x14ac:dyDescent="0.3">
      <c r="A12609" t="s">
        <v>12112</v>
      </c>
      <c r="B12609" t="s">
        <v>19</v>
      </c>
      <c r="C12609" t="s">
        <v>33</v>
      </c>
      <c r="D12609">
        <v>2074</v>
      </c>
      <c r="E12609">
        <v>0.18</v>
      </c>
      <c r="F12609">
        <f t="shared" si="392"/>
        <v>373.32</v>
      </c>
      <c r="G12609">
        <f t="shared" si="393"/>
        <v>1700.68</v>
      </c>
      <c r="H12609">
        <v>2</v>
      </c>
      <c r="I12609" s="17">
        <v>45104</v>
      </c>
      <c r="J12609" s="17">
        <v>45108</v>
      </c>
      <c r="K12609" t="s">
        <v>15</v>
      </c>
      <c r="L12609" t="s">
        <v>27</v>
      </c>
      <c r="M12609">
        <v>223.75</v>
      </c>
      <c r="N12609" t="s">
        <v>17</v>
      </c>
    </row>
    <row r="12610" spans="1:14" ht="14.25" customHeight="1" x14ac:dyDescent="0.3">
      <c r="A12610" t="s">
        <v>5931</v>
      </c>
      <c r="B12610" t="s">
        <v>25</v>
      </c>
      <c r="C12610" t="s">
        <v>20</v>
      </c>
      <c r="D12610">
        <v>2083.06</v>
      </c>
      <c r="E12610">
        <v>0.09</v>
      </c>
      <c r="F12610">
        <f t="shared" ref="F12610:F12673" si="394">D12610*E12610</f>
        <v>187.47539999999998</v>
      </c>
      <c r="G12610">
        <f t="shared" ref="G12610:G12673" si="395">D12610-F12610</f>
        <v>1895.5845999999999</v>
      </c>
      <c r="H12610">
        <v>2</v>
      </c>
      <c r="I12610" s="17">
        <v>45470</v>
      </c>
      <c r="J12610" s="17">
        <v>45476</v>
      </c>
      <c r="K12610" t="s">
        <v>31</v>
      </c>
      <c r="L12610" t="s">
        <v>22</v>
      </c>
      <c r="M12610">
        <v>207.32</v>
      </c>
      <c r="N12610" t="s">
        <v>39</v>
      </c>
    </row>
    <row r="12611" spans="1:14" ht="14.25" customHeight="1" x14ac:dyDescent="0.3">
      <c r="A12611" t="s">
        <v>1814</v>
      </c>
      <c r="B12611" t="s">
        <v>19</v>
      </c>
      <c r="C12611" t="s">
        <v>14</v>
      </c>
      <c r="D12611">
        <v>2084.46</v>
      </c>
      <c r="E12611">
        <v>7.0000000000000007E-2</v>
      </c>
      <c r="F12611">
        <f t="shared" si="394"/>
        <v>145.91220000000001</v>
      </c>
      <c r="G12611">
        <f t="shared" si="395"/>
        <v>1938.5478000000001</v>
      </c>
      <c r="H12611">
        <v>2</v>
      </c>
      <c r="I12611" s="17">
        <v>45360</v>
      </c>
      <c r="J12611" s="17">
        <v>45365</v>
      </c>
      <c r="K12611" t="s">
        <v>15</v>
      </c>
      <c r="L12611" t="s">
        <v>16</v>
      </c>
      <c r="M12611">
        <v>168.01</v>
      </c>
      <c r="N12611" t="s">
        <v>17</v>
      </c>
    </row>
    <row r="12612" spans="1:14" ht="14.25" customHeight="1" x14ac:dyDescent="0.3">
      <c r="A12612" t="s">
        <v>5385</v>
      </c>
      <c r="B12612" t="s">
        <v>13</v>
      </c>
      <c r="C12612" t="s">
        <v>14</v>
      </c>
      <c r="D12612">
        <v>2085.7199999999998</v>
      </c>
      <c r="E12612">
        <v>0.48</v>
      </c>
      <c r="F12612">
        <f t="shared" si="394"/>
        <v>1001.1455999999998</v>
      </c>
      <c r="G12612">
        <f t="shared" si="395"/>
        <v>1084.5744</v>
      </c>
      <c r="H12612">
        <v>2</v>
      </c>
      <c r="I12612" s="17">
        <v>45507</v>
      </c>
      <c r="J12612" s="17">
        <v>45513</v>
      </c>
      <c r="K12612" t="s">
        <v>21</v>
      </c>
      <c r="L12612" t="s">
        <v>16</v>
      </c>
      <c r="M12612">
        <v>436.31</v>
      </c>
      <c r="N12612" t="s">
        <v>17</v>
      </c>
    </row>
    <row r="12613" spans="1:14" ht="14.25" customHeight="1" x14ac:dyDescent="0.3">
      <c r="A12613" t="s">
        <v>11673</v>
      </c>
      <c r="B12613" t="s">
        <v>41</v>
      </c>
      <c r="C12613" t="s">
        <v>36</v>
      </c>
      <c r="D12613">
        <v>2086.8000000000002</v>
      </c>
      <c r="E12613">
        <v>0.37</v>
      </c>
      <c r="F12613">
        <f t="shared" si="394"/>
        <v>772.1160000000001</v>
      </c>
      <c r="G12613">
        <f t="shared" si="395"/>
        <v>1314.6840000000002</v>
      </c>
      <c r="H12613">
        <v>2</v>
      </c>
      <c r="I12613" s="17">
        <v>45531</v>
      </c>
      <c r="J12613" s="17">
        <v>45532</v>
      </c>
      <c r="K12613" t="s">
        <v>15</v>
      </c>
      <c r="L12613" t="s">
        <v>16</v>
      </c>
      <c r="M12613">
        <v>462.98</v>
      </c>
      <c r="N12613" t="s">
        <v>28</v>
      </c>
    </row>
    <row r="12614" spans="1:14" ht="14.25" customHeight="1" x14ac:dyDescent="0.3">
      <c r="A12614" t="s">
        <v>12787</v>
      </c>
      <c r="B12614" t="s">
        <v>13</v>
      </c>
      <c r="C12614" t="s">
        <v>26</v>
      </c>
      <c r="D12614">
        <v>2087.08</v>
      </c>
      <c r="E12614">
        <v>0.18</v>
      </c>
      <c r="F12614">
        <f t="shared" si="394"/>
        <v>375.67439999999999</v>
      </c>
      <c r="G12614">
        <f t="shared" si="395"/>
        <v>1711.4056</v>
      </c>
      <c r="H12614">
        <v>2</v>
      </c>
      <c r="I12614" s="17">
        <v>45413</v>
      </c>
      <c r="J12614" s="17">
        <v>45418</v>
      </c>
      <c r="K12614" t="s">
        <v>31</v>
      </c>
      <c r="L12614" t="s">
        <v>27</v>
      </c>
      <c r="M12614">
        <v>163.21</v>
      </c>
      <c r="N12614" t="s">
        <v>34</v>
      </c>
    </row>
    <row r="12615" spans="1:14" ht="14.25" customHeight="1" x14ac:dyDescent="0.3">
      <c r="A12615" t="s">
        <v>10842</v>
      </c>
      <c r="B12615" t="s">
        <v>41</v>
      </c>
      <c r="C12615" t="s">
        <v>14</v>
      </c>
      <c r="D12615">
        <v>2093.5</v>
      </c>
      <c r="E12615">
        <v>0.48</v>
      </c>
      <c r="F12615">
        <f t="shared" si="394"/>
        <v>1004.88</v>
      </c>
      <c r="G12615">
        <f t="shared" si="395"/>
        <v>1088.6199999999999</v>
      </c>
      <c r="H12615">
        <v>2</v>
      </c>
      <c r="I12615" s="17">
        <v>45186</v>
      </c>
      <c r="J12615" s="17">
        <v>45187</v>
      </c>
      <c r="K12615" t="s">
        <v>31</v>
      </c>
      <c r="L12615" t="s">
        <v>16</v>
      </c>
      <c r="M12615">
        <v>505.3</v>
      </c>
      <c r="N12615" t="s">
        <v>39</v>
      </c>
    </row>
    <row r="12616" spans="1:14" ht="14.25" customHeight="1" x14ac:dyDescent="0.3">
      <c r="A12616" t="s">
        <v>14373</v>
      </c>
      <c r="B12616" t="s">
        <v>25</v>
      </c>
      <c r="C12616" t="s">
        <v>33</v>
      </c>
      <c r="D12616">
        <v>2096.8200000000002</v>
      </c>
      <c r="E12616">
        <v>0.43</v>
      </c>
      <c r="F12616">
        <f t="shared" si="394"/>
        <v>901.63260000000002</v>
      </c>
      <c r="G12616">
        <f t="shared" si="395"/>
        <v>1195.1874000000003</v>
      </c>
      <c r="H12616">
        <v>2</v>
      </c>
      <c r="I12616" s="17">
        <v>45267</v>
      </c>
      <c r="J12616" s="17">
        <v>45270</v>
      </c>
      <c r="K12616" t="s">
        <v>15</v>
      </c>
      <c r="L12616" t="s">
        <v>22</v>
      </c>
      <c r="M12616">
        <v>317.41000000000003</v>
      </c>
      <c r="N12616" t="s">
        <v>23</v>
      </c>
    </row>
    <row r="12617" spans="1:14" ht="14.25" customHeight="1" x14ac:dyDescent="0.3">
      <c r="A12617" t="s">
        <v>11876</v>
      </c>
      <c r="B12617" t="s">
        <v>25</v>
      </c>
      <c r="C12617" t="s">
        <v>26</v>
      </c>
      <c r="D12617">
        <v>2097.69</v>
      </c>
      <c r="E12617">
        <v>0.11</v>
      </c>
      <c r="F12617">
        <f t="shared" si="394"/>
        <v>230.74590000000001</v>
      </c>
      <c r="G12617">
        <f t="shared" si="395"/>
        <v>1866.9441000000002</v>
      </c>
      <c r="H12617">
        <v>2</v>
      </c>
      <c r="I12617" s="17">
        <v>45189</v>
      </c>
      <c r="J12617" s="17">
        <v>45194</v>
      </c>
      <c r="K12617" t="s">
        <v>15</v>
      </c>
      <c r="L12617" t="s">
        <v>22</v>
      </c>
      <c r="M12617">
        <v>420.43</v>
      </c>
      <c r="N12617" t="s">
        <v>34</v>
      </c>
    </row>
    <row r="12618" spans="1:14" ht="14.25" customHeight="1" x14ac:dyDescent="0.3">
      <c r="A12618" t="s">
        <v>1202</v>
      </c>
      <c r="B12618" t="s">
        <v>13</v>
      </c>
      <c r="C12618" t="s">
        <v>36</v>
      </c>
      <c r="D12618">
        <v>2106.5300000000002</v>
      </c>
      <c r="E12618">
        <v>0.28000000000000003</v>
      </c>
      <c r="F12618">
        <f t="shared" si="394"/>
        <v>589.8284000000001</v>
      </c>
      <c r="G12618">
        <f t="shared" si="395"/>
        <v>1516.7016000000001</v>
      </c>
      <c r="H12618">
        <v>2</v>
      </c>
      <c r="I12618" s="17">
        <v>45162</v>
      </c>
      <c r="J12618" s="17">
        <v>45163</v>
      </c>
      <c r="K12618" t="s">
        <v>15</v>
      </c>
      <c r="L12618" t="s">
        <v>22</v>
      </c>
      <c r="M12618">
        <v>412.01</v>
      </c>
      <c r="N12618" t="s">
        <v>28</v>
      </c>
    </row>
    <row r="12619" spans="1:14" ht="14.25" customHeight="1" x14ac:dyDescent="0.3">
      <c r="A12619" t="s">
        <v>851</v>
      </c>
      <c r="B12619" t="s">
        <v>19</v>
      </c>
      <c r="C12619" t="s">
        <v>20</v>
      </c>
      <c r="D12619">
        <v>2115.4499999999998</v>
      </c>
      <c r="E12619">
        <v>0.13</v>
      </c>
      <c r="F12619">
        <f t="shared" si="394"/>
        <v>275.00849999999997</v>
      </c>
      <c r="G12619">
        <f t="shared" si="395"/>
        <v>1840.4414999999999</v>
      </c>
      <c r="H12619">
        <v>2</v>
      </c>
      <c r="I12619" s="17">
        <v>45078</v>
      </c>
      <c r="J12619" s="17">
        <v>45081</v>
      </c>
      <c r="K12619" t="s">
        <v>31</v>
      </c>
      <c r="L12619" t="s">
        <v>27</v>
      </c>
      <c r="M12619">
        <v>583.54</v>
      </c>
      <c r="N12619" t="s">
        <v>23</v>
      </c>
    </row>
    <row r="12620" spans="1:14" ht="14.25" customHeight="1" x14ac:dyDescent="0.3">
      <c r="A12620" t="s">
        <v>7211</v>
      </c>
      <c r="B12620" t="s">
        <v>25</v>
      </c>
      <c r="C12620" t="s">
        <v>20</v>
      </c>
      <c r="D12620">
        <v>2121.13</v>
      </c>
      <c r="E12620">
        <v>0.23</v>
      </c>
      <c r="F12620">
        <f t="shared" si="394"/>
        <v>487.85990000000004</v>
      </c>
      <c r="G12620">
        <f t="shared" si="395"/>
        <v>1633.2701000000002</v>
      </c>
      <c r="H12620">
        <v>2</v>
      </c>
      <c r="I12620" s="17">
        <v>45143</v>
      </c>
      <c r="J12620" s="17">
        <v>45146</v>
      </c>
      <c r="K12620" t="s">
        <v>15</v>
      </c>
      <c r="L12620" t="s">
        <v>22</v>
      </c>
      <c r="M12620">
        <v>566.82000000000005</v>
      </c>
      <c r="N12620" t="s">
        <v>28</v>
      </c>
    </row>
    <row r="12621" spans="1:14" ht="14.25" customHeight="1" x14ac:dyDescent="0.3">
      <c r="A12621" t="s">
        <v>7304</v>
      </c>
      <c r="B12621" t="s">
        <v>19</v>
      </c>
      <c r="C12621" t="s">
        <v>20</v>
      </c>
      <c r="D12621">
        <v>2127.33</v>
      </c>
      <c r="E12621">
        <v>0.39</v>
      </c>
      <c r="F12621">
        <f t="shared" si="394"/>
        <v>829.65869999999995</v>
      </c>
      <c r="G12621">
        <f t="shared" si="395"/>
        <v>1297.6713</v>
      </c>
      <c r="H12621">
        <v>2</v>
      </c>
      <c r="I12621" s="17">
        <v>45113</v>
      </c>
      <c r="J12621" s="17">
        <v>45115</v>
      </c>
      <c r="K12621" t="s">
        <v>15</v>
      </c>
      <c r="L12621" t="s">
        <v>16</v>
      </c>
      <c r="M12621">
        <v>140.29</v>
      </c>
      <c r="N12621" t="s">
        <v>48</v>
      </c>
    </row>
    <row r="12622" spans="1:14" ht="14.25" customHeight="1" x14ac:dyDescent="0.3">
      <c r="A12622" t="s">
        <v>6893</v>
      </c>
      <c r="B12622" t="s">
        <v>25</v>
      </c>
      <c r="C12622" t="s">
        <v>33</v>
      </c>
      <c r="D12622">
        <v>2132.5</v>
      </c>
      <c r="E12622">
        <v>0.16</v>
      </c>
      <c r="F12622">
        <f t="shared" si="394"/>
        <v>341.2</v>
      </c>
      <c r="G12622">
        <f t="shared" si="395"/>
        <v>1791.3</v>
      </c>
      <c r="H12622">
        <v>2</v>
      </c>
      <c r="I12622" s="17">
        <v>45188</v>
      </c>
      <c r="J12622" s="17">
        <v>45190</v>
      </c>
      <c r="K12622" t="s">
        <v>15</v>
      </c>
      <c r="L12622" t="s">
        <v>22</v>
      </c>
      <c r="M12622">
        <v>521.70000000000005</v>
      </c>
      <c r="N12622" t="s">
        <v>23</v>
      </c>
    </row>
    <row r="12623" spans="1:14" ht="14.25" customHeight="1" x14ac:dyDescent="0.3">
      <c r="A12623" t="s">
        <v>12470</v>
      </c>
      <c r="B12623" t="s">
        <v>41</v>
      </c>
      <c r="C12623" t="s">
        <v>14</v>
      </c>
      <c r="D12623">
        <v>2133.3000000000002</v>
      </c>
      <c r="E12623">
        <v>0.49</v>
      </c>
      <c r="F12623">
        <f t="shared" si="394"/>
        <v>1045.317</v>
      </c>
      <c r="G12623">
        <f t="shared" si="395"/>
        <v>1087.9830000000002</v>
      </c>
      <c r="H12623">
        <v>2</v>
      </c>
      <c r="I12623" s="17">
        <v>44950</v>
      </c>
      <c r="J12623" s="17">
        <v>44951</v>
      </c>
      <c r="K12623" t="s">
        <v>21</v>
      </c>
      <c r="L12623" t="s">
        <v>16</v>
      </c>
      <c r="M12623">
        <v>448.65</v>
      </c>
      <c r="N12623" t="s">
        <v>23</v>
      </c>
    </row>
    <row r="12624" spans="1:14" ht="14.25" customHeight="1" x14ac:dyDescent="0.3">
      <c r="A12624" t="s">
        <v>7327</v>
      </c>
      <c r="B12624" t="s">
        <v>41</v>
      </c>
      <c r="C12624" t="s">
        <v>26</v>
      </c>
      <c r="D12624">
        <v>2135.71</v>
      </c>
      <c r="E12624">
        <v>0.24</v>
      </c>
      <c r="F12624">
        <f t="shared" si="394"/>
        <v>512.57039999999995</v>
      </c>
      <c r="G12624">
        <f t="shared" si="395"/>
        <v>1623.1396</v>
      </c>
      <c r="H12624">
        <v>2</v>
      </c>
      <c r="I12624" s="17">
        <v>45139</v>
      </c>
      <c r="J12624" s="17">
        <v>45146</v>
      </c>
      <c r="K12624" t="s">
        <v>31</v>
      </c>
      <c r="L12624" t="s">
        <v>22</v>
      </c>
      <c r="M12624">
        <v>126.95</v>
      </c>
      <c r="N12624" t="s">
        <v>23</v>
      </c>
    </row>
    <row r="12625" spans="1:14" ht="14.25" customHeight="1" x14ac:dyDescent="0.3">
      <c r="A12625" t="s">
        <v>6083</v>
      </c>
      <c r="B12625" t="s">
        <v>13</v>
      </c>
      <c r="C12625" t="s">
        <v>14</v>
      </c>
      <c r="D12625">
        <v>2136.4</v>
      </c>
      <c r="E12625">
        <v>0.04</v>
      </c>
      <c r="F12625">
        <f t="shared" si="394"/>
        <v>85.456000000000003</v>
      </c>
      <c r="G12625">
        <f t="shared" si="395"/>
        <v>2050.944</v>
      </c>
      <c r="H12625">
        <v>2</v>
      </c>
      <c r="I12625" s="17">
        <v>45583</v>
      </c>
      <c r="J12625" s="17">
        <v>45588</v>
      </c>
      <c r="K12625" t="s">
        <v>21</v>
      </c>
      <c r="L12625" t="s">
        <v>22</v>
      </c>
      <c r="M12625">
        <v>511.96</v>
      </c>
      <c r="N12625" t="s">
        <v>17</v>
      </c>
    </row>
    <row r="12626" spans="1:14" ht="14.25" customHeight="1" x14ac:dyDescent="0.3">
      <c r="A12626" t="s">
        <v>12116</v>
      </c>
      <c r="B12626" t="s">
        <v>13</v>
      </c>
      <c r="C12626" t="s">
        <v>20</v>
      </c>
      <c r="D12626">
        <v>2140.44</v>
      </c>
      <c r="E12626">
        <v>0.34</v>
      </c>
      <c r="F12626">
        <f t="shared" si="394"/>
        <v>727.7496000000001</v>
      </c>
      <c r="G12626">
        <f t="shared" si="395"/>
        <v>1412.6904</v>
      </c>
      <c r="H12626">
        <v>2</v>
      </c>
      <c r="I12626" s="17">
        <v>45003</v>
      </c>
      <c r="J12626" s="17">
        <v>45008</v>
      </c>
      <c r="K12626" t="s">
        <v>21</v>
      </c>
      <c r="L12626" t="s">
        <v>22</v>
      </c>
      <c r="M12626">
        <v>282.57</v>
      </c>
      <c r="N12626" t="s">
        <v>34</v>
      </c>
    </row>
    <row r="12627" spans="1:14" ht="14.25" customHeight="1" x14ac:dyDescent="0.3">
      <c r="A12627" t="s">
        <v>2531</v>
      </c>
      <c r="B12627" t="s">
        <v>13</v>
      </c>
      <c r="C12627" t="s">
        <v>20</v>
      </c>
      <c r="D12627">
        <v>2146.92</v>
      </c>
      <c r="E12627">
        <v>0.47</v>
      </c>
      <c r="F12627">
        <f t="shared" si="394"/>
        <v>1009.0523999999999</v>
      </c>
      <c r="G12627">
        <f t="shared" si="395"/>
        <v>1137.8676</v>
      </c>
      <c r="H12627">
        <v>2</v>
      </c>
      <c r="I12627" s="17">
        <v>45115</v>
      </c>
      <c r="J12627" s="17">
        <v>45121</v>
      </c>
      <c r="K12627" t="s">
        <v>31</v>
      </c>
      <c r="L12627" t="s">
        <v>22</v>
      </c>
      <c r="M12627">
        <v>121.8</v>
      </c>
      <c r="N12627" t="s">
        <v>17</v>
      </c>
    </row>
    <row r="12628" spans="1:14" ht="14.25" customHeight="1" x14ac:dyDescent="0.3">
      <c r="A12628" t="s">
        <v>2742</v>
      </c>
      <c r="B12628" t="s">
        <v>19</v>
      </c>
      <c r="C12628" t="s">
        <v>36</v>
      </c>
      <c r="D12628">
        <v>2148.73</v>
      </c>
      <c r="E12628">
        <v>0.16</v>
      </c>
      <c r="F12628">
        <f t="shared" si="394"/>
        <v>343.79680000000002</v>
      </c>
      <c r="G12628">
        <f t="shared" si="395"/>
        <v>1804.9331999999999</v>
      </c>
      <c r="H12628">
        <v>2</v>
      </c>
      <c r="I12628" s="17">
        <v>45283</v>
      </c>
      <c r="J12628" s="17">
        <v>45284</v>
      </c>
      <c r="K12628" t="s">
        <v>15</v>
      </c>
      <c r="L12628" t="s">
        <v>22</v>
      </c>
      <c r="M12628">
        <v>439.91</v>
      </c>
      <c r="N12628" t="s">
        <v>48</v>
      </c>
    </row>
    <row r="12629" spans="1:14" ht="14.25" customHeight="1" x14ac:dyDescent="0.3">
      <c r="A12629" t="s">
        <v>10952</v>
      </c>
      <c r="B12629" t="s">
        <v>13</v>
      </c>
      <c r="C12629" t="s">
        <v>36</v>
      </c>
      <c r="D12629">
        <v>2151.4699999999998</v>
      </c>
      <c r="E12629">
        <v>0.03</v>
      </c>
      <c r="F12629">
        <f t="shared" si="394"/>
        <v>64.544099999999986</v>
      </c>
      <c r="G12629">
        <f t="shared" si="395"/>
        <v>2086.9258999999997</v>
      </c>
      <c r="H12629">
        <v>2</v>
      </c>
      <c r="I12629" s="17">
        <v>44957</v>
      </c>
      <c r="J12629" s="17">
        <v>44960</v>
      </c>
      <c r="K12629" t="s">
        <v>15</v>
      </c>
      <c r="L12629" t="s">
        <v>22</v>
      </c>
      <c r="M12629">
        <v>109.03</v>
      </c>
      <c r="N12629" t="s">
        <v>17</v>
      </c>
    </row>
    <row r="12630" spans="1:14" ht="14.25" customHeight="1" x14ac:dyDescent="0.3">
      <c r="A12630" t="s">
        <v>14614</v>
      </c>
      <c r="B12630" t="s">
        <v>19</v>
      </c>
      <c r="C12630" t="s">
        <v>20</v>
      </c>
      <c r="D12630">
        <v>2153.16</v>
      </c>
      <c r="E12630">
        <v>0.39</v>
      </c>
      <c r="F12630">
        <f t="shared" si="394"/>
        <v>839.73239999999998</v>
      </c>
      <c r="G12630">
        <f t="shared" si="395"/>
        <v>1313.4276</v>
      </c>
      <c r="H12630">
        <v>2</v>
      </c>
      <c r="I12630" s="17">
        <v>45536</v>
      </c>
      <c r="J12630" s="17">
        <v>45541</v>
      </c>
      <c r="K12630" t="s">
        <v>31</v>
      </c>
      <c r="L12630" t="s">
        <v>22</v>
      </c>
      <c r="M12630">
        <v>175.98</v>
      </c>
      <c r="N12630" t="s">
        <v>28</v>
      </c>
    </row>
    <row r="12631" spans="1:14" ht="14.25" customHeight="1" x14ac:dyDescent="0.3">
      <c r="A12631" t="s">
        <v>6170</v>
      </c>
      <c r="B12631" t="s">
        <v>13</v>
      </c>
      <c r="C12631" t="s">
        <v>14</v>
      </c>
      <c r="D12631">
        <v>2153.5700000000002</v>
      </c>
      <c r="E12631">
        <v>0.12</v>
      </c>
      <c r="F12631">
        <f t="shared" si="394"/>
        <v>258.42840000000001</v>
      </c>
      <c r="G12631">
        <f t="shared" si="395"/>
        <v>1895.1416000000002</v>
      </c>
      <c r="H12631">
        <v>2</v>
      </c>
      <c r="I12631" s="17">
        <v>45168</v>
      </c>
      <c r="J12631" s="17">
        <v>45172</v>
      </c>
      <c r="K12631" t="s">
        <v>31</v>
      </c>
      <c r="L12631" t="s">
        <v>16</v>
      </c>
      <c r="M12631">
        <v>191.66</v>
      </c>
      <c r="N12631" t="s">
        <v>23</v>
      </c>
    </row>
    <row r="12632" spans="1:14" ht="14.25" customHeight="1" x14ac:dyDescent="0.3">
      <c r="A12632" t="s">
        <v>9493</v>
      </c>
      <c r="B12632" t="s">
        <v>41</v>
      </c>
      <c r="C12632" t="s">
        <v>20</v>
      </c>
      <c r="D12632">
        <v>2156.9299999999998</v>
      </c>
      <c r="E12632">
        <v>0.23</v>
      </c>
      <c r="F12632">
        <f t="shared" si="394"/>
        <v>496.09389999999996</v>
      </c>
      <c r="G12632">
        <f t="shared" si="395"/>
        <v>1660.8361</v>
      </c>
      <c r="H12632">
        <v>2</v>
      </c>
      <c r="I12632" s="17">
        <v>45566</v>
      </c>
      <c r="J12632" s="17">
        <v>45567</v>
      </c>
      <c r="K12632" t="s">
        <v>21</v>
      </c>
      <c r="L12632" t="s">
        <v>27</v>
      </c>
      <c r="M12632">
        <v>430.41</v>
      </c>
      <c r="N12632" t="s">
        <v>48</v>
      </c>
    </row>
    <row r="12633" spans="1:14" ht="14.25" customHeight="1" x14ac:dyDescent="0.3">
      <c r="A12633" t="s">
        <v>10321</v>
      </c>
      <c r="B12633" t="s">
        <v>19</v>
      </c>
      <c r="C12633" t="s">
        <v>20</v>
      </c>
      <c r="D12633">
        <v>2158.54</v>
      </c>
      <c r="E12633">
        <v>0.09</v>
      </c>
      <c r="F12633">
        <f t="shared" si="394"/>
        <v>194.26859999999999</v>
      </c>
      <c r="G12633">
        <f t="shared" si="395"/>
        <v>1964.2714000000001</v>
      </c>
      <c r="H12633">
        <v>2</v>
      </c>
      <c r="I12633" s="17">
        <v>45113</v>
      </c>
      <c r="J12633" s="17">
        <v>45116</v>
      </c>
      <c r="K12633" t="s">
        <v>21</v>
      </c>
      <c r="L12633" t="s">
        <v>22</v>
      </c>
      <c r="M12633">
        <v>148.02000000000001</v>
      </c>
      <c r="N12633" t="s">
        <v>28</v>
      </c>
    </row>
    <row r="12634" spans="1:14" ht="14.25" customHeight="1" x14ac:dyDescent="0.3">
      <c r="A12634" t="s">
        <v>12520</v>
      </c>
      <c r="B12634" t="s">
        <v>25</v>
      </c>
      <c r="C12634" t="s">
        <v>36</v>
      </c>
      <c r="D12634">
        <v>2160.9499999999998</v>
      </c>
      <c r="E12634">
        <v>0.32</v>
      </c>
      <c r="F12634">
        <f t="shared" si="394"/>
        <v>691.50399999999991</v>
      </c>
      <c r="G12634">
        <f t="shared" si="395"/>
        <v>1469.4459999999999</v>
      </c>
      <c r="H12634">
        <v>2</v>
      </c>
      <c r="I12634" s="17">
        <v>45426</v>
      </c>
      <c r="J12634" s="17">
        <v>45429</v>
      </c>
      <c r="K12634" t="s">
        <v>15</v>
      </c>
      <c r="L12634" t="s">
        <v>22</v>
      </c>
      <c r="M12634">
        <v>596.1</v>
      </c>
      <c r="N12634" t="s">
        <v>39</v>
      </c>
    </row>
    <row r="12635" spans="1:14" ht="14.25" customHeight="1" x14ac:dyDescent="0.3">
      <c r="A12635" t="s">
        <v>12935</v>
      </c>
      <c r="B12635" t="s">
        <v>13</v>
      </c>
      <c r="C12635" t="s">
        <v>33</v>
      </c>
      <c r="D12635">
        <v>2162.5100000000002</v>
      </c>
      <c r="E12635">
        <v>0.44</v>
      </c>
      <c r="F12635">
        <f t="shared" si="394"/>
        <v>951.50440000000015</v>
      </c>
      <c r="G12635">
        <f t="shared" si="395"/>
        <v>1211.0056</v>
      </c>
      <c r="H12635">
        <v>2</v>
      </c>
      <c r="I12635" s="17">
        <v>44973</v>
      </c>
      <c r="J12635" s="17">
        <v>44978</v>
      </c>
      <c r="K12635" t="s">
        <v>15</v>
      </c>
      <c r="L12635" t="s">
        <v>16</v>
      </c>
      <c r="M12635">
        <v>523.97</v>
      </c>
      <c r="N12635" t="s">
        <v>39</v>
      </c>
    </row>
    <row r="12636" spans="1:14" ht="14.25" customHeight="1" x14ac:dyDescent="0.3">
      <c r="A12636" t="s">
        <v>12034</v>
      </c>
      <c r="B12636" t="s">
        <v>25</v>
      </c>
      <c r="C12636" t="s">
        <v>26</v>
      </c>
      <c r="D12636">
        <v>2171.33</v>
      </c>
      <c r="E12636">
        <v>0.44</v>
      </c>
      <c r="F12636">
        <f t="shared" si="394"/>
        <v>955.38519999999994</v>
      </c>
      <c r="G12636">
        <f t="shared" si="395"/>
        <v>1215.9448</v>
      </c>
      <c r="H12636">
        <v>2</v>
      </c>
      <c r="I12636" s="17">
        <v>45159</v>
      </c>
      <c r="J12636" s="17">
        <v>45165</v>
      </c>
      <c r="K12636" t="s">
        <v>15</v>
      </c>
      <c r="L12636" t="s">
        <v>22</v>
      </c>
      <c r="M12636">
        <v>204.36</v>
      </c>
      <c r="N12636" t="s">
        <v>17</v>
      </c>
    </row>
    <row r="12637" spans="1:14" ht="14.25" customHeight="1" x14ac:dyDescent="0.3">
      <c r="A12637" t="s">
        <v>12542</v>
      </c>
      <c r="B12637" t="s">
        <v>19</v>
      </c>
      <c r="C12637" t="s">
        <v>36</v>
      </c>
      <c r="D12637">
        <v>2173.17</v>
      </c>
      <c r="E12637">
        <v>0.38</v>
      </c>
      <c r="F12637">
        <f t="shared" si="394"/>
        <v>825.80460000000005</v>
      </c>
      <c r="G12637">
        <f t="shared" si="395"/>
        <v>1347.3654000000001</v>
      </c>
      <c r="H12637">
        <v>2</v>
      </c>
      <c r="I12637" s="17">
        <v>45083</v>
      </c>
      <c r="J12637" s="17">
        <v>45088</v>
      </c>
      <c r="K12637" t="s">
        <v>21</v>
      </c>
      <c r="L12637" t="s">
        <v>16</v>
      </c>
      <c r="M12637">
        <v>283.75</v>
      </c>
      <c r="N12637" t="s">
        <v>39</v>
      </c>
    </row>
    <row r="12638" spans="1:14" ht="14.25" customHeight="1" x14ac:dyDescent="0.3">
      <c r="A12638" t="s">
        <v>7616</v>
      </c>
      <c r="B12638" t="s">
        <v>13</v>
      </c>
      <c r="C12638" t="s">
        <v>26</v>
      </c>
      <c r="D12638">
        <v>2174.9499999999998</v>
      </c>
      <c r="E12638">
        <v>0.48</v>
      </c>
      <c r="F12638">
        <f t="shared" si="394"/>
        <v>1043.9759999999999</v>
      </c>
      <c r="G12638">
        <f t="shared" si="395"/>
        <v>1130.9739999999999</v>
      </c>
      <c r="H12638">
        <v>2</v>
      </c>
      <c r="I12638" s="17">
        <v>45125</v>
      </c>
      <c r="J12638" s="17">
        <v>45131</v>
      </c>
      <c r="K12638" t="s">
        <v>21</v>
      </c>
      <c r="L12638" t="s">
        <v>16</v>
      </c>
      <c r="M12638">
        <v>443.35</v>
      </c>
      <c r="N12638" t="s">
        <v>48</v>
      </c>
    </row>
    <row r="12639" spans="1:14" ht="14.25" customHeight="1" x14ac:dyDescent="0.3">
      <c r="A12639" t="s">
        <v>13478</v>
      </c>
      <c r="B12639" t="s">
        <v>41</v>
      </c>
      <c r="C12639" t="s">
        <v>26</v>
      </c>
      <c r="D12639">
        <v>2175.89</v>
      </c>
      <c r="E12639">
        <v>0.21</v>
      </c>
      <c r="F12639">
        <f t="shared" si="394"/>
        <v>456.93689999999998</v>
      </c>
      <c r="G12639">
        <f t="shared" si="395"/>
        <v>1718.9530999999999</v>
      </c>
      <c r="H12639">
        <v>2</v>
      </c>
      <c r="I12639" s="17">
        <v>45385</v>
      </c>
      <c r="J12639" s="17">
        <v>45391</v>
      </c>
      <c r="K12639" t="s">
        <v>15</v>
      </c>
      <c r="L12639" t="s">
        <v>16</v>
      </c>
      <c r="M12639">
        <v>363.21</v>
      </c>
      <c r="N12639" t="s">
        <v>28</v>
      </c>
    </row>
    <row r="12640" spans="1:14" ht="14.25" customHeight="1" x14ac:dyDescent="0.3">
      <c r="A12640" t="s">
        <v>5556</v>
      </c>
      <c r="B12640" t="s">
        <v>19</v>
      </c>
      <c r="C12640" t="s">
        <v>14</v>
      </c>
      <c r="D12640">
        <v>2183.38</v>
      </c>
      <c r="E12640">
        <v>0.49</v>
      </c>
      <c r="F12640">
        <f t="shared" si="394"/>
        <v>1069.8561999999999</v>
      </c>
      <c r="G12640">
        <f t="shared" si="395"/>
        <v>1113.5238000000002</v>
      </c>
      <c r="H12640">
        <v>2</v>
      </c>
      <c r="I12640" s="17">
        <v>44952</v>
      </c>
      <c r="J12640" s="17">
        <v>44954</v>
      </c>
      <c r="K12640" t="s">
        <v>21</v>
      </c>
      <c r="L12640" t="s">
        <v>27</v>
      </c>
      <c r="M12640">
        <v>359.99</v>
      </c>
      <c r="N12640" t="s">
        <v>34</v>
      </c>
    </row>
    <row r="12641" spans="1:14" ht="14.25" customHeight="1" x14ac:dyDescent="0.3">
      <c r="A12641" t="s">
        <v>10749</v>
      </c>
      <c r="B12641" t="s">
        <v>25</v>
      </c>
      <c r="C12641" t="s">
        <v>33</v>
      </c>
      <c r="D12641">
        <v>2184.02</v>
      </c>
      <c r="E12641">
        <v>0.3</v>
      </c>
      <c r="F12641">
        <f t="shared" si="394"/>
        <v>655.20600000000002</v>
      </c>
      <c r="G12641">
        <f t="shared" si="395"/>
        <v>1528.8139999999999</v>
      </c>
      <c r="H12641">
        <v>2</v>
      </c>
      <c r="I12641" s="17">
        <v>45183</v>
      </c>
      <c r="J12641" s="17">
        <v>45185</v>
      </c>
      <c r="K12641" t="s">
        <v>15</v>
      </c>
      <c r="L12641" t="s">
        <v>16</v>
      </c>
      <c r="M12641">
        <v>537.45000000000005</v>
      </c>
      <c r="N12641" t="s">
        <v>23</v>
      </c>
    </row>
    <row r="12642" spans="1:14" ht="14.25" customHeight="1" x14ac:dyDescent="0.3">
      <c r="A12642" t="s">
        <v>1887</v>
      </c>
      <c r="B12642" t="s">
        <v>19</v>
      </c>
      <c r="C12642" t="s">
        <v>26</v>
      </c>
      <c r="D12642">
        <v>2187.9499999999998</v>
      </c>
      <c r="E12642">
        <v>0.12</v>
      </c>
      <c r="F12642">
        <f t="shared" si="394"/>
        <v>262.55399999999997</v>
      </c>
      <c r="G12642">
        <f t="shared" si="395"/>
        <v>1925.3959999999997</v>
      </c>
      <c r="H12642">
        <v>2</v>
      </c>
      <c r="I12642" s="17">
        <v>45308</v>
      </c>
      <c r="J12642" s="17">
        <v>45313</v>
      </c>
      <c r="K12642" t="s">
        <v>31</v>
      </c>
      <c r="L12642" t="s">
        <v>27</v>
      </c>
      <c r="M12642">
        <v>258.05</v>
      </c>
      <c r="N12642" t="s">
        <v>34</v>
      </c>
    </row>
    <row r="12643" spans="1:14" ht="14.25" customHeight="1" x14ac:dyDescent="0.3">
      <c r="A12643" t="s">
        <v>15275</v>
      </c>
      <c r="B12643" t="s">
        <v>25</v>
      </c>
      <c r="C12643" t="s">
        <v>20</v>
      </c>
      <c r="D12643">
        <v>2189.75</v>
      </c>
      <c r="E12643">
        <v>0.35</v>
      </c>
      <c r="F12643">
        <f t="shared" si="394"/>
        <v>766.41249999999991</v>
      </c>
      <c r="G12643">
        <f t="shared" si="395"/>
        <v>1423.3375000000001</v>
      </c>
      <c r="H12643">
        <v>2</v>
      </c>
      <c r="I12643" s="17">
        <v>45115</v>
      </c>
      <c r="J12643" s="17">
        <v>45121</v>
      </c>
      <c r="K12643" t="s">
        <v>31</v>
      </c>
      <c r="L12643" t="s">
        <v>27</v>
      </c>
      <c r="M12643">
        <v>358.26</v>
      </c>
      <c r="N12643" t="s">
        <v>48</v>
      </c>
    </row>
    <row r="12644" spans="1:14" ht="14.25" customHeight="1" x14ac:dyDescent="0.3">
      <c r="A12644" t="s">
        <v>9217</v>
      </c>
      <c r="B12644" t="s">
        <v>41</v>
      </c>
      <c r="C12644" t="s">
        <v>14</v>
      </c>
      <c r="D12644">
        <v>2194.3200000000002</v>
      </c>
      <c r="E12644">
        <v>0.47</v>
      </c>
      <c r="F12644">
        <f t="shared" si="394"/>
        <v>1031.3304000000001</v>
      </c>
      <c r="G12644">
        <f t="shared" si="395"/>
        <v>1162.9896000000001</v>
      </c>
      <c r="H12644">
        <v>2</v>
      </c>
      <c r="I12644" s="17">
        <v>45162</v>
      </c>
      <c r="J12644" s="17">
        <v>45163</v>
      </c>
      <c r="K12644" t="s">
        <v>15</v>
      </c>
      <c r="L12644" t="s">
        <v>27</v>
      </c>
      <c r="M12644">
        <v>488.55</v>
      </c>
      <c r="N12644" t="s">
        <v>17</v>
      </c>
    </row>
    <row r="12645" spans="1:14" ht="14.25" customHeight="1" x14ac:dyDescent="0.3">
      <c r="A12645" t="s">
        <v>2438</v>
      </c>
      <c r="B12645" t="s">
        <v>25</v>
      </c>
      <c r="C12645" t="s">
        <v>36</v>
      </c>
      <c r="D12645">
        <v>2195.86</v>
      </c>
      <c r="E12645">
        <v>0.22</v>
      </c>
      <c r="F12645">
        <f t="shared" si="394"/>
        <v>483.08920000000001</v>
      </c>
      <c r="G12645">
        <f t="shared" si="395"/>
        <v>1712.7708000000002</v>
      </c>
      <c r="H12645">
        <v>2</v>
      </c>
      <c r="I12645" s="17">
        <v>45511</v>
      </c>
      <c r="J12645" s="17">
        <v>45514</v>
      </c>
      <c r="K12645" t="s">
        <v>21</v>
      </c>
      <c r="L12645" t="s">
        <v>27</v>
      </c>
      <c r="M12645">
        <v>292.93</v>
      </c>
      <c r="N12645" t="s">
        <v>48</v>
      </c>
    </row>
    <row r="12646" spans="1:14" ht="14.25" customHeight="1" x14ac:dyDescent="0.3">
      <c r="A12646" t="s">
        <v>3955</v>
      </c>
      <c r="B12646" t="s">
        <v>41</v>
      </c>
      <c r="C12646" t="s">
        <v>14</v>
      </c>
      <c r="D12646">
        <v>2196.1</v>
      </c>
      <c r="E12646">
        <v>0.11</v>
      </c>
      <c r="F12646">
        <f t="shared" si="394"/>
        <v>241.571</v>
      </c>
      <c r="G12646">
        <f t="shared" si="395"/>
        <v>1954.529</v>
      </c>
      <c r="H12646">
        <v>2</v>
      </c>
      <c r="I12646" s="17">
        <v>45421</v>
      </c>
      <c r="J12646" s="17">
        <v>45423</v>
      </c>
      <c r="K12646" t="s">
        <v>21</v>
      </c>
      <c r="L12646" t="s">
        <v>22</v>
      </c>
      <c r="M12646">
        <v>590.92999999999995</v>
      </c>
      <c r="N12646" t="s">
        <v>34</v>
      </c>
    </row>
    <row r="12647" spans="1:14" ht="14.25" customHeight="1" x14ac:dyDescent="0.3">
      <c r="A12647" t="s">
        <v>6668</v>
      </c>
      <c r="B12647" t="s">
        <v>13</v>
      </c>
      <c r="C12647" t="s">
        <v>20</v>
      </c>
      <c r="D12647">
        <v>2197.6</v>
      </c>
      <c r="E12647">
        <v>0.21</v>
      </c>
      <c r="F12647">
        <f t="shared" si="394"/>
        <v>461.49599999999998</v>
      </c>
      <c r="G12647">
        <f t="shared" si="395"/>
        <v>1736.1039999999998</v>
      </c>
      <c r="H12647">
        <v>2</v>
      </c>
      <c r="I12647" s="17">
        <v>45166</v>
      </c>
      <c r="J12647" s="17">
        <v>45170</v>
      </c>
      <c r="K12647" t="s">
        <v>15</v>
      </c>
      <c r="L12647" t="s">
        <v>22</v>
      </c>
      <c r="M12647">
        <v>127.96</v>
      </c>
      <c r="N12647" t="s">
        <v>48</v>
      </c>
    </row>
    <row r="12648" spans="1:14" ht="14.25" customHeight="1" x14ac:dyDescent="0.3">
      <c r="A12648" t="s">
        <v>1495</v>
      </c>
      <c r="B12648" t="s">
        <v>25</v>
      </c>
      <c r="C12648" t="s">
        <v>36</v>
      </c>
      <c r="D12648">
        <v>2197.6999999999998</v>
      </c>
      <c r="E12648">
        <v>0.09</v>
      </c>
      <c r="F12648">
        <f t="shared" si="394"/>
        <v>197.79299999999998</v>
      </c>
      <c r="G12648">
        <f t="shared" si="395"/>
        <v>1999.9069999999999</v>
      </c>
      <c r="H12648">
        <v>2</v>
      </c>
      <c r="I12648" s="17">
        <v>45427</v>
      </c>
      <c r="J12648" s="17">
        <v>45429</v>
      </c>
      <c r="K12648" t="s">
        <v>31</v>
      </c>
      <c r="L12648" t="s">
        <v>27</v>
      </c>
      <c r="M12648">
        <v>388.32</v>
      </c>
      <c r="N12648" t="s">
        <v>48</v>
      </c>
    </row>
    <row r="12649" spans="1:14" ht="14.25" customHeight="1" x14ac:dyDescent="0.3">
      <c r="A12649" t="s">
        <v>4087</v>
      </c>
      <c r="B12649" t="s">
        <v>41</v>
      </c>
      <c r="C12649" t="s">
        <v>20</v>
      </c>
      <c r="D12649">
        <v>2200.5100000000002</v>
      </c>
      <c r="E12649">
        <v>0.14000000000000001</v>
      </c>
      <c r="F12649">
        <f t="shared" si="394"/>
        <v>308.07140000000004</v>
      </c>
      <c r="G12649">
        <f t="shared" si="395"/>
        <v>1892.4386000000002</v>
      </c>
      <c r="H12649">
        <v>2</v>
      </c>
      <c r="I12649" s="17">
        <v>45289</v>
      </c>
      <c r="J12649" s="17">
        <v>45294</v>
      </c>
      <c r="K12649" t="s">
        <v>15</v>
      </c>
      <c r="L12649" t="s">
        <v>22</v>
      </c>
      <c r="M12649">
        <v>277.63</v>
      </c>
      <c r="N12649" t="s">
        <v>34</v>
      </c>
    </row>
    <row r="12650" spans="1:14" ht="14.25" customHeight="1" x14ac:dyDescent="0.3">
      <c r="A12650" t="s">
        <v>12809</v>
      </c>
      <c r="B12650" t="s">
        <v>25</v>
      </c>
      <c r="C12650" t="s">
        <v>20</v>
      </c>
      <c r="D12650">
        <v>2203.2399999999998</v>
      </c>
      <c r="E12650">
        <v>0.34</v>
      </c>
      <c r="F12650">
        <f t="shared" si="394"/>
        <v>749.10159999999996</v>
      </c>
      <c r="G12650">
        <f t="shared" si="395"/>
        <v>1454.1383999999998</v>
      </c>
      <c r="H12650">
        <v>2</v>
      </c>
      <c r="I12650" s="17">
        <v>45061</v>
      </c>
      <c r="J12650" s="17">
        <v>45068</v>
      </c>
      <c r="K12650" t="s">
        <v>15</v>
      </c>
      <c r="L12650" t="s">
        <v>16</v>
      </c>
      <c r="M12650">
        <v>208.39</v>
      </c>
      <c r="N12650" t="s">
        <v>34</v>
      </c>
    </row>
    <row r="12651" spans="1:14" ht="14.25" customHeight="1" x14ac:dyDescent="0.3">
      <c r="A12651" t="s">
        <v>2421</v>
      </c>
      <c r="B12651" t="s">
        <v>13</v>
      </c>
      <c r="C12651" t="s">
        <v>26</v>
      </c>
      <c r="D12651">
        <v>2204.75</v>
      </c>
      <c r="E12651">
        <v>0.08</v>
      </c>
      <c r="F12651">
        <f t="shared" si="394"/>
        <v>176.38</v>
      </c>
      <c r="G12651">
        <f t="shared" si="395"/>
        <v>2028.37</v>
      </c>
      <c r="H12651">
        <v>2</v>
      </c>
      <c r="I12651" s="17">
        <v>45107</v>
      </c>
      <c r="J12651" s="17">
        <v>45112</v>
      </c>
      <c r="K12651" t="s">
        <v>31</v>
      </c>
      <c r="L12651" t="s">
        <v>22</v>
      </c>
      <c r="M12651">
        <v>445.35</v>
      </c>
      <c r="N12651" t="s">
        <v>17</v>
      </c>
    </row>
    <row r="12652" spans="1:14" ht="14.25" customHeight="1" x14ac:dyDescent="0.3">
      <c r="A12652" t="s">
        <v>8695</v>
      </c>
      <c r="B12652" t="s">
        <v>41</v>
      </c>
      <c r="C12652" t="s">
        <v>36</v>
      </c>
      <c r="D12652">
        <v>2212.6999999999998</v>
      </c>
      <c r="E12652">
        <v>0.42</v>
      </c>
      <c r="F12652">
        <f t="shared" si="394"/>
        <v>929.33399999999983</v>
      </c>
      <c r="G12652">
        <f t="shared" si="395"/>
        <v>1283.366</v>
      </c>
      <c r="H12652">
        <v>2</v>
      </c>
      <c r="I12652" s="17">
        <v>45295</v>
      </c>
      <c r="J12652" s="17">
        <v>45300</v>
      </c>
      <c r="K12652" t="s">
        <v>21</v>
      </c>
      <c r="L12652" t="s">
        <v>16</v>
      </c>
      <c r="M12652">
        <v>172.99</v>
      </c>
      <c r="N12652" t="s">
        <v>28</v>
      </c>
    </row>
    <row r="12653" spans="1:14" ht="14.25" customHeight="1" x14ac:dyDescent="0.3">
      <c r="A12653" t="s">
        <v>4608</v>
      </c>
      <c r="B12653" t="s">
        <v>25</v>
      </c>
      <c r="C12653" t="s">
        <v>20</v>
      </c>
      <c r="D12653">
        <v>2212.8000000000002</v>
      </c>
      <c r="E12653">
        <v>0.03</v>
      </c>
      <c r="F12653">
        <f t="shared" si="394"/>
        <v>66.384</v>
      </c>
      <c r="G12653">
        <f t="shared" si="395"/>
        <v>2146.4160000000002</v>
      </c>
      <c r="H12653">
        <v>2</v>
      </c>
      <c r="I12653" s="17">
        <v>45187</v>
      </c>
      <c r="J12653" s="17">
        <v>45191</v>
      </c>
      <c r="K12653" t="s">
        <v>15</v>
      </c>
      <c r="L12653" t="s">
        <v>27</v>
      </c>
      <c r="M12653">
        <v>648.15</v>
      </c>
      <c r="N12653" t="s">
        <v>34</v>
      </c>
    </row>
    <row r="12654" spans="1:14" ht="14.25" customHeight="1" x14ac:dyDescent="0.3">
      <c r="A12654" t="s">
        <v>13387</v>
      </c>
      <c r="B12654" t="s">
        <v>19</v>
      </c>
      <c r="C12654" t="s">
        <v>33</v>
      </c>
      <c r="D12654">
        <v>2218.11</v>
      </c>
      <c r="E12654">
        <v>0.24</v>
      </c>
      <c r="F12654">
        <f t="shared" si="394"/>
        <v>532.34640000000002</v>
      </c>
      <c r="G12654">
        <f t="shared" si="395"/>
        <v>1685.7636000000002</v>
      </c>
      <c r="H12654">
        <v>2</v>
      </c>
      <c r="I12654" s="17">
        <v>45395</v>
      </c>
      <c r="J12654" s="17">
        <v>45398</v>
      </c>
      <c r="K12654" t="s">
        <v>21</v>
      </c>
      <c r="L12654" t="s">
        <v>22</v>
      </c>
      <c r="M12654">
        <v>292.77999999999997</v>
      </c>
      <c r="N12654" t="s">
        <v>34</v>
      </c>
    </row>
    <row r="12655" spans="1:14" ht="14.25" customHeight="1" x14ac:dyDescent="0.3">
      <c r="A12655" t="s">
        <v>6351</v>
      </c>
      <c r="B12655" t="s">
        <v>41</v>
      </c>
      <c r="C12655" t="s">
        <v>33</v>
      </c>
      <c r="D12655">
        <v>2219.9</v>
      </c>
      <c r="E12655">
        <v>0.43</v>
      </c>
      <c r="F12655">
        <f t="shared" si="394"/>
        <v>954.55700000000002</v>
      </c>
      <c r="G12655">
        <f t="shared" si="395"/>
        <v>1265.3430000000001</v>
      </c>
      <c r="H12655">
        <v>2</v>
      </c>
      <c r="I12655" s="17">
        <v>45460</v>
      </c>
      <c r="J12655" s="17">
        <v>45467</v>
      </c>
      <c r="K12655" t="s">
        <v>15</v>
      </c>
      <c r="L12655" t="s">
        <v>16</v>
      </c>
      <c r="M12655">
        <v>454.28</v>
      </c>
      <c r="N12655" t="s">
        <v>48</v>
      </c>
    </row>
    <row r="12656" spans="1:14" ht="14.25" customHeight="1" x14ac:dyDescent="0.3">
      <c r="A12656" t="s">
        <v>2786</v>
      </c>
      <c r="B12656" t="s">
        <v>41</v>
      </c>
      <c r="C12656" t="s">
        <v>14</v>
      </c>
      <c r="D12656">
        <v>2225.23</v>
      </c>
      <c r="E12656">
        <v>0.05</v>
      </c>
      <c r="F12656">
        <f t="shared" si="394"/>
        <v>111.26150000000001</v>
      </c>
      <c r="G12656">
        <f t="shared" si="395"/>
        <v>2113.9684999999999</v>
      </c>
      <c r="H12656">
        <v>2</v>
      </c>
      <c r="I12656" s="17">
        <v>45408</v>
      </c>
      <c r="J12656" s="17">
        <v>45411</v>
      </c>
      <c r="K12656" t="s">
        <v>15</v>
      </c>
      <c r="L12656" t="s">
        <v>22</v>
      </c>
      <c r="M12656">
        <v>224.73</v>
      </c>
      <c r="N12656" t="s">
        <v>48</v>
      </c>
    </row>
    <row r="12657" spans="1:14" ht="14.25" customHeight="1" x14ac:dyDescent="0.3">
      <c r="A12657" t="s">
        <v>2336</v>
      </c>
      <c r="B12657" t="s">
        <v>25</v>
      </c>
      <c r="C12657" t="s">
        <v>26</v>
      </c>
      <c r="D12657">
        <v>2238.5300000000002</v>
      </c>
      <c r="E12657">
        <v>0.24</v>
      </c>
      <c r="F12657">
        <f t="shared" si="394"/>
        <v>537.24720000000002</v>
      </c>
      <c r="G12657">
        <f t="shared" si="395"/>
        <v>1701.2828000000002</v>
      </c>
      <c r="H12657">
        <v>2</v>
      </c>
      <c r="I12657" s="17">
        <v>45116</v>
      </c>
      <c r="J12657" s="17">
        <v>45121</v>
      </c>
      <c r="K12657" t="s">
        <v>21</v>
      </c>
      <c r="L12657" t="s">
        <v>22</v>
      </c>
      <c r="M12657">
        <v>520.96</v>
      </c>
      <c r="N12657" t="s">
        <v>34</v>
      </c>
    </row>
    <row r="12658" spans="1:14" ht="14.25" customHeight="1" x14ac:dyDescent="0.3">
      <c r="A12658" t="s">
        <v>10410</v>
      </c>
      <c r="B12658" t="s">
        <v>41</v>
      </c>
      <c r="C12658" t="s">
        <v>14</v>
      </c>
      <c r="D12658">
        <v>2240.6799999999998</v>
      </c>
      <c r="E12658">
        <v>0.46</v>
      </c>
      <c r="F12658">
        <f t="shared" si="394"/>
        <v>1030.7128</v>
      </c>
      <c r="G12658">
        <f t="shared" si="395"/>
        <v>1209.9671999999998</v>
      </c>
      <c r="H12658">
        <v>2</v>
      </c>
      <c r="I12658" s="17">
        <v>45263</v>
      </c>
      <c r="J12658" s="17">
        <v>45265</v>
      </c>
      <c r="K12658" t="s">
        <v>31</v>
      </c>
      <c r="L12658" t="s">
        <v>16</v>
      </c>
      <c r="M12658">
        <v>358.33</v>
      </c>
      <c r="N12658" t="s">
        <v>48</v>
      </c>
    </row>
    <row r="12659" spans="1:14" ht="14.25" customHeight="1" x14ac:dyDescent="0.3">
      <c r="A12659" t="s">
        <v>8518</v>
      </c>
      <c r="B12659" t="s">
        <v>13</v>
      </c>
      <c r="C12659" t="s">
        <v>26</v>
      </c>
      <c r="D12659">
        <v>2243.9499999999998</v>
      </c>
      <c r="E12659">
        <v>0.39</v>
      </c>
      <c r="F12659">
        <f t="shared" si="394"/>
        <v>875.14049999999997</v>
      </c>
      <c r="G12659">
        <f t="shared" si="395"/>
        <v>1368.8094999999998</v>
      </c>
      <c r="H12659">
        <v>2</v>
      </c>
      <c r="I12659" s="17">
        <v>45477</v>
      </c>
      <c r="J12659" s="17">
        <v>45481</v>
      </c>
      <c r="K12659" t="s">
        <v>15</v>
      </c>
      <c r="L12659" t="s">
        <v>16</v>
      </c>
      <c r="M12659">
        <v>338.48</v>
      </c>
      <c r="N12659" t="s">
        <v>48</v>
      </c>
    </row>
    <row r="12660" spans="1:14" ht="14.25" customHeight="1" x14ac:dyDescent="0.3">
      <c r="A12660" t="s">
        <v>10988</v>
      </c>
      <c r="B12660" t="s">
        <v>13</v>
      </c>
      <c r="C12660" t="s">
        <v>14</v>
      </c>
      <c r="D12660">
        <v>2246.4499999999998</v>
      </c>
      <c r="E12660">
        <v>0.33</v>
      </c>
      <c r="F12660">
        <f t="shared" si="394"/>
        <v>741.32849999999996</v>
      </c>
      <c r="G12660">
        <f t="shared" si="395"/>
        <v>1505.1214999999997</v>
      </c>
      <c r="H12660">
        <v>2</v>
      </c>
      <c r="I12660" s="17">
        <v>45262</v>
      </c>
      <c r="J12660" s="17">
        <v>45268</v>
      </c>
      <c r="K12660" t="s">
        <v>21</v>
      </c>
      <c r="L12660" t="s">
        <v>27</v>
      </c>
      <c r="M12660">
        <v>564.53</v>
      </c>
      <c r="N12660" t="s">
        <v>39</v>
      </c>
    </row>
    <row r="12661" spans="1:14" ht="14.25" customHeight="1" x14ac:dyDescent="0.3">
      <c r="A12661" t="s">
        <v>14912</v>
      </c>
      <c r="B12661" t="s">
        <v>25</v>
      </c>
      <c r="C12661" t="s">
        <v>14</v>
      </c>
      <c r="D12661">
        <v>2257.31</v>
      </c>
      <c r="E12661">
        <v>0.24</v>
      </c>
      <c r="F12661">
        <f t="shared" si="394"/>
        <v>541.75439999999992</v>
      </c>
      <c r="G12661">
        <f t="shared" si="395"/>
        <v>1715.5556000000001</v>
      </c>
      <c r="H12661">
        <v>2</v>
      </c>
      <c r="I12661" s="17">
        <v>45123</v>
      </c>
      <c r="J12661" s="17">
        <v>45127</v>
      </c>
      <c r="K12661" t="s">
        <v>21</v>
      </c>
      <c r="L12661" t="s">
        <v>27</v>
      </c>
      <c r="M12661">
        <v>125.22</v>
      </c>
      <c r="N12661" t="s">
        <v>28</v>
      </c>
    </row>
    <row r="12662" spans="1:14" ht="14.25" customHeight="1" x14ac:dyDescent="0.3">
      <c r="A12662" t="s">
        <v>11613</v>
      </c>
      <c r="B12662" t="s">
        <v>19</v>
      </c>
      <c r="C12662" t="s">
        <v>26</v>
      </c>
      <c r="D12662">
        <v>2258.12</v>
      </c>
      <c r="E12662">
        <v>0.44</v>
      </c>
      <c r="F12662">
        <f t="shared" si="394"/>
        <v>993.57279999999992</v>
      </c>
      <c r="G12662">
        <f t="shared" si="395"/>
        <v>1264.5472</v>
      </c>
      <c r="H12662">
        <v>2</v>
      </c>
      <c r="I12662" s="17">
        <v>44976</v>
      </c>
      <c r="J12662" s="17">
        <v>44979</v>
      </c>
      <c r="K12662" t="s">
        <v>15</v>
      </c>
      <c r="L12662" t="s">
        <v>27</v>
      </c>
      <c r="M12662">
        <v>411.86</v>
      </c>
      <c r="N12662" t="s">
        <v>17</v>
      </c>
    </row>
    <row r="12663" spans="1:14" ht="14.25" customHeight="1" x14ac:dyDescent="0.3">
      <c r="A12663" t="s">
        <v>4170</v>
      </c>
      <c r="B12663" t="s">
        <v>41</v>
      </c>
      <c r="C12663" t="s">
        <v>33</v>
      </c>
      <c r="D12663">
        <v>2262.25</v>
      </c>
      <c r="E12663">
        <v>0.09</v>
      </c>
      <c r="F12663">
        <f t="shared" si="394"/>
        <v>203.60249999999999</v>
      </c>
      <c r="G12663">
        <f t="shared" si="395"/>
        <v>2058.6475</v>
      </c>
      <c r="H12663">
        <v>2</v>
      </c>
      <c r="I12663" s="17">
        <v>45080</v>
      </c>
      <c r="J12663" s="17">
        <v>45087</v>
      </c>
      <c r="K12663" t="s">
        <v>31</v>
      </c>
      <c r="L12663" t="s">
        <v>27</v>
      </c>
      <c r="M12663">
        <v>340.47</v>
      </c>
      <c r="N12663" t="s">
        <v>28</v>
      </c>
    </row>
    <row r="12664" spans="1:14" ht="14.25" customHeight="1" x14ac:dyDescent="0.3">
      <c r="A12664" t="s">
        <v>6815</v>
      </c>
      <c r="B12664" t="s">
        <v>19</v>
      </c>
      <c r="C12664" t="s">
        <v>20</v>
      </c>
      <c r="D12664">
        <v>2265.37</v>
      </c>
      <c r="E12664">
        <v>7.0000000000000007E-2</v>
      </c>
      <c r="F12664">
        <f t="shared" si="394"/>
        <v>158.57590000000002</v>
      </c>
      <c r="G12664">
        <f t="shared" si="395"/>
        <v>2106.7941000000001</v>
      </c>
      <c r="H12664">
        <v>2</v>
      </c>
      <c r="I12664" s="17">
        <v>45640</v>
      </c>
      <c r="J12664" s="17">
        <v>45644</v>
      </c>
      <c r="K12664" t="s">
        <v>21</v>
      </c>
      <c r="L12664" t="s">
        <v>22</v>
      </c>
      <c r="M12664">
        <v>367.58</v>
      </c>
      <c r="N12664" t="s">
        <v>23</v>
      </c>
    </row>
    <row r="12665" spans="1:14" ht="14.25" customHeight="1" x14ac:dyDescent="0.3">
      <c r="A12665" t="s">
        <v>10495</v>
      </c>
      <c r="B12665" t="s">
        <v>41</v>
      </c>
      <c r="C12665" t="s">
        <v>36</v>
      </c>
      <c r="D12665">
        <v>2266.13</v>
      </c>
      <c r="E12665">
        <v>7.0000000000000007E-2</v>
      </c>
      <c r="F12665">
        <f t="shared" si="394"/>
        <v>158.62910000000002</v>
      </c>
      <c r="G12665">
        <f t="shared" si="395"/>
        <v>2107.5009</v>
      </c>
      <c r="H12665">
        <v>2</v>
      </c>
      <c r="I12665" s="17">
        <v>44981</v>
      </c>
      <c r="J12665" s="17">
        <v>44983</v>
      </c>
      <c r="K12665" t="s">
        <v>15</v>
      </c>
      <c r="L12665" t="s">
        <v>22</v>
      </c>
      <c r="M12665">
        <v>449.79</v>
      </c>
      <c r="N12665" t="s">
        <v>34</v>
      </c>
    </row>
    <row r="12666" spans="1:14" ht="14.25" customHeight="1" x14ac:dyDescent="0.3">
      <c r="A12666" t="s">
        <v>2128</v>
      </c>
      <c r="B12666" t="s">
        <v>13</v>
      </c>
      <c r="C12666" t="s">
        <v>14</v>
      </c>
      <c r="D12666">
        <v>2266.1799999999998</v>
      </c>
      <c r="E12666">
        <v>0.17</v>
      </c>
      <c r="F12666">
        <f t="shared" si="394"/>
        <v>385.25060000000002</v>
      </c>
      <c r="G12666">
        <f t="shared" si="395"/>
        <v>1880.9293999999998</v>
      </c>
      <c r="H12666">
        <v>2</v>
      </c>
      <c r="I12666" s="17">
        <v>45629</v>
      </c>
      <c r="J12666" s="17">
        <v>45635</v>
      </c>
      <c r="K12666" t="s">
        <v>21</v>
      </c>
      <c r="L12666" t="s">
        <v>16</v>
      </c>
      <c r="M12666">
        <v>273.98</v>
      </c>
      <c r="N12666" t="s">
        <v>39</v>
      </c>
    </row>
    <row r="12667" spans="1:14" ht="14.25" customHeight="1" x14ac:dyDescent="0.3">
      <c r="A12667" t="s">
        <v>10553</v>
      </c>
      <c r="B12667" t="s">
        <v>13</v>
      </c>
      <c r="C12667" t="s">
        <v>33</v>
      </c>
      <c r="D12667">
        <v>2274.42</v>
      </c>
      <c r="E12667">
        <v>0.41</v>
      </c>
      <c r="F12667">
        <f t="shared" si="394"/>
        <v>932.51220000000001</v>
      </c>
      <c r="G12667">
        <f t="shared" si="395"/>
        <v>1341.9078</v>
      </c>
      <c r="H12667">
        <v>2</v>
      </c>
      <c r="I12667" s="17">
        <v>45106</v>
      </c>
      <c r="J12667" s="17">
        <v>45113</v>
      </c>
      <c r="K12667" t="s">
        <v>15</v>
      </c>
      <c r="L12667" t="s">
        <v>16</v>
      </c>
      <c r="M12667">
        <v>354.17</v>
      </c>
      <c r="N12667" t="s">
        <v>28</v>
      </c>
    </row>
    <row r="12668" spans="1:14" ht="14.25" customHeight="1" x14ac:dyDescent="0.3">
      <c r="A12668" t="s">
        <v>9273</v>
      </c>
      <c r="B12668" t="s">
        <v>13</v>
      </c>
      <c r="C12668" t="s">
        <v>33</v>
      </c>
      <c r="D12668">
        <v>2279.19</v>
      </c>
      <c r="E12668">
        <v>0.05</v>
      </c>
      <c r="F12668">
        <f t="shared" si="394"/>
        <v>113.95950000000001</v>
      </c>
      <c r="G12668">
        <f t="shared" si="395"/>
        <v>2165.2305000000001</v>
      </c>
      <c r="H12668">
        <v>2</v>
      </c>
      <c r="I12668" s="17">
        <v>45111</v>
      </c>
      <c r="J12668" s="17">
        <v>45114</v>
      </c>
      <c r="K12668" t="s">
        <v>31</v>
      </c>
      <c r="L12668" t="s">
        <v>16</v>
      </c>
      <c r="M12668">
        <v>430.66</v>
      </c>
      <c r="N12668" t="s">
        <v>34</v>
      </c>
    </row>
    <row r="12669" spans="1:14" ht="14.25" customHeight="1" x14ac:dyDescent="0.3">
      <c r="A12669" t="s">
        <v>11980</v>
      </c>
      <c r="B12669" t="s">
        <v>25</v>
      </c>
      <c r="C12669" t="s">
        <v>33</v>
      </c>
      <c r="D12669">
        <v>2283.38</v>
      </c>
      <c r="E12669">
        <v>0.18</v>
      </c>
      <c r="F12669">
        <f t="shared" si="394"/>
        <v>411.00839999999999</v>
      </c>
      <c r="G12669">
        <f t="shared" si="395"/>
        <v>1872.3716000000002</v>
      </c>
      <c r="H12669">
        <v>2</v>
      </c>
      <c r="I12669" s="17">
        <v>45336</v>
      </c>
      <c r="J12669" s="17">
        <v>45341</v>
      </c>
      <c r="K12669" t="s">
        <v>31</v>
      </c>
      <c r="L12669" t="s">
        <v>22</v>
      </c>
      <c r="M12669">
        <v>396.83</v>
      </c>
      <c r="N12669" t="s">
        <v>39</v>
      </c>
    </row>
    <row r="12670" spans="1:14" ht="14.25" customHeight="1" x14ac:dyDescent="0.3">
      <c r="A12670" t="s">
        <v>12452</v>
      </c>
      <c r="B12670" t="s">
        <v>19</v>
      </c>
      <c r="C12670" t="s">
        <v>26</v>
      </c>
      <c r="D12670">
        <v>2283.69</v>
      </c>
      <c r="E12670">
        <v>0.18</v>
      </c>
      <c r="F12670">
        <f t="shared" si="394"/>
        <v>411.06419999999997</v>
      </c>
      <c r="G12670">
        <f t="shared" si="395"/>
        <v>1872.6258</v>
      </c>
      <c r="H12670">
        <v>2</v>
      </c>
      <c r="I12670" s="17">
        <v>45090</v>
      </c>
      <c r="J12670" s="17">
        <v>45093</v>
      </c>
      <c r="K12670" t="s">
        <v>15</v>
      </c>
      <c r="L12670" t="s">
        <v>16</v>
      </c>
      <c r="M12670">
        <v>191.47</v>
      </c>
      <c r="N12670" t="s">
        <v>34</v>
      </c>
    </row>
    <row r="12671" spans="1:14" ht="14.25" customHeight="1" x14ac:dyDescent="0.3">
      <c r="A12671" t="s">
        <v>5516</v>
      </c>
      <c r="B12671" t="s">
        <v>41</v>
      </c>
      <c r="C12671" t="s">
        <v>14</v>
      </c>
      <c r="D12671">
        <v>2284.58</v>
      </c>
      <c r="E12671">
        <v>0.09</v>
      </c>
      <c r="F12671">
        <f t="shared" si="394"/>
        <v>205.61219999999997</v>
      </c>
      <c r="G12671">
        <f t="shared" si="395"/>
        <v>2078.9677999999999</v>
      </c>
      <c r="H12671">
        <v>2</v>
      </c>
      <c r="I12671" s="17">
        <v>45385</v>
      </c>
      <c r="J12671" s="17">
        <v>45390</v>
      </c>
      <c r="K12671" t="s">
        <v>21</v>
      </c>
      <c r="L12671" t="s">
        <v>22</v>
      </c>
      <c r="M12671">
        <v>188.84</v>
      </c>
      <c r="N12671" t="s">
        <v>48</v>
      </c>
    </row>
    <row r="12672" spans="1:14" ht="14.25" customHeight="1" x14ac:dyDescent="0.3">
      <c r="A12672" t="s">
        <v>4841</v>
      </c>
      <c r="B12672" t="s">
        <v>41</v>
      </c>
      <c r="C12672" t="s">
        <v>33</v>
      </c>
      <c r="D12672">
        <v>2286.6</v>
      </c>
      <c r="E12672">
        <v>0.4</v>
      </c>
      <c r="F12672">
        <f t="shared" si="394"/>
        <v>914.64</v>
      </c>
      <c r="G12672">
        <f t="shared" si="395"/>
        <v>1371.96</v>
      </c>
      <c r="H12672">
        <v>2</v>
      </c>
      <c r="I12672" s="17">
        <v>45568</v>
      </c>
      <c r="J12672" s="17">
        <v>45574</v>
      </c>
      <c r="K12672" t="s">
        <v>31</v>
      </c>
      <c r="L12672" t="s">
        <v>27</v>
      </c>
      <c r="M12672">
        <v>410.35</v>
      </c>
      <c r="N12672" t="s">
        <v>28</v>
      </c>
    </row>
    <row r="12673" spans="1:14" ht="14.25" customHeight="1" x14ac:dyDescent="0.3">
      <c r="A12673" t="s">
        <v>11928</v>
      </c>
      <c r="B12673" t="s">
        <v>41</v>
      </c>
      <c r="C12673" t="s">
        <v>26</v>
      </c>
      <c r="D12673">
        <v>2290.94</v>
      </c>
      <c r="E12673">
        <v>0.23</v>
      </c>
      <c r="F12673">
        <f t="shared" si="394"/>
        <v>526.9162</v>
      </c>
      <c r="G12673">
        <f t="shared" si="395"/>
        <v>1764.0237999999999</v>
      </c>
      <c r="H12673">
        <v>2</v>
      </c>
      <c r="I12673" s="17">
        <v>45439</v>
      </c>
      <c r="J12673" s="17">
        <v>45444</v>
      </c>
      <c r="K12673" t="s">
        <v>21</v>
      </c>
      <c r="L12673" t="s">
        <v>22</v>
      </c>
      <c r="M12673">
        <v>410.65</v>
      </c>
      <c r="N12673" t="s">
        <v>17</v>
      </c>
    </row>
    <row r="12674" spans="1:14" ht="14.25" customHeight="1" x14ac:dyDescent="0.3">
      <c r="A12674" t="s">
        <v>762</v>
      </c>
      <c r="B12674" t="s">
        <v>19</v>
      </c>
      <c r="C12674" t="s">
        <v>36</v>
      </c>
      <c r="D12674">
        <v>2291.36</v>
      </c>
      <c r="E12674">
        <v>0.05</v>
      </c>
      <c r="F12674">
        <f t="shared" ref="F12674:F12737" si="396">D12674*E12674</f>
        <v>114.56800000000001</v>
      </c>
      <c r="G12674">
        <f t="shared" ref="G12674:G12737" si="397">D12674-F12674</f>
        <v>2176.7919999999999</v>
      </c>
      <c r="H12674">
        <v>2</v>
      </c>
      <c r="I12674" s="17">
        <v>45066</v>
      </c>
      <c r="J12674" s="17">
        <v>45067</v>
      </c>
      <c r="K12674" t="s">
        <v>31</v>
      </c>
      <c r="L12674" t="s">
        <v>16</v>
      </c>
      <c r="M12674">
        <v>480.25</v>
      </c>
      <c r="N12674" t="s">
        <v>23</v>
      </c>
    </row>
    <row r="12675" spans="1:14" ht="14.25" customHeight="1" x14ac:dyDescent="0.3">
      <c r="A12675" t="s">
        <v>6940</v>
      </c>
      <c r="B12675" t="s">
        <v>19</v>
      </c>
      <c r="C12675" t="s">
        <v>20</v>
      </c>
      <c r="D12675">
        <v>2292.9499999999998</v>
      </c>
      <c r="E12675">
        <v>0.21</v>
      </c>
      <c r="F12675">
        <f t="shared" si="396"/>
        <v>481.51949999999994</v>
      </c>
      <c r="G12675">
        <f t="shared" si="397"/>
        <v>1811.4304999999999</v>
      </c>
      <c r="H12675">
        <v>2</v>
      </c>
      <c r="I12675" s="17">
        <v>45630</v>
      </c>
      <c r="J12675" s="17">
        <v>45637</v>
      </c>
      <c r="K12675" t="s">
        <v>31</v>
      </c>
      <c r="L12675" t="s">
        <v>16</v>
      </c>
      <c r="M12675">
        <v>381.42</v>
      </c>
      <c r="N12675" t="s">
        <v>34</v>
      </c>
    </row>
    <row r="12676" spans="1:14" ht="14.25" customHeight="1" x14ac:dyDescent="0.3">
      <c r="A12676" t="s">
        <v>6895</v>
      </c>
      <c r="B12676" t="s">
        <v>25</v>
      </c>
      <c r="C12676" t="s">
        <v>36</v>
      </c>
      <c r="D12676">
        <v>2296.35</v>
      </c>
      <c r="E12676">
        <v>0.31</v>
      </c>
      <c r="F12676">
        <f t="shared" si="396"/>
        <v>711.86849999999993</v>
      </c>
      <c r="G12676">
        <f t="shared" si="397"/>
        <v>1584.4814999999999</v>
      </c>
      <c r="H12676">
        <v>2</v>
      </c>
      <c r="I12676" s="17">
        <v>45026</v>
      </c>
      <c r="J12676" s="17">
        <v>45029</v>
      </c>
      <c r="K12676" t="s">
        <v>21</v>
      </c>
      <c r="L12676" t="s">
        <v>16</v>
      </c>
      <c r="M12676">
        <v>526.42999999999995</v>
      </c>
      <c r="N12676" t="s">
        <v>34</v>
      </c>
    </row>
    <row r="12677" spans="1:14" ht="14.25" customHeight="1" x14ac:dyDescent="0.3">
      <c r="A12677" t="s">
        <v>10309</v>
      </c>
      <c r="B12677" t="s">
        <v>25</v>
      </c>
      <c r="C12677" t="s">
        <v>33</v>
      </c>
      <c r="D12677">
        <v>2303.14</v>
      </c>
      <c r="E12677">
        <v>0.48</v>
      </c>
      <c r="F12677">
        <f t="shared" si="396"/>
        <v>1105.5072</v>
      </c>
      <c r="G12677">
        <f t="shared" si="397"/>
        <v>1197.6327999999999</v>
      </c>
      <c r="H12677">
        <v>2</v>
      </c>
      <c r="I12677" s="17">
        <v>44976</v>
      </c>
      <c r="J12677" s="17">
        <v>44978</v>
      </c>
      <c r="K12677" t="s">
        <v>15</v>
      </c>
      <c r="L12677" t="s">
        <v>27</v>
      </c>
      <c r="M12677">
        <v>164.53</v>
      </c>
      <c r="N12677" t="s">
        <v>28</v>
      </c>
    </row>
    <row r="12678" spans="1:14" ht="14.25" customHeight="1" x14ac:dyDescent="0.3">
      <c r="A12678" t="s">
        <v>15169</v>
      </c>
      <c r="B12678" t="s">
        <v>41</v>
      </c>
      <c r="C12678" t="s">
        <v>20</v>
      </c>
      <c r="D12678">
        <v>2306.5100000000002</v>
      </c>
      <c r="E12678">
        <v>0.34</v>
      </c>
      <c r="F12678">
        <f t="shared" si="396"/>
        <v>784.21340000000009</v>
      </c>
      <c r="G12678">
        <f t="shared" si="397"/>
        <v>1522.2966000000001</v>
      </c>
      <c r="H12678">
        <v>2</v>
      </c>
      <c r="I12678" s="17">
        <v>45276</v>
      </c>
      <c r="J12678" s="17">
        <v>45282</v>
      </c>
      <c r="K12678" t="s">
        <v>21</v>
      </c>
      <c r="L12678" t="s">
        <v>22</v>
      </c>
      <c r="M12678">
        <v>319.94</v>
      </c>
      <c r="N12678" t="s">
        <v>23</v>
      </c>
    </row>
    <row r="12679" spans="1:14" ht="14.25" customHeight="1" x14ac:dyDescent="0.3">
      <c r="A12679" t="s">
        <v>6463</v>
      </c>
      <c r="B12679" t="s">
        <v>13</v>
      </c>
      <c r="C12679" t="s">
        <v>20</v>
      </c>
      <c r="D12679">
        <v>2314.06</v>
      </c>
      <c r="E12679">
        <v>0.02</v>
      </c>
      <c r="F12679">
        <f t="shared" si="396"/>
        <v>46.281199999999998</v>
      </c>
      <c r="G12679">
        <f t="shared" si="397"/>
        <v>2267.7788</v>
      </c>
      <c r="H12679">
        <v>2</v>
      </c>
      <c r="I12679" s="17">
        <v>45207</v>
      </c>
      <c r="J12679" s="17">
        <v>45214</v>
      </c>
      <c r="K12679" t="s">
        <v>15</v>
      </c>
      <c r="L12679" t="s">
        <v>27</v>
      </c>
      <c r="M12679">
        <v>462.53</v>
      </c>
      <c r="N12679" t="s">
        <v>28</v>
      </c>
    </row>
    <row r="12680" spans="1:14" ht="14.25" customHeight="1" x14ac:dyDescent="0.3">
      <c r="A12680" t="s">
        <v>360</v>
      </c>
      <c r="B12680" t="s">
        <v>13</v>
      </c>
      <c r="C12680" t="s">
        <v>26</v>
      </c>
      <c r="D12680">
        <v>2314.4</v>
      </c>
      <c r="E12680">
        <v>0.21</v>
      </c>
      <c r="F12680">
        <f t="shared" si="396"/>
        <v>486.024</v>
      </c>
      <c r="G12680">
        <f t="shared" si="397"/>
        <v>1828.3760000000002</v>
      </c>
      <c r="H12680">
        <v>2</v>
      </c>
      <c r="I12680" s="17">
        <v>45361</v>
      </c>
      <c r="J12680" s="17">
        <v>45367</v>
      </c>
      <c r="K12680" t="s">
        <v>15</v>
      </c>
      <c r="L12680" t="s">
        <v>16</v>
      </c>
      <c r="M12680">
        <v>653.86</v>
      </c>
      <c r="N12680" t="s">
        <v>17</v>
      </c>
    </row>
    <row r="12681" spans="1:14" ht="14.25" customHeight="1" x14ac:dyDescent="0.3">
      <c r="A12681" t="s">
        <v>10195</v>
      </c>
      <c r="B12681" t="s">
        <v>25</v>
      </c>
      <c r="C12681" t="s">
        <v>26</v>
      </c>
      <c r="D12681">
        <v>2322.62</v>
      </c>
      <c r="E12681">
        <v>0.05</v>
      </c>
      <c r="F12681">
        <f t="shared" si="396"/>
        <v>116.131</v>
      </c>
      <c r="G12681">
        <f t="shared" si="397"/>
        <v>2206.489</v>
      </c>
      <c r="H12681">
        <v>2</v>
      </c>
      <c r="I12681" s="17">
        <v>45255</v>
      </c>
      <c r="J12681" s="17">
        <v>45257</v>
      </c>
      <c r="K12681" t="s">
        <v>15</v>
      </c>
      <c r="L12681" t="s">
        <v>22</v>
      </c>
      <c r="M12681">
        <v>263.08</v>
      </c>
      <c r="N12681" t="s">
        <v>23</v>
      </c>
    </row>
    <row r="12682" spans="1:14" ht="14.25" customHeight="1" x14ac:dyDescent="0.3">
      <c r="A12682" t="s">
        <v>4108</v>
      </c>
      <c r="B12682" t="s">
        <v>25</v>
      </c>
      <c r="C12682" t="s">
        <v>33</v>
      </c>
      <c r="D12682">
        <v>2326.5700000000002</v>
      </c>
      <c r="E12682">
        <v>0.04</v>
      </c>
      <c r="F12682">
        <f t="shared" si="396"/>
        <v>93.06280000000001</v>
      </c>
      <c r="G12682">
        <f t="shared" si="397"/>
        <v>2233.5072</v>
      </c>
      <c r="H12682">
        <v>2</v>
      </c>
      <c r="I12682" s="17">
        <v>45529</v>
      </c>
      <c r="J12682" s="17">
        <v>45534</v>
      </c>
      <c r="K12682" t="s">
        <v>31</v>
      </c>
      <c r="L12682" t="s">
        <v>22</v>
      </c>
      <c r="M12682">
        <v>574.11</v>
      </c>
      <c r="N12682" t="s">
        <v>39</v>
      </c>
    </row>
    <row r="12683" spans="1:14" ht="14.25" customHeight="1" x14ac:dyDescent="0.3">
      <c r="A12683" t="s">
        <v>15330</v>
      </c>
      <c r="B12683" t="s">
        <v>19</v>
      </c>
      <c r="C12683" t="s">
        <v>14</v>
      </c>
      <c r="D12683">
        <v>2330.67</v>
      </c>
      <c r="E12683">
        <v>0.4</v>
      </c>
      <c r="F12683">
        <f t="shared" si="396"/>
        <v>932.26800000000003</v>
      </c>
      <c r="G12683">
        <f t="shared" si="397"/>
        <v>1398.402</v>
      </c>
      <c r="H12683">
        <v>2</v>
      </c>
      <c r="I12683" s="17">
        <v>45055</v>
      </c>
      <c r="J12683" s="17">
        <v>45058</v>
      </c>
      <c r="K12683" t="s">
        <v>21</v>
      </c>
      <c r="L12683" t="s">
        <v>16</v>
      </c>
      <c r="M12683">
        <v>299.63</v>
      </c>
      <c r="N12683" t="s">
        <v>48</v>
      </c>
    </row>
    <row r="12684" spans="1:14" ht="14.25" customHeight="1" x14ac:dyDescent="0.3">
      <c r="A12684" t="s">
        <v>13061</v>
      </c>
      <c r="B12684" t="s">
        <v>13</v>
      </c>
      <c r="C12684" t="s">
        <v>33</v>
      </c>
      <c r="D12684">
        <v>2341.31</v>
      </c>
      <c r="E12684">
        <v>0.03</v>
      </c>
      <c r="F12684">
        <f t="shared" si="396"/>
        <v>70.2393</v>
      </c>
      <c r="G12684">
        <f t="shared" si="397"/>
        <v>2271.0706999999998</v>
      </c>
      <c r="H12684">
        <v>2</v>
      </c>
      <c r="I12684" s="17">
        <v>45408</v>
      </c>
      <c r="J12684" s="17">
        <v>45410</v>
      </c>
      <c r="K12684" t="s">
        <v>21</v>
      </c>
      <c r="L12684" t="s">
        <v>22</v>
      </c>
      <c r="M12684">
        <v>436.17</v>
      </c>
      <c r="N12684" t="s">
        <v>48</v>
      </c>
    </row>
    <row r="12685" spans="1:14" ht="14.25" customHeight="1" x14ac:dyDescent="0.3">
      <c r="A12685" t="s">
        <v>2308</v>
      </c>
      <c r="B12685" t="s">
        <v>25</v>
      </c>
      <c r="C12685" t="s">
        <v>20</v>
      </c>
      <c r="D12685">
        <v>2346.94</v>
      </c>
      <c r="E12685">
        <v>0.3</v>
      </c>
      <c r="F12685">
        <f t="shared" si="396"/>
        <v>704.08199999999999</v>
      </c>
      <c r="G12685">
        <f t="shared" si="397"/>
        <v>1642.8580000000002</v>
      </c>
      <c r="H12685">
        <v>2</v>
      </c>
      <c r="I12685" s="17">
        <v>45539</v>
      </c>
      <c r="J12685" s="17">
        <v>45542</v>
      </c>
      <c r="K12685" t="s">
        <v>15</v>
      </c>
      <c r="L12685" t="s">
        <v>27</v>
      </c>
      <c r="M12685">
        <v>190.68</v>
      </c>
      <c r="N12685" t="s">
        <v>39</v>
      </c>
    </row>
    <row r="12686" spans="1:14" ht="14.25" customHeight="1" x14ac:dyDescent="0.3">
      <c r="A12686" t="s">
        <v>2055</v>
      </c>
      <c r="B12686" t="s">
        <v>41</v>
      </c>
      <c r="C12686" t="s">
        <v>36</v>
      </c>
      <c r="D12686">
        <v>2347.75</v>
      </c>
      <c r="E12686">
        <v>0.02</v>
      </c>
      <c r="F12686">
        <f t="shared" si="396"/>
        <v>46.954999999999998</v>
      </c>
      <c r="G12686">
        <f t="shared" si="397"/>
        <v>2300.7950000000001</v>
      </c>
      <c r="H12686">
        <v>2</v>
      </c>
      <c r="I12686" s="17">
        <v>45017</v>
      </c>
      <c r="J12686" s="17">
        <v>45021</v>
      </c>
      <c r="K12686" t="s">
        <v>15</v>
      </c>
      <c r="L12686" t="s">
        <v>16</v>
      </c>
      <c r="M12686">
        <v>691.15</v>
      </c>
      <c r="N12686" t="s">
        <v>23</v>
      </c>
    </row>
    <row r="12687" spans="1:14" ht="14.25" customHeight="1" x14ac:dyDescent="0.3">
      <c r="A12687" t="s">
        <v>654</v>
      </c>
      <c r="B12687" t="s">
        <v>41</v>
      </c>
      <c r="C12687" t="s">
        <v>26</v>
      </c>
      <c r="D12687">
        <v>2352.66</v>
      </c>
      <c r="E12687">
        <v>0.16</v>
      </c>
      <c r="F12687">
        <f t="shared" si="396"/>
        <v>376.42559999999997</v>
      </c>
      <c r="G12687">
        <f t="shared" si="397"/>
        <v>1976.2343999999998</v>
      </c>
      <c r="H12687">
        <v>2</v>
      </c>
      <c r="I12687" s="17">
        <v>45061</v>
      </c>
      <c r="J12687" s="17">
        <v>45062</v>
      </c>
      <c r="K12687" t="s">
        <v>31</v>
      </c>
      <c r="L12687" t="s">
        <v>27</v>
      </c>
      <c r="M12687">
        <v>485.4</v>
      </c>
      <c r="N12687" t="s">
        <v>23</v>
      </c>
    </row>
    <row r="12688" spans="1:14" ht="14.25" customHeight="1" x14ac:dyDescent="0.3">
      <c r="A12688" t="s">
        <v>12509</v>
      </c>
      <c r="B12688" t="s">
        <v>13</v>
      </c>
      <c r="C12688" t="s">
        <v>14</v>
      </c>
      <c r="D12688">
        <v>2353</v>
      </c>
      <c r="E12688">
        <v>0.25</v>
      </c>
      <c r="F12688">
        <f t="shared" si="396"/>
        <v>588.25</v>
      </c>
      <c r="G12688">
        <f t="shared" si="397"/>
        <v>1764.75</v>
      </c>
      <c r="H12688">
        <v>2</v>
      </c>
      <c r="I12688" s="17">
        <v>45657</v>
      </c>
      <c r="J12688" s="17">
        <v>45663</v>
      </c>
      <c r="K12688" t="s">
        <v>31</v>
      </c>
      <c r="L12688" t="s">
        <v>27</v>
      </c>
      <c r="M12688">
        <v>439.74</v>
      </c>
      <c r="N12688" t="s">
        <v>23</v>
      </c>
    </row>
    <row r="12689" spans="1:14" ht="14.25" customHeight="1" x14ac:dyDescent="0.3">
      <c r="A12689" t="s">
        <v>2360</v>
      </c>
      <c r="B12689" t="s">
        <v>13</v>
      </c>
      <c r="C12689" t="s">
        <v>26</v>
      </c>
      <c r="D12689">
        <v>2361.3200000000002</v>
      </c>
      <c r="E12689">
        <v>0.28000000000000003</v>
      </c>
      <c r="F12689">
        <f t="shared" si="396"/>
        <v>661.16960000000006</v>
      </c>
      <c r="G12689">
        <f t="shared" si="397"/>
        <v>1700.1504</v>
      </c>
      <c r="H12689">
        <v>2</v>
      </c>
      <c r="I12689" s="17">
        <v>45296</v>
      </c>
      <c r="J12689" s="17">
        <v>45297</v>
      </c>
      <c r="K12689" t="s">
        <v>21</v>
      </c>
      <c r="L12689" t="s">
        <v>22</v>
      </c>
      <c r="M12689">
        <v>233.02</v>
      </c>
      <c r="N12689" t="s">
        <v>23</v>
      </c>
    </row>
    <row r="12690" spans="1:14" ht="14.25" customHeight="1" x14ac:dyDescent="0.3">
      <c r="A12690" t="s">
        <v>1323</v>
      </c>
      <c r="B12690" t="s">
        <v>25</v>
      </c>
      <c r="C12690" t="s">
        <v>14</v>
      </c>
      <c r="D12690">
        <v>2361.9</v>
      </c>
      <c r="E12690">
        <v>0.28000000000000003</v>
      </c>
      <c r="F12690">
        <f t="shared" si="396"/>
        <v>661.33200000000011</v>
      </c>
      <c r="G12690">
        <f t="shared" si="397"/>
        <v>1700.568</v>
      </c>
      <c r="H12690">
        <v>2</v>
      </c>
      <c r="I12690" s="17">
        <v>45326</v>
      </c>
      <c r="J12690" s="17">
        <v>45332</v>
      </c>
      <c r="K12690" t="s">
        <v>31</v>
      </c>
      <c r="L12690" t="s">
        <v>16</v>
      </c>
      <c r="M12690">
        <v>639.57000000000005</v>
      </c>
      <c r="N12690" t="s">
        <v>48</v>
      </c>
    </row>
    <row r="12691" spans="1:14" ht="14.25" customHeight="1" x14ac:dyDescent="0.3">
      <c r="A12691" t="s">
        <v>2756</v>
      </c>
      <c r="B12691" t="s">
        <v>13</v>
      </c>
      <c r="C12691" t="s">
        <v>33</v>
      </c>
      <c r="D12691">
        <v>2366.09</v>
      </c>
      <c r="E12691">
        <v>0.35</v>
      </c>
      <c r="F12691">
        <f t="shared" si="396"/>
        <v>828.13149999999996</v>
      </c>
      <c r="G12691">
        <f t="shared" si="397"/>
        <v>1537.9585000000002</v>
      </c>
      <c r="H12691">
        <v>2</v>
      </c>
      <c r="I12691" s="17">
        <v>45535</v>
      </c>
      <c r="J12691" s="17">
        <v>45540</v>
      </c>
      <c r="K12691" t="s">
        <v>21</v>
      </c>
      <c r="L12691" t="s">
        <v>27</v>
      </c>
      <c r="M12691">
        <v>489.58</v>
      </c>
      <c r="N12691" t="s">
        <v>28</v>
      </c>
    </row>
    <row r="12692" spans="1:14" ht="14.25" customHeight="1" x14ac:dyDescent="0.3">
      <c r="A12692" t="s">
        <v>10272</v>
      </c>
      <c r="B12692" t="s">
        <v>19</v>
      </c>
      <c r="C12692" t="s">
        <v>33</v>
      </c>
      <c r="D12692">
        <v>2366.1999999999998</v>
      </c>
      <c r="E12692">
        <v>0.06</v>
      </c>
      <c r="F12692">
        <f t="shared" si="396"/>
        <v>141.97199999999998</v>
      </c>
      <c r="G12692">
        <f t="shared" si="397"/>
        <v>2224.2280000000001</v>
      </c>
      <c r="H12692">
        <v>2</v>
      </c>
      <c r="I12692" s="17">
        <v>45215</v>
      </c>
      <c r="J12692" s="17">
        <v>45218</v>
      </c>
      <c r="K12692" t="s">
        <v>15</v>
      </c>
      <c r="L12692" t="s">
        <v>22</v>
      </c>
      <c r="M12692">
        <v>254.98</v>
      </c>
      <c r="N12692" t="s">
        <v>23</v>
      </c>
    </row>
    <row r="12693" spans="1:14" ht="14.25" customHeight="1" x14ac:dyDescent="0.3">
      <c r="A12693" t="s">
        <v>12557</v>
      </c>
      <c r="B12693" t="s">
        <v>13</v>
      </c>
      <c r="C12693" t="s">
        <v>14</v>
      </c>
      <c r="D12693">
        <v>2366.48</v>
      </c>
      <c r="E12693">
        <v>0.42</v>
      </c>
      <c r="F12693">
        <f t="shared" si="396"/>
        <v>993.92160000000001</v>
      </c>
      <c r="G12693">
        <f t="shared" si="397"/>
        <v>1372.5583999999999</v>
      </c>
      <c r="H12693">
        <v>2</v>
      </c>
      <c r="I12693" s="17">
        <v>45273</v>
      </c>
      <c r="J12693" s="17">
        <v>45278</v>
      </c>
      <c r="K12693" t="s">
        <v>15</v>
      </c>
      <c r="L12693" t="s">
        <v>16</v>
      </c>
      <c r="M12693">
        <v>222.4</v>
      </c>
      <c r="N12693" t="s">
        <v>39</v>
      </c>
    </row>
    <row r="12694" spans="1:14" ht="14.25" customHeight="1" x14ac:dyDescent="0.3">
      <c r="A12694" t="s">
        <v>7273</v>
      </c>
      <c r="B12694" t="s">
        <v>25</v>
      </c>
      <c r="C12694" t="s">
        <v>14</v>
      </c>
      <c r="D12694">
        <v>2366.89</v>
      </c>
      <c r="E12694">
        <v>0.34</v>
      </c>
      <c r="F12694">
        <f t="shared" si="396"/>
        <v>804.74260000000004</v>
      </c>
      <c r="G12694">
        <f t="shared" si="397"/>
        <v>1562.1473999999998</v>
      </c>
      <c r="H12694">
        <v>2</v>
      </c>
      <c r="I12694" s="17">
        <v>45253</v>
      </c>
      <c r="J12694" s="17">
        <v>45257</v>
      </c>
      <c r="K12694" t="s">
        <v>15</v>
      </c>
      <c r="L12694" t="s">
        <v>16</v>
      </c>
      <c r="M12694">
        <v>285.23</v>
      </c>
      <c r="N12694" t="s">
        <v>23</v>
      </c>
    </row>
    <row r="12695" spans="1:14" ht="14.25" customHeight="1" x14ac:dyDescent="0.3">
      <c r="A12695" t="s">
        <v>10482</v>
      </c>
      <c r="B12695" t="s">
        <v>13</v>
      </c>
      <c r="C12695" t="s">
        <v>14</v>
      </c>
      <c r="D12695">
        <v>2368.6999999999998</v>
      </c>
      <c r="E12695">
        <v>0.37</v>
      </c>
      <c r="F12695">
        <f t="shared" si="396"/>
        <v>876.41899999999987</v>
      </c>
      <c r="G12695">
        <f t="shared" si="397"/>
        <v>1492.2809999999999</v>
      </c>
      <c r="H12695">
        <v>2</v>
      </c>
      <c r="I12695" s="17">
        <v>45534</v>
      </c>
      <c r="J12695" s="17">
        <v>45539</v>
      </c>
      <c r="K12695" t="s">
        <v>15</v>
      </c>
      <c r="L12695" t="s">
        <v>16</v>
      </c>
      <c r="M12695">
        <v>436.78</v>
      </c>
      <c r="N12695" t="s">
        <v>34</v>
      </c>
    </row>
    <row r="12696" spans="1:14" ht="14.25" customHeight="1" x14ac:dyDescent="0.3">
      <c r="A12696" t="s">
        <v>4793</v>
      </c>
      <c r="B12696" t="s">
        <v>13</v>
      </c>
      <c r="C12696" t="s">
        <v>20</v>
      </c>
      <c r="D12696">
        <v>2371.12</v>
      </c>
      <c r="E12696">
        <v>0.02</v>
      </c>
      <c r="F12696">
        <f t="shared" si="396"/>
        <v>47.422399999999996</v>
      </c>
      <c r="G12696">
        <f t="shared" si="397"/>
        <v>2323.6976</v>
      </c>
      <c r="H12696">
        <v>2</v>
      </c>
      <c r="I12696" s="17">
        <v>45242</v>
      </c>
      <c r="J12696" s="17">
        <v>45249</v>
      </c>
      <c r="K12696" t="s">
        <v>15</v>
      </c>
      <c r="L12696" t="s">
        <v>16</v>
      </c>
      <c r="M12696">
        <v>210.45</v>
      </c>
      <c r="N12696" t="s">
        <v>39</v>
      </c>
    </row>
    <row r="12697" spans="1:14" ht="14.25" customHeight="1" x14ac:dyDescent="0.3">
      <c r="A12697" t="s">
        <v>824</v>
      </c>
      <c r="B12697" t="s">
        <v>19</v>
      </c>
      <c r="C12697" t="s">
        <v>20</v>
      </c>
      <c r="D12697">
        <v>2380.0300000000002</v>
      </c>
      <c r="E12697">
        <v>0.48</v>
      </c>
      <c r="F12697">
        <f t="shared" si="396"/>
        <v>1142.4144000000001</v>
      </c>
      <c r="G12697">
        <f t="shared" si="397"/>
        <v>1237.6156000000001</v>
      </c>
      <c r="H12697">
        <v>2</v>
      </c>
      <c r="I12697" s="17">
        <v>45061</v>
      </c>
      <c r="J12697" s="17">
        <v>45063</v>
      </c>
      <c r="K12697" t="s">
        <v>31</v>
      </c>
      <c r="L12697" t="s">
        <v>22</v>
      </c>
      <c r="M12697">
        <v>624.72</v>
      </c>
      <c r="N12697" t="s">
        <v>39</v>
      </c>
    </row>
    <row r="12698" spans="1:14" ht="14.25" customHeight="1" x14ac:dyDescent="0.3">
      <c r="A12698" t="s">
        <v>1203</v>
      </c>
      <c r="B12698" t="s">
        <v>19</v>
      </c>
      <c r="C12698" t="s">
        <v>14</v>
      </c>
      <c r="D12698">
        <v>2383.15</v>
      </c>
      <c r="E12698">
        <v>0.21</v>
      </c>
      <c r="F12698">
        <f t="shared" si="396"/>
        <v>500.4615</v>
      </c>
      <c r="G12698">
        <f t="shared" si="397"/>
        <v>1882.6885000000002</v>
      </c>
      <c r="H12698">
        <v>2</v>
      </c>
      <c r="I12698" s="17">
        <v>45466</v>
      </c>
      <c r="J12698" s="17">
        <v>45471</v>
      </c>
      <c r="K12698" t="s">
        <v>15</v>
      </c>
      <c r="L12698" t="s">
        <v>22</v>
      </c>
      <c r="M12698">
        <v>411.63</v>
      </c>
      <c r="N12698" t="s">
        <v>28</v>
      </c>
    </row>
    <row r="12699" spans="1:14" ht="14.25" customHeight="1" x14ac:dyDescent="0.3">
      <c r="A12699" t="s">
        <v>15090</v>
      </c>
      <c r="B12699" t="s">
        <v>41</v>
      </c>
      <c r="C12699" t="s">
        <v>36</v>
      </c>
      <c r="D12699">
        <v>2385.9699999999998</v>
      </c>
      <c r="E12699">
        <v>0.33</v>
      </c>
      <c r="F12699">
        <f t="shared" si="396"/>
        <v>787.37009999999998</v>
      </c>
      <c r="G12699">
        <f t="shared" si="397"/>
        <v>1598.5998999999997</v>
      </c>
      <c r="H12699">
        <v>2</v>
      </c>
      <c r="I12699" s="17">
        <v>45524</v>
      </c>
      <c r="J12699" s="17">
        <v>45526</v>
      </c>
      <c r="K12699" t="s">
        <v>21</v>
      </c>
      <c r="L12699" t="s">
        <v>22</v>
      </c>
      <c r="M12699">
        <v>280.61</v>
      </c>
      <c r="N12699" t="s">
        <v>48</v>
      </c>
    </row>
    <row r="12700" spans="1:14" ht="14.25" customHeight="1" x14ac:dyDescent="0.3">
      <c r="A12700" t="s">
        <v>5668</v>
      </c>
      <c r="B12700" t="s">
        <v>25</v>
      </c>
      <c r="C12700" t="s">
        <v>20</v>
      </c>
      <c r="D12700">
        <v>2386.6999999999998</v>
      </c>
      <c r="E12700">
        <v>0.46</v>
      </c>
      <c r="F12700">
        <f t="shared" si="396"/>
        <v>1097.8820000000001</v>
      </c>
      <c r="G12700">
        <f t="shared" si="397"/>
        <v>1288.8179999999998</v>
      </c>
      <c r="H12700">
        <v>2</v>
      </c>
      <c r="I12700" s="17">
        <v>44982</v>
      </c>
      <c r="J12700" s="17">
        <v>44987</v>
      </c>
      <c r="K12700" t="s">
        <v>31</v>
      </c>
      <c r="L12700" t="s">
        <v>27</v>
      </c>
      <c r="M12700">
        <v>699.26</v>
      </c>
      <c r="N12700" t="s">
        <v>23</v>
      </c>
    </row>
    <row r="12701" spans="1:14" ht="14.25" customHeight="1" x14ac:dyDescent="0.3">
      <c r="A12701" t="s">
        <v>594</v>
      </c>
      <c r="B12701" t="s">
        <v>13</v>
      </c>
      <c r="C12701" t="s">
        <v>33</v>
      </c>
      <c r="D12701">
        <v>2397.7800000000002</v>
      </c>
      <c r="E12701">
        <v>0.35</v>
      </c>
      <c r="F12701">
        <f t="shared" si="396"/>
        <v>839.22300000000007</v>
      </c>
      <c r="G12701">
        <f t="shared" si="397"/>
        <v>1558.5570000000002</v>
      </c>
      <c r="H12701">
        <v>2</v>
      </c>
      <c r="I12701" s="17">
        <v>45057</v>
      </c>
      <c r="J12701" s="17">
        <v>45059</v>
      </c>
      <c r="K12701" t="s">
        <v>21</v>
      </c>
      <c r="L12701" t="s">
        <v>27</v>
      </c>
      <c r="M12701">
        <v>299.91000000000003</v>
      </c>
      <c r="N12701" t="s">
        <v>48</v>
      </c>
    </row>
    <row r="12702" spans="1:14" ht="14.25" customHeight="1" x14ac:dyDescent="0.3">
      <c r="A12702" t="s">
        <v>11742</v>
      </c>
      <c r="B12702" t="s">
        <v>13</v>
      </c>
      <c r="C12702" t="s">
        <v>36</v>
      </c>
      <c r="D12702">
        <v>2398.39</v>
      </c>
      <c r="E12702">
        <v>0.04</v>
      </c>
      <c r="F12702">
        <f t="shared" si="396"/>
        <v>95.935599999999994</v>
      </c>
      <c r="G12702">
        <f t="shared" si="397"/>
        <v>2302.4544000000001</v>
      </c>
      <c r="H12702">
        <v>2</v>
      </c>
      <c r="I12702" s="17">
        <v>45041</v>
      </c>
      <c r="J12702" s="17">
        <v>45046</v>
      </c>
      <c r="K12702" t="s">
        <v>31</v>
      </c>
      <c r="L12702" t="s">
        <v>22</v>
      </c>
      <c r="M12702">
        <v>516.83000000000004</v>
      </c>
      <c r="N12702" t="s">
        <v>48</v>
      </c>
    </row>
    <row r="12703" spans="1:14" ht="14.25" customHeight="1" x14ac:dyDescent="0.3">
      <c r="A12703" t="s">
        <v>11643</v>
      </c>
      <c r="B12703" t="s">
        <v>41</v>
      </c>
      <c r="C12703" t="s">
        <v>26</v>
      </c>
      <c r="D12703">
        <v>2400.08</v>
      </c>
      <c r="E12703">
        <v>0.28000000000000003</v>
      </c>
      <c r="F12703">
        <f t="shared" si="396"/>
        <v>672.02240000000006</v>
      </c>
      <c r="G12703">
        <f t="shared" si="397"/>
        <v>1728.0575999999999</v>
      </c>
      <c r="H12703">
        <v>2</v>
      </c>
      <c r="I12703" s="17">
        <v>45620</v>
      </c>
      <c r="J12703" s="17">
        <v>45624</v>
      </c>
      <c r="K12703" t="s">
        <v>15</v>
      </c>
      <c r="L12703" t="s">
        <v>22</v>
      </c>
      <c r="M12703">
        <v>578.98</v>
      </c>
      <c r="N12703" t="s">
        <v>39</v>
      </c>
    </row>
    <row r="12704" spans="1:14" ht="14.25" customHeight="1" x14ac:dyDescent="0.3">
      <c r="A12704" t="s">
        <v>4141</v>
      </c>
      <c r="B12704" t="s">
        <v>19</v>
      </c>
      <c r="C12704" t="s">
        <v>14</v>
      </c>
      <c r="D12704">
        <v>2400.4</v>
      </c>
      <c r="E12704">
        <v>0.28999999999999998</v>
      </c>
      <c r="F12704">
        <f t="shared" si="396"/>
        <v>696.11599999999999</v>
      </c>
      <c r="G12704">
        <f t="shared" si="397"/>
        <v>1704.2840000000001</v>
      </c>
      <c r="H12704">
        <v>2</v>
      </c>
      <c r="I12704" s="17">
        <v>45220</v>
      </c>
      <c r="J12704" s="17">
        <v>45223</v>
      </c>
      <c r="K12704" t="s">
        <v>15</v>
      </c>
      <c r="L12704" t="s">
        <v>22</v>
      </c>
      <c r="M12704">
        <v>246.24</v>
      </c>
      <c r="N12704" t="s">
        <v>17</v>
      </c>
    </row>
    <row r="12705" spans="1:14" ht="14.25" customHeight="1" x14ac:dyDescent="0.3">
      <c r="A12705" t="s">
        <v>9062</v>
      </c>
      <c r="B12705" t="s">
        <v>19</v>
      </c>
      <c r="C12705" t="s">
        <v>26</v>
      </c>
      <c r="D12705">
        <v>2403.39</v>
      </c>
      <c r="E12705">
        <v>0.09</v>
      </c>
      <c r="F12705">
        <f t="shared" si="396"/>
        <v>216.30509999999998</v>
      </c>
      <c r="G12705">
        <f t="shared" si="397"/>
        <v>2187.0848999999998</v>
      </c>
      <c r="H12705">
        <v>2</v>
      </c>
      <c r="I12705" s="17">
        <v>45079</v>
      </c>
      <c r="J12705" s="17">
        <v>45084</v>
      </c>
      <c r="K12705" t="s">
        <v>31</v>
      </c>
      <c r="L12705" t="s">
        <v>16</v>
      </c>
      <c r="M12705">
        <v>506.3</v>
      </c>
      <c r="N12705" t="s">
        <v>17</v>
      </c>
    </row>
    <row r="12706" spans="1:14" ht="14.25" customHeight="1" x14ac:dyDescent="0.3">
      <c r="A12706" t="s">
        <v>12024</v>
      </c>
      <c r="B12706" t="s">
        <v>25</v>
      </c>
      <c r="C12706" t="s">
        <v>36</v>
      </c>
      <c r="D12706">
        <v>2405.85</v>
      </c>
      <c r="E12706">
        <v>0.3</v>
      </c>
      <c r="F12706">
        <f t="shared" si="396"/>
        <v>721.755</v>
      </c>
      <c r="G12706">
        <f t="shared" si="397"/>
        <v>1684.0949999999998</v>
      </c>
      <c r="H12706">
        <v>2</v>
      </c>
      <c r="I12706" s="17">
        <v>45337</v>
      </c>
      <c r="J12706" s="17">
        <v>45344</v>
      </c>
      <c r="K12706" t="s">
        <v>21</v>
      </c>
      <c r="L12706" t="s">
        <v>22</v>
      </c>
      <c r="M12706">
        <v>199.74</v>
      </c>
      <c r="N12706" t="s">
        <v>39</v>
      </c>
    </row>
    <row r="12707" spans="1:14" ht="14.25" customHeight="1" x14ac:dyDescent="0.3">
      <c r="A12707" t="s">
        <v>12108</v>
      </c>
      <c r="B12707" t="s">
        <v>41</v>
      </c>
      <c r="C12707" t="s">
        <v>26</v>
      </c>
      <c r="D12707">
        <v>2406.38</v>
      </c>
      <c r="E12707">
        <v>0.46</v>
      </c>
      <c r="F12707">
        <f t="shared" si="396"/>
        <v>1106.9348</v>
      </c>
      <c r="G12707">
        <f t="shared" si="397"/>
        <v>1299.4452000000001</v>
      </c>
      <c r="H12707">
        <v>2</v>
      </c>
      <c r="I12707" s="17">
        <v>45563</v>
      </c>
      <c r="J12707" s="17">
        <v>45566</v>
      </c>
      <c r="K12707" t="s">
        <v>31</v>
      </c>
      <c r="L12707" t="s">
        <v>16</v>
      </c>
      <c r="M12707">
        <v>206.75</v>
      </c>
      <c r="N12707" t="s">
        <v>17</v>
      </c>
    </row>
    <row r="12708" spans="1:14" ht="14.25" customHeight="1" x14ac:dyDescent="0.3">
      <c r="A12708" t="s">
        <v>14872</v>
      </c>
      <c r="B12708" t="s">
        <v>19</v>
      </c>
      <c r="C12708" t="s">
        <v>36</v>
      </c>
      <c r="D12708">
        <v>2408.02</v>
      </c>
      <c r="E12708">
        <v>0</v>
      </c>
      <c r="F12708">
        <f t="shared" si="396"/>
        <v>0</v>
      </c>
      <c r="G12708">
        <f t="shared" si="397"/>
        <v>2408.02</v>
      </c>
      <c r="H12708">
        <v>2</v>
      </c>
      <c r="I12708" s="17">
        <v>44976</v>
      </c>
      <c r="J12708" s="17">
        <v>44982</v>
      </c>
      <c r="K12708" t="s">
        <v>15</v>
      </c>
      <c r="L12708" t="s">
        <v>22</v>
      </c>
      <c r="M12708">
        <v>355.4</v>
      </c>
      <c r="N12708" t="s">
        <v>17</v>
      </c>
    </row>
    <row r="12709" spans="1:14" ht="14.25" customHeight="1" x14ac:dyDescent="0.3">
      <c r="A12709" t="s">
        <v>511</v>
      </c>
      <c r="B12709" t="s">
        <v>25</v>
      </c>
      <c r="C12709" t="s">
        <v>33</v>
      </c>
      <c r="D12709">
        <v>2408.4499999999998</v>
      </c>
      <c r="E12709">
        <v>0.31</v>
      </c>
      <c r="F12709">
        <f t="shared" si="396"/>
        <v>746.6194999999999</v>
      </c>
      <c r="G12709">
        <f t="shared" si="397"/>
        <v>1661.8305</v>
      </c>
      <c r="H12709">
        <v>2</v>
      </c>
      <c r="I12709" s="17">
        <v>45584</v>
      </c>
      <c r="J12709" s="17">
        <v>45586</v>
      </c>
      <c r="K12709" t="s">
        <v>15</v>
      </c>
      <c r="L12709" t="s">
        <v>27</v>
      </c>
      <c r="M12709">
        <v>485.96</v>
      </c>
      <c r="N12709" t="s">
        <v>23</v>
      </c>
    </row>
    <row r="12710" spans="1:14" ht="14.25" customHeight="1" x14ac:dyDescent="0.3">
      <c r="A12710" t="s">
        <v>1824</v>
      </c>
      <c r="B12710" t="s">
        <v>41</v>
      </c>
      <c r="C12710" t="s">
        <v>36</v>
      </c>
      <c r="D12710">
        <v>2408.5300000000002</v>
      </c>
      <c r="E12710">
        <v>0.12</v>
      </c>
      <c r="F12710">
        <f t="shared" si="396"/>
        <v>289.02359999999999</v>
      </c>
      <c r="G12710">
        <f t="shared" si="397"/>
        <v>2119.5064000000002</v>
      </c>
      <c r="H12710">
        <v>2</v>
      </c>
      <c r="I12710" s="17">
        <v>45257</v>
      </c>
      <c r="J12710" s="17">
        <v>45263</v>
      </c>
      <c r="K12710" t="s">
        <v>15</v>
      </c>
      <c r="L12710" t="s">
        <v>22</v>
      </c>
      <c r="M12710">
        <v>456.03</v>
      </c>
      <c r="N12710" t="s">
        <v>23</v>
      </c>
    </row>
    <row r="12711" spans="1:14" ht="14.25" customHeight="1" x14ac:dyDescent="0.3">
      <c r="A12711" t="s">
        <v>6910</v>
      </c>
      <c r="B12711" t="s">
        <v>13</v>
      </c>
      <c r="C12711" t="s">
        <v>36</v>
      </c>
      <c r="D12711">
        <v>2408.64</v>
      </c>
      <c r="E12711">
        <v>0.4</v>
      </c>
      <c r="F12711">
        <f t="shared" si="396"/>
        <v>963.45600000000002</v>
      </c>
      <c r="G12711">
        <f t="shared" si="397"/>
        <v>1445.1839999999997</v>
      </c>
      <c r="H12711">
        <v>2</v>
      </c>
      <c r="I12711" s="17">
        <v>45472</v>
      </c>
      <c r="J12711" s="17">
        <v>45475</v>
      </c>
      <c r="K12711" t="s">
        <v>15</v>
      </c>
      <c r="L12711" t="s">
        <v>27</v>
      </c>
      <c r="M12711">
        <v>650.54</v>
      </c>
      <c r="N12711" t="s">
        <v>28</v>
      </c>
    </row>
    <row r="12712" spans="1:14" ht="14.25" customHeight="1" x14ac:dyDescent="0.3">
      <c r="A12712" t="s">
        <v>14128</v>
      </c>
      <c r="B12712" t="s">
        <v>41</v>
      </c>
      <c r="C12712" t="s">
        <v>14</v>
      </c>
      <c r="D12712">
        <v>2411.7399999999998</v>
      </c>
      <c r="E12712">
        <v>0.31</v>
      </c>
      <c r="F12712">
        <f t="shared" si="396"/>
        <v>747.63939999999991</v>
      </c>
      <c r="G12712">
        <f t="shared" si="397"/>
        <v>1664.1005999999998</v>
      </c>
      <c r="H12712">
        <v>2</v>
      </c>
      <c r="I12712" s="17">
        <v>45478</v>
      </c>
      <c r="J12712" s="17">
        <v>45479</v>
      </c>
      <c r="K12712" t="s">
        <v>21</v>
      </c>
      <c r="L12712" t="s">
        <v>16</v>
      </c>
      <c r="M12712">
        <v>536.14</v>
      </c>
      <c r="N12712" t="s">
        <v>48</v>
      </c>
    </row>
    <row r="12713" spans="1:14" ht="14.25" customHeight="1" x14ac:dyDescent="0.3">
      <c r="A12713" t="s">
        <v>12291</v>
      </c>
      <c r="B12713" t="s">
        <v>13</v>
      </c>
      <c r="C12713" t="s">
        <v>14</v>
      </c>
      <c r="D12713">
        <v>2413.0300000000002</v>
      </c>
      <c r="E12713">
        <v>0.24</v>
      </c>
      <c r="F12713">
        <f t="shared" si="396"/>
        <v>579.12720000000002</v>
      </c>
      <c r="G12713">
        <f t="shared" si="397"/>
        <v>1833.9028000000003</v>
      </c>
      <c r="H12713">
        <v>2</v>
      </c>
      <c r="I12713" s="17">
        <v>44971</v>
      </c>
      <c r="J12713" s="17">
        <v>44975</v>
      </c>
      <c r="K12713" t="s">
        <v>15</v>
      </c>
      <c r="L12713" t="s">
        <v>16</v>
      </c>
      <c r="M12713">
        <v>626.38</v>
      </c>
      <c r="N12713" t="s">
        <v>39</v>
      </c>
    </row>
    <row r="12714" spans="1:14" ht="14.25" customHeight="1" x14ac:dyDescent="0.3">
      <c r="A12714" t="s">
        <v>9447</v>
      </c>
      <c r="B12714" t="s">
        <v>13</v>
      </c>
      <c r="C12714" t="s">
        <v>26</v>
      </c>
      <c r="D12714">
        <v>2413.5300000000002</v>
      </c>
      <c r="E12714">
        <v>0.33</v>
      </c>
      <c r="F12714">
        <f t="shared" si="396"/>
        <v>796.46490000000006</v>
      </c>
      <c r="G12714">
        <f t="shared" si="397"/>
        <v>1617.0651000000003</v>
      </c>
      <c r="H12714">
        <v>2</v>
      </c>
      <c r="I12714" s="17">
        <v>45557</v>
      </c>
      <c r="J12714" s="17">
        <v>45560</v>
      </c>
      <c r="K12714" t="s">
        <v>21</v>
      </c>
      <c r="L12714" t="s">
        <v>16</v>
      </c>
      <c r="M12714">
        <v>463.34</v>
      </c>
      <c r="N12714" t="s">
        <v>28</v>
      </c>
    </row>
    <row r="12715" spans="1:14" ht="14.25" customHeight="1" x14ac:dyDescent="0.3">
      <c r="A12715" t="s">
        <v>14626</v>
      </c>
      <c r="B12715" t="s">
        <v>13</v>
      </c>
      <c r="C12715" t="s">
        <v>36</v>
      </c>
      <c r="D12715">
        <v>2413.6</v>
      </c>
      <c r="E12715">
        <v>0.26</v>
      </c>
      <c r="F12715">
        <f t="shared" si="396"/>
        <v>627.53599999999994</v>
      </c>
      <c r="G12715">
        <f t="shared" si="397"/>
        <v>1786.0639999999999</v>
      </c>
      <c r="H12715">
        <v>2</v>
      </c>
      <c r="I12715" s="17">
        <v>45321</v>
      </c>
      <c r="J12715" s="17">
        <v>45327</v>
      </c>
      <c r="K12715" t="s">
        <v>15</v>
      </c>
      <c r="L12715" t="s">
        <v>16</v>
      </c>
      <c r="M12715">
        <v>198.32</v>
      </c>
      <c r="N12715" t="s">
        <v>17</v>
      </c>
    </row>
    <row r="12716" spans="1:14" ht="14.25" customHeight="1" x14ac:dyDescent="0.3">
      <c r="A12716" t="s">
        <v>865</v>
      </c>
      <c r="B12716" t="s">
        <v>13</v>
      </c>
      <c r="C12716" t="s">
        <v>26</v>
      </c>
      <c r="D12716">
        <v>2423.6799999999998</v>
      </c>
      <c r="E12716">
        <v>7.0000000000000007E-2</v>
      </c>
      <c r="F12716">
        <f t="shared" si="396"/>
        <v>169.6576</v>
      </c>
      <c r="G12716">
        <f t="shared" si="397"/>
        <v>2254.0223999999998</v>
      </c>
      <c r="H12716">
        <v>2</v>
      </c>
      <c r="I12716" s="17">
        <v>45249</v>
      </c>
      <c r="J12716" s="17">
        <v>45256</v>
      </c>
      <c r="K12716" t="s">
        <v>21</v>
      </c>
      <c r="L12716" t="s">
        <v>16</v>
      </c>
      <c r="M12716">
        <v>322.33999999999997</v>
      </c>
      <c r="N12716" t="s">
        <v>23</v>
      </c>
    </row>
    <row r="12717" spans="1:14" ht="14.25" customHeight="1" x14ac:dyDescent="0.3">
      <c r="A12717" t="s">
        <v>5810</v>
      </c>
      <c r="B12717" t="s">
        <v>13</v>
      </c>
      <c r="C12717" t="s">
        <v>33</v>
      </c>
      <c r="D12717">
        <v>2426.3000000000002</v>
      </c>
      <c r="E12717">
        <v>0.24</v>
      </c>
      <c r="F12717">
        <f t="shared" si="396"/>
        <v>582.31200000000001</v>
      </c>
      <c r="G12717">
        <f t="shared" si="397"/>
        <v>1843.9880000000003</v>
      </c>
      <c r="H12717">
        <v>2</v>
      </c>
      <c r="I12717" s="17">
        <v>45284</v>
      </c>
      <c r="J12717" s="17">
        <v>45288</v>
      </c>
      <c r="K12717" t="s">
        <v>21</v>
      </c>
      <c r="L12717" t="s">
        <v>22</v>
      </c>
      <c r="M12717">
        <v>209.43</v>
      </c>
      <c r="N12717" t="s">
        <v>17</v>
      </c>
    </row>
    <row r="12718" spans="1:14" ht="14.25" customHeight="1" x14ac:dyDescent="0.3">
      <c r="A12718" t="s">
        <v>6485</v>
      </c>
      <c r="B12718" t="s">
        <v>41</v>
      </c>
      <c r="C12718" t="s">
        <v>26</v>
      </c>
      <c r="D12718">
        <v>2434.38</v>
      </c>
      <c r="E12718">
        <v>0.18</v>
      </c>
      <c r="F12718">
        <f t="shared" si="396"/>
        <v>438.1884</v>
      </c>
      <c r="G12718">
        <f t="shared" si="397"/>
        <v>1996.1916000000001</v>
      </c>
      <c r="H12718">
        <v>2</v>
      </c>
      <c r="I12718" s="17">
        <v>45628</v>
      </c>
      <c r="J12718" s="17">
        <v>45629</v>
      </c>
      <c r="K12718" t="s">
        <v>21</v>
      </c>
      <c r="L12718" t="s">
        <v>16</v>
      </c>
      <c r="M12718">
        <v>266.24</v>
      </c>
      <c r="N12718" t="s">
        <v>23</v>
      </c>
    </row>
    <row r="12719" spans="1:14" ht="14.25" customHeight="1" x14ac:dyDescent="0.3">
      <c r="A12719" t="s">
        <v>4284</v>
      </c>
      <c r="B12719" t="s">
        <v>41</v>
      </c>
      <c r="C12719" t="s">
        <v>36</v>
      </c>
      <c r="D12719">
        <v>2435.6999999999998</v>
      </c>
      <c r="E12719">
        <v>0.32</v>
      </c>
      <c r="F12719">
        <f t="shared" si="396"/>
        <v>779.42399999999998</v>
      </c>
      <c r="G12719">
        <f t="shared" si="397"/>
        <v>1656.2759999999998</v>
      </c>
      <c r="H12719">
        <v>2</v>
      </c>
      <c r="I12719" s="17">
        <v>45173</v>
      </c>
      <c r="J12719" s="17">
        <v>45176</v>
      </c>
      <c r="K12719" t="s">
        <v>21</v>
      </c>
      <c r="L12719" t="s">
        <v>16</v>
      </c>
      <c r="M12719">
        <v>653.45000000000005</v>
      </c>
      <c r="N12719" t="s">
        <v>39</v>
      </c>
    </row>
    <row r="12720" spans="1:14" ht="14.25" customHeight="1" x14ac:dyDescent="0.3">
      <c r="A12720" t="s">
        <v>10125</v>
      </c>
      <c r="B12720" t="s">
        <v>25</v>
      </c>
      <c r="C12720" t="s">
        <v>20</v>
      </c>
      <c r="D12720">
        <v>2438.0700000000002</v>
      </c>
      <c r="E12720">
        <v>0.25</v>
      </c>
      <c r="F12720">
        <f t="shared" si="396"/>
        <v>609.51750000000004</v>
      </c>
      <c r="G12720">
        <f t="shared" si="397"/>
        <v>1828.5525000000002</v>
      </c>
      <c r="H12720">
        <v>2</v>
      </c>
      <c r="I12720" s="17">
        <v>45478</v>
      </c>
      <c r="J12720" s="17">
        <v>45479</v>
      </c>
      <c r="K12720" t="s">
        <v>31</v>
      </c>
      <c r="L12720" t="s">
        <v>22</v>
      </c>
      <c r="M12720">
        <v>507.52</v>
      </c>
      <c r="N12720" t="s">
        <v>39</v>
      </c>
    </row>
    <row r="12721" spans="1:14" ht="14.25" customHeight="1" x14ac:dyDescent="0.3">
      <c r="A12721" t="s">
        <v>8058</v>
      </c>
      <c r="B12721" t="s">
        <v>41</v>
      </c>
      <c r="C12721" t="s">
        <v>14</v>
      </c>
      <c r="D12721">
        <v>2438.29</v>
      </c>
      <c r="E12721">
        <v>0.22</v>
      </c>
      <c r="F12721">
        <f t="shared" si="396"/>
        <v>536.42380000000003</v>
      </c>
      <c r="G12721">
        <f t="shared" si="397"/>
        <v>1901.8661999999999</v>
      </c>
      <c r="H12721">
        <v>2</v>
      </c>
      <c r="I12721" s="17">
        <v>45444</v>
      </c>
      <c r="J12721" s="17">
        <v>45451</v>
      </c>
      <c r="K12721" t="s">
        <v>31</v>
      </c>
      <c r="L12721" t="s">
        <v>27</v>
      </c>
      <c r="M12721">
        <v>429.61</v>
      </c>
      <c r="N12721" t="s">
        <v>48</v>
      </c>
    </row>
    <row r="12722" spans="1:14" ht="14.25" customHeight="1" x14ac:dyDescent="0.3">
      <c r="A12722" t="s">
        <v>13850</v>
      </c>
      <c r="B12722" t="s">
        <v>25</v>
      </c>
      <c r="C12722" t="s">
        <v>36</v>
      </c>
      <c r="D12722">
        <v>2444.73</v>
      </c>
      <c r="E12722">
        <v>0.33</v>
      </c>
      <c r="F12722">
        <f t="shared" si="396"/>
        <v>806.76089999999999</v>
      </c>
      <c r="G12722">
        <f t="shared" si="397"/>
        <v>1637.9691</v>
      </c>
      <c r="H12722">
        <v>2</v>
      </c>
      <c r="I12722" s="17">
        <v>45033</v>
      </c>
      <c r="J12722" s="17">
        <v>45040</v>
      </c>
      <c r="K12722" t="s">
        <v>31</v>
      </c>
      <c r="L12722" t="s">
        <v>16</v>
      </c>
      <c r="M12722">
        <v>635.70000000000005</v>
      </c>
      <c r="N12722" t="s">
        <v>34</v>
      </c>
    </row>
    <row r="12723" spans="1:14" ht="14.25" customHeight="1" x14ac:dyDescent="0.3">
      <c r="A12723" t="s">
        <v>7216</v>
      </c>
      <c r="B12723" t="s">
        <v>41</v>
      </c>
      <c r="C12723" t="s">
        <v>20</v>
      </c>
      <c r="D12723">
        <v>2449.21</v>
      </c>
      <c r="E12723">
        <v>0.23</v>
      </c>
      <c r="F12723">
        <f t="shared" si="396"/>
        <v>563.31830000000002</v>
      </c>
      <c r="G12723">
        <f t="shared" si="397"/>
        <v>1885.8917000000001</v>
      </c>
      <c r="H12723">
        <v>2</v>
      </c>
      <c r="I12723" s="17">
        <v>45624</v>
      </c>
      <c r="J12723" s="17">
        <v>45628</v>
      </c>
      <c r="K12723" t="s">
        <v>31</v>
      </c>
      <c r="L12723" t="s">
        <v>16</v>
      </c>
      <c r="M12723">
        <v>550.55999999999995</v>
      </c>
      <c r="N12723" t="s">
        <v>48</v>
      </c>
    </row>
    <row r="12724" spans="1:14" ht="14.25" customHeight="1" x14ac:dyDescent="0.3">
      <c r="A12724" t="s">
        <v>12588</v>
      </c>
      <c r="B12724" t="s">
        <v>25</v>
      </c>
      <c r="C12724" t="s">
        <v>33</v>
      </c>
      <c r="D12724">
        <v>2449.31</v>
      </c>
      <c r="E12724">
        <v>0.37</v>
      </c>
      <c r="F12724">
        <f t="shared" si="396"/>
        <v>906.24469999999997</v>
      </c>
      <c r="G12724">
        <f t="shared" si="397"/>
        <v>1543.0653</v>
      </c>
      <c r="H12724">
        <v>2</v>
      </c>
      <c r="I12724" s="17">
        <v>45012</v>
      </c>
      <c r="J12724" s="17">
        <v>45016</v>
      </c>
      <c r="K12724" t="s">
        <v>21</v>
      </c>
      <c r="L12724" t="s">
        <v>16</v>
      </c>
      <c r="M12724">
        <v>636.47</v>
      </c>
      <c r="N12724" t="s">
        <v>39</v>
      </c>
    </row>
    <row r="12725" spans="1:14" ht="14.25" customHeight="1" x14ac:dyDescent="0.3">
      <c r="A12725" t="s">
        <v>1682</v>
      </c>
      <c r="B12725" t="s">
        <v>41</v>
      </c>
      <c r="C12725" t="s">
        <v>36</v>
      </c>
      <c r="D12725">
        <v>2449.9899999999998</v>
      </c>
      <c r="E12725">
        <v>0.43</v>
      </c>
      <c r="F12725">
        <f t="shared" si="396"/>
        <v>1053.4956999999999</v>
      </c>
      <c r="G12725">
        <f t="shared" si="397"/>
        <v>1396.4942999999998</v>
      </c>
      <c r="H12725">
        <v>2</v>
      </c>
      <c r="I12725" s="17">
        <v>44954</v>
      </c>
      <c r="J12725" s="17">
        <v>44959</v>
      </c>
      <c r="K12725" t="s">
        <v>21</v>
      </c>
      <c r="L12725" t="s">
        <v>16</v>
      </c>
      <c r="M12725">
        <v>254.02</v>
      </c>
      <c r="N12725" t="s">
        <v>48</v>
      </c>
    </row>
    <row r="12726" spans="1:14" ht="14.25" customHeight="1" x14ac:dyDescent="0.3">
      <c r="A12726" t="s">
        <v>12799</v>
      </c>
      <c r="B12726" t="s">
        <v>13</v>
      </c>
      <c r="C12726" t="s">
        <v>14</v>
      </c>
      <c r="D12726">
        <v>2450.5</v>
      </c>
      <c r="E12726">
        <v>0.24</v>
      </c>
      <c r="F12726">
        <f t="shared" si="396"/>
        <v>588.12</v>
      </c>
      <c r="G12726">
        <f t="shared" si="397"/>
        <v>1862.38</v>
      </c>
      <c r="H12726">
        <v>2</v>
      </c>
      <c r="I12726" s="17">
        <v>45103</v>
      </c>
      <c r="J12726" s="17">
        <v>45109</v>
      </c>
      <c r="K12726" t="s">
        <v>15</v>
      </c>
      <c r="L12726" t="s">
        <v>27</v>
      </c>
      <c r="M12726">
        <v>589.54</v>
      </c>
      <c r="N12726" t="s">
        <v>34</v>
      </c>
    </row>
    <row r="12727" spans="1:14" ht="14.25" customHeight="1" x14ac:dyDescent="0.3">
      <c r="A12727" t="s">
        <v>11546</v>
      </c>
      <c r="B12727" t="s">
        <v>25</v>
      </c>
      <c r="C12727" t="s">
        <v>36</v>
      </c>
      <c r="D12727">
        <v>2458.87</v>
      </c>
      <c r="E12727">
        <v>0.17</v>
      </c>
      <c r="F12727">
        <f t="shared" si="396"/>
        <v>418.00790000000001</v>
      </c>
      <c r="G12727">
        <f t="shared" si="397"/>
        <v>2040.8620999999998</v>
      </c>
      <c r="H12727">
        <v>2</v>
      </c>
      <c r="I12727" s="17">
        <v>45167</v>
      </c>
      <c r="J12727" s="17">
        <v>45171</v>
      </c>
      <c r="K12727" t="s">
        <v>31</v>
      </c>
      <c r="L12727" t="s">
        <v>22</v>
      </c>
      <c r="M12727">
        <v>507.21</v>
      </c>
      <c r="N12727" t="s">
        <v>34</v>
      </c>
    </row>
    <row r="12728" spans="1:14" ht="14.25" customHeight="1" x14ac:dyDescent="0.3">
      <c r="A12728" t="s">
        <v>305</v>
      </c>
      <c r="B12728" t="s">
        <v>19</v>
      </c>
      <c r="C12728" t="s">
        <v>36</v>
      </c>
      <c r="D12728">
        <v>2459.09</v>
      </c>
      <c r="E12728">
        <v>0.19</v>
      </c>
      <c r="F12728">
        <f t="shared" si="396"/>
        <v>467.22710000000001</v>
      </c>
      <c r="G12728">
        <f t="shared" si="397"/>
        <v>1991.8629000000001</v>
      </c>
      <c r="H12728">
        <v>2</v>
      </c>
      <c r="I12728" s="17">
        <v>45381</v>
      </c>
      <c r="J12728" s="17">
        <v>45388</v>
      </c>
      <c r="K12728" t="s">
        <v>31</v>
      </c>
      <c r="L12728" t="s">
        <v>27</v>
      </c>
      <c r="M12728">
        <v>399.72</v>
      </c>
      <c r="N12728" t="s">
        <v>34</v>
      </c>
    </row>
    <row r="12729" spans="1:14" ht="14.25" customHeight="1" x14ac:dyDescent="0.3">
      <c r="A12729" t="s">
        <v>8690</v>
      </c>
      <c r="B12729" t="s">
        <v>19</v>
      </c>
      <c r="C12729" t="s">
        <v>26</v>
      </c>
      <c r="D12729">
        <v>2459.8200000000002</v>
      </c>
      <c r="E12729">
        <v>0.08</v>
      </c>
      <c r="F12729">
        <f t="shared" si="396"/>
        <v>196.78560000000002</v>
      </c>
      <c r="G12729">
        <f t="shared" si="397"/>
        <v>2263.0344</v>
      </c>
      <c r="H12729">
        <v>2</v>
      </c>
      <c r="I12729" s="17">
        <v>45638</v>
      </c>
      <c r="J12729" s="17">
        <v>45642</v>
      </c>
      <c r="K12729" t="s">
        <v>21</v>
      </c>
      <c r="L12729" t="s">
        <v>16</v>
      </c>
      <c r="M12729">
        <v>355.34</v>
      </c>
      <c r="N12729" t="s">
        <v>34</v>
      </c>
    </row>
    <row r="12730" spans="1:14" ht="14.25" customHeight="1" x14ac:dyDescent="0.3">
      <c r="A12730" t="s">
        <v>12931</v>
      </c>
      <c r="B12730" t="s">
        <v>41</v>
      </c>
      <c r="C12730" t="s">
        <v>36</v>
      </c>
      <c r="D12730">
        <v>2460.1</v>
      </c>
      <c r="E12730">
        <v>0.26</v>
      </c>
      <c r="F12730">
        <f t="shared" si="396"/>
        <v>639.62599999999998</v>
      </c>
      <c r="G12730">
        <f t="shared" si="397"/>
        <v>1820.4739999999999</v>
      </c>
      <c r="H12730">
        <v>2</v>
      </c>
      <c r="I12730" s="17">
        <v>45475</v>
      </c>
      <c r="J12730" s="17">
        <v>45479</v>
      </c>
      <c r="K12730" t="s">
        <v>21</v>
      </c>
      <c r="L12730" t="s">
        <v>27</v>
      </c>
      <c r="M12730">
        <v>398.29</v>
      </c>
      <c r="N12730" t="s">
        <v>17</v>
      </c>
    </row>
    <row r="12731" spans="1:14" ht="14.25" customHeight="1" x14ac:dyDescent="0.3">
      <c r="A12731" t="s">
        <v>15285</v>
      </c>
      <c r="B12731" t="s">
        <v>19</v>
      </c>
      <c r="C12731" t="s">
        <v>36</v>
      </c>
      <c r="D12731">
        <v>2463.9899999999998</v>
      </c>
      <c r="E12731">
        <v>0.3</v>
      </c>
      <c r="F12731">
        <f t="shared" si="396"/>
        <v>739.19699999999989</v>
      </c>
      <c r="G12731">
        <f t="shared" si="397"/>
        <v>1724.7929999999999</v>
      </c>
      <c r="H12731">
        <v>2</v>
      </c>
      <c r="I12731" s="17">
        <v>45262</v>
      </c>
      <c r="J12731" s="17">
        <v>45269</v>
      </c>
      <c r="K12731" t="s">
        <v>21</v>
      </c>
      <c r="L12731" t="s">
        <v>16</v>
      </c>
      <c r="M12731">
        <v>233.4</v>
      </c>
      <c r="N12731" t="s">
        <v>48</v>
      </c>
    </row>
    <row r="12732" spans="1:14" ht="14.25" customHeight="1" x14ac:dyDescent="0.3">
      <c r="A12732" t="s">
        <v>10240</v>
      </c>
      <c r="B12732" t="s">
        <v>41</v>
      </c>
      <c r="C12732" t="s">
        <v>20</v>
      </c>
      <c r="D12732">
        <v>2464.33</v>
      </c>
      <c r="E12732">
        <v>0.26</v>
      </c>
      <c r="F12732">
        <f t="shared" si="396"/>
        <v>640.72580000000005</v>
      </c>
      <c r="G12732">
        <f t="shared" si="397"/>
        <v>1823.6041999999998</v>
      </c>
      <c r="H12732">
        <v>2</v>
      </c>
      <c r="I12732" s="17">
        <v>45531</v>
      </c>
      <c r="J12732" s="17">
        <v>45532</v>
      </c>
      <c r="K12732" t="s">
        <v>31</v>
      </c>
      <c r="L12732" t="s">
        <v>27</v>
      </c>
      <c r="M12732">
        <v>184.64</v>
      </c>
      <c r="N12732" t="s">
        <v>23</v>
      </c>
    </row>
    <row r="12733" spans="1:14" ht="14.25" customHeight="1" x14ac:dyDescent="0.3">
      <c r="A12733" t="s">
        <v>10356</v>
      </c>
      <c r="B12733" t="s">
        <v>13</v>
      </c>
      <c r="C12733" t="s">
        <v>20</v>
      </c>
      <c r="D12733">
        <v>2465.85</v>
      </c>
      <c r="E12733">
        <v>0.03</v>
      </c>
      <c r="F12733">
        <f t="shared" si="396"/>
        <v>73.975499999999997</v>
      </c>
      <c r="G12733">
        <f t="shared" si="397"/>
        <v>2391.8744999999999</v>
      </c>
      <c r="H12733">
        <v>2</v>
      </c>
      <c r="I12733" s="17">
        <v>44986</v>
      </c>
      <c r="J12733" s="17">
        <v>44988</v>
      </c>
      <c r="K12733" t="s">
        <v>31</v>
      </c>
      <c r="L12733" t="s">
        <v>27</v>
      </c>
      <c r="M12733">
        <v>309.2</v>
      </c>
      <c r="N12733" t="s">
        <v>39</v>
      </c>
    </row>
    <row r="12734" spans="1:14" ht="14.25" customHeight="1" x14ac:dyDescent="0.3">
      <c r="A12734" t="s">
        <v>13026</v>
      </c>
      <c r="B12734" t="s">
        <v>13</v>
      </c>
      <c r="C12734" t="s">
        <v>33</v>
      </c>
      <c r="D12734">
        <v>2466.65</v>
      </c>
      <c r="E12734">
        <v>0.45</v>
      </c>
      <c r="F12734">
        <f t="shared" si="396"/>
        <v>1109.9925000000001</v>
      </c>
      <c r="G12734">
        <f t="shared" si="397"/>
        <v>1356.6575</v>
      </c>
      <c r="H12734">
        <v>2</v>
      </c>
      <c r="I12734" s="17">
        <v>45651</v>
      </c>
      <c r="J12734" s="17">
        <v>45658</v>
      </c>
      <c r="K12734" t="s">
        <v>31</v>
      </c>
      <c r="L12734" t="s">
        <v>27</v>
      </c>
      <c r="M12734">
        <v>260.72000000000003</v>
      </c>
      <c r="N12734" t="s">
        <v>48</v>
      </c>
    </row>
    <row r="12735" spans="1:14" ht="14.25" customHeight="1" x14ac:dyDescent="0.3">
      <c r="A12735" t="s">
        <v>10450</v>
      </c>
      <c r="B12735" t="s">
        <v>25</v>
      </c>
      <c r="C12735" t="s">
        <v>33</v>
      </c>
      <c r="D12735">
        <v>2468.15</v>
      </c>
      <c r="E12735">
        <v>0.47</v>
      </c>
      <c r="F12735">
        <f t="shared" si="396"/>
        <v>1160.0305000000001</v>
      </c>
      <c r="G12735">
        <f t="shared" si="397"/>
        <v>1308.1195</v>
      </c>
      <c r="H12735">
        <v>2</v>
      </c>
      <c r="I12735" s="17">
        <v>44978</v>
      </c>
      <c r="J12735" s="17">
        <v>44980</v>
      </c>
      <c r="K12735" t="s">
        <v>21</v>
      </c>
      <c r="L12735" t="s">
        <v>16</v>
      </c>
      <c r="M12735">
        <v>150.54</v>
      </c>
      <c r="N12735" t="s">
        <v>39</v>
      </c>
    </row>
    <row r="12736" spans="1:14" ht="14.25" customHeight="1" x14ac:dyDescent="0.3">
      <c r="A12736" t="s">
        <v>588</v>
      </c>
      <c r="B12736" t="s">
        <v>19</v>
      </c>
      <c r="C12736" t="s">
        <v>20</v>
      </c>
      <c r="D12736">
        <v>2468.2199999999998</v>
      </c>
      <c r="E12736">
        <v>0.42</v>
      </c>
      <c r="F12736">
        <f t="shared" si="396"/>
        <v>1036.6523999999999</v>
      </c>
      <c r="G12736">
        <f t="shared" si="397"/>
        <v>1431.5675999999999</v>
      </c>
      <c r="H12736">
        <v>2</v>
      </c>
      <c r="I12736" s="17">
        <v>45484</v>
      </c>
      <c r="J12736" s="17">
        <v>45486</v>
      </c>
      <c r="K12736" t="s">
        <v>31</v>
      </c>
      <c r="L12736" t="s">
        <v>22</v>
      </c>
      <c r="M12736">
        <v>182</v>
      </c>
      <c r="N12736" t="s">
        <v>17</v>
      </c>
    </row>
    <row r="12737" spans="1:14" ht="14.25" customHeight="1" x14ac:dyDescent="0.3">
      <c r="A12737" t="s">
        <v>1707</v>
      </c>
      <c r="B12737" t="s">
        <v>25</v>
      </c>
      <c r="C12737" t="s">
        <v>33</v>
      </c>
      <c r="D12737">
        <v>2470.58</v>
      </c>
      <c r="E12737">
        <v>0.12</v>
      </c>
      <c r="F12737">
        <f t="shared" si="396"/>
        <v>296.46959999999996</v>
      </c>
      <c r="G12737">
        <f t="shared" si="397"/>
        <v>2174.1104</v>
      </c>
      <c r="H12737">
        <v>2</v>
      </c>
      <c r="I12737" s="17">
        <v>45384</v>
      </c>
      <c r="J12737" s="17">
        <v>45388</v>
      </c>
      <c r="K12737" t="s">
        <v>31</v>
      </c>
      <c r="L12737" t="s">
        <v>22</v>
      </c>
      <c r="M12737">
        <v>281.95999999999998</v>
      </c>
      <c r="N12737" t="s">
        <v>28</v>
      </c>
    </row>
    <row r="12738" spans="1:14" ht="14.25" customHeight="1" x14ac:dyDescent="0.3">
      <c r="A12738" t="s">
        <v>806</v>
      </c>
      <c r="B12738" t="s">
        <v>19</v>
      </c>
      <c r="C12738" t="s">
        <v>33</v>
      </c>
      <c r="D12738">
        <v>2475.75</v>
      </c>
      <c r="E12738">
        <v>0.35</v>
      </c>
      <c r="F12738">
        <f t="shared" ref="F12738:F12801" si="398">D12738*E12738</f>
        <v>866.51249999999993</v>
      </c>
      <c r="G12738">
        <f t="shared" ref="G12738:G12801" si="399">D12738-F12738</f>
        <v>1609.2375000000002</v>
      </c>
      <c r="H12738">
        <v>2</v>
      </c>
      <c r="I12738" s="17">
        <v>45441</v>
      </c>
      <c r="J12738" s="17">
        <v>45445</v>
      </c>
      <c r="K12738" t="s">
        <v>15</v>
      </c>
      <c r="L12738" t="s">
        <v>16</v>
      </c>
      <c r="M12738">
        <v>433.34</v>
      </c>
      <c r="N12738" t="s">
        <v>39</v>
      </c>
    </row>
    <row r="12739" spans="1:14" ht="14.25" customHeight="1" x14ac:dyDescent="0.3">
      <c r="A12739" t="s">
        <v>10427</v>
      </c>
      <c r="B12739" t="s">
        <v>25</v>
      </c>
      <c r="C12739" t="s">
        <v>20</v>
      </c>
      <c r="D12739">
        <v>2479.19</v>
      </c>
      <c r="E12739">
        <v>0.28999999999999998</v>
      </c>
      <c r="F12739">
        <f t="shared" si="398"/>
        <v>718.96510000000001</v>
      </c>
      <c r="G12739">
        <f t="shared" si="399"/>
        <v>1760.2249000000002</v>
      </c>
      <c r="H12739">
        <v>2</v>
      </c>
      <c r="I12739" s="17">
        <v>45474</v>
      </c>
      <c r="J12739" s="17">
        <v>45475</v>
      </c>
      <c r="K12739" t="s">
        <v>31</v>
      </c>
      <c r="L12739" t="s">
        <v>22</v>
      </c>
      <c r="M12739">
        <v>650.23</v>
      </c>
      <c r="N12739" t="s">
        <v>48</v>
      </c>
    </row>
    <row r="12740" spans="1:14" ht="14.25" customHeight="1" x14ac:dyDescent="0.3">
      <c r="A12740" t="s">
        <v>1312</v>
      </c>
      <c r="B12740" t="s">
        <v>19</v>
      </c>
      <c r="C12740" t="s">
        <v>20</v>
      </c>
      <c r="D12740">
        <v>2485.5300000000002</v>
      </c>
      <c r="E12740">
        <v>0.01</v>
      </c>
      <c r="F12740">
        <f t="shared" si="398"/>
        <v>24.855300000000003</v>
      </c>
      <c r="G12740">
        <f t="shared" si="399"/>
        <v>2460.6747</v>
      </c>
      <c r="H12740">
        <v>2</v>
      </c>
      <c r="I12740" s="17">
        <v>45383</v>
      </c>
      <c r="J12740" s="17">
        <v>45390</v>
      </c>
      <c r="K12740" t="s">
        <v>31</v>
      </c>
      <c r="L12740" t="s">
        <v>22</v>
      </c>
      <c r="M12740">
        <v>479.97</v>
      </c>
      <c r="N12740" t="s">
        <v>23</v>
      </c>
    </row>
    <row r="12741" spans="1:14" ht="14.25" customHeight="1" x14ac:dyDescent="0.3">
      <c r="A12741" t="s">
        <v>1981</v>
      </c>
      <c r="B12741" t="s">
        <v>19</v>
      </c>
      <c r="C12741" t="s">
        <v>14</v>
      </c>
      <c r="D12741">
        <v>2488.63</v>
      </c>
      <c r="E12741">
        <v>0.11</v>
      </c>
      <c r="F12741">
        <f t="shared" si="398"/>
        <v>273.74930000000001</v>
      </c>
      <c r="G12741">
        <f t="shared" si="399"/>
        <v>2214.8807000000002</v>
      </c>
      <c r="H12741">
        <v>2</v>
      </c>
      <c r="I12741" s="17">
        <v>45380</v>
      </c>
      <c r="J12741" s="17">
        <v>45387</v>
      </c>
      <c r="K12741" t="s">
        <v>31</v>
      </c>
      <c r="L12741" t="s">
        <v>27</v>
      </c>
      <c r="M12741">
        <v>305.52999999999997</v>
      </c>
      <c r="N12741" t="s">
        <v>28</v>
      </c>
    </row>
    <row r="12742" spans="1:14" ht="14.25" customHeight="1" x14ac:dyDescent="0.3">
      <c r="A12742" t="s">
        <v>14984</v>
      </c>
      <c r="B12742" t="s">
        <v>19</v>
      </c>
      <c r="C12742" t="s">
        <v>36</v>
      </c>
      <c r="D12742">
        <v>2494.52</v>
      </c>
      <c r="E12742">
        <v>0.23</v>
      </c>
      <c r="F12742">
        <f t="shared" si="398"/>
        <v>573.7396</v>
      </c>
      <c r="G12742">
        <f t="shared" si="399"/>
        <v>1920.7804000000001</v>
      </c>
      <c r="H12742">
        <v>2</v>
      </c>
      <c r="I12742" s="17">
        <v>45077</v>
      </c>
      <c r="J12742" s="17">
        <v>45078</v>
      </c>
      <c r="K12742" t="s">
        <v>15</v>
      </c>
      <c r="L12742" t="s">
        <v>22</v>
      </c>
      <c r="M12742">
        <v>560.35</v>
      </c>
      <c r="N12742" t="s">
        <v>28</v>
      </c>
    </row>
    <row r="12743" spans="1:14" ht="14.25" customHeight="1" x14ac:dyDescent="0.3">
      <c r="A12743" t="s">
        <v>3597</v>
      </c>
      <c r="B12743" t="s">
        <v>25</v>
      </c>
      <c r="C12743" t="s">
        <v>26</v>
      </c>
      <c r="D12743">
        <v>2496.56</v>
      </c>
      <c r="E12743">
        <v>0.46</v>
      </c>
      <c r="F12743">
        <f t="shared" si="398"/>
        <v>1148.4176</v>
      </c>
      <c r="G12743">
        <f t="shared" si="399"/>
        <v>1348.1424</v>
      </c>
      <c r="H12743">
        <v>2</v>
      </c>
      <c r="I12743" s="17">
        <v>45141</v>
      </c>
      <c r="J12743" s="17">
        <v>45144</v>
      </c>
      <c r="K12743" t="s">
        <v>21</v>
      </c>
      <c r="L12743" t="s">
        <v>22</v>
      </c>
      <c r="M12743">
        <v>542.82000000000005</v>
      </c>
      <c r="N12743" t="s">
        <v>39</v>
      </c>
    </row>
    <row r="12744" spans="1:14" ht="14.25" customHeight="1" x14ac:dyDescent="0.3">
      <c r="A12744" t="s">
        <v>14508</v>
      </c>
      <c r="B12744" t="s">
        <v>41</v>
      </c>
      <c r="C12744" t="s">
        <v>33</v>
      </c>
      <c r="D12744">
        <v>2499.67</v>
      </c>
      <c r="E12744">
        <v>0.16</v>
      </c>
      <c r="F12744">
        <f t="shared" si="398"/>
        <v>399.94720000000001</v>
      </c>
      <c r="G12744">
        <f t="shared" si="399"/>
        <v>2099.7228</v>
      </c>
      <c r="H12744">
        <v>2</v>
      </c>
      <c r="I12744" s="17">
        <v>45156</v>
      </c>
      <c r="J12744" s="17">
        <v>45163</v>
      </c>
      <c r="K12744" t="s">
        <v>21</v>
      </c>
      <c r="L12744" t="s">
        <v>27</v>
      </c>
      <c r="M12744">
        <v>732.97</v>
      </c>
      <c r="N12744" t="s">
        <v>28</v>
      </c>
    </row>
    <row r="12745" spans="1:14" ht="14.25" customHeight="1" x14ac:dyDescent="0.3">
      <c r="A12745" t="s">
        <v>3320</v>
      </c>
      <c r="B12745" t="s">
        <v>41</v>
      </c>
      <c r="C12745" t="s">
        <v>20</v>
      </c>
      <c r="D12745">
        <v>2500.59</v>
      </c>
      <c r="E12745">
        <v>0.33</v>
      </c>
      <c r="F12745">
        <f t="shared" si="398"/>
        <v>825.19470000000013</v>
      </c>
      <c r="G12745">
        <f t="shared" si="399"/>
        <v>1675.3953000000001</v>
      </c>
      <c r="H12745">
        <v>2</v>
      </c>
      <c r="I12745" s="17">
        <v>45512</v>
      </c>
      <c r="J12745" s="17">
        <v>45514</v>
      </c>
      <c r="K12745" t="s">
        <v>31</v>
      </c>
      <c r="L12745" t="s">
        <v>22</v>
      </c>
      <c r="M12745">
        <v>672.95</v>
      </c>
      <c r="N12745" t="s">
        <v>48</v>
      </c>
    </row>
    <row r="12746" spans="1:14" ht="14.25" customHeight="1" x14ac:dyDescent="0.3">
      <c r="A12746" t="s">
        <v>15093</v>
      </c>
      <c r="B12746" t="s">
        <v>13</v>
      </c>
      <c r="C12746" t="s">
        <v>36</v>
      </c>
      <c r="D12746">
        <v>2501.23</v>
      </c>
      <c r="E12746">
        <v>0.11</v>
      </c>
      <c r="F12746">
        <f t="shared" si="398"/>
        <v>275.13530000000003</v>
      </c>
      <c r="G12746">
        <f t="shared" si="399"/>
        <v>2226.0947000000001</v>
      </c>
      <c r="H12746">
        <v>2</v>
      </c>
      <c r="I12746" s="17">
        <v>45008</v>
      </c>
      <c r="J12746" s="17">
        <v>45011</v>
      </c>
      <c r="K12746" t="s">
        <v>21</v>
      </c>
      <c r="L12746" t="s">
        <v>16</v>
      </c>
      <c r="M12746">
        <v>175.25</v>
      </c>
      <c r="N12746" t="s">
        <v>23</v>
      </c>
    </row>
    <row r="12747" spans="1:14" ht="14.25" customHeight="1" x14ac:dyDescent="0.3">
      <c r="A12747" t="s">
        <v>8141</v>
      </c>
      <c r="B12747" t="s">
        <v>19</v>
      </c>
      <c r="C12747" t="s">
        <v>26</v>
      </c>
      <c r="D12747">
        <v>2502.13</v>
      </c>
      <c r="E12747">
        <v>0.21</v>
      </c>
      <c r="F12747">
        <f t="shared" si="398"/>
        <v>525.44730000000004</v>
      </c>
      <c r="G12747">
        <f t="shared" si="399"/>
        <v>1976.6827000000001</v>
      </c>
      <c r="H12747">
        <v>2</v>
      </c>
      <c r="I12747" s="17">
        <v>44966</v>
      </c>
      <c r="J12747" s="17">
        <v>44973</v>
      </c>
      <c r="K12747" t="s">
        <v>31</v>
      </c>
      <c r="L12747" t="s">
        <v>16</v>
      </c>
      <c r="M12747">
        <v>587.80999999999995</v>
      </c>
      <c r="N12747" t="s">
        <v>39</v>
      </c>
    </row>
    <row r="12748" spans="1:14" ht="14.25" customHeight="1" x14ac:dyDescent="0.3">
      <c r="A12748" t="s">
        <v>8370</v>
      </c>
      <c r="B12748" t="s">
        <v>19</v>
      </c>
      <c r="C12748" t="s">
        <v>33</v>
      </c>
      <c r="D12748">
        <v>2506.59</v>
      </c>
      <c r="E12748">
        <v>0.28000000000000003</v>
      </c>
      <c r="F12748">
        <f t="shared" si="398"/>
        <v>701.84520000000009</v>
      </c>
      <c r="G12748">
        <f t="shared" si="399"/>
        <v>1804.7447999999999</v>
      </c>
      <c r="H12748">
        <v>2</v>
      </c>
      <c r="I12748" s="17">
        <v>45116</v>
      </c>
      <c r="J12748" s="17">
        <v>45121</v>
      </c>
      <c r="K12748" t="s">
        <v>31</v>
      </c>
      <c r="L12748" t="s">
        <v>22</v>
      </c>
      <c r="M12748">
        <v>745.74</v>
      </c>
      <c r="N12748" t="s">
        <v>48</v>
      </c>
    </row>
    <row r="12749" spans="1:14" ht="14.25" customHeight="1" x14ac:dyDescent="0.3">
      <c r="A12749" t="s">
        <v>5182</v>
      </c>
      <c r="B12749" t="s">
        <v>25</v>
      </c>
      <c r="C12749" t="s">
        <v>26</v>
      </c>
      <c r="D12749">
        <v>2507.02</v>
      </c>
      <c r="E12749">
        <v>0.28999999999999998</v>
      </c>
      <c r="F12749">
        <f t="shared" si="398"/>
        <v>727.03579999999999</v>
      </c>
      <c r="G12749">
        <f t="shared" si="399"/>
        <v>1779.9841999999999</v>
      </c>
      <c r="H12749">
        <v>2</v>
      </c>
      <c r="I12749" s="17">
        <v>45431</v>
      </c>
      <c r="J12749" s="17">
        <v>45438</v>
      </c>
      <c r="K12749" t="s">
        <v>15</v>
      </c>
      <c r="L12749" t="s">
        <v>22</v>
      </c>
      <c r="M12749">
        <v>591.89</v>
      </c>
      <c r="N12749" t="s">
        <v>17</v>
      </c>
    </row>
    <row r="12750" spans="1:14" ht="14.25" customHeight="1" x14ac:dyDescent="0.3">
      <c r="A12750" t="s">
        <v>4505</v>
      </c>
      <c r="B12750" t="s">
        <v>25</v>
      </c>
      <c r="C12750" t="s">
        <v>20</v>
      </c>
      <c r="D12750">
        <v>2507.62</v>
      </c>
      <c r="E12750">
        <v>0.38</v>
      </c>
      <c r="F12750">
        <f t="shared" si="398"/>
        <v>952.89559999999994</v>
      </c>
      <c r="G12750">
        <f t="shared" si="399"/>
        <v>1554.7244000000001</v>
      </c>
      <c r="H12750">
        <v>2</v>
      </c>
      <c r="I12750" s="17">
        <v>45056</v>
      </c>
      <c r="J12750" s="17">
        <v>45058</v>
      </c>
      <c r="K12750" t="s">
        <v>15</v>
      </c>
      <c r="L12750" t="s">
        <v>16</v>
      </c>
      <c r="M12750">
        <v>552.83000000000004</v>
      </c>
      <c r="N12750" t="s">
        <v>34</v>
      </c>
    </row>
    <row r="12751" spans="1:14" ht="14.25" customHeight="1" x14ac:dyDescent="0.3">
      <c r="A12751" t="s">
        <v>4065</v>
      </c>
      <c r="B12751" t="s">
        <v>13</v>
      </c>
      <c r="C12751" t="s">
        <v>26</v>
      </c>
      <c r="D12751">
        <v>2509.37</v>
      </c>
      <c r="E12751">
        <v>0.14000000000000001</v>
      </c>
      <c r="F12751">
        <f t="shared" si="398"/>
        <v>351.31180000000001</v>
      </c>
      <c r="G12751">
        <f t="shared" si="399"/>
        <v>2158.0581999999999</v>
      </c>
      <c r="H12751">
        <v>2</v>
      </c>
      <c r="I12751" s="17">
        <v>45297</v>
      </c>
      <c r="J12751" s="17">
        <v>45300</v>
      </c>
      <c r="K12751" t="s">
        <v>21</v>
      </c>
      <c r="L12751" t="s">
        <v>22</v>
      </c>
      <c r="M12751">
        <v>141.83000000000001</v>
      </c>
      <c r="N12751" t="s">
        <v>48</v>
      </c>
    </row>
    <row r="12752" spans="1:14" ht="14.25" customHeight="1" x14ac:dyDescent="0.3">
      <c r="A12752" t="s">
        <v>1986</v>
      </c>
      <c r="B12752" t="s">
        <v>19</v>
      </c>
      <c r="C12752" t="s">
        <v>20</v>
      </c>
      <c r="D12752">
        <v>2511.4699999999998</v>
      </c>
      <c r="E12752">
        <v>0.46</v>
      </c>
      <c r="F12752">
        <f t="shared" si="398"/>
        <v>1155.2762</v>
      </c>
      <c r="G12752">
        <f t="shared" si="399"/>
        <v>1356.1937999999998</v>
      </c>
      <c r="H12752">
        <v>2</v>
      </c>
      <c r="I12752" s="17">
        <v>44999</v>
      </c>
      <c r="J12752" s="17">
        <v>45002</v>
      </c>
      <c r="K12752" t="s">
        <v>21</v>
      </c>
      <c r="L12752" t="s">
        <v>22</v>
      </c>
      <c r="M12752">
        <v>455.84</v>
      </c>
      <c r="N12752" t="s">
        <v>39</v>
      </c>
    </row>
    <row r="12753" spans="1:14" ht="14.25" customHeight="1" x14ac:dyDescent="0.3">
      <c r="A12753" t="s">
        <v>9372</v>
      </c>
      <c r="B12753" t="s">
        <v>25</v>
      </c>
      <c r="C12753" t="s">
        <v>36</v>
      </c>
      <c r="D12753">
        <v>2517.64</v>
      </c>
      <c r="E12753">
        <v>0.23</v>
      </c>
      <c r="F12753">
        <f t="shared" si="398"/>
        <v>579.05719999999997</v>
      </c>
      <c r="G12753">
        <f t="shared" si="399"/>
        <v>1938.5827999999999</v>
      </c>
      <c r="H12753">
        <v>2</v>
      </c>
      <c r="I12753" s="17">
        <v>45009</v>
      </c>
      <c r="J12753" s="17">
        <v>45012</v>
      </c>
      <c r="K12753" t="s">
        <v>15</v>
      </c>
      <c r="L12753" t="s">
        <v>16</v>
      </c>
      <c r="M12753">
        <v>595.66</v>
      </c>
      <c r="N12753" t="s">
        <v>23</v>
      </c>
    </row>
    <row r="12754" spans="1:14" ht="14.25" customHeight="1" x14ac:dyDescent="0.3">
      <c r="A12754" t="s">
        <v>15367</v>
      </c>
      <c r="B12754" t="s">
        <v>41</v>
      </c>
      <c r="C12754" t="s">
        <v>20</v>
      </c>
      <c r="D12754">
        <v>2523.56</v>
      </c>
      <c r="E12754">
        <v>0.22</v>
      </c>
      <c r="F12754">
        <f t="shared" si="398"/>
        <v>555.18319999999994</v>
      </c>
      <c r="G12754">
        <f t="shared" si="399"/>
        <v>1968.3768</v>
      </c>
      <c r="H12754">
        <v>2</v>
      </c>
      <c r="I12754" s="17">
        <v>45612</v>
      </c>
      <c r="J12754" s="17">
        <v>45618</v>
      </c>
      <c r="K12754" t="s">
        <v>15</v>
      </c>
      <c r="L12754" t="s">
        <v>27</v>
      </c>
      <c r="M12754">
        <v>211.38</v>
      </c>
      <c r="N12754" t="s">
        <v>23</v>
      </c>
    </row>
    <row r="12755" spans="1:14" ht="14.25" customHeight="1" x14ac:dyDescent="0.3">
      <c r="A12755" t="s">
        <v>13159</v>
      </c>
      <c r="B12755" t="s">
        <v>13</v>
      </c>
      <c r="C12755" t="s">
        <v>20</v>
      </c>
      <c r="D12755">
        <v>2526.23</v>
      </c>
      <c r="E12755">
        <v>0.37</v>
      </c>
      <c r="F12755">
        <f t="shared" si="398"/>
        <v>934.70510000000002</v>
      </c>
      <c r="G12755">
        <f t="shared" si="399"/>
        <v>1591.5248999999999</v>
      </c>
      <c r="H12755">
        <v>2</v>
      </c>
      <c r="I12755" s="17">
        <v>45391</v>
      </c>
      <c r="J12755" s="17">
        <v>45392</v>
      </c>
      <c r="K12755" t="s">
        <v>21</v>
      </c>
      <c r="L12755" t="s">
        <v>22</v>
      </c>
      <c r="M12755">
        <v>231.61</v>
      </c>
      <c r="N12755" t="s">
        <v>28</v>
      </c>
    </row>
    <row r="12756" spans="1:14" ht="14.25" customHeight="1" x14ac:dyDescent="0.3">
      <c r="A12756" t="s">
        <v>14243</v>
      </c>
      <c r="B12756" t="s">
        <v>13</v>
      </c>
      <c r="C12756" t="s">
        <v>20</v>
      </c>
      <c r="D12756">
        <v>2529.89</v>
      </c>
      <c r="E12756">
        <v>0.3</v>
      </c>
      <c r="F12756">
        <f t="shared" si="398"/>
        <v>758.96699999999998</v>
      </c>
      <c r="G12756">
        <f t="shared" si="399"/>
        <v>1770.9229999999998</v>
      </c>
      <c r="H12756">
        <v>2</v>
      </c>
      <c r="I12756" s="17">
        <v>45203</v>
      </c>
      <c r="J12756" s="17">
        <v>45208</v>
      </c>
      <c r="K12756" t="s">
        <v>31</v>
      </c>
      <c r="L12756" t="s">
        <v>27</v>
      </c>
      <c r="M12756">
        <v>647.57000000000005</v>
      </c>
      <c r="N12756" t="s">
        <v>48</v>
      </c>
    </row>
    <row r="12757" spans="1:14" ht="14.25" customHeight="1" x14ac:dyDescent="0.3">
      <c r="A12757" t="s">
        <v>11069</v>
      </c>
      <c r="B12757" t="s">
        <v>25</v>
      </c>
      <c r="C12757" t="s">
        <v>26</v>
      </c>
      <c r="D12757">
        <v>2530.87</v>
      </c>
      <c r="E12757">
        <v>0.06</v>
      </c>
      <c r="F12757">
        <f t="shared" si="398"/>
        <v>151.85219999999998</v>
      </c>
      <c r="G12757">
        <f t="shared" si="399"/>
        <v>2379.0178000000001</v>
      </c>
      <c r="H12757">
        <v>2</v>
      </c>
      <c r="I12757" s="17">
        <v>44977</v>
      </c>
      <c r="J12757" s="17">
        <v>44981</v>
      </c>
      <c r="K12757" t="s">
        <v>21</v>
      </c>
      <c r="L12757" t="s">
        <v>22</v>
      </c>
      <c r="M12757">
        <v>575.64</v>
      </c>
      <c r="N12757" t="s">
        <v>28</v>
      </c>
    </row>
    <row r="12758" spans="1:14" ht="14.25" customHeight="1" x14ac:dyDescent="0.3">
      <c r="A12758" t="s">
        <v>10594</v>
      </c>
      <c r="B12758" t="s">
        <v>19</v>
      </c>
      <c r="C12758" t="s">
        <v>14</v>
      </c>
      <c r="D12758">
        <v>2531.5</v>
      </c>
      <c r="E12758">
        <v>0.49</v>
      </c>
      <c r="F12758">
        <f t="shared" si="398"/>
        <v>1240.4349999999999</v>
      </c>
      <c r="G12758">
        <f t="shared" si="399"/>
        <v>1291.0650000000001</v>
      </c>
      <c r="H12758">
        <v>2</v>
      </c>
      <c r="I12758" s="17">
        <v>45142</v>
      </c>
      <c r="J12758" s="17">
        <v>45144</v>
      </c>
      <c r="K12758" t="s">
        <v>15</v>
      </c>
      <c r="L12758" t="s">
        <v>27</v>
      </c>
      <c r="M12758">
        <v>663.92</v>
      </c>
      <c r="N12758" t="s">
        <v>28</v>
      </c>
    </row>
    <row r="12759" spans="1:14" ht="14.25" customHeight="1" x14ac:dyDescent="0.3">
      <c r="A12759" t="s">
        <v>4397</v>
      </c>
      <c r="B12759" t="s">
        <v>13</v>
      </c>
      <c r="C12759" t="s">
        <v>36</v>
      </c>
      <c r="D12759">
        <v>2531.75</v>
      </c>
      <c r="E12759">
        <v>0.11</v>
      </c>
      <c r="F12759">
        <f t="shared" si="398"/>
        <v>278.49250000000001</v>
      </c>
      <c r="G12759">
        <f t="shared" si="399"/>
        <v>2253.2575000000002</v>
      </c>
      <c r="H12759">
        <v>2</v>
      </c>
      <c r="I12759" s="17">
        <v>45565</v>
      </c>
      <c r="J12759" s="17">
        <v>45570</v>
      </c>
      <c r="K12759" t="s">
        <v>31</v>
      </c>
      <c r="L12759" t="s">
        <v>22</v>
      </c>
      <c r="M12759">
        <v>408.95</v>
      </c>
      <c r="N12759" t="s">
        <v>39</v>
      </c>
    </row>
    <row r="12760" spans="1:14" ht="14.25" customHeight="1" x14ac:dyDescent="0.3">
      <c r="A12760" t="s">
        <v>2672</v>
      </c>
      <c r="B12760" t="s">
        <v>19</v>
      </c>
      <c r="C12760" t="s">
        <v>36</v>
      </c>
      <c r="D12760">
        <v>2534.4</v>
      </c>
      <c r="E12760">
        <v>0.33</v>
      </c>
      <c r="F12760">
        <f t="shared" si="398"/>
        <v>836.35200000000009</v>
      </c>
      <c r="G12760">
        <f t="shared" si="399"/>
        <v>1698.048</v>
      </c>
      <c r="H12760">
        <v>2</v>
      </c>
      <c r="I12760" s="17">
        <v>44996</v>
      </c>
      <c r="J12760" s="17">
        <v>45002</v>
      </c>
      <c r="K12760" t="s">
        <v>21</v>
      </c>
      <c r="L12760" t="s">
        <v>27</v>
      </c>
      <c r="M12760">
        <v>467.77</v>
      </c>
      <c r="N12760" t="s">
        <v>39</v>
      </c>
    </row>
    <row r="12761" spans="1:14" ht="14.25" customHeight="1" x14ac:dyDescent="0.3">
      <c r="A12761" t="s">
        <v>10801</v>
      </c>
      <c r="B12761" t="s">
        <v>41</v>
      </c>
      <c r="C12761" t="s">
        <v>36</v>
      </c>
      <c r="D12761">
        <v>2535.4</v>
      </c>
      <c r="E12761">
        <v>0.04</v>
      </c>
      <c r="F12761">
        <f t="shared" si="398"/>
        <v>101.41600000000001</v>
      </c>
      <c r="G12761">
        <f t="shared" si="399"/>
        <v>2433.9839999999999</v>
      </c>
      <c r="H12761">
        <v>2</v>
      </c>
      <c r="I12761" s="17">
        <v>45337</v>
      </c>
      <c r="J12761" s="17">
        <v>45343</v>
      </c>
      <c r="K12761" t="s">
        <v>31</v>
      </c>
      <c r="L12761" t="s">
        <v>16</v>
      </c>
      <c r="M12761">
        <v>476.01</v>
      </c>
      <c r="N12761" t="s">
        <v>28</v>
      </c>
    </row>
    <row r="12762" spans="1:14" ht="14.25" customHeight="1" x14ac:dyDescent="0.3">
      <c r="A12762" t="s">
        <v>1148</v>
      </c>
      <c r="B12762" t="s">
        <v>13</v>
      </c>
      <c r="C12762" t="s">
        <v>20</v>
      </c>
      <c r="D12762">
        <v>2538.7600000000002</v>
      </c>
      <c r="E12762">
        <v>0.17</v>
      </c>
      <c r="F12762">
        <f t="shared" si="398"/>
        <v>431.58920000000006</v>
      </c>
      <c r="G12762">
        <f t="shared" si="399"/>
        <v>2107.1708000000003</v>
      </c>
      <c r="H12762">
        <v>2</v>
      </c>
      <c r="I12762" s="17">
        <v>45087</v>
      </c>
      <c r="J12762" s="17">
        <v>45091</v>
      </c>
      <c r="K12762" t="s">
        <v>15</v>
      </c>
      <c r="L12762" t="s">
        <v>22</v>
      </c>
      <c r="M12762">
        <v>461.71</v>
      </c>
      <c r="N12762" t="s">
        <v>28</v>
      </c>
    </row>
    <row r="12763" spans="1:14" ht="14.25" customHeight="1" x14ac:dyDescent="0.3">
      <c r="A12763" t="s">
        <v>6888</v>
      </c>
      <c r="B12763" t="s">
        <v>25</v>
      </c>
      <c r="C12763" t="s">
        <v>14</v>
      </c>
      <c r="D12763">
        <v>2538.86</v>
      </c>
      <c r="E12763">
        <v>0.11</v>
      </c>
      <c r="F12763">
        <f t="shared" si="398"/>
        <v>279.27460000000002</v>
      </c>
      <c r="G12763">
        <f t="shared" si="399"/>
        <v>2259.5853999999999</v>
      </c>
      <c r="H12763">
        <v>2</v>
      </c>
      <c r="I12763" s="17">
        <v>45171</v>
      </c>
      <c r="J12763" s="17">
        <v>45173</v>
      </c>
      <c r="K12763" t="s">
        <v>15</v>
      </c>
      <c r="L12763" t="s">
        <v>27</v>
      </c>
      <c r="M12763">
        <v>257.83999999999997</v>
      </c>
      <c r="N12763" t="s">
        <v>17</v>
      </c>
    </row>
    <row r="12764" spans="1:14" ht="14.25" customHeight="1" x14ac:dyDescent="0.3">
      <c r="A12764" t="s">
        <v>3690</v>
      </c>
      <c r="B12764" t="s">
        <v>19</v>
      </c>
      <c r="C12764" t="s">
        <v>20</v>
      </c>
      <c r="D12764">
        <v>2539.69</v>
      </c>
      <c r="E12764">
        <v>0.18</v>
      </c>
      <c r="F12764">
        <f t="shared" si="398"/>
        <v>457.14420000000001</v>
      </c>
      <c r="G12764">
        <f t="shared" si="399"/>
        <v>2082.5457999999999</v>
      </c>
      <c r="H12764">
        <v>2</v>
      </c>
      <c r="I12764" s="17">
        <v>45318</v>
      </c>
      <c r="J12764" s="17">
        <v>45319</v>
      </c>
      <c r="K12764" t="s">
        <v>21</v>
      </c>
      <c r="L12764" t="s">
        <v>27</v>
      </c>
      <c r="M12764">
        <v>364.17</v>
      </c>
      <c r="N12764" t="s">
        <v>48</v>
      </c>
    </row>
    <row r="12765" spans="1:14" ht="14.25" customHeight="1" x14ac:dyDescent="0.3">
      <c r="A12765" t="s">
        <v>11736</v>
      </c>
      <c r="B12765" t="s">
        <v>13</v>
      </c>
      <c r="C12765" t="s">
        <v>26</v>
      </c>
      <c r="D12765">
        <v>2550.7199999999998</v>
      </c>
      <c r="E12765">
        <v>0.24</v>
      </c>
      <c r="F12765">
        <f t="shared" si="398"/>
        <v>612.17279999999994</v>
      </c>
      <c r="G12765">
        <f t="shared" si="399"/>
        <v>1938.5472</v>
      </c>
      <c r="H12765">
        <v>2</v>
      </c>
      <c r="I12765" s="17">
        <v>45002</v>
      </c>
      <c r="J12765" s="17">
        <v>45007</v>
      </c>
      <c r="K12765" t="s">
        <v>21</v>
      </c>
      <c r="L12765" t="s">
        <v>27</v>
      </c>
      <c r="M12765">
        <v>242.41</v>
      </c>
      <c r="N12765" t="s">
        <v>48</v>
      </c>
    </row>
    <row r="12766" spans="1:14" ht="14.25" customHeight="1" x14ac:dyDescent="0.3">
      <c r="A12766" t="s">
        <v>2333</v>
      </c>
      <c r="B12766" t="s">
        <v>25</v>
      </c>
      <c r="C12766" t="s">
        <v>14</v>
      </c>
      <c r="D12766">
        <v>2556.89</v>
      </c>
      <c r="E12766">
        <v>0.03</v>
      </c>
      <c r="F12766">
        <f t="shared" si="398"/>
        <v>76.706699999999998</v>
      </c>
      <c r="G12766">
        <f t="shared" si="399"/>
        <v>2480.1832999999997</v>
      </c>
      <c r="H12766">
        <v>2</v>
      </c>
      <c r="I12766" s="17">
        <v>45463</v>
      </c>
      <c r="J12766" s="17">
        <v>45467</v>
      </c>
      <c r="K12766" t="s">
        <v>31</v>
      </c>
      <c r="L12766" t="s">
        <v>16</v>
      </c>
      <c r="M12766">
        <v>262.63</v>
      </c>
      <c r="N12766" t="s">
        <v>48</v>
      </c>
    </row>
    <row r="12767" spans="1:14" ht="14.25" customHeight="1" x14ac:dyDescent="0.3">
      <c r="A12767" t="s">
        <v>3910</v>
      </c>
      <c r="B12767" t="s">
        <v>13</v>
      </c>
      <c r="C12767" t="s">
        <v>26</v>
      </c>
      <c r="D12767">
        <v>2556.9499999999998</v>
      </c>
      <c r="E12767">
        <v>0.3</v>
      </c>
      <c r="F12767">
        <f t="shared" si="398"/>
        <v>767.08499999999992</v>
      </c>
      <c r="G12767">
        <f t="shared" si="399"/>
        <v>1789.8649999999998</v>
      </c>
      <c r="H12767">
        <v>2</v>
      </c>
      <c r="I12767" s="17">
        <v>45285</v>
      </c>
      <c r="J12767" s="17">
        <v>45292</v>
      </c>
      <c r="K12767" t="s">
        <v>15</v>
      </c>
      <c r="L12767" t="s">
        <v>22</v>
      </c>
      <c r="M12767">
        <v>199.86</v>
      </c>
      <c r="N12767" t="s">
        <v>34</v>
      </c>
    </row>
    <row r="12768" spans="1:14" ht="14.25" customHeight="1" x14ac:dyDescent="0.3">
      <c r="A12768" t="s">
        <v>14167</v>
      </c>
      <c r="B12768" t="s">
        <v>41</v>
      </c>
      <c r="C12768" t="s">
        <v>36</v>
      </c>
      <c r="D12768">
        <v>2558.67</v>
      </c>
      <c r="E12768">
        <v>0.06</v>
      </c>
      <c r="F12768">
        <f t="shared" si="398"/>
        <v>153.52019999999999</v>
      </c>
      <c r="G12768">
        <f t="shared" si="399"/>
        <v>2405.1498000000001</v>
      </c>
      <c r="H12768">
        <v>2</v>
      </c>
      <c r="I12768" s="17">
        <v>45048</v>
      </c>
      <c r="J12768" s="17">
        <v>45050</v>
      </c>
      <c r="K12768" t="s">
        <v>21</v>
      </c>
      <c r="L12768" t="s">
        <v>27</v>
      </c>
      <c r="M12768">
        <v>453.66</v>
      </c>
      <c r="N12768" t="s">
        <v>39</v>
      </c>
    </row>
    <row r="12769" spans="1:14" ht="14.25" customHeight="1" x14ac:dyDescent="0.3">
      <c r="A12769" t="s">
        <v>6641</v>
      </c>
      <c r="B12769" t="s">
        <v>13</v>
      </c>
      <c r="C12769" t="s">
        <v>20</v>
      </c>
      <c r="D12769">
        <v>2559.21</v>
      </c>
      <c r="E12769">
        <v>0.1</v>
      </c>
      <c r="F12769">
        <f t="shared" si="398"/>
        <v>255.92100000000002</v>
      </c>
      <c r="G12769">
        <f t="shared" si="399"/>
        <v>2303.2890000000002</v>
      </c>
      <c r="H12769">
        <v>2</v>
      </c>
      <c r="I12769" s="17">
        <v>45595</v>
      </c>
      <c r="J12769" s="17">
        <v>45600</v>
      </c>
      <c r="K12769" t="s">
        <v>15</v>
      </c>
      <c r="L12769" t="s">
        <v>16</v>
      </c>
      <c r="M12769">
        <v>551.4</v>
      </c>
      <c r="N12769" t="s">
        <v>39</v>
      </c>
    </row>
    <row r="12770" spans="1:14" ht="14.25" customHeight="1" x14ac:dyDescent="0.3">
      <c r="A12770" t="s">
        <v>11589</v>
      </c>
      <c r="B12770" t="s">
        <v>19</v>
      </c>
      <c r="C12770" t="s">
        <v>36</v>
      </c>
      <c r="D12770">
        <v>2561.35</v>
      </c>
      <c r="E12770">
        <v>0.19</v>
      </c>
      <c r="F12770">
        <f t="shared" si="398"/>
        <v>486.65649999999999</v>
      </c>
      <c r="G12770">
        <f t="shared" si="399"/>
        <v>2074.6934999999999</v>
      </c>
      <c r="H12770">
        <v>2</v>
      </c>
      <c r="I12770" s="17">
        <v>45497</v>
      </c>
      <c r="J12770" s="17">
        <v>45502</v>
      </c>
      <c r="K12770" t="s">
        <v>31</v>
      </c>
      <c r="L12770" t="s">
        <v>27</v>
      </c>
      <c r="M12770">
        <v>741.25</v>
      </c>
      <c r="N12770" t="s">
        <v>48</v>
      </c>
    </row>
    <row r="12771" spans="1:14" ht="14.25" customHeight="1" x14ac:dyDescent="0.3">
      <c r="A12771" t="s">
        <v>2710</v>
      </c>
      <c r="B12771" t="s">
        <v>41</v>
      </c>
      <c r="C12771" t="s">
        <v>20</v>
      </c>
      <c r="D12771">
        <v>2561.59</v>
      </c>
      <c r="E12771">
        <v>0.1</v>
      </c>
      <c r="F12771">
        <f t="shared" si="398"/>
        <v>256.15900000000005</v>
      </c>
      <c r="G12771">
        <f t="shared" si="399"/>
        <v>2305.431</v>
      </c>
      <c r="H12771">
        <v>2</v>
      </c>
      <c r="I12771" s="17">
        <v>44967</v>
      </c>
      <c r="J12771" s="17">
        <v>44973</v>
      </c>
      <c r="K12771" t="s">
        <v>15</v>
      </c>
      <c r="L12771" t="s">
        <v>16</v>
      </c>
      <c r="M12771">
        <v>688.96</v>
      </c>
      <c r="N12771" t="s">
        <v>23</v>
      </c>
    </row>
    <row r="12772" spans="1:14" ht="14.25" customHeight="1" x14ac:dyDescent="0.3">
      <c r="A12772" t="s">
        <v>321</v>
      </c>
      <c r="B12772" t="s">
        <v>25</v>
      </c>
      <c r="C12772" t="s">
        <v>33</v>
      </c>
      <c r="D12772">
        <v>2564.92</v>
      </c>
      <c r="E12772">
        <v>0.26</v>
      </c>
      <c r="F12772">
        <f t="shared" si="398"/>
        <v>666.87920000000008</v>
      </c>
      <c r="G12772">
        <f t="shared" si="399"/>
        <v>1898.0408</v>
      </c>
      <c r="H12772">
        <v>2</v>
      </c>
      <c r="I12772" s="17">
        <v>45548</v>
      </c>
      <c r="J12772" s="17">
        <v>45555</v>
      </c>
      <c r="K12772" t="s">
        <v>31</v>
      </c>
      <c r="L12772" t="s">
        <v>22</v>
      </c>
      <c r="M12772">
        <v>367.39</v>
      </c>
      <c r="N12772" t="s">
        <v>48</v>
      </c>
    </row>
    <row r="12773" spans="1:14" ht="14.25" customHeight="1" x14ac:dyDescent="0.3">
      <c r="A12773" t="s">
        <v>13129</v>
      </c>
      <c r="B12773" t="s">
        <v>41</v>
      </c>
      <c r="C12773" t="s">
        <v>33</v>
      </c>
      <c r="D12773">
        <v>2568.37</v>
      </c>
      <c r="E12773">
        <v>0.37</v>
      </c>
      <c r="F12773">
        <f t="shared" si="398"/>
        <v>950.29689999999994</v>
      </c>
      <c r="G12773">
        <f t="shared" si="399"/>
        <v>1618.0731000000001</v>
      </c>
      <c r="H12773">
        <v>2</v>
      </c>
      <c r="I12773" s="17">
        <v>45266</v>
      </c>
      <c r="J12773" s="17">
        <v>45273</v>
      </c>
      <c r="K12773" t="s">
        <v>31</v>
      </c>
      <c r="L12773" t="s">
        <v>27</v>
      </c>
      <c r="M12773">
        <v>662.62</v>
      </c>
      <c r="N12773" t="s">
        <v>34</v>
      </c>
    </row>
    <row r="12774" spans="1:14" ht="14.25" customHeight="1" x14ac:dyDescent="0.3">
      <c r="A12774" t="s">
        <v>1764</v>
      </c>
      <c r="B12774" t="s">
        <v>13</v>
      </c>
      <c r="C12774" t="s">
        <v>20</v>
      </c>
      <c r="D12774">
        <v>2569.9</v>
      </c>
      <c r="E12774">
        <v>0.48</v>
      </c>
      <c r="F12774">
        <f t="shared" si="398"/>
        <v>1233.5519999999999</v>
      </c>
      <c r="G12774">
        <f t="shared" si="399"/>
        <v>1336.3480000000002</v>
      </c>
      <c r="H12774">
        <v>2</v>
      </c>
      <c r="I12774" s="17">
        <v>45614</v>
      </c>
      <c r="J12774" s="17">
        <v>45617</v>
      </c>
      <c r="K12774" t="s">
        <v>31</v>
      </c>
      <c r="L12774" t="s">
        <v>27</v>
      </c>
      <c r="M12774">
        <v>632.26</v>
      </c>
      <c r="N12774" t="s">
        <v>28</v>
      </c>
    </row>
    <row r="12775" spans="1:14" ht="14.25" customHeight="1" x14ac:dyDescent="0.3">
      <c r="A12775" t="s">
        <v>1536</v>
      </c>
      <c r="B12775" t="s">
        <v>13</v>
      </c>
      <c r="C12775" t="s">
        <v>20</v>
      </c>
      <c r="D12775">
        <v>2572.75</v>
      </c>
      <c r="E12775">
        <v>0.23</v>
      </c>
      <c r="F12775">
        <f t="shared" si="398"/>
        <v>591.73250000000007</v>
      </c>
      <c r="G12775">
        <f t="shared" si="399"/>
        <v>1981.0174999999999</v>
      </c>
      <c r="H12775">
        <v>2</v>
      </c>
      <c r="I12775" s="17">
        <v>45052</v>
      </c>
      <c r="J12775" s="17">
        <v>45058</v>
      </c>
      <c r="K12775" t="s">
        <v>31</v>
      </c>
      <c r="L12775" t="s">
        <v>16</v>
      </c>
      <c r="M12775">
        <v>558.12</v>
      </c>
      <c r="N12775" t="s">
        <v>34</v>
      </c>
    </row>
    <row r="12776" spans="1:14" ht="14.25" customHeight="1" x14ac:dyDescent="0.3">
      <c r="A12776" t="s">
        <v>3919</v>
      </c>
      <c r="B12776" t="s">
        <v>41</v>
      </c>
      <c r="C12776" t="s">
        <v>14</v>
      </c>
      <c r="D12776">
        <v>2577.4899999999998</v>
      </c>
      <c r="E12776">
        <v>0.23</v>
      </c>
      <c r="F12776">
        <f t="shared" si="398"/>
        <v>592.82269999999994</v>
      </c>
      <c r="G12776">
        <f t="shared" si="399"/>
        <v>1984.6672999999998</v>
      </c>
      <c r="H12776">
        <v>2</v>
      </c>
      <c r="I12776" s="17">
        <v>45556</v>
      </c>
      <c r="J12776" s="17">
        <v>45558</v>
      </c>
      <c r="K12776" t="s">
        <v>15</v>
      </c>
      <c r="L12776" t="s">
        <v>16</v>
      </c>
      <c r="M12776">
        <v>644.08000000000004</v>
      </c>
      <c r="N12776" t="s">
        <v>34</v>
      </c>
    </row>
    <row r="12777" spans="1:14" ht="14.25" customHeight="1" x14ac:dyDescent="0.3">
      <c r="A12777" t="s">
        <v>15032</v>
      </c>
      <c r="B12777" t="s">
        <v>13</v>
      </c>
      <c r="C12777" t="s">
        <v>36</v>
      </c>
      <c r="D12777">
        <v>2577.66</v>
      </c>
      <c r="E12777">
        <v>0.5</v>
      </c>
      <c r="F12777">
        <f t="shared" si="398"/>
        <v>1288.83</v>
      </c>
      <c r="G12777">
        <f t="shared" si="399"/>
        <v>1288.83</v>
      </c>
      <c r="H12777">
        <v>2</v>
      </c>
      <c r="I12777" s="17">
        <v>45381</v>
      </c>
      <c r="J12777" s="17">
        <v>45386</v>
      </c>
      <c r="K12777" t="s">
        <v>31</v>
      </c>
      <c r="L12777" t="s">
        <v>16</v>
      </c>
      <c r="M12777">
        <v>557.34</v>
      </c>
      <c r="N12777" t="s">
        <v>17</v>
      </c>
    </row>
    <row r="12778" spans="1:14" ht="14.25" customHeight="1" x14ac:dyDescent="0.3">
      <c r="A12778" t="s">
        <v>1547</v>
      </c>
      <c r="B12778" t="s">
        <v>19</v>
      </c>
      <c r="C12778" t="s">
        <v>26</v>
      </c>
      <c r="D12778">
        <v>2587.1</v>
      </c>
      <c r="E12778">
        <v>0.26</v>
      </c>
      <c r="F12778">
        <f t="shared" si="398"/>
        <v>672.64599999999996</v>
      </c>
      <c r="G12778">
        <f t="shared" si="399"/>
        <v>1914.454</v>
      </c>
      <c r="H12778">
        <v>2</v>
      </c>
      <c r="I12778" s="17">
        <v>45259</v>
      </c>
      <c r="J12778" s="17">
        <v>45262</v>
      </c>
      <c r="K12778" t="s">
        <v>21</v>
      </c>
      <c r="L12778" t="s">
        <v>16</v>
      </c>
      <c r="M12778">
        <v>638.66</v>
      </c>
      <c r="N12778" t="s">
        <v>17</v>
      </c>
    </row>
    <row r="12779" spans="1:14" ht="14.25" customHeight="1" x14ac:dyDescent="0.3">
      <c r="A12779" t="s">
        <v>13736</v>
      </c>
      <c r="B12779" t="s">
        <v>13</v>
      </c>
      <c r="C12779" t="s">
        <v>14</v>
      </c>
      <c r="D12779">
        <v>2595.9899999999998</v>
      </c>
      <c r="E12779">
        <v>0.1</v>
      </c>
      <c r="F12779">
        <f t="shared" si="398"/>
        <v>259.59899999999999</v>
      </c>
      <c r="G12779">
        <f t="shared" si="399"/>
        <v>2336.3909999999996</v>
      </c>
      <c r="H12779">
        <v>2</v>
      </c>
      <c r="I12779" s="17">
        <v>44992</v>
      </c>
      <c r="J12779" s="17">
        <v>44993</v>
      </c>
      <c r="K12779" t="s">
        <v>21</v>
      </c>
      <c r="L12779" t="s">
        <v>16</v>
      </c>
      <c r="M12779">
        <v>557.79999999999995</v>
      </c>
      <c r="N12779" t="s">
        <v>39</v>
      </c>
    </row>
    <row r="12780" spans="1:14" ht="14.25" customHeight="1" x14ac:dyDescent="0.3">
      <c r="A12780" t="s">
        <v>1684</v>
      </c>
      <c r="B12780" t="s">
        <v>41</v>
      </c>
      <c r="C12780" t="s">
        <v>14</v>
      </c>
      <c r="D12780">
        <v>2600.7600000000002</v>
      </c>
      <c r="E12780">
        <v>0.06</v>
      </c>
      <c r="F12780">
        <f t="shared" si="398"/>
        <v>156.04560000000001</v>
      </c>
      <c r="G12780">
        <f t="shared" si="399"/>
        <v>2444.7144000000003</v>
      </c>
      <c r="H12780">
        <v>2</v>
      </c>
      <c r="I12780" s="17">
        <v>45270</v>
      </c>
      <c r="J12780" s="17">
        <v>45272</v>
      </c>
      <c r="K12780" t="s">
        <v>31</v>
      </c>
      <c r="L12780" t="s">
        <v>16</v>
      </c>
      <c r="M12780">
        <v>734.68</v>
      </c>
      <c r="N12780" t="s">
        <v>48</v>
      </c>
    </row>
    <row r="12781" spans="1:14" ht="14.25" customHeight="1" x14ac:dyDescent="0.3">
      <c r="A12781" t="s">
        <v>257</v>
      </c>
      <c r="B12781" t="s">
        <v>41</v>
      </c>
      <c r="C12781" t="s">
        <v>26</v>
      </c>
      <c r="D12781">
        <v>2601.09</v>
      </c>
      <c r="E12781">
        <v>0.11</v>
      </c>
      <c r="F12781">
        <f t="shared" si="398"/>
        <v>286.11990000000003</v>
      </c>
      <c r="G12781">
        <f t="shared" si="399"/>
        <v>2314.9701</v>
      </c>
      <c r="H12781">
        <v>2</v>
      </c>
      <c r="I12781" s="17">
        <v>45391</v>
      </c>
      <c r="J12781" s="17">
        <v>45393</v>
      </c>
      <c r="K12781" t="s">
        <v>31</v>
      </c>
      <c r="L12781" t="s">
        <v>22</v>
      </c>
      <c r="M12781">
        <v>385.44</v>
      </c>
      <c r="N12781" t="s">
        <v>39</v>
      </c>
    </row>
    <row r="12782" spans="1:14" ht="14.25" customHeight="1" x14ac:dyDescent="0.3">
      <c r="A12782" t="s">
        <v>13547</v>
      </c>
      <c r="B12782" t="s">
        <v>13</v>
      </c>
      <c r="C12782" t="s">
        <v>33</v>
      </c>
      <c r="D12782">
        <v>2604.1999999999998</v>
      </c>
      <c r="E12782">
        <v>0.22</v>
      </c>
      <c r="F12782">
        <f t="shared" si="398"/>
        <v>572.92399999999998</v>
      </c>
      <c r="G12782">
        <f t="shared" si="399"/>
        <v>2031.2759999999998</v>
      </c>
      <c r="H12782">
        <v>2</v>
      </c>
      <c r="I12782" s="17">
        <v>45402</v>
      </c>
      <c r="J12782" s="17">
        <v>45407</v>
      </c>
      <c r="K12782" t="s">
        <v>31</v>
      </c>
      <c r="L12782" t="s">
        <v>27</v>
      </c>
      <c r="M12782">
        <v>642.14</v>
      </c>
      <c r="N12782" t="s">
        <v>17</v>
      </c>
    </row>
    <row r="12783" spans="1:14" ht="14.25" customHeight="1" x14ac:dyDescent="0.3">
      <c r="A12783" t="s">
        <v>6089</v>
      </c>
      <c r="B12783" t="s">
        <v>41</v>
      </c>
      <c r="C12783" t="s">
        <v>14</v>
      </c>
      <c r="D12783">
        <v>2605.2199999999998</v>
      </c>
      <c r="E12783">
        <v>0.34</v>
      </c>
      <c r="F12783">
        <f t="shared" si="398"/>
        <v>885.77480000000003</v>
      </c>
      <c r="G12783">
        <f t="shared" si="399"/>
        <v>1719.4451999999997</v>
      </c>
      <c r="H12783">
        <v>2</v>
      </c>
      <c r="I12783" s="17">
        <v>45403</v>
      </c>
      <c r="J12783" s="17">
        <v>45407</v>
      </c>
      <c r="K12783" t="s">
        <v>31</v>
      </c>
      <c r="L12783" t="s">
        <v>22</v>
      </c>
      <c r="M12783">
        <v>599.46</v>
      </c>
      <c r="N12783" t="s">
        <v>39</v>
      </c>
    </row>
    <row r="12784" spans="1:14" ht="14.25" customHeight="1" x14ac:dyDescent="0.3">
      <c r="A12784" t="s">
        <v>583</v>
      </c>
      <c r="B12784" t="s">
        <v>25</v>
      </c>
      <c r="C12784" t="s">
        <v>14</v>
      </c>
      <c r="D12784">
        <v>2607.46</v>
      </c>
      <c r="E12784">
        <v>0.11</v>
      </c>
      <c r="F12784">
        <f t="shared" si="398"/>
        <v>286.82060000000001</v>
      </c>
      <c r="G12784">
        <f t="shared" si="399"/>
        <v>2320.6394</v>
      </c>
      <c r="H12784">
        <v>2</v>
      </c>
      <c r="I12784" s="17">
        <v>45129</v>
      </c>
      <c r="J12784" s="17">
        <v>45136</v>
      </c>
      <c r="K12784" t="s">
        <v>15</v>
      </c>
      <c r="L12784" t="s">
        <v>16</v>
      </c>
      <c r="M12784">
        <v>270.02</v>
      </c>
      <c r="N12784" t="s">
        <v>39</v>
      </c>
    </row>
    <row r="12785" spans="1:14" ht="14.25" customHeight="1" x14ac:dyDescent="0.3">
      <c r="A12785" t="s">
        <v>12284</v>
      </c>
      <c r="B12785" t="s">
        <v>13</v>
      </c>
      <c r="C12785" t="s">
        <v>14</v>
      </c>
      <c r="D12785">
        <v>2607.46</v>
      </c>
      <c r="E12785">
        <v>0.34</v>
      </c>
      <c r="F12785">
        <f t="shared" si="398"/>
        <v>886.53640000000007</v>
      </c>
      <c r="G12785">
        <f t="shared" si="399"/>
        <v>1720.9236000000001</v>
      </c>
      <c r="H12785">
        <v>2</v>
      </c>
      <c r="I12785" s="17">
        <v>45463</v>
      </c>
      <c r="J12785" s="17">
        <v>45465</v>
      </c>
      <c r="K12785" t="s">
        <v>15</v>
      </c>
      <c r="L12785" t="s">
        <v>27</v>
      </c>
      <c r="M12785">
        <v>145.08000000000001</v>
      </c>
      <c r="N12785" t="s">
        <v>17</v>
      </c>
    </row>
    <row r="12786" spans="1:14" ht="14.25" customHeight="1" x14ac:dyDescent="0.3">
      <c r="A12786" t="s">
        <v>9985</v>
      </c>
      <c r="B12786" t="s">
        <v>41</v>
      </c>
      <c r="C12786" t="s">
        <v>26</v>
      </c>
      <c r="D12786">
        <v>2608.7800000000002</v>
      </c>
      <c r="E12786">
        <v>0.04</v>
      </c>
      <c r="F12786">
        <f t="shared" si="398"/>
        <v>104.35120000000001</v>
      </c>
      <c r="G12786">
        <f t="shared" si="399"/>
        <v>2504.4288000000001</v>
      </c>
      <c r="H12786">
        <v>2</v>
      </c>
      <c r="I12786" s="17">
        <v>45621</v>
      </c>
      <c r="J12786" s="17">
        <v>45625</v>
      </c>
      <c r="K12786" t="s">
        <v>31</v>
      </c>
      <c r="L12786" t="s">
        <v>16</v>
      </c>
      <c r="M12786">
        <v>376.38</v>
      </c>
      <c r="N12786" t="s">
        <v>39</v>
      </c>
    </row>
    <row r="12787" spans="1:14" ht="14.25" customHeight="1" x14ac:dyDescent="0.3">
      <c r="A12787" t="s">
        <v>13452</v>
      </c>
      <c r="B12787" t="s">
        <v>25</v>
      </c>
      <c r="C12787" t="s">
        <v>20</v>
      </c>
      <c r="D12787">
        <v>2611.62</v>
      </c>
      <c r="E12787">
        <v>0.13</v>
      </c>
      <c r="F12787">
        <f t="shared" si="398"/>
        <v>339.51060000000001</v>
      </c>
      <c r="G12787">
        <f t="shared" si="399"/>
        <v>2272.1093999999998</v>
      </c>
      <c r="H12787">
        <v>2</v>
      </c>
      <c r="I12787" s="17">
        <v>45296</v>
      </c>
      <c r="J12787" s="17">
        <v>45302</v>
      </c>
      <c r="K12787" t="s">
        <v>21</v>
      </c>
      <c r="L12787" t="s">
        <v>27</v>
      </c>
      <c r="M12787">
        <v>363.63</v>
      </c>
      <c r="N12787" t="s">
        <v>39</v>
      </c>
    </row>
    <row r="12788" spans="1:14" ht="14.25" customHeight="1" x14ac:dyDescent="0.3">
      <c r="A12788" t="s">
        <v>9469</v>
      </c>
      <c r="B12788" t="s">
        <v>25</v>
      </c>
      <c r="C12788" t="s">
        <v>14</v>
      </c>
      <c r="D12788">
        <v>2612.79</v>
      </c>
      <c r="E12788">
        <v>0.26</v>
      </c>
      <c r="F12788">
        <f t="shared" si="398"/>
        <v>679.32540000000006</v>
      </c>
      <c r="G12788">
        <f t="shared" si="399"/>
        <v>1933.4645999999998</v>
      </c>
      <c r="H12788">
        <v>2</v>
      </c>
      <c r="I12788" s="17">
        <v>45509</v>
      </c>
      <c r="J12788" s="17">
        <v>45511</v>
      </c>
      <c r="K12788" t="s">
        <v>15</v>
      </c>
      <c r="L12788" t="s">
        <v>27</v>
      </c>
      <c r="M12788">
        <v>496.59</v>
      </c>
      <c r="N12788" t="s">
        <v>48</v>
      </c>
    </row>
    <row r="12789" spans="1:14" ht="14.25" customHeight="1" x14ac:dyDescent="0.3">
      <c r="A12789" t="s">
        <v>7770</v>
      </c>
      <c r="B12789" t="s">
        <v>25</v>
      </c>
      <c r="C12789" t="s">
        <v>36</v>
      </c>
      <c r="D12789">
        <v>2621.23</v>
      </c>
      <c r="E12789">
        <v>0.36</v>
      </c>
      <c r="F12789">
        <f t="shared" si="398"/>
        <v>943.64279999999997</v>
      </c>
      <c r="G12789">
        <f t="shared" si="399"/>
        <v>1677.5871999999999</v>
      </c>
      <c r="H12789">
        <v>2</v>
      </c>
      <c r="I12789" s="17">
        <v>45496</v>
      </c>
      <c r="J12789" s="17">
        <v>45502</v>
      </c>
      <c r="K12789" t="s">
        <v>31</v>
      </c>
      <c r="L12789" t="s">
        <v>22</v>
      </c>
      <c r="M12789">
        <v>397.71</v>
      </c>
      <c r="N12789" t="s">
        <v>34</v>
      </c>
    </row>
    <row r="12790" spans="1:14" ht="14.25" customHeight="1" x14ac:dyDescent="0.3">
      <c r="A12790" t="s">
        <v>6692</v>
      </c>
      <c r="B12790" t="s">
        <v>13</v>
      </c>
      <c r="C12790" t="s">
        <v>20</v>
      </c>
      <c r="D12790">
        <v>2622.91</v>
      </c>
      <c r="E12790">
        <v>0.37</v>
      </c>
      <c r="F12790">
        <f t="shared" si="398"/>
        <v>970.47669999999994</v>
      </c>
      <c r="G12790">
        <f t="shared" si="399"/>
        <v>1652.4332999999999</v>
      </c>
      <c r="H12790">
        <v>2</v>
      </c>
      <c r="I12790" s="17">
        <v>45302</v>
      </c>
      <c r="J12790" s="17">
        <v>45303</v>
      </c>
      <c r="K12790" t="s">
        <v>15</v>
      </c>
      <c r="L12790" t="s">
        <v>27</v>
      </c>
      <c r="M12790">
        <v>613.96</v>
      </c>
      <c r="N12790" t="s">
        <v>39</v>
      </c>
    </row>
    <row r="12791" spans="1:14" ht="14.25" customHeight="1" x14ac:dyDescent="0.3">
      <c r="A12791" t="s">
        <v>2856</v>
      </c>
      <c r="B12791" t="s">
        <v>19</v>
      </c>
      <c r="C12791" t="s">
        <v>33</v>
      </c>
      <c r="D12791">
        <v>2628.1</v>
      </c>
      <c r="E12791">
        <v>0.27</v>
      </c>
      <c r="F12791">
        <f t="shared" si="398"/>
        <v>709.58699999999999</v>
      </c>
      <c r="G12791">
        <f t="shared" si="399"/>
        <v>1918.5129999999999</v>
      </c>
      <c r="H12791">
        <v>2</v>
      </c>
      <c r="I12791" s="17">
        <v>45303</v>
      </c>
      <c r="J12791" s="17">
        <v>45307</v>
      </c>
      <c r="K12791" t="s">
        <v>15</v>
      </c>
      <c r="L12791" t="s">
        <v>16</v>
      </c>
      <c r="M12791">
        <v>179.2</v>
      </c>
      <c r="N12791" t="s">
        <v>34</v>
      </c>
    </row>
    <row r="12792" spans="1:14" ht="14.25" customHeight="1" x14ac:dyDescent="0.3">
      <c r="A12792" t="s">
        <v>2736</v>
      </c>
      <c r="B12792" t="s">
        <v>25</v>
      </c>
      <c r="C12792" t="s">
        <v>33</v>
      </c>
      <c r="D12792">
        <v>2631.92</v>
      </c>
      <c r="E12792">
        <v>0.1</v>
      </c>
      <c r="F12792">
        <f t="shared" si="398"/>
        <v>263.19200000000001</v>
      </c>
      <c r="G12792">
        <f t="shared" si="399"/>
        <v>2368.7280000000001</v>
      </c>
      <c r="H12792">
        <v>2</v>
      </c>
      <c r="I12792" s="17">
        <v>45551</v>
      </c>
      <c r="J12792" s="17">
        <v>45557</v>
      </c>
      <c r="K12792" t="s">
        <v>15</v>
      </c>
      <c r="L12792" t="s">
        <v>22</v>
      </c>
      <c r="M12792">
        <v>714.77</v>
      </c>
      <c r="N12792" t="s">
        <v>17</v>
      </c>
    </row>
    <row r="12793" spans="1:14" ht="14.25" customHeight="1" x14ac:dyDescent="0.3">
      <c r="A12793" t="s">
        <v>11537</v>
      </c>
      <c r="B12793" t="s">
        <v>13</v>
      </c>
      <c r="C12793" t="s">
        <v>36</v>
      </c>
      <c r="D12793">
        <v>2634.91</v>
      </c>
      <c r="E12793">
        <v>0.49</v>
      </c>
      <c r="F12793">
        <f t="shared" si="398"/>
        <v>1291.1058999999998</v>
      </c>
      <c r="G12793">
        <f t="shared" si="399"/>
        <v>1343.8041000000001</v>
      </c>
      <c r="H12793">
        <v>2</v>
      </c>
      <c r="I12793" s="17">
        <v>45484</v>
      </c>
      <c r="J12793" s="17">
        <v>45485</v>
      </c>
      <c r="K12793" t="s">
        <v>21</v>
      </c>
      <c r="L12793" t="s">
        <v>27</v>
      </c>
      <c r="M12793">
        <v>179.29</v>
      </c>
      <c r="N12793" t="s">
        <v>34</v>
      </c>
    </row>
    <row r="12794" spans="1:14" ht="14.25" customHeight="1" x14ac:dyDescent="0.3">
      <c r="A12794" t="s">
        <v>1362</v>
      </c>
      <c r="B12794" t="s">
        <v>25</v>
      </c>
      <c r="C12794" t="s">
        <v>20</v>
      </c>
      <c r="D12794">
        <v>2636.23</v>
      </c>
      <c r="E12794">
        <v>0.05</v>
      </c>
      <c r="F12794">
        <f t="shared" si="398"/>
        <v>131.8115</v>
      </c>
      <c r="G12794">
        <f t="shared" si="399"/>
        <v>2504.4185000000002</v>
      </c>
      <c r="H12794">
        <v>2</v>
      </c>
      <c r="I12794" s="17">
        <v>45553</v>
      </c>
      <c r="J12794" s="17">
        <v>45558</v>
      </c>
      <c r="K12794" t="s">
        <v>31</v>
      </c>
      <c r="L12794" t="s">
        <v>16</v>
      </c>
      <c r="M12794">
        <v>747.91</v>
      </c>
      <c r="N12794" t="s">
        <v>17</v>
      </c>
    </row>
    <row r="12795" spans="1:14" ht="14.25" customHeight="1" x14ac:dyDescent="0.3">
      <c r="A12795" t="s">
        <v>5024</v>
      </c>
      <c r="B12795" t="s">
        <v>13</v>
      </c>
      <c r="C12795" t="s">
        <v>14</v>
      </c>
      <c r="D12795">
        <v>2636.79</v>
      </c>
      <c r="E12795">
        <v>0.26</v>
      </c>
      <c r="F12795">
        <f t="shared" si="398"/>
        <v>685.56540000000007</v>
      </c>
      <c r="G12795">
        <f t="shared" si="399"/>
        <v>1951.2246</v>
      </c>
      <c r="H12795">
        <v>2</v>
      </c>
      <c r="I12795" s="17">
        <v>44959</v>
      </c>
      <c r="J12795" s="17">
        <v>44965</v>
      </c>
      <c r="K12795" t="s">
        <v>31</v>
      </c>
      <c r="L12795" t="s">
        <v>16</v>
      </c>
      <c r="M12795">
        <v>547.33000000000004</v>
      </c>
      <c r="N12795" t="s">
        <v>28</v>
      </c>
    </row>
    <row r="12796" spans="1:14" ht="14.25" customHeight="1" x14ac:dyDescent="0.3">
      <c r="A12796" t="s">
        <v>13000</v>
      </c>
      <c r="B12796" t="s">
        <v>13</v>
      </c>
      <c r="C12796" t="s">
        <v>20</v>
      </c>
      <c r="D12796">
        <v>2642.4</v>
      </c>
      <c r="E12796">
        <v>0.49</v>
      </c>
      <c r="F12796">
        <f t="shared" si="398"/>
        <v>1294.7760000000001</v>
      </c>
      <c r="G12796">
        <f t="shared" si="399"/>
        <v>1347.624</v>
      </c>
      <c r="H12796">
        <v>2</v>
      </c>
      <c r="I12796" s="17">
        <v>45284</v>
      </c>
      <c r="J12796" s="17">
        <v>45289</v>
      </c>
      <c r="K12796" t="s">
        <v>15</v>
      </c>
      <c r="L12796" t="s">
        <v>16</v>
      </c>
      <c r="M12796">
        <v>474.77</v>
      </c>
      <c r="N12796" t="s">
        <v>17</v>
      </c>
    </row>
    <row r="12797" spans="1:14" ht="14.25" customHeight="1" x14ac:dyDescent="0.3">
      <c r="A12797" t="s">
        <v>12827</v>
      </c>
      <c r="B12797" t="s">
        <v>19</v>
      </c>
      <c r="C12797" t="s">
        <v>14</v>
      </c>
      <c r="D12797">
        <v>2645.65</v>
      </c>
      <c r="E12797">
        <v>0.14000000000000001</v>
      </c>
      <c r="F12797">
        <f t="shared" si="398"/>
        <v>370.39100000000008</v>
      </c>
      <c r="G12797">
        <f t="shared" si="399"/>
        <v>2275.259</v>
      </c>
      <c r="H12797">
        <v>2</v>
      </c>
      <c r="I12797" s="17">
        <v>45450</v>
      </c>
      <c r="J12797" s="17">
        <v>45451</v>
      </c>
      <c r="K12797" t="s">
        <v>15</v>
      </c>
      <c r="L12797" t="s">
        <v>22</v>
      </c>
      <c r="M12797">
        <v>728.04</v>
      </c>
      <c r="N12797" t="s">
        <v>28</v>
      </c>
    </row>
    <row r="12798" spans="1:14" ht="14.25" customHeight="1" x14ac:dyDescent="0.3">
      <c r="A12798" t="s">
        <v>3009</v>
      </c>
      <c r="B12798" t="s">
        <v>19</v>
      </c>
      <c r="C12798" t="s">
        <v>20</v>
      </c>
      <c r="D12798">
        <v>2649.02</v>
      </c>
      <c r="E12798">
        <v>0.25</v>
      </c>
      <c r="F12798">
        <f t="shared" si="398"/>
        <v>662.255</v>
      </c>
      <c r="G12798">
        <f t="shared" si="399"/>
        <v>1986.7649999999999</v>
      </c>
      <c r="H12798">
        <v>2</v>
      </c>
      <c r="I12798" s="17">
        <v>45609</v>
      </c>
      <c r="J12798" s="17">
        <v>45613</v>
      </c>
      <c r="K12798" t="s">
        <v>21</v>
      </c>
      <c r="L12798" t="s">
        <v>16</v>
      </c>
      <c r="M12798">
        <v>642.6</v>
      </c>
      <c r="N12798" t="s">
        <v>39</v>
      </c>
    </row>
    <row r="12799" spans="1:14" ht="14.25" customHeight="1" x14ac:dyDescent="0.3">
      <c r="A12799" t="s">
        <v>8158</v>
      </c>
      <c r="B12799" t="s">
        <v>13</v>
      </c>
      <c r="C12799" t="s">
        <v>14</v>
      </c>
      <c r="D12799">
        <v>2652.52</v>
      </c>
      <c r="E12799">
        <v>7.0000000000000007E-2</v>
      </c>
      <c r="F12799">
        <f t="shared" si="398"/>
        <v>185.67640000000003</v>
      </c>
      <c r="G12799">
        <f t="shared" si="399"/>
        <v>2466.8436000000002</v>
      </c>
      <c r="H12799">
        <v>2</v>
      </c>
      <c r="I12799" s="17">
        <v>45555</v>
      </c>
      <c r="J12799" s="17">
        <v>45560</v>
      </c>
      <c r="K12799" t="s">
        <v>15</v>
      </c>
      <c r="L12799" t="s">
        <v>16</v>
      </c>
      <c r="M12799">
        <v>677.69</v>
      </c>
      <c r="N12799" t="s">
        <v>23</v>
      </c>
    </row>
    <row r="12800" spans="1:14" ht="14.25" customHeight="1" x14ac:dyDescent="0.3">
      <c r="A12800" t="s">
        <v>2169</v>
      </c>
      <c r="B12800" t="s">
        <v>41</v>
      </c>
      <c r="C12800" t="s">
        <v>33</v>
      </c>
      <c r="D12800">
        <v>2654.03</v>
      </c>
      <c r="E12800">
        <v>0.33</v>
      </c>
      <c r="F12800">
        <f t="shared" si="398"/>
        <v>875.82990000000007</v>
      </c>
      <c r="G12800">
        <f t="shared" si="399"/>
        <v>1778.2001</v>
      </c>
      <c r="H12800">
        <v>2</v>
      </c>
      <c r="I12800" s="17">
        <v>45527</v>
      </c>
      <c r="J12800" s="17">
        <v>45528</v>
      </c>
      <c r="K12800" t="s">
        <v>15</v>
      </c>
      <c r="L12800" t="s">
        <v>22</v>
      </c>
      <c r="M12800">
        <v>293.12</v>
      </c>
      <c r="N12800" t="s">
        <v>28</v>
      </c>
    </row>
    <row r="12801" spans="1:14" ht="14.25" customHeight="1" x14ac:dyDescent="0.3">
      <c r="A12801" t="s">
        <v>5362</v>
      </c>
      <c r="B12801" t="s">
        <v>25</v>
      </c>
      <c r="C12801" t="s">
        <v>33</v>
      </c>
      <c r="D12801">
        <v>2664.67</v>
      </c>
      <c r="E12801">
        <v>0.05</v>
      </c>
      <c r="F12801">
        <f t="shared" si="398"/>
        <v>133.23350000000002</v>
      </c>
      <c r="G12801">
        <f t="shared" si="399"/>
        <v>2531.4365000000003</v>
      </c>
      <c r="H12801">
        <v>2</v>
      </c>
      <c r="I12801" s="17">
        <v>45556</v>
      </c>
      <c r="J12801" s="17">
        <v>45557</v>
      </c>
      <c r="K12801" t="s">
        <v>15</v>
      </c>
      <c r="L12801" t="s">
        <v>16</v>
      </c>
      <c r="M12801">
        <v>292.81</v>
      </c>
      <c r="N12801" t="s">
        <v>28</v>
      </c>
    </row>
    <row r="12802" spans="1:14" ht="14.25" customHeight="1" x14ac:dyDescent="0.3">
      <c r="A12802" t="s">
        <v>6449</v>
      </c>
      <c r="B12802" t="s">
        <v>25</v>
      </c>
      <c r="C12802" t="s">
        <v>26</v>
      </c>
      <c r="D12802">
        <v>2668.38</v>
      </c>
      <c r="E12802">
        <v>0.35</v>
      </c>
      <c r="F12802">
        <f t="shared" ref="F12802:F12865" si="400">D12802*E12802</f>
        <v>933.93299999999999</v>
      </c>
      <c r="G12802">
        <f t="shared" ref="G12802:G12865" si="401">D12802-F12802</f>
        <v>1734.4470000000001</v>
      </c>
      <c r="H12802">
        <v>2</v>
      </c>
      <c r="I12802" s="17">
        <v>45593</v>
      </c>
      <c r="J12802" s="17">
        <v>45594</v>
      </c>
      <c r="K12802" t="s">
        <v>31</v>
      </c>
      <c r="L12802" t="s">
        <v>22</v>
      </c>
      <c r="M12802">
        <v>193.19</v>
      </c>
      <c r="N12802" t="s">
        <v>34</v>
      </c>
    </row>
    <row r="12803" spans="1:14" ht="14.25" customHeight="1" x14ac:dyDescent="0.3">
      <c r="A12803" t="s">
        <v>12321</v>
      </c>
      <c r="B12803" t="s">
        <v>25</v>
      </c>
      <c r="C12803" t="s">
        <v>26</v>
      </c>
      <c r="D12803">
        <v>2669.1</v>
      </c>
      <c r="E12803">
        <v>0.08</v>
      </c>
      <c r="F12803">
        <f t="shared" si="400"/>
        <v>213.52799999999999</v>
      </c>
      <c r="G12803">
        <f t="shared" si="401"/>
        <v>2455.5720000000001</v>
      </c>
      <c r="H12803">
        <v>2</v>
      </c>
      <c r="I12803" s="17">
        <v>45606</v>
      </c>
      <c r="J12803" s="17">
        <v>45610</v>
      </c>
      <c r="K12803" t="s">
        <v>21</v>
      </c>
      <c r="L12803" t="s">
        <v>27</v>
      </c>
      <c r="M12803">
        <v>462.37</v>
      </c>
      <c r="N12803" t="s">
        <v>39</v>
      </c>
    </row>
    <row r="12804" spans="1:14" ht="14.25" customHeight="1" x14ac:dyDescent="0.3">
      <c r="A12804" t="s">
        <v>7588</v>
      </c>
      <c r="B12804" t="s">
        <v>19</v>
      </c>
      <c r="C12804" t="s">
        <v>26</v>
      </c>
      <c r="D12804">
        <v>2669.56</v>
      </c>
      <c r="E12804">
        <v>0.08</v>
      </c>
      <c r="F12804">
        <f t="shared" si="400"/>
        <v>213.56479999999999</v>
      </c>
      <c r="G12804">
        <f t="shared" si="401"/>
        <v>2455.9951999999998</v>
      </c>
      <c r="H12804">
        <v>2</v>
      </c>
      <c r="I12804" s="17">
        <v>45069</v>
      </c>
      <c r="J12804" s="17">
        <v>45071</v>
      </c>
      <c r="K12804" t="s">
        <v>31</v>
      </c>
      <c r="L12804" t="s">
        <v>22</v>
      </c>
      <c r="M12804">
        <v>507.13</v>
      </c>
      <c r="N12804" t="s">
        <v>28</v>
      </c>
    </row>
    <row r="12805" spans="1:14" ht="14.25" customHeight="1" x14ac:dyDescent="0.3">
      <c r="A12805" t="s">
        <v>13174</v>
      </c>
      <c r="B12805" t="s">
        <v>13</v>
      </c>
      <c r="C12805" t="s">
        <v>26</v>
      </c>
      <c r="D12805">
        <v>2671.42</v>
      </c>
      <c r="E12805">
        <v>0.25</v>
      </c>
      <c r="F12805">
        <f t="shared" si="400"/>
        <v>667.85500000000002</v>
      </c>
      <c r="G12805">
        <f t="shared" si="401"/>
        <v>2003.5650000000001</v>
      </c>
      <c r="H12805">
        <v>2</v>
      </c>
      <c r="I12805" s="17">
        <v>45233</v>
      </c>
      <c r="J12805" s="17">
        <v>45239</v>
      </c>
      <c r="K12805" t="s">
        <v>15</v>
      </c>
      <c r="L12805" t="s">
        <v>22</v>
      </c>
      <c r="M12805">
        <v>741.08</v>
      </c>
      <c r="N12805" t="s">
        <v>34</v>
      </c>
    </row>
    <row r="12806" spans="1:14" ht="14.25" customHeight="1" x14ac:dyDescent="0.3">
      <c r="A12806" t="s">
        <v>4149</v>
      </c>
      <c r="B12806" t="s">
        <v>25</v>
      </c>
      <c r="C12806" t="s">
        <v>26</v>
      </c>
      <c r="D12806">
        <v>2674.11</v>
      </c>
      <c r="E12806">
        <v>0.06</v>
      </c>
      <c r="F12806">
        <f t="shared" si="400"/>
        <v>160.44659999999999</v>
      </c>
      <c r="G12806">
        <f t="shared" si="401"/>
        <v>2513.6634000000004</v>
      </c>
      <c r="H12806">
        <v>2</v>
      </c>
      <c r="I12806" s="17">
        <v>45338</v>
      </c>
      <c r="J12806" s="17">
        <v>45345</v>
      </c>
      <c r="K12806" t="s">
        <v>15</v>
      </c>
      <c r="L12806" t="s">
        <v>27</v>
      </c>
      <c r="M12806">
        <v>425.64</v>
      </c>
      <c r="N12806" t="s">
        <v>23</v>
      </c>
    </row>
    <row r="12807" spans="1:14" ht="14.25" customHeight="1" x14ac:dyDescent="0.3">
      <c r="A12807" t="s">
        <v>13680</v>
      </c>
      <c r="B12807" t="s">
        <v>41</v>
      </c>
      <c r="C12807" t="s">
        <v>14</v>
      </c>
      <c r="D12807">
        <v>2676.58</v>
      </c>
      <c r="E12807">
        <v>0.18</v>
      </c>
      <c r="F12807">
        <f t="shared" si="400"/>
        <v>481.78439999999995</v>
      </c>
      <c r="G12807">
        <f t="shared" si="401"/>
        <v>2194.7955999999999</v>
      </c>
      <c r="H12807">
        <v>2</v>
      </c>
      <c r="I12807" s="17">
        <v>45238</v>
      </c>
      <c r="J12807" s="17">
        <v>45245</v>
      </c>
      <c r="K12807" t="s">
        <v>31</v>
      </c>
      <c r="L12807" t="s">
        <v>16</v>
      </c>
      <c r="M12807">
        <v>283.77</v>
      </c>
      <c r="N12807" t="s">
        <v>39</v>
      </c>
    </row>
    <row r="12808" spans="1:14" ht="14.25" customHeight="1" x14ac:dyDescent="0.3">
      <c r="A12808" t="s">
        <v>11250</v>
      </c>
      <c r="B12808" t="s">
        <v>19</v>
      </c>
      <c r="C12808" t="s">
        <v>26</v>
      </c>
      <c r="D12808">
        <v>2689.31</v>
      </c>
      <c r="E12808">
        <v>0.3</v>
      </c>
      <c r="F12808">
        <f t="shared" si="400"/>
        <v>806.79300000000001</v>
      </c>
      <c r="G12808">
        <f t="shared" si="401"/>
        <v>1882.5169999999998</v>
      </c>
      <c r="H12808">
        <v>2</v>
      </c>
      <c r="I12808" s="17">
        <v>45331</v>
      </c>
      <c r="J12808" s="17">
        <v>45338</v>
      </c>
      <c r="K12808" t="s">
        <v>21</v>
      </c>
      <c r="L12808" t="s">
        <v>22</v>
      </c>
      <c r="M12808">
        <v>412.03</v>
      </c>
      <c r="N12808" t="s">
        <v>17</v>
      </c>
    </row>
    <row r="12809" spans="1:14" ht="14.25" customHeight="1" x14ac:dyDescent="0.3">
      <c r="A12809" t="s">
        <v>7274</v>
      </c>
      <c r="B12809" t="s">
        <v>13</v>
      </c>
      <c r="C12809" t="s">
        <v>33</v>
      </c>
      <c r="D12809">
        <v>2689.54</v>
      </c>
      <c r="E12809">
        <v>0.28999999999999998</v>
      </c>
      <c r="F12809">
        <f t="shared" si="400"/>
        <v>779.96659999999997</v>
      </c>
      <c r="G12809">
        <f t="shared" si="401"/>
        <v>1909.5734</v>
      </c>
      <c r="H12809">
        <v>2</v>
      </c>
      <c r="I12809" s="17">
        <v>45103</v>
      </c>
      <c r="J12809" s="17">
        <v>45104</v>
      </c>
      <c r="K12809" t="s">
        <v>15</v>
      </c>
      <c r="L12809" t="s">
        <v>27</v>
      </c>
      <c r="M12809">
        <v>690.83</v>
      </c>
      <c r="N12809" t="s">
        <v>17</v>
      </c>
    </row>
    <row r="12810" spans="1:14" ht="14.25" customHeight="1" x14ac:dyDescent="0.3">
      <c r="A12810" t="s">
        <v>11801</v>
      </c>
      <c r="B12810" t="s">
        <v>41</v>
      </c>
      <c r="C12810" t="s">
        <v>14</v>
      </c>
      <c r="D12810">
        <v>2691.96</v>
      </c>
      <c r="E12810">
        <v>0.09</v>
      </c>
      <c r="F12810">
        <f t="shared" si="400"/>
        <v>242.2764</v>
      </c>
      <c r="G12810">
        <f t="shared" si="401"/>
        <v>2449.6835999999998</v>
      </c>
      <c r="H12810">
        <v>2</v>
      </c>
      <c r="I12810" s="17">
        <v>45305</v>
      </c>
      <c r="J12810" s="17">
        <v>45309</v>
      </c>
      <c r="K12810" t="s">
        <v>15</v>
      </c>
      <c r="L12810" t="s">
        <v>22</v>
      </c>
      <c r="M12810">
        <v>733.36</v>
      </c>
      <c r="N12810" t="s">
        <v>48</v>
      </c>
    </row>
    <row r="12811" spans="1:14" ht="14.25" customHeight="1" x14ac:dyDescent="0.3">
      <c r="A12811" t="s">
        <v>9367</v>
      </c>
      <c r="B12811" t="s">
        <v>19</v>
      </c>
      <c r="C12811" t="s">
        <v>20</v>
      </c>
      <c r="D12811">
        <v>2692.63</v>
      </c>
      <c r="E12811">
        <v>0.37</v>
      </c>
      <c r="F12811">
        <f t="shared" si="400"/>
        <v>996.2731</v>
      </c>
      <c r="G12811">
        <f t="shared" si="401"/>
        <v>1696.3569000000002</v>
      </c>
      <c r="H12811">
        <v>2</v>
      </c>
      <c r="I12811" s="17">
        <v>45207</v>
      </c>
      <c r="J12811" s="17">
        <v>45213</v>
      </c>
      <c r="K12811" t="s">
        <v>15</v>
      </c>
      <c r="L12811" t="s">
        <v>16</v>
      </c>
      <c r="M12811">
        <v>270.19</v>
      </c>
      <c r="N12811" t="s">
        <v>23</v>
      </c>
    </row>
    <row r="12812" spans="1:14" ht="14.25" customHeight="1" x14ac:dyDescent="0.3">
      <c r="A12812" t="s">
        <v>5821</v>
      </c>
      <c r="B12812" t="s">
        <v>13</v>
      </c>
      <c r="C12812" t="s">
        <v>14</v>
      </c>
      <c r="D12812">
        <v>2694.83</v>
      </c>
      <c r="E12812">
        <v>0.11</v>
      </c>
      <c r="F12812">
        <f t="shared" si="400"/>
        <v>296.43130000000002</v>
      </c>
      <c r="G12812">
        <f t="shared" si="401"/>
        <v>2398.3986999999997</v>
      </c>
      <c r="H12812">
        <v>2</v>
      </c>
      <c r="I12812" s="17">
        <v>45486</v>
      </c>
      <c r="J12812" s="17">
        <v>45489</v>
      </c>
      <c r="K12812" t="s">
        <v>21</v>
      </c>
      <c r="L12812" t="s">
        <v>22</v>
      </c>
      <c r="M12812">
        <v>666.52</v>
      </c>
      <c r="N12812" t="s">
        <v>17</v>
      </c>
    </row>
    <row r="12813" spans="1:14" ht="14.25" customHeight="1" x14ac:dyDescent="0.3">
      <c r="A12813" t="s">
        <v>13684</v>
      </c>
      <c r="B12813" t="s">
        <v>41</v>
      </c>
      <c r="C12813" t="s">
        <v>20</v>
      </c>
      <c r="D12813">
        <v>2695.27</v>
      </c>
      <c r="E12813">
        <v>0.4</v>
      </c>
      <c r="F12813">
        <f t="shared" si="400"/>
        <v>1078.1079999999999</v>
      </c>
      <c r="G12813">
        <f t="shared" si="401"/>
        <v>1617.162</v>
      </c>
      <c r="H12813">
        <v>2</v>
      </c>
      <c r="I12813" s="17">
        <v>45275</v>
      </c>
      <c r="J12813" s="17">
        <v>45282</v>
      </c>
      <c r="K12813" t="s">
        <v>21</v>
      </c>
      <c r="L12813" t="s">
        <v>22</v>
      </c>
      <c r="M12813">
        <v>589.14</v>
      </c>
      <c r="N12813" t="s">
        <v>23</v>
      </c>
    </row>
    <row r="12814" spans="1:14" ht="14.25" customHeight="1" x14ac:dyDescent="0.3">
      <c r="A12814" t="s">
        <v>11107</v>
      </c>
      <c r="B12814" t="s">
        <v>19</v>
      </c>
      <c r="C12814" t="s">
        <v>26</v>
      </c>
      <c r="D12814">
        <v>2697.51</v>
      </c>
      <c r="E12814">
        <v>0.31</v>
      </c>
      <c r="F12814">
        <f t="shared" si="400"/>
        <v>836.22810000000004</v>
      </c>
      <c r="G12814">
        <f t="shared" si="401"/>
        <v>1861.2819000000002</v>
      </c>
      <c r="H12814">
        <v>2</v>
      </c>
      <c r="I12814" s="17">
        <v>45437</v>
      </c>
      <c r="J12814" s="17">
        <v>45441</v>
      </c>
      <c r="K12814" t="s">
        <v>31</v>
      </c>
      <c r="L12814" t="s">
        <v>27</v>
      </c>
      <c r="M12814">
        <v>685</v>
      </c>
      <c r="N12814" t="s">
        <v>23</v>
      </c>
    </row>
    <row r="12815" spans="1:14" ht="14.25" customHeight="1" x14ac:dyDescent="0.3">
      <c r="A12815" t="s">
        <v>5414</v>
      </c>
      <c r="B12815" t="s">
        <v>19</v>
      </c>
      <c r="C12815" t="s">
        <v>20</v>
      </c>
      <c r="D12815">
        <v>2703.94</v>
      </c>
      <c r="E12815">
        <v>0.35</v>
      </c>
      <c r="F12815">
        <f t="shared" si="400"/>
        <v>946.37899999999991</v>
      </c>
      <c r="G12815">
        <f t="shared" si="401"/>
        <v>1757.5610000000001</v>
      </c>
      <c r="H12815">
        <v>2</v>
      </c>
      <c r="I12815" s="17">
        <v>45254</v>
      </c>
      <c r="J12815" s="17">
        <v>45255</v>
      </c>
      <c r="K12815" t="s">
        <v>15</v>
      </c>
      <c r="L12815" t="s">
        <v>27</v>
      </c>
      <c r="M12815">
        <v>328.04</v>
      </c>
      <c r="N12815" t="s">
        <v>17</v>
      </c>
    </row>
    <row r="12816" spans="1:14" ht="14.25" customHeight="1" x14ac:dyDescent="0.3">
      <c r="A12816" t="s">
        <v>11022</v>
      </c>
      <c r="B12816" t="s">
        <v>19</v>
      </c>
      <c r="C12816" t="s">
        <v>14</v>
      </c>
      <c r="D12816">
        <v>2704.57</v>
      </c>
      <c r="E12816">
        <v>0.39</v>
      </c>
      <c r="F12816">
        <f t="shared" si="400"/>
        <v>1054.7823000000001</v>
      </c>
      <c r="G12816">
        <f t="shared" si="401"/>
        <v>1649.7877000000001</v>
      </c>
      <c r="H12816">
        <v>2</v>
      </c>
      <c r="I12816" s="17">
        <v>45466</v>
      </c>
      <c r="J12816" s="17">
        <v>45473</v>
      </c>
      <c r="K12816" t="s">
        <v>21</v>
      </c>
      <c r="L12816" t="s">
        <v>22</v>
      </c>
      <c r="M12816">
        <v>291.93</v>
      </c>
      <c r="N12816" t="s">
        <v>28</v>
      </c>
    </row>
    <row r="12817" spans="1:14" ht="14.25" customHeight="1" x14ac:dyDescent="0.3">
      <c r="A12817" t="s">
        <v>13658</v>
      </c>
      <c r="B12817" t="s">
        <v>13</v>
      </c>
      <c r="C12817" t="s">
        <v>20</v>
      </c>
      <c r="D12817">
        <v>2705.57</v>
      </c>
      <c r="E12817">
        <v>0.4</v>
      </c>
      <c r="F12817">
        <f t="shared" si="400"/>
        <v>1082.2280000000001</v>
      </c>
      <c r="G12817">
        <f t="shared" si="401"/>
        <v>1623.3420000000001</v>
      </c>
      <c r="H12817">
        <v>2</v>
      </c>
      <c r="I12817" s="17">
        <v>45408</v>
      </c>
      <c r="J12817" s="17">
        <v>45411</v>
      </c>
      <c r="K12817" t="s">
        <v>31</v>
      </c>
      <c r="L12817" t="s">
        <v>16</v>
      </c>
      <c r="M12817">
        <v>541.53</v>
      </c>
      <c r="N12817" t="s">
        <v>48</v>
      </c>
    </row>
    <row r="12818" spans="1:14" ht="14.25" customHeight="1" x14ac:dyDescent="0.3">
      <c r="A12818" t="s">
        <v>5074</v>
      </c>
      <c r="B12818" t="s">
        <v>41</v>
      </c>
      <c r="C12818" t="s">
        <v>20</v>
      </c>
      <c r="D12818">
        <v>2708.17</v>
      </c>
      <c r="E12818">
        <v>0.46</v>
      </c>
      <c r="F12818">
        <f t="shared" si="400"/>
        <v>1245.7582</v>
      </c>
      <c r="G12818">
        <f t="shared" si="401"/>
        <v>1462.4118000000001</v>
      </c>
      <c r="H12818">
        <v>2</v>
      </c>
      <c r="I12818" s="17">
        <v>45114</v>
      </c>
      <c r="J12818" s="17">
        <v>45116</v>
      </c>
      <c r="K12818" t="s">
        <v>21</v>
      </c>
      <c r="L12818" t="s">
        <v>22</v>
      </c>
      <c r="M12818">
        <v>237.27</v>
      </c>
      <c r="N12818" t="s">
        <v>48</v>
      </c>
    </row>
    <row r="12819" spans="1:14" ht="14.25" customHeight="1" x14ac:dyDescent="0.3">
      <c r="A12819" t="s">
        <v>11020</v>
      </c>
      <c r="B12819" t="s">
        <v>13</v>
      </c>
      <c r="C12819" t="s">
        <v>33</v>
      </c>
      <c r="D12819">
        <v>2713.26</v>
      </c>
      <c r="E12819">
        <v>0.39</v>
      </c>
      <c r="F12819">
        <f t="shared" si="400"/>
        <v>1058.1714000000002</v>
      </c>
      <c r="G12819">
        <f t="shared" si="401"/>
        <v>1655.0886</v>
      </c>
      <c r="H12819">
        <v>2</v>
      </c>
      <c r="I12819" s="17">
        <v>45006</v>
      </c>
      <c r="J12819" s="17">
        <v>45013</v>
      </c>
      <c r="K12819" t="s">
        <v>15</v>
      </c>
      <c r="L12819" t="s">
        <v>22</v>
      </c>
      <c r="M12819">
        <v>471.68</v>
      </c>
      <c r="N12819" t="s">
        <v>28</v>
      </c>
    </row>
    <row r="12820" spans="1:14" ht="14.25" customHeight="1" x14ac:dyDescent="0.3">
      <c r="A12820" t="s">
        <v>4924</v>
      </c>
      <c r="B12820" t="s">
        <v>41</v>
      </c>
      <c r="C12820" t="s">
        <v>33</v>
      </c>
      <c r="D12820">
        <v>2716.08</v>
      </c>
      <c r="E12820">
        <v>0.16</v>
      </c>
      <c r="F12820">
        <f t="shared" si="400"/>
        <v>434.57279999999997</v>
      </c>
      <c r="G12820">
        <f t="shared" si="401"/>
        <v>2281.5072</v>
      </c>
      <c r="H12820">
        <v>2</v>
      </c>
      <c r="I12820" s="17">
        <v>45437</v>
      </c>
      <c r="J12820" s="17">
        <v>45443</v>
      </c>
      <c r="K12820" t="s">
        <v>15</v>
      </c>
      <c r="L12820" t="s">
        <v>27</v>
      </c>
      <c r="M12820">
        <v>673.16</v>
      </c>
      <c r="N12820" t="s">
        <v>48</v>
      </c>
    </row>
    <row r="12821" spans="1:14" ht="14.25" customHeight="1" x14ac:dyDescent="0.3">
      <c r="A12821" t="s">
        <v>13369</v>
      </c>
      <c r="B12821" t="s">
        <v>41</v>
      </c>
      <c r="C12821" t="s">
        <v>26</v>
      </c>
      <c r="D12821">
        <v>2716.67</v>
      </c>
      <c r="E12821">
        <v>0.19</v>
      </c>
      <c r="F12821">
        <f t="shared" si="400"/>
        <v>516.16730000000007</v>
      </c>
      <c r="G12821">
        <f t="shared" si="401"/>
        <v>2200.5027</v>
      </c>
      <c r="H12821">
        <v>2</v>
      </c>
      <c r="I12821" s="17">
        <v>44954</v>
      </c>
      <c r="J12821" s="17">
        <v>44958</v>
      </c>
      <c r="K12821" t="s">
        <v>15</v>
      </c>
      <c r="L12821" t="s">
        <v>27</v>
      </c>
      <c r="M12821">
        <v>631.85</v>
      </c>
      <c r="N12821" t="s">
        <v>28</v>
      </c>
    </row>
    <row r="12822" spans="1:14" ht="14.25" customHeight="1" x14ac:dyDescent="0.3">
      <c r="A12822" t="s">
        <v>3803</v>
      </c>
      <c r="B12822" t="s">
        <v>41</v>
      </c>
      <c r="C12822" t="s">
        <v>26</v>
      </c>
      <c r="D12822">
        <v>2717.19</v>
      </c>
      <c r="E12822">
        <v>0.12</v>
      </c>
      <c r="F12822">
        <f t="shared" si="400"/>
        <v>326.06279999999998</v>
      </c>
      <c r="G12822">
        <f t="shared" si="401"/>
        <v>2391.1271999999999</v>
      </c>
      <c r="H12822">
        <v>2</v>
      </c>
      <c r="I12822" s="17">
        <v>45619</v>
      </c>
      <c r="J12822" s="17">
        <v>45626</v>
      </c>
      <c r="K12822" t="s">
        <v>21</v>
      </c>
      <c r="L12822" t="s">
        <v>16</v>
      </c>
      <c r="M12822">
        <v>688.09</v>
      </c>
      <c r="N12822" t="s">
        <v>17</v>
      </c>
    </row>
    <row r="12823" spans="1:14" ht="14.25" customHeight="1" x14ac:dyDescent="0.3">
      <c r="A12823" t="s">
        <v>12918</v>
      </c>
      <c r="B12823" t="s">
        <v>19</v>
      </c>
      <c r="C12823" t="s">
        <v>26</v>
      </c>
      <c r="D12823">
        <v>2720.25</v>
      </c>
      <c r="E12823">
        <v>0.27</v>
      </c>
      <c r="F12823">
        <f t="shared" si="400"/>
        <v>734.46750000000009</v>
      </c>
      <c r="G12823">
        <f t="shared" si="401"/>
        <v>1985.7824999999998</v>
      </c>
      <c r="H12823">
        <v>2</v>
      </c>
      <c r="I12823" s="17">
        <v>45385</v>
      </c>
      <c r="J12823" s="17">
        <v>45389</v>
      </c>
      <c r="K12823" t="s">
        <v>21</v>
      </c>
      <c r="L12823" t="s">
        <v>27</v>
      </c>
      <c r="M12823">
        <v>382.86</v>
      </c>
      <c r="N12823" t="s">
        <v>39</v>
      </c>
    </row>
    <row r="12824" spans="1:14" ht="14.25" customHeight="1" x14ac:dyDescent="0.3">
      <c r="A12824" t="s">
        <v>15374</v>
      </c>
      <c r="B12824" t="s">
        <v>19</v>
      </c>
      <c r="C12824" t="s">
        <v>14</v>
      </c>
      <c r="D12824">
        <v>2723.39</v>
      </c>
      <c r="E12824">
        <v>0.26</v>
      </c>
      <c r="F12824">
        <f t="shared" si="400"/>
        <v>708.08140000000003</v>
      </c>
      <c r="G12824">
        <f t="shared" si="401"/>
        <v>2015.3085999999998</v>
      </c>
      <c r="H12824">
        <v>2</v>
      </c>
      <c r="I12824" s="17">
        <v>45129</v>
      </c>
      <c r="J12824" s="17">
        <v>45132</v>
      </c>
      <c r="K12824" t="s">
        <v>31</v>
      </c>
      <c r="L12824" t="s">
        <v>22</v>
      </c>
      <c r="M12824">
        <v>353.12</v>
      </c>
      <c r="N12824" t="s">
        <v>17</v>
      </c>
    </row>
    <row r="12825" spans="1:14" ht="14.25" customHeight="1" x14ac:dyDescent="0.3">
      <c r="A12825" t="s">
        <v>4596</v>
      </c>
      <c r="B12825" t="s">
        <v>25</v>
      </c>
      <c r="C12825" t="s">
        <v>20</v>
      </c>
      <c r="D12825">
        <v>2726.61</v>
      </c>
      <c r="E12825">
        <v>0.47</v>
      </c>
      <c r="F12825">
        <f t="shared" si="400"/>
        <v>1281.5066999999999</v>
      </c>
      <c r="G12825">
        <f t="shared" si="401"/>
        <v>1445.1033000000002</v>
      </c>
      <c r="H12825">
        <v>2</v>
      </c>
      <c r="I12825" s="17">
        <v>45619</v>
      </c>
      <c r="J12825" s="17">
        <v>45623</v>
      </c>
      <c r="K12825" t="s">
        <v>21</v>
      </c>
      <c r="L12825" t="s">
        <v>22</v>
      </c>
      <c r="M12825">
        <v>590.91</v>
      </c>
      <c r="N12825" t="s">
        <v>17</v>
      </c>
    </row>
    <row r="12826" spans="1:14" ht="14.25" customHeight="1" x14ac:dyDescent="0.3">
      <c r="A12826" t="s">
        <v>13747</v>
      </c>
      <c r="B12826" t="s">
        <v>41</v>
      </c>
      <c r="C12826" t="s">
        <v>36</v>
      </c>
      <c r="D12826">
        <v>2729.03</v>
      </c>
      <c r="E12826">
        <v>0.23</v>
      </c>
      <c r="F12826">
        <f t="shared" si="400"/>
        <v>627.67690000000005</v>
      </c>
      <c r="G12826">
        <f t="shared" si="401"/>
        <v>2101.3531000000003</v>
      </c>
      <c r="H12826">
        <v>2</v>
      </c>
      <c r="I12826" s="17">
        <v>45474</v>
      </c>
      <c r="J12826" s="17">
        <v>45477</v>
      </c>
      <c r="K12826" t="s">
        <v>15</v>
      </c>
      <c r="L12826" t="s">
        <v>22</v>
      </c>
      <c r="M12826">
        <v>646.99</v>
      </c>
      <c r="N12826" t="s">
        <v>23</v>
      </c>
    </row>
    <row r="12827" spans="1:14" ht="14.25" customHeight="1" x14ac:dyDescent="0.3">
      <c r="A12827" t="s">
        <v>14010</v>
      </c>
      <c r="B12827" t="s">
        <v>41</v>
      </c>
      <c r="C12827" t="s">
        <v>14</v>
      </c>
      <c r="D12827">
        <v>2734.64</v>
      </c>
      <c r="E12827">
        <v>0.17</v>
      </c>
      <c r="F12827">
        <f t="shared" si="400"/>
        <v>464.8888</v>
      </c>
      <c r="G12827">
        <f t="shared" si="401"/>
        <v>2269.7511999999997</v>
      </c>
      <c r="H12827">
        <v>2</v>
      </c>
      <c r="I12827" s="17">
        <v>45654</v>
      </c>
      <c r="J12827" s="17">
        <v>45661</v>
      </c>
      <c r="K12827" t="s">
        <v>31</v>
      </c>
      <c r="L12827" t="s">
        <v>16</v>
      </c>
      <c r="M12827">
        <v>152.24</v>
      </c>
      <c r="N12827" t="s">
        <v>28</v>
      </c>
    </row>
    <row r="12828" spans="1:14" ht="14.25" customHeight="1" x14ac:dyDescent="0.3">
      <c r="A12828" t="s">
        <v>11234</v>
      </c>
      <c r="B12828" t="s">
        <v>41</v>
      </c>
      <c r="C12828" t="s">
        <v>14</v>
      </c>
      <c r="D12828">
        <v>2735.46</v>
      </c>
      <c r="E12828">
        <v>0.39</v>
      </c>
      <c r="F12828">
        <f t="shared" si="400"/>
        <v>1066.8294000000001</v>
      </c>
      <c r="G12828">
        <f t="shared" si="401"/>
        <v>1668.6306</v>
      </c>
      <c r="H12828">
        <v>2</v>
      </c>
      <c r="I12828" s="17">
        <v>45601</v>
      </c>
      <c r="J12828" s="17">
        <v>45606</v>
      </c>
      <c r="K12828" t="s">
        <v>31</v>
      </c>
      <c r="L12828" t="s">
        <v>27</v>
      </c>
      <c r="M12828">
        <v>752.61</v>
      </c>
      <c r="N12828" t="s">
        <v>23</v>
      </c>
    </row>
    <row r="12829" spans="1:14" ht="14.25" customHeight="1" x14ac:dyDescent="0.3">
      <c r="A12829" t="s">
        <v>10363</v>
      </c>
      <c r="B12829" t="s">
        <v>13</v>
      </c>
      <c r="C12829" t="s">
        <v>26</v>
      </c>
      <c r="D12829">
        <v>2736.86</v>
      </c>
      <c r="E12829">
        <v>0.19</v>
      </c>
      <c r="F12829">
        <f t="shared" si="400"/>
        <v>520.00340000000006</v>
      </c>
      <c r="G12829">
        <f t="shared" si="401"/>
        <v>2216.8566000000001</v>
      </c>
      <c r="H12829">
        <v>2</v>
      </c>
      <c r="I12829" s="17">
        <v>45102</v>
      </c>
      <c r="J12829" s="17">
        <v>45108</v>
      </c>
      <c r="K12829" t="s">
        <v>15</v>
      </c>
      <c r="L12829" t="s">
        <v>16</v>
      </c>
      <c r="M12829">
        <v>735.72</v>
      </c>
      <c r="N12829" t="s">
        <v>39</v>
      </c>
    </row>
    <row r="12830" spans="1:14" ht="14.25" customHeight="1" x14ac:dyDescent="0.3">
      <c r="A12830" t="s">
        <v>11999</v>
      </c>
      <c r="B12830" t="s">
        <v>13</v>
      </c>
      <c r="C12830" t="s">
        <v>20</v>
      </c>
      <c r="D12830">
        <v>2737.9</v>
      </c>
      <c r="E12830">
        <v>0.12</v>
      </c>
      <c r="F12830">
        <f t="shared" si="400"/>
        <v>328.548</v>
      </c>
      <c r="G12830">
        <f t="shared" si="401"/>
        <v>2409.3519999999999</v>
      </c>
      <c r="H12830">
        <v>2</v>
      </c>
      <c r="I12830" s="17">
        <v>45332</v>
      </c>
      <c r="J12830" s="17">
        <v>45333</v>
      </c>
      <c r="K12830" t="s">
        <v>15</v>
      </c>
      <c r="L12830" t="s">
        <v>27</v>
      </c>
      <c r="M12830">
        <v>291.41000000000003</v>
      </c>
      <c r="N12830" t="s">
        <v>48</v>
      </c>
    </row>
    <row r="12831" spans="1:14" ht="14.25" customHeight="1" x14ac:dyDescent="0.3">
      <c r="A12831" t="s">
        <v>6064</v>
      </c>
      <c r="B12831" t="s">
        <v>25</v>
      </c>
      <c r="C12831" t="s">
        <v>36</v>
      </c>
      <c r="D12831">
        <v>2739.35</v>
      </c>
      <c r="E12831">
        <v>0.25</v>
      </c>
      <c r="F12831">
        <f t="shared" si="400"/>
        <v>684.83749999999998</v>
      </c>
      <c r="G12831">
        <f t="shared" si="401"/>
        <v>2054.5124999999998</v>
      </c>
      <c r="H12831">
        <v>2</v>
      </c>
      <c r="I12831" s="17">
        <v>45231</v>
      </c>
      <c r="J12831" s="17">
        <v>45236</v>
      </c>
      <c r="K12831" t="s">
        <v>21</v>
      </c>
      <c r="L12831" t="s">
        <v>27</v>
      </c>
      <c r="M12831">
        <v>474</v>
      </c>
      <c r="N12831" t="s">
        <v>48</v>
      </c>
    </row>
    <row r="12832" spans="1:14" ht="14.25" customHeight="1" x14ac:dyDescent="0.3">
      <c r="A12832" t="s">
        <v>14088</v>
      </c>
      <c r="B12832" t="s">
        <v>19</v>
      </c>
      <c r="C12832" t="s">
        <v>36</v>
      </c>
      <c r="D12832">
        <v>2739.87</v>
      </c>
      <c r="E12832">
        <v>0.02</v>
      </c>
      <c r="F12832">
        <f t="shared" si="400"/>
        <v>54.797399999999996</v>
      </c>
      <c r="G12832">
        <f t="shared" si="401"/>
        <v>2685.0726</v>
      </c>
      <c r="H12832">
        <v>2</v>
      </c>
      <c r="I12832" s="17">
        <v>45351</v>
      </c>
      <c r="J12832" s="17">
        <v>45352</v>
      </c>
      <c r="K12832" t="s">
        <v>15</v>
      </c>
      <c r="L12832" t="s">
        <v>27</v>
      </c>
      <c r="M12832">
        <v>531.75</v>
      </c>
      <c r="N12832" t="s">
        <v>23</v>
      </c>
    </row>
    <row r="12833" spans="1:14" ht="14.25" customHeight="1" x14ac:dyDescent="0.3">
      <c r="A12833" t="s">
        <v>8325</v>
      </c>
      <c r="B12833" t="s">
        <v>25</v>
      </c>
      <c r="C12833" t="s">
        <v>33</v>
      </c>
      <c r="D12833">
        <v>2742.89</v>
      </c>
      <c r="E12833">
        <v>0.32</v>
      </c>
      <c r="F12833">
        <f t="shared" si="400"/>
        <v>877.72479999999996</v>
      </c>
      <c r="G12833">
        <f t="shared" si="401"/>
        <v>1865.1651999999999</v>
      </c>
      <c r="H12833">
        <v>2</v>
      </c>
      <c r="I12833" s="17">
        <v>45461</v>
      </c>
      <c r="J12833" s="17">
        <v>45467</v>
      </c>
      <c r="K12833" t="s">
        <v>31</v>
      </c>
      <c r="L12833" t="s">
        <v>27</v>
      </c>
      <c r="M12833">
        <v>748.07</v>
      </c>
      <c r="N12833" t="s">
        <v>39</v>
      </c>
    </row>
    <row r="12834" spans="1:14" ht="14.25" customHeight="1" x14ac:dyDescent="0.3">
      <c r="A12834" t="s">
        <v>15117</v>
      </c>
      <c r="B12834" t="s">
        <v>41</v>
      </c>
      <c r="C12834" t="s">
        <v>14</v>
      </c>
      <c r="D12834">
        <v>2743.8</v>
      </c>
      <c r="E12834">
        <v>0.22</v>
      </c>
      <c r="F12834">
        <f t="shared" si="400"/>
        <v>603.63600000000008</v>
      </c>
      <c r="G12834">
        <f t="shared" si="401"/>
        <v>2140.1640000000002</v>
      </c>
      <c r="H12834">
        <v>2</v>
      </c>
      <c r="I12834" s="17">
        <v>45005</v>
      </c>
      <c r="J12834" s="17">
        <v>45011</v>
      </c>
      <c r="K12834" t="s">
        <v>21</v>
      </c>
      <c r="L12834" t="s">
        <v>22</v>
      </c>
      <c r="M12834">
        <v>351.61</v>
      </c>
      <c r="N12834" t="s">
        <v>39</v>
      </c>
    </row>
    <row r="12835" spans="1:14" ht="14.25" customHeight="1" x14ac:dyDescent="0.3">
      <c r="A12835" t="s">
        <v>10986</v>
      </c>
      <c r="B12835" t="s">
        <v>19</v>
      </c>
      <c r="C12835" t="s">
        <v>36</v>
      </c>
      <c r="D12835">
        <v>2749.12</v>
      </c>
      <c r="E12835">
        <v>7.0000000000000007E-2</v>
      </c>
      <c r="F12835">
        <f t="shared" si="400"/>
        <v>192.4384</v>
      </c>
      <c r="G12835">
        <f t="shared" si="401"/>
        <v>2556.6815999999999</v>
      </c>
      <c r="H12835">
        <v>2</v>
      </c>
      <c r="I12835" s="17">
        <v>45519</v>
      </c>
      <c r="J12835" s="17">
        <v>45525</v>
      </c>
      <c r="K12835" t="s">
        <v>21</v>
      </c>
      <c r="L12835" t="s">
        <v>27</v>
      </c>
      <c r="M12835">
        <v>435.84</v>
      </c>
      <c r="N12835" t="s">
        <v>23</v>
      </c>
    </row>
    <row r="12836" spans="1:14" ht="14.25" customHeight="1" x14ac:dyDescent="0.3">
      <c r="A12836" t="s">
        <v>14844</v>
      </c>
      <c r="B12836" t="s">
        <v>13</v>
      </c>
      <c r="C12836" t="s">
        <v>14</v>
      </c>
      <c r="D12836">
        <v>2753.03</v>
      </c>
      <c r="E12836">
        <v>0.15</v>
      </c>
      <c r="F12836">
        <f t="shared" si="400"/>
        <v>412.9545</v>
      </c>
      <c r="G12836">
        <f t="shared" si="401"/>
        <v>2340.0755000000004</v>
      </c>
      <c r="H12836">
        <v>2</v>
      </c>
      <c r="I12836" s="17">
        <v>45131</v>
      </c>
      <c r="J12836" s="17">
        <v>45135</v>
      </c>
      <c r="K12836" t="s">
        <v>21</v>
      </c>
      <c r="L12836" t="s">
        <v>16</v>
      </c>
      <c r="M12836">
        <v>789.35</v>
      </c>
      <c r="N12836" t="s">
        <v>48</v>
      </c>
    </row>
    <row r="12837" spans="1:14" ht="14.25" customHeight="1" x14ac:dyDescent="0.3">
      <c r="A12837" t="s">
        <v>11298</v>
      </c>
      <c r="B12837" t="s">
        <v>19</v>
      </c>
      <c r="C12837" t="s">
        <v>36</v>
      </c>
      <c r="D12837">
        <v>2753.62</v>
      </c>
      <c r="E12837">
        <v>0.16</v>
      </c>
      <c r="F12837">
        <f t="shared" si="400"/>
        <v>440.57920000000001</v>
      </c>
      <c r="G12837">
        <f t="shared" si="401"/>
        <v>2313.0407999999998</v>
      </c>
      <c r="H12837">
        <v>2</v>
      </c>
      <c r="I12837" s="17">
        <v>45561</v>
      </c>
      <c r="J12837" s="17">
        <v>45565</v>
      </c>
      <c r="K12837" t="s">
        <v>15</v>
      </c>
      <c r="L12837" t="s">
        <v>16</v>
      </c>
      <c r="M12837">
        <v>488.17</v>
      </c>
      <c r="N12837" t="s">
        <v>17</v>
      </c>
    </row>
    <row r="12838" spans="1:14" ht="14.25" customHeight="1" x14ac:dyDescent="0.3">
      <c r="A12838" t="s">
        <v>12023</v>
      </c>
      <c r="B12838" t="s">
        <v>41</v>
      </c>
      <c r="C12838" t="s">
        <v>33</v>
      </c>
      <c r="D12838">
        <v>2757.66</v>
      </c>
      <c r="E12838">
        <v>0.21</v>
      </c>
      <c r="F12838">
        <f t="shared" si="400"/>
        <v>579.10859999999991</v>
      </c>
      <c r="G12838">
        <f t="shared" si="401"/>
        <v>2178.5513999999998</v>
      </c>
      <c r="H12838">
        <v>2</v>
      </c>
      <c r="I12838" s="17">
        <v>45082</v>
      </c>
      <c r="J12838" s="17">
        <v>45087</v>
      </c>
      <c r="K12838" t="s">
        <v>21</v>
      </c>
      <c r="L12838" t="s">
        <v>16</v>
      </c>
      <c r="M12838">
        <v>411.57</v>
      </c>
      <c r="N12838" t="s">
        <v>28</v>
      </c>
    </row>
    <row r="12839" spans="1:14" ht="14.25" customHeight="1" x14ac:dyDescent="0.3">
      <c r="A12839" t="s">
        <v>7543</v>
      </c>
      <c r="B12839" t="s">
        <v>25</v>
      </c>
      <c r="C12839" t="s">
        <v>14</v>
      </c>
      <c r="D12839">
        <v>2758.39</v>
      </c>
      <c r="E12839">
        <v>0.42</v>
      </c>
      <c r="F12839">
        <f t="shared" si="400"/>
        <v>1158.5237999999999</v>
      </c>
      <c r="G12839">
        <f t="shared" si="401"/>
        <v>1599.8661999999999</v>
      </c>
      <c r="H12839">
        <v>2</v>
      </c>
      <c r="I12839" s="17">
        <v>45451</v>
      </c>
      <c r="J12839" s="17">
        <v>45458</v>
      </c>
      <c r="K12839" t="s">
        <v>15</v>
      </c>
      <c r="L12839" t="s">
        <v>27</v>
      </c>
      <c r="M12839">
        <v>362.47</v>
      </c>
      <c r="N12839" t="s">
        <v>39</v>
      </c>
    </row>
    <row r="12840" spans="1:14" ht="14.25" customHeight="1" x14ac:dyDescent="0.3">
      <c r="A12840" t="s">
        <v>13417</v>
      </c>
      <c r="B12840" t="s">
        <v>13</v>
      </c>
      <c r="C12840" t="s">
        <v>26</v>
      </c>
      <c r="D12840">
        <v>2762.88</v>
      </c>
      <c r="E12840">
        <v>0.34</v>
      </c>
      <c r="F12840">
        <f t="shared" si="400"/>
        <v>939.37920000000008</v>
      </c>
      <c r="G12840">
        <f t="shared" si="401"/>
        <v>1823.5008</v>
      </c>
      <c r="H12840">
        <v>2</v>
      </c>
      <c r="I12840" s="17">
        <v>45154</v>
      </c>
      <c r="J12840" s="17">
        <v>45155</v>
      </c>
      <c r="K12840" t="s">
        <v>21</v>
      </c>
      <c r="L12840" t="s">
        <v>16</v>
      </c>
      <c r="M12840">
        <v>181.64</v>
      </c>
      <c r="N12840" t="s">
        <v>39</v>
      </c>
    </row>
    <row r="12841" spans="1:14" ht="14.25" customHeight="1" x14ac:dyDescent="0.3">
      <c r="A12841" t="s">
        <v>1759</v>
      </c>
      <c r="B12841" t="s">
        <v>19</v>
      </c>
      <c r="C12841" t="s">
        <v>14</v>
      </c>
      <c r="D12841">
        <v>2764.51</v>
      </c>
      <c r="E12841">
        <v>0.24</v>
      </c>
      <c r="F12841">
        <f t="shared" si="400"/>
        <v>663.48239999999998</v>
      </c>
      <c r="G12841">
        <f t="shared" si="401"/>
        <v>2101.0276000000003</v>
      </c>
      <c r="H12841">
        <v>2</v>
      </c>
      <c r="I12841" s="17">
        <v>44938</v>
      </c>
      <c r="J12841" s="17">
        <v>44939</v>
      </c>
      <c r="K12841" t="s">
        <v>21</v>
      </c>
      <c r="L12841" t="s">
        <v>16</v>
      </c>
      <c r="M12841">
        <v>797.61</v>
      </c>
      <c r="N12841" t="s">
        <v>28</v>
      </c>
    </row>
    <row r="12842" spans="1:14" ht="14.25" customHeight="1" x14ac:dyDescent="0.3">
      <c r="A12842" t="s">
        <v>12282</v>
      </c>
      <c r="B12842" t="s">
        <v>25</v>
      </c>
      <c r="C12842" t="s">
        <v>20</v>
      </c>
      <c r="D12842">
        <v>2765.36</v>
      </c>
      <c r="E12842">
        <v>0.25</v>
      </c>
      <c r="F12842">
        <f t="shared" si="400"/>
        <v>691.34</v>
      </c>
      <c r="G12842">
        <f t="shared" si="401"/>
        <v>2074.02</v>
      </c>
      <c r="H12842">
        <v>2</v>
      </c>
      <c r="I12842" s="17">
        <v>44961</v>
      </c>
      <c r="J12842" s="17">
        <v>44968</v>
      </c>
      <c r="K12842" t="s">
        <v>31</v>
      </c>
      <c r="L12842" t="s">
        <v>16</v>
      </c>
      <c r="M12842">
        <v>485.07</v>
      </c>
      <c r="N12842" t="s">
        <v>23</v>
      </c>
    </row>
    <row r="12843" spans="1:14" ht="14.25" customHeight="1" x14ac:dyDescent="0.3">
      <c r="A12843" t="s">
        <v>5258</v>
      </c>
      <c r="B12843" t="s">
        <v>19</v>
      </c>
      <c r="C12843" t="s">
        <v>20</v>
      </c>
      <c r="D12843">
        <v>2774.45</v>
      </c>
      <c r="E12843">
        <v>0.47</v>
      </c>
      <c r="F12843">
        <f t="shared" si="400"/>
        <v>1303.9914999999999</v>
      </c>
      <c r="G12843">
        <f t="shared" si="401"/>
        <v>1470.4585</v>
      </c>
      <c r="H12843">
        <v>2</v>
      </c>
      <c r="I12843" s="17">
        <v>45372</v>
      </c>
      <c r="J12843" s="17">
        <v>45375</v>
      </c>
      <c r="K12843" t="s">
        <v>31</v>
      </c>
      <c r="L12843" t="s">
        <v>27</v>
      </c>
      <c r="M12843">
        <v>615.14</v>
      </c>
      <c r="N12843" t="s">
        <v>28</v>
      </c>
    </row>
    <row r="12844" spans="1:14" ht="14.25" customHeight="1" x14ac:dyDescent="0.3">
      <c r="A12844" t="s">
        <v>3119</v>
      </c>
      <c r="B12844" t="s">
        <v>41</v>
      </c>
      <c r="C12844" t="s">
        <v>14</v>
      </c>
      <c r="D12844">
        <v>2774.57</v>
      </c>
      <c r="E12844">
        <v>0.16</v>
      </c>
      <c r="F12844">
        <f t="shared" si="400"/>
        <v>443.93120000000005</v>
      </c>
      <c r="G12844">
        <f t="shared" si="401"/>
        <v>2330.6388000000002</v>
      </c>
      <c r="H12844">
        <v>2</v>
      </c>
      <c r="I12844" s="17">
        <v>45483</v>
      </c>
      <c r="J12844" s="17">
        <v>45490</v>
      </c>
      <c r="K12844" t="s">
        <v>21</v>
      </c>
      <c r="L12844" t="s">
        <v>27</v>
      </c>
      <c r="M12844">
        <v>706.75</v>
      </c>
      <c r="N12844" t="s">
        <v>48</v>
      </c>
    </row>
    <row r="12845" spans="1:14" ht="14.25" customHeight="1" x14ac:dyDescent="0.3">
      <c r="A12845" t="s">
        <v>8335</v>
      </c>
      <c r="B12845" t="s">
        <v>25</v>
      </c>
      <c r="C12845" t="s">
        <v>36</v>
      </c>
      <c r="D12845">
        <v>2775.93</v>
      </c>
      <c r="E12845">
        <v>0.12</v>
      </c>
      <c r="F12845">
        <f t="shared" si="400"/>
        <v>333.11159999999995</v>
      </c>
      <c r="G12845">
        <f t="shared" si="401"/>
        <v>2442.8184000000001</v>
      </c>
      <c r="H12845">
        <v>2</v>
      </c>
      <c r="I12845" s="17">
        <v>45102</v>
      </c>
      <c r="J12845" s="17">
        <v>45109</v>
      </c>
      <c r="K12845" t="s">
        <v>15</v>
      </c>
      <c r="L12845" t="s">
        <v>16</v>
      </c>
      <c r="M12845">
        <v>396.54</v>
      </c>
      <c r="N12845" t="s">
        <v>17</v>
      </c>
    </row>
    <row r="12846" spans="1:14" ht="14.25" customHeight="1" x14ac:dyDescent="0.3">
      <c r="A12846" t="s">
        <v>10126</v>
      </c>
      <c r="B12846" t="s">
        <v>41</v>
      </c>
      <c r="C12846" t="s">
        <v>33</v>
      </c>
      <c r="D12846">
        <v>2777.59</v>
      </c>
      <c r="E12846">
        <v>0.49</v>
      </c>
      <c r="F12846">
        <f t="shared" si="400"/>
        <v>1361.0191</v>
      </c>
      <c r="G12846">
        <f t="shared" si="401"/>
        <v>1416.5709000000002</v>
      </c>
      <c r="H12846">
        <v>2</v>
      </c>
      <c r="I12846" s="17">
        <v>45180</v>
      </c>
      <c r="J12846" s="17">
        <v>45183</v>
      </c>
      <c r="K12846" t="s">
        <v>31</v>
      </c>
      <c r="L12846" t="s">
        <v>16</v>
      </c>
      <c r="M12846">
        <v>309.93</v>
      </c>
      <c r="N12846" t="s">
        <v>23</v>
      </c>
    </row>
    <row r="12847" spans="1:14" ht="14.25" customHeight="1" x14ac:dyDescent="0.3">
      <c r="A12847" t="s">
        <v>13909</v>
      </c>
      <c r="B12847" t="s">
        <v>41</v>
      </c>
      <c r="C12847" t="s">
        <v>20</v>
      </c>
      <c r="D12847">
        <v>2782.54</v>
      </c>
      <c r="E12847">
        <v>0.42</v>
      </c>
      <c r="F12847">
        <f t="shared" si="400"/>
        <v>1168.6668</v>
      </c>
      <c r="G12847">
        <f t="shared" si="401"/>
        <v>1613.8732</v>
      </c>
      <c r="H12847">
        <v>2</v>
      </c>
      <c r="I12847" s="17">
        <v>45406</v>
      </c>
      <c r="J12847" s="17">
        <v>45413</v>
      </c>
      <c r="K12847" t="s">
        <v>31</v>
      </c>
      <c r="L12847" t="s">
        <v>22</v>
      </c>
      <c r="M12847">
        <v>394.34</v>
      </c>
      <c r="N12847" t="s">
        <v>17</v>
      </c>
    </row>
    <row r="12848" spans="1:14" ht="14.25" customHeight="1" x14ac:dyDescent="0.3">
      <c r="A12848" t="s">
        <v>3314</v>
      </c>
      <c r="B12848" t="s">
        <v>25</v>
      </c>
      <c r="C12848" t="s">
        <v>36</v>
      </c>
      <c r="D12848">
        <v>2785.63</v>
      </c>
      <c r="E12848">
        <v>0.28999999999999998</v>
      </c>
      <c r="F12848">
        <f t="shared" si="400"/>
        <v>807.83269999999993</v>
      </c>
      <c r="G12848">
        <f t="shared" si="401"/>
        <v>1977.7973000000002</v>
      </c>
      <c r="H12848">
        <v>2</v>
      </c>
      <c r="I12848" s="17">
        <v>45517</v>
      </c>
      <c r="J12848" s="17">
        <v>45520</v>
      </c>
      <c r="K12848" t="s">
        <v>15</v>
      </c>
      <c r="L12848" t="s">
        <v>27</v>
      </c>
      <c r="M12848">
        <v>665.45</v>
      </c>
      <c r="N12848" t="s">
        <v>28</v>
      </c>
    </row>
    <row r="12849" spans="1:14" ht="14.25" customHeight="1" x14ac:dyDescent="0.3">
      <c r="A12849" t="s">
        <v>14648</v>
      </c>
      <c r="B12849" t="s">
        <v>41</v>
      </c>
      <c r="C12849" t="s">
        <v>36</v>
      </c>
      <c r="D12849">
        <v>2786.18</v>
      </c>
      <c r="E12849">
        <v>0.38</v>
      </c>
      <c r="F12849">
        <f t="shared" si="400"/>
        <v>1058.7483999999999</v>
      </c>
      <c r="G12849">
        <f t="shared" si="401"/>
        <v>1727.4315999999999</v>
      </c>
      <c r="H12849">
        <v>2</v>
      </c>
      <c r="I12849" s="17">
        <v>45595</v>
      </c>
      <c r="J12849" s="17">
        <v>45599</v>
      </c>
      <c r="K12849" t="s">
        <v>15</v>
      </c>
      <c r="L12849" t="s">
        <v>27</v>
      </c>
      <c r="M12849">
        <v>794.74</v>
      </c>
      <c r="N12849" t="s">
        <v>17</v>
      </c>
    </row>
    <row r="12850" spans="1:14" ht="14.25" customHeight="1" x14ac:dyDescent="0.3">
      <c r="A12850" t="s">
        <v>9802</v>
      </c>
      <c r="B12850" t="s">
        <v>41</v>
      </c>
      <c r="C12850" t="s">
        <v>36</v>
      </c>
      <c r="D12850">
        <v>2786.94</v>
      </c>
      <c r="E12850">
        <v>7.0000000000000007E-2</v>
      </c>
      <c r="F12850">
        <f t="shared" si="400"/>
        <v>195.08580000000003</v>
      </c>
      <c r="G12850">
        <f t="shared" si="401"/>
        <v>2591.8542000000002</v>
      </c>
      <c r="H12850">
        <v>2</v>
      </c>
      <c r="I12850" s="17">
        <v>45082</v>
      </c>
      <c r="J12850" s="17">
        <v>45086</v>
      </c>
      <c r="K12850" t="s">
        <v>31</v>
      </c>
      <c r="L12850" t="s">
        <v>16</v>
      </c>
      <c r="M12850">
        <v>756.24</v>
      </c>
      <c r="N12850" t="s">
        <v>48</v>
      </c>
    </row>
    <row r="12851" spans="1:14" ht="14.25" customHeight="1" x14ac:dyDescent="0.3">
      <c r="A12851" t="s">
        <v>11090</v>
      </c>
      <c r="B12851" t="s">
        <v>13</v>
      </c>
      <c r="C12851" t="s">
        <v>36</v>
      </c>
      <c r="D12851">
        <v>2793.26</v>
      </c>
      <c r="E12851">
        <v>0.46</v>
      </c>
      <c r="F12851">
        <f t="shared" si="400"/>
        <v>1284.8996000000002</v>
      </c>
      <c r="G12851">
        <f t="shared" si="401"/>
        <v>1508.3604</v>
      </c>
      <c r="H12851">
        <v>2</v>
      </c>
      <c r="I12851" s="17">
        <v>45600</v>
      </c>
      <c r="J12851" s="17">
        <v>45606</v>
      </c>
      <c r="K12851" t="s">
        <v>15</v>
      </c>
      <c r="L12851" t="s">
        <v>27</v>
      </c>
      <c r="M12851">
        <v>685.7</v>
      </c>
      <c r="N12851" t="s">
        <v>48</v>
      </c>
    </row>
    <row r="12852" spans="1:14" ht="14.25" customHeight="1" x14ac:dyDescent="0.3">
      <c r="A12852" t="s">
        <v>8082</v>
      </c>
      <c r="B12852" t="s">
        <v>19</v>
      </c>
      <c r="C12852" t="s">
        <v>20</v>
      </c>
      <c r="D12852">
        <v>2799.79</v>
      </c>
      <c r="E12852">
        <v>0.15</v>
      </c>
      <c r="F12852">
        <f t="shared" si="400"/>
        <v>419.96850000000001</v>
      </c>
      <c r="G12852">
        <f t="shared" si="401"/>
        <v>2379.8215</v>
      </c>
      <c r="H12852">
        <v>2</v>
      </c>
      <c r="I12852" s="17">
        <v>45405</v>
      </c>
      <c r="J12852" s="17">
        <v>45410</v>
      </c>
      <c r="K12852" t="s">
        <v>21</v>
      </c>
      <c r="L12852" t="s">
        <v>16</v>
      </c>
      <c r="M12852">
        <v>213.02</v>
      </c>
      <c r="N12852" t="s">
        <v>48</v>
      </c>
    </row>
    <row r="12853" spans="1:14" ht="14.25" customHeight="1" x14ac:dyDescent="0.3">
      <c r="A12853" t="s">
        <v>13774</v>
      </c>
      <c r="B12853" t="s">
        <v>25</v>
      </c>
      <c r="C12853" t="s">
        <v>26</v>
      </c>
      <c r="D12853">
        <v>2802.28</v>
      </c>
      <c r="E12853">
        <v>0.02</v>
      </c>
      <c r="F12853">
        <f t="shared" si="400"/>
        <v>56.045600000000007</v>
      </c>
      <c r="G12853">
        <f t="shared" si="401"/>
        <v>2746.2344000000003</v>
      </c>
      <c r="H12853">
        <v>2</v>
      </c>
      <c r="I12853" s="17">
        <v>45303</v>
      </c>
      <c r="J12853" s="17">
        <v>45306</v>
      </c>
      <c r="K12853" t="s">
        <v>15</v>
      </c>
      <c r="L12853" t="s">
        <v>27</v>
      </c>
      <c r="M12853">
        <v>812.8</v>
      </c>
      <c r="N12853" t="s">
        <v>28</v>
      </c>
    </row>
    <row r="12854" spans="1:14" ht="14.25" customHeight="1" x14ac:dyDescent="0.3">
      <c r="A12854" t="s">
        <v>424</v>
      </c>
      <c r="B12854" t="s">
        <v>13</v>
      </c>
      <c r="C12854" t="s">
        <v>14</v>
      </c>
      <c r="D12854">
        <v>2803.77</v>
      </c>
      <c r="E12854">
        <v>0.36</v>
      </c>
      <c r="F12854">
        <f t="shared" si="400"/>
        <v>1009.3571999999999</v>
      </c>
      <c r="G12854">
        <f t="shared" si="401"/>
        <v>1794.4128000000001</v>
      </c>
      <c r="H12854">
        <v>2</v>
      </c>
      <c r="I12854" s="17">
        <v>45530</v>
      </c>
      <c r="J12854" s="17">
        <v>45533</v>
      </c>
      <c r="K12854" t="s">
        <v>15</v>
      </c>
      <c r="L12854" t="s">
        <v>22</v>
      </c>
      <c r="M12854">
        <v>632.89</v>
      </c>
      <c r="N12854" t="s">
        <v>23</v>
      </c>
    </row>
    <row r="12855" spans="1:14" ht="14.25" customHeight="1" x14ac:dyDescent="0.3">
      <c r="A12855" t="s">
        <v>4942</v>
      </c>
      <c r="B12855" t="s">
        <v>13</v>
      </c>
      <c r="C12855" t="s">
        <v>20</v>
      </c>
      <c r="D12855">
        <v>2804.64</v>
      </c>
      <c r="E12855">
        <v>0.14000000000000001</v>
      </c>
      <c r="F12855">
        <f t="shared" si="400"/>
        <v>392.64960000000002</v>
      </c>
      <c r="G12855">
        <f t="shared" si="401"/>
        <v>2411.9903999999997</v>
      </c>
      <c r="H12855">
        <v>2</v>
      </c>
      <c r="I12855" s="17">
        <v>45290</v>
      </c>
      <c r="J12855" s="17">
        <v>45294</v>
      </c>
      <c r="K12855" t="s">
        <v>31</v>
      </c>
      <c r="L12855" t="s">
        <v>27</v>
      </c>
      <c r="M12855">
        <v>323.54000000000002</v>
      </c>
      <c r="N12855" t="s">
        <v>17</v>
      </c>
    </row>
    <row r="12856" spans="1:14" ht="14.25" customHeight="1" x14ac:dyDescent="0.3">
      <c r="A12856" t="s">
        <v>12979</v>
      </c>
      <c r="B12856" t="s">
        <v>13</v>
      </c>
      <c r="C12856" t="s">
        <v>36</v>
      </c>
      <c r="D12856">
        <v>2808.19</v>
      </c>
      <c r="E12856">
        <v>0.28999999999999998</v>
      </c>
      <c r="F12856">
        <f t="shared" si="400"/>
        <v>814.37509999999997</v>
      </c>
      <c r="G12856">
        <f t="shared" si="401"/>
        <v>1993.8149000000001</v>
      </c>
      <c r="H12856">
        <v>2</v>
      </c>
      <c r="I12856" s="17">
        <v>45333</v>
      </c>
      <c r="J12856" s="17">
        <v>45334</v>
      </c>
      <c r="K12856" t="s">
        <v>15</v>
      </c>
      <c r="L12856" t="s">
        <v>16</v>
      </c>
      <c r="M12856">
        <v>334.54</v>
      </c>
      <c r="N12856" t="s">
        <v>39</v>
      </c>
    </row>
    <row r="12857" spans="1:14" ht="14.25" customHeight="1" x14ac:dyDescent="0.3">
      <c r="A12857" t="s">
        <v>10582</v>
      </c>
      <c r="B12857" t="s">
        <v>19</v>
      </c>
      <c r="C12857" t="s">
        <v>26</v>
      </c>
      <c r="D12857">
        <v>2810.92</v>
      </c>
      <c r="E12857">
        <v>0.03</v>
      </c>
      <c r="F12857">
        <f t="shared" si="400"/>
        <v>84.327600000000004</v>
      </c>
      <c r="G12857">
        <f t="shared" si="401"/>
        <v>2726.5924</v>
      </c>
      <c r="H12857">
        <v>2</v>
      </c>
      <c r="I12857" s="17">
        <v>45256</v>
      </c>
      <c r="J12857" s="17">
        <v>45263</v>
      </c>
      <c r="K12857" t="s">
        <v>15</v>
      </c>
      <c r="L12857" t="s">
        <v>16</v>
      </c>
      <c r="M12857">
        <v>243.61</v>
      </c>
      <c r="N12857" t="s">
        <v>48</v>
      </c>
    </row>
    <row r="12858" spans="1:14" ht="14.25" customHeight="1" x14ac:dyDescent="0.3">
      <c r="A12858" t="s">
        <v>3779</v>
      </c>
      <c r="B12858" t="s">
        <v>19</v>
      </c>
      <c r="C12858" t="s">
        <v>26</v>
      </c>
      <c r="D12858">
        <v>2811.1</v>
      </c>
      <c r="E12858">
        <v>0.11</v>
      </c>
      <c r="F12858">
        <f t="shared" si="400"/>
        <v>309.221</v>
      </c>
      <c r="G12858">
        <f t="shared" si="401"/>
        <v>2501.8789999999999</v>
      </c>
      <c r="H12858">
        <v>2</v>
      </c>
      <c r="I12858" s="17">
        <v>45611</v>
      </c>
      <c r="J12858" s="17">
        <v>45613</v>
      </c>
      <c r="K12858" t="s">
        <v>15</v>
      </c>
      <c r="L12858" t="s">
        <v>22</v>
      </c>
      <c r="M12858">
        <v>299.05</v>
      </c>
      <c r="N12858" t="s">
        <v>17</v>
      </c>
    </row>
    <row r="12859" spans="1:14" ht="14.25" customHeight="1" x14ac:dyDescent="0.3">
      <c r="A12859" t="s">
        <v>5626</v>
      </c>
      <c r="B12859" t="s">
        <v>41</v>
      </c>
      <c r="C12859" t="s">
        <v>33</v>
      </c>
      <c r="D12859">
        <v>2811.22</v>
      </c>
      <c r="E12859">
        <v>0.28000000000000003</v>
      </c>
      <c r="F12859">
        <f t="shared" si="400"/>
        <v>787.14160000000004</v>
      </c>
      <c r="G12859">
        <f t="shared" si="401"/>
        <v>2024.0783999999999</v>
      </c>
      <c r="H12859">
        <v>2</v>
      </c>
      <c r="I12859" s="17">
        <v>45166</v>
      </c>
      <c r="J12859" s="17">
        <v>45167</v>
      </c>
      <c r="K12859" t="s">
        <v>31</v>
      </c>
      <c r="L12859" t="s">
        <v>16</v>
      </c>
      <c r="M12859">
        <v>395.05</v>
      </c>
      <c r="N12859" t="s">
        <v>34</v>
      </c>
    </row>
    <row r="12860" spans="1:14" ht="14.25" customHeight="1" x14ac:dyDescent="0.3">
      <c r="A12860" t="s">
        <v>12708</v>
      </c>
      <c r="B12860" t="s">
        <v>41</v>
      </c>
      <c r="C12860" t="s">
        <v>14</v>
      </c>
      <c r="D12860">
        <v>2812.83</v>
      </c>
      <c r="E12860">
        <v>0.09</v>
      </c>
      <c r="F12860">
        <f t="shared" si="400"/>
        <v>253.15469999999999</v>
      </c>
      <c r="G12860">
        <f t="shared" si="401"/>
        <v>2559.6752999999999</v>
      </c>
      <c r="H12860">
        <v>2</v>
      </c>
      <c r="I12860" s="17">
        <v>45107</v>
      </c>
      <c r="J12860" s="17">
        <v>45110</v>
      </c>
      <c r="K12860" t="s">
        <v>21</v>
      </c>
      <c r="L12860" t="s">
        <v>27</v>
      </c>
      <c r="M12860">
        <v>838.62</v>
      </c>
      <c r="N12860" t="s">
        <v>23</v>
      </c>
    </row>
    <row r="12861" spans="1:14" ht="14.25" customHeight="1" x14ac:dyDescent="0.3">
      <c r="A12861" t="s">
        <v>10792</v>
      </c>
      <c r="B12861" t="s">
        <v>25</v>
      </c>
      <c r="C12861" t="s">
        <v>20</v>
      </c>
      <c r="D12861">
        <v>2813.07</v>
      </c>
      <c r="E12861">
        <v>0.27</v>
      </c>
      <c r="F12861">
        <f t="shared" si="400"/>
        <v>759.52890000000014</v>
      </c>
      <c r="G12861">
        <f t="shared" si="401"/>
        <v>2053.5410999999999</v>
      </c>
      <c r="H12861">
        <v>2</v>
      </c>
      <c r="I12861" s="17">
        <v>44936</v>
      </c>
      <c r="J12861" s="17">
        <v>44942</v>
      </c>
      <c r="K12861" t="s">
        <v>21</v>
      </c>
      <c r="L12861" t="s">
        <v>22</v>
      </c>
      <c r="M12861">
        <v>566.6</v>
      </c>
      <c r="N12861" t="s">
        <v>39</v>
      </c>
    </row>
    <row r="12862" spans="1:14" ht="14.25" customHeight="1" x14ac:dyDescent="0.3">
      <c r="A12862" t="s">
        <v>6905</v>
      </c>
      <c r="B12862" t="s">
        <v>19</v>
      </c>
      <c r="C12862" t="s">
        <v>14</v>
      </c>
      <c r="D12862">
        <v>2815.75</v>
      </c>
      <c r="E12862">
        <v>0.19</v>
      </c>
      <c r="F12862">
        <f t="shared" si="400"/>
        <v>534.99249999999995</v>
      </c>
      <c r="G12862">
        <f t="shared" si="401"/>
        <v>2280.7575000000002</v>
      </c>
      <c r="H12862">
        <v>2</v>
      </c>
      <c r="I12862" s="17">
        <v>44955</v>
      </c>
      <c r="J12862" s="17">
        <v>44962</v>
      </c>
      <c r="K12862" t="s">
        <v>31</v>
      </c>
      <c r="L12862" t="s">
        <v>16</v>
      </c>
      <c r="M12862">
        <v>716.38</v>
      </c>
      <c r="N12862" t="s">
        <v>48</v>
      </c>
    </row>
    <row r="12863" spans="1:14" ht="14.25" customHeight="1" x14ac:dyDescent="0.3">
      <c r="A12863" t="s">
        <v>13675</v>
      </c>
      <c r="B12863" t="s">
        <v>41</v>
      </c>
      <c r="C12863" t="s">
        <v>26</v>
      </c>
      <c r="D12863">
        <v>2818.26</v>
      </c>
      <c r="E12863">
        <v>0.12</v>
      </c>
      <c r="F12863">
        <f t="shared" si="400"/>
        <v>338.19120000000004</v>
      </c>
      <c r="G12863">
        <f t="shared" si="401"/>
        <v>2480.0688</v>
      </c>
      <c r="H12863">
        <v>2</v>
      </c>
      <c r="I12863" s="17">
        <v>45421</v>
      </c>
      <c r="J12863" s="17">
        <v>45426</v>
      </c>
      <c r="K12863" t="s">
        <v>31</v>
      </c>
      <c r="L12863" t="s">
        <v>27</v>
      </c>
      <c r="M12863">
        <v>659.29</v>
      </c>
      <c r="N12863" t="s">
        <v>17</v>
      </c>
    </row>
    <row r="12864" spans="1:14" ht="14.25" customHeight="1" x14ac:dyDescent="0.3">
      <c r="A12864" t="s">
        <v>7272</v>
      </c>
      <c r="B12864" t="s">
        <v>19</v>
      </c>
      <c r="C12864" t="s">
        <v>20</v>
      </c>
      <c r="D12864">
        <v>2820.96</v>
      </c>
      <c r="E12864">
        <v>0.16</v>
      </c>
      <c r="F12864">
        <f t="shared" si="400"/>
        <v>451.35360000000003</v>
      </c>
      <c r="G12864">
        <f t="shared" si="401"/>
        <v>2369.6064000000001</v>
      </c>
      <c r="H12864">
        <v>2</v>
      </c>
      <c r="I12864" s="17">
        <v>45104</v>
      </c>
      <c r="J12864" s="17">
        <v>45105</v>
      </c>
      <c r="K12864" t="s">
        <v>21</v>
      </c>
      <c r="L12864" t="s">
        <v>27</v>
      </c>
      <c r="M12864">
        <v>388.09</v>
      </c>
      <c r="N12864" t="s">
        <v>23</v>
      </c>
    </row>
    <row r="12865" spans="1:14" ht="14.25" customHeight="1" x14ac:dyDescent="0.3">
      <c r="A12865" t="s">
        <v>3774</v>
      </c>
      <c r="B12865" t="s">
        <v>41</v>
      </c>
      <c r="C12865" t="s">
        <v>20</v>
      </c>
      <c r="D12865">
        <v>2827.93</v>
      </c>
      <c r="E12865">
        <v>0.4</v>
      </c>
      <c r="F12865">
        <f t="shared" si="400"/>
        <v>1131.172</v>
      </c>
      <c r="G12865">
        <f t="shared" si="401"/>
        <v>1696.7579999999998</v>
      </c>
      <c r="H12865">
        <v>2</v>
      </c>
      <c r="I12865" s="17">
        <v>45606</v>
      </c>
      <c r="J12865" s="17">
        <v>45608</v>
      </c>
      <c r="K12865" t="s">
        <v>31</v>
      </c>
      <c r="L12865" t="s">
        <v>27</v>
      </c>
      <c r="M12865">
        <v>833.42</v>
      </c>
      <c r="N12865" t="s">
        <v>48</v>
      </c>
    </row>
    <row r="12866" spans="1:14" ht="14.25" customHeight="1" x14ac:dyDescent="0.3">
      <c r="A12866" t="s">
        <v>2857</v>
      </c>
      <c r="B12866" t="s">
        <v>41</v>
      </c>
      <c r="C12866" t="s">
        <v>33</v>
      </c>
      <c r="D12866">
        <v>2837.62</v>
      </c>
      <c r="E12866">
        <v>0.3</v>
      </c>
      <c r="F12866">
        <f t="shared" ref="F12866:F12929" si="402">D12866*E12866</f>
        <v>851.28599999999994</v>
      </c>
      <c r="G12866">
        <f t="shared" ref="G12866:G12929" si="403">D12866-F12866</f>
        <v>1986.3339999999998</v>
      </c>
      <c r="H12866">
        <v>2</v>
      </c>
      <c r="I12866" s="17">
        <v>45104</v>
      </c>
      <c r="J12866" s="17">
        <v>45111</v>
      </c>
      <c r="K12866" t="s">
        <v>31</v>
      </c>
      <c r="L12866" t="s">
        <v>16</v>
      </c>
      <c r="M12866">
        <v>416.41</v>
      </c>
      <c r="N12866" t="s">
        <v>34</v>
      </c>
    </row>
    <row r="12867" spans="1:14" ht="14.25" customHeight="1" x14ac:dyDescent="0.3">
      <c r="A12867" t="s">
        <v>13325</v>
      </c>
      <c r="B12867" t="s">
        <v>19</v>
      </c>
      <c r="C12867" t="s">
        <v>36</v>
      </c>
      <c r="D12867">
        <v>2839.53</v>
      </c>
      <c r="E12867">
        <v>0.11</v>
      </c>
      <c r="F12867">
        <f t="shared" si="402"/>
        <v>312.34830000000005</v>
      </c>
      <c r="G12867">
        <f t="shared" si="403"/>
        <v>2527.1817000000001</v>
      </c>
      <c r="H12867">
        <v>2</v>
      </c>
      <c r="I12867" s="17">
        <v>45165</v>
      </c>
      <c r="J12867" s="17">
        <v>45167</v>
      </c>
      <c r="K12867" t="s">
        <v>15</v>
      </c>
      <c r="L12867" t="s">
        <v>22</v>
      </c>
      <c r="M12867">
        <v>461.55</v>
      </c>
      <c r="N12867" t="s">
        <v>28</v>
      </c>
    </row>
    <row r="12868" spans="1:14" ht="14.25" customHeight="1" x14ac:dyDescent="0.3">
      <c r="A12868" t="s">
        <v>4225</v>
      </c>
      <c r="B12868" t="s">
        <v>19</v>
      </c>
      <c r="C12868" t="s">
        <v>33</v>
      </c>
      <c r="D12868">
        <v>2840.09</v>
      </c>
      <c r="E12868">
        <v>0.21</v>
      </c>
      <c r="F12868">
        <f t="shared" si="402"/>
        <v>596.41890000000001</v>
      </c>
      <c r="G12868">
        <f t="shared" si="403"/>
        <v>2243.6711</v>
      </c>
      <c r="H12868">
        <v>2</v>
      </c>
      <c r="I12868" s="17">
        <v>44938</v>
      </c>
      <c r="J12868" s="17">
        <v>44944</v>
      </c>
      <c r="K12868" t="s">
        <v>31</v>
      </c>
      <c r="L12868" t="s">
        <v>27</v>
      </c>
      <c r="M12868">
        <v>462.42</v>
      </c>
      <c r="N12868" t="s">
        <v>34</v>
      </c>
    </row>
    <row r="12869" spans="1:14" ht="14.25" customHeight="1" x14ac:dyDescent="0.3">
      <c r="A12869" t="s">
        <v>6417</v>
      </c>
      <c r="B12869" t="s">
        <v>19</v>
      </c>
      <c r="C12869" t="s">
        <v>33</v>
      </c>
      <c r="D12869">
        <v>2846.52</v>
      </c>
      <c r="E12869">
        <v>0.26</v>
      </c>
      <c r="F12869">
        <f t="shared" si="402"/>
        <v>740.09519999999998</v>
      </c>
      <c r="G12869">
        <f t="shared" si="403"/>
        <v>2106.4247999999998</v>
      </c>
      <c r="H12869">
        <v>2</v>
      </c>
      <c r="I12869" s="17">
        <v>45141</v>
      </c>
      <c r="J12869" s="17">
        <v>45143</v>
      </c>
      <c r="K12869" t="s">
        <v>15</v>
      </c>
      <c r="L12869" t="s">
        <v>22</v>
      </c>
      <c r="M12869">
        <v>364.82</v>
      </c>
      <c r="N12869" t="s">
        <v>48</v>
      </c>
    </row>
    <row r="12870" spans="1:14" ht="14.25" customHeight="1" x14ac:dyDescent="0.3">
      <c r="A12870" t="s">
        <v>3285</v>
      </c>
      <c r="B12870" t="s">
        <v>25</v>
      </c>
      <c r="C12870" t="s">
        <v>36</v>
      </c>
      <c r="D12870">
        <v>2847.62</v>
      </c>
      <c r="E12870">
        <v>0.38</v>
      </c>
      <c r="F12870">
        <f t="shared" si="402"/>
        <v>1082.0955999999999</v>
      </c>
      <c r="G12870">
        <f t="shared" si="403"/>
        <v>1765.5244</v>
      </c>
      <c r="H12870">
        <v>2</v>
      </c>
      <c r="I12870" s="17">
        <v>45332</v>
      </c>
      <c r="J12870" s="17">
        <v>45334</v>
      </c>
      <c r="K12870" t="s">
        <v>21</v>
      </c>
      <c r="L12870" t="s">
        <v>16</v>
      </c>
      <c r="M12870">
        <v>848.43</v>
      </c>
      <c r="N12870" t="s">
        <v>39</v>
      </c>
    </row>
    <row r="12871" spans="1:14" ht="14.25" customHeight="1" x14ac:dyDescent="0.3">
      <c r="A12871" t="s">
        <v>9164</v>
      </c>
      <c r="B12871" t="s">
        <v>41</v>
      </c>
      <c r="C12871" t="s">
        <v>14</v>
      </c>
      <c r="D12871">
        <v>2850.28</v>
      </c>
      <c r="E12871">
        <v>0.08</v>
      </c>
      <c r="F12871">
        <f t="shared" si="402"/>
        <v>228.02240000000003</v>
      </c>
      <c r="G12871">
        <f t="shared" si="403"/>
        <v>2622.2576000000004</v>
      </c>
      <c r="H12871">
        <v>2</v>
      </c>
      <c r="I12871" s="17">
        <v>45106</v>
      </c>
      <c r="J12871" s="17">
        <v>45111</v>
      </c>
      <c r="K12871" t="s">
        <v>21</v>
      </c>
      <c r="L12871" t="s">
        <v>22</v>
      </c>
      <c r="M12871">
        <v>204.76</v>
      </c>
      <c r="N12871" t="s">
        <v>48</v>
      </c>
    </row>
    <row r="12872" spans="1:14" ht="14.25" customHeight="1" x14ac:dyDescent="0.3">
      <c r="A12872" t="s">
        <v>69</v>
      </c>
      <c r="B12872" t="s">
        <v>19</v>
      </c>
      <c r="C12872" t="s">
        <v>26</v>
      </c>
      <c r="D12872">
        <v>2850.59</v>
      </c>
      <c r="E12872">
        <v>0.26</v>
      </c>
      <c r="F12872">
        <f t="shared" si="402"/>
        <v>741.15340000000003</v>
      </c>
      <c r="G12872">
        <f t="shared" si="403"/>
        <v>2109.4366</v>
      </c>
      <c r="H12872">
        <v>2</v>
      </c>
      <c r="I12872" s="17">
        <v>45470</v>
      </c>
      <c r="J12872" s="17">
        <v>45474</v>
      </c>
      <c r="K12872" t="s">
        <v>21</v>
      </c>
      <c r="L12872" t="s">
        <v>22</v>
      </c>
      <c r="M12872">
        <v>528.38</v>
      </c>
      <c r="N12872" t="s">
        <v>48</v>
      </c>
    </row>
    <row r="12873" spans="1:14" ht="14.25" customHeight="1" x14ac:dyDescent="0.3">
      <c r="A12873" t="s">
        <v>1604</v>
      </c>
      <c r="B12873" t="s">
        <v>19</v>
      </c>
      <c r="C12873" t="s">
        <v>36</v>
      </c>
      <c r="D12873">
        <v>2854.97</v>
      </c>
      <c r="E12873">
        <v>0.48</v>
      </c>
      <c r="F12873">
        <f t="shared" si="402"/>
        <v>1370.3855999999998</v>
      </c>
      <c r="G12873">
        <f t="shared" si="403"/>
        <v>1484.5844</v>
      </c>
      <c r="H12873">
        <v>2</v>
      </c>
      <c r="I12873" s="17">
        <v>45140</v>
      </c>
      <c r="J12873" s="17">
        <v>45144</v>
      </c>
      <c r="K12873" t="s">
        <v>31</v>
      </c>
      <c r="L12873" t="s">
        <v>27</v>
      </c>
      <c r="M12873">
        <v>815.09</v>
      </c>
      <c r="N12873" t="s">
        <v>34</v>
      </c>
    </row>
    <row r="12874" spans="1:14" ht="14.25" customHeight="1" x14ac:dyDescent="0.3">
      <c r="A12874" t="s">
        <v>5387</v>
      </c>
      <c r="B12874" t="s">
        <v>25</v>
      </c>
      <c r="C12874" t="s">
        <v>33</v>
      </c>
      <c r="D12874">
        <v>2855.52</v>
      </c>
      <c r="E12874">
        <v>7.0000000000000007E-2</v>
      </c>
      <c r="F12874">
        <f t="shared" si="402"/>
        <v>199.88640000000001</v>
      </c>
      <c r="G12874">
        <f t="shared" si="403"/>
        <v>2655.6336000000001</v>
      </c>
      <c r="H12874">
        <v>2</v>
      </c>
      <c r="I12874" s="17">
        <v>45168</v>
      </c>
      <c r="J12874" s="17">
        <v>45175</v>
      </c>
      <c r="K12874" t="s">
        <v>15</v>
      </c>
      <c r="L12874" t="s">
        <v>22</v>
      </c>
      <c r="M12874">
        <v>310.95999999999998</v>
      </c>
      <c r="N12874" t="s">
        <v>48</v>
      </c>
    </row>
    <row r="12875" spans="1:14" ht="14.25" customHeight="1" x14ac:dyDescent="0.3">
      <c r="A12875" t="s">
        <v>14465</v>
      </c>
      <c r="B12875" t="s">
        <v>13</v>
      </c>
      <c r="C12875" t="s">
        <v>36</v>
      </c>
      <c r="D12875">
        <v>2857.25</v>
      </c>
      <c r="E12875">
        <v>0.06</v>
      </c>
      <c r="F12875">
        <f t="shared" si="402"/>
        <v>171.435</v>
      </c>
      <c r="G12875">
        <f t="shared" si="403"/>
        <v>2685.8150000000001</v>
      </c>
      <c r="H12875">
        <v>2</v>
      </c>
      <c r="I12875" s="17">
        <v>45008</v>
      </c>
      <c r="J12875" s="17">
        <v>45011</v>
      </c>
      <c r="K12875" t="s">
        <v>31</v>
      </c>
      <c r="L12875" t="s">
        <v>16</v>
      </c>
      <c r="M12875">
        <v>290.92</v>
      </c>
      <c r="N12875" t="s">
        <v>34</v>
      </c>
    </row>
    <row r="12876" spans="1:14" ht="14.25" customHeight="1" x14ac:dyDescent="0.3">
      <c r="A12876" t="s">
        <v>977</v>
      </c>
      <c r="B12876" t="s">
        <v>25</v>
      </c>
      <c r="C12876" t="s">
        <v>14</v>
      </c>
      <c r="D12876">
        <v>2859.25</v>
      </c>
      <c r="E12876">
        <v>0.4</v>
      </c>
      <c r="F12876">
        <f t="shared" si="402"/>
        <v>1143.7</v>
      </c>
      <c r="G12876">
        <f t="shared" si="403"/>
        <v>1715.55</v>
      </c>
      <c r="H12876">
        <v>2</v>
      </c>
      <c r="I12876" s="17">
        <v>45361</v>
      </c>
      <c r="J12876" s="17">
        <v>45368</v>
      </c>
      <c r="K12876" t="s">
        <v>15</v>
      </c>
      <c r="L12876" t="s">
        <v>16</v>
      </c>
      <c r="M12876">
        <v>304.06</v>
      </c>
      <c r="N12876" t="s">
        <v>39</v>
      </c>
    </row>
    <row r="12877" spans="1:14" ht="14.25" customHeight="1" x14ac:dyDescent="0.3">
      <c r="A12877" t="s">
        <v>12683</v>
      </c>
      <c r="B12877" t="s">
        <v>41</v>
      </c>
      <c r="C12877" t="s">
        <v>14</v>
      </c>
      <c r="D12877">
        <v>2861.99</v>
      </c>
      <c r="E12877">
        <v>0.11</v>
      </c>
      <c r="F12877">
        <f t="shared" si="402"/>
        <v>314.81889999999999</v>
      </c>
      <c r="G12877">
        <f t="shared" si="403"/>
        <v>2547.1710999999996</v>
      </c>
      <c r="H12877">
        <v>2</v>
      </c>
      <c r="I12877" s="17">
        <v>45447</v>
      </c>
      <c r="J12877" s="17">
        <v>45454</v>
      </c>
      <c r="K12877" t="s">
        <v>15</v>
      </c>
      <c r="L12877" t="s">
        <v>22</v>
      </c>
      <c r="M12877">
        <v>612.22</v>
      </c>
      <c r="N12877" t="s">
        <v>34</v>
      </c>
    </row>
    <row r="12878" spans="1:14" ht="14.25" customHeight="1" x14ac:dyDescent="0.3">
      <c r="A12878" t="s">
        <v>338</v>
      </c>
      <c r="B12878" t="s">
        <v>25</v>
      </c>
      <c r="C12878" t="s">
        <v>36</v>
      </c>
      <c r="D12878">
        <v>2862.71</v>
      </c>
      <c r="E12878">
        <v>0.17</v>
      </c>
      <c r="F12878">
        <f t="shared" si="402"/>
        <v>486.66070000000002</v>
      </c>
      <c r="G12878">
        <f t="shared" si="403"/>
        <v>2376.0493000000001</v>
      </c>
      <c r="H12878">
        <v>2</v>
      </c>
      <c r="I12878" s="17">
        <v>45617</v>
      </c>
      <c r="J12878" s="17">
        <v>45623</v>
      </c>
      <c r="K12878" t="s">
        <v>31</v>
      </c>
      <c r="L12878" t="s">
        <v>27</v>
      </c>
      <c r="M12878">
        <v>491.84</v>
      </c>
      <c r="N12878" t="s">
        <v>17</v>
      </c>
    </row>
    <row r="12879" spans="1:14" ht="14.25" customHeight="1" x14ac:dyDescent="0.3">
      <c r="A12879" t="s">
        <v>4625</v>
      </c>
      <c r="B12879" t="s">
        <v>41</v>
      </c>
      <c r="C12879" t="s">
        <v>33</v>
      </c>
      <c r="D12879">
        <v>2863.13</v>
      </c>
      <c r="E12879">
        <v>0.04</v>
      </c>
      <c r="F12879">
        <f t="shared" si="402"/>
        <v>114.52520000000001</v>
      </c>
      <c r="G12879">
        <f t="shared" si="403"/>
        <v>2748.6048000000001</v>
      </c>
      <c r="H12879">
        <v>2</v>
      </c>
      <c r="I12879" s="17">
        <v>45079</v>
      </c>
      <c r="J12879" s="17">
        <v>45080</v>
      </c>
      <c r="K12879" t="s">
        <v>21</v>
      </c>
      <c r="L12879" t="s">
        <v>22</v>
      </c>
      <c r="M12879">
        <v>621.30999999999995</v>
      </c>
      <c r="N12879" t="s">
        <v>28</v>
      </c>
    </row>
    <row r="12880" spans="1:14" ht="14.25" customHeight="1" x14ac:dyDescent="0.3">
      <c r="A12880" t="s">
        <v>8333</v>
      </c>
      <c r="B12880" t="s">
        <v>13</v>
      </c>
      <c r="C12880" t="s">
        <v>36</v>
      </c>
      <c r="D12880">
        <v>2869.83</v>
      </c>
      <c r="E12880">
        <v>0.26</v>
      </c>
      <c r="F12880">
        <f t="shared" si="402"/>
        <v>746.1558</v>
      </c>
      <c r="G12880">
        <f t="shared" si="403"/>
        <v>2123.6741999999999</v>
      </c>
      <c r="H12880">
        <v>2</v>
      </c>
      <c r="I12880" s="17">
        <v>45005</v>
      </c>
      <c r="J12880" s="17">
        <v>45011</v>
      </c>
      <c r="K12880" t="s">
        <v>31</v>
      </c>
      <c r="L12880" t="s">
        <v>27</v>
      </c>
      <c r="M12880">
        <v>771.8</v>
      </c>
      <c r="N12880" t="s">
        <v>28</v>
      </c>
    </row>
    <row r="12881" spans="1:14" ht="14.25" customHeight="1" x14ac:dyDescent="0.3">
      <c r="A12881" t="s">
        <v>6728</v>
      </c>
      <c r="B12881" t="s">
        <v>19</v>
      </c>
      <c r="C12881" t="s">
        <v>26</v>
      </c>
      <c r="D12881">
        <v>2870.54</v>
      </c>
      <c r="E12881">
        <v>0.14000000000000001</v>
      </c>
      <c r="F12881">
        <f t="shared" si="402"/>
        <v>401.87560000000002</v>
      </c>
      <c r="G12881">
        <f t="shared" si="403"/>
        <v>2468.6644000000001</v>
      </c>
      <c r="H12881">
        <v>2</v>
      </c>
      <c r="I12881" s="17">
        <v>44954</v>
      </c>
      <c r="J12881" s="17">
        <v>44958</v>
      </c>
      <c r="K12881" t="s">
        <v>15</v>
      </c>
      <c r="L12881" t="s">
        <v>27</v>
      </c>
      <c r="M12881">
        <v>156.83000000000001</v>
      </c>
      <c r="N12881" t="s">
        <v>34</v>
      </c>
    </row>
    <row r="12882" spans="1:14" ht="14.25" customHeight="1" x14ac:dyDescent="0.3">
      <c r="A12882" t="s">
        <v>7947</v>
      </c>
      <c r="B12882" t="s">
        <v>41</v>
      </c>
      <c r="C12882" t="s">
        <v>33</v>
      </c>
      <c r="D12882">
        <v>2873.45</v>
      </c>
      <c r="E12882">
        <v>0.46</v>
      </c>
      <c r="F12882">
        <f t="shared" si="402"/>
        <v>1321.787</v>
      </c>
      <c r="G12882">
        <f t="shared" si="403"/>
        <v>1551.6629999999998</v>
      </c>
      <c r="H12882">
        <v>2</v>
      </c>
      <c r="I12882" s="17">
        <v>45084</v>
      </c>
      <c r="J12882" s="17">
        <v>45091</v>
      </c>
      <c r="K12882" t="s">
        <v>21</v>
      </c>
      <c r="L12882" t="s">
        <v>22</v>
      </c>
      <c r="M12882">
        <v>766.22</v>
      </c>
      <c r="N12882" t="s">
        <v>23</v>
      </c>
    </row>
    <row r="12883" spans="1:14" ht="14.25" customHeight="1" x14ac:dyDescent="0.3">
      <c r="A12883" t="s">
        <v>1348</v>
      </c>
      <c r="B12883" t="s">
        <v>19</v>
      </c>
      <c r="C12883" t="s">
        <v>26</v>
      </c>
      <c r="D12883">
        <v>2875.31</v>
      </c>
      <c r="E12883">
        <v>0.18</v>
      </c>
      <c r="F12883">
        <f t="shared" si="402"/>
        <v>517.55579999999998</v>
      </c>
      <c r="G12883">
        <f t="shared" si="403"/>
        <v>2357.7541999999999</v>
      </c>
      <c r="H12883">
        <v>2</v>
      </c>
      <c r="I12883" s="17">
        <v>45218</v>
      </c>
      <c r="J12883" s="17">
        <v>45223</v>
      </c>
      <c r="K12883" t="s">
        <v>31</v>
      </c>
      <c r="L12883" t="s">
        <v>27</v>
      </c>
      <c r="M12883">
        <v>555.05999999999995</v>
      </c>
      <c r="N12883" t="s">
        <v>34</v>
      </c>
    </row>
    <row r="12884" spans="1:14" ht="14.25" customHeight="1" x14ac:dyDescent="0.3">
      <c r="A12884" t="s">
        <v>3565</v>
      </c>
      <c r="B12884" t="s">
        <v>19</v>
      </c>
      <c r="C12884" t="s">
        <v>26</v>
      </c>
      <c r="D12884">
        <v>2878.48</v>
      </c>
      <c r="E12884">
        <v>0.43</v>
      </c>
      <c r="F12884">
        <f t="shared" si="402"/>
        <v>1237.7464</v>
      </c>
      <c r="G12884">
        <f t="shared" si="403"/>
        <v>1640.7336</v>
      </c>
      <c r="H12884">
        <v>2</v>
      </c>
      <c r="I12884" s="17">
        <v>45590</v>
      </c>
      <c r="J12884" s="17">
        <v>45594</v>
      </c>
      <c r="K12884" t="s">
        <v>31</v>
      </c>
      <c r="L12884" t="s">
        <v>27</v>
      </c>
      <c r="M12884">
        <v>250.91</v>
      </c>
      <c r="N12884" t="s">
        <v>28</v>
      </c>
    </row>
    <row r="12885" spans="1:14" ht="14.25" customHeight="1" x14ac:dyDescent="0.3">
      <c r="A12885" t="s">
        <v>2284</v>
      </c>
      <c r="B12885" t="s">
        <v>13</v>
      </c>
      <c r="C12885" t="s">
        <v>36</v>
      </c>
      <c r="D12885">
        <v>2881.89</v>
      </c>
      <c r="E12885">
        <v>0.18</v>
      </c>
      <c r="F12885">
        <f t="shared" si="402"/>
        <v>518.74019999999996</v>
      </c>
      <c r="G12885">
        <f t="shared" si="403"/>
        <v>2363.1498000000001</v>
      </c>
      <c r="H12885">
        <v>2</v>
      </c>
      <c r="I12885" s="17">
        <v>45196</v>
      </c>
      <c r="J12885" s="17">
        <v>45200</v>
      </c>
      <c r="K12885" t="s">
        <v>31</v>
      </c>
      <c r="L12885" t="s">
        <v>22</v>
      </c>
      <c r="M12885">
        <v>762.87</v>
      </c>
      <c r="N12885" t="s">
        <v>17</v>
      </c>
    </row>
    <row r="12886" spans="1:14" ht="14.25" customHeight="1" x14ac:dyDescent="0.3">
      <c r="A12886" t="s">
        <v>6079</v>
      </c>
      <c r="B12886" t="s">
        <v>25</v>
      </c>
      <c r="C12886" t="s">
        <v>36</v>
      </c>
      <c r="D12886">
        <v>2882.78</v>
      </c>
      <c r="E12886">
        <v>0.43</v>
      </c>
      <c r="F12886">
        <f t="shared" si="402"/>
        <v>1239.5954000000002</v>
      </c>
      <c r="G12886">
        <f t="shared" si="403"/>
        <v>1643.1846</v>
      </c>
      <c r="H12886">
        <v>2</v>
      </c>
      <c r="I12886" s="17">
        <v>45492</v>
      </c>
      <c r="J12886" s="17">
        <v>45494</v>
      </c>
      <c r="K12886" t="s">
        <v>21</v>
      </c>
      <c r="L12886" t="s">
        <v>16</v>
      </c>
      <c r="M12886">
        <v>510.68</v>
      </c>
      <c r="N12886" t="s">
        <v>34</v>
      </c>
    </row>
    <row r="12887" spans="1:14" ht="14.25" customHeight="1" x14ac:dyDescent="0.3">
      <c r="A12887" t="s">
        <v>3585</v>
      </c>
      <c r="B12887" t="s">
        <v>25</v>
      </c>
      <c r="C12887" t="s">
        <v>36</v>
      </c>
      <c r="D12887">
        <v>2883.36</v>
      </c>
      <c r="E12887">
        <v>0.13</v>
      </c>
      <c r="F12887">
        <f t="shared" si="402"/>
        <v>374.83680000000004</v>
      </c>
      <c r="G12887">
        <f t="shared" si="403"/>
        <v>2508.5232000000001</v>
      </c>
      <c r="H12887">
        <v>2</v>
      </c>
      <c r="I12887" s="17">
        <v>45528</v>
      </c>
      <c r="J12887" s="17">
        <v>45533</v>
      </c>
      <c r="K12887" t="s">
        <v>31</v>
      </c>
      <c r="L12887" t="s">
        <v>22</v>
      </c>
      <c r="M12887">
        <v>575.29999999999995</v>
      </c>
      <c r="N12887" t="s">
        <v>34</v>
      </c>
    </row>
    <row r="12888" spans="1:14" ht="14.25" customHeight="1" x14ac:dyDescent="0.3">
      <c r="A12888" t="s">
        <v>6411</v>
      </c>
      <c r="B12888" t="s">
        <v>25</v>
      </c>
      <c r="C12888" t="s">
        <v>33</v>
      </c>
      <c r="D12888">
        <v>2885.09</v>
      </c>
      <c r="E12888">
        <v>0.32</v>
      </c>
      <c r="F12888">
        <f t="shared" si="402"/>
        <v>923.22880000000009</v>
      </c>
      <c r="G12888">
        <f t="shared" si="403"/>
        <v>1961.8612000000001</v>
      </c>
      <c r="H12888">
        <v>2</v>
      </c>
      <c r="I12888" s="17">
        <v>45507</v>
      </c>
      <c r="J12888" s="17">
        <v>45512</v>
      </c>
      <c r="K12888" t="s">
        <v>21</v>
      </c>
      <c r="L12888" t="s">
        <v>22</v>
      </c>
      <c r="M12888">
        <v>539.26</v>
      </c>
      <c r="N12888" t="s">
        <v>39</v>
      </c>
    </row>
    <row r="12889" spans="1:14" ht="14.25" customHeight="1" x14ac:dyDescent="0.3">
      <c r="A12889" t="s">
        <v>11019</v>
      </c>
      <c r="B12889" t="s">
        <v>25</v>
      </c>
      <c r="C12889" t="s">
        <v>20</v>
      </c>
      <c r="D12889">
        <v>2887.61</v>
      </c>
      <c r="E12889">
        <v>0.2</v>
      </c>
      <c r="F12889">
        <f t="shared" si="402"/>
        <v>577.52200000000005</v>
      </c>
      <c r="G12889">
        <f t="shared" si="403"/>
        <v>2310.0880000000002</v>
      </c>
      <c r="H12889">
        <v>2</v>
      </c>
      <c r="I12889" s="17">
        <v>45054</v>
      </c>
      <c r="J12889" s="17">
        <v>45056</v>
      </c>
      <c r="K12889" t="s">
        <v>21</v>
      </c>
      <c r="L12889" t="s">
        <v>27</v>
      </c>
      <c r="M12889">
        <v>635.25</v>
      </c>
      <c r="N12889" t="s">
        <v>48</v>
      </c>
    </row>
    <row r="12890" spans="1:14" ht="14.25" customHeight="1" x14ac:dyDescent="0.3">
      <c r="A12890" t="s">
        <v>8105</v>
      </c>
      <c r="B12890" t="s">
        <v>13</v>
      </c>
      <c r="C12890" t="s">
        <v>33</v>
      </c>
      <c r="D12890">
        <v>2888.78</v>
      </c>
      <c r="E12890">
        <v>0.14000000000000001</v>
      </c>
      <c r="F12890">
        <f t="shared" si="402"/>
        <v>404.42920000000009</v>
      </c>
      <c r="G12890">
        <f t="shared" si="403"/>
        <v>2484.3508000000002</v>
      </c>
      <c r="H12890">
        <v>2</v>
      </c>
      <c r="I12890" s="17">
        <v>45080</v>
      </c>
      <c r="J12890" s="17">
        <v>45081</v>
      </c>
      <c r="K12890" t="s">
        <v>15</v>
      </c>
      <c r="L12890" t="s">
        <v>27</v>
      </c>
      <c r="M12890">
        <v>413.5</v>
      </c>
      <c r="N12890" t="s">
        <v>17</v>
      </c>
    </row>
    <row r="12891" spans="1:14" ht="14.25" customHeight="1" x14ac:dyDescent="0.3">
      <c r="A12891" t="s">
        <v>5886</v>
      </c>
      <c r="B12891" t="s">
        <v>19</v>
      </c>
      <c r="C12891" t="s">
        <v>33</v>
      </c>
      <c r="D12891">
        <v>2894.12</v>
      </c>
      <c r="E12891">
        <v>0.21</v>
      </c>
      <c r="F12891">
        <f t="shared" si="402"/>
        <v>607.76519999999994</v>
      </c>
      <c r="G12891">
        <f t="shared" si="403"/>
        <v>2286.3548000000001</v>
      </c>
      <c r="H12891">
        <v>2</v>
      </c>
      <c r="I12891" s="17">
        <v>45003</v>
      </c>
      <c r="J12891" s="17">
        <v>45005</v>
      </c>
      <c r="K12891" t="s">
        <v>15</v>
      </c>
      <c r="L12891" t="s">
        <v>16</v>
      </c>
      <c r="M12891">
        <v>457.42</v>
      </c>
      <c r="N12891" t="s">
        <v>48</v>
      </c>
    </row>
    <row r="12892" spans="1:14" ht="14.25" customHeight="1" x14ac:dyDescent="0.3">
      <c r="A12892" t="s">
        <v>5250</v>
      </c>
      <c r="B12892" t="s">
        <v>25</v>
      </c>
      <c r="C12892" t="s">
        <v>14</v>
      </c>
      <c r="D12892">
        <v>2895.38</v>
      </c>
      <c r="E12892">
        <v>0.22</v>
      </c>
      <c r="F12892">
        <f t="shared" si="402"/>
        <v>636.98360000000002</v>
      </c>
      <c r="G12892">
        <f t="shared" si="403"/>
        <v>2258.3964000000001</v>
      </c>
      <c r="H12892">
        <v>2</v>
      </c>
      <c r="I12892" s="17">
        <v>45139</v>
      </c>
      <c r="J12892" s="17">
        <v>45142</v>
      </c>
      <c r="K12892" t="s">
        <v>15</v>
      </c>
      <c r="L12892" t="s">
        <v>22</v>
      </c>
      <c r="M12892">
        <v>258.68</v>
      </c>
      <c r="N12892" t="s">
        <v>28</v>
      </c>
    </row>
    <row r="12893" spans="1:14" ht="14.25" customHeight="1" x14ac:dyDescent="0.3">
      <c r="A12893" t="s">
        <v>10098</v>
      </c>
      <c r="B12893" t="s">
        <v>13</v>
      </c>
      <c r="C12893" t="s">
        <v>26</v>
      </c>
      <c r="D12893">
        <v>2895.63</v>
      </c>
      <c r="E12893">
        <v>0.27</v>
      </c>
      <c r="F12893">
        <f t="shared" si="402"/>
        <v>781.82010000000002</v>
      </c>
      <c r="G12893">
        <f t="shared" si="403"/>
        <v>2113.8099000000002</v>
      </c>
      <c r="H12893">
        <v>2</v>
      </c>
      <c r="I12893" s="17">
        <v>45444</v>
      </c>
      <c r="J12893" s="17">
        <v>45451</v>
      </c>
      <c r="K12893" t="s">
        <v>31</v>
      </c>
      <c r="L12893" t="s">
        <v>16</v>
      </c>
      <c r="M12893">
        <v>595.01</v>
      </c>
      <c r="N12893" t="s">
        <v>48</v>
      </c>
    </row>
    <row r="12894" spans="1:14" ht="14.25" customHeight="1" x14ac:dyDescent="0.3">
      <c r="A12894" t="s">
        <v>3521</v>
      </c>
      <c r="B12894" t="s">
        <v>41</v>
      </c>
      <c r="C12894" t="s">
        <v>14</v>
      </c>
      <c r="D12894">
        <v>2900.48</v>
      </c>
      <c r="E12894">
        <v>0.3</v>
      </c>
      <c r="F12894">
        <f t="shared" si="402"/>
        <v>870.14400000000001</v>
      </c>
      <c r="G12894">
        <f t="shared" si="403"/>
        <v>2030.336</v>
      </c>
      <c r="H12894">
        <v>2</v>
      </c>
      <c r="I12894" s="17">
        <v>44947</v>
      </c>
      <c r="J12894" s="17">
        <v>44952</v>
      </c>
      <c r="K12894" t="s">
        <v>31</v>
      </c>
      <c r="L12894" t="s">
        <v>16</v>
      </c>
      <c r="M12894">
        <v>212.89</v>
      </c>
      <c r="N12894" t="s">
        <v>17</v>
      </c>
    </row>
    <row r="12895" spans="1:14" ht="14.25" customHeight="1" x14ac:dyDescent="0.3">
      <c r="A12895" t="s">
        <v>13783</v>
      </c>
      <c r="B12895" t="s">
        <v>25</v>
      </c>
      <c r="C12895" t="s">
        <v>26</v>
      </c>
      <c r="D12895">
        <v>2905.04</v>
      </c>
      <c r="E12895">
        <v>0.02</v>
      </c>
      <c r="F12895">
        <f t="shared" si="402"/>
        <v>58.1008</v>
      </c>
      <c r="G12895">
        <f t="shared" si="403"/>
        <v>2846.9391999999998</v>
      </c>
      <c r="H12895">
        <v>2</v>
      </c>
      <c r="I12895" s="17">
        <v>44961</v>
      </c>
      <c r="J12895" s="17">
        <v>44962</v>
      </c>
      <c r="K12895" t="s">
        <v>31</v>
      </c>
      <c r="L12895" t="s">
        <v>27</v>
      </c>
      <c r="M12895">
        <v>717.96</v>
      </c>
      <c r="N12895" t="s">
        <v>39</v>
      </c>
    </row>
    <row r="12896" spans="1:14" ht="14.25" customHeight="1" x14ac:dyDescent="0.3">
      <c r="A12896" t="s">
        <v>14345</v>
      </c>
      <c r="B12896" t="s">
        <v>13</v>
      </c>
      <c r="C12896" t="s">
        <v>20</v>
      </c>
      <c r="D12896">
        <v>2907.59</v>
      </c>
      <c r="E12896">
        <v>0.24</v>
      </c>
      <c r="F12896">
        <f t="shared" si="402"/>
        <v>697.82159999999999</v>
      </c>
      <c r="G12896">
        <f t="shared" si="403"/>
        <v>2209.7683999999999</v>
      </c>
      <c r="H12896">
        <v>2</v>
      </c>
      <c r="I12896" s="17">
        <v>45182</v>
      </c>
      <c r="J12896" s="17">
        <v>45187</v>
      </c>
      <c r="K12896" t="s">
        <v>21</v>
      </c>
      <c r="L12896" t="s">
        <v>22</v>
      </c>
      <c r="M12896">
        <v>551.01</v>
      </c>
      <c r="N12896" t="s">
        <v>34</v>
      </c>
    </row>
    <row r="12897" spans="1:14" ht="14.25" customHeight="1" x14ac:dyDescent="0.3">
      <c r="A12897" t="s">
        <v>13920</v>
      </c>
      <c r="B12897" t="s">
        <v>13</v>
      </c>
      <c r="C12897" t="s">
        <v>26</v>
      </c>
      <c r="D12897">
        <v>2911.9</v>
      </c>
      <c r="E12897">
        <v>0.28000000000000003</v>
      </c>
      <c r="F12897">
        <f t="shared" si="402"/>
        <v>815.33200000000011</v>
      </c>
      <c r="G12897">
        <f t="shared" si="403"/>
        <v>2096.5680000000002</v>
      </c>
      <c r="H12897">
        <v>2</v>
      </c>
      <c r="I12897" s="17">
        <v>45063</v>
      </c>
      <c r="J12897" s="17">
        <v>45069</v>
      </c>
      <c r="K12897" t="s">
        <v>15</v>
      </c>
      <c r="L12897" t="s">
        <v>22</v>
      </c>
      <c r="M12897">
        <v>761.73</v>
      </c>
      <c r="N12897" t="s">
        <v>39</v>
      </c>
    </row>
    <row r="12898" spans="1:14" ht="14.25" customHeight="1" x14ac:dyDescent="0.3">
      <c r="A12898" t="s">
        <v>10947</v>
      </c>
      <c r="B12898" t="s">
        <v>19</v>
      </c>
      <c r="C12898" t="s">
        <v>26</v>
      </c>
      <c r="D12898">
        <v>2918.74</v>
      </c>
      <c r="E12898">
        <v>7.0000000000000007E-2</v>
      </c>
      <c r="F12898">
        <f t="shared" si="402"/>
        <v>204.31180000000001</v>
      </c>
      <c r="G12898">
        <f t="shared" si="403"/>
        <v>2714.4281999999998</v>
      </c>
      <c r="H12898">
        <v>2</v>
      </c>
      <c r="I12898" s="17">
        <v>45503</v>
      </c>
      <c r="J12898" s="17">
        <v>45508</v>
      </c>
      <c r="K12898" t="s">
        <v>15</v>
      </c>
      <c r="L12898" t="s">
        <v>16</v>
      </c>
      <c r="M12898">
        <v>257.61</v>
      </c>
      <c r="N12898" t="s">
        <v>28</v>
      </c>
    </row>
    <row r="12899" spans="1:14" ht="14.25" customHeight="1" x14ac:dyDescent="0.3">
      <c r="A12899" t="s">
        <v>107</v>
      </c>
      <c r="B12899" t="s">
        <v>25</v>
      </c>
      <c r="C12899" t="s">
        <v>14</v>
      </c>
      <c r="D12899">
        <v>2919.35</v>
      </c>
      <c r="E12899">
        <v>0.34</v>
      </c>
      <c r="F12899">
        <f t="shared" si="402"/>
        <v>992.57900000000006</v>
      </c>
      <c r="G12899">
        <f t="shared" si="403"/>
        <v>1926.7709999999997</v>
      </c>
      <c r="H12899">
        <v>2</v>
      </c>
      <c r="I12899" s="17">
        <v>45409</v>
      </c>
      <c r="J12899" s="17">
        <v>45410</v>
      </c>
      <c r="K12899" t="s">
        <v>15</v>
      </c>
      <c r="L12899" t="s">
        <v>22</v>
      </c>
      <c r="M12899">
        <v>163.35</v>
      </c>
      <c r="N12899" t="s">
        <v>48</v>
      </c>
    </row>
    <row r="12900" spans="1:14" ht="14.25" customHeight="1" x14ac:dyDescent="0.3">
      <c r="A12900" t="s">
        <v>9588</v>
      </c>
      <c r="B12900" t="s">
        <v>41</v>
      </c>
      <c r="C12900" t="s">
        <v>20</v>
      </c>
      <c r="D12900">
        <v>2919.98</v>
      </c>
      <c r="E12900">
        <v>0.03</v>
      </c>
      <c r="F12900">
        <f t="shared" si="402"/>
        <v>87.599400000000003</v>
      </c>
      <c r="G12900">
        <f t="shared" si="403"/>
        <v>2832.3806</v>
      </c>
      <c r="H12900">
        <v>2</v>
      </c>
      <c r="I12900" s="17">
        <v>45318</v>
      </c>
      <c r="J12900" s="17">
        <v>45324</v>
      </c>
      <c r="K12900" t="s">
        <v>31</v>
      </c>
      <c r="L12900" t="s">
        <v>22</v>
      </c>
      <c r="M12900">
        <v>451.52</v>
      </c>
      <c r="N12900" t="s">
        <v>28</v>
      </c>
    </row>
    <row r="12901" spans="1:14" ht="14.25" customHeight="1" x14ac:dyDescent="0.3">
      <c r="A12901" t="s">
        <v>5378</v>
      </c>
      <c r="B12901" t="s">
        <v>41</v>
      </c>
      <c r="C12901" t="s">
        <v>26</v>
      </c>
      <c r="D12901">
        <v>2921.16</v>
      </c>
      <c r="E12901">
        <v>0.32</v>
      </c>
      <c r="F12901">
        <f t="shared" si="402"/>
        <v>934.77120000000002</v>
      </c>
      <c r="G12901">
        <f t="shared" si="403"/>
        <v>1986.3887999999997</v>
      </c>
      <c r="H12901">
        <v>2</v>
      </c>
      <c r="I12901" s="17">
        <v>45332</v>
      </c>
      <c r="J12901" s="17">
        <v>45335</v>
      </c>
      <c r="K12901" t="s">
        <v>31</v>
      </c>
      <c r="L12901" t="s">
        <v>27</v>
      </c>
      <c r="M12901">
        <v>489</v>
      </c>
      <c r="N12901" t="s">
        <v>34</v>
      </c>
    </row>
    <row r="12902" spans="1:14" ht="14.25" customHeight="1" x14ac:dyDescent="0.3">
      <c r="A12902" t="s">
        <v>3206</v>
      </c>
      <c r="B12902" t="s">
        <v>41</v>
      </c>
      <c r="C12902" t="s">
        <v>14</v>
      </c>
      <c r="D12902">
        <v>2928.67</v>
      </c>
      <c r="E12902">
        <v>0.38</v>
      </c>
      <c r="F12902">
        <f t="shared" si="402"/>
        <v>1112.8946000000001</v>
      </c>
      <c r="G12902">
        <f t="shared" si="403"/>
        <v>1815.7754</v>
      </c>
      <c r="H12902">
        <v>2</v>
      </c>
      <c r="I12902" s="17">
        <v>45478</v>
      </c>
      <c r="J12902" s="17">
        <v>45481</v>
      </c>
      <c r="K12902" t="s">
        <v>15</v>
      </c>
      <c r="L12902" t="s">
        <v>27</v>
      </c>
      <c r="M12902">
        <v>210.05</v>
      </c>
      <c r="N12902" t="s">
        <v>48</v>
      </c>
    </row>
    <row r="12903" spans="1:14" ht="14.25" customHeight="1" x14ac:dyDescent="0.3">
      <c r="A12903" t="s">
        <v>14471</v>
      </c>
      <c r="B12903" t="s">
        <v>13</v>
      </c>
      <c r="C12903" t="s">
        <v>33</v>
      </c>
      <c r="D12903">
        <v>2932.74</v>
      </c>
      <c r="E12903">
        <v>0.42</v>
      </c>
      <c r="F12903">
        <f t="shared" si="402"/>
        <v>1231.7507999999998</v>
      </c>
      <c r="G12903">
        <f t="shared" si="403"/>
        <v>1700.9892</v>
      </c>
      <c r="H12903">
        <v>2</v>
      </c>
      <c r="I12903" s="17">
        <v>45100</v>
      </c>
      <c r="J12903" s="17">
        <v>45106</v>
      </c>
      <c r="K12903" t="s">
        <v>15</v>
      </c>
      <c r="L12903" t="s">
        <v>16</v>
      </c>
      <c r="M12903">
        <v>300.98</v>
      </c>
      <c r="N12903" t="s">
        <v>48</v>
      </c>
    </row>
    <row r="12904" spans="1:14" ht="14.25" customHeight="1" x14ac:dyDescent="0.3">
      <c r="A12904" t="s">
        <v>12461</v>
      </c>
      <c r="B12904" t="s">
        <v>25</v>
      </c>
      <c r="C12904" t="s">
        <v>20</v>
      </c>
      <c r="D12904">
        <v>2933.06</v>
      </c>
      <c r="E12904">
        <v>0.21</v>
      </c>
      <c r="F12904">
        <f t="shared" si="402"/>
        <v>615.94259999999997</v>
      </c>
      <c r="G12904">
        <f t="shared" si="403"/>
        <v>2317.1174000000001</v>
      </c>
      <c r="H12904">
        <v>2</v>
      </c>
      <c r="I12904" s="17">
        <v>45643</v>
      </c>
      <c r="J12904" s="17">
        <v>45648</v>
      </c>
      <c r="K12904" t="s">
        <v>21</v>
      </c>
      <c r="L12904" t="s">
        <v>27</v>
      </c>
      <c r="M12904">
        <v>505.64</v>
      </c>
      <c r="N12904" t="s">
        <v>28</v>
      </c>
    </row>
    <row r="12905" spans="1:14" ht="14.25" customHeight="1" x14ac:dyDescent="0.3">
      <c r="A12905" t="s">
        <v>4814</v>
      </c>
      <c r="B12905" t="s">
        <v>41</v>
      </c>
      <c r="C12905" t="s">
        <v>26</v>
      </c>
      <c r="D12905">
        <v>2937.47</v>
      </c>
      <c r="E12905">
        <v>0.09</v>
      </c>
      <c r="F12905">
        <f t="shared" si="402"/>
        <v>264.3723</v>
      </c>
      <c r="G12905">
        <f t="shared" si="403"/>
        <v>2673.0976999999998</v>
      </c>
      <c r="H12905">
        <v>2</v>
      </c>
      <c r="I12905" s="17">
        <v>45579</v>
      </c>
      <c r="J12905" s="17">
        <v>45582</v>
      </c>
      <c r="K12905" t="s">
        <v>21</v>
      </c>
      <c r="L12905" t="s">
        <v>22</v>
      </c>
      <c r="M12905">
        <v>517.07000000000005</v>
      </c>
      <c r="N12905" t="s">
        <v>34</v>
      </c>
    </row>
    <row r="12906" spans="1:14" ht="14.25" customHeight="1" x14ac:dyDescent="0.3">
      <c r="A12906" t="s">
        <v>6660</v>
      </c>
      <c r="B12906" t="s">
        <v>41</v>
      </c>
      <c r="C12906" t="s">
        <v>14</v>
      </c>
      <c r="D12906">
        <v>2938.37</v>
      </c>
      <c r="E12906">
        <v>0.48</v>
      </c>
      <c r="F12906">
        <f t="shared" si="402"/>
        <v>1410.4176</v>
      </c>
      <c r="G12906">
        <f t="shared" si="403"/>
        <v>1527.9523999999999</v>
      </c>
      <c r="H12906">
        <v>2</v>
      </c>
      <c r="I12906" s="17">
        <v>45461</v>
      </c>
      <c r="J12906" s="17">
        <v>45462</v>
      </c>
      <c r="K12906" t="s">
        <v>21</v>
      </c>
      <c r="L12906" t="s">
        <v>16</v>
      </c>
      <c r="M12906">
        <v>582.61</v>
      </c>
      <c r="N12906" t="s">
        <v>34</v>
      </c>
    </row>
    <row r="12907" spans="1:14" ht="14.25" customHeight="1" x14ac:dyDescent="0.3">
      <c r="A12907" t="s">
        <v>10957</v>
      </c>
      <c r="B12907" t="s">
        <v>19</v>
      </c>
      <c r="C12907" t="s">
        <v>20</v>
      </c>
      <c r="D12907">
        <v>2947.97</v>
      </c>
      <c r="E12907">
        <v>0.08</v>
      </c>
      <c r="F12907">
        <f t="shared" si="402"/>
        <v>235.83759999999998</v>
      </c>
      <c r="G12907">
        <f t="shared" si="403"/>
        <v>2712.1324</v>
      </c>
      <c r="H12907">
        <v>2</v>
      </c>
      <c r="I12907" s="17">
        <v>45168</v>
      </c>
      <c r="J12907" s="17">
        <v>45173</v>
      </c>
      <c r="K12907" t="s">
        <v>31</v>
      </c>
      <c r="L12907" t="s">
        <v>16</v>
      </c>
      <c r="M12907">
        <v>670.13</v>
      </c>
      <c r="N12907" t="s">
        <v>28</v>
      </c>
    </row>
    <row r="12908" spans="1:14" ht="14.25" customHeight="1" x14ac:dyDescent="0.3">
      <c r="A12908" t="s">
        <v>1114</v>
      </c>
      <c r="B12908" t="s">
        <v>25</v>
      </c>
      <c r="C12908" t="s">
        <v>36</v>
      </c>
      <c r="D12908">
        <v>2949.78</v>
      </c>
      <c r="E12908">
        <v>0.16</v>
      </c>
      <c r="F12908">
        <f t="shared" si="402"/>
        <v>471.96480000000003</v>
      </c>
      <c r="G12908">
        <f t="shared" si="403"/>
        <v>2477.8152</v>
      </c>
      <c r="H12908">
        <v>2</v>
      </c>
      <c r="I12908" s="17">
        <v>45144</v>
      </c>
      <c r="J12908" s="17">
        <v>45150</v>
      </c>
      <c r="K12908" t="s">
        <v>21</v>
      </c>
      <c r="L12908" t="s">
        <v>22</v>
      </c>
      <c r="M12908">
        <v>388.27</v>
      </c>
      <c r="N12908" t="s">
        <v>34</v>
      </c>
    </row>
    <row r="12909" spans="1:14" ht="14.25" customHeight="1" x14ac:dyDescent="0.3">
      <c r="A12909" t="s">
        <v>1322</v>
      </c>
      <c r="B12909" t="s">
        <v>25</v>
      </c>
      <c r="C12909" t="s">
        <v>14</v>
      </c>
      <c r="D12909">
        <v>2957.49</v>
      </c>
      <c r="E12909">
        <v>0.27</v>
      </c>
      <c r="F12909">
        <f t="shared" si="402"/>
        <v>798.52229999999997</v>
      </c>
      <c r="G12909">
        <f t="shared" si="403"/>
        <v>2158.9676999999997</v>
      </c>
      <c r="H12909">
        <v>2</v>
      </c>
      <c r="I12909" s="17">
        <v>45246</v>
      </c>
      <c r="J12909" s="17">
        <v>45253</v>
      </c>
      <c r="K12909" t="s">
        <v>15</v>
      </c>
      <c r="L12909" t="s">
        <v>16</v>
      </c>
      <c r="M12909">
        <v>264.88</v>
      </c>
      <c r="N12909" t="s">
        <v>34</v>
      </c>
    </row>
    <row r="12910" spans="1:14" ht="14.25" customHeight="1" x14ac:dyDescent="0.3">
      <c r="A12910" t="s">
        <v>13283</v>
      </c>
      <c r="B12910" t="s">
        <v>19</v>
      </c>
      <c r="C12910" t="s">
        <v>14</v>
      </c>
      <c r="D12910">
        <v>2961.1</v>
      </c>
      <c r="E12910">
        <v>0.31</v>
      </c>
      <c r="F12910">
        <f t="shared" si="402"/>
        <v>917.94099999999992</v>
      </c>
      <c r="G12910">
        <f t="shared" si="403"/>
        <v>2043.1590000000001</v>
      </c>
      <c r="H12910">
        <v>2</v>
      </c>
      <c r="I12910" s="17">
        <v>45418</v>
      </c>
      <c r="J12910" s="17">
        <v>45421</v>
      </c>
      <c r="K12910" t="s">
        <v>31</v>
      </c>
      <c r="L12910" t="s">
        <v>22</v>
      </c>
      <c r="M12910">
        <v>205.46</v>
      </c>
      <c r="N12910" t="s">
        <v>17</v>
      </c>
    </row>
    <row r="12911" spans="1:14" ht="14.25" customHeight="1" x14ac:dyDescent="0.3">
      <c r="A12911" t="s">
        <v>4306</v>
      </c>
      <c r="B12911" t="s">
        <v>41</v>
      </c>
      <c r="C12911" t="s">
        <v>20</v>
      </c>
      <c r="D12911">
        <v>2963.74</v>
      </c>
      <c r="E12911">
        <v>0.24</v>
      </c>
      <c r="F12911">
        <f t="shared" si="402"/>
        <v>711.29759999999987</v>
      </c>
      <c r="G12911">
        <f t="shared" si="403"/>
        <v>2252.4423999999999</v>
      </c>
      <c r="H12911">
        <v>2</v>
      </c>
      <c r="I12911" s="17">
        <v>45049</v>
      </c>
      <c r="J12911" s="17">
        <v>45051</v>
      </c>
      <c r="K12911" t="s">
        <v>31</v>
      </c>
      <c r="L12911" t="s">
        <v>16</v>
      </c>
      <c r="M12911">
        <v>888.69</v>
      </c>
      <c r="N12911" t="s">
        <v>48</v>
      </c>
    </row>
    <row r="12912" spans="1:14" ht="14.25" customHeight="1" x14ac:dyDescent="0.3">
      <c r="A12912" t="s">
        <v>11566</v>
      </c>
      <c r="B12912" t="s">
        <v>19</v>
      </c>
      <c r="C12912" t="s">
        <v>20</v>
      </c>
      <c r="D12912">
        <v>2964.03</v>
      </c>
      <c r="E12912">
        <v>0.35</v>
      </c>
      <c r="F12912">
        <f t="shared" si="402"/>
        <v>1037.4105</v>
      </c>
      <c r="G12912">
        <f t="shared" si="403"/>
        <v>1926.6195000000002</v>
      </c>
      <c r="H12912">
        <v>2</v>
      </c>
      <c r="I12912" s="17">
        <v>45431</v>
      </c>
      <c r="J12912" s="17">
        <v>45437</v>
      </c>
      <c r="K12912" t="s">
        <v>21</v>
      </c>
      <c r="L12912" t="s">
        <v>22</v>
      </c>
      <c r="M12912">
        <v>726.29</v>
      </c>
      <c r="N12912" t="s">
        <v>28</v>
      </c>
    </row>
    <row r="12913" spans="1:14" ht="14.25" customHeight="1" x14ac:dyDescent="0.3">
      <c r="A12913" t="s">
        <v>10070</v>
      </c>
      <c r="B12913" t="s">
        <v>41</v>
      </c>
      <c r="C12913" t="s">
        <v>20</v>
      </c>
      <c r="D12913">
        <v>2967.12</v>
      </c>
      <c r="E12913">
        <v>0</v>
      </c>
      <c r="F12913">
        <f t="shared" si="402"/>
        <v>0</v>
      </c>
      <c r="G12913">
        <f t="shared" si="403"/>
        <v>2967.12</v>
      </c>
      <c r="H12913">
        <v>2</v>
      </c>
      <c r="I12913" s="17">
        <v>45202</v>
      </c>
      <c r="J12913" s="17">
        <v>45203</v>
      </c>
      <c r="K12913" t="s">
        <v>31</v>
      </c>
      <c r="L12913" t="s">
        <v>27</v>
      </c>
      <c r="M12913">
        <v>457.63</v>
      </c>
      <c r="N12913" t="s">
        <v>28</v>
      </c>
    </row>
    <row r="12914" spans="1:14" ht="14.25" customHeight="1" x14ac:dyDescent="0.3">
      <c r="A12914" t="s">
        <v>5538</v>
      </c>
      <c r="B12914" t="s">
        <v>25</v>
      </c>
      <c r="C12914" t="s">
        <v>33</v>
      </c>
      <c r="D12914">
        <v>2973.69</v>
      </c>
      <c r="E12914">
        <v>0.26</v>
      </c>
      <c r="F12914">
        <f t="shared" si="402"/>
        <v>773.15940000000001</v>
      </c>
      <c r="G12914">
        <f t="shared" si="403"/>
        <v>2200.5306</v>
      </c>
      <c r="H12914">
        <v>2</v>
      </c>
      <c r="I12914" s="17">
        <v>44956</v>
      </c>
      <c r="J12914" s="17">
        <v>44962</v>
      </c>
      <c r="K12914" t="s">
        <v>15</v>
      </c>
      <c r="L12914" t="s">
        <v>27</v>
      </c>
      <c r="M12914">
        <v>583.02</v>
      </c>
      <c r="N12914" t="s">
        <v>28</v>
      </c>
    </row>
    <row r="12915" spans="1:14" ht="14.25" customHeight="1" x14ac:dyDescent="0.3">
      <c r="A12915" t="s">
        <v>7795</v>
      </c>
      <c r="B12915" t="s">
        <v>13</v>
      </c>
      <c r="C12915" t="s">
        <v>33</v>
      </c>
      <c r="D12915">
        <v>2973.89</v>
      </c>
      <c r="E12915">
        <v>0.34</v>
      </c>
      <c r="F12915">
        <f t="shared" si="402"/>
        <v>1011.1226</v>
      </c>
      <c r="G12915">
        <f t="shared" si="403"/>
        <v>1962.7673999999997</v>
      </c>
      <c r="H12915">
        <v>2</v>
      </c>
      <c r="I12915" s="17">
        <v>45425</v>
      </c>
      <c r="J12915" s="17">
        <v>45426</v>
      </c>
      <c r="K12915" t="s">
        <v>21</v>
      </c>
      <c r="L12915" t="s">
        <v>22</v>
      </c>
      <c r="M12915">
        <v>664.73</v>
      </c>
      <c r="N12915" t="s">
        <v>39</v>
      </c>
    </row>
    <row r="12916" spans="1:14" ht="14.25" customHeight="1" x14ac:dyDescent="0.3">
      <c r="A12916" t="s">
        <v>2518</v>
      </c>
      <c r="B12916" t="s">
        <v>13</v>
      </c>
      <c r="C12916" t="s">
        <v>20</v>
      </c>
      <c r="D12916">
        <v>2975.76</v>
      </c>
      <c r="E12916">
        <v>0.11</v>
      </c>
      <c r="F12916">
        <f t="shared" si="402"/>
        <v>327.33360000000005</v>
      </c>
      <c r="G12916">
        <f t="shared" si="403"/>
        <v>2648.4264000000003</v>
      </c>
      <c r="H12916">
        <v>2</v>
      </c>
      <c r="I12916" s="17">
        <v>45608</v>
      </c>
      <c r="J12916" s="17">
        <v>45615</v>
      </c>
      <c r="K12916" t="s">
        <v>31</v>
      </c>
      <c r="L12916" t="s">
        <v>27</v>
      </c>
      <c r="M12916">
        <v>298.64</v>
      </c>
      <c r="N12916" t="s">
        <v>48</v>
      </c>
    </row>
    <row r="12917" spans="1:14" ht="14.25" customHeight="1" x14ac:dyDescent="0.3">
      <c r="A12917" t="s">
        <v>15376</v>
      </c>
      <c r="B12917" t="s">
        <v>13</v>
      </c>
      <c r="C12917" t="s">
        <v>36</v>
      </c>
      <c r="D12917">
        <v>2978.52</v>
      </c>
      <c r="E12917">
        <v>0.08</v>
      </c>
      <c r="F12917">
        <f t="shared" si="402"/>
        <v>238.2816</v>
      </c>
      <c r="G12917">
        <f t="shared" si="403"/>
        <v>2740.2384000000002</v>
      </c>
      <c r="H12917">
        <v>2</v>
      </c>
      <c r="I12917" s="17">
        <v>45342</v>
      </c>
      <c r="J12917" s="17">
        <v>45349</v>
      </c>
      <c r="K12917" t="s">
        <v>21</v>
      </c>
      <c r="L12917" t="s">
        <v>22</v>
      </c>
      <c r="M12917">
        <v>786.85</v>
      </c>
      <c r="N12917" t="s">
        <v>23</v>
      </c>
    </row>
    <row r="12918" spans="1:14" ht="14.25" customHeight="1" x14ac:dyDescent="0.3">
      <c r="A12918" t="s">
        <v>8878</v>
      </c>
      <c r="B12918" t="s">
        <v>41</v>
      </c>
      <c r="C12918" t="s">
        <v>33</v>
      </c>
      <c r="D12918">
        <v>2986.18</v>
      </c>
      <c r="E12918">
        <v>0.04</v>
      </c>
      <c r="F12918">
        <f t="shared" si="402"/>
        <v>119.4472</v>
      </c>
      <c r="G12918">
        <f t="shared" si="403"/>
        <v>2866.7327999999998</v>
      </c>
      <c r="H12918">
        <v>2</v>
      </c>
      <c r="I12918" s="17">
        <v>44983</v>
      </c>
      <c r="J12918" s="17">
        <v>44988</v>
      </c>
      <c r="K12918" t="s">
        <v>15</v>
      </c>
      <c r="L12918" t="s">
        <v>22</v>
      </c>
      <c r="M12918">
        <v>777.41</v>
      </c>
      <c r="N12918" t="s">
        <v>17</v>
      </c>
    </row>
    <row r="12919" spans="1:14" ht="14.25" customHeight="1" x14ac:dyDescent="0.3">
      <c r="A12919" t="s">
        <v>666</v>
      </c>
      <c r="B12919" t="s">
        <v>25</v>
      </c>
      <c r="C12919" t="s">
        <v>36</v>
      </c>
      <c r="D12919">
        <v>2988.21</v>
      </c>
      <c r="E12919">
        <v>0.47</v>
      </c>
      <c r="F12919">
        <f t="shared" si="402"/>
        <v>1404.4586999999999</v>
      </c>
      <c r="G12919">
        <f t="shared" si="403"/>
        <v>1583.7513000000001</v>
      </c>
      <c r="H12919">
        <v>2</v>
      </c>
      <c r="I12919" s="17">
        <v>45628</v>
      </c>
      <c r="J12919" s="17">
        <v>45634</v>
      </c>
      <c r="K12919" t="s">
        <v>15</v>
      </c>
      <c r="L12919" t="s">
        <v>16</v>
      </c>
      <c r="M12919">
        <v>324.54000000000002</v>
      </c>
      <c r="N12919" t="s">
        <v>48</v>
      </c>
    </row>
    <row r="12920" spans="1:14" ht="14.25" customHeight="1" x14ac:dyDescent="0.3">
      <c r="A12920" t="s">
        <v>9705</v>
      </c>
      <c r="B12920" t="s">
        <v>41</v>
      </c>
      <c r="C12920" t="s">
        <v>14</v>
      </c>
      <c r="D12920">
        <v>2988.42</v>
      </c>
      <c r="E12920">
        <v>0.37</v>
      </c>
      <c r="F12920">
        <f t="shared" si="402"/>
        <v>1105.7154</v>
      </c>
      <c r="G12920">
        <f t="shared" si="403"/>
        <v>1882.7046</v>
      </c>
      <c r="H12920">
        <v>2</v>
      </c>
      <c r="I12920" s="17">
        <v>44948</v>
      </c>
      <c r="J12920" s="17">
        <v>44953</v>
      </c>
      <c r="K12920" t="s">
        <v>21</v>
      </c>
      <c r="L12920" t="s">
        <v>16</v>
      </c>
      <c r="M12920">
        <v>212.96</v>
      </c>
      <c r="N12920" t="s">
        <v>39</v>
      </c>
    </row>
    <row r="12921" spans="1:14" ht="14.25" customHeight="1" x14ac:dyDescent="0.3">
      <c r="A12921" t="s">
        <v>11891</v>
      </c>
      <c r="B12921" t="s">
        <v>41</v>
      </c>
      <c r="C12921" t="s">
        <v>33</v>
      </c>
      <c r="D12921">
        <v>2989.96</v>
      </c>
      <c r="E12921">
        <v>0.38</v>
      </c>
      <c r="F12921">
        <f t="shared" si="402"/>
        <v>1136.1848</v>
      </c>
      <c r="G12921">
        <f t="shared" si="403"/>
        <v>1853.7752</v>
      </c>
      <c r="H12921">
        <v>2</v>
      </c>
      <c r="I12921" s="17">
        <v>45213</v>
      </c>
      <c r="J12921" s="17">
        <v>45214</v>
      </c>
      <c r="K12921" t="s">
        <v>31</v>
      </c>
      <c r="L12921" t="s">
        <v>27</v>
      </c>
      <c r="M12921">
        <v>797.72</v>
      </c>
      <c r="N12921" t="s">
        <v>48</v>
      </c>
    </row>
    <row r="12922" spans="1:14" ht="14.25" customHeight="1" x14ac:dyDescent="0.3">
      <c r="A12922" t="s">
        <v>3848</v>
      </c>
      <c r="B12922" t="s">
        <v>19</v>
      </c>
      <c r="C12922" t="s">
        <v>20</v>
      </c>
      <c r="D12922">
        <v>2992.55</v>
      </c>
      <c r="E12922">
        <v>0.08</v>
      </c>
      <c r="F12922">
        <f t="shared" si="402"/>
        <v>239.40400000000002</v>
      </c>
      <c r="G12922">
        <f t="shared" si="403"/>
        <v>2753.1460000000002</v>
      </c>
      <c r="H12922">
        <v>2</v>
      </c>
      <c r="I12922" s="17">
        <v>45590</v>
      </c>
      <c r="J12922" s="17">
        <v>45594</v>
      </c>
      <c r="K12922" t="s">
        <v>15</v>
      </c>
      <c r="L12922" t="s">
        <v>16</v>
      </c>
      <c r="M12922">
        <v>478.87</v>
      </c>
      <c r="N12922" t="s">
        <v>17</v>
      </c>
    </row>
    <row r="12923" spans="1:14" ht="14.25" customHeight="1" x14ac:dyDescent="0.3">
      <c r="A12923" t="s">
        <v>6494</v>
      </c>
      <c r="B12923" t="s">
        <v>41</v>
      </c>
      <c r="C12923" t="s">
        <v>20</v>
      </c>
      <c r="D12923">
        <v>2997.59</v>
      </c>
      <c r="E12923">
        <v>0.49</v>
      </c>
      <c r="F12923">
        <f t="shared" si="402"/>
        <v>1468.8190999999999</v>
      </c>
      <c r="G12923">
        <f t="shared" si="403"/>
        <v>1528.7709000000002</v>
      </c>
      <c r="H12923">
        <v>2</v>
      </c>
      <c r="I12923" s="17">
        <v>44959</v>
      </c>
      <c r="J12923" s="17">
        <v>44960</v>
      </c>
      <c r="K12923" t="s">
        <v>21</v>
      </c>
      <c r="L12923" t="s">
        <v>22</v>
      </c>
      <c r="M12923">
        <v>470.15</v>
      </c>
      <c r="N12923" t="s">
        <v>17</v>
      </c>
    </row>
    <row r="12924" spans="1:14" ht="14.25" customHeight="1" x14ac:dyDescent="0.3">
      <c r="A12924" t="s">
        <v>13140</v>
      </c>
      <c r="B12924" t="s">
        <v>13</v>
      </c>
      <c r="C12924" t="s">
        <v>36</v>
      </c>
      <c r="D12924">
        <v>2997.65</v>
      </c>
      <c r="E12924">
        <v>0.16</v>
      </c>
      <c r="F12924">
        <f t="shared" si="402"/>
        <v>479.62400000000002</v>
      </c>
      <c r="G12924">
        <f t="shared" si="403"/>
        <v>2518.0259999999998</v>
      </c>
      <c r="H12924">
        <v>2</v>
      </c>
      <c r="I12924" s="17">
        <v>45376</v>
      </c>
      <c r="J12924" s="17">
        <v>45381</v>
      </c>
      <c r="K12924" t="s">
        <v>21</v>
      </c>
      <c r="L12924" t="s">
        <v>27</v>
      </c>
      <c r="M12924">
        <v>863.33</v>
      </c>
      <c r="N12924" t="s">
        <v>28</v>
      </c>
    </row>
    <row r="12925" spans="1:14" ht="14.25" customHeight="1" x14ac:dyDescent="0.3">
      <c r="A12925" t="s">
        <v>8799</v>
      </c>
      <c r="B12925" t="s">
        <v>25</v>
      </c>
      <c r="C12925" t="s">
        <v>36</v>
      </c>
      <c r="D12925">
        <v>2999.02</v>
      </c>
      <c r="E12925">
        <v>0.42</v>
      </c>
      <c r="F12925">
        <f t="shared" si="402"/>
        <v>1259.5883999999999</v>
      </c>
      <c r="G12925">
        <f t="shared" si="403"/>
        <v>1739.4316000000001</v>
      </c>
      <c r="H12925">
        <v>2</v>
      </c>
      <c r="I12925" s="17">
        <v>45433</v>
      </c>
      <c r="J12925" s="17">
        <v>45435</v>
      </c>
      <c r="K12925" t="s">
        <v>15</v>
      </c>
      <c r="L12925" t="s">
        <v>22</v>
      </c>
      <c r="M12925">
        <v>352.23</v>
      </c>
      <c r="N12925" t="s">
        <v>39</v>
      </c>
    </row>
    <row r="12926" spans="1:14" ht="14.25" customHeight="1" x14ac:dyDescent="0.3">
      <c r="A12926" t="s">
        <v>12657</v>
      </c>
      <c r="B12926" t="s">
        <v>19</v>
      </c>
      <c r="C12926" t="s">
        <v>14</v>
      </c>
      <c r="D12926">
        <v>3000.75</v>
      </c>
      <c r="E12926">
        <v>0.37</v>
      </c>
      <c r="F12926">
        <f t="shared" si="402"/>
        <v>1110.2774999999999</v>
      </c>
      <c r="G12926">
        <f t="shared" si="403"/>
        <v>1890.4725000000001</v>
      </c>
      <c r="H12926">
        <v>2</v>
      </c>
      <c r="I12926" s="17">
        <v>45210</v>
      </c>
      <c r="J12926" s="17">
        <v>45213</v>
      </c>
      <c r="K12926" t="s">
        <v>31</v>
      </c>
      <c r="L12926" t="s">
        <v>27</v>
      </c>
      <c r="M12926">
        <v>871.53</v>
      </c>
      <c r="N12926" t="s">
        <v>34</v>
      </c>
    </row>
    <row r="12927" spans="1:14" ht="14.25" customHeight="1" x14ac:dyDescent="0.3">
      <c r="A12927" t="s">
        <v>13619</v>
      </c>
      <c r="B12927" t="s">
        <v>25</v>
      </c>
      <c r="C12927" t="s">
        <v>33</v>
      </c>
      <c r="D12927">
        <v>3002.16</v>
      </c>
      <c r="E12927">
        <v>0.32</v>
      </c>
      <c r="F12927">
        <f t="shared" si="402"/>
        <v>960.69119999999998</v>
      </c>
      <c r="G12927">
        <f t="shared" si="403"/>
        <v>2041.4687999999999</v>
      </c>
      <c r="H12927">
        <v>2</v>
      </c>
      <c r="I12927" s="17">
        <v>45132</v>
      </c>
      <c r="J12927" s="17">
        <v>45137</v>
      </c>
      <c r="K12927" t="s">
        <v>31</v>
      </c>
      <c r="L12927" t="s">
        <v>16</v>
      </c>
      <c r="M12927">
        <v>615.95000000000005</v>
      </c>
      <c r="N12927" t="s">
        <v>48</v>
      </c>
    </row>
    <row r="12928" spans="1:14" ht="14.25" customHeight="1" x14ac:dyDescent="0.3">
      <c r="A12928" t="s">
        <v>2704</v>
      </c>
      <c r="B12928" t="s">
        <v>19</v>
      </c>
      <c r="C12928" t="s">
        <v>33</v>
      </c>
      <c r="D12928">
        <v>3004.78</v>
      </c>
      <c r="E12928">
        <v>0.12</v>
      </c>
      <c r="F12928">
        <f t="shared" si="402"/>
        <v>360.5736</v>
      </c>
      <c r="G12928">
        <f t="shared" si="403"/>
        <v>2644.2064</v>
      </c>
      <c r="H12928">
        <v>2</v>
      </c>
      <c r="I12928" s="17">
        <v>45382</v>
      </c>
      <c r="J12928" s="17">
        <v>45386</v>
      </c>
      <c r="K12928" t="s">
        <v>31</v>
      </c>
      <c r="L12928" t="s">
        <v>22</v>
      </c>
      <c r="M12928">
        <v>685.57</v>
      </c>
      <c r="N12928" t="s">
        <v>34</v>
      </c>
    </row>
    <row r="12929" spans="1:14" ht="14.25" customHeight="1" x14ac:dyDescent="0.3">
      <c r="A12929" t="s">
        <v>5761</v>
      </c>
      <c r="B12929" t="s">
        <v>13</v>
      </c>
      <c r="C12929" t="s">
        <v>33</v>
      </c>
      <c r="D12929">
        <v>3007.31</v>
      </c>
      <c r="E12929">
        <v>0.36</v>
      </c>
      <c r="F12929">
        <f t="shared" si="402"/>
        <v>1082.6315999999999</v>
      </c>
      <c r="G12929">
        <f t="shared" si="403"/>
        <v>1924.6784</v>
      </c>
      <c r="H12929">
        <v>2</v>
      </c>
      <c r="I12929" s="17">
        <v>45413</v>
      </c>
      <c r="J12929" s="17">
        <v>45414</v>
      </c>
      <c r="K12929" t="s">
        <v>15</v>
      </c>
      <c r="L12929" t="s">
        <v>22</v>
      </c>
      <c r="M12929">
        <v>499.32</v>
      </c>
      <c r="N12929" t="s">
        <v>23</v>
      </c>
    </row>
    <row r="12930" spans="1:14" ht="14.25" customHeight="1" x14ac:dyDescent="0.3">
      <c r="A12930" t="s">
        <v>13153</v>
      </c>
      <c r="B12930" t="s">
        <v>25</v>
      </c>
      <c r="C12930" t="s">
        <v>26</v>
      </c>
      <c r="D12930">
        <v>3009.59</v>
      </c>
      <c r="E12930">
        <v>0.06</v>
      </c>
      <c r="F12930">
        <f t="shared" ref="F12930:F12993" si="404">D12930*E12930</f>
        <v>180.5754</v>
      </c>
      <c r="G12930">
        <f t="shared" ref="G12930:G12993" si="405">D12930-F12930</f>
        <v>2829.0146</v>
      </c>
      <c r="H12930">
        <v>2</v>
      </c>
      <c r="I12930" s="17">
        <v>45327</v>
      </c>
      <c r="J12930" s="17">
        <v>45333</v>
      </c>
      <c r="K12930" t="s">
        <v>15</v>
      </c>
      <c r="L12930" t="s">
        <v>16</v>
      </c>
      <c r="M12930">
        <v>678.34</v>
      </c>
      <c r="N12930" t="s">
        <v>34</v>
      </c>
    </row>
    <row r="12931" spans="1:14" ht="14.25" customHeight="1" x14ac:dyDescent="0.3">
      <c r="A12931" t="s">
        <v>3231</v>
      </c>
      <c r="B12931" t="s">
        <v>25</v>
      </c>
      <c r="C12931" t="s">
        <v>14</v>
      </c>
      <c r="D12931">
        <v>3010.95</v>
      </c>
      <c r="E12931">
        <v>0.02</v>
      </c>
      <c r="F12931">
        <f t="shared" si="404"/>
        <v>60.218999999999994</v>
      </c>
      <c r="G12931">
        <f t="shared" si="405"/>
        <v>2950.7309999999998</v>
      </c>
      <c r="H12931">
        <v>2</v>
      </c>
      <c r="I12931" s="17">
        <v>45382</v>
      </c>
      <c r="J12931" s="17">
        <v>45386</v>
      </c>
      <c r="K12931" t="s">
        <v>21</v>
      </c>
      <c r="L12931" t="s">
        <v>16</v>
      </c>
      <c r="M12931">
        <v>570.27</v>
      </c>
      <c r="N12931" t="s">
        <v>28</v>
      </c>
    </row>
    <row r="12932" spans="1:14" ht="14.25" customHeight="1" x14ac:dyDescent="0.3">
      <c r="A12932" t="s">
        <v>10880</v>
      </c>
      <c r="B12932" t="s">
        <v>41</v>
      </c>
      <c r="C12932" t="s">
        <v>26</v>
      </c>
      <c r="D12932">
        <v>3013.78</v>
      </c>
      <c r="E12932">
        <v>0.01</v>
      </c>
      <c r="F12932">
        <f t="shared" si="404"/>
        <v>30.137800000000002</v>
      </c>
      <c r="G12932">
        <f t="shared" si="405"/>
        <v>2983.6422000000002</v>
      </c>
      <c r="H12932">
        <v>2</v>
      </c>
      <c r="I12932" s="17">
        <v>45325</v>
      </c>
      <c r="J12932" s="17">
        <v>45332</v>
      </c>
      <c r="K12932" t="s">
        <v>31</v>
      </c>
      <c r="L12932" t="s">
        <v>27</v>
      </c>
      <c r="M12932">
        <v>492.48</v>
      </c>
      <c r="N12932" t="s">
        <v>39</v>
      </c>
    </row>
    <row r="12933" spans="1:14" ht="14.25" customHeight="1" x14ac:dyDescent="0.3">
      <c r="A12933" t="s">
        <v>674</v>
      </c>
      <c r="B12933" t="s">
        <v>41</v>
      </c>
      <c r="C12933" t="s">
        <v>26</v>
      </c>
      <c r="D12933">
        <v>3021.42</v>
      </c>
      <c r="E12933">
        <v>0.42</v>
      </c>
      <c r="F12933">
        <f t="shared" si="404"/>
        <v>1268.9964</v>
      </c>
      <c r="G12933">
        <f t="shared" si="405"/>
        <v>1752.4236000000001</v>
      </c>
      <c r="H12933">
        <v>2</v>
      </c>
      <c r="I12933" s="17">
        <v>45544</v>
      </c>
      <c r="J12933" s="17">
        <v>45551</v>
      </c>
      <c r="K12933" t="s">
        <v>31</v>
      </c>
      <c r="L12933" t="s">
        <v>27</v>
      </c>
      <c r="M12933">
        <v>623.37</v>
      </c>
      <c r="N12933" t="s">
        <v>34</v>
      </c>
    </row>
    <row r="12934" spans="1:14" ht="14.25" customHeight="1" x14ac:dyDescent="0.3">
      <c r="A12934" t="s">
        <v>6783</v>
      </c>
      <c r="B12934" t="s">
        <v>19</v>
      </c>
      <c r="C12934" t="s">
        <v>20</v>
      </c>
      <c r="D12934">
        <v>3022.79</v>
      </c>
      <c r="E12934">
        <v>0.39</v>
      </c>
      <c r="F12934">
        <f t="shared" si="404"/>
        <v>1178.8881000000001</v>
      </c>
      <c r="G12934">
        <f t="shared" si="405"/>
        <v>1843.9018999999998</v>
      </c>
      <c r="H12934">
        <v>2</v>
      </c>
      <c r="I12934" s="17">
        <v>45039</v>
      </c>
      <c r="J12934" s="17">
        <v>45045</v>
      </c>
      <c r="K12934" t="s">
        <v>21</v>
      </c>
      <c r="L12934" t="s">
        <v>16</v>
      </c>
      <c r="M12934">
        <v>490.56</v>
      </c>
      <c r="N12934" t="s">
        <v>48</v>
      </c>
    </row>
    <row r="12935" spans="1:14" ht="14.25" customHeight="1" x14ac:dyDescent="0.3">
      <c r="A12935" t="s">
        <v>9045</v>
      </c>
      <c r="B12935" t="s">
        <v>41</v>
      </c>
      <c r="C12935" t="s">
        <v>26</v>
      </c>
      <c r="D12935">
        <v>3024.25</v>
      </c>
      <c r="E12935">
        <v>0.25</v>
      </c>
      <c r="F12935">
        <f t="shared" si="404"/>
        <v>756.0625</v>
      </c>
      <c r="G12935">
        <f t="shared" si="405"/>
        <v>2268.1875</v>
      </c>
      <c r="H12935">
        <v>2</v>
      </c>
      <c r="I12935" s="17">
        <v>45612</v>
      </c>
      <c r="J12935" s="17">
        <v>45615</v>
      </c>
      <c r="K12935" t="s">
        <v>15</v>
      </c>
      <c r="L12935" t="s">
        <v>22</v>
      </c>
      <c r="M12935">
        <v>719.59</v>
      </c>
      <c r="N12935" t="s">
        <v>23</v>
      </c>
    </row>
    <row r="12936" spans="1:14" ht="14.25" customHeight="1" x14ac:dyDescent="0.3">
      <c r="A12936" t="s">
        <v>9127</v>
      </c>
      <c r="B12936" t="s">
        <v>13</v>
      </c>
      <c r="C12936" t="s">
        <v>20</v>
      </c>
      <c r="D12936">
        <v>3024.3</v>
      </c>
      <c r="E12936">
        <v>0.24</v>
      </c>
      <c r="F12936">
        <f t="shared" si="404"/>
        <v>725.83199999999999</v>
      </c>
      <c r="G12936">
        <f t="shared" si="405"/>
        <v>2298.4680000000003</v>
      </c>
      <c r="H12936">
        <v>2</v>
      </c>
      <c r="I12936" s="17">
        <v>45249</v>
      </c>
      <c r="J12936" s="17">
        <v>45255</v>
      </c>
      <c r="K12936" t="s">
        <v>31</v>
      </c>
      <c r="L12936" t="s">
        <v>27</v>
      </c>
      <c r="M12936">
        <v>359.53</v>
      </c>
      <c r="N12936" t="s">
        <v>28</v>
      </c>
    </row>
    <row r="12937" spans="1:14" ht="14.25" customHeight="1" x14ac:dyDescent="0.3">
      <c r="A12937" t="s">
        <v>6996</v>
      </c>
      <c r="B12937" t="s">
        <v>25</v>
      </c>
      <c r="C12937" t="s">
        <v>26</v>
      </c>
      <c r="D12937">
        <v>3025.57</v>
      </c>
      <c r="E12937">
        <v>0.25</v>
      </c>
      <c r="F12937">
        <f t="shared" si="404"/>
        <v>756.39250000000004</v>
      </c>
      <c r="G12937">
        <f t="shared" si="405"/>
        <v>2269.1775000000002</v>
      </c>
      <c r="H12937">
        <v>2</v>
      </c>
      <c r="I12937" s="17">
        <v>45082</v>
      </c>
      <c r="J12937" s="17">
        <v>45084</v>
      </c>
      <c r="K12937" t="s">
        <v>15</v>
      </c>
      <c r="L12937" t="s">
        <v>16</v>
      </c>
      <c r="M12937">
        <v>857.95</v>
      </c>
      <c r="N12937" t="s">
        <v>23</v>
      </c>
    </row>
    <row r="12938" spans="1:14" ht="14.25" customHeight="1" x14ac:dyDescent="0.3">
      <c r="A12938" t="s">
        <v>3021</v>
      </c>
      <c r="B12938" t="s">
        <v>13</v>
      </c>
      <c r="C12938" t="s">
        <v>26</v>
      </c>
      <c r="D12938">
        <v>3026.28</v>
      </c>
      <c r="E12938">
        <v>0.02</v>
      </c>
      <c r="F12938">
        <f t="shared" si="404"/>
        <v>60.525600000000004</v>
      </c>
      <c r="G12938">
        <f t="shared" si="405"/>
        <v>2965.7544000000003</v>
      </c>
      <c r="H12938">
        <v>2</v>
      </c>
      <c r="I12938" s="17">
        <v>45394</v>
      </c>
      <c r="J12938" s="17">
        <v>45398</v>
      </c>
      <c r="K12938" t="s">
        <v>21</v>
      </c>
      <c r="L12938" t="s">
        <v>16</v>
      </c>
      <c r="M12938">
        <v>644.80999999999995</v>
      </c>
      <c r="N12938" t="s">
        <v>28</v>
      </c>
    </row>
    <row r="12939" spans="1:14" ht="14.25" customHeight="1" x14ac:dyDescent="0.3">
      <c r="A12939" t="s">
        <v>6129</v>
      </c>
      <c r="B12939" t="s">
        <v>19</v>
      </c>
      <c r="C12939" t="s">
        <v>26</v>
      </c>
      <c r="D12939">
        <v>3032.11</v>
      </c>
      <c r="E12939">
        <v>0.44</v>
      </c>
      <c r="F12939">
        <f t="shared" si="404"/>
        <v>1334.1284000000001</v>
      </c>
      <c r="G12939">
        <f t="shared" si="405"/>
        <v>1697.9816000000001</v>
      </c>
      <c r="H12939">
        <v>2</v>
      </c>
      <c r="I12939" s="17">
        <v>45356</v>
      </c>
      <c r="J12939" s="17">
        <v>45357</v>
      </c>
      <c r="K12939" t="s">
        <v>15</v>
      </c>
      <c r="L12939" t="s">
        <v>16</v>
      </c>
      <c r="M12939">
        <v>312.33</v>
      </c>
      <c r="N12939" t="s">
        <v>39</v>
      </c>
    </row>
    <row r="12940" spans="1:14" ht="14.25" customHeight="1" x14ac:dyDescent="0.3">
      <c r="A12940" t="s">
        <v>6870</v>
      </c>
      <c r="B12940" t="s">
        <v>41</v>
      </c>
      <c r="C12940" t="s">
        <v>33</v>
      </c>
      <c r="D12940">
        <v>3032.62</v>
      </c>
      <c r="E12940">
        <v>0.45</v>
      </c>
      <c r="F12940">
        <f t="shared" si="404"/>
        <v>1364.6790000000001</v>
      </c>
      <c r="G12940">
        <f t="shared" si="405"/>
        <v>1667.9409999999998</v>
      </c>
      <c r="H12940">
        <v>2</v>
      </c>
      <c r="I12940" s="17">
        <v>45347</v>
      </c>
      <c r="J12940" s="17">
        <v>45349</v>
      </c>
      <c r="K12940" t="s">
        <v>31</v>
      </c>
      <c r="L12940" t="s">
        <v>22</v>
      </c>
      <c r="M12940">
        <v>281.31</v>
      </c>
      <c r="N12940" t="s">
        <v>39</v>
      </c>
    </row>
    <row r="12941" spans="1:14" ht="14.25" customHeight="1" x14ac:dyDescent="0.3">
      <c r="A12941" t="s">
        <v>138</v>
      </c>
      <c r="B12941" t="s">
        <v>41</v>
      </c>
      <c r="C12941" t="s">
        <v>33</v>
      </c>
      <c r="D12941">
        <v>3033.06</v>
      </c>
      <c r="E12941">
        <v>0.08</v>
      </c>
      <c r="F12941">
        <f t="shared" si="404"/>
        <v>242.6448</v>
      </c>
      <c r="G12941">
        <f t="shared" si="405"/>
        <v>2790.4151999999999</v>
      </c>
      <c r="H12941">
        <v>2</v>
      </c>
      <c r="I12941" s="17">
        <v>45516</v>
      </c>
      <c r="J12941" s="17">
        <v>45517</v>
      </c>
      <c r="K12941" t="s">
        <v>15</v>
      </c>
      <c r="L12941" t="s">
        <v>22</v>
      </c>
      <c r="M12941">
        <v>587.57000000000005</v>
      </c>
      <c r="N12941" t="s">
        <v>28</v>
      </c>
    </row>
    <row r="12942" spans="1:14" ht="14.25" customHeight="1" x14ac:dyDescent="0.3">
      <c r="A12942" t="s">
        <v>11078</v>
      </c>
      <c r="B12942" t="s">
        <v>25</v>
      </c>
      <c r="C12942" t="s">
        <v>14</v>
      </c>
      <c r="D12942">
        <v>3035.91</v>
      </c>
      <c r="E12942">
        <v>0.31</v>
      </c>
      <c r="F12942">
        <f t="shared" si="404"/>
        <v>941.13209999999992</v>
      </c>
      <c r="G12942">
        <f t="shared" si="405"/>
        <v>2094.7779</v>
      </c>
      <c r="H12942">
        <v>2</v>
      </c>
      <c r="I12942" s="17">
        <v>45575</v>
      </c>
      <c r="J12942" s="17">
        <v>45582</v>
      </c>
      <c r="K12942" t="s">
        <v>15</v>
      </c>
      <c r="L12942" t="s">
        <v>16</v>
      </c>
      <c r="M12942">
        <v>872.94</v>
      </c>
      <c r="N12942" t="s">
        <v>17</v>
      </c>
    </row>
    <row r="12943" spans="1:14" ht="14.25" customHeight="1" x14ac:dyDescent="0.3">
      <c r="A12943" t="s">
        <v>352</v>
      </c>
      <c r="B12943" t="s">
        <v>41</v>
      </c>
      <c r="C12943" t="s">
        <v>20</v>
      </c>
      <c r="D12943">
        <v>3036.94</v>
      </c>
      <c r="E12943">
        <v>0.08</v>
      </c>
      <c r="F12943">
        <f t="shared" si="404"/>
        <v>242.95520000000002</v>
      </c>
      <c r="G12943">
        <f t="shared" si="405"/>
        <v>2793.9848000000002</v>
      </c>
      <c r="H12943">
        <v>2</v>
      </c>
      <c r="I12943" s="17">
        <v>45211</v>
      </c>
      <c r="J12943" s="17">
        <v>45214</v>
      </c>
      <c r="K12943" t="s">
        <v>21</v>
      </c>
      <c r="L12943" t="s">
        <v>16</v>
      </c>
      <c r="M12943">
        <v>697.79</v>
      </c>
      <c r="N12943" t="s">
        <v>48</v>
      </c>
    </row>
    <row r="12944" spans="1:14" ht="14.25" customHeight="1" x14ac:dyDescent="0.3">
      <c r="A12944" t="s">
        <v>2646</v>
      </c>
      <c r="B12944" t="s">
        <v>19</v>
      </c>
      <c r="C12944" t="s">
        <v>20</v>
      </c>
      <c r="D12944">
        <v>3038.22</v>
      </c>
      <c r="E12944">
        <v>0.36</v>
      </c>
      <c r="F12944">
        <f t="shared" si="404"/>
        <v>1093.7592</v>
      </c>
      <c r="G12944">
        <f t="shared" si="405"/>
        <v>1944.4607999999998</v>
      </c>
      <c r="H12944">
        <v>2</v>
      </c>
      <c r="I12944" s="17">
        <v>45466</v>
      </c>
      <c r="J12944" s="17">
        <v>45469</v>
      </c>
      <c r="K12944" t="s">
        <v>15</v>
      </c>
      <c r="L12944" t="s">
        <v>27</v>
      </c>
      <c r="M12944">
        <v>455.18</v>
      </c>
      <c r="N12944" t="s">
        <v>34</v>
      </c>
    </row>
    <row r="12945" spans="1:14" ht="14.25" customHeight="1" x14ac:dyDescent="0.3">
      <c r="A12945" t="s">
        <v>357</v>
      </c>
      <c r="B12945" t="s">
        <v>41</v>
      </c>
      <c r="C12945" t="s">
        <v>26</v>
      </c>
      <c r="D12945">
        <v>3047.3</v>
      </c>
      <c r="E12945">
        <v>0.48</v>
      </c>
      <c r="F12945">
        <f t="shared" si="404"/>
        <v>1462.704</v>
      </c>
      <c r="G12945">
        <f t="shared" si="405"/>
        <v>1584.5960000000002</v>
      </c>
      <c r="H12945">
        <v>2</v>
      </c>
      <c r="I12945" s="17">
        <v>45211</v>
      </c>
      <c r="J12945" s="17">
        <v>45215</v>
      </c>
      <c r="K12945" t="s">
        <v>31</v>
      </c>
      <c r="L12945" t="s">
        <v>27</v>
      </c>
      <c r="M12945">
        <v>797.25</v>
      </c>
      <c r="N12945" t="s">
        <v>39</v>
      </c>
    </row>
    <row r="12946" spans="1:14" ht="14.25" customHeight="1" x14ac:dyDescent="0.3">
      <c r="A12946" t="s">
        <v>989</v>
      </c>
      <c r="B12946" t="s">
        <v>19</v>
      </c>
      <c r="C12946" t="s">
        <v>20</v>
      </c>
      <c r="D12946">
        <v>3053.54</v>
      </c>
      <c r="E12946">
        <v>0.15</v>
      </c>
      <c r="F12946">
        <f t="shared" si="404"/>
        <v>458.03100000000001</v>
      </c>
      <c r="G12946">
        <f t="shared" si="405"/>
        <v>2595.509</v>
      </c>
      <c r="H12946">
        <v>2</v>
      </c>
      <c r="I12946" s="17">
        <v>45427</v>
      </c>
      <c r="J12946" s="17">
        <v>45430</v>
      </c>
      <c r="K12946" t="s">
        <v>31</v>
      </c>
      <c r="L12946" t="s">
        <v>22</v>
      </c>
      <c r="M12946">
        <v>815.03</v>
      </c>
      <c r="N12946" t="s">
        <v>48</v>
      </c>
    </row>
    <row r="12947" spans="1:14" ht="14.25" customHeight="1" x14ac:dyDescent="0.3">
      <c r="A12947" t="s">
        <v>5950</v>
      </c>
      <c r="B12947" t="s">
        <v>41</v>
      </c>
      <c r="C12947" t="s">
        <v>33</v>
      </c>
      <c r="D12947">
        <v>3055.39</v>
      </c>
      <c r="E12947">
        <v>0.31</v>
      </c>
      <c r="F12947">
        <f t="shared" si="404"/>
        <v>947.17089999999996</v>
      </c>
      <c r="G12947">
        <f t="shared" si="405"/>
        <v>2108.2190999999998</v>
      </c>
      <c r="H12947">
        <v>2</v>
      </c>
      <c r="I12947" s="17">
        <v>45557</v>
      </c>
      <c r="J12947" s="17">
        <v>45562</v>
      </c>
      <c r="K12947" t="s">
        <v>31</v>
      </c>
      <c r="L12947" t="s">
        <v>22</v>
      </c>
      <c r="M12947">
        <v>683.12</v>
      </c>
      <c r="N12947" t="s">
        <v>17</v>
      </c>
    </row>
    <row r="12948" spans="1:14" ht="14.25" customHeight="1" x14ac:dyDescent="0.3">
      <c r="A12948" t="s">
        <v>9926</v>
      </c>
      <c r="B12948" t="s">
        <v>41</v>
      </c>
      <c r="C12948" t="s">
        <v>33</v>
      </c>
      <c r="D12948">
        <v>3060.06</v>
      </c>
      <c r="E12948">
        <v>0.28000000000000003</v>
      </c>
      <c r="F12948">
        <f t="shared" si="404"/>
        <v>856.81680000000006</v>
      </c>
      <c r="G12948">
        <f t="shared" si="405"/>
        <v>2203.2431999999999</v>
      </c>
      <c r="H12948">
        <v>2</v>
      </c>
      <c r="I12948" s="17">
        <v>45009</v>
      </c>
      <c r="J12948" s="17">
        <v>45013</v>
      </c>
      <c r="K12948" t="s">
        <v>15</v>
      </c>
      <c r="L12948" t="s">
        <v>27</v>
      </c>
      <c r="M12948">
        <v>350.77</v>
      </c>
      <c r="N12948" t="s">
        <v>48</v>
      </c>
    </row>
    <row r="12949" spans="1:14" ht="14.25" customHeight="1" x14ac:dyDescent="0.3">
      <c r="A12949" t="s">
        <v>724</v>
      </c>
      <c r="B12949" t="s">
        <v>41</v>
      </c>
      <c r="C12949" t="s">
        <v>26</v>
      </c>
      <c r="D12949">
        <v>3061.2</v>
      </c>
      <c r="E12949">
        <v>0.39</v>
      </c>
      <c r="F12949">
        <f t="shared" si="404"/>
        <v>1193.8679999999999</v>
      </c>
      <c r="G12949">
        <f t="shared" si="405"/>
        <v>1867.3319999999999</v>
      </c>
      <c r="H12949">
        <v>2</v>
      </c>
      <c r="I12949" s="17">
        <v>45180</v>
      </c>
      <c r="J12949" s="17">
        <v>45181</v>
      </c>
      <c r="K12949" t="s">
        <v>15</v>
      </c>
      <c r="L12949" t="s">
        <v>27</v>
      </c>
      <c r="M12949">
        <v>308.05</v>
      </c>
      <c r="N12949" t="s">
        <v>39</v>
      </c>
    </row>
    <row r="12950" spans="1:14" ht="14.25" customHeight="1" x14ac:dyDescent="0.3">
      <c r="A12950" t="s">
        <v>13298</v>
      </c>
      <c r="B12950" t="s">
        <v>25</v>
      </c>
      <c r="C12950" t="s">
        <v>33</v>
      </c>
      <c r="D12950">
        <v>3065.11</v>
      </c>
      <c r="E12950">
        <v>0.34</v>
      </c>
      <c r="F12950">
        <f t="shared" si="404"/>
        <v>1042.1374000000001</v>
      </c>
      <c r="G12950">
        <f t="shared" si="405"/>
        <v>2022.9726000000001</v>
      </c>
      <c r="H12950">
        <v>2</v>
      </c>
      <c r="I12950" s="17">
        <v>45447</v>
      </c>
      <c r="J12950" s="17">
        <v>45448</v>
      </c>
      <c r="K12950" t="s">
        <v>31</v>
      </c>
      <c r="L12950" t="s">
        <v>16</v>
      </c>
      <c r="M12950">
        <v>741.13</v>
      </c>
      <c r="N12950" t="s">
        <v>48</v>
      </c>
    </row>
    <row r="12951" spans="1:14" ht="14.25" customHeight="1" x14ac:dyDescent="0.3">
      <c r="A12951" t="s">
        <v>14691</v>
      </c>
      <c r="B12951" t="s">
        <v>41</v>
      </c>
      <c r="C12951" t="s">
        <v>20</v>
      </c>
      <c r="D12951">
        <v>3070.12</v>
      </c>
      <c r="E12951">
        <v>0.31</v>
      </c>
      <c r="F12951">
        <f t="shared" si="404"/>
        <v>951.73719999999992</v>
      </c>
      <c r="G12951">
        <f t="shared" si="405"/>
        <v>2118.3827999999999</v>
      </c>
      <c r="H12951">
        <v>2</v>
      </c>
      <c r="I12951" s="17">
        <v>45332</v>
      </c>
      <c r="J12951" s="17">
        <v>45336</v>
      </c>
      <c r="K12951" t="s">
        <v>21</v>
      </c>
      <c r="L12951" t="s">
        <v>16</v>
      </c>
      <c r="M12951">
        <v>783.74</v>
      </c>
      <c r="N12951" t="s">
        <v>39</v>
      </c>
    </row>
    <row r="12952" spans="1:14" ht="14.25" customHeight="1" x14ac:dyDescent="0.3">
      <c r="A12952" t="s">
        <v>9729</v>
      </c>
      <c r="B12952" t="s">
        <v>13</v>
      </c>
      <c r="C12952" t="s">
        <v>36</v>
      </c>
      <c r="D12952">
        <v>3071.2</v>
      </c>
      <c r="E12952">
        <v>0.42</v>
      </c>
      <c r="F12952">
        <f t="shared" si="404"/>
        <v>1289.9039999999998</v>
      </c>
      <c r="G12952">
        <f t="shared" si="405"/>
        <v>1781.296</v>
      </c>
      <c r="H12952">
        <v>2</v>
      </c>
      <c r="I12952" s="17">
        <v>45641</v>
      </c>
      <c r="J12952" s="17">
        <v>45647</v>
      </c>
      <c r="K12952" t="s">
        <v>31</v>
      </c>
      <c r="L12952" t="s">
        <v>16</v>
      </c>
      <c r="M12952">
        <v>600.4</v>
      </c>
      <c r="N12952" t="s">
        <v>39</v>
      </c>
    </row>
    <row r="12953" spans="1:14" ht="14.25" customHeight="1" x14ac:dyDescent="0.3">
      <c r="A12953" t="s">
        <v>278</v>
      </c>
      <c r="B12953" t="s">
        <v>41</v>
      </c>
      <c r="C12953" t="s">
        <v>20</v>
      </c>
      <c r="D12953">
        <v>3074.3</v>
      </c>
      <c r="E12953">
        <v>0.28999999999999998</v>
      </c>
      <c r="F12953">
        <f t="shared" si="404"/>
        <v>891.54700000000003</v>
      </c>
      <c r="G12953">
        <f t="shared" si="405"/>
        <v>2182.7530000000002</v>
      </c>
      <c r="H12953">
        <v>2</v>
      </c>
      <c r="I12953" s="17">
        <v>45504</v>
      </c>
      <c r="J12953" s="17">
        <v>45508</v>
      </c>
      <c r="K12953" t="s">
        <v>21</v>
      </c>
      <c r="L12953" t="s">
        <v>27</v>
      </c>
      <c r="M12953">
        <v>656.86</v>
      </c>
      <c r="N12953" t="s">
        <v>17</v>
      </c>
    </row>
    <row r="12954" spans="1:14" ht="14.25" customHeight="1" x14ac:dyDescent="0.3">
      <c r="A12954" t="s">
        <v>10847</v>
      </c>
      <c r="B12954" t="s">
        <v>25</v>
      </c>
      <c r="C12954" t="s">
        <v>33</v>
      </c>
      <c r="D12954">
        <v>3076.68</v>
      </c>
      <c r="E12954">
        <v>0.09</v>
      </c>
      <c r="F12954">
        <f t="shared" si="404"/>
        <v>276.90119999999996</v>
      </c>
      <c r="G12954">
        <f t="shared" si="405"/>
        <v>2799.7788</v>
      </c>
      <c r="H12954">
        <v>2</v>
      </c>
      <c r="I12954" s="17">
        <v>45315</v>
      </c>
      <c r="J12954" s="17">
        <v>45320</v>
      </c>
      <c r="K12954" t="s">
        <v>21</v>
      </c>
      <c r="L12954" t="s">
        <v>16</v>
      </c>
      <c r="M12954">
        <v>219.61</v>
      </c>
      <c r="N12954" t="s">
        <v>48</v>
      </c>
    </row>
    <row r="12955" spans="1:14" ht="14.25" customHeight="1" x14ac:dyDescent="0.3">
      <c r="A12955" t="s">
        <v>9233</v>
      </c>
      <c r="B12955" t="s">
        <v>13</v>
      </c>
      <c r="C12955" t="s">
        <v>20</v>
      </c>
      <c r="D12955">
        <v>3078.41</v>
      </c>
      <c r="E12955">
        <v>0.18</v>
      </c>
      <c r="F12955">
        <f t="shared" si="404"/>
        <v>554.11379999999997</v>
      </c>
      <c r="G12955">
        <f t="shared" si="405"/>
        <v>2524.2961999999998</v>
      </c>
      <c r="H12955">
        <v>2</v>
      </c>
      <c r="I12955" s="17">
        <v>45021</v>
      </c>
      <c r="J12955" s="17">
        <v>45024</v>
      </c>
      <c r="K12955" t="s">
        <v>15</v>
      </c>
      <c r="L12955" t="s">
        <v>22</v>
      </c>
      <c r="M12955">
        <v>556.53</v>
      </c>
      <c r="N12955" t="s">
        <v>23</v>
      </c>
    </row>
    <row r="12956" spans="1:14" ht="14.25" customHeight="1" x14ac:dyDescent="0.3">
      <c r="A12956" t="s">
        <v>6809</v>
      </c>
      <c r="B12956" t="s">
        <v>19</v>
      </c>
      <c r="C12956" t="s">
        <v>14</v>
      </c>
      <c r="D12956">
        <v>3083.77</v>
      </c>
      <c r="E12956">
        <v>0.05</v>
      </c>
      <c r="F12956">
        <f t="shared" si="404"/>
        <v>154.1885</v>
      </c>
      <c r="G12956">
        <f t="shared" si="405"/>
        <v>2929.5814999999998</v>
      </c>
      <c r="H12956">
        <v>2</v>
      </c>
      <c r="I12956" s="17">
        <v>45194</v>
      </c>
      <c r="J12956" s="17">
        <v>45200</v>
      </c>
      <c r="K12956" t="s">
        <v>21</v>
      </c>
      <c r="L12956" t="s">
        <v>27</v>
      </c>
      <c r="M12956">
        <v>582.34</v>
      </c>
      <c r="N12956" t="s">
        <v>28</v>
      </c>
    </row>
    <row r="12957" spans="1:14" ht="14.25" customHeight="1" x14ac:dyDescent="0.3">
      <c r="A12957" t="s">
        <v>8349</v>
      </c>
      <c r="B12957" t="s">
        <v>13</v>
      </c>
      <c r="C12957" t="s">
        <v>33</v>
      </c>
      <c r="D12957">
        <v>3086.5</v>
      </c>
      <c r="E12957">
        <v>0.5</v>
      </c>
      <c r="F12957">
        <f t="shared" si="404"/>
        <v>1543.25</v>
      </c>
      <c r="G12957">
        <f t="shared" si="405"/>
        <v>1543.25</v>
      </c>
      <c r="H12957">
        <v>2</v>
      </c>
      <c r="I12957" s="17">
        <v>45537</v>
      </c>
      <c r="J12957" s="17">
        <v>45544</v>
      </c>
      <c r="K12957" t="s">
        <v>21</v>
      </c>
      <c r="L12957" t="s">
        <v>22</v>
      </c>
      <c r="M12957">
        <v>677.05</v>
      </c>
      <c r="N12957" t="s">
        <v>48</v>
      </c>
    </row>
    <row r="12958" spans="1:14" ht="14.25" customHeight="1" x14ac:dyDescent="0.3">
      <c r="A12958" t="s">
        <v>10925</v>
      </c>
      <c r="B12958" t="s">
        <v>19</v>
      </c>
      <c r="C12958" t="s">
        <v>14</v>
      </c>
      <c r="D12958">
        <v>3092.02</v>
      </c>
      <c r="E12958">
        <v>0.23</v>
      </c>
      <c r="F12958">
        <f t="shared" si="404"/>
        <v>711.16460000000006</v>
      </c>
      <c r="G12958">
        <f t="shared" si="405"/>
        <v>2380.8553999999999</v>
      </c>
      <c r="H12958">
        <v>2</v>
      </c>
      <c r="I12958" s="17">
        <v>45311</v>
      </c>
      <c r="J12958" s="17">
        <v>45316</v>
      </c>
      <c r="K12958" t="s">
        <v>21</v>
      </c>
      <c r="L12958" t="s">
        <v>16</v>
      </c>
      <c r="M12958">
        <v>887.58</v>
      </c>
      <c r="N12958" t="s">
        <v>28</v>
      </c>
    </row>
    <row r="12959" spans="1:14" ht="14.25" customHeight="1" x14ac:dyDescent="0.3">
      <c r="A12959" t="s">
        <v>3278</v>
      </c>
      <c r="B12959" t="s">
        <v>41</v>
      </c>
      <c r="C12959" t="s">
        <v>14</v>
      </c>
      <c r="D12959">
        <v>3097.19</v>
      </c>
      <c r="E12959">
        <v>0.22</v>
      </c>
      <c r="F12959">
        <f t="shared" si="404"/>
        <v>681.3818</v>
      </c>
      <c r="G12959">
        <f t="shared" si="405"/>
        <v>2415.8081999999999</v>
      </c>
      <c r="H12959">
        <v>2</v>
      </c>
      <c r="I12959" s="17">
        <v>45512</v>
      </c>
      <c r="J12959" s="17">
        <v>45517</v>
      </c>
      <c r="K12959" t="s">
        <v>31</v>
      </c>
      <c r="L12959" t="s">
        <v>16</v>
      </c>
      <c r="M12959">
        <v>563.96</v>
      </c>
      <c r="N12959" t="s">
        <v>48</v>
      </c>
    </row>
    <row r="12960" spans="1:14" ht="14.25" customHeight="1" x14ac:dyDescent="0.3">
      <c r="A12960" t="s">
        <v>9988</v>
      </c>
      <c r="B12960" t="s">
        <v>19</v>
      </c>
      <c r="C12960" t="s">
        <v>26</v>
      </c>
      <c r="D12960">
        <v>3111.16</v>
      </c>
      <c r="E12960">
        <v>0.03</v>
      </c>
      <c r="F12960">
        <f t="shared" si="404"/>
        <v>93.334799999999987</v>
      </c>
      <c r="G12960">
        <f t="shared" si="405"/>
        <v>3017.8251999999998</v>
      </c>
      <c r="H12960">
        <v>2</v>
      </c>
      <c r="I12960" s="17">
        <v>45395</v>
      </c>
      <c r="J12960" s="17">
        <v>45402</v>
      </c>
      <c r="K12960" t="s">
        <v>15</v>
      </c>
      <c r="L12960" t="s">
        <v>16</v>
      </c>
      <c r="M12960">
        <v>800.21</v>
      </c>
      <c r="N12960" t="s">
        <v>28</v>
      </c>
    </row>
    <row r="12961" spans="1:14" ht="14.25" customHeight="1" x14ac:dyDescent="0.3">
      <c r="A12961" t="s">
        <v>1590</v>
      </c>
      <c r="B12961" t="s">
        <v>13</v>
      </c>
      <c r="C12961" t="s">
        <v>20</v>
      </c>
      <c r="D12961">
        <v>3111.19</v>
      </c>
      <c r="E12961">
        <v>0.28999999999999998</v>
      </c>
      <c r="F12961">
        <f t="shared" si="404"/>
        <v>902.24509999999998</v>
      </c>
      <c r="G12961">
        <f t="shared" si="405"/>
        <v>2208.9449</v>
      </c>
      <c r="H12961">
        <v>2</v>
      </c>
      <c r="I12961" s="17">
        <v>45558</v>
      </c>
      <c r="J12961" s="17">
        <v>45563</v>
      </c>
      <c r="K12961" t="s">
        <v>15</v>
      </c>
      <c r="L12961" t="s">
        <v>16</v>
      </c>
      <c r="M12961">
        <v>638.37</v>
      </c>
      <c r="N12961" t="s">
        <v>48</v>
      </c>
    </row>
    <row r="12962" spans="1:14" ht="14.25" customHeight="1" x14ac:dyDescent="0.3">
      <c r="A12962" t="s">
        <v>8852</v>
      </c>
      <c r="B12962" t="s">
        <v>19</v>
      </c>
      <c r="C12962" t="s">
        <v>36</v>
      </c>
      <c r="D12962">
        <v>3113.6</v>
      </c>
      <c r="E12962">
        <v>0.08</v>
      </c>
      <c r="F12962">
        <f t="shared" si="404"/>
        <v>249.08799999999999</v>
      </c>
      <c r="G12962">
        <f t="shared" si="405"/>
        <v>2864.5119999999997</v>
      </c>
      <c r="H12962">
        <v>2</v>
      </c>
      <c r="I12962" s="17">
        <v>45337</v>
      </c>
      <c r="J12962" s="17">
        <v>45338</v>
      </c>
      <c r="K12962" t="s">
        <v>21</v>
      </c>
      <c r="L12962" t="s">
        <v>22</v>
      </c>
      <c r="M12962">
        <v>579.62</v>
      </c>
      <c r="N12962" t="s">
        <v>48</v>
      </c>
    </row>
    <row r="12963" spans="1:14" ht="14.25" customHeight="1" x14ac:dyDescent="0.3">
      <c r="A12963" t="s">
        <v>5590</v>
      </c>
      <c r="B12963" t="s">
        <v>19</v>
      </c>
      <c r="C12963" t="s">
        <v>33</v>
      </c>
      <c r="D12963">
        <v>3114.43</v>
      </c>
      <c r="E12963">
        <v>0.08</v>
      </c>
      <c r="F12963">
        <f t="shared" si="404"/>
        <v>249.15439999999998</v>
      </c>
      <c r="G12963">
        <f t="shared" si="405"/>
        <v>2865.2755999999999</v>
      </c>
      <c r="H12963">
        <v>2</v>
      </c>
      <c r="I12963" s="17">
        <v>45035</v>
      </c>
      <c r="J12963" s="17">
        <v>45042</v>
      </c>
      <c r="K12963" t="s">
        <v>21</v>
      </c>
      <c r="L12963" t="s">
        <v>22</v>
      </c>
      <c r="M12963">
        <v>868.8</v>
      </c>
      <c r="N12963" t="s">
        <v>17</v>
      </c>
    </row>
    <row r="12964" spans="1:14" ht="14.25" customHeight="1" x14ac:dyDescent="0.3">
      <c r="A12964" t="s">
        <v>6867</v>
      </c>
      <c r="B12964" t="s">
        <v>19</v>
      </c>
      <c r="C12964" t="s">
        <v>36</v>
      </c>
      <c r="D12964">
        <v>3119.8</v>
      </c>
      <c r="E12964">
        <v>0.1</v>
      </c>
      <c r="F12964">
        <f t="shared" si="404"/>
        <v>311.98</v>
      </c>
      <c r="G12964">
        <f t="shared" si="405"/>
        <v>2807.82</v>
      </c>
      <c r="H12964">
        <v>2</v>
      </c>
      <c r="I12964" s="17">
        <v>45071</v>
      </c>
      <c r="J12964" s="17">
        <v>45072</v>
      </c>
      <c r="K12964" t="s">
        <v>15</v>
      </c>
      <c r="L12964" t="s">
        <v>27</v>
      </c>
      <c r="M12964">
        <v>856.42</v>
      </c>
      <c r="N12964" t="s">
        <v>48</v>
      </c>
    </row>
    <row r="12965" spans="1:14" ht="14.25" customHeight="1" x14ac:dyDescent="0.3">
      <c r="A12965" t="s">
        <v>12170</v>
      </c>
      <c r="B12965" t="s">
        <v>41</v>
      </c>
      <c r="C12965" t="s">
        <v>14</v>
      </c>
      <c r="D12965">
        <v>3120.45</v>
      </c>
      <c r="E12965">
        <v>7.0000000000000007E-2</v>
      </c>
      <c r="F12965">
        <f t="shared" si="404"/>
        <v>218.4315</v>
      </c>
      <c r="G12965">
        <f t="shared" si="405"/>
        <v>2902.0184999999997</v>
      </c>
      <c r="H12965">
        <v>2</v>
      </c>
      <c r="I12965" s="17">
        <v>45485</v>
      </c>
      <c r="J12965" s="17">
        <v>45490</v>
      </c>
      <c r="K12965" t="s">
        <v>21</v>
      </c>
      <c r="L12965" t="s">
        <v>16</v>
      </c>
      <c r="M12965">
        <v>304.87</v>
      </c>
      <c r="N12965" t="s">
        <v>34</v>
      </c>
    </row>
    <row r="12966" spans="1:14" ht="14.25" customHeight="1" x14ac:dyDescent="0.3">
      <c r="A12966" t="s">
        <v>12300</v>
      </c>
      <c r="B12966" t="s">
        <v>19</v>
      </c>
      <c r="C12966" t="s">
        <v>14</v>
      </c>
      <c r="D12966">
        <v>3121.41</v>
      </c>
      <c r="E12966">
        <v>0.12</v>
      </c>
      <c r="F12966">
        <f t="shared" si="404"/>
        <v>374.56919999999997</v>
      </c>
      <c r="G12966">
        <f t="shared" si="405"/>
        <v>2746.8407999999999</v>
      </c>
      <c r="H12966">
        <v>2</v>
      </c>
      <c r="I12966" s="17">
        <v>44982</v>
      </c>
      <c r="J12966" s="17">
        <v>44983</v>
      </c>
      <c r="K12966" t="s">
        <v>31</v>
      </c>
      <c r="L12966" t="s">
        <v>22</v>
      </c>
      <c r="M12966">
        <v>673.39</v>
      </c>
      <c r="N12966" t="s">
        <v>39</v>
      </c>
    </row>
    <row r="12967" spans="1:14" ht="14.25" customHeight="1" x14ac:dyDescent="0.3">
      <c r="A12967" t="s">
        <v>13445</v>
      </c>
      <c r="B12967" t="s">
        <v>25</v>
      </c>
      <c r="C12967" t="s">
        <v>33</v>
      </c>
      <c r="D12967">
        <v>3121.96</v>
      </c>
      <c r="E12967">
        <v>0.08</v>
      </c>
      <c r="F12967">
        <f t="shared" si="404"/>
        <v>249.7568</v>
      </c>
      <c r="G12967">
        <f t="shared" si="405"/>
        <v>2872.2031999999999</v>
      </c>
      <c r="H12967">
        <v>2</v>
      </c>
      <c r="I12967" s="17">
        <v>45289</v>
      </c>
      <c r="J12967" s="17">
        <v>45292</v>
      </c>
      <c r="K12967" t="s">
        <v>21</v>
      </c>
      <c r="L12967" t="s">
        <v>22</v>
      </c>
      <c r="M12967">
        <v>540.45000000000005</v>
      </c>
      <c r="N12967" t="s">
        <v>48</v>
      </c>
    </row>
    <row r="12968" spans="1:14" ht="14.25" customHeight="1" x14ac:dyDescent="0.3">
      <c r="A12968" t="s">
        <v>13987</v>
      </c>
      <c r="B12968" t="s">
        <v>25</v>
      </c>
      <c r="C12968" t="s">
        <v>20</v>
      </c>
      <c r="D12968">
        <v>3123.26</v>
      </c>
      <c r="E12968">
        <v>0.12</v>
      </c>
      <c r="F12968">
        <f t="shared" si="404"/>
        <v>374.7912</v>
      </c>
      <c r="G12968">
        <f t="shared" si="405"/>
        <v>2748.4688000000001</v>
      </c>
      <c r="H12968">
        <v>2</v>
      </c>
      <c r="I12968" s="17">
        <v>45131</v>
      </c>
      <c r="J12968" s="17">
        <v>45135</v>
      </c>
      <c r="K12968" t="s">
        <v>15</v>
      </c>
      <c r="L12968" t="s">
        <v>27</v>
      </c>
      <c r="M12968">
        <v>297.8</v>
      </c>
      <c r="N12968" t="s">
        <v>23</v>
      </c>
    </row>
    <row r="12969" spans="1:14" ht="14.25" customHeight="1" x14ac:dyDescent="0.3">
      <c r="A12969" t="s">
        <v>438</v>
      </c>
      <c r="B12969" t="s">
        <v>19</v>
      </c>
      <c r="C12969" t="s">
        <v>26</v>
      </c>
      <c r="D12969">
        <v>3129.74</v>
      </c>
      <c r="E12969">
        <v>0.09</v>
      </c>
      <c r="F12969">
        <f t="shared" si="404"/>
        <v>281.67659999999995</v>
      </c>
      <c r="G12969">
        <f t="shared" si="405"/>
        <v>2848.0634</v>
      </c>
      <c r="H12969">
        <v>2</v>
      </c>
      <c r="I12969" s="17">
        <v>45311</v>
      </c>
      <c r="J12969" s="17">
        <v>45313</v>
      </c>
      <c r="K12969" t="s">
        <v>21</v>
      </c>
      <c r="L12969" t="s">
        <v>22</v>
      </c>
      <c r="M12969">
        <v>398.59</v>
      </c>
      <c r="N12969" t="s">
        <v>39</v>
      </c>
    </row>
    <row r="12970" spans="1:14" ht="14.25" customHeight="1" x14ac:dyDescent="0.3">
      <c r="A12970" t="s">
        <v>2804</v>
      </c>
      <c r="B12970" t="s">
        <v>25</v>
      </c>
      <c r="C12970" t="s">
        <v>26</v>
      </c>
      <c r="D12970">
        <v>3131.82</v>
      </c>
      <c r="E12970">
        <v>0.18</v>
      </c>
      <c r="F12970">
        <f t="shared" si="404"/>
        <v>563.72760000000005</v>
      </c>
      <c r="G12970">
        <f t="shared" si="405"/>
        <v>2568.0924</v>
      </c>
      <c r="H12970">
        <v>2</v>
      </c>
      <c r="I12970" s="17">
        <v>45438</v>
      </c>
      <c r="J12970" s="17">
        <v>45441</v>
      </c>
      <c r="K12970" t="s">
        <v>15</v>
      </c>
      <c r="L12970" t="s">
        <v>22</v>
      </c>
      <c r="M12970">
        <v>290.35000000000002</v>
      </c>
      <c r="N12970" t="s">
        <v>34</v>
      </c>
    </row>
    <row r="12971" spans="1:14" ht="14.25" customHeight="1" x14ac:dyDescent="0.3">
      <c r="A12971" t="s">
        <v>12299</v>
      </c>
      <c r="B12971" t="s">
        <v>41</v>
      </c>
      <c r="C12971" t="s">
        <v>20</v>
      </c>
      <c r="D12971">
        <v>3133.28</v>
      </c>
      <c r="E12971">
        <v>0.43</v>
      </c>
      <c r="F12971">
        <f t="shared" si="404"/>
        <v>1347.3104000000001</v>
      </c>
      <c r="G12971">
        <f t="shared" si="405"/>
        <v>1785.9696000000001</v>
      </c>
      <c r="H12971">
        <v>2</v>
      </c>
      <c r="I12971" s="17">
        <v>45472</v>
      </c>
      <c r="J12971" s="17">
        <v>45473</v>
      </c>
      <c r="K12971" t="s">
        <v>31</v>
      </c>
      <c r="L12971" t="s">
        <v>16</v>
      </c>
      <c r="M12971">
        <v>816.98</v>
      </c>
      <c r="N12971" t="s">
        <v>39</v>
      </c>
    </row>
    <row r="12972" spans="1:14" ht="14.25" customHeight="1" x14ac:dyDescent="0.3">
      <c r="A12972" t="s">
        <v>9322</v>
      </c>
      <c r="B12972" t="s">
        <v>25</v>
      </c>
      <c r="C12972" t="s">
        <v>26</v>
      </c>
      <c r="D12972">
        <v>3142.22</v>
      </c>
      <c r="E12972">
        <v>0.35</v>
      </c>
      <c r="F12972">
        <f t="shared" si="404"/>
        <v>1099.7769999999998</v>
      </c>
      <c r="G12972">
        <f t="shared" si="405"/>
        <v>2042.443</v>
      </c>
      <c r="H12972">
        <v>2</v>
      </c>
      <c r="I12972" s="17">
        <v>45289</v>
      </c>
      <c r="J12972" s="17">
        <v>45296</v>
      </c>
      <c r="K12972" t="s">
        <v>31</v>
      </c>
      <c r="L12972" t="s">
        <v>16</v>
      </c>
      <c r="M12972">
        <v>291.82</v>
      </c>
      <c r="N12972" t="s">
        <v>23</v>
      </c>
    </row>
    <row r="12973" spans="1:14" ht="14.25" customHeight="1" x14ac:dyDescent="0.3">
      <c r="A12973" t="s">
        <v>5235</v>
      </c>
      <c r="B12973" t="s">
        <v>13</v>
      </c>
      <c r="C12973" t="s">
        <v>33</v>
      </c>
      <c r="D12973">
        <v>3143.85</v>
      </c>
      <c r="E12973">
        <v>0.21</v>
      </c>
      <c r="F12973">
        <f t="shared" si="404"/>
        <v>660.20849999999996</v>
      </c>
      <c r="G12973">
        <f t="shared" si="405"/>
        <v>2483.6414999999997</v>
      </c>
      <c r="H12973">
        <v>2</v>
      </c>
      <c r="I12973" s="17">
        <v>44959</v>
      </c>
      <c r="J12973" s="17">
        <v>44961</v>
      </c>
      <c r="K12973" t="s">
        <v>21</v>
      </c>
      <c r="L12973" t="s">
        <v>16</v>
      </c>
      <c r="M12973">
        <v>856.93</v>
      </c>
      <c r="N12973" t="s">
        <v>39</v>
      </c>
    </row>
    <row r="12974" spans="1:14" ht="14.25" customHeight="1" x14ac:dyDescent="0.3">
      <c r="A12974" t="s">
        <v>10439</v>
      </c>
      <c r="B12974" t="s">
        <v>19</v>
      </c>
      <c r="C12974" t="s">
        <v>20</v>
      </c>
      <c r="D12974">
        <v>3144.73</v>
      </c>
      <c r="E12974">
        <v>0.3</v>
      </c>
      <c r="F12974">
        <f t="shared" si="404"/>
        <v>943.41899999999998</v>
      </c>
      <c r="G12974">
        <f t="shared" si="405"/>
        <v>2201.3110000000001</v>
      </c>
      <c r="H12974">
        <v>2</v>
      </c>
      <c r="I12974" s="17">
        <v>45519</v>
      </c>
      <c r="J12974" s="17">
        <v>45523</v>
      </c>
      <c r="K12974" t="s">
        <v>31</v>
      </c>
      <c r="L12974" t="s">
        <v>16</v>
      </c>
      <c r="M12974">
        <v>664.33</v>
      </c>
      <c r="N12974" t="s">
        <v>17</v>
      </c>
    </row>
    <row r="12975" spans="1:14" ht="14.25" customHeight="1" x14ac:dyDescent="0.3">
      <c r="A12975" t="s">
        <v>4541</v>
      </c>
      <c r="B12975" t="s">
        <v>19</v>
      </c>
      <c r="C12975" t="s">
        <v>14</v>
      </c>
      <c r="D12975">
        <v>3155.84</v>
      </c>
      <c r="E12975">
        <v>0.02</v>
      </c>
      <c r="F12975">
        <f t="shared" si="404"/>
        <v>63.116800000000005</v>
      </c>
      <c r="G12975">
        <f t="shared" si="405"/>
        <v>3092.7232000000004</v>
      </c>
      <c r="H12975">
        <v>2</v>
      </c>
      <c r="I12975" s="17">
        <v>45165</v>
      </c>
      <c r="J12975" s="17">
        <v>45168</v>
      </c>
      <c r="K12975" t="s">
        <v>15</v>
      </c>
      <c r="L12975" t="s">
        <v>16</v>
      </c>
      <c r="M12975">
        <v>359.12</v>
      </c>
      <c r="N12975" t="s">
        <v>17</v>
      </c>
    </row>
    <row r="12976" spans="1:14" ht="14.25" customHeight="1" x14ac:dyDescent="0.3">
      <c r="A12976" t="s">
        <v>12311</v>
      </c>
      <c r="B12976" t="s">
        <v>41</v>
      </c>
      <c r="C12976" t="s">
        <v>33</v>
      </c>
      <c r="D12976">
        <v>3155.88</v>
      </c>
      <c r="E12976">
        <v>0.15</v>
      </c>
      <c r="F12976">
        <f t="shared" si="404"/>
        <v>473.38200000000001</v>
      </c>
      <c r="G12976">
        <f t="shared" si="405"/>
        <v>2682.498</v>
      </c>
      <c r="H12976">
        <v>2</v>
      </c>
      <c r="I12976" s="17">
        <v>45367</v>
      </c>
      <c r="J12976" s="17">
        <v>45369</v>
      </c>
      <c r="K12976" t="s">
        <v>15</v>
      </c>
      <c r="L12976" t="s">
        <v>27</v>
      </c>
      <c r="M12976">
        <v>742.17</v>
      </c>
      <c r="N12976" t="s">
        <v>23</v>
      </c>
    </row>
    <row r="12977" spans="1:14" ht="14.25" customHeight="1" x14ac:dyDescent="0.3">
      <c r="A12977" t="s">
        <v>13173</v>
      </c>
      <c r="B12977" t="s">
        <v>13</v>
      </c>
      <c r="C12977" t="s">
        <v>14</v>
      </c>
      <c r="D12977">
        <v>3156.85</v>
      </c>
      <c r="E12977">
        <v>0.28000000000000003</v>
      </c>
      <c r="F12977">
        <f t="shared" si="404"/>
        <v>883.91800000000001</v>
      </c>
      <c r="G12977">
        <f t="shared" si="405"/>
        <v>2272.9319999999998</v>
      </c>
      <c r="H12977">
        <v>2</v>
      </c>
      <c r="I12977" s="17">
        <v>45570</v>
      </c>
      <c r="J12977" s="17">
        <v>45574</v>
      </c>
      <c r="K12977" t="s">
        <v>15</v>
      </c>
      <c r="L12977" t="s">
        <v>27</v>
      </c>
      <c r="M12977">
        <v>250.73</v>
      </c>
      <c r="N12977" t="s">
        <v>28</v>
      </c>
    </row>
    <row r="12978" spans="1:14" ht="14.25" customHeight="1" x14ac:dyDescent="0.3">
      <c r="A12978" t="s">
        <v>8962</v>
      </c>
      <c r="B12978" t="s">
        <v>13</v>
      </c>
      <c r="C12978" t="s">
        <v>20</v>
      </c>
      <c r="D12978">
        <v>3158.04</v>
      </c>
      <c r="E12978">
        <v>0.31</v>
      </c>
      <c r="F12978">
        <f t="shared" si="404"/>
        <v>978.99239999999998</v>
      </c>
      <c r="G12978">
        <f t="shared" si="405"/>
        <v>2179.0475999999999</v>
      </c>
      <c r="H12978">
        <v>2</v>
      </c>
      <c r="I12978" s="17">
        <v>45625</v>
      </c>
      <c r="J12978" s="17">
        <v>45628</v>
      </c>
      <c r="K12978" t="s">
        <v>31</v>
      </c>
      <c r="L12978" t="s">
        <v>16</v>
      </c>
      <c r="M12978">
        <v>635.6</v>
      </c>
      <c r="N12978" t="s">
        <v>28</v>
      </c>
    </row>
    <row r="12979" spans="1:14" ht="14.25" customHeight="1" x14ac:dyDescent="0.3">
      <c r="A12979" t="s">
        <v>12636</v>
      </c>
      <c r="B12979" t="s">
        <v>13</v>
      </c>
      <c r="C12979" t="s">
        <v>36</v>
      </c>
      <c r="D12979">
        <v>3160.89</v>
      </c>
      <c r="E12979">
        <v>7.0000000000000007E-2</v>
      </c>
      <c r="F12979">
        <f t="shared" si="404"/>
        <v>221.26230000000001</v>
      </c>
      <c r="G12979">
        <f t="shared" si="405"/>
        <v>2939.6277</v>
      </c>
      <c r="H12979">
        <v>2</v>
      </c>
      <c r="I12979" s="17">
        <v>45353</v>
      </c>
      <c r="J12979" s="17">
        <v>45359</v>
      </c>
      <c r="K12979" t="s">
        <v>21</v>
      </c>
      <c r="L12979" t="s">
        <v>27</v>
      </c>
      <c r="M12979">
        <v>722.12</v>
      </c>
      <c r="N12979" t="s">
        <v>39</v>
      </c>
    </row>
    <row r="12980" spans="1:14" ht="14.25" customHeight="1" x14ac:dyDescent="0.3">
      <c r="A12980" t="s">
        <v>10021</v>
      </c>
      <c r="B12980" t="s">
        <v>41</v>
      </c>
      <c r="C12980" t="s">
        <v>26</v>
      </c>
      <c r="D12980">
        <v>3164.06</v>
      </c>
      <c r="E12980">
        <v>0.23</v>
      </c>
      <c r="F12980">
        <f t="shared" si="404"/>
        <v>727.73379999999997</v>
      </c>
      <c r="G12980">
        <f t="shared" si="405"/>
        <v>2436.3262</v>
      </c>
      <c r="H12980">
        <v>2</v>
      </c>
      <c r="I12980" s="17">
        <v>45604</v>
      </c>
      <c r="J12980" s="17">
        <v>45607</v>
      </c>
      <c r="K12980" t="s">
        <v>15</v>
      </c>
      <c r="L12980" t="s">
        <v>22</v>
      </c>
      <c r="M12980">
        <v>419.44</v>
      </c>
      <c r="N12980" t="s">
        <v>28</v>
      </c>
    </row>
    <row r="12981" spans="1:14" ht="14.25" customHeight="1" x14ac:dyDescent="0.3">
      <c r="A12981" t="s">
        <v>1975</v>
      </c>
      <c r="B12981" t="s">
        <v>41</v>
      </c>
      <c r="C12981" t="s">
        <v>36</v>
      </c>
      <c r="D12981">
        <v>3164.42</v>
      </c>
      <c r="E12981">
        <v>0.03</v>
      </c>
      <c r="F12981">
        <f t="shared" si="404"/>
        <v>94.932599999999994</v>
      </c>
      <c r="G12981">
        <f t="shared" si="405"/>
        <v>3069.4874</v>
      </c>
      <c r="H12981">
        <v>2</v>
      </c>
      <c r="I12981" s="17">
        <v>45458</v>
      </c>
      <c r="J12981" s="17">
        <v>45463</v>
      </c>
      <c r="K12981" t="s">
        <v>21</v>
      </c>
      <c r="L12981" t="s">
        <v>16</v>
      </c>
      <c r="M12981">
        <v>469.39</v>
      </c>
      <c r="N12981" t="s">
        <v>39</v>
      </c>
    </row>
    <row r="12982" spans="1:14" ht="14.25" customHeight="1" x14ac:dyDescent="0.3">
      <c r="A12982" t="s">
        <v>7505</v>
      </c>
      <c r="B12982" t="s">
        <v>41</v>
      </c>
      <c r="C12982" t="s">
        <v>26</v>
      </c>
      <c r="D12982">
        <v>3166.56</v>
      </c>
      <c r="E12982">
        <v>0.08</v>
      </c>
      <c r="F12982">
        <f t="shared" si="404"/>
        <v>253.32480000000001</v>
      </c>
      <c r="G12982">
        <f t="shared" si="405"/>
        <v>2913.2352000000001</v>
      </c>
      <c r="H12982">
        <v>2</v>
      </c>
      <c r="I12982" s="17">
        <v>45557</v>
      </c>
      <c r="J12982" s="17">
        <v>45564</v>
      </c>
      <c r="K12982" t="s">
        <v>15</v>
      </c>
      <c r="L12982" t="s">
        <v>22</v>
      </c>
      <c r="M12982">
        <v>656.39</v>
      </c>
      <c r="N12982" t="s">
        <v>34</v>
      </c>
    </row>
    <row r="12983" spans="1:14" ht="14.25" customHeight="1" x14ac:dyDescent="0.3">
      <c r="A12983" t="s">
        <v>12232</v>
      </c>
      <c r="B12983" t="s">
        <v>13</v>
      </c>
      <c r="C12983" t="s">
        <v>33</v>
      </c>
      <c r="D12983">
        <v>3177.6</v>
      </c>
      <c r="E12983">
        <v>0.18</v>
      </c>
      <c r="F12983">
        <f t="shared" si="404"/>
        <v>571.96799999999996</v>
      </c>
      <c r="G12983">
        <f t="shared" si="405"/>
        <v>2605.6320000000001</v>
      </c>
      <c r="H12983">
        <v>2</v>
      </c>
      <c r="I12983" s="17">
        <v>45621</v>
      </c>
      <c r="J12983" s="17">
        <v>45628</v>
      </c>
      <c r="K12983" t="s">
        <v>31</v>
      </c>
      <c r="L12983" t="s">
        <v>16</v>
      </c>
      <c r="M12983">
        <v>500.5</v>
      </c>
      <c r="N12983" t="s">
        <v>17</v>
      </c>
    </row>
    <row r="12984" spans="1:14" ht="14.25" customHeight="1" x14ac:dyDescent="0.3">
      <c r="A12984" t="s">
        <v>3678</v>
      </c>
      <c r="B12984" t="s">
        <v>19</v>
      </c>
      <c r="C12984" t="s">
        <v>14</v>
      </c>
      <c r="D12984">
        <v>3185.34</v>
      </c>
      <c r="E12984">
        <v>0.12</v>
      </c>
      <c r="F12984">
        <f t="shared" si="404"/>
        <v>382.24079999999998</v>
      </c>
      <c r="G12984">
        <f t="shared" si="405"/>
        <v>2803.0992000000001</v>
      </c>
      <c r="H12984">
        <v>2</v>
      </c>
      <c r="I12984" s="17">
        <v>45253</v>
      </c>
      <c r="J12984" s="17">
        <v>45257</v>
      </c>
      <c r="K12984" t="s">
        <v>15</v>
      </c>
      <c r="L12984" t="s">
        <v>27</v>
      </c>
      <c r="M12984">
        <v>693.67</v>
      </c>
      <c r="N12984" t="s">
        <v>28</v>
      </c>
    </row>
    <row r="12985" spans="1:14" ht="14.25" customHeight="1" x14ac:dyDescent="0.3">
      <c r="A12985" t="s">
        <v>11339</v>
      </c>
      <c r="B12985" t="s">
        <v>19</v>
      </c>
      <c r="C12985" t="s">
        <v>20</v>
      </c>
      <c r="D12985">
        <v>3187.6</v>
      </c>
      <c r="E12985">
        <v>0.44</v>
      </c>
      <c r="F12985">
        <f t="shared" si="404"/>
        <v>1402.5439999999999</v>
      </c>
      <c r="G12985">
        <f t="shared" si="405"/>
        <v>1785.056</v>
      </c>
      <c r="H12985">
        <v>2</v>
      </c>
      <c r="I12985" s="17">
        <v>45338</v>
      </c>
      <c r="J12985" s="17">
        <v>45339</v>
      </c>
      <c r="K12985" t="s">
        <v>15</v>
      </c>
      <c r="L12985" t="s">
        <v>22</v>
      </c>
      <c r="M12985">
        <v>945.26</v>
      </c>
      <c r="N12985" t="s">
        <v>17</v>
      </c>
    </row>
    <row r="12986" spans="1:14" ht="14.25" customHeight="1" x14ac:dyDescent="0.3">
      <c r="A12986" t="s">
        <v>601</v>
      </c>
      <c r="B12986" t="s">
        <v>13</v>
      </c>
      <c r="C12986" t="s">
        <v>33</v>
      </c>
      <c r="D12986">
        <v>3194.23</v>
      </c>
      <c r="E12986">
        <v>0.15</v>
      </c>
      <c r="F12986">
        <f t="shared" si="404"/>
        <v>479.1345</v>
      </c>
      <c r="G12986">
        <f t="shared" si="405"/>
        <v>2715.0954999999999</v>
      </c>
      <c r="H12986">
        <v>2</v>
      </c>
      <c r="I12986" s="17">
        <v>45235</v>
      </c>
      <c r="J12986" s="17">
        <v>45237</v>
      </c>
      <c r="K12986" t="s">
        <v>31</v>
      </c>
      <c r="L12986" t="s">
        <v>16</v>
      </c>
      <c r="M12986">
        <v>898.74</v>
      </c>
      <c r="N12986" t="s">
        <v>39</v>
      </c>
    </row>
    <row r="12987" spans="1:14" ht="14.25" customHeight="1" x14ac:dyDescent="0.3">
      <c r="A12987" t="s">
        <v>13335</v>
      </c>
      <c r="B12987" t="s">
        <v>41</v>
      </c>
      <c r="C12987" t="s">
        <v>36</v>
      </c>
      <c r="D12987">
        <v>3195.37</v>
      </c>
      <c r="E12987">
        <v>0.42</v>
      </c>
      <c r="F12987">
        <f t="shared" si="404"/>
        <v>1342.0554</v>
      </c>
      <c r="G12987">
        <f t="shared" si="405"/>
        <v>1853.3145999999999</v>
      </c>
      <c r="H12987">
        <v>2</v>
      </c>
      <c r="I12987" s="17">
        <v>45337</v>
      </c>
      <c r="J12987" s="17">
        <v>45342</v>
      </c>
      <c r="K12987" t="s">
        <v>21</v>
      </c>
      <c r="L12987" t="s">
        <v>16</v>
      </c>
      <c r="M12987">
        <v>455.44</v>
      </c>
      <c r="N12987" t="s">
        <v>17</v>
      </c>
    </row>
    <row r="12988" spans="1:14" ht="14.25" customHeight="1" x14ac:dyDescent="0.3">
      <c r="A12988" t="s">
        <v>13483</v>
      </c>
      <c r="B12988" t="s">
        <v>41</v>
      </c>
      <c r="C12988" t="s">
        <v>20</v>
      </c>
      <c r="D12988">
        <v>3195.8</v>
      </c>
      <c r="E12988">
        <v>0.05</v>
      </c>
      <c r="F12988">
        <f t="shared" si="404"/>
        <v>159.79000000000002</v>
      </c>
      <c r="G12988">
        <f t="shared" si="405"/>
        <v>3036.01</v>
      </c>
      <c r="H12988">
        <v>2</v>
      </c>
      <c r="I12988" s="17">
        <v>44959</v>
      </c>
      <c r="J12988" s="17">
        <v>44962</v>
      </c>
      <c r="K12988" t="s">
        <v>31</v>
      </c>
      <c r="L12988" t="s">
        <v>27</v>
      </c>
      <c r="M12988">
        <v>545.54</v>
      </c>
      <c r="N12988" t="s">
        <v>48</v>
      </c>
    </row>
    <row r="12989" spans="1:14" ht="14.25" customHeight="1" x14ac:dyDescent="0.3">
      <c r="A12989" t="s">
        <v>13653</v>
      </c>
      <c r="B12989" t="s">
        <v>25</v>
      </c>
      <c r="C12989" t="s">
        <v>36</v>
      </c>
      <c r="D12989">
        <v>3196.7</v>
      </c>
      <c r="E12989">
        <v>7.0000000000000007E-2</v>
      </c>
      <c r="F12989">
        <f t="shared" si="404"/>
        <v>223.76900000000001</v>
      </c>
      <c r="G12989">
        <f t="shared" si="405"/>
        <v>2972.9309999999996</v>
      </c>
      <c r="H12989">
        <v>2</v>
      </c>
      <c r="I12989" s="17">
        <v>45026</v>
      </c>
      <c r="J12989" s="17">
        <v>45032</v>
      </c>
      <c r="K12989" t="s">
        <v>21</v>
      </c>
      <c r="L12989" t="s">
        <v>22</v>
      </c>
      <c r="M12989">
        <v>396.72</v>
      </c>
      <c r="N12989" t="s">
        <v>48</v>
      </c>
    </row>
    <row r="12990" spans="1:14" ht="14.25" customHeight="1" x14ac:dyDescent="0.3">
      <c r="A12990" t="s">
        <v>254</v>
      </c>
      <c r="B12990" t="s">
        <v>13</v>
      </c>
      <c r="C12990" t="s">
        <v>14</v>
      </c>
      <c r="D12990">
        <v>3198.17</v>
      </c>
      <c r="E12990">
        <v>0.27</v>
      </c>
      <c r="F12990">
        <f t="shared" si="404"/>
        <v>863.50590000000011</v>
      </c>
      <c r="G12990">
        <f t="shared" si="405"/>
        <v>2334.6641</v>
      </c>
      <c r="H12990">
        <v>2</v>
      </c>
      <c r="I12990" s="17">
        <v>45496</v>
      </c>
      <c r="J12990" s="17">
        <v>45500</v>
      </c>
      <c r="K12990" t="s">
        <v>21</v>
      </c>
      <c r="L12990" t="s">
        <v>16</v>
      </c>
      <c r="M12990">
        <v>930.63</v>
      </c>
      <c r="N12990" t="s">
        <v>17</v>
      </c>
    </row>
    <row r="12991" spans="1:14" ht="14.25" customHeight="1" x14ac:dyDescent="0.3">
      <c r="A12991" t="s">
        <v>13471</v>
      </c>
      <c r="B12991" t="s">
        <v>25</v>
      </c>
      <c r="C12991" t="s">
        <v>36</v>
      </c>
      <c r="D12991">
        <v>3200.06</v>
      </c>
      <c r="E12991">
        <v>0.46</v>
      </c>
      <c r="F12991">
        <f t="shared" si="404"/>
        <v>1472.0276000000001</v>
      </c>
      <c r="G12991">
        <f t="shared" si="405"/>
        <v>1728.0323999999998</v>
      </c>
      <c r="H12991">
        <v>2</v>
      </c>
      <c r="I12991" s="17">
        <v>45142</v>
      </c>
      <c r="J12991" s="17">
        <v>45148</v>
      </c>
      <c r="K12991" t="s">
        <v>31</v>
      </c>
      <c r="L12991" t="s">
        <v>16</v>
      </c>
      <c r="M12991">
        <v>882.56</v>
      </c>
      <c r="N12991" t="s">
        <v>39</v>
      </c>
    </row>
    <row r="12992" spans="1:14" ht="14.25" customHeight="1" x14ac:dyDescent="0.3">
      <c r="A12992" t="s">
        <v>10204</v>
      </c>
      <c r="B12992" t="s">
        <v>25</v>
      </c>
      <c r="C12992" t="s">
        <v>36</v>
      </c>
      <c r="D12992">
        <v>3200.17</v>
      </c>
      <c r="E12992">
        <v>0.31</v>
      </c>
      <c r="F12992">
        <f t="shared" si="404"/>
        <v>992.05269999999996</v>
      </c>
      <c r="G12992">
        <f t="shared" si="405"/>
        <v>2208.1172999999999</v>
      </c>
      <c r="H12992">
        <v>2</v>
      </c>
      <c r="I12992" s="17">
        <v>45611</v>
      </c>
      <c r="J12992" s="17">
        <v>45618</v>
      </c>
      <c r="K12992" t="s">
        <v>21</v>
      </c>
      <c r="L12992" t="s">
        <v>27</v>
      </c>
      <c r="M12992">
        <v>547.04</v>
      </c>
      <c r="N12992" t="s">
        <v>28</v>
      </c>
    </row>
    <row r="12993" spans="1:14" ht="14.25" customHeight="1" x14ac:dyDescent="0.3">
      <c r="A12993" t="s">
        <v>12868</v>
      </c>
      <c r="B12993" t="s">
        <v>13</v>
      </c>
      <c r="C12993" t="s">
        <v>14</v>
      </c>
      <c r="D12993">
        <v>3201.23</v>
      </c>
      <c r="E12993">
        <v>0.03</v>
      </c>
      <c r="F12993">
        <f t="shared" si="404"/>
        <v>96.036900000000003</v>
      </c>
      <c r="G12993">
        <f t="shared" si="405"/>
        <v>3105.1931</v>
      </c>
      <c r="H12993">
        <v>2</v>
      </c>
      <c r="I12993" s="17">
        <v>44989</v>
      </c>
      <c r="J12993" s="17">
        <v>44994</v>
      </c>
      <c r="K12993" t="s">
        <v>31</v>
      </c>
      <c r="L12993" t="s">
        <v>22</v>
      </c>
      <c r="M12993">
        <v>491.65</v>
      </c>
      <c r="N12993" t="s">
        <v>34</v>
      </c>
    </row>
    <row r="12994" spans="1:14" ht="14.25" customHeight="1" x14ac:dyDescent="0.3">
      <c r="A12994" t="s">
        <v>2323</v>
      </c>
      <c r="B12994" t="s">
        <v>41</v>
      </c>
      <c r="C12994" t="s">
        <v>14</v>
      </c>
      <c r="D12994">
        <v>3210.31</v>
      </c>
      <c r="E12994">
        <v>7.0000000000000007E-2</v>
      </c>
      <c r="F12994">
        <f t="shared" ref="F12994:F13057" si="406">D12994*E12994</f>
        <v>224.72170000000003</v>
      </c>
      <c r="G12994">
        <f t="shared" ref="G12994:G13057" si="407">D12994-F12994</f>
        <v>2985.5882999999999</v>
      </c>
      <c r="H12994">
        <v>2</v>
      </c>
      <c r="I12994" s="17">
        <v>45069</v>
      </c>
      <c r="J12994" s="17">
        <v>45075</v>
      </c>
      <c r="K12994" t="s">
        <v>21</v>
      </c>
      <c r="L12994" t="s">
        <v>22</v>
      </c>
      <c r="M12994">
        <v>192.76</v>
      </c>
      <c r="N12994" t="s">
        <v>39</v>
      </c>
    </row>
    <row r="12995" spans="1:14" ht="14.25" customHeight="1" x14ac:dyDescent="0.3">
      <c r="A12995" t="s">
        <v>14899</v>
      </c>
      <c r="B12995" t="s">
        <v>13</v>
      </c>
      <c r="C12995" t="s">
        <v>14</v>
      </c>
      <c r="D12995">
        <v>3211.05</v>
      </c>
      <c r="E12995">
        <v>0.36</v>
      </c>
      <c r="F12995">
        <f t="shared" si="406"/>
        <v>1155.9780000000001</v>
      </c>
      <c r="G12995">
        <f t="shared" si="407"/>
        <v>2055.0720000000001</v>
      </c>
      <c r="H12995">
        <v>2</v>
      </c>
      <c r="I12995" s="17">
        <v>44931</v>
      </c>
      <c r="J12995" s="17">
        <v>44937</v>
      </c>
      <c r="K12995" t="s">
        <v>15</v>
      </c>
      <c r="L12995" t="s">
        <v>27</v>
      </c>
      <c r="M12995">
        <v>688.34</v>
      </c>
      <c r="N12995" t="s">
        <v>48</v>
      </c>
    </row>
    <row r="12996" spans="1:14" ht="14.25" customHeight="1" x14ac:dyDescent="0.3">
      <c r="A12996" t="s">
        <v>13455</v>
      </c>
      <c r="B12996" t="s">
        <v>25</v>
      </c>
      <c r="C12996" t="s">
        <v>14</v>
      </c>
      <c r="D12996">
        <v>3211.88</v>
      </c>
      <c r="E12996">
        <v>0.21</v>
      </c>
      <c r="F12996">
        <f t="shared" si="406"/>
        <v>674.49480000000005</v>
      </c>
      <c r="G12996">
        <f t="shared" si="407"/>
        <v>2537.3852000000002</v>
      </c>
      <c r="H12996">
        <v>2</v>
      </c>
      <c r="I12996" s="17">
        <v>45247</v>
      </c>
      <c r="J12996" s="17">
        <v>45250</v>
      </c>
      <c r="K12996" t="s">
        <v>31</v>
      </c>
      <c r="L12996" t="s">
        <v>22</v>
      </c>
      <c r="M12996">
        <v>402.53</v>
      </c>
      <c r="N12996" t="s">
        <v>39</v>
      </c>
    </row>
    <row r="12997" spans="1:14" ht="14.25" customHeight="1" x14ac:dyDescent="0.3">
      <c r="A12997" t="s">
        <v>11598</v>
      </c>
      <c r="B12997" t="s">
        <v>41</v>
      </c>
      <c r="C12997" t="s">
        <v>33</v>
      </c>
      <c r="D12997">
        <v>3212.61</v>
      </c>
      <c r="E12997">
        <v>0.06</v>
      </c>
      <c r="F12997">
        <f t="shared" si="406"/>
        <v>192.75659999999999</v>
      </c>
      <c r="G12997">
        <f t="shared" si="407"/>
        <v>3019.8534</v>
      </c>
      <c r="H12997">
        <v>2</v>
      </c>
      <c r="I12997" s="17">
        <v>44987</v>
      </c>
      <c r="J12997" s="17">
        <v>44994</v>
      </c>
      <c r="K12997" t="s">
        <v>15</v>
      </c>
      <c r="L12997" t="s">
        <v>27</v>
      </c>
      <c r="M12997">
        <v>827.99</v>
      </c>
      <c r="N12997" t="s">
        <v>28</v>
      </c>
    </row>
    <row r="12998" spans="1:14" ht="14.25" customHeight="1" x14ac:dyDescent="0.3">
      <c r="A12998" t="s">
        <v>7395</v>
      </c>
      <c r="B12998" t="s">
        <v>13</v>
      </c>
      <c r="C12998" t="s">
        <v>33</v>
      </c>
      <c r="D12998">
        <v>3214.55</v>
      </c>
      <c r="E12998">
        <v>0</v>
      </c>
      <c r="F12998">
        <f t="shared" si="406"/>
        <v>0</v>
      </c>
      <c r="G12998">
        <f t="shared" si="407"/>
        <v>3214.55</v>
      </c>
      <c r="H12998">
        <v>2</v>
      </c>
      <c r="I12998" s="17">
        <v>45628</v>
      </c>
      <c r="J12998" s="17">
        <v>45629</v>
      </c>
      <c r="K12998" t="s">
        <v>15</v>
      </c>
      <c r="L12998" t="s">
        <v>27</v>
      </c>
      <c r="M12998">
        <v>360.5</v>
      </c>
      <c r="N12998" t="s">
        <v>39</v>
      </c>
    </row>
    <row r="12999" spans="1:14" ht="14.25" customHeight="1" x14ac:dyDescent="0.3">
      <c r="A12999" t="s">
        <v>10398</v>
      </c>
      <c r="B12999" t="s">
        <v>41</v>
      </c>
      <c r="C12999" t="s">
        <v>26</v>
      </c>
      <c r="D12999">
        <v>3214.75</v>
      </c>
      <c r="E12999">
        <v>0.17</v>
      </c>
      <c r="F12999">
        <f t="shared" si="406"/>
        <v>546.50750000000005</v>
      </c>
      <c r="G12999">
        <f t="shared" si="407"/>
        <v>2668.2424999999998</v>
      </c>
      <c r="H12999">
        <v>2</v>
      </c>
      <c r="I12999" s="17">
        <v>45652</v>
      </c>
      <c r="J12999" s="17">
        <v>45654</v>
      </c>
      <c r="K12999" t="s">
        <v>21</v>
      </c>
      <c r="L12999" t="s">
        <v>16</v>
      </c>
      <c r="M12999">
        <v>473.57</v>
      </c>
      <c r="N12999" t="s">
        <v>17</v>
      </c>
    </row>
    <row r="13000" spans="1:14" ht="14.25" customHeight="1" x14ac:dyDescent="0.3">
      <c r="A13000" t="s">
        <v>11986</v>
      </c>
      <c r="B13000" t="s">
        <v>13</v>
      </c>
      <c r="C13000" t="s">
        <v>26</v>
      </c>
      <c r="D13000">
        <v>3215.91</v>
      </c>
      <c r="E13000">
        <v>0.23</v>
      </c>
      <c r="F13000">
        <f t="shared" si="406"/>
        <v>739.65930000000003</v>
      </c>
      <c r="G13000">
        <f t="shared" si="407"/>
        <v>2476.2506999999996</v>
      </c>
      <c r="H13000">
        <v>2</v>
      </c>
      <c r="I13000" s="17">
        <v>45654</v>
      </c>
      <c r="J13000" s="17">
        <v>45661</v>
      </c>
      <c r="K13000" t="s">
        <v>21</v>
      </c>
      <c r="L13000" t="s">
        <v>16</v>
      </c>
      <c r="M13000">
        <v>328.33</v>
      </c>
      <c r="N13000" t="s">
        <v>17</v>
      </c>
    </row>
    <row r="13001" spans="1:14" ht="14.25" customHeight="1" x14ac:dyDescent="0.3">
      <c r="A13001" t="s">
        <v>9043</v>
      </c>
      <c r="B13001" t="s">
        <v>25</v>
      </c>
      <c r="C13001" t="s">
        <v>20</v>
      </c>
      <c r="D13001">
        <v>3216.31</v>
      </c>
      <c r="E13001">
        <v>0.26</v>
      </c>
      <c r="F13001">
        <f t="shared" si="406"/>
        <v>836.24059999999997</v>
      </c>
      <c r="G13001">
        <f t="shared" si="407"/>
        <v>2380.0693999999999</v>
      </c>
      <c r="H13001">
        <v>2</v>
      </c>
      <c r="I13001" s="17">
        <v>45066</v>
      </c>
      <c r="J13001" s="17">
        <v>45070</v>
      </c>
      <c r="K13001" t="s">
        <v>15</v>
      </c>
      <c r="L13001" t="s">
        <v>22</v>
      </c>
      <c r="M13001">
        <v>187.1</v>
      </c>
      <c r="N13001" t="s">
        <v>34</v>
      </c>
    </row>
    <row r="13002" spans="1:14" ht="14.25" customHeight="1" x14ac:dyDescent="0.3">
      <c r="A13002" t="s">
        <v>5801</v>
      </c>
      <c r="B13002" t="s">
        <v>19</v>
      </c>
      <c r="C13002" t="s">
        <v>26</v>
      </c>
      <c r="D13002">
        <v>3220.4</v>
      </c>
      <c r="E13002">
        <v>0.22</v>
      </c>
      <c r="F13002">
        <f t="shared" si="406"/>
        <v>708.48800000000006</v>
      </c>
      <c r="G13002">
        <f t="shared" si="407"/>
        <v>2511.9120000000003</v>
      </c>
      <c r="H13002">
        <v>2</v>
      </c>
      <c r="I13002" s="17">
        <v>45372</v>
      </c>
      <c r="J13002" s="17">
        <v>45376</v>
      </c>
      <c r="K13002" t="s">
        <v>31</v>
      </c>
      <c r="L13002" t="s">
        <v>27</v>
      </c>
      <c r="M13002">
        <v>789.27</v>
      </c>
      <c r="N13002" t="s">
        <v>48</v>
      </c>
    </row>
    <row r="13003" spans="1:14" ht="14.25" customHeight="1" x14ac:dyDescent="0.3">
      <c r="A13003" t="s">
        <v>8545</v>
      </c>
      <c r="B13003" t="s">
        <v>25</v>
      </c>
      <c r="C13003" t="s">
        <v>36</v>
      </c>
      <c r="D13003">
        <v>3221.47</v>
      </c>
      <c r="E13003">
        <v>0.4</v>
      </c>
      <c r="F13003">
        <f t="shared" si="406"/>
        <v>1288.588</v>
      </c>
      <c r="G13003">
        <f t="shared" si="407"/>
        <v>1932.8819999999998</v>
      </c>
      <c r="H13003">
        <v>2</v>
      </c>
      <c r="I13003" s="17">
        <v>45102</v>
      </c>
      <c r="J13003" s="17">
        <v>45107</v>
      </c>
      <c r="K13003" t="s">
        <v>15</v>
      </c>
      <c r="L13003" t="s">
        <v>27</v>
      </c>
      <c r="M13003">
        <v>486.63</v>
      </c>
      <c r="N13003" t="s">
        <v>39</v>
      </c>
    </row>
    <row r="13004" spans="1:14" ht="14.25" customHeight="1" x14ac:dyDescent="0.3">
      <c r="A13004" t="s">
        <v>9265</v>
      </c>
      <c r="B13004" t="s">
        <v>19</v>
      </c>
      <c r="C13004" t="s">
        <v>33</v>
      </c>
      <c r="D13004">
        <v>3227.26</v>
      </c>
      <c r="E13004">
        <v>0.42</v>
      </c>
      <c r="F13004">
        <f t="shared" si="406"/>
        <v>1355.4492</v>
      </c>
      <c r="G13004">
        <f t="shared" si="407"/>
        <v>1871.8108000000002</v>
      </c>
      <c r="H13004">
        <v>2</v>
      </c>
      <c r="I13004" s="17">
        <v>45474</v>
      </c>
      <c r="J13004" s="17">
        <v>45477</v>
      </c>
      <c r="K13004" t="s">
        <v>21</v>
      </c>
      <c r="L13004" t="s">
        <v>27</v>
      </c>
      <c r="M13004">
        <v>726.2</v>
      </c>
      <c r="N13004" t="s">
        <v>17</v>
      </c>
    </row>
    <row r="13005" spans="1:14" ht="14.25" customHeight="1" x14ac:dyDescent="0.3">
      <c r="A13005" t="s">
        <v>6219</v>
      </c>
      <c r="B13005" t="s">
        <v>25</v>
      </c>
      <c r="C13005" t="s">
        <v>33</v>
      </c>
      <c r="D13005">
        <v>3228.33</v>
      </c>
      <c r="E13005">
        <v>0.34</v>
      </c>
      <c r="F13005">
        <f t="shared" si="406"/>
        <v>1097.6322</v>
      </c>
      <c r="G13005">
        <f t="shared" si="407"/>
        <v>2130.6977999999999</v>
      </c>
      <c r="H13005">
        <v>2</v>
      </c>
      <c r="I13005" s="17">
        <v>45575</v>
      </c>
      <c r="J13005" s="17">
        <v>45576</v>
      </c>
      <c r="K13005" t="s">
        <v>21</v>
      </c>
      <c r="L13005" t="s">
        <v>27</v>
      </c>
      <c r="M13005">
        <v>213.41</v>
      </c>
      <c r="N13005" t="s">
        <v>34</v>
      </c>
    </row>
    <row r="13006" spans="1:14" ht="14.25" customHeight="1" x14ac:dyDescent="0.3">
      <c r="A13006" t="s">
        <v>11002</v>
      </c>
      <c r="B13006" t="s">
        <v>13</v>
      </c>
      <c r="C13006" t="s">
        <v>20</v>
      </c>
      <c r="D13006">
        <v>3238.26</v>
      </c>
      <c r="E13006">
        <v>0.03</v>
      </c>
      <c r="F13006">
        <f t="shared" si="406"/>
        <v>97.147800000000004</v>
      </c>
      <c r="G13006">
        <f t="shared" si="407"/>
        <v>3141.1122</v>
      </c>
      <c r="H13006">
        <v>2</v>
      </c>
      <c r="I13006" s="17">
        <v>44949</v>
      </c>
      <c r="J13006" s="17">
        <v>44953</v>
      </c>
      <c r="K13006" t="s">
        <v>21</v>
      </c>
      <c r="L13006" t="s">
        <v>27</v>
      </c>
      <c r="M13006">
        <v>427.62</v>
      </c>
      <c r="N13006" t="s">
        <v>39</v>
      </c>
    </row>
    <row r="13007" spans="1:14" ht="14.25" customHeight="1" x14ac:dyDescent="0.3">
      <c r="A13007" t="s">
        <v>6585</v>
      </c>
      <c r="B13007" t="s">
        <v>19</v>
      </c>
      <c r="C13007" t="s">
        <v>33</v>
      </c>
      <c r="D13007">
        <v>3239.69</v>
      </c>
      <c r="E13007">
        <v>0.41</v>
      </c>
      <c r="F13007">
        <f t="shared" si="406"/>
        <v>1328.2728999999999</v>
      </c>
      <c r="G13007">
        <f t="shared" si="407"/>
        <v>1911.4171000000001</v>
      </c>
      <c r="H13007">
        <v>2</v>
      </c>
      <c r="I13007" s="17">
        <v>44985</v>
      </c>
      <c r="J13007" s="17">
        <v>44988</v>
      </c>
      <c r="K13007" t="s">
        <v>31</v>
      </c>
      <c r="L13007" t="s">
        <v>27</v>
      </c>
      <c r="M13007">
        <v>475.13</v>
      </c>
      <c r="N13007" t="s">
        <v>23</v>
      </c>
    </row>
    <row r="13008" spans="1:14" ht="14.25" customHeight="1" x14ac:dyDescent="0.3">
      <c r="A13008" t="s">
        <v>3113</v>
      </c>
      <c r="B13008" t="s">
        <v>13</v>
      </c>
      <c r="C13008" t="s">
        <v>20</v>
      </c>
      <c r="D13008">
        <v>3247.43</v>
      </c>
      <c r="E13008">
        <v>0.38</v>
      </c>
      <c r="F13008">
        <f t="shared" si="406"/>
        <v>1234.0234</v>
      </c>
      <c r="G13008">
        <f t="shared" si="407"/>
        <v>2013.4065999999998</v>
      </c>
      <c r="H13008">
        <v>2</v>
      </c>
      <c r="I13008" s="17">
        <v>45375</v>
      </c>
      <c r="J13008" s="17">
        <v>45377</v>
      </c>
      <c r="K13008" t="s">
        <v>31</v>
      </c>
      <c r="L13008" t="s">
        <v>22</v>
      </c>
      <c r="M13008">
        <v>601.41999999999996</v>
      </c>
      <c r="N13008" t="s">
        <v>34</v>
      </c>
    </row>
    <row r="13009" spans="1:14" ht="14.25" customHeight="1" x14ac:dyDescent="0.3">
      <c r="A13009" t="s">
        <v>8414</v>
      </c>
      <c r="B13009" t="s">
        <v>13</v>
      </c>
      <c r="C13009" t="s">
        <v>20</v>
      </c>
      <c r="D13009">
        <v>3249.21</v>
      </c>
      <c r="E13009">
        <v>0</v>
      </c>
      <c r="F13009">
        <f t="shared" si="406"/>
        <v>0</v>
      </c>
      <c r="G13009">
        <f t="shared" si="407"/>
        <v>3249.21</v>
      </c>
      <c r="H13009">
        <v>2</v>
      </c>
      <c r="I13009" s="17">
        <v>45147</v>
      </c>
      <c r="J13009" s="17">
        <v>45154</v>
      </c>
      <c r="K13009" t="s">
        <v>21</v>
      </c>
      <c r="L13009" t="s">
        <v>27</v>
      </c>
      <c r="M13009">
        <v>458.87</v>
      </c>
      <c r="N13009" t="s">
        <v>48</v>
      </c>
    </row>
    <row r="13010" spans="1:14" ht="14.25" customHeight="1" x14ac:dyDescent="0.3">
      <c r="A13010" t="s">
        <v>13542</v>
      </c>
      <c r="B13010" t="s">
        <v>19</v>
      </c>
      <c r="C13010" t="s">
        <v>33</v>
      </c>
      <c r="D13010">
        <v>3253.4</v>
      </c>
      <c r="E13010">
        <v>0.22</v>
      </c>
      <c r="F13010">
        <f t="shared" si="406"/>
        <v>715.74800000000005</v>
      </c>
      <c r="G13010">
        <f t="shared" si="407"/>
        <v>2537.652</v>
      </c>
      <c r="H13010">
        <v>2</v>
      </c>
      <c r="I13010" s="17">
        <v>45191</v>
      </c>
      <c r="J13010" s="17">
        <v>45193</v>
      </c>
      <c r="K13010" t="s">
        <v>15</v>
      </c>
      <c r="L13010" t="s">
        <v>16</v>
      </c>
      <c r="M13010">
        <v>456.72</v>
      </c>
      <c r="N13010" t="s">
        <v>39</v>
      </c>
    </row>
    <row r="13011" spans="1:14" ht="14.25" customHeight="1" x14ac:dyDescent="0.3">
      <c r="A13011" t="s">
        <v>12365</v>
      </c>
      <c r="B13011" t="s">
        <v>25</v>
      </c>
      <c r="C13011" t="s">
        <v>20</v>
      </c>
      <c r="D13011">
        <v>3262.69</v>
      </c>
      <c r="E13011">
        <v>0.33</v>
      </c>
      <c r="F13011">
        <f t="shared" si="406"/>
        <v>1076.6877000000002</v>
      </c>
      <c r="G13011">
        <f t="shared" si="407"/>
        <v>2186.0023000000001</v>
      </c>
      <c r="H13011">
        <v>2</v>
      </c>
      <c r="I13011" s="17">
        <v>45602</v>
      </c>
      <c r="J13011" s="17">
        <v>45605</v>
      </c>
      <c r="K13011" t="s">
        <v>21</v>
      </c>
      <c r="L13011" t="s">
        <v>22</v>
      </c>
      <c r="M13011">
        <v>624.1</v>
      </c>
      <c r="N13011" t="s">
        <v>28</v>
      </c>
    </row>
    <row r="13012" spans="1:14" ht="14.25" customHeight="1" x14ac:dyDescent="0.3">
      <c r="A13012" t="s">
        <v>5555</v>
      </c>
      <c r="B13012" t="s">
        <v>25</v>
      </c>
      <c r="C13012" t="s">
        <v>26</v>
      </c>
      <c r="D13012">
        <v>3271.31</v>
      </c>
      <c r="E13012">
        <v>0.03</v>
      </c>
      <c r="F13012">
        <f t="shared" si="406"/>
        <v>98.139299999999992</v>
      </c>
      <c r="G13012">
        <f t="shared" si="407"/>
        <v>3173.1707000000001</v>
      </c>
      <c r="H13012">
        <v>2</v>
      </c>
      <c r="I13012" s="17">
        <v>45217</v>
      </c>
      <c r="J13012" s="17">
        <v>45221</v>
      </c>
      <c r="K13012" t="s">
        <v>15</v>
      </c>
      <c r="L13012" t="s">
        <v>22</v>
      </c>
      <c r="M13012">
        <v>372.38</v>
      </c>
      <c r="N13012" t="s">
        <v>34</v>
      </c>
    </row>
    <row r="13013" spans="1:14" ht="14.25" customHeight="1" x14ac:dyDescent="0.3">
      <c r="A13013" t="s">
        <v>4196</v>
      </c>
      <c r="B13013" t="s">
        <v>19</v>
      </c>
      <c r="C13013" t="s">
        <v>26</v>
      </c>
      <c r="D13013">
        <v>3276.89</v>
      </c>
      <c r="E13013">
        <v>0.04</v>
      </c>
      <c r="F13013">
        <f t="shared" si="406"/>
        <v>131.07560000000001</v>
      </c>
      <c r="G13013">
        <f t="shared" si="407"/>
        <v>3145.8143999999998</v>
      </c>
      <c r="H13013">
        <v>2</v>
      </c>
      <c r="I13013" s="17">
        <v>45642</v>
      </c>
      <c r="J13013" s="17">
        <v>45649</v>
      </c>
      <c r="K13013" t="s">
        <v>31</v>
      </c>
      <c r="L13013" t="s">
        <v>22</v>
      </c>
      <c r="M13013">
        <v>713.43</v>
      </c>
      <c r="N13013" t="s">
        <v>48</v>
      </c>
    </row>
    <row r="13014" spans="1:14" ht="14.25" customHeight="1" x14ac:dyDescent="0.3">
      <c r="A13014" t="s">
        <v>7577</v>
      </c>
      <c r="B13014" t="s">
        <v>19</v>
      </c>
      <c r="C13014" t="s">
        <v>20</v>
      </c>
      <c r="D13014">
        <v>3283.25</v>
      </c>
      <c r="E13014">
        <v>0.03</v>
      </c>
      <c r="F13014">
        <f t="shared" si="406"/>
        <v>98.497500000000002</v>
      </c>
      <c r="G13014">
        <f t="shared" si="407"/>
        <v>3184.7525000000001</v>
      </c>
      <c r="H13014">
        <v>2</v>
      </c>
      <c r="I13014" s="17">
        <v>45351</v>
      </c>
      <c r="J13014" s="17">
        <v>45353</v>
      </c>
      <c r="K13014" t="s">
        <v>31</v>
      </c>
      <c r="L13014" t="s">
        <v>22</v>
      </c>
      <c r="M13014">
        <v>802.64</v>
      </c>
      <c r="N13014" t="s">
        <v>23</v>
      </c>
    </row>
    <row r="13015" spans="1:14" ht="14.25" customHeight="1" x14ac:dyDescent="0.3">
      <c r="A13015" t="s">
        <v>8669</v>
      </c>
      <c r="B13015" t="s">
        <v>41</v>
      </c>
      <c r="C13015" t="s">
        <v>26</v>
      </c>
      <c r="D13015">
        <v>3292.77</v>
      </c>
      <c r="E13015">
        <v>0.24</v>
      </c>
      <c r="F13015">
        <f t="shared" si="406"/>
        <v>790.26479999999992</v>
      </c>
      <c r="G13015">
        <f t="shared" si="407"/>
        <v>2502.5052000000001</v>
      </c>
      <c r="H13015">
        <v>2</v>
      </c>
      <c r="I13015" s="17">
        <v>45350</v>
      </c>
      <c r="J13015" s="17">
        <v>45352</v>
      </c>
      <c r="K13015" t="s">
        <v>31</v>
      </c>
      <c r="L13015" t="s">
        <v>16</v>
      </c>
      <c r="M13015">
        <v>192.38</v>
      </c>
      <c r="N13015" t="s">
        <v>34</v>
      </c>
    </row>
    <row r="13016" spans="1:14" ht="14.25" customHeight="1" x14ac:dyDescent="0.3">
      <c r="A13016" t="s">
        <v>12307</v>
      </c>
      <c r="B13016" t="s">
        <v>41</v>
      </c>
      <c r="C13016" t="s">
        <v>14</v>
      </c>
      <c r="D13016">
        <v>3296.4</v>
      </c>
      <c r="E13016">
        <v>0.1</v>
      </c>
      <c r="F13016">
        <f t="shared" si="406"/>
        <v>329.64000000000004</v>
      </c>
      <c r="G13016">
        <f t="shared" si="407"/>
        <v>2966.76</v>
      </c>
      <c r="H13016">
        <v>2</v>
      </c>
      <c r="I13016" s="17">
        <v>45286</v>
      </c>
      <c r="J13016" s="17">
        <v>45289</v>
      </c>
      <c r="K13016" t="s">
        <v>15</v>
      </c>
      <c r="L13016" t="s">
        <v>16</v>
      </c>
      <c r="M13016">
        <v>450.73</v>
      </c>
      <c r="N13016" t="s">
        <v>34</v>
      </c>
    </row>
    <row r="13017" spans="1:14" ht="14.25" customHeight="1" x14ac:dyDescent="0.3">
      <c r="A13017" t="s">
        <v>7693</v>
      </c>
      <c r="B13017" t="s">
        <v>13</v>
      </c>
      <c r="C13017" t="s">
        <v>33</v>
      </c>
      <c r="D13017">
        <v>3297.3</v>
      </c>
      <c r="E13017">
        <v>0.23</v>
      </c>
      <c r="F13017">
        <f t="shared" si="406"/>
        <v>758.37900000000002</v>
      </c>
      <c r="G13017">
        <f t="shared" si="407"/>
        <v>2538.9210000000003</v>
      </c>
      <c r="H13017">
        <v>2</v>
      </c>
      <c r="I13017" s="17">
        <v>45428</v>
      </c>
      <c r="J13017" s="17">
        <v>45430</v>
      </c>
      <c r="K13017" t="s">
        <v>15</v>
      </c>
      <c r="L13017" t="s">
        <v>27</v>
      </c>
      <c r="M13017">
        <v>769.25</v>
      </c>
      <c r="N13017" t="s">
        <v>48</v>
      </c>
    </row>
    <row r="13018" spans="1:14" ht="14.25" customHeight="1" x14ac:dyDescent="0.3">
      <c r="A13018" t="s">
        <v>8079</v>
      </c>
      <c r="B13018" t="s">
        <v>25</v>
      </c>
      <c r="C13018" t="s">
        <v>20</v>
      </c>
      <c r="D13018">
        <v>3299.94</v>
      </c>
      <c r="E13018">
        <v>0.04</v>
      </c>
      <c r="F13018">
        <f t="shared" si="406"/>
        <v>131.99760000000001</v>
      </c>
      <c r="G13018">
        <f t="shared" si="407"/>
        <v>3167.9423999999999</v>
      </c>
      <c r="H13018">
        <v>2</v>
      </c>
      <c r="I13018" s="17">
        <v>45417</v>
      </c>
      <c r="J13018" s="17">
        <v>45422</v>
      </c>
      <c r="K13018" t="s">
        <v>31</v>
      </c>
      <c r="L13018" t="s">
        <v>16</v>
      </c>
      <c r="M13018">
        <v>346.42</v>
      </c>
      <c r="N13018" t="s">
        <v>39</v>
      </c>
    </row>
    <row r="13019" spans="1:14" ht="14.25" customHeight="1" x14ac:dyDescent="0.3">
      <c r="A13019" t="s">
        <v>431</v>
      </c>
      <c r="B13019" t="s">
        <v>19</v>
      </c>
      <c r="C13019" t="s">
        <v>20</v>
      </c>
      <c r="D13019">
        <v>3300.11</v>
      </c>
      <c r="E13019">
        <v>0.27</v>
      </c>
      <c r="F13019">
        <f t="shared" si="406"/>
        <v>891.02970000000005</v>
      </c>
      <c r="G13019">
        <f t="shared" si="407"/>
        <v>2409.0803000000001</v>
      </c>
      <c r="H13019">
        <v>2</v>
      </c>
      <c r="I13019" s="17">
        <v>45033</v>
      </c>
      <c r="J13019" s="17">
        <v>45034</v>
      </c>
      <c r="K13019" t="s">
        <v>15</v>
      </c>
      <c r="L13019" t="s">
        <v>22</v>
      </c>
      <c r="M13019">
        <v>653.08000000000004</v>
      </c>
      <c r="N13019" t="s">
        <v>34</v>
      </c>
    </row>
    <row r="13020" spans="1:14" ht="14.25" customHeight="1" x14ac:dyDescent="0.3">
      <c r="A13020" t="s">
        <v>7870</v>
      </c>
      <c r="B13020" t="s">
        <v>19</v>
      </c>
      <c r="C13020" t="s">
        <v>26</v>
      </c>
      <c r="D13020">
        <v>3301.75</v>
      </c>
      <c r="E13020">
        <v>0.44</v>
      </c>
      <c r="F13020">
        <f t="shared" si="406"/>
        <v>1452.77</v>
      </c>
      <c r="G13020">
        <f t="shared" si="407"/>
        <v>1848.98</v>
      </c>
      <c r="H13020">
        <v>2</v>
      </c>
      <c r="I13020" s="17">
        <v>45334</v>
      </c>
      <c r="J13020" s="17">
        <v>45341</v>
      </c>
      <c r="K13020" t="s">
        <v>31</v>
      </c>
      <c r="L13020" t="s">
        <v>22</v>
      </c>
      <c r="M13020">
        <v>539.63</v>
      </c>
      <c r="N13020" t="s">
        <v>28</v>
      </c>
    </row>
    <row r="13021" spans="1:14" ht="14.25" customHeight="1" x14ac:dyDescent="0.3">
      <c r="A13021" t="s">
        <v>11251</v>
      </c>
      <c r="B13021" t="s">
        <v>13</v>
      </c>
      <c r="C13021" t="s">
        <v>36</v>
      </c>
      <c r="D13021">
        <v>3302.82</v>
      </c>
      <c r="E13021">
        <v>0.34</v>
      </c>
      <c r="F13021">
        <f t="shared" si="406"/>
        <v>1122.9588000000001</v>
      </c>
      <c r="G13021">
        <f t="shared" si="407"/>
        <v>2179.8612000000003</v>
      </c>
      <c r="H13021">
        <v>2</v>
      </c>
      <c r="I13021" s="17">
        <v>45259</v>
      </c>
      <c r="J13021" s="17">
        <v>45266</v>
      </c>
      <c r="K13021" t="s">
        <v>31</v>
      </c>
      <c r="L13021" t="s">
        <v>16</v>
      </c>
      <c r="M13021">
        <v>289.67</v>
      </c>
      <c r="N13021" t="s">
        <v>17</v>
      </c>
    </row>
    <row r="13022" spans="1:14" ht="14.25" customHeight="1" x14ac:dyDescent="0.3">
      <c r="A13022" t="s">
        <v>8634</v>
      </c>
      <c r="B13022" t="s">
        <v>13</v>
      </c>
      <c r="C13022" t="s">
        <v>26</v>
      </c>
      <c r="D13022">
        <v>3306.2</v>
      </c>
      <c r="E13022">
        <v>0.35</v>
      </c>
      <c r="F13022">
        <f t="shared" si="406"/>
        <v>1157.1699999999998</v>
      </c>
      <c r="G13022">
        <f t="shared" si="407"/>
        <v>2149.0299999999997</v>
      </c>
      <c r="H13022">
        <v>2</v>
      </c>
      <c r="I13022" s="17">
        <v>45627</v>
      </c>
      <c r="J13022" s="17">
        <v>45628</v>
      </c>
      <c r="K13022" t="s">
        <v>21</v>
      </c>
      <c r="L13022" t="s">
        <v>27</v>
      </c>
      <c r="M13022">
        <v>181.18</v>
      </c>
      <c r="N13022" t="s">
        <v>28</v>
      </c>
    </row>
    <row r="13023" spans="1:14" ht="14.25" customHeight="1" x14ac:dyDescent="0.3">
      <c r="A13023" t="s">
        <v>2013</v>
      </c>
      <c r="B13023" t="s">
        <v>25</v>
      </c>
      <c r="C13023" t="s">
        <v>26</v>
      </c>
      <c r="D13023">
        <v>3309.95</v>
      </c>
      <c r="E13023">
        <v>0.17</v>
      </c>
      <c r="F13023">
        <f t="shared" si="406"/>
        <v>562.69150000000002</v>
      </c>
      <c r="G13023">
        <f t="shared" si="407"/>
        <v>2747.2584999999999</v>
      </c>
      <c r="H13023">
        <v>2</v>
      </c>
      <c r="I13023" s="17">
        <v>44983</v>
      </c>
      <c r="J13023" s="17">
        <v>44986</v>
      </c>
      <c r="K13023" t="s">
        <v>31</v>
      </c>
      <c r="L13023" t="s">
        <v>22</v>
      </c>
      <c r="M13023">
        <v>256.5</v>
      </c>
      <c r="N13023" t="s">
        <v>48</v>
      </c>
    </row>
    <row r="13024" spans="1:14" ht="14.25" customHeight="1" x14ac:dyDescent="0.3">
      <c r="A13024" t="s">
        <v>3573</v>
      </c>
      <c r="B13024" t="s">
        <v>41</v>
      </c>
      <c r="C13024" t="s">
        <v>36</v>
      </c>
      <c r="D13024">
        <v>3310.07</v>
      </c>
      <c r="E13024">
        <v>0.15</v>
      </c>
      <c r="F13024">
        <f t="shared" si="406"/>
        <v>496.51049999999998</v>
      </c>
      <c r="G13024">
        <f t="shared" si="407"/>
        <v>2813.5595000000003</v>
      </c>
      <c r="H13024">
        <v>2</v>
      </c>
      <c r="I13024" s="17">
        <v>45315</v>
      </c>
      <c r="J13024" s="17">
        <v>45319</v>
      </c>
      <c r="K13024" t="s">
        <v>31</v>
      </c>
      <c r="L13024" t="s">
        <v>27</v>
      </c>
      <c r="M13024">
        <v>196.11</v>
      </c>
      <c r="N13024" t="s">
        <v>39</v>
      </c>
    </row>
    <row r="13025" spans="1:14" ht="14.25" customHeight="1" x14ac:dyDescent="0.3">
      <c r="A13025" t="s">
        <v>2491</v>
      </c>
      <c r="B13025" t="s">
        <v>25</v>
      </c>
      <c r="C13025" t="s">
        <v>20</v>
      </c>
      <c r="D13025">
        <v>3310.82</v>
      </c>
      <c r="E13025">
        <v>0.17</v>
      </c>
      <c r="F13025">
        <f t="shared" si="406"/>
        <v>562.83940000000007</v>
      </c>
      <c r="G13025">
        <f t="shared" si="407"/>
        <v>2747.9805999999999</v>
      </c>
      <c r="H13025">
        <v>2</v>
      </c>
      <c r="I13025" s="17">
        <v>45601</v>
      </c>
      <c r="J13025" s="17">
        <v>45605</v>
      </c>
      <c r="K13025" t="s">
        <v>31</v>
      </c>
      <c r="L13025" t="s">
        <v>27</v>
      </c>
      <c r="M13025">
        <v>203.18</v>
      </c>
      <c r="N13025" t="s">
        <v>23</v>
      </c>
    </row>
    <row r="13026" spans="1:14" ht="14.25" customHeight="1" x14ac:dyDescent="0.3">
      <c r="A13026" t="s">
        <v>4415</v>
      </c>
      <c r="B13026" t="s">
        <v>25</v>
      </c>
      <c r="C13026" t="s">
        <v>36</v>
      </c>
      <c r="D13026">
        <v>3317</v>
      </c>
      <c r="E13026">
        <v>0.19</v>
      </c>
      <c r="F13026">
        <f t="shared" si="406"/>
        <v>630.23</v>
      </c>
      <c r="G13026">
        <f t="shared" si="407"/>
        <v>2686.77</v>
      </c>
      <c r="H13026">
        <v>2</v>
      </c>
      <c r="I13026" s="17">
        <v>45186</v>
      </c>
      <c r="J13026" s="17">
        <v>45189</v>
      </c>
      <c r="K13026" t="s">
        <v>21</v>
      </c>
      <c r="L13026" t="s">
        <v>22</v>
      </c>
      <c r="M13026">
        <v>679.3</v>
      </c>
      <c r="N13026" t="s">
        <v>17</v>
      </c>
    </row>
    <row r="13027" spans="1:14" ht="14.25" customHeight="1" x14ac:dyDescent="0.3">
      <c r="A13027" t="s">
        <v>7850</v>
      </c>
      <c r="B13027" t="s">
        <v>41</v>
      </c>
      <c r="C13027" t="s">
        <v>20</v>
      </c>
      <c r="D13027">
        <v>3318.67</v>
      </c>
      <c r="E13027">
        <v>0.4</v>
      </c>
      <c r="F13027">
        <f t="shared" si="406"/>
        <v>1327.4680000000001</v>
      </c>
      <c r="G13027">
        <f t="shared" si="407"/>
        <v>1991.202</v>
      </c>
      <c r="H13027">
        <v>2</v>
      </c>
      <c r="I13027" s="17">
        <v>45366</v>
      </c>
      <c r="J13027" s="17">
        <v>45368</v>
      </c>
      <c r="K13027" t="s">
        <v>15</v>
      </c>
      <c r="L13027" t="s">
        <v>27</v>
      </c>
      <c r="M13027">
        <v>616.70000000000005</v>
      </c>
      <c r="N13027" t="s">
        <v>28</v>
      </c>
    </row>
    <row r="13028" spans="1:14" ht="14.25" customHeight="1" x14ac:dyDescent="0.3">
      <c r="A13028" t="s">
        <v>54</v>
      </c>
      <c r="B13028" t="s">
        <v>25</v>
      </c>
      <c r="C13028" t="s">
        <v>33</v>
      </c>
      <c r="D13028">
        <v>3319.36</v>
      </c>
      <c r="E13028">
        <v>0.33</v>
      </c>
      <c r="F13028">
        <f t="shared" si="406"/>
        <v>1095.3888000000002</v>
      </c>
      <c r="G13028">
        <f t="shared" si="407"/>
        <v>2223.9712</v>
      </c>
      <c r="H13028">
        <v>2</v>
      </c>
      <c r="I13028" s="17">
        <v>45153</v>
      </c>
      <c r="J13028" s="17">
        <v>45159</v>
      </c>
      <c r="K13028" t="s">
        <v>15</v>
      </c>
      <c r="L13028" t="s">
        <v>27</v>
      </c>
      <c r="M13028">
        <v>920.22</v>
      </c>
      <c r="N13028" t="s">
        <v>28</v>
      </c>
    </row>
    <row r="13029" spans="1:14" ht="14.25" customHeight="1" x14ac:dyDescent="0.3">
      <c r="A13029" t="s">
        <v>11126</v>
      </c>
      <c r="B13029" t="s">
        <v>25</v>
      </c>
      <c r="C13029" t="s">
        <v>14</v>
      </c>
      <c r="D13029">
        <v>3320.96</v>
      </c>
      <c r="E13029">
        <v>0.41</v>
      </c>
      <c r="F13029">
        <f t="shared" si="406"/>
        <v>1361.5935999999999</v>
      </c>
      <c r="G13029">
        <f t="shared" si="407"/>
        <v>1959.3664000000001</v>
      </c>
      <c r="H13029">
        <v>2</v>
      </c>
      <c r="I13029" s="17">
        <v>45142</v>
      </c>
      <c r="J13029" s="17">
        <v>45143</v>
      </c>
      <c r="K13029" t="s">
        <v>31</v>
      </c>
      <c r="L13029" t="s">
        <v>22</v>
      </c>
      <c r="M13029">
        <v>621.32000000000005</v>
      </c>
      <c r="N13029" t="s">
        <v>28</v>
      </c>
    </row>
    <row r="13030" spans="1:14" ht="14.25" customHeight="1" x14ac:dyDescent="0.3">
      <c r="A13030" t="s">
        <v>955</v>
      </c>
      <c r="B13030" t="s">
        <v>25</v>
      </c>
      <c r="C13030" t="s">
        <v>33</v>
      </c>
      <c r="D13030">
        <v>3321.88</v>
      </c>
      <c r="E13030">
        <v>0.33</v>
      </c>
      <c r="F13030">
        <f t="shared" si="406"/>
        <v>1096.2204000000002</v>
      </c>
      <c r="G13030">
        <f t="shared" si="407"/>
        <v>2225.6596</v>
      </c>
      <c r="H13030">
        <v>2</v>
      </c>
      <c r="I13030" s="17">
        <v>45359</v>
      </c>
      <c r="J13030" s="17">
        <v>45362</v>
      </c>
      <c r="K13030" t="s">
        <v>15</v>
      </c>
      <c r="L13030" t="s">
        <v>16</v>
      </c>
      <c r="M13030">
        <v>426.77</v>
      </c>
      <c r="N13030" t="s">
        <v>23</v>
      </c>
    </row>
    <row r="13031" spans="1:14" ht="14.25" customHeight="1" x14ac:dyDescent="0.3">
      <c r="A13031" t="s">
        <v>14521</v>
      </c>
      <c r="B13031" t="s">
        <v>13</v>
      </c>
      <c r="C13031" t="s">
        <v>20</v>
      </c>
      <c r="D13031">
        <v>3322.34</v>
      </c>
      <c r="E13031">
        <v>0.28999999999999998</v>
      </c>
      <c r="F13031">
        <f t="shared" si="406"/>
        <v>963.47860000000003</v>
      </c>
      <c r="G13031">
        <f t="shared" si="407"/>
        <v>2358.8614000000002</v>
      </c>
      <c r="H13031">
        <v>2</v>
      </c>
      <c r="I13031" s="17">
        <v>45029</v>
      </c>
      <c r="J13031" s="17">
        <v>45031</v>
      </c>
      <c r="K13031" t="s">
        <v>15</v>
      </c>
      <c r="L13031" t="s">
        <v>27</v>
      </c>
      <c r="M13031">
        <v>957.18</v>
      </c>
      <c r="N13031" t="s">
        <v>48</v>
      </c>
    </row>
    <row r="13032" spans="1:14" ht="14.25" customHeight="1" x14ac:dyDescent="0.3">
      <c r="A13032" t="s">
        <v>1324</v>
      </c>
      <c r="B13032" t="s">
        <v>25</v>
      </c>
      <c r="C13032" t="s">
        <v>33</v>
      </c>
      <c r="D13032">
        <v>3323.01</v>
      </c>
      <c r="E13032">
        <v>0.48</v>
      </c>
      <c r="F13032">
        <f t="shared" si="406"/>
        <v>1595.0448000000001</v>
      </c>
      <c r="G13032">
        <f t="shared" si="407"/>
        <v>1727.9652000000001</v>
      </c>
      <c r="H13032">
        <v>2</v>
      </c>
      <c r="I13032" s="17">
        <v>45046</v>
      </c>
      <c r="J13032" s="17">
        <v>45050</v>
      </c>
      <c r="K13032" t="s">
        <v>31</v>
      </c>
      <c r="L13032" t="s">
        <v>22</v>
      </c>
      <c r="M13032">
        <v>663.37</v>
      </c>
      <c r="N13032" t="s">
        <v>34</v>
      </c>
    </row>
    <row r="13033" spans="1:14" ht="14.25" customHeight="1" x14ac:dyDescent="0.3">
      <c r="A13033" t="s">
        <v>15214</v>
      </c>
      <c r="B13033" t="s">
        <v>25</v>
      </c>
      <c r="C13033" t="s">
        <v>14</v>
      </c>
      <c r="D13033">
        <v>3324</v>
      </c>
      <c r="E13033">
        <v>0.42</v>
      </c>
      <c r="F13033">
        <f t="shared" si="406"/>
        <v>1396.08</v>
      </c>
      <c r="G13033">
        <f t="shared" si="407"/>
        <v>1927.92</v>
      </c>
      <c r="H13033">
        <v>2</v>
      </c>
      <c r="I13033" s="17">
        <v>45585</v>
      </c>
      <c r="J13033" s="17">
        <v>45590</v>
      </c>
      <c r="K13033" t="s">
        <v>15</v>
      </c>
      <c r="L13033" t="s">
        <v>16</v>
      </c>
      <c r="M13033">
        <v>391.8</v>
      </c>
      <c r="N13033" t="s">
        <v>23</v>
      </c>
    </row>
    <row r="13034" spans="1:14" ht="14.25" customHeight="1" x14ac:dyDescent="0.3">
      <c r="A13034" t="s">
        <v>12140</v>
      </c>
      <c r="B13034" t="s">
        <v>41</v>
      </c>
      <c r="C13034" t="s">
        <v>33</v>
      </c>
      <c r="D13034">
        <v>3334.38</v>
      </c>
      <c r="E13034">
        <v>0.26</v>
      </c>
      <c r="F13034">
        <f t="shared" si="406"/>
        <v>866.93880000000001</v>
      </c>
      <c r="G13034">
        <f t="shared" si="407"/>
        <v>2467.4412000000002</v>
      </c>
      <c r="H13034">
        <v>2</v>
      </c>
      <c r="I13034" s="17">
        <v>45521</v>
      </c>
      <c r="J13034" s="17">
        <v>45525</v>
      </c>
      <c r="K13034" t="s">
        <v>21</v>
      </c>
      <c r="L13034" t="s">
        <v>16</v>
      </c>
      <c r="M13034">
        <v>301.29000000000002</v>
      </c>
      <c r="N13034" t="s">
        <v>39</v>
      </c>
    </row>
    <row r="13035" spans="1:14" ht="14.25" customHeight="1" x14ac:dyDescent="0.3">
      <c r="A13035" t="s">
        <v>9324</v>
      </c>
      <c r="B13035" t="s">
        <v>19</v>
      </c>
      <c r="C13035" t="s">
        <v>20</v>
      </c>
      <c r="D13035">
        <v>3334.88</v>
      </c>
      <c r="E13035">
        <v>0.31</v>
      </c>
      <c r="F13035">
        <f t="shared" si="406"/>
        <v>1033.8127999999999</v>
      </c>
      <c r="G13035">
        <f t="shared" si="407"/>
        <v>2301.0672000000004</v>
      </c>
      <c r="H13035">
        <v>2</v>
      </c>
      <c r="I13035" s="17">
        <v>45122</v>
      </c>
      <c r="J13035" s="17">
        <v>45125</v>
      </c>
      <c r="K13035" t="s">
        <v>15</v>
      </c>
      <c r="L13035" t="s">
        <v>22</v>
      </c>
      <c r="M13035">
        <v>756.97</v>
      </c>
      <c r="N13035" t="s">
        <v>28</v>
      </c>
    </row>
    <row r="13036" spans="1:14" ht="14.25" customHeight="1" x14ac:dyDescent="0.3">
      <c r="A13036" t="s">
        <v>13565</v>
      </c>
      <c r="B13036" t="s">
        <v>41</v>
      </c>
      <c r="C13036" t="s">
        <v>14</v>
      </c>
      <c r="D13036">
        <v>3340.87</v>
      </c>
      <c r="E13036">
        <v>0.45</v>
      </c>
      <c r="F13036">
        <f t="shared" si="406"/>
        <v>1503.3915</v>
      </c>
      <c r="G13036">
        <f t="shared" si="407"/>
        <v>1837.4784999999999</v>
      </c>
      <c r="H13036">
        <v>2</v>
      </c>
      <c r="I13036" s="17">
        <v>45414</v>
      </c>
      <c r="J13036" s="17">
        <v>45421</v>
      </c>
      <c r="K13036" t="s">
        <v>31</v>
      </c>
      <c r="L13036" t="s">
        <v>22</v>
      </c>
      <c r="M13036">
        <v>528.20000000000005</v>
      </c>
      <c r="N13036" t="s">
        <v>39</v>
      </c>
    </row>
    <row r="13037" spans="1:14" ht="14.25" customHeight="1" x14ac:dyDescent="0.3">
      <c r="A13037" t="s">
        <v>11258</v>
      </c>
      <c r="B13037" t="s">
        <v>41</v>
      </c>
      <c r="C13037" t="s">
        <v>36</v>
      </c>
      <c r="D13037">
        <v>3342.84</v>
      </c>
      <c r="E13037">
        <v>0.28999999999999998</v>
      </c>
      <c r="F13037">
        <f t="shared" si="406"/>
        <v>969.42359999999996</v>
      </c>
      <c r="G13037">
        <f t="shared" si="407"/>
        <v>2373.4164000000001</v>
      </c>
      <c r="H13037">
        <v>2</v>
      </c>
      <c r="I13037" s="17">
        <v>45632</v>
      </c>
      <c r="J13037" s="17">
        <v>45634</v>
      </c>
      <c r="K13037" t="s">
        <v>31</v>
      </c>
      <c r="L13037" t="s">
        <v>27</v>
      </c>
      <c r="M13037">
        <v>209.38</v>
      </c>
      <c r="N13037" t="s">
        <v>39</v>
      </c>
    </row>
    <row r="13038" spans="1:14" ht="14.25" customHeight="1" x14ac:dyDescent="0.3">
      <c r="A13038" t="s">
        <v>9949</v>
      </c>
      <c r="B13038" t="s">
        <v>19</v>
      </c>
      <c r="C13038" t="s">
        <v>20</v>
      </c>
      <c r="D13038">
        <v>3345.09</v>
      </c>
      <c r="E13038">
        <v>0.13</v>
      </c>
      <c r="F13038">
        <f t="shared" si="406"/>
        <v>434.86170000000004</v>
      </c>
      <c r="G13038">
        <f t="shared" si="407"/>
        <v>2910.2283000000002</v>
      </c>
      <c r="H13038">
        <v>2</v>
      </c>
      <c r="I13038" s="17">
        <v>44992</v>
      </c>
      <c r="J13038" s="17">
        <v>44999</v>
      </c>
      <c r="K13038" t="s">
        <v>21</v>
      </c>
      <c r="L13038" t="s">
        <v>27</v>
      </c>
      <c r="M13038">
        <v>644.16999999999996</v>
      </c>
      <c r="N13038" t="s">
        <v>28</v>
      </c>
    </row>
    <row r="13039" spans="1:14" ht="14.25" customHeight="1" x14ac:dyDescent="0.3">
      <c r="A13039" t="s">
        <v>11343</v>
      </c>
      <c r="B13039" t="s">
        <v>41</v>
      </c>
      <c r="C13039" t="s">
        <v>33</v>
      </c>
      <c r="D13039">
        <v>3348.72</v>
      </c>
      <c r="E13039">
        <v>0.49</v>
      </c>
      <c r="F13039">
        <f t="shared" si="406"/>
        <v>1640.8727999999999</v>
      </c>
      <c r="G13039">
        <f t="shared" si="407"/>
        <v>1707.8471999999999</v>
      </c>
      <c r="H13039">
        <v>2</v>
      </c>
      <c r="I13039" s="17">
        <v>44963</v>
      </c>
      <c r="J13039" s="17">
        <v>44968</v>
      </c>
      <c r="K13039" t="s">
        <v>21</v>
      </c>
      <c r="L13039" t="s">
        <v>16</v>
      </c>
      <c r="M13039">
        <v>781.95</v>
      </c>
      <c r="N13039" t="s">
        <v>28</v>
      </c>
    </row>
    <row r="13040" spans="1:14" ht="14.25" customHeight="1" x14ac:dyDescent="0.3">
      <c r="A13040" t="s">
        <v>9308</v>
      </c>
      <c r="B13040" t="s">
        <v>13</v>
      </c>
      <c r="C13040" t="s">
        <v>33</v>
      </c>
      <c r="D13040">
        <v>3354.05</v>
      </c>
      <c r="E13040">
        <v>0.16</v>
      </c>
      <c r="F13040">
        <f t="shared" si="406"/>
        <v>536.64800000000002</v>
      </c>
      <c r="G13040">
        <f t="shared" si="407"/>
        <v>2817.402</v>
      </c>
      <c r="H13040">
        <v>2</v>
      </c>
      <c r="I13040" s="17">
        <v>45301</v>
      </c>
      <c r="J13040" s="17">
        <v>45308</v>
      </c>
      <c r="K13040" t="s">
        <v>15</v>
      </c>
      <c r="L13040" t="s">
        <v>16</v>
      </c>
      <c r="M13040">
        <v>435.15</v>
      </c>
      <c r="N13040" t="s">
        <v>23</v>
      </c>
    </row>
    <row r="13041" spans="1:14" ht="14.25" customHeight="1" x14ac:dyDescent="0.3">
      <c r="A13041" t="s">
        <v>5938</v>
      </c>
      <c r="B13041" t="s">
        <v>13</v>
      </c>
      <c r="C13041" t="s">
        <v>26</v>
      </c>
      <c r="D13041">
        <v>3354.68</v>
      </c>
      <c r="E13041">
        <v>0.49</v>
      </c>
      <c r="F13041">
        <f t="shared" si="406"/>
        <v>1643.7931999999998</v>
      </c>
      <c r="G13041">
        <f t="shared" si="407"/>
        <v>1710.8868</v>
      </c>
      <c r="H13041">
        <v>2</v>
      </c>
      <c r="I13041" s="17">
        <v>45202</v>
      </c>
      <c r="J13041" s="17">
        <v>45209</v>
      </c>
      <c r="K13041" t="s">
        <v>15</v>
      </c>
      <c r="L13041" t="s">
        <v>22</v>
      </c>
      <c r="M13041">
        <v>725.25</v>
      </c>
      <c r="N13041" t="s">
        <v>17</v>
      </c>
    </row>
    <row r="13042" spans="1:14" ht="14.25" customHeight="1" x14ac:dyDescent="0.3">
      <c r="A13042" t="s">
        <v>12630</v>
      </c>
      <c r="B13042" t="s">
        <v>41</v>
      </c>
      <c r="C13042" t="s">
        <v>20</v>
      </c>
      <c r="D13042">
        <v>3356.22</v>
      </c>
      <c r="E13042">
        <v>0.43</v>
      </c>
      <c r="F13042">
        <f t="shared" si="406"/>
        <v>1443.1745999999998</v>
      </c>
      <c r="G13042">
        <f t="shared" si="407"/>
        <v>1913.0454</v>
      </c>
      <c r="H13042">
        <v>2</v>
      </c>
      <c r="I13042" s="17">
        <v>45536</v>
      </c>
      <c r="J13042" s="17">
        <v>45537</v>
      </c>
      <c r="K13042" t="s">
        <v>15</v>
      </c>
      <c r="L13042" t="s">
        <v>16</v>
      </c>
      <c r="M13042">
        <v>715.63</v>
      </c>
      <c r="N13042" t="s">
        <v>34</v>
      </c>
    </row>
    <row r="13043" spans="1:14" ht="14.25" customHeight="1" x14ac:dyDescent="0.3">
      <c r="A13043" t="s">
        <v>6282</v>
      </c>
      <c r="B13043" t="s">
        <v>41</v>
      </c>
      <c r="C13043" t="s">
        <v>33</v>
      </c>
      <c r="D13043">
        <v>3360.37</v>
      </c>
      <c r="E13043">
        <v>0.13</v>
      </c>
      <c r="F13043">
        <f t="shared" si="406"/>
        <v>436.84809999999999</v>
      </c>
      <c r="G13043">
        <f t="shared" si="407"/>
        <v>2923.5218999999997</v>
      </c>
      <c r="H13043">
        <v>2</v>
      </c>
      <c r="I13043" s="17">
        <v>45489</v>
      </c>
      <c r="J13043" s="17">
        <v>45490</v>
      </c>
      <c r="K13043" t="s">
        <v>15</v>
      </c>
      <c r="L13043" t="s">
        <v>16</v>
      </c>
      <c r="M13043">
        <v>986.76</v>
      </c>
      <c r="N13043" t="s">
        <v>17</v>
      </c>
    </row>
    <row r="13044" spans="1:14" ht="14.25" customHeight="1" x14ac:dyDescent="0.3">
      <c r="A13044" t="s">
        <v>474</v>
      </c>
      <c r="B13044" t="s">
        <v>19</v>
      </c>
      <c r="C13044" t="s">
        <v>26</v>
      </c>
      <c r="D13044">
        <v>3361.01</v>
      </c>
      <c r="E13044">
        <v>0.11</v>
      </c>
      <c r="F13044">
        <f t="shared" si="406"/>
        <v>369.71110000000004</v>
      </c>
      <c r="G13044">
        <f t="shared" si="407"/>
        <v>2991.2989000000002</v>
      </c>
      <c r="H13044">
        <v>2</v>
      </c>
      <c r="I13044" s="17">
        <v>45267</v>
      </c>
      <c r="J13044" s="17">
        <v>45274</v>
      </c>
      <c r="K13044" t="s">
        <v>31</v>
      </c>
      <c r="L13044" t="s">
        <v>16</v>
      </c>
      <c r="M13044">
        <v>887.13</v>
      </c>
      <c r="N13044" t="s">
        <v>28</v>
      </c>
    </row>
    <row r="13045" spans="1:14" ht="14.25" customHeight="1" x14ac:dyDescent="0.3">
      <c r="A13045" t="s">
        <v>5129</v>
      </c>
      <c r="B13045" t="s">
        <v>41</v>
      </c>
      <c r="C13045" t="s">
        <v>26</v>
      </c>
      <c r="D13045">
        <v>3362.01</v>
      </c>
      <c r="E13045">
        <v>0.27</v>
      </c>
      <c r="F13045">
        <f t="shared" si="406"/>
        <v>907.74270000000013</v>
      </c>
      <c r="G13045">
        <f t="shared" si="407"/>
        <v>2454.2673</v>
      </c>
      <c r="H13045">
        <v>2</v>
      </c>
      <c r="I13045" s="17">
        <v>45373</v>
      </c>
      <c r="J13045" s="17">
        <v>45375</v>
      </c>
      <c r="K13045" t="s">
        <v>31</v>
      </c>
      <c r="L13045" t="s">
        <v>22</v>
      </c>
      <c r="M13045">
        <v>251.42</v>
      </c>
      <c r="N13045" t="s">
        <v>39</v>
      </c>
    </row>
    <row r="13046" spans="1:14" ht="14.25" customHeight="1" x14ac:dyDescent="0.3">
      <c r="A13046" t="s">
        <v>12762</v>
      </c>
      <c r="B13046" t="s">
        <v>41</v>
      </c>
      <c r="C13046" t="s">
        <v>33</v>
      </c>
      <c r="D13046">
        <v>3362.34</v>
      </c>
      <c r="E13046">
        <v>0.16</v>
      </c>
      <c r="F13046">
        <f t="shared" si="406"/>
        <v>537.97440000000006</v>
      </c>
      <c r="G13046">
        <f t="shared" si="407"/>
        <v>2824.3656000000001</v>
      </c>
      <c r="H13046">
        <v>2</v>
      </c>
      <c r="I13046" s="17">
        <v>45259</v>
      </c>
      <c r="J13046" s="17">
        <v>45265</v>
      </c>
      <c r="K13046" t="s">
        <v>21</v>
      </c>
      <c r="L13046" t="s">
        <v>22</v>
      </c>
      <c r="M13046">
        <v>388.24</v>
      </c>
      <c r="N13046" t="s">
        <v>28</v>
      </c>
    </row>
    <row r="13047" spans="1:14" ht="14.25" customHeight="1" x14ac:dyDescent="0.3">
      <c r="A13047" t="s">
        <v>7144</v>
      </c>
      <c r="B13047" t="s">
        <v>19</v>
      </c>
      <c r="C13047" t="s">
        <v>33</v>
      </c>
      <c r="D13047">
        <v>3367.43</v>
      </c>
      <c r="E13047">
        <v>0.12</v>
      </c>
      <c r="F13047">
        <f t="shared" si="406"/>
        <v>404.09159999999997</v>
      </c>
      <c r="G13047">
        <f t="shared" si="407"/>
        <v>2963.3383999999996</v>
      </c>
      <c r="H13047">
        <v>2</v>
      </c>
      <c r="I13047" s="17">
        <v>45273</v>
      </c>
      <c r="J13047" s="17">
        <v>45280</v>
      </c>
      <c r="K13047" t="s">
        <v>31</v>
      </c>
      <c r="L13047" t="s">
        <v>22</v>
      </c>
      <c r="M13047">
        <v>579.36</v>
      </c>
      <c r="N13047" t="s">
        <v>48</v>
      </c>
    </row>
    <row r="13048" spans="1:14" ht="14.25" customHeight="1" x14ac:dyDescent="0.3">
      <c r="A13048" t="s">
        <v>13666</v>
      </c>
      <c r="B13048" t="s">
        <v>19</v>
      </c>
      <c r="C13048" t="s">
        <v>20</v>
      </c>
      <c r="D13048">
        <v>3368.19</v>
      </c>
      <c r="E13048">
        <v>0.06</v>
      </c>
      <c r="F13048">
        <f t="shared" si="406"/>
        <v>202.09139999999999</v>
      </c>
      <c r="G13048">
        <f t="shared" si="407"/>
        <v>3166.0986000000003</v>
      </c>
      <c r="H13048">
        <v>2</v>
      </c>
      <c r="I13048" s="17">
        <v>45319</v>
      </c>
      <c r="J13048" s="17">
        <v>45320</v>
      </c>
      <c r="K13048" t="s">
        <v>21</v>
      </c>
      <c r="L13048" t="s">
        <v>16</v>
      </c>
      <c r="M13048">
        <v>247.84</v>
      </c>
      <c r="N13048" t="s">
        <v>34</v>
      </c>
    </row>
    <row r="13049" spans="1:14" ht="14.25" customHeight="1" x14ac:dyDescent="0.3">
      <c r="A13049" t="s">
        <v>11346</v>
      </c>
      <c r="B13049" t="s">
        <v>25</v>
      </c>
      <c r="C13049" t="s">
        <v>26</v>
      </c>
      <c r="D13049">
        <v>3372.22</v>
      </c>
      <c r="E13049">
        <v>0.23</v>
      </c>
      <c r="F13049">
        <f t="shared" si="406"/>
        <v>775.61059999999998</v>
      </c>
      <c r="G13049">
        <f t="shared" si="407"/>
        <v>2596.6093999999998</v>
      </c>
      <c r="H13049">
        <v>2</v>
      </c>
      <c r="I13049" s="17">
        <v>44941</v>
      </c>
      <c r="J13049" s="17">
        <v>44947</v>
      </c>
      <c r="K13049" t="s">
        <v>21</v>
      </c>
      <c r="L13049" t="s">
        <v>22</v>
      </c>
      <c r="M13049">
        <v>332.15</v>
      </c>
      <c r="N13049" t="s">
        <v>28</v>
      </c>
    </row>
    <row r="13050" spans="1:14" ht="14.25" customHeight="1" x14ac:dyDescent="0.3">
      <c r="A13050" t="s">
        <v>9325</v>
      </c>
      <c r="B13050" t="s">
        <v>19</v>
      </c>
      <c r="C13050" t="s">
        <v>14</v>
      </c>
      <c r="D13050">
        <v>3373.84</v>
      </c>
      <c r="E13050">
        <v>0.22</v>
      </c>
      <c r="F13050">
        <f t="shared" si="406"/>
        <v>742.24480000000005</v>
      </c>
      <c r="G13050">
        <f t="shared" si="407"/>
        <v>2631.5952000000002</v>
      </c>
      <c r="H13050">
        <v>2</v>
      </c>
      <c r="I13050" s="17">
        <v>45618</v>
      </c>
      <c r="J13050" s="17">
        <v>45619</v>
      </c>
      <c r="K13050" t="s">
        <v>21</v>
      </c>
      <c r="L13050" t="s">
        <v>16</v>
      </c>
      <c r="M13050">
        <v>745.65</v>
      </c>
      <c r="N13050" t="s">
        <v>17</v>
      </c>
    </row>
    <row r="13051" spans="1:14" ht="14.25" customHeight="1" x14ac:dyDescent="0.3">
      <c r="A13051" t="s">
        <v>5149</v>
      </c>
      <c r="B13051" t="s">
        <v>19</v>
      </c>
      <c r="C13051" t="s">
        <v>33</v>
      </c>
      <c r="D13051">
        <v>3373.91</v>
      </c>
      <c r="E13051">
        <v>0.06</v>
      </c>
      <c r="F13051">
        <f t="shared" si="406"/>
        <v>202.43459999999999</v>
      </c>
      <c r="G13051">
        <f t="shared" si="407"/>
        <v>3171.4753999999998</v>
      </c>
      <c r="H13051">
        <v>2</v>
      </c>
      <c r="I13051" s="17">
        <v>45227</v>
      </c>
      <c r="J13051" s="17">
        <v>45232</v>
      </c>
      <c r="K13051" t="s">
        <v>21</v>
      </c>
      <c r="L13051" t="s">
        <v>27</v>
      </c>
      <c r="M13051">
        <v>659.51</v>
      </c>
      <c r="N13051" t="s">
        <v>28</v>
      </c>
    </row>
    <row r="13052" spans="1:14" ht="14.25" customHeight="1" x14ac:dyDescent="0.3">
      <c r="A13052" t="s">
        <v>6500</v>
      </c>
      <c r="B13052" t="s">
        <v>13</v>
      </c>
      <c r="C13052" t="s">
        <v>14</v>
      </c>
      <c r="D13052">
        <v>3375.35</v>
      </c>
      <c r="E13052">
        <v>0.26</v>
      </c>
      <c r="F13052">
        <f t="shared" si="406"/>
        <v>877.59100000000001</v>
      </c>
      <c r="G13052">
        <f t="shared" si="407"/>
        <v>2497.759</v>
      </c>
      <c r="H13052">
        <v>2</v>
      </c>
      <c r="I13052" s="17">
        <v>44957</v>
      </c>
      <c r="J13052" s="17">
        <v>44958</v>
      </c>
      <c r="K13052" t="s">
        <v>31</v>
      </c>
      <c r="L13052" t="s">
        <v>22</v>
      </c>
      <c r="M13052">
        <v>538.76</v>
      </c>
      <c r="N13052" t="s">
        <v>34</v>
      </c>
    </row>
    <row r="13053" spans="1:14" ht="14.25" customHeight="1" x14ac:dyDescent="0.3">
      <c r="A13053" t="s">
        <v>13761</v>
      </c>
      <c r="B13053" t="s">
        <v>25</v>
      </c>
      <c r="C13053" t="s">
        <v>33</v>
      </c>
      <c r="D13053">
        <v>3377.4</v>
      </c>
      <c r="E13053">
        <v>0.16</v>
      </c>
      <c r="F13053">
        <f t="shared" si="406"/>
        <v>540.38400000000001</v>
      </c>
      <c r="G13053">
        <f t="shared" si="407"/>
        <v>2837.0160000000001</v>
      </c>
      <c r="H13053">
        <v>2</v>
      </c>
      <c r="I13053" s="17">
        <v>45634</v>
      </c>
      <c r="J13053" s="17">
        <v>45640</v>
      </c>
      <c r="K13053" t="s">
        <v>15</v>
      </c>
      <c r="L13053" t="s">
        <v>27</v>
      </c>
      <c r="M13053">
        <v>396.01</v>
      </c>
      <c r="N13053" t="s">
        <v>28</v>
      </c>
    </row>
    <row r="13054" spans="1:14" ht="14.25" customHeight="1" x14ac:dyDescent="0.3">
      <c r="A13054" t="s">
        <v>8330</v>
      </c>
      <c r="B13054" t="s">
        <v>19</v>
      </c>
      <c r="C13054" t="s">
        <v>14</v>
      </c>
      <c r="D13054">
        <v>3377.77</v>
      </c>
      <c r="E13054">
        <v>0.43</v>
      </c>
      <c r="F13054">
        <f t="shared" si="406"/>
        <v>1452.4411</v>
      </c>
      <c r="G13054">
        <f t="shared" si="407"/>
        <v>1925.3289</v>
      </c>
      <c r="H13054">
        <v>2</v>
      </c>
      <c r="I13054" s="17">
        <v>45191</v>
      </c>
      <c r="J13054" s="17">
        <v>45196</v>
      </c>
      <c r="K13054" t="s">
        <v>21</v>
      </c>
      <c r="L13054" t="s">
        <v>22</v>
      </c>
      <c r="M13054">
        <v>986.61</v>
      </c>
      <c r="N13054" t="s">
        <v>48</v>
      </c>
    </row>
    <row r="13055" spans="1:14" ht="14.25" customHeight="1" x14ac:dyDescent="0.3">
      <c r="A13055" t="s">
        <v>13058</v>
      </c>
      <c r="B13055" t="s">
        <v>41</v>
      </c>
      <c r="C13055" t="s">
        <v>33</v>
      </c>
      <c r="D13055">
        <v>3380.12</v>
      </c>
      <c r="E13055">
        <v>0.4</v>
      </c>
      <c r="F13055">
        <f t="shared" si="406"/>
        <v>1352.048</v>
      </c>
      <c r="G13055">
        <f t="shared" si="407"/>
        <v>2028.0719999999999</v>
      </c>
      <c r="H13055">
        <v>2</v>
      </c>
      <c r="I13055" s="17">
        <v>45619</v>
      </c>
      <c r="J13055" s="17">
        <v>45623</v>
      </c>
      <c r="K13055" t="s">
        <v>31</v>
      </c>
      <c r="L13055" t="s">
        <v>22</v>
      </c>
      <c r="M13055">
        <v>296.25</v>
      </c>
      <c r="N13055" t="s">
        <v>17</v>
      </c>
    </row>
    <row r="13056" spans="1:14" ht="14.25" customHeight="1" x14ac:dyDescent="0.3">
      <c r="A13056" t="s">
        <v>2337</v>
      </c>
      <c r="B13056" t="s">
        <v>25</v>
      </c>
      <c r="C13056" t="s">
        <v>36</v>
      </c>
      <c r="D13056">
        <v>3382.98</v>
      </c>
      <c r="E13056">
        <v>0.21</v>
      </c>
      <c r="F13056">
        <f t="shared" si="406"/>
        <v>710.42579999999998</v>
      </c>
      <c r="G13056">
        <f t="shared" si="407"/>
        <v>2672.5542</v>
      </c>
      <c r="H13056">
        <v>2</v>
      </c>
      <c r="I13056" s="17">
        <v>45510</v>
      </c>
      <c r="J13056" s="17">
        <v>45516</v>
      </c>
      <c r="K13056" t="s">
        <v>21</v>
      </c>
      <c r="L13056" t="s">
        <v>16</v>
      </c>
      <c r="M13056">
        <v>170.8</v>
      </c>
      <c r="N13056" t="s">
        <v>17</v>
      </c>
    </row>
    <row r="13057" spans="1:14" ht="14.25" customHeight="1" x14ac:dyDescent="0.3">
      <c r="A13057" t="s">
        <v>12889</v>
      </c>
      <c r="B13057" t="s">
        <v>19</v>
      </c>
      <c r="C13057" t="s">
        <v>26</v>
      </c>
      <c r="D13057">
        <v>3385.47</v>
      </c>
      <c r="E13057">
        <v>0.25</v>
      </c>
      <c r="F13057">
        <f t="shared" si="406"/>
        <v>846.36749999999995</v>
      </c>
      <c r="G13057">
        <f t="shared" si="407"/>
        <v>2539.1025</v>
      </c>
      <c r="H13057">
        <v>2</v>
      </c>
      <c r="I13057" s="17">
        <v>45485</v>
      </c>
      <c r="J13057" s="17">
        <v>45490</v>
      </c>
      <c r="K13057" t="s">
        <v>21</v>
      </c>
      <c r="L13057" t="s">
        <v>16</v>
      </c>
      <c r="M13057">
        <v>920.42</v>
      </c>
      <c r="N13057" t="s">
        <v>34</v>
      </c>
    </row>
    <row r="13058" spans="1:14" ht="14.25" customHeight="1" x14ac:dyDescent="0.3">
      <c r="A13058" t="s">
        <v>3739</v>
      </c>
      <c r="B13058" t="s">
        <v>25</v>
      </c>
      <c r="C13058" t="s">
        <v>20</v>
      </c>
      <c r="D13058">
        <v>3386.49</v>
      </c>
      <c r="E13058">
        <v>0.02</v>
      </c>
      <c r="F13058">
        <f t="shared" ref="F13058:F13121" si="408">D13058*E13058</f>
        <v>67.729799999999997</v>
      </c>
      <c r="G13058">
        <f t="shared" ref="G13058:G13121" si="409">D13058-F13058</f>
        <v>3318.7601999999997</v>
      </c>
      <c r="H13058">
        <v>2</v>
      </c>
      <c r="I13058" s="17">
        <v>45183</v>
      </c>
      <c r="J13058" s="17">
        <v>45188</v>
      </c>
      <c r="K13058" t="s">
        <v>15</v>
      </c>
      <c r="L13058" t="s">
        <v>16</v>
      </c>
      <c r="M13058">
        <v>758.76</v>
      </c>
      <c r="N13058" t="s">
        <v>48</v>
      </c>
    </row>
    <row r="13059" spans="1:14" ht="14.25" customHeight="1" x14ac:dyDescent="0.3">
      <c r="A13059" t="s">
        <v>15346</v>
      </c>
      <c r="B13059" t="s">
        <v>25</v>
      </c>
      <c r="C13059" t="s">
        <v>33</v>
      </c>
      <c r="D13059">
        <v>3386.85</v>
      </c>
      <c r="E13059">
        <v>0.13</v>
      </c>
      <c r="F13059">
        <f t="shared" si="408"/>
        <v>440.29050000000001</v>
      </c>
      <c r="G13059">
        <f t="shared" si="409"/>
        <v>2946.5594999999998</v>
      </c>
      <c r="H13059">
        <v>2</v>
      </c>
      <c r="I13059" s="17">
        <v>45579</v>
      </c>
      <c r="J13059" s="17">
        <v>45584</v>
      </c>
      <c r="K13059" t="s">
        <v>31</v>
      </c>
      <c r="L13059" t="s">
        <v>27</v>
      </c>
      <c r="M13059">
        <v>972.48</v>
      </c>
      <c r="N13059" t="s">
        <v>34</v>
      </c>
    </row>
    <row r="13060" spans="1:14" ht="14.25" customHeight="1" x14ac:dyDescent="0.3">
      <c r="A13060" t="s">
        <v>9612</v>
      </c>
      <c r="B13060" t="s">
        <v>41</v>
      </c>
      <c r="C13060" t="s">
        <v>14</v>
      </c>
      <c r="D13060">
        <v>3386.97</v>
      </c>
      <c r="E13060">
        <v>0.15</v>
      </c>
      <c r="F13060">
        <f t="shared" si="408"/>
        <v>508.04549999999995</v>
      </c>
      <c r="G13060">
        <f t="shared" si="409"/>
        <v>2878.9245000000001</v>
      </c>
      <c r="H13060">
        <v>2</v>
      </c>
      <c r="I13060" s="17">
        <v>45419</v>
      </c>
      <c r="J13060" s="17">
        <v>45420</v>
      </c>
      <c r="K13060" t="s">
        <v>21</v>
      </c>
      <c r="L13060" t="s">
        <v>16</v>
      </c>
      <c r="M13060">
        <v>194.54</v>
      </c>
      <c r="N13060" t="s">
        <v>39</v>
      </c>
    </row>
    <row r="13061" spans="1:14" ht="14.25" customHeight="1" x14ac:dyDescent="0.3">
      <c r="A13061" t="s">
        <v>11697</v>
      </c>
      <c r="B13061" t="s">
        <v>41</v>
      </c>
      <c r="C13061" t="s">
        <v>36</v>
      </c>
      <c r="D13061">
        <v>3388.41</v>
      </c>
      <c r="E13061">
        <v>0.08</v>
      </c>
      <c r="F13061">
        <f t="shared" si="408"/>
        <v>271.07279999999997</v>
      </c>
      <c r="G13061">
        <f t="shared" si="409"/>
        <v>3117.3371999999999</v>
      </c>
      <c r="H13061">
        <v>2</v>
      </c>
      <c r="I13061" s="17">
        <v>45510</v>
      </c>
      <c r="J13061" s="17">
        <v>45514</v>
      </c>
      <c r="K13061" t="s">
        <v>31</v>
      </c>
      <c r="L13061" t="s">
        <v>27</v>
      </c>
      <c r="M13061">
        <v>375.21</v>
      </c>
      <c r="N13061" t="s">
        <v>39</v>
      </c>
    </row>
    <row r="13062" spans="1:14" ht="14.25" customHeight="1" x14ac:dyDescent="0.3">
      <c r="A13062" t="s">
        <v>8454</v>
      </c>
      <c r="B13062" t="s">
        <v>13</v>
      </c>
      <c r="C13062" t="s">
        <v>20</v>
      </c>
      <c r="D13062">
        <v>3389.22</v>
      </c>
      <c r="E13062">
        <v>0.43</v>
      </c>
      <c r="F13062">
        <f t="shared" si="408"/>
        <v>1457.3645999999999</v>
      </c>
      <c r="G13062">
        <f t="shared" si="409"/>
        <v>1931.8553999999999</v>
      </c>
      <c r="H13062">
        <v>2</v>
      </c>
      <c r="I13062" s="17">
        <v>45073</v>
      </c>
      <c r="J13062" s="17">
        <v>45078</v>
      </c>
      <c r="K13062" t="s">
        <v>21</v>
      </c>
      <c r="L13062" t="s">
        <v>16</v>
      </c>
      <c r="M13062">
        <v>460.08</v>
      </c>
      <c r="N13062" t="s">
        <v>48</v>
      </c>
    </row>
    <row r="13063" spans="1:14" ht="14.25" customHeight="1" x14ac:dyDescent="0.3">
      <c r="A13063" t="s">
        <v>7251</v>
      </c>
      <c r="B13063" t="s">
        <v>19</v>
      </c>
      <c r="C13063" t="s">
        <v>14</v>
      </c>
      <c r="D13063">
        <v>3390.87</v>
      </c>
      <c r="E13063">
        <v>0.32</v>
      </c>
      <c r="F13063">
        <f t="shared" si="408"/>
        <v>1085.0783999999999</v>
      </c>
      <c r="G13063">
        <f t="shared" si="409"/>
        <v>2305.7916</v>
      </c>
      <c r="H13063">
        <v>2</v>
      </c>
      <c r="I13063" s="17">
        <v>45057</v>
      </c>
      <c r="J13063" s="17">
        <v>45063</v>
      </c>
      <c r="K13063" t="s">
        <v>21</v>
      </c>
      <c r="L13063" t="s">
        <v>27</v>
      </c>
      <c r="M13063">
        <v>184.19</v>
      </c>
      <c r="N13063" t="s">
        <v>39</v>
      </c>
    </row>
    <row r="13064" spans="1:14" ht="14.25" customHeight="1" x14ac:dyDescent="0.3">
      <c r="A13064" t="s">
        <v>5557</v>
      </c>
      <c r="B13064" t="s">
        <v>19</v>
      </c>
      <c r="C13064" t="s">
        <v>36</v>
      </c>
      <c r="D13064">
        <v>3391.05</v>
      </c>
      <c r="E13064">
        <v>0.48</v>
      </c>
      <c r="F13064">
        <f t="shared" si="408"/>
        <v>1627.704</v>
      </c>
      <c r="G13064">
        <f t="shared" si="409"/>
        <v>1763.3460000000002</v>
      </c>
      <c r="H13064">
        <v>2</v>
      </c>
      <c r="I13064" s="17">
        <v>45592</v>
      </c>
      <c r="J13064" s="17">
        <v>45595</v>
      </c>
      <c r="K13064" t="s">
        <v>31</v>
      </c>
      <c r="L13064" t="s">
        <v>22</v>
      </c>
      <c r="M13064">
        <v>710.63</v>
      </c>
      <c r="N13064" t="s">
        <v>48</v>
      </c>
    </row>
    <row r="13065" spans="1:14" ht="14.25" customHeight="1" x14ac:dyDescent="0.3">
      <c r="A13065" t="s">
        <v>10395</v>
      </c>
      <c r="B13065" t="s">
        <v>19</v>
      </c>
      <c r="C13065" t="s">
        <v>14</v>
      </c>
      <c r="D13065">
        <v>3391.35</v>
      </c>
      <c r="E13065">
        <v>0.4</v>
      </c>
      <c r="F13065">
        <f t="shared" si="408"/>
        <v>1356.54</v>
      </c>
      <c r="G13065">
        <f t="shared" si="409"/>
        <v>2034.81</v>
      </c>
      <c r="H13065">
        <v>2</v>
      </c>
      <c r="I13065" s="17">
        <v>45333</v>
      </c>
      <c r="J13065" s="17">
        <v>45338</v>
      </c>
      <c r="K13065" t="s">
        <v>31</v>
      </c>
      <c r="L13065" t="s">
        <v>27</v>
      </c>
      <c r="M13065">
        <v>844.92</v>
      </c>
      <c r="N13065" t="s">
        <v>28</v>
      </c>
    </row>
    <row r="13066" spans="1:14" ht="14.25" customHeight="1" x14ac:dyDescent="0.3">
      <c r="A13066" t="s">
        <v>13806</v>
      </c>
      <c r="B13066" t="s">
        <v>19</v>
      </c>
      <c r="C13066" t="s">
        <v>14</v>
      </c>
      <c r="D13066">
        <v>3396.5</v>
      </c>
      <c r="E13066">
        <v>0</v>
      </c>
      <c r="F13066">
        <f t="shared" si="408"/>
        <v>0</v>
      </c>
      <c r="G13066">
        <f t="shared" si="409"/>
        <v>3396.5</v>
      </c>
      <c r="H13066">
        <v>2</v>
      </c>
      <c r="I13066" s="17">
        <v>45374</v>
      </c>
      <c r="J13066" s="17">
        <v>45378</v>
      </c>
      <c r="K13066" t="s">
        <v>31</v>
      </c>
      <c r="L13066" t="s">
        <v>16</v>
      </c>
      <c r="M13066">
        <v>876.15</v>
      </c>
      <c r="N13066" t="s">
        <v>48</v>
      </c>
    </row>
    <row r="13067" spans="1:14" ht="14.25" customHeight="1" x14ac:dyDescent="0.3">
      <c r="A13067" t="s">
        <v>13104</v>
      </c>
      <c r="B13067" t="s">
        <v>13</v>
      </c>
      <c r="C13067" t="s">
        <v>33</v>
      </c>
      <c r="D13067">
        <v>3397.52</v>
      </c>
      <c r="E13067">
        <v>0.42</v>
      </c>
      <c r="F13067">
        <f t="shared" si="408"/>
        <v>1426.9584</v>
      </c>
      <c r="G13067">
        <f t="shared" si="409"/>
        <v>1970.5616</v>
      </c>
      <c r="H13067">
        <v>2</v>
      </c>
      <c r="I13067" s="17">
        <v>45010</v>
      </c>
      <c r="J13067" s="17">
        <v>45011</v>
      </c>
      <c r="K13067" t="s">
        <v>21</v>
      </c>
      <c r="L13067" t="s">
        <v>27</v>
      </c>
      <c r="M13067">
        <v>194.08</v>
      </c>
      <c r="N13067" t="s">
        <v>23</v>
      </c>
    </row>
    <row r="13068" spans="1:14" ht="14.25" customHeight="1" x14ac:dyDescent="0.3">
      <c r="A13068" t="s">
        <v>3859</v>
      </c>
      <c r="B13068" t="s">
        <v>19</v>
      </c>
      <c r="C13068" t="s">
        <v>36</v>
      </c>
      <c r="D13068">
        <v>3399.16</v>
      </c>
      <c r="E13068">
        <v>0.2</v>
      </c>
      <c r="F13068">
        <f t="shared" si="408"/>
        <v>679.83199999999999</v>
      </c>
      <c r="G13068">
        <f t="shared" si="409"/>
        <v>2719.328</v>
      </c>
      <c r="H13068">
        <v>2</v>
      </c>
      <c r="I13068" s="17">
        <v>44957</v>
      </c>
      <c r="J13068" s="17">
        <v>44964</v>
      </c>
      <c r="K13068" t="s">
        <v>15</v>
      </c>
      <c r="L13068" t="s">
        <v>27</v>
      </c>
      <c r="M13068">
        <v>765.85</v>
      </c>
      <c r="N13068" t="s">
        <v>28</v>
      </c>
    </row>
    <row r="13069" spans="1:14" ht="14.25" customHeight="1" x14ac:dyDescent="0.3">
      <c r="A13069" t="s">
        <v>10017</v>
      </c>
      <c r="B13069" t="s">
        <v>41</v>
      </c>
      <c r="C13069" t="s">
        <v>33</v>
      </c>
      <c r="D13069">
        <v>3402.07</v>
      </c>
      <c r="E13069">
        <v>0.16</v>
      </c>
      <c r="F13069">
        <f t="shared" si="408"/>
        <v>544.33120000000008</v>
      </c>
      <c r="G13069">
        <f t="shared" si="409"/>
        <v>2857.7388000000001</v>
      </c>
      <c r="H13069">
        <v>2</v>
      </c>
      <c r="I13069" s="17">
        <v>45120</v>
      </c>
      <c r="J13069" s="17">
        <v>45124</v>
      </c>
      <c r="K13069" t="s">
        <v>31</v>
      </c>
      <c r="L13069" t="s">
        <v>16</v>
      </c>
      <c r="M13069">
        <v>644.62</v>
      </c>
      <c r="N13069" t="s">
        <v>34</v>
      </c>
    </row>
    <row r="13070" spans="1:14" ht="14.25" customHeight="1" x14ac:dyDescent="0.3">
      <c r="A13070" t="s">
        <v>14076</v>
      </c>
      <c r="B13070" t="s">
        <v>41</v>
      </c>
      <c r="C13070" t="s">
        <v>36</v>
      </c>
      <c r="D13070">
        <v>3412.41</v>
      </c>
      <c r="E13070">
        <v>0.28000000000000003</v>
      </c>
      <c r="F13070">
        <f t="shared" si="408"/>
        <v>955.47480000000007</v>
      </c>
      <c r="G13070">
        <f t="shared" si="409"/>
        <v>2456.9351999999999</v>
      </c>
      <c r="H13070">
        <v>2</v>
      </c>
      <c r="I13070" s="17">
        <v>45434</v>
      </c>
      <c r="J13070" s="17">
        <v>45437</v>
      </c>
      <c r="K13070" t="s">
        <v>21</v>
      </c>
      <c r="L13070" t="s">
        <v>22</v>
      </c>
      <c r="M13070">
        <v>595.48</v>
      </c>
      <c r="N13070" t="s">
        <v>28</v>
      </c>
    </row>
    <row r="13071" spans="1:14" ht="14.25" customHeight="1" x14ac:dyDescent="0.3">
      <c r="A13071" t="s">
        <v>5159</v>
      </c>
      <c r="B13071" t="s">
        <v>41</v>
      </c>
      <c r="C13071" t="s">
        <v>20</v>
      </c>
      <c r="D13071">
        <v>3413.55</v>
      </c>
      <c r="E13071">
        <v>0.4</v>
      </c>
      <c r="F13071">
        <f t="shared" si="408"/>
        <v>1365.42</v>
      </c>
      <c r="G13071">
        <f t="shared" si="409"/>
        <v>2048.13</v>
      </c>
      <c r="H13071">
        <v>2</v>
      </c>
      <c r="I13071" s="17">
        <v>44955</v>
      </c>
      <c r="J13071" s="17">
        <v>44956</v>
      </c>
      <c r="K13071" t="s">
        <v>21</v>
      </c>
      <c r="L13071" t="s">
        <v>22</v>
      </c>
      <c r="M13071">
        <v>493.37</v>
      </c>
      <c r="N13071" t="s">
        <v>23</v>
      </c>
    </row>
    <row r="13072" spans="1:14" ht="14.25" customHeight="1" x14ac:dyDescent="0.3">
      <c r="A13072" t="s">
        <v>8499</v>
      </c>
      <c r="B13072" t="s">
        <v>25</v>
      </c>
      <c r="C13072" t="s">
        <v>33</v>
      </c>
      <c r="D13072">
        <v>3413.77</v>
      </c>
      <c r="E13072">
        <v>0.34</v>
      </c>
      <c r="F13072">
        <f t="shared" si="408"/>
        <v>1160.6818000000001</v>
      </c>
      <c r="G13072">
        <f t="shared" si="409"/>
        <v>2253.0882000000001</v>
      </c>
      <c r="H13072">
        <v>2</v>
      </c>
      <c r="I13072" s="17">
        <v>45599</v>
      </c>
      <c r="J13072" s="17">
        <v>45600</v>
      </c>
      <c r="K13072" t="s">
        <v>21</v>
      </c>
      <c r="L13072" t="s">
        <v>16</v>
      </c>
      <c r="M13072">
        <v>759.92</v>
      </c>
      <c r="N13072" t="s">
        <v>17</v>
      </c>
    </row>
    <row r="13073" spans="1:14" ht="14.25" customHeight="1" x14ac:dyDescent="0.3">
      <c r="A13073" t="s">
        <v>9188</v>
      </c>
      <c r="B13073" t="s">
        <v>13</v>
      </c>
      <c r="C13073" t="s">
        <v>33</v>
      </c>
      <c r="D13073">
        <v>3413.85</v>
      </c>
      <c r="E13073">
        <v>0.03</v>
      </c>
      <c r="F13073">
        <f t="shared" si="408"/>
        <v>102.41549999999999</v>
      </c>
      <c r="G13073">
        <f t="shared" si="409"/>
        <v>3311.4344999999998</v>
      </c>
      <c r="H13073">
        <v>2</v>
      </c>
      <c r="I13073" s="17">
        <v>44928</v>
      </c>
      <c r="J13073" s="17">
        <v>44931</v>
      </c>
      <c r="K13073" t="s">
        <v>31</v>
      </c>
      <c r="L13073" t="s">
        <v>16</v>
      </c>
      <c r="M13073">
        <v>671.74</v>
      </c>
      <c r="N13073" t="s">
        <v>48</v>
      </c>
    </row>
    <row r="13074" spans="1:14" ht="14.25" customHeight="1" x14ac:dyDescent="0.3">
      <c r="A13074" t="s">
        <v>8159</v>
      </c>
      <c r="B13074" t="s">
        <v>41</v>
      </c>
      <c r="C13074" t="s">
        <v>33</v>
      </c>
      <c r="D13074">
        <v>3419.4</v>
      </c>
      <c r="E13074">
        <v>0.35</v>
      </c>
      <c r="F13074">
        <f t="shared" si="408"/>
        <v>1196.79</v>
      </c>
      <c r="G13074">
        <f t="shared" si="409"/>
        <v>2222.61</v>
      </c>
      <c r="H13074">
        <v>2</v>
      </c>
      <c r="I13074" s="17">
        <v>44940</v>
      </c>
      <c r="J13074" s="17">
        <v>44943</v>
      </c>
      <c r="K13074" t="s">
        <v>15</v>
      </c>
      <c r="L13074" t="s">
        <v>22</v>
      </c>
      <c r="M13074">
        <v>401.29</v>
      </c>
      <c r="N13074" t="s">
        <v>17</v>
      </c>
    </row>
    <row r="13075" spans="1:14" ht="14.25" customHeight="1" x14ac:dyDescent="0.3">
      <c r="A13075" t="s">
        <v>6347</v>
      </c>
      <c r="B13075" t="s">
        <v>19</v>
      </c>
      <c r="C13075" t="s">
        <v>33</v>
      </c>
      <c r="D13075">
        <v>3421.05</v>
      </c>
      <c r="E13075">
        <v>0.04</v>
      </c>
      <c r="F13075">
        <f t="shared" si="408"/>
        <v>136.84200000000001</v>
      </c>
      <c r="G13075">
        <f t="shared" si="409"/>
        <v>3284.2080000000001</v>
      </c>
      <c r="H13075">
        <v>2</v>
      </c>
      <c r="I13075" s="17">
        <v>45291</v>
      </c>
      <c r="J13075" s="17">
        <v>45293</v>
      </c>
      <c r="K13075" t="s">
        <v>21</v>
      </c>
      <c r="L13075" t="s">
        <v>22</v>
      </c>
      <c r="M13075">
        <v>322.68</v>
      </c>
      <c r="N13075" t="s">
        <v>39</v>
      </c>
    </row>
    <row r="13076" spans="1:14" ht="14.25" customHeight="1" x14ac:dyDescent="0.3">
      <c r="A13076" t="s">
        <v>10544</v>
      </c>
      <c r="B13076" t="s">
        <v>19</v>
      </c>
      <c r="C13076" t="s">
        <v>36</v>
      </c>
      <c r="D13076">
        <v>3428.56</v>
      </c>
      <c r="E13076">
        <v>0.41</v>
      </c>
      <c r="F13076">
        <f t="shared" si="408"/>
        <v>1405.7095999999999</v>
      </c>
      <c r="G13076">
        <f t="shared" si="409"/>
        <v>2022.8504</v>
      </c>
      <c r="H13076">
        <v>2</v>
      </c>
      <c r="I13076" s="17">
        <v>45552</v>
      </c>
      <c r="J13076" s="17">
        <v>45556</v>
      </c>
      <c r="K13076" t="s">
        <v>31</v>
      </c>
      <c r="L13076" t="s">
        <v>27</v>
      </c>
      <c r="M13076">
        <v>354.16</v>
      </c>
      <c r="N13076" t="s">
        <v>17</v>
      </c>
    </row>
    <row r="13077" spans="1:14" ht="14.25" customHeight="1" x14ac:dyDescent="0.3">
      <c r="A13077" t="s">
        <v>1722</v>
      </c>
      <c r="B13077" t="s">
        <v>19</v>
      </c>
      <c r="C13077" t="s">
        <v>33</v>
      </c>
      <c r="D13077">
        <v>3433.16</v>
      </c>
      <c r="E13077">
        <v>0.41</v>
      </c>
      <c r="F13077">
        <f t="shared" si="408"/>
        <v>1407.5955999999999</v>
      </c>
      <c r="G13077">
        <f t="shared" si="409"/>
        <v>2025.5644</v>
      </c>
      <c r="H13077">
        <v>2</v>
      </c>
      <c r="I13077" s="17">
        <v>44947</v>
      </c>
      <c r="J13077" s="17">
        <v>44951</v>
      </c>
      <c r="K13077" t="s">
        <v>31</v>
      </c>
      <c r="L13077" t="s">
        <v>22</v>
      </c>
      <c r="M13077">
        <v>577.45000000000005</v>
      </c>
      <c r="N13077" t="s">
        <v>28</v>
      </c>
    </row>
    <row r="13078" spans="1:14" ht="14.25" customHeight="1" x14ac:dyDescent="0.3">
      <c r="A13078" t="s">
        <v>11717</v>
      </c>
      <c r="B13078" t="s">
        <v>19</v>
      </c>
      <c r="C13078" t="s">
        <v>33</v>
      </c>
      <c r="D13078">
        <v>3438.04</v>
      </c>
      <c r="E13078">
        <v>0.17</v>
      </c>
      <c r="F13078">
        <f t="shared" si="408"/>
        <v>584.46680000000003</v>
      </c>
      <c r="G13078">
        <f t="shared" si="409"/>
        <v>2853.5731999999998</v>
      </c>
      <c r="H13078">
        <v>2</v>
      </c>
      <c r="I13078" s="17">
        <v>44979</v>
      </c>
      <c r="J13078" s="17">
        <v>44980</v>
      </c>
      <c r="K13078" t="s">
        <v>31</v>
      </c>
      <c r="L13078" t="s">
        <v>27</v>
      </c>
      <c r="M13078">
        <v>841.86</v>
      </c>
      <c r="N13078" t="s">
        <v>28</v>
      </c>
    </row>
    <row r="13079" spans="1:14" ht="14.25" customHeight="1" x14ac:dyDescent="0.3">
      <c r="A13079" t="s">
        <v>6021</v>
      </c>
      <c r="B13079" t="s">
        <v>13</v>
      </c>
      <c r="C13079" t="s">
        <v>14</v>
      </c>
      <c r="D13079">
        <v>3441.48</v>
      </c>
      <c r="E13079">
        <v>0.1</v>
      </c>
      <c r="F13079">
        <f t="shared" si="408"/>
        <v>344.14800000000002</v>
      </c>
      <c r="G13079">
        <f t="shared" si="409"/>
        <v>3097.3319999999999</v>
      </c>
      <c r="H13079">
        <v>2</v>
      </c>
      <c r="I13079" s="17">
        <v>45358</v>
      </c>
      <c r="J13079" s="17">
        <v>45364</v>
      </c>
      <c r="K13079" t="s">
        <v>15</v>
      </c>
      <c r="L13079" t="s">
        <v>16</v>
      </c>
      <c r="M13079">
        <v>602.73</v>
      </c>
      <c r="N13079" t="s">
        <v>39</v>
      </c>
    </row>
    <row r="13080" spans="1:14" ht="14.25" customHeight="1" x14ac:dyDescent="0.3">
      <c r="A13080" t="s">
        <v>8712</v>
      </c>
      <c r="B13080" t="s">
        <v>41</v>
      </c>
      <c r="C13080" t="s">
        <v>20</v>
      </c>
      <c r="D13080">
        <v>3448.37</v>
      </c>
      <c r="E13080">
        <v>0.06</v>
      </c>
      <c r="F13080">
        <f t="shared" si="408"/>
        <v>206.90219999999999</v>
      </c>
      <c r="G13080">
        <f t="shared" si="409"/>
        <v>3241.4677999999999</v>
      </c>
      <c r="H13080">
        <v>2</v>
      </c>
      <c r="I13080" s="17">
        <v>45089</v>
      </c>
      <c r="J13080" s="17">
        <v>45095</v>
      </c>
      <c r="K13080" t="s">
        <v>21</v>
      </c>
      <c r="L13080" t="s">
        <v>27</v>
      </c>
      <c r="M13080">
        <v>1000.86</v>
      </c>
      <c r="N13080" t="s">
        <v>17</v>
      </c>
    </row>
    <row r="13081" spans="1:14" ht="14.25" customHeight="1" x14ac:dyDescent="0.3">
      <c r="A13081" t="s">
        <v>13854</v>
      </c>
      <c r="B13081" t="s">
        <v>19</v>
      </c>
      <c r="C13081" t="s">
        <v>33</v>
      </c>
      <c r="D13081">
        <v>3448.43</v>
      </c>
      <c r="E13081">
        <v>0.02</v>
      </c>
      <c r="F13081">
        <f t="shared" si="408"/>
        <v>68.968599999999995</v>
      </c>
      <c r="G13081">
        <f t="shared" si="409"/>
        <v>3379.4613999999997</v>
      </c>
      <c r="H13081">
        <v>2</v>
      </c>
      <c r="I13081" s="17">
        <v>44928</v>
      </c>
      <c r="J13081" s="17">
        <v>44931</v>
      </c>
      <c r="K13081" t="s">
        <v>31</v>
      </c>
      <c r="L13081" t="s">
        <v>27</v>
      </c>
      <c r="M13081">
        <v>495.1</v>
      </c>
      <c r="N13081" t="s">
        <v>28</v>
      </c>
    </row>
    <row r="13082" spans="1:14" ht="14.25" customHeight="1" x14ac:dyDescent="0.3">
      <c r="A13082" t="s">
        <v>2589</v>
      </c>
      <c r="B13082" t="s">
        <v>19</v>
      </c>
      <c r="C13082" t="s">
        <v>33</v>
      </c>
      <c r="D13082">
        <v>3450.47</v>
      </c>
      <c r="E13082">
        <v>0.09</v>
      </c>
      <c r="F13082">
        <f t="shared" si="408"/>
        <v>310.54229999999995</v>
      </c>
      <c r="G13082">
        <f t="shared" si="409"/>
        <v>3139.9276999999997</v>
      </c>
      <c r="H13082">
        <v>2</v>
      </c>
      <c r="I13082" s="17">
        <v>45355</v>
      </c>
      <c r="J13082" s="17">
        <v>45360</v>
      </c>
      <c r="K13082" t="s">
        <v>31</v>
      </c>
      <c r="L13082" t="s">
        <v>22</v>
      </c>
      <c r="M13082">
        <v>739.2</v>
      </c>
      <c r="N13082" t="s">
        <v>48</v>
      </c>
    </row>
    <row r="13083" spans="1:14" ht="14.25" customHeight="1" x14ac:dyDescent="0.3">
      <c r="A13083" t="s">
        <v>376</v>
      </c>
      <c r="B13083" t="s">
        <v>41</v>
      </c>
      <c r="C13083" t="s">
        <v>14</v>
      </c>
      <c r="D13083">
        <v>3450.74</v>
      </c>
      <c r="E13083">
        <v>0.28000000000000003</v>
      </c>
      <c r="F13083">
        <f t="shared" si="408"/>
        <v>966.20720000000006</v>
      </c>
      <c r="G13083">
        <f t="shared" si="409"/>
        <v>2484.5328</v>
      </c>
      <c r="H13083">
        <v>2</v>
      </c>
      <c r="I13083" s="17">
        <v>45573</v>
      </c>
      <c r="J13083" s="17">
        <v>45574</v>
      </c>
      <c r="K13083" t="s">
        <v>31</v>
      </c>
      <c r="L13083" t="s">
        <v>27</v>
      </c>
      <c r="M13083">
        <v>413.97</v>
      </c>
      <c r="N13083" t="s">
        <v>34</v>
      </c>
    </row>
    <row r="13084" spans="1:14" ht="14.25" customHeight="1" x14ac:dyDescent="0.3">
      <c r="A13084" t="s">
        <v>6902</v>
      </c>
      <c r="B13084" t="s">
        <v>25</v>
      </c>
      <c r="C13084" t="s">
        <v>14</v>
      </c>
      <c r="D13084">
        <v>3451.19</v>
      </c>
      <c r="E13084">
        <v>0.3</v>
      </c>
      <c r="F13084">
        <f t="shared" si="408"/>
        <v>1035.357</v>
      </c>
      <c r="G13084">
        <f t="shared" si="409"/>
        <v>2415.8330000000001</v>
      </c>
      <c r="H13084">
        <v>2</v>
      </c>
      <c r="I13084" s="17">
        <v>45163</v>
      </c>
      <c r="J13084" s="17">
        <v>45169</v>
      </c>
      <c r="K13084" t="s">
        <v>21</v>
      </c>
      <c r="L13084" t="s">
        <v>22</v>
      </c>
      <c r="M13084">
        <v>404.73</v>
      </c>
      <c r="N13084" t="s">
        <v>48</v>
      </c>
    </row>
    <row r="13085" spans="1:14" ht="14.25" customHeight="1" x14ac:dyDescent="0.3">
      <c r="A13085" t="s">
        <v>2595</v>
      </c>
      <c r="B13085" t="s">
        <v>19</v>
      </c>
      <c r="C13085" t="s">
        <v>20</v>
      </c>
      <c r="D13085">
        <v>3460.09</v>
      </c>
      <c r="E13085">
        <v>0.21</v>
      </c>
      <c r="F13085">
        <f t="shared" si="408"/>
        <v>726.61890000000005</v>
      </c>
      <c r="G13085">
        <f t="shared" si="409"/>
        <v>2733.4711000000002</v>
      </c>
      <c r="H13085">
        <v>2</v>
      </c>
      <c r="I13085" s="17">
        <v>44976</v>
      </c>
      <c r="J13085" s="17">
        <v>44980</v>
      </c>
      <c r="K13085" t="s">
        <v>15</v>
      </c>
      <c r="L13085" t="s">
        <v>27</v>
      </c>
      <c r="M13085">
        <v>650.96</v>
      </c>
      <c r="N13085" t="s">
        <v>28</v>
      </c>
    </row>
    <row r="13086" spans="1:14" ht="14.25" customHeight="1" x14ac:dyDescent="0.3">
      <c r="A13086" t="s">
        <v>2472</v>
      </c>
      <c r="B13086" t="s">
        <v>13</v>
      </c>
      <c r="C13086" t="s">
        <v>14</v>
      </c>
      <c r="D13086">
        <v>3466.11</v>
      </c>
      <c r="E13086">
        <v>0.38</v>
      </c>
      <c r="F13086">
        <f t="shared" si="408"/>
        <v>1317.1218000000001</v>
      </c>
      <c r="G13086">
        <f t="shared" si="409"/>
        <v>2148.9881999999998</v>
      </c>
      <c r="H13086">
        <v>2</v>
      </c>
      <c r="I13086" s="17">
        <v>45162</v>
      </c>
      <c r="J13086" s="17">
        <v>45167</v>
      </c>
      <c r="K13086" t="s">
        <v>31</v>
      </c>
      <c r="L13086" t="s">
        <v>27</v>
      </c>
      <c r="M13086">
        <v>500.49</v>
      </c>
      <c r="N13086" t="s">
        <v>39</v>
      </c>
    </row>
    <row r="13087" spans="1:14" ht="14.25" customHeight="1" x14ac:dyDescent="0.3">
      <c r="A13087" t="s">
        <v>3302</v>
      </c>
      <c r="B13087" t="s">
        <v>41</v>
      </c>
      <c r="C13087" t="s">
        <v>26</v>
      </c>
      <c r="D13087">
        <v>3470.24</v>
      </c>
      <c r="E13087">
        <v>0.41</v>
      </c>
      <c r="F13087">
        <f t="shared" si="408"/>
        <v>1422.7983999999999</v>
      </c>
      <c r="G13087">
        <f t="shared" si="409"/>
        <v>2047.4415999999999</v>
      </c>
      <c r="H13087">
        <v>2</v>
      </c>
      <c r="I13087" s="17">
        <v>45500</v>
      </c>
      <c r="J13087" s="17">
        <v>45507</v>
      </c>
      <c r="K13087" t="s">
        <v>15</v>
      </c>
      <c r="L13087" t="s">
        <v>16</v>
      </c>
      <c r="M13087">
        <v>428.55</v>
      </c>
      <c r="N13087" t="s">
        <v>17</v>
      </c>
    </row>
    <row r="13088" spans="1:14" ht="14.25" customHeight="1" x14ac:dyDescent="0.3">
      <c r="A13088" t="s">
        <v>1403</v>
      </c>
      <c r="B13088" t="s">
        <v>13</v>
      </c>
      <c r="C13088" t="s">
        <v>20</v>
      </c>
      <c r="D13088">
        <v>3474.76</v>
      </c>
      <c r="E13088">
        <v>0.1</v>
      </c>
      <c r="F13088">
        <f t="shared" si="408"/>
        <v>347.47600000000006</v>
      </c>
      <c r="G13088">
        <f t="shared" si="409"/>
        <v>3127.2840000000001</v>
      </c>
      <c r="H13088">
        <v>2</v>
      </c>
      <c r="I13088" s="17">
        <v>44996</v>
      </c>
      <c r="J13088" s="17">
        <v>44997</v>
      </c>
      <c r="K13088" t="s">
        <v>31</v>
      </c>
      <c r="L13088" t="s">
        <v>22</v>
      </c>
      <c r="M13088">
        <v>824.15</v>
      </c>
      <c r="N13088" t="s">
        <v>34</v>
      </c>
    </row>
    <row r="13089" spans="1:14" ht="14.25" customHeight="1" x14ac:dyDescent="0.3">
      <c r="A13089" t="s">
        <v>878</v>
      </c>
      <c r="B13089" t="s">
        <v>25</v>
      </c>
      <c r="C13089" t="s">
        <v>20</v>
      </c>
      <c r="D13089">
        <v>3478.94</v>
      </c>
      <c r="E13089">
        <v>0.46</v>
      </c>
      <c r="F13089">
        <f t="shared" si="408"/>
        <v>1600.3124</v>
      </c>
      <c r="G13089">
        <f t="shared" si="409"/>
        <v>1878.6276</v>
      </c>
      <c r="H13089">
        <v>2</v>
      </c>
      <c r="I13089" s="17">
        <v>45305</v>
      </c>
      <c r="J13089" s="17">
        <v>45307</v>
      </c>
      <c r="K13089" t="s">
        <v>15</v>
      </c>
      <c r="L13089" t="s">
        <v>16</v>
      </c>
      <c r="M13089">
        <v>749.42</v>
      </c>
      <c r="N13089" t="s">
        <v>39</v>
      </c>
    </row>
    <row r="13090" spans="1:14" ht="14.25" customHeight="1" x14ac:dyDescent="0.3">
      <c r="A13090" t="s">
        <v>7846</v>
      </c>
      <c r="B13090" t="s">
        <v>25</v>
      </c>
      <c r="C13090" t="s">
        <v>20</v>
      </c>
      <c r="D13090">
        <v>3483.3</v>
      </c>
      <c r="E13090">
        <v>0.23</v>
      </c>
      <c r="F13090">
        <f t="shared" si="408"/>
        <v>801.15900000000011</v>
      </c>
      <c r="G13090">
        <f t="shared" si="409"/>
        <v>2682.1410000000001</v>
      </c>
      <c r="H13090">
        <v>2</v>
      </c>
      <c r="I13090" s="17">
        <v>45087</v>
      </c>
      <c r="J13090" s="17">
        <v>45090</v>
      </c>
      <c r="K13090" t="s">
        <v>21</v>
      </c>
      <c r="L13090" t="s">
        <v>22</v>
      </c>
      <c r="M13090">
        <v>539.29</v>
      </c>
      <c r="N13090" t="s">
        <v>28</v>
      </c>
    </row>
    <row r="13091" spans="1:14" ht="14.25" customHeight="1" x14ac:dyDescent="0.3">
      <c r="A13091" t="s">
        <v>1738</v>
      </c>
      <c r="B13091" t="s">
        <v>19</v>
      </c>
      <c r="C13091" t="s">
        <v>20</v>
      </c>
      <c r="D13091">
        <v>3485.29</v>
      </c>
      <c r="E13091">
        <v>0.38</v>
      </c>
      <c r="F13091">
        <f t="shared" si="408"/>
        <v>1324.4102</v>
      </c>
      <c r="G13091">
        <f t="shared" si="409"/>
        <v>2160.8797999999997</v>
      </c>
      <c r="H13091">
        <v>2</v>
      </c>
      <c r="I13091" s="17">
        <v>45553</v>
      </c>
      <c r="J13091" s="17">
        <v>45554</v>
      </c>
      <c r="K13091" t="s">
        <v>31</v>
      </c>
      <c r="L13091" t="s">
        <v>16</v>
      </c>
      <c r="M13091">
        <v>279.02999999999997</v>
      </c>
      <c r="N13091" t="s">
        <v>48</v>
      </c>
    </row>
    <row r="13092" spans="1:14" ht="14.25" customHeight="1" x14ac:dyDescent="0.3">
      <c r="A13092" t="s">
        <v>5267</v>
      </c>
      <c r="B13092" t="s">
        <v>13</v>
      </c>
      <c r="C13092" t="s">
        <v>36</v>
      </c>
      <c r="D13092">
        <v>3486.72</v>
      </c>
      <c r="E13092">
        <v>0.43</v>
      </c>
      <c r="F13092">
        <f t="shared" si="408"/>
        <v>1499.2895999999998</v>
      </c>
      <c r="G13092">
        <f t="shared" si="409"/>
        <v>1987.4304</v>
      </c>
      <c r="H13092">
        <v>2</v>
      </c>
      <c r="I13092" s="17">
        <v>45151</v>
      </c>
      <c r="J13092" s="17">
        <v>45156</v>
      </c>
      <c r="K13092" t="s">
        <v>21</v>
      </c>
      <c r="L13092" t="s">
        <v>22</v>
      </c>
      <c r="M13092">
        <v>680.82</v>
      </c>
      <c r="N13092" t="s">
        <v>28</v>
      </c>
    </row>
    <row r="13093" spans="1:14" ht="14.25" customHeight="1" x14ac:dyDescent="0.3">
      <c r="A13093" t="s">
        <v>2640</v>
      </c>
      <c r="B13093" t="s">
        <v>25</v>
      </c>
      <c r="C13093" t="s">
        <v>36</v>
      </c>
      <c r="D13093">
        <v>3493.46</v>
      </c>
      <c r="E13093">
        <v>0.19</v>
      </c>
      <c r="F13093">
        <f t="shared" si="408"/>
        <v>663.75739999999996</v>
      </c>
      <c r="G13093">
        <f t="shared" si="409"/>
        <v>2829.7026000000001</v>
      </c>
      <c r="H13093">
        <v>2</v>
      </c>
      <c r="I13093" s="17">
        <v>45051</v>
      </c>
      <c r="J13093" s="17">
        <v>45058</v>
      </c>
      <c r="K13093" t="s">
        <v>21</v>
      </c>
      <c r="L13093" t="s">
        <v>22</v>
      </c>
      <c r="M13093">
        <v>645.44000000000005</v>
      </c>
      <c r="N13093" t="s">
        <v>34</v>
      </c>
    </row>
    <row r="13094" spans="1:14" ht="14.25" customHeight="1" x14ac:dyDescent="0.3">
      <c r="A13094" t="s">
        <v>4368</v>
      </c>
      <c r="B13094" t="s">
        <v>25</v>
      </c>
      <c r="C13094" t="s">
        <v>26</v>
      </c>
      <c r="D13094">
        <v>3502.54</v>
      </c>
      <c r="E13094">
        <v>0.48</v>
      </c>
      <c r="F13094">
        <f t="shared" si="408"/>
        <v>1681.2192</v>
      </c>
      <c r="G13094">
        <f t="shared" si="409"/>
        <v>1821.3208</v>
      </c>
      <c r="H13094">
        <v>2</v>
      </c>
      <c r="I13094" s="17">
        <v>45512</v>
      </c>
      <c r="J13094" s="17">
        <v>45516</v>
      </c>
      <c r="K13094" t="s">
        <v>21</v>
      </c>
      <c r="L13094" t="s">
        <v>22</v>
      </c>
      <c r="M13094">
        <v>509.08</v>
      </c>
      <c r="N13094" t="s">
        <v>28</v>
      </c>
    </row>
    <row r="13095" spans="1:14" ht="14.25" customHeight="1" x14ac:dyDescent="0.3">
      <c r="A13095" t="s">
        <v>5311</v>
      </c>
      <c r="B13095" t="s">
        <v>13</v>
      </c>
      <c r="C13095" t="s">
        <v>33</v>
      </c>
      <c r="D13095">
        <v>3505.67</v>
      </c>
      <c r="E13095">
        <v>0.21</v>
      </c>
      <c r="F13095">
        <f t="shared" si="408"/>
        <v>736.19069999999999</v>
      </c>
      <c r="G13095">
        <f t="shared" si="409"/>
        <v>2769.4793</v>
      </c>
      <c r="H13095">
        <v>2</v>
      </c>
      <c r="I13095" s="17">
        <v>45239</v>
      </c>
      <c r="J13095" s="17">
        <v>45245</v>
      </c>
      <c r="K13095" t="s">
        <v>15</v>
      </c>
      <c r="L13095" t="s">
        <v>27</v>
      </c>
      <c r="M13095">
        <v>1042.94</v>
      </c>
      <c r="N13095" t="s">
        <v>39</v>
      </c>
    </row>
    <row r="13096" spans="1:14" ht="14.25" customHeight="1" x14ac:dyDescent="0.3">
      <c r="A13096" t="s">
        <v>14516</v>
      </c>
      <c r="B13096" t="s">
        <v>19</v>
      </c>
      <c r="C13096" t="s">
        <v>33</v>
      </c>
      <c r="D13096">
        <v>3505.82</v>
      </c>
      <c r="E13096">
        <v>0.49</v>
      </c>
      <c r="F13096">
        <f t="shared" si="408"/>
        <v>1717.8518000000001</v>
      </c>
      <c r="G13096">
        <f t="shared" si="409"/>
        <v>1787.9682</v>
      </c>
      <c r="H13096">
        <v>2</v>
      </c>
      <c r="I13096" s="17">
        <v>45546</v>
      </c>
      <c r="J13096" s="17">
        <v>45549</v>
      </c>
      <c r="K13096" t="s">
        <v>15</v>
      </c>
      <c r="L13096" t="s">
        <v>27</v>
      </c>
      <c r="M13096">
        <v>653.13</v>
      </c>
      <c r="N13096" t="s">
        <v>48</v>
      </c>
    </row>
    <row r="13097" spans="1:14" ht="14.25" customHeight="1" x14ac:dyDescent="0.3">
      <c r="A13097" t="s">
        <v>9392</v>
      </c>
      <c r="B13097" t="s">
        <v>13</v>
      </c>
      <c r="C13097" t="s">
        <v>20</v>
      </c>
      <c r="D13097">
        <v>3506.54</v>
      </c>
      <c r="E13097">
        <v>0.46</v>
      </c>
      <c r="F13097">
        <f t="shared" si="408"/>
        <v>1613.0084000000002</v>
      </c>
      <c r="G13097">
        <f t="shared" si="409"/>
        <v>1893.5315999999998</v>
      </c>
      <c r="H13097">
        <v>2</v>
      </c>
      <c r="I13097" s="17">
        <v>45101</v>
      </c>
      <c r="J13097" s="17">
        <v>45104</v>
      </c>
      <c r="K13097" t="s">
        <v>31</v>
      </c>
      <c r="L13097" t="s">
        <v>27</v>
      </c>
      <c r="M13097">
        <v>833.91</v>
      </c>
      <c r="N13097" t="s">
        <v>23</v>
      </c>
    </row>
    <row r="13098" spans="1:14" ht="14.25" customHeight="1" x14ac:dyDescent="0.3">
      <c r="A13098" t="s">
        <v>9460</v>
      </c>
      <c r="B13098" t="s">
        <v>19</v>
      </c>
      <c r="C13098" t="s">
        <v>26</v>
      </c>
      <c r="D13098">
        <v>3507.05</v>
      </c>
      <c r="E13098">
        <v>0.27</v>
      </c>
      <c r="F13098">
        <f t="shared" si="408"/>
        <v>946.90350000000012</v>
      </c>
      <c r="G13098">
        <f t="shared" si="409"/>
        <v>2560.1464999999998</v>
      </c>
      <c r="H13098">
        <v>2</v>
      </c>
      <c r="I13098" s="17">
        <v>45344</v>
      </c>
      <c r="J13098" s="17">
        <v>45349</v>
      </c>
      <c r="K13098" t="s">
        <v>21</v>
      </c>
      <c r="L13098" t="s">
        <v>27</v>
      </c>
      <c r="M13098">
        <v>368.22</v>
      </c>
      <c r="N13098" t="s">
        <v>34</v>
      </c>
    </row>
    <row r="13099" spans="1:14" ht="14.25" customHeight="1" x14ac:dyDescent="0.3">
      <c r="A13099" t="s">
        <v>5808</v>
      </c>
      <c r="B13099" t="s">
        <v>13</v>
      </c>
      <c r="C13099" t="s">
        <v>14</v>
      </c>
      <c r="D13099">
        <v>3508.47</v>
      </c>
      <c r="E13099">
        <v>0.12</v>
      </c>
      <c r="F13099">
        <f t="shared" si="408"/>
        <v>421.01639999999998</v>
      </c>
      <c r="G13099">
        <f t="shared" si="409"/>
        <v>3087.4535999999998</v>
      </c>
      <c r="H13099">
        <v>2</v>
      </c>
      <c r="I13099" s="17">
        <v>45500</v>
      </c>
      <c r="J13099" s="17">
        <v>45506</v>
      </c>
      <c r="K13099" t="s">
        <v>15</v>
      </c>
      <c r="L13099" t="s">
        <v>27</v>
      </c>
      <c r="M13099">
        <v>241.94</v>
      </c>
      <c r="N13099" t="s">
        <v>39</v>
      </c>
    </row>
    <row r="13100" spans="1:14" ht="14.25" customHeight="1" x14ac:dyDescent="0.3">
      <c r="A13100" t="s">
        <v>4828</v>
      </c>
      <c r="B13100" t="s">
        <v>41</v>
      </c>
      <c r="C13100" t="s">
        <v>26</v>
      </c>
      <c r="D13100">
        <v>3511.47</v>
      </c>
      <c r="E13100">
        <v>0.44</v>
      </c>
      <c r="F13100">
        <f t="shared" si="408"/>
        <v>1545.0467999999998</v>
      </c>
      <c r="G13100">
        <f t="shared" si="409"/>
        <v>1966.4232</v>
      </c>
      <c r="H13100">
        <v>2</v>
      </c>
      <c r="I13100" s="17">
        <v>45161</v>
      </c>
      <c r="J13100" s="17">
        <v>45163</v>
      </c>
      <c r="K13100" t="s">
        <v>15</v>
      </c>
      <c r="L13100" t="s">
        <v>16</v>
      </c>
      <c r="M13100">
        <v>598.01</v>
      </c>
      <c r="N13100" t="s">
        <v>48</v>
      </c>
    </row>
    <row r="13101" spans="1:14" ht="14.25" customHeight="1" x14ac:dyDescent="0.3">
      <c r="A13101" t="s">
        <v>11352</v>
      </c>
      <c r="B13101" t="s">
        <v>41</v>
      </c>
      <c r="C13101" t="s">
        <v>14</v>
      </c>
      <c r="D13101">
        <v>3519.5</v>
      </c>
      <c r="E13101">
        <v>0.1</v>
      </c>
      <c r="F13101">
        <f t="shared" si="408"/>
        <v>351.95000000000005</v>
      </c>
      <c r="G13101">
        <f t="shared" si="409"/>
        <v>3167.55</v>
      </c>
      <c r="H13101">
        <v>2</v>
      </c>
      <c r="I13101" s="17">
        <v>45367</v>
      </c>
      <c r="J13101" s="17">
        <v>45374</v>
      </c>
      <c r="K13101" t="s">
        <v>21</v>
      </c>
      <c r="L13101" t="s">
        <v>22</v>
      </c>
      <c r="M13101">
        <v>257.70999999999998</v>
      </c>
      <c r="N13101" t="s">
        <v>34</v>
      </c>
    </row>
    <row r="13102" spans="1:14" ht="14.25" customHeight="1" x14ac:dyDescent="0.3">
      <c r="A13102" t="s">
        <v>2493</v>
      </c>
      <c r="B13102" t="s">
        <v>19</v>
      </c>
      <c r="C13102" t="s">
        <v>14</v>
      </c>
      <c r="D13102">
        <v>3523.03</v>
      </c>
      <c r="E13102">
        <v>0.25</v>
      </c>
      <c r="F13102">
        <f t="shared" si="408"/>
        <v>880.75750000000005</v>
      </c>
      <c r="G13102">
        <f t="shared" si="409"/>
        <v>2642.2725</v>
      </c>
      <c r="H13102">
        <v>2</v>
      </c>
      <c r="I13102" s="17">
        <v>45163</v>
      </c>
      <c r="J13102" s="17">
        <v>45168</v>
      </c>
      <c r="K13102" t="s">
        <v>31</v>
      </c>
      <c r="L13102" t="s">
        <v>22</v>
      </c>
      <c r="M13102">
        <v>216.45</v>
      </c>
      <c r="N13102" t="s">
        <v>39</v>
      </c>
    </row>
    <row r="13103" spans="1:14" ht="14.25" customHeight="1" x14ac:dyDescent="0.3">
      <c r="A13103" t="s">
        <v>7781</v>
      </c>
      <c r="B13103" t="s">
        <v>41</v>
      </c>
      <c r="C13103" t="s">
        <v>20</v>
      </c>
      <c r="D13103">
        <v>3523.73</v>
      </c>
      <c r="E13103">
        <v>0.26</v>
      </c>
      <c r="F13103">
        <f t="shared" si="408"/>
        <v>916.16980000000001</v>
      </c>
      <c r="G13103">
        <f t="shared" si="409"/>
        <v>2607.5601999999999</v>
      </c>
      <c r="H13103">
        <v>2</v>
      </c>
      <c r="I13103" s="17">
        <v>45296</v>
      </c>
      <c r="J13103" s="17">
        <v>45301</v>
      </c>
      <c r="K13103" t="s">
        <v>21</v>
      </c>
      <c r="L13103" t="s">
        <v>16</v>
      </c>
      <c r="M13103">
        <v>810.12</v>
      </c>
      <c r="N13103" t="s">
        <v>28</v>
      </c>
    </row>
    <row r="13104" spans="1:14" ht="14.25" customHeight="1" x14ac:dyDescent="0.3">
      <c r="A13104" t="s">
        <v>6712</v>
      </c>
      <c r="B13104" t="s">
        <v>41</v>
      </c>
      <c r="C13104" t="s">
        <v>14</v>
      </c>
      <c r="D13104">
        <v>3524.41</v>
      </c>
      <c r="E13104">
        <v>0.3</v>
      </c>
      <c r="F13104">
        <f t="shared" si="408"/>
        <v>1057.3229999999999</v>
      </c>
      <c r="G13104">
        <f t="shared" si="409"/>
        <v>2467.087</v>
      </c>
      <c r="H13104">
        <v>2</v>
      </c>
      <c r="I13104" s="17">
        <v>45090</v>
      </c>
      <c r="J13104" s="17">
        <v>45096</v>
      </c>
      <c r="K13104" t="s">
        <v>21</v>
      </c>
      <c r="L13104" t="s">
        <v>27</v>
      </c>
      <c r="M13104">
        <v>822.32</v>
      </c>
      <c r="N13104" t="s">
        <v>34</v>
      </c>
    </row>
    <row r="13105" spans="1:14" ht="14.25" customHeight="1" x14ac:dyDescent="0.3">
      <c r="A13105" t="s">
        <v>14922</v>
      </c>
      <c r="B13105" t="s">
        <v>19</v>
      </c>
      <c r="C13105" t="s">
        <v>36</v>
      </c>
      <c r="D13105">
        <v>3526.68</v>
      </c>
      <c r="E13105">
        <v>0.38</v>
      </c>
      <c r="F13105">
        <f t="shared" si="408"/>
        <v>1340.1384</v>
      </c>
      <c r="G13105">
        <f t="shared" si="409"/>
        <v>2186.5415999999996</v>
      </c>
      <c r="H13105">
        <v>2</v>
      </c>
      <c r="I13105" s="17">
        <v>44940</v>
      </c>
      <c r="J13105" s="17">
        <v>44941</v>
      </c>
      <c r="K13105" t="s">
        <v>31</v>
      </c>
      <c r="L13105" t="s">
        <v>22</v>
      </c>
      <c r="M13105">
        <v>425.64</v>
      </c>
      <c r="N13105" t="s">
        <v>28</v>
      </c>
    </row>
    <row r="13106" spans="1:14" ht="14.25" customHeight="1" x14ac:dyDescent="0.3">
      <c r="A13106" t="s">
        <v>7736</v>
      </c>
      <c r="B13106" t="s">
        <v>13</v>
      </c>
      <c r="C13106" t="s">
        <v>36</v>
      </c>
      <c r="D13106">
        <v>3530.83</v>
      </c>
      <c r="E13106">
        <v>0.44</v>
      </c>
      <c r="F13106">
        <f t="shared" si="408"/>
        <v>1553.5652</v>
      </c>
      <c r="G13106">
        <f t="shared" si="409"/>
        <v>1977.2647999999999</v>
      </c>
      <c r="H13106">
        <v>2</v>
      </c>
      <c r="I13106" s="17">
        <v>44992</v>
      </c>
      <c r="J13106" s="17">
        <v>44994</v>
      </c>
      <c r="K13106" t="s">
        <v>21</v>
      </c>
      <c r="L13106" t="s">
        <v>27</v>
      </c>
      <c r="M13106">
        <v>596.99</v>
      </c>
      <c r="N13106" t="s">
        <v>34</v>
      </c>
    </row>
    <row r="13107" spans="1:14" ht="14.25" customHeight="1" x14ac:dyDescent="0.3">
      <c r="A13107" t="s">
        <v>4665</v>
      </c>
      <c r="B13107" t="s">
        <v>41</v>
      </c>
      <c r="C13107" t="s">
        <v>33</v>
      </c>
      <c r="D13107">
        <v>3535.81</v>
      </c>
      <c r="E13107">
        <v>0.05</v>
      </c>
      <c r="F13107">
        <f t="shared" si="408"/>
        <v>176.79050000000001</v>
      </c>
      <c r="G13107">
        <f t="shared" si="409"/>
        <v>3359.0194999999999</v>
      </c>
      <c r="H13107">
        <v>2</v>
      </c>
      <c r="I13107" s="17">
        <v>45632</v>
      </c>
      <c r="J13107" s="17">
        <v>45634</v>
      </c>
      <c r="K13107" t="s">
        <v>21</v>
      </c>
      <c r="L13107" t="s">
        <v>16</v>
      </c>
      <c r="M13107">
        <v>274.48</v>
      </c>
      <c r="N13107" t="s">
        <v>39</v>
      </c>
    </row>
    <row r="13108" spans="1:14" ht="14.25" customHeight="1" x14ac:dyDescent="0.3">
      <c r="A13108" t="s">
        <v>2776</v>
      </c>
      <c r="B13108" t="s">
        <v>25</v>
      </c>
      <c r="C13108" t="s">
        <v>33</v>
      </c>
      <c r="D13108">
        <v>3536.07</v>
      </c>
      <c r="E13108">
        <v>0.02</v>
      </c>
      <c r="F13108">
        <f t="shared" si="408"/>
        <v>70.721400000000003</v>
      </c>
      <c r="G13108">
        <f t="shared" si="409"/>
        <v>3465.3486000000003</v>
      </c>
      <c r="H13108">
        <v>2</v>
      </c>
      <c r="I13108" s="17">
        <v>45221</v>
      </c>
      <c r="J13108" s="17">
        <v>45228</v>
      </c>
      <c r="K13108" t="s">
        <v>15</v>
      </c>
      <c r="L13108" t="s">
        <v>22</v>
      </c>
      <c r="M13108">
        <v>1004.15</v>
      </c>
      <c r="N13108" t="s">
        <v>34</v>
      </c>
    </row>
    <row r="13109" spans="1:14" ht="14.25" customHeight="1" x14ac:dyDescent="0.3">
      <c r="A13109" t="s">
        <v>1970</v>
      </c>
      <c r="B13109" t="s">
        <v>41</v>
      </c>
      <c r="C13109" t="s">
        <v>26</v>
      </c>
      <c r="D13109">
        <v>3537.1</v>
      </c>
      <c r="E13109">
        <v>0.06</v>
      </c>
      <c r="F13109">
        <f t="shared" si="408"/>
        <v>212.226</v>
      </c>
      <c r="G13109">
        <f t="shared" si="409"/>
        <v>3324.8739999999998</v>
      </c>
      <c r="H13109">
        <v>2</v>
      </c>
      <c r="I13109" s="17">
        <v>45117</v>
      </c>
      <c r="J13109" s="17">
        <v>45123</v>
      </c>
      <c r="K13109" t="s">
        <v>21</v>
      </c>
      <c r="L13109" t="s">
        <v>27</v>
      </c>
      <c r="M13109">
        <v>403.52</v>
      </c>
      <c r="N13109" t="s">
        <v>48</v>
      </c>
    </row>
    <row r="13110" spans="1:14" ht="14.25" customHeight="1" x14ac:dyDescent="0.3">
      <c r="A13110" t="s">
        <v>2455</v>
      </c>
      <c r="B13110" t="s">
        <v>25</v>
      </c>
      <c r="C13110" t="s">
        <v>33</v>
      </c>
      <c r="D13110">
        <v>3537.37</v>
      </c>
      <c r="E13110">
        <v>0.39</v>
      </c>
      <c r="F13110">
        <f t="shared" si="408"/>
        <v>1379.5743</v>
      </c>
      <c r="G13110">
        <f t="shared" si="409"/>
        <v>2157.7956999999997</v>
      </c>
      <c r="H13110">
        <v>2</v>
      </c>
      <c r="I13110" s="17">
        <v>45421</v>
      </c>
      <c r="J13110" s="17">
        <v>45423</v>
      </c>
      <c r="K13110" t="s">
        <v>21</v>
      </c>
      <c r="L13110" t="s">
        <v>27</v>
      </c>
      <c r="M13110">
        <v>355.6</v>
      </c>
      <c r="N13110" t="s">
        <v>34</v>
      </c>
    </row>
    <row r="13111" spans="1:14" ht="14.25" customHeight="1" x14ac:dyDescent="0.3">
      <c r="A13111" t="s">
        <v>1179</v>
      </c>
      <c r="B13111" t="s">
        <v>13</v>
      </c>
      <c r="C13111" t="s">
        <v>36</v>
      </c>
      <c r="D13111">
        <v>3539.57</v>
      </c>
      <c r="E13111">
        <v>0.18</v>
      </c>
      <c r="F13111">
        <f t="shared" si="408"/>
        <v>637.12260000000003</v>
      </c>
      <c r="G13111">
        <f t="shared" si="409"/>
        <v>2902.4474</v>
      </c>
      <c r="H13111">
        <v>2</v>
      </c>
      <c r="I13111" s="17">
        <v>45081</v>
      </c>
      <c r="J13111" s="17">
        <v>45087</v>
      </c>
      <c r="K13111" t="s">
        <v>15</v>
      </c>
      <c r="L13111" t="s">
        <v>16</v>
      </c>
      <c r="M13111">
        <v>630.21</v>
      </c>
      <c r="N13111" t="s">
        <v>23</v>
      </c>
    </row>
    <row r="13112" spans="1:14" ht="14.25" customHeight="1" x14ac:dyDescent="0.3">
      <c r="A13112" t="s">
        <v>6210</v>
      </c>
      <c r="B13112" t="s">
        <v>13</v>
      </c>
      <c r="C13112" t="s">
        <v>20</v>
      </c>
      <c r="D13112">
        <v>3543.19</v>
      </c>
      <c r="E13112">
        <v>0.44</v>
      </c>
      <c r="F13112">
        <f t="shared" si="408"/>
        <v>1559.0036</v>
      </c>
      <c r="G13112">
        <f t="shared" si="409"/>
        <v>1984.1864</v>
      </c>
      <c r="H13112">
        <v>2</v>
      </c>
      <c r="I13112" s="17">
        <v>45395</v>
      </c>
      <c r="J13112" s="17">
        <v>45397</v>
      </c>
      <c r="K13112" t="s">
        <v>31</v>
      </c>
      <c r="L13112" t="s">
        <v>16</v>
      </c>
      <c r="M13112">
        <v>850.04</v>
      </c>
      <c r="N13112" t="s">
        <v>34</v>
      </c>
    </row>
    <row r="13113" spans="1:14" ht="14.25" customHeight="1" x14ac:dyDescent="0.3">
      <c r="A13113" t="s">
        <v>4869</v>
      </c>
      <c r="B13113" t="s">
        <v>41</v>
      </c>
      <c r="C13113" t="s">
        <v>20</v>
      </c>
      <c r="D13113">
        <v>3544.78</v>
      </c>
      <c r="E13113">
        <v>0.28000000000000003</v>
      </c>
      <c r="F13113">
        <f t="shared" si="408"/>
        <v>992.53840000000014</v>
      </c>
      <c r="G13113">
        <f t="shared" si="409"/>
        <v>2552.2416000000003</v>
      </c>
      <c r="H13113">
        <v>2</v>
      </c>
      <c r="I13113" s="17">
        <v>45569</v>
      </c>
      <c r="J13113" s="17">
        <v>45573</v>
      </c>
      <c r="K13113" t="s">
        <v>21</v>
      </c>
      <c r="L13113" t="s">
        <v>27</v>
      </c>
      <c r="M13113">
        <v>799.91</v>
      </c>
      <c r="N13113" t="s">
        <v>39</v>
      </c>
    </row>
    <row r="13114" spans="1:14" ht="14.25" customHeight="1" x14ac:dyDescent="0.3">
      <c r="A13114" t="s">
        <v>1842</v>
      </c>
      <c r="B13114" t="s">
        <v>41</v>
      </c>
      <c r="C13114" t="s">
        <v>33</v>
      </c>
      <c r="D13114">
        <v>3548.96</v>
      </c>
      <c r="E13114">
        <v>0.02</v>
      </c>
      <c r="F13114">
        <f t="shared" si="408"/>
        <v>70.979200000000006</v>
      </c>
      <c r="G13114">
        <f t="shared" si="409"/>
        <v>3477.9807999999998</v>
      </c>
      <c r="H13114">
        <v>2</v>
      </c>
      <c r="I13114" s="17">
        <v>45519</v>
      </c>
      <c r="J13114" s="17">
        <v>45522</v>
      </c>
      <c r="K13114" t="s">
        <v>31</v>
      </c>
      <c r="L13114" t="s">
        <v>22</v>
      </c>
      <c r="M13114">
        <v>921.3</v>
      </c>
      <c r="N13114" t="s">
        <v>23</v>
      </c>
    </row>
    <row r="13115" spans="1:14" ht="14.25" customHeight="1" x14ac:dyDescent="0.3">
      <c r="A13115" t="s">
        <v>5390</v>
      </c>
      <c r="B13115" t="s">
        <v>41</v>
      </c>
      <c r="C13115" t="s">
        <v>36</v>
      </c>
      <c r="D13115">
        <v>3554.29</v>
      </c>
      <c r="E13115">
        <v>0.46</v>
      </c>
      <c r="F13115">
        <f t="shared" si="408"/>
        <v>1634.9734000000001</v>
      </c>
      <c r="G13115">
        <f t="shared" si="409"/>
        <v>1919.3165999999999</v>
      </c>
      <c r="H13115">
        <v>2</v>
      </c>
      <c r="I13115" s="17">
        <v>45466</v>
      </c>
      <c r="J13115" s="17">
        <v>45468</v>
      </c>
      <c r="K13115" t="s">
        <v>31</v>
      </c>
      <c r="L13115" t="s">
        <v>27</v>
      </c>
      <c r="M13115">
        <v>546.9</v>
      </c>
      <c r="N13115" t="s">
        <v>48</v>
      </c>
    </row>
    <row r="13116" spans="1:14" ht="14.25" customHeight="1" x14ac:dyDescent="0.3">
      <c r="A13116" t="s">
        <v>4037</v>
      </c>
      <c r="B13116" t="s">
        <v>19</v>
      </c>
      <c r="C13116" t="s">
        <v>14</v>
      </c>
      <c r="D13116">
        <v>3555.88</v>
      </c>
      <c r="E13116">
        <v>0.25</v>
      </c>
      <c r="F13116">
        <f t="shared" si="408"/>
        <v>888.97</v>
      </c>
      <c r="G13116">
        <f t="shared" si="409"/>
        <v>2666.91</v>
      </c>
      <c r="H13116">
        <v>2</v>
      </c>
      <c r="I13116" s="17">
        <v>45263</v>
      </c>
      <c r="J13116" s="17">
        <v>45269</v>
      </c>
      <c r="K13116" t="s">
        <v>21</v>
      </c>
      <c r="L13116" t="s">
        <v>16</v>
      </c>
      <c r="M13116">
        <v>274.43</v>
      </c>
      <c r="N13116" t="s">
        <v>34</v>
      </c>
    </row>
    <row r="13117" spans="1:14" ht="14.25" customHeight="1" x14ac:dyDescent="0.3">
      <c r="A13117" t="s">
        <v>6978</v>
      </c>
      <c r="B13117" t="s">
        <v>13</v>
      </c>
      <c r="C13117" t="s">
        <v>33</v>
      </c>
      <c r="D13117">
        <v>3559.11</v>
      </c>
      <c r="E13117">
        <v>0.13</v>
      </c>
      <c r="F13117">
        <f t="shared" si="408"/>
        <v>462.68430000000001</v>
      </c>
      <c r="G13117">
        <f t="shared" si="409"/>
        <v>3096.4257000000002</v>
      </c>
      <c r="H13117">
        <v>2</v>
      </c>
      <c r="I13117" s="17">
        <v>44974</v>
      </c>
      <c r="J13117" s="17">
        <v>44978</v>
      </c>
      <c r="K13117" t="s">
        <v>15</v>
      </c>
      <c r="L13117" t="s">
        <v>22</v>
      </c>
      <c r="M13117">
        <v>869.61</v>
      </c>
      <c r="N13117" t="s">
        <v>23</v>
      </c>
    </row>
    <row r="13118" spans="1:14" ht="14.25" customHeight="1" x14ac:dyDescent="0.3">
      <c r="A13118" t="s">
        <v>7414</v>
      </c>
      <c r="B13118" t="s">
        <v>13</v>
      </c>
      <c r="C13118" t="s">
        <v>14</v>
      </c>
      <c r="D13118">
        <v>3560.14</v>
      </c>
      <c r="E13118">
        <v>0.49</v>
      </c>
      <c r="F13118">
        <f t="shared" si="408"/>
        <v>1744.4685999999999</v>
      </c>
      <c r="G13118">
        <f t="shared" si="409"/>
        <v>1815.6713999999999</v>
      </c>
      <c r="H13118">
        <v>2</v>
      </c>
      <c r="I13118" s="17">
        <v>45400</v>
      </c>
      <c r="J13118" s="17">
        <v>45406</v>
      </c>
      <c r="K13118" t="s">
        <v>15</v>
      </c>
      <c r="L13118" t="s">
        <v>22</v>
      </c>
      <c r="M13118">
        <v>329.91</v>
      </c>
      <c r="N13118" t="s">
        <v>28</v>
      </c>
    </row>
    <row r="13119" spans="1:14" ht="14.25" customHeight="1" x14ac:dyDescent="0.3">
      <c r="A13119" t="s">
        <v>5665</v>
      </c>
      <c r="B13119" t="s">
        <v>41</v>
      </c>
      <c r="C13119" t="s">
        <v>20</v>
      </c>
      <c r="D13119">
        <v>3560.19</v>
      </c>
      <c r="E13119">
        <v>0.46</v>
      </c>
      <c r="F13119">
        <f t="shared" si="408"/>
        <v>1637.6874</v>
      </c>
      <c r="G13119">
        <f t="shared" si="409"/>
        <v>1922.5026</v>
      </c>
      <c r="H13119">
        <v>2</v>
      </c>
      <c r="I13119" s="17">
        <v>45290</v>
      </c>
      <c r="J13119" s="17">
        <v>45295</v>
      </c>
      <c r="K13119" t="s">
        <v>31</v>
      </c>
      <c r="L13119" t="s">
        <v>27</v>
      </c>
      <c r="M13119">
        <v>480.98</v>
      </c>
      <c r="N13119" t="s">
        <v>39</v>
      </c>
    </row>
    <row r="13120" spans="1:14" ht="14.25" customHeight="1" x14ac:dyDescent="0.3">
      <c r="A13120" t="s">
        <v>5433</v>
      </c>
      <c r="B13120" t="s">
        <v>19</v>
      </c>
      <c r="C13120" t="s">
        <v>14</v>
      </c>
      <c r="D13120">
        <v>3561.77</v>
      </c>
      <c r="E13120">
        <v>0.47</v>
      </c>
      <c r="F13120">
        <f t="shared" si="408"/>
        <v>1674.0319</v>
      </c>
      <c r="G13120">
        <f t="shared" si="409"/>
        <v>1887.7381</v>
      </c>
      <c r="H13120">
        <v>2</v>
      </c>
      <c r="I13120" s="17">
        <v>45186</v>
      </c>
      <c r="J13120" s="17">
        <v>45191</v>
      </c>
      <c r="K13120" t="s">
        <v>31</v>
      </c>
      <c r="L13120" t="s">
        <v>27</v>
      </c>
      <c r="M13120">
        <v>465.57</v>
      </c>
      <c r="N13120" t="s">
        <v>28</v>
      </c>
    </row>
    <row r="13121" spans="1:14" ht="14.25" customHeight="1" x14ac:dyDescent="0.3">
      <c r="A13121" t="s">
        <v>6186</v>
      </c>
      <c r="B13121" t="s">
        <v>13</v>
      </c>
      <c r="C13121" t="s">
        <v>20</v>
      </c>
      <c r="D13121">
        <v>3561.77</v>
      </c>
      <c r="E13121">
        <v>0.31</v>
      </c>
      <c r="F13121">
        <f t="shared" si="408"/>
        <v>1104.1487</v>
      </c>
      <c r="G13121">
        <f t="shared" si="409"/>
        <v>2457.6212999999998</v>
      </c>
      <c r="H13121">
        <v>2</v>
      </c>
      <c r="I13121" s="17">
        <v>45628</v>
      </c>
      <c r="J13121" s="17">
        <v>45634</v>
      </c>
      <c r="K13121" t="s">
        <v>21</v>
      </c>
      <c r="L13121" t="s">
        <v>27</v>
      </c>
      <c r="M13121">
        <v>537.05999999999995</v>
      </c>
      <c r="N13121" t="s">
        <v>28</v>
      </c>
    </row>
    <row r="13122" spans="1:14" ht="14.25" customHeight="1" x14ac:dyDescent="0.3">
      <c r="A13122" t="s">
        <v>3663</v>
      </c>
      <c r="B13122" t="s">
        <v>19</v>
      </c>
      <c r="C13122" t="s">
        <v>26</v>
      </c>
      <c r="D13122">
        <v>3564.39</v>
      </c>
      <c r="E13122">
        <v>0.01</v>
      </c>
      <c r="F13122">
        <f t="shared" ref="F13122:F13185" si="410">D13122*E13122</f>
        <v>35.643900000000002</v>
      </c>
      <c r="G13122">
        <f t="shared" ref="G13122:G13185" si="411">D13122-F13122</f>
        <v>3528.7460999999998</v>
      </c>
      <c r="H13122">
        <v>2</v>
      </c>
      <c r="I13122" s="17">
        <v>45359</v>
      </c>
      <c r="J13122" s="17">
        <v>45362</v>
      </c>
      <c r="K13122" t="s">
        <v>31</v>
      </c>
      <c r="L13122" t="s">
        <v>16</v>
      </c>
      <c r="M13122">
        <v>251.63</v>
      </c>
      <c r="N13122" t="s">
        <v>48</v>
      </c>
    </row>
    <row r="13123" spans="1:14" ht="14.25" customHeight="1" x14ac:dyDescent="0.3">
      <c r="A13123" t="s">
        <v>14765</v>
      </c>
      <c r="B13123" t="s">
        <v>25</v>
      </c>
      <c r="C13123" t="s">
        <v>14</v>
      </c>
      <c r="D13123">
        <v>3576.09</v>
      </c>
      <c r="E13123">
        <v>0.45</v>
      </c>
      <c r="F13123">
        <f t="shared" si="410"/>
        <v>1609.2405000000001</v>
      </c>
      <c r="G13123">
        <f t="shared" si="411"/>
        <v>1966.8495</v>
      </c>
      <c r="H13123">
        <v>2</v>
      </c>
      <c r="I13123" s="17">
        <v>45653</v>
      </c>
      <c r="J13123" s="17">
        <v>45654</v>
      </c>
      <c r="K13123" t="s">
        <v>21</v>
      </c>
      <c r="L13123" t="s">
        <v>22</v>
      </c>
      <c r="M13123">
        <v>499.01</v>
      </c>
      <c r="N13123" t="s">
        <v>23</v>
      </c>
    </row>
    <row r="13124" spans="1:14" ht="14.25" customHeight="1" x14ac:dyDescent="0.3">
      <c r="A13124" t="s">
        <v>8435</v>
      </c>
      <c r="B13124" t="s">
        <v>13</v>
      </c>
      <c r="C13124" t="s">
        <v>20</v>
      </c>
      <c r="D13124">
        <v>3577.54</v>
      </c>
      <c r="E13124">
        <v>0.28000000000000003</v>
      </c>
      <c r="F13124">
        <f t="shared" si="410"/>
        <v>1001.7112000000001</v>
      </c>
      <c r="G13124">
        <f t="shared" si="411"/>
        <v>2575.8287999999998</v>
      </c>
      <c r="H13124">
        <v>2</v>
      </c>
      <c r="I13124" s="17">
        <v>45351</v>
      </c>
      <c r="J13124" s="17">
        <v>45352</v>
      </c>
      <c r="K13124" t="s">
        <v>21</v>
      </c>
      <c r="L13124" t="s">
        <v>27</v>
      </c>
      <c r="M13124">
        <v>1015.47</v>
      </c>
      <c r="N13124" t="s">
        <v>23</v>
      </c>
    </row>
    <row r="13125" spans="1:14" ht="14.25" customHeight="1" x14ac:dyDescent="0.3">
      <c r="A13125" t="s">
        <v>2183</v>
      </c>
      <c r="B13125" t="s">
        <v>25</v>
      </c>
      <c r="C13125" t="s">
        <v>33</v>
      </c>
      <c r="D13125">
        <v>3582.79</v>
      </c>
      <c r="E13125">
        <v>0.31</v>
      </c>
      <c r="F13125">
        <f t="shared" si="410"/>
        <v>1110.6649</v>
      </c>
      <c r="G13125">
        <f t="shared" si="411"/>
        <v>2472.1251000000002</v>
      </c>
      <c r="H13125">
        <v>2</v>
      </c>
      <c r="I13125" s="17">
        <v>45264</v>
      </c>
      <c r="J13125" s="17">
        <v>45271</v>
      </c>
      <c r="K13125" t="s">
        <v>21</v>
      </c>
      <c r="L13125" t="s">
        <v>16</v>
      </c>
      <c r="M13125">
        <v>638.04</v>
      </c>
      <c r="N13125" t="s">
        <v>34</v>
      </c>
    </row>
    <row r="13126" spans="1:14" ht="14.25" customHeight="1" x14ac:dyDescent="0.3">
      <c r="A13126" t="s">
        <v>3926</v>
      </c>
      <c r="B13126" t="s">
        <v>25</v>
      </c>
      <c r="C13126" t="s">
        <v>20</v>
      </c>
      <c r="D13126">
        <v>3602.92</v>
      </c>
      <c r="E13126">
        <v>0.42</v>
      </c>
      <c r="F13126">
        <f t="shared" si="410"/>
        <v>1513.2264</v>
      </c>
      <c r="G13126">
        <f t="shared" si="411"/>
        <v>2089.6936000000001</v>
      </c>
      <c r="H13126">
        <v>2</v>
      </c>
      <c r="I13126" s="17">
        <v>45549</v>
      </c>
      <c r="J13126" s="17">
        <v>45553</v>
      </c>
      <c r="K13126" t="s">
        <v>15</v>
      </c>
      <c r="L13126" t="s">
        <v>16</v>
      </c>
      <c r="M13126">
        <v>832.02</v>
      </c>
      <c r="N13126" t="s">
        <v>34</v>
      </c>
    </row>
    <row r="13127" spans="1:14" ht="14.25" customHeight="1" x14ac:dyDescent="0.3">
      <c r="A13127" t="s">
        <v>8787</v>
      </c>
      <c r="B13127" t="s">
        <v>13</v>
      </c>
      <c r="C13127" t="s">
        <v>20</v>
      </c>
      <c r="D13127">
        <v>3604.16</v>
      </c>
      <c r="E13127">
        <v>0.34</v>
      </c>
      <c r="F13127">
        <f t="shared" si="410"/>
        <v>1225.4144000000001</v>
      </c>
      <c r="G13127">
        <f t="shared" si="411"/>
        <v>2378.7455999999997</v>
      </c>
      <c r="H13127">
        <v>2</v>
      </c>
      <c r="I13127" s="17">
        <v>45410</v>
      </c>
      <c r="J13127" s="17">
        <v>45416</v>
      </c>
      <c r="K13127" t="s">
        <v>21</v>
      </c>
      <c r="L13127" t="s">
        <v>16</v>
      </c>
      <c r="M13127">
        <v>529.08000000000004</v>
      </c>
      <c r="N13127" t="s">
        <v>28</v>
      </c>
    </row>
    <row r="13128" spans="1:14" ht="14.25" customHeight="1" x14ac:dyDescent="0.3">
      <c r="A13128" t="s">
        <v>2729</v>
      </c>
      <c r="B13128" t="s">
        <v>19</v>
      </c>
      <c r="C13128" t="s">
        <v>36</v>
      </c>
      <c r="D13128">
        <v>3605.76</v>
      </c>
      <c r="E13128">
        <v>0.35</v>
      </c>
      <c r="F13128">
        <f t="shared" si="410"/>
        <v>1262.0160000000001</v>
      </c>
      <c r="G13128">
        <f t="shared" si="411"/>
        <v>2343.7440000000001</v>
      </c>
      <c r="H13128">
        <v>2</v>
      </c>
      <c r="I13128" s="17">
        <v>45006</v>
      </c>
      <c r="J13128" s="17">
        <v>45012</v>
      </c>
      <c r="K13128" t="s">
        <v>31</v>
      </c>
      <c r="L13128" t="s">
        <v>22</v>
      </c>
      <c r="M13128">
        <v>959.16</v>
      </c>
      <c r="N13128" t="s">
        <v>48</v>
      </c>
    </row>
    <row r="13129" spans="1:14" ht="14.25" customHeight="1" x14ac:dyDescent="0.3">
      <c r="A13129" t="s">
        <v>13643</v>
      </c>
      <c r="B13129" t="s">
        <v>13</v>
      </c>
      <c r="C13129" t="s">
        <v>33</v>
      </c>
      <c r="D13129">
        <v>3607.36</v>
      </c>
      <c r="E13129">
        <v>0.08</v>
      </c>
      <c r="F13129">
        <f t="shared" si="410"/>
        <v>288.58879999999999</v>
      </c>
      <c r="G13129">
        <f t="shared" si="411"/>
        <v>3318.7712000000001</v>
      </c>
      <c r="H13129">
        <v>2</v>
      </c>
      <c r="I13129" s="17">
        <v>45096</v>
      </c>
      <c r="J13129" s="17">
        <v>45101</v>
      </c>
      <c r="K13129" t="s">
        <v>21</v>
      </c>
      <c r="L13129" t="s">
        <v>27</v>
      </c>
      <c r="M13129">
        <v>680.52</v>
      </c>
      <c r="N13129" t="s">
        <v>17</v>
      </c>
    </row>
    <row r="13130" spans="1:14" ht="14.25" customHeight="1" x14ac:dyDescent="0.3">
      <c r="A13130" t="s">
        <v>2272</v>
      </c>
      <c r="B13130" t="s">
        <v>25</v>
      </c>
      <c r="C13130" t="s">
        <v>36</v>
      </c>
      <c r="D13130">
        <v>3607.54</v>
      </c>
      <c r="E13130">
        <v>0.14000000000000001</v>
      </c>
      <c r="F13130">
        <f t="shared" si="410"/>
        <v>505.05560000000003</v>
      </c>
      <c r="G13130">
        <f t="shared" si="411"/>
        <v>3102.4843999999998</v>
      </c>
      <c r="H13130">
        <v>2</v>
      </c>
      <c r="I13130" s="17">
        <v>45370</v>
      </c>
      <c r="J13130" s="17">
        <v>45374</v>
      </c>
      <c r="K13130" t="s">
        <v>21</v>
      </c>
      <c r="L13130" t="s">
        <v>16</v>
      </c>
      <c r="M13130">
        <v>593.08000000000004</v>
      </c>
      <c r="N13130" t="s">
        <v>28</v>
      </c>
    </row>
    <row r="13131" spans="1:14" ht="14.25" customHeight="1" x14ac:dyDescent="0.3">
      <c r="A13131" t="s">
        <v>1121</v>
      </c>
      <c r="B13131" t="s">
        <v>19</v>
      </c>
      <c r="C13131" t="s">
        <v>33</v>
      </c>
      <c r="D13131">
        <v>3607.65</v>
      </c>
      <c r="E13131">
        <v>0.16</v>
      </c>
      <c r="F13131">
        <f t="shared" si="410"/>
        <v>577.22400000000005</v>
      </c>
      <c r="G13131">
        <f t="shared" si="411"/>
        <v>3030.4259999999999</v>
      </c>
      <c r="H13131">
        <v>2</v>
      </c>
      <c r="I13131" s="17">
        <v>45309</v>
      </c>
      <c r="J13131" s="17">
        <v>45316</v>
      </c>
      <c r="K13131" t="s">
        <v>31</v>
      </c>
      <c r="L13131" t="s">
        <v>27</v>
      </c>
      <c r="M13131">
        <v>420.9</v>
      </c>
      <c r="N13131" t="s">
        <v>34</v>
      </c>
    </row>
    <row r="13132" spans="1:14" ht="14.25" customHeight="1" x14ac:dyDescent="0.3">
      <c r="A13132" t="s">
        <v>10897</v>
      </c>
      <c r="B13132" t="s">
        <v>13</v>
      </c>
      <c r="C13132" t="s">
        <v>26</v>
      </c>
      <c r="D13132">
        <v>3613.23</v>
      </c>
      <c r="E13132">
        <v>0.3</v>
      </c>
      <c r="F13132">
        <f t="shared" si="410"/>
        <v>1083.9690000000001</v>
      </c>
      <c r="G13132">
        <f t="shared" si="411"/>
        <v>2529.261</v>
      </c>
      <c r="H13132">
        <v>2</v>
      </c>
      <c r="I13132" s="17">
        <v>45407</v>
      </c>
      <c r="J13132" s="17">
        <v>45413</v>
      </c>
      <c r="K13132" t="s">
        <v>21</v>
      </c>
      <c r="L13132" t="s">
        <v>22</v>
      </c>
      <c r="M13132">
        <v>978.08</v>
      </c>
      <c r="N13132" t="s">
        <v>39</v>
      </c>
    </row>
    <row r="13133" spans="1:14" ht="14.25" customHeight="1" x14ac:dyDescent="0.3">
      <c r="A13133" t="s">
        <v>8383</v>
      </c>
      <c r="B13133" t="s">
        <v>13</v>
      </c>
      <c r="C13133" t="s">
        <v>36</v>
      </c>
      <c r="D13133">
        <v>3620.77</v>
      </c>
      <c r="E13133">
        <v>0.06</v>
      </c>
      <c r="F13133">
        <f t="shared" si="410"/>
        <v>217.24619999999999</v>
      </c>
      <c r="G13133">
        <f t="shared" si="411"/>
        <v>3403.5237999999999</v>
      </c>
      <c r="H13133">
        <v>2</v>
      </c>
      <c r="I13133" s="17">
        <v>45216</v>
      </c>
      <c r="J13133" s="17">
        <v>45223</v>
      </c>
      <c r="K13133" t="s">
        <v>31</v>
      </c>
      <c r="L13133" t="s">
        <v>16</v>
      </c>
      <c r="M13133">
        <v>819.6</v>
      </c>
      <c r="N13133" t="s">
        <v>17</v>
      </c>
    </row>
    <row r="13134" spans="1:14" ht="14.25" customHeight="1" x14ac:dyDescent="0.3">
      <c r="A13134" t="s">
        <v>13198</v>
      </c>
      <c r="B13134" t="s">
        <v>41</v>
      </c>
      <c r="C13134" t="s">
        <v>14</v>
      </c>
      <c r="D13134">
        <v>3628.87</v>
      </c>
      <c r="E13134">
        <v>0.43</v>
      </c>
      <c r="F13134">
        <f t="shared" si="410"/>
        <v>1560.4141</v>
      </c>
      <c r="G13134">
        <f t="shared" si="411"/>
        <v>2068.4558999999999</v>
      </c>
      <c r="H13134">
        <v>2</v>
      </c>
      <c r="I13134" s="17">
        <v>45528</v>
      </c>
      <c r="J13134" s="17">
        <v>45532</v>
      </c>
      <c r="K13134" t="s">
        <v>31</v>
      </c>
      <c r="L13134" t="s">
        <v>22</v>
      </c>
      <c r="M13134">
        <v>238.03</v>
      </c>
      <c r="N13134" t="s">
        <v>34</v>
      </c>
    </row>
    <row r="13135" spans="1:14" ht="14.25" customHeight="1" x14ac:dyDescent="0.3">
      <c r="A13135" t="s">
        <v>13400</v>
      </c>
      <c r="B13135" t="s">
        <v>25</v>
      </c>
      <c r="C13135" t="s">
        <v>33</v>
      </c>
      <c r="D13135">
        <v>3629.11</v>
      </c>
      <c r="E13135">
        <v>0.22</v>
      </c>
      <c r="F13135">
        <f t="shared" si="410"/>
        <v>798.40420000000006</v>
      </c>
      <c r="G13135">
        <f t="shared" si="411"/>
        <v>2830.7058000000002</v>
      </c>
      <c r="H13135">
        <v>2</v>
      </c>
      <c r="I13135" s="17">
        <v>45342</v>
      </c>
      <c r="J13135" s="17">
        <v>45348</v>
      </c>
      <c r="K13135" t="s">
        <v>15</v>
      </c>
      <c r="L13135" t="s">
        <v>16</v>
      </c>
      <c r="M13135">
        <v>417.43</v>
      </c>
      <c r="N13135" t="s">
        <v>17</v>
      </c>
    </row>
    <row r="13136" spans="1:14" ht="14.25" customHeight="1" x14ac:dyDescent="0.3">
      <c r="A13136" t="s">
        <v>5743</v>
      </c>
      <c r="B13136" t="s">
        <v>41</v>
      </c>
      <c r="C13136" t="s">
        <v>26</v>
      </c>
      <c r="D13136">
        <v>3629.24</v>
      </c>
      <c r="E13136">
        <v>0.37</v>
      </c>
      <c r="F13136">
        <f t="shared" si="410"/>
        <v>1342.8188</v>
      </c>
      <c r="G13136">
        <f t="shared" si="411"/>
        <v>2286.4211999999998</v>
      </c>
      <c r="H13136">
        <v>2</v>
      </c>
      <c r="I13136" s="17">
        <v>45365</v>
      </c>
      <c r="J13136" s="17">
        <v>45370</v>
      </c>
      <c r="K13136" t="s">
        <v>21</v>
      </c>
      <c r="L13136" t="s">
        <v>27</v>
      </c>
      <c r="M13136">
        <v>912.69</v>
      </c>
      <c r="N13136" t="s">
        <v>34</v>
      </c>
    </row>
    <row r="13137" spans="1:14" ht="14.25" customHeight="1" x14ac:dyDescent="0.3">
      <c r="A13137" t="s">
        <v>4022</v>
      </c>
      <c r="B13137" t="s">
        <v>19</v>
      </c>
      <c r="C13137" t="s">
        <v>26</v>
      </c>
      <c r="D13137">
        <v>3630.29</v>
      </c>
      <c r="E13137">
        <v>0.32</v>
      </c>
      <c r="F13137">
        <f t="shared" si="410"/>
        <v>1161.6928</v>
      </c>
      <c r="G13137">
        <f t="shared" si="411"/>
        <v>2468.5972000000002</v>
      </c>
      <c r="H13137">
        <v>2</v>
      </c>
      <c r="I13137" s="17">
        <v>45512</v>
      </c>
      <c r="J13137" s="17">
        <v>45518</v>
      </c>
      <c r="K13137" t="s">
        <v>15</v>
      </c>
      <c r="L13137" t="s">
        <v>22</v>
      </c>
      <c r="M13137">
        <v>970.33</v>
      </c>
      <c r="N13137" t="s">
        <v>34</v>
      </c>
    </row>
    <row r="13138" spans="1:14" ht="14.25" customHeight="1" x14ac:dyDescent="0.3">
      <c r="A13138" t="s">
        <v>5062</v>
      </c>
      <c r="B13138" t="s">
        <v>25</v>
      </c>
      <c r="C13138" t="s">
        <v>36</v>
      </c>
      <c r="D13138">
        <v>3634.08</v>
      </c>
      <c r="E13138">
        <v>0.48</v>
      </c>
      <c r="F13138">
        <f t="shared" si="410"/>
        <v>1744.3583999999998</v>
      </c>
      <c r="G13138">
        <f t="shared" si="411"/>
        <v>1889.7216000000001</v>
      </c>
      <c r="H13138">
        <v>2</v>
      </c>
      <c r="I13138" s="17">
        <v>45087</v>
      </c>
      <c r="J13138" s="17">
        <v>45092</v>
      </c>
      <c r="K13138" t="s">
        <v>31</v>
      </c>
      <c r="L13138" t="s">
        <v>22</v>
      </c>
      <c r="M13138">
        <v>1085.77</v>
      </c>
      <c r="N13138" t="s">
        <v>23</v>
      </c>
    </row>
    <row r="13139" spans="1:14" ht="14.25" customHeight="1" x14ac:dyDescent="0.3">
      <c r="A13139" t="s">
        <v>4390</v>
      </c>
      <c r="B13139" t="s">
        <v>41</v>
      </c>
      <c r="C13139" t="s">
        <v>14</v>
      </c>
      <c r="D13139">
        <v>3636.6</v>
      </c>
      <c r="E13139">
        <v>0.08</v>
      </c>
      <c r="F13139">
        <f t="shared" si="410"/>
        <v>290.928</v>
      </c>
      <c r="G13139">
        <f t="shared" si="411"/>
        <v>3345.672</v>
      </c>
      <c r="H13139">
        <v>2</v>
      </c>
      <c r="I13139" s="17">
        <v>45232</v>
      </c>
      <c r="J13139" s="17">
        <v>45237</v>
      </c>
      <c r="K13139" t="s">
        <v>15</v>
      </c>
      <c r="L13139" t="s">
        <v>22</v>
      </c>
      <c r="M13139">
        <v>579.34</v>
      </c>
      <c r="N13139" t="s">
        <v>17</v>
      </c>
    </row>
    <row r="13140" spans="1:14" ht="14.25" customHeight="1" x14ac:dyDescent="0.3">
      <c r="A13140" t="s">
        <v>2139</v>
      </c>
      <c r="B13140" t="s">
        <v>13</v>
      </c>
      <c r="C13140" t="s">
        <v>20</v>
      </c>
      <c r="D13140">
        <v>3637.55</v>
      </c>
      <c r="E13140">
        <v>0.21</v>
      </c>
      <c r="F13140">
        <f t="shared" si="410"/>
        <v>763.88549999999998</v>
      </c>
      <c r="G13140">
        <f t="shared" si="411"/>
        <v>2873.6645000000003</v>
      </c>
      <c r="H13140">
        <v>2</v>
      </c>
      <c r="I13140" s="17">
        <v>45460</v>
      </c>
      <c r="J13140" s="17">
        <v>45463</v>
      </c>
      <c r="K13140" t="s">
        <v>21</v>
      </c>
      <c r="L13140" t="s">
        <v>27</v>
      </c>
      <c r="M13140">
        <v>961.52</v>
      </c>
      <c r="N13140" t="s">
        <v>48</v>
      </c>
    </row>
    <row r="13141" spans="1:14" ht="14.25" customHeight="1" x14ac:dyDescent="0.3">
      <c r="A13141" t="s">
        <v>2066</v>
      </c>
      <c r="B13141" t="s">
        <v>41</v>
      </c>
      <c r="C13141" t="s">
        <v>33</v>
      </c>
      <c r="D13141">
        <v>3638.7</v>
      </c>
      <c r="E13141">
        <v>0.38</v>
      </c>
      <c r="F13141">
        <f t="shared" si="410"/>
        <v>1382.7059999999999</v>
      </c>
      <c r="G13141">
        <f t="shared" si="411"/>
        <v>2255.9939999999997</v>
      </c>
      <c r="H13141">
        <v>2</v>
      </c>
      <c r="I13141" s="17">
        <v>45403</v>
      </c>
      <c r="J13141" s="17">
        <v>45408</v>
      </c>
      <c r="K13141" t="s">
        <v>31</v>
      </c>
      <c r="L13141" t="s">
        <v>27</v>
      </c>
      <c r="M13141">
        <v>635.54</v>
      </c>
      <c r="N13141" t="s">
        <v>39</v>
      </c>
    </row>
    <row r="13142" spans="1:14" ht="14.25" customHeight="1" x14ac:dyDescent="0.3">
      <c r="A13142" t="s">
        <v>6360</v>
      </c>
      <c r="B13142" t="s">
        <v>13</v>
      </c>
      <c r="C13142" t="s">
        <v>36</v>
      </c>
      <c r="D13142">
        <v>3639.38</v>
      </c>
      <c r="E13142">
        <v>0.39</v>
      </c>
      <c r="F13142">
        <f t="shared" si="410"/>
        <v>1419.3582000000001</v>
      </c>
      <c r="G13142">
        <f t="shared" si="411"/>
        <v>2220.0218</v>
      </c>
      <c r="H13142">
        <v>2</v>
      </c>
      <c r="I13142" s="17">
        <v>44963</v>
      </c>
      <c r="J13142" s="17">
        <v>44969</v>
      </c>
      <c r="K13142" t="s">
        <v>31</v>
      </c>
      <c r="L13142" t="s">
        <v>16</v>
      </c>
      <c r="M13142">
        <v>484.89</v>
      </c>
      <c r="N13142" t="s">
        <v>48</v>
      </c>
    </row>
    <row r="13143" spans="1:14" ht="14.25" customHeight="1" x14ac:dyDescent="0.3">
      <c r="A13143" t="s">
        <v>13903</v>
      </c>
      <c r="B13143" t="s">
        <v>25</v>
      </c>
      <c r="C13143" t="s">
        <v>33</v>
      </c>
      <c r="D13143">
        <v>3646.88</v>
      </c>
      <c r="E13143">
        <v>0.24</v>
      </c>
      <c r="F13143">
        <f t="shared" si="410"/>
        <v>875.25120000000004</v>
      </c>
      <c r="G13143">
        <f t="shared" si="411"/>
        <v>2771.6288</v>
      </c>
      <c r="H13143">
        <v>2</v>
      </c>
      <c r="I13143" s="17">
        <v>45395</v>
      </c>
      <c r="J13143" s="17">
        <v>45398</v>
      </c>
      <c r="K13143" t="s">
        <v>31</v>
      </c>
      <c r="L13143" t="s">
        <v>16</v>
      </c>
      <c r="M13143">
        <v>662.21</v>
      </c>
      <c r="N13143" t="s">
        <v>34</v>
      </c>
    </row>
    <row r="13144" spans="1:14" ht="14.25" customHeight="1" x14ac:dyDescent="0.3">
      <c r="A13144" t="s">
        <v>11236</v>
      </c>
      <c r="B13144" t="s">
        <v>25</v>
      </c>
      <c r="C13144" t="s">
        <v>20</v>
      </c>
      <c r="D13144">
        <v>3650.17</v>
      </c>
      <c r="E13144">
        <v>0.21</v>
      </c>
      <c r="F13144">
        <f t="shared" si="410"/>
        <v>766.53570000000002</v>
      </c>
      <c r="G13144">
        <f t="shared" si="411"/>
        <v>2883.6343000000002</v>
      </c>
      <c r="H13144">
        <v>2</v>
      </c>
      <c r="I13144" s="17">
        <v>45237</v>
      </c>
      <c r="J13144" s="17">
        <v>45244</v>
      </c>
      <c r="K13144" t="s">
        <v>21</v>
      </c>
      <c r="L13144" t="s">
        <v>16</v>
      </c>
      <c r="M13144">
        <v>718.71</v>
      </c>
      <c r="N13144" t="s">
        <v>39</v>
      </c>
    </row>
    <row r="13145" spans="1:14" ht="14.25" customHeight="1" x14ac:dyDescent="0.3">
      <c r="A13145" t="s">
        <v>11073</v>
      </c>
      <c r="B13145" t="s">
        <v>25</v>
      </c>
      <c r="C13145" t="s">
        <v>26</v>
      </c>
      <c r="D13145">
        <v>3651.49</v>
      </c>
      <c r="E13145">
        <v>0.04</v>
      </c>
      <c r="F13145">
        <f t="shared" si="410"/>
        <v>146.05959999999999</v>
      </c>
      <c r="G13145">
        <f t="shared" si="411"/>
        <v>3505.4303999999997</v>
      </c>
      <c r="H13145">
        <v>2</v>
      </c>
      <c r="I13145" s="17">
        <v>45273</v>
      </c>
      <c r="J13145" s="17">
        <v>45279</v>
      </c>
      <c r="K13145" t="s">
        <v>31</v>
      </c>
      <c r="L13145" t="s">
        <v>16</v>
      </c>
      <c r="M13145">
        <v>857.2</v>
      </c>
      <c r="N13145" t="s">
        <v>34</v>
      </c>
    </row>
    <row r="13146" spans="1:14" ht="14.25" customHeight="1" x14ac:dyDescent="0.3">
      <c r="A13146" t="s">
        <v>13190</v>
      </c>
      <c r="B13146" t="s">
        <v>19</v>
      </c>
      <c r="C13146" t="s">
        <v>20</v>
      </c>
      <c r="D13146">
        <v>3652.48</v>
      </c>
      <c r="E13146">
        <v>0.46</v>
      </c>
      <c r="F13146">
        <f t="shared" si="410"/>
        <v>1680.1408000000001</v>
      </c>
      <c r="G13146">
        <f t="shared" si="411"/>
        <v>1972.3391999999999</v>
      </c>
      <c r="H13146">
        <v>2</v>
      </c>
      <c r="I13146" s="17">
        <v>45587</v>
      </c>
      <c r="J13146" s="17">
        <v>45592</v>
      </c>
      <c r="K13146" t="s">
        <v>21</v>
      </c>
      <c r="L13146" t="s">
        <v>22</v>
      </c>
      <c r="M13146">
        <v>467.28</v>
      </c>
      <c r="N13146" t="s">
        <v>34</v>
      </c>
    </row>
    <row r="13147" spans="1:14" ht="14.25" customHeight="1" x14ac:dyDescent="0.3">
      <c r="A13147" t="s">
        <v>3888</v>
      </c>
      <c r="B13147" t="s">
        <v>25</v>
      </c>
      <c r="C13147" t="s">
        <v>14</v>
      </c>
      <c r="D13147">
        <v>3654.14</v>
      </c>
      <c r="E13147">
        <v>0.12</v>
      </c>
      <c r="F13147">
        <f t="shared" si="410"/>
        <v>438.49679999999995</v>
      </c>
      <c r="G13147">
        <f t="shared" si="411"/>
        <v>3215.6432</v>
      </c>
      <c r="H13147">
        <v>2</v>
      </c>
      <c r="I13147" s="17">
        <v>45089</v>
      </c>
      <c r="J13147" s="17">
        <v>45096</v>
      </c>
      <c r="K13147" t="s">
        <v>21</v>
      </c>
      <c r="L13147" t="s">
        <v>22</v>
      </c>
      <c r="M13147">
        <v>213.56</v>
      </c>
      <c r="N13147" t="s">
        <v>34</v>
      </c>
    </row>
    <row r="13148" spans="1:14" ht="14.25" customHeight="1" x14ac:dyDescent="0.3">
      <c r="A13148" t="s">
        <v>5156</v>
      </c>
      <c r="B13148" t="s">
        <v>41</v>
      </c>
      <c r="C13148" t="s">
        <v>14</v>
      </c>
      <c r="D13148">
        <v>3656.77</v>
      </c>
      <c r="E13148">
        <v>0.16</v>
      </c>
      <c r="F13148">
        <f t="shared" si="410"/>
        <v>585.08320000000003</v>
      </c>
      <c r="G13148">
        <f t="shared" si="411"/>
        <v>3071.6867999999999</v>
      </c>
      <c r="H13148">
        <v>2</v>
      </c>
      <c r="I13148" s="17">
        <v>45229</v>
      </c>
      <c r="J13148" s="17">
        <v>45234</v>
      </c>
      <c r="K13148" t="s">
        <v>15</v>
      </c>
      <c r="L13148" t="s">
        <v>22</v>
      </c>
      <c r="M13148">
        <v>196.44</v>
      </c>
      <c r="N13148" t="s">
        <v>48</v>
      </c>
    </row>
    <row r="13149" spans="1:14" ht="14.25" customHeight="1" x14ac:dyDescent="0.3">
      <c r="A13149" t="s">
        <v>9714</v>
      </c>
      <c r="B13149" t="s">
        <v>13</v>
      </c>
      <c r="C13149" t="s">
        <v>20</v>
      </c>
      <c r="D13149">
        <v>3657.78</v>
      </c>
      <c r="E13149">
        <v>0.45</v>
      </c>
      <c r="F13149">
        <f t="shared" si="410"/>
        <v>1646.0010000000002</v>
      </c>
      <c r="G13149">
        <f t="shared" si="411"/>
        <v>2011.779</v>
      </c>
      <c r="H13149">
        <v>2</v>
      </c>
      <c r="I13149" s="17">
        <v>44962</v>
      </c>
      <c r="J13149" s="17">
        <v>44965</v>
      </c>
      <c r="K13149" t="s">
        <v>31</v>
      </c>
      <c r="L13149" t="s">
        <v>16</v>
      </c>
      <c r="M13149">
        <v>395.42</v>
      </c>
      <c r="N13149" t="s">
        <v>39</v>
      </c>
    </row>
    <row r="13150" spans="1:14" ht="14.25" customHeight="1" x14ac:dyDescent="0.3">
      <c r="A13150" t="s">
        <v>9639</v>
      </c>
      <c r="B13150" t="s">
        <v>25</v>
      </c>
      <c r="C13150" t="s">
        <v>20</v>
      </c>
      <c r="D13150">
        <v>3663.8</v>
      </c>
      <c r="E13150">
        <v>0.13</v>
      </c>
      <c r="F13150">
        <f t="shared" si="410"/>
        <v>476.29400000000004</v>
      </c>
      <c r="G13150">
        <f t="shared" si="411"/>
        <v>3187.5060000000003</v>
      </c>
      <c r="H13150">
        <v>2</v>
      </c>
      <c r="I13150" s="17">
        <v>45066</v>
      </c>
      <c r="J13150" s="17">
        <v>45068</v>
      </c>
      <c r="K13150" t="s">
        <v>21</v>
      </c>
      <c r="L13150" t="s">
        <v>22</v>
      </c>
      <c r="M13150">
        <v>946.38</v>
      </c>
      <c r="N13150" t="s">
        <v>28</v>
      </c>
    </row>
    <row r="13151" spans="1:14" ht="14.25" customHeight="1" x14ac:dyDescent="0.3">
      <c r="A13151" t="s">
        <v>548</v>
      </c>
      <c r="B13151" t="s">
        <v>13</v>
      </c>
      <c r="C13151" t="s">
        <v>33</v>
      </c>
      <c r="D13151">
        <v>3666.31</v>
      </c>
      <c r="E13151">
        <v>0.21</v>
      </c>
      <c r="F13151">
        <f t="shared" si="410"/>
        <v>769.92509999999993</v>
      </c>
      <c r="G13151">
        <f t="shared" si="411"/>
        <v>2896.3849</v>
      </c>
      <c r="H13151">
        <v>2</v>
      </c>
      <c r="I13151" s="17">
        <v>44939</v>
      </c>
      <c r="J13151" s="17">
        <v>44941</v>
      </c>
      <c r="K13151" t="s">
        <v>21</v>
      </c>
      <c r="L13151" t="s">
        <v>16</v>
      </c>
      <c r="M13151">
        <v>1065.7</v>
      </c>
      <c r="N13151" t="s">
        <v>34</v>
      </c>
    </row>
    <row r="13152" spans="1:14" ht="14.25" customHeight="1" x14ac:dyDescent="0.3">
      <c r="A13152" t="s">
        <v>13967</v>
      </c>
      <c r="B13152" t="s">
        <v>25</v>
      </c>
      <c r="C13152" t="s">
        <v>20</v>
      </c>
      <c r="D13152">
        <v>3666.59</v>
      </c>
      <c r="E13152">
        <v>0.04</v>
      </c>
      <c r="F13152">
        <f t="shared" si="410"/>
        <v>146.6636</v>
      </c>
      <c r="G13152">
        <f t="shared" si="411"/>
        <v>3519.9264000000003</v>
      </c>
      <c r="H13152">
        <v>2</v>
      </c>
      <c r="I13152" s="17">
        <v>45300</v>
      </c>
      <c r="J13152" s="17">
        <v>45301</v>
      </c>
      <c r="K13152" t="s">
        <v>15</v>
      </c>
      <c r="L13152" t="s">
        <v>27</v>
      </c>
      <c r="M13152">
        <v>414.76</v>
      </c>
      <c r="N13152" t="s">
        <v>39</v>
      </c>
    </row>
    <row r="13153" spans="1:14" ht="14.25" customHeight="1" x14ac:dyDescent="0.3">
      <c r="A13153" t="s">
        <v>12047</v>
      </c>
      <c r="B13153" t="s">
        <v>25</v>
      </c>
      <c r="C13153" t="s">
        <v>33</v>
      </c>
      <c r="D13153">
        <v>3669.25</v>
      </c>
      <c r="E13153">
        <v>0.45</v>
      </c>
      <c r="F13153">
        <f t="shared" si="410"/>
        <v>1651.1625000000001</v>
      </c>
      <c r="G13153">
        <f t="shared" si="411"/>
        <v>2018.0874999999999</v>
      </c>
      <c r="H13153">
        <v>2</v>
      </c>
      <c r="I13153" s="17">
        <v>45304</v>
      </c>
      <c r="J13153" s="17">
        <v>45311</v>
      </c>
      <c r="K13153" t="s">
        <v>15</v>
      </c>
      <c r="L13153" t="s">
        <v>27</v>
      </c>
      <c r="M13153">
        <v>240.19</v>
      </c>
      <c r="N13153" t="s">
        <v>34</v>
      </c>
    </row>
    <row r="13154" spans="1:14" ht="14.25" customHeight="1" x14ac:dyDescent="0.3">
      <c r="A13154" t="s">
        <v>6356</v>
      </c>
      <c r="B13154" t="s">
        <v>25</v>
      </c>
      <c r="C13154" t="s">
        <v>36</v>
      </c>
      <c r="D13154">
        <v>3669.92</v>
      </c>
      <c r="E13154">
        <v>0.06</v>
      </c>
      <c r="F13154">
        <f t="shared" si="410"/>
        <v>220.1952</v>
      </c>
      <c r="G13154">
        <f t="shared" si="411"/>
        <v>3449.7248</v>
      </c>
      <c r="H13154">
        <v>2</v>
      </c>
      <c r="I13154" s="17">
        <v>45116</v>
      </c>
      <c r="J13154" s="17">
        <v>45123</v>
      </c>
      <c r="K13154" t="s">
        <v>15</v>
      </c>
      <c r="L13154" t="s">
        <v>27</v>
      </c>
      <c r="M13154">
        <v>498.91</v>
      </c>
      <c r="N13154" t="s">
        <v>17</v>
      </c>
    </row>
    <row r="13155" spans="1:14" ht="14.25" customHeight="1" x14ac:dyDescent="0.3">
      <c r="A13155" t="s">
        <v>11792</v>
      </c>
      <c r="B13155" t="s">
        <v>41</v>
      </c>
      <c r="C13155" t="s">
        <v>14</v>
      </c>
      <c r="D13155">
        <v>3675.09</v>
      </c>
      <c r="E13155">
        <v>0.44</v>
      </c>
      <c r="F13155">
        <f t="shared" si="410"/>
        <v>1617.0396000000001</v>
      </c>
      <c r="G13155">
        <f t="shared" si="411"/>
        <v>2058.0504000000001</v>
      </c>
      <c r="H13155">
        <v>2</v>
      </c>
      <c r="I13155" s="17">
        <v>45587</v>
      </c>
      <c r="J13155" s="17">
        <v>45592</v>
      </c>
      <c r="K13155" t="s">
        <v>21</v>
      </c>
      <c r="L13155" t="s">
        <v>16</v>
      </c>
      <c r="M13155">
        <v>1015.87</v>
      </c>
      <c r="N13155" t="s">
        <v>48</v>
      </c>
    </row>
    <row r="13156" spans="1:14" ht="14.25" customHeight="1" x14ac:dyDescent="0.3">
      <c r="A13156" t="s">
        <v>8668</v>
      </c>
      <c r="B13156" t="s">
        <v>19</v>
      </c>
      <c r="C13156" t="s">
        <v>14</v>
      </c>
      <c r="D13156">
        <v>3676.28</v>
      </c>
      <c r="E13156">
        <v>0.04</v>
      </c>
      <c r="F13156">
        <f t="shared" si="410"/>
        <v>147.05120000000002</v>
      </c>
      <c r="G13156">
        <f t="shared" si="411"/>
        <v>3529.2288000000003</v>
      </c>
      <c r="H13156">
        <v>2</v>
      </c>
      <c r="I13156" s="17">
        <v>45075</v>
      </c>
      <c r="J13156" s="17">
        <v>45078</v>
      </c>
      <c r="K13156" t="s">
        <v>15</v>
      </c>
      <c r="L13156" t="s">
        <v>27</v>
      </c>
      <c r="M13156">
        <v>920.27</v>
      </c>
      <c r="N13156" t="s">
        <v>17</v>
      </c>
    </row>
    <row r="13157" spans="1:14" ht="14.25" customHeight="1" x14ac:dyDescent="0.3">
      <c r="A13157" t="s">
        <v>6954</v>
      </c>
      <c r="B13157" t="s">
        <v>41</v>
      </c>
      <c r="C13157" t="s">
        <v>26</v>
      </c>
      <c r="D13157">
        <v>3678.52</v>
      </c>
      <c r="E13157">
        <v>0.1</v>
      </c>
      <c r="F13157">
        <f t="shared" si="410"/>
        <v>367.85200000000003</v>
      </c>
      <c r="G13157">
        <f t="shared" si="411"/>
        <v>3310.6680000000001</v>
      </c>
      <c r="H13157">
        <v>2</v>
      </c>
      <c r="I13157" s="17">
        <v>45209</v>
      </c>
      <c r="J13157" s="17">
        <v>45215</v>
      </c>
      <c r="K13157" t="s">
        <v>21</v>
      </c>
      <c r="L13157" t="s">
        <v>22</v>
      </c>
      <c r="M13157">
        <v>269.95999999999998</v>
      </c>
      <c r="N13157" t="s">
        <v>28</v>
      </c>
    </row>
    <row r="13158" spans="1:14" ht="14.25" customHeight="1" x14ac:dyDescent="0.3">
      <c r="A13158" t="s">
        <v>12417</v>
      </c>
      <c r="B13158" t="s">
        <v>41</v>
      </c>
      <c r="C13158" t="s">
        <v>33</v>
      </c>
      <c r="D13158">
        <v>3679.06</v>
      </c>
      <c r="E13158">
        <v>0.41</v>
      </c>
      <c r="F13158">
        <f t="shared" si="410"/>
        <v>1508.4145999999998</v>
      </c>
      <c r="G13158">
        <f t="shared" si="411"/>
        <v>2170.6454000000003</v>
      </c>
      <c r="H13158">
        <v>2</v>
      </c>
      <c r="I13158" s="17">
        <v>45277</v>
      </c>
      <c r="J13158" s="17">
        <v>45278</v>
      </c>
      <c r="K13158" t="s">
        <v>31</v>
      </c>
      <c r="L13158" t="s">
        <v>22</v>
      </c>
      <c r="M13158">
        <v>208.44</v>
      </c>
      <c r="N13158" t="s">
        <v>34</v>
      </c>
    </row>
    <row r="13159" spans="1:14" ht="14.25" customHeight="1" x14ac:dyDescent="0.3">
      <c r="A13159" t="s">
        <v>4655</v>
      </c>
      <c r="B13159" t="s">
        <v>25</v>
      </c>
      <c r="C13159" t="s">
        <v>20</v>
      </c>
      <c r="D13159">
        <v>3682.91</v>
      </c>
      <c r="E13159">
        <v>0.02</v>
      </c>
      <c r="F13159">
        <f t="shared" si="410"/>
        <v>73.658199999999994</v>
      </c>
      <c r="G13159">
        <f t="shared" si="411"/>
        <v>3609.2518</v>
      </c>
      <c r="H13159">
        <v>2</v>
      </c>
      <c r="I13159" s="17">
        <v>45564</v>
      </c>
      <c r="J13159" s="17">
        <v>45565</v>
      </c>
      <c r="K13159" t="s">
        <v>15</v>
      </c>
      <c r="L13159" t="s">
        <v>16</v>
      </c>
      <c r="M13159">
        <v>793.64</v>
      </c>
      <c r="N13159" t="s">
        <v>34</v>
      </c>
    </row>
    <row r="13160" spans="1:14" ht="14.25" customHeight="1" x14ac:dyDescent="0.3">
      <c r="A13160" t="s">
        <v>3489</v>
      </c>
      <c r="B13160" t="s">
        <v>25</v>
      </c>
      <c r="C13160" t="s">
        <v>36</v>
      </c>
      <c r="D13160">
        <v>3686.2</v>
      </c>
      <c r="E13160">
        <v>0.19</v>
      </c>
      <c r="F13160">
        <f t="shared" si="410"/>
        <v>700.37799999999993</v>
      </c>
      <c r="G13160">
        <f t="shared" si="411"/>
        <v>2985.8220000000001</v>
      </c>
      <c r="H13160">
        <v>2</v>
      </c>
      <c r="I13160" s="17">
        <v>45504</v>
      </c>
      <c r="J13160" s="17">
        <v>45510</v>
      </c>
      <c r="K13160" t="s">
        <v>21</v>
      </c>
      <c r="L13160" t="s">
        <v>16</v>
      </c>
      <c r="M13160">
        <v>488.01</v>
      </c>
      <c r="N13160" t="s">
        <v>39</v>
      </c>
    </row>
    <row r="13161" spans="1:14" ht="14.25" customHeight="1" x14ac:dyDescent="0.3">
      <c r="A13161" t="s">
        <v>5104</v>
      </c>
      <c r="B13161" t="s">
        <v>25</v>
      </c>
      <c r="C13161" t="s">
        <v>33</v>
      </c>
      <c r="D13161">
        <v>3687.25</v>
      </c>
      <c r="E13161">
        <v>0.33</v>
      </c>
      <c r="F13161">
        <f t="shared" si="410"/>
        <v>1216.7925</v>
      </c>
      <c r="G13161">
        <f t="shared" si="411"/>
        <v>2470.4575</v>
      </c>
      <c r="H13161">
        <v>2</v>
      </c>
      <c r="I13161" s="17">
        <v>45228</v>
      </c>
      <c r="J13161" s="17">
        <v>45231</v>
      </c>
      <c r="K13161" t="s">
        <v>21</v>
      </c>
      <c r="L13161" t="s">
        <v>22</v>
      </c>
      <c r="M13161">
        <v>1036.23</v>
      </c>
      <c r="N13161" t="s">
        <v>28</v>
      </c>
    </row>
    <row r="13162" spans="1:14" ht="14.25" customHeight="1" x14ac:dyDescent="0.3">
      <c r="A13162" t="s">
        <v>6139</v>
      </c>
      <c r="B13162" t="s">
        <v>19</v>
      </c>
      <c r="C13162" t="s">
        <v>33</v>
      </c>
      <c r="D13162">
        <v>3689.63</v>
      </c>
      <c r="E13162">
        <v>0.5</v>
      </c>
      <c r="F13162">
        <f t="shared" si="410"/>
        <v>1844.8150000000001</v>
      </c>
      <c r="G13162">
        <f t="shared" si="411"/>
        <v>1844.8150000000001</v>
      </c>
      <c r="H13162">
        <v>2</v>
      </c>
      <c r="I13162" s="17">
        <v>45429</v>
      </c>
      <c r="J13162" s="17">
        <v>45436</v>
      </c>
      <c r="K13162" t="s">
        <v>15</v>
      </c>
      <c r="L13162" t="s">
        <v>27</v>
      </c>
      <c r="M13162">
        <v>676.84</v>
      </c>
      <c r="N13162" t="s">
        <v>48</v>
      </c>
    </row>
    <row r="13163" spans="1:14" ht="14.25" customHeight="1" x14ac:dyDescent="0.3">
      <c r="A13163" t="s">
        <v>11458</v>
      </c>
      <c r="B13163" t="s">
        <v>25</v>
      </c>
      <c r="C13163" t="s">
        <v>33</v>
      </c>
      <c r="D13163">
        <v>3690.98</v>
      </c>
      <c r="E13163">
        <v>0.09</v>
      </c>
      <c r="F13163">
        <f t="shared" si="410"/>
        <v>332.18819999999999</v>
      </c>
      <c r="G13163">
        <f t="shared" si="411"/>
        <v>3358.7918</v>
      </c>
      <c r="H13163">
        <v>2</v>
      </c>
      <c r="I13163" s="17">
        <v>45453</v>
      </c>
      <c r="J13163" s="17">
        <v>45455</v>
      </c>
      <c r="K13163" t="s">
        <v>31</v>
      </c>
      <c r="L13163" t="s">
        <v>22</v>
      </c>
      <c r="M13163">
        <v>546.28</v>
      </c>
      <c r="N13163" t="s">
        <v>39</v>
      </c>
    </row>
    <row r="13164" spans="1:14" ht="14.25" customHeight="1" x14ac:dyDescent="0.3">
      <c r="A13164" t="s">
        <v>3689</v>
      </c>
      <c r="B13164" t="s">
        <v>25</v>
      </c>
      <c r="C13164" t="s">
        <v>26</v>
      </c>
      <c r="D13164">
        <v>3695.66</v>
      </c>
      <c r="E13164">
        <v>0.01</v>
      </c>
      <c r="F13164">
        <f t="shared" si="410"/>
        <v>36.956600000000002</v>
      </c>
      <c r="G13164">
        <f t="shared" si="411"/>
        <v>3658.7033999999999</v>
      </c>
      <c r="H13164">
        <v>2</v>
      </c>
      <c r="I13164" s="17">
        <v>45525</v>
      </c>
      <c r="J13164" s="17">
        <v>45526</v>
      </c>
      <c r="K13164" t="s">
        <v>31</v>
      </c>
      <c r="L13164" t="s">
        <v>27</v>
      </c>
      <c r="M13164">
        <v>447.28</v>
      </c>
      <c r="N13164" t="s">
        <v>17</v>
      </c>
    </row>
    <row r="13165" spans="1:14" ht="14.25" customHeight="1" x14ac:dyDescent="0.3">
      <c r="A13165" t="s">
        <v>13581</v>
      </c>
      <c r="B13165" t="s">
        <v>19</v>
      </c>
      <c r="C13165" t="s">
        <v>36</v>
      </c>
      <c r="D13165">
        <v>3699.31</v>
      </c>
      <c r="E13165">
        <v>0.24</v>
      </c>
      <c r="F13165">
        <f t="shared" si="410"/>
        <v>887.83439999999996</v>
      </c>
      <c r="G13165">
        <f t="shared" si="411"/>
        <v>2811.4755999999998</v>
      </c>
      <c r="H13165">
        <v>2</v>
      </c>
      <c r="I13165" s="17">
        <v>45260</v>
      </c>
      <c r="J13165" s="17">
        <v>45264</v>
      </c>
      <c r="K13165" t="s">
        <v>31</v>
      </c>
      <c r="L13165" t="s">
        <v>27</v>
      </c>
      <c r="M13165">
        <v>623.24</v>
      </c>
      <c r="N13165" t="s">
        <v>48</v>
      </c>
    </row>
    <row r="13166" spans="1:14" ht="14.25" customHeight="1" x14ac:dyDescent="0.3">
      <c r="A13166" t="s">
        <v>3777</v>
      </c>
      <c r="B13166" t="s">
        <v>13</v>
      </c>
      <c r="C13166" t="s">
        <v>36</v>
      </c>
      <c r="D13166">
        <v>3702.71</v>
      </c>
      <c r="E13166">
        <v>0.48</v>
      </c>
      <c r="F13166">
        <f t="shared" si="410"/>
        <v>1777.3008</v>
      </c>
      <c r="G13166">
        <f t="shared" si="411"/>
        <v>1925.4092000000001</v>
      </c>
      <c r="H13166">
        <v>2</v>
      </c>
      <c r="I13166" s="17">
        <v>45623</v>
      </c>
      <c r="J13166" s="17">
        <v>45630</v>
      </c>
      <c r="K13166" t="s">
        <v>15</v>
      </c>
      <c r="L13166" t="s">
        <v>16</v>
      </c>
      <c r="M13166">
        <v>203.66</v>
      </c>
      <c r="N13166" t="s">
        <v>39</v>
      </c>
    </row>
    <row r="13167" spans="1:14" ht="14.25" customHeight="1" x14ac:dyDescent="0.3">
      <c r="A13167" t="s">
        <v>10919</v>
      </c>
      <c r="B13167" t="s">
        <v>41</v>
      </c>
      <c r="C13167" t="s">
        <v>36</v>
      </c>
      <c r="D13167">
        <v>3706.96</v>
      </c>
      <c r="E13167">
        <v>0.37</v>
      </c>
      <c r="F13167">
        <f t="shared" si="410"/>
        <v>1371.5752</v>
      </c>
      <c r="G13167">
        <f t="shared" si="411"/>
        <v>2335.3847999999998</v>
      </c>
      <c r="H13167">
        <v>2</v>
      </c>
      <c r="I13167" s="17">
        <v>45300</v>
      </c>
      <c r="J13167" s="17">
        <v>45303</v>
      </c>
      <c r="K13167" t="s">
        <v>31</v>
      </c>
      <c r="L13167" t="s">
        <v>16</v>
      </c>
      <c r="M13167">
        <v>436.78</v>
      </c>
      <c r="N13167" t="s">
        <v>17</v>
      </c>
    </row>
    <row r="13168" spans="1:14" ht="14.25" customHeight="1" x14ac:dyDescent="0.3">
      <c r="A13168" t="s">
        <v>4708</v>
      </c>
      <c r="B13168" t="s">
        <v>25</v>
      </c>
      <c r="C13168" t="s">
        <v>36</v>
      </c>
      <c r="D13168">
        <v>3717.13</v>
      </c>
      <c r="E13168">
        <v>0.27</v>
      </c>
      <c r="F13168">
        <f t="shared" si="410"/>
        <v>1003.6251000000001</v>
      </c>
      <c r="G13168">
        <f t="shared" si="411"/>
        <v>2713.5048999999999</v>
      </c>
      <c r="H13168">
        <v>2</v>
      </c>
      <c r="I13168" s="17">
        <v>45421</v>
      </c>
      <c r="J13168" s="17">
        <v>45423</v>
      </c>
      <c r="K13168" t="s">
        <v>15</v>
      </c>
      <c r="L13168" t="s">
        <v>22</v>
      </c>
      <c r="M13168">
        <v>417.61</v>
      </c>
      <c r="N13168" t="s">
        <v>48</v>
      </c>
    </row>
    <row r="13169" spans="1:14" ht="14.25" customHeight="1" x14ac:dyDescent="0.3">
      <c r="A13169" t="s">
        <v>3313</v>
      </c>
      <c r="B13169" t="s">
        <v>19</v>
      </c>
      <c r="C13169" t="s">
        <v>20</v>
      </c>
      <c r="D13169">
        <v>3720.33</v>
      </c>
      <c r="E13169">
        <v>0.21</v>
      </c>
      <c r="F13169">
        <f t="shared" si="410"/>
        <v>781.26929999999993</v>
      </c>
      <c r="G13169">
        <f t="shared" si="411"/>
        <v>2939.0607</v>
      </c>
      <c r="H13169">
        <v>2</v>
      </c>
      <c r="I13169" s="17">
        <v>45426</v>
      </c>
      <c r="J13169" s="17">
        <v>45427</v>
      </c>
      <c r="K13169" t="s">
        <v>15</v>
      </c>
      <c r="L13169" t="s">
        <v>22</v>
      </c>
      <c r="M13169">
        <v>913.82</v>
      </c>
      <c r="N13169" t="s">
        <v>28</v>
      </c>
    </row>
    <row r="13170" spans="1:14" ht="14.25" customHeight="1" x14ac:dyDescent="0.3">
      <c r="A13170" t="s">
        <v>7067</v>
      </c>
      <c r="B13170" t="s">
        <v>13</v>
      </c>
      <c r="C13170" t="s">
        <v>36</v>
      </c>
      <c r="D13170">
        <v>3720.47</v>
      </c>
      <c r="E13170">
        <v>0.34</v>
      </c>
      <c r="F13170">
        <f t="shared" si="410"/>
        <v>1264.9598000000001</v>
      </c>
      <c r="G13170">
        <f t="shared" si="411"/>
        <v>2455.5101999999997</v>
      </c>
      <c r="H13170">
        <v>2</v>
      </c>
      <c r="I13170" s="17">
        <v>45147</v>
      </c>
      <c r="J13170" s="17">
        <v>45153</v>
      </c>
      <c r="K13170" t="s">
        <v>15</v>
      </c>
      <c r="L13170" t="s">
        <v>22</v>
      </c>
      <c r="M13170">
        <v>571.98</v>
      </c>
      <c r="N13170" t="s">
        <v>34</v>
      </c>
    </row>
    <row r="13171" spans="1:14" ht="14.25" customHeight="1" x14ac:dyDescent="0.3">
      <c r="A13171" t="s">
        <v>13642</v>
      </c>
      <c r="B13171" t="s">
        <v>19</v>
      </c>
      <c r="C13171" t="s">
        <v>33</v>
      </c>
      <c r="D13171">
        <v>3720.74</v>
      </c>
      <c r="E13171">
        <v>0.12</v>
      </c>
      <c r="F13171">
        <f t="shared" si="410"/>
        <v>446.48879999999997</v>
      </c>
      <c r="G13171">
        <f t="shared" si="411"/>
        <v>3274.2511999999997</v>
      </c>
      <c r="H13171">
        <v>2</v>
      </c>
      <c r="I13171" s="17">
        <v>45191</v>
      </c>
      <c r="J13171" s="17">
        <v>45193</v>
      </c>
      <c r="K13171" t="s">
        <v>15</v>
      </c>
      <c r="L13171" t="s">
        <v>16</v>
      </c>
      <c r="M13171">
        <v>918.67</v>
      </c>
      <c r="N13171" t="s">
        <v>23</v>
      </c>
    </row>
    <row r="13172" spans="1:14" ht="14.25" customHeight="1" x14ac:dyDescent="0.3">
      <c r="A13172" t="s">
        <v>875</v>
      </c>
      <c r="B13172" t="s">
        <v>25</v>
      </c>
      <c r="C13172" t="s">
        <v>36</v>
      </c>
      <c r="D13172">
        <v>3722.85</v>
      </c>
      <c r="E13172">
        <v>0.01</v>
      </c>
      <c r="F13172">
        <f t="shared" si="410"/>
        <v>37.228499999999997</v>
      </c>
      <c r="G13172">
        <f t="shared" si="411"/>
        <v>3685.6214999999997</v>
      </c>
      <c r="H13172">
        <v>2</v>
      </c>
      <c r="I13172" s="17">
        <v>45433</v>
      </c>
      <c r="J13172" s="17">
        <v>45434</v>
      </c>
      <c r="K13172" t="s">
        <v>21</v>
      </c>
      <c r="L13172" t="s">
        <v>16</v>
      </c>
      <c r="M13172">
        <v>292.04000000000002</v>
      </c>
      <c r="N13172" t="s">
        <v>17</v>
      </c>
    </row>
    <row r="13173" spans="1:14" ht="14.25" customHeight="1" x14ac:dyDescent="0.3">
      <c r="A13173" t="s">
        <v>8344</v>
      </c>
      <c r="B13173" t="s">
        <v>41</v>
      </c>
      <c r="C13173" t="s">
        <v>33</v>
      </c>
      <c r="D13173">
        <v>3723.41</v>
      </c>
      <c r="E13173">
        <v>0.38</v>
      </c>
      <c r="F13173">
        <f t="shared" si="410"/>
        <v>1414.8958</v>
      </c>
      <c r="G13173">
        <f t="shared" si="411"/>
        <v>2308.5141999999996</v>
      </c>
      <c r="H13173">
        <v>2</v>
      </c>
      <c r="I13173" s="17">
        <v>45224</v>
      </c>
      <c r="J13173" s="17">
        <v>45228</v>
      </c>
      <c r="K13173" t="s">
        <v>31</v>
      </c>
      <c r="L13173" t="s">
        <v>27</v>
      </c>
      <c r="M13173">
        <v>392.63</v>
      </c>
      <c r="N13173" t="s">
        <v>28</v>
      </c>
    </row>
    <row r="13174" spans="1:14" ht="14.25" customHeight="1" x14ac:dyDescent="0.3">
      <c r="A13174" t="s">
        <v>9240</v>
      </c>
      <c r="B13174" t="s">
        <v>13</v>
      </c>
      <c r="C13174" t="s">
        <v>20</v>
      </c>
      <c r="D13174">
        <v>3725.9</v>
      </c>
      <c r="E13174">
        <v>0.04</v>
      </c>
      <c r="F13174">
        <f t="shared" si="410"/>
        <v>149.036</v>
      </c>
      <c r="G13174">
        <f t="shared" si="411"/>
        <v>3576.864</v>
      </c>
      <c r="H13174">
        <v>2</v>
      </c>
      <c r="I13174" s="17">
        <v>45536</v>
      </c>
      <c r="J13174" s="17">
        <v>45543</v>
      </c>
      <c r="K13174" t="s">
        <v>15</v>
      </c>
      <c r="L13174" t="s">
        <v>22</v>
      </c>
      <c r="M13174">
        <v>658.94</v>
      </c>
      <c r="N13174" t="s">
        <v>17</v>
      </c>
    </row>
    <row r="13175" spans="1:14" ht="14.25" customHeight="1" x14ac:dyDescent="0.3">
      <c r="A13175" t="s">
        <v>6067</v>
      </c>
      <c r="B13175" t="s">
        <v>41</v>
      </c>
      <c r="C13175" t="s">
        <v>33</v>
      </c>
      <c r="D13175">
        <v>3728.92</v>
      </c>
      <c r="E13175">
        <v>0.26</v>
      </c>
      <c r="F13175">
        <f t="shared" si="410"/>
        <v>969.51920000000007</v>
      </c>
      <c r="G13175">
        <f t="shared" si="411"/>
        <v>2759.4007999999999</v>
      </c>
      <c r="H13175">
        <v>2</v>
      </c>
      <c r="I13175" s="17">
        <v>45632</v>
      </c>
      <c r="J13175" s="17">
        <v>45635</v>
      </c>
      <c r="K13175" t="s">
        <v>31</v>
      </c>
      <c r="L13175" t="s">
        <v>22</v>
      </c>
      <c r="M13175">
        <v>986.49</v>
      </c>
      <c r="N13175" t="s">
        <v>23</v>
      </c>
    </row>
    <row r="13176" spans="1:14" ht="14.25" customHeight="1" x14ac:dyDescent="0.3">
      <c r="A13176" t="s">
        <v>817</v>
      </c>
      <c r="B13176" t="s">
        <v>41</v>
      </c>
      <c r="C13176" t="s">
        <v>20</v>
      </c>
      <c r="D13176">
        <v>3730.68</v>
      </c>
      <c r="E13176">
        <v>0.13</v>
      </c>
      <c r="F13176">
        <f t="shared" si="410"/>
        <v>484.98840000000001</v>
      </c>
      <c r="G13176">
        <f t="shared" si="411"/>
        <v>3245.6915999999997</v>
      </c>
      <c r="H13176">
        <v>2</v>
      </c>
      <c r="I13176" s="17">
        <v>45098</v>
      </c>
      <c r="J13176" s="17">
        <v>45099</v>
      </c>
      <c r="K13176" t="s">
        <v>31</v>
      </c>
      <c r="L13176" t="s">
        <v>22</v>
      </c>
      <c r="M13176">
        <v>360.91</v>
      </c>
      <c r="N13176" t="s">
        <v>23</v>
      </c>
    </row>
    <row r="13177" spans="1:14" ht="14.25" customHeight="1" x14ac:dyDescent="0.3">
      <c r="A13177" t="s">
        <v>7090</v>
      </c>
      <c r="B13177" t="s">
        <v>19</v>
      </c>
      <c r="C13177" t="s">
        <v>33</v>
      </c>
      <c r="D13177">
        <v>3734.42</v>
      </c>
      <c r="E13177">
        <v>7.0000000000000007E-2</v>
      </c>
      <c r="F13177">
        <f t="shared" si="410"/>
        <v>261.40940000000001</v>
      </c>
      <c r="G13177">
        <f t="shared" si="411"/>
        <v>3473.0106000000001</v>
      </c>
      <c r="H13177">
        <v>2</v>
      </c>
      <c r="I13177" s="17">
        <v>45555</v>
      </c>
      <c r="J13177" s="17">
        <v>45556</v>
      </c>
      <c r="K13177" t="s">
        <v>15</v>
      </c>
      <c r="L13177" t="s">
        <v>22</v>
      </c>
      <c r="M13177">
        <v>400.54</v>
      </c>
      <c r="N13177" t="s">
        <v>39</v>
      </c>
    </row>
    <row r="13178" spans="1:14" ht="14.25" customHeight="1" x14ac:dyDescent="0.3">
      <c r="A13178" t="s">
        <v>3125</v>
      </c>
      <c r="B13178" t="s">
        <v>13</v>
      </c>
      <c r="C13178" t="s">
        <v>36</v>
      </c>
      <c r="D13178">
        <v>3739.74</v>
      </c>
      <c r="E13178">
        <v>0.45</v>
      </c>
      <c r="F13178">
        <f t="shared" si="410"/>
        <v>1682.883</v>
      </c>
      <c r="G13178">
        <f t="shared" si="411"/>
        <v>2056.857</v>
      </c>
      <c r="H13178">
        <v>2</v>
      </c>
      <c r="I13178" s="17">
        <v>45430</v>
      </c>
      <c r="J13178" s="17">
        <v>45436</v>
      </c>
      <c r="K13178" t="s">
        <v>21</v>
      </c>
      <c r="L13178" t="s">
        <v>16</v>
      </c>
      <c r="M13178">
        <v>1110.0899999999999</v>
      </c>
      <c r="N13178" t="s">
        <v>23</v>
      </c>
    </row>
    <row r="13179" spans="1:14" ht="14.25" customHeight="1" x14ac:dyDescent="0.3">
      <c r="A13179" t="s">
        <v>1192</v>
      </c>
      <c r="B13179" t="s">
        <v>19</v>
      </c>
      <c r="C13179" t="s">
        <v>33</v>
      </c>
      <c r="D13179">
        <v>3740.64</v>
      </c>
      <c r="E13179">
        <v>0.03</v>
      </c>
      <c r="F13179">
        <f t="shared" si="410"/>
        <v>112.21919999999999</v>
      </c>
      <c r="G13179">
        <f t="shared" si="411"/>
        <v>3628.4207999999999</v>
      </c>
      <c r="H13179">
        <v>2</v>
      </c>
      <c r="I13179" s="17">
        <v>44931</v>
      </c>
      <c r="J13179" s="17">
        <v>44936</v>
      </c>
      <c r="K13179" t="s">
        <v>31</v>
      </c>
      <c r="L13179" t="s">
        <v>16</v>
      </c>
      <c r="M13179">
        <v>846.62</v>
      </c>
      <c r="N13179" t="s">
        <v>23</v>
      </c>
    </row>
    <row r="13180" spans="1:14" ht="14.25" customHeight="1" x14ac:dyDescent="0.3">
      <c r="A13180" t="s">
        <v>3267</v>
      </c>
      <c r="B13180" t="s">
        <v>41</v>
      </c>
      <c r="C13180" t="s">
        <v>20</v>
      </c>
      <c r="D13180">
        <v>3743.15</v>
      </c>
      <c r="E13180">
        <v>0.22</v>
      </c>
      <c r="F13180">
        <f t="shared" si="410"/>
        <v>823.49300000000005</v>
      </c>
      <c r="G13180">
        <f t="shared" si="411"/>
        <v>2919.6570000000002</v>
      </c>
      <c r="H13180">
        <v>2</v>
      </c>
      <c r="I13180" s="17">
        <v>45598</v>
      </c>
      <c r="J13180" s="17">
        <v>45601</v>
      </c>
      <c r="K13180" t="s">
        <v>31</v>
      </c>
      <c r="L13180" t="s">
        <v>16</v>
      </c>
      <c r="M13180">
        <v>328.32</v>
      </c>
      <c r="N13180" t="s">
        <v>23</v>
      </c>
    </row>
    <row r="13181" spans="1:14" ht="14.25" customHeight="1" x14ac:dyDescent="0.3">
      <c r="A13181" t="s">
        <v>9247</v>
      </c>
      <c r="B13181" t="s">
        <v>25</v>
      </c>
      <c r="C13181" t="s">
        <v>36</v>
      </c>
      <c r="D13181">
        <v>3745.74</v>
      </c>
      <c r="E13181">
        <v>0.16</v>
      </c>
      <c r="F13181">
        <f t="shared" si="410"/>
        <v>599.3184</v>
      </c>
      <c r="G13181">
        <f t="shared" si="411"/>
        <v>3146.4215999999997</v>
      </c>
      <c r="H13181">
        <v>2</v>
      </c>
      <c r="I13181" s="17">
        <v>45372</v>
      </c>
      <c r="J13181" s="17">
        <v>45374</v>
      </c>
      <c r="K13181" t="s">
        <v>31</v>
      </c>
      <c r="L13181" t="s">
        <v>22</v>
      </c>
      <c r="M13181">
        <v>485.22</v>
      </c>
      <c r="N13181" t="s">
        <v>34</v>
      </c>
    </row>
    <row r="13182" spans="1:14" ht="14.25" customHeight="1" x14ac:dyDescent="0.3">
      <c r="A13182" t="s">
        <v>7158</v>
      </c>
      <c r="B13182" t="s">
        <v>25</v>
      </c>
      <c r="C13182" t="s">
        <v>36</v>
      </c>
      <c r="D13182">
        <v>3753.61</v>
      </c>
      <c r="E13182">
        <v>0.25</v>
      </c>
      <c r="F13182">
        <f t="shared" si="410"/>
        <v>938.40250000000003</v>
      </c>
      <c r="G13182">
        <f t="shared" si="411"/>
        <v>2815.2075</v>
      </c>
      <c r="H13182">
        <v>2</v>
      </c>
      <c r="I13182" s="17">
        <v>45439</v>
      </c>
      <c r="J13182" s="17">
        <v>45442</v>
      </c>
      <c r="K13182" t="s">
        <v>21</v>
      </c>
      <c r="L13182" t="s">
        <v>22</v>
      </c>
      <c r="M13182">
        <v>846.33</v>
      </c>
      <c r="N13182" t="s">
        <v>17</v>
      </c>
    </row>
    <row r="13183" spans="1:14" ht="14.25" customHeight="1" x14ac:dyDescent="0.3">
      <c r="A13183" t="s">
        <v>8147</v>
      </c>
      <c r="B13183" t="s">
        <v>13</v>
      </c>
      <c r="C13183" t="s">
        <v>14</v>
      </c>
      <c r="D13183">
        <v>3758.63</v>
      </c>
      <c r="E13183">
        <v>0</v>
      </c>
      <c r="F13183">
        <f t="shared" si="410"/>
        <v>0</v>
      </c>
      <c r="G13183">
        <f t="shared" si="411"/>
        <v>3758.63</v>
      </c>
      <c r="H13183">
        <v>2</v>
      </c>
      <c r="I13183" s="17">
        <v>45197</v>
      </c>
      <c r="J13183" s="17">
        <v>45200</v>
      </c>
      <c r="K13183" t="s">
        <v>31</v>
      </c>
      <c r="L13183" t="s">
        <v>27</v>
      </c>
      <c r="M13183">
        <v>517.04</v>
      </c>
      <c r="N13183" t="s">
        <v>23</v>
      </c>
    </row>
    <row r="13184" spans="1:14" ht="14.25" customHeight="1" x14ac:dyDescent="0.3">
      <c r="A13184" t="s">
        <v>11657</v>
      </c>
      <c r="B13184" t="s">
        <v>13</v>
      </c>
      <c r="C13184" t="s">
        <v>26</v>
      </c>
      <c r="D13184">
        <v>3763.79</v>
      </c>
      <c r="E13184">
        <v>0.03</v>
      </c>
      <c r="F13184">
        <f t="shared" si="410"/>
        <v>112.91369999999999</v>
      </c>
      <c r="G13184">
        <f t="shared" si="411"/>
        <v>3650.8762999999999</v>
      </c>
      <c r="H13184">
        <v>2</v>
      </c>
      <c r="I13184" s="17">
        <v>45233</v>
      </c>
      <c r="J13184" s="17">
        <v>45235</v>
      </c>
      <c r="K13184" t="s">
        <v>21</v>
      </c>
      <c r="L13184" t="s">
        <v>16</v>
      </c>
      <c r="M13184">
        <v>935.36</v>
      </c>
      <c r="N13184" t="s">
        <v>23</v>
      </c>
    </row>
    <row r="13185" spans="1:14" ht="14.25" customHeight="1" x14ac:dyDescent="0.3">
      <c r="A13185" t="s">
        <v>5372</v>
      </c>
      <c r="B13185" t="s">
        <v>41</v>
      </c>
      <c r="C13185" t="s">
        <v>33</v>
      </c>
      <c r="D13185">
        <v>3765.53</v>
      </c>
      <c r="E13185">
        <v>0.03</v>
      </c>
      <c r="F13185">
        <f t="shared" si="410"/>
        <v>112.9659</v>
      </c>
      <c r="G13185">
        <f t="shared" si="411"/>
        <v>3652.5641000000001</v>
      </c>
      <c r="H13185">
        <v>2</v>
      </c>
      <c r="I13185" s="17">
        <v>45087</v>
      </c>
      <c r="J13185" s="17">
        <v>45094</v>
      </c>
      <c r="K13185" t="s">
        <v>21</v>
      </c>
      <c r="L13185" t="s">
        <v>22</v>
      </c>
      <c r="M13185">
        <v>392.88</v>
      </c>
      <c r="N13185" t="s">
        <v>34</v>
      </c>
    </row>
    <row r="13186" spans="1:14" ht="14.25" customHeight="1" x14ac:dyDescent="0.3">
      <c r="A13186" t="s">
        <v>6188</v>
      </c>
      <c r="B13186" t="s">
        <v>25</v>
      </c>
      <c r="C13186" t="s">
        <v>26</v>
      </c>
      <c r="D13186">
        <v>3765.58</v>
      </c>
      <c r="E13186">
        <v>0.19</v>
      </c>
      <c r="F13186">
        <f t="shared" ref="F13186:F13249" si="412">D13186*E13186</f>
        <v>715.46019999999999</v>
      </c>
      <c r="G13186">
        <f t="shared" ref="G13186:G13249" si="413">D13186-F13186</f>
        <v>3050.1197999999999</v>
      </c>
      <c r="H13186">
        <v>2</v>
      </c>
      <c r="I13186" s="17">
        <v>45366</v>
      </c>
      <c r="J13186" s="17">
        <v>45370</v>
      </c>
      <c r="K13186" t="s">
        <v>31</v>
      </c>
      <c r="L13186" t="s">
        <v>27</v>
      </c>
      <c r="M13186">
        <v>1020.6</v>
      </c>
      <c r="N13186" t="s">
        <v>48</v>
      </c>
    </row>
    <row r="13187" spans="1:14" ht="14.25" customHeight="1" x14ac:dyDescent="0.3">
      <c r="A13187" t="s">
        <v>1352</v>
      </c>
      <c r="B13187" t="s">
        <v>13</v>
      </c>
      <c r="C13187" t="s">
        <v>33</v>
      </c>
      <c r="D13187">
        <v>3766.14</v>
      </c>
      <c r="E13187">
        <v>0.35</v>
      </c>
      <c r="F13187">
        <f t="shared" si="412"/>
        <v>1318.1489999999999</v>
      </c>
      <c r="G13187">
        <f t="shared" si="413"/>
        <v>2447.991</v>
      </c>
      <c r="H13187">
        <v>2</v>
      </c>
      <c r="I13187" s="17">
        <v>45086</v>
      </c>
      <c r="J13187" s="17">
        <v>45089</v>
      </c>
      <c r="K13187" t="s">
        <v>21</v>
      </c>
      <c r="L13187" t="s">
        <v>16</v>
      </c>
      <c r="M13187">
        <v>203.68</v>
      </c>
      <c r="N13187" t="s">
        <v>17</v>
      </c>
    </row>
    <row r="13188" spans="1:14" ht="14.25" customHeight="1" x14ac:dyDescent="0.3">
      <c r="A13188" t="s">
        <v>5200</v>
      </c>
      <c r="B13188" t="s">
        <v>41</v>
      </c>
      <c r="C13188" t="s">
        <v>36</v>
      </c>
      <c r="D13188">
        <v>3772.57</v>
      </c>
      <c r="E13188">
        <v>0.28999999999999998</v>
      </c>
      <c r="F13188">
        <f t="shared" si="412"/>
        <v>1094.0453</v>
      </c>
      <c r="G13188">
        <f t="shared" si="413"/>
        <v>2678.5246999999999</v>
      </c>
      <c r="H13188">
        <v>2</v>
      </c>
      <c r="I13188" s="17">
        <v>45122</v>
      </c>
      <c r="J13188" s="17">
        <v>45126</v>
      </c>
      <c r="K13188" t="s">
        <v>31</v>
      </c>
      <c r="L13188" t="s">
        <v>16</v>
      </c>
      <c r="M13188">
        <v>735.42</v>
      </c>
      <c r="N13188" t="s">
        <v>17</v>
      </c>
    </row>
    <row r="13189" spans="1:14" ht="14.25" customHeight="1" x14ac:dyDescent="0.3">
      <c r="A13189" t="s">
        <v>4320</v>
      </c>
      <c r="B13189" t="s">
        <v>25</v>
      </c>
      <c r="C13189" t="s">
        <v>36</v>
      </c>
      <c r="D13189">
        <v>3774.65</v>
      </c>
      <c r="E13189">
        <v>0.03</v>
      </c>
      <c r="F13189">
        <f t="shared" si="412"/>
        <v>113.23949999999999</v>
      </c>
      <c r="G13189">
        <f t="shared" si="413"/>
        <v>3661.4105</v>
      </c>
      <c r="H13189">
        <v>2</v>
      </c>
      <c r="I13189" s="17">
        <v>45403</v>
      </c>
      <c r="J13189" s="17">
        <v>45406</v>
      </c>
      <c r="K13189" t="s">
        <v>15</v>
      </c>
      <c r="L13189" t="s">
        <v>22</v>
      </c>
      <c r="M13189">
        <v>608.20000000000005</v>
      </c>
      <c r="N13189" t="s">
        <v>34</v>
      </c>
    </row>
    <row r="13190" spans="1:14" ht="14.25" customHeight="1" x14ac:dyDescent="0.3">
      <c r="A13190" t="s">
        <v>15341</v>
      </c>
      <c r="B13190" t="s">
        <v>13</v>
      </c>
      <c r="C13190" t="s">
        <v>20</v>
      </c>
      <c r="D13190">
        <v>3776.41</v>
      </c>
      <c r="E13190">
        <v>0.42</v>
      </c>
      <c r="F13190">
        <f t="shared" si="412"/>
        <v>1586.0921999999998</v>
      </c>
      <c r="G13190">
        <f t="shared" si="413"/>
        <v>2190.3177999999998</v>
      </c>
      <c r="H13190">
        <v>2</v>
      </c>
      <c r="I13190" s="17">
        <v>45281</v>
      </c>
      <c r="J13190" s="17">
        <v>45284</v>
      </c>
      <c r="K13190" t="s">
        <v>15</v>
      </c>
      <c r="L13190" t="s">
        <v>16</v>
      </c>
      <c r="M13190">
        <v>743.52</v>
      </c>
      <c r="N13190" t="s">
        <v>17</v>
      </c>
    </row>
    <row r="13191" spans="1:14" ht="14.25" customHeight="1" x14ac:dyDescent="0.3">
      <c r="A13191" t="s">
        <v>14786</v>
      </c>
      <c r="B13191" t="s">
        <v>41</v>
      </c>
      <c r="C13191" t="s">
        <v>20</v>
      </c>
      <c r="D13191">
        <v>3778.07</v>
      </c>
      <c r="E13191">
        <v>0.31</v>
      </c>
      <c r="F13191">
        <f t="shared" si="412"/>
        <v>1171.2017000000001</v>
      </c>
      <c r="G13191">
        <f t="shared" si="413"/>
        <v>2606.8683000000001</v>
      </c>
      <c r="H13191">
        <v>2</v>
      </c>
      <c r="I13191" s="17">
        <v>45429</v>
      </c>
      <c r="J13191" s="17">
        <v>45431</v>
      </c>
      <c r="K13191" t="s">
        <v>21</v>
      </c>
      <c r="L13191" t="s">
        <v>27</v>
      </c>
      <c r="M13191">
        <v>346.52</v>
      </c>
      <c r="N13191" t="s">
        <v>48</v>
      </c>
    </row>
    <row r="13192" spans="1:14" ht="14.25" customHeight="1" x14ac:dyDescent="0.3">
      <c r="A13192" t="s">
        <v>10148</v>
      </c>
      <c r="B13192" t="s">
        <v>41</v>
      </c>
      <c r="C13192" t="s">
        <v>26</v>
      </c>
      <c r="D13192">
        <v>3779.31</v>
      </c>
      <c r="E13192">
        <v>0.23</v>
      </c>
      <c r="F13192">
        <f t="shared" si="412"/>
        <v>869.24130000000002</v>
      </c>
      <c r="G13192">
        <f t="shared" si="413"/>
        <v>2910.0686999999998</v>
      </c>
      <c r="H13192">
        <v>2</v>
      </c>
      <c r="I13192" s="17">
        <v>45568</v>
      </c>
      <c r="J13192" s="17">
        <v>45571</v>
      </c>
      <c r="K13192" t="s">
        <v>15</v>
      </c>
      <c r="L13192" t="s">
        <v>22</v>
      </c>
      <c r="M13192">
        <v>965.15</v>
      </c>
      <c r="N13192" t="s">
        <v>39</v>
      </c>
    </row>
    <row r="13193" spans="1:14" ht="14.25" customHeight="1" x14ac:dyDescent="0.3">
      <c r="A13193" t="s">
        <v>3950</v>
      </c>
      <c r="B13193" t="s">
        <v>19</v>
      </c>
      <c r="C13193" t="s">
        <v>36</v>
      </c>
      <c r="D13193">
        <v>3782.29</v>
      </c>
      <c r="E13193">
        <v>0.09</v>
      </c>
      <c r="F13193">
        <f t="shared" si="412"/>
        <v>340.40609999999998</v>
      </c>
      <c r="G13193">
        <f t="shared" si="413"/>
        <v>3441.8838999999998</v>
      </c>
      <c r="H13193">
        <v>2</v>
      </c>
      <c r="I13193" s="17">
        <v>45135</v>
      </c>
      <c r="J13193" s="17">
        <v>45141</v>
      </c>
      <c r="K13193" t="s">
        <v>31</v>
      </c>
      <c r="L13193" t="s">
        <v>22</v>
      </c>
      <c r="M13193">
        <v>277.12</v>
      </c>
      <c r="N13193" t="s">
        <v>39</v>
      </c>
    </row>
    <row r="13194" spans="1:14" ht="14.25" customHeight="1" x14ac:dyDescent="0.3">
      <c r="A13194" t="s">
        <v>9731</v>
      </c>
      <c r="B13194" t="s">
        <v>25</v>
      </c>
      <c r="C13194" t="s">
        <v>20</v>
      </c>
      <c r="D13194">
        <v>3784.63</v>
      </c>
      <c r="E13194">
        <v>0.23</v>
      </c>
      <c r="F13194">
        <f t="shared" si="412"/>
        <v>870.46490000000006</v>
      </c>
      <c r="G13194">
        <f t="shared" si="413"/>
        <v>2914.1651000000002</v>
      </c>
      <c r="H13194">
        <v>2</v>
      </c>
      <c r="I13194" s="17">
        <v>45074</v>
      </c>
      <c r="J13194" s="17">
        <v>45078</v>
      </c>
      <c r="K13194" t="s">
        <v>15</v>
      </c>
      <c r="L13194" t="s">
        <v>22</v>
      </c>
      <c r="M13194">
        <v>601.73</v>
      </c>
      <c r="N13194" t="s">
        <v>48</v>
      </c>
    </row>
    <row r="13195" spans="1:14" ht="14.25" customHeight="1" x14ac:dyDescent="0.3">
      <c r="A13195" t="s">
        <v>316</v>
      </c>
      <c r="B13195" t="s">
        <v>13</v>
      </c>
      <c r="C13195" t="s">
        <v>26</v>
      </c>
      <c r="D13195">
        <v>3787.91</v>
      </c>
      <c r="E13195">
        <v>0.4</v>
      </c>
      <c r="F13195">
        <f t="shared" si="412"/>
        <v>1515.164</v>
      </c>
      <c r="G13195">
        <f t="shared" si="413"/>
        <v>2272.7460000000001</v>
      </c>
      <c r="H13195">
        <v>2</v>
      </c>
      <c r="I13195" s="17">
        <v>45071</v>
      </c>
      <c r="J13195" s="17">
        <v>45075</v>
      </c>
      <c r="K13195" t="s">
        <v>31</v>
      </c>
      <c r="L13195" t="s">
        <v>27</v>
      </c>
      <c r="M13195">
        <v>580.76</v>
      </c>
      <c r="N13195" t="s">
        <v>28</v>
      </c>
    </row>
    <row r="13196" spans="1:14" ht="14.25" customHeight="1" x14ac:dyDescent="0.3">
      <c r="A13196" t="s">
        <v>6939</v>
      </c>
      <c r="B13196" t="s">
        <v>41</v>
      </c>
      <c r="C13196" t="s">
        <v>26</v>
      </c>
      <c r="D13196">
        <v>3792.71</v>
      </c>
      <c r="E13196">
        <v>0.21</v>
      </c>
      <c r="F13196">
        <f t="shared" si="412"/>
        <v>796.46910000000003</v>
      </c>
      <c r="G13196">
        <f t="shared" si="413"/>
        <v>2996.2408999999998</v>
      </c>
      <c r="H13196">
        <v>2</v>
      </c>
      <c r="I13196" s="17">
        <v>45333</v>
      </c>
      <c r="J13196" s="17">
        <v>45336</v>
      </c>
      <c r="K13196" t="s">
        <v>15</v>
      </c>
      <c r="L13196" t="s">
        <v>27</v>
      </c>
      <c r="M13196">
        <v>965.44</v>
      </c>
      <c r="N13196" t="s">
        <v>28</v>
      </c>
    </row>
    <row r="13197" spans="1:14" ht="14.25" customHeight="1" x14ac:dyDescent="0.3">
      <c r="A13197" t="s">
        <v>4338</v>
      </c>
      <c r="B13197" t="s">
        <v>19</v>
      </c>
      <c r="C13197" t="s">
        <v>26</v>
      </c>
      <c r="D13197">
        <v>3793.86</v>
      </c>
      <c r="E13197">
        <v>0.33</v>
      </c>
      <c r="F13197">
        <f t="shared" si="412"/>
        <v>1251.9738000000002</v>
      </c>
      <c r="G13197">
        <f t="shared" si="413"/>
        <v>2541.8861999999999</v>
      </c>
      <c r="H13197">
        <v>2</v>
      </c>
      <c r="I13197" s="17">
        <v>45259</v>
      </c>
      <c r="J13197" s="17">
        <v>45263</v>
      </c>
      <c r="K13197" t="s">
        <v>15</v>
      </c>
      <c r="L13197" t="s">
        <v>16</v>
      </c>
      <c r="M13197">
        <v>263.95999999999998</v>
      </c>
      <c r="N13197" t="s">
        <v>28</v>
      </c>
    </row>
    <row r="13198" spans="1:14" ht="14.25" customHeight="1" x14ac:dyDescent="0.3">
      <c r="A13198" t="s">
        <v>6231</v>
      </c>
      <c r="B13198" t="s">
        <v>41</v>
      </c>
      <c r="C13198" t="s">
        <v>36</v>
      </c>
      <c r="D13198">
        <v>3798.65</v>
      </c>
      <c r="E13198">
        <v>0.37</v>
      </c>
      <c r="F13198">
        <f t="shared" si="412"/>
        <v>1405.5005000000001</v>
      </c>
      <c r="G13198">
        <f t="shared" si="413"/>
        <v>2393.1495</v>
      </c>
      <c r="H13198">
        <v>2</v>
      </c>
      <c r="I13198" s="17">
        <v>45149</v>
      </c>
      <c r="J13198" s="17">
        <v>45156</v>
      </c>
      <c r="K13198" t="s">
        <v>31</v>
      </c>
      <c r="L13198" t="s">
        <v>27</v>
      </c>
      <c r="M13198">
        <v>915.11</v>
      </c>
      <c r="N13198" t="s">
        <v>17</v>
      </c>
    </row>
    <row r="13199" spans="1:14" ht="14.25" customHeight="1" x14ac:dyDescent="0.3">
      <c r="A13199" t="s">
        <v>2490</v>
      </c>
      <c r="B13199" t="s">
        <v>13</v>
      </c>
      <c r="C13199" t="s">
        <v>26</v>
      </c>
      <c r="D13199">
        <v>3800.44</v>
      </c>
      <c r="E13199">
        <v>0.04</v>
      </c>
      <c r="F13199">
        <f t="shared" si="412"/>
        <v>152.01760000000002</v>
      </c>
      <c r="G13199">
        <f t="shared" si="413"/>
        <v>3648.4223999999999</v>
      </c>
      <c r="H13199">
        <v>2</v>
      </c>
      <c r="I13199" s="17">
        <v>45641</v>
      </c>
      <c r="J13199" s="17">
        <v>45642</v>
      </c>
      <c r="K13199" t="s">
        <v>21</v>
      </c>
      <c r="L13199" t="s">
        <v>16</v>
      </c>
      <c r="M13199">
        <v>535.15</v>
      </c>
      <c r="N13199" t="s">
        <v>34</v>
      </c>
    </row>
    <row r="13200" spans="1:14" ht="14.25" customHeight="1" x14ac:dyDescent="0.3">
      <c r="A13200" t="s">
        <v>10190</v>
      </c>
      <c r="B13200" t="s">
        <v>25</v>
      </c>
      <c r="C13200" t="s">
        <v>20</v>
      </c>
      <c r="D13200">
        <v>3801.81</v>
      </c>
      <c r="E13200">
        <v>0.19</v>
      </c>
      <c r="F13200">
        <f t="shared" si="412"/>
        <v>722.34389999999996</v>
      </c>
      <c r="G13200">
        <f t="shared" si="413"/>
        <v>3079.4661000000001</v>
      </c>
      <c r="H13200">
        <v>2</v>
      </c>
      <c r="I13200" s="17">
        <v>44957</v>
      </c>
      <c r="J13200" s="17">
        <v>44963</v>
      </c>
      <c r="K13200" t="s">
        <v>31</v>
      </c>
      <c r="L13200" t="s">
        <v>27</v>
      </c>
      <c r="M13200">
        <v>1086.72</v>
      </c>
      <c r="N13200" t="s">
        <v>23</v>
      </c>
    </row>
    <row r="13201" spans="1:14" ht="14.25" customHeight="1" x14ac:dyDescent="0.3">
      <c r="A13201" t="s">
        <v>11787</v>
      </c>
      <c r="B13201" t="s">
        <v>25</v>
      </c>
      <c r="C13201" t="s">
        <v>20</v>
      </c>
      <c r="D13201">
        <v>3804.45</v>
      </c>
      <c r="E13201">
        <v>0.34</v>
      </c>
      <c r="F13201">
        <f t="shared" si="412"/>
        <v>1293.5129999999999</v>
      </c>
      <c r="G13201">
        <f t="shared" si="413"/>
        <v>2510.9369999999999</v>
      </c>
      <c r="H13201">
        <v>2</v>
      </c>
      <c r="I13201" s="17">
        <v>45043</v>
      </c>
      <c r="J13201" s="17">
        <v>45045</v>
      </c>
      <c r="K13201" t="s">
        <v>31</v>
      </c>
      <c r="L13201" t="s">
        <v>22</v>
      </c>
      <c r="M13201">
        <v>462.76</v>
      </c>
      <c r="N13201" t="s">
        <v>34</v>
      </c>
    </row>
    <row r="13202" spans="1:14" ht="14.25" customHeight="1" x14ac:dyDescent="0.3">
      <c r="A13202" t="s">
        <v>4361</v>
      </c>
      <c r="B13202" t="s">
        <v>13</v>
      </c>
      <c r="C13202" t="s">
        <v>14</v>
      </c>
      <c r="D13202">
        <v>3811.04</v>
      </c>
      <c r="E13202">
        <v>0.21</v>
      </c>
      <c r="F13202">
        <f t="shared" si="412"/>
        <v>800.3184</v>
      </c>
      <c r="G13202">
        <f t="shared" si="413"/>
        <v>3010.7215999999999</v>
      </c>
      <c r="H13202">
        <v>2</v>
      </c>
      <c r="I13202" s="17">
        <v>45222</v>
      </c>
      <c r="J13202" s="17">
        <v>45228</v>
      </c>
      <c r="K13202" t="s">
        <v>15</v>
      </c>
      <c r="L13202" t="s">
        <v>27</v>
      </c>
      <c r="M13202">
        <v>969.46</v>
      </c>
      <c r="N13202" t="s">
        <v>17</v>
      </c>
    </row>
    <row r="13203" spans="1:14" ht="14.25" customHeight="1" x14ac:dyDescent="0.3">
      <c r="A13203" t="s">
        <v>14307</v>
      </c>
      <c r="B13203" t="s">
        <v>25</v>
      </c>
      <c r="C13203" t="s">
        <v>14</v>
      </c>
      <c r="D13203">
        <v>3811.89</v>
      </c>
      <c r="E13203">
        <v>0.36</v>
      </c>
      <c r="F13203">
        <f t="shared" si="412"/>
        <v>1372.2803999999999</v>
      </c>
      <c r="G13203">
        <f t="shared" si="413"/>
        <v>2439.6095999999998</v>
      </c>
      <c r="H13203">
        <v>2</v>
      </c>
      <c r="I13203" s="17">
        <v>45539</v>
      </c>
      <c r="J13203" s="17">
        <v>45545</v>
      </c>
      <c r="K13203" t="s">
        <v>15</v>
      </c>
      <c r="L13203" t="s">
        <v>16</v>
      </c>
      <c r="M13203">
        <v>259.98</v>
      </c>
      <c r="N13203" t="s">
        <v>48</v>
      </c>
    </row>
    <row r="13204" spans="1:14" ht="14.25" customHeight="1" x14ac:dyDescent="0.3">
      <c r="A13204" t="s">
        <v>1621</v>
      </c>
      <c r="B13204" t="s">
        <v>13</v>
      </c>
      <c r="C13204" t="s">
        <v>20</v>
      </c>
      <c r="D13204">
        <v>3817.57</v>
      </c>
      <c r="E13204">
        <v>0.26</v>
      </c>
      <c r="F13204">
        <f t="shared" si="412"/>
        <v>992.56820000000005</v>
      </c>
      <c r="G13204">
        <f t="shared" si="413"/>
        <v>2825.0018</v>
      </c>
      <c r="H13204">
        <v>2</v>
      </c>
      <c r="I13204" s="17">
        <v>45404</v>
      </c>
      <c r="J13204" s="17">
        <v>45411</v>
      </c>
      <c r="K13204" t="s">
        <v>21</v>
      </c>
      <c r="L13204" t="s">
        <v>22</v>
      </c>
      <c r="M13204">
        <v>326.91000000000003</v>
      </c>
      <c r="N13204" t="s">
        <v>17</v>
      </c>
    </row>
    <row r="13205" spans="1:14" ht="14.25" customHeight="1" x14ac:dyDescent="0.3">
      <c r="A13205" t="s">
        <v>9397</v>
      </c>
      <c r="B13205" t="s">
        <v>13</v>
      </c>
      <c r="C13205" t="s">
        <v>33</v>
      </c>
      <c r="D13205">
        <v>3820.31</v>
      </c>
      <c r="E13205">
        <v>0.48</v>
      </c>
      <c r="F13205">
        <f t="shared" si="412"/>
        <v>1833.7487999999998</v>
      </c>
      <c r="G13205">
        <f t="shared" si="413"/>
        <v>1986.5612000000001</v>
      </c>
      <c r="H13205">
        <v>2</v>
      </c>
      <c r="I13205" s="17">
        <v>44972</v>
      </c>
      <c r="J13205" s="17">
        <v>44974</v>
      </c>
      <c r="K13205" t="s">
        <v>15</v>
      </c>
      <c r="L13205" t="s">
        <v>27</v>
      </c>
      <c r="M13205">
        <v>1026.53</v>
      </c>
      <c r="N13205" t="s">
        <v>23</v>
      </c>
    </row>
    <row r="13206" spans="1:14" ht="14.25" customHeight="1" x14ac:dyDescent="0.3">
      <c r="A13206" t="s">
        <v>11252</v>
      </c>
      <c r="B13206" t="s">
        <v>13</v>
      </c>
      <c r="C13206" t="s">
        <v>36</v>
      </c>
      <c r="D13206">
        <v>3820.8</v>
      </c>
      <c r="E13206">
        <v>0.19</v>
      </c>
      <c r="F13206">
        <f t="shared" si="412"/>
        <v>725.952</v>
      </c>
      <c r="G13206">
        <f t="shared" si="413"/>
        <v>3094.848</v>
      </c>
      <c r="H13206">
        <v>2</v>
      </c>
      <c r="I13206" s="17">
        <v>44989</v>
      </c>
      <c r="J13206" s="17">
        <v>44992</v>
      </c>
      <c r="K13206" t="s">
        <v>31</v>
      </c>
      <c r="L13206" t="s">
        <v>27</v>
      </c>
      <c r="M13206">
        <v>1063.27</v>
      </c>
      <c r="N13206" t="s">
        <v>34</v>
      </c>
    </row>
    <row r="13207" spans="1:14" ht="14.25" customHeight="1" x14ac:dyDescent="0.3">
      <c r="A13207" t="s">
        <v>8968</v>
      </c>
      <c r="B13207" t="s">
        <v>13</v>
      </c>
      <c r="C13207" t="s">
        <v>26</v>
      </c>
      <c r="D13207">
        <v>3821.41</v>
      </c>
      <c r="E13207">
        <v>0.45</v>
      </c>
      <c r="F13207">
        <f t="shared" si="412"/>
        <v>1719.6344999999999</v>
      </c>
      <c r="G13207">
        <f t="shared" si="413"/>
        <v>2101.7754999999997</v>
      </c>
      <c r="H13207">
        <v>2</v>
      </c>
      <c r="I13207" s="17">
        <v>44997</v>
      </c>
      <c r="J13207" s="17">
        <v>45000</v>
      </c>
      <c r="K13207" t="s">
        <v>31</v>
      </c>
      <c r="L13207" t="s">
        <v>16</v>
      </c>
      <c r="M13207">
        <v>759.83</v>
      </c>
      <c r="N13207" t="s">
        <v>39</v>
      </c>
    </row>
    <row r="13208" spans="1:14" ht="14.25" customHeight="1" x14ac:dyDescent="0.3">
      <c r="A13208" t="s">
        <v>13654</v>
      </c>
      <c r="B13208" t="s">
        <v>41</v>
      </c>
      <c r="C13208" t="s">
        <v>20</v>
      </c>
      <c r="D13208">
        <v>3822.82</v>
      </c>
      <c r="E13208">
        <v>0.04</v>
      </c>
      <c r="F13208">
        <f t="shared" si="412"/>
        <v>152.9128</v>
      </c>
      <c r="G13208">
        <f t="shared" si="413"/>
        <v>3669.9072000000001</v>
      </c>
      <c r="H13208">
        <v>2</v>
      </c>
      <c r="I13208" s="17">
        <v>45430</v>
      </c>
      <c r="J13208" s="17">
        <v>45432</v>
      </c>
      <c r="K13208" t="s">
        <v>31</v>
      </c>
      <c r="L13208" t="s">
        <v>16</v>
      </c>
      <c r="M13208">
        <v>331.59</v>
      </c>
      <c r="N13208" t="s">
        <v>39</v>
      </c>
    </row>
    <row r="13209" spans="1:14" ht="14.25" customHeight="1" x14ac:dyDescent="0.3">
      <c r="A13209" t="s">
        <v>10367</v>
      </c>
      <c r="B13209" t="s">
        <v>13</v>
      </c>
      <c r="C13209" t="s">
        <v>20</v>
      </c>
      <c r="D13209">
        <v>3823.49</v>
      </c>
      <c r="E13209">
        <v>0.02</v>
      </c>
      <c r="F13209">
        <f t="shared" si="412"/>
        <v>76.469799999999992</v>
      </c>
      <c r="G13209">
        <f t="shared" si="413"/>
        <v>3747.0201999999999</v>
      </c>
      <c r="H13209">
        <v>2</v>
      </c>
      <c r="I13209" s="17">
        <v>45427</v>
      </c>
      <c r="J13209" s="17">
        <v>45432</v>
      </c>
      <c r="K13209" t="s">
        <v>31</v>
      </c>
      <c r="L13209" t="s">
        <v>22</v>
      </c>
      <c r="M13209">
        <v>698.49</v>
      </c>
      <c r="N13209" t="s">
        <v>39</v>
      </c>
    </row>
    <row r="13210" spans="1:14" ht="14.25" customHeight="1" x14ac:dyDescent="0.3">
      <c r="A13210" t="s">
        <v>10343</v>
      </c>
      <c r="B13210" t="s">
        <v>13</v>
      </c>
      <c r="C13210" t="s">
        <v>20</v>
      </c>
      <c r="D13210">
        <v>3823.62</v>
      </c>
      <c r="E13210">
        <v>0.1</v>
      </c>
      <c r="F13210">
        <f t="shared" si="412"/>
        <v>382.36200000000002</v>
      </c>
      <c r="G13210">
        <f t="shared" si="413"/>
        <v>3441.2579999999998</v>
      </c>
      <c r="H13210">
        <v>2</v>
      </c>
      <c r="I13210" s="17">
        <v>45025</v>
      </c>
      <c r="J13210" s="17">
        <v>45028</v>
      </c>
      <c r="K13210" t="s">
        <v>21</v>
      </c>
      <c r="L13210" t="s">
        <v>27</v>
      </c>
      <c r="M13210">
        <v>625.20000000000005</v>
      </c>
      <c r="N13210" t="s">
        <v>28</v>
      </c>
    </row>
    <row r="13211" spans="1:14" ht="14.25" customHeight="1" x14ac:dyDescent="0.3">
      <c r="A13211" t="s">
        <v>860</v>
      </c>
      <c r="B13211" t="s">
        <v>41</v>
      </c>
      <c r="C13211" t="s">
        <v>33</v>
      </c>
      <c r="D13211">
        <v>3826.66</v>
      </c>
      <c r="E13211">
        <v>0.15</v>
      </c>
      <c r="F13211">
        <f t="shared" si="412"/>
        <v>573.99899999999991</v>
      </c>
      <c r="G13211">
        <f t="shared" si="413"/>
        <v>3252.6610000000001</v>
      </c>
      <c r="H13211">
        <v>2</v>
      </c>
      <c r="I13211" s="17">
        <v>45308</v>
      </c>
      <c r="J13211" s="17">
        <v>45309</v>
      </c>
      <c r="K13211" t="s">
        <v>15</v>
      </c>
      <c r="L13211" t="s">
        <v>27</v>
      </c>
      <c r="M13211">
        <v>1119.8599999999999</v>
      </c>
      <c r="N13211" t="s">
        <v>48</v>
      </c>
    </row>
    <row r="13212" spans="1:14" ht="14.25" customHeight="1" x14ac:dyDescent="0.3">
      <c r="A13212" t="s">
        <v>5687</v>
      </c>
      <c r="B13212" t="s">
        <v>13</v>
      </c>
      <c r="C13212" t="s">
        <v>36</v>
      </c>
      <c r="D13212">
        <v>3827.06</v>
      </c>
      <c r="E13212">
        <v>0.19</v>
      </c>
      <c r="F13212">
        <f t="shared" si="412"/>
        <v>727.14139999999998</v>
      </c>
      <c r="G13212">
        <f t="shared" si="413"/>
        <v>3099.9186</v>
      </c>
      <c r="H13212">
        <v>2</v>
      </c>
      <c r="I13212" s="17">
        <v>45145</v>
      </c>
      <c r="J13212" s="17">
        <v>45151</v>
      </c>
      <c r="K13212" t="s">
        <v>21</v>
      </c>
      <c r="L13212" t="s">
        <v>22</v>
      </c>
      <c r="M13212">
        <v>203.52</v>
      </c>
      <c r="N13212" t="s">
        <v>39</v>
      </c>
    </row>
    <row r="13213" spans="1:14" ht="14.25" customHeight="1" x14ac:dyDescent="0.3">
      <c r="A13213" t="s">
        <v>2233</v>
      </c>
      <c r="B13213" t="s">
        <v>25</v>
      </c>
      <c r="C13213" t="s">
        <v>36</v>
      </c>
      <c r="D13213">
        <v>3827.73</v>
      </c>
      <c r="E13213">
        <v>0.13</v>
      </c>
      <c r="F13213">
        <f t="shared" si="412"/>
        <v>497.60490000000004</v>
      </c>
      <c r="G13213">
        <f t="shared" si="413"/>
        <v>3330.1251000000002</v>
      </c>
      <c r="H13213">
        <v>2</v>
      </c>
      <c r="I13213" s="17">
        <v>45461</v>
      </c>
      <c r="J13213" s="17">
        <v>45463</v>
      </c>
      <c r="K13213" t="s">
        <v>21</v>
      </c>
      <c r="L13213" t="s">
        <v>22</v>
      </c>
      <c r="M13213">
        <v>1108.0899999999999</v>
      </c>
      <c r="N13213" t="s">
        <v>34</v>
      </c>
    </row>
    <row r="13214" spans="1:14" ht="14.25" customHeight="1" x14ac:dyDescent="0.3">
      <c r="A13214" t="s">
        <v>3684</v>
      </c>
      <c r="B13214" t="s">
        <v>13</v>
      </c>
      <c r="C13214" t="s">
        <v>26</v>
      </c>
      <c r="D13214">
        <v>3828.54</v>
      </c>
      <c r="E13214">
        <v>7.0000000000000007E-2</v>
      </c>
      <c r="F13214">
        <f t="shared" si="412"/>
        <v>267.99780000000004</v>
      </c>
      <c r="G13214">
        <f t="shared" si="413"/>
        <v>3560.5421999999999</v>
      </c>
      <c r="H13214">
        <v>2</v>
      </c>
      <c r="I13214" s="17">
        <v>45165</v>
      </c>
      <c r="J13214" s="17">
        <v>45172</v>
      </c>
      <c r="K13214" t="s">
        <v>31</v>
      </c>
      <c r="L13214" t="s">
        <v>16</v>
      </c>
      <c r="M13214">
        <v>1031.4000000000001</v>
      </c>
      <c r="N13214" t="s">
        <v>17</v>
      </c>
    </row>
    <row r="13215" spans="1:14" ht="14.25" customHeight="1" x14ac:dyDescent="0.3">
      <c r="A13215" t="s">
        <v>5993</v>
      </c>
      <c r="B13215" t="s">
        <v>25</v>
      </c>
      <c r="C13215" t="s">
        <v>14</v>
      </c>
      <c r="D13215">
        <v>3833.07</v>
      </c>
      <c r="E13215">
        <v>0.23</v>
      </c>
      <c r="F13215">
        <f t="shared" si="412"/>
        <v>881.60610000000008</v>
      </c>
      <c r="G13215">
        <f t="shared" si="413"/>
        <v>2951.4639000000002</v>
      </c>
      <c r="H13215">
        <v>2</v>
      </c>
      <c r="I13215" s="17">
        <v>45613</v>
      </c>
      <c r="J13215" s="17">
        <v>45615</v>
      </c>
      <c r="K13215" t="s">
        <v>31</v>
      </c>
      <c r="L13215" t="s">
        <v>16</v>
      </c>
      <c r="M13215">
        <v>384.14</v>
      </c>
      <c r="N13215" t="s">
        <v>34</v>
      </c>
    </row>
    <row r="13216" spans="1:14" ht="14.25" customHeight="1" x14ac:dyDescent="0.3">
      <c r="A13216" t="s">
        <v>2310</v>
      </c>
      <c r="B13216" t="s">
        <v>41</v>
      </c>
      <c r="C13216" t="s">
        <v>33</v>
      </c>
      <c r="D13216">
        <v>3833.17</v>
      </c>
      <c r="E13216">
        <v>0.24</v>
      </c>
      <c r="F13216">
        <f t="shared" si="412"/>
        <v>919.96079999999995</v>
      </c>
      <c r="G13216">
        <f t="shared" si="413"/>
        <v>2913.2092000000002</v>
      </c>
      <c r="H13216">
        <v>2</v>
      </c>
      <c r="I13216" s="17">
        <v>45348</v>
      </c>
      <c r="J13216" s="17">
        <v>45349</v>
      </c>
      <c r="K13216" t="s">
        <v>31</v>
      </c>
      <c r="L13216" t="s">
        <v>16</v>
      </c>
      <c r="M13216">
        <v>228.73</v>
      </c>
      <c r="N13216" t="s">
        <v>17</v>
      </c>
    </row>
    <row r="13217" spans="1:14" ht="14.25" customHeight="1" x14ac:dyDescent="0.3">
      <c r="A13217" t="s">
        <v>13872</v>
      </c>
      <c r="B13217" t="s">
        <v>41</v>
      </c>
      <c r="C13217" t="s">
        <v>26</v>
      </c>
      <c r="D13217">
        <v>3835.85</v>
      </c>
      <c r="E13217">
        <v>0.04</v>
      </c>
      <c r="F13217">
        <f t="shared" si="412"/>
        <v>153.434</v>
      </c>
      <c r="G13217">
        <f t="shared" si="413"/>
        <v>3682.4159999999997</v>
      </c>
      <c r="H13217">
        <v>2</v>
      </c>
      <c r="I13217" s="17">
        <v>44982</v>
      </c>
      <c r="J13217" s="17">
        <v>44989</v>
      </c>
      <c r="K13217" t="s">
        <v>21</v>
      </c>
      <c r="L13217" t="s">
        <v>22</v>
      </c>
      <c r="M13217">
        <v>679.2</v>
      </c>
      <c r="N13217" t="s">
        <v>48</v>
      </c>
    </row>
    <row r="13218" spans="1:14" ht="14.25" customHeight="1" x14ac:dyDescent="0.3">
      <c r="A13218" t="s">
        <v>7373</v>
      </c>
      <c r="B13218" t="s">
        <v>25</v>
      </c>
      <c r="C13218" t="s">
        <v>26</v>
      </c>
      <c r="D13218">
        <v>3837.42</v>
      </c>
      <c r="E13218">
        <v>0.43</v>
      </c>
      <c r="F13218">
        <f t="shared" si="412"/>
        <v>1650.0906</v>
      </c>
      <c r="G13218">
        <f t="shared" si="413"/>
        <v>2187.3294000000001</v>
      </c>
      <c r="H13218">
        <v>2</v>
      </c>
      <c r="I13218" s="17">
        <v>45083</v>
      </c>
      <c r="J13218" s="17">
        <v>45087</v>
      </c>
      <c r="K13218" t="s">
        <v>15</v>
      </c>
      <c r="L13218" t="s">
        <v>22</v>
      </c>
      <c r="M13218">
        <v>547.65</v>
      </c>
      <c r="N13218" t="s">
        <v>48</v>
      </c>
    </row>
    <row r="13219" spans="1:14" ht="14.25" customHeight="1" x14ac:dyDescent="0.3">
      <c r="A13219" t="s">
        <v>5674</v>
      </c>
      <c r="B13219" t="s">
        <v>19</v>
      </c>
      <c r="C13219" t="s">
        <v>33</v>
      </c>
      <c r="D13219">
        <v>3837.58</v>
      </c>
      <c r="E13219">
        <v>0.45</v>
      </c>
      <c r="F13219">
        <f t="shared" si="412"/>
        <v>1726.9110000000001</v>
      </c>
      <c r="G13219">
        <f t="shared" si="413"/>
        <v>2110.6689999999999</v>
      </c>
      <c r="H13219">
        <v>2</v>
      </c>
      <c r="I13219" s="17">
        <v>45113</v>
      </c>
      <c r="J13219" s="17">
        <v>45116</v>
      </c>
      <c r="K13219" t="s">
        <v>31</v>
      </c>
      <c r="L13219" t="s">
        <v>22</v>
      </c>
      <c r="M13219">
        <v>232.5</v>
      </c>
      <c r="N13219" t="s">
        <v>34</v>
      </c>
    </row>
    <row r="13220" spans="1:14" ht="14.25" customHeight="1" x14ac:dyDescent="0.3">
      <c r="A13220" t="s">
        <v>13712</v>
      </c>
      <c r="B13220" t="s">
        <v>19</v>
      </c>
      <c r="C13220" t="s">
        <v>14</v>
      </c>
      <c r="D13220">
        <v>3841.82</v>
      </c>
      <c r="E13220">
        <v>0.3</v>
      </c>
      <c r="F13220">
        <f t="shared" si="412"/>
        <v>1152.546</v>
      </c>
      <c r="G13220">
        <f t="shared" si="413"/>
        <v>2689.2740000000003</v>
      </c>
      <c r="H13220">
        <v>2</v>
      </c>
      <c r="I13220" s="17">
        <v>45180</v>
      </c>
      <c r="J13220" s="17">
        <v>45183</v>
      </c>
      <c r="K13220" t="s">
        <v>15</v>
      </c>
      <c r="L13220" t="s">
        <v>22</v>
      </c>
      <c r="M13220">
        <v>680.87</v>
      </c>
      <c r="N13220" t="s">
        <v>48</v>
      </c>
    </row>
    <row r="13221" spans="1:14" ht="14.25" customHeight="1" x14ac:dyDescent="0.3">
      <c r="A13221" t="s">
        <v>14399</v>
      </c>
      <c r="B13221" t="s">
        <v>25</v>
      </c>
      <c r="C13221" t="s">
        <v>14</v>
      </c>
      <c r="D13221">
        <v>3845.18</v>
      </c>
      <c r="E13221">
        <v>0.43</v>
      </c>
      <c r="F13221">
        <f t="shared" si="412"/>
        <v>1653.4273999999998</v>
      </c>
      <c r="G13221">
        <f t="shared" si="413"/>
        <v>2191.7525999999998</v>
      </c>
      <c r="H13221">
        <v>2</v>
      </c>
      <c r="I13221" s="17">
        <v>45069</v>
      </c>
      <c r="J13221" s="17">
        <v>45075</v>
      </c>
      <c r="K13221" t="s">
        <v>31</v>
      </c>
      <c r="L13221" t="s">
        <v>27</v>
      </c>
      <c r="M13221">
        <v>761.41</v>
      </c>
      <c r="N13221" t="s">
        <v>23</v>
      </c>
    </row>
    <row r="13222" spans="1:14" ht="14.25" customHeight="1" x14ac:dyDescent="0.3">
      <c r="A13222" t="s">
        <v>10872</v>
      </c>
      <c r="B13222" t="s">
        <v>19</v>
      </c>
      <c r="C13222" t="s">
        <v>33</v>
      </c>
      <c r="D13222">
        <v>3846.67</v>
      </c>
      <c r="E13222">
        <v>0.23</v>
      </c>
      <c r="F13222">
        <f t="shared" si="412"/>
        <v>884.73410000000001</v>
      </c>
      <c r="G13222">
        <f t="shared" si="413"/>
        <v>2961.9358999999999</v>
      </c>
      <c r="H13222">
        <v>2</v>
      </c>
      <c r="I13222" s="17">
        <v>45464</v>
      </c>
      <c r="J13222" s="17">
        <v>45468</v>
      </c>
      <c r="K13222" t="s">
        <v>15</v>
      </c>
      <c r="L13222" t="s">
        <v>16</v>
      </c>
      <c r="M13222">
        <v>650.55999999999995</v>
      </c>
      <c r="N13222" t="s">
        <v>23</v>
      </c>
    </row>
    <row r="13223" spans="1:14" ht="14.25" customHeight="1" x14ac:dyDescent="0.3">
      <c r="A13223" t="s">
        <v>6229</v>
      </c>
      <c r="B13223" t="s">
        <v>41</v>
      </c>
      <c r="C13223" t="s">
        <v>26</v>
      </c>
      <c r="D13223">
        <v>3849.66</v>
      </c>
      <c r="E13223">
        <v>0.2</v>
      </c>
      <c r="F13223">
        <f t="shared" si="412"/>
        <v>769.93200000000002</v>
      </c>
      <c r="G13223">
        <f t="shared" si="413"/>
        <v>3079.7280000000001</v>
      </c>
      <c r="H13223">
        <v>2</v>
      </c>
      <c r="I13223" s="17">
        <v>45370</v>
      </c>
      <c r="J13223" s="17">
        <v>45377</v>
      </c>
      <c r="K13223" t="s">
        <v>15</v>
      </c>
      <c r="L13223" t="s">
        <v>22</v>
      </c>
      <c r="M13223">
        <v>254.92</v>
      </c>
      <c r="N13223" t="s">
        <v>34</v>
      </c>
    </row>
    <row r="13224" spans="1:14" ht="14.25" customHeight="1" x14ac:dyDescent="0.3">
      <c r="A13224" t="s">
        <v>644</v>
      </c>
      <c r="B13224" t="s">
        <v>41</v>
      </c>
      <c r="C13224" t="s">
        <v>14</v>
      </c>
      <c r="D13224">
        <v>3850.48</v>
      </c>
      <c r="E13224">
        <v>0.41</v>
      </c>
      <c r="F13224">
        <f t="shared" si="412"/>
        <v>1578.6967999999999</v>
      </c>
      <c r="G13224">
        <f t="shared" si="413"/>
        <v>2271.7831999999999</v>
      </c>
      <c r="H13224">
        <v>2</v>
      </c>
      <c r="I13224" s="17">
        <v>45558</v>
      </c>
      <c r="J13224" s="17">
        <v>45561</v>
      </c>
      <c r="K13224" t="s">
        <v>15</v>
      </c>
      <c r="L13224" t="s">
        <v>27</v>
      </c>
      <c r="M13224">
        <v>262.44</v>
      </c>
      <c r="N13224" t="s">
        <v>28</v>
      </c>
    </row>
    <row r="13225" spans="1:14" ht="14.25" customHeight="1" x14ac:dyDescent="0.3">
      <c r="A13225" t="s">
        <v>11663</v>
      </c>
      <c r="B13225" t="s">
        <v>25</v>
      </c>
      <c r="C13225" t="s">
        <v>33</v>
      </c>
      <c r="D13225">
        <v>3855.2</v>
      </c>
      <c r="E13225">
        <v>0.39</v>
      </c>
      <c r="F13225">
        <f t="shared" si="412"/>
        <v>1503.528</v>
      </c>
      <c r="G13225">
        <f t="shared" si="413"/>
        <v>2351.6719999999996</v>
      </c>
      <c r="H13225">
        <v>2</v>
      </c>
      <c r="I13225" s="17">
        <v>45337</v>
      </c>
      <c r="J13225" s="17">
        <v>45342</v>
      </c>
      <c r="K13225" t="s">
        <v>31</v>
      </c>
      <c r="L13225" t="s">
        <v>16</v>
      </c>
      <c r="M13225">
        <v>508.59</v>
      </c>
      <c r="N13225" t="s">
        <v>23</v>
      </c>
    </row>
    <row r="13226" spans="1:14" ht="14.25" customHeight="1" x14ac:dyDescent="0.3">
      <c r="A13226" t="s">
        <v>5096</v>
      </c>
      <c r="B13226" t="s">
        <v>19</v>
      </c>
      <c r="C13226" t="s">
        <v>26</v>
      </c>
      <c r="D13226">
        <v>3856.29</v>
      </c>
      <c r="E13226">
        <v>0.31</v>
      </c>
      <c r="F13226">
        <f t="shared" si="412"/>
        <v>1195.4499000000001</v>
      </c>
      <c r="G13226">
        <f t="shared" si="413"/>
        <v>2660.8400999999999</v>
      </c>
      <c r="H13226">
        <v>2</v>
      </c>
      <c r="I13226" s="17">
        <v>45087</v>
      </c>
      <c r="J13226" s="17">
        <v>45094</v>
      </c>
      <c r="K13226" t="s">
        <v>31</v>
      </c>
      <c r="L13226" t="s">
        <v>16</v>
      </c>
      <c r="M13226">
        <v>199.3</v>
      </c>
      <c r="N13226" t="s">
        <v>17</v>
      </c>
    </row>
    <row r="13227" spans="1:14" ht="14.25" customHeight="1" x14ac:dyDescent="0.3">
      <c r="A13227" t="s">
        <v>13422</v>
      </c>
      <c r="B13227" t="s">
        <v>41</v>
      </c>
      <c r="C13227" t="s">
        <v>14</v>
      </c>
      <c r="D13227">
        <v>3857.02</v>
      </c>
      <c r="E13227">
        <v>0.03</v>
      </c>
      <c r="F13227">
        <f t="shared" si="412"/>
        <v>115.7106</v>
      </c>
      <c r="G13227">
        <f t="shared" si="413"/>
        <v>3741.3094000000001</v>
      </c>
      <c r="H13227">
        <v>2</v>
      </c>
      <c r="I13227" s="17">
        <v>45056</v>
      </c>
      <c r="J13227" s="17">
        <v>45060</v>
      </c>
      <c r="K13227" t="s">
        <v>21</v>
      </c>
      <c r="L13227" t="s">
        <v>27</v>
      </c>
      <c r="M13227">
        <v>351.07</v>
      </c>
      <c r="N13227" t="s">
        <v>48</v>
      </c>
    </row>
    <row r="13228" spans="1:14" ht="14.25" customHeight="1" x14ac:dyDescent="0.3">
      <c r="A13228" t="s">
        <v>8831</v>
      </c>
      <c r="B13228" t="s">
        <v>25</v>
      </c>
      <c r="C13228" t="s">
        <v>14</v>
      </c>
      <c r="D13228">
        <v>3858.23</v>
      </c>
      <c r="E13228">
        <v>0.02</v>
      </c>
      <c r="F13228">
        <f t="shared" si="412"/>
        <v>77.164600000000007</v>
      </c>
      <c r="G13228">
        <f t="shared" si="413"/>
        <v>3781.0654</v>
      </c>
      <c r="H13228">
        <v>2</v>
      </c>
      <c r="I13228" s="17">
        <v>45132</v>
      </c>
      <c r="J13228" s="17">
        <v>45136</v>
      </c>
      <c r="K13228" t="s">
        <v>21</v>
      </c>
      <c r="L13228" t="s">
        <v>22</v>
      </c>
      <c r="M13228">
        <v>1101.4100000000001</v>
      </c>
      <c r="N13228" t="s">
        <v>34</v>
      </c>
    </row>
    <row r="13229" spans="1:14" ht="14.25" customHeight="1" x14ac:dyDescent="0.3">
      <c r="A13229" t="s">
        <v>5511</v>
      </c>
      <c r="B13229" t="s">
        <v>19</v>
      </c>
      <c r="C13229" t="s">
        <v>36</v>
      </c>
      <c r="D13229">
        <v>3860.14</v>
      </c>
      <c r="E13229">
        <v>0.46</v>
      </c>
      <c r="F13229">
        <f t="shared" si="412"/>
        <v>1775.6644000000001</v>
      </c>
      <c r="G13229">
        <f t="shared" si="413"/>
        <v>2084.4755999999998</v>
      </c>
      <c r="H13229">
        <v>2</v>
      </c>
      <c r="I13229" s="17">
        <v>45634</v>
      </c>
      <c r="J13229" s="17">
        <v>45635</v>
      </c>
      <c r="K13229" t="s">
        <v>31</v>
      </c>
      <c r="L13229" t="s">
        <v>16</v>
      </c>
      <c r="M13229">
        <v>258.27</v>
      </c>
      <c r="N13229" t="s">
        <v>48</v>
      </c>
    </row>
    <row r="13230" spans="1:14" ht="14.25" customHeight="1" x14ac:dyDescent="0.3">
      <c r="A13230" t="s">
        <v>4703</v>
      </c>
      <c r="B13230" t="s">
        <v>41</v>
      </c>
      <c r="C13230" t="s">
        <v>36</v>
      </c>
      <c r="D13230">
        <v>3861.54</v>
      </c>
      <c r="E13230">
        <v>0.26</v>
      </c>
      <c r="F13230">
        <f t="shared" si="412"/>
        <v>1004.0004</v>
      </c>
      <c r="G13230">
        <f t="shared" si="413"/>
        <v>2857.5396000000001</v>
      </c>
      <c r="H13230">
        <v>2</v>
      </c>
      <c r="I13230" s="17">
        <v>45070</v>
      </c>
      <c r="J13230" s="17">
        <v>45074</v>
      </c>
      <c r="K13230" t="s">
        <v>15</v>
      </c>
      <c r="L13230" t="s">
        <v>27</v>
      </c>
      <c r="M13230">
        <v>194.49</v>
      </c>
      <c r="N13230" t="s">
        <v>23</v>
      </c>
    </row>
    <row r="13231" spans="1:14" ht="14.25" customHeight="1" x14ac:dyDescent="0.3">
      <c r="A13231" t="s">
        <v>14979</v>
      </c>
      <c r="B13231" t="s">
        <v>25</v>
      </c>
      <c r="C13231" t="s">
        <v>36</v>
      </c>
      <c r="D13231">
        <v>3864.14</v>
      </c>
      <c r="E13231">
        <v>0.17</v>
      </c>
      <c r="F13231">
        <f t="shared" si="412"/>
        <v>656.90380000000005</v>
      </c>
      <c r="G13231">
        <f t="shared" si="413"/>
        <v>3207.2361999999998</v>
      </c>
      <c r="H13231">
        <v>2</v>
      </c>
      <c r="I13231" s="17">
        <v>45209</v>
      </c>
      <c r="J13231" s="17">
        <v>45214</v>
      </c>
      <c r="K13231" t="s">
        <v>21</v>
      </c>
      <c r="L13231" t="s">
        <v>22</v>
      </c>
      <c r="M13231">
        <v>740.79</v>
      </c>
      <c r="N13231" t="s">
        <v>48</v>
      </c>
    </row>
    <row r="13232" spans="1:14" ht="14.25" customHeight="1" x14ac:dyDescent="0.3">
      <c r="A13232" t="s">
        <v>1991</v>
      </c>
      <c r="B13232" t="s">
        <v>25</v>
      </c>
      <c r="C13232" t="s">
        <v>14</v>
      </c>
      <c r="D13232">
        <v>3869.29</v>
      </c>
      <c r="E13232">
        <v>0.46</v>
      </c>
      <c r="F13232">
        <f t="shared" si="412"/>
        <v>1779.8733999999999</v>
      </c>
      <c r="G13232">
        <f t="shared" si="413"/>
        <v>2089.4166</v>
      </c>
      <c r="H13232">
        <v>2</v>
      </c>
      <c r="I13232" s="17">
        <v>45208</v>
      </c>
      <c r="J13232" s="17">
        <v>45214</v>
      </c>
      <c r="K13232" t="s">
        <v>21</v>
      </c>
      <c r="L13232" t="s">
        <v>27</v>
      </c>
      <c r="M13232">
        <v>629.1</v>
      </c>
      <c r="N13232" t="s">
        <v>39</v>
      </c>
    </row>
    <row r="13233" spans="1:14" ht="14.25" customHeight="1" x14ac:dyDescent="0.3">
      <c r="A13233" t="s">
        <v>9537</v>
      </c>
      <c r="B13233" t="s">
        <v>13</v>
      </c>
      <c r="C13233" t="s">
        <v>20</v>
      </c>
      <c r="D13233">
        <v>3870.93</v>
      </c>
      <c r="E13233">
        <v>0.19</v>
      </c>
      <c r="F13233">
        <f t="shared" si="412"/>
        <v>735.47669999999994</v>
      </c>
      <c r="G13233">
        <f t="shared" si="413"/>
        <v>3135.4533000000001</v>
      </c>
      <c r="H13233">
        <v>2</v>
      </c>
      <c r="I13233" s="17">
        <v>45191</v>
      </c>
      <c r="J13233" s="17">
        <v>45195</v>
      </c>
      <c r="K13233" t="s">
        <v>31</v>
      </c>
      <c r="L13233" t="s">
        <v>27</v>
      </c>
      <c r="M13233">
        <v>972.63</v>
      </c>
      <c r="N13233" t="s">
        <v>28</v>
      </c>
    </row>
    <row r="13234" spans="1:14" ht="14.25" customHeight="1" x14ac:dyDescent="0.3">
      <c r="A13234" t="s">
        <v>6128</v>
      </c>
      <c r="B13234" t="s">
        <v>25</v>
      </c>
      <c r="C13234" t="s">
        <v>33</v>
      </c>
      <c r="D13234">
        <v>3873.18</v>
      </c>
      <c r="E13234">
        <v>0.33</v>
      </c>
      <c r="F13234">
        <f t="shared" si="412"/>
        <v>1278.1494</v>
      </c>
      <c r="G13234">
        <f t="shared" si="413"/>
        <v>2595.0306</v>
      </c>
      <c r="H13234">
        <v>2</v>
      </c>
      <c r="I13234" s="17">
        <v>45541</v>
      </c>
      <c r="J13234" s="17">
        <v>45542</v>
      </c>
      <c r="K13234" t="s">
        <v>15</v>
      </c>
      <c r="L13234" t="s">
        <v>22</v>
      </c>
      <c r="M13234">
        <v>609.46</v>
      </c>
      <c r="N13234" t="s">
        <v>23</v>
      </c>
    </row>
    <row r="13235" spans="1:14" ht="14.25" customHeight="1" x14ac:dyDescent="0.3">
      <c r="A13235" t="s">
        <v>7088</v>
      </c>
      <c r="B13235" t="s">
        <v>25</v>
      </c>
      <c r="C13235" t="s">
        <v>33</v>
      </c>
      <c r="D13235">
        <v>3874.67</v>
      </c>
      <c r="E13235">
        <v>0.19</v>
      </c>
      <c r="F13235">
        <f t="shared" si="412"/>
        <v>736.18730000000005</v>
      </c>
      <c r="G13235">
        <f t="shared" si="413"/>
        <v>3138.4827</v>
      </c>
      <c r="H13235">
        <v>2</v>
      </c>
      <c r="I13235" s="17">
        <v>45429</v>
      </c>
      <c r="J13235" s="17">
        <v>45435</v>
      </c>
      <c r="K13235" t="s">
        <v>21</v>
      </c>
      <c r="L13235" t="s">
        <v>16</v>
      </c>
      <c r="M13235">
        <v>434.28</v>
      </c>
      <c r="N13235" t="s">
        <v>23</v>
      </c>
    </row>
    <row r="13236" spans="1:14" ht="14.25" customHeight="1" x14ac:dyDescent="0.3">
      <c r="A13236" t="s">
        <v>2044</v>
      </c>
      <c r="B13236" t="s">
        <v>25</v>
      </c>
      <c r="C13236" t="s">
        <v>36</v>
      </c>
      <c r="D13236">
        <v>3879.06</v>
      </c>
      <c r="E13236">
        <v>0.01</v>
      </c>
      <c r="F13236">
        <f t="shared" si="412"/>
        <v>38.790599999999998</v>
      </c>
      <c r="G13236">
        <f t="shared" si="413"/>
        <v>3840.2694000000001</v>
      </c>
      <c r="H13236">
        <v>2</v>
      </c>
      <c r="I13236" s="17">
        <v>45571</v>
      </c>
      <c r="J13236" s="17">
        <v>45578</v>
      </c>
      <c r="K13236" t="s">
        <v>31</v>
      </c>
      <c r="L13236" t="s">
        <v>22</v>
      </c>
      <c r="M13236">
        <v>224.46</v>
      </c>
      <c r="N13236" t="s">
        <v>39</v>
      </c>
    </row>
    <row r="13237" spans="1:14" ht="14.25" customHeight="1" x14ac:dyDescent="0.3">
      <c r="A13237" t="s">
        <v>6331</v>
      </c>
      <c r="B13237" t="s">
        <v>25</v>
      </c>
      <c r="C13237" t="s">
        <v>20</v>
      </c>
      <c r="D13237">
        <v>3879.13</v>
      </c>
      <c r="E13237">
        <v>0.25</v>
      </c>
      <c r="F13237">
        <f t="shared" si="412"/>
        <v>969.78250000000003</v>
      </c>
      <c r="G13237">
        <f t="shared" si="413"/>
        <v>2909.3474999999999</v>
      </c>
      <c r="H13237">
        <v>2</v>
      </c>
      <c r="I13237" s="17">
        <v>45211</v>
      </c>
      <c r="J13237" s="17">
        <v>45216</v>
      </c>
      <c r="K13237" t="s">
        <v>21</v>
      </c>
      <c r="L13237" t="s">
        <v>16</v>
      </c>
      <c r="M13237">
        <v>558.05999999999995</v>
      </c>
      <c r="N13237" t="s">
        <v>28</v>
      </c>
    </row>
    <row r="13238" spans="1:14" ht="14.25" customHeight="1" x14ac:dyDescent="0.3">
      <c r="A13238" t="s">
        <v>3031</v>
      </c>
      <c r="B13238" t="s">
        <v>41</v>
      </c>
      <c r="C13238" t="s">
        <v>14</v>
      </c>
      <c r="D13238">
        <v>3881.1</v>
      </c>
      <c r="E13238">
        <v>0.37</v>
      </c>
      <c r="F13238">
        <f t="shared" si="412"/>
        <v>1436.0070000000001</v>
      </c>
      <c r="G13238">
        <f t="shared" si="413"/>
        <v>2445.0929999999998</v>
      </c>
      <c r="H13238">
        <v>2</v>
      </c>
      <c r="I13238" s="17">
        <v>45271</v>
      </c>
      <c r="J13238" s="17">
        <v>45278</v>
      </c>
      <c r="K13238" t="s">
        <v>31</v>
      </c>
      <c r="L13238" t="s">
        <v>16</v>
      </c>
      <c r="M13238">
        <v>376.26</v>
      </c>
      <c r="N13238" t="s">
        <v>28</v>
      </c>
    </row>
    <row r="13239" spans="1:14" ht="14.25" customHeight="1" x14ac:dyDescent="0.3">
      <c r="A13239" t="s">
        <v>11724</v>
      </c>
      <c r="B13239" t="s">
        <v>41</v>
      </c>
      <c r="C13239" t="s">
        <v>14</v>
      </c>
      <c r="D13239">
        <v>3882.67</v>
      </c>
      <c r="E13239">
        <v>0.01</v>
      </c>
      <c r="F13239">
        <f t="shared" si="412"/>
        <v>38.826700000000002</v>
      </c>
      <c r="G13239">
        <f t="shared" si="413"/>
        <v>3843.8433</v>
      </c>
      <c r="H13239">
        <v>2</v>
      </c>
      <c r="I13239" s="17">
        <v>45510</v>
      </c>
      <c r="J13239" s="17">
        <v>45511</v>
      </c>
      <c r="K13239" t="s">
        <v>21</v>
      </c>
      <c r="L13239" t="s">
        <v>22</v>
      </c>
      <c r="M13239">
        <v>691.25</v>
      </c>
      <c r="N13239" t="s">
        <v>23</v>
      </c>
    </row>
    <row r="13240" spans="1:14" ht="14.25" customHeight="1" x14ac:dyDescent="0.3">
      <c r="A13240" t="s">
        <v>11286</v>
      </c>
      <c r="B13240" t="s">
        <v>41</v>
      </c>
      <c r="C13240" t="s">
        <v>36</v>
      </c>
      <c r="D13240">
        <v>3883.97</v>
      </c>
      <c r="E13240">
        <v>0.45</v>
      </c>
      <c r="F13240">
        <f t="shared" si="412"/>
        <v>1747.7864999999999</v>
      </c>
      <c r="G13240">
        <f t="shared" si="413"/>
        <v>2136.1835000000001</v>
      </c>
      <c r="H13240">
        <v>2</v>
      </c>
      <c r="I13240" s="17">
        <v>45224</v>
      </c>
      <c r="J13240" s="17">
        <v>45225</v>
      </c>
      <c r="K13240" t="s">
        <v>21</v>
      </c>
      <c r="L13240" t="s">
        <v>27</v>
      </c>
      <c r="M13240">
        <v>221.35</v>
      </c>
      <c r="N13240" t="s">
        <v>48</v>
      </c>
    </row>
    <row r="13241" spans="1:14" ht="14.25" customHeight="1" x14ac:dyDescent="0.3">
      <c r="A13241" t="s">
        <v>6773</v>
      </c>
      <c r="B13241" t="s">
        <v>25</v>
      </c>
      <c r="C13241" t="s">
        <v>33</v>
      </c>
      <c r="D13241">
        <v>3885.35</v>
      </c>
      <c r="E13241">
        <v>0.24</v>
      </c>
      <c r="F13241">
        <f t="shared" si="412"/>
        <v>932.48399999999992</v>
      </c>
      <c r="G13241">
        <f t="shared" si="413"/>
        <v>2952.866</v>
      </c>
      <c r="H13241">
        <v>2</v>
      </c>
      <c r="I13241" s="17">
        <v>45405</v>
      </c>
      <c r="J13241" s="17">
        <v>45409</v>
      </c>
      <c r="K13241" t="s">
        <v>31</v>
      </c>
      <c r="L13241" t="s">
        <v>16</v>
      </c>
      <c r="M13241">
        <v>743.57</v>
      </c>
      <c r="N13241" t="s">
        <v>17</v>
      </c>
    </row>
    <row r="13242" spans="1:14" ht="14.25" customHeight="1" x14ac:dyDescent="0.3">
      <c r="A13242" t="s">
        <v>9851</v>
      </c>
      <c r="B13242" t="s">
        <v>25</v>
      </c>
      <c r="C13242" t="s">
        <v>26</v>
      </c>
      <c r="D13242">
        <v>3885.53</v>
      </c>
      <c r="E13242">
        <v>0.31</v>
      </c>
      <c r="F13242">
        <f t="shared" si="412"/>
        <v>1204.5143</v>
      </c>
      <c r="G13242">
        <f t="shared" si="413"/>
        <v>2681.0156999999999</v>
      </c>
      <c r="H13242">
        <v>2</v>
      </c>
      <c r="I13242" s="17">
        <v>45468</v>
      </c>
      <c r="J13242" s="17">
        <v>45473</v>
      </c>
      <c r="K13242" t="s">
        <v>31</v>
      </c>
      <c r="L13242" t="s">
        <v>22</v>
      </c>
      <c r="M13242">
        <v>1131.29</v>
      </c>
      <c r="N13242" t="s">
        <v>28</v>
      </c>
    </row>
    <row r="13243" spans="1:14" ht="14.25" customHeight="1" x14ac:dyDescent="0.3">
      <c r="A13243" t="s">
        <v>6383</v>
      </c>
      <c r="B13243" t="s">
        <v>41</v>
      </c>
      <c r="C13243" t="s">
        <v>33</v>
      </c>
      <c r="D13243">
        <v>3886.67</v>
      </c>
      <c r="E13243">
        <v>0.25</v>
      </c>
      <c r="F13243">
        <f t="shared" si="412"/>
        <v>971.66750000000002</v>
      </c>
      <c r="G13243">
        <f t="shared" si="413"/>
        <v>2915.0025000000001</v>
      </c>
      <c r="H13243">
        <v>2</v>
      </c>
      <c r="I13243" s="17">
        <v>45130</v>
      </c>
      <c r="J13243" s="17">
        <v>45135</v>
      </c>
      <c r="K13243" t="s">
        <v>15</v>
      </c>
      <c r="L13243" t="s">
        <v>22</v>
      </c>
      <c r="M13243">
        <v>321.20999999999998</v>
      </c>
      <c r="N13243" t="s">
        <v>34</v>
      </c>
    </row>
    <row r="13244" spans="1:14" ht="14.25" customHeight="1" x14ac:dyDescent="0.3">
      <c r="A13244" t="s">
        <v>787</v>
      </c>
      <c r="B13244" t="s">
        <v>41</v>
      </c>
      <c r="C13244" t="s">
        <v>14</v>
      </c>
      <c r="D13244">
        <v>3889.79</v>
      </c>
      <c r="E13244">
        <v>0.38</v>
      </c>
      <c r="F13244">
        <f t="shared" si="412"/>
        <v>1478.1202000000001</v>
      </c>
      <c r="G13244">
        <f t="shared" si="413"/>
        <v>2411.6697999999997</v>
      </c>
      <c r="H13244">
        <v>2</v>
      </c>
      <c r="I13244" s="17">
        <v>45356</v>
      </c>
      <c r="J13244" s="17">
        <v>45357</v>
      </c>
      <c r="K13244" t="s">
        <v>21</v>
      </c>
      <c r="L13244" t="s">
        <v>16</v>
      </c>
      <c r="M13244">
        <v>406.21</v>
      </c>
      <c r="N13244" t="s">
        <v>23</v>
      </c>
    </row>
    <row r="13245" spans="1:14" ht="14.25" customHeight="1" x14ac:dyDescent="0.3">
      <c r="A13245" t="s">
        <v>8321</v>
      </c>
      <c r="B13245" t="s">
        <v>13</v>
      </c>
      <c r="C13245" t="s">
        <v>20</v>
      </c>
      <c r="D13245">
        <v>3897.62</v>
      </c>
      <c r="E13245">
        <v>0.06</v>
      </c>
      <c r="F13245">
        <f t="shared" si="412"/>
        <v>233.85719999999998</v>
      </c>
      <c r="G13245">
        <f t="shared" si="413"/>
        <v>3663.7628</v>
      </c>
      <c r="H13245">
        <v>2</v>
      </c>
      <c r="I13245" s="17">
        <v>45248</v>
      </c>
      <c r="J13245" s="17">
        <v>45250</v>
      </c>
      <c r="K13245" t="s">
        <v>15</v>
      </c>
      <c r="L13245" t="s">
        <v>22</v>
      </c>
      <c r="M13245">
        <v>788.62</v>
      </c>
      <c r="N13245" t="s">
        <v>39</v>
      </c>
    </row>
    <row r="13246" spans="1:14" ht="14.25" customHeight="1" x14ac:dyDescent="0.3">
      <c r="A13246" t="s">
        <v>1169</v>
      </c>
      <c r="B13246" t="s">
        <v>13</v>
      </c>
      <c r="C13246" t="s">
        <v>33</v>
      </c>
      <c r="D13246">
        <v>3900.56</v>
      </c>
      <c r="E13246">
        <v>7.0000000000000007E-2</v>
      </c>
      <c r="F13246">
        <f t="shared" si="412"/>
        <v>273.03919999999999</v>
      </c>
      <c r="G13246">
        <f t="shared" si="413"/>
        <v>3627.5207999999998</v>
      </c>
      <c r="H13246">
        <v>2</v>
      </c>
      <c r="I13246" s="17">
        <v>45635</v>
      </c>
      <c r="J13246" s="17">
        <v>45636</v>
      </c>
      <c r="K13246" t="s">
        <v>31</v>
      </c>
      <c r="L13246" t="s">
        <v>16</v>
      </c>
      <c r="M13246">
        <v>784.2</v>
      </c>
      <c r="N13246" t="s">
        <v>28</v>
      </c>
    </row>
    <row r="13247" spans="1:14" ht="14.25" customHeight="1" x14ac:dyDescent="0.3">
      <c r="A13247" t="s">
        <v>2774</v>
      </c>
      <c r="B13247" t="s">
        <v>41</v>
      </c>
      <c r="C13247" t="s">
        <v>26</v>
      </c>
      <c r="D13247">
        <v>3901.56</v>
      </c>
      <c r="E13247">
        <v>0.28000000000000003</v>
      </c>
      <c r="F13247">
        <f t="shared" si="412"/>
        <v>1092.4368000000002</v>
      </c>
      <c r="G13247">
        <f t="shared" si="413"/>
        <v>2809.1232</v>
      </c>
      <c r="H13247">
        <v>2</v>
      </c>
      <c r="I13247" s="17">
        <v>45484</v>
      </c>
      <c r="J13247" s="17">
        <v>45486</v>
      </c>
      <c r="K13247" t="s">
        <v>21</v>
      </c>
      <c r="L13247" t="s">
        <v>27</v>
      </c>
      <c r="M13247">
        <v>631.16999999999996</v>
      </c>
      <c r="N13247" t="s">
        <v>48</v>
      </c>
    </row>
    <row r="13248" spans="1:14" ht="14.25" customHeight="1" x14ac:dyDescent="0.3">
      <c r="A13248" t="s">
        <v>10644</v>
      </c>
      <c r="B13248" t="s">
        <v>19</v>
      </c>
      <c r="C13248" t="s">
        <v>33</v>
      </c>
      <c r="D13248">
        <v>3908.26</v>
      </c>
      <c r="E13248">
        <v>0.37</v>
      </c>
      <c r="F13248">
        <f t="shared" si="412"/>
        <v>1446.0562</v>
      </c>
      <c r="G13248">
        <f t="shared" si="413"/>
        <v>2462.2038000000002</v>
      </c>
      <c r="H13248">
        <v>2</v>
      </c>
      <c r="I13248" s="17">
        <v>45398</v>
      </c>
      <c r="J13248" s="17">
        <v>45402</v>
      </c>
      <c r="K13248" t="s">
        <v>15</v>
      </c>
      <c r="L13248" t="s">
        <v>16</v>
      </c>
      <c r="M13248">
        <v>1014.79</v>
      </c>
      <c r="N13248" t="s">
        <v>23</v>
      </c>
    </row>
    <row r="13249" spans="1:14" ht="14.25" customHeight="1" x14ac:dyDescent="0.3">
      <c r="A13249" t="s">
        <v>2741</v>
      </c>
      <c r="B13249" t="s">
        <v>19</v>
      </c>
      <c r="C13249" t="s">
        <v>20</v>
      </c>
      <c r="D13249">
        <v>3909.89</v>
      </c>
      <c r="E13249">
        <v>0.03</v>
      </c>
      <c r="F13249">
        <f t="shared" si="412"/>
        <v>117.29669999999999</v>
      </c>
      <c r="G13249">
        <f t="shared" si="413"/>
        <v>3792.5933</v>
      </c>
      <c r="H13249">
        <v>2</v>
      </c>
      <c r="I13249" s="17">
        <v>44955</v>
      </c>
      <c r="J13249" s="17">
        <v>44962</v>
      </c>
      <c r="K13249" t="s">
        <v>31</v>
      </c>
      <c r="L13249" t="s">
        <v>22</v>
      </c>
      <c r="M13249">
        <v>1144.42</v>
      </c>
      <c r="N13249" t="s">
        <v>39</v>
      </c>
    </row>
    <row r="13250" spans="1:14" ht="14.25" customHeight="1" x14ac:dyDescent="0.3">
      <c r="A13250" t="s">
        <v>1925</v>
      </c>
      <c r="B13250" t="s">
        <v>25</v>
      </c>
      <c r="C13250" t="s">
        <v>33</v>
      </c>
      <c r="D13250">
        <v>3910.52</v>
      </c>
      <c r="E13250">
        <v>0.18</v>
      </c>
      <c r="F13250">
        <f t="shared" ref="F13250:F13313" si="414">D13250*E13250</f>
        <v>703.89359999999999</v>
      </c>
      <c r="G13250">
        <f t="shared" ref="G13250:G13313" si="415">D13250-F13250</f>
        <v>3206.6264000000001</v>
      </c>
      <c r="H13250">
        <v>2</v>
      </c>
      <c r="I13250" s="17">
        <v>44945</v>
      </c>
      <c r="J13250" s="17">
        <v>44950</v>
      </c>
      <c r="K13250" t="s">
        <v>21</v>
      </c>
      <c r="L13250" t="s">
        <v>16</v>
      </c>
      <c r="M13250">
        <v>632.48</v>
      </c>
      <c r="N13250" t="s">
        <v>23</v>
      </c>
    </row>
    <row r="13251" spans="1:14" ht="14.25" customHeight="1" x14ac:dyDescent="0.3">
      <c r="A13251" t="s">
        <v>10073</v>
      </c>
      <c r="B13251" t="s">
        <v>19</v>
      </c>
      <c r="C13251" t="s">
        <v>20</v>
      </c>
      <c r="D13251">
        <v>3920.23</v>
      </c>
      <c r="E13251">
        <v>0.44</v>
      </c>
      <c r="F13251">
        <f t="shared" si="414"/>
        <v>1724.9012</v>
      </c>
      <c r="G13251">
        <f t="shared" si="415"/>
        <v>2195.3288000000002</v>
      </c>
      <c r="H13251">
        <v>2</v>
      </c>
      <c r="I13251" s="17">
        <v>45371</v>
      </c>
      <c r="J13251" s="17">
        <v>45378</v>
      </c>
      <c r="K13251" t="s">
        <v>31</v>
      </c>
      <c r="L13251" t="s">
        <v>27</v>
      </c>
      <c r="M13251">
        <v>295.07</v>
      </c>
      <c r="N13251" t="s">
        <v>39</v>
      </c>
    </row>
    <row r="13252" spans="1:14" ht="14.25" customHeight="1" x14ac:dyDescent="0.3">
      <c r="A13252" t="s">
        <v>7894</v>
      </c>
      <c r="B13252" t="s">
        <v>25</v>
      </c>
      <c r="C13252" t="s">
        <v>33</v>
      </c>
      <c r="D13252">
        <v>3920.74</v>
      </c>
      <c r="E13252">
        <v>0.32</v>
      </c>
      <c r="F13252">
        <f t="shared" si="414"/>
        <v>1254.6368</v>
      </c>
      <c r="G13252">
        <f t="shared" si="415"/>
        <v>2666.1031999999996</v>
      </c>
      <c r="H13252">
        <v>2</v>
      </c>
      <c r="I13252" s="17">
        <v>44928</v>
      </c>
      <c r="J13252" s="17">
        <v>44932</v>
      </c>
      <c r="K13252" t="s">
        <v>31</v>
      </c>
      <c r="L13252" t="s">
        <v>27</v>
      </c>
      <c r="M13252">
        <v>771.78</v>
      </c>
      <c r="N13252" t="s">
        <v>28</v>
      </c>
    </row>
    <row r="13253" spans="1:14" ht="14.25" customHeight="1" x14ac:dyDescent="0.3">
      <c r="A13253" t="s">
        <v>6323</v>
      </c>
      <c r="B13253" t="s">
        <v>19</v>
      </c>
      <c r="C13253" t="s">
        <v>26</v>
      </c>
      <c r="D13253">
        <v>3925.18</v>
      </c>
      <c r="E13253">
        <v>0.42</v>
      </c>
      <c r="F13253">
        <f t="shared" si="414"/>
        <v>1648.5755999999999</v>
      </c>
      <c r="G13253">
        <f t="shared" si="415"/>
        <v>2276.6044000000002</v>
      </c>
      <c r="H13253">
        <v>2</v>
      </c>
      <c r="I13253" s="17">
        <v>45571</v>
      </c>
      <c r="J13253" s="17">
        <v>45574</v>
      </c>
      <c r="K13253" t="s">
        <v>15</v>
      </c>
      <c r="L13253" t="s">
        <v>16</v>
      </c>
      <c r="M13253">
        <v>1028.81</v>
      </c>
      <c r="N13253" t="s">
        <v>28</v>
      </c>
    </row>
    <row r="13254" spans="1:14" ht="14.25" customHeight="1" x14ac:dyDescent="0.3">
      <c r="A13254" t="s">
        <v>11945</v>
      </c>
      <c r="B13254" t="s">
        <v>41</v>
      </c>
      <c r="C13254" t="s">
        <v>36</v>
      </c>
      <c r="D13254">
        <v>3925.66</v>
      </c>
      <c r="E13254">
        <v>0.39</v>
      </c>
      <c r="F13254">
        <f t="shared" si="414"/>
        <v>1531.0074</v>
      </c>
      <c r="G13254">
        <f t="shared" si="415"/>
        <v>2394.6525999999999</v>
      </c>
      <c r="H13254">
        <v>2</v>
      </c>
      <c r="I13254" s="17">
        <v>45582</v>
      </c>
      <c r="J13254" s="17">
        <v>45587</v>
      </c>
      <c r="K13254" t="s">
        <v>21</v>
      </c>
      <c r="L13254" t="s">
        <v>22</v>
      </c>
      <c r="M13254">
        <v>475.83</v>
      </c>
      <c r="N13254" t="s">
        <v>23</v>
      </c>
    </row>
    <row r="13255" spans="1:14" ht="14.25" customHeight="1" x14ac:dyDescent="0.3">
      <c r="A13255" t="s">
        <v>8513</v>
      </c>
      <c r="B13255" t="s">
        <v>41</v>
      </c>
      <c r="C13255" t="s">
        <v>14</v>
      </c>
      <c r="D13255">
        <v>3925.83</v>
      </c>
      <c r="E13255">
        <v>0.49</v>
      </c>
      <c r="F13255">
        <f t="shared" si="414"/>
        <v>1923.6567</v>
      </c>
      <c r="G13255">
        <f t="shared" si="415"/>
        <v>2002.1732999999999</v>
      </c>
      <c r="H13255">
        <v>2</v>
      </c>
      <c r="I13255" s="17">
        <v>45181</v>
      </c>
      <c r="J13255" s="17">
        <v>45185</v>
      </c>
      <c r="K13255" t="s">
        <v>15</v>
      </c>
      <c r="L13255" t="s">
        <v>22</v>
      </c>
      <c r="M13255">
        <v>1046.5</v>
      </c>
      <c r="N13255" t="s">
        <v>34</v>
      </c>
    </row>
    <row r="13256" spans="1:14" ht="14.25" customHeight="1" x14ac:dyDescent="0.3">
      <c r="A13256" t="s">
        <v>4742</v>
      </c>
      <c r="B13256" t="s">
        <v>41</v>
      </c>
      <c r="C13256" t="s">
        <v>26</v>
      </c>
      <c r="D13256">
        <v>3930.61</v>
      </c>
      <c r="E13256">
        <v>0.19</v>
      </c>
      <c r="F13256">
        <f t="shared" si="414"/>
        <v>746.81590000000006</v>
      </c>
      <c r="G13256">
        <f t="shared" si="415"/>
        <v>3183.7941000000001</v>
      </c>
      <c r="H13256">
        <v>2</v>
      </c>
      <c r="I13256" s="17">
        <v>45479</v>
      </c>
      <c r="J13256" s="17">
        <v>45480</v>
      </c>
      <c r="K13256" t="s">
        <v>31</v>
      </c>
      <c r="L13256" t="s">
        <v>16</v>
      </c>
      <c r="M13256">
        <v>342.55</v>
      </c>
      <c r="N13256" t="s">
        <v>48</v>
      </c>
    </row>
    <row r="13257" spans="1:14" ht="14.25" customHeight="1" x14ac:dyDescent="0.3">
      <c r="A13257" t="s">
        <v>7851</v>
      </c>
      <c r="B13257" t="s">
        <v>19</v>
      </c>
      <c r="C13257" t="s">
        <v>33</v>
      </c>
      <c r="D13257">
        <v>3930.74</v>
      </c>
      <c r="E13257">
        <v>0.42</v>
      </c>
      <c r="F13257">
        <f t="shared" si="414"/>
        <v>1650.9107999999999</v>
      </c>
      <c r="G13257">
        <f t="shared" si="415"/>
        <v>2279.8292000000001</v>
      </c>
      <c r="H13257">
        <v>2</v>
      </c>
      <c r="I13257" s="17">
        <v>45207</v>
      </c>
      <c r="J13257" s="17">
        <v>45214</v>
      </c>
      <c r="K13257" t="s">
        <v>21</v>
      </c>
      <c r="L13257" t="s">
        <v>27</v>
      </c>
      <c r="M13257">
        <v>655.98</v>
      </c>
      <c r="N13257" t="s">
        <v>28</v>
      </c>
    </row>
    <row r="13258" spans="1:14" ht="14.25" customHeight="1" x14ac:dyDescent="0.3">
      <c r="A13258" t="s">
        <v>494</v>
      </c>
      <c r="B13258" t="s">
        <v>25</v>
      </c>
      <c r="C13258" t="s">
        <v>26</v>
      </c>
      <c r="D13258">
        <v>3938.09</v>
      </c>
      <c r="E13258">
        <v>0.26</v>
      </c>
      <c r="F13258">
        <f t="shared" si="414"/>
        <v>1023.9034</v>
      </c>
      <c r="G13258">
        <f t="shared" si="415"/>
        <v>2914.1866</v>
      </c>
      <c r="H13258">
        <v>2</v>
      </c>
      <c r="I13258" s="17">
        <v>45114</v>
      </c>
      <c r="J13258" s="17">
        <v>45120</v>
      </c>
      <c r="K13258" t="s">
        <v>21</v>
      </c>
      <c r="L13258" t="s">
        <v>27</v>
      </c>
      <c r="M13258">
        <v>492.8</v>
      </c>
      <c r="N13258" t="s">
        <v>48</v>
      </c>
    </row>
    <row r="13259" spans="1:14" ht="14.25" customHeight="1" x14ac:dyDescent="0.3">
      <c r="A13259" t="s">
        <v>10713</v>
      </c>
      <c r="B13259" t="s">
        <v>41</v>
      </c>
      <c r="C13259" t="s">
        <v>36</v>
      </c>
      <c r="D13259">
        <v>3951.98</v>
      </c>
      <c r="E13259">
        <v>0.47</v>
      </c>
      <c r="F13259">
        <f t="shared" si="414"/>
        <v>1857.4305999999999</v>
      </c>
      <c r="G13259">
        <f t="shared" si="415"/>
        <v>2094.5493999999999</v>
      </c>
      <c r="H13259">
        <v>2</v>
      </c>
      <c r="I13259" s="17">
        <v>45294</v>
      </c>
      <c r="J13259" s="17">
        <v>45301</v>
      </c>
      <c r="K13259" t="s">
        <v>21</v>
      </c>
      <c r="L13259" t="s">
        <v>22</v>
      </c>
      <c r="M13259">
        <v>861.6</v>
      </c>
      <c r="N13259" t="s">
        <v>34</v>
      </c>
    </row>
    <row r="13260" spans="1:14" ht="14.25" customHeight="1" x14ac:dyDescent="0.3">
      <c r="A13260" t="s">
        <v>1310</v>
      </c>
      <c r="B13260" t="s">
        <v>13</v>
      </c>
      <c r="C13260" t="s">
        <v>20</v>
      </c>
      <c r="D13260">
        <v>3953.57</v>
      </c>
      <c r="E13260">
        <v>0.33</v>
      </c>
      <c r="F13260">
        <f t="shared" si="414"/>
        <v>1304.6781000000001</v>
      </c>
      <c r="G13260">
        <f t="shared" si="415"/>
        <v>2648.8919000000001</v>
      </c>
      <c r="H13260">
        <v>2</v>
      </c>
      <c r="I13260" s="17">
        <v>45107</v>
      </c>
      <c r="J13260" s="17">
        <v>45111</v>
      </c>
      <c r="K13260" t="s">
        <v>21</v>
      </c>
      <c r="L13260" t="s">
        <v>27</v>
      </c>
      <c r="M13260">
        <v>1155.54</v>
      </c>
      <c r="N13260" t="s">
        <v>48</v>
      </c>
    </row>
    <row r="13261" spans="1:14" ht="14.25" customHeight="1" x14ac:dyDescent="0.3">
      <c r="A13261" t="s">
        <v>10959</v>
      </c>
      <c r="B13261" t="s">
        <v>41</v>
      </c>
      <c r="C13261" t="s">
        <v>26</v>
      </c>
      <c r="D13261">
        <v>3953.68</v>
      </c>
      <c r="E13261">
        <v>0.32</v>
      </c>
      <c r="F13261">
        <f t="shared" si="414"/>
        <v>1265.1776</v>
      </c>
      <c r="G13261">
        <f t="shared" si="415"/>
        <v>2688.5023999999999</v>
      </c>
      <c r="H13261">
        <v>2</v>
      </c>
      <c r="I13261" s="17">
        <v>45110</v>
      </c>
      <c r="J13261" s="17">
        <v>45114</v>
      </c>
      <c r="K13261" t="s">
        <v>31</v>
      </c>
      <c r="L13261" t="s">
        <v>27</v>
      </c>
      <c r="M13261">
        <v>957.53</v>
      </c>
      <c r="N13261" t="s">
        <v>48</v>
      </c>
    </row>
    <row r="13262" spans="1:14" ht="14.25" customHeight="1" x14ac:dyDescent="0.3">
      <c r="A13262" t="s">
        <v>14144</v>
      </c>
      <c r="B13262" t="s">
        <v>19</v>
      </c>
      <c r="C13262" t="s">
        <v>20</v>
      </c>
      <c r="D13262">
        <v>3955.22</v>
      </c>
      <c r="E13262">
        <v>0.13</v>
      </c>
      <c r="F13262">
        <f t="shared" si="414"/>
        <v>514.17859999999996</v>
      </c>
      <c r="G13262">
        <f t="shared" si="415"/>
        <v>3441.0414000000001</v>
      </c>
      <c r="H13262">
        <v>2</v>
      </c>
      <c r="I13262" s="17">
        <v>45128</v>
      </c>
      <c r="J13262" s="17">
        <v>45135</v>
      </c>
      <c r="K13262" t="s">
        <v>31</v>
      </c>
      <c r="L13262" t="s">
        <v>16</v>
      </c>
      <c r="M13262">
        <v>1041.01</v>
      </c>
      <c r="N13262" t="s">
        <v>34</v>
      </c>
    </row>
    <row r="13263" spans="1:14" ht="14.25" customHeight="1" x14ac:dyDescent="0.3">
      <c r="A13263" t="s">
        <v>11071</v>
      </c>
      <c r="B13263" t="s">
        <v>19</v>
      </c>
      <c r="C13263" t="s">
        <v>14</v>
      </c>
      <c r="D13263">
        <v>3956.14</v>
      </c>
      <c r="E13263">
        <v>0.34</v>
      </c>
      <c r="F13263">
        <f t="shared" si="414"/>
        <v>1345.0876000000001</v>
      </c>
      <c r="G13263">
        <f t="shared" si="415"/>
        <v>2611.0523999999996</v>
      </c>
      <c r="H13263">
        <v>2</v>
      </c>
      <c r="I13263" s="17">
        <v>45006</v>
      </c>
      <c r="J13263" s="17">
        <v>45011</v>
      </c>
      <c r="K13263" t="s">
        <v>31</v>
      </c>
      <c r="L13263" t="s">
        <v>22</v>
      </c>
      <c r="M13263">
        <v>615.61</v>
      </c>
      <c r="N13263" t="s">
        <v>48</v>
      </c>
    </row>
    <row r="13264" spans="1:14" ht="14.25" customHeight="1" x14ac:dyDescent="0.3">
      <c r="A13264" t="s">
        <v>10146</v>
      </c>
      <c r="B13264" t="s">
        <v>41</v>
      </c>
      <c r="C13264" t="s">
        <v>14</v>
      </c>
      <c r="D13264">
        <v>3958.79</v>
      </c>
      <c r="E13264">
        <v>0.11</v>
      </c>
      <c r="F13264">
        <f t="shared" si="414"/>
        <v>435.46690000000001</v>
      </c>
      <c r="G13264">
        <f t="shared" si="415"/>
        <v>3523.3231000000001</v>
      </c>
      <c r="H13264">
        <v>2</v>
      </c>
      <c r="I13264" s="17">
        <v>45060</v>
      </c>
      <c r="J13264" s="17">
        <v>45062</v>
      </c>
      <c r="K13264" t="s">
        <v>15</v>
      </c>
      <c r="L13264" t="s">
        <v>27</v>
      </c>
      <c r="M13264">
        <v>690.28</v>
      </c>
      <c r="N13264" t="s">
        <v>48</v>
      </c>
    </row>
    <row r="13265" spans="1:14" ht="14.25" customHeight="1" x14ac:dyDescent="0.3">
      <c r="A13265" t="s">
        <v>8052</v>
      </c>
      <c r="B13265" t="s">
        <v>41</v>
      </c>
      <c r="C13265" t="s">
        <v>20</v>
      </c>
      <c r="D13265">
        <v>3962.41</v>
      </c>
      <c r="E13265">
        <v>0.17</v>
      </c>
      <c r="F13265">
        <f t="shared" si="414"/>
        <v>673.60969999999998</v>
      </c>
      <c r="G13265">
        <f t="shared" si="415"/>
        <v>3288.8002999999999</v>
      </c>
      <c r="H13265">
        <v>2</v>
      </c>
      <c r="I13265" s="17">
        <v>45227</v>
      </c>
      <c r="J13265" s="17">
        <v>45234</v>
      </c>
      <c r="K13265" t="s">
        <v>15</v>
      </c>
      <c r="L13265" t="s">
        <v>27</v>
      </c>
      <c r="M13265">
        <v>407.71</v>
      </c>
      <c r="N13265" t="s">
        <v>34</v>
      </c>
    </row>
    <row r="13266" spans="1:14" ht="14.25" customHeight="1" x14ac:dyDescent="0.3">
      <c r="A13266" t="s">
        <v>10327</v>
      </c>
      <c r="B13266" t="s">
        <v>41</v>
      </c>
      <c r="C13266" t="s">
        <v>36</v>
      </c>
      <c r="D13266">
        <v>3970.71</v>
      </c>
      <c r="E13266">
        <v>0.24</v>
      </c>
      <c r="F13266">
        <f t="shared" si="414"/>
        <v>952.97039999999993</v>
      </c>
      <c r="G13266">
        <f t="shared" si="415"/>
        <v>3017.7395999999999</v>
      </c>
      <c r="H13266">
        <v>2</v>
      </c>
      <c r="I13266" s="17">
        <v>45459</v>
      </c>
      <c r="J13266" s="17">
        <v>45463</v>
      </c>
      <c r="K13266" t="s">
        <v>15</v>
      </c>
      <c r="L13266" t="s">
        <v>27</v>
      </c>
      <c r="M13266">
        <v>1047.6199999999999</v>
      </c>
      <c r="N13266" t="s">
        <v>17</v>
      </c>
    </row>
    <row r="13267" spans="1:14" ht="14.25" customHeight="1" x14ac:dyDescent="0.3">
      <c r="A13267" t="s">
        <v>13252</v>
      </c>
      <c r="B13267" t="s">
        <v>13</v>
      </c>
      <c r="C13267" t="s">
        <v>33</v>
      </c>
      <c r="D13267">
        <v>3977.54</v>
      </c>
      <c r="E13267">
        <v>0.19</v>
      </c>
      <c r="F13267">
        <f t="shared" si="414"/>
        <v>755.73260000000005</v>
      </c>
      <c r="G13267">
        <f t="shared" si="415"/>
        <v>3221.8073999999997</v>
      </c>
      <c r="H13267">
        <v>2</v>
      </c>
      <c r="I13267" s="17">
        <v>45610</v>
      </c>
      <c r="J13267" s="17">
        <v>45617</v>
      </c>
      <c r="K13267" t="s">
        <v>21</v>
      </c>
      <c r="L13267" t="s">
        <v>22</v>
      </c>
      <c r="M13267">
        <v>1112.8</v>
      </c>
      <c r="N13267" t="s">
        <v>17</v>
      </c>
    </row>
    <row r="13268" spans="1:14" ht="14.25" customHeight="1" x14ac:dyDescent="0.3">
      <c r="A13268" t="s">
        <v>1258</v>
      </c>
      <c r="B13268" t="s">
        <v>41</v>
      </c>
      <c r="C13268" t="s">
        <v>14</v>
      </c>
      <c r="D13268">
        <v>3977.68</v>
      </c>
      <c r="E13268">
        <v>0.47</v>
      </c>
      <c r="F13268">
        <f t="shared" si="414"/>
        <v>1869.5095999999999</v>
      </c>
      <c r="G13268">
        <f t="shared" si="415"/>
        <v>2108.1704</v>
      </c>
      <c r="H13268">
        <v>2</v>
      </c>
      <c r="I13268" s="17">
        <v>44998</v>
      </c>
      <c r="J13268" s="17">
        <v>45002</v>
      </c>
      <c r="K13268" t="s">
        <v>21</v>
      </c>
      <c r="L13268" t="s">
        <v>22</v>
      </c>
      <c r="M13268">
        <v>865.51</v>
      </c>
      <c r="N13268" t="s">
        <v>23</v>
      </c>
    </row>
    <row r="13269" spans="1:14" ht="14.25" customHeight="1" x14ac:dyDescent="0.3">
      <c r="A13269" t="s">
        <v>13863</v>
      </c>
      <c r="B13269" t="s">
        <v>13</v>
      </c>
      <c r="C13269" t="s">
        <v>14</v>
      </c>
      <c r="D13269">
        <v>3983.12</v>
      </c>
      <c r="E13269">
        <v>0.32</v>
      </c>
      <c r="F13269">
        <f t="shared" si="414"/>
        <v>1274.5984000000001</v>
      </c>
      <c r="G13269">
        <f t="shared" si="415"/>
        <v>2708.5216</v>
      </c>
      <c r="H13269">
        <v>2</v>
      </c>
      <c r="I13269" s="17">
        <v>45307</v>
      </c>
      <c r="J13269" s="17">
        <v>45308</v>
      </c>
      <c r="K13269" t="s">
        <v>15</v>
      </c>
      <c r="L13269" t="s">
        <v>16</v>
      </c>
      <c r="M13269">
        <v>936.26</v>
      </c>
      <c r="N13269" t="s">
        <v>23</v>
      </c>
    </row>
    <row r="13270" spans="1:14" ht="14.25" customHeight="1" x14ac:dyDescent="0.3">
      <c r="A13270" t="s">
        <v>13786</v>
      </c>
      <c r="B13270" t="s">
        <v>41</v>
      </c>
      <c r="C13270" t="s">
        <v>26</v>
      </c>
      <c r="D13270">
        <v>3986.07</v>
      </c>
      <c r="E13270">
        <v>0.43</v>
      </c>
      <c r="F13270">
        <f t="shared" si="414"/>
        <v>1714.0101</v>
      </c>
      <c r="G13270">
        <f t="shared" si="415"/>
        <v>2272.0599000000002</v>
      </c>
      <c r="H13270">
        <v>2</v>
      </c>
      <c r="I13270" s="17">
        <v>45212</v>
      </c>
      <c r="J13270" s="17">
        <v>45213</v>
      </c>
      <c r="K13270" t="s">
        <v>31</v>
      </c>
      <c r="L13270" t="s">
        <v>16</v>
      </c>
      <c r="M13270">
        <v>774.43</v>
      </c>
      <c r="N13270" t="s">
        <v>23</v>
      </c>
    </row>
    <row r="13271" spans="1:14" ht="14.25" customHeight="1" x14ac:dyDescent="0.3">
      <c r="A13271" t="s">
        <v>8777</v>
      </c>
      <c r="B13271" t="s">
        <v>41</v>
      </c>
      <c r="C13271" t="s">
        <v>14</v>
      </c>
      <c r="D13271">
        <v>3986.4</v>
      </c>
      <c r="E13271">
        <v>0.23</v>
      </c>
      <c r="F13271">
        <f t="shared" si="414"/>
        <v>916.87200000000007</v>
      </c>
      <c r="G13271">
        <f t="shared" si="415"/>
        <v>3069.5280000000002</v>
      </c>
      <c r="H13271">
        <v>2</v>
      </c>
      <c r="I13271" s="17">
        <v>44943</v>
      </c>
      <c r="J13271" s="17">
        <v>44945</v>
      </c>
      <c r="K13271" t="s">
        <v>15</v>
      </c>
      <c r="L13271" t="s">
        <v>16</v>
      </c>
      <c r="M13271">
        <v>1047.7</v>
      </c>
      <c r="N13271" t="s">
        <v>28</v>
      </c>
    </row>
    <row r="13272" spans="1:14" ht="14.25" customHeight="1" x14ac:dyDescent="0.3">
      <c r="A13272" t="s">
        <v>6339</v>
      </c>
      <c r="B13272" t="s">
        <v>41</v>
      </c>
      <c r="C13272" t="s">
        <v>36</v>
      </c>
      <c r="D13272">
        <v>3989.53</v>
      </c>
      <c r="E13272">
        <v>0.01</v>
      </c>
      <c r="F13272">
        <f t="shared" si="414"/>
        <v>39.895300000000006</v>
      </c>
      <c r="G13272">
        <f t="shared" si="415"/>
        <v>3949.6347000000001</v>
      </c>
      <c r="H13272">
        <v>2</v>
      </c>
      <c r="I13272" s="17">
        <v>44949</v>
      </c>
      <c r="J13272" s="17">
        <v>44954</v>
      </c>
      <c r="K13272" t="s">
        <v>15</v>
      </c>
      <c r="L13272" t="s">
        <v>22</v>
      </c>
      <c r="M13272">
        <v>654.94000000000005</v>
      </c>
      <c r="N13272" t="s">
        <v>23</v>
      </c>
    </row>
    <row r="13273" spans="1:14" ht="14.25" customHeight="1" x14ac:dyDescent="0.3">
      <c r="A13273" t="s">
        <v>7430</v>
      </c>
      <c r="B13273" t="s">
        <v>13</v>
      </c>
      <c r="C13273" t="s">
        <v>36</v>
      </c>
      <c r="D13273">
        <v>3990.57</v>
      </c>
      <c r="E13273">
        <v>0.05</v>
      </c>
      <c r="F13273">
        <f t="shared" si="414"/>
        <v>199.52850000000001</v>
      </c>
      <c r="G13273">
        <f t="shared" si="415"/>
        <v>3791.0415000000003</v>
      </c>
      <c r="H13273">
        <v>2</v>
      </c>
      <c r="I13273" s="17">
        <v>45279</v>
      </c>
      <c r="J13273" s="17">
        <v>45281</v>
      </c>
      <c r="K13273" t="s">
        <v>21</v>
      </c>
      <c r="L13273" t="s">
        <v>27</v>
      </c>
      <c r="M13273">
        <v>923.58</v>
      </c>
      <c r="N13273" t="s">
        <v>17</v>
      </c>
    </row>
    <row r="13274" spans="1:14" ht="14.25" customHeight="1" x14ac:dyDescent="0.3">
      <c r="A13274" t="s">
        <v>12463</v>
      </c>
      <c r="B13274" t="s">
        <v>25</v>
      </c>
      <c r="C13274" t="s">
        <v>14</v>
      </c>
      <c r="D13274">
        <v>3995.38</v>
      </c>
      <c r="E13274">
        <v>0.04</v>
      </c>
      <c r="F13274">
        <f t="shared" si="414"/>
        <v>159.8152</v>
      </c>
      <c r="G13274">
        <f t="shared" si="415"/>
        <v>3835.5648000000001</v>
      </c>
      <c r="H13274">
        <v>2</v>
      </c>
      <c r="I13274" s="17">
        <v>45576</v>
      </c>
      <c r="J13274" s="17">
        <v>45580</v>
      </c>
      <c r="K13274" t="s">
        <v>21</v>
      </c>
      <c r="L13274" t="s">
        <v>16</v>
      </c>
      <c r="M13274">
        <v>665.07</v>
      </c>
      <c r="N13274" t="s">
        <v>34</v>
      </c>
    </row>
    <row r="13275" spans="1:14" ht="14.25" customHeight="1" x14ac:dyDescent="0.3">
      <c r="A13275" t="s">
        <v>7056</v>
      </c>
      <c r="B13275" t="s">
        <v>25</v>
      </c>
      <c r="C13275" t="s">
        <v>26</v>
      </c>
      <c r="D13275">
        <v>4001.44</v>
      </c>
      <c r="E13275">
        <v>0.01</v>
      </c>
      <c r="F13275">
        <f t="shared" si="414"/>
        <v>40.014400000000002</v>
      </c>
      <c r="G13275">
        <f t="shared" si="415"/>
        <v>3961.4256</v>
      </c>
      <c r="H13275">
        <v>2</v>
      </c>
      <c r="I13275" s="17">
        <v>45111</v>
      </c>
      <c r="J13275" s="17">
        <v>45114</v>
      </c>
      <c r="K13275" t="s">
        <v>15</v>
      </c>
      <c r="L13275" t="s">
        <v>27</v>
      </c>
      <c r="M13275">
        <v>488.97</v>
      </c>
      <c r="N13275" t="s">
        <v>48</v>
      </c>
    </row>
    <row r="13276" spans="1:14" ht="14.25" customHeight="1" x14ac:dyDescent="0.3">
      <c r="A13276" t="s">
        <v>2714</v>
      </c>
      <c r="B13276" t="s">
        <v>13</v>
      </c>
      <c r="C13276" t="s">
        <v>20</v>
      </c>
      <c r="D13276">
        <v>4001.45</v>
      </c>
      <c r="E13276">
        <v>0.08</v>
      </c>
      <c r="F13276">
        <f t="shared" si="414"/>
        <v>320.11599999999999</v>
      </c>
      <c r="G13276">
        <f t="shared" si="415"/>
        <v>3681.3339999999998</v>
      </c>
      <c r="H13276">
        <v>2</v>
      </c>
      <c r="I13276" s="17">
        <v>45061</v>
      </c>
      <c r="J13276" s="17">
        <v>45062</v>
      </c>
      <c r="K13276" t="s">
        <v>31</v>
      </c>
      <c r="L13276" t="s">
        <v>16</v>
      </c>
      <c r="M13276">
        <v>740.05</v>
      </c>
      <c r="N13276" t="s">
        <v>17</v>
      </c>
    </row>
    <row r="13277" spans="1:14" ht="14.25" customHeight="1" x14ac:dyDescent="0.3">
      <c r="A13277" t="s">
        <v>14518</v>
      </c>
      <c r="B13277" t="s">
        <v>19</v>
      </c>
      <c r="C13277" t="s">
        <v>14</v>
      </c>
      <c r="D13277">
        <v>4002.83</v>
      </c>
      <c r="E13277">
        <v>0.32</v>
      </c>
      <c r="F13277">
        <f t="shared" si="414"/>
        <v>1280.9056</v>
      </c>
      <c r="G13277">
        <f t="shared" si="415"/>
        <v>2721.9243999999999</v>
      </c>
      <c r="H13277">
        <v>2</v>
      </c>
      <c r="I13277" s="17">
        <v>44971</v>
      </c>
      <c r="J13277" s="17">
        <v>44976</v>
      </c>
      <c r="K13277" t="s">
        <v>31</v>
      </c>
      <c r="L13277" t="s">
        <v>16</v>
      </c>
      <c r="M13277">
        <v>605.73</v>
      </c>
      <c r="N13277" t="s">
        <v>39</v>
      </c>
    </row>
    <row r="13278" spans="1:14" ht="14.25" customHeight="1" x14ac:dyDescent="0.3">
      <c r="A13278" t="s">
        <v>5179</v>
      </c>
      <c r="B13278" t="s">
        <v>25</v>
      </c>
      <c r="C13278" t="s">
        <v>33</v>
      </c>
      <c r="D13278">
        <v>4004.51</v>
      </c>
      <c r="E13278">
        <v>0.24</v>
      </c>
      <c r="F13278">
        <f t="shared" si="414"/>
        <v>961.08240000000001</v>
      </c>
      <c r="G13278">
        <f t="shared" si="415"/>
        <v>3043.4276</v>
      </c>
      <c r="H13278">
        <v>2</v>
      </c>
      <c r="I13278" s="17">
        <v>44945</v>
      </c>
      <c r="J13278" s="17">
        <v>44952</v>
      </c>
      <c r="K13278" t="s">
        <v>21</v>
      </c>
      <c r="L13278" t="s">
        <v>27</v>
      </c>
      <c r="M13278">
        <v>403.69</v>
      </c>
      <c r="N13278" t="s">
        <v>17</v>
      </c>
    </row>
    <row r="13279" spans="1:14" ht="14.25" customHeight="1" x14ac:dyDescent="0.3">
      <c r="A13279" t="s">
        <v>7041</v>
      </c>
      <c r="B13279" t="s">
        <v>41</v>
      </c>
      <c r="C13279" t="s">
        <v>33</v>
      </c>
      <c r="D13279">
        <v>4005.61</v>
      </c>
      <c r="E13279">
        <v>0.13</v>
      </c>
      <c r="F13279">
        <f t="shared" si="414"/>
        <v>520.72930000000008</v>
      </c>
      <c r="G13279">
        <f t="shared" si="415"/>
        <v>3484.8807000000002</v>
      </c>
      <c r="H13279">
        <v>2</v>
      </c>
      <c r="I13279" s="17">
        <v>45075</v>
      </c>
      <c r="J13279" s="17">
        <v>45081</v>
      </c>
      <c r="K13279" t="s">
        <v>31</v>
      </c>
      <c r="L13279" t="s">
        <v>27</v>
      </c>
      <c r="M13279">
        <v>705.38</v>
      </c>
      <c r="N13279" t="s">
        <v>17</v>
      </c>
    </row>
    <row r="13280" spans="1:14" ht="14.25" customHeight="1" x14ac:dyDescent="0.3">
      <c r="A13280" t="s">
        <v>2547</v>
      </c>
      <c r="B13280" t="s">
        <v>25</v>
      </c>
      <c r="C13280" t="s">
        <v>20</v>
      </c>
      <c r="D13280">
        <v>4006.77</v>
      </c>
      <c r="E13280">
        <v>0.23</v>
      </c>
      <c r="F13280">
        <f t="shared" si="414"/>
        <v>921.55709999999999</v>
      </c>
      <c r="G13280">
        <f t="shared" si="415"/>
        <v>3085.2129</v>
      </c>
      <c r="H13280">
        <v>2</v>
      </c>
      <c r="I13280" s="17">
        <v>44933</v>
      </c>
      <c r="J13280" s="17">
        <v>44940</v>
      </c>
      <c r="K13280" t="s">
        <v>31</v>
      </c>
      <c r="L13280" t="s">
        <v>16</v>
      </c>
      <c r="M13280">
        <v>377.56</v>
      </c>
      <c r="N13280" t="s">
        <v>23</v>
      </c>
    </row>
    <row r="13281" spans="1:14" ht="14.25" customHeight="1" x14ac:dyDescent="0.3">
      <c r="A13281" t="s">
        <v>5366</v>
      </c>
      <c r="B13281" t="s">
        <v>19</v>
      </c>
      <c r="C13281" t="s">
        <v>26</v>
      </c>
      <c r="D13281">
        <v>4007.87</v>
      </c>
      <c r="E13281">
        <v>0.09</v>
      </c>
      <c r="F13281">
        <f t="shared" si="414"/>
        <v>360.70829999999995</v>
      </c>
      <c r="G13281">
        <f t="shared" si="415"/>
        <v>3647.1617000000001</v>
      </c>
      <c r="H13281">
        <v>2</v>
      </c>
      <c r="I13281" s="17">
        <v>45579</v>
      </c>
      <c r="J13281" s="17">
        <v>45586</v>
      </c>
      <c r="K13281" t="s">
        <v>15</v>
      </c>
      <c r="L13281" t="s">
        <v>16</v>
      </c>
      <c r="M13281">
        <v>526.84</v>
      </c>
      <c r="N13281" t="s">
        <v>34</v>
      </c>
    </row>
    <row r="13282" spans="1:14" ht="14.25" customHeight="1" x14ac:dyDescent="0.3">
      <c r="A13282" t="s">
        <v>9659</v>
      </c>
      <c r="B13282" t="s">
        <v>19</v>
      </c>
      <c r="C13282" t="s">
        <v>20</v>
      </c>
      <c r="D13282">
        <v>4016.99</v>
      </c>
      <c r="E13282">
        <v>7.0000000000000007E-2</v>
      </c>
      <c r="F13282">
        <f t="shared" si="414"/>
        <v>281.1893</v>
      </c>
      <c r="G13282">
        <f t="shared" si="415"/>
        <v>3735.8006999999998</v>
      </c>
      <c r="H13282">
        <v>2</v>
      </c>
      <c r="I13282" s="17">
        <v>45133</v>
      </c>
      <c r="J13282" s="17">
        <v>45139</v>
      </c>
      <c r="K13282" t="s">
        <v>31</v>
      </c>
      <c r="L13282" t="s">
        <v>16</v>
      </c>
      <c r="M13282">
        <v>217.67</v>
      </c>
      <c r="N13282" t="s">
        <v>23</v>
      </c>
    </row>
    <row r="13283" spans="1:14" ht="14.25" customHeight="1" x14ac:dyDescent="0.3">
      <c r="A13283" t="s">
        <v>1507</v>
      </c>
      <c r="B13283" t="s">
        <v>19</v>
      </c>
      <c r="C13283" t="s">
        <v>33</v>
      </c>
      <c r="D13283">
        <v>4018.84</v>
      </c>
      <c r="E13283">
        <v>0.42</v>
      </c>
      <c r="F13283">
        <f t="shared" si="414"/>
        <v>1687.9128000000001</v>
      </c>
      <c r="G13283">
        <f t="shared" si="415"/>
        <v>2330.9272000000001</v>
      </c>
      <c r="H13283">
        <v>2</v>
      </c>
      <c r="I13283" s="17">
        <v>45126</v>
      </c>
      <c r="J13283" s="17">
        <v>45132</v>
      </c>
      <c r="K13283" t="s">
        <v>31</v>
      </c>
      <c r="L13283" t="s">
        <v>22</v>
      </c>
      <c r="M13283">
        <v>653.99</v>
      </c>
      <c r="N13283" t="s">
        <v>39</v>
      </c>
    </row>
    <row r="13284" spans="1:14" ht="14.25" customHeight="1" x14ac:dyDescent="0.3">
      <c r="A13284" t="s">
        <v>13706</v>
      </c>
      <c r="B13284" t="s">
        <v>41</v>
      </c>
      <c r="C13284" t="s">
        <v>36</v>
      </c>
      <c r="D13284">
        <v>4020.19</v>
      </c>
      <c r="E13284">
        <v>0.38</v>
      </c>
      <c r="F13284">
        <f t="shared" si="414"/>
        <v>1527.6722</v>
      </c>
      <c r="G13284">
        <f t="shared" si="415"/>
        <v>2492.5178000000001</v>
      </c>
      <c r="H13284">
        <v>2</v>
      </c>
      <c r="I13284" s="17">
        <v>44999</v>
      </c>
      <c r="J13284" s="17">
        <v>45002</v>
      </c>
      <c r="K13284" t="s">
        <v>31</v>
      </c>
      <c r="L13284" t="s">
        <v>22</v>
      </c>
      <c r="M13284">
        <v>553.95000000000005</v>
      </c>
      <c r="N13284" t="s">
        <v>28</v>
      </c>
    </row>
    <row r="13285" spans="1:14" ht="14.25" customHeight="1" x14ac:dyDescent="0.3">
      <c r="A13285" t="s">
        <v>12189</v>
      </c>
      <c r="B13285" t="s">
        <v>19</v>
      </c>
      <c r="C13285" t="s">
        <v>20</v>
      </c>
      <c r="D13285">
        <v>4025.18</v>
      </c>
      <c r="E13285">
        <v>0.28999999999999998</v>
      </c>
      <c r="F13285">
        <f t="shared" si="414"/>
        <v>1167.3021999999999</v>
      </c>
      <c r="G13285">
        <f t="shared" si="415"/>
        <v>2857.8778000000002</v>
      </c>
      <c r="H13285">
        <v>2</v>
      </c>
      <c r="I13285" s="17">
        <v>45639</v>
      </c>
      <c r="J13285" s="17">
        <v>45640</v>
      </c>
      <c r="K13285" t="s">
        <v>31</v>
      </c>
      <c r="L13285" t="s">
        <v>27</v>
      </c>
      <c r="M13285">
        <v>401.8</v>
      </c>
      <c r="N13285" t="s">
        <v>34</v>
      </c>
    </row>
    <row r="13286" spans="1:14" ht="14.25" customHeight="1" x14ac:dyDescent="0.3">
      <c r="A13286" t="s">
        <v>9796</v>
      </c>
      <c r="B13286" t="s">
        <v>13</v>
      </c>
      <c r="C13286" t="s">
        <v>36</v>
      </c>
      <c r="D13286">
        <v>4027.68</v>
      </c>
      <c r="E13286">
        <v>0.28999999999999998</v>
      </c>
      <c r="F13286">
        <f t="shared" si="414"/>
        <v>1168.0271999999998</v>
      </c>
      <c r="G13286">
        <f t="shared" si="415"/>
        <v>2859.6527999999998</v>
      </c>
      <c r="H13286">
        <v>2</v>
      </c>
      <c r="I13286" s="17">
        <v>45215</v>
      </c>
      <c r="J13286" s="17">
        <v>45222</v>
      </c>
      <c r="K13286" t="s">
        <v>15</v>
      </c>
      <c r="L13286" t="s">
        <v>27</v>
      </c>
      <c r="M13286">
        <v>1170.3900000000001</v>
      </c>
      <c r="N13286" t="s">
        <v>48</v>
      </c>
    </row>
    <row r="13287" spans="1:14" ht="14.25" customHeight="1" x14ac:dyDescent="0.3">
      <c r="A13287" t="s">
        <v>8487</v>
      </c>
      <c r="B13287" t="s">
        <v>13</v>
      </c>
      <c r="C13287" t="s">
        <v>33</v>
      </c>
      <c r="D13287">
        <v>4028.07</v>
      </c>
      <c r="E13287">
        <v>0.35</v>
      </c>
      <c r="F13287">
        <f t="shared" si="414"/>
        <v>1409.8244999999999</v>
      </c>
      <c r="G13287">
        <f t="shared" si="415"/>
        <v>2618.2455</v>
      </c>
      <c r="H13287">
        <v>2</v>
      </c>
      <c r="I13287" s="17">
        <v>45582</v>
      </c>
      <c r="J13287" s="17">
        <v>45588</v>
      </c>
      <c r="K13287" t="s">
        <v>15</v>
      </c>
      <c r="L13287" t="s">
        <v>27</v>
      </c>
      <c r="M13287">
        <v>1165.69</v>
      </c>
      <c r="N13287" t="s">
        <v>28</v>
      </c>
    </row>
    <row r="13288" spans="1:14" ht="14.25" customHeight="1" x14ac:dyDescent="0.3">
      <c r="A13288" t="s">
        <v>12262</v>
      </c>
      <c r="B13288" t="s">
        <v>25</v>
      </c>
      <c r="C13288" t="s">
        <v>20</v>
      </c>
      <c r="D13288">
        <v>4030.49</v>
      </c>
      <c r="E13288">
        <v>0.42</v>
      </c>
      <c r="F13288">
        <f t="shared" si="414"/>
        <v>1692.8057999999999</v>
      </c>
      <c r="G13288">
        <f t="shared" si="415"/>
        <v>2337.6841999999997</v>
      </c>
      <c r="H13288">
        <v>2</v>
      </c>
      <c r="I13288" s="17">
        <v>45560</v>
      </c>
      <c r="J13288" s="17">
        <v>45561</v>
      </c>
      <c r="K13288" t="s">
        <v>21</v>
      </c>
      <c r="L13288" t="s">
        <v>16</v>
      </c>
      <c r="M13288">
        <v>357.17</v>
      </c>
      <c r="N13288" t="s">
        <v>17</v>
      </c>
    </row>
    <row r="13289" spans="1:14" ht="14.25" customHeight="1" x14ac:dyDescent="0.3">
      <c r="A13289" t="s">
        <v>2045</v>
      </c>
      <c r="B13289" t="s">
        <v>41</v>
      </c>
      <c r="C13289" t="s">
        <v>33</v>
      </c>
      <c r="D13289">
        <v>4033.88</v>
      </c>
      <c r="E13289">
        <v>0.45</v>
      </c>
      <c r="F13289">
        <f t="shared" si="414"/>
        <v>1815.2460000000001</v>
      </c>
      <c r="G13289">
        <f t="shared" si="415"/>
        <v>2218.634</v>
      </c>
      <c r="H13289">
        <v>2</v>
      </c>
      <c r="I13289" s="17">
        <v>45399</v>
      </c>
      <c r="J13289" s="17">
        <v>45402</v>
      </c>
      <c r="K13289" t="s">
        <v>21</v>
      </c>
      <c r="L13289" t="s">
        <v>16</v>
      </c>
      <c r="M13289">
        <v>509.12</v>
      </c>
      <c r="N13289" t="s">
        <v>48</v>
      </c>
    </row>
    <row r="13290" spans="1:14" ht="14.25" customHeight="1" x14ac:dyDescent="0.3">
      <c r="A13290" t="s">
        <v>53</v>
      </c>
      <c r="B13290" t="s">
        <v>41</v>
      </c>
      <c r="C13290" t="s">
        <v>26</v>
      </c>
      <c r="D13290">
        <v>4035.64</v>
      </c>
      <c r="E13290">
        <v>0.08</v>
      </c>
      <c r="F13290">
        <f t="shared" si="414"/>
        <v>322.85120000000001</v>
      </c>
      <c r="G13290">
        <f t="shared" si="415"/>
        <v>3712.7887999999998</v>
      </c>
      <c r="H13290">
        <v>2</v>
      </c>
      <c r="I13290" s="17">
        <v>45586</v>
      </c>
      <c r="J13290" s="17">
        <v>45593</v>
      </c>
      <c r="K13290" t="s">
        <v>21</v>
      </c>
      <c r="L13290" t="s">
        <v>27</v>
      </c>
      <c r="M13290">
        <v>798.81</v>
      </c>
      <c r="N13290" t="s">
        <v>39</v>
      </c>
    </row>
    <row r="13291" spans="1:14" ht="14.25" customHeight="1" x14ac:dyDescent="0.3">
      <c r="A13291" t="s">
        <v>8308</v>
      </c>
      <c r="B13291" t="s">
        <v>25</v>
      </c>
      <c r="C13291" t="s">
        <v>36</v>
      </c>
      <c r="D13291">
        <v>4037.69</v>
      </c>
      <c r="E13291">
        <v>0.32</v>
      </c>
      <c r="F13291">
        <f t="shared" si="414"/>
        <v>1292.0608</v>
      </c>
      <c r="G13291">
        <f t="shared" si="415"/>
        <v>2745.6292000000003</v>
      </c>
      <c r="H13291">
        <v>2</v>
      </c>
      <c r="I13291" s="17">
        <v>45181</v>
      </c>
      <c r="J13291" s="17">
        <v>45185</v>
      </c>
      <c r="K13291" t="s">
        <v>31</v>
      </c>
      <c r="L13291" t="s">
        <v>22</v>
      </c>
      <c r="M13291">
        <v>591.97</v>
      </c>
      <c r="N13291" t="s">
        <v>48</v>
      </c>
    </row>
    <row r="13292" spans="1:14" ht="14.25" customHeight="1" x14ac:dyDescent="0.3">
      <c r="A13292" t="s">
        <v>9740</v>
      </c>
      <c r="B13292" t="s">
        <v>13</v>
      </c>
      <c r="C13292" t="s">
        <v>26</v>
      </c>
      <c r="D13292">
        <v>4038.76</v>
      </c>
      <c r="E13292">
        <v>0.41</v>
      </c>
      <c r="F13292">
        <f t="shared" si="414"/>
        <v>1655.8915999999999</v>
      </c>
      <c r="G13292">
        <f t="shared" si="415"/>
        <v>2382.8684000000003</v>
      </c>
      <c r="H13292">
        <v>2</v>
      </c>
      <c r="I13292" s="17">
        <v>45344</v>
      </c>
      <c r="J13292" s="17">
        <v>45350</v>
      </c>
      <c r="K13292" t="s">
        <v>31</v>
      </c>
      <c r="L13292" t="s">
        <v>22</v>
      </c>
      <c r="M13292">
        <v>337.6</v>
      </c>
      <c r="N13292" t="s">
        <v>48</v>
      </c>
    </row>
    <row r="13293" spans="1:14" ht="14.25" customHeight="1" x14ac:dyDescent="0.3">
      <c r="A13293" t="s">
        <v>6341</v>
      </c>
      <c r="B13293" t="s">
        <v>19</v>
      </c>
      <c r="C13293" t="s">
        <v>36</v>
      </c>
      <c r="D13293">
        <v>4040.42</v>
      </c>
      <c r="E13293">
        <v>0.46</v>
      </c>
      <c r="F13293">
        <f t="shared" si="414"/>
        <v>1858.5932</v>
      </c>
      <c r="G13293">
        <f t="shared" si="415"/>
        <v>2181.8267999999998</v>
      </c>
      <c r="H13293">
        <v>2</v>
      </c>
      <c r="I13293" s="17">
        <v>45270</v>
      </c>
      <c r="J13293" s="17">
        <v>45272</v>
      </c>
      <c r="K13293" t="s">
        <v>15</v>
      </c>
      <c r="L13293" t="s">
        <v>27</v>
      </c>
      <c r="M13293">
        <v>434.89</v>
      </c>
      <c r="N13293" t="s">
        <v>39</v>
      </c>
    </row>
    <row r="13294" spans="1:14" ht="14.25" customHeight="1" x14ac:dyDescent="0.3">
      <c r="A13294" t="s">
        <v>6868</v>
      </c>
      <c r="B13294" t="s">
        <v>25</v>
      </c>
      <c r="C13294" t="s">
        <v>33</v>
      </c>
      <c r="D13294">
        <v>4041.03</v>
      </c>
      <c r="E13294">
        <v>0.33</v>
      </c>
      <c r="F13294">
        <f t="shared" si="414"/>
        <v>1333.5399000000002</v>
      </c>
      <c r="G13294">
        <f t="shared" si="415"/>
        <v>2707.4901</v>
      </c>
      <c r="H13294">
        <v>2</v>
      </c>
      <c r="I13294" s="17">
        <v>45478</v>
      </c>
      <c r="J13294" s="17">
        <v>45484</v>
      </c>
      <c r="K13294" t="s">
        <v>21</v>
      </c>
      <c r="L13294" t="s">
        <v>22</v>
      </c>
      <c r="M13294">
        <v>856.84</v>
      </c>
      <c r="N13294" t="s">
        <v>34</v>
      </c>
    </row>
    <row r="13295" spans="1:14" ht="14.25" customHeight="1" x14ac:dyDescent="0.3">
      <c r="A13295" t="s">
        <v>6961</v>
      </c>
      <c r="B13295" t="s">
        <v>13</v>
      </c>
      <c r="C13295" t="s">
        <v>20</v>
      </c>
      <c r="D13295">
        <v>4044.41</v>
      </c>
      <c r="E13295">
        <v>0.17</v>
      </c>
      <c r="F13295">
        <f t="shared" si="414"/>
        <v>687.54970000000003</v>
      </c>
      <c r="G13295">
        <f t="shared" si="415"/>
        <v>3356.8602999999998</v>
      </c>
      <c r="H13295">
        <v>2</v>
      </c>
      <c r="I13295" s="17">
        <v>45347</v>
      </c>
      <c r="J13295" s="17">
        <v>45354</v>
      </c>
      <c r="K13295" t="s">
        <v>21</v>
      </c>
      <c r="L13295" t="s">
        <v>22</v>
      </c>
      <c r="M13295">
        <v>630.29999999999995</v>
      </c>
      <c r="N13295" t="s">
        <v>28</v>
      </c>
    </row>
    <row r="13296" spans="1:14" ht="14.25" customHeight="1" x14ac:dyDescent="0.3">
      <c r="A13296" t="s">
        <v>15195</v>
      </c>
      <c r="B13296" t="s">
        <v>25</v>
      </c>
      <c r="C13296" t="s">
        <v>33</v>
      </c>
      <c r="D13296">
        <v>4047.36</v>
      </c>
      <c r="E13296">
        <v>0.21</v>
      </c>
      <c r="F13296">
        <f t="shared" si="414"/>
        <v>849.94560000000001</v>
      </c>
      <c r="G13296">
        <f t="shared" si="415"/>
        <v>3197.4144000000001</v>
      </c>
      <c r="H13296">
        <v>2</v>
      </c>
      <c r="I13296" s="17">
        <v>45344</v>
      </c>
      <c r="J13296" s="17">
        <v>45351</v>
      </c>
      <c r="K13296" t="s">
        <v>31</v>
      </c>
      <c r="L13296" t="s">
        <v>27</v>
      </c>
      <c r="M13296">
        <v>1160.75</v>
      </c>
      <c r="N13296" t="s">
        <v>17</v>
      </c>
    </row>
    <row r="13297" spans="1:14" ht="14.25" customHeight="1" x14ac:dyDescent="0.3">
      <c r="A13297" t="s">
        <v>8882</v>
      </c>
      <c r="B13297" t="s">
        <v>13</v>
      </c>
      <c r="C13297" t="s">
        <v>36</v>
      </c>
      <c r="D13297">
        <v>4053.38</v>
      </c>
      <c r="E13297">
        <v>0.41</v>
      </c>
      <c r="F13297">
        <f t="shared" si="414"/>
        <v>1661.8858</v>
      </c>
      <c r="G13297">
        <f t="shared" si="415"/>
        <v>2391.4942000000001</v>
      </c>
      <c r="H13297">
        <v>2</v>
      </c>
      <c r="I13297" s="17">
        <v>45147</v>
      </c>
      <c r="J13297" s="17">
        <v>45153</v>
      </c>
      <c r="K13297" t="s">
        <v>21</v>
      </c>
      <c r="L13297" t="s">
        <v>22</v>
      </c>
      <c r="M13297">
        <v>589.74</v>
      </c>
      <c r="N13297" t="s">
        <v>39</v>
      </c>
    </row>
    <row r="13298" spans="1:14" ht="14.25" customHeight="1" x14ac:dyDescent="0.3">
      <c r="A13298" t="s">
        <v>1777</v>
      </c>
      <c r="B13298" t="s">
        <v>41</v>
      </c>
      <c r="C13298" t="s">
        <v>26</v>
      </c>
      <c r="D13298">
        <v>4059.09</v>
      </c>
      <c r="E13298">
        <v>0.2</v>
      </c>
      <c r="F13298">
        <f t="shared" si="414"/>
        <v>811.8180000000001</v>
      </c>
      <c r="G13298">
        <f t="shared" si="415"/>
        <v>3247.2719999999999</v>
      </c>
      <c r="H13298">
        <v>2</v>
      </c>
      <c r="I13298" s="17">
        <v>45210</v>
      </c>
      <c r="J13298" s="17">
        <v>45211</v>
      </c>
      <c r="K13298" t="s">
        <v>31</v>
      </c>
      <c r="L13298" t="s">
        <v>22</v>
      </c>
      <c r="M13298">
        <v>1034.6400000000001</v>
      </c>
      <c r="N13298" t="s">
        <v>17</v>
      </c>
    </row>
    <row r="13299" spans="1:14" ht="14.25" customHeight="1" x14ac:dyDescent="0.3">
      <c r="A13299" t="s">
        <v>8301</v>
      </c>
      <c r="B13299" t="s">
        <v>41</v>
      </c>
      <c r="C13299" t="s">
        <v>33</v>
      </c>
      <c r="D13299">
        <v>4064.59</v>
      </c>
      <c r="E13299">
        <v>0.41</v>
      </c>
      <c r="F13299">
        <f t="shared" si="414"/>
        <v>1666.4819</v>
      </c>
      <c r="G13299">
        <f t="shared" si="415"/>
        <v>2398.1081000000004</v>
      </c>
      <c r="H13299">
        <v>2</v>
      </c>
      <c r="I13299" s="17">
        <v>45246</v>
      </c>
      <c r="J13299" s="17">
        <v>45253</v>
      </c>
      <c r="K13299" t="s">
        <v>31</v>
      </c>
      <c r="L13299" t="s">
        <v>27</v>
      </c>
      <c r="M13299">
        <v>438.63</v>
      </c>
      <c r="N13299" t="s">
        <v>34</v>
      </c>
    </row>
    <row r="13300" spans="1:14" ht="14.25" customHeight="1" x14ac:dyDescent="0.3">
      <c r="A13300" t="s">
        <v>14846</v>
      </c>
      <c r="B13300" t="s">
        <v>13</v>
      </c>
      <c r="C13300" t="s">
        <v>36</v>
      </c>
      <c r="D13300">
        <v>4065.11</v>
      </c>
      <c r="E13300">
        <v>0.47</v>
      </c>
      <c r="F13300">
        <f t="shared" si="414"/>
        <v>1910.6016999999999</v>
      </c>
      <c r="G13300">
        <f t="shared" si="415"/>
        <v>2154.5083000000004</v>
      </c>
      <c r="H13300">
        <v>2</v>
      </c>
      <c r="I13300" s="17">
        <v>44951</v>
      </c>
      <c r="J13300" s="17">
        <v>44954</v>
      </c>
      <c r="K13300" t="s">
        <v>31</v>
      </c>
      <c r="L13300" t="s">
        <v>16</v>
      </c>
      <c r="M13300">
        <v>1216.24</v>
      </c>
      <c r="N13300" t="s">
        <v>48</v>
      </c>
    </row>
    <row r="13301" spans="1:14" ht="14.25" customHeight="1" x14ac:dyDescent="0.3">
      <c r="A13301" t="s">
        <v>14660</v>
      </c>
      <c r="B13301" t="s">
        <v>19</v>
      </c>
      <c r="C13301" t="s">
        <v>20</v>
      </c>
      <c r="D13301">
        <v>4065.71</v>
      </c>
      <c r="E13301">
        <v>0.42</v>
      </c>
      <c r="F13301">
        <f t="shared" si="414"/>
        <v>1707.5981999999999</v>
      </c>
      <c r="G13301">
        <f t="shared" si="415"/>
        <v>2358.1118000000001</v>
      </c>
      <c r="H13301">
        <v>2</v>
      </c>
      <c r="I13301" s="17">
        <v>45618</v>
      </c>
      <c r="J13301" s="17">
        <v>45625</v>
      </c>
      <c r="K13301" t="s">
        <v>31</v>
      </c>
      <c r="L13301" t="s">
        <v>16</v>
      </c>
      <c r="M13301">
        <v>1104</v>
      </c>
      <c r="N13301" t="s">
        <v>34</v>
      </c>
    </row>
    <row r="13302" spans="1:14" ht="14.25" customHeight="1" x14ac:dyDescent="0.3">
      <c r="A13302" t="s">
        <v>3503</v>
      </c>
      <c r="B13302" t="s">
        <v>19</v>
      </c>
      <c r="C13302" t="s">
        <v>14</v>
      </c>
      <c r="D13302">
        <v>4069.03</v>
      </c>
      <c r="E13302">
        <v>0.03</v>
      </c>
      <c r="F13302">
        <f t="shared" si="414"/>
        <v>122.07089999999999</v>
      </c>
      <c r="G13302">
        <f t="shared" si="415"/>
        <v>3946.9591</v>
      </c>
      <c r="H13302">
        <v>2</v>
      </c>
      <c r="I13302" s="17">
        <v>44971</v>
      </c>
      <c r="J13302" s="17">
        <v>44976</v>
      </c>
      <c r="K13302" t="s">
        <v>15</v>
      </c>
      <c r="L13302" t="s">
        <v>16</v>
      </c>
      <c r="M13302">
        <v>1173.26</v>
      </c>
      <c r="N13302" t="s">
        <v>23</v>
      </c>
    </row>
    <row r="13303" spans="1:14" ht="14.25" customHeight="1" x14ac:dyDescent="0.3">
      <c r="A13303" t="s">
        <v>15239</v>
      </c>
      <c r="B13303" t="s">
        <v>25</v>
      </c>
      <c r="C13303" t="s">
        <v>33</v>
      </c>
      <c r="D13303">
        <v>4070.29</v>
      </c>
      <c r="E13303">
        <v>0.41</v>
      </c>
      <c r="F13303">
        <f t="shared" si="414"/>
        <v>1668.8189</v>
      </c>
      <c r="G13303">
        <f t="shared" si="415"/>
        <v>2401.4710999999998</v>
      </c>
      <c r="H13303">
        <v>2</v>
      </c>
      <c r="I13303" s="17">
        <v>45319</v>
      </c>
      <c r="J13303" s="17">
        <v>45325</v>
      </c>
      <c r="K13303" t="s">
        <v>15</v>
      </c>
      <c r="L13303" t="s">
        <v>27</v>
      </c>
      <c r="M13303">
        <v>937.64</v>
      </c>
      <c r="N13303" t="s">
        <v>28</v>
      </c>
    </row>
    <row r="13304" spans="1:14" ht="14.25" customHeight="1" x14ac:dyDescent="0.3">
      <c r="A13304" t="s">
        <v>15089</v>
      </c>
      <c r="B13304" t="s">
        <v>25</v>
      </c>
      <c r="C13304" t="s">
        <v>36</v>
      </c>
      <c r="D13304">
        <v>4072.03</v>
      </c>
      <c r="E13304">
        <v>0.31</v>
      </c>
      <c r="F13304">
        <f t="shared" si="414"/>
        <v>1262.3293000000001</v>
      </c>
      <c r="G13304">
        <f t="shared" si="415"/>
        <v>2809.7007000000003</v>
      </c>
      <c r="H13304">
        <v>2</v>
      </c>
      <c r="I13304" s="17">
        <v>45342</v>
      </c>
      <c r="J13304" s="17">
        <v>45346</v>
      </c>
      <c r="K13304" t="s">
        <v>21</v>
      </c>
      <c r="L13304" t="s">
        <v>27</v>
      </c>
      <c r="M13304">
        <v>1168.56</v>
      </c>
      <c r="N13304" t="s">
        <v>17</v>
      </c>
    </row>
    <row r="13305" spans="1:14" ht="14.25" customHeight="1" x14ac:dyDescent="0.3">
      <c r="A13305" t="s">
        <v>14269</v>
      </c>
      <c r="B13305" t="s">
        <v>41</v>
      </c>
      <c r="C13305" t="s">
        <v>26</v>
      </c>
      <c r="D13305">
        <v>4079.11</v>
      </c>
      <c r="E13305">
        <v>0.34</v>
      </c>
      <c r="F13305">
        <f t="shared" si="414"/>
        <v>1386.8974000000001</v>
      </c>
      <c r="G13305">
        <f t="shared" si="415"/>
        <v>2692.2125999999998</v>
      </c>
      <c r="H13305">
        <v>2</v>
      </c>
      <c r="I13305" s="17">
        <v>45078</v>
      </c>
      <c r="J13305" s="17">
        <v>45081</v>
      </c>
      <c r="K13305" t="s">
        <v>31</v>
      </c>
      <c r="L13305" t="s">
        <v>22</v>
      </c>
      <c r="M13305">
        <v>892.05</v>
      </c>
      <c r="N13305" t="s">
        <v>17</v>
      </c>
    </row>
    <row r="13306" spans="1:14" ht="14.25" customHeight="1" x14ac:dyDescent="0.3">
      <c r="A13306" t="s">
        <v>9543</v>
      </c>
      <c r="B13306" t="s">
        <v>13</v>
      </c>
      <c r="C13306" t="s">
        <v>36</v>
      </c>
      <c r="D13306">
        <v>4081.21</v>
      </c>
      <c r="E13306">
        <v>0.34</v>
      </c>
      <c r="F13306">
        <f t="shared" si="414"/>
        <v>1387.6114</v>
      </c>
      <c r="G13306">
        <f t="shared" si="415"/>
        <v>2693.5986000000003</v>
      </c>
      <c r="H13306">
        <v>2</v>
      </c>
      <c r="I13306" s="17">
        <v>45282</v>
      </c>
      <c r="J13306" s="17">
        <v>45289</v>
      </c>
      <c r="K13306" t="s">
        <v>21</v>
      </c>
      <c r="L13306" t="s">
        <v>27</v>
      </c>
      <c r="M13306">
        <v>364.52</v>
      </c>
      <c r="N13306" t="s">
        <v>17</v>
      </c>
    </row>
    <row r="13307" spans="1:14" ht="14.25" customHeight="1" x14ac:dyDescent="0.3">
      <c r="A13307" t="s">
        <v>13160</v>
      </c>
      <c r="B13307" t="s">
        <v>41</v>
      </c>
      <c r="C13307" t="s">
        <v>36</v>
      </c>
      <c r="D13307">
        <v>4082.19</v>
      </c>
      <c r="E13307">
        <v>0.23</v>
      </c>
      <c r="F13307">
        <f t="shared" si="414"/>
        <v>938.90370000000007</v>
      </c>
      <c r="G13307">
        <f t="shared" si="415"/>
        <v>3143.2862999999998</v>
      </c>
      <c r="H13307">
        <v>2</v>
      </c>
      <c r="I13307" s="17">
        <v>45523</v>
      </c>
      <c r="J13307" s="17">
        <v>45528</v>
      </c>
      <c r="K13307" t="s">
        <v>21</v>
      </c>
      <c r="L13307" t="s">
        <v>22</v>
      </c>
      <c r="M13307">
        <v>663.21</v>
      </c>
      <c r="N13307" t="s">
        <v>28</v>
      </c>
    </row>
    <row r="13308" spans="1:14" ht="14.25" customHeight="1" x14ac:dyDescent="0.3">
      <c r="A13308" t="s">
        <v>651</v>
      </c>
      <c r="B13308" t="s">
        <v>13</v>
      </c>
      <c r="C13308" t="s">
        <v>14</v>
      </c>
      <c r="D13308">
        <v>4084.06</v>
      </c>
      <c r="E13308">
        <v>0.28000000000000003</v>
      </c>
      <c r="F13308">
        <f t="shared" si="414"/>
        <v>1143.5368000000001</v>
      </c>
      <c r="G13308">
        <f t="shared" si="415"/>
        <v>2940.5231999999996</v>
      </c>
      <c r="H13308">
        <v>2</v>
      </c>
      <c r="I13308" s="17">
        <v>44953</v>
      </c>
      <c r="J13308" s="17">
        <v>44959</v>
      </c>
      <c r="K13308" t="s">
        <v>21</v>
      </c>
      <c r="L13308" t="s">
        <v>22</v>
      </c>
      <c r="M13308">
        <v>803.28</v>
      </c>
      <c r="N13308" t="s">
        <v>34</v>
      </c>
    </row>
    <row r="13309" spans="1:14" ht="14.25" customHeight="1" x14ac:dyDescent="0.3">
      <c r="A13309" t="s">
        <v>11125</v>
      </c>
      <c r="B13309" t="s">
        <v>41</v>
      </c>
      <c r="C13309" t="s">
        <v>20</v>
      </c>
      <c r="D13309">
        <v>4085.63</v>
      </c>
      <c r="E13309">
        <v>0.06</v>
      </c>
      <c r="F13309">
        <f t="shared" si="414"/>
        <v>245.1378</v>
      </c>
      <c r="G13309">
        <f t="shared" si="415"/>
        <v>3840.4922000000001</v>
      </c>
      <c r="H13309">
        <v>2</v>
      </c>
      <c r="I13309" s="17">
        <v>45618</v>
      </c>
      <c r="J13309" s="17">
        <v>45619</v>
      </c>
      <c r="K13309" t="s">
        <v>21</v>
      </c>
      <c r="L13309" t="s">
        <v>22</v>
      </c>
      <c r="M13309">
        <v>248.41</v>
      </c>
      <c r="N13309" t="s">
        <v>39</v>
      </c>
    </row>
    <row r="13310" spans="1:14" ht="14.25" customHeight="1" x14ac:dyDescent="0.3">
      <c r="A13310" t="s">
        <v>15223</v>
      </c>
      <c r="B13310" t="s">
        <v>13</v>
      </c>
      <c r="C13310" t="s">
        <v>26</v>
      </c>
      <c r="D13310">
        <v>4090.7</v>
      </c>
      <c r="E13310">
        <v>0.39</v>
      </c>
      <c r="F13310">
        <f t="shared" si="414"/>
        <v>1595.373</v>
      </c>
      <c r="G13310">
        <f t="shared" si="415"/>
        <v>2495.3269999999998</v>
      </c>
      <c r="H13310">
        <v>2</v>
      </c>
      <c r="I13310" s="17">
        <v>45329</v>
      </c>
      <c r="J13310" s="17">
        <v>45335</v>
      </c>
      <c r="K13310" t="s">
        <v>31</v>
      </c>
      <c r="L13310" t="s">
        <v>22</v>
      </c>
      <c r="M13310">
        <v>897.17</v>
      </c>
      <c r="N13310" t="s">
        <v>39</v>
      </c>
    </row>
    <row r="13311" spans="1:14" ht="14.25" customHeight="1" x14ac:dyDescent="0.3">
      <c r="A13311" t="s">
        <v>5943</v>
      </c>
      <c r="B13311" t="s">
        <v>13</v>
      </c>
      <c r="C13311" t="s">
        <v>20</v>
      </c>
      <c r="D13311">
        <v>4091.07</v>
      </c>
      <c r="E13311">
        <v>0.49</v>
      </c>
      <c r="F13311">
        <f t="shared" si="414"/>
        <v>2004.6242999999999</v>
      </c>
      <c r="G13311">
        <f t="shared" si="415"/>
        <v>2086.4457000000002</v>
      </c>
      <c r="H13311">
        <v>2</v>
      </c>
      <c r="I13311" s="17">
        <v>45090</v>
      </c>
      <c r="J13311" s="17">
        <v>45096</v>
      </c>
      <c r="K13311" t="s">
        <v>31</v>
      </c>
      <c r="L13311" t="s">
        <v>16</v>
      </c>
      <c r="M13311">
        <v>951.49</v>
      </c>
      <c r="N13311" t="s">
        <v>34</v>
      </c>
    </row>
    <row r="13312" spans="1:14" ht="14.25" customHeight="1" x14ac:dyDescent="0.3">
      <c r="A13312" t="s">
        <v>14992</v>
      </c>
      <c r="B13312" t="s">
        <v>13</v>
      </c>
      <c r="C13312" t="s">
        <v>26</v>
      </c>
      <c r="D13312">
        <v>4093.04</v>
      </c>
      <c r="E13312">
        <v>0.02</v>
      </c>
      <c r="F13312">
        <f t="shared" si="414"/>
        <v>81.860799999999998</v>
      </c>
      <c r="G13312">
        <f t="shared" si="415"/>
        <v>4011.1792</v>
      </c>
      <c r="H13312">
        <v>2</v>
      </c>
      <c r="I13312" s="17">
        <v>45290</v>
      </c>
      <c r="J13312" s="17">
        <v>45291</v>
      </c>
      <c r="K13312" t="s">
        <v>15</v>
      </c>
      <c r="L13312" t="s">
        <v>22</v>
      </c>
      <c r="M13312">
        <v>489.26</v>
      </c>
      <c r="N13312" t="s">
        <v>39</v>
      </c>
    </row>
    <row r="13313" spans="1:14" ht="14.25" customHeight="1" x14ac:dyDescent="0.3">
      <c r="A13313" t="s">
        <v>14830</v>
      </c>
      <c r="B13313" t="s">
        <v>13</v>
      </c>
      <c r="C13313" t="s">
        <v>20</v>
      </c>
      <c r="D13313">
        <v>4099.3500000000004</v>
      </c>
      <c r="E13313">
        <v>0.27</v>
      </c>
      <c r="F13313">
        <f t="shared" si="414"/>
        <v>1106.8245000000002</v>
      </c>
      <c r="G13313">
        <f t="shared" si="415"/>
        <v>2992.5255000000002</v>
      </c>
      <c r="H13313">
        <v>2</v>
      </c>
      <c r="I13313" s="17">
        <v>45554</v>
      </c>
      <c r="J13313" s="17">
        <v>45555</v>
      </c>
      <c r="K13313" t="s">
        <v>31</v>
      </c>
      <c r="L13313" t="s">
        <v>27</v>
      </c>
      <c r="M13313">
        <v>534.76</v>
      </c>
      <c r="N13313" t="s">
        <v>23</v>
      </c>
    </row>
    <row r="13314" spans="1:14" ht="14.25" customHeight="1" x14ac:dyDescent="0.3">
      <c r="A13314" t="s">
        <v>823</v>
      </c>
      <c r="B13314" t="s">
        <v>41</v>
      </c>
      <c r="C13314" t="s">
        <v>26</v>
      </c>
      <c r="D13314">
        <v>4101.45</v>
      </c>
      <c r="E13314">
        <v>0.38</v>
      </c>
      <c r="F13314">
        <f t="shared" ref="F13314:F13377" si="416">D13314*E13314</f>
        <v>1558.5509999999999</v>
      </c>
      <c r="G13314">
        <f t="shared" ref="G13314:G13377" si="417">D13314-F13314</f>
        <v>2542.8989999999999</v>
      </c>
      <c r="H13314">
        <v>2</v>
      </c>
      <c r="I13314" s="17">
        <v>45636</v>
      </c>
      <c r="J13314" s="17">
        <v>45642</v>
      </c>
      <c r="K13314" t="s">
        <v>31</v>
      </c>
      <c r="L13314" t="s">
        <v>16</v>
      </c>
      <c r="M13314">
        <v>709.61</v>
      </c>
      <c r="N13314" t="s">
        <v>48</v>
      </c>
    </row>
    <row r="13315" spans="1:14" ht="14.25" customHeight="1" x14ac:dyDescent="0.3">
      <c r="A13315" t="s">
        <v>11640</v>
      </c>
      <c r="B13315" t="s">
        <v>41</v>
      </c>
      <c r="C13315" t="s">
        <v>26</v>
      </c>
      <c r="D13315">
        <v>4104.08</v>
      </c>
      <c r="E13315">
        <v>0.35</v>
      </c>
      <c r="F13315">
        <f t="shared" si="416"/>
        <v>1436.4279999999999</v>
      </c>
      <c r="G13315">
        <f t="shared" si="417"/>
        <v>2667.652</v>
      </c>
      <c r="H13315">
        <v>2</v>
      </c>
      <c r="I13315" s="17">
        <v>45002</v>
      </c>
      <c r="J13315" s="17">
        <v>45005</v>
      </c>
      <c r="K13315" t="s">
        <v>31</v>
      </c>
      <c r="L13315" t="s">
        <v>27</v>
      </c>
      <c r="M13315">
        <v>593.16999999999996</v>
      </c>
      <c r="N13315" t="s">
        <v>48</v>
      </c>
    </row>
    <row r="13316" spans="1:14" ht="14.25" customHeight="1" x14ac:dyDescent="0.3">
      <c r="A13316" t="s">
        <v>3436</v>
      </c>
      <c r="B13316" t="s">
        <v>19</v>
      </c>
      <c r="C13316" t="s">
        <v>20</v>
      </c>
      <c r="D13316">
        <v>4106.42</v>
      </c>
      <c r="E13316">
        <v>0.15</v>
      </c>
      <c r="F13316">
        <f t="shared" si="416"/>
        <v>615.96299999999997</v>
      </c>
      <c r="G13316">
        <f t="shared" si="417"/>
        <v>3490.4570000000003</v>
      </c>
      <c r="H13316">
        <v>2</v>
      </c>
      <c r="I13316" s="17">
        <v>45456</v>
      </c>
      <c r="J13316" s="17">
        <v>45457</v>
      </c>
      <c r="K13316" t="s">
        <v>21</v>
      </c>
      <c r="L13316" t="s">
        <v>27</v>
      </c>
      <c r="M13316">
        <v>988.51</v>
      </c>
      <c r="N13316" t="s">
        <v>48</v>
      </c>
    </row>
    <row r="13317" spans="1:14" ht="14.25" customHeight="1" x14ac:dyDescent="0.3">
      <c r="A13317" t="s">
        <v>14253</v>
      </c>
      <c r="B13317" t="s">
        <v>41</v>
      </c>
      <c r="C13317" t="s">
        <v>36</v>
      </c>
      <c r="D13317">
        <v>4108.62</v>
      </c>
      <c r="E13317">
        <v>0.35</v>
      </c>
      <c r="F13317">
        <f t="shared" si="416"/>
        <v>1438.0169999999998</v>
      </c>
      <c r="G13317">
        <f t="shared" si="417"/>
        <v>2670.6030000000001</v>
      </c>
      <c r="H13317">
        <v>2</v>
      </c>
      <c r="I13317" s="17">
        <v>45553</v>
      </c>
      <c r="J13317" s="17">
        <v>45559</v>
      </c>
      <c r="K13317" t="s">
        <v>15</v>
      </c>
      <c r="L13317" t="s">
        <v>16</v>
      </c>
      <c r="M13317">
        <v>945.14</v>
      </c>
      <c r="N13317" t="s">
        <v>17</v>
      </c>
    </row>
    <row r="13318" spans="1:14" ht="14.25" customHeight="1" x14ac:dyDescent="0.3">
      <c r="A13318" t="s">
        <v>10775</v>
      </c>
      <c r="B13318" t="s">
        <v>13</v>
      </c>
      <c r="C13318" t="s">
        <v>33</v>
      </c>
      <c r="D13318">
        <v>4111.42</v>
      </c>
      <c r="E13318">
        <v>0.2</v>
      </c>
      <c r="F13318">
        <f t="shared" si="416"/>
        <v>822.28400000000011</v>
      </c>
      <c r="G13318">
        <f t="shared" si="417"/>
        <v>3289.136</v>
      </c>
      <c r="H13318">
        <v>2</v>
      </c>
      <c r="I13318" s="17">
        <v>45325</v>
      </c>
      <c r="J13318" s="17">
        <v>45332</v>
      </c>
      <c r="K13318" t="s">
        <v>15</v>
      </c>
      <c r="L13318" t="s">
        <v>22</v>
      </c>
      <c r="M13318">
        <v>636.83000000000004</v>
      </c>
      <c r="N13318" t="s">
        <v>34</v>
      </c>
    </row>
    <row r="13319" spans="1:14" ht="14.25" customHeight="1" x14ac:dyDescent="0.3">
      <c r="A13319" t="s">
        <v>9100</v>
      </c>
      <c r="B13319" t="s">
        <v>25</v>
      </c>
      <c r="C13319" t="s">
        <v>26</v>
      </c>
      <c r="D13319">
        <v>4114.2299999999996</v>
      </c>
      <c r="E13319">
        <v>0.08</v>
      </c>
      <c r="F13319">
        <f t="shared" si="416"/>
        <v>329.13839999999999</v>
      </c>
      <c r="G13319">
        <f t="shared" si="417"/>
        <v>3785.0915999999997</v>
      </c>
      <c r="H13319">
        <v>2</v>
      </c>
      <c r="I13319" s="17">
        <v>45021</v>
      </c>
      <c r="J13319" s="17">
        <v>45026</v>
      </c>
      <c r="K13319" t="s">
        <v>21</v>
      </c>
      <c r="L13319" t="s">
        <v>22</v>
      </c>
      <c r="M13319">
        <v>676.47</v>
      </c>
      <c r="N13319" t="s">
        <v>39</v>
      </c>
    </row>
    <row r="13320" spans="1:14" ht="14.25" customHeight="1" x14ac:dyDescent="0.3">
      <c r="A13320" t="s">
        <v>2426</v>
      </c>
      <c r="B13320" t="s">
        <v>13</v>
      </c>
      <c r="C13320" t="s">
        <v>33</v>
      </c>
      <c r="D13320">
        <v>4121.43</v>
      </c>
      <c r="E13320">
        <v>0.28000000000000003</v>
      </c>
      <c r="F13320">
        <f t="shared" si="416"/>
        <v>1154.0004000000001</v>
      </c>
      <c r="G13320">
        <f t="shared" si="417"/>
        <v>2967.4296000000004</v>
      </c>
      <c r="H13320">
        <v>2</v>
      </c>
      <c r="I13320" s="17">
        <v>45198</v>
      </c>
      <c r="J13320" s="17">
        <v>45199</v>
      </c>
      <c r="K13320" t="s">
        <v>21</v>
      </c>
      <c r="L13320" t="s">
        <v>27</v>
      </c>
      <c r="M13320">
        <v>938.45</v>
      </c>
      <c r="N13320" t="s">
        <v>48</v>
      </c>
    </row>
    <row r="13321" spans="1:14" ht="14.25" customHeight="1" x14ac:dyDescent="0.3">
      <c r="A13321" t="s">
        <v>3784</v>
      </c>
      <c r="B13321" t="s">
        <v>25</v>
      </c>
      <c r="C13321" t="s">
        <v>20</v>
      </c>
      <c r="D13321">
        <v>4122.55</v>
      </c>
      <c r="E13321">
        <v>0.36</v>
      </c>
      <c r="F13321">
        <f t="shared" si="416"/>
        <v>1484.1179999999999</v>
      </c>
      <c r="G13321">
        <f t="shared" si="417"/>
        <v>2638.4320000000002</v>
      </c>
      <c r="H13321">
        <v>2</v>
      </c>
      <c r="I13321" s="17">
        <v>45573</v>
      </c>
      <c r="J13321" s="17">
        <v>45578</v>
      </c>
      <c r="K13321" t="s">
        <v>21</v>
      </c>
      <c r="L13321" t="s">
        <v>27</v>
      </c>
      <c r="M13321">
        <v>915.58</v>
      </c>
      <c r="N13321" t="s">
        <v>34</v>
      </c>
    </row>
    <row r="13322" spans="1:14" ht="14.25" customHeight="1" x14ac:dyDescent="0.3">
      <c r="A13322" t="s">
        <v>9350</v>
      </c>
      <c r="B13322" t="s">
        <v>13</v>
      </c>
      <c r="C13322" t="s">
        <v>26</v>
      </c>
      <c r="D13322">
        <v>4127.57</v>
      </c>
      <c r="E13322">
        <v>0.05</v>
      </c>
      <c r="F13322">
        <f t="shared" si="416"/>
        <v>206.3785</v>
      </c>
      <c r="G13322">
        <f t="shared" si="417"/>
        <v>3921.1914999999999</v>
      </c>
      <c r="H13322">
        <v>2</v>
      </c>
      <c r="I13322" s="17">
        <v>45383</v>
      </c>
      <c r="J13322" s="17">
        <v>45384</v>
      </c>
      <c r="K13322" t="s">
        <v>15</v>
      </c>
      <c r="L13322" t="s">
        <v>22</v>
      </c>
      <c r="M13322">
        <v>317.85000000000002</v>
      </c>
      <c r="N13322" t="s">
        <v>28</v>
      </c>
    </row>
    <row r="13323" spans="1:14" ht="14.25" customHeight="1" x14ac:dyDescent="0.3">
      <c r="A13323" t="s">
        <v>9968</v>
      </c>
      <c r="B13323" t="s">
        <v>41</v>
      </c>
      <c r="C13323" t="s">
        <v>36</v>
      </c>
      <c r="D13323">
        <v>4129.57</v>
      </c>
      <c r="E13323">
        <v>0.12</v>
      </c>
      <c r="F13323">
        <f t="shared" si="416"/>
        <v>495.54839999999996</v>
      </c>
      <c r="G13323">
        <f t="shared" si="417"/>
        <v>3634.0215999999996</v>
      </c>
      <c r="H13323">
        <v>2</v>
      </c>
      <c r="I13323" s="17">
        <v>45036</v>
      </c>
      <c r="J13323" s="17">
        <v>45037</v>
      </c>
      <c r="K13323" t="s">
        <v>15</v>
      </c>
      <c r="L13323" t="s">
        <v>27</v>
      </c>
      <c r="M13323">
        <v>652.54999999999995</v>
      </c>
      <c r="N13323" t="s">
        <v>17</v>
      </c>
    </row>
    <row r="13324" spans="1:14" ht="14.25" customHeight="1" x14ac:dyDescent="0.3">
      <c r="A13324" t="s">
        <v>5773</v>
      </c>
      <c r="B13324" t="s">
        <v>13</v>
      </c>
      <c r="C13324" t="s">
        <v>26</v>
      </c>
      <c r="D13324">
        <v>4129.71</v>
      </c>
      <c r="E13324">
        <v>0.22</v>
      </c>
      <c r="F13324">
        <f t="shared" si="416"/>
        <v>908.53620000000001</v>
      </c>
      <c r="G13324">
        <f t="shared" si="417"/>
        <v>3221.1738</v>
      </c>
      <c r="H13324">
        <v>2</v>
      </c>
      <c r="I13324" s="17">
        <v>45399</v>
      </c>
      <c r="J13324" s="17">
        <v>45405</v>
      </c>
      <c r="K13324" t="s">
        <v>21</v>
      </c>
      <c r="L13324" t="s">
        <v>27</v>
      </c>
      <c r="M13324">
        <v>213.93</v>
      </c>
      <c r="N13324" t="s">
        <v>39</v>
      </c>
    </row>
    <row r="13325" spans="1:14" ht="14.25" customHeight="1" x14ac:dyDescent="0.3">
      <c r="A13325" t="s">
        <v>8931</v>
      </c>
      <c r="B13325" t="s">
        <v>13</v>
      </c>
      <c r="C13325" t="s">
        <v>33</v>
      </c>
      <c r="D13325">
        <v>4131.7700000000004</v>
      </c>
      <c r="E13325">
        <v>0.43</v>
      </c>
      <c r="F13325">
        <f t="shared" si="416"/>
        <v>1776.6611000000003</v>
      </c>
      <c r="G13325">
        <f t="shared" si="417"/>
        <v>2355.1089000000002</v>
      </c>
      <c r="H13325">
        <v>2</v>
      </c>
      <c r="I13325" s="17">
        <v>45067</v>
      </c>
      <c r="J13325" s="17">
        <v>45068</v>
      </c>
      <c r="K13325" t="s">
        <v>15</v>
      </c>
      <c r="L13325" t="s">
        <v>22</v>
      </c>
      <c r="M13325">
        <v>609.08000000000004</v>
      </c>
      <c r="N13325" t="s">
        <v>48</v>
      </c>
    </row>
    <row r="13326" spans="1:14" ht="14.25" customHeight="1" x14ac:dyDescent="0.3">
      <c r="A13326" t="s">
        <v>3743</v>
      </c>
      <c r="B13326" t="s">
        <v>41</v>
      </c>
      <c r="C13326" t="s">
        <v>33</v>
      </c>
      <c r="D13326">
        <v>4133.0600000000004</v>
      </c>
      <c r="E13326">
        <v>0.44</v>
      </c>
      <c r="F13326">
        <f t="shared" si="416"/>
        <v>1818.5464000000002</v>
      </c>
      <c r="G13326">
        <f t="shared" si="417"/>
        <v>2314.5136000000002</v>
      </c>
      <c r="H13326">
        <v>2</v>
      </c>
      <c r="I13326" s="17">
        <v>45530</v>
      </c>
      <c r="J13326" s="17">
        <v>45532</v>
      </c>
      <c r="K13326" t="s">
        <v>15</v>
      </c>
      <c r="L13326" t="s">
        <v>27</v>
      </c>
      <c r="M13326">
        <v>929.23</v>
      </c>
      <c r="N13326" t="s">
        <v>48</v>
      </c>
    </row>
    <row r="13327" spans="1:14" ht="14.25" customHeight="1" x14ac:dyDescent="0.3">
      <c r="A13327" t="s">
        <v>11310</v>
      </c>
      <c r="B13327" t="s">
        <v>41</v>
      </c>
      <c r="C13327" t="s">
        <v>14</v>
      </c>
      <c r="D13327">
        <v>4133.5600000000004</v>
      </c>
      <c r="E13327">
        <v>0.43</v>
      </c>
      <c r="F13327">
        <f t="shared" si="416"/>
        <v>1777.4308000000001</v>
      </c>
      <c r="G13327">
        <f t="shared" si="417"/>
        <v>2356.1292000000003</v>
      </c>
      <c r="H13327">
        <v>2</v>
      </c>
      <c r="I13327" s="17">
        <v>45253</v>
      </c>
      <c r="J13327" s="17">
        <v>45259</v>
      </c>
      <c r="K13327" t="s">
        <v>15</v>
      </c>
      <c r="L13327" t="s">
        <v>27</v>
      </c>
      <c r="M13327">
        <v>1007.77</v>
      </c>
      <c r="N13327" t="s">
        <v>34</v>
      </c>
    </row>
    <row r="13328" spans="1:14" ht="14.25" customHeight="1" x14ac:dyDescent="0.3">
      <c r="A13328" t="s">
        <v>1691</v>
      </c>
      <c r="B13328" t="s">
        <v>25</v>
      </c>
      <c r="C13328" t="s">
        <v>26</v>
      </c>
      <c r="D13328">
        <v>4136</v>
      </c>
      <c r="E13328">
        <v>0.2</v>
      </c>
      <c r="F13328">
        <f t="shared" si="416"/>
        <v>827.2</v>
      </c>
      <c r="G13328">
        <f t="shared" si="417"/>
        <v>3308.8</v>
      </c>
      <c r="H13328">
        <v>2</v>
      </c>
      <c r="I13328" s="17">
        <v>45639</v>
      </c>
      <c r="J13328" s="17">
        <v>45642</v>
      </c>
      <c r="K13328" t="s">
        <v>21</v>
      </c>
      <c r="L13328" t="s">
        <v>22</v>
      </c>
      <c r="M13328">
        <v>741.73</v>
      </c>
      <c r="N13328" t="s">
        <v>48</v>
      </c>
    </row>
    <row r="13329" spans="1:14" ht="14.25" customHeight="1" x14ac:dyDescent="0.3">
      <c r="A13329" t="s">
        <v>4590</v>
      </c>
      <c r="B13329" t="s">
        <v>41</v>
      </c>
      <c r="C13329" t="s">
        <v>14</v>
      </c>
      <c r="D13329">
        <v>4138.74</v>
      </c>
      <c r="E13329">
        <v>0.05</v>
      </c>
      <c r="F13329">
        <f t="shared" si="416"/>
        <v>206.93700000000001</v>
      </c>
      <c r="G13329">
        <f t="shared" si="417"/>
        <v>3931.8029999999999</v>
      </c>
      <c r="H13329">
        <v>2</v>
      </c>
      <c r="I13329" s="17">
        <v>45633</v>
      </c>
      <c r="J13329" s="17">
        <v>45640</v>
      </c>
      <c r="K13329" t="s">
        <v>31</v>
      </c>
      <c r="L13329" t="s">
        <v>27</v>
      </c>
      <c r="M13329">
        <v>955.36</v>
      </c>
      <c r="N13329" t="s">
        <v>28</v>
      </c>
    </row>
    <row r="13330" spans="1:14" ht="14.25" customHeight="1" x14ac:dyDescent="0.3">
      <c r="A13330" t="s">
        <v>108</v>
      </c>
      <c r="B13330" t="s">
        <v>41</v>
      </c>
      <c r="C13330" t="s">
        <v>33</v>
      </c>
      <c r="D13330">
        <v>4140.62</v>
      </c>
      <c r="E13330">
        <v>0.27</v>
      </c>
      <c r="F13330">
        <f t="shared" si="416"/>
        <v>1117.9674</v>
      </c>
      <c r="G13330">
        <f t="shared" si="417"/>
        <v>3022.6525999999999</v>
      </c>
      <c r="H13330">
        <v>2</v>
      </c>
      <c r="I13330" s="17">
        <v>45106</v>
      </c>
      <c r="J13330" s="17">
        <v>45113</v>
      </c>
      <c r="K13330" t="s">
        <v>15</v>
      </c>
      <c r="L13330" t="s">
        <v>16</v>
      </c>
      <c r="M13330">
        <v>743.22</v>
      </c>
      <c r="N13330" t="s">
        <v>28</v>
      </c>
    </row>
    <row r="13331" spans="1:14" ht="14.25" customHeight="1" x14ac:dyDescent="0.3">
      <c r="A13331" t="s">
        <v>10771</v>
      </c>
      <c r="B13331" t="s">
        <v>13</v>
      </c>
      <c r="C13331" t="s">
        <v>20</v>
      </c>
      <c r="D13331">
        <v>4140.82</v>
      </c>
      <c r="E13331">
        <v>0.14000000000000001</v>
      </c>
      <c r="F13331">
        <f t="shared" si="416"/>
        <v>579.71479999999997</v>
      </c>
      <c r="G13331">
        <f t="shared" si="417"/>
        <v>3561.1052</v>
      </c>
      <c r="H13331">
        <v>2</v>
      </c>
      <c r="I13331" s="17">
        <v>45311</v>
      </c>
      <c r="J13331" s="17">
        <v>45313</v>
      </c>
      <c r="K13331" t="s">
        <v>15</v>
      </c>
      <c r="L13331" t="s">
        <v>22</v>
      </c>
      <c r="M13331">
        <v>904.16</v>
      </c>
      <c r="N13331" t="s">
        <v>23</v>
      </c>
    </row>
    <row r="13332" spans="1:14" ht="14.25" customHeight="1" x14ac:dyDescent="0.3">
      <c r="A13332" t="s">
        <v>11402</v>
      </c>
      <c r="B13332" t="s">
        <v>41</v>
      </c>
      <c r="C13332" t="s">
        <v>14</v>
      </c>
      <c r="D13332">
        <v>4143.8500000000004</v>
      </c>
      <c r="E13332">
        <v>0.21</v>
      </c>
      <c r="F13332">
        <f t="shared" si="416"/>
        <v>870.20850000000007</v>
      </c>
      <c r="G13332">
        <f t="shared" si="417"/>
        <v>3273.6415000000002</v>
      </c>
      <c r="H13332">
        <v>2</v>
      </c>
      <c r="I13332" s="17">
        <v>45004</v>
      </c>
      <c r="J13332" s="17">
        <v>45009</v>
      </c>
      <c r="K13332" t="s">
        <v>31</v>
      </c>
      <c r="L13332" t="s">
        <v>16</v>
      </c>
      <c r="M13332">
        <v>663.1</v>
      </c>
      <c r="N13332" t="s">
        <v>28</v>
      </c>
    </row>
    <row r="13333" spans="1:14" ht="14.25" customHeight="1" x14ac:dyDescent="0.3">
      <c r="A13333" t="s">
        <v>3681</v>
      </c>
      <c r="B13333" t="s">
        <v>25</v>
      </c>
      <c r="C13333" t="s">
        <v>36</v>
      </c>
      <c r="D13333">
        <v>4147.63</v>
      </c>
      <c r="E13333">
        <v>0.14000000000000001</v>
      </c>
      <c r="F13333">
        <f t="shared" si="416"/>
        <v>580.66820000000007</v>
      </c>
      <c r="G13333">
        <f t="shared" si="417"/>
        <v>3566.9618</v>
      </c>
      <c r="H13333">
        <v>2</v>
      </c>
      <c r="I13333" s="17">
        <v>45422</v>
      </c>
      <c r="J13333" s="17">
        <v>45425</v>
      </c>
      <c r="K13333" t="s">
        <v>21</v>
      </c>
      <c r="L13333" t="s">
        <v>27</v>
      </c>
      <c r="M13333">
        <v>698.34</v>
      </c>
      <c r="N13333" t="s">
        <v>34</v>
      </c>
    </row>
    <row r="13334" spans="1:14" ht="14.25" customHeight="1" x14ac:dyDescent="0.3">
      <c r="A13334" t="s">
        <v>9124</v>
      </c>
      <c r="B13334" t="s">
        <v>13</v>
      </c>
      <c r="C13334" t="s">
        <v>14</v>
      </c>
      <c r="D13334">
        <v>4154.75</v>
      </c>
      <c r="E13334">
        <v>0.23</v>
      </c>
      <c r="F13334">
        <f t="shared" si="416"/>
        <v>955.59250000000009</v>
      </c>
      <c r="G13334">
        <f t="shared" si="417"/>
        <v>3199.1574999999998</v>
      </c>
      <c r="H13334">
        <v>2</v>
      </c>
      <c r="I13334" s="17">
        <v>45124</v>
      </c>
      <c r="J13334" s="17">
        <v>45126</v>
      </c>
      <c r="K13334" t="s">
        <v>21</v>
      </c>
      <c r="L13334" t="s">
        <v>16</v>
      </c>
      <c r="M13334">
        <v>982.08</v>
      </c>
      <c r="N13334" t="s">
        <v>17</v>
      </c>
    </row>
    <row r="13335" spans="1:14" ht="14.25" customHeight="1" x14ac:dyDescent="0.3">
      <c r="A13335" t="s">
        <v>13406</v>
      </c>
      <c r="B13335" t="s">
        <v>41</v>
      </c>
      <c r="C13335" t="s">
        <v>26</v>
      </c>
      <c r="D13335">
        <v>4155.8</v>
      </c>
      <c r="E13335">
        <v>0.27</v>
      </c>
      <c r="F13335">
        <f t="shared" si="416"/>
        <v>1122.066</v>
      </c>
      <c r="G13335">
        <f t="shared" si="417"/>
        <v>3033.7340000000004</v>
      </c>
      <c r="H13335">
        <v>2</v>
      </c>
      <c r="I13335" s="17">
        <v>45481</v>
      </c>
      <c r="J13335" s="17">
        <v>45487</v>
      </c>
      <c r="K13335" t="s">
        <v>21</v>
      </c>
      <c r="L13335" t="s">
        <v>22</v>
      </c>
      <c r="M13335">
        <v>512.38</v>
      </c>
      <c r="N13335" t="s">
        <v>23</v>
      </c>
    </row>
    <row r="13336" spans="1:14" ht="14.25" customHeight="1" x14ac:dyDescent="0.3">
      <c r="A13336" t="s">
        <v>6447</v>
      </c>
      <c r="B13336" t="s">
        <v>13</v>
      </c>
      <c r="C13336" t="s">
        <v>36</v>
      </c>
      <c r="D13336">
        <v>4159.7299999999996</v>
      </c>
      <c r="E13336">
        <v>0.45</v>
      </c>
      <c r="F13336">
        <f t="shared" si="416"/>
        <v>1871.8784999999998</v>
      </c>
      <c r="G13336">
        <f t="shared" si="417"/>
        <v>2287.8514999999998</v>
      </c>
      <c r="H13336">
        <v>2</v>
      </c>
      <c r="I13336" s="17">
        <v>45344</v>
      </c>
      <c r="J13336" s="17">
        <v>45347</v>
      </c>
      <c r="K13336" t="s">
        <v>31</v>
      </c>
      <c r="L13336" t="s">
        <v>27</v>
      </c>
      <c r="M13336">
        <v>225.32</v>
      </c>
      <c r="N13336" t="s">
        <v>48</v>
      </c>
    </row>
    <row r="13337" spans="1:14" ht="14.25" customHeight="1" x14ac:dyDescent="0.3">
      <c r="A13337" t="s">
        <v>14873</v>
      </c>
      <c r="B13337" t="s">
        <v>19</v>
      </c>
      <c r="C13337" t="s">
        <v>20</v>
      </c>
      <c r="D13337">
        <v>4163.04</v>
      </c>
      <c r="E13337">
        <v>0.13</v>
      </c>
      <c r="F13337">
        <f t="shared" si="416"/>
        <v>541.1952</v>
      </c>
      <c r="G13337">
        <f t="shared" si="417"/>
        <v>3621.8447999999999</v>
      </c>
      <c r="H13337">
        <v>2</v>
      </c>
      <c r="I13337" s="17">
        <v>45065</v>
      </c>
      <c r="J13337" s="17">
        <v>45069</v>
      </c>
      <c r="K13337" t="s">
        <v>21</v>
      </c>
      <c r="L13337" t="s">
        <v>22</v>
      </c>
      <c r="M13337">
        <v>1049.04</v>
      </c>
      <c r="N13337" t="s">
        <v>23</v>
      </c>
    </row>
    <row r="13338" spans="1:14" ht="14.25" customHeight="1" x14ac:dyDescent="0.3">
      <c r="A13338" t="s">
        <v>9631</v>
      </c>
      <c r="B13338" t="s">
        <v>19</v>
      </c>
      <c r="C13338" t="s">
        <v>20</v>
      </c>
      <c r="D13338">
        <v>4166.04</v>
      </c>
      <c r="E13338">
        <v>0.34</v>
      </c>
      <c r="F13338">
        <f t="shared" si="416"/>
        <v>1416.4536000000001</v>
      </c>
      <c r="G13338">
        <f t="shared" si="417"/>
        <v>2749.5864000000001</v>
      </c>
      <c r="H13338">
        <v>2</v>
      </c>
      <c r="I13338" s="17">
        <v>45102</v>
      </c>
      <c r="J13338" s="17">
        <v>45106</v>
      </c>
      <c r="K13338" t="s">
        <v>31</v>
      </c>
      <c r="L13338" t="s">
        <v>22</v>
      </c>
      <c r="M13338">
        <v>815.99</v>
      </c>
      <c r="N13338" t="s">
        <v>34</v>
      </c>
    </row>
    <row r="13339" spans="1:14" ht="14.25" customHeight="1" x14ac:dyDescent="0.3">
      <c r="A13339" t="s">
        <v>11897</v>
      </c>
      <c r="B13339" t="s">
        <v>25</v>
      </c>
      <c r="C13339" t="s">
        <v>14</v>
      </c>
      <c r="D13339">
        <v>4171.9799999999996</v>
      </c>
      <c r="E13339">
        <v>0.26</v>
      </c>
      <c r="F13339">
        <f t="shared" si="416"/>
        <v>1084.7148</v>
      </c>
      <c r="G13339">
        <f t="shared" si="417"/>
        <v>3087.2651999999998</v>
      </c>
      <c r="H13339">
        <v>2</v>
      </c>
      <c r="I13339" s="17">
        <v>45166</v>
      </c>
      <c r="J13339" s="17">
        <v>45169</v>
      </c>
      <c r="K13339" t="s">
        <v>21</v>
      </c>
      <c r="L13339" t="s">
        <v>16</v>
      </c>
      <c r="M13339">
        <v>861.49</v>
      </c>
      <c r="N13339" t="s">
        <v>39</v>
      </c>
    </row>
    <row r="13340" spans="1:14" ht="14.25" customHeight="1" x14ac:dyDescent="0.3">
      <c r="A13340" t="s">
        <v>12019</v>
      </c>
      <c r="B13340" t="s">
        <v>13</v>
      </c>
      <c r="C13340" t="s">
        <v>33</v>
      </c>
      <c r="D13340">
        <v>4173.0600000000004</v>
      </c>
      <c r="E13340">
        <v>0</v>
      </c>
      <c r="F13340">
        <f t="shared" si="416"/>
        <v>0</v>
      </c>
      <c r="G13340">
        <f t="shared" si="417"/>
        <v>4173.0600000000004</v>
      </c>
      <c r="H13340">
        <v>2</v>
      </c>
      <c r="I13340" s="17">
        <v>45598</v>
      </c>
      <c r="J13340" s="17">
        <v>45605</v>
      </c>
      <c r="K13340" t="s">
        <v>31</v>
      </c>
      <c r="L13340" t="s">
        <v>22</v>
      </c>
      <c r="M13340">
        <v>229.2</v>
      </c>
      <c r="N13340" t="s">
        <v>48</v>
      </c>
    </row>
    <row r="13341" spans="1:14" ht="14.25" customHeight="1" x14ac:dyDescent="0.3">
      <c r="A13341" t="s">
        <v>10663</v>
      </c>
      <c r="B13341" t="s">
        <v>19</v>
      </c>
      <c r="C13341" t="s">
        <v>14</v>
      </c>
      <c r="D13341">
        <v>4173.34</v>
      </c>
      <c r="E13341">
        <v>0.47</v>
      </c>
      <c r="F13341">
        <f t="shared" si="416"/>
        <v>1961.4697999999999</v>
      </c>
      <c r="G13341">
        <f t="shared" si="417"/>
        <v>2211.8702000000003</v>
      </c>
      <c r="H13341">
        <v>2</v>
      </c>
      <c r="I13341" s="17">
        <v>44953</v>
      </c>
      <c r="J13341" s="17">
        <v>44957</v>
      </c>
      <c r="K13341" t="s">
        <v>15</v>
      </c>
      <c r="L13341" t="s">
        <v>22</v>
      </c>
      <c r="M13341">
        <v>1218.6199999999999</v>
      </c>
      <c r="N13341" t="s">
        <v>17</v>
      </c>
    </row>
    <row r="13342" spans="1:14" ht="14.25" customHeight="1" x14ac:dyDescent="0.3">
      <c r="A13342" t="s">
        <v>3922</v>
      </c>
      <c r="B13342" t="s">
        <v>19</v>
      </c>
      <c r="C13342" t="s">
        <v>20</v>
      </c>
      <c r="D13342">
        <v>4177.32</v>
      </c>
      <c r="E13342">
        <v>0.24</v>
      </c>
      <c r="F13342">
        <f t="shared" si="416"/>
        <v>1002.5567999999998</v>
      </c>
      <c r="G13342">
        <f t="shared" si="417"/>
        <v>3174.7631999999999</v>
      </c>
      <c r="H13342">
        <v>2</v>
      </c>
      <c r="I13342" s="17">
        <v>45650</v>
      </c>
      <c r="J13342" s="17">
        <v>45657</v>
      </c>
      <c r="K13342" t="s">
        <v>31</v>
      </c>
      <c r="L13342" t="s">
        <v>22</v>
      </c>
      <c r="M13342">
        <v>294.64</v>
      </c>
      <c r="N13342" t="s">
        <v>23</v>
      </c>
    </row>
    <row r="13343" spans="1:14" ht="14.25" customHeight="1" x14ac:dyDescent="0.3">
      <c r="A13343" t="s">
        <v>10496</v>
      </c>
      <c r="B13343" t="s">
        <v>19</v>
      </c>
      <c r="C13343" t="s">
        <v>20</v>
      </c>
      <c r="D13343">
        <v>4177.43</v>
      </c>
      <c r="E13343">
        <v>0.05</v>
      </c>
      <c r="F13343">
        <f t="shared" si="416"/>
        <v>208.87150000000003</v>
      </c>
      <c r="G13343">
        <f t="shared" si="417"/>
        <v>3968.5585000000001</v>
      </c>
      <c r="H13343">
        <v>2</v>
      </c>
      <c r="I13343" s="17">
        <v>45366</v>
      </c>
      <c r="J13343" s="17">
        <v>45368</v>
      </c>
      <c r="K13343" t="s">
        <v>15</v>
      </c>
      <c r="L13343" t="s">
        <v>27</v>
      </c>
      <c r="M13343">
        <v>792.97</v>
      </c>
      <c r="N13343" t="s">
        <v>17</v>
      </c>
    </row>
    <row r="13344" spans="1:14" ht="14.25" customHeight="1" x14ac:dyDescent="0.3">
      <c r="A13344" t="s">
        <v>7655</v>
      </c>
      <c r="B13344" t="s">
        <v>13</v>
      </c>
      <c r="C13344" t="s">
        <v>20</v>
      </c>
      <c r="D13344">
        <v>4178.41</v>
      </c>
      <c r="E13344">
        <v>0.3</v>
      </c>
      <c r="F13344">
        <f t="shared" si="416"/>
        <v>1253.5229999999999</v>
      </c>
      <c r="G13344">
        <f t="shared" si="417"/>
        <v>2924.8869999999997</v>
      </c>
      <c r="H13344">
        <v>2</v>
      </c>
      <c r="I13344" s="17">
        <v>45250</v>
      </c>
      <c r="J13344" s="17">
        <v>45255</v>
      </c>
      <c r="K13344" t="s">
        <v>21</v>
      </c>
      <c r="L13344" t="s">
        <v>27</v>
      </c>
      <c r="M13344">
        <v>1011.36</v>
      </c>
      <c r="N13344" t="s">
        <v>39</v>
      </c>
    </row>
    <row r="13345" spans="1:14" ht="14.25" customHeight="1" x14ac:dyDescent="0.3">
      <c r="A13345" t="s">
        <v>11144</v>
      </c>
      <c r="B13345" t="s">
        <v>19</v>
      </c>
      <c r="C13345" t="s">
        <v>26</v>
      </c>
      <c r="D13345">
        <v>4183.49</v>
      </c>
      <c r="E13345">
        <v>0.21</v>
      </c>
      <c r="F13345">
        <f t="shared" si="416"/>
        <v>878.53289999999993</v>
      </c>
      <c r="G13345">
        <f t="shared" si="417"/>
        <v>3304.9570999999996</v>
      </c>
      <c r="H13345">
        <v>2</v>
      </c>
      <c r="I13345" s="17">
        <v>45227</v>
      </c>
      <c r="J13345" s="17">
        <v>45234</v>
      </c>
      <c r="K13345" t="s">
        <v>21</v>
      </c>
      <c r="L13345" t="s">
        <v>16</v>
      </c>
      <c r="M13345">
        <v>493.72</v>
      </c>
      <c r="N13345" t="s">
        <v>34</v>
      </c>
    </row>
    <row r="13346" spans="1:14" ht="14.25" customHeight="1" x14ac:dyDescent="0.3">
      <c r="A13346" t="s">
        <v>14843</v>
      </c>
      <c r="B13346" t="s">
        <v>19</v>
      </c>
      <c r="C13346" t="s">
        <v>36</v>
      </c>
      <c r="D13346">
        <v>4190.04</v>
      </c>
      <c r="E13346">
        <v>0.28999999999999998</v>
      </c>
      <c r="F13346">
        <f t="shared" si="416"/>
        <v>1215.1116</v>
      </c>
      <c r="G13346">
        <f t="shared" si="417"/>
        <v>2974.9283999999998</v>
      </c>
      <c r="H13346">
        <v>2</v>
      </c>
      <c r="I13346" s="17">
        <v>44948</v>
      </c>
      <c r="J13346" s="17">
        <v>44955</v>
      </c>
      <c r="K13346" t="s">
        <v>15</v>
      </c>
      <c r="L13346" t="s">
        <v>22</v>
      </c>
      <c r="M13346">
        <v>274.29000000000002</v>
      </c>
      <c r="N13346" t="s">
        <v>23</v>
      </c>
    </row>
    <row r="13347" spans="1:14" ht="14.25" customHeight="1" x14ac:dyDescent="0.3">
      <c r="A13347" t="s">
        <v>5864</v>
      </c>
      <c r="B13347" t="s">
        <v>19</v>
      </c>
      <c r="C13347" t="s">
        <v>33</v>
      </c>
      <c r="D13347">
        <v>4192.17</v>
      </c>
      <c r="E13347">
        <v>0.01</v>
      </c>
      <c r="F13347">
        <f t="shared" si="416"/>
        <v>41.921700000000001</v>
      </c>
      <c r="G13347">
        <f t="shared" si="417"/>
        <v>4150.2483000000002</v>
      </c>
      <c r="H13347">
        <v>2</v>
      </c>
      <c r="I13347" s="17">
        <v>45291</v>
      </c>
      <c r="J13347" s="17">
        <v>45298</v>
      </c>
      <c r="K13347" t="s">
        <v>15</v>
      </c>
      <c r="L13347" t="s">
        <v>22</v>
      </c>
      <c r="M13347">
        <v>983.29</v>
      </c>
      <c r="N13347" t="s">
        <v>39</v>
      </c>
    </row>
    <row r="13348" spans="1:14" ht="14.25" customHeight="1" x14ac:dyDescent="0.3">
      <c r="A13348" t="s">
        <v>9134</v>
      </c>
      <c r="B13348" t="s">
        <v>25</v>
      </c>
      <c r="C13348" t="s">
        <v>14</v>
      </c>
      <c r="D13348">
        <v>4194.38</v>
      </c>
      <c r="E13348">
        <v>0.39</v>
      </c>
      <c r="F13348">
        <f t="shared" si="416"/>
        <v>1635.8082000000002</v>
      </c>
      <c r="G13348">
        <f t="shared" si="417"/>
        <v>2558.5717999999997</v>
      </c>
      <c r="H13348">
        <v>2</v>
      </c>
      <c r="I13348" s="17">
        <v>45545</v>
      </c>
      <c r="J13348" s="17">
        <v>45550</v>
      </c>
      <c r="K13348" t="s">
        <v>21</v>
      </c>
      <c r="L13348" t="s">
        <v>27</v>
      </c>
      <c r="M13348">
        <v>373.89</v>
      </c>
      <c r="N13348" t="s">
        <v>17</v>
      </c>
    </row>
    <row r="13349" spans="1:14" ht="14.25" customHeight="1" x14ac:dyDescent="0.3">
      <c r="A13349" t="s">
        <v>5233</v>
      </c>
      <c r="B13349" t="s">
        <v>41</v>
      </c>
      <c r="C13349" t="s">
        <v>20</v>
      </c>
      <c r="D13349">
        <v>4194.4799999999996</v>
      </c>
      <c r="E13349">
        <v>0.39</v>
      </c>
      <c r="F13349">
        <f t="shared" si="416"/>
        <v>1635.8471999999999</v>
      </c>
      <c r="G13349">
        <f t="shared" si="417"/>
        <v>2558.6327999999994</v>
      </c>
      <c r="H13349">
        <v>2</v>
      </c>
      <c r="I13349" s="17">
        <v>45446</v>
      </c>
      <c r="J13349" s="17">
        <v>45447</v>
      </c>
      <c r="K13349" t="s">
        <v>21</v>
      </c>
      <c r="L13349" t="s">
        <v>22</v>
      </c>
      <c r="M13349">
        <v>801.01</v>
      </c>
      <c r="N13349" t="s">
        <v>34</v>
      </c>
    </row>
    <row r="13350" spans="1:14" ht="14.25" customHeight="1" x14ac:dyDescent="0.3">
      <c r="A13350" t="s">
        <v>949</v>
      </c>
      <c r="B13350" t="s">
        <v>41</v>
      </c>
      <c r="C13350" t="s">
        <v>14</v>
      </c>
      <c r="D13350">
        <v>4196.01</v>
      </c>
      <c r="E13350">
        <v>0.17</v>
      </c>
      <c r="F13350">
        <f t="shared" si="416"/>
        <v>713.32170000000008</v>
      </c>
      <c r="G13350">
        <f t="shared" si="417"/>
        <v>3482.6883000000003</v>
      </c>
      <c r="H13350">
        <v>2</v>
      </c>
      <c r="I13350" s="17">
        <v>45401</v>
      </c>
      <c r="J13350" s="17">
        <v>45405</v>
      </c>
      <c r="K13350" t="s">
        <v>15</v>
      </c>
      <c r="L13350" t="s">
        <v>16</v>
      </c>
      <c r="M13350">
        <v>456.82</v>
      </c>
      <c r="N13350" t="s">
        <v>23</v>
      </c>
    </row>
    <row r="13351" spans="1:14" ht="14.25" customHeight="1" x14ac:dyDescent="0.3">
      <c r="A13351" t="s">
        <v>14588</v>
      </c>
      <c r="B13351" t="s">
        <v>25</v>
      </c>
      <c r="C13351" t="s">
        <v>33</v>
      </c>
      <c r="D13351">
        <v>4201.0200000000004</v>
      </c>
      <c r="E13351">
        <v>0.1</v>
      </c>
      <c r="F13351">
        <f t="shared" si="416"/>
        <v>420.10200000000009</v>
      </c>
      <c r="G13351">
        <f t="shared" si="417"/>
        <v>3780.9180000000006</v>
      </c>
      <c r="H13351">
        <v>2</v>
      </c>
      <c r="I13351" s="17">
        <v>45361</v>
      </c>
      <c r="J13351" s="17">
        <v>45362</v>
      </c>
      <c r="K13351" t="s">
        <v>21</v>
      </c>
      <c r="L13351" t="s">
        <v>16</v>
      </c>
      <c r="M13351">
        <v>758.87</v>
      </c>
      <c r="N13351" t="s">
        <v>39</v>
      </c>
    </row>
    <row r="13352" spans="1:14" ht="14.25" customHeight="1" x14ac:dyDescent="0.3">
      <c r="A13352" t="s">
        <v>231</v>
      </c>
      <c r="B13352" t="s">
        <v>25</v>
      </c>
      <c r="C13352" t="s">
        <v>14</v>
      </c>
      <c r="D13352">
        <v>4203.78</v>
      </c>
      <c r="E13352">
        <v>0.38</v>
      </c>
      <c r="F13352">
        <f t="shared" si="416"/>
        <v>1597.4363999999998</v>
      </c>
      <c r="G13352">
        <f t="shared" si="417"/>
        <v>2606.3436000000002</v>
      </c>
      <c r="H13352">
        <v>2</v>
      </c>
      <c r="I13352" s="17">
        <v>45129</v>
      </c>
      <c r="J13352" s="17">
        <v>45135</v>
      </c>
      <c r="K13352" t="s">
        <v>21</v>
      </c>
      <c r="L13352" t="s">
        <v>27</v>
      </c>
      <c r="M13352">
        <v>451.8</v>
      </c>
      <c r="N13352" t="s">
        <v>23</v>
      </c>
    </row>
    <row r="13353" spans="1:14" ht="14.25" customHeight="1" x14ac:dyDescent="0.3">
      <c r="A13353" t="s">
        <v>7715</v>
      </c>
      <c r="B13353" t="s">
        <v>41</v>
      </c>
      <c r="C13353" t="s">
        <v>14</v>
      </c>
      <c r="D13353">
        <v>4208.1499999999996</v>
      </c>
      <c r="E13353">
        <v>0.27</v>
      </c>
      <c r="F13353">
        <f t="shared" si="416"/>
        <v>1136.2004999999999</v>
      </c>
      <c r="G13353">
        <f t="shared" si="417"/>
        <v>3071.9494999999997</v>
      </c>
      <c r="H13353">
        <v>2</v>
      </c>
      <c r="I13353" s="17">
        <v>45083</v>
      </c>
      <c r="J13353" s="17">
        <v>45089</v>
      </c>
      <c r="K13353" t="s">
        <v>31</v>
      </c>
      <c r="L13353" t="s">
        <v>22</v>
      </c>
      <c r="M13353">
        <v>455.11</v>
      </c>
      <c r="N13353" t="s">
        <v>23</v>
      </c>
    </row>
    <row r="13354" spans="1:14" ht="14.25" customHeight="1" x14ac:dyDescent="0.3">
      <c r="A13354" t="s">
        <v>6513</v>
      </c>
      <c r="B13354" t="s">
        <v>13</v>
      </c>
      <c r="C13354" t="s">
        <v>26</v>
      </c>
      <c r="D13354">
        <v>4212.04</v>
      </c>
      <c r="E13354">
        <v>0.23</v>
      </c>
      <c r="F13354">
        <f t="shared" si="416"/>
        <v>968.76920000000007</v>
      </c>
      <c r="G13354">
        <f t="shared" si="417"/>
        <v>3243.2707999999998</v>
      </c>
      <c r="H13354">
        <v>2</v>
      </c>
      <c r="I13354" s="17">
        <v>45295</v>
      </c>
      <c r="J13354" s="17">
        <v>45296</v>
      </c>
      <c r="K13354" t="s">
        <v>31</v>
      </c>
      <c r="L13354" t="s">
        <v>16</v>
      </c>
      <c r="M13354">
        <v>364.08</v>
      </c>
      <c r="N13354" t="s">
        <v>23</v>
      </c>
    </row>
    <row r="13355" spans="1:14" ht="14.25" customHeight="1" x14ac:dyDescent="0.3">
      <c r="A13355" t="s">
        <v>5487</v>
      </c>
      <c r="B13355" t="s">
        <v>25</v>
      </c>
      <c r="C13355" t="s">
        <v>33</v>
      </c>
      <c r="D13355">
        <v>4213.3900000000003</v>
      </c>
      <c r="E13355">
        <v>0.19</v>
      </c>
      <c r="F13355">
        <f t="shared" si="416"/>
        <v>800.54410000000007</v>
      </c>
      <c r="G13355">
        <f t="shared" si="417"/>
        <v>3412.8459000000003</v>
      </c>
      <c r="H13355">
        <v>2</v>
      </c>
      <c r="I13355" s="17">
        <v>45287</v>
      </c>
      <c r="J13355" s="17">
        <v>45288</v>
      </c>
      <c r="K13355" t="s">
        <v>21</v>
      </c>
      <c r="L13355" t="s">
        <v>22</v>
      </c>
      <c r="M13355">
        <v>671.65</v>
      </c>
      <c r="N13355" t="s">
        <v>34</v>
      </c>
    </row>
    <row r="13356" spans="1:14" ht="14.25" customHeight="1" x14ac:dyDescent="0.3">
      <c r="A13356" t="s">
        <v>4961</v>
      </c>
      <c r="B13356" t="s">
        <v>41</v>
      </c>
      <c r="C13356" t="s">
        <v>36</v>
      </c>
      <c r="D13356">
        <v>4215.6899999999996</v>
      </c>
      <c r="E13356">
        <v>0.47</v>
      </c>
      <c r="F13356">
        <f t="shared" si="416"/>
        <v>1981.3742999999997</v>
      </c>
      <c r="G13356">
        <f t="shared" si="417"/>
        <v>2234.3157000000001</v>
      </c>
      <c r="H13356">
        <v>2</v>
      </c>
      <c r="I13356" s="17">
        <v>45508</v>
      </c>
      <c r="J13356" s="17">
        <v>45511</v>
      </c>
      <c r="K13356" t="s">
        <v>21</v>
      </c>
      <c r="L13356" t="s">
        <v>22</v>
      </c>
      <c r="M13356">
        <v>464.19</v>
      </c>
      <c r="N13356" t="s">
        <v>48</v>
      </c>
    </row>
    <row r="13357" spans="1:14" ht="14.25" customHeight="1" x14ac:dyDescent="0.3">
      <c r="A13357" t="s">
        <v>5370</v>
      </c>
      <c r="B13357" t="s">
        <v>13</v>
      </c>
      <c r="C13357" t="s">
        <v>26</v>
      </c>
      <c r="D13357">
        <v>4218.0200000000004</v>
      </c>
      <c r="E13357">
        <v>0.12</v>
      </c>
      <c r="F13357">
        <f t="shared" si="416"/>
        <v>506.16240000000005</v>
      </c>
      <c r="G13357">
        <f t="shared" si="417"/>
        <v>3711.8576000000003</v>
      </c>
      <c r="H13357">
        <v>2</v>
      </c>
      <c r="I13357" s="17">
        <v>45289</v>
      </c>
      <c r="J13357" s="17">
        <v>45296</v>
      </c>
      <c r="K13357" t="s">
        <v>15</v>
      </c>
      <c r="L13357" t="s">
        <v>27</v>
      </c>
      <c r="M13357">
        <v>698.13</v>
      </c>
      <c r="N13357" t="s">
        <v>48</v>
      </c>
    </row>
    <row r="13358" spans="1:14" ht="14.25" customHeight="1" x14ac:dyDescent="0.3">
      <c r="A13358" t="s">
        <v>5060</v>
      </c>
      <c r="B13358" t="s">
        <v>13</v>
      </c>
      <c r="C13358" t="s">
        <v>20</v>
      </c>
      <c r="D13358">
        <v>4222.71</v>
      </c>
      <c r="E13358">
        <v>0.41</v>
      </c>
      <c r="F13358">
        <f t="shared" si="416"/>
        <v>1731.3110999999999</v>
      </c>
      <c r="G13358">
        <f t="shared" si="417"/>
        <v>2491.3989000000001</v>
      </c>
      <c r="H13358">
        <v>2</v>
      </c>
      <c r="I13358" s="17">
        <v>45599</v>
      </c>
      <c r="J13358" s="17">
        <v>45602</v>
      </c>
      <c r="K13358" t="s">
        <v>21</v>
      </c>
      <c r="L13358" t="s">
        <v>27</v>
      </c>
      <c r="M13358">
        <v>240.31</v>
      </c>
      <c r="N13358" t="s">
        <v>28</v>
      </c>
    </row>
    <row r="13359" spans="1:14" ht="14.25" customHeight="1" x14ac:dyDescent="0.3">
      <c r="A13359" t="s">
        <v>14627</v>
      </c>
      <c r="B13359" t="s">
        <v>19</v>
      </c>
      <c r="C13359" t="s">
        <v>26</v>
      </c>
      <c r="D13359">
        <v>4223.68</v>
      </c>
      <c r="E13359">
        <v>0.4</v>
      </c>
      <c r="F13359">
        <f t="shared" si="416"/>
        <v>1689.4720000000002</v>
      </c>
      <c r="G13359">
        <f t="shared" si="417"/>
        <v>2534.2080000000001</v>
      </c>
      <c r="H13359">
        <v>2</v>
      </c>
      <c r="I13359" s="17">
        <v>45044</v>
      </c>
      <c r="J13359" s="17">
        <v>45046</v>
      </c>
      <c r="K13359" t="s">
        <v>21</v>
      </c>
      <c r="L13359" t="s">
        <v>16</v>
      </c>
      <c r="M13359">
        <v>937.23</v>
      </c>
      <c r="N13359" t="s">
        <v>39</v>
      </c>
    </row>
    <row r="13360" spans="1:14" ht="14.25" customHeight="1" x14ac:dyDescent="0.3">
      <c r="A13360" t="s">
        <v>7142</v>
      </c>
      <c r="B13360" t="s">
        <v>19</v>
      </c>
      <c r="C13360" t="s">
        <v>26</v>
      </c>
      <c r="D13360">
        <v>4224.0200000000004</v>
      </c>
      <c r="E13360">
        <v>0.4</v>
      </c>
      <c r="F13360">
        <f t="shared" si="416"/>
        <v>1689.6080000000002</v>
      </c>
      <c r="G13360">
        <f t="shared" si="417"/>
        <v>2534.4120000000003</v>
      </c>
      <c r="H13360">
        <v>2</v>
      </c>
      <c r="I13360" s="17">
        <v>45209</v>
      </c>
      <c r="J13360" s="17">
        <v>45215</v>
      </c>
      <c r="K13360" t="s">
        <v>31</v>
      </c>
      <c r="L13360" t="s">
        <v>22</v>
      </c>
      <c r="M13360">
        <v>851.91</v>
      </c>
      <c r="N13360" t="s">
        <v>34</v>
      </c>
    </row>
    <row r="13361" spans="1:14" ht="14.25" customHeight="1" x14ac:dyDescent="0.3">
      <c r="A13361" t="s">
        <v>1917</v>
      </c>
      <c r="B13361" t="s">
        <v>25</v>
      </c>
      <c r="C13361" t="s">
        <v>26</v>
      </c>
      <c r="D13361">
        <v>4227</v>
      </c>
      <c r="E13361">
        <v>0.01</v>
      </c>
      <c r="F13361">
        <f t="shared" si="416"/>
        <v>42.27</v>
      </c>
      <c r="G13361">
        <f t="shared" si="417"/>
        <v>4184.7299999999996</v>
      </c>
      <c r="H13361">
        <v>2</v>
      </c>
      <c r="I13361" s="17">
        <v>44944</v>
      </c>
      <c r="J13361" s="17">
        <v>44946</v>
      </c>
      <c r="K13361" t="s">
        <v>21</v>
      </c>
      <c r="L13361" t="s">
        <v>27</v>
      </c>
      <c r="M13361">
        <v>993.36</v>
      </c>
      <c r="N13361" t="s">
        <v>34</v>
      </c>
    </row>
    <row r="13362" spans="1:14" ht="14.25" customHeight="1" x14ac:dyDescent="0.3">
      <c r="A13362" t="s">
        <v>7566</v>
      </c>
      <c r="B13362" t="s">
        <v>13</v>
      </c>
      <c r="C13362" t="s">
        <v>26</v>
      </c>
      <c r="D13362">
        <v>4227.84</v>
      </c>
      <c r="E13362">
        <v>0.15</v>
      </c>
      <c r="F13362">
        <f t="shared" si="416"/>
        <v>634.17600000000004</v>
      </c>
      <c r="G13362">
        <f t="shared" si="417"/>
        <v>3593.6640000000002</v>
      </c>
      <c r="H13362">
        <v>2</v>
      </c>
      <c r="I13362" s="17">
        <v>45211</v>
      </c>
      <c r="J13362" s="17">
        <v>45214</v>
      </c>
      <c r="K13362" t="s">
        <v>31</v>
      </c>
      <c r="L13362" t="s">
        <v>22</v>
      </c>
      <c r="M13362">
        <v>522.59</v>
      </c>
      <c r="N13362" t="s">
        <v>34</v>
      </c>
    </row>
    <row r="13363" spans="1:14" ht="14.25" customHeight="1" x14ac:dyDescent="0.3">
      <c r="A13363" t="s">
        <v>12250</v>
      </c>
      <c r="B13363" t="s">
        <v>19</v>
      </c>
      <c r="C13363" t="s">
        <v>26</v>
      </c>
      <c r="D13363">
        <v>4228.25</v>
      </c>
      <c r="E13363">
        <v>0.32</v>
      </c>
      <c r="F13363">
        <f t="shared" si="416"/>
        <v>1353.04</v>
      </c>
      <c r="G13363">
        <f t="shared" si="417"/>
        <v>2875.21</v>
      </c>
      <c r="H13363">
        <v>2</v>
      </c>
      <c r="I13363" s="17">
        <v>45547</v>
      </c>
      <c r="J13363" s="17">
        <v>45550</v>
      </c>
      <c r="K13363" t="s">
        <v>15</v>
      </c>
      <c r="L13363" t="s">
        <v>27</v>
      </c>
      <c r="M13363">
        <v>807.59</v>
      </c>
      <c r="N13363" t="s">
        <v>39</v>
      </c>
    </row>
    <row r="13364" spans="1:14" ht="14.25" customHeight="1" x14ac:dyDescent="0.3">
      <c r="A13364" t="s">
        <v>11001</v>
      </c>
      <c r="B13364" t="s">
        <v>19</v>
      </c>
      <c r="C13364" t="s">
        <v>14</v>
      </c>
      <c r="D13364">
        <v>4230.3500000000004</v>
      </c>
      <c r="E13364">
        <v>0.34</v>
      </c>
      <c r="F13364">
        <f t="shared" si="416"/>
        <v>1438.3190000000002</v>
      </c>
      <c r="G13364">
        <f t="shared" si="417"/>
        <v>2792.0309999999999</v>
      </c>
      <c r="H13364">
        <v>2</v>
      </c>
      <c r="I13364" s="17">
        <v>45309</v>
      </c>
      <c r="J13364" s="17">
        <v>45313</v>
      </c>
      <c r="K13364" t="s">
        <v>21</v>
      </c>
      <c r="L13364" t="s">
        <v>16</v>
      </c>
      <c r="M13364">
        <v>1011.55</v>
      </c>
      <c r="N13364" t="s">
        <v>34</v>
      </c>
    </row>
    <row r="13365" spans="1:14" ht="14.25" customHeight="1" x14ac:dyDescent="0.3">
      <c r="A13365" t="s">
        <v>3385</v>
      </c>
      <c r="B13365" t="s">
        <v>25</v>
      </c>
      <c r="C13365" t="s">
        <v>26</v>
      </c>
      <c r="D13365">
        <v>4230.37</v>
      </c>
      <c r="E13365">
        <v>0.22</v>
      </c>
      <c r="F13365">
        <f t="shared" si="416"/>
        <v>930.68139999999994</v>
      </c>
      <c r="G13365">
        <f t="shared" si="417"/>
        <v>3299.6886</v>
      </c>
      <c r="H13365">
        <v>2</v>
      </c>
      <c r="I13365" s="17">
        <v>45110</v>
      </c>
      <c r="J13365" s="17">
        <v>45114</v>
      </c>
      <c r="K13365" t="s">
        <v>15</v>
      </c>
      <c r="L13365" t="s">
        <v>22</v>
      </c>
      <c r="M13365">
        <v>1211.54</v>
      </c>
      <c r="N13365" t="s">
        <v>17</v>
      </c>
    </row>
    <row r="13366" spans="1:14" ht="14.25" customHeight="1" x14ac:dyDescent="0.3">
      <c r="A13366" t="s">
        <v>476</v>
      </c>
      <c r="B13366" t="s">
        <v>19</v>
      </c>
      <c r="C13366" t="s">
        <v>20</v>
      </c>
      <c r="D13366">
        <v>4231.32</v>
      </c>
      <c r="E13366">
        <v>0.43</v>
      </c>
      <c r="F13366">
        <f t="shared" si="416"/>
        <v>1819.4675999999999</v>
      </c>
      <c r="G13366">
        <f t="shared" si="417"/>
        <v>2411.8523999999998</v>
      </c>
      <c r="H13366">
        <v>2</v>
      </c>
      <c r="I13366" s="17">
        <v>45526</v>
      </c>
      <c r="J13366" s="17">
        <v>45529</v>
      </c>
      <c r="K13366" t="s">
        <v>31</v>
      </c>
      <c r="L13366" t="s">
        <v>27</v>
      </c>
      <c r="M13366">
        <v>416.16</v>
      </c>
      <c r="N13366" t="s">
        <v>17</v>
      </c>
    </row>
    <row r="13367" spans="1:14" ht="14.25" customHeight="1" x14ac:dyDescent="0.3">
      <c r="A13367" t="s">
        <v>12022</v>
      </c>
      <c r="B13367" t="s">
        <v>19</v>
      </c>
      <c r="C13367" t="s">
        <v>36</v>
      </c>
      <c r="D13367">
        <v>4236.0200000000004</v>
      </c>
      <c r="E13367">
        <v>0.16</v>
      </c>
      <c r="F13367">
        <f t="shared" si="416"/>
        <v>677.7632000000001</v>
      </c>
      <c r="G13367">
        <f t="shared" si="417"/>
        <v>3558.2568000000001</v>
      </c>
      <c r="H13367">
        <v>2</v>
      </c>
      <c r="I13367" s="17">
        <v>45136</v>
      </c>
      <c r="J13367" s="17">
        <v>45140</v>
      </c>
      <c r="K13367" t="s">
        <v>15</v>
      </c>
      <c r="L13367" t="s">
        <v>22</v>
      </c>
      <c r="M13367">
        <v>782.35</v>
      </c>
      <c r="N13367" t="s">
        <v>39</v>
      </c>
    </row>
    <row r="13368" spans="1:14" ht="14.25" customHeight="1" x14ac:dyDescent="0.3">
      <c r="A13368" t="s">
        <v>10790</v>
      </c>
      <c r="B13368" t="s">
        <v>19</v>
      </c>
      <c r="C13368" t="s">
        <v>33</v>
      </c>
      <c r="D13368">
        <v>4238.21</v>
      </c>
      <c r="E13368">
        <v>7.0000000000000007E-2</v>
      </c>
      <c r="F13368">
        <f t="shared" si="416"/>
        <v>296.67470000000003</v>
      </c>
      <c r="G13368">
        <f t="shared" si="417"/>
        <v>3941.5353</v>
      </c>
      <c r="H13368">
        <v>2</v>
      </c>
      <c r="I13368" s="17">
        <v>45255</v>
      </c>
      <c r="J13368" s="17">
        <v>45261</v>
      </c>
      <c r="K13368" t="s">
        <v>15</v>
      </c>
      <c r="L13368" t="s">
        <v>27</v>
      </c>
      <c r="M13368">
        <v>218.26</v>
      </c>
      <c r="N13368" t="s">
        <v>28</v>
      </c>
    </row>
    <row r="13369" spans="1:14" ht="14.25" customHeight="1" x14ac:dyDescent="0.3">
      <c r="A13369" t="s">
        <v>13157</v>
      </c>
      <c r="B13369" t="s">
        <v>25</v>
      </c>
      <c r="C13369" t="s">
        <v>14</v>
      </c>
      <c r="D13369">
        <v>4238.26</v>
      </c>
      <c r="E13369">
        <v>0.01</v>
      </c>
      <c r="F13369">
        <f t="shared" si="416"/>
        <v>42.382600000000004</v>
      </c>
      <c r="G13369">
        <f t="shared" si="417"/>
        <v>4195.8774000000003</v>
      </c>
      <c r="H13369">
        <v>2</v>
      </c>
      <c r="I13369" s="17">
        <v>45417</v>
      </c>
      <c r="J13369" s="17">
        <v>45421</v>
      </c>
      <c r="K13369" t="s">
        <v>15</v>
      </c>
      <c r="L13369" t="s">
        <v>16</v>
      </c>
      <c r="M13369">
        <v>614.33000000000004</v>
      </c>
      <c r="N13369" t="s">
        <v>34</v>
      </c>
    </row>
    <row r="13370" spans="1:14" ht="14.25" customHeight="1" x14ac:dyDescent="0.3">
      <c r="A13370" t="s">
        <v>143</v>
      </c>
      <c r="B13370" t="s">
        <v>19</v>
      </c>
      <c r="C13370" t="s">
        <v>20</v>
      </c>
      <c r="D13370">
        <v>4241.1499999999996</v>
      </c>
      <c r="E13370">
        <v>0.41</v>
      </c>
      <c r="F13370">
        <f t="shared" si="416"/>
        <v>1738.8714999999997</v>
      </c>
      <c r="G13370">
        <f t="shared" si="417"/>
        <v>2502.2784999999999</v>
      </c>
      <c r="H13370">
        <v>2</v>
      </c>
      <c r="I13370" s="17">
        <v>45486</v>
      </c>
      <c r="J13370" s="17">
        <v>45487</v>
      </c>
      <c r="K13370" t="s">
        <v>15</v>
      </c>
      <c r="L13370" t="s">
        <v>22</v>
      </c>
      <c r="M13370">
        <v>1168.31</v>
      </c>
      <c r="N13370" t="s">
        <v>17</v>
      </c>
    </row>
    <row r="13371" spans="1:14" ht="14.25" customHeight="1" x14ac:dyDescent="0.3">
      <c r="A13371" t="s">
        <v>10965</v>
      </c>
      <c r="B13371" t="s">
        <v>19</v>
      </c>
      <c r="C13371" t="s">
        <v>14</v>
      </c>
      <c r="D13371">
        <v>4246.3100000000004</v>
      </c>
      <c r="E13371">
        <v>0.5</v>
      </c>
      <c r="F13371">
        <f t="shared" si="416"/>
        <v>2123.1550000000002</v>
      </c>
      <c r="G13371">
        <f t="shared" si="417"/>
        <v>2123.1550000000002</v>
      </c>
      <c r="H13371">
        <v>2</v>
      </c>
      <c r="I13371" s="17">
        <v>45281</v>
      </c>
      <c r="J13371" s="17">
        <v>45288</v>
      </c>
      <c r="K13371" t="s">
        <v>15</v>
      </c>
      <c r="L13371" t="s">
        <v>22</v>
      </c>
      <c r="M13371">
        <v>1048.46</v>
      </c>
      <c r="N13371" t="s">
        <v>23</v>
      </c>
    </row>
    <row r="13372" spans="1:14" ht="14.25" customHeight="1" x14ac:dyDescent="0.3">
      <c r="A13372" t="s">
        <v>12045</v>
      </c>
      <c r="B13372" t="s">
        <v>19</v>
      </c>
      <c r="C13372" t="s">
        <v>20</v>
      </c>
      <c r="D13372">
        <v>4246.8900000000003</v>
      </c>
      <c r="E13372">
        <v>0.02</v>
      </c>
      <c r="F13372">
        <f t="shared" si="416"/>
        <v>84.93780000000001</v>
      </c>
      <c r="G13372">
        <f t="shared" si="417"/>
        <v>4161.9522000000006</v>
      </c>
      <c r="H13372">
        <v>2</v>
      </c>
      <c r="I13372" s="17">
        <v>45576</v>
      </c>
      <c r="J13372" s="17">
        <v>45579</v>
      </c>
      <c r="K13372" t="s">
        <v>31</v>
      </c>
      <c r="L13372" t="s">
        <v>27</v>
      </c>
      <c r="M13372">
        <v>839.92</v>
      </c>
      <c r="N13372" t="s">
        <v>34</v>
      </c>
    </row>
    <row r="13373" spans="1:14" ht="14.25" customHeight="1" x14ac:dyDescent="0.3">
      <c r="A13373" t="s">
        <v>12199</v>
      </c>
      <c r="B13373" t="s">
        <v>25</v>
      </c>
      <c r="C13373" t="s">
        <v>26</v>
      </c>
      <c r="D13373">
        <v>4247.47</v>
      </c>
      <c r="E13373">
        <v>0.4</v>
      </c>
      <c r="F13373">
        <f t="shared" si="416"/>
        <v>1698.9880000000003</v>
      </c>
      <c r="G13373">
        <f t="shared" si="417"/>
        <v>2548.482</v>
      </c>
      <c r="H13373">
        <v>2</v>
      </c>
      <c r="I13373" s="17">
        <v>45311</v>
      </c>
      <c r="J13373" s="17">
        <v>45313</v>
      </c>
      <c r="K13373" t="s">
        <v>15</v>
      </c>
      <c r="L13373" t="s">
        <v>22</v>
      </c>
      <c r="M13373">
        <v>446.49</v>
      </c>
      <c r="N13373" t="s">
        <v>23</v>
      </c>
    </row>
    <row r="13374" spans="1:14" ht="14.25" customHeight="1" x14ac:dyDescent="0.3">
      <c r="A13374" t="s">
        <v>6613</v>
      </c>
      <c r="B13374" t="s">
        <v>19</v>
      </c>
      <c r="C13374" t="s">
        <v>33</v>
      </c>
      <c r="D13374">
        <v>4247.6099999999997</v>
      </c>
      <c r="E13374">
        <v>0.31</v>
      </c>
      <c r="F13374">
        <f t="shared" si="416"/>
        <v>1316.7591</v>
      </c>
      <c r="G13374">
        <f t="shared" si="417"/>
        <v>2930.8508999999995</v>
      </c>
      <c r="H13374">
        <v>2</v>
      </c>
      <c r="I13374" s="17">
        <v>45491</v>
      </c>
      <c r="J13374" s="17">
        <v>45497</v>
      </c>
      <c r="K13374" t="s">
        <v>21</v>
      </c>
      <c r="L13374" t="s">
        <v>27</v>
      </c>
      <c r="M13374">
        <v>324.42</v>
      </c>
      <c r="N13374" t="s">
        <v>34</v>
      </c>
    </row>
    <row r="13375" spans="1:14" ht="14.25" customHeight="1" x14ac:dyDescent="0.3">
      <c r="A13375" t="s">
        <v>8507</v>
      </c>
      <c r="B13375" t="s">
        <v>25</v>
      </c>
      <c r="C13375" t="s">
        <v>20</v>
      </c>
      <c r="D13375">
        <v>4250.7</v>
      </c>
      <c r="E13375">
        <v>0.2</v>
      </c>
      <c r="F13375">
        <f t="shared" si="416"/>
        <v>850.14</v>
      </c>
      <c r="G13375">
        <f t="shared" si="417"/>
        <v>3400.56</v>
      </c>
      <c r="H13375">
        <v>2</v>
      </c>
      <c r="I13375" s="17">
        <v>45164</v>
      </c>
      <c r="J13375" s="17">
        <v>45170</v>
      </c>
      <c r="K13375" t="s">
        <v>31</v>
      </c>
      <c r="L13375" t="s">
        <v>22</v>
      </c>
      <c r="M13375">
        <v>1039.1400000000001</v>
      </c>
      <c r="N13375" t="s">
        <v>17</v>
      </c>
    </row>
    <row r="13376" spans="1:14" ht="14.25" customHeight="1" x14ac:dyDescent="0.3">
      <c r="A13376" t="s">
        <v>1821</v>
      </c>
      <c r="B13376" t="s">
        <v>25</v>
      </c>
      <c r="C13376" t="s">
        <v>33</v>
      </c>
      <c r="D13376">
        <v>4251.46</v>
      </c>
      <c r="E13376">
        <v>0.37</v>
      </c>
      <c r="F13376">
        <f t="shared" si="416"/>
        <v>1573.0401999999999</v>
      </c>
      <c r="G13376">
        <f t="shared" si="417"/>
        <v>2678.4198000000001</v>
      </c>
      <c r="H13376">
        <v>2</v>
      </c>
      <c r="I13376" s="17">
        <v>45574</v>
      </c>
      <c r="J13376" s="17">
        <v>45575</v>
      </c>
      <c r="K13376" t="s">
        <v>21</v>
      </c>
      <c r="L13376" t="s">
        <v>16</v>
      </c>
      <c r="M13376">
        <v>716.95</v>
      </c>
      <c r="N13376" t="s">
        <v>23</v>
      </c>
    </row>
    <row r="13377" spans="1:14" ht="14.25" customHeight="1" x14ac:dyDescent="0.3">
      <c r="A13377" t="s">
        <v>6016</v>
      </c>
      <c r="B13377" t="s">
        <v>41</v>
      </c>
      <c r="C13377" t="s">
        <v>36</v>
      </c>
      <c r="D13377">
        <v>4254.92</v>
      </c>
      <c r="E13377">
        <v>0.42</v>
      </c>
      <c r="F13377">
        <f t="shared" si="416"/>
        <v>1787.0663999999999</v>
      </c>
      <c r="G13377">
        <f t="shared" si="417"/>
        <v>2467.8536000000004</v>
      </c>
      <c r="H13377">
        <v>2</v>
      </c>
      <c r="I13377" s="17">
        <v>45589</v>
      </c>
      <c r="J13377" s="17">
        <v>45593</v>
      </c>
      <c r="K13377" t="s">
        <v>31</v>
      </c>
      <c r="L13377" t="s">
        <v>27</v>
      </c>
      <c r="M13377">
        <v>900.56</v>
      </c>
      <c r="N13377" t="s">
        <v>48</v>
      </c>
    </row>
    <row r="13378" spans="1:14" ht="14.25" customHeight="1" x14ac:dyDescent="0.3">
      <c r="A13378" t="s">
        <v>6753</v>
      </c>
      <c r="B13378" t="s">
        <v>19</v>
      </c>
      <c r="C13378" t="s">
        <v>14</v>
      </c>
      <c r="D13378">
        <v>4256.3599999999997</v>
      </c>
      <c r="E13378">
        <v>0.14000000000000001</v>
      </c>
      <c r="F13378">
        <f t="shared" ref="F13378:F13441" si="418">D13378*E13378</f>
        <v>595.8904</v>
      </c>
      <c r="G13378">
        <f t="shared" ref="G13378:G13441" si="419">D13378-F13378</f>
        <v>3660.4695999999994</v>
      </c>
      <c r="H13378">
        <v>2</v>
      </c>
      <c r="I13378" s="17">
        <v>45181</v>
      </c>
      <c r="J13378" s="17">
        <v>45185</v>
      </c>
      <c r="K13378" t="s">
        <v>21</v>
      </c>
      <c r="L13378" t="s">
        <v>22</v>
      </c>
      <c r="M13378">
        <v>1249.97</v>
      </c>
      <c r="N13378" t="s">
        <v>28</v>
      </c>
    </row>
    <row r="13379" spans="1:14" ht="14.25" customHeight="1" x14ac:dyDescent="0.3">
      <c r="A13379" t="s">
        <v>14288</v>
      </c>
      <c r="B13379" t="s">
        <v>25</v>
      </c>
      <c r="C13379" t="s">
        <v>20</v>
      </c>
      <c r="D13379">
        <v>4257.59</v>
      </c>
      <c r="E13379">
        <v>0.43</v>
      </c>
      <c r="F13379">
        <f t="shared" si="418"/>
        <v>1830.7637</v>
      </c>
      <c r="G13379">
        <f t="shared" si="419"/>
        <v>2426.8263000000002</v>
      </c>
      <c r="H13379">
        <v>2</v>
      </c>
      <c r="I13379" s="17">
        <v>45600</v>
      </c>
      <c r="J13379" s="17">
        <v>45606</v>
      </c>
      <c r="K13379" t="s">
        <v>31</v>
      </c>
      <c r="L13379" t="s">
        <v>22</v>
      </c>
      <c r="M13379">
        <v>664.6</v>
      </c>
      <c r="N13379" t="s">
        <v>28</v>
      </c>
    </row>
    <row r="13380" spans="1:14" ht="14.25" customHeight="1" x14ac:dyDescent="0.3">
      <c r="A13380" t="s">
        <v>14385</v>
      </c>
      <c r="B13380" t="s">
        <v>19</v>
      </c>
      <c r="C13380" t="s">
        <v>26</v>
      </c>
      <c r="D13380">
        <v>4260.1099999999997</v>
      </c>
      <c r="E13380">
        <v>0.22</v>
      </c>
      <c r="F13380">
        <f t="shared" si="418"/>
        <v>937.22419999999988</v>
      </c>
      <c r="G13380">
        <f t="shared" si="419"/>
        <v>3322.8858</v>
      </c>
      <c r="H13380">
        <v>2</v>
      </c>
      <c r="I13380" s="17">
        <v>44998</v>
      </c>
      <c r="J13380" s="17">
        <v>45002</v>
      </c>
      <c r="K13380" t="s">
        <v>15</v>
      </c>
      <c r="L13380" t="s">
        <v>16</v>
      </c>
      <c r="M13380">
        <v>749.05</v>
      </c>
      <c r="N13380" t="s">
        <v>39</v>
      </c>
    </row>
    <row r="13381" spans="1:14" ht="14.25" customHeight="1" x14ac:dyDescent="0.3">
      <c r="A13381" t="s">
        <v>5301</v>
      </c>
      <c r="B13381" t="s">
        <v>25</v>
      </c>
      <c r="C13381" t="s">
        <v>20</v>
      </c>
      <c r="D13381">
        <v>4261.9399999999996</v>
      </c>
      <c r="E13381">
        <v>0.35</v>
      </c>
      <c r="F13381">
        <f t="shared" si="418"/>
        <v>1491.6789999999999</v>
      </c>
      <c r="G13381">
        <f t="shared" si="419"/>
        <v>2770.2609999999995</v>
      </c>
      <c r="H13381">
        <v>2</v>
      </c>
      <c r="I13381" s="17">
        <v>45621</v>
      </c>
      <c r="J13381" s="17">
        <v>45627</v>
      </c>
      <c r="K13381" t="s">
        <v>15</v>
      </c>
      <c r="L13381" t="s">
        <v>27</v>
      </c>
      <c r="M13381">
        <v>273.45999999999998</v>
      </c>
      <c r="N13381" t="s">
        <v>23</v>
      </c>
    </row>
    <row r="13382" spans="1:14" ht="14.25" customHeight="1" x14ac:dyDescent="0.3">
      <c r="A13382" t="s">
        <v>1466</v>
      </c>
      <c r="B13382" t="s">
        <v>19</v>
      </c>
      <c r="C13382" t="s">
        <v>26</v>
      </c>
      <c r="D13382">
        <v>4262.12</v>
      </c>
      <c r="E13382">
        <v>0.41</v>
      </c>
      <c r="F13382">
        <f t="shared" si="418"/>
        <v>1747.4691999999998</v>
      </c>
      <c r="G13382">
        <f t="shared" si="419"/>
        <v>2514.6508000000003</v>
      </c>
      <c r="H13382">
        <v>2</v>
      </c>
      <c r="I13382" s="17">
        <v>45353</v>
      </c>
      <c r="J13382" s="17">
        <v>45360</v>
      </c>
      <c r="K13382" t="s">
        <v>15</v>
      </c>
      <c r="L13382" t="s">
        <v>27</v>
      </c>
      <c r="M13382">
        <v>221.32</v>
      </c>
      <c r="N13382" t="s">
        <v>17</v>
      </c>
    </row>
    <row r="13383" spans="1:14" ht="14.25" customHeight="1" x14ac:dyDescent="0.3">
      <c r="A13383" t="s">
        <v>14674</v>
      </c>
      <c r="B13383" t="s">
        <v>19</v>
      </c>
      <c r="C13383" t="s">
        <v>20</v>
      </c>
      <c r="D13383">
        <v>4265.67</v>
      </c>
      <c r="E13383">
        <v>0.17</v>
      </c>
      <c r="F13383">
        <f t="shared" si="418"/>
        <v>725.16390000000001</v>
      </c>
      <c r="G13383">
        <f t="shared" si="419"/>
        <v>3540.5061000000001</v>
      </c>
      <c r="H13383">
        <v>2</v>
      </c>
      <c r="I13383" s="17">
        <v>45468</v>
      </c>
      <c r="J13383" s="17">
        <v>45469</v>
      </c>
      <c r="K13383" t="s">
        <v>31</v>
      </c>
      <c r="L13383" t="s">
        <v>27</v>
      </c>
      <c r="M13383">
        <v>659.89</v>
      </c>
      <c r="N13383" t="s">
        <v>34</v>
      </c>
    </row>
    <row r="13384" spans="1:14" ht="14.25" customHeight="1" x14ac:dyDescent="0.3">
      <c r="A13384" t="s">
        <v>1463</v>
      </c>
      <c r="B13384" t="s">
        <v>25</v>
      </c>
      <c r="C13384" t="s">
        <v>26</v>
      </c>
      <c r="D13384">
        <v>4265.74</v>
      </c>
      <c r="E13384">
        <v>0.01</v>
      </c>
      <c r="F13384">
        <f t="shared" si="418"/>
        <v>42.657399999999996</v>
      </c>
      <c r="G13384">
        <f t="shared" si="419"/>
        <v>4223.0825999999997</v>
      </c>
      <c r="H13384">
        <v>2</v>
      </c>
      <c r="I13384" s="17">
        <v>44929</v>
      </c>
      <c r="J13384" s="17">
        <v>44935</v>
      </c>
      <c r="K13384" t="s">
        <v>21</v>
      </c>
      <c r="L13384" t="s">
        <v>27</v>
      </c>
      <c r="M13384">
        <v>582.12</v>
      </c>
      <c r="N13384" t="s">
        <v>39</v>
      </c>
    </row>
    <row r="13385" spans="1:14" ht="14.25" customHeight="1" x14ac:dyDescent="0.3">
      <c r="A13385" t="s">
        <v>10647</v>
      </c>
      <c r="B13385" t="s">
        <v>41</v>
      </c>
      <c r="C13385" t="s">
        <v>36</v>
      </c>
      <c r="D13385">
        <v>4267.74</v>
      </c>
      <c r="E13385">
        <v>0.36</v>
      </c>
      <c r="F13385">
        <f t="shared" si="418"/>
        <v>1536.3863999999999</v>
      </c>
      <c r="G13385">
        <f t="shared" si="419"/>
        <v>2731.3535999999999</v>
      </c>
      <c r="H13385">
        <v>2</v>
      </c>
      <c r="I13385" s="17">
        <v>45541</v>
      </c>
      <c r="J13385" s="17">
        <v>45546</v>
      </c>
      <c r="K13385" t="s">
        <v>31</v>
      </c>
      <c r="L13385" t="s">
        <v>16</v>
      </c>
      <c r="M13385">
        <v>468.31</v>
      </c>
      <c r="N13385" t="s">
        <v>23</v>
      </c>
    </row>
    <row r="13386" spans="1:14" ht="14.25" customHeight="1" x14ac:dyDescent="0.3">
      <c r="A13386" t="s">
        <v>6710</v>
      </c>
      <c r="B13386" t="s">
        <v>25</v>
      </c>
      <c r="C13386" t="s">
        <v>36</v>
      </c>
      <c r="D13386">
        <v>4269.6000000000004</v>
      </c>
      <c r="E13386">
        <v>0.25</v>
      </c>
      <c r="F13386">
        <f t="shared" si="418"/>
        <v>1067.4000000000001</v>
      </c>
      <c r="G13386">
        <f t="shared" si="419"/>
        <v>3202.2000000000003</v>
      </c>
      <c r="H13386">
        <v>2</v>
      </c>
      <c r="I13386" s="17">
        <v>45237</v>
      </c>
      <c r="J13386" s="17">
        <v>45240</v>
      </c>
      <c r="K13386" t="s">
        <v>31</v>
      </c>
      <c r="L13386" t="s">
        <v>27</v>
      </c>
      <c r="M13386">
        <v>1027.97</v>
      </c>
      <c r="N13386" t="s">
        <v>23</v>
      </c>
    </row>
    <row r="13387" spans="1:14" ht="14.25" customHeight="1" x14ac:dyDescent="0.3">
      <c r="A13387" t="s">
        <v>11225</v>
      </c>
      <c r="B13387" t="s">
        <v>41</v>
      </c>
      <c r="C13387" t="s">
        <v>20</v>
      </c>
      <c r="D13387">
        <v>4270.83</v>
      </c>
      <c r="E13387">
        <v>0.38</v>
      </c>
      <c r="F13387">
        <f t="shared" si="418"/>
        <v>1622.9154000000001</v>
      </c>
      <c r="G13387">
        <f t="shared" si="419"/>
        <v>2647.9146000000001</v>
      </c>
      <c r="H13387">
        <v>2</v>
      </c>
      <c r="I13387" s="17">
        <v>44984</v>
      </c>
      <c r="J13387" s="17">
        <v>44991</v>
      </c>
      <c r="K13387" t="s">
        <v>31</v>
      </c>
      <c r="L13387" t="s">
        <v>27</v>
      </c>
      <c r="M13387">
        <v>826.96</v>
      </c>
      <c r="N13387" t="s">
        <v>28</v>
      </c>
    </row>
    <row r="13388" spans="1:14" ht="14.25" customHeight="1" x14ac:dyDescent="0.3">
      <c r="A13388" t="s">
        <v>11511</v>
      </c>
      <c r="B13388" t="s">
        <v>25</v>
      </c>
      <c r="C13388" t="s">
        <v>20</v>
      </c>
      <c r="D13388">
        <v>4272.72</v>
      </c>
      <c r="E13388">
        <v>0.23</v>
      </c>
      <c r="F13388">
        <f t="shared" si="418"/>
        <v>982.7256000000001</v>
      </c>
      <c r="G13388">
        <f t="shared" si="419"/>
        <v>3289.9944</v>
      </c>
      <c r="H13388">
        <v>2</v>
      </c>
      <c r="I13388" s="17">
        <v>44957</v>
      </c>
      <c r="J13388" s="17">
        <v>44959</v>
      </c>
      <c r="K13388" t="s">
        <v>15</v>
      </c>
      <c r="L13388" t="s">
        <v>27</v>
      </c>
      <c r="M13388">
        <v>288.91000000000003</v>
      </c>
      <c r="N13388" t="s">
        <v>39</v>
      </c>
    </row>
    <row r="13389" spans="1:14" ht="14.25" customHeight="1" x14ac:dyDescent="0.3">
      <c r="A13389" t="s">
        <v>10178</v>
      </c>
      <c r="B13389" t="s">
        <v>13</v>
      </c>
      <c r="C13389" t="s">
        <v>36</v>
      </c>
      <c r="D13389">
        <v>4273.4399999999996</v>
      </c>
      <c r="E13389">
        <v>0.36</v>
      </c>
      <c r="F13389">
        <f t="shared" si="418"/>
        <v>1538.4383999999998</v>
      </c>
      <c r="G13389">
        <f t="shared" si="419"/>
        <v>2735.0015999999996</v>
      </c>
      <c r="H13389">
        <v>2</v>
      </c>
      <c r="I13389" s="17">
        <v>45334</v>
      </c>
      <c r="J13389" s="17">
        <v>45337</v>
      </c>
      <c r="K13389" t="s">
        <v>15</v>
      </c>
      <c r="L13389" t="s">
        <v>27</v>
      </c>
      <c r="M13389">
        <v>449.11</v>
      </c>
      <c r="N13389" t="s">
        <v>28</v>
      </c>
    </row>
    <row r="13390" spans="1:14" ht="14.25" customHeight="1" x14ac:dyDescent="0.3">
      <c r="A13390" t="s">
        <v>15006</v>
      </c>
      <c r="B13390" t="s">
        <v>19</v>
      </c>
      <c r="C13390" t="s">
        <v>36</v>
      </c>
      <c r="D13390">
        <v>4274.3</v>
      </c>
      <c r="E13390">
        <v>0.1</v>
      </c>
      <c r="F13390">
        <f t="shared" si="418"/>
        <v>427.43000000000006</v>
      </c>
      <c r="G13390">
        <f t="shared" si="419"/>
        <v>3846.87</v>
      </c>
      <c r="H13390">
        <v>2</v>
      </c>
      <c r="I13390" s="17">
        <v>45212</v>
      </c>
      <c r="J13390" s="17">
        <v>45215</v>
      </c>
      <c r="K13390" t="s">
        <v>21</v>
      </c>
      <c r="L13390" t="s">
        <v>16</v>
      </c>
      <c r="M13390">
        <v>443.29</v>
      </c>
      <c r="N13390" t="s">
        <v>23</v>
      </c>
    </row>
    <row r="13391" spans="1:14" ht="14.25" customHeight="1" x14ac:dyDescent="0.3">
      <c r="A13391" t="s">
        <v>2761</v>
      </c>
      <c r="B13391" t="s">
        <v>13</v>
      </c>
      <c r="C13391" t="s">
        <v>26</v>
      </c>
      <c r="D13391">
        <v>4275.8999999999996</v>
      </c>
      <c r="E13391">
        <v>0.16</v>
      </c>
      <c r="F13391">
        <f t="shared" si="418"/>
        <v>684.14400000000001</v>
      </c>
      <c r="G13391">
        <f t="shared" si="419"/>
        <v>3591.7559999999994</v>
      </c>
      <c r="H13391">
        <v>2</v>
      </c>
      <c r="I13391" s="17">
        <v>45448</v>
      </c>
      <c r="J13391" s="17">
        <v>45455</v>
      </c>
      <c r="K13391" t="s">
        <v>31</v>
      </c>
      <c r="L13391" t="s">
        <v>22</v>
      </c>
      <c r="M13391">
        <v>1203.1500000000001</v>
      </c>
      <c r="N13391" t="s">
        <v>48</v>
      </c>
    </row>
    <row r="13392" spans="1:14" ht="14.25" customHeight="1" x14ac:dyDescent="0.3">
      <c r="A13392" t="s">
        <v>7224</v>
      </c>
      <c r="B13392" t="s">
        <v>41</v>
      </c>
      <c r="C13392" t="s">
        <v>36</v>
      </c>
      <c r="D13392">
        <v>4278.8900000000003</v>
      </c>
      <c r="E13392">
        <v>0.26</v>
      </c>
      <c r="F13392">
        <f t="shared" si="418"/>
        <v>1112.5114000000001</v>
      </c>
      <c r="G13392">
        <f t="shared" si="419"/>
        <v>3166.3786</v>
      </c>
      <c r="H13392">
        <v>2</v>
      </c>
      <c r="I13392" s="17">
        <v>45640</v>
      </c>
      <c r="J13392" s="17">
        <v>45641</v>
      </c>
      <c r="K13392" t="s">
        <v>15</v>
      </c>
      <c r="L13392" t="s">
        <v>22</v>
      </c>
      <c r="M13392">
        <v>315.41000000000003</v>
      </c>
      <c r="N13392" t="s">
        <v>28</v>
      </c>
    </row>
    <row r="13393" spans="1:14" ht="14.25" customHeight="1" x14ac:dyDescent="0.3">
      <c r="A13393" t="s">
        <v>4868</v>
      </c>
      <c r="B13393" t="s">
        <v>41</v>
      </c>
      <c r="C13393" t="s">
        <v>14</v>
      </c>
      <c r="D13393">
        <v>4282.66</v>
      </c>
      <c r="E13393">
        <v>0.35</v>
      </c>
      <c r="F13393">
        <f t="shared" si="418"/>
        <v>1498.9309999999998</v>
      </c>
      <c r="G13393">
        <f t="shared" si="419"/>
        <v>2783.7290000000003</v>
      </c>
      <c r="H13393">
        <v>2</v>
      </c>
      <c r="I13393" s="17">
        <v>45030</v>
      </c>
      <c r="J13393" s="17">
        <v>45032</v>
      </c>
      <c r="K13393" t="s">
        <v>21</v>
      </c>
      <c r="L13393" t="s">
        <v>16</v>
      </c>
      <c r="M13393">
        <v>248.94</v>
      </c>
      <c r="N13393" t="s">
        <v>39</v>
      </c>
    </row>
    <row r="13394" spans="1:14" ht="14.25" customHeight="1" x14ac:dyDescent="0.3">
      <c r="A13394" t="s">
        <v>3306</v>
      </c>
      <c r="B13394" t="s">
        <v>13</v>
      </c>
      <c r="C13394" t="s">
        <v>26</v>
      </c>
      <c r="D13394">
        <v>4288.6000000000004</v>
      </c>
      <c r="E13394">
        <v>0.32</v>
      </c>
      <c r="F13394">
        <f t="shared" si="418"/>
        <v>1372.3520000000001</v>
      </c>
      <c r="G13394">
        <f t="shared" si="419"/>
        <v>2916.2480000000005</v>
      </c>
      <c r="H13394">
        <v>2</v>
      </c>
      <c r="I13394" s="17">
        <v>45149</v>
      </c>
      <c r="J13394" s="17">
        <v>45151</v>
      </c>
      <c r="K13394" t="s">
        <v>21</v>
      </c>
      <c r="L13394" t="s">
        <v>27</v>
      </c>
      <c r="M13394">
        <v>1148.6400000000001</v>
      </c>
      <c r="N13394" t="s">
        <v>23</v>
      </c>
    </row>
    <row r="13395" spans="1:14" ht="14.25" customHeight="1" x14ac:dyDescent="0.3">
      <c r="A13395" t="s">
        <v>2682</v>
      </c>
      <c r="B13395" t="s">
        <v>41</v>
      </c>
      <c r="C13395" t="s">
        <v>33</v>
      </c>
      <c r="D13395">
        <v>4293.9799999999996</v>
      </c>
      <c r="E13395">
        <v>0.34</v>
      </c>
      <c r="F13395">
        <f t="shared" si="418"/>
        <v>1459.9531999999999</v>
      </c>
      <c r="G13395">
        <f t="shared" si="419"/>
        <v>2834.0267999999996</v>
      </c>
      <c r="H13395">
        <v>2</v>
      </c>
      <c r="I13395" s="17">
        <v>45561</v>
      </c>
      <c r="J13395" s="17">
        <v>45566</v>
      </c>
      <c r="K13395" t="s">
        <v>15</v>
      </c>
      <c r="L13395" t="s">
        <v>22</v>
      </c>
      <c r="M13395">
        <v>750.71</v>
      </c>
      <c r="N13395" t="s">
        <v>28</v>
      </c>
    </row>
    <row r="13396" spans="1:14" ht="14.25" customHeight="1" x14ac:dyDescent="0.3">
      <c r="A13396" t="s">
        <v>5987</v>
      </c>
      <c r="B13396" t="s">
        <v>19</v>
      </c>
      <c r="C13396" t="s">
        <v>14</v>
      </c>
      <c r="D13396">
        <v>4298.4399999999996</v>
      </c>
      <c r="E13396">
        <v>0.06</v>
      </c>
      <c r="F13396">
        <f t="shared" si="418"/>
        <v>257.90639999999996</v>
      </c>
      <c r="G13396">
        <f t="shared" si="419"/>
        <v>4040.5335999999998</v>
      </c>
      <c r="H13396">
        <v>2</v>
      </c>
      <c r="I13396" s="17">
        <v>45147</v>
      </c>
      <c r="J13396" s="17">
        <v>45154</v>
      </c>
      <c r="K13396" t="s">
        <v>15</v>
      </c>
      <c r="L13396" t="s">
        <v>16</v>
      </c>
      <c r="M13396">
        <v>689.98</v>
      </c>
      <c r="N13396" t="s">
        <v>34</v>
      </c>
    </row>
    <row r="13397" spans="1:14" ht="14.25" customHeight="1" x14ac:dyDescent="0.3">
      <c r="A13397" t="s">
        <v>12549</v>
      </c>
      <c r="B13397" t="s">
        <v>13</v>
      </c>
      <c r="C13397" t="s">
        <v>36</v>
      </c>
      <c r="D13397">
        <v>4298.72</v>
      </c>
      <c r="E13397">
        <v>0.06</v>
      </c>
      <c r="F13397">
        <f t="shared" si="418"/>
        <v>257.92320000000001</v>
      </c>
      <c r="G13397">
        <f t="shared" si="419"/>
        <v>4040.7968000000001</v>
      </c>
      <c r="H13397">
        <v>2</v>
      </c>
      <c r="I13397" s="17">
        <v>45102</v>
      </c>
      <c r="J13397" s="17">
        <v>45104</v>
      </c>
      <c r="K13397" t="s">
        <v>21</v>
      </c>
      <c r="L13397" t="s">
        <v>27</v>
      </c>
      <c r="M13397">
        <v>948.26</v>
      </c>
      <c r="N13397" t="s">
        <v>39</v>
      </c>
    </row>
    <row r="13398" spans="1:14" ht="14.25" customHeight="1" x14ac:dyDescent="0.3">
      <c r="A13398" t="s">
        <v>5429</v>
      </c>
      <c r="B13398" t="s">
        <v>19</v>
      </c>
      <c r="C13398" t="s">
        <v>14</v>
      </c>
      <c r="D13398">
        <v>4303.6899999999996</v>
      </c>
      <c r="E13398">
        <v>0.06</v>
      </c>
      <c r="F13398">
        <f t="shared" si="418"/>
        <v>258.22139999999996</v>
      </c>
      <c r="G13398">
        <f t="shared" si="419"/>
        <v>4045.4685999999997</v>
      </c>
      <c r="H13398">
        <v>2</v>
      </c>
      <c r="I13398" s="17">
        <v>45000</v>
      </c>
      <c r="J13398" s="17">
        <v>45005</v>
      </c>
      <c r="K13398" t="s">
        <v>15</v>
      </c>
      <c r="L13398" t="s">
        <v>27</v>
      </c>
      <c r="M13398">
        <v>960.01</v>
      </c>
      <c r="N13398" t="s">
        <v>17</v>
      </c>
    </row>
    <row r="13399" spans="1:14" ht="14.25" customHeight="1" x14ac:dyDescent="0.3">
      <c r="A13399" t="s">
        <v>14435</v>
      </c>
      <c r="B13399" t="s">
        <v>41</v>
      </c>
      <c r="C13399" t="s">
        <v>14</v>
      </c>
      <c r="D13399">
        <v>4304.54</v>
      </c>
      <c r="E13399">
        <v>0.46</v>
      </c>
      <c r="F13399">
        <f t="shared" si="418"/>
        <v>1980.0884000000001</v>
      </c>
      <c r="G13399">
        <f t="shared" si="419"/>
        <v>2324.4515999999999</v>
      </c>
      <c r="H13399">
        <v>2</v>
      </c>
      <c r="I13399" s="17">
        <v>45088</v>
      </c>
      <c r="J13399" s="17">
        <v>45091</v>
      </c>
      <c r="K13399" t="s">
        <v>15</v>
      </c>
      <c r="L13399" t="s">
        <v>27</v>
      </c>
      <c r="M13399">
        <v>895.23</v>
      </c>
      <c r="N13399" t="s">
        <v>23</v>
      </c>
    </row>
    <row r="13400" spans="1:14" ht="14.25" customHeight="1" x14ac:dyDescent="0.3">
      <c r="A13400" t="s">
        <v>515</v>
      </c>
      <c r="B13400" t="s">
        <v>25</v>
      </c>
      <c r="C13400" t="s">
        <v>33</v>
      </c>
      <c r="D13400">
        <v>4304.7700000000004</v>
      </c>
      <c r="E13400">
        <v>0.3</v>
      </c>
      <c r="F13400">
        <f t="shared" si="418"/>
        <v>1291.431</v>
      </c>
      <c r="G13400">
        <f t="shared" si="419"/>
        <v>3013.3390000000004</v>
      </c>
      <c r="H13400">
        <v>2</v>
      </c>
      <c r="I13400" s="17">
        <v>45491</v>
      </c>
      <c r="J13400" s="17">
        <v>45492</v>
      </c>
      <c r="K13400" t="s">
        <v>31</v>
      </c>
      <c r="L13400" t="s">
        <v>27</v>
      </c>
      <c r="M13400">
        <v>336.04</v>
      </c>
      <c r="N13400" t="s">
        <v>17</v>
      </c>
    </row>
    <row r="13401" spans="1:14" ht="14.25" customHeight="1" x14ac:dyDescent="0.3">
      <c r="A13401" t="s">
        <v>9512</v>
      </c>
      <c r="B13401" t="s">
        <v>25</v>
      </c>
      <c r="C13401" t="s">
        <v>20</v>
      </c>
      <c r="D13401">
        <v>4306.3999999999996</v>
      </c>
      <c r="E13401">
        <v>0.36</v>
      </c>
      <c r="F13401">
        <f t="shared" si="418"/>
        <v>1550.3039999999999</v>
      </c>
      <c r="G13401">
        <f t="shared" si="419"/>
        <v>2756.0959999999995</v>
      </c>
      <c r="H13401">
        <v>2</v>
      </c>
      <c r="I13401" s="17">
        <v>45079</v>
      </c>
      <c r="J13401" s="17">
        <v>45083</v>
      </c>
      <c r="K13401" t="s">
        <v>31</v>
      </c>
      <c r="L13401" t="s">
        <v>27</v>
      </c>
      <c r="M13401">
        <v>582.27</v>
      </c>
      <c r="N13401" t="s">
        <v>23</v>
      </c>
    </row>
    <row r="13402" spans="1:14" ht="14.25" customHeight="1" x14ac:dyDescent="0.3">
      <c r="A13402" t="s">
        <v>6923</v>
      </c>
      <c r="B13402" t="s">
        <v>19</v>
      </c>
      <c r="C13402" t="s">
        <v>26</v>
      </c>
      <c r="D13402">
        <v>4308.3900000000003</v>
      </c>
      <c r="E13402">
        <v>0.09</v>
      </c>
      <c r="F13402">
        <f t="shared" si="418"/>
        <v>387.75510000000003</v>
      </c>
      <c r="G13402">
        <f t="shared" si="419"/>
        <v>3920.6349000000005</v>
      </c>
      <c r="H13402">
        <v>2</v>
      </c>
      <c r="I13402" s="17">
        <v>45572</v>
      </c>
      <c r="J13402" s="17">
        <v>45574</v>
      </c>
      <c r="K13402" t="s">
        <v>31</v>
      </c>
      <c r="L13402" t="s">
        <v>22</v>
      </c>
      <c r="M13402">
        <v>553.19000000000005</v>
      </c>
      <c r="N13402" t="s">
        <v>28</v>
      </c>
    </row>
    <row r="13403" spans="1:14" ht="14.25" customHeight="1" x14ac:dyDescent="0.3">
      <c r="A13403" t="s">
        <v>184</v>
      </c>
      <c r="B13403" t="s">
        <v>13</v>
      </c>
      <c r="C13403" t="s">
        <v>26</v>
      </c>
      <c r="D13403">
        <v>4309.92</v>
      </c>
      <c r="E13403">
        <v>0.06</v>
      </c>
      <c r="F13403">
        <f t="shared" si="418"/>
        <v>258.59519999999998</v>
      </c>
      <c r="G13403">
        <f t="shared" si="419"/>
        <v>4051.3248000000003</v>
      </c>
      <c r="H13403">
        <v>2</v>
      </c>
      <c r="I13403" s="17">
        <v>44980</v>
      </c>
      <c r="J13403" s="17">
        <v>44983</v>
      </c>
      <c r="K13403" t="s">
        <v>15</v>
      </c>
      <c r="L13403" t="s">
        <v>22</v>
      </c>
      <c r="M13403">
        <v>617.32000000000005</v>
      </c>
      <c r="N13403" t="s">
        <v>34</v>
      </c>
    </row>
    <row r="13404" spans="1:14" ht="14.25" customHeight="1" x14ac:dyDescent="0.3">
      <c r="A13404" t="s">
        <v>9292</v>
      </c>
      <c r="B13404" t="s">
        <v>13</v>
      </c>
      <c r="C13404" t="s">
        <v>14</v>
      </c>
      <c r="D13404">
        <v>4312.6499999999996</v>
      </c>
      <c r="E13404">
        <v>0.02</v>
      </c>
      <c r="F13404">
        <f t="shared" si="418"/>
        <v>86.253</v>
      </c>
      <c r="G13404">
        <f t="shared" si="419"/>
        <v>4226.3969999999999</v>
      </c>
      <c r="H13404">
        <v>2</v>
      </c>
      <c r="I13404" s="17">
        <v>44950</v>
      </c>
      <c r="J13404" s="17">
        <v>44954</v>
      </c>
      <c r="K13404" t="s">
        <v>21</v>
      </c>
      <c r="L13404" t="s">
        <v>16</v>
      </c>
      <c r="M13404">
        <v>611.16</v>
      </c>
      <c r="N13404" t="s">
        <v>39</v>
      </c>
    </row>
    <row r="13405" spans="1:14" ht="14.25" customHeight="1" x14ac:dyDescent="0.3">
      <c r="A13405" t="s">
        <v>8221</v>
      </c>
      <c r="B13405" t="s">
        <v>19</v>
      </c>
      <c r="C13405" t="s">
        <v>26</v>
      </c>
      <c r="D13405">
        <v>4313.42</v>
      </c>
      <c r="E13405">
        <v>7.0000000000000007E-2</v>
      </c>
      <c r="F13405">
        <f t="shared" si="418"/>
        <v>301.93940000000003</v>
      </c>
      <c r="G13405">
        <f t="shared" si="419"/>
        <v>4011.4805999999999</v>
      </c>
      <c r="H13405">
        <v>2</v>
      </c>
      <c r="I13405" s="17">
        <v>45078</v>
      </c>
      <c r="J13405" s="17">
        <v>45082</v>
      </c>
      <c r="K13405" t="s">
        <v>21</v>
      </c>
      <c r="L13405" t="s">
        <v>16</v>
      </c>
      <c r="M13405">
        <v>715.87</v>
      </c>
      <c r="N13405" t="s">
        <v>39</v>
      </c>
    </row>
    <row r="13406" spans="1:14" ht="14.25" customHeight="1" x14ac:dyDescent="0.3">
      <c r="A13406" t="s">
        <v>15053</v>
      </c>
      <c r="B13406" t="s">
        <v>19</v>
      </c>
      <c r="C13406" t="s">
        <v>14</v>
      </c>
      <c r="D13406">
        <v>4314.08</v>
      </c>
      <c r="E13406">
        <v>0.43</v>
      </c>
      <c r="F13406">
        <f t="shared" si="418"/>
        <v>1855.0544</v>
      </c>
      <c r="G13406">
        <f t="shared" si="419"/>
        <v>2459.0255999999999</v>
      </c>
      <c r="H13406">
        <v>2</v>
      </c>
      <c r="I13406" s="17">
        <v>45430</v>
      </c>
      <c r="J13406" s="17">
        <v>45437</v>
      </c>
      <c r="K13406" t="s">
        <v>15</v>
      </c>
      <c r="L13406" t="s">
        <v>27</v>
      </c>
      <c r="M13406">
        <v>924.65</v>
      </c>
      <c r="N13406" t="s">
        <v>39</v>
      </c>
    </row>
    <row r="13407" spans="1:14" ht="14.25" customHeight="1" x14ac:dyDescent="0.3">
      <c r="A13407" t="s">
        <v>8588</v>
      </c>
      <c r="B13407" t="s">
        <v>25</v>
      </c>
      <c r="C13407" t="s">
        <v>33</v>
      </c>
      <c r="D13407">
        <v>4317.55</v>
      </c>
      <c r="E13407">
        <v>0.08</v>
      </c>
      <c r="F13407">
        <f t="shared" si="418"/>
        <v>345.404</v>
      </c>
      <c r="G13407">
        <f t="shared" si="419"/>
        <v>3972.1460000000002</v>
      </c>
      <c r="H13407">
        <v>2</v>
      </c>
      <c r="I13407" s="17">
        <v>45396</v>
      </c>
      <c r="J13407" s="17">
        <v>45403</v>
      </c>
      <c r="K13407" t="s">
        <v>15</v>
      </c>
      <c r="L13407" t="s">
        <v>27</v>
      </c>
      <c r="M13407">
        <v>902.06</v>
      </c>
      <c r="N13407" t="s">
        <v>23</v>
      </c>
    </row>
    <row r="13408" spans="1:14" ht="14.25" customHeight="1" x14ac:dyDescent="0.3">
      <c r="A13408" t="s">
        <v>6720</v>
      </c>
      <c r="B13408" t="s">
        <v>19</v>
      </c>
      <c r="C13408" t="s">
        <v>26</v>
      </c>
      <c r="D13408">
        <v>4321.8500000000004</v>
      </c>
      <c r="E13408">
        <v>0.28999999999999998</v>
      </c>
      <c r="F13408">
        <f t="shared" si="418"/>
        <v>1253.3365000000001</v>
      </c>
      <c r="G13408">
        <f t="shared" si="419"/>
        <v>3068.5135</v>
      </c>
      <c r="H13408">
        <v>2</v>
      </c>
      <c r="I13408" s="17">
        <v>45049</v>
      </c>
      <c r="J13408" s="17">
        <v>45056</v>
      </c>
      <c r="K13408" t="s">
        <v>15</v>
      </c>
      <c r="L13408" t="s">
        <v>16</v>
      </c>
      <c r="M13408">
        <v>1074.4000000000001</v>
      </c>
      <c r="N13408" t="s">
        <v>17</v>
      </c>
    </row>
    <row r="13409" spans="1:14" ht="14.25" customHeight="1" x14ac:dyDescent="0.3">
      <c r="A13409" t="s">
        <v>5783</v>
      </c>
      <c r="B13409" t="s">
        <v>41</v>
      </c>
      <c r="C13409" t="s">
        <v>36</v>
      </c>
      <c r="D13409">
        <v>4321.87</v>
      </c>
      <c r="E13409">
        <v>0.28000000000000003</v>
      </c>
      <c r="F13409">
        <f t="shared" si="418"/>
        <v>1210.1236000000001</v>
      </c>
      <c r="G13409">
        <f t="shared" si="419"/>
        <v>3111.7464</v>
      </c>
      <c r="H13409">
        <v>2</v>
      </c>
      <c r="I13409" s="17">
        <v>45638</v>
      </c>
      <c r="J13409" s="17">
        <v>45641</v>
      </c>
      <c r="K13409" t="s">
        <v>15</v>
      </c>
      <c r="L13409" t="s">
        <v>27</v>
      </c>
      <c r="M13409">
        <v>515.66</v>
      </c>
      <c r="N13409" t="s">
        <v>34</v>
      </c>
    </row>
    <row r="13410" spans="1:14" ht="14.25" customHeight="1" x14ac:dyDescent="0.3">
      <c r="A13410" t="s">
        <v>14179</v>
      </c>
      <c r="B13410" t="s">
        <v>13</v>
      </c>
      <c r="C13410" t="s">
        <v>26</v>
      </c>
      <c r="D13410">
        <v>4325.4799999999996</v>
      </c>
      <c r="E13410">
        <v>0.22</v>
      </c>
      <c r="F13410">
        <f t="shared" si="418"/>
        <v>951.60559999999987</v>
      </c>
      <c r="G13410">
        <f t="shared" si="419"/>
        <v>3373.8743999999997</v>
      </c>
      <c r="H13410">
        <v>2</v>
      </c>
      <c r="I13410" s="17">
        <v>45304</v>
      </c>
      <c r="J13410" s="17">
        <v>45305</v>
      </c>
      <c r="K13410" t="s">
        <v>21</v>
      </c>
      <c r="L13410" t="s">
        <v>16</v>
      </c>
      <c r="M13410">
        <v>873.49</v>
      </c>
      <c r="N13410" t="s">
        <v>23</v>
      </c>
    </row>
    <row r="13411" spans="1:14" ht="14.25" customHeight="1" x14ac:dyDescent="0.3">
      <c r="A13411" t="s">
        <v>3399</v>
      </c>
      <c r="B13411" t="s">
        <v>25</v>
      </c>
      <c r="C13411" t="s">
        <v>26</v>
      </c>
      <c r="D13411">
        <v>4326.7299999999996</v>
      </c>
      <c r="E13411">
        <v>0.38</v>
      </c>
      <c r="F13411">
        <f t="shared" si="418"/>
        <v>1644.1573999999998</v>
      </c>
      <c r="G13411">
        <f t="shared" si="419"/>
        <v>2682.5725999999995</v>
      </c>
      <c r="H13411">
        <v>2</v>
      </c>
      <c r="I13411" s="17">
        <v>45309</v>
      </c>
      <c r="J13411" s="17">
        <v>45315</v>
      </c>
      <c r="K13411" t="s">
        <v>31</v>
      </c>
      <c r="L13411" t="s">
        <v>27</v>
      </c>
      <c r="M13411">
        <v>485.17</v>
      </c>
      <c r="N13411" t="s">
        <v>39</v>
      </c>
    </row>
    <row r="13412" spans="1:14" ht="14.25" customHeight="1" x14ac:dyDescent="0.3">
      <c r="A13412" t="s">
        <v>14437</v>
      </c>
      <c r="B13412" t="s">
        <v>41</v>
      </c>
      <c r="C13412" t="s">
        <v>36</v>
      </c>
      <c r="D13412">
        <v>4326.99</v>
      </c>
      <c r="E13412">
        <v>0.34</v>
      </c>
      <c r="F13412">
        <f t="shared" si="418"/>
        <v>1471.1766</v>
      </c>
      <c r="G13412">
        <f t="shared" si="419"/>
        <v>2855.8134</v>
      </c>
      <c r="H13412">
        <v>2</v>
      </c>
      <c r="I13412" s="17">
        <v>45172</v>
      </c>
      <c r="J13412" s="17">
        <v>45175</v>
      </c>
      <c r="K13412" t="s">
        <v>31</v>
      </c>
      <c r="L13412" t="s">
        <v>22</v>
      </c>
      <c r="M13412">
        <v>938.09</v>
      </c>
      <c r="N13412" t="s">
        <v>39</v>
      </c>
    </row>
    <row r="13413" spans="1:14" ht="14.25" customHeight="1" x14ac:dyDescent="0.3">
      <c r="A13413" t="s">
        <v>4458</v>
      </c>
      <c r="B13413" t="s">
        <v>25</v>
      </c>
      <c r="C13413" t="s">
        <v>26</v>
      </c>
      <c r="D13413">
        <v>4328.3100000000004</v>
      </c>
      <c r="E13413">
        <v>0.19</v>
      </c>
      <c r="F13413">
        <f t="shared" si="418"/>
        <v>822.37890000000004</v>
      </c>
      <c r="G13413">
        <f t="shared" si="419"/>
        <v>3505.9311000000002</v>
      </c>
      <c r="H13413">
        <v>2</v>
      </c>
      <c r="I13413" s="17">
        <v>45093</v>
      </c>
      <c r="J13413" s="17">
        <v>45095</v>
      </c>
      <c r="K13413" t="s">
        <v>21</v>
      </c>
      <c r="L13413" t="s">
        <v>27</v>
      </c>
      <c r="M13413">
        <v>595.45000000000005</v>
      </c>
      <c r="N13413" t="s">
        <v>39</v>
      </c>
    </row>
    <row r="13414" spans="1:14" ht="14.25" customHeight="1" x14ac:dyDescent="0.3">
      <c r="A13414" t="s">
        <v>6886</v>
      </c>
      <c r="B13414" t="s">
        <v>13</v>
      </c>
      <c r="C13414" t="s">
        <v>20</v>
      </c>
      <c r="D13414">
        <v>4331.53</v>
      </c>
      <c r="E13414">
        <v>0.38</v>
      </c>
      <c r="F13414">
        <f t="shared" si="418"/>
        <v>1645.9813999999999</v>
      </c>
      <c r="G13414">
        <f t="shared" si="419"/>
        <v>2685.5486000000001</v>
      </c>
      <c r="H13414">
        <v>2</v>
      </c>
      <c r="I13414" s="17">
        <v>45531</v>
      </c>
      <c r="J13414" s="17">
        <v>45537</v>
      </c>
      <c r="K13414" t="s">
        <v>15</v>
      </c>
      <c r="L13414" t="s">
        <v>22</v>
      </c>
      <c r="M13414">
        <v>414.09</v>
      </c>
      <c r="N13414" t="s">
        <v>39</v>
      </c>
    </row>
    <row r="13415" spans="1:14" ht="14.25" customHeight="1" x14ac:dyDescent="0.3">
      <c r="A13415" t="s">
        <v>12493</v>
      </c>
      <c r="B13415" t="s">
        <v>13</v>
      </c>
      <c r="C13415" t="s">
        <v>36</v>
      </c>
      <c r="D13415">
        <v>4331.6000000000004</v>
      </c>
      <c r="E13415">
        <v>0.28999999999999998</v>
      </c>
      <c r="F13415">
        <f t="shared" si="418"/>
        <v>1256.164</v>
      </c>
      <c r="G13415">
        <f t="shared" si="419"/>
        <v>3075.4360000000006</v>
      </c>
      <c r="H13415">
        <v>2</v>
      </c>
      <c r="I13415" s="17">
        <v>45524</v>
      </c>
      <c r="J13415" s="17">
        <v>45531</v>
      </c>
      <c r="K13415" t="s">
        <v>31</v>
      </c>
      <c r="L13415" t="s">
        <v>27</v>
      </c>
      <c r="M13415">
        <v>696.56</v>
      </c>
      <c r="N13415" t="s">
        <v>28</v>
      </c>
    </row>
    <row r="13416" spans="1:14" ht="14.25" customHeight="1" x14ac:dyDescent="0.3">
      <c r="A13416" t="s">
        <v>12363</v>
      </c>
      <c r="B13416" t="s">
        <v>41</v>
      </c>
      <c r="C13416" t="s">
        <v>26</v>
      </c>
      <c r="D13416">
        <v>4339.16</v>
      </c>
      <c r="E13416">
        <v>0.24</v>
      </c>
      <c r="F13416">
        <f t="shared" si="418"/>
        <v>1041.3984</v>
      </c>
      <c r="G13416">
        <f t="shared" si="419"/>
        <v>3297.7615999999998</v>
      </c>
      <c r="H13416">
        <v>2</v>
      </c>
      <c r="I13416" s="17">
        <v>45208</v>
      </c>
      <c r="J13416" s="17">
        <v>45214</v>
      </c>
      <c r="K13416" t="s">
        <v>21</v>
      </c>
      <c r="L13416" t="s">
        <v>22</v>
      </c>
      <c r="M13416">
        <v>468.61</v>
      </c>
      <c r="N13416" t="s">
        <v>23</v>
      </c>
    </row>
    <row r="13417" spans="1:14" ht="14.25" customHeight="1" x14ac:dyDescent="0.3">
      <c r="A13417" t="s">
        <v>7399</v>
      </c>
      <c r="B13417" t="s">
        <v>19</v>
      </c>
      <c r="C13417" t="s">
        <v>14</v>
      </c>
      <c r="D13417">
        <v>4343.18</v>
      </c>
      <c r="E13417">
        <v>0.31</v>
      </c>
      <c r="F13417">
        <f t="shared" si="418"/>
        <v>1346.3858</v>
      </c>
      <c r="G13417">
        <f t="shared" si="419"/>
        <v>2996.7942000000003</v>
      </c>
      <c r="H13417">
        <v>2</v>
      </c>
      <c r="I13417" s="17">
        <v>45495</v>
      </c>
      <c r="J13417" s="17">
        <v>45497</v>
      </c>
      <c r="K13417" t="s">
        <v>31</v>
      </c>
      <c r="L13417" t="s">
        <v>22</v>
      </c>
      <c r="M13417">
        <v>691.77</v>
      </c>
      <c r="N13417" t="s">
        <v>28</v>
      </c>
    </row>
    <row r="13418" spans="1:14" ht="14.25" customHeight="1" x14ac:dyDescent="0.3">
      <c r="A13418" t="s">
        <v>3479</v>
      </c>
      <c r="B13418" t="s">
        <v>13</v>
      </c>
      <c r="C13418" t="s">
        <v>14</v>
      </c>
      <c r="D13418">
        <v>4344.22</v>
      </c>
      <c r="E13418">
        <v>0.11</v>
      </c>
      <c r="F13418">
        <f t="shared" si="418"/>
        <v>477.86420000000004</v>
      </c>
      <c r="G13418">
        <f t="shared" si="419"/>
        <v>3866.3558000000003</v>
      </c>
      <c r="H13418">
        <v>2</v>
      </c>
      <c r="I13418" s="17">
        <v>45183</v>
      </c>
      <c r="J13418" s="17">
        <v>45188</v>
      </c>
      <c r="K13418" t="s">
        <v>31</v>
      </c>
      <c r="L13418" t="s">
        <v>16</v>
      </c>
      <c r="M13418">
        <v>416.17</v>
      </c>
      <c r="N13418" t="s">
        <v>28</v>
      </c>
    </row>
    <row r="13419" spans="1:14" ht="14.25" customHeight="1" x14ac:dyDescent="0.3">
      <c r="A13419" t="s">
        <v>4127</v>
      </c>
      <c r="B13419" t="s">
        <v>41</v>
      </c>
      <c r="C13419" t="s">
        <v>26</v>
      </c>
      <c r="D13419">
        <v>4349.41</v>
      </c>
      <c r="E13419">
        <v>0.45</v>
      </c>
      <c r="F13419">
        <f t="shared" si="418"/>
        <v>1957.2345</v>
      </c>
      <c r="G13419">
        <f t="shared" si="419"/>
        <v>2392.1754999999998</v>
      </c>
      <c r="H13419">
        <v>2</v>
      </c>
      <c r="I13419" s="17">
        <v>44942</v>
      </c>
      <c r="J13419" s="17">
        <v>44944</v>
      </c>
      <c r="K13419" t="s">
        <v>31</v>
      </c>
      <c r="L13419" t="s">
        <v>22</v>
      </c>
      <c r="M13419">
        <v>237.39</v>
      </c>
      <c r="N13419" t="s">
        <v>39</v>
      </c>
    </row>
    <row r="13420" spans="1:14" ht="14.25" customHeight="1" x14ac:dyDescent="0.3">
      <c r="A13420" t="s">
        <v>12531</v>
      </c>
      <c r="B13420" t="s">
        <v>19</v>
      </c>
      <c r="C13420" t="s">
        <v>36</v>
      </c>
      <c r="D13420">
        <v>4350.49</v>
      </c>
      <c r="E13420">
        <v>0.2</v>
      </c>
      <c r="F13420">
        <f t="shared" si="418"/>
        <v>870.09799999999996</v>
      </c>
      <c r="G13420">
        <f t="shared" si="419"/>
        <v>3480.3919999999998</v>
      </c>
      <c r="H13420">
        <v>2</v>
      </c>
      <c r="I13420" s="17">
        <v>45456</v>
      </c>
      <c r="J13420" s="17">
        <v>45462</v>
      </c>
      <c r="K13420" t="s">
        <v>31</v>
      </c>
      <c r="L13420" t="s">
        <v>16</v>
      </c>
      <c r="M13420">
        <v>856.12</v>
      </c>
      <c r="N13420" t="s">
        <v>17</v>
      </c>
    </row>
    <row r="13421" spans="1:14" ht="14.25" customHeight="1" x14ac:dyDescent="0.3">
      <c r="A13421" t="s">
        <v>12882</v>
      </c>
      <c r="B13421" t="s">
        <v>25</v>
      </c>
      <c r="C13421" t="s">
        <v>26</v>
      </c>
      <c r="D13421">
        <v>4358.57</v>
      </c>
      <c r="E13421">
        <v>0.42</v>
      </c>
      <c r="F13421">
        <f t="shared" si="418"/>
        <v>1830.5993999999998</v>
      </c>
      <c r="G13421">
        <f t="shared" si="419"/>
        <v>2527.9705999999996</v>
      </c>
      <c r="H13421">
        <v>2</v>
      </c>
      <c r="I13421" s="17">
        <v>45628</v>
      </c>
      <c r="J13421" s="17">
        <v>45631</v>
      </c>
      <c r="K13421" t="s">
        <v>21</v>
      </c>
      <c r="L13421" t="s">
        <v>16</v>
      </c>
      <c r="M13421">
        <v>1254.07</v>
      </c>
      <c r="N13421" t="s">
        <v>39</v>
      </c>
    </row>
    <row r="13422" spans="1:14" ht="14.25" customHeight="1" x14ac:dyDescent="0.3">
      <c r="A13422" t="s">
        <v>4717</v>
      </c>
      <c r="B13422" t="s">
        <v>41</v>
      </c>
      <c r="C13422" t="s">
        <v>26</v>
      </c>
      <c r="D13422">
        <v>4360</v>
      </c>
      <c r="E13422">
        <v>0.32</v>
      </c>
      <c r="F13422">
        <f t="shared" si="418"/>
        <v>1395.2</v>
      </c>
      <c r="G13422">
        <f t="shared" si="419"/>
        <v>2964.8</v>
      </c>
      <c r="H13422">
        <v>2</v>
      </c>
      <c r="I13422" s="17">
        <v>45545</v>
      </c>
      <c r="J13422" s="17">
        <v>45550</v>
      </c>
      <c r="K13422" t="s">
        <v>15</v>
      </c>
      <c r="L13422" t="s">
        <v>22</v>
      </c>
      <c r="M13422">
        <v>1183.8800000000001</v>
      </c>
      <c r="N13422" t="s">
        <v>48</v>
      </c>
    </row>
    <row r="13423" spans="1:14" ht="14.25" customHeight="1" x14ac:dyDescent="0.3">
      <c r="A13423" t="s">
        <v>8833</v>
      </c>
      <c r="B13423" t="s">
        <v>41</v>
      </c>
      <c r="C13423" t="s">
        <v>36</v>
      </c>
      <c r="D13423">
        <v>4363.07</v>
      </c>
      <c r="E13423">
        <v>0.46</v>
      </c>
      <c r="F13423">
        <f t="shared" si="418"/>
        <v>2007.0121999999999</v>
      </c>
      <c r="G13423">
        <f t="shared" si="419"/>
        <v>2356.0577999999996</v>
      </c>
      <c r="H13423">
        <v>2</v>
      </c>
      <c r="I13423" s="17">
        <v>44955</v>
      </c>
      <c r="J13423" s="17">
        <v>44959</v>
      </c>
      <c r="K13423" t="s">
        <v>15</v>
      </c>
      <c r="L13423" t="s">
        <v>27</v>
      </c>
      <c r="M13423">
        <v>1000.96</v>
      </c>
      <c r="N13423" t="s">
        <v>34</v>
      </c>
    </row>
    <row r="13424" spans="1:14" ht="14.25" customHeight="1" x14ac:dyDescent="0.3">
      <c r="A13424" t="s">
        <v>1047</v>
      </c>
      <c r="B13424" t="s">
        <v>25</v>
      </c>
      <c r="C13424" t="s">
        <v>36</v>
      </c>
      <c r="D13424">
        <v>4367.1099999999997</v>
      </c>
      <c r="E13424">
        <v>0.23</v>
      </c>
      <c r="F13424">
        <f t="shared" si="418"/>
        <v>1004.4353</v>
      </c>
      <c r="G13424">
        <f t="shared" si="419"/>
        <v>3362.6746999999996</v>
      </c>
      <c r="H13424">
        <v>2</v>
      </c>
      <c r="I13424" s="17">
        <v>45589</v>
      </c>
      <c r="J13424" s="17">
        <v>45591</v>
      </c>
      <c r="K13424" t="s">
        <v>21</v>
      </c>
      <c r="L13424" t="s">
        <v>16</v>
      </c>
      <c r="M13424">
        <v>338.65</v>
      </c>
      <c r="N13424" t="s">
        <v>39</v>
      </c>
    </row>
    <row r="13425" spans="1:14" ht="14.25" customHeight="1" x14ac:dyDescent="0.3">
      <c r="A13425" t="s">
        <v>4350</v>
      </c>
      <c r="B13425" t="s">
        <v>41</v>
      </c>
      <c r="C13425" t="s">
        <v>33</v>
      </c>
      <c r="D13425">
        <v>4368.3</v>
      </c>
      <c r="E13425">
        <v>0.14000000000000001</v>
      </c>
      <c r="F13425">
        <f t="shared" si="418"/>
        <v>611.56200000000013</v>
      </c>
      <c r="G13425">
        <f t="shared" si="419"/>
        <v>3756.7380000000003</v>
      </c>
      <c r="H13425">
        <v>2</v>
      </c>
      <c r="I13425" s="17">
        <v>45052</v>
      </c>
      <c r="J13425" s="17">
        <v>45056</v>
      </c>
      <c r="K13425" t="s">
        <v>31</v>
      </c>
      <c r="L13425" t="s">
        <v>22</v>
      </c>
      <c r="M13425">
        <v>436.59</v>
      </c>
      <c r="N13425" t="s">
        <v>34</v>
      </c>
    </row>
    <row r="13426" spans="1:14" ht="14.25" customHeight="1" x14ac:dyDescent="0.3">
      <c r="A13426" t="s">
        <v>8699</v>
      </c>
      <c r="B13426" t="s">
        <v>19</v>
      </c>
      <c r="C13426" t="s">
        <v>26</v>
      </c>
      <c r="D13426">
        <v>4371.7</v>
      </c>
      <c r="E13426">
        <v>0.5</v>
      </c>
      <c r="F13426">
        <f t="shared" si="418"/>
        <v>2185.85</v>
      </c>
      <c r="G13426">
        <f t="shared" si="419"/>
        <v>2185.85</v>
      </c>
      <c r="H13426">
        <v>2</v>
      </c>
      <c r="I13426" s="17">
        <v>44933</v>
      </c>
      <c r="J13426" s="17">
        <v>44937</v>
      </c>
      <c r="K13426" t="s">
        <v>15</v>
      </c>
      <c r="L13426" t="s">
        <v>16</v>
      </c>
      <c r="M13426">
        <v>420.8</v>
      </c>
      <c r="N13426" t="s">
        <v>48</v>
      </c>
    </row>
    <row r="13427" spans="1:14" ht="14.25" customHeight="1" x14ac:dyDescent="0.3">
      <c r="A13427" t="s">
        <v>14898</v>
      </c>
      <c r="B13427" t="s">
        <v>41</v>
      </c>
      <c r="C13427" t="s">
        <v>33</v>
      </c>
      <c r="D13427">
        <v>4384.95</v>
      </c>
      <c r="E13427">
        <v>0.17</v>
      </c>
      <c r="F13427">
        <f t="shared" si="418"/>
        <v>745.44150000000002</v>
      </c>
      <c r="G13427">
        <f t="shared" si="419"/>
        <v>3639.5084999999999</v>
      </c>
      <c r="H13427">
        <v>2</v>
      </c>
      <c r="I13427" s="17">
        <v>45568</v>
      </c>
      <c r="J13427" s="17">
        <v>45570</v>
      </c>
      <c r="K13427" t="s">
        <v>31</v>
      </c>
      <c r="L13427" t="s">
        <v>16</v>
      </c>
      <c r="M13427">
        <v>703.94</v>
      </c>
      <c r="N13427" t="s">
        <v>17</v>
      </c>
    </row>
    <row r="13428" spans="1:14" ht="14.25" customHeight="1" x14ac:dyDescent="0.3">
      <c r="A13428" t="s">
        <v>7361</v>
      </c>
      <c r="B13428" t="s">
        <v>25</v>
      </c>
      <c r="C13428" t="s">
        <v>20</v>
      </c>
      <c r="D13428">
        <v>4386.32</v>
      </c>
      <c r="E13428">
        <v>0.21</v>
      </c>
      <c r="F13428">
        <f t="shared" si="418"/>
        <v>921.1271999999999</v>
      </c>
      <c r="G13428">
        <f t="shared" si="419"/>
        <v>3465.1927999999998</v>
      </c>
      <c r="H13428">
        <v>2</v>
      </c>
      <c r="I13428" s="17">
        <v>45218</v>
      </c>
      <c r="J13428" s="17">
        <v>45224</v>
      </c>
      <c r="K13428" t="s">
        <v>21</v>
      </c>
      <c r="L13428" t="s">
        <v>16</v>
      </c>
      <c r="M13428">
        <v>223.82</v>
      </c>
      <c r="N13428" t="s">
        <v>34</v>
      </c>
    </row>
    <row r="13429" spans="1:14" ht="14.25" customHeight="1" x14ac:dyDescent="0.3">
      <c r="A13429" t="s">
        <v>5548</v>
      </c>
      <c r="B13429" t="s">
        <v>13</v>
      </c>
      <c r="C13429" t="s">
        <v>26</v>
      </c>
      <c r="D13429">
        <v>4389.17</v>
      </c>
      <c r="E13429">
        <v>0.25</v>
      </c>
      <c r="F13429">
        <f t="shared" si="418"/>
        <v>1097.2925</v>
      </c>
      <c r="G13429">
        <f t="shared" si="419"/>
        <v>3291.8775000000001</v>
      </c>
      <c r="H13429">
        <v>2</v>
      </c>
      <c r="I13429" s="17">
        <v>45117</v>
      </c>
      <c r="J13429" s="17">
        <v>45121</v>
      </c>
      <c r="K13429" t="s">
        <v>31</v>
      </c>
      <c r="L13429" t="s">
        <v>22</v>
      </c>
      <c r="M13429">
        <v>1229.54</v>
      </c>
      <c r="N13429" t="s">
        <v>17</v>
      </c>
    </row>
    <row r="13430" spans="1:14" ht="14.25" customHeight="1" x14ac:dyDescent="0.3">
      <c r="A13430" t="s">
        <v>9087</v>
      </c>
      <c r="B13430" t="s">
        <v>13</v>
      </c>
      <c r="C13430" t="s">
        <v>14</v>
      </c>
      <c r="D13430">
        <v>4395.37</v>
      </c>
      <c r="E13430">
        <v>0.31</v>
      </c>
      <c r="F13430">
        <f t="shared" si="418"/>
        <v>1362.5646999999999</v>
      </c>
      <c r="G13430">
        <f t="shared" si="419"/>
        <v>3032.8053</v>
      </c>
      <c r="H13430">
        <v>2</v>
      </c>
      <c r="I13430" s="17">
        <v>45425</v>
      </c>
      <c r="J13430" s="17">
        <v>45432</v>
      </c>
      <c r="K13430" t="s">
        <v>21</v>
      </c>
      <c r="L13430" t="s">
        <v>16</v>
      </c>
      <c r="M13430">
        <v>1109.3399999999999</v>
      </c>
      <c r="N13430" t="s">
        <v>17</v>
      </c>
    </row>
    <row r="13431" spans="1:14" ht="14.25" customHeight="1" x14ac:dyDescent="0.3">
      <c r="A13431" t="s">
        <v>9094</v>
      </c>
      <c r="B13431" t="s">
        <v>19</v>
      </c>
      <c r="C13431" t="s">
        <v>33</v>
      </c>
      <c r="D13431">
        <v>4396.05</v>
      </c>
      <c r="E13431">
        <v>7.0000000000000007E-2</v>
      </c>
      <c r="F13431">
        <f t="shared" si="418"/>
        <v>307.72350000000006</v>
      </c>
      <c r="G13431">
        <f t="shared" si="419"/>
        <v>4088.3265000000001</v>
      </c>
      <c r="H13431">
        <v>2</v>
      </c>
      <c r="I13431" s="17">
        <v>45412</v>
      </c>
      <c r="J13431" s="17">
        <v>45415</v>
      </c>
      <c r="K13431" t="s">
        <v>15</v>
      </c>
      <c r="L13431" t="s">
        <v>27</v>
      </c>
      <c r="M13431">
        <v>1240.17</v>
      </c>
      <c r="N13431" t="s">
        <v>23</v>
      </c>
    </row>
    <row r="13432" spans="1:14" ht="14.25" customHeight="1" x14ac:dyDescent="0.3">
      <c r="A13432" t="s">
        <v>139</v>
      </c>
      <c r="B13432" t="s">
        <v>41</v>
      </c>
      <c r="C13432" t="s">
        <v>20</v>
      </c>
      <c r="D13432">
        <v>4399.7299999999996</v>
      </c>
      <c r="E13432">
        <v>0.49</v>
      </c>
      <c r="F13432">
        <f t="shared" si="418"/>
        <v>2155.8676999999998</v>
      </c>
      <c r="G13432">
        <f t="shared" si="419"/>
        <v>2243.8622999999998</v>
      </c>
      <c r="H13432">
        <v>2</v>
      </c>
      <c r="I13432" s="17">
        <v>45328</v>
      </c>
      <c r="J13432" s="17">
        <v>45333</v>
      </c>
      <c r="K13432" t="s">
        <v>31</v>
      </c>
      <c r="L13432" t="s">
        <v>27</v>
      </c>
      <c r="M13432">
        <v>660.08</v>
      </c>
      <c r="N13432" t="s">
        <v>28</v>
      </c>
    </row>
    <row r="13433" spans="1:14" ht="14.25" customHeight="1" x14ac:dyDescent="0.3">
      <c r="A13433" t="s">
        <v>8475</v>
      </c>
      <c r="B13433" t="s">
        <v>41</v>
      </c>
      <c r="C13433" t="s">
        <v>33</v>
      </c>
      <c r="D13433">
        <v>4401.29</v>
      </c>
      <c r="E13433">
        <v>0.2</v>
      </c>
      <c r="F13433">
        <f t="shared" si="418"/>
        <v>880.25800000000004</v>
      </c>
      <c r="G13433">
        <f t="shared" si="419"/>
        <v>3521.0320000000002</v>
      </c>
      <c r="H13433">
        <v>2</v>
      </c>
      <c r="I13433" s="17">
        <v>44952</v>
      </c>
      <c r="J13433" s="17">
        <v>44956</v>
      </c>
      <c r="K13433" t="s">
        <v>31</v>
      </c>
      <c r="L13433" t="s">
        <v>22</v>
      </c>
      <c r="M13433">
        <v>1310.7</v>
      </c>
      <c r="N13433" t="s">
        <v>34</v>
      </c>
    </row>
    <row r="13434" spans="1:14" ht="14.25" customHeight="1" x14ac:dyDescent="0.3">
      <c r="A13434" t="s">
        <v>207</v>
      </c>
      <c r="B13434" t="s">
        <v>19</v>
      </c>
      <c r="C13434" t="s">
        <v>14</v>
      </c>
      <c r="D13434">
        <v>4404.05</v>
      </c>
      <c r="E13434">
        <v>0.09</v>
      </c>
      <c r="F13434">
        <f t="shared" si="418"/>
        <v>396.36450000000002</v>
      </c>
      <c r="G13434">
        <f t="shared" si="419"/>
        <v>4007.6855</v>
      </c>
      <c r="H13434">
        <v>2</v>
      </c>
      <c r="I13434" s="17">
        <v>44939</v>
      </c>
      <c r="J13434" s="17">
        <v>44945</v>
      </c>
      <c r="K13434" t="s">
        <v>31</v>
      </c>
      <c r="L13434" t="s">
        <v>16</v>
      </c>
      <c r="M13434">
        <v>941.87</v>
      </c>
      <c r="N13434" t="s">
        <v>23</v>
      </c>
    </row>
    <row r="13435" spans="1:14" ht="14.25" customHeight="1" x14ac:dyDescent="0.3">
      <c r="A13435" t="s">
        <v>264</v>
      </c>
      <c r="B13435" t="s">
        <v>19</v>
      </c>
      <c r="C13435" t="s">
        <v>36</v>
      </c>
      <c r="D13435">
        <v>4405.05</v>
      </c>
      <c r="E13435">
        <v>0.24</v>
      </c>
      <c r="F13435">
        <f t="shared" si="418"/>
        <v>1057.212</v>
      </c>
      <c r="G13435">
        <f t="shared" si="419"/>
        <v>3347.8380000000002</v>
      </c>
      <c r="H13435">
        <v>2</v>
      </c>
      <c r="I13435" s="17">
        <v>45193</v>
      </c>
      <c r="J13435" s="17">
        <v>45200</v>
      </c>
      <c r="K13435" t="s">
        <v>21</v>
      </c>
      <c r="L13435" t="s">
        <v>22</v>
      </c>
      <c r="M13435">
        <v>1055.96</v>
      </c>
      <c r="N13435" t="s">
        <v>17</v>
      </c>
    </row>
    <row r="13436" spans="1:14" ht="14.25" customHeight="1" x14ac:dyDescent="0.3">
      <c r="A13436" t="s">
        <v>8839</v>
      </c>
      <c r="B13436" t="s">
        <v>25</v>
      </c>
      <c r="C13436" t="s">
        <v>14</v>
      </c>
      <c r="D13436">
        <v>4407.03</v>
      </c>
      <c r="E13436">
        <v>0.34</v>
      </c>
      <c r="F13436">
        <f t="shared" si="418"/>
        <v>1498.3902</v>
      </c>
      <c r="G13436">
        <f t="shared" si="419"/>
        <v>2908.6397999999999</v>
      </c>
      <c r="H13436">
        <v>2</v>
      </c>
      <c r="I13436" s="17">
        <v>45330</v>
      </c>
      <c r="J13436" s="17">
        <v>45335</v>
      </c>
      <c r="K13436" t="s">
        <v>31</v>
      </c>
      <c r="L13436" t="s">
        <v>22</v>
      </c>
      <c r="M13436">
        <v>656.48</v>
      </c>
      <c r="N13436" t="s">
        <v>48</v>
      </c>
    </row>
    <row r="13437" spans="1:14" ht="14.25" customHeight="1" x14ac:dyDescent="0.3">
      <c r="A13437" t="s">
        <v>8113</v>
      </c>
      <c r="B13437" t="s">
        <v>25</v>
      </c>
      <c r="C13437" t="s">
        <v>14</v>
      </c>
      <c r="D13437">
        <v>4409.34</v>
      </c>
      <c r="E13437">
        <v>0.3</v>
      </c>
      <c r="F13437">
        <f t="shared" si="418"/>
        <v>1322.8019999999999</v>
      </c>
      <c r="G13437">
        <f t="shared" si="419"/>
        <v>3086.5380000000005</v>
      </c>
      <c r="H13437">
        <v>2</v>
      </c>
      <c r="I13437" s="17">
        <v>45325</v>
      </c>
      <c r="J13437" s="17">
        <v>45332</v>
      </c>
      <c r="K13437" t="s">
        <v>21</v>
      </c>
      <c r="L13437" t="s">
        <v>22</v>
      </c>
      <c r="M13437">
        <v>1033.6500000000001</v>
      </c>
      <c r="N13437" t="s">
        <v>23</v>
      </c>
    </row>
    <row r="13438" spans="1:14" ht="14.25" customHeight="1" x14ac:dyDescent="0.3">
      <c r="A13438" t="s">
        <v>8898</v>
      </c>
      <c r="B13438" t="s">
        <v>13</v>
      </c>
      <c r="C13438" t="s">
        <v>36</v>
      </c>
      <c r="D13438">
        <v>4410.93</v>
      </c>
      <c r="E13438">
        <v>0.04</v>
      </c>
      <c r="F13438">
        <f t="shared" si="418"/>
        <v>176.43720000000002</v>
      </c>
      <c r="G13438">
        <f t="shared" si="419"/>
        <v>4234.4928</v>
      </c>
      <c r="H13438">
        <v>2</v>
      </c>
      <c r="I13438" s="17">
        <v>45346</v>
      </c>
      <c r="J13438" s="17">
        <v>45349</v>
      </c>
      <c r="K13438" t="s">
        <v>15</v>
      </c>
      <c r="L13438" t="s">
        <v>27</v>
      </c>
      <c r="M13438">
        <v>1299.51</v>
      </c>
      <c r="N13438" t="s">
        <v>34</v>
      </c>
    </row>
    <row r="13439" spans="1:14" ht="14.25" customHeight="1" x14ac:dyDescent="0.3">
      <c r="A13439" t="s">
        <v>8211</v>
      </c>
      <c r="B13439" t="s">
        <v>13</v>
      </c>
      <c r="C13439" t="s">
        <v>14</v>
      </c>
      <c r="D13439">
        <v>4413.2</v>
      </c>
      <c r="E13439">
        <v>0.15</v>
      </c>
      <c r="F13439">
        <f t="shared" si="418"/>
        <v>661.9799999999999</v>
      </c>
      <c r="G13439">
        <f t="shared" si="419"/>
        <v>3751.22</v>
      </c>
      <c r="H13439">
        <v>2</v>
      </c>
      <c r="I13439" s="17">
        <v>45241</v>
      </c>
      <c r="J13439" s="17">
        <v>45246</v>
      </c>
      <c r="K13439" t="s">
        <v>21</v>
      </c>
      <c r="L13439" t="s">
        <v>27</v>
      </c>
      <c r="M13439">
        <v>981.73</v>
      </c>
      <c r="N13439" t="s">
        <v>48</v>
      </c>
    </row>
    <row r="13440" spans="1:14" ht="14.25" customHeight="1" x14ac:dyDescent="0.3">
      <c r="A13440" t="s">
        <v>10194</v>
      </c>
      <c r="B13440" t="s">
        <v>19</v>
      </c>
      <c r="C13440" t="s">
        <v>14</v>
      </c>
      <c r="D13440">
        <v>4414.3599999999997</v>
      </c>
      <c r="E13440">
        <v>0.09</v>
      </c>
      <c r="F13440">
        <f t="shared" si="418"/>
        <v>397.29239999999993</v>
      </c>
      <c r="G13440">
        <f t="shared" si="419"/>
        <v>4017.0675999999999</v>
      </c>
      <c r="H13440">
        <v>2</v>
      </c>
      <c r="I13440" s="17">
        <v>45236</v>
      </c>
      <c r="J13440" s="17">
        <v>45239</v>
      </c>
      <c r="K13440" t="s">
        <v>15</v>
      </c>
      <c r="L13440" t="s">
        <v>22</v>
      </c>
      <c r="M13440">
        <v>250.5</v>
      </c>
      <c r="N13440" t="s">
        <v>48</v>
      </c>
    </row>
    <row r="13441" spans="1:14" ht="14.25" customHeight="1" x14ac:dyDescent="0.3">
      <c r="A13441" t="s">
        <v>8562</v>
      </c>
      <c r="B13441" t="s">
        <v>25</v>
      </c>
      <c r="C13441" t="s">
        <v>33</v>
      </c>
      <c r="D13441">
        <v>4415.8599999999997</v>
      </c>
      <c r="E13441">
        <v>0.49</v>
      </c>
      <c r="F13441">
        <f t="shared" si="418"/>
        <v>2163.7713999999996</v>
      </c>
      <c r="G13441">
        <f t="shared" si="419"/>
        <v>2252.0886</v>
      </c>
      <c r="H13441">
        <v>2</v>
      </c>
      <c r="I13441" s="17">
        <v>45613</v>
      </c>
      <c r="J13441" s="17">
        <v>45619</v>
      </c>
      <c r="K13441" t="s">
        <v>15</v>
      </c>
      <c r="L13441" t="s">
        <v>27</v>
      </c>
      <c r="M13441">
        <v>1203.48</v>
      </c>
      <c r="N13441" t="s">
        <v>23</v>
      </c>
    </row>
    <row r="13442" spans="1:14" ht="14.25" customHeight="1" x14ac:dyDescent="0.3">
      <c r="A13442" t="s">
        <v>9526</v>
      </c>
      <c r="B13442" t="s">
        <v>19</v>
      </c>
      <c r="C13442" t="s">
        <v>26</v>
      </c>
      <c r="D13442">
        <v>4418.75</v>
      </c>
      <c r="E13442">
        <v>0.1</v>
      </c>
      <c r="F13442">
        <f t="shared" ref="F13442:F13505" si="420">D13442*E13442</f>
        <v>441.875</v>
      </c>
      <c r="G13442">
        <f t="shared" ref="G13442:G13505" si="421">D13442-F13442</f>
        <v>3976.875</v>
      </c>
      <c r="H13442">
        <v>2</v>
      </c>
      <c r="I13442" s="17">
        <v>45617</v>
      </c>
      <c r="J13442" s="17">
        <v>45622</v>
      </c>
      <c r="K13442" t="s">
        <v>21</v>
      </c>
      <c r="L13442" t="s">
        <v>16</v>
      </c>
      <c r="M13442">
        <v>634.20000000000005</v>
      </c>
      <c r="N13442" t="s">
        <v>23</v>
      </c>
    </row>
    <row r="13443" spans="1:14" ht="14.25" customHeight="1" x14ac:dyDescent="0.3">
      <c r="A13443" t="s">
        <v>9019</v>
      </c>
      <c r="B13443" t="s">
        <v>13</v>
      </c>
      <c r="C13443" t="s">
        <v>36</v>
      </c>
      <c r="D13443">
        <v>4418.8500000000004</v>
      </c>
      <c r="E13443">
        <v>0.28000000000000003</v>
      </c>
      <c r="F13443">
        <f t="shared" si="420"/>
        <v>1237.2780000000002</v>
      </c>
      <c r="G13443">
        <f t="shared" si="421"/>
        <v>3181.5720000000001</v>
      </c>
      <c r="H13443">
        <v>2</v>
      </c>
      <c r="I13443" s="17">
        <v>45173</v>
      </c>
      <c r="J13443" s="17">
        <v>45176</v>
      </c>
      <c r="K13443" t="s">
        <v>15</v>
      </c>
      <c r="L13443" t="s">
        <v>22</v>
      </c>
      <c r="M13443">
        <v>265.51</v>
      </c>
      <c r="N13443" t="s">
        <v>28</v>
      </c>
    </row>
    <row r="13444" spans="1:14" ht="14.25" customHeight="1" x14ac:dyDescent="0.3">
      <c r="A13444" t="s">
        <v>4646</v>
      </c>
      <c r="B13444" t="s">
        <v>25</v>
      </c>
      <c r="C13444" t="s">
        <v>26</v>
      </c>
      <c r="D13444">
        <v>4424.01</v>
      </c>
      <c r="E13444">
        <v>0.26</v>
      </c>
      <c r="F13444">
        <f t="shared" si="420"/>
        <v>1150.2426</v>
      </c>
      <c r="G13444">
        <f t="shared" si="421"/>
        <v>3273.7674000000002</v>
      </c>
      <c r="H13444">
        <v>2</v>
      </c>
      <c r="I13444" s="17">
        <v>44942</v>
      </c>
      <c r="J13444" s="17">
        <v>44944</v>
      </c>
      <c r="K13444" t="s">
        <v>31</v>
      </c>
      <c r="L13444" t="s">
        <v>16</v>
      </c>
      <c r="M13444">
        <v>257.38</v>
      </c>
      <c r="N13444" t="s">
        <v>34</v>
      </c>
    </row>
    <row r="13445" spans="1:14" ht="14.25" customHeight="1" x14ac:dyDescent="0.3">
      <c r="A13445" t="s">
        <v>7267</v>
      </c>
      <c r="B13445" t="s">
        <v>13</v>
      </c>
      <c r="C13445" t="s">
        <v>36</v>
      </c>
      <c r="D13445">
        <v>4424.0600000000004</v>
      </c>
      <c r="E13445">
        <v>0.24</v>
      </c>
      <c r="F13445">
        <f t="shared" si="420"/>
        <v>1061.7744</v>
      </c>
      <c r="G13445">
        <f t="shared" si="421"/>
        <v>3362.2856000000002</v>
      </c>
      <c r="H13445">
        <v>2</v>
      </c>
      <c r="I13445" s="17">
        <v>44987</v>
      </c>
      <c r="J13445" s="17">
        <v>44989</v>
      </c>
      <c r="K13445" t="s">
        <v>31</v>
      </c>
      <c r="L13445" t="s">
        <v>16</v>
      </c>
      <c r="M13445">
        <v>987.83</v>
      </c>
      <c r="N13445" t="s">
        <v>34</v>
      </c>
    </row>
    <row r="13446" spans="1:14" ht="14.25" customHeight="1" x14ac:dyDescent="0.3">
      <c r="A13446" t="s">
        <v>7052</v>
      </c>
      <c r="B13446" t="s">
        <v>41</v>
      </c>
      <c r="C13446" t="s">
        <v>36</v>
      </c>
      <c r="D13446">
        <v>4424.76</v>
      </c>
      <c r="E13446">
        <v>0.24</v>
      </c>
      <c r="F13446">
        <f t="shared" si="420"/>
        <v>1061.9423999999999</v>
      </c>
      <c r="G13446">
        <f t="shared" si="421"/>
        <v>3362.8176000000003</v>
      </c>
      <c r="H13446">
        <v>2</v>
      </c>
      <c r="I13446" s="17">
        <v>45106</v>
      </c>
      <c r="J13446" s="17">
        <v>45107</v>
      </c>
      <c r="K13446" t="s">
        <v>21</v>
      </c>
      <c r="L13446" t="s">
        <v>22</v>
      </c>
      <c r="M13446">
        <v>797.35</v>
      </c>
      <c r="N13446" t="s">
        <v>17</v>
      </c>
    </row>
    <row r="13447" spans="1:14" ht="14.25" customHeight="1" x14ac:dyDescent="0.3">
      <c r="A13447" t="s">
        <v>10082</v>
      </c>
      <c r="B13447" t="s">
        <v>41</v>
      </c>
      <c r="C13447" t="s">
        <v>26</v>
      </c>
      <c r="D13447">
        <v>4428.07</v>
      </c>
      <c r="E13447">
        <v>0.28000000000000003</v>
      </c>
      <c r="F13447">
        <f t="shared" si="420"/>
        <v>1239.8596</v>
      </c>
      <c r="G13447">
        <f t="shared" si="421"/>
        <v>3188.2103999999999</v>
      </c>
      <c r="H13447">
        <v>2</v>
      </c>
      <c r="I13447" s="17">
        <v>45459</v>
      </c>
      <c r="J13447" s="17">
        <v>45461</v>
      </c>
      <c r="K13447" t="s">
        <v>31</v>
      </c>
      <c r="L13447" t="s">
        <v>27</v>
      </c>
      <c r="M13447">
        <v>521.95000000000005</v>
      </c>
      <c r="N13447" t="s">
        <v>23</v>
      </c>
    </row>
    <row r="13448" spans="1:14" ht="14.25" customHeight="1" x14ac:dyDescent="0.3">
      <c r="A13448" t="s">
        <v>4653</v>
      </c>
      <c r="B13448" t="s">
        <v>13</v>
      </c>
      <c r="C13448" t="s">
        <v>26</v>
      </c>
      <c r="D13448">
        <v>4436.1000000000004</v>
      </c>
      <c r="E13448">
        <v>0.03</v>
      </c>
      <c r="F13448">
        <f t="shared" si="420"/>
        <v>133.083</v>
      </c>
      <c r="G13448">
        <f t="shared" si="421"/>
        <v>4303.0170000000007</v>
      </c>
      <c r="H13448">
        <v>2</v>
      </c>
      <c r="I13448" s="17">
        <v>45258</v>
      </c>
      <c r="J13448" s="17">
        <v>45261</v>
      </c>
      <c r="K13448" t="s">
        <v>15</v>
      </c>
      <c r="L13448" t="s">
        <v>27</v>
      </c>
      <c r="M13448">
        <v>670.17</v>
      </c>
      <c r="N13448" t="s">
        <v>48</v>
      </c>
    </row>
    <row r="13449" spans="1:14" ht="14.25" customHeight="1" x14ac:dyDescent="0.3">
      <c r="A13449" t="s">
        <v>9171</v>
      </c>
      <c r="B13449" t="s">
        <v>25</v>
      </c>
      <c r="C13449" t="s">
        <v>33</v>
      </c>
      <c r="D13449">
        <v>4438.67</v>
      </c>
      <c r="E13449">
        <v>0.12</v>
      </c>
      <c r="F13449">
        <f t="shared" si="420"/>
        <v>532.6404</v>
      </c>
      <c r="G13449">
        <f t="shared" si="421"/>
        <v>3906.0295999999998</v>
      </c>
      <c r="H13449">
        <v>2</v>
      </c>
      <c r="I13449" s="17">
        <v>45536</v>
      </c>
      <c r="J13449" s="17">
        <v>45540</v>
      </c>
      <c r="K13449" t="s">
        <v>21</v>
      </c>
      <c r="L13449" t="s">
        <v>27</v>
      </c>
      <c r="M13449">
        <v>835.76</v>
      </c>
      <c r="N13449" t="s">
        <v>23</v>
      </c>
    </row>
    <row r="13450" spans="1:14" ht="14.25" customHeight="1" x14ac:dyDescent="0.3">
      <c r="A13450" t="s">
        <v>5527</v>
      </c>
      <c r="B13450" t="s">
        <v>13</v>
      </c>
      <c r="C13450" t="s">
        <v>20</v>
      </c>
      <c r="D13450">
        <v>4438.7700000000004</v>
      </c>
      <c r="E13450">
        <v>0.24</v>
      </c>
      <c r="F13450">
        <f t="shared" si="420"/>
        <v>1065.3048000000001</v>
      </c>
      <c r="G13450">
        <f t="shared" si="421"/>
        <v>3373.4652000000006</v>
      </c>
      <c r="H13450">
        <v>2</v>
      </c>
      <c r="I13450" s="17">
        <v>45613</v>
      </c>
      <c r="J13450" s="17">
        <v>45616</v>
      </c>
      <c r="K13450" t="s">
        <v>15</v>
      </c>
      <c r="L13450" t="s">
        <v>27</v>
      </c>
      <c r="M13450">
        <v>510.52</v>
      </c>
      <c r="N13450" t="s">
        <v>39</v>
      </c>
    </row>
    <row r="13451" spans="1:14" ht="14.25" customHeight="1" x14ac:dyDescent="0.3">
      <c r="A13451" t="s">
        <v>1461</v>
      </c>
      <c r="B13451" t="s">
        <v>41</v>
      </c>
      <c r="C13451" t="s">
        <v>33</v>
      </c>
      <c r="D13451">
        <v>4443.68</v>
      </c>
      <c r="E13451">
        <v>0.27</v>
      </c>
      <c r="F13451">
        <f t="shared" si="420"/>
        <v>1199.7936000000002</v>
      </c>
      <c r="G13451">
        <f t="shared" si="421"/>
        <v>3243.8864000000003</v>
      </c>
      <c r="H13451">
        <v>2</v>
      </c>
      <c r="I13451" s="17">
        <v>45464</v>
      </c>
      <c r="J13451" s="17">
        <v>45471</v>
      </c>
      <c r="K13451" t="s">
        <v>21</v>
      </c>
      <c r="L13451" t="s">
        <v>27</v>
      </c>
      <c r="M13451">
        <v>317.08999999999997</v>
      </c>
      <c r="N13451" t="s">
        <v>48</v>
      </c>
    </row>
    <row r="13452" spans="1:14" ht="14.25" customHeight="1" x14ac:dyDescent="0.3">
      <c r="A13452" t="s">
        <v>2892</v>
      </c>
      <c r="B13452" t="s">
        <v>13</v>
      </c>
      <c r="C13452" t="s">
        <v>36</v>
      </c>
      <c r="D13452">
        <v>4444.78</v>
      </c>
      <c r="E13452">
        <v>0.32</v>
      </c>
      <c r="F13452">
        <f t="shared" si="420"/>
        <v>1422.3296</v>
      </c>
      <c r="G13452">
        <f t="shared" si="421"/>
        <v>3022.4503999999997</v>
      </c>
      <c r="H13452">
        <v>2</v>
      </c>
      <c r="I13452" s="17">
        <v>45084</v>
      </c>
      <c r="J13452" s="17">
        <v>45089</v>
      </c>
      <c r="K13452" t="s">
        <v>21</v>
      </c>
      <c r="L13452" t="s">
        <v>22</v>
      </c>
      <c r="M13452">
        <v>517.12</v>
      </c>
      <c r="N13452" t="s">
        <v>17</v>
      </c>
    </row>
    <row r="13453" spans="1:14" ht="14.25" customHeight="1" x14ac:dyDescent="0.3">
      <c r="A13453" t="s">
        <v>6675</v>
      </c>
      <c r="B13453" t="s">
        <v>25</v>
      </c>
      <c r="C13453" t="s">
        <v>33</v>
      </c>
      <c r="D13453">
        <v>4445.53</v>
      </c>
      <c r="E13453">
        <v>0.01</v>
      </c>
      <c r="F13453">
        <f t="shared" si="420"/>
        <v>44.455300000000001</v>
      </c>
      <c r="G13453">
        <f t="shared" si="421"/>
        <v>4401.0747000000001</v>
      </c>
      <c r="H13453">
        <v>2</v>
      </c>
      <c r="I13453" s="17">
        <v>45542</v>
      </c>
      <c r="J13453" s="17">
        <v>45548</v>
      </c>
      <c r="K13453" t="s">
        <v>31</v>
      </c>
      <c r="L13453" t="s">
        <v>22</v>
      </c>
      <c r="M13453">
        <v>1205.46</v>
      </c>
      <c r="N13453" t="s">
        <v>48</v>
      </c>
    </row>
    <row r="13454" spans="1:14" ht="14.25" customHeight="1" x14ac:dyDescent="0.3">
      <c r="A13454" t="s">
        <v>4226</v>
      </c>
      <c r="B13454" t="s">
        <v>25</v>
      </c>
      <c r="C13454" t="s">
        <v>20</v>
      </c>
      <c r="D13454">
        <v>4447.78</v>
      </c>
      <c r="E13454">
        <v>0.34</v>
      </c>
      <c r="F13454">
        <f t="shared" si="420"/>
        <v>1512.2452000000001</v>
      </c>
      <c r="G13454">
        <f t="shared" si="421"/>
        <v>2935.5347999999994</v>
      </c>
      <c r="H13454">
        <v>2</v>
      </c>
      <c r="I13454" s="17">
        <v>44933</v>
      </c>
      <c r="J13454" s="17">
        <v>44940</v>
      </c>
      <c r="K13454" t="s">
        <v>21</v>
      </c>
      <c r="L13454" t="s">
        <v>27</v>
      </c>
      <c r="M13454">
        <v>1237.1500000000001</v>
      </c>
      <c r="N13454" t="s">
        <v>28</v>
      </c>
    </row>
    <row r="13455" spans="1:14" ht="14.25" customHeight="1" x14ac:dyDescent="0.3">
      <c r="A13455" t="s">
        <v>3375</v>
      </c>
      <c r="B13455" t="s">
        <v>19</v>
      </c>
      <c r="C13455" t="s">
        <v>20</v>
      </c>
      <c r="D13455">
        <v>4448.66</v>
      </c>
      <c r="E13455">
        <v>0.36</v>
      </c>
      <c r="F13455">
        <f t="shared" si="420"/>
        <v>1601.5175999999999</v>
      </c>
      <c r="G13455">
        <f t="shared" si="421"/>
        <v>2847.1423999999997</v>
      </c>
      <c r="H13455">
        <v>2</v>
      </c>
      <c r="I13455" s="17">
        <v>45058</v>
      </c>
      <c r="J13455" s="17">
        <v>45060</v>
      </c>
      <c r="K13455" t="s">
        <v>31</v>
      </c>
      <c r="L13455" t="s">
        <v>27</v>
      </c>
      <c r="M13455">
        <v>1269.53</v>
      </c>
      <c r="N13455" t="s">
        <v>34</v>
      </c>
    </row>
    <row r="13456" spans="1:14" ht="14.25" customHeight="1" x14ac:dyDescent="0.3">
      <c r="A13456" t="s">
        <v>12994</v>
      </c>
      <c r="B13456" t="s">
        <v>13</v>
      </c>
      <c r="C13456" t="s">
        <v>26</v>
      </c>
      <c r="D13456">
        <v>4449.49</v>
      </c>
      <c r="E13456">
        <v>0.1</v>
      </c>
      <c r="F13456">
        <f t="shared" si="420"/>
        <v>444.94900000000001</v>
      </c>
      <c r="G13456">
        <f t="shared" si="421"/>
        <v>4004.5409999999997</v>
      </c>
      <c r="H13456">
        <v>2</v>
      </c>
      <c r="I13456" s="17">
        <v>45166</v>
      </c>
      <c r="J13456" s="17">
        <v>45170</v>
      </c>
      <c r="K13456" t="s">
        <v>31</v>
      </c>
      <c r="L13456" t="s">
        <v>27</v>
      </c>
      <c r="M13456">
        <v>1064.6600000000001</v>
      </c>
      <c r="N13456" t="s">
        <v>28</v>
      </c>
    </row>
    <row r="13457" spans="1:14" ht="14.25" customHeight="1" x14ac:dyDescent="0.3">
      <c r="A13457" t="s">
        <v>8176</v>
      </c>
      <c r="B13457" t="s">
        <v>13</v>
      </c>
      <c r="C13457" t="s">
        <v>20</v>
      </c>
      <c r="D13457">
        <v>4451.54</v>
      </c>
      <c r="E13457">
        <v>0.41</v>
      </c>
      <c r="F13457">
        <f t="shared" si="420"/>
        <v>1825.1314</v>
      </c>
      <c r="G13457">
        <f t="shared" si="421"/>
        <v>2626.4085999999998</v>
      </c>
      <c r="H13457">
        <v>2</v>
      </c>
      <c r="I13457" s="17">
        <v>45537</v>
      </c>
      <c r="J13457" s="17">
        <v>45541</v>
      </c>
      <c r="K13457" t="s">
        <v>15</v>
      </c>
      <c r="L13457" t="s">
        <v>22</v>
      </c>
      <c r="M13457">
        <v>556.35</v>
      </c>
      <c r="N13457" t="s">
        <v>39</v>
      </c>
    </row>
    <row r="13458" spans="1:14" ht="14.25" customHeight="1" x14ac:dyDescent="0.3">
      <c r="A13458" t="s">
        <v>7104</v>
      </c>
      <c r="B13458" t="s">
        <v>41</v>
      </c>
      <c r="C13458" t="s">
        <v>26</v>
      </c>
      <c r="D13458">
        <v>4453.17</v>
      </c>
      <c r="E13458">
        <v>0.18</v>
      </c>
      <c r="F13458">
        <f t="shared" si="420"/>
        <v>801.57060000000001</v>
      </c>
      <c r="G13458">
        <f t="shared" si="421"/>
        <v>3651.5994000000001</v>
      </c>
      <c r="H13458">
        <v>2</v>
      </c>
      <c r="I13458" s="17">
        <v>45586</v>
      </c>
      <c r="J13458" s="17">
        <v>45593</v>
      </c>
      <c r="K13458" t="s">
        <v>21</v>
      </c>
      <c r="L13458" t="s">
        <v>22</v>
      </c>
      <c r="M13458">
        <v>539.34</v>
      </c>
      <c r="N13458" t="s">
        <v>39</v>
      </c>
    </row>
    <row r="13459" spans="1:14" ht="14.25" customHeight="1" x14ac:dyDescent="0.3">
      <c r="A13459" t="s">
        <v>4147</v>
      </c>
      <c r="B13459" t="s">
        <v>19</v>
      </c>
      <c r="C13459" t="s">
        <v>33</v>
      </c>
      <c r="D13459">
        <v>4453.62</v>
      </c>
      <c r="E13459">
        <v>0.49</v>
      </c>
      <c r="F13459">
        <f t="shared" si="420"/>
        <v>2182.2737999999999</v>
      </c>
      <c r="G13459">
        <f t="shared" si="421"/>
        <v>2271.3462</v>
      </c>
      <c r="H13459">
        <v>2</v>
      </c>
      <c r="I13459" s="17">
        <v>45263</v>
      </c>
      <c r="J13459" s="17">
        <v>45270</v>
      </c>
      <c r="K13459" t="s">
        <v>15</v>
      </c>
      <c r="L13459" t="s">
        <v>16</v>
      </c>
      <c r="M13459">
        <v>597.44000000000005</v>
      </c>
      <c r="N13459" t="s">
        <v>48</v>
      </c>
    </row>
    <row r="13460" spans="1:14" ht="14.25" customHeight="1" x14ac:dyDescent="0.3">
      <c r="A13460" t="s">
        <v>9847</v>
      </c>
      <c r="B13460" t="s">
        <v>19</v>
      </c>
      <c r="C13460" t="s">
        <v>20</v>
      </c>
      <c r="D13460">
        <v>4454.0600000000004</v>
      </c>
      <c r="E13460">
        <v>0.37</v>
      </c>
      <c r="F13460">
        <f t="shared" si="420"/>
        <v>1648.0022000000001</v>
      </c>
      <c r="G13460">
        <f t="shared" si="421"/>
        <v>2806.0578000000005</v>
      </c>
      <c r="H13460">
        <v>2</v>
      </c>
      <c r="I13460" s="17">
        <v>44962</v>
      </c>
      <c r="J13460" s="17">
        <v>44967</v>
      </c>
      <c r="K13460" t="s">
        <v>31</v>
      </c>
      <c r="L13460" t="s">
        <v>16</v>
      </c>
      <c r="M13460">
        <v>1128.68</v>
      </c>
      <c r="N13460" t="s">
        <v>48</v>
      </c>
    </row>
    <row r="13461" spans="1:14" ht="14.25" customHeight="1" x14ac:dyDescent="0.3">
      <c r="A13461" t="s">
        <v>3980</v>
      </c>
      <c r="B13461" t="s">
        <v>13</v>
      </c>
      <c r="C13461" t="s">
        <v>36</v>
      </c>
      <c r="D13461">
        <v>4461.34</v>
      </c>
      <c r="E13461">
        <v>0</v>
      </c>
      <c r="F13461">
        <f t="shared" si="420"/>
        <v>0</v>
      </c>
      <c r="G13461">
        <f t="shared" si="421"/>
        <v>4461.34</v>
      </c>
      <c r="H13461">
        <v>2</v>
      </c>
      <c r="I13461" s="17">
        <v>45118</v>
      </c>
      <c r="J13461" s="17">
        <v>45119</v>
      </c>
      <c r="K13461" t="s">
        <v>21</v>
      </c>
      <c r="L13461" t="s">
        <v>22</v>
      </c>
      <c r="M13461">
        <v>1071.0999999999999</v>
      </c>
      <c r="N13461" t="s">
        <v>23</v>
      </c>
    </row>
    <row r="13462" spans="1:14" ht="14.25" customHeight="1" x14ac:dyDescent="0.3">
      <c r="A13462" t="s">
        <v>2451</v>
      </c>
      <c r="B13462" t="s">
        <v>25</v>
      </c>
      <c r="C13462" t="s">
        <v>14</v>
      </c>
      <c r="D13462">
        <v>4462.92</v>
      </c>
      <c r="E13462">
        <v>0.42</v>
      </c>
      <c r="F13462">
        <f t="shared" si="420"/>
        <v>1874.4264000000001</v>
      </c>
      <c r="G13462">
        <f t="shared" si="421"/>
        <v>2588.4935999999998</v>
      </c>
      <c r="H13462">
        <v>2</v>
      </c>
      <c r="I13462" s="17">
        <v>45078</v>
      </c>
      <c r="J13462" s="17">
        <v>45084</v>
      </c>
      <c r="K13462" t="s">
        <v>15</v>
      </c>
      <c r="L13462" t="s">
        <v>16</v>
      </c>
      <c r="M13462">
        <v>1279.69</v>
      </c>
      <c r="N13462" t="s">
        <v>17</v>
      </c>
    </row>
    <row r="13463" spans="1:14" ht="14.25" customHeight="1" x14ac:dyDescent="0.3">
      <c r="A13463" t="s">
        <v>11816</v>
      </c>
      <c r="B13463" t="s">
        <v>25</v>
      </c>
      <c r="C13463" t="s">
        <v>33</v>
      </c>
      <c r="D13463">
        <v>4463.74</v>
      </c>
      <c r="E13463">
        <v>0.27</v>
      </c>
      <c r="F13463">
        <f t="shared" si="420"/>
        <v>1205.2098000000001</v>
      </c>
      <c r="G13463">
        <f t="shared" si="421"/>
        <v>3258.5301999999997</v>
      </c>
      <c r="H13463">
        <v>2</v>
      </c>
      <c r="I13463" s="17">
        <v>45497</v>
      </c>
      <c r="J13463" s="17">
        <v>45499</v>
      </c>
      <c r="K13463" t="s">
        <v>15</v>
      </c>
      <c r="L13463" t="s">
        <v>16</v>
      </c>
      <c r="M13463">
        <v>793.44</v>
      </c>
      <c r="N13463" t="s">
        <v>34</v>
      </c>
    </row>
    <row r="13464" spans="1:14" ht="14.25" customHeight="1" x14ac:dyDescent="0.3">
      <c r="A13464" t="s">
        <v>8853</v>
      </c>
      <c r="B13464" t="s">
        <v>41</v>
      </c>
      <c r="C13464" t="s">
        <v>36</v>
      </c>
      <c r="D13464">
        <v>4466.13</v>
      </c>
      <c r="E13464">
        <v>0.32</v>
      </c>
      <c r="F13464">
        <f t="shared" si="420"/>
        <v>1429.1616000000001</v>
      </c>
      <c r="G13464">
        <f t="shared" si="421"/>
        <v>3036.9683999999997</v>
      </c>
      <c r="H13464">
        <v>2</v>
      </c>
      <c r="I13464" s="17">
        <v>45223</v>
      </c>
      <c r="J13464" s="17">
        <v>45228</v>
      </c>
      <c r="K13464" t="s">
        <v>31</v>
      </c>
      <c r="L13464" t="s">
        <v>16</v>
      </c>
      <c r="M13464">
        <v>1019.52</v>
      </c>
      <c r="N13464" t="s">
        <v>23</v>
      </c>
    </row>
    <row r="13465" spans="1:14" ht="14.25" customHeight="1" x14ac:dyDescent="0.3">
      <c r="A13465" t="s">
        <v>13598</v>
      </c>
      <c r="B13465" t="s">
        <v>13</v>
      </c>
      <c r="C13465" t="s">
        <v>14</v>
      </c>
      <c r="D13465">
        <v>4467.47</v>
      </c>
      <c r="E13465">
        <v>0.25</v>
      </c>
      <c r="F13465">
        <f t="shared" si="420"/>
        <v>1116.8675000000001</v>
      </c>
      <c r="G13465">
        <f t="shared" si="421"/>
        <v>3350.6025</v>
      </c>
      <c r="H13465">
        <v>2</v>
      </c>
      <c r="I13465" s="17">
        <v>45211</v>
      </c>
      <c r="J13465" s="17">
        <v>45213</v>
      </c>
      <c r="K13465" t="s">
        <v>21</v>
      </c>
      <c r="L13465" t="s">
        <v>16</v>
      </c>
      <c r="M13465">
        <v>420.43</v>
      </c>
      <c r="N13465" t="s">
        <v>48</v>
      </c>
    </row>
    <row r="13466" spans="1:14" ht="14.25" customHeight="1" x14ac:dyDescent="0.3">
      <c r="A13466" t="s">
        <v>2180</v>
      </c>
      <c r="B13466" t="s">
        <v>25</v>
      </c>
      <c r="C13466" t="s">
        <v>14</v>
      </c>
      <c r="D13466">
        <v>4467.93</v>
      </c>
      <c r="E13466">
        <v>0.05</v>
      </c>
      <c r="F13466">
        <f t="shared" si="420"/>
        <v>223.39650000000003</v>
      </c>
      <c r="G13466">
        <f t="shared" si="421"/>
        <v>4244.5335000000005</v>
      </c>
      <c r="H13466">
        <v>2</v>
      </c>
      <c r="I13466" s="17">
        <v>45492</v>
      </c>
      <c r="J13466" s="17">
        <v>45498</v>
      </c>
      <c r="K13466" t="s">
        <v>21</v>
      </c>
      <c r="L13466" t="s">
        <v>16</v>
      </c>
      <c r="M13466">
        <v>277.75</v>
      </c>
      <c r="N13466" t="s">
        <v>28</v>
      </c>
    </row>
    <row r="13467" spans="1:14" ht="14.25" customHeight="1" x14ac:dyDescent="0.3">
      <c r="A13467" t="s">
        <v>9441</v>
      </c>
      <c r="B13467" t="s">
        <v>25</v>
      </c>
      <c r="C13467" t="s">
        <v>33</v>
      </c>
      <c r="D13467">
        <v>4471.75</v>
      </c>
      <c r="E13467">
        <v>0.48</v>
      </c>
      <c r="F13467">
        <f t="shared" si="420"/>
        <v>2146.44</v>
      </c>
      <c r="G13467">
        <f t="shared" si="421"/>
        <v>2325.31</v>
      </c>
      <c r="H13467">
        <v>2</v>
      </c>
      <c r="I13467" s="17">
        <v>45349</v>
      </c>
      <c r="J13467" s="17">
        <v>45354</v>
      </c>
      <c r="K13467" t="s">
        <v>15</v>
      </c>
      <c r="L13467" t="s">
        <v>22</v>
      </c>
      <c r="M13467">
        <v>445.18</v>
      </c>
      <c r="N13467" t="s">
        <v>48</v>
      </c>
    </row>
    <row r="13468" spans="1:14" ht="14.25" customHeight="1" x14ac:dyDescent="0.3">
      <c r="A13468" t="s">
        <v>8012</v>
      </c>
      <c r="B13468" t="s">
        <v>25</v>
      </c>
      <c r="C13468" t="s">
        <v>20</v>
      </c>
      <c r="D13468">
        <v>4472.1899999999996</v>
      </c>
      <c r="E13468">
        <v>0.38</v>
      </c>
      <c r="F13468">
        <f t="shared" si="420"/>
        <v>1699.4322</v>
      </c>
      <c r="G13468">
        <f t="shared" si="421"/>
        <v>2772.7577999999994</v>
      </c>
      <c r="H13468">
        <v>2</v>
      </c>
      <c r="I13468" s="17">
        <v>45439</v>
      </c>
      <c r="J13468" s="17">
        <v>45445</v>
      </c>
      <c r="K13468" t="s">
        <v>31</v>
      </c>
      <c r="L13468" t="s">
        <v>22</v>
      </c>
      <c r="M13468">
        <v>1228.72</v>
      </c>
      <c r="N13468" t="s">
        <v>23</v>
      </c>
    </row>
    <row r="13469" spans="1:14" ht="14.25" customHeight="1" x14ac:dyDescent="0.3">
      <c r="A13469" t="s">
        <v>3456</v>
      </c>
      <c r="B13469" t="s">
        <v>25</v>
      </c>
      <c r="C13469" t="s">
        <v>36</v>
      </c>
      <c r="D13469">
        <v>4472.57</v>
      </c>
      <c r="E13469">
        <v>0.09</v>
      </c>
      <c r="F13469">
        <f t="shared" si="420"/>
        <v>402.53129999999993</v>
      </c>
      <c r="G13469">
        <f t="shared" si="421"/>
        <v>4070.0386999999996</v>
      </c>
      <c r="H13469">
        <v>2</v>
      </c>
      <c r="I13469" s="17">
        <v>45370</v>
      </c>
      <c r="J13469" s="17">
        <v>45376</v>
      </c>
      <c r="K13469" t="s">
        <v>31</v>
      </c>
      <c r="L13469" t="s">
        <v>16</v>
      </c>
      <c r="M13469">
        <v>1241.98</v>
      </c>
      <c r="N13469" t="s">
        <v>39</v>
      </c>
    </row>
    <row r="13470" spans="1:14" ht="14.25" customHeight="1" x14ac:dyDescent="0.3">
      <c r="A13470" t="s">
        <v>148</v>
      </c>
      <c r="B13470" t="s">
        <v>19</v>
      </c>
      <c r="C13470" t="s">
        <v>26</v>
      </c>
      <c r="D13470">
        <v>4475.07</v>
      </c>
      <c r="E13470">
        <v>0.3</v>
      </c>
      <c r="F13470">
        <f t="shared" si="420"/>
        <v>1342.521</v>
      </c>
      <c r="G13470">
        <f t="shared" si="421"/>
        <v>3132.549</v>
      </c>
      <c r="H13470">
        <v>2</v>
      </c>
      <c r="I13470" s="17">
        <v>45196</v>
      </c>
      <c r="J13470" s="17">
        <v>45197</v>
      </c>
      <c r="K13470" t="s">
        <v>21</v>
      </c>
      <c r="L13470" t="s">
        <v>22</v>
      </c>
      <c r="M13470">
        <v>815.29</v>
      </c>
      <c r="N13470" t="s">
        <v>39</v>
      </c>
    </row>
    <row r="13471" spans="1:14" ht="14.25" customHeight="1" x14ac:dyDescent="0.3">
      <c r="A13471" t="s">
        <v>8243</v>
      </c>
      <c r="B13471" t="s">
        <v>13</v>
      </c>
      <c r="C13471" t="s">
        <v>14</v>
      </c>
      <c r="D13471">
        <v>4475.91</v>
      </c>
      <c r="E13471">
        <v>0.4</v>
      </c>
      <c r="F13471">
        <f t="shared" si="420"/>
        <v>1790.364</v>
      </c>
      <c r="G13471">
        <f t="shared" si="421"/>
        <v>2685.5459999999998</v>
      </c>
      <c r="H13471">
        <v>2</v>
      </c>
      <c r="I13471" s="17">
        <v>45471</v>
      </c>
      <c r="J13471" s="17">
        <v>45472</v>
      </c>
      <c r="K13471" t="s">
        <v>21</v>
      </c>
      <c r="L13471" t="s">
        <v>16</v>
      </c>
      <c r="M13471">
        <v>952.05</v>
      </c>
      <c r="N13471" t="s">
        <v>23</v>
      </c>
    </row>
    <row r="13472" spans="1:14" ht="14.25" customHeight="1" x14ac:dyDescent="0.3">
      <c r="A13472" t="s">
        <v>10386</v>
      </c>
      <c r="B13472" t="s">
        <v>25</v>
      </c>
      <c r="C13472" t="s">
        <v>20</v>
      </c>
      <c r="D13472">
        <v>4480.41</v>
      </c>
      <c r="E13472">
        <v>0.38</v>
      </c>
      <c r="F13472">
        <f t="shared" si="420"/>
        <v>1702.5557999999999</v>
      </c>
      <c r="G13472">
        <f t="shared" si="421"/>
        <v>2777.8541999999998</v>
      </c>
      <c r="H13472">
        <v>2</v>
      </c>
      <c r="I13472" s="17">
        <v>44943</v>
      </c>
      <c r="J13472" s="17">
        <v>44946</v>
      </c>
      <c r="K13472" t="s">
        <v>15</v>
      </c>
      <c r="L13472" t="s">
        <v>22</v>
      </c>
      <c r="M13472">
        <v>1046.83</v>
      </c>
      <c r="N13472" t="s">
        <v>48</v>
      </c>
    </row>
    <row r="13473" spans="1:14" ht="14.25" customHeight="1" x14ac:dyDescent="0.3">
      <c r="A13473" t="s">
        <v>7778</v>
      </c>
      <c r="B13473" t="s">
        <v>19</v>
      </c>
      <c r="C13473" t="s">
        <v>33</v>
      </c>
      <c r="D13473">
        <v>4486.68</v>
      </c>
      <c r="E13473">
        <v>0.26</v>
      </c>
      <c r="F13473">
        <f t="shared" si="420"/>
        <v>1166.5368000000001</v>
      </c>
      <c r="G13473">
        <f t="shared" si="421"/>
        <v>3320.1432000000004</v>
      </c>
      <c r="H13473">
        <v>2</v>
      </c>
      <c r="I13473" s="17">
        <v>45489</v>
      </c>
      <c r="J13473" s="17">
        <v>45490</v>
      </c>
      <c r="K13473" t="s">
        <v>31</v>
      </c>
      <c r="L13473" t="s">
        <v>27</v>
      </c>
      <c r="M13473">
        <v>578.94000000000005</v>
      </c>
      <c r="N13473" t="s">
        <v>17</v>
      </c>
    </row>
    <row r="13474" spans="1:14" ht="14.25" customHeight="1" x14ac:dyDescent="0.3">
      <c r="A13474" t="s">
        <v>4485</v>
      </c>
      <c r="B13474" t="s">
        <v>25</v>
      </c>
      <c r="C13474" t="s">
        <v>36</v>
      </c>
      <c r="D13474">
        <v>4489.1400000000003</v>
      </c>
      <c r="E13474">
        <v>0.44</v>
      </c>
      <c r="F13474">
        <f t="shared" si="420"/>
        <v>1975.2216000000001</v>
      </c>
      <c r="G13474">
        <f t="shared" si="421"/>
        <v>2513.9184000000005</v>
      </c>
      <c r="H13474">
        <v>2</v>
      </c>
      <c r="I13474" s="17">
        <v>45411</v>
      </c>
      <c r="J13474" s="17">
        <v>45414</v>
      </c>
      <c r="K13474" t="s">
        <v>15</v>
      </c>
      <c r="L13474" t="s">
        <v>16</v>
      </c>
      <c r="M13474">
        <v>228.14</v>
      </c>
      <c r="N13474" t="s">
        <v>23</v>
      </c>
    </row>
    <row r="13475" spans="1:14" ht="14.25" customHeight="1" x14ac:dyDescent="0.3">
      <c r="A13475" t="s">
        <v>10436</v>
      </c>
      <c r="B13475" t="s">
        <v>13</v>
      </c>
      <c r="C13475" t="s">
        <v>36</v>
      </c>
      <c r="D13475">
        <v>4489.2</v>
      </c>
      <c r="E13475">
        <v>0.46</v>
      </c>
      <c r="F13475">
        <f t="shared" si="420"/>
        <v>2065.0320000000002</v>
      </c>
      <c r="G13475">
        <f t="shared" si="421"/>
        <v>2424.1679999999997</v>
      </c>
      <c r="H13475">
        <v>2</v>
      </c>
      <c r="I13475" s="17">
        <v>45653</v>
      </c>
      <c r="J13475" s="17">
        <v>45658</v>
      </c>
      <c r="K13475" t="s">
        <v>15</v>
      </c>
      <c r="L13475" t="s">
        <v>22</v>
      </c>
      <c r="M13475">
        <v>1215.1500000000001</v>
      </c>
      <c r="N13475" t="s">
        <v>48</v>
      </c>
    </row>
    <row r="13476" spans="1:14" ht="14.25" customHeight="1" x14ac:dyDescent="0.3">
      <c r="A13476" t="s">
        <v>14700</v>
      </c>
      <c r="B13476" t="s">
        <v>25</v>
      </c>
      <c r="C13476" t="s">
        <v>33</v>
      </c>
      <c r="D13476">
        <v>4497.84</v>
      </c>
      <c r="E13476">
        <v>0.27</v>
      </c>
      <c r="F13476">
        <f t="shared" si="420"/>
        <v>1214.4168000000002</v>
      </c>
      <c r="G13476">
        <f t="shared" si="421"/>
        <v>3283.4232000000002</v>
      </c>
      <c r="H13476">
        <v>2</v>
      </c>
      <c r="I13476" s="17">
        <v>45600</v>
      </c>
      <c r="J13476" s="17">
        <v>45602</v>
      </c>
      <c r="K13476" t="s">
        <v>15</v>
      </c>
      <c r="L13476" t="s">
        <v>16</v>
      </c>
      <c r="M13476">
        <v>1195.56</v>
      </c>
      <c r="N13476" t="s">
        <v>28</v>
      </c>
    </row>
    <row r="13477" spans="1:14" ht="14.25" customHeight="1" x14ac:dyDescent="0.3">
      <c r="A13477" t="s">
        <v>8031</v>
      </c>
      <c r="B13477" t="s">
        <v>13</v>
      </c>
      <c r="C13477" t="s">
        <v>33</v>
      </c>
      <c r="D13477">
        <v>4497.8900000000003</v>
      </c>
      <c r="E13477">
        <v>7.0000000000000007E-2</v>
      </c>
      <c r="F13477">
        <f t="shared" si="420"/>
        <v>314.85230000000007</v>
      </c>
      <c r="G13477">
        <f t="shared" si="421"/>
        <v>4183.0376999999999</v>
      </c>
      <c r="H13477">
        <v>2</v>
      </c>
      <c r="I13477" s="17">
        <v>45171</v>
      </c>
      <c r="J13477" s="17">
        <v>45177</v>
      </c>
      <c r="K13477" t="s">
        <v>31</v>
      </c>
      <c r="L13477" t="s">
        <v>22</v>
      </c>
      <c r="M13477">
        <v>1200.1500000000001</v>
      </c>
      <c r="N13477" t="s">
        <v>28</v>
      </c>
    </row>
    <row r="13478" spans="1:14" ht="14.25" customHeight="1" x14ac:dyDescent="0.3">
      <c r="A13478" t="s">
        <v>1024</v>
      </c>
      <c r="B13478" t="s">
        <v>19</v>
      </c>
      <c r="C13478" t="s">
        <v>33</v>
      </c>
      <c r="D13478">
        <v>4499.22</v>
      </c>
      <c r="E13478">
        <v>0.1</v>
      </c>
      <c r="F13478">
        <f t="shared" si="420"/>
        <v>449.92200000000003</v>
      </c>
      <c r="G13478">
        <f t="shared" si="421"/>
        <v>4049.2980000000002</v>
      </c>
      <c r="H13478">
        <v>2</v>
      </c>
      <c r="I13478" s="17">
        <v>45422</v>
      </c>
      <c r="J13478" s="17">
        <v>45424</v>
      </c>
      <c r="K13478" t="s">
        <v>15</v>
      </c>
      <c r="L13478" t="s">
        <v>22</v>
      </c>
      <c r="M13478">
        <v>514.96</v>
      </c>
      <c r="N13478" t="s">
        <v>17</v>
      </c>
    </row>
    <row r="13479" spans="1:14" ht="14.25" customHeight="1" x14ac:dyDescent="0.3">
      <c r="A13479" t="s">
        <v>7664</v>
      </c>
      <c r="B13479" t="s">
        <v>41</v>
      </c>
      <c r="C13479" t="s">
        <v>33</v>
      </c>
      <c r="D13479">
        <v>4500.1000000000004</v>
      </c>
      <c r="E13479">
        <v>0.43</v>
      </c>
      <c r="F13479">
        <f t="shared" si="420"/>
        <v>1935.0430000000001</v>
      </c>
      <c r="G13479">
        <f t="shared" si="421"/>
        <v>2565.0570000000002</v>
      </c>
      <c r="H13479">
        <v>2</v>
      </c>
      <c r="I13479" s="17">
        <v>45081</v>
      </c>
      <c r="J13479" s="17">
        <v>45082</v>
      </c>
      <c r="K13479" t="s">
        <v>15</v>
      </c>
      <c r="L13479" t="s">
        <v>22</v>
      </c>
      <c r="M13479">
        <v>1224.82</v>
      </c>
      <c r="N13479" t="s">
        <v>34</v>
      </c>
    </row>
    <row r="13480" spans="1:14" ht="14.25" customHeight="1" x14ac:dyDescent="0.3">
      <c r="A13480" t="s">
        <v>10977</v>
      </c>
      <c r="B13480" t="s">
        <v>13</v>
      </c>
      <c r="C13480" t="s">
        <v>20</v>
      </c>
      <c r="D13480">
        <v>4501.26</v>
      </c>
      <c r="E13480">
        <v>0.18</v>
      </c>
      <c r="F13480">
        <f t="shared" si="420"/>
        <v>810.22680000000003</v>
      </c>
      <c r="G13480">
        <f t="shared" si="421"/>
        <v>3691.0332000000003</v>
      </c>
      <c r="H13480">
        <v>2</v>
      </c>
      <c r="I13480" s="17">
        <v>45576</v>
      </c>
      <c r="J13480" s="17">
        <v>45580</v>
      </c>
      <c r="K13480" t="s">
        <v>21</v>
      </c>
      <c r="L13480" t="s">
        <v>16</v>
      </c>
      <c r="M13480">
        <v>240.96</v>
      </c>
      <c r="N13480" t="s">
        <v>17</v>
      </c>
    </row>
    <row r="13481" spans="1:14" ht="14.25" customHeight="1" x14ac:dyDescent="0.3">
      <c r="A13481" t="s">
        <v>7097</v>
      </c>
      <c r="B13481" t="s">
        <v>41</v>
      </c>
      <c r="C13481" t="s">
        <v>36</v>
      </c>
      <c r="D13481">
        <v>4505.42</v>
      </c>
      <c r="E13481">
        <v>0.22</v>
      </c>
      <c r="F13481">
        <f t="shared" si="420"/>
        <v>991.19240000000002</v>
      </c>
      <c r="G13481">
        <f t="shared" si="421"/>
        <v>3514.2276000000002</v>
      </c>
      <c r="H13481">
        <v>2</v>
      </c>
      <c r="I13481" s="17">
        <v>45348</v>
      </c>
      <c r="J13481" s="17">
        <v>45352</v>
      </c>
      <c r="K13481" t="s">
        <v>21</v>
      </c>
      <c r="L13481" t="s">
        <v>27</v>
      </c>
      <c r="M13481">
        <v>233.21</v>
      </c>
      <c r="N13481" t="s">
        <v>48</v>
      </c>
    </row>
    <row r="13482" spans="1:14" ht="14.25" customHeight="1" x14ac:dyDescent="0.3">
      <c r="A13482" t="s">
        <v>14994</v>
      </c>
      <c r="B13482" t="s">
        <v>19</v>
      </c>
      <c r="C13482" t="s">
        <v>33</v>
      </c>
      <c r="D13482">
        <v>4506.45</v>
      </c>
      <c r="E13482">
        <v>0.17</v>
      </c>
      <c r="F13482">
        <f t="shared" si="420"/>
        <v>766.09649999999999</v>
      </c>
      <c r="G13482">
        <f t="shared" si="421"/>
        <v>3740.3534999999997</v>
      </c>
      <c r="H13482">
        <v>2</v>
      </c>
      <c r="I13482" s="17">
        <v>45419</v>
      </c>
      <c r="J13482" s="17">
        <v>45425</v>
      </c>
      <c r="K13482" t="s">
        <v>15</v>
      </c>
      <c r="L13482" t="s">
        <v>16</v>
      </c>
      <c r="M13482">
        <v>749.9</v>
      </c>
      <c r="N13482" t="s">
        <v>48</v>
      </c>
    </row>
    <row r="13483" spans="1:14" ht="14.25" customHeight="1" x14ac:dyDescent="0.3">
      <c r="A13483" t="s">
        <v>1760</v>
      </c>
      <c r="B13483" t="s">
        <v>25</v>
      </c>
      <c r="C13483" t="s">
        <v>20</v>
      </c>
      <c r="D13483">
        <v>4508.49</v>
      </c>
      <c r="E13483">
        <v>0.25</v>
      </c>
      <c r="F13483">
        <f t="shared" si="420"/>
        <v>1127.1224999999999</v>
      </c>
      <c r="G13483">
        <f t="shared" si="421"/>
        <v>3381.3674999999998</v>
      </c>
      <c r="H13483">
        <v>2</v>
      </c>
      <c r="I13483" s="17">
        <v>45019</v>
      </c>
      <c r="J13483" s="17">
        <v>45026</v>
      </c>
      <c r="K13483" t="s">
        <v>31</v>
      </c>
      <c r="L13483" t="s">
        <v>16</v>
      </c>
      <c r="M13483">
        <v>259.72000000000003</v>
      </c>
      <c r="N13483" t="s">
        <v>28</v>
      </c>
    </row>
    <row r="13484" spans="1:14" ht="14.25" customHeight="1" x14ac:dyDescent="0.3">
      <c r="A13484" t="s">
        <v>9375</v>
      </c>
      <c r="B13484" t="s">
        <v>25</v>
      </c>
      <c r="C13484" t="s">
        <v>14</v>
      </c>
      <c r="D13484">
        <v>4508.96</v>
      </c>
      <c r="E13484">
        <v>0.46</v>
      </c>
      <c r="F13484">
        <f t="shared" si="420"/>
        <v>2074.1215999999999</v>
      </c>
      <c r="G13484">
        <f t="shared" si="421"/>
        <v>2434.8384000000001</v>
      </c>
      <c r="H13484">
        <v>2</v>
      </c>
      <c r="I13484" s="17">
        <v>45583</v>
      </c>
      <c r="J13484" s="17">
        <v>45586</v>
      </c>
      <c r="K13484" t="s">
        <v>15</v>
      </c>
      <c r="L13484" t="s">
        <v>27</v>
      </c>
      <c r="M13484">
        <v>1112.02</v>
      </c>
      <c r="N13484" t="s">
        <v>48</v>
      </c>
    </row>
    <row r="13485" spans="1:14" ht="14.25" customHeight="1" x14ac:dyDescent="0.3">
      <c r="A13485" t="s">
        <v>1003</v>
      </c>
      <c r="B13485" t="s">
        <v>19</v>
      </c>
      <c r="C13485" t="s">
        <v>36</v>
      </c>
      <c r="D13485">
        <v>4518.09</v>
      </c>
      <c r="E13485">
        <v>0.44</v>
      </c>
      <c r="F13485">
        <f t="shared" si="420"/>
        <v>1987.9596000000001</v>
      </c>
      <c r="G13485">
        <f t="shared" si="421"/>
        <v>2530.1304</v>
      </c>
      <c r="H13485">
        <v>2</v>
      </c>
      <c r="I13485" s="17">
        <v>45517</v>
      </c>
      <c r="J13485" s="17">
        <v>45521</v>
      </c>
      <c r="K13485" t="s">
        <v>31</v>
      </c>
      <c r="L13485" t="s">
        <v>27</v>
      </c>
      <c r="M13485">
        <v>334.59</v>
      </c>
      <c r="N13485" t="s">
        <v>34</v>
      </c>
    </row>
    <row r="13486" spans="1:14" ht="14.25" customHeight="1" x14ac:dyDescent="0.3">
      <c r="A13486" t="s">
        <v>9804</v>
      </c>
      <c r="B13486" t="s">
        <v>25</v>
      </c>
      <c r="C13486" t="s">
        <v>26</v>
      </c>
      <c r="D13486">
        <v>4527.1499999999996</v>
      </c>
      <c r="E13486">
        <v>0.38</v>
      </c>
      <c r="F13486">
        <f t="shared" si="420"/>
        <v>1720.3169999999998</v>
      </c>
      <c r="G13486">
        <f t="shared" si="421"/>
        <v>2806.8329999999996</v>
      </c>
      <c r="H13486">
        <v>2</v>
      </c>
      <c r="I13486" s="17">
        <v>45284</v>
      </c>
      <c r="J13486" s="17">
        <v>45285</v>
      </c>
      <c r="K13486" t="s">
        <v>15</v>
      </c>
      <c r="L13486" t="s">
        <v>27</v>
      </c>
      <c r="M13486">
        <v>681.41</v>
      </c>
      <c r="N13486" t="s">
        <v>28</v>
      </c>
    </row>
    <row r="13487" spans="1:14" ht="14.25" customHeight="1" x14ac:dyDescent="0.3">
      <c r="A13487" t="s">
        <v>9655</v>
      </c>
      <c r="B13487" t="s">
        <v>25</v>
      </c>
      <c r="C13487" t="s">
        <v>36</v>
      </c>
      <c r="D13487">
        <v>4533.5</v>
      </c>
      <c r="E13487">
        <v>0.46</v>
      </c>
      <c r="F13487">
        <f t="shared" si="420"/>
        <v>2085.4100000000003</v>
      </c>
      <c r="G13487">
        <f t="shared" si="421"/>
        <v>2448.0899999999997</v>
      </c>
      <c r="H13487">
        <v>2</v>
      </c>
      <c r="I13487" s="17">
        <v>44946</v>
      </c>
      <c r="J13487" s="17">
        <v>44951</v>
      </c>
      <c r="K13487" t="s">
        <v>21</v>
      </c>
      <c r="L13487" t="s">
        <v>16</v>
      </c>
      <c r="M13487">
        <v>1083.72</v>
      </c>
      <c r="N13487" t="s">
        <v>17</v>
      </c>
    </row>
    <row r="13488" spans="1:14" ht="14.25" customHeight="1" x14ac:dyDescent="0.3">
      <c r="A13488" t="s">
        <v>5004</v>
      </c>
      <c r="B13488" t="s">
        <v>19</v>
      </c>
      <c r="C13488" t="s">
        <v>20</v>
      </c>
      <c r="D13488">
        <v>4534.9399999999996</v>
      </c>
      <c r="E13488">
        <v>7.0000000000000007E-2</v>
      </c>
      <c r="F13488">
        <f t="shared" si="420"/>
        <v>317.44580000000002</v>
      </c>
      <c r="G13488">
        <f t="shared" si="421"/>
        <v>4217.4941999999992</v>
      </c>
      <c r="H13488">
        <v>2</v>
      </c>
      <c r="I13488" s="17">
        <v>45160</v>
      </c>
      <c r="J13488" s="17">
        <v>45163</v>
      </c>
      <c r="K13488" t="s">
        <v>21</v>
      </c>
      <c r="L13488" t="s">
        <v>22</v>
      </c>
      <c r="M13488">
        <v>881.69</v>
      </c>
      <c r="N13488" t="s">
        <v>34</v>
      </c>
    </row>
    <row r="13489" spans="1:14" ht="14.25" customHeight="1" x14ac:dyDescent="0.3">
      <c r="A13489" t="s">
        <v>14410</v>
      </c>
      <c r="B13489" t="s">
        <v>41</v>
      </c>
      <c r="C13489" t="s">
        <v>36</v>
      </c>
      <c r="D13489">
        <v>4535.1000000000004</v>
      </c>
      <c r="E13489">
        <v>0.27</v>
      </c>
      <c r="F13489">
        <f t="shared" si="420"/>
        <v>1224.4770000000001</v>
      </c>
      <c r="G13489">
        <f t="shared" si="421"/>
        <v>3310.6230000000005</v>
      </c>
      <c r="H13489">
        <v>2</v>
      </c>
      <c r="I13489" s="17">
        <v>45553</v>
      </c>
      <c r="J13489" s="17">
        <v>45558</v>
      </c>
      <c r="K13489" t="s">
        <v>15</v>
      </c>
      <c r="L13489" t="s">
        <v>22</v>
      </c>
      <c r="M13489">
        <v>689.65</v>
      </c>
      <c r="N13489" t="s">
        <v>28</v>
      </c>
    </row>
    <row r="13490" spans="1:14" ht="14.25" customHeight="1" x14ac:dyDescent="0.3">
      <c r="A13490" t="s">
        <v>12537</v>
      </c>
      <c r="B13490" t="s">
        <v>19</v>
      </c>
      <c r="C13490" t="s">
        <v>26</v>
      </c>
      <c r="D13490">
        <v>4541.5</v>
      </c>
      <c r="E13490">
        <v>0.1</v>
      </c>
      <c r="F13490">
        <f t="shared" si="420"/>
        <v>454.15000000000003</v>
      </c>
      <c r="G13490">
        <f t="shared" si="421"/>
        <v>4087.35</v>
      </c>
      <c r="H13490">
        <v>2</v>
      </c>
      <c r="I13490" s="17">
        <v>45248</v>
      </c>
      <c r="J13490" s="17">
        <v>45254</v>
      </c>
      <c r="K13490" t="s">
        <v>15</v>
      </c>
      <c r="L13490" t="s">
        <v>27</v>
      </c>
      <c r="M13490">
        <v>945.74</v>
      </c>
      <c r="N13490" t="s">
        <v>39</v>
      </c>
    </row>
    <row r="13491" spans="1:14" ht="14.25" customHeight="1" x14ac:dyDescent="0.3">
      <c r="A13491" t="s">
        <v>1276</v>
      </c>
      <c r="B13491" t="s">
        <v>13</v>
      </c>
      <c r="C13491" t="s">
        <v>26</v>
      </c>
      <c r="D13491">
        <v>4541.59</v>
      </c>
      <c r="E13491">
        <v>0.23</v>
      </c>
      <c r="F13491">
        <f t="shared" si="420"/>
        <v>1044.5657000000001</v>
      </c>
      <c r="G13491">
        <f t="shared" si="421"/>
        <v>3497.0243</v>
      </c>
      <c r="H13491">
        <v>2</v>
      </c>
      <c r="I13491" s="17">
        <v>45219</v>
      </c>
      <c r="J13491" s="17">
        <v>45224</v>
      </c>
      <c r="K13491" t="s">
        <v>21</v>
      </c>
      <c r="L13491" t="s">
        <v>27</v>
      </c>
      <c r="M13491">
        <v>1252.8599999999999</v>
      </c>
      <c r="N13491" t="s">
        <v>28</v>
      </c>
    </row>
    <row r="13492" spans="1:14" ht="14.25" customHeight="1" x14ac:dyDescent="0.3">
      <c r="A13492" t="s">
        <v>12552</v>
      </c>
      <c r="B13492" t="s">
        <v>19</v>
      </c>
      <c r="C13492" t="s">
        <v>14</v>
      </c>
      <c r="D13492">
        <v>4546.32</v>
      </c>
      <c r="E13492">
        <v>0.03</v>
      </c>
      <c r="F13492">
        <f t="shared" si="420"/>
        <v>136.38959999999997</v>
      </c>
      <c r="G13492">
        <f t="shared" si="421"/>
        <v>4409.9303999999993</v>
      </c>
      <c r="H13492">
        <v>2</v>
      </c>
      <c r="I13492" s="17">
        <v>45014</v>
      </c>
      <c r="J13492" s="17">
        <v>45017</v>
      </c>
      <c r="K13492" t="s">
        <v>15</v>
      </c>
      <c r="L13492" t="s">
        <v>16</v>
      </c>
      <c r="M13492">
        <v>804.5</v>
      </c>
      <c r="N13492" t="s">
        <v>48</v>
      </c>
    </row>
    <row r="13493" spans="1:14" ht="14.25" customHeight="1" x14ac:dyDescent="0.3">
      <c r="A13493" t="s">
        <v>5955</v>
      </c>
      <c r="B13493" t="s">
        <v>25</v>
      </c>
      <c r="C13493" t="s">
        <v>20</v>
      </c>
      <c r="D13493">
        <v>4546.33</v>
      </c>
      <c r="E13493">
        <v>0.21</v>
      </c>
      <c r="F13493">
        <f t="shared" si="420"/>
        <v>954.72929999999997</v>
      </c>
      <c r="G13493">
        <f t="shared" si="421"/>
        <v>3591.6007</v>
      </c>
      <c r="H13493">
        <v>2</v>
      </c>
      <c r="I13493" s="17">
        <v>45040</v>
      </c>
      <c r="J13493" s="17">
        <v>45047</v>
      </c>
      <c r="K13493" t="s">
        <v>15</v>
      </c>
      <c r="L13493" t="s">
        <v>27</v>
      </c>
      <c r="M13493">
        <v>1262.6199999999999</v>
      </c>
      <c r="N13493" t="s">
        <v>23</v>
      </c>
    </row>
    <row r="13494" spans="1:14" ht="14.25" customHeight="1" x14ac:dyDescent="0.3">
      <c r="A13494" t="s">
        <v>3979</v>
      </c>
      <c r="B13494" t="s">
        <v>25</v>
      </c>
      <c r="C13494" t="s">
        <v>14</v>
      </c>
      <c r="D13494">
        <v>4553.87</v>
      </c>
      <c r="E13494">
        <v>7.0000000000000007E-2</v>
      </c>
      <c r="F13494">
        <f t="shared" si="420"/>
        <v>318.77090000000004</v>
      </c>
      <c r="G13494">
        <f t="shared" si="421"/>
        <v>4235.0990999999995</v>
      </c>
      <c r="H13494">
        <v>2</v>
      </c>
      <c r="I13494" s="17">
        <v>45009</v>
      </c>
      <c r="J13494" s="17">
        <v>45016</v>
      </c>
      <c r="K13494" t="s">
        <v>21</v>
      </c>
      <c r="L13494" t="s">
        <v>22</v>
      </c>
      <c r="M13494">
        <v>703.06</v>
      </c>
      <c r="N13494" t="s">
        <v>28</v>
      </c>
    </row>
    <row r="13495" spans="1:14" ht="14.25" customHeight="1" x14ac:dyDescent="0.3">
      <c r="A13495" t="s">
        <v>12508</v>
      </c>
      <c r="B13495" t="s">
        <v>19</v>
      </c>
      <c r="C13495" t="s">
        <v>20</v>
      </c>
      <c r="D13495">
        <v>4557.08</v>
      </c>
      <c r="E13495">
        <v>0.4</v>
      </c>
      <c r="F13495">
        <f t="shared" si="420"/>
        <v>1822.8320000000001</v>
      </c>
      <c r="G13495">
        <f t="shared" si="421"/>
        <v>2734.2479999999996</v>
      </c>
      <c r="H13495">
        <v>2</v>
      </c>
      <c r="I13495" s="17">
        <v>44940</v>
      </c>
      <c r="J13495" s="17">
        <v>44941</v>
      </c>
      <c r="K13495" t="s">
        <v>21</v>
      </c>
      <c r="L13495" t="s">
        <v>27</v>
      </c>
      <c r="M13495">
        <v>1140.28</v>
      </c>
      <c r="N13495" t="s">
        <v>39</v>
      </c>
    </row>
    <row r="13496" spans="1:14" ht="14.25" customHeight="1" x14ac:dyDescent="0.3">
      <c r="A13496" t="s">
        <v>12648</v>
      </c>
      <c r="B13496" t="s">
        <v>41</v>
      </c>
      <c r="C13496" t="s">
        <v>33</v>
      </c>
      <c r="D13496">
        <v>4560.49</v>
      </c>
      <c r="E13496">
        <v>0.36</v>
      </c>
      <c r="F13496">
        <f t="shared" si="420"/>
        <v>1641.7764</v>
      </c>
      <c r="G13496">
        <f t="shared" si="421"/>
        <v>2918.7136</v>
      </c>
      <c r="H13496">
        <v>2</v>
      </c>
      <c r="I13496" s="17">
        <v>45543</v>
      </c>
      <c r="J13496" s="17">
        <v>45548</v>
      </c>
      <c r="K13496" t="s">
        <v>15</v>
      </c>
      <c r="L13496" t="s">
        <v>22</v>
      </c>
      <c r="M13496">
        <v>1187.25</v>
      </c>
      <c r="N13496" t="s">
        <v>39</v>
      </c>
    </row>
    <row r="13497" spans="1:14" ht="14.25" customHeight="1" x14ac:dyDescent="0.3">
      <c r="A13497" t="s">
        <v>10669</v>
      </c>
      <c r="B13497" t="s">
        <v>19</v>
      </c>
      <c r="C13497" t="s">
        <v>36</v>
      </c>
      <c r="D13497">
        <v>4562.57</v>
      </c>
      <c r="E13497">
        <v>0.38</v>
      </c>
      <c r="F13497">
        <f t="shared" si="420"/>
        <v>1733.7765999999999</v>
      </c>
      <c r="G13497">
        <f t="shared" si="421"/>
        <v>2828.7933999999996</v>
      </c>
      <c r="H13497">
        <v>2</v>
      </c>
      <c r="I13497" s="17">
        <v>45227</v>
      </c>
      <c r="J13497" s="17">
        <v>45228</v>
      </c>
      <c r="K13497" t="s">
        <v>15</v>
      </c>
      <c r="L13497" t="s">
        <v>16</v>
      </c>
      <c r="M13497">
        <v>967.49</v>
      </c>
      <c r="N13497" t="s">
        <v>39</v>
      </c>
    </row>
    <row r="13498" spans="1:14" ht="14.25" customHeight="1" x14ac:dyDescent="0.3">
      <c r="A13498" t="s">
        <v>11814</v>
      </c>
      <c r="B13498" t="s">
        <v>41</v>
      </c>
      <c r="C13498" t="s">
        <v>33</v>
      </c>
      <c r="D13498">
        <v>4562.88</v>
      </c>
      <c r="E13498">
        <v>0.35</v>
      </c>
      <c r="F13498">
        <f t="shared" si="420"/>
        <v>1597.008</v>
      </c>
      <c r="G13498">
        <f t="shared" si="421"/>
        <v>2965.8720000000003</v>
      </c>
      <c r="H13498">
        <v>2</v>
      </c>
      <c r="I13498" s="17">
        <v>45444</v>
      </c>
      <c r="J13498" s="17">
        <v>45446</v>
      </c>
      <c r="K13498" t="s">
        <v>31</v>
      </c>
      <c r="L13498" t="s">
        <v>27</v>
      </c>
      <c r="M13498">
        <v>307.52</v>
      </c>
      <c r="N13498" t="s">
        <v>28</v>
      </c>
    </row>
    <row r="13499" spans="1:14" ht="14.25" customHeight="1" x14ac:dyDescent="0.3">
      <c r="A13499" t="s">
        <v>3249</v>
      </c>
      <c r="B13499" t="s">
        <v>13</v>
      </c>
      <c r="C13499" t="s">
        <v>20</v>
      </c>
      <c r="D13499">
        <v>4569.1099999999997</v>
      </c>
      <c r="E13499">
        <v>0.34</v>
      </c>
      <c r="F13499">
        <f t="shared" si="420"/>
        <v>1553.4974</v>
      </c>
      <c r="G13499">
        <f t="shared" si="421"/>
        <v>3015.6125999999995</v>
      </c>
      <c r="H13499">
        <v>2</v>
      </c>
      <c r="I13499" s="17">
        <v>45175</v>
      </c>
      <c r="J13499" s="17">
        <v>45182</v>
      </c>
      <c r="K13499" t="s">
        <v>15</v>
      </c>
      <c r="L13499" t="s">
        <v>22</v>
      </c>
      <c r="M13499">
        <v>291.45</v>
      </c>
      <c r="N13499" t="s">
        <v>34</v>
      </c>
    </row>
    <row r="13500" spans="1:14" ht="14.25" customHeight="1" x14ac:dyDescent="0.3">
      <c r="A13500" t="s">
        <v>4370</v>
      </c>
      <c r="B13500" t="s">
        <v>41</v>
      </c>
      <c r="C13500" t="s">
        <v>20</v>
      </c>
      <c r="D13500">
        <v>4572.92</v>
      </c>
      <c r="E13500">
        <v>0.39</v>
      </c>
      <c r="F13500">
        <f t="shared" si="420"/>
        <v>1783.4388000000001</v>
      </c>
      <c r="G13500">
        <f t="shared" si="421"/>
        <v>2789.4812000000002</v>
      </c>
      <c r="H13500">
        <v>2</v>
      </c>
      <c r="I13500" s="17">
        <v>45183</v>
      </c>
      <c r="J13500" s="17">
        <v>45188</v>
      </c>
      <c r="K13500" t="s">
        <v>21</v>
      </c>
      <c r="L13500" t="s">
        <v>22</v>
      </c>
      <c r="M13500">
        <v>617.97</v>
      </c>
      <c r="N13500" t="s">
        <v>34</v>
      </c>
    </row>
    <row r="13501" spans="1:14" ht="14.25" customHeight="1" x14ac:dyDescent="0.3">
      <c r="A13501" t="s">
        <v>13087</v>
      </c>
      <c r="B13501" t="s">
        <v>13</v>
      </c>
      <c r="C13501" t="s">
        <v>33</v>
      </c>
      <c r="D13501">
        <v>4573.95</v>
      </c>
      <c r="E13501">
        <v>0.17</v>
      </c>
      <c r="F13501">
        <f t="shared" si="420"/>
        <v>777.57150000000001</v>
      </c>
      <c r="G13501">
        <f t="shared" si="421"/>
        <v>3796.3784999999998</v>
      </c>
      <c r="H13501">
        <v>2</v>
      </c>
      <c r="I13501" s="17">
        <v>45528</v>
      </c>
      <c r="J13501" s="17">
        <v>45533</v>
      </c>
      <c r="K13501" t="s">
        <v>21</v>
      </c>
      <c r="L13501" t="s">
        <v>16</v>
      </c>
      <c r="M13501">
        <v>398.31</v>
      </c>
      <c r="N13501" t="s">
        <v>39</v>
      </c>
    </row>
    <row r="13502" spans="1:14" ht="14.25" customHeight="1" x14ac:dyDescent="0.3">
      <c r="A13502" t="s">
        <v>5163</v>
      </c>
      <c r="B13502" t="s">
        <v>13</v>
      </c>
      <c r="C13502" t="s">
        <v>33</v>
      </c>
      <c r="D13502">
        <v>4577.7299999999996</v>
      </c>
      <c r="E13502">
        <v>0.17</v>
      </c>
      <c r="F13502">
        <f t="shared" si="420"/>
        <v>778.21410000000003</v>
      </c>
      <c r="G13502">
        <f t="shared" si="421"/>
        <v>3799.5158999999994</v>
      </c>
      <c r="H13502">
        <v>2</v>
      </c>
      <c r="I13502" s="17">
        <v>45366</v>
      </c>
      <c r="J13502" s="17">
        <v>45373</v>
      </c>
      <c r="K13502" t="s">
        <v>31</v>
      </c>
      <c r="L13502" t="s">
        <v>22</v>
      </c>
      <c r="M13502">
        <v>1049.0899999999999</v>
      </c>
      <c r="N13502" t="s">
        <v>23</v>
      </c>
    </row>
    <row r="13503" spans="1:14" ht="14.25" customHeight="1" x14ac:dyDescent="0.3">
      <c r="A13503" t="s">
        <v>3700</v>
      </c>
      <c r="B13503" t="s">
        <v>19</v>
      </c>
      <c r="C13503" t="s">
        <v>36</v>
      </c>
      <c r="D13503">
        <v>4586.41</v>
      </c>
      <c r="E13503">
        <v>0.03</v>
      </c>
      <c r="F13503">
        <f t="shared" si="420"/>
        <v>137.59229999999999</v>
      </c>
      <c r="G13503">
        <f t="shared" si="421"/>
        <v>4448.8176999999996</v>
      </c>
      <c r="H13503">
        <v>2</v>
      </c>
      <c r="I13503" s="17">
        <v>45559</v>
      </c>
      <c r="J13503" s="17">
        <v>45562</v>
      </c>
      <c r="K13503" t="s">
        <v>21</v>
      </c>
      <c r="L13503" t="s">
        <v>27</v>
      </c>
      <c r="M13503">
        <v>681.46</v>
      </c>
      <c r="N13503" t="s">
        <v>23</v>
      </c>
    </row>
    <row r="13504" spans="1:14" ht="14.25" customHeight="1" x14ac:dyDescent="0.3">
      <c r="A13504" t="s">
        <v>14023</v>
      </c>
      <c r="B13504" t="s">
        <v>41</v>
      </c>
      <c r="C13504" t="s">
        <v>20</v>
      </c>
      <c r="D13504">
        <v>4594.16</v>
      </c>
      <c r="E13504">
        <v>0.25</v>
      </c>
      <c r="F13504">
        <f t="shared" si="420"/>
        <v>1148.54</v>
      </c>
      <c r="G13504">
        <f t="shared" si="421"/>
        <v>3445.62</v>
      </c>
      <c r="H13504">
        <v>2</v>
      </c>
      <c r="I13504" s="17">
        <v>45012</v>
      </c>
      <c r="J13504" s="17">
        <v>45014</v>
      </c>
      <c r="K13504" t="s">
        <v>15</v>
      </c>
      <c r="L13504" t="s">
        <v>16</v>
      </c>
      <c r="M13504">
        <v>469.59</v>
      </c>
      <c r="N13504" t="s">
        <v>23</v>
      </c>
    </row>
    <row r="13505" spans="1:14" ht="14.25" customHeight="1" x14ac:dyDescent="0.3">
      <c r="A13505" t="s">
        <v>825</v>
      </c>
      <c r="B13505" t="s">
        <v>25</v>
      </c>
      <c r="C13505" t="s">
        <v>26</v>
      </c>
      <c r="D13505">
        <v>4600.1400000000003</v>
      </c>
      <c r="E13505">
        <v>0.13</v>
      </c>
      <c r="F13505">
        <f t="shared" si="420"/>
        <v>598.01820000000009</v>
      </c>
      <c r="G13505">
        <f t="shared" si="421"/>
        <v>4002.1218000000003</v>
      </c>
      <c r="H13505">
        <v>2</v>
      </c>
      <c r="I13505" s="17">
        <v>45563</v>
      </c>
      <c r="J13505" s="17">
        <v>45564</v>
      </c>
      <c r="K13505" t="s">
        <v>31</v>
      </c>
      <c r="L13505" t="s">
        <v>22</v>
      </c>
      <c r="M13505">
        <v>1323.05</v>
      </c>
      <c r="N13505" t="s">
        <v>23</v>
      </c>
    </row>
    <row r="13506" spans="1:14" ht="14.25" customHeight="1" x14ac:dyDescent="0.3">
      <c r="A13506" t="s">
        <v>8087</v>
      </c>
      <c r="B13506" t="s">
        <v>19</v>
      </c>
      <c r="C13506" t="s">
        <v>14</v>
      </c>
      <c r="D13506">
        <v>4600.2</v>
      </c>
      <c r="E13506">
        <v>0.04</v>
      </c>
      <c r="F13506">
        <f t="shared" ref="F13506:F13569" si="422">D13506*E13506</f>
        <v>184.00800000000001</v>
      </c>
      <c r="G13506">
        <f t="shared" ref="G13506:G13569" si="423">D13506-F13506</f>
        <v>4416.192</v>
      </c>
      <c r="H13506">
        <v>2</v>
      </c>
      <c r="I13506" s="17">
        <v>45024</v>
      </c>
      <c r="J13506" s="17">
        <v>45025</v>
      </c>
      <c r="K13506" t="s">
        <v>21</v>
      </c>
      <c r="L13506" t="s">
        <v>22</v>
      </c>
      <c r="M13506">
        <v>484.33</v>
      </c>
      <c r="N13506" t="s">
        <v>23</v>
      </c>
    </row>
    <row r="13507" spans="1:14" ht="14.25" customHeight="1" x14ac:dyDescent="0.3">
      <c r="A13507" t="s">
        <v>12238</v>
      </c>
      <c r="B13507" t="s">
        <v>13</v>
      </c>
      <c r="C13507" t="s">
        <v>26</v>
      </c>
      <c r="D13507">
        <v>4606.75</v>
      </c>
      <c r="E13507">
        <v>0.5</v>
      </c>
      <c r="F13507">
        <f t="shared" si="422"/>
        <v>2303.375</v>
      </c>
      <c r="G13507">
        <f t="shared" si="423"/>
        <v>2303.375</v>
      </c>
      <c r="H13507">
        <v>2</v>
      </c>
      <c r="I13507" s="17">
        <v>45569</v>
      </c>
      <c r="J13507" s="17">
        <v>45572</v>
      </c>
      <c r="K13507" t="s">
        <v>21</v>
      </c>
      <c r="L13507" t="s">
        <v>22</v>
      </c>
      <c r="M13507">
        <v>1286.42</v>
      </c>
      <c r="N13507" t="s">
        <v>23</v>
      </c>
    </row>
    <row r="13508" spans="1:14" ht="14.25" customHeight="1" x14ac:dyDescent="0.3">
      <c r="A13508" t="s">
        <v>5754</v>
      </c>
      <c r="B13508" t="s">
        <v>19</v>
      </c>
      <c r="C13508" t="s">
        <v>20</v>
      </c>
      <c r="D13508">
        <v>4607.6899999999996</v>
      </c>
      <c r="E13508">
        <v>0.16</v>
      </c>
      <c r="F13508">
        <f t="shared" si="422"/>
        <v>737.23039999999992</v>
      </c>
      <c r="G13508">
        <f t="shared" si="423"/>
        <v>3870.4595999999997</v>
      </c>
      <c r="H13508">
        <v>2</v>
      </c>
      <c r="I13508" s="17">
        <v>45101</v>
      </c>
      <c r="J13508" s="17">
        <v>45103</v>
      </c>
      <c r="K13508" t="s">
        <v>15</v>
      </c>
      <c r="L13508" t="s">
        <v>22</v>
      </c>
      <c r="M13508">
        <v>1324.47</v>
      </c>
      <c r="N13508" t="s">
        <v>48</v>
      </c>
    </row>
    <row r="13509" spans="1:14" ht="14.25" customHeight="1" x14ac:dyDescent="0.3">
      <c r="A13509" t="s">
        <v>9948</v>
      </c>
      <c r="B13509" t="s">
        <v>19</v>
      </c>
      <c r="C13509" t="s">
        <v>14</v>
      </c>
      <c r="D13509">
        <v>4613.01</v>
      </c>
      <c r="E13509">
        <v>0.41</v>
      </c>
      <c r="F13509">
        <f t="shared" si="422"/>
        <v>1891.3341</v>
      </c>
      <c r="G13509">
        <f t="shared" si="423"/>
        <v>2721.6759000000002</v>
      </c>
      <c r="H13509">
        <v>2</v>
      </c>
      <c r="I13509" s="17">
        <v>45301</v>
      </c>
      <c r="J13509" s="17">
        <v>45303</v>
      </c>
      <c r="K13509" t="s">
        <v>21</v>
      </c>
      <c r="L13509" t="s">
        <v>22</v>
      </c>
      <c r="M13509">
        <v>1376.88</v>
      </c>
      <c r="N13509" t="s">
        <v>28</v>
      </c>
    </row>
    <row r="13510" spans="1:14" ht="14.25" customHeight="1" x14ac:dyDescent="0.3">
      <c r="A13510" t="s">
        <v>5515</v>
      </c>
      <c r="B13510" t="s">
        <v>13</v>
      </c>
      <c r="C13510" t="s">
        <v>36</v>
      </c>
      <c r="D13510">
        <v>4615.66</v>
      </c>
      <c r="E13510">
        <v>0.28000000000000003</v>
      </c>
      <c r="F13510">
        <f t="shared" si="422"/>
        <v>1292.3848</v>
      </c>
      <c r="G13510">
        <f t="shared" si="423"/>
        <v>3323.2752</v>
      </c>
      <c r="H13510">
        <v>2</v>
      </c>
      <c r="I13510" s="17">
        <v>45256</v>
      </c>
      <c r="J13510" s="17">
        <v>45259</v>
      </c>
      <c r="K13510" t="s">
        <v>21</v>
      </c>
      <c r="L13510" t="s">
        <v>27</v>
      </c>
      <c r="M13510">
        <v>863.7</v>
      </c>
      <c r="N13510" t="s">
        <v>17</v>
      </c>
    </row>
    <row r="13511" spans="1:14" ht="14.25" customHeight="1" x14ac:dyDescent="0.3">
      <c r="A13511" t="s">
        <v>3407</v>
      </c>
      <c r="B13511" t="s">
        <v>41</v>
      </c>
      <c r="C13511" t="s">
        <v>14</v>
      </c>
      <c r="D13511">
        <v>4615.7</v>
      </c>
      <c r="E13511">
        <v>0.34</v>
      </c>
      <c r="F13511">
        <f t="shared" si="422"/>
        <v>1569.338</v>
      </c>
      <c r="G13511">
        <f t="shared" si="423"/>
        <v>3046.3620000000001</v>
      </c>
      <c r="H13511">
        <v>2</v>
      </c>
      <c r="I13511" s="17">
        <v>45296</v>
      </c>
      <c r="J13511" s="17">
        <v>45300</v>
      </c>
      <c r="K13511" t="s">
        <v>31</v>
      </c>
      <c r="L13511" t="s">
        <v>22</v>
      </c>
      <c r="M13511">
        <v>660.11</v>
      </c>
      <c r="N13511" t="s">
        <v>23</v>
      </c>
    </row>
    <row r="13512" spans="1:14" ht="14.25" customHeight="1" x14ac:dyDescent="0.3">
      <c r="A13512" t="s">
        <v>2089</v>
      </c>
      <c r="B13512" t="s">
        <v>41</v>
      </c>
      <c r="C13512" t="s">
        <v>36</v>
      </c>
      <c r="D13512">
        <v>4615.76</v>
      </c>
      <c r="E13512">
        <v>0.14000000000000001</v>
      </c>
      <c r="F13512">
        <f t="shared" si="422"/>
        <v>646.20640000000014</v>
      </c>
      <c r="G13512">
        <f t="shared" si="423"/>
        <v>3969.5536000000002</v>
      </c>
      <c r="H13512">
        <v>2</v>
      </c>
      <c r="I13512" s="17">
        <v>45508</v>
      </c>
      <c r="J13512" s="17">
        <v>45512</v>
      </c>
      <c r="K13512" t="s">
        <v>31</v>
      </c>
      <c r="L13512" t="s">
        <v>16</v>
      </c>
      <c r="M13512">
        <v>575.52</v>
      </c>
      <c r="N13512" t="s">
        <v>34</v>
      </c>
    </row>
    <row r="13513" spans="1:14" ht="14.25" customHeight="1" x14ac:dyDescent="0.3">
      <c r="A13513" t="s">
        <v>13189</v>
      </c>
      <c r="B13513" t="s">
        <v>19</v>
      </c>
      <c r="C13513" t="s">
        <v>20</v>
      </c>
      <c r="D13513">
        <v>4617.3599999999997</v>
      </c>
      <c r="E13513">
        <v>0.3</v>
      </c>
      <c r="F13513">
        <f t="shared" si="422"/>
        <v>1385.2079999999999</v>
      </c>
      <c r="G13513">
        <f t="shared" si="423"/>
        <v>3232.152</v>
      </c>
      <c r="H13513">
        <v>2</v>
      </c>
      <c r="I13513" s="17">
        <v>45102</v>
      </c>
      <c r="J13513" s="17">
        <v>45108</v>
      </c>
      <c r="K13513" t="s">
        <v>15</v>
      </c>
      <c r="L13513" t="s">
        <v>16</v>
      </c>
      <c r="M13513">
        <v>1064.1400000000001</v>
      </c>
      <c r="N13513" t="s">
        <v>34</v>
      </c>
    </row>
    <row r="13514" spans="1:14" ht="14.25" customHeight="1" x14ac:dyDescent="0.3">
      <c r="A13514" t="s">
        <v>13115</v>
      </c>
      <c r="B13514" t="s">
        <v>25</v>
      </c>
      <c r="C13514" t="s">
        <v>26</v>
      </c>
      <c r="D13514">
        <v>4617.78</v>
      </c>
      <c r="E13514">
        <v>0.47</v>
      </c>
      <c r="F13514">
        <f t="shared" si="422"/>
        <v>2170.3565999999996</v>
      </c>
      <c r="G13514">
        <f t="shared" si="423"/>
        <v>2447.4234000000001</v>
      </c>
      <c r="H13514">
        <v>2</v>
      </c>
      <c r="I13514" s="17">
        <v>45602</v>
      </c>
      <c r="J13514" s="17">
        <v>45603</v>
      </c>
      <c r="K13514" t="s">
        <v>31</v>
      </c>
      <c r="L13514" t="s">
        <v>22</v>
      </c>
      <c r="M13514">
        <v>1328.08</v>
      </c>
      <c r="N13514" t="s">
        <v>34</v>
      </c>
    </row>
    <row r="13515" spans="1:14" ht="14.25" customHeight="1" x14ac:dyDescent="0.3">
      <c r="A13515" t="s">
        <v>6441</v>
      </c>
      <c r="B13515" t="s">
        <v>41</v>
      </c>
      <c r="C13515" t="s">
        <v>33</v>
      </c>
      <c r="D13515">
        <v>4626.1099999999997</v>
      </c>
      <c r="E13515">
        <v>0.16</v>
      </c>
      <c r="F13515">
        <f t="shared" si="422"/>
        <v>740.17759999999998</v>
      </c>
      <c r="G13515">
        <f t="shared" si="423"/>
        <v>3885.9323999999997</v>
      </c>
      <c r="H13515">
        <v>2</v>
      </c>
      <c r="I13515" s="17">
        <v>45097</v>
      </c>
      <c r="J13515" s="17">
        <v>45100</v>
      </c>
      <c r="K13515" t="s">
        <v>21</v>
      </c>
      <c r="L13515" t="s">
        <v>22</v>
      </c>
      <c r="M13515">
        <v>779.34</v>
      </c>
      <c r="N13515" t="s">
        <v>48</v>
      </c>
    </row>
    <row r="13516" spans="1:14" ht="14.25" customHeight="1" x14ac:dyDescent="0.3">
      <c r="A13516" t="s">
        <v>2564</v>
      </c>
      <c r="B13516" t="s">
        <v>41</v>
      </c>
      <c r="C13516" t="s">
        <v>14</v>
      </c>
      <c r="D13516">
        <v>4626.68</v>
      </c>
      <c r="E13516">
        <v>0.08</v>
      </c>
      <c r="F13516">
        <f t="shared" si="422"/>
        <v>370.13440000000003</v>
      </c>
      <c r="G13516">
        <f t="shared" si="423"/>
        <v>4256.5456000000004</v>
      </c>
      <c r="H13516">
        <v>2</v>
      </c>
      <c r="I13516" s="17">
        <v>45148</v>
      </c>
      <c r="J13516" s="17">
        <v>45149</v>
      </c>
      <c r="K13516" t="s">
        <v>31</v>
      </c>
      <c r="L13516" t="s">
        <v>27</v>
      </c>
      <c r="M13516">
        <v>1024.24</v>
      </c>
      <c r="N13516" t="s">
        <v>17</v>
      </c>
    </row>
    <row r="13517" spans="1:14" ht="14.25" customHeight="1" x14ac:dyDescent="0.3">
      <c r="A13517" t="s">
        <v>5417</v>
      </c>
      <c r="B13517" t="s">
        <v>19</v>
      </c>
      <c r="C13517" t="s">
        <v>33</v>
      </c>
      <c r="D13517">
        <v>4628.6000000000004</v>
      </c>
      <c r="E13517">
        <v>0.42</v>
      </c>
      <c r="F13517">
        <f t="shared" si="422"/>
        <v>1944.0120000000002</v>
      </c>
      <c r="G13517">
        <f t="shared" si="423"/>
        <v>2684.5880000000002</v>
      </c>
      <c r="H13517">
        <v>2</v>
      </c>
      <c r="I13517" s="17">
        <v>45161</v>
      </c>
      <c r="J13517" s="17">
        <v>45166</v>
      </c>
      <c r="K13517" t="s">
        <v>31</v>
      </c>
      <c r="L13517" t="s">
        <v>16</v>
      </c>
      <c r="M13517">
        <v>809.47</v>
      </c>
      <c r="N13517" t="s">
        <v>39</v>
      </c>
    </row>
    <row r="13518" spans="1:14" ht="14.25" customHeight="1" x14ac:dyDescent="0.3">
      <c r="A13518" t="s">
        <v>4095</v>
      </c>
      <c r="B13518" t="s">
        <v>19</v>
      </c>
      <c r="C13518" t="s">
        <v>14</v>
      </c>
      <c r="D13518">
        <v>4629.2</v>
      </c>
      <c r="E13518">
        <v>0.41</v>
      </c>
      <c r="F13518">
        <f t="shared" si="422"/>
        <v>1897.9719999999998</v>
      </c>
      <c r="G13518">
        <f t="shared" si="423"/>
        <v>2731.2280000000001</v>
      </c>
      <c r="H13518">
        <v>2</v>
      </c>
      <c r="I13518" s="17">
        <v>45124</v>
      </c>
      <c r="J13518" s="17">
        <v>45131</v>
      </c>
      <c r="K13518" t="s">
        <v>21</v>
      </c>
      <c r="L13518" t="s">
        <v>27</v>
      </c>
      <c r="M13518">
        <v>1289.1199999999999</v>
      </c>
      <c r="N13518" t="s">
        <v>48</v>
      </c>
    </row>
    <row r="13519" spans="1:14" ht="14.25" customHeight="1" x14ac:dyDescent="0.3">
      <c r="A13519" t="s">
        <v>1605</v>
      </c>
      <c r="B13519" t="s">
        <v>41</v>
      </c>
      <c r="C13519" t="s">
        <v>33</v>
      </c>
      <c r="D13519">
        <v>4629.59</v>
      </c>
      <c r="E13519">
        <v>0.24</v>
      </c>
      <c r="F13519">
        <f t="shared" si="422"/>
        <v>1111.1016</v>
      </c>
      <c r="G13519">
        <f t="shared" si="423"/>
        <v>3518.4884000000002</v>
      </c>
      <c r="H13519">
        <v>2</v>
      </c>
      <c r="I13519" s="17">
        <v>45582</v>
      </c>
      <c r="J13519" s="17">
        <v>45588</v>
      </c>
      <c r="K13519" t="s">
        <v>31</v>
      </c>
      <c r="L13519" t="s">
        <v>16</v>
      </c>
      <c r="M13519">
        <v>529.49</v>
      </c>
      <c r="N13519" t="s">
        <v>28</v>
      </c>
    </row>
    <row r="13520" spans="1:14" ht="14.25" customHeight="1" x14ac:dyDescent="0.3">
      <c r="A13520" t="s">
        <v>14057</v>
      </c>
      <c r="B13520" t="s">
        <v>13</v>
      </c>
      <c r="C13520" t="s">
        <v>26</v>
      </c>
      <c r="D13520">
        <v>4638.78</v>
      </c>
      <c r="E13520">
        <v>0.1</v>
      </c>
      <c r="F13520">
        <f t="shared" si="422"/>
        <v>463.87799999999999</v>
      </c>
      <c r="G13520">
        <f t="shared" si="423"/>
        <v>4174.902</v>
      </c>
      <c r="H13520">
        <v>2</v>
      </c>
      <c r="I13520" s="17">
        <v>45360</v>
      </c>
      <c r="J13520" s="17">
        <v>45362</v>
      </c>
      <c r="K13520" t="s">
        <v>31</v>
      </c>
      <c r="L13520" t="s">
        <v>16</v>
      </c>
      <c r="M13520">
        <v>370.83</v>
      </c>
      <c r="N13520" t="s">
        <v>48</v>
      </c>
    </row>
    <row r="13521" spans="1:14" ht="14.25" customHeight="1" x14ac:dyDescent="0.3">
      <c r="A13521" t="s">
        <v>2215</v>
      </c>
      <c r="B13521" t="s">
        <v>13</v>
      </c>
      <c r="C13521" t="s">
        <v>33</v>
      </c>
      <c r="D13521">
        <v>4639.18</v>
      </c>
      <c r="E13521">
        <v>0.03</v>
      </c>
      <c r="F13521">
        <f t="shared" si="422"/>
        <v>139.1754</v>
      </c>
      <c r="G13521">
        <f t="shared" si="423"/>
        <v>4500.0046000000002</v>
      </c>
      <c r="H13521">
        <v>2</v>
      </c>
      <c r="I13521" s="17">
        <v>45622</v>
      </c>
      <c r="J13521" s="17">
        <v>45625</v>
      </c>
      <c r="K13521" t="s">
        <v>31</v>
      </c>
      <c r="L13521" t="s">
        <v>27</v>
      </c>
      <c r="M13521">
        <v>1239.24</v>
      </c>
      <c r="N13521" t="s">
        <v>48</v>
      </c>
    </row>
    <row r="13522" spans="1:14" ht="14.25" customHeight="1" x14ac:dyDescent="0.3">
      <c r="A13522" t="s">
        <v>8182</v>
      </c>
      <c r="B13522" t="s">
        <v>41</v>
      </c>
      <c r="C13522" t="s">
        <v>33</v>
      </c>
      <c r="D13522">
        <v>4640.24</v>
      </c>
      <c r="E13522">
        <v>0.4</v>
      </c>
      <c r="F13522">
        <f t="shared" si="422"/>
        <v>1856.096</v>
      </c>
      <c r="G13522">
        <f t="shared" si="423"/>
        <v>2784.1439999999998</v>
      </c>
      <c r="H13522">
        <v>2</v>
      </c>
      <c r="I13522" s="17">
        <v>45114</v>
      </c>
      <c r="J13522" s="17">
        <v>45117</v>
      </c>
      <c r="K13522" t="s">
        <v>31</v>
      </c>
      <c r="L13522" t="s">
        <v>16</v>
      </c>
      <c r="M13522">
        <v>1030.72</v>
      </c>
      <c r="N13522" t="s">
        <v>34</v>
      </c>
    </row>
    <row r="13523" spans="1:14" ht="14.25" customHeight="1" x14ac:dyDescent="0.3">
      <c r="A13523" t="s">
        <v>14217</v>
      </c>
      <c r="B13523" t="s">
        <v>19</v>
      </c>
      <c r="C13523" t="s">
        <v>36</v>
      </c>
      <c r="D13523">
        <v>4640.91</v>
      </c>
      <c r="E13523">
        <v>0.05</v>
      </c>
      <c r="F13523">
        <f t="shared" si="422"/>
        <v>232.0455</v>
      </c>
      <c r="G13523">
        <f t="shared" si="423"/>
        <v>4408.8644999999997</v>
      </c>
      <c r="H13523">
        <v>2</v>
      </c>
      <c r="I13523" s="17">
        <v>45338</v>
      </c>
      <c r="J13523" s="17">
        <v>45344</v>
      </c>
      <c r="K13523" t="s">
        <v>21</v>
      </c>
      <c r="L13523" t="s">
        <v>16</v>
      </c>
      <c r="M13523">
        <v>472.63</v>
      </c>
      <c r="N13523" t="s">
        <v>48</v>
      </c>
    </row>
    <row r="13524" spans="1:14" ht="14.25" customHeight="1" x14ac:dyDescent="0.3">
      <c r="A13524" t="s">
        <v>11795</v>
      </c>
      <c r="B13524" t="s">
        <v>41</v>
      </c>
      <c r="C13524" t="s">
        <v>20</v>
      </c>
      <c r="D13524">
        <v>4645.6499999999996</v>
      </c>
      <c r="E13524">
        <v>0.3</v>
      </c>
      <c r="F13524">
        <f t="shared" si="422"/>
        <v>1393.6949999999999</v>
      </c>
      <c r="G13524">
        <f t="shared" si="423"/>
        <v>3251.9549999999999</v>
      </c>
      <c r="H13524">
        <v>2</v>
      </c>
      <c r="I13524" s="17">
        <v>45032</v>
      </c>
      <c r="J13524" s="17">
        <v>45036</v>
      </c>
      <c r="K13524" t="s">
        <v>15</v>
      </c>
      <c r="L13524" t="s">
        <v>27</v>
      </c>
      <c r="M13524">
        <v>1237.52</v>
      </c>
      <c r="N13524" t="s">
        <v>48</v>
      </c>
    </row>
    <row r="13525" spans="1:14" ht="14.25" customHeight="1" x14ac:dyDescent="0.3">
      <c r="A13525" t="s">
        <v>7607</v>
      </c>
      <c r="B13525" t="s">
        <v>13</v>
      </c>
      <c r="C13525" t="s">
        <v>36</v>
      </c>
      <c r="D13525">
        <v>4648.4799999999996</v>
      </c>
      <c r="E13525">
        <v>0.15</v>
      </c>
      <c r="F13525">
        <f t="shared" si="422"/>
        <v>697.27199999999993</v>
      </c>
      <c r="G13525">
        <f t="shared" si="423"/>
        <v>3951.2079999999996</v>
      </c>
      <c r="H13525">
        <v>2</v>
      </c>
      <c r="I13525" s="17">
        <v>44999</v>
      </c>
      <c r="J13525" s="17">
        <v>45006</v>
      </c>
      <c r="K13525" t="s">
        <v>15</v>
      </c>
      <c r="L13525" t="s">
        <v>27</v>
      </c>
      <c r="M13525">
        <v>762.6</v>
      </c>
      <c r="N13525" t="s">
        <v>23</v>
      </c>
    </row>
    <row r="13526" spans="1:14" ht="14.25" customHeight="1" x14ac:dyDescent="0.3">
      <c r="A13526" t="s">
        <v>6826</v>
      </c>
      <c r="B13526" t="s">
        <v>41</v>
      </c>
      <c r="C13526" t="s">
        <v>20</v>
      </c>
      <c r="D13526">
        <v>4652.01</v>
      </c>
      <c r="E13526">
        <v>0.1</v>
      </c>
      <c r="F13526">
        <f t="shared" si="422"/>
        <v>465.20100000000002</v>
      </c>
      <c r="G13526">
        <f t="shared" si="423"/>
        <v>4186.8090000000002</v>
      </c>
      <c r="H13526">
        <v>2</v>
      </c>
      <c r="I13526" s="17">
        <v>45156</v>
      </c>
      <c r="J13526" s="17">
        <v>45163</v>
      </c>
      <c r="K13526" t="s">
        <v>21</v>
      </c>
      <c r="L13526" t="s">
        <v>16</v>
      </c>
      <c r="M13526">
        <v>578.08000000000004</v>
      </c>
      <c r="N13526" t="s">
        <v>23</v>
      </c>
    </row>
    <row r="13527" spans="1:14" ht="14.25" customHeight="1" x14ac:dyDescent="0.3">
      <c r="A13527" t="s">
        <v>12556</v>
      </c>
      <c r="B13527" t="s">
        <v>41</v>
      </c>
      <c r="C13527" t="s">
        <v>33</v>
      </c>
      <c r="D13527">
        <v>4655.97</v>
      </c>
      <c r="E13527">
        <v>0.33</v>
      </c>
      <c r="F13527">
        <f t="shared" si="422"/>
        <v>1536.4701000000002</v>
      </c>
      <c r="G13527">
        <f t="shared" si="423"/>
        <v>3119.4998999999998</v>
      </c>
      <c r="H13527">
        <v>2</v>
      </c>
      <c r="I13527" s="17">
        <v>44950</v>
      </c>
      <c r="J13527" s="17">
        <v>44956</v>
      </c>
      <c r="K13527" t="s">
        <v>15</v>
      </c>
      <c r="L13527" t="s">
        <v>16</v>
      </c>
      <c r="M13527">
        <v>1220.46</v>
      </c>
      <c r="N13527" t="s">
        <v>23</v>
      </c>
    </row>
    <row r="13528" spans="1:14" ht="14.25" customHeight="1" x14ac:dyDescent="0.3">
      <c r="A13528" t="s">
        <v>11158</v>
      </c>
      <c r="B13528" t="s">
        <v>19</v>
      </c>
      <c r="C13528" t="s">
        <v>14</v>
      </c>
      <c r="D13528">
        <v>4657.5600000000004</v>
      </c>
      <c r="E13528">
        <v>0.08</v>
      </c>
      <c r="F13528">
        <f t="shared" si="422"/>
        <v>372.60480000000001</v>
      </c>
      <c r="G13528">
        <f t="shared" si="423"/>
        <v>4284.9552000000003</v>
      </c>
      <c r="H13528">
        <v>2</v>
      </c>
      <c r="I13528" s="17">
        <v>45071</v>
      </c>
      <c r="J13528" s="17">
        <v>45075</v>
      </c>
      <c r="K13528" t="s">
        <v>31</v>
      </c>
      <c r="L13528" t="s">
        <v>16</v>
      </c>
      <c r="M13528">
        <v>966.21</v>
      </c>
      <c r="N13528" t="s">
        <v>34</v>
      </c>
    </row>
    <row r="13529" spans="1:14" ht="14.25" customHeight="1" x14ac:dyDescent="0.3">
      <c r="A13529" t="s">
        <v>13809</v>
      </c>
      <c r="B13529" t="s">
        <v>19</v>
      </c>
      <c r="C13529" t="s">
        <v>36</v>
      </c>
      <c r="D13529">
        <v>4660.4799999999996</v>
      </c>
      <c r="E13529">
        <v>0.02</v>
      </c>
      <c r="F13529">
        <f t="shared" si="422"/>
        <v>93.209599999999995</v>
      </c>
      <c r="G13529">
        <f t="shared" si="423"/>
        <v>4567.2703999999994</v>
      </c>
      <c r="H13529">
        <v>2</v>
      </c>
      <c r="I13529" s="17">
        <v>45615</v>
      </c>
      <c r="J13529" s="17">
        <v>45620</v>
      </c>
      <c r="K13529" t="s">
        <v>15</v>
      </c>
      <c r="L13529" t="s">
        <v>27</v>
      </c>
      <c r="M13529">
        <v>1218.3900000000001</v>
      </c>
      <c r="N13529" t="s">
        <v>39</v>
      </c>
    </row>
    <row r="13530" spans="1:14" ht="14.25" customHeight="1" x14ac:dyDescent="0.3">
      <c r="A13530" t="s">
        <v>3898</v>
      </c>
      <c r="B13530" t="s">
        <v>19</v>
      </c>
      <c r="C13530" t="s">
        <v>36</v>
      </c>
      <c r="D13530">
        <v>4660.71</v>
      </c>
      <c r="E13530">
        <v>0.38</v>
      </c>
      <c r="F13530">
        <f t="shared" si="422"/>
        <v>1771.0698</v>
      </c>
      <c r="G13530">
        <f t="shared" si="423"/>
        <v>2889.6401999999998</v>
      </c>
      <c r="H13530">
        <v>2</v>
      </c>
      <c r="I13530" s="17">
        <v>45006</v>
      </c>
      <c r="J13530" s="17">
        <v>45010</v>
      </c>
      <c r="K13530" t="s">
        <v>15</v>
      </c>
      <c r="L13530" t="s">
        <v>22</v>
      </c>
      <c r="M13530">
        <v>367.77</v>
      </c>
      <c r="N13530" t="s">
        <v>34</v>
      </c>
    </row>
    <row r="13531" spans="1:14" ht="14.25" customHeight="1" x14ac:dyDescent="0.3">
      <c r="A13531" t="s">
        <v>8032</v>
      </c>
      <c r="B13531" t="s">
        <v>25</v>
      </c>
      <c r="C13531" t="s">
        <v>14</v>
      </c>
      <c r="D13531">
        <v>4663.46</v>
      </c>
      <c r="E13531">
        <v>0.22</v>
      </c>
      <c r="F13531">
        <f t="shared" si="422"/>
        <v>1025.9612</v>
      </c>
      <c r="G13531">
        <f t="shared" si="423"/>
        <v>3637.4988000000003</v>
      </c>
      <c r="H13531">
        <v>2</v>
      </c>
      <c r="I13531" s="17">
        <v>45096</v>
      </c>
      <c r="J13531" s="17">
        <v>45101</v>
      </c>
      <c r="K13531" t="s">
        <v>15</v>
      </c>
      <c r="L13531" t="s">
        <v>16</v>
      </c>
      <c r="M13531">
        <v>339.14</v>
      </c>
      <c r="N13531" t="s">
        <v>34</v>
      </c>
    </row>
    <row r="13532" spans="1:14" ht="14.25" customHeight="1" x14ac:dyDescent="0.3">
      <c r="A13532" t="s">
        <v>2777</v>
      </c>
      <c r="B13532" t="s">
        <v>25</v>
      </c>
      <c r="C13532" t="s">
        <v>36</v>
      </c>
      <c r="D13532">
        <v>4666.41</v>
      </c>
      <c r="E13532">
        <v>0.03</v>
      </c>
      <c r="F13532">
        <f t="shared" si="422"/>
        <v>139.9923</v>
      </c>
      <c r="G13532">
        <f t="shared" si="423"/>
        <v>4526.4177</v>
      </c>
      <c r="H13532">
        <v>2</v>
      </c>
      <c r="I13532" s="17">
        <v>44968</v>
      </c>
      <c r="J13532" s="17">
        <v>44973</v>
      </c>
      <c r="K13532" t="s">
        <v>21</v>
      </c>
      <c r="L13532" t="s">
        <v>22</v>
      </c>
      <c r="M13532">
        <v>825.34</v>
      </c>
      <c r="N13532" t="s">
        <v>28</v>
      </c>
    </row>
    <row r="13533" spans="1:14" ht="14.25" customHeight="1" x14ac:dyDescent="0.3">
      <c r="A13533" t="s">
        <v>1174</v>
      </c>
      <c r="B13533" t="s">
        <v>25</v>
      </c>
      <c r="C13533" t="s">
        <v>36</v>
      </c>
      <c r="D13533">
        <v>4666.8900000000003</v>
      </c>
      <c r="E13533">
        <v>0.43</v>
      </c>
      <c r="F13533">
        <f t="shared" si="422"/>
        <v>2006.7627000000002</v>
      </c>
      <c r="G13533">
        <f t="shared" si="423"/>
        <v>2660.1273000000001</v>
      </c>
      <c r="H13533">
        <v>2</v>
      </c>
      <c r="I13533" s="17">
        <v>45539</v>
      </c>
      <c r="J13533" s="17">
        <v>45545</v>
      </c>
      <c r="K13533" t="s">
        <v>21</v>
      </c>
      <c r="L13533" t="s">
        <v>27</v>
      </c>
      <c r="M13533">
        <v>393.33</v>
      </c>
      <c r="N13533" t="s">
        <v>28</v>
      </c>
    </row>
    <row r="13534" spans="1:14" ht="14.25" customHeight="1" x14ac:dyDescent="0.3">
      <c r="A13534" t="s">
        <v>1213</v>
      </c>
      <c r="B13534" t="s">
        <v>41</v>
      </c>
      <c r="C13534" t="s">
        <v>20</v>
      </c>
      <c r="D13534">
        <v>4673.8599999999997</v>
      </c>
      <c r="E13534">
        <v>0.3</v>
      </c>
      <c r="F13534">
        <f t="shared" si="422"/>
        <v>1402.1579999999999</v>
      </c>
      <c r="G13534">
        <f t="shared" si="423"/>
        <v>3271.7019999999998</v>
      </c>
      <c r="H13534">
        <v>2</v>
      </c>
      <c r="I13534" s="17">
        <v>45299</v>
      </c>
      <c r="J13534" s="17">
        <v>45302</v>
      </c>
      <c r="K13534" t="s">
        <v>31</v>
      </c>
      <c r="L13534" t="s">
        <v>16</v>
      </c>
      <c r="M13534">
        <v>694.16</v>
      </c>
      <c r="N13534" t="s">
        <v>23</v>
      </c>
    </row>
    <row r="13535" spans="1:14" ht="14.25" customHeight="1" x14ac:dyDescent="0.3">
      <c r="A13535" t="s">
        <v>15181</v>
      </c>
      <c r="B13535" t="s">
        <v>19</v>
      </c>
      <c r="C13535" t="s">
        <v>14</v>
      </c>
      <c r="D13535">
        <v>4676.25</v>
      </c>
      <c r="E13535">
        <v>0.27</v>
      </c>
      <c r="F13535">
        <f t="shared" si="422"/>
        <v>1262.5875000000001</v>
      </c>
      <c r="G13535">
        <f t="shared" si="423"/>
        <v>3413.6624999999999</v>
      </c>
      <c r="H13535">
        <v>2</v>
      </c>
      <c r="I13535" s="17">
        <v>45227</v>
      </c>
      <c r="J13535" s="17">
        <v>45232</v>
      </c>
      <c r="K13535" t="s">
        <v>31</v>
      </c>
      <c r="L13535" t="s">
        <v>22</v>
      </c>
      <c r="M13535">
        <v>1245.8399999999999</v>
      </c>
      <c r="N13535" t="s">
        <v>23</v>
      </c>
    </row>
    <row r="13536" spans="1:14" ht="14.25" customHeight="1" x14ac:dyDescent="0.3">
      <c r="A13536" t="s">
        <v>8000</v>
      </c>
      <c r="B13536" t="s">
        <v>19</v>
      </c>
      <c r="C13536" t="s">
        <v>33</v>
      </c>
      <c r="D13536">
        <v>4679.68</v>
      </c>
      <c r="E13536">
        <v>0.05</v>
      </c>
      <c r="F13536">
        <f t="shared" si="422"/>
        <v>233.98400000000004</v>
      </c>
      <c r="G13536">
        <f t="shared" si="423"/>
        <v>4445.6959999999999</v>
      </c>
      <c r="H13536">
        <v>2</v>
      </c>
      <c r="I13536" s="17">
        <v>45480</v>
      </c>
      <c r="J13536" s="17">
        <v>45484</v>
      </c>
      <c r="K13536" t="s">
        <v>21</v>
      </c>
      <c r="L13536" t="s">
        <v>27</v>
      </c>
      <c r="M13536">
        <v>609.58000000000004</v>
      </c>
      <c r="N13536" t="s">
        <v>28</v>
      </c>
    </row>
    <row r="13537" spans="1:14" ht="14.25" customHeight="1" x14ac:dyDescent="0.3">
      <c r="A13537" t="s">
        <v>4318</v>
      </c>
      <c r="B13537" t="s">
        <v>19</v>
      </c>
      <c r="C13537" t="s">
        <v>36</v>
      </c>
      <c r="D13537">
        <v>4683.6899999999996</v>
      </c>
      <c r="E13537">
        <v>0.19</v>
      </c>
      <c r="F13537">
        <f t="shared" si="422"/>
        <v>889.90109999999993</v>
      </c>
      <c r="G13537">
        <f t="shared" si="423"/>
        <v>3793.7888999999996</v>
      </c>
      <c r="H13537">
        <v>2</v>
      </c>
      <c r="I13537" s="17">
        <v>45573</v>
      </c>
      <c r="J13537" s="17">
        <v>45578</v>
      </c>
      <c r="K13537" t="s">
        <v>15</v>
      </c>
      <c r="L13537" t="s">
        <v>16</v>
      </c>
      <c r="M13537">
        <v>419.21</v>
      </c>
      <c r="N13537" t="s">
        <v>23</v>
      </c>
    </row>
    <row r="13538" spans="1:14" ht="14.25" customHeight="1" x14ac:dyDescent="0.3">
      <c r="A13538" t="s">
        <v>2578</v>
      </c>
      <c r="B13538" t="s">
        <v>25</v>
      </c>
      <c r="C13538" t="s">
        <v>20</v>
      </c>
      <c r="D13538">
        <v>4684.22</v>
      </c>
      <c r="E13538">
        <v>0.35</v>
      </c>
      <c r="F13538">
        <f t="shared" si="422"/>
        <v>1639.4770000000001</v>
      </c>
      <c r="G13538">
        <f t="shared" si="423"/>
        <v>3044.7430000000004</v>
      </c>
      <c r="H13538">
        <v>2</v>
      </c>
      <c r="I13538" s="17">
        <v>45090</v>
      </c>
      <c r="J13538" s="17">
        <v>45097</v>
      </c>
      <c r="K13538" t="s">
        <v>31</v>
      </c>
      <c r="L13538" t="s">
        <v>22</v>
      </c>
      <c r="M13538">
        <v>400.67</v>
      </c>
      <c r="N13538" t="s">
        <v>17</v>
      </c>
    </row>
    <row r="13539" spans="1:14" ht="14.25" customHeight="1" x14ac:dyDescent="0.3">
      <c r="A13539" t="s">
        <v>4670</v>
      </c>
      <c r="B13539" t="s">
        <v>13</v>
      </c>
      <c r="C13539" t="s">
        <v>14</v>
      </c>
      <c r="D13539">
        <v>4687.74</v>
      </c>
      <c r="E13539">
        <v>0.04</v>
      </c>
      <c r="F13539">
        <f t="shared" si="422"/>
        <v>187.50960000000001</v>
      </c>
      <c r="G13539">
        <f t="shared" si="423"/>
        <v>4500.2303999999995</v>
      </c>
      <c r="H13539">
        <v>2</v>
      </c>
      <c r="I13539" s="17">
        <v>44967</v>
      </c>
      <c r="J13539" s="17">
        <v>44973</v>
      </c>
      <c r="K13539" t="s">
        <v>21</v>
      </c>
      <c r="L13539" t="s">
        <v>27</v>
      </c>
      <c r="M13539">
        <v>1068.4000000000001</v>
      </c>
      <c r="N13539" t="s">
        <v>23</v>
      </c>
    </row>
    <row r="13540" spans="1:14" ht="14.25" customHeight="1" x14ac:dyDescent="0.3">
      <c r="A13540" t="s">
        <v>9280</v>
      </c>
      <c r="B13540" t="s">
        <v>41</v>
      </c>
      <c r="C13540" t="s">
        <v>20</v>
      </c>
      <c r="D13540">
        <v>4689.74</v>
      </c>
      <c r="E13540">
        <v>0.45</v>
      </c>
      <c r="F13540">
        <f t="shared" si="422"/>
        <v>2110.3829999999998</v>
      </c>
      <c r="G13540">
        <f t="shared" si="423"/>
        <v>2579.357</v>
      </c>
      <c r="H13540">
        <v>2</v>
      </c>
      <c r="I13540" s="17">
        <v>45274</v>
      </c>
      <c r="J13540" s="17">
        <v>45278</v>
      </c>
      <c r="K13540" t="s">
        <v>31</v>
      </c>
      <c r="L13540" t="s">
        <v>16</v>
      </c>
      <c r="M13540">
        <v>847.28</v>
      </c>
      <c r="N13540" t="s">
        <v>48</v>
      </c>
    </row>
    <row r="13541" spans="1:14" ht="14.25" customHeight="1" x14ac:dyDescent="0.3">
      <c r="A13541" t="s">
        <v>10149</v>
      </c>
      <c r="B13541" t="s">
        <v>25</v>
      </c>
      <c r="C13541" t="s">
        <v>33</v>
      </c>
      <c r="D13541">
        <v>4693.67</v>
      </c>
      <c r="E13541">
        <v>0.04</v>
      </c>
      <c r="F13541">
        <f t="shared" si="422"/>
        <v>187.74680000000001</v>
      </c>
      <c r="G13541">
        <f t="shared" si="423"/>
        <v>4505.9232000000002</v>
      </c>
      <c r="H13541">
        <v>2</v>
      </c>
      <c r="I13541" s="17">
        <v>45391</v>
      </c>
      <c r="J13541" s="17">
        <v>45397</v>
      </c>
      <c r="K13541" t="s">
        <v>21</v>
      </c>
      <c r="L13541" t="s">
        <v>16</v>
      </c>
      <c r="M13541">
        <v>1290.6300000000001</v>
      </c>
      <c r="N13541" t="s">
        <v>23</v>
      </c>
    </row>
    <row r="13542" spans="1:14" ht="14.25" customHeight="1" x14ac:dyDescent="0.3">
      <c r="A13542" t="s">
        <v>5376</v>
      </c>
      <c r="B13542" t="s">
        <v>19</v>
      </c>
      <c r="C13542" t="s">
        <v>36</v>
      </c>
      <c r="D13542">
        <v>4696.28</v>
      </c>
      <c r="E13542">
        <v>0.27</v>
      </c>
      <c r="F13542">
        <f t="shared" si="422"/>
        <v>1267.9956</v>
      </c>
      <c r="G13542">
        <f t="shared" si="423"/>
        <v>3428.2843999999996</v>
      </c>
      <c r="H13542">
        <v>2</v>
      </c>
      <c r="I13542" s="17">
        <v>45381</v>
      </c>
      <c r="J13542" s="17">
        <v>45386</v>
      </c>
      <c r="K13542" t="s">
        <v>15</v>
      </c>
      <c r="L13542" t="s">
        <v>27</v>
      </c>
      <c r="M13542">
        <v>1058.54</v>
      </c>
      <c r="N13542" t="s">
        <v>34</v>
      </c>
    </row>
    <row r="13543" spans="1:14" ht="14.25" customHeight="1" x14ac:dyDescent="0.3">
      <c r="A13543" t="s">
        <v>4399</v>
      </c>
      <c r="B13543" t="s">
        <v>25</v>
      </c>
      <c r="C13543" t="s">
        <v>26</v>
      </c>
      <c r="D13543">
        <v>4699.32</v>
      </c>
      <c r="E13543">
        <v>0.1</v>
      </c>
      <c r="F13543">
        <f t="shared" si="422"/>
        <v>469.93200000000002</v>
      </c>
      <c r="G13543">
        <f t="shared" si="423"/>
        <v>4229.3879999999999</v>
      </c>
      <c r="H13543">
        <v>2</v>
      </c>
      <c r="I13543" s="17">
        <v>45602</v>
      </c>
      <c r="J13543" s="17">
        <v>45606</v>
      </c>
      <c r="K13543" t="s">
        <v>21</v>
      </c>
      <c r="L13543" t="s">
        <v>27</v>
      </c>
      <c r="M13543">
        <v>1397.88</v>
      </c>
      <c r="N13543" t="s">
        <v>28</v>
      </c>
    </row>
    <row r="13544" spans="1:14" ht="14.25" customHeight="1" x14ac:dyDescent="0.3">
      <c r="A13544" t="s">
        <v>7113</v>
      </c>
      <c r="B13544" t="s">
        <v>25</v>
      </c>
      <c r="C13544" t="s">
        <v>20</v>
      </c>
      <c r="D13544">
        <v>4703.53</v>
      </c>
      <c r="E13544">
        <v>0.09</v>
      </c>
      <c r="F13544">
        <f t="shared" si="422"/>
        <v>423.31769999999995</v>
      </c>
      <c r="G13544">
        <f t="shared" si="423"/>
        <v>4280.2123000000001</v>
      </c>
      <c r="H13544">
        <v>2</v>
      </c>
      <c r="I13544" s="17">
        <v>45104</v>
      </c>
      <c r="J13544" s="17">
        <v>45105</v>
      </c>
      <c r="K13544" t="s">
        <v>15</v>
      </c>
      <c r="L13544" t="s">
        <v>27</v>
      </c>
      <c r="M13544">
        <v>788.71</v>
      </c>
      <c r="N13544" t="s">
        <v>23</v>
      </c>
    </row>
    <row r="13545" spans="1:14" ht="14.25" customHeight="1" x14ac:dyDescent="0.3">
      <c r="A13545" t="s">
        <v>2649</v>
      </c>
      <c r="B13545" t="s">
        <v>41</v>
      </c>
      <c r="C13545" t="s">
        <v>36</v>
      </c>
      <c r="D13545">
        <v>4706.05</v>
      </c>
      <c r="E13545">
        <v>0.47</v>
      </c>
      <c r="F13545">
        <f t="shared" si="422"/>
        <v>2211.8434999999999</v>
      </c>
      <c r="G13545">
        <f t="shared" si="423"/>
        <v>2494.2065000000002</v>
      </c>
      <c r="H13545">
        <v>2</v>
      </c>
      <c r="I13545" s="17">
        <v>45192</v>
      </c>
      <c r="J13545" s="17">
        <v>45196</v>
      </c>
      <c r="K13545" t="s">
        <v>15</v>
      </c>
      <c r="L13545" t="s">
        <v>16</v>
      </c>
      <c r="M13545">
        <v>1393.37</v>
      </c>
      <c r="N13545" t="s">
        <v>28</v>
      </c>
    </row>
    <row r="13546" spans="1:14" ht="14.25" customHeight="1" x14ac:dyDescent="0.3">
      <c r="A13546" t="s">
        <v>10131</v>
      </c>
      <c r="B13546" t="s">
        <v>25</v>
      </c>
      <c r="C13546" t="s">
        <v>33</v>
      </c>
      <c r="D13546">
        <v>4706.83</v>
      </c>
      <c r="E13546">
        <v>0.34</v>
      </c>
      <c r="F13546">
        <f t="shared" si="422"/>
        <v>1600.3222000000001</v>
      </c>
      <c r="G13546">
        <f t="shared" si="423"/>
        <v>3106.5077999999999</v>
      </c>
      <c r="H13546">
        <v>2</v>
      </c>
      <c r="I13546" s="17">
        <v>45558</v>
      </c>
      <c r="J13546" s="17">
        <v>45559</v>
      </c>
      <c r="K13546" t="s">
        <v>31</v>
      </c>
      <c r="L13546" t="s">
        <v>16</v>
      </c>
      <c r="M13546">
        <v>1053.57</v>
      </c>
      <c r="N13546" t="s">
        <v>23</v>
      </c>
    </row>
    <row r="13547" spans="1:14" ht="14.25" customHeight="1" x14ac:dyDescent="0.3">
      <c r="A13547" t="s">
        <v>12679</v>
      </c>
      <c r="B13547" t="s">
        <v>25</v>
      </c>
      <c r="C13547" t="s">
        <v>36</v>
      </c>
      <c r="D13547">
        <v>4707.75</v>
      </c>
      <c r="E13547">
        <v>0.13</v>
      </c>
      <c r="F13547">
        <f t="shared" si="422"/>
        <v>612.00750000000005</v>
      </c>
      <c r="G13547">
        <f t="shared" si="423"/>
        <v>4095.7424999999998</v>
      </c>
      <c r="H13547">
        <v>2</v>
      </c>
      <c r="I13547" s="17">
        <v>45351</v>
      </c>
      <c r="J13547" s="17">
        <v>45353</v>
      </c>
      <c r="K13547" t="s">
        <v>31</v>
      </c>
      <c r="L13547" t="s">
        <v>16</v>
      </c>
      <c r="M13547">
        <v>768.34</v>
      </c>
      <c r="N13547" t="s">
        <v>48</v>
      </c>
    </row>
    <row r="13548" spans="1:14" ht="14.25" customHeight="1" x14ac:dyDescent="0.3">
      <c r="A13548" t="s">
        <v>7504</v>
      </c>
      <c r="B13548" t="s">
        <v>41</v>
      </c>
      <c r="C13548" t="s">
        <v>36</v>
      </c>
      <c r="D13548">
        <v>4714.1099999999997</v>
      </c>
      <c r="E13548">
        <v>0.03</v>
      </c>
      <c r="F13548">
        <f t="shared" si="422"/>
        <v>141.42329999999998</v>
      </c>
      <c r="G13548">
        <f t="shared" si="423"/>
        <v>4572.6866999999993</v>
      </c>
      <c r="H13548">
        <v>2</v>
      </c>
      <c r="I13548" s="17">
        <v>45346</v>
      </c>
      <c r="J13548" s="17">
        <v>45348</v>
      </c>
      <c r="K13548" t="s">
        <v>21</v>
      </c>
      <c r="L13548" t="s">
        <v>22</v>
      </c>
      <c r="M13548">
        <v>1313.11</v>
      </c>
      <c r="N13548" t="s">
        <v>23</v>
      </c>
    </row>
    <row r="13549" spans="1:14" ht="14.25" customHeight="1" x14ac:dyDescent="0.3">
      <c r="A13549" t="s">
        <v>2884</v>
      </c>
      <c r="B13549" t="s">
        <v>13</v>
      </c>
      <c r="C13549" t="s">
        <v>14</v>
      </c>
      <c r="D13549">
        <v>4715.05</v>
      </c>
      <c r="E13549">
        <v>0.18</v>
      </c>
      <c r="F13549">
        <f t="shared" si="422"/>
        <v>848.70899999999995</v>
      </c>
      <c r="G13549">
        <f t="shared" si="423"/>
        <v>3866.3410000000003</v>
      </c>
      <c r="H13549">
        <v>2</v>
      </c>
      <c r="I13549" s="17">
        <v>45631</v>
      </c>
      <c r="J13549" s="17">
        <v>45637</v>
      </c>
      <c r="K13549" t="s">
        <v>31</v>
      </c>
      <c r="L13549" t="s">
        <v>22</v>
      </c>
      <c r="M13549">
        <v>669.2</v>
      </c>
      <c r="N13549" t="s">
        <v>28</v>
      </c>
    </row>
    <row r="13550" spans="1:14" ht="14.25" customHeight="1" x14ac:dyDescent="0.3">
      <c r="A13550" t="s">
        <v>1921</v>
      </c>
      <c r="B13550" t="s">
        <v>13</v>
      </c>
      <c r="C13550" t="s">
        <v>14</v>
      </c>
      <c r="D13550">
        <v>4721.62</v>
      </c>
      <c r="E13550">
        <v>0.06</v>
      </c>
      <c r="F13550">
        <f t="shared" si="422"/>
        <v>283.29719999999998</v>
      </c>
      <c r="G13550">
        <f t="shared" si="423"/>
        <v>4438.3227999999999</v>
      </c>
      <c r="H13550">
        <v>2</v>
      </c>
      <c r="I13550" s="17">
        <v>44994</v>
      </c>
      <c r="J13550" s="17">
        <v>44996</v>
      </c>
      <c r="K13550" t="s">
        <v>31</v>
      </c>
      <c r="L13550" t="s">
        <v>16</v>
      </c>
      <c r="M13550">
        <v>916.35</v>
      </c>
      <c r="N13550" t="s">
        <v>17</v>
      </c>
    </row>
    <row r="13551" spans="1:14" ht="14.25" customHeight="1" x14ac:dyDescent="0.3">
      <c r="A13551" t="s">
        <v>6116</v>
      </c>
      <c r="B13551" t="s">
        <v>41</v>
      </c>
      <c r="C13551" t="s">
        <v>36</v>
      </c>
      <c r="D13551">
        <v>4722.3900000000003</v>
      </c>
      <c r="E13551">
        <v>0.32</v>
      </c>
      <c r="F13551">
        <f t="shared" si="422"/>
        <v>1511.1648000000002</v>
      </c>
      <c r="G13551">
        <f t="shared" si="423"/>
        <v>3211.2251999999999</v>
      </c>
      <c r="H13551">
        <v>2</v>
      </c>
      <c r="I13551" s="17">
        <v>45125</v>
      </c>
      <c r="J13551" s="17">
        <v>45127</v>
      </c>
      <c r="K13551" t="s">
        <v>21</v>
      </c>
      <c r="L13551" t="s">
        <v>16</v>
      </c>
      <c r="M13551">
        <v>1010.72</v>
      </c>
      <c r="N13551" t="s">
        <v>48</v>
      </c>
    </row>
    <row r="13552" spans="1:14" ht="14.25" customHeight="1" x14ac:dyDescent="0.3">
      <c r="A13552" t="s">
        <v>2953</v>
      </c>
      <c r="B13552" t="s">
        <v>25</v>
      </c>
      <c r="C13552" t="s">
        <v>33</v>
      </c>
      <c r="D13552">
        <v>4725.1000000000004</v>
      </c>
      <c r="E13552">
        <v>0.14000000000000001</v>
      </c>
      <c r="F13552">
        <f t="shared" si="422"/>
        <v>661.51400000000012</v>
      </c>
      <c r="G13552">
        <f t="shared" si="423"/>
        <v>4063.5860000000002</v>
      </c>
      <c r="H13552">
        <v>2</v>
      </c>
      <c r="I13552" s="17">
        <v>45616</v>
      </c>
      <c r="J13552" s="17">
        <v>45619</v>
      </c>
      <c r="K13552" t="s">
        <v>15</v>
      </c>
      <c r="L13552" t="s">
        <v>27</v>
      </c>
      <c r="M13552">
        <v>848.51</v>
      </c>
      <c r="N13552" t="s">
        <v>48</v>
      </c>
    </row>
    <row r="13553" spans="1:14" ht="14.25" customHeight="1" x14ac:dyDescent="0.3">
      <c r="A13553" t="s">
        <v>4237</v>
      </c>
      <c r="B13553" t="s">
        <v>41</v>
      </c>
      <c r="C13553" t="s">
        <v>36</v>
      </c>
      <c r="D13553">
        <v>4726.88</v>
      </c>
      <c r="E13553">
        <v>7.0000000000000007E-2</v>
      </c>
      <c r="F13553">
        <f t="shared" si="422"/>
        <v>330.88160000000005</v>
      </c>
      <c r="G13553">
        <f t="shared" si="423"/>
        <v>4395.9984000000004</v>
      </c>
      <c r="H13553">
        <v>2</v>
      </c>
      <c r="I13553" s="17">
        <v>45117</v>
      </c>
      <c r="J13553" s="17">
        <v>45122</v>
      </c>
      <c r="K13553" t="s">
        <v>15</v>
      </c>
      <c r="L13553" t="s">
        <v>16</v>
      </c>
      <c r="M13553">
        <v>882.94</v>
      </c>
      <c r="N13553" t="s">
        <v>39</v>
      </c>
    </row>
    <row r="13554" spans="1:14" ht="14.25" customHeight="1" x14ac:dyDescent="0.3">
      <c r="A13554" t="s">
        <v>929</v>
      </c>
      <c r="B13554" t="s">
        <v>41</v>
      </c>
      <c r="C13554" t="s">
        <v>14</v>
      </c>
      <c r="D13554">
        <v>4729.08</v>
      </c>
      <c r="E13554">
        <v>0.36</v>
      </c>
      <c r="F13554">
        <f t="shared" si="422"/>
        <v>1702.4687999999999</v>
      </c>
      <c r="G13554">
        <f t="shared" si="423"/>
        <v>3026.6112000000003</v>
      </c>
      <c r="H13554">
        <v>2</v>
      </c>
      <c r="I13554" s="17">
        <v>45453</v>
      </c>
      <c r="J13554" s="17">
        <v>45459</v>
      </c>
      <c r="K13554" t="s">
        <v>31</v>
      </c>
      <c r="L13554" t="s">
        <v>27</v>
      </c>
      <c r="M13554">
        <v>1318.13</v>
      </c>
      <c r="N13554" t="s">
        <v>34</v>
      </c>
    </row>
    <row r="13555" spans="1:14" ht="14.25" customHeight="1" x14ac:dyDescent="0.3">
      <c r="A13555" t="s">
        <v>3601</v>
      </c>
      <c r="B13555" t="s">
        <v>41</v>
      </c>
      <c r="C13555" t="s">
        <v>33</v>
      </c>
      <c r="D13555">
        <v>4729.57</v>
      </c>
      <c r="E13555">
        <v>0.19</v>
      </c>
      <c r="F13555">
        <f t="shared" si="422"/>
        <v>898.61829999999998</v>
      </c>
      <c r="G13555">
        <f t="shared" si="423"/>
        <v>3830.9516999999996</v>
      </c>
      <c r="H13555">
        <v>2</v>
      </c>
      <c r="I13555" s="17">
        <v>45281</v>
      </c>
      <c r="J13555" s="17">
        <v>45288</v>
      </c>
      <c r="K13555" t="s">
        <v>15</v>
      </c>
      <c r="L13555" t="s">
        <v>27</v>
      </c>
      <c r="M13555">
        <v>1324.69</v>
      </c>
      <c r="N13555" t="s">
        <v>17</v>
      </c>
    </row>
    <row r="13556" spans="1:14" ht="14.25" customHeight="1" x14ac:dyDescent="0.3">
      <c r="A13556" t="s">
        <v>4562</v>
      </c>
      <c r="B13556" t="s">
        <v>25</v>
      </c>
      <c r="C13556" t="s">
        <v>33</v>
      </c>
      <c r="D13556">
        <v>4732.08</v>
      </c>
      <c r="E13556">
        <v>0.03</v>
      </c>
      <c r="F13556">
        <f t="shared" si="422"/>
        <v>141.9624</v>
      </c>
      <c r="G13556">
        <f t="shared" si="423"/>
        <v>4590.1175999999996</v>
      </c>
      <c r="H13556">
        <v>2</v>
      </c>
      <c r="I13556" s="17">
        <v>44976</v>
      </c>
      <c r="J13556" s="17">
        <v>44983</v>
      </c>
      <c r="K13556" t="s">
        <v>31</v>
      </c>
      <c r="L13556" t="s">
        <v>16</v>
      </c>
      <c r="M13556">
        <v>1215.8900000000001</v>
      </c>
      <c r="N13556" t="s">
        <v>48</v>
      </c>
    </row>
    <row r="13557" spans="1:14" ht="14.25" customHeight="1" x14ac:dyDescent="0.3">
      <c r="A13557" t="s">
        <v>12450</v>
      </c>
      <c r="B13557" t="s">
        <v>19</v>
      </c>
      <c r="C13557" t="s">
        <v>20</v>
      </c>
      <c r="D13557">
        <v>4743.83</v>
      </c>
      <c r="E13557">
        <v>0.33</v>
      </c>
      <c r="F13557">
        <f t="shared" si="422"/>
        <v>1565.4639</v>
      </c>
      <c r="G13557">
        <f t="shared" si="423"/>
        <v>3178.3661000000002</v>
      </c>
      <c r="H13557">
        <v>2</v>
      </c>
      <c r="I13557" s="17">
        <v>45415</v>
      </c>
      <c r="J13557" s="17">
        <v>45420</v>
      </c>
      <c r="K13557" t="s">
        <v>21</v>
      </c>
      <c r="L13557" t="s">
        <v>22</v>
      </c>
      <c r="M13557">
        <v>896.84</v>
      </c>
      <c r="N13557" t="s">
        <v>39</v>
      </c>
    </row>
    <row r="13558" spans="1:14" ht="14.25" customHeight="1" x14ac:dyDescent="0.3">
      <c r="A13558" t="s">
        <v>7065</v>
      </c>
      <c r="B13558" t="s">
        <v>13</v>
      </c>
      <c r="C13558" t="s">
        <v>33</v>
      </c>
      <c r="D13558">
        <v>4751.9399999999996</v>
      </c>
      <c r="E13558">
        <v>0.42</v>
      </c>
      <c r="F13558">
        <f t="shared" si="422"/>
        <v>1995.8147999999997</v>
      </c>
      <c r="G13558">
        <f t="shared" si="423"/>
        <v>2756.1251999999999</v>
      </c>
      <c r="H13558">
        <v>2</v>
      </c>
      <c r="I13558" s="17">
        <v>45545</v>
      </c>
      <c r="J13558" s="17">
        <v>45548</v>
      </c>
      <c r="K13558" t="s">
        <v>15</v>
      </c>
      <c r="L13558" t="s">
        <v>16</v>
      </c>
      <c r="M13558">
        <v>814.04</v>
      </c>
      <c r="N13558" t="s">
        <v>39</v>
      </c>
    </row>
    <row r="13559" spans="1:14" ht="14.25" customHeight="1" x14ac:dyDescent="0.3">
      <c r="A13559" t="s">
        <v>14187</v>
      </c>
      <c r="B13559" t="s">
        <v>19</v>
      </c>
      <c r="C13559" t="s">
        <v>14</v>
      </c>
      <c r="D13559">
        <v>4752.03</v>
      </c>
      <c r="E13559">
        <v>0.25</v>
      </c>
      <c r="F13559">
        <f t="shared" si="422"/>
        <v>1188.0074999999999</v>
      </c>
      <c r="G13559">
        <f t="shared" si="423"/>
        <v>3564.0225</v>
      </c>
      <c r="H13559">
        <v>2</v>
      </c>
      <c r="I13559" s="17">
        <v>44987</v>
      </c>
      <c r="J13559" s="17">
        <v>44991</v>
      </c>
      <c r="K13559" t="s">
        <v>31</v>
      </c>
      <c r="L13559" t="s">
        <v>22</v>
      </c>
      <c r="M13559">
        <v>473.67</v>
      </c>
      <c r="N13559" t="s">
        <v>34</v>
      </c>
    </row>
    <row r="13560" spans="1:14" ht="14.25" customHeight="1" x14ac:dyDescent="0.3">
      <c r="A13560" t="s">
        <v>9793</v>
      </c>
      <c r="B13560" t="s">
        <v>25</v>
      </c>
      <c r="C13560" t="s">
        <v>20</v>
      </c>
      <c r="D13560">
        <v>4757.32</v>
      </c>
      <c r="E13560">
        <v>0.34</v>
      </c>
      <c r="F13560">
        <f t="shared" si="422"/>
        <v>1617.4888000000001</v>
      </c>
      <c r="G13560">
        <f t="shared" si="423"/>
        <v>3139.8311999999996</v>
      </c>
      <c r="H13560">
        <v>2</v>
      </c>
      <c r="I13560" s="17">
        <v>45254</v>
      </c>
      <c r="J13560" s="17">
        <v>45258</v>
      </c>
      <c r="K13560" t="s">
        <v>31</v>
      </c>
      <c r="L13560" t="s">
        <v>16</v>
      </c>
      <c r="M13560">
        <v>859.14</v>
      </c>
      <c r="N13560" t="s">
        <v>23</v>
      </c>
    </row>
    <row r="13561" spans="1:14" ht="14.25" customHeight="1" x14ac:dyDescent="0.3">
      <c r="A13561" t="s">
        <v>5079</v>
      </c>
      <c r="B13561" t="s">
        <v>19</v>
      </c>
      <c r="C13561" t="s">
        <v>20</v>
      </c>
      <c r="D13561">
        <v>4757.8900000000003</v>
      </c>
      <c r="E13561">
        <v>0.49</v>
      </c>
      <c r="F13561">
        <f t="shared" si="422"/>
        <v>2331.3661000000002</v>
      </c>
      <c r="G13561">
        <f t="shared" si="423"/>
        <v>2426.5239000000001</v>
      </c>
      <c r="H13561">
        <v>2</v>
      </c>
      <c r="I13561" s="17">
        <v>45027</v>
      </c>
      <c r="J13561" s="17">
        <v>45032</v>
      </c>
      <c r="K13561" t="s">
        <v>31</v>
      </c>
      <c r="L13561" t="s">
        <v>16</v>
      </c>
      <c r="M13561">
        <v>885.2</v>
      </c>
      <c r="N13561" t="s">
        <v>34</v>
      </c>
    </row>
    <row r="13562" spans="1:14" ht="14.25" customHeight="1" x14ac:dyDescent="0.3">
      <c r="A13562" t="s">
        <v>10798</v>
      </c>
      <c r="B13562" t="s">
        <v>13</v>
      </c>
      <c r="C13562" t="s">
        <v>14</v>
      </c>
      <c r="D13562">
        <v>4758.29</v>
      </c>
      <c r="E13562">
        <v>0.14000000000000001</v>
      </c>
      <c r="F13562">
        <f t="shared" si="422"/>
        <v>666.16060000000004</v>
      </c>
      <c r="G13562">
        <f t="shared" si="423"/>
        <v>4092.1293999999998</v>
      </c>
      <c r="H13562">
        <v>2</v>
      </c>
      <c r="I13562" s="17">
        <v>45554</v>
      </c>
      <c r="J13562" s="17">
        <v>45557</v>
      </c>
      <c r="K13562" t="s">
        <v>15</v>
      </c>
      <c r="L13562" t="s">
        <v>22</v>
      </c>
      <c r="M13562">
        <v>895.57</v>
      </c>
      <c r="N13562" t="s">
        <v>39</v>
      </c>
    </row>
    <row r="13563" spans="1:14" ht="14.25" customHeight="1" x14ac:dyDescent="0.3">
      <c r="A13563" t="s">
        <v>11612</v>
      </c>
      <c r="B13563" t="s">
        <v>25</v>
      </c>
      <c r="C13563" t="s">
        <v>36</v>
      </c>
      <c r="D13563">
        <v>4759.6099999999997</v>
      </c>
      <c r="E13563">
        <v>0.2</v>
      </c>
      <c r="F13563">
        <f t="shared" si="422"/>
        <v>951.92200000000003</v>
      </c>
      <c r="G13563">
        <f t="shared" si="423"/>
        <v>3807.6879999999996</v>
      </c>
      <c r="H13563">
        <v>2</v>
      </c>
      <c r="I13563" s="17">
        <v>45433</v>
      </c>
      <c r="J13563" s="17">
        <v>45435</v>
      </c>
      <c r="K13563" t="s">
        <v>31</v>
      </c>
      <c r="L13563" t="s">
        <v>22</v>
      </c>
      <c r="M13563">
        <v>666.26</v>
      </c>
      <c r="N13563" t="s">
        <v>39</v>
      </c>
    </row>
    <row r="13564" spans="1:14" ht="14.25" customHeight="1" x14ac:dyDescent="0.3">
      <c r="A13564" t="s">
        <v>14906</v>
      </c>
      <c r="B13564" t="s">
        <v>13</v>
      </c>
      <c r="C13564" t="s">
        <v>14</v>
      </c>
      <c r="D13564">
        <v>4759.8</v>
      </c>
      <c r="E13564">
        <v>0.41</v>
      </c>
      <c r="F13564">
        <f t="shared" si="422"/>
        <v>1951.518</v>
      </c>
      <c r="G13564">
        <f t="shared" si="423"/>
        <v>2808.2820000000002</v>
      </c>
      <c r="H13564">
        <v>2</v>
      </c>
      <c r="I13564" s="17">
        <v>45508</v>
      </c>
      <c r="J13564" s="17">
        <v>45514</v>
      </c>
      <c r="K13564" t="s">
        <v>31</v>
      </c>
      <c r="L13564" t="s">
        <v>27</v>
      </c>
      <c r="M13564">
        <v>364.31</v>
      </c>
      <c r="N13564" t="s">
        <v>17</v>
      </c>
    </row>
    <row r="13565" spans="1:14" ht="14.25" customHeight="1" x14ac:dyDescent="0.3">
      <c r="A13565" t="s">
        <v>1425</v>
      </c>
      <c r="B13565" t="s">
        <v>19</v>
      </c>
      <c r="C13565" t="s">
        <v>36</v>
      </c>
      <c r="D13565">
        <v>4761.4799999999996</v>
      </c>
      <c r="E13565">
        <v>0.03</v>
      </c>
      <c r="F13565">
        <f t="shared" si="422"/>
        <v>142.84439999999998</v>
      </c>
      <c r="G13565">
        <f t="shared" si="423"/>
        <v>4618.6355999999996</v>
      </c>
      <c r="H13565">
        <v>2</v>
      </c>
      <c r="I13565" s="17">
        <v>45131</v>
      </c>
      <c r="J13565" s="17">
        <v>45138</v>
      </c>
      <c r="K13565" t="s">
        <v>21</v>
      </c>
      <c r="L13565" t="s">
        <v>16</v>
      </c>
      <c r="M13565">
        <v>1244.54</v>
      </c>
      <c r="N13565" t="s">
        <v>48</v>
      </c>
    </row>
    <row r="13566" spans="1:14" ht="14.25" customHeight="1" x14ac:dyDescent="0.3">
      <c r="A13566" t="s">
        <v>2035</v>
      </c>
      <c r="B13566" t="s">
        <v>41</v>
      </c>
      <c r="C13566" t="s">
        <v>36</v>
      </c>
      <c r="D13566">
        <v>4762.37</v>
      </c>
      <c r="E13566">
        <v>0.19</v>
      </c>
      <c r="F13566">
        <f t="shared" si="422"/>
        <v>904.85029999999995</v>
      </c>
      <c r="G13566">
        <f t="shared" si="423"/>
        <v>3857.5196999999998</v>
      </c>
      <c r="H13566">
        <v>2</v>
      </c>
      <c r="I13566" s="17">
        <v>45323</v>
      </c>
      <c r="J13566" s="17">
        <v>45325</v>
      </c>
      <c r="K13566" t="s">
        <v>31</v>
      </c>
      <c r="L13566" t="s">
        <v>27</v>
      </c>
      <c r="M13566">
        <v>253.69</v>
      </c>
      <c r="N13566" t="s">
        <v>28</v>
      </c>
    </row>
    <row r="13567" spans="1:14" ht="14.25" customHeight="1" x14ac:dyDescent="0.3">
      <c r="A13567" t="s">
        <v>8709</v>
      </c>
      <c r="B13567" t="s">
        <v>19</v>
      </c>
      <c r="C13567" t="s">
        <v>26</v>
      </c>
      <c r="D13567">
        <v>4763.51</v>
      </c>
      <c r="E13567">
        <v>0.27</v>
      </c>
      <c r="F13567">
        <f t="shared" si="422"/>
        <v>1286.1477000000002</v>
      </c>
      <c r="G13567">
        <f t="shared" si="423"/>
        <v>3477.3622999999998</v>
      </c>
      <c r="H13567">
        <v>2</v>
      </c>
      <c r="I13567" s="17">
        <v>45373</v>
      </c>
      <c r="J13567" s="17">
        <v>45379</v>
      </c>
      <c r="K13567" t="s">
        <v>31</v>
      </c>
      <c r="L13567" t="s">
        <v>27</v>
      </c>
      <c r="M13567">
        <v>1164.75</v>
      </c>
      <c r="N13567" t="s">
        <v>23</v>
      </c>
    </row>
    <row r="13568" spans="1:14" ht="14.25" customHeight="1" x14ac:dyDescent="0.3">
      <c r="A13568" t="s">
        <v>13882</v>
      </c>
      <c r="B13568" t="s">
        <v>13</v>
      </c>
      <c r="C13568" t="s">
        <v>33</v>
      </c>
      <c r="D13568">
        <v>4765.28</v>
      </c>
      <c r="E13568">
        <v>0.47</v>
      </c>
      <c r="F13568">
        <f t="shared" si="422"/>
        <v>2239.6815999999999</v>
      </c>
      <c r="G13568">
        <f t="shared" si="423"/>
        <v>2525.5983999999999</v>
      </c>
      <c r="H13568">
        <v>2</v>
      </c>
      <c r="I13568" s="17">
        <v>45437</v>
      </c>
      <c r="J13568" s="17">
        <v>45444</v>
      </c>
      <c r="K13568" t="s">
        <v>15</v>
      </c>
      <c r="L13568" t="s">
        <v>27</v>
      </c>
      <c r="M13568">
        <v>286.94</v>
      </c>
      <c r="N13568" t="s">
        <v>23</v>
      </c>
    </row>
    <row r="13569" spans="1:14" ht="14.25" customHeight="1" x14ac:dyDescent="0.3">
      <c r="A13569" t="s">
        <v>7981</v>
      </c>
      <c r="B13569" t="s">
        <v>13</v>
      </c>
      <c r="C13569" t="s">
        <v>20</v>
      </c>
      <c r="D13569">
        <v>4765.46</v>
      </c>
      <c r="E13569">
        <v>0.34</v>
      </c>
      <c r="F13569">
        <f t="shared" si="422"/>
        <v>1620.2564000000002</v>
      </c>
      <c r="G13569">
        <f t="shared" si="423"/>
        <v>3145.2035999999998</v>
      </c>
      <c r="H13569">
        <v>2</v>
      </c>
      <c r="I13569" s="17">
        <v>45306</v>
      </c>
      <c r="J13569" s="17">
        <v>45307</v>
      </c>
      <c r="K13569" t="s">
        <v>15</v>
      </c>
      <c r="L13569" t="s">
        <v>16</v>
      </c>
      <c r="M13569">
        <v>1309.8699999999999</v>
      </c>
      <c r="N13569" t="s">
        <v>28</v>
      </c>
    </row>
    <row r="13570" spans="1:14" ht="14.25" customHeight="1" x14ac:dyDescent="0.3">
      <c r="A13570" t="s">
        <v>11336</v>
      </c>
      <c r="B13570" t="s">
        <v>41</v>
      </c>
      <c r="C13570" t="s">
        <v>26</v>
      </c>
      <c r="D13570">
        <v>4766.8999999999996</v>
      </c>
      <c r="E13570">
        <v>0.26</v>
      </c>
      <c r="F13570">
        <f t="shared" ref="F13570:F13633" si="424">D13570*E13570</f>
        <v>1239.394</v>
      </c>
      <c r="G13570">
        <f t="shared" ref="G13570:G13633" si="425">D13570-F13570</f>
        <v>3527.5059999999994</v>
      </c>
      <c r="H13570">
        <v>2</v>
      </c>
      <c r="I13570" s="17">
        <v>45044</v>
      </c>
      <c r="J13570" s="17">
        <v>45046</v>
      </c>
      <c r="K13570" t="s">
        <v>31</v>
      </c>
      <c r="L13570" t="s">
        <v>22</v>
      </c>
      <c r="M13570">
        <v>917.86</v>
      </c>
      <c r="N13570" t="s">
        <v>48</v>
      </c>
    </row>
    <row r="13571" spans="1:14" ht="14.25" customHeight="1" x14ac:dyDescent="0.3">
      <c r="A13571" t="s">
        <v>13019</v>
      </c>
      <c r="B13571" t="s">
        <v>25</v>
      </c>
      <c r="C13571" t="s">
        <v>26</v>
      </c>
      <c r="D13571">
        <v>4767.33</v>
      </c>
      <c r="E13571">
        <v>0.13</v>
      </c>
      <c r="F13571">
        <f t="shared" si="424"/>
        <v>619.75290000000007</v>
      </c>
      <c r="G13571">
        <f t="shared" si="425"/>
        <v>4147.5770999999995</v>
      </c>
      <c r="H13571">
        <v>2</v>
      </c>
      <c r="I13571" s="17">
        <v>45322</v>
      </c>
      <c r="J13571" s="17">
        <v>45324</v>
      </c>
      <c r="K13571" t="s">
        <v>21</v>
      </c>
      <c r="L13571" t="s">
        <v>27</v>
      </c>
      <c r="M13571">
        <v>1427.69</v>
      </c>
      <c r="N13571" t="s">
        <v>28</v>
      </c>
    </row>
    <row r="13572" spans="1:14" ht="14.25" customHeight="1" x14ac:dyDescent="0.3">
      <c r="A13572" t="s">
        <v>14828</v>
      </c>
      <c r="B13572" t="s">
        <v>41</v>
      </c>
      <c r="C13572" t="s">
        <v>20</v>
      </c>
      <c r="D13572">
        <v>4768.05</v>
      </c>
      <c r="E13572">
        <v>0.47</v>
      </c>
      <c r="F13572">
        <f t="shared" si="424"/>
        <v>2240.9834999999998</v>
      </c>
      <c r="G13572">
        <f t="shared" si="425"/>
        <v>2527.0665000000004</v>
      </c>
      <c r="H13572">
        <v>2</v>
      </c>
      <c r="I13572" s="17">
        <v>45546</v>
      </c>
      <c r="J13572" s="17">
        <v>45551</v>
      </c>
      <c r="K13572" t="s">
        <v>21</v>
      </c>
      <c r="L13572" t="s">
        <v>16</v>
      </c>
      <c r="M13572">
        <v>657.8</v>
      </c>
      <c r="N13572" t="s">
        <v>28</v>
      </c>
    </row>
    <row r="13573" spans="1:14" ht="14.25" customHeight="1" x14ac:dyDescent="0.3">
      <c r="A13573" t="s">
        <v>3269</v>
      </c>
      <c r="B13573" t="s">
        <v>25</v>
      </c>
      <c r="C13573" t="s">
        <v>26</v>
      </c>
      <c r="D13573">
        <v>4774.93</v>
      </c>
      <c r="E13573">
        <v>0.03</v>
      </c>
      <c r="F13573">
        <f t="shared" si="424"/>
        <v>143.24790000000002</v>
      </c>
      <c r="G13573">
        <f t="shared" si="425"/>
        <v>4631.6821</v>
      </c>
      <c r="H13573">
        <v>2</v>
      </c>
      <c r="I13573" s="17">
        <v>45250</v>
      </c>
      <c r="J13573" s="17">
        <v>45255</v>
      </c>
      <c r="K13573" t="s">
        <v>21</v>
      </c>
      <c r="L13573" t="s">
        <v>16</v>
      </c>
      <c r="M13573">
        <v>865.42</v>
      </c>
      <c r="N13573" t="s">
        <v>17</v>
      </c>
    </row>
    <row r="13574" spans="1:14" ht="14.25" customHeight="1" x14ac:dyDescent="0.3">
      <c r="A13574" t="s">
        <v>10788</v>
      </c>
      <c r="B13574" t="s">
        <v>25</v>
      </c>
      <c r="C13574" t="s">
        <v>20</v>
      </c>
      <c r="D13574">
        <v>4777.88</v>
      </c>
      <c r="E13574">
        <v>0.24</v>
      </c>
      <c r="F13574">
        <f t="shared" si="424"/>
        <v>1146.6912</v>
      </c>
      <c r="G13574">
        <f t="shared" si="425"/>
        <v>3631.1887999999999</v>
      </c>
      <c r="H13574">
        <v>2</v>
      </c>
      <c r="I13574" s="17">
        <v>45001</v>
      </c>
      <c r="J13574" s="17">
        <v>45004</v>
      </c>
      <c r="K13574" t="s">
        <v>31</v>
      </c>
      <c r="L13574" t="s">
        <v>27</v>
      </c>
      <c r="M13574">
        <v>509.73</v>
      </c>
      <c r="N13574" t="s">
        <v>48</v>
      </c>
    </row>
    <row r="13575" spans="1:14" ht="14.25" customHeight="1" x14ac:dyDescent="0.3">
      <c r="A13575" t="s">
        <v>13597</v>
      </c>
      <c r="B13575" t="s">
        <v>25</v>
      </c>
      <c r="C13575" t="s">
        <v>26</v>
      </c>
      <c r="D13575">
        <v>4779.83</v>
      </c>
      <c r="E13575">
        <v>0.28000000000000003</v>
      </c>
      <c r="F13575">
        <f t="shared" si="424"/>
        <v>1338.3524000000002</v>
      </c>
      <c r="G13575">
        <f t="shared" si="425"/>
        <v>3441.4775999999997</v>
      </c>
      <c r="H13575">
        <v>2</v>
      </c>
      <c r="I13575" s="17">
        <v>45075</v>
      </c>
      <c r="J13575" s="17">
        <v>45076</v>
      </c>
      <c r="K13575" t="s">
        <v>15</v>
      </c>
      <c r="L13575" t="s">
        <v>27</v>
      </c>
      <c r="M13575">
        <v>1289.73</v>
      </c>
      <c r="N13575" t="s">
        <v>28</v>
      </c>
    </row>
    <row r="13576" spans="1:14" ht="14.25" customHeight="1" x14ac:dyDescent="0.3">
      <c r="A13576" t="s">
        <v>1897</v>
      </c>
      <c r="B13576" t="s">
        <v>19</v>
      </c>
      <c r="C13576" t="s">
        <v>33</v>
      </c>
      <c r="D13576">
        <v>4781.68</v>
      </c>
      <c r="E13576">
        <v>0.02</v>
      </c>
      <c r="F13576">
        <f t="shared" si="424"/>
        <v>95.633600000000001</v>
      </c>
      <c r="G13576">
        <f t="shared" si="425"/>
        <v>4686.0464000000002</v>
      </c>
      <c r="H13576">
        <v>2</v>
      </c>
      <c r="I13576" s="17">
        <v>45191</v>
      </c>
      <c r="J13576" s="17">
        <v>45196</v>
      </c>
      <c r="K13576" t="s">
        <v>15</v>
      </c>
      <c r="L13576" t="s">
        <v>22</v>
      </c>
      <c r="M13576">
        <v>792.64</v>
      </c>
      <c r="N13576" t="s">
        <v>48</v>
      </c>
    </row>
    <row r="13577" spans="1:14" ht="14.25" customHeight="1" x14ac:dyDescent="0.3">
      <c r="A13577" t="s">
        <v>8781</v>
      </c>
      <c r="B13577" t="s">
        <v>25</v>
      </c>
      <c r="C13577" t="s">
        <v>33</v>
      </c>
      <c r="D13577">
        <v>4783.6099999999997</v>
      </c>
      <c r="E13577">
        <v>0.05</v>
      </c>
      <c r="F13577">
        <f t="shared" si="424"/>
        <v>239.18049999999999</v>
      </c>
      <c r="G13577">
        <f t="shared" si="425"/>
        <v>4544.4294999999993</v>
      </c>
      <c r="H13577">
        <v>2</v>
      </c>
      <c r="I13577" s="17">
        <v>45371</v>
      </c>
      <c r="J13577" s="17">
        <v>45372</v>
      </c>
      <c r="K13577" t="s">
        <v>15</v>
      </c>
      <c r="L13577" t="s">
        <v>22</v>
      </c>
      <c r="M13577">
        <v>734.3</v>
      </c>
      <c r="N13577" t="s">
        <v>17</v>
      </c>
    </row>
    <row r="13578" spans="1:14" ht="14.25" customHeight="1" x14ac:dyDescent="0.3">
      <c r="A13578" t="s">
        <v>7044</v>
      </c>
      <c r="B13578" t="s">
        <v>13</v>
      </c>
      <c r="C13578" t="s">
        <v>20</v>
      </c>
      <c r="D13578">
        <v>4785.42</v>
      </c>
      <c r="E13578">
        <v>0.46</v>
      </c>
      <c r="F13578">
        <f t="shared" si="424"/>
        <v>2201.2932000000001</v>
      </c>
      <c r="G13578">
        <f t="shared" si="425"/>
        <v>2584.1268</v>
      </c>
      <c r="H13578">
        <v>2</v>
      </c>
      <c r="I13578" s="17">
        <v>45485</v>
      </c>
      <c r="J13578" s="17">
        <v>45491</v>
      </c>
      <c r="K13578" t="s">
        <v>15</v>
      </c>
      <c r="L13578" t="s">
        <v>22</v>
      </c>
      <c r="M13578">
        <v>1117.49</v>
      </c>
      <c r="N13578" t="s">
        <v>23</v>
      </c>
    </row>
    <row r="13579" spans="1:14" ht="14.25" customHeight="1" x14ac:dyDescent="0.3">
      <c r="A13579" t="s">
        <v>6643</v>
      </c>
      <c r="B13579" t="s">
        <v>41</v>
      </c>
      <c r="C13579" t="s">
        <v>14</v>
      </c>
      <c r="D13579">
        <v>4786.4799999999996</v>
      </c>
      <c r="E13579">
        <v>0.26</v>
      </c>
      <c r="F13579">
        <f t="shared" si="424"/>
        <v>1244.4848</v>
      </c>
      <c r="G13579">
        <f t="shared" si="425"/>
        <v>3541.9951999999994</v>
      </c>
      <c r="H13579">
        <v>2</v>
      </c>
      <c r="I13579" s="17">
        <v>45585</v>
      </c>
      <c r="J13579" s="17">
        <v>45588</v>
      </c>
      <c r="K13579" t="s">
        <v>15</v>
      </c>
      <c r="L13579" t="s">
        <v>27</v>
      </c>
      <c r="M13579">
        <v>1349.02</v>
      </c>
      <c r="N13579" t="s">
        <v>23</v>
      </c>
    </row>
    <row r="13580" spans="1:14" ht="14.25" customHeight="1" x14ac:dyDescent="0.3">
      <c r="A13580" t="s">
        <v>4036</v>
      </c>
      <c r="B13580" t="s">
        <v>13</v>
      </c>
      <c r="C13580" t="s">
        <v>20</v>
      </c>
      <c r="D13580">
        <v>4786.74</v>
      </c>
      <c r="E13580">
        <v>0.46</v>
      </c>
      <c r="F13580">
        <f t="shared" si="424"/>
        <v>2201.9004</v>
      </c>
      <c r="G13580">
        <f t="shared" si="425"/>
        <v>2584.8395999999998</v>
      </c>
      <c r="H13580">
        <v>2</v>
      </c>
      <c r="I13580" s="17">
        <v>45013</v>
      </c>
      <c r="J13580" s="17">
        <v>45017</v>
      </c>
      <c r="K13580" t="s">
        <v>31</v>
      </c>
      <c r="L13580" t="s">
        <v>22</v>
      </c>
      <c r="M13580">
        <v>917.64</v>
      </c>
      <c r="N13580" t="s">
        <v>17</v>
      </c>
    </row>
    <row r="13581" spans="1:14" ht="14.25" customHeight="1" x14ac:dyDescent="0.3">
      <c r="A13581" t="s">
        <v>9309</v>
      </c>
      <c r="B13581" t="s">
        <v>41</v>
      </c>
      <c r="C13581" t="s">
        <v>20</v>
      </c>
      <c r="D13581">
        <v>4787.4799999999996</v>
      </c>
      <c r="E13581">
        <v>0.22</v>
      </c>
      <c r="F13581">
        <f t="shared" si="424"/>
        <v>1053.2456</v>
      </c>
      <c r="G13581">
        <f t="shared" si="425"/>
        <v>3734.2343999999994</v>
      </c>
      <c r="H13581">
        <v>2</v>
      </c>
      <c r="I13581" s="17">
        <v>45568</v>
      </c>
      <c r="J13581" s="17">
        <v>45575</v>
      </c>
      <c r="K13581" t="s">
        <v>15</v>
      </c>
      <c r="L13581" t="s">
        <v>27</v>
      </c>
      <c r="M13581">
        <v>1254.21</v>
      </c>
      <c r="N13581" t="s">
        <v>39</v>
      </c>
    </row>
    <row r="13582" spans="1:14" ht="14.25" customHeight="1" x14ac:dyDescent="0.3">
      <c r="A13582" t="s">
        <v>5757</v>
      </c>
      <c r="B13582" t="s">
        <v>25</v>
      </c>
      <c r="C13582" t="s">
        <v>20</v>
      </c>
      <c r="D13582">
        <v>4791.3999999999996</v>
      </c>
      <c r="E13582">
        <v>0.09</v>
      </c>
      <c r="F13582">
        <f t="shared" si="424"/>
        <v>431.22599999999994</v>
      </c>
      <c r="G13582">
        <f t="shared" si="425"/>
        <v>4360.174</v>
      </c>
      <c r="H13582">
        <v>2</v>
      </c>
      <c r="I13582" s="17">
        <v>45049</v>
      </c>
      <c r="J13582" s="17">
        <v>45055</v>
      </c>
      <c r="K13582" t="s">
        <v>21</v>
      </c>
      <c r="L13582" t="s">
        <v>22</v>
      </c>
      <c r="M13582">
        <v>267.11</v>
      </c>
      <c r="N13582" t="s">
        <v>39</v>
      </c>
    </row>
    <row r="13583" spans="1:14" ht="14.25" customHeight="1" x14ac:dyDescent="0.3">
      <c r="A13583" t="s">
        <v>10460</v>
      </c>
      <c r="B13583" t="s">
        <v>41</v>
      </c>
      <c r="C13583" t="s">
        <v>36</v>
      </c>
      <c r="D13583">
        <v>4793.74</v>
      </c>
      <c r="E13583">
        <v>0.14000000000000001</v>
      </c>
      <c r="F13583">
        <f t="shared" si="424"/>
        <v>671.12360000000001</v>
      </c>
      <c r="G13583">
        <f t="shared" si="425"/>
        <v>4122.6163999999999</v>
      </c>
      <c r="H13583">
        <v>2</v>
      </c>
      <c r="I13583" s="17">
        <v>45132</v>
      </c>
      <c r="J13583" s="17">
        <v>45137</v>
      </c>
      <c r="K13583" t="s">
        <v>31</v>
      </c>
      <c r="L13583" t="s">
        <v>22</v>
      </c>
      <c r="M13583">
        <v>552.1</v>
      </c>
      <c r="N13583" t="s">
        <v>17</v>
      </c>
    </row>
    <row r="13584" spans="1:14" ht="14.25" customHeight="1" x14ac:dyDescent="0.3">
      <c r="A13584" t="s">
        <v>7549</v>
      </c>
      <c r="B13584" t="s">
        <v>25</v>
      </c>
      <c r="C13584" t="s">
        <v>36</v>
      </c>
      <c r="D13584">
        <v>4797.6000000000004</v>
      </c>
      <c r="E13584">
        <v>0.11</v>
      </c>
      <c r="F13584">
        <f t="shared" si="424"/>
        <v>527.73599999999999</v>
      </c>
      <c r="G13584">
        <f t="shared" si="425"/>
        <v>4269.8640000000005</v>
      </c>
      <c r="H13584">
        <v>2</v>
      </c>
      <c r="I13584" s="17">
        <v>45548</v>
      </c>
      <c r="J13584" s="17">
        <v>45551</v>
      </c>
      <c r="K13584" t="s">
        <v>15</v>
      </c>
      <c r="L13584" t="s">
        <v>22</v>
      </c>
      <c r="M13584">
        <v>322.52999999999997</v>
      </c>
      <c r="N13584" t="s">
        <v>28</v>
      </c>
    </row>
    <row r="13585" spans="1:14" ht="14.25" customHeight="1" x14ac:dyDescent="0.3">
      <c r="A13585" t="s">
        <v>13213</v>
      </c>
      <c r="B13585" t="s">
        <v>19</v>
      </c>
      <c r="C13585" t="s">
        <v>14</v>
      </c>
      <c r="D13585">
        <v>4799.76</v>
      </c>
      <c r="E13585">
        <v>0.43</v>
      </c>
      <c r="F13585">
        <f t="shared" si="424"/>
        <v>2063.8968</v>
      </c>
      <c r="G13585">
        <f t="shared" si="425"/>
        <v>2735.8632000000002</v>
      </c>
      <c r="H13585">
        <v>2</v>
      </c>
      <c r="I13585" s="17">
        <v>45537</v>
      </c>
      <c r="J13585" s="17">
        <v>45539</v>
      </c>
      <c r="K13585" t="s">
        <v>31</v>
      </c>
      <c r="L13585" t="s">
        <v>27</v>
      </c>
      <c r="M13585">
        <v>1195.5</v>
      </c>
      <c r="N13585" t="s">
        <v>39</v>
      </c>
    </row>
    <row r="13586" spans="1:14" ht="14.25" customHeight="1" x14ac:dyDescent="0.3">
      <c r="A13586" t="s">
        <v>12554</v>
      </c>
      <c r="B13586" t="s">
        <v>13</v>
      </c>
      <c r="C13586" t="s">
        <v>36</v>
      </c>
      <c r="D13586">
        <v>4799.91</v>
      </c>
      <c r="E13586">
        <v>0.21</v>
      </c>
      <c r="F13586">
        <f t="shared" si="424"/>
        <v>1007.9811</v>
      </c>
      <c r="G13586">
        <f t="shared" si="425"/>
        <v>3791.9288999999999</v>
      </c>
      <c r="H13586">
        <v>2</v>
      </c>
      <c r="I13586" s="17">
        <v>45307</v>
      </c>
      <c r="J13586" s="17">
        <v>45309</v>
      </c>
      <c r="K13586" t="s">
        <v>31</v>
      </c>
      <c r="L13586" t="s">
        <v>16</v>
      </c>
      <c r="M13586">
        <v>1096</v>
      </c>
      <c r="N13586" t="s">
        <v>28</v>
      </c>
    </row>
    <row r="13587" spans="1:14" ht="14.25" customHeight="1" x14ac:dyDescent="0.3">
      <c r="A13587" t="s">
        <v>6267</v>
      </c>
      <c r="B13587" t="s">
        <v>13</v>
      </c>
      <c r="C13587" t="s">
        <v>14</v>
      </c>
      <c r="D13587">
        <v>4807.3500000000004</v>
      </c>
      <c r="E13587">
        <v>0.39</v>
      </c>
      <c r="F13587">
        <f t="shared" si="424"/>
        <v>1874.8665000000003</v>
      </c>
      <c r="G13587">
        <f t="shared" si="425"/>
        <v>2932.4835000000003</v>
      </c>
      <c r="H13587">
        <v>2</v>
      </c>
      <c r="I13587" s="17">
        <v>45467</v>
      </c>
      <c r="J13587" s="17">
        <v>45473</v>
      </c>
      <c r="K13587" t="s">
        <v>31</v>
      </c>
      <c r="L13587" t="s">
        <v>22</v>
      </c>
      <c r="M13587">
        <v>696.13</v>
      </c>
      <c r="N13587" t="s">
        <v>17</v>
      </c>
    </row>
    <row r="13588" spans="1:14" ht="14.25" customHeight="1" x14ac:dyDescent="0.3">
      <c r="A13588" t="s">
        <v>9798</v>
      </c>
      <c r="B13588" t="s">
        <v>41</v>
      </c>
      <c r="C13588" t="s">
        <v>33</v>
      </c>
      <c r="D13588">
        <v>4808.1899999999996</v>
      </c>
      <c r="E13588">
        <v>0.43</v>
      </c>
      <c r="F13588">
        <f t="shared" si="424"/>
        <v>2067.5216999999998</v>
      </c>
      <c r="G13588">
        <f t="shared" si="425"/>
        <v>2740.6682999999998</v>
      </c>
      <c r="H13588">
        <v>2</v>
      </c>
      <c r="I13588" s="17">
        <v>45024</v>
      </c>
      <c r="J13588" s="17">
        <v>45026</v>
      </c>
      <c r="K13588" t="s">
        <v>21</v>
      </c>
      <c r="L13588" t="s">
        <v>27</v>
      </c>
      <c r="M13588">
        <v>470.43</v>
      </c>
      <c r="N13588" t="s">
        <v>34</v>
      </c>
    </row>
    <row r="13589" spans="1:14" ht="14.25" customHeight="1" x14ac:dyDescent="0.3">
      <c r="A13589" t="s">
        <v>7447</v>
      </c>
      <c r="B13589" t="s">
        <v>41</v>
      </c>
      <c r="C13589" t="s">
        <v>33</v>
      </c>
      <c r="D13589">
        <v>4809.08</v>
      </c>
      <c r="E13589">
        <v>0.38</v>
      </c>
      <c r="F13589">
        <f t="shared" si="424"/>
        <v>1827.4503999999999</v>
      </c>
      <c r="G13589">
        <f t="shared" si="425"/>
        <v>2981.6296000000002</v>
      </c>
      <c r="H13589">
        <v>2</v>
      </c>
      <c r="I13589" s="17">
        <v>45095</v>
      </c>
      <c r="J13589" s="17">
        <v>45100</v>
      </c>
      <c r="K13589" t="s">
        <v>15</v>
      </c>
      <c r="L13589" t="s">
        <v>22</v>
      </c>
      <c r="M13589">
        <v>1434.36</v>
      </c>
      <c r="N13589" t="s">
        <v>39</v>
      </c>
    </row>
    <row r="13590" spans="1:14" ht="14.25" customHeight="1" x14ac:dyDescent="0.3">
      <c r="A13590" t="s">
        <v>2950</v>
      </c>
      <c r="B13590" t="s">
        <v>13</v>
      </c>
      <c r="C13590" t="s">
        <v>33</v>
      </c>
      <c r="D13590">
        <v>4810.49</v>
      </c>
      <c r="E13590">
        <v>0.28000000000000003</v>
      </c>
      <c r="F13590">
        <f t="shared" si="424"/>
        <v>1346.9372000000001</v>
      </c>
      <c r="G13590">
        <f t="shared" si="425"/>
        <v>3463.5527999999995</v>
      </c>
      <c r="H13590">
        <v>2</v>
      </c>
      <c r="I13590" s="17">
        <v>45090</v>
      </c>
      <c r="J13590" s="17">
        <v>45096</v>
      </c>
      <c r="K13590" t="s">
        <v>21</v>
      </c>
      <c r="L13590" t="s">
        <v>27</v>
      </c>
      <c r="M13590">
        <v>445.76</v>
      </c>
      <c r="N13590" t="s">
        <v>17</v>
      </c>
    </row>
    <row r="13591" spans="1:14" ht="14.25" customHeight="1" x14ac:dyDescent="0.3">
      <c r="A13591" t="s">
        <v>3748</v>
      </c>
      <c r="B13591" t="s">
        <v>41</v>
      </c>
      <c r="C13591" t="s">
        <v>33</v>
      </c>
      <c r="D13591">
        <v>4810.67</v>
      </c>
      <c r="E13591">
        <v>0.34</v>
      </c>
      <c r="F13591">
        <f t="shared" si="424"/>
        <v>1635.6278000000002</v>
      </c>
      <c r="G13591">
        <f t="shared" si="425"/>
        <v>3175.0421999999999</v>
      </c>
      <c r="H13591">
        <v>2</v>
      </c>
      <c r="I13591" s="17">
        <v>45541</v>
      </c>
      <c r="J13591" s="17">
        <v>45548</v>
      </c>
      <c r="K13591" t="s">
        <v>31</v>
      </c>
      <c r="L13591" t="s">
        <v>22</v>
      </c>
      <c r="M13591">
        <v>687.36</v>
      </c>
      <c r="N13591" t="s">
        <v>17</v>
      </c>
    </row>
    <row r="13592" spans="1:14" ht="14.25" customHeight="1" x14ac:dyDescent="0.3">
      <c r="A13592" t="s">
        <v>2019</v>
      </c>
      <c r="B13592" t="s">
        <v>41</v>
      </c>
      <c r="C13592" t="s">
        <v>14</v>
      </c>
      <c r="D13592">
        <v>4812.54</v>
      </c>
      <c r="E13592">
        <v>0.17</v>
      </c>
      <c r="F13592">
        <f t="shared" si="424"/>
        <v>818.1318</v>
      </c>
      <c r="G13592">
        <f t="shared" si="425"/>
        <v>3994.4081999999999</v>
      </c>
      <c r="H13592">
        <v>2</v>
      </c>
      <c r="I13592" s="17">
        <v>44976</v>
      </c>
      <c r="J13592" s="17">
        <v>44977</v>
      </c>
      <c r="K13592" t="s">
        <v>15</v>
      </c>
      <c r="L13592" t="s">
        <v>16</v>
      </c>
      <c r="M13592">
        <v>258.69</v>
      </c>
      <c r="N13592" t="s">
        <v>48</v>
      </c>
    </row>
    <row r="13593" spans="1:14" ht="14.25" customHeight="1" x14ac:dyDescent="0.3">
      <c r="A13593" t="s">
        <v>1643</v>
      </c>
      <c r="B13593" t="s">
        <v>25</v>
      </c>
      <c r="C13593" t="s">
        <v>20</v>
      </c>
      <c r="D13593">
        <v>4816.08</v>
      </c>
      <c r="E13593">
        <v>0.06</v>
      </c>
      <c r="F13593">
        <f t="shared" si="424"/>
        <v>288.96479999999997</v>
      </c>
      <c r="G13593">
        <f t="shared" si="425"/>
        <v>4527.1152000000002</v>
      </c>
      <c r="H13593">
        <v>2</v>
      </c>
      <c r="I13593" s="17">
        <v>45113</v>
      </c>
      <c r="J13593" s="17">
        <v>45114</v>
      </c>
      <c r="K13593" t="s">
        <v>15</v>
      </c>
      <c r="L13593" t="s">
        <v>22</v>
      </c>
      <c r="M13593">
        <v>1187.79</v>
      </c>
      <c r="N13593" t="s">
        <v>28</v>
      </c>
    </row>
    <row r="13594" spans="1:14" ht="14.25" customHeight="1" x14ac:dyDescent="0.3">
      <c r="A13594" t="s">
        <v>9881</v>
      </c>
      <c r="B13594" t="s">
        <v>25</v>
      </c>
      <c r="C13594" t="s">
        <v>26</v>
      </c>
      <c r="D13594">
        <v>4818.0600000000004</v>
      </c>
      <c r="E13594">
        <v>0.18</v>
      </c>
      <c r="F13594">
        <f t="shared" si="424"/>
        <v>867.25080000000003</v>
      </c>
      <c r="G13594">
        <f t="shared" si="425"/>
        <v>3950.8092000000006</v>
      </c>
      <c r="H13594">
        <v>2</v>
      </c>
      <c r="I13594" s="17">
        <v>44941</v>
      </c>
      <c r="J13594" s="17">
        <v>44943</v>
      </c>
      <c r="K13594" t="s">
        <v>15</v>
      </c>
      <c r="L13594" t="s">
        <v>22</v>
      </c>
      <c r="M13594">
        <v>1408.27</v>
      </c>
      <c r="N13594" t="s">
        <v>39</v>
      </c>
    </row>
    <row r="13595" spans="1:14" ht="14.25" customHeight="1" x14ac:dyDescent="0.3">
      <c r="A13595" t="s">
        <v>4676</v>
      </c>
      <c r="B13595" t="s">
        <v>25</v>
      </c>
      <c r="C13595" t="s">
        <v>20</v>
      </c>
      <c r="D13595">
        <v>4823.41</v>
      </c>
      <c r="E13595">
        <v>0.06</v>
      </c>
      <c r="F13595">
        <f t="shared" si="424"/>
        <v>289.40459999999996</v>
      </c>
      <c r="G13595">
        <f t="shared" si="425"/>
        <v>4534.0054</v>
      </c>
      <c r="H13595">
        <v>2</v>
      </c>
      <c r="I13595" s="17">
        <v>45034</v>
      </c>
      <c r="J13595" s="17">
        <v>45041</v>
      </c>
      <c r="K13595" t="s">
        <v>15</v>
      </c>
      <c r="L13595" t="s">
        <v>16</v>
      </c>
      <c r="M13595">
        <v>1189.02</v>
      </c>
      <c r="N13595" t="s">
        <v>34</v>
      </c>
    </row>
    <row r="13596" spans="1:14" ht="14.25" customHeight="1" x14ac:dyDescent="0.3">
      <c r="A13596" t="s">
        <v>6109</v>
      </c>
      <c r="B13596" t="s">
        <v>41</v>
      </c>
      <c r="C13596" t="s">
        <v>14</v>
      </c>
      <c r="D13596">
        <v>4829.6899999999996</v>
      </c>
      <c r="E13596">
        <v>0.19</v>
      </c>
      <c r="F13596">
        <f t="shared" si="424"/>
        <v>917.64109999999994</v>
      </c>
      <c r="G13596">
        <f t="shared" si="425"/>
        <v>3912.0488999999998</v>
      </c>
      <c r="H13596">
        <v>2</v>
      </c>
      <c r="I13596" s="17">
        <v>45103</v>
      </c>
      <c r="J13596" s="17">
        <v>45108</v>
      </c>
      <c r="K13596" t="s">
        <v>21</v>
      </c>
      <c r="L13596" t="s">
        <v>27</v>
      </c>
      <c r="M13596">
        <v>1432.64</v>
      </c>
      <c r="N13596" t="s">
        <v>34</v>
      </c>
    </row>
    <row r="13597" spans="1:14" ht="14.25" customHeight="1" x14ac:dyDescent="0.3">
      <c r="A13597" t="s">
        <v>11954</v>
      </c>
      <c r="B13597" t="s">
        <v>13</v>
      </c>
      <c r="C13597" t="s">
        <v>20</v>
      </c>
      <c r="D13597">
        <v>4833.3</v>
      </c>
      <c r="E13597">
        <v>7.0000000000000007E-2</v>
      </c>
      <c r="F13597">
        <f t="shared" si="424"/>
        <v>338.33100000000002</v>
      </c>
      <c r="G13597">
        <f t="shared" si="425"/>
        <v>4494.9690000000001</v>
      </c>
      <c r="H13597">
        <v>2</v>
      </c>
      <c r="I13597" s="17">
        <v>45377</v>
      </c>
      <c r="J13597" s="17">
        <v>45383</v>
      </c>
      <c r="K13597" t="s">
        <v>31</v>
      </c>
      <c r="L13597" t="s">
        <v>22</v>
      </c>
      <c r="M13597">
        <v>965.77</v>
      </c>
      <c r="N13597" t="s">
        <v>17</v>
      </c>
    </row>
    <row r="13598" spans="1:14" ht="14.25" customHeight="1" x14ac:dyDescent="0.3">
      <c r="A13598" t="s">
        <v>1635</v>
      </c>
      <c r="B13598" t="s">
        <v>41</v>
      </c>
      <c r="C13598" t="s">
        <v>36</v>
      </c>
      <c r="D13598">
        <v>4838.5200000000004</v>
      </c>
      <c r="E13598">
        <v>0.4</v>
      </c>
      <c r="F13598">
        <f t="shared" si="424"/>
        <v>1935.4080000000004</v>
      </c>
      <c r="G13598">
        <f t="shared" si="425"/>
        <v>2903.1120000000001</v>
      </c>
      <c r="H13598">
        <v>2</v>
      </c>
      <c r="I13598" s="17">
        <v>45088</v>
      </c>
      <c r="J13598" s="17">
        <v>45091</v>
      </c>
      <c r="K13598" t="s">
        <v>15</v>
      </c>
      <c r="L13598" t="s">
        <v>16</v>
      </c>
      <c r="M13598">
        <v>1196.7</v>
      </c>
      <c r="N13598" t="s">
        <v>23</v>
      </c>
    </row>
    <row r="13599" spans="1:14" ht="14.25" customHeight="1" x14ac:dyDescent="0.3">
      <c r="A13599" t="s">
        <v>12555</v>
      </c>
      <c r="B13599" t="s">
        <v>41</v>
      </c>
      <c r="C13599" t="s">
        <v>36</v>
      </c>
      <c r="D13599">
        <v>4841.62</v>
      </c>
      <c r="E13599">
        <v>0.14000000000000001</v>
      </c>
      <c r="F13599">
        <f t="shared" si="424"/>
        <v>677.82680000000005</v>
      </c>
      <c r="G13599">
        <f t="shared" si="425"/>
        <v>4163.7932000000001</v>
      </c>
      <c r="H13599">
        <v>2</v>
      </c>
      <c r="I13599" s="17">
        <v>45485</v>
      </c>
      <c r="J13599" s="17">
        <v>45488</v>
      </c>
      <c r="K13599" t="s">
        <v>31</v>
      </c>
      <c r="L13599" t="s">
        <v>16</v>
      </c>
      <c r="M13599">
        <v>820.39</v>
      </c>
      <c r="N13599" t="s">
        <v>34</v>
      </c>
    </row>
    <row r="13600" spans="1:14" ht="14.25" customHeight="1" x14ac:dyDescent="0.3">
      <c r="A13600" t="s">
        <v>8356</v>
      </c>
      <c r="B13600" t="s">
        <v>13</v>
      </c>
      <c r="C13600" t="s">
        <v>26</v>
      </c>
      <c r="D13600">
        <v>4846.92</v>
      </c>
      <c r="E13600">
        <v>0</v>
      </c>
      <c r="F13600">
        <f t="shared" si="424"/>
        <v>0</v>
      </c>
      <c r="G13600">
        <f t="shared" si="425"/>
        <v>4846.92</v>
      </c>
      <c r="H13600">
        <v>2</v>
      </c>
      <c r="I13600" s="17">
        <v>45224</v>
      </c>
      <c r="J13600" s="17">
        <v>45228</v>
      </c>
      <c r="K13600" t="s">
        <v>31</v>
      </c>
      <c r="L13600" t="s">
        <v>22</v>
      </c>
      <c r="M13600">
        <v>902.19</v>
      </c>
      <c r="N13600" t="s">
        <v>28</v>
      </c>
    </row>
    <row r="13601" spans="1:14" ht="14.25" customHeight="1" x14ac:dyDescent="0.3">
      <c r="A13601" t="s">
        <v>11830</v>
      </c>
      <c r="B13601" t="s">
        <v>41</v>
      </c>
      <c r="C13601" t="s">
        <v>20</v>
      </c>
      <c r="D13601">
        <v>4848.12</v>
      </c>
      <c r="E13601">
        <v>0.03</v>
      </c>
      <c r="F13601">
        <f t="shared" si="424"/>
        <v>145.4436</v>
      </c>
      <c r="G13601">
        <f t="shared" si="425"/>
        <v>4702.6764000000003</v>
      </c>
      <c r="H13601">
        <v>2</v>
      </c>
      <c r="I13601" s="17">
        <v>45481</v>
      </c>
      <c r="J13601" s="17">
        <v>45486</v>
      </c>
      <c r="K13601" t="s">
        <v>31</v>
      </c>
      <c r="L13601" t="s">
        <v>22</v>
      </c>
      <c r="M13601">
        <v>701.25</v>
      </c>
      <c r="N13601" t="s">
        <v>23</v>
      </c>
    </row>
    <row r="13602" spans="1:14" ht="14.25" customHeight="1" x14ac:dyDescent="0.3">
      <c r="A13602" t="s">
        <v>13510</v>
      </c>
      <c r="B13602" t="s">
        <v>19</v>
      </c>
      <c r="C13602" t="s">
        <v>36</v>
      </c>
      <c r="D13602">
        <v>4850.7700000000004</v>
      </c>
      <c r="E13602">
        <v>0.22</v>
      </c>
      <c r="F13602">
        <f t="shared" si="424"/>
        <v>1067.1694</v>
      </c>
      <c r="G13602">
        <f t="shared" si="425"/>
        <v>3783.6006000000007</v>
      </c>
      <c r="H13602">
        <v>2</v>
      </c>
      <c r="I13602" s="17">
        <v>45304</v>
      </c>
      <c r="J13602" s="17">
        <v>45305</v>
      </c>
      <c r="K13602" t="s">
        <v>31</v>
      </c>
      <c r="L13602" t="s">
        <v>16</v>
      </c>
      <c r="M13602">
        <v>872.96</v>
      </c>
      <c r="N13602" t="s">
        <v>17</v>
      </c>
    </row>
    <row r="13603" spans="1:14" ht="14.25" customHeight="1" x14ac:dyDescent="0.3">
      <c r="A13603" t="s">
        <v>11677</v>
      </c>
      <c r="B13603" t="s">
        <v>19</v>
      </c>
      <c r="C13603" t="s">
        <v>36</v>
      </c>
      <c r="D13603">
        <v>4854.79</v>
      </c>
      <c r="E13603">
        <v>0.2</v>
      </c>
      <c r="F13603">
        <f t="shared" si="424"/>
        <v>970.95800000000008</v>
      </c>
      <c r="G13603">
        <f t="shared" si="425"/>
        <v>3883.8319999999999</v>
      </c>
      <c r="H13603">
        <v>2</v>
      </c>
      <c r="I13603" s="17">
        <v>45054</v>
      </c>
      <c r="J13603" s="17">
        <v>45057</v>
      </c>
      <c r="K13603" t="s">
        <v>31</v>
      </c>
      <c r="L13603" t="s">
        <v>22</v>
      </c>
      <c r="M13603">
        <v>1400.07</v>
      </c>
      <c r="N13603" t="s">
        <v>28</v>
      </c>
    </row>
    <row r="13604" spans="1:14" ht="14.25" customHeight="1" x14ac:dyDescent="0.3">
      <c r="A13604" t="s">
        <v>10618</v>
      </c>
      <c r="B13604" t="s">
        <v>25</v>
      </c>
      <c r="C13604" t="s">
        <v>20</v>
      </c>
      <c r="D13604">
        <v>4860.83</v>
      </c>
      <c r="E13604">
        <v>0.34</v>
      </c>
      <c r="F13604">
        <f t="shared" si="424"/>
        <v>1652.6822000000002</v>
      </c>
      <c r="G13604">
        <f t="shared" si="425"/>
        <v>3208.1477999999997</v>
      </c>
      <c r="H13604">
        <v>2</v>
      </c>
      <c r="I13604" s="17">
        <v>45126</v>
      </c>
      <c r="J13604" s="17">
        <v>45129</v>
      </c>
      <c r="K13604" t="s">
        <v>21</v>
      </c>
      <c r="L13604" t="s">
        <v>16</v>
      </c>
      <c r="M13604">
        <v>470.77</v>
      </c>
      <c r="N13604" t="s">
        <v>48</v>
      </c>
    </row>
    <row r="13605" spans="1:14" ht="14.25" customHeight="1" x14ac:dyDescent="0.3">
      <c r="A13605" t="s">
        <v>7471</v>
      </c>
      <c r="B13605" t="s">
        <v>25</v>
      </c>
      <c r="C13605" t="s">
        <v>33</v>
      </c>
      <c r="D13605">
        <v>4861.83</v>
      </c>
      <c r="E13605">
        <v>7.0000000000000007E-2</v>
      </c>
      <c r="F13605">
        <f t="shared" si="424"/>
        <v>340.32810000000001</v>
      </c>
      <c r="G13605">
        <f t="shared" si="425"/>
        <v>4521.5019000000002</v>
      </c>
      <c r="H13605">
        <v>2</v>
      </c>
      <c r="I13605" s="17">
        <v>45169</v>
      </c>
      <c r="J13605" s="17">
        <v>45176</v>
      </c>
      <c r="K13605" t="s">
        <v>15</v>
      </c>
      <c r="L13605" t="s">
        <v>27</v>
      </c>
      <c r="M13605">
        <v>891.85</v>
      </c>
      <c r="N13605" t="s">
        <v>17</v>
      </c>
    </row>
    <row r="13606" spans="1:14" ht="14.25" customHeight="1" x14ac:dyDescent="0.3">
      <c r="A13606" t="s">
        <v>13952</v>
      </c>
      <c r="B13606" t="s">
        <v>25</v>
      </c>
      <c r="C13606" t="s">
        <v>26</v>
      </c>
      <c r="D13606">
        <v>4863.74</v>
      </c>
      <c r="E13606">
        <v>0.16</v>
      </c>
      <c r="F13606">
        <f t="shared" si="424"/>
        <v>778.19839999999999</v>
      </c>
      <c r="G13606">
        <f t="shared" si="425"/>
        <v>4085.5415999999996</v>
      </c>
      <c r="H13606">
        <v>2</v>
      </c>
      <c r="I13606" s="17">
        <v>45506</v>
      </c>
      <c r="J13606" s="17">
        <v>45512</v>
      </c>
      <c r="K13606" t="s">
        <v>31</v>
      </c>
      <c r="L13606" t="s">
        <v>22</v>
      </c>
      <c r="M13606">
        <v>1419.63</v>
      </c>
      <c r="N13606" t="s">
        <v>39</v>
      </c>
    </row>
    <row r="13607" spans="1:14" ht="14.25" customHeight="1" x14ac:dyDescent="0.3">
      <c r="A13607" t="s">
        <v>57</v>
      </c>
      <c r="B13607" t="s">
        <v>19</v>
      </c>
      <c r="C13607" t="s">
        <v>26</v>
      </c>
      <c r="D13607">
        <v>4868.5200000000004</v>
      </c>
      <c r="E13607">
        <v>0.4</v>
      </c>
      <c r="F13607">
        <f t="shared" si="424"/>
        <v>1947.4080000000004</v>
      </c>
      <c r="G13607">
        <f t="shared" si="425"/>
        <v>2921.1120000000001</v>
      </c>
      <c r="H13607">
        <v>2</v>
      </c>
      <c r="I13607" s="17">
        <v>45272</v>
      </c>
      <c r="J13607" s="17">
        <v>45273</v>
      </c>
      <c r="K13607" t="s">
        <v>21</v>
      </c>
      <c r="L13607" t="s">
        <v>27</v>
      </c>
      <c r="M13607">
        <v>1072.26</v>
      </c>
      <c r="N13607" t="s">
        <v>34</v>
      </c>
    </row>
    <row r="13608" spans="1:14" ht="14.25" customHeight="1" x14ac:dyDescent="0.3">
      <c r="A13608" t="s">
        <v>4002</v>
      </c>
      <c r="B13608" t="s">
        <v>41</v>
      </c>
      <c r="C13608" t="s">
        <v>20</v>
      </c>
      <c r="D13608">
        <v>4872.13</v>
      </c>
      <c r="E13608">
        <v>0.49</v>
      </c>
      <c r="F13608">
        <f t="shared" si="424"/>
        <v>2387.3436999999999</v>
      </c>
      <c r="G13608">
        <f t="shared" si="425"/>
        <v>2484.7863000000002</v>
      </c>
      <c r="H13608">
        <v>2</v>
      </c>
      <c r="I13608" s="17">
        <v>45494</v>
      </c>
      <c r="J13608" s="17">
        <v>45501</v>
      </c>
      <c r="K13608" t="s">
        <v>21</v>
      </c>
      <c r="L13608" t="s">
        <v>16</v>
      </c>
      <c r="M13608">
        <v>640.52</v>
      </c>
      <c r="N13608" t="s">
        <v>17</v>
      </c>
    </row>
    <row r="13609" spans="1:14" ht="14.25" customHeight="1" x14ac:dyDescent="0.3">
      <c r="A13609" t="s">
        <v>2042</v>
      </c>
      <c r="B13609" t="s">
        <v>25</v>
      </c>
      <c r="C13609" t="s">
        <v>36</v>
      </c>
      <c r="D13609">
        <v>4874.1400000000003</v>
      </c>
      <c r="E13609">
        <v>0.39</v>
      </c>
      <c r="F13609">
        <f t="shared" si="424"/>
        <v>1900.9146000000003</v>
      </c>
      <c r="G13609">
        <f t="shared" si="425"/>
        <v>2973.2254000000003</v>
      </c>
      <c r="H13609">
        <v>2</v>
      </c>
      <c r="I13609" s="17">
        <v>45641</v>
      </c>
      <c r="J13609" s="17">
        <v>45644</v>
      </c>
      <c r="K13609" t="s">
        <v>31</v>
      </c>
      <c r="L13609" t="s">
        <v>27</v>
      </c>
      <c r="M13609">
        <v>505.04</v>
      </c>
      <c r="N13609" t="s">
        <v>17</v>
      </c>
    </row>
    <row r="13610" spans="1:14" ht="14.25" customHeight="1" x14ac:dyDescent="0.3">
      <c r="A13610" t="s">
        <v>1928</v>
      </c>
      <c r="B13610" t="s">
        <v>13</v>
      </c>
      <c r="C13610" t="s">
        <v>33</v>
      </c>
      <c r="D13610">
        <v>4878.3</v>
      </c>
      <c r="E13610">
        <v>0.23</v>
      </c>
      <c r="F13610">
        <f t="shared" si="424"/>
        <v>1122.009</v>
      </c>
      <c r="G13610">
        <f t="shared" si="425"/>
        <v>3756.2910000000002</v>
      </c>
      <c r="H13610">
        <v>2</v>
      </c>
      <c r="I13610" s="17">
        <v>45235</v>
      </c>
      <c r="J13610" s="17">
        <v>45241</v>
      </c>
      <c r="K13610" t="s">
        <v>15</v>
      </c>
      <c r="L13610" t="s">
        <v>22</v>
      </c>
      <c r="M13610">
        <v>1448.83</v>
      </c>
      <c r="N13610" t="s">
        <v>17</v>
      </c>
    </row>
    <row r="13611" spans="1:14" ht="14.25" customHeight="1" x14ac:dyDescent="0.3">
      <c r="A13611" t="s">
        <v>665</v>
      </c>
      <c r="B13611" t="s">
        <v>25</v>
      </c>
      <c r="C13611" t="s">
        <v>14</v>
      </c>
      <c r="D13611">
        <v>4878.54</v>
      </c>
      <c r="E13611">
        <v>0.11</v>
      </c>
      <c r="F13611">
        <f t="shared" si="424"/>
        <v>536.63940000000002</v>
      </c>
      <c r="G13611">
        <f t="shared" si="425"/>
        <v>4341.9005999999999</v>
      </c>
      <c r="H13611">
        <v>2</v>
      </c>
      <c r="I13611" s="17">
        <v>45072</v>
      </c>
      <c r="J13611" s="17">
        <v>45075</v>
      </c>
      <c r="K13611" t="s">
        <v>15</v>
      </c>
      <c r="L13611" t="s">
        <v>16</v>
      </c>
      <c r="M13611">
        <v>718.18</v>
      </c>
      <c r="N13611" t="s">
        <v>17</v>
      </c>
    </row>
    <row r="13612" spans="1:14" ht="14.25" customHeight="1" x14ac:dyDescent="0.3">
      <c r="A13612" t="s">
        <v>1042</v>
      </c>
      <c r="B13612" t="s">
        <v>19</v>
      </c>
      <c r="C13612" t="s">
        <v>14</v>
      </c>
      <c r="D13612">
        <v>4882.3100000000004</v>
      </c>
      <c r="E13612">
        <v>0.17</v>
      </c>
      <c r="F13612">
        <f t="shared" si="424"/>
        <v>829.99270000000013</v>
      </c>
      <c r="G13612">
        <f t="shared" si="425"/>
        <v>4052.3173000000002</v>
      </c>
      <c r="H13612">
        <v>2</v>
      </c>
      <c r="I13612" s="17">
        <v>45584</v>
      </c>
      <c r="J13612" s="17">
        <v>45587</v>
      </c>
      <c r="K13612" t="s">
        <v>15</v>
      </c>
      <c r="L13612" t="s">
        <v>22</v>
      </c>
      <c r="M13612">
        <v>1080.9100000000001</v>
      </c>
      <c r="N13612" t="s">
        <v>28</v>
      </c>
    </row>
    <row r="13613" spans="1:14" ht="14.25" customHeight="1" x14ac:dyDescent="0.3">
      <c r="A13613" t="s">
        <v>5827</v>
      </c>
      <c r="B13613" t="s">
        <v>19</v>
      </c>
      <c r="C13613" t="s">
        <v>26</v>
      </c>
      <c r="D13613">
        <v>4882.82</v>
      </c>
      <c r="E13613">
        <v>0.42</v>
      </c>
      <c r="F13613">
        <f t="shared" si="424"/>
        <v>2050.7844</v>
      </c>
      <c r="G13613">
        <f t="shared" si="425"/>
        <v>2832.0355999999997</v>
      </c>
      <c r="H13613">
        <v>2</v>
      </c>
      <c r="I13613" s="17">
        <v>45255</v>
      </c>
      <c r="J13613" s="17">
        <v>45260</v>
      </c>
      <c r="K13613" t="s">
        <v>31</v>
      </c>
      <c r="L13613" t="s">
        <v>16</v>
      </c>
      <c r="M13613">
        <v>778.44</v>
      </c>
      <c r="N13613" t="s">
        <v>28</v>
      </c>
    </row>
    <row r="13614" spans="1:14" ht="14.25" customHeight="1" x14ac:dyDescent="0.3">
      <c r="A13614" t="s">
        <v>2260</v>
      </c>
      <c r="B13614" t="s">
        <v>25</v>
      </c>
      <c r="C13614" t="s">
        <v>36</v>
      </c>
      <c r="D13614">
        <v>4883.29</v>
      </c>
      <c r="E13614">
        <v>0.26</v>
      </c>
      <c r="F13614">
        <f t="shared" si="424"/>
        <v>1269.6554000000001</v>
      </c>
      <c r="G13614">
        <f t="shared" si="425"/>
        <v>3613.6345999999999</v>
      </c>
      <c r="H13614">
        <v>2</v>
      </c>
      <c r="I13614" s="17">
        <v>45386</v>
      </c>
      <c r="J13614" s="17">
        <v>45393</v>
      </c>
      <c r="K13614" t="s">
        <v>15</v>
      </c>
      <c r="L13614" t="s">
        <v>16</v>
      </c>
      <c r="M13614">
        <v>1015.04</v>
      </c>
      <c r="N13614" t="s">
        <v>23</v>
      </c>
    </row>
    <row r="13615" spans="1:14" ht="14.25" customHeight="1" x14ac:dyDescent="0.3">
      <c r="A13615" t="s">
        <v>14602</v>
      </c>
      <c r="B13615" t="s">
        <v>25</v>
      </c>
      <c r="C13615" t="s">
        <v>14</v>
      </c>
      <c r="D13615">
        <v>4885.1099999999997</v>
      </c>
      <c r="E13615">
        <v>7.0000000000000007E-2</v>
      </c>
      <c r="F13615">
        <f t="shared" si="424"/>
        <v>341.95769999999999</v>
      </c>
      <c r="G13615">
        <f t="shared" si="425"/>
        <v>4543.1522999999997</v>
      </c>
      <c r="H13615">
        <v>2</v>
      </c>
      <c r="I13615" s="17">
        <v>45070</v>
      </c>
      <c r="J13615" s="17">
        <v>45075</v>
      </c>
      <c r="K13615" t="s">
        <v>21</v>
      </c>
      <c r="L13615" t="s">
        <v>16</v>
      </c>
      <c r="M13615">
        <v>1058.53</v>
      </c>
      <c r="N13615" t="s">
        <v>28</v>
      </c>
    </row>
    <row r="13616" spans="1:14" ht="14.25" customHeight="1" x14ac:dyDescent="0.3">
      <c r="A13616" t="s">
        <v>113</v>
      </c>
      <c r="B13616" t="s">
        <v>13</v>
      </c>
      <c r="C13616" t="s">
        <v>20</v>
      </c>
      <c r="D13616">
        <v>4895.12</v>
      </c>
      <c r="E13616">
        <v>0.44</v>
      </c>
      <c r="F13616">
        <f t="shared" si="424"/>
        <v>2153.8528000000001</v>
      </c>
      <c r="G13616">
        <f t="shared" si="425"/>
        <v>2741.2671999999998</v>
      </c>
      <c r="H13616">
        <v>2</v>
      </c>
      <c r="I13616" s="17">
        <v>45624</v>
      </c>
      <c r="J13616" s="17">
        <v>45630</v>
      </c>
      <c r="K13616" t="s">
        <v>21</v>
      </c>
      <c r="L13616" t="s">
        <v>22</v>
      </c>
      <c r="M13616">
        <v>684.94</v>
      </c>
      <c r="N13616" t="s">
        <v>48</v>
      </c>
    </row>
    <row r="13617" spans="1:14" ht="14.25" customHeight="1" x14ac:dyDescent="0.3">
      <c r="A13617" t="s">
        <v>12477</v>
      </c>
      <c r="B13617" t="s">
        <v>19</v>
      </c>
      <c r="C13617" t="s">
        <v>33</v>
      </c>
      <c r="D13617">
        <v>4895.22</v>
      </c>
      <c r="E13617">
        <v>0.13</v>
      </c>
      <c r="F13617">
        <f t="shared" si="424"/>
        <v>636.37860000000001</v>
      </c>
      <c r="G13617">
        <f t="shared" si="425"/>
        <v>4258.8414000000002</v>
      </c>
      <c r="H13617">
        <v>2</v>
      </c>
      <c r="I13617" s="17">
        <v>45115</v>
      </c>
      <c r="J13617" s="17">
        <v>45118</v>
      </c>
      <c r="K13617" t="s">
        <v>15</v>
      </c>
      <c r="L13617" t="s">
        <v>22</v>
      </c>
      <c r="M13617">
        <v>896.45</v>
      </c>
      <c r="N13617" t="s">
        <v>23</v>
      </c>
    </row>
    <row r="13618" spans="1:14" ht="14.25" customHeight="1" x14ac:dyDescent="0.3">
      <c r="A13618" t="s">
        <v>4511</v>
      </c>
      <c r="B13618" t="s">
        <v>25</v>
      </c>
      <c r="C13618" t="s">
        <v>36</v>
      </c>
      <c r="D13618">
        <v>4899.47</v>
      </c>
      <c r="E13618">
        <v>0.02</v>
      </c>
      <c r="F13618">
        <f t="shared" si="424"/>
        <v>97.989400000000003</v>
      </c>
      <c r="G13618">
        <f t="shared" si="425"/>
        <v>4801.4805999999999</v>
      </c>
      <c r="H13618">
        <v>2</v>
      </c>
      <c r="I13618" s="17">
        <v>45484</v>
      </c>
      <c r="J13618" s="17">
        <v>45491</v>
      </c>
      <c r="K13618" t="s">
        <v>15</v>
      </c>
      <c r="L13618" t="s">
        <v>27</v>
      </c>
      <c r="M13618">
        <v>1034.33</v>
      </c>
      <c r="N13618" t="s">
        <v>48</v>
      </c>
    </row>
    <row r="13619" spans="1:14" ht="14.25" customHeight="1" x14ac:dyDescent="0.3">
      <c r="A13619" t="s">
        <v>579</v>
      </c>
      <c r="B13619" t="s">
        <v>25</v>
      </c>
      <c r="C13619" t="s">
        <v>14</v>
      </c>
      <c r="D13619">
        <v>4901.47</v>
      </c>
      <c r="E13619">
        <v>0.17</v>
      </c>
      <c r="F13619">
        <f t="shared" si="424"/>
        <v>833.24990000000014</v>
      </c>
      <c r="G13619">
        <f t="shared" si="425"/>
        <v>4068.2201</v>
      </c>
      <c r="H13619">
        <v>2</v>
      </c>
      <c r="I13619" s="17">
        <v>45243</v>
      </c>
      <c r="J13619" s="17">
        <v>45250</v>
      </c>
      <c r="K13619" t="s">
        <v>15</v>
      </c>
      <c r="L13619" t="s">
        <v>16</v>
      </c>
      <c r="M13619">
        <v>677.28</v>
      </c>
      <c r="N13619" t="s">
        <v>17</v>
      </c>
    </row>
    <row r="13620" spans="1:14" ht="14.25" customHeight="1" x14ac:dyDescent="0.3">
      <c r="A13620" t="s">
        <v>11506</v>
      </c>
      <c r="B13620" t="s">
        <v>13</v>
      </c>
      <c r="C13620" t="s">
        <v>33</v>
      </c>
      <c r="D13620">
        <v>4902.04</v>
      </c>
      <c r="E13620">
        <v>0.5</v>
      </c>
      <c r="F13620">
        <f t="shared" si="424"/>
        <v>2451.02</v>
      </c>
      <c r="G13620">
        <f t="shared" si="425"/>
        <v>2451.02</v>
      </c>
      <c r="H13620">
        <v>2</v>
      </c>
      <c r="I13620" s="17">
        <v>45213</v>
      </c>
      <c r="J13620" s="17">
        <v>45215</v>
      </c>
      <c r="K13620" t="s">
        <v>15</v>
      </c>
      <c r="L13620" t="s">
        <v>27</v>
      </c>
      <c r="M13620">
        <v>778.24</v>
      </c>
      <c r="N13620" t="s">
        <v>17</v>
      </c>
    </row>
    <row r="13621" spans="1:14" ht="14.25" customHeight="1" x14ac:dyDescent="0.3">
      <c r="A13621" t="s">
        <v>7524</v>
      </c>
      <c r="B13621" t="s">
        <v>25</v>
      </c>
      <c r="C13621" t="s">
        <v>14</v>
      </c>
      <c r="D13621">
        <v>4902.78</v>
      </c>
      <c r="E13621">
        <v>0.42</v>
      </c>
      <c r="F13621">
        <f t="shared" si="424"/>
        <v>2059.1675999999998</v>
      </c>
      <c r="G13621">
        <f t="shared" si="425"/>
        <v>2843.6124</v>
      </c>
      <c r="H13621">
        <v>2</v>
      </c>
      <c r="I13621" s="17">
        <v>45457</v>
      </c>
      <c r="J13621" s="17">
        <v>45460</v>
      </c>
      <c r="K13621" t="s">
        <v>21</v>
      </c>
      <c r="L13621" t="s">
        <v>22</v>
      </c>
      <c r="M13621">
        <v>289.49</v>
      </c>
      <c r="N13621" t="s">
        <v>23</v>
      </c>
    </row>
    <row r="13622" spans="1:14" ht="14.25" customHeight="1" x14ac:dyDescent="0.3">
      <c r="A13622" t="s">
        <v>9339</v>
      </c>
      <c r="B13622" t="s">
        <v>41</v>
      </c>
      <c r="C13622" t="s">
        <v>14</v>
      </c>
      <c r="D13622">
        <v>4903.2299999999996</v>
      </c>
      <c r="E13622">
        <v>0</v>
      </c>
      <c r="F13622">
        <f t="shared" si="424"/>
        <v>0</v>
      </c>
      <c r="G13622">
        <f t="shared" si="425"/>
        <v>4903.2299999999996</v>
      </c>
      <c r="H13622">
        <v>2</v>
      </c>
      <c r="I13622" s="17">
        <v>45428</v>
      </c>
      <c r="J13622" s="17">
        <v>45432</v>
      </c>
      <c r="K13622" t="s">
        <v>15</v>
      </c>
      <c r="L13622" t="s">
        <v>27</v>
      </c>
      <c r="M13622">
        <v>645.38</v>
      </c>
      <c r="N13622" t="s">
        <v>28</v>
      </c>
    </row>
    <row r="13623" spans="1:14" ht="14.25" customHeight="1" x14ac:dyDescent="0.3">
      <c r="A13623" t="s">
        <v>11542</v>
      </c>
      <c r="B13623" t="s">
        <v>41</v>
      </c>
      <c r="C13623" t="s">
        <v>26</v>
      </c>
      <c r="D13623">
        <v>4904.34</v>
      </c>
      <c r="E13623">
        <v>0.25</v>
      </c>
      <c r="F13623">
        <f t="shared" si="424"/>
        <v>1226.085</v>
      </c>
      <c r="G13623">
        <f t="shared" si="425"/>
        <v>3678.2550000000001</v>
      </c>
      <c r="H13623">
        <v>2</v>
      </c>
      <c r="I13623" s="17">
        <v>45651</v>
      </c>
      <c r="J13623" s="17">
        <v>45658</v>
      </c>
      <c r="K13623" t="s">
        <v>21</v>
      </c>
      <c r="L13623" t="s">
        <v>16</v>
      </c>
      <c r="M13623">
        <v>301.72000000000003</v>
      </c>
      <c r="N13623" t="s">
        <v>28</v>
      </c>
    </row>
    <row r="13624" spans="1:14" ht="14.25" customHeight="1" x14ac:dyDescent="0.3">
      <c r="A13624" t="s">
        <v>14132</v>
      </c>
      <c r="B13624" t="s">
        <v>13</v>
      </c>
      <c r="C13624" t="s">
        <v>36</v>
      </c>
      <c r="D13624">
        <v>4904.71</v>
      </c>
      <c r="E13624">
        <v>0.5</v>
      </c>
      <c r="F13624">
        <f t="shared" si="424"/>
        <v>2452.355</v>
      </c>
      <c r="G13624">
        <f t="shared" si="425"/>
        <v>2452.355</v>
      </c>
      <c r="H13624">
        <v>2</v>
      </c>
      <c r="I13624" s="17">
        <v>45071</v>
      </c>
      <c r="J13624" s="17">
        <v>45077</v>
      </c>
      <c r="K13624" t="s">
        <v>31</v>
      </c>
      <c r="L13624" t="s">
        <v>27</v>
      </c>
      <c r="M13624">
        <v>537.71</v>
      </c>
      <c r="N13624" t="s">
        <v>39</v>
      </c>
    </row>
    <row r="13625" spans="1:14" ht="14.25" customHeight="1" x14ac:dyDescent="0.3">
      <c r="A13625" t="s">
        <v>7102</v>
      </c>
      <c r="B13625" t="s">
        <v>19</v>
      </c>
      <c r="C13625" t="s">
        <v>20</v>
      </c>
      <c r="D13625">
        <v>4910.17</v>
      </c>
      <c r="E13625">
        <v>0.2</v>
      </c>
      <c r="F13625">
        <f t="shared" si="424"/>
        <v>982.03400000000011</v>
      </c>
      <c r="G13625">
        <f t="shared" si="425"/>
        <v>3928.136</v>
      </c>
      <c r="H13625">
        <v>2</v>
      </c>
      <c r="I13625" s="17">
        <v>45297</v>
      </c>
      <c r="J13625" s="17">
        <v>45303</v>
      </c>
      <c r="K13625" t="s">
        <v>21</v>
      </c>
      <c r="L13625" t="s">
        <v>16</v>
      </c>
      <c r="M13625">
        <v>1094.04</v>
      </c>
      <c r="N13625" t="s">
        <v>28</v>
      </c>
    </row>
    <row r="13626" spans="1:14" ht="14.25" customHeight="1" x14ac:dyDescent="0.3">
      <c r="A13626" t="s">
        <v>8213</v>
      </c>
      <c r="B13626" t="s">
        <v>25</v>
      </c>
      <c r="C13626" t="s">
        <v>36</v>
      </c>
      <c r="D13626">
        <v>4912.3599999999997</v>
      </c>
      <c r="E13626">
        <v>0.1</v>
      </c>
      <c r="F13626">
        <f t="shared" si="424"/>
        <v>491.23599999999999</v>
      </c>
      <c r="G13626">
        <f t="shared" si="425"/>
        <v>4421.1239999999998</v>
      </c>
      <c r="H13626">
        <v>2</v>
      </c>
      <c r="I13626" s="17">
        <v>45462</v>
      </c>
      <c r="J13626" s="17">
        <v>45464</v>
      </c>
      <c r="K13626" t="s">
        <v>31</v>
      </c>
      <c r="L13626" t="s">
        <v>27</v>
      </c>
      <c r="M13626">
        <v>995.37</v>
      </c>
      <c r="N13626" t="s">
        <v>39</v>
      </c>
    </row>
    <row r="13627" spans="1:14" ht="14.25" customHeight="1" x14ac:dyDescent="0.3">
      <c r="A13627" t="s">
        <v>2261</v>
      </c>
      <c r="B13627" t="s">
        <v>25</v>
      </c>
      <c r="C13627" t="s">
        <v>26</v>
      </c>
      <c r="D13627">
        <v>4912.8900000000003</v>
      </c>
      <c r="E13627">
        <v>0.5</v>
      </c>
      <c r="F13627">
        <f t="shared" si="424"/>
        <v>2456.4450000000002</v>
      </c>
      <c r="G13627">
        <f t="shared" si="425"/>
        <v>2456.4450000000002</v>
      </c>
      <c r="H13627">
        <v>2</v>
      </c>
      <c r="I13627" s="17">
        <v>45136</v>
      </c>
      <c r="J13627" s="17">
        <v>45137</v>
      </c>
      <c r="K13627" t="s">
        <v>21</v>
      </c>
      <c r="L13627" t="s">
        <v>27</v>
      </c>
      <c r="M13627">
        <v>302.51</v>
      </c>
      <c r="N13627" t="s">
        <v>39</v>
      </c>
    </row>
    <row r="13628" spans="1:14" ht="14.25" customHeight="1" x14ac:dyDescent="0.3">
      <c r="A13628" t="s">
        <v>3067</v>
      </c>
      <c r="B13628" t="s">
        <v>19</v>
      </c>
      <c r="C13628" t="s">
        <v>14</v>
      </c>
      <c r="D13628">
        <v>4914.4799999999996</v>
      </c>
      <c r="E13628">
        <v>0.48</v>
      </c>
      <c r="F13628">
        <f t="shared" si="424"/>
        <v>2358.9503999999997</v>
      </c>
      <c r="G13628">
        <f t="shared" si="425"/>
        <v>2555.5295999999998</v>
      </c>
      <c r="H13628">
        <v>2</v>
      </c>
      <c r="I13628" s="17">
        <v>45453</v>
      </c>
      <c r="J13628" s="17">
        <v>45455</v>
      </c>
      <c r="K13628" t="s">
        <v>31</v>
      </c>
      <c r="L13628" t="s">
        <v>27</v>
      </c>
      <c r="M13628">
        <v>339.24</v>
      </c>
      <c r="N13628" t="s">
        <v>28</v>
      </c>
    </row>
    <row r="13629" spans="1:14" ht="14.25" customHeight="1" x14ac:dyDescent="0.3">
      <c r="A13629" t="s">
        <v>12458</v>
      </c>
      <c r="B13629" t="s">
        <v>19</v>
      </c>
      <c r="C13629" t="s">
        <v>20</v>
      </c>
      <c r="D13629">
        <v>4921.8900000000003</v>
      </c>
      <c r="E13629">
        <v>0.33</v>
      </c>
      <c r="F13629">
        <f t="shared" si="424"/>
        <v>1624.2237000000002</v>
      </c>
      <c r="G13629">
        <f t="shared" si="425"/>
        <v>3297.6662999999999</v>
      </c>
      <c r="H13629">
        <v>2</v>
      </c>
      <c r="I13629" s="17">
        <v>44952</v>
      </c>
      <c r="J13629" s="17">
        <v>44958</v>
      </c>
      <c r="K13629" t="s">
        <v>21</v>
      </c>
      <c r="L13629" t="s">
        <v>27</v>
      </c>
      <c r="M13629">
        <v>1042.79</v>
      </c>
      <c r="N13629" t="s">
        <v>28</v>
      </c>
    </row>
    <row r="13630" spans="1:14" ht="14.25" customHeight="1" x14ac:dyDescent="0.3">
      <c r="A13630" t="s">
        <v>6184</v>
      </c>
      <c r="B13630" t="s">
        <v>19</v>
      </c>
      <c r="C13630" t="s">
        <v>33</v>
      </c>
      <c r="D13630">
        <v>4922.5200000000004</v>
      </c>
      <c r="E13630">
        <v>0.31</v>
      </c>
      <c r="F13630">
        <f t="shared" si="424"/>
        <v>1525.9812000000002</v>
      </c>
      <c r="G13630">
        <f t="shared" si="425"/>
        <v>3396.5388000000003</v>
      </c>
      <c r="H13630">
        <v>2</v>
      </c>
      <c r="I13630" s="17">
        <v>45443</v>
      </c>
      <c r="J13630" s="17">
        <v>45445</v>
      </c>
      <c r="K13630" t="s">
        <v>21</v>
      </c>
      <c r="L13630" t="s">
        <v>27</v>
      </c>
      <c r="M13630">
        <v>503.87</v>
      </c>
      <c r="N13630" t="s">
        <v>23</v>
      </c>
    </row>
    <row r="13631" spans="1:14" ht="14.25" customHeight="1" x14ac:dyDescent="0.3">
      <c r="A13631" t="s">
        <v>7281</v>
      </c>
      <c r="B13631" t="s">
        <v>13</v>
      </c>
      <c r="C13631" t="s">
        <v>36</v>
      </c>
      <c r="D13631">
        <v>4928.57</v>
      </c>
      <c r="E13631">
        <v>0.15</v>
      </c>
      <c r="F13631">
        <f t="shared" si="424"/>
        <v>739.28549999999996</v>
      </c>
      <c r="G13631">
        <f t="shared" si="425"/>
        <v>4189.2844999999998</v>
      </c>
      <c r="H13631">
        <v>2</v>
      </c>
      <c r="I13631" s="17">
        <v>45484</v>
      </c>
      <c r="J13631" s="17">
        <v>45485</v>
      </c>
      <c r="K13631" t="s">
        <v>15</v>
      </c>
      <c r="L13631" t="s">
        <v>27</v>
      </c>
      <c r="M13631">
        <v>990.43</v>
      </c>
      <c r="N13631" t="s">
        <v>34</v>
      </c>
    </row>
    <row r="13632" spans="1:14" ht="14.25" customHeight="1" x14ac:dyDescent="0.3">
      <c r="A13632" t="s">
        <v>2655</v>
      </c>
      <c r="B13632" t="s">
        <v>19</v>
      </c>
      <c r="C13632" t="s">
        <v>20</v>
      </c>
      <c r="D13632">
        <v>4932.2700000000004</v>
      </c>
      <c r="E13632">
        <v>0.28999999999999998</v>
      </c>
      <c r="F13632">
        <f t="shared" si="424"/>
        <v>1430.3583000000001</v>
      </c>
      <c r="G13632">
        <f t="shared" si="425"/>
        <v>3501.9117000000006</v>
      </c>
      <c r="H13632">
        <v>2</v>
      </c>
      <c r="I13632" s="17">
        <v>44954</v>
      </c>
      <c r="J13632" s="17">
        <v>44960</v>
      </c>
      <c r="K13632" t="s">
        <v>15</v>
      </c>
      <c r="L13632" t="s">
        <v>16</v>
      </c>
      <c r="M13632">
        <v>368.04</v>
      </c>
      <c r="N13632" t="s">
        <v>17</v>
      </c>
    </row>
    <row r="13633" spans="1:14" ht="14.25" customHeight="1" x14ac:dyDescent="0.3">
      <c r="A13633" t="s">
        <v>8289</v>
      </c>
      <c r="B13633" t="s">
        <v>13</v>
      </c>
      <c r="C13633" t="s">
        <v>20</v>
      </c>
      <c r="D13633">
        <v>4935.26</v>
      </c>
      <c r="E13633">
        <v>0.48</v>
      </c>
      <c r="F13633">
        <f t="shared" si="424"/>
        <v>2368.9248000000002</v>
      </c>
      <c r="G13633">
        <f t="shared" si="425"/>
        <v>2566.3352</v>
      </c>
      <c r="H13633">
        <v>2</v>
      </c>
      <c r="I13633" s="17">
        <v>45316</v>
      </c>
      <c r="J13633" s="17">
        <v>45320</v>
      </c>
      <c r="K13633" t="s">
        <v>15</v>
      </c>
      <c r="L13633" t="s">
        <v>27</v>
      </c>
      <c r="M13633">
        <v>937.21</v>
      </c>
      <c r="N13633" t="s">
        <v>17</v>
      </c>
    </row>
    <row r="13634" spans="1:14" ht="14.25" customHeight="1" x14ac:dyDescent="0.3">
      <c r="A13634" t="s">
        <v>10732</v>
      </c>
      <c r="B13634" t="s">
        <v>13</v>
      </c>
      <c r="C13634" t="s">
        <v>14</v>
      </c>
      <c r="D13634">
        <v>4935.67</v>
      </c>
      <c r="E13634">
        <v>0.21</v>
      </c>
      <c r="F13634">
        <f t="shared" ref="F13634:F13697" si="426">D13634*E13634</f>
        <v>1036.4907000000001</v>
      </c>
      <c r="G13634">
        <f t="shared" ref="G13634:G13697" si="427">D13634-F13634</f>
        <v>3899.1792999999998</v>
      </c>
      <c r="H13634">
        <v>2</v>
      </c>
      <c r="I13634" s="17">
        <v>44941</v>
      </c>
      <c r="J13634" s="17">
        <v>44945</v>
      </c>
      <c r="K13634" t="s">
        <v>15</v>
      </c>
      <c r="L13634" t="s">
        <v>22</v>
      </c>
      <c r="M13634">
        <v>1145.71</v>
      </c>
      <c r="N13634" t="s">
        <v>23</v>
      </c>
    </row>
    <row r="13635" spans="1:14" ht="14.25" customHeight="1" x14ac:dyDescent="0.3">
      <c r="A13635" t="s">
        <v>12890</v>
      </c>
      <c r="B13635" t="s">
        <v>41</v>
      </c>
      <c r="C13635" t="s">
        <v>14</v>
      </c>
      <c r="D13635">
        <v>4941.8100000000004</v>
      </c>
      <c r="E13635">
        <v>0.44</v>
      </c>
      <c r="F13635">
        <f t="shared" si="426"/>
        <v>2174.3964000000001</v>
      </c>
      <c r="G13635">
        <f t="shared" si="427"/>
        <v>2767.4136000000003</v>
      </c>
      <c r="H13635">
        <v>2</v>
      </c>
      <c r="I13635" s="17">
        <v>45474</v>
      </c>
      <c r="J13635" s="17">
        <v>45481</v>
      </c>
      <c r="K13635" t="s">
        <v>15</v>
      </c>
      <c r="L13635" t="s">
        <v>16</v>
      </c>
      <c r="M13635">
        <v>1110.78</v>
      </c>
      <c r="N13635" t="s">
        <v>28</v>
      </c>
    </row>
    <row r="13636" spans="1:14" ht="14.25" customHeight="1" x14ac:dyDescent="0.3">
      <c r="A13636" t="s">
        <v>4513</v>
      </c>
      <c r="B13636" t="s">
        <v>25</v>
      </c>
      <c r="C13636" t="s">
        <v>20</v>
      </c>
      <c r="D13636">
        <v>4943.88</v>
      </c>
      <c r="E13636">
        <v>0.5</v>
      </c>
      <c r="F13636">
        <f t="shared" si="426"/>
        <v>2471.94</v>
      </c>
      <c r="G13636">
        <f t="shared" si="427"/>
        <v>2471.94</v>
      </c>
      <c r="H13636">
        <v>2</v>
      </c>
      <c r="I13636" s="17">
        <v>44929</v>
      </c>
      <c r="J13636" s="17">
        <v>44933</v>
      </c>
      <c r="K13636" t="s">
        <v>15</v>
      </c>
      <c r="L13636" t="s">
        <v>27</v>
      </c>
      <c r="M13636">
        <v>756.18</v>
      </c>
      <c r="N13636" t="s">
        <v>48</v>
      </c>
    </row>
    <row r="13637" spans="1:14" ht="14.25" customHeight="1" x14ac:dyDescent="0.3">
      <c r="A13637" t="s">
        <v>10255</v>
      </c>
      <c r="B13637" t="s">
        <v>19</v>
      </c>
      <c r="C13637" t="s">
        <v>26</v>
      </c>
      <c r="D13637">
        <v>4959.3900000000003</v>
      </c>
      <c r="E13637">
        <v>0.17</v>
      </c>
      <c r="F13637">
        <f t="shared" si="426"/>
        <v>843.09630000000016</v>
      </c>
      <c r="G13637">
        <f t="shared" si="427"/>
        <v>4116.2937000000002</v>
      </c>
      <c r="H13637">
        <v>2</v>
      </c>
      <c r="I13637" s="17">
        <v>44973</v>
      </c>
      <c r="J13637" s="17">
        <v>44979</v>
      </c>
      <c r="K13637" t="s">
        <v>21</v>
      </c>
      <c r="L13637" t="s">
        <v>22</v>
      </c>
      <c r="M13637">
        <v>770.39</v>
      </c>
      <c r="N13637" t="s">
        <v>39</v>
      </c>
    </row>
    <row r="13638" spans="1:14" ht="14.25" customHeight="1" x14ac:dyDescent="0.3">
      <c r="A13638" t="s">
        <v>1878</v>
      </c>
      <c r="B13638" t="s">
        <v>13</v>
      </c>
      <c r="C13638" t="s">
        <v>33</v>
      </c>
      <c r="D13638">
        <v>4962.32</v>
      </c>
      <c r="E13638">
        <v>0.32</v>
      </c>
      <c r="F13638">
        <f t="shared" si="426"/>
        <v>1587.9423999999999</v>
      </c>
      <c r="G13638">
        <f t="shared" si="427"/>
        <v>3374.3775999999998</v>
      </c>
      <c r="H13638">
        <v>2</v>
      </c>
      <c r="I13638" s="17">
        <v>45500</v>
      </c>
      <c r="J13638" s="17">
        <v>45503</v>
      </c>
      <c r="K13638" t="s">
        <v>31</v>
      </c>
      <c r="L13638" t="s">
        <v>16</v>
      </c>
      <c r="M13638">
        <v>1158.6300000000001</v>
      </c>
      <c r="N13638" t="s">
        <v>28</v>
      </c>
    </row>
    <row r="13639" spans="1:14" ht="14.25" customHeight="1" x14ac:dyDescent="0.3">
      <c r="A13639" t="s">
        <v>8100</v>
      </c>
      <c r="B13639" t="s">
        <v>25</v>
      </c>
      <c r="C13639" t="s">
        <v>36</v>
      </c>
      <c r="D13639">
        <v>4962.46</v>
      </c>
      <c r="E13639">
        <v>0.17</v>
      </c>
      <c r="F13639">
        <f t="shared" si="426"/>
        <v>843.61820000000012</v>
      </c>
      <c r="G13639">
        <f t="shared" si="427"/>
        <v>4118.8418000000001</v>
      </c>
      <c r="H13639">
        <v>2</v>
      </c>
      <c r="I13639" s="17">
        <v>45501</v>
      </c>
      <c r="J13639" s="17">
        <v>45504</v>
      </c>
      <c r="K13639" t="s">
        <v>31</v>
      </c>
      <c r="L13639" t="s">
        <v>16</v>
      </c>
      <c r="M13639">
        <v>1213.42</v>
      </c>
      <c r="N13639" t="s">
        <v>28</v>
      </c>
    </row>
    <row r="13640" spans="1:14" ht="14.25" customHeight="1" x14ac:dyDescent="0.3">
      <c r="A13640" t="s">
        <v>8524</v>
      </c>
      <c r="B13640" t="s">
        <v>25</v>
      </c>
      <c r="C13640" t="s">
        <v>26</v>
      </c>
      <c r="D13640">
        <v>4963.74</v>
      </c>
      <c r="E13640">
        <v>0.43</v>
      </c>
      <c r="F13640">
        <f t="shared" si="426"/>
        <v>2134.4081999999999</v>
      </c>
      <c r="G13640">
        <f t="shared" si="427"/>
        <v>2829.3317999999999</v>
      </c>
      <c r="H13640">
        <v>2</v>
      </c>
      <c r="I13640" s="17">
        <v>45416</v>
      </c>
      <c r="J13640" s="17">
        <v>45422</v>
      </c>
      <c r="K13640" t="s">
        <v>31</v>
      </c>
      <c r="L13640" t="s">
        <v>16</v>
      </c>
      <c r="M13640">
        <v>536.79999999999995</v>
      </c>
      <c r="N13640" t="s">
        <v>17</v>
      </c>
    </row>
    <row r="13641" spans="1:14" ht="14.25" customHeight="1" x14ac:dyDescent="0.3">
      <c r="A13641" t="s">
        <v>10434</v>
      </c>
      <c r="B13641" t="s">
        <v>41</v>
      </c>
      <c r="C13641" t="s">
        <v>33</v>
      </c>
      <c r="D13641">
        <v>4964.13</v>
      </c>
      <c r="E13641">
        <v>0.08</v>
      </c>
      <c r="F13641">
        <f t="shared" si="426"/>
        <v>397.13040000000001</v>
      </c>
      <c r="G13641">
        <f t="shared" si="427"/>
        <v>4566.9996000000001</v>
      </c>
      <c r="H13641">
        <v>2</v>
      </c>
      <c r="I13641" s="17">
        <v>45195</v>
      </c>
      <c r="J13641" s="17">
        <v>45199</v>
      </c>
      <c r="K13641" t="s">
        <v>21</v>
      </c>
      <c r="L13641" t="s">
        <v>22</v>
      </c>
      <c r="M13641">
        <v>759.76</v>
      </c>
      <c r="N13641" t="s">
        <v>28</v>
      </c>
    </row>
    <row r="13642" spans="1:14" ht="14.25" customHeight="1" x14ac:dyDescent="0.3">
      <c r="A13642" t="s">
        <v>2484</v>
      </c>
      <c r="B13642" t="s">
        <v>19</v>
      </c>
      <c r="C13642" t="s">
        <v>14</v>
      </c>
      <c r="D13642">
        <v>4965.25</v>
      </c>
      <c r="E13642">
        <v>0.31</v>
      </c>
      <c r="F13642">
        <f t="shared" si="426"/>
        <v>1539.2275</v>
      </c>
      <c r="G13642">
        <f t="shared" si="427"/>
        <v>3426.0225</v>
      </c>
      <c r="H13642">
        <v>2</v>
      </c>
      <c r="I13642" s="17">
        <v>45383</v>
      </c>
      <c r="J13642" s="17">
        <v>45390</v>
      </c>
      <c r="K13642" t="s">
        <v>31</v>
      </c>
      <c r="L13642" t="s">
        <v>27</v>
      </c>
      <c r="M13642">
        <v>849.61</v>
      </c>
      <c r="N13642" t="s">
        <v>23</v>
      </c>
    </row>
    <row r="13643" spans="1:14" ht="14.25" customHeight="1" x14ac:dyDescent="0.3">
      <c r="A13643" t="s">
        <v>14931</v>
      </c>
      <c r="B13643" t="s">
        <v>13</v>
      </c>
      <c r="C13643" t="s">
        <v>14</v>
      </c>
      <c r="D13643">
        <v>4965.8900000000003</v>
      </c>
      <c r="E13643">
        <v>0.11</v>
      </c>
      <c r="F13643">
        <f t="shared" si="426"/>
        <v>546.24790000000007</v>
      </c>
      <c r="G13643">
        <f t="shared" si="427"/>
        <v>4419.6421</v>
      </c>
      <c r="H13643">
        <v>2</v>
      </c>
      <c r="I13643" s="17">
        <v>45296</v>
      </c>
      <c r="J13643" s="17">
        <v>45300</v>
      </c>
      <c r="K13643" t="s">
        <v>31</v>
      </c>
      <c r="L13643" t="s">
        <v>22</v>
      </c>
      <c r="M13643">
        <v>493.29</v>
      </c>
      <c r="N13643" t="s">
        <v>48</v>
      </c>
    </row>
    <row r="13644" spans="1:14" ht="14.25" customHeight="1" x14ac:dyDescent="0.3">
      <c r="A13644" t="s">
        <v>10319</v>
      </c>
      <c r="B13644" t="s">
        <v>19</v>
      </c>
      <c r="C13644" t="s">
        <v>20</v>
      </c>
      <c r="D13644">
        <v>4966.3</v>
      </c>
      <c r="E13644">
        <v>0.41</v>
      </c>
      <c r="F13644">
        <f t="shared" si="426"/>
        <v>2036.183</v>
      </c>
      <c r="G13644">
        <f t="shared" si="427"/>
        <v>2930.1170000000002</v>
      </c>
      <c r="H13644">
        <v>2</v>
      </c>
      <c r="I13644" s="17">
        <v>45563</v>
      </c>
      <c r="J13644" s="17">
        <v>45565</v>
      </c>
      <c r="K13644" t="s">
        <v>31</v>
      </c>
      <c r="L13644" t="s">
        <v>27</v>
      </c>
      <c r="M13644">
        <v>646.51</v>
      </c>
      <c r="N13644" t="s">
        <v>39</v>
      </c>
    </row>
    <row r="13645" spans="1:14" ht="14.25" customHeight="1" x14ac:dyDescent="0.3">
      <c r="A13645" t="s">
        <v>2550</v>
      </c>
      <c r="B13645" t="s">
        <v>41</v>
      </c>
      <c r="C13645" t="s">
        <v>14</v>
      </c>
      <c r="D13645">
        <v>4967.74</v>
      </c>
      <c r="E13645">
        <v>0.38</v>
      </c>
      <c r="F13645">
        <f t="shared" si="426"/>
        <v>1887.7411999999999</v>
      </c>
      <c r="G13645">
        <f t="shared" si="427"/>
        <v>3079.9987999999998</v>
      </c>
      <c r="H13645">
        <v>2</v>
      </c>
      <c r="I13645" s="17">
        <v>45383</v>
      </c>
      <c r="J13645" s="17">
        <v>45384</v>
      </c>
      <c r="K13645" t="s">
        <v>31</v>
      </c>
      <c r="L13645" t="s">
        <v>22</v>
      </c>
      <c r="M13645">
        <v>940.06</v>
      </c>
      <c r="N13645" t="s">
        <v>34</v>
      </c>
    </row>
    <row r="13646" spans="1:14" ht="14.25" customHeight="1" x14ac:dyDescent="0.3">
      <c r="A13646" t="s">
        <v>2507</v>
      </c>
      <c r="B13646" t="s">
        <v>19</v>
      </c>
      <c r="C13646" t="s">
        <v>20</v>
      </c>
      <c r="D13646">
        <v>4968.75</v>
      </c>
      <c r="E13646">
        <v>0.18</v>
      </c>
      <c r="F13646">
        <f t="shared" si="426"/>
        <v>894.375</v>
      </c>
      <c r="G13646">
        <f t="shared" si="427"/>
        <v>4074.375</v>
      </c>
      <c r="H13646">
        <v>2</v>
      </c>
      <c r="I13646" s="17">
        <v>45287</v>
      </c>
      <c r="J13646" s="17">
        <v>45291</v>
      </c>
      <c r="K13646" t="s">
        <v>31</v>
      </c>
      <c r="L13646" t="s">
        <v>27</v>
      </c>
      <c r="M13646">
        <v>1256.8399999999999</v>
      </c>
      <c r="N13646" t="s">
        <v>28</v>
      </c>
    </row>
    <row r="13647" spans="1:14" ht="14.25" customHeight="1" x14ac:dyDescent="0.3">
      <c r="A13647" t="s">
        <v>15012</v>
      </c>
      <c r="B13647" t="s">
        <v>13</v>
      </c>
      <c r="C13647" t="s">
        <v>20</v>
      </c>
      <c r="D13647">
        <v>4979.26</v>
      </c>
      <c r="E13647">
        <v>0.15</v>
      </c>
      <c r="F13647">
        <f t="shared" si="426"/>
        <v>746.88900000000001</v>
      </c>
      <c r="G13647">
        <f t="shared" si="427"/>
        <v>4232.3710000000001</v>
      </c>
      <c r="H13647">
        <v>2</v>
      </c>
      <c r="I13647" s="17">
        <v>44947</v>
      </c>
      <c r="J13647" s="17">
        <v>44950</v>
      </c>
      <c r="K13647" t="s">
        <v>31</v>
      </c>
      <c r="L13647" t="s">
        <v>22</v>
      </c>
      <c r="M13647">
        <v>462.37</v>
      </c>
      <c r="N13647" t="s">
        <v>48</v>
      </c>
    </row>
    <row r="13648" spans="1:14" ht="14.25" customHeight="1" x14ac:dyDescent="0.3">
      <c r="A13648" t="s">
        <v>9986</v>
      </c>
      <c r="B13648" t="s">
        <v>25</v>
      </c>
      <c r="C13648" t="s">
        <v>33</v>
      </c>
      <c r="D13648">
        <v>4980.88</v>
      </c>
      <c r="E13648">
        <v>0.1</v>
      </c>
      <c r="F13648">
        <f t="shared" si="426"/>
        <v>498.08800000000002</v>
      </c>
      <c r="G13648">
        <f t="shared" si="427"/>
        <v>4482.7920000000004</v>
      </c>
      <c r="H13648">
        <v>2</v>
      </c>
      <c r="I13648" s="17">
        <v>45438</v>
      </c>
      <c r="J13648" s="17">
        <v>45442</v>
      </c>
      <c r="K13648" t="s">
        <v>31</v>
      </c>
      <c r="L13648" t="s">
        <v>27</v>
      </c>
      <c r="M13648">
        <v>363.72</v>
      </c>
      <c r="N13648" t="s">
        <v>28</v>
      </c>
    </row>
    <row r="13649" spans="1:14" ht="14.25" customHeight="1" x14ac:dyDescent="0.3">
      <c r="A13649" t="s">
        <v>4042</v>
      </c>
      <c r="B13649" t="s">
        <v>19</v>
      </c>
      <c r="C13649" t="s">
        <v>26</v>
      </c>
      <c r="D13649">
        <v>4985.59</v>
      </c>
      <c r="E13649">
        <v>0.41</v>
      </c>
      <c r="F13649">
        <f t="shared" si="426"/>
        <v>2044.0918999999999</v>
      </c>
      <c r="G13649">
        <f t="shared" si="427"/>
        <v>2941.4981000000002</v>
      </c>
      <c r="H13649">
        <v>2</v>
      </c>
      <c r="I13649" s="17">
        <v>44936</v>
      </c>
      <c r="J13649" s="17">
        <v>44939</v>
      </c>
      <c r="K13649" t="s">
        <v>15</v>
      </c>
      <c r="L13649" t="s">
        <v>16</v>
      </c>
      <c r="M13649">
        <v>1184.24</v>
      </c>
      <c r="N13649" t="s">
        <v>34</v>
      </c>
    </row>
    <row r="13650" spans="1:14" ht="14.25" customHeight="1" x14ac:dyDescent="0.3">
      <c r="A13650" t="s">
        <v>12263</v>
      </c>
      <c r="B13650" t="s">
        <v>41</v>
      </c>
      <c r="C13650" t="s">
        <v>36</v>
      </c>
      <c r="D13650">
        <v>4988.12</v>
      </c>
      <c r="E13650">
        <v>0.04</v>
      </c>
      <c r="F13650">
        <f t="shared" si="426"/>
        <v>199.5248</v>
      </c>
      <c r="G13650">
        <f t="shared" si="427"/>
        <v>4788.5951999999997</v>
      </c>
      <c r="H13650">
        <v>2</v>
      </c>
      <c r="I13650" s="17">
        <v>45630</v>
      </c>
      <c r="J13650" s="17">
        <v>45636</v>
      </c>
      <c r="K13650" t="s">
        <v>15</v>
      </c>
      <c r="L13650" t="s">
        <v>27</v>
      </c>
      <c r="M13650">
        <v>1101.93</v>
      </c>
      <c r="N13650" t="s">
        <v>23</v>
      </c>
    </row>
    <row r="13651" spans="1:14" ht="14.25" customHeight="1" x14ac:dyDescent="0.3">
      <c r="A13651" t="s">
        <v>13465</v>
      </c>
      <c r="B13651" t="s">
        <v>13</v>
      </c>
      <c r="C13651" t="s">
        <v>26</v>
      </c>
      <c r="D13651">
        <v>4991.8900000000003</v>
      </c>
      <c r="E13651">
        <v>0.43</v>
      </c>
      <c r="F13651">
        <f t="shared" si="426"/>
        <v>2146.5127000000002</v>
      </c>
      <c r="G13651">
        <f t="shared" si="427"/>
        <v>2845.3773000000001</v>
      </c>
      <c r="H13651">
        <v>2</v>
      </c>
      <c r="I13651" s="17">
        <v>45392</v>
      </c>
      <c r="J13651" s="17">
        <v>45394</v>
      </c>
      <c r="K13651" t="s">
        <v>15</v>
      </c>
      <c r="L13651" t="s">
        <v>16</v>
      </c>
      <c r="M13651">
        <v>1244.3599999999999</v>
      </c>
      <c r="N13651" t="s">
        <v>39</v>
      </c>
    </row>
    <row r="13652" spans="1:14" ht="14.25" customHeight="1" x14ac:dyDescent="0.3">
      <c r="A13652" t="s">
        <v>3496</v>
      </c>
      <c r="B13652" t="s">
        <v>19</v>
      </c>
      <c r="C13652" t="s">
        <v>33</v>
      </c>
      <c r="D13652">
        <v>4994.72</v>
      </c>
      <c r="E13652">
        <v>0.41</v>
      </c>
      <c r="F13652">
        <f t="shared" si="426"/>
        <v>2047.8352</v>
      </c>
      <c r="G13652">
        <f t="shared" si="427"/>
        <v>2946.8848000000003</v>
      </c>
      <c r="H13652">
        <v>2</v>
      </c>
      <c r="I13652" s="17">
        <v>45649</v>
      </c>
      <c r="J13652" s="17">
        <v>45650</v>
      </c>
      <c r="K13652" t="s">
        <v>15</v>
      </c>
      <c r="L13652" t="s">
        <v>22</v>
      </c>
      <c r="M13652">
        <v>941.83</v>
      </c>
      <c r="N13652" t="s">
        <v>17</v>
      </c>
    </row>
    <row r="13653" spans="1:14" ht="14.25" customHeight="1" x14ac:dyDescent="0.3">
      <c r="A13653" t="s">
        <v>11779</v>
      </c>
      <c r="B13653" t="s">
        <v>25</v>
      </c>
      <c r="C13653" t="s">
        <v>14</v>
      </c>
      <c r="D13653">
        <v>4995.96</v>
      </c>
      <c r="E13653">
        <v>0.08</v>
      </c>
      <c r="F13653">
        <f t="shared" si="426"/>
        <v>399.67680000000001</v>
      </c>
      <c r="G13653">
        <f t="shared" si="427"/>
        <v>4596.2831999999999</v>
      </c>
      <c r="H13653">
        <v>2</v>
      </c>
      <c r="I13653" s="17">
        <v>44966</v>
      </c>
      <c r="J13653" s="17">
        <v>44968</v>
      </c>
      <c r="K13653" t="s">
        <v>15</v>
      </c>
      <c r="L13653" t="s">
        <v>16</v>
      </c>
      <c r="M13653">
        <v>649.04999999999995</v>
      </c>
      <c r="N13653" t="s">
        <v>48</v>
      </c>
    </row>
    <row r="13654" spans="1:14" ht="14.25" customHeight="1" x14ac:dyDescent="0.3">
      <c r="A13654" t="s">
        <v>10909</v>
      </c>
      <c r="B13654" t="s">
        <v>41</v>
      </c>
      <c r="C13654" t="s">
        <v>33</v>
      </c>
      <c r="D13654">
        <v>4999.08</v>
      </c>
      <c r="E13654">
        <v>0.26</v>
      </c>
      <c r="F13654">
        <f t="shared" si="426"/>
        <v>1299.7608</v>
      </c>
      <c r="G13654">
        <f t="shared" si="427"/>
        <v>3699.3191999999999</v>
      </c>
      <c r="H13654">
        <v>2</v>
      </c>
      <c r="I13654" s="17">
        <v>45600</v>
      </c>
      <c r="J13654" s="17">
        <v>45606</v>
      </c>
      <c r="K13654" t="s">
        <v>15</v>
      </c>
      <c r="L13654" t="s">
        <v>22</v>
      </c>
      <c r="M13654">
        <v>1386.43</v>
      </c>
      <c r="N13654" t="s">
        <v>34</v>
      </c>
    </row>
    <row r="13655" spans="1:14" ht="14.25" customHeight="1" x14ac:dyDescent="0.3">
      <c r="A13655" t="s">
        <v>8583</v>
      </c>
      <c r="B13655" t="s">
        <v>25</v>
      </c>
      <c r="C13655" t="s">
        <v>36</v>
      </c>
      <c r="D13655">
        <v>4999.87</v>
      </c>
      <c r="E13655">
        <v>0.26</v>
      </c>
      <c r="F13655">
        <f t="shared" si="426"/>
        <v>1299.9662000000001</v>
      </c>
      <c r="G13655">
        <f t="shared" si="427"/>
        <v>3699.9038</v>
      </c>
      <c r="H13655">
        <v>2</v>
      </c>
      <c r="I13655" s="17">
        <v>45566</v>
      </c>
      <c r="J13655" s="17">
        <v>45570</v>
      </c>
      <c r="K13655" t="s">
        <v>21</v>
      </c>
      <c r="L13655" t="s">
        <v>16</v>
      </c>
      <c r="M13655">
        <v>1066.54</v>
      </c>
      <c r="N13655" t="s">
        <v>23</v>
      </c>
    </row>
    <row r="13656" spans="1:14" ht="14.25" customHeight="1" x14ac:dyDescent="0.3">
      <c r="A13656" t="s">
        <v>13443</v>
      </c>
      <c r="B13656" t="s">
        <v>25</v>
      </c>
      <c r="C13656" t="s">
        <v>33</v>
      </c>
      <c r="D13656">
        <v>100.81</v>
      </c>
      <c r="E13656">
        <v>0.49</v>
      </c>
      <c r="F13656">
        <f t="shared" si="426"/>
        <v>49.396900000000002</v>
      </c>
      <c r="G13656">
        <f t="shared" si="427"/>
        <v>51.4131</v>
      </c>
      <c r="H13656">
        <v>1</v>
      </c>
      <c r="I13656" s="17">
        <v>45257</v>
      </c>
      <c r="J13656" s="17">
        <v>45260</v>
      </c>
      <c r="K13656" t="s">
        <v>15</v>
      </c>
      <c r="L13656" t="s">
        <v>22</v>
      </c>
      <c r="M13656">
        <v>8.01</v>
      </c>
      <c r="N13656" t="s">
        <v>17</v>
      </c>
    </row>
    <row r="13657" spans="1:14" ht="14.25" customHeight="1" x14ac:dyDescent="0.3">
      <c r="A13657" t="s">
        <v>11661</v>
      </c>
      <c r="B13657" t="s">
        <v>25</v>
      </c>
      <c r="C13657" t="s">
        <v>26</v>
      </c>
      <c r="D13657">
        <v>101.22</v>
      </c>
      <c r="E13657">
        <v>0.47</v>
      </c>
      <c r="F13657">
        <f t="shared" si="426"/>
        <v>47.573399999999999</v>
      </c>
      <c r="G13657">
        <f t="shared" si="427"/>
        <v>53.646599999999999</v>
      </c>
      <c r="H13657">
        <v>1</v>
      </c>
      <c r="I13657" s="17">
        <v>45023</v>
      </c>
      <c r="J13657" s="17">
        <v>45030</v>
      </c>
      <c r="K13657" t="s">
        <v>31</v>
      </c>
      <c r="L13657" t="s">
        <v>22</v>
      </c>
      <c r="M13657">
        <v>22.44</v>
      </c>
      <c r="N13657" t="s">
        <v>39</v>
      </c>
    </row>
    <row r="13658" spans="1:14" ht="14.25" customHeight="1" x14ac:dyDescent="0.3">
      <c r="A13658" t="s">
        <v>5049</v>
      </c>
      <c r="B13658" t="s">
        <v>25</v>
      </c>
      <c r="C13658" t="s">
        <v>36</v>
      </c>
      <c r="D13658">
        <v>102.2</v>
      </c>
      <c r="E13658">
        <v>0.35</v>
      </c>
      <c r="F13658">
        <f t="shared" si="426"/>
        <v>35.769999999999996</v>
      </c>
      <c r="G13658">
        <f t="shared" si="427"/>
        <v>66.430000000000007</v>
      </c>
      <c r="H13658">
        <v>1</v>
      </c>
      <c r="I13658" s="17">
        <v>45405</v>
      </c>
      <c r="J13658" s="17">
        <v>45408</v>
      </c>
      <c r="K13658" t="s">
        <v>21</v>
      </c>
      <c r="L13658" t="s">
        <v>16</v>
      </c>
      <c r="M13658">
        <v>10.199999999999999</v>
      </c>
      <c r="N13658" t="s">
        <v>34</v>
      </c>
    </row>
    <row r="13659" spans="1:14" ht="14.25" customHeight="1" x14ac:dyDescent="0.3">
      <c r="A13659" t="s">
        <v>6291</v>
      </c>
      <c r="B13659" t="s">
        <v>41</v>
      </c>
      <c r="C13659" t="s">
        <v>36</v>
      </c>
      <c r="D13659">
        <v>105.8</v>
      </c>
      <c r="E13659">
        <v>0.18</v>
      </c>
      <c r="F13659">
        <f t="shared" si="426"/>
        <v>19.044</v>
      </c>
      <c r="G13659">
        <f t="shared" si="427"/>
        <v>86.756</v>
      </c>
      <c r="H13659">
        <v>1</v>
      </c>
      <c r="I13659" s="17">
        <v>45035</v>
      </c>
      <c r="J13659" s="17">
        <v>45039</v>
      </c>
      <c r="K13659" t="s">
        <v>15</v>
      </c>
      <c r="L13659" t="s">
        <v>27</v>
      </c>
      <c r="M13659">
        <v>5.92</v>
      </c>
      <c r="N13659" t="s">
        <v>23</v>
      </c>
    </row>
    <row r="13660" spans="1:14" ht="14.25" customHeight="1" x14ac:dyDescent="0.3">
      <c r="A13660" t="s">
        <v>11840</v>
      </c>
      <c r="B13660" t="s">
        <v>19</v>
      </c>
      <c r="C13660" t="s">
        <v>33</v>
      </c>
      <c r="D13660">
        <v>108.28</v>
      </c>
      <c r="E13660">
        <v>0.22</v>
      </c>
      <c r="F13660">
        <f t="shared" si="426"/>
        <v>23.8216</v>
      </c>
      <c r="G13660">
        <f t="shared" si="427"/>
        <v>84.458399999999997</v>
      </c>
      <c r="H13660">
        <v>1</v>
      </c>
      <c r="I13660" s="17">
        <v>45059</v>
      </c>
      <c r="J13660" s="17">
        <v>45063</v>
      </c>
      <c r="K13660" t="s">
        <v>21</v>
      </c>
      <c r="L13660" t="s">
        <v>16</v>
      </c>
      <c r="M13660">
        <v>28.48</v>
      </c>
      <c r="N13660" t="s">
        <v>28</v>
      </c>
    </row>
    <row r="13661" spans="1:14" ht="14.25" customHeight="1" x14ac:dyDescent="0.3">
      <c r="A13661" t="s">
        <v>13985</v>
      </c>
      <c r="B13661" t="s">
        <v>13</v>
      </c>
      <c r="C13661" t="s">
        <v>33</v>
      </c>
      <c r="D13661">
        <v>111.66</v>
      </c>
      <c r="E13661">
        <v>0.32</v>
      </c>
      <c r="F13661">
        <f t="shared" si="426"/>
        <v>35.731200000000001</v>
      </c>
      <c r="G13661">
        <f t="shared" si="427"/>
        <v>75.928799999999995</v>
      </c>
      <c r="H13661">
        <v>1</v>
      </c>
      <c r="I13661" s="17">
        <v>45364</v>
      </c>
      <c r="J13661" s="17">
        <v>45370</v>
      </c>
      <c r="K13661" t="s">
        <v>31</v>
      </c>
      <c r="L13661" t="s">
        <v>27</v>
      </c>
      <c r="M13661">
        <v>14.48</v>
      </c>
      <c r="N13661" t="s">
        <v>34</v>
      </c>
    </row>
    <row r="13662" spans="1:14" ht="14.25" customHeight="1" x14ac:dyDescent="0.3">
      <c r="A13662" t="s">
        <v>14826</v>
      </c>
      <c r="B13662" t="s">
        <v>25</v>
      </c>
      <c r="C13662" t="s">
        <v>26</v>
      </c>
      <c r="D13662">
        <v>114.18</v>
      </c>
      <c r="E13662">
        <v>0.27</v>
      </c>
      <c r="F13662">
        <f t="shared" si="426"/>
        <v>30.828600000000005</v>
      </c>
      <c r="G13662">
        <f t="shared" si="427"/>
        <v>83.351399999999998</v>
      </c>
      <c r="H13662">
        <v>1</v>
      </c>
      <c r="I13662" s="17">
        <v>45092</v>
      </c>
      <c r="J13662" s="17">
        <v>45095</v>
      </c>
      <c r="K13662" t="s">
        <v>31</v>
      </c>
      <c r="L13662" t="s">
        <v>16</v>
      </c>
      <c r="M13662">
        <v>12.3</v>
      </c>
      <c r="N13662" t="s">
        <v>28</v>
      </c>
    </row>
    <row r="13663" spans="1:14" ht="14.25" customHeight="1" x14ac:dyDescent="0.3">
      <c r="A13663" t="s">
        <v>2896</v>
      </c>
      <c r="B13663" t="s">
        <v>13</v>
      </c>
      <c r="C13663" t="s">
        <v>20</v>
      </c>
      <c r="D13663">
        <v>116.08</v>
      </c>
      <c r="E13663">
        <v>7.0000000000000007E-2</v>
      </c>
      <c r="F13663">
        <f t="shared" si="426"/>
        <v>8.1256000000000004</v>
      </c>
      <c r="G13663">
        <f t="shared" si="427"/>
        <v>107.95439999999999</v>
      </c>
      <c r="H13663">
        <v>1</v>
      </c>
      <c r="I13663" s="17">
        <v>45260</v>
      </c>
      <c r="J13663" s="17">
        <v>45263</v>
      </c>
      <c r="K13663" t="s">
        <v>31</v>
      </c>
      <c r="L13663" t="s">
        <v>27</v>
      </c>
      <c r="M13663">
        <v>6.09</v>
      </c>
      <c r="N13663" t="s">
        <v>17</v>
      </c>
    </row>
    <row r="13664" spans="1:14" ht="14.25" customHeight="1" x14ac:dyDescent="0.3">
      <c r="A13664" t="s">
        <v>13223</v>
      </c>
      <c r="B13664" t="s">
        <v>19</v>
      </c>
      <c r="C13664" t="s">
        <v>20</v>
      </c>
      <c r="D13664">
        <v>116.74</v>
      </c>
      <c r="E13664">
        <v>0.21</v>
      </c>
      <c r="F13664">
        <f t="shared" si="426"/>
        <v>24.5154</v>
      </c>
      <c r="G13664">
        <f t="shared" si="427"/>
        <v>92.224599999999995</v>
      </c>
      <c r="H13664">
        <v>1</v>
      </c>
      <c r="I13664" s="17">
        <v>45385</v>
      </c>
      <c r="J13664" s="17">
        <v>45387</v>
      </c>
      <c r="K13664" t="s">
        <v>21</v>
      </c>
      <c r="L13664" t="s">
        <v>22</v>
      </c>
      <c r="M13664">
        <v>17.86</v>
      </c>
      <c r="N13664" t="s">
        <v>39</v>
      </c>
    </row>
    <row r="13665" spans="1:14" ht="14.25" customHeight="1" x14ac:dyDescent="0.3">
      <c r="A13665" t="s">
        <v>9261</v>
      </c>
      <c r="B13665" t="s">
        <v>19</v>
      </c>
      <c r="C13665" t="s">
        <v>26</v>
      </c>
      <c r="D13665">
        <v>118.5</v>
      </c>
      <c r="E13665">
        <v>0.32</v>
      </c>
      <c r="F13665">
        <f t="shared" si="426"/>
        <v>37.92</v>
      </c>
      <c r="G13665">
        <f t="shared" si="427"/>
        <v>80.58</v>
      </c>
      <c r="H13665">
        <v>1</v>
      </c>
      <c r="I13665" s="17">
        <v>44930</v>
      </c>
      <c r="J13665" s="17">
        <v>44934</v>
      </c>
      <c r="K13665" t="s">
        <v>21</v>
      </c>
      <c r="L13665" t="s">
        <v>16</v>
      </c>
      <c r="M13665">
        <v>10.73</v>
      </c>
      <c r="N13665" t="s">
        <v>48</v>
      </c>
    </row>
    <row r="13666" spans="1:14" ht="14.25" customHeight="1" x14ac:dyDescent="0.3">
      <c r="A13666" t="s">
        <v>12816</v>
      </c>
      <c r="B13666" t="s">
        <v>19</v>
      </c>
      <c r="C13666" t="s">
        <v>33</v>
      </c>
      <c r="D13666">
        <v>120.98</v>
      </c>
      <c r="E13666">
        <v>0.43</v>
      </c>
      <c r="F13666">
        <f t="shared" si="426"/>
        <v>52.0214</v>
      </c>
      <c r="G13666">
        <f t="shared" si="427"/>
        <v>68.958600000000004</v>
      </c>
      <c r="H13666">
        <v>1</v>
      </c>
      <c r="I13666" s="17">
        <v>45111</v>
      </c>
      <c r="J13666" s="17">
        <v>45113</v>
      </c>
      <c r="K13666" t="s">
        <v>15</v>
      </c>
      <c r="L13666" t="s">
        <v>22</v>
      </c>
      <c r="M13666">
        <v>20.37</v>
      </c>
      <c r="N13666" t="s">
        <v>48</v>
      </c>
    </row>
    <row r="13667" spans="1:14" ht="14.25" customHeight="1" x14ac:dyDescent="0.3">
      <c r="A13667" t="s">
        <v>723</v>
      </c>
      <c r="B13667" t="s">
        <v>41</v>
      </c>
      <c r="C13667" t="s">
        <v>26</v>
      </c>
      <c r="D13667">
        <v>122.65</v>
      </c>
      <c r="E13667">
        <v>0.1</v>
      </c>
      <c r="F13667">
        <f t="shared" si="426"/>
        <v>12.265000000000001</v>
      </c>
      <c r="G13667">
        <f t="shared" si="427"/>
        <v>110.38500000000001</v>
      </c>
      <c r="H13667">
        <v>1</v>
      </c>
      <c r="I13667" s="17">
        <v>45431</v>
      </c>
      <c r="J13667" s="17">
        <v>45433</v>
      </c>
      <c r="K13667" t="s">
        <v>15</v>
      </c>
      <c r="L13667" t="s">
        <v>16</v>
      </c>
      <c r="M13667">
        <v>11.58</v>
      </c>
      <c r="N13667" t="s">
        <v>17</v>
      </c>
    </row>
    <row r="13668" spans="1:14" ht="14.25" customHeight="1" x14ac:dyDescent="0.3">
      <c r="A13668" t="s">
        <v>7551</v>
      </c>
      <c r="B13668" t="s">
        <v>25</v>
      </c>
      <c r="C13668" t="s">
        <v>20</v>
      </c>
      <c r="D13668">
        <v>124.4</v>
      </c>
      <c r="E13668">
        <v>0.01</v>
      </c>
      <c r="F13668">
        <f t="shared" si="426"/>
        <v>1.244</v>
      </c>
      <c r="G13668">
        <f t="shared" si="427"/>
        <v>123.15600000000001</v>
      </c>
      <c r="H13668">
        <v>1</v>
      </c>
      <c r="I13668" s="17">
        <v>45112</v>
      </c>
      <c r="J13668" s="17">
        <v>45113</v>
      </c>
      <c r="K13668" t="s">
        <v>15</v>
      </c>
      <c r="L13668" t="s">
        <v>22</v>
      </c>
      <c r="M13668">
        <v>22.17</v>
      </c>
      <c r="N13668" t="s">
        <v>48</v>
      </c>
    </row>
    <row r="13669" spans="1:14" ht="14.25" customHeight="1" x14ac:dyDescent="0.3">
      <c r="A13669" t="s">
        <v>2669</v>
      </c>
      <c r="B13669" t="s">
        <v>13</v>
      </c>
      <c r="C13669" t="s">
        <v>33</v>
      </c>
      <c r="D13669">
        <v>125.98</v>
      </c>
      <c r="E13669">
        <v>0.46</v>
      </c>
      <c r="F13669">
        <f t="shared" si="426"/>
        <v>57.950800000000001</v>
      </c>
      <c r="G13669">
        <f t="shared" si="427"/>
        <v>68.029200000000003</v>
      </c>
      <c r="H13669">
        <v>1</v>
      </c>
      <c r="I13669" s="17">
        <v>44993</v>
      </c>
      <c r="J13669" s="17">
        <v>44996</v>
      </c>
      <c r="K13669" t="s">
        <v>15</v>
      </c>
      <c r="L13669" t="s">
        <v>22</v>
      </c>
      <c r="M13669">
        <v>20.83</v>
      </c>
      <c r="N13669" t="s">
        <v>17</v>
      </c>
    </row>
    <row r="13670" spans="1:14" ht="14.25" customHeight="1" x14ac:dyDescent="0.3">
      <c r="A13670" t="s">
        <v>13999</v>
      </c>
      <c r="B13670" t="s">
        <v>41</v>
      </c>
      <c r="C13670" t="s">
        <v>14</v>
      </c>
      <c r="D13670">
        <v>127.12</v>
      </c>
      <c r="E13670">
        <v>0.13</v>
      </c>
      <c r="F13670">
        <f t="shared" si="426"/>
        <v>16.525600000000001</v>
      </c>
      <c r="G13670">
        <f t="shared" si="427"/>
        <v>110.59440000000001</v>
      </c>
      <c r="H13670">
        <v>1</v>
      </c>
      <c r="I13670" s="17">
        <v>45384</v>
      </c>
      <c r="J13670" s="17">
        <v>45390</v>
      </c>
      <c r="K13670" t="s">
        <v>21</v>
      </c>
      <c r="L13670" t="s">
        <v>27</v>
      </c>
      <c r="M13670">
        <v>35.200000000000003</v>
      </c>
      <c r="N13670" t="s">
        <v>17</v>
      </c>
    </row>
    <row r="13671" spans="1:14" ht="14.25" customHeight="1" x14ac:dyDescent="0.3">
      <c r="A13671" t="s">
        <v>13771</v>
      </c>
      <c r="B13671" t="s">
        <v>19</v>
      </c>
      <c r="C13671" t="s">
        <v>20</v>
      </c>
      <c r="D13671">
        <v>133.01</v>
      </c>
      <c r="E13671">
        <v>0.35</v>
      </c>
      <c r="F13671">
        <f t="shared" si="426"/>
        <v>46.553499999999993</v>
      </c>
      <c r="G13671">
        <f t="shared" si="427"/>
        <v>86.456500000000005</v>
      </c>
      <c r="H13671">
        <v>1</v>
      </c>
      <c r="I13671" s="17">
        <v>45313</v>
      </c>
      <c r="J13671" s="17">
        <v>45316</v>
      </c>
      <c r="K13671" t="s">
        <v>21</v>
      </c>
      <c r="L13671" t="s">
        <v>27</v>
      </c>
      <c r="M13671">
        <v>23.59</v>
      </c>
      <c r="N13671" t="s">
        <v>17</v>
      </c>
    </row>
    <row r="13672" spans="1:14" ht="14.25" customHeight="1" x14ac:dyDescent="0.3">
      <c r="A13672" t="s">
        <v>5871</v>
      </c>
      <c r="B13672" t="s">
        <v>41</v>
      </c>
      <c r="C13672" t="s">
        <v>33</v>
      </c>
      <c r="D13672">
        <v>133.63</v>
      </c>
      <c r="E13672">
        <v>0.1</v>
      </c>
      <c r="F13672">
        <f t="shared" si="426"/>
        <v>13.363</v>
      </c>
      <c r="G13672">
        <f t="shared" si="427"/>
        <v>120.267</v>
      </c>
      <c r="H13672">
        <v>1</v>
      </c>
      <c r="I13672" s="17">
        <v>45327</v>
      </c>
      <c r="J13672" s="17">
        <v>45329</v>
      </c>
      <c r="K13672" t="s">
        <v>31</v>
      </c>
      <c r="L13672" t="s">
        <v>16</v>
      </c>
      <c r="M13672">
        <v>9.6300000000000008</v>
      </c>
      <c r="N13672" t="s">
        <v>34</v>
      </c>
    </row>
    <row r="13673" spans="1:14" ht="14.25" customHeight="1" x14ac:dyDescent="0.3">
      <c r="A13673" t="s">
        <v>9594</v>
      </c>
      <c r="B13673" t="s">
        <v>13</v>
      </c>
      <c r="C13673" t="s">
        <v>20</v>
      </c>
      <c r="D13673">
        <v>137.55000000000001</v>
      </c>
      <c r="E13673">
        <v>0.4</v>
      </c>
      <c r="F13673">
        <f t="shared" si="426"/>
        <v>55.02000000000001</v>
      </c>
      <c r="G13673">
        <f t="shared" si="427"/>
        <v>82.53</v>
      </c>
      <c r="H13673">
        <v>1</v>
      </c>
      <c r="I13673" s="17">
        <v>45065</v>
      </c>
      <c r="J13673" s="17">
        <v>45071</v>
      </c>
      <c r="K13673" t="s">
        <v>21</v>
      </c>
      <c r="L13673" t="s">
        <v>16</v>
      </c>
      <c r="M13673">
        <v>12.86</v>
      </c>
      <c r="N13673" t="s">
        <v>39</v>
      </c>
    </row>
    <row r="13674" spans="1:14" ht="14.25" customHeight="1" x14ac:dyDescent="0.3">
      <c r="A13674" t="s">
        <v>4855</v>
      </c>
      <c r="B13674" t="s">
        <v>25</v>
      </c>
      <c r="C13674" t="s">
        <v>26</v>
      </c>
      <c r="D13674">
        <v>137.61000000000001</v>
      </c>
      <c r="E13674">
        <v>0.36</v>
      </c>
      <c r="F13674">
        <f t="shared" si="426"/>
        <v>49.5396</v>
      </c>
      <c r="G13674">
        <f t="shared" si="427"/>
        <v>88.070400000000006</v>
      </c>
      <c r="H13674">
        <v>1</v>
      </c>
      <c r="I13674" s="17">
        <v>45242</v>
      </c>
      <c r="J13674" s="17">
        <v>45244</v>
      </c>
      <c r="K13674" t="s">
        <v>21</v>
      </c>
      <c r="L13674" t="s">
        <v>22</v>
      </c>
      <c r="M13674">
        <v>8.7200000000000006</v>
      </c>
      <c r="N13674" t="s">
        <v>34</v>
      </c>
    </row>
    <row r="13675" spans="1:14" ht="14.25" customHeight="1" x14ac:dyDescent="0.3">
      <c r="A13675" t="s">
        <v>6673</v>
      </c>
      <c r="B13675" t="s">
        <v>13</v>
      </c>
      <c r="C13675" t="s">
        <v>33</v>
      </c>
      <c r="D13675">
        <v>138.83000000000001</v>
      </c>
      <c r="E13675">
        <v>0.13</v>
      </c>
      <c r="F13675">
        <f t="shared" si="426"/>
        <v>18.047900000000002</v>
      </c>
      <c r="G13675">
        <f t="shared" si="427"/>
        <v>120.78210000000001</v>
      </c>
      <c r="H13675">
        <v>1</v>
      </c>
      <c r="I13675" s="17">
        <v>45564</v>
      </c>
      <c r="J13675" s="17">
        <v>45566</v>
      </c>
      <c r="K13675" t="s">
        <v>15</v>
      </c>
      <c r="L13675" t="s">
        <v>27</v>
      </c>
      <c r="M13675">
        <v>12.54</v>
      </c>
      <c r="N13675" t="s">
        <v>39</v>
      </c>
    </row>
    <row r="13676" spans="1:14" ht="14.25" customHeight="1" x14ac:dyDescent="0.3">
      <c r="A13676" t="s">
        <v>776</v>
      </c>
      <c r="B13676" t="s">
        <v>25</v>
      </c>
      <c r="C13676" t="s">
        <v>26</v>
      </c>
      <c r="D13676">
        <v>141.75</v>
      </c>
      <c r="E13676">
        <v>7.0000000000000007E-2</v>
      </c>
      <c r="F13676">
        <f t="shared" si="426"/>
        <v>9.9225000000000012</v>
      </c>
      <c r="G13676">
        <f t="shared" si="427"/>
        <v>131.82749999999999</v>
      </c>
      <c r="H13676">
        <v>1</v>
      </c>
      <c r="I13676" s="17">
        <v>45264</v>
      </c>
      <c r="J13676" s="17">
        <v>45267</v>
      </c>
      <c r="K13676" t="s">
        <v>21</v>
      </c>
      <c r="L13676" t="s">
        <v>22</v>
      </c>
      <c r="M13676">
        <v>27.5</v>
      </c>
      <c r="N13676" t="s">
        <v>34</v>
      </c>
    </row>
    <row r="13677" spans="1:14" ht="14.25" customHeight="1" x14ac:dyDescent="0.3">
      <c r="A13677" t="s">
        <v>6338</v>
      </c>
      <c r="B13677" t="s">
        <v>41</v>
      </c>
      <c r="C13677" t="s">
        <v>36</v>
      </c>
      <c r="D13677">
        <v>144.18</v>
      </c>
      <c r="E13677">
        <v>0.18</v>
      </c>
      <c r="F13677">
        <f t="shared" si="426"/>
        <v>25.952400000000001</v>
      </c>
      <c r="G13677">
        <f t="shared" si="427"/>
        <v>118.22760000000001</v>
      </c>
      <c r="H13677">
        <v>1</v>
      </c>
      <c r="I13677" s="17">
        <v>45020</v>
      </c>
      <c r="J13677" s="17">
        <v>45025</v>
      </c>
      <c r="K13677" t="s">
        <v>21</v>
      </c>
      <c r="L13677" t="s">
        <v>27</v>
      </c>
      <c r="M13677">
        <v>42.07</v>
      </c>
      <c r="N13677" t="s">
        <v>23</v>
      </c>
    </row>
    <row r="13678" spans="1:14" ht="14.25" customHeight="1" x14ac:dyDescent="0.3">
      <c r="A13678" t="s">
        <v>5290</v>
      </c>
      <c r="B13678" t="s">
        <v>25</v>
      </c>
      <c r="C13678" t="s">
        <v>36</v>
      </c>
      <c r="D13678">
        <v>144.22</v>
      </c>
      <c r="E13678">
        <v>0.16</v>
      </c>
      <c r="F13678">
        <f t="shared" si="426"/>
        <v>23.075199999999999</v>
      </c>
      <c r="G13678">
        <f t="shared" si="427"/>
        <v>121.1448</v>
      </c>
      <c r="H13678">
        <v>1</v>
      </c>
      <c r="I13678" s="17">
        <v>45544</v>
      </c>
      <c r="J13678" s="17">
        <v>45547</v>
      </c>
      <c r="K13678" t="s">
        <v>15</v>
      </c>
      <c r="L13678" t="s">
        <v>22</v>
      </c>
      <c r="M13678">
        <v>19.579999999999998</v>
      </c>
      <c r="N13678" t="s">
        <v>28</v>
      </c>
    </row>
    <row r="13679" spans="1:14" ht="14.25" customHeight="1" x14ac:dyDescent="0.3">
      <c r="A13679" t="s">
        <v>12194</v>
      </c>
      <c r="B13679" t="s">
        <v>25</v>
      </c>
      <c r="C13679" t="s">
        <v>20</v>
      </c>
      <c r="D13679">
        <v>148.05000000000001</v>
      </c>
      <c r="E13679">
        <v>0.15</v>
      </c>
      <c r="F13679">
        <f t="shared" si="426"/>
        <v>22.2075</v>
      </c>
      <c r="G13679">
        <f t="shared" si="427"/>
        <v>125.84250000000002</v>
      </c>
      <c r="H13679">
        <v>1</v>
      </c>
      <c r="I13679" s="17">
        <v>45645</v>
      </c>
      <c r="J13679" s="17">
        <v>45647</v>
      </c>
      <c r="K13679" t="s">
        <v>15</v>
      </c>
      <c r="L13679" t="s">
        <v>22</v>
      </c>
      <c r="M13679">
        <v>13.88</v>
      </c>
      <c r="N13679" t="s">
        <v>17</v>
      </c>
    </row>
    <row r="13680" spans="1:14" ht="14.25" customHeight="1" x14ac:dyDescent="0.3">
      <c r="A13680" t="s">
        <v>11427</v>
      </c>
      <c r="B13680" t="s">
        <v>13</v>
      </c>
      <c r="C13680" t="s">
        <v>14</v>
      </c>
      <c r="D13680">
        <v>155.4</v>
      </c>
      <c r="E13680">
        <v>0.28999999999999998</v>
      </c>
      <c r="F13680">
        <f t="shared" si="426"/>
        <v>45.065999999999995</v>
      </c>
      <c r="G13680">
        <f t="shared" si="427"/>
        <v>110.334</v>
      </c>
      <c r="H13680">
        <v>1</v>
      </c>
      <c r="I13680" s="17">
        <v>45338</v>
      </c>
      <c r="J13680" s="17">
        <v>45344</v>
      </c>
      <c r="K13680" t="s">
        <v>15</v>
      </c>
      <c r="L13680" t="s">
        <v>22</v>
      </c>
      <c r="M13680">
        <v>40.880000000000003</v>
      </c>
      <c r="N13680" t="s">
        <v>23</v>
      </c>
    </row>
    <row r="13681" spans="1:14" ht="14.25" customHeight="1" x14ac:dyDescent="0.3">
      <c r="A13681" t="s">
        <v>10476</v>
      </c>
      <c r="B13681" t="s">
        <v>25</v>
      </c>
      <c r="C13681" t="s">
        <v>36</v>
      </c>
      <c r="D13681">
        <v>156.12</v>
      </c>
      <c r="E13681">
        <v>0</v>
      </c>
      <c r="F13681">
        <f t="shared" si="426"/>
        <v>0</v>
      </c>
      <c r="G13681">
        <f t="shared" si="427"/>
        <v>156.12</v>
      </c>
      <c r="H13681">
        <v>1</v>
      </c>
      <c r="I13681" s="17">
        <v>45463</v>
      </c>
      <c r="J13681" s="17">
        <v>45466</v>
      </c>
      <c r="K13681" t="s">
        <v>31</v>
      </c>
      <c r="L13681" t="s">
        <v>27</v>
      </c>
      <c r="M13681">
        <v>20.13</v>
      </c>
      <c r="N13681" t="s">
        <v>48</v>
      </c>
    </row>
    <row r="13682" spans="1:14" ht="14.25" customHeight="1" x14ac:dyDescent="0.3">
      <c r="A13682" t="s">
        <v>2562</v>
      </c>
      <c r="B13682" t="s">
        <v>25</v>
      </c>
      <c r="C13682" t="s">
        <v>26</v>
      </c>
      <c r="D13682">
        <v>158.19999999999999</v>
      </c>
      <c r="E13682">
        <v>0.43</v>
      </c>
      <c r="F13682">
        <f t="shared" si="426"/>
        <v>68.025999999999996</v>
      </c>
      <c r="G13682">
        <f t="shared" si="427"/>
        <v>90.173999999999992</v>
      </c>
      <c r="H13682">
        <v>1</v>
      </c>
      <c r="I13682" s="17">
        <v>45448</v>
      </c>
      <c r="J13682" s="17">
        <v>45452</v>
      </c>
      <c r="K13682" t="s">
        <v>15</v>
      </c>
      <c r="L13682" t="s">
        <v>16</v>
      </c>
      <c r="M13682">
        <v>11.6</v>
      </c>
      <c r="N13682" t="s">
        <v>48</v>
      </c>
    </row>
    <row r="13683" spans="1:14" ht="14.25" customHeight="1" x14ac:dyDescent="0.3">
      <c r="A13683" t="s">
        <v>12901</v>
      </c>
      <c r="B13683" t="s">
        <v>19</v>
      </c>
      <c r="C13683" t="s">
        <v>26</v>
      </c>
      <c r="D13683">
        <v>162.66</v>
      </c>
      <c r="E13683">
        <v>0.39</v>
      </c>
      <c r="F13683">
        <f t="shared" si="426"/>
        <v>63.437400000000004</v>
      </c>
      <c r="G13683">
        <f t="shared" si="427"/>
        <v>99.2226</v>
      </c>
      <c r="H13683">
        <v>1</v>
      </c>
      <c r="I13683" s="17">
        <v>45388</v>
      </c>
      <c r="J13683" s="17">
        <v>45394</v>
      </c>
      <c r="K13683" t="s">
        <v>15</v>
      </c>
      <c r="L13683" t="s">
        <v>27</v>
      </c>
      <c r="M13683">
        <v>16.010000000000002</v>
      </c>
      <c r="N13683" t="s">
        <v>28</v>
      </c>
    </row>
    <row r="13684" spans="1:14" ht="14.25" customHeight="1" x14ac:dyDescent="0.3">
      <c r="A13684" t="s">
        <v>1288</v>
      </c>
      <c r="B13684" t="s">
        <v>41</v>
      </c>
      <c r="C13684" t="s">
        <v>26</v>
      </c>
      <c r="D13684">
        <v>162.88999999999999</v>
      </c>
      <c r="E13684">
        <v>0.16</v>
      </c>
      <c r="F13684">
        <f t="shared" si="426"/>
        <v>26.062399999999997</v>
      </c>
      <c r="G13684">
        <f t="shared" si="427"/>
        <v>136.82759999999999</v>
      </c>
      <c r="H13684">
        <v>1</v>
      </c>
      <c r="I13684" s="17">
        <v>45024</v>
      </c>
      <c r="J13684" s="17">
        <v>45029</v>
      </c>
      <c r="K13684" t="s">
        <v>21</v>
      </c>
      <c r="L13684" t="s">
        <v>16</v>
      </c>
      <c r="M13684">
        <v>36.92</v>
      </c>
      <c r="N13684" t="s">
        <v>23</v>
      </c>
    </row>
    <row r="13685" spans="1:14" ht="14.25" customHeight="1" x14ac:dyDescent="0.3">
      <c r="A13685" t="s">
        <v>4484</v>
      </c>
      <c r="B13685" t="s">
        <v>19</v>
      </c>
      <c r="C13685" t="s">
        <v>14</v>
      </c>
      <c r="D13685">
        <v>163.51</v>
      </c>
      <c r="E13685">
        <v>0.12</v>
      </c>
      <c r="F13685">
        <f t="shared" si="426"/>
        <v>19.621199999999998</v>
      </c>
      <c r="G13685">
        <f t="shared" si="427"/>
        <v>143.8888</v>
      </c>
      <c r="H13685">
        <v>1</v>
      </c>
      <c r="I13685" s="17">
        <v>45274</v>
      </c>
      <c r="J13685" s="17">
        <v>45275</v>
      </c>
      <c r="K13685" t="s">
        <v>15</v>
      </c>
      <c r="L13685" t="s">
        <v>16</v>
      </c>
      <c r="M13685">
        <v>39.97</v>
      </c>
      <c r="N13685" t="s">
        <v>48</v>
      </c>
    </row>
    <row r="13686" spans="1:14" ht="14.25" customHeight="1" x14ac:dyDescent="0.3">
      <c r="A13686" t="s">
        <v>3107</v>
      </c>
      <c r="B13686" t="s">
        <v>13</v>
      </c>
      <c r="C13686" t="s">
        <v>20</v>
      </c>
      <c r="D13686">
        <v>164.58</v>
      </c>
      <c r="E13686">
        <v>0.16</v>
      </c>
      <c r="F13686">
        <f t="shared" si="426"/>
        <v>26.332800000000002</v>
      </c>
      <c r="G13686">
        <f t="shared" si="427"/>
        <v>138.24720000000002</v>
      </c>
      <c r="H13686">
        <v>1</v>
      </c>
      <c r="I13686" s="17">
        <v>45343</v>
      </c>
      <c r="J13686" s="17">
        <v>45349</v>
      </c>
      <c r="K13686" t="s">
        <v>21</v>
      </c>
      <c r="L13686" t="s">
        <v>27</v>
      </c>
      <c r="M13686">
        <v>41.58</v>
      </c>
      <c r="N13686" t="s">
        <v>34</v>
      </c>
    </row>
    <row r="13687" spans="1:14" ht="14.25" customHeight="1" x14ac:dyDescent="0.3">
      <c r="A13687" t="s">
        <v>8170</v>
      </c>
      <c r="B13687" t="s">
        <v>13</v>
      </c>
      <c r="C13687" t="s">
        <v>36</v>
      </c>
      <c r="D13687">
        <v>171.49</v>
      </c>
      <c r="E13687">
        <v>0.42</v>
      </c>
      <c r="F13687">
        <f t="shared" si="426"/>
        <v>72.025800000000004</v>
      </c>
      <c r="G13687">
        <f t="shared" si="427"/>
        <v>99.464200000000005</v>
      </c>
      <c r="H13687">
        <v>1</v>
      </c>
      <c r="I13687" s="17">
        <v>45460</v>
      </c>
      <c r="J13687" s="17">
        <v>45467</v>
      </c>
      <c r="K13687" t="s">
        <v>21</v>
      </c>
      <c r="L13687" t="s">
        <v>27</v>
      </c>
      <c r="M13687">
        <v>27.52</v>
      </c>
      <c r="N13687" t="s">
        <v>17</v>
      </c>
    </row>
    <row r="13688" spans="1:14" ht="14.25" customHeight="1" x14ac:dyDescent="0.3">
      <c r="A13688" t="s">
        <v>886</v>
      </c>
      <c r="B13688" t="s">
        <v>13</v>
      </c>
      <c r="C13688" t="s">
        <v>33</v>
      </c>
      <c r="D13688">
        <v>172.68</v>
      </c>
      <c r="E13688">
        <v>0.39</v>
      </c>
      <c r="F13688">
        <f t="shared" si="426"/>
        <v>67.345200000000006</v>
      </c>
      <c r="G13688">
        <f t="shared" si="427"/>
        <v>105.3348</v>
      </c>
      <c r="H13688">
        <v>1</v>
      </c>
      <c r="I13688" s="17">
        <v>45539</v>
      </c>
      <c r="J13688" s="17">
        <v>45542</v>
      </c>
      <c r="K13688" t="s">
        <v>31</v>
      </c>
      <c r="L13688" t="s">
        <v>27</v>
      </c>
      <c r="M13688">
        <v>42.35</v>
      </c>
      <c r="N13688" t="s">
        <v>23</v>
      </c>
    </row>
    <row r="13689" spans="1:14" ht="14.25" customHeight="1" x14ac:dyDescent="0.3">
      <c r="A13689" t="s">
        <v>9310</v>
      </c>
      <c r="B13689" t="s">
        <v>13</v>
      </c>
      <c r="C13689" t="s">
        <v>36</v>
      </c>
      <c r="D13689">
        <v>174.03</v>
      </c>
      <c r="E13689">
        <v>0.01</v>
      </c>
      <c r="F13689">
        <f t="shared" si="426"/>
        <v>1.7403</v>
      </c>
      <c r="G13689">
        <f t="shared" si="427"/>
        <v>172.28970000000001</v>
      </c>
      <c r="H13689">
        <v>1</v>
      </c>
      <c r="I13689" s="17">
        <v>45436</v>
      </c>
      <c r="J13689" s="17">
        <v>45439</v>
      </c>
      <c r="K13689" t="s">
        <v>21</v>
      </c>
      <c r="L13689" t="s">
        <v>16</v>
      </c>
      <c r="M13689">
        <v>41.35</v>
      </c>
      <c r="N13689" t="s">
        <v>34</v>
      </c>
    </row>
    <row r="13690" spans="1:14" ht="14.25" customHeight="1" x14ac:dyDescent="0.3">
      <c r="A13690" t="s">
        <v>9551</v>
      </c>
      <c r="B13690" t="s">
        <v>13</v>
      </c>
      <c r="C13690" t="s">
        <v>26</v>
      </c>
      <c r="D13690">
        <v>175.21</v>
      </c>
      <c r="E13690">
        <v>0.35</v>
      </c>
      <c r="F13690">
        <f t="shared" si="426"/>
        <v>61.323499999999996</v>
      </c>
      <c r="G13690">
        <f t="shared" si="427"/>
        <v>113.88650000000001</v>
      </c>
      <c r="H13690">
        <v>1</v>
      </c>
      <c r="I13690" s="17">
        <v>45187</v>
      </c>
      <c r="J13690" s="17">
        <v>45194</v>
      </c>
      <c r="K13690" t="s">
        <v>21</v>
      </c>
      <c r="L13690" t="s">
        <v>27</v>
      </c>
      <c r="M13690">
        <v>32.340000000000003</v>
      </c>
      <c r="N13690" t="s">
        <v>23</v>
      </c>
    </row>
    <row r="13691" spans="1:14" ht="14.25" customHeight="1" x14ac:dyDescent="0.3">
      <c r="A13691" t="s">
        <v>14999</v>
      </c>
      <c r="B13691" t="s">
        <v>13</v>
      </c>
      <c r="C13691" t="s">
        <v>36</v>
      </c>
      <c r="D13691">
        <v>178.92</v>
      </c>
      <c r="E13691">
        <v>0.39</v>
      </c>
      <c r="F13691">
        <f t="shared" si="426"/>
        <v>69.778800000000004</v>
      </c>
      <c r="G13691">
        <f t="shared" si="427"/>
        <v>109.14119999999998</v>
      </c>
      <c r="H13691">
        <v>1</v>
      </c>
      <c r="I13691" s="17">
        <v>45469</v>
      </c>
      <c r="J13691" s="17">
        <v>45473</v>
      </c>
      <c r="K13691" t="s">
        <v>15</v>
      </c>
      <c r="L13691" t="s">
        <v>22</v>
      </c>
      <c r="M13691">
        <v>36.200000000000003</v>
      </c>
      <c r="N13691" t="s">
        <v>34</v>
      </c>
    </row>
    <row r="13692" spans="1:14" ht="14.25" customHeight="1" x14ac:dyDescent="0.3">
      <c r="A13692" t="s">
        <v>2607</v>
      </c>
      <c r="B13692" t="s">
        <v>25</v>
      </c>
      <c r="C13692" t="s">
        <v>26</v>
      </c>
      <c r="D13692">
        <v>180.39</v>
      </c>
      <c r="E13692">
        <v>0.03</v>
      </c>
      <c r="F13692">
        <f t="shared" si="426"/>
        <v>5.4116999999999997</v>
      </c>
      <c r="G13692">
        <f t="shared" si="427"/>
        <v>174.97829999999999</v>
      </c>
      <c r="H13692">
        <v>1</v>
      </c>
      <c r="I13692" s="17">
        <v>45352</v>
      </c>
      <c r="J13692" s="17">
        <v>45359</v>
      </c>
      <c r="K13692" t="s">
        <v>15</v>
      </c>
      <c r="L13692" t="s">
        <v>16</v>
      </c>
      <c r="M13692">
        <v>19.670000000000002</v>
      </c>
      <c r="N13692" t="s">
        <v>28</v>
      </c>
    </row>
    <row r="13693" spans="1:14" ht="14.25" customHeight="1" x14ac:dyDescent="0.3">
      <c r="A13693" t="s">
        <v>4476</v>
      </c>
      <c r="B13693" t="s">
        <v>19</v>
      </c>
      <c r="C13693" t="s">
        <v>36</v>
      </c>
      <c r="D13693">
        <v>185.08</v>
      </c>
      <c r="E13693">
        <v>0.22</v>
      </c>
      <c r="F13693">
        <f t="shared" si="426"/>
        <v>40.717600000000004</v>
      </c>
      <c r="G13693">
        <f t="shared" si="427"/>
        <v>144.36240000000001</v>
      </c>
      <c r="H13693">
        <v>1</v>
      </c>
      <c r="I13693" s="17">
        <v>44930</v>
      </c>
      <c r="J13693" s="17">
        <v>44935</v>
      </c>
      <c r="K13693" t="s">
        <v>31</v>
      </c>
      <c r="L13693" t="s">
        <v>16</v>
      </c>
      <c r="M13693">
        <v>13.09</v>
      </c>
      <c r="N13693" t="s">
        <v>39</v>
      </c>
    </row>
    <row r="13694" spans="1:14" ht="14.25" customHeight="1" x14ac:dyDescent="0.3">
      <c r="A13694" t="s">
        <v>7434</v>
      </c>
      <c r="B13694" t="s">
        <v>41</v>
      </c>
      <c r="C13694" t="s">
        <v>14</v>
      </c>
      <c r="D13694">
        <v>186.39</v>
      </c>
      <c r="E13694">
        <v>0.11</v>
      </c>
      <c r="F13694">
        <f t="shared" si="426"/>
        <v>20.5029</v>
      </c>
      <c r="G13694">
        <f t="shared" si="427"/>
        <v>165.88709999999998</v>
      </c>
      <c r="H13694">
        <v>1</v>
      </c>
      <c r="I13694" s="17">
        <v>45440</v>
      </c>
      <c r="J13694" s="17">
        <v>45445</v>
      </c>
      <c r="K13694" t="s">
        <v>31</v>
      </c>
      <c r="L13694" t="s">
        <v>27</v>
      </c>
      <c r="M13694">
        <v>47.96</v>
      </c>
      <c r="N13694" t="s">
        <v>28</v>
      </c>
    </row>
    <row r="13695" spans="1:14" ht="14.25" customHeight="1" x14ac:dyDescent="0.3">
      <c r="A13695" t="s">
        <v>1698</v>
      </c>
      <c r="B13695" t="s">
        <v>41</v>
      </c>
      <c r="C13695" t="s">
        <v>20</v>
      </c>
      <c r="D13695">
        <v>190.17</v>
      </c>
      <c r="E13695">
        <v>0.27</v>
      </c>
      <c r="F13695">
        <f t="shared" si="426"/>
        <v>51.3459</v>
      </c>
      <c r="G13695">
        <f t="shared" si="427"/>
        <v>138.82409999999999</v>
      </c>
      <c r="H13695">
        <v>1</v>
      </c>
      <c r="I13695" s="17">
        <v>45520</v>
      </c>
      <c r="J13695" s="17">
        <v>45521</v>
      </c>
      <c r="K13695" t="s">
        <v>31</v>
      </c>
      <c r="L13695" t="s">
        <v>16</v>
      </c>
      <c r="M13695">
        <v>20.63</v>
      </c>
      <c r="N13695" t="s">
        <v>23</v>
      </c>
    </row>
    <row r="13696" spans="1:14" ht="14.25" customHeight="1" x14ac:dyDescent="0.3">
      <c r="A13696" t="s">
        <v>10273</v>
      </c>
      <c r="B13696" t="s">
        <v>25</v>
      </c>
      <c r="C13696" t="s">
        <v>14</v>
      </c>
      <c r="D13696">
        <v>190.81</v>
      </c>
      <c r="E13696">
        <v>0.12</v>
      </c>
      <c r="F13696">
        <f t="shared" si="426"/>
        <v>22.897199999999998</v>
      </c>
      <c r="G13696">
        <f t="shared" si="427"/>
        <v>167.9128</v>
      </c>
      <c r="H13696">
        <v>1</v>
      </c>
      <c r="I13696" s="17">
        <v>45292</v>
      </c>
      <c r="J13696" s="17">
        <v>45297</v>
      </c>
      <c r="K13696" t="s">
        <v>21</v>
      </c>
      <c r="L13696" t="s">
        <v>27</v>
      </c>
      <c r="M13696">
        <v>28.34</v>
      </c>
      <c r="N13696" t="s">
        <v>39</v>
      </c>
    </row>
    <row r="13697" spans="1:14" ht="14.25" customHeight="1" x14ac:dyDescent="0.3">
      <c r="A13697" t="s">
        <v>1795</v>
      </c>
      <c r="B13697" t="s">
        <v>13</v>
      </c>
      <c r="C13697" t="s">
        <v>33</v>
      </c>
      <c r="D13697">
        <v>191.28</v>
      </c>
      <c r="E13697">
        <v>0.22</v>
      </c>
      <c r="F13697">
        <f t="shared" si="426"/>
        <v>42.081600000000002</v>
      </c>
      <c r="G13697">
        <f t="shared" si="427"/>
        <v>149.19839999999999</v>
      </c>
      <c r="H13697">
        <v>1</v>
      </c>
      <c r="I13697" s="17">
        <v>45490</v>
      </c>
      <c r="J13697" s="17">
        <v>45491</v>
      </c>
      <c r="K13697" t="s">
        <v>31</v>
      </c>
      <c r="L13697" t="s">
        <v>27</v>
      </c>
      <c r="M13697">
        <v>40.94</v>
      </c>
      <c r="N13697" t="s">
        <v>34</v>
      </c>
    </row>
    <row r="13698" spans="1:14" ht="14.25" customHeight="1" x14ac:dyDescent="0.3">
      <c r="A13698" t="s">
        <v>4925</v>
      </c>
      <c r="B13698" t="s">
        <v>19</v>
      </c>
      <c r="C13698" t="s">
        <v>26</v>
      </c>
      <c r="D13698">
        <v>193.09</v>
      </c>
      <c r="E13698">
        <v>0.11</v>
      </c>
      <c r="F13698">
        <f t="shared" ref="F13698:F13761" si="428">D13698*E13698</f>
        <v>21.239900000000002</v>
      </c>
      <c r="G13698">
        <f t="shared" ref="G13698:G13761" si="429">D13698-F13698</f>
        <v>171.8501</v>
      </c>
      <c r="H13698">
        <v>1</v>
      </c>
      <c r="I13698" s="17">
        <v>44990</v>
      </c>
      <c r="J13698" s="17">
        <v>44994</v>
      </c>
      <c r="K13698" t="s">
        <v>31</v>
      </c>
      <c r="L13698" t="s">
        <v>16</v>
      </c>
      <c r="M13698">
        <v>57.34</v>
      </c>
      <c r="N13698" t="s">
        <v>17</v>
      </c>
    </row>
    <row r="13699" spans="1:14" ht="14.25" customHeight="1" x14ac:dyDescent="0.3">
      <c r="A13699" t="s">
        <v>11539</v>
      </c>
      <c r="B13699" t="s">
        <v>13</v>
      </c>
      <c r="C13699" t="s">
        <v>20</v>
      </c>
      <c r="D13699">
        <v>195.62</v>
      </c>
      <c r="E13699">
        <v>0.22</v>
      </c>
      <c r="F13699">
        <f t="shared" si="428"/>
        <v>43.0364</v>
      </c>
      <c r="G13699">
        <f t="shared" si="429"/>
        <v>152.58359999999999</v>
      </c>
      <c r="H13699">
        <v>1</v>
      </c>
      <c r="I13699" s="17">
        <v>45052</v>
      </c>
      <c r="J13699" s="17">
        <v>45057</v>
      </c>
      <c r="K13699" t="s">
        <v>15</v>
      </c>
      <c r="L13699" t="s">
        <v>22</v>
      </c>
      <c r="M13699">
        <v>21.28</v>
      </c>
      <c r="N13699" t="s">
        <v>17</v>
      </c>
    </row>
    <row r="13700" spans="1:14" ht="14.25" customHeight="1" x14ac:dyDescent="0.3">
      <c r="A13700" t="s">
        <v>4900</v>
      </c>
      <c r="B13700" t="s">
        <v>13</v>
      </c>
      <c r="C13700" t="s">
        <v>20</v>
      </c>
      <c r="D13700">
        <v>196.93</v>
      </c>
      <c r="E13700">
        <v>0.42</v>
      </c>
      <c r="F13700">
        <f t="shared" si="428"/>
        <v>82.710599999999999</v>
      </c>
      <c r="G13700">
        <f t="shared" si="429"/>
        <v>114.21940000000001</v>
      </c>
      <c r="H13700">
        <v>1</v>
      </c>
      <c r="I13700" s="17">
        <v>44959</v>
      </c>
      <c r="J13700" s="17">
        <v>44963</v>
      </c>
      <c r="K13700" t="s">
        <v>15</v>
      </c>
      <c r="L13700" t="s">
        <v>16</v>
      </c>
      <c r="M13700">
        <v>10.53</v>
      </c>
      <c r="N13700" t="s">
        <v>39</v>
      </c>
    </row>
    <row r="13701" spans="1:14" ht="14.25" customHeight="1" x14ac:dyDescent="0.3">
      <c r="A13701" t="s">
        <v>5685</v>
      </c>
      <c r="B13701" t="s">
        <v>19</v>
      </c>
      <c r="C13701" t="s">
        <v>14</v>
      </c>
      <c r="D13701">
        <v>199.75</v>
      </c>
      <c r="E13701">
        <v>0.36</v>
      </c>
      <c r="F13701">
        <f t="shared" si="428"/>
        <v>71.91</v>
      </c>
      <c r="G13701">
        <f t="shared" si="429"/>
        <v>127.84</v>
      </c>
      <c r="H13701">
        <v>1</v>
      </c>
      <c r="I13701" s="17">
        <v>44956</v>
      </c>
      <c r="J13701" s="17">
        <v>44962</v>
      </c>
      <c r="K13701" t="s">
        <v>21</v>
      </c>
      <c r="L13701" t="s">
        <v>16</v>
      </c>
      <c r="M13701">
        <v>35.44</v>
      </c>
      <c r="N13701" t="s">
        <v>23</v>
      </c>
    </row>
    <row r="13702" spans="1:14" ht="14.25" customHeight="1" x14ac:dyDescent="0.3">
      <c r="A13702" t="s">
        <v>14239</v>
      </c>
      <c r="B13702" t="s">
        <v>41</v>
      </c>
      <c r="C13702" t="s">
        <v>36</v>
      </c>
      <c r="D13702">
        <v>203.02</v>
      </c>
      <c r="E13702">
        <v>0.16</v>
      </c>
      <c r="F13702">
        <f t="shared" si="428"/>
        <v>32.483200000000004</v>
      </c>
      <c r="G13702">
        <f t="shared" si="429"/>
        <v>170.5368</v>
      </c>
      <c r="H13702">
        <v>1</v>
      </c>
      <c r="I13702" s="17">
        <v>45344</v>
      </c>
      <c r="J13702" s="17">
        <v>45345</v>
      </c>
      <c r="K13702" t="s">
        <v>21</v>
      </c>
      <c r="L13702" t="s">
        <v>27</v>
      </c>
      <c r="M13702">
        <v>15.51</v>
      </c>
      <c r="N13702" t="s">
        <v>17</v>
      </c>
    </row>
    <row r="13703" spans="1:14" ht="14.25" customHeight="1" x14ac:dyDescent="0.3">
      <c r="A13703" t="s">
        <v>1395</v>
      </c>
      <c r="B13703" t="s">
        <v>25</v>
      </c>
      <c r="C13703" t="s">
        <v>26</v>
      </c>
      <c r="D13703">
        <v>209.59</v>
      </c>
      <c r="E13703">
        <v>0.05</v>
      </c>
      <c r="F13703">
        <f t="shared" si="428"/>
        <v>10.479500000000002</v>
      </c>
      <c r="G13703">
        <f t="shared" si="429"/>
        <v>199.1105</v>
      </c>
      <c r="H13703">
        <v>1</v>
      </c>
      <c r="I13703" s="17">
        <v>45132</v>
      </c>
      <c r="J13703" s="17">
        <v>45139</v>
      </c>
      <c r="K13703" t="s">
        <v>31</v>
      </c>
      <c r="L13703" t="s">
        <v>16</v>
      </c>
      <c r="M13703">
        <v>28.3</v>
      </c>
      <c r="N13703" t="s">
        <v>17</v>
      </c>
    </row>
    <row r="13704" spans="1:14" ht="14.25" customHeight="1" x14ac:dyDescent="0.3">
      <c r="A13704" t="s">
        <v>13468</v>
      </c>
      <c r="B13704" t="s">
        <v>13</v>
      </c>
      <c r="C13704" t="s">
        <v>36</v>
      </c>
      <c r="D13704">
        <v>209.98</v>
      </c>
      <c r="E13704">
        <v>0.16</v>
      </c>
      <c r="F13704">
        <f t="shared" si="428"/>
        <v>33.596800000000002</v>
      </c>
      <c r="G13704">
        <f t="shared" si="429"/>
        <v>176.38319999999999</v>
      </c>
      <c r="H13704">
        <v>1</v>
      </c>
      <c r="I13704" s="17">
        <v>45172</v>
      </c>
      <c r="J13704" s="17">
        <v>45174</v>
      </c>
      <c r="K13704" t="s">
        <v>21</v>
      </c>
      <c r="L13704" t="s">
        <v>16</v>
      </c>
      <c r="M13704">
        <v>41.17</v>
      </c>
      <c r="N13704" t="s">
        <v>39</v>
      </c>
    </row>
    <row r="13705" spans="1:14" ht="14.25" customHeight="1" x14ac:dyDescent="0.3">
      <c r="A13705" t="s">
        <v>11131</v>
      </c>
      <c r="B13705" t="s">
        <v>41</v>
      </c>
      <c r="C13705" t="s">
        <v>33</v>
      </c>
      <c r="D13705">
        <v>217.04</v>
      </c>
      <c r="E13705">
        <v>0.25</v>
      </c>
      <c r="F13705">
        <f t="shared" si="428"/>
        <v>54.26</v>
      </c>
      <c r="G13705">
        <f t="shared" si="429"/>
        <v>162.78</v>
      </c>
      <c r="H13705">
        <v>1</v>
      </c>
      <c r="I13705" s="17">
        <v>45092</v>
      </c>
      <c r="J13705" s="17">
        <v>45093</v>
      </c>
      <c r="K13705" t="s">
        <v>21</v>
      </c>
      <c r="L13705" t="s">
        <v>27</v>
      </c>
      <c r="M13705">
        <v>36.08</v>
      </c>
      <c r="N13705" t="s">
        <v>39</v>
      </c>
    </row>
    <row r="13706" spans="1:14" ht="14.25" customHeight="1" x14ac:dyDescent="0.3">
      <c r="A13706" t="s">
        <v>11846</v>
      </c>
      <c r="B13706" t="s">
        <v>41</v>
      </c>
      <c r="C13706" t="s">
        <v>33</v>
      </c>
      <c r="D13706">
        <v>222.28</v>
      </c>
      <c r="E13706">
        <v>0.15</v>
      </c>
      <c r="F13706">
        <f t="shared" si="428"/>
        <v>33.341999999999999</v>
      </c>
      <c r="G13706">
        <f t="shared" si="429"/>
        <v>188.93799999999999</v>
      </c>
      <c r="H13706">
        <v>1</v>
      </c>
      <c r="I13706" s="17">
        <v>45558</v>
      </c>
      <c r="J13706" s="17">
        <v>45563</v>
      </c>
      <c r="K13706" t="s">
        <v>15</v>
      </c>
      <c r="L13706" t="s">
        <v>22</v>
      </c>
      <c r="M13706">
        <v>14.67</v>
      </c>
      <c r="N13706" t="s">
        <v>28</v>
      </c>
    </row>
    <row r="13707" spans="1:14" ht="14.25" customHeight="1" x14ac:dyDescent="0.3">
      <c r="A13707" t="s">
        <v>6390</v>
      </c>
      <c r="B13707" t="s">
        <v>13</v>
      </c>
      <c r="C13707" t="s">
        <v>33</v>
      </c>
      <c r="D13707">
        <v>223.54</v>
      </c>
      <c r="E13707">
        <v>0.06</v>
      </c>
      <c r="F13707">
        <f t="shared" si="428"/>
        <v>13.4124</v>
      </c>
      <c r="G13707">
        <f t="shared" si="429"/>
        <v>210.1276</v>
      </c>
      <c r="H13707">
        <v>1</v>
      </c>
      <c r="I13707" s="17">
        <v>45271</v>
      </c>
      <c r="J13707" s="17">
        <v>45274</v>
      </c>
      <c r="K13707" t="s">
        <v>31</v>
      </c>
      <c r="L13707" t="s">
        <v>22</v>
      </c>
      <c r="M13707">
        <v>27.77</v>
      </c>
      <c r="N13707" t="s">
        <v>34</v>
      </c>
    </row>
    <row r="13708" spans="1:14" ht="14.25" customHeight="1" x14ac:dyDescent="0.3">
      <c r="A13708" t="s">
        <v>4393</v>
      </c>
      <c r="B13708" t="s">
        <v>41</v>
      </c>
      <c r="C13708" t="s">
        <v>20</v>
      </c>
      <c r="D13708">
        <v>226.77</v>
      </c>
      <c r="E13708">
        <v>0.26</v>
      </c>
      <c r="F13708">
        <f t="shared" si="428"/>
        <v>58.960200000000007</v>
      </c>
      <c r="G13708">
        <f t="shared" si="429"/>
        <v>167.8098</v>
      </c>
      <c r="H13708">
        <v>1</v>
      </c>
      <c r="I13708" s="17">
        <v>45469</v>
      </c>
      <c r="J13708" s="17">
        <v>45470</v>
      </c>
      <c r="K13708" t="s">
        <v>31</v>
      </c>
      <c r="L13708" t="s">
        <v>27</v>
      </c>
      <c r="M13708">
        <v>29</v>
      </c>
      <c r="N13708" t="s">
        <v>17</v>
      </c>
    </row>
    <row r="13709" spans="1:14" ht="14.25" customHeight="1" x14ac:dyDescent="0.3">
      <c r="A13709" t="s">
        <v>9109</v>
      </c>
      <c r="B13709" t="s">
        <v>19</v>
      </c>
      <c r="C13709" t="s">
        <v>33</v>
      </c>
      <c r="D13709">
        <v>230.48</v>
      </c>
      <c r="E13709">
        <v>0.04</v>
      </c>
      <c r="F13709">
        <f t="shared" si="428"/>
        <v>9.219199999999999</v>
      </c>
      <c r="G13709">
        <f t="shared" si="429"/>
        <v>221.26079999999999</v>
      </c>
      <c r="H13709">
        <v>1</v>
      </c>
      <c r="I13709" s="17">
        <v>45467</v>
      </c>
      <c r="J13709" s="17">
        <v>45473</v>
      </c>
      <c r="K13709" t="s">
        <v>31</v>
      </c>
      <c r="L13709" t="s">
        <v>16</v>
      </c>
      <c r="M13709">
        <v>48.18</v>
      </c>
      <c r="N13709" t="s">
        <v>28</v>
      </c>
    </row>
    <row r="13710" spans="1:14" ht="14.25" customHeight="1" x14ac:dyDescent="0.3">
      <c r="A13710" t="s">
        <v>5656</v>
      </c>
      <c r="B13710" t="s">
        <v>13</v>
      </c>
      <c r="C13710" t="s">
        <v>20</v>
      </c>
      <c r="D13710">
        <v>231.62</v>
      </c>
      <c r="E13710">
        <v>0.34</v>
      </c>
      <c r="F13710">
        <f t="shared" si="428"/>
        <v>78.750800000000012</v>
      </c>
      <c r="G13710">
        <f t="shared" si="429"/>
        <v>152.86919999999998</v>
      </c>
      <c r="H13710">
        <v>1</v>
      </c>
      <c r="I13710" s="17">
        <v>45140</v>
      </c>
      <c r="J13710" s="17">
        <v>45142</v>
      </c>
      <c r="K13710" t="s">
        <v>31</v>
      </c>
      <c r="L13710" t="s">
        <v>16</v>
      </c>
      <c r="M13710">
        <v>35.46</v>
      </c>
      <c r="N13710" t="s">
        <v>23</v>
      </c>
    </row>
    <row r="13711" spans="1:14" ht="14.25" customHeight="1" x14ac:dyDescent="0.3">
      <c r="A13711" t="s">
        <v>5099</v>
      </c>
      <c r="B13711" t="s">
        <v>13</v>
      </c>
      <c r="C13711" t="s">
        <v>26</v>
      </c>
      <c r="D13711">
        <v>231.79</v>
      </c>
      <c r="E13711">
        <v>0.47</v>
      </c>
      <c r="F13711">
        <f t="shared" si="428"/>
        <v>108.94129999999998</v>
      </c>
      <c r="G13711">
        <f t="shared" si="429"/>
        <v>122.84870000000001</v>
      </c>
      <c r="H13711">
        <v>1</v>
      </c>
      <c r="I13711" s="17">
        <v>45189</v>
      </c>
      <c r="J13711" s="17">
        <v>45196</v>
      </c>
      <c r="K13711" t="s">
        <v>31</v>
      </c>
      <c r="L13711" t="s">
        <v>22</v>
      </c>
      <c r="M13711">
        <v>14.25</v>
      </c>
      <c r="N13711" t="s">
        <v>34</v>
      </c>
    </row>
    <row r="13712" spans="1:14" ht="14.25" customHeight="1" x14ac:dyDescent="0.3">
      <c r="A13712" t="s">
        <v>8374</v>
      </c>
      <c r="B13712" t="s">
        <v>13</v>
      </c>
      <c r="C13712" t="s">
        <v>14</v>
      </c>
      <c r="D13712">
        <v>234.27</v>
      </c>
      <c r="E13712">
        <v>0.21</v>
      </c>
      <c r="F13712">
        <f t="shared" si="428"/>
        <v>49.1967</v>
      </c>
      <c r="G13712">
        <f t="shared" si="429"/>
        <v>185.07330000000002</v>
      </c>
      <c r="H13712">
        <v>1</v>
      </c>
      <c r="I13712" s="17">
        <v>45119</v>
      </c>
      <c r="J13712" s="17">
        <v>45124</v>
      </c>
      <c r="K13712" t="s">
        <v>31</v>
      </c>
      <c r="L13712" t="s">
        <v>16</v>
      </c>
      <c r="M13712">
        <v>29.06</v>
      </c>
      <c r="N13712" t="s">
        <v>28</v>
      </c>
    </row>
    <row r="13713" spans="1:14" ht="14.25" customHeight="1" x14ac:dyDescent="0.3">
      <c r="A13713" t="s">
        <v>14413</v>
      </c>
      <c r="B13713" t="s">
        <v>13</v>
      </c>
      <c r="C13713" t="s">
        <v>36</v>
      </c>
      <c r="D13713">
        <v>235.02</v>
      </c>
      <c r="E13713">
        <v>0.25</v>
      </c>
      <c r="F13713">
        <f t="shared" si="428"/>
        <v>58.755000000000003</v>
      </c>
      <c r="G13713">
        <f t="shared" si="429"/>
        <v>176.26500000000001</v>
      </c>
      <c r="H13713">
        <v>1</v>
      </c>
      <c r="I13713" s="17">
        <v>45190</v>
      </c>
      <c r="J13713" s="17">
        <v>45192</v>
      </c>
      <c r="K13713" t="s">
        <v>31</v>
      </c>
      <c r="L13713" t="s">
        <v>22</v>
      </c>
      <c r="M13713">
        <v>57.08</v>
      </c>
      <c r="N13713" t="s">
        <v>23</v>
      </c>
    </row>
    <row r="13714" spans="1:14" ht="14.25" customHeight="1" x14ac:dyDescent="0.3">
      <c r="A13714" t="s">
        <v>5026</v>
      </c>
      <c r="B13714" t="s">
        <v>25</v>
      </c>
      <c r="C13714" t="s">
        <v>20</v>
      </c>
      <c r="D13714">
        <v>241.36</v>
      </c>
      <c r="E13714">
        <v>0.08</v>
      </c>
      <c r="F13714">
        <f t="shared" si="428"/>
        <v>19.308800000000002</v>
      </c>
      <c r="G13714">
        <f t="shared" si="429"/>
        <v>222.05120000000002</v>
      </c>
      <c r="H13714">
        <v>1</v>
      </c>
      <c r="I13714" s="17">
        <v>45206</v>
      </c>
      <c r="J13714" s="17">
        <v>45208</v>
      </c>
      <c r="K13714" t="s">
        <v>31</v>
      </c>
      <c r="L13714" t="s">
        <v>16</v>
      </c>
      <c r="M13714">
        <v>40.119999999999997</v>
      </c>
      <c r="N13714" t="s">
        <v>23</v>
      </c>
    </row>
    <row r="13715" spans="1:14" ht="14.25" customHeight="1" x14ac:dyDescent="0.3">
      <c r="A13715" t="s">
        <v>509</v>
      </c>
      <c r="B13715" t="s">
        <v>25</v>
      </c>
      <c r="C13715" t="s">
        <v>14</v>
      </c>
      <c r="D13715">
        <v>242.39</v>
      </c>
      <c r="E13715">
        <v>0.37</v>
      </c>
      <c r="F13715">
        <f t="shared" si="428"/>
        <v>89.684299999999993</v>
      </c>
      <c r="G13715">
        <f t="shared" si="429"/>
        <v>152.70569999999998</v>
      </c>
      <c r="H13715">
        <v>1</v>
      </c>
      <c r="I13715" s="17">
        <v>45200</v>
      </c>
      <c r="J13715" s="17">
        <v>45205</v>
      </c>
      <c r="K13715" t="s">
        <v>21</v>
      </c>
      <c r="L13715" t="s">
        <v>16</v>
      </c>
      <c r="M13715">
        <v>57.92</v>
      </c>
      <c r="N13715" t="s">
        <v>48</v>
      </c>
    </row>
    <row r="13716" spans="1:14" ht="14.25" customHeight="1" x14ac:dyDescent="0.3">
      <c r="A13716" t="s">
        <v>4176</v>
      </c>
      <c r="B13716" t="s">
        <v>13</v>
      </c>
      <c r="C13716" t="s">
        <v>20</v>
      </c>
      <c r="D13716">
        <v>254.39</v>
      </c>
      <c r="E13716">
        <v>0.48</v>
      </c>
      <c r="F13716">
        <f t="shared" si="428"/>
        <v>122.10719999999999</v>
      </c>
      <c r="G13716">
        <f t="shared" si="429"/>
        <v>132.28280000000001</v>
      </c>
      <c r="H13716">
        <v>1</v>
      </c>
      <c r="I13716" s="17">
        <v>44937</v>
      </c>
      <c r="J13716" s="17">
        <v>44940</v>
      </c>
      <c r="K13716" t="s">
        <v>21</v>
      </c>
      <c r="L13716" t="s">
        <v>22</v>
      </c>
      <c r="M13716">
        <v>16.32</v>
      </c>
      <c r="N13716" t="s">
        <v>34</v>
      </c>
    </row>
    <row r="13717" spans="1:14" ht="14.25" customHeight="1" x14ac:dyDescent="0.3">
      <c r="A13717" t="s">
        <v>2011</v>
      </c>
      <c r="B13717" t="s">
        <v>13</v>
      </c>
      <c r="C13717" t="s">
        <v>14</v>
      </c>
      <c r="D13717">
        <v>254.97</v>
      </c>
      <c r="E13717">
        <v>0.32</v>
      </c>
      <c r="F13717">
        <f t="shared" si="428"/>
        <v>81.590400000000002</v>
      </c>
      <c r="G13717">
        <f t="shared" si="429"/>
        <v>173.37959999999998</v>
      </c>
      <c r="H13717">
        <v>1</v>
      </c>
      <c r="I13717" s="17">
        <v>45164</v>
      </c>
      <c r="J13717" s="17">
        <v>45170</v>
      </c>
      <c r="K13717" t="s">
        <v>31</v>
      </c>
      <c r="L13717" t="s">
        <v>16</v>
      </c>
      <c r="M13717">
        <v>65.97</v>
      </c>
      <c r="N13717" t="s">
        <v>28</v>
      </c>
    </row>
    <row r="13718" spans="1:14" ht="14.25" customHeight="1" x14ac:dyDescent="0.3">
      <c r="A13718" t="s">
        <v>4060</v>
      </c>
      <c r="B13718" t="s">
        <v>25</v>
      </c>
      <c r="C13718" t="s">
        <v>26</v>
      </c>
      <c r="D13718">
        <v>256.41000000000003</v>
      </c>
      <c r="E13718">
        <v>0.28999999999999998</v>
      </c>
      <c r="F13718">
        <f t="shared" si="428"/>
        <v>74.358900000000006</v>
      </c>
      <c r="G13718">
        <f t="shared" si="429"/>
        <v>182.05110000000002</v>
      </c>
      <c r="H13718">
        <v>1</v>
      </c>
      <c r="I13718" s="17">
        <v>45605</v>
      </c>
      <c r="J13718" s="17">
        <v>45611</v>
      </c>
      <c r="K13718" t="s">
        <v>15</v>
      </c>
      <c r="L13718" t="s">
        <v>22</v>
      </c>
      <c r="M13718">
        <v>69.22</v>
      </c>
      <c r="N13718" t="s">
        <v>17</v>
      </c>
    </row>
    <row r="13719" spans="1:14" ht="14.25" customHeight="1" x14ac:dyDescent="0.3">
      <c r="A13719" t="s">
        <v>8233</v>
      </c>
      <c r="B13719" t="s">
        <v>19</v>
      </c>
      <c r="C13719" t="s">
        <v>33</v>
      </c>
      <c r="D13719">
        <v>258.39999999999998</v>
      </c>
      <c r="E13719">
        <v>0.06</v>
      </c>
      <c r="F13719">
        <f t="shared" si="428"/>
        <v>15.503999999999998</v>
      </c>
      <c r="G13719">
        <f t="shared" si="429"/>
        <v>242.89599999999999</v>
      </c>
      <c r="H13719">
        <v>1</v>
      </c>
      <c r="I13719" s="17">
        <v>45445</v>
      </c>
      <c r="J13719" s="17">
        <v>45450</v>
      </c>
      <c r="K13719" t="s">
        <v>21</v>
      </c>
      <c r="L13719" t="s">
        <v>16</v>
      </c>
      <c r="M13719">
        <v>68.92</v>
      </c>
      <c r="N13719" t="s">
        <v>17</v>
      </c>
    </row>
    <row r="13720" spans="1:14" ht="14.25" customHeight="1" x14ac:dyDescent="0.3">
      <c r="A13720" t="s">
        <v>13167</v>
      </c>
      <c r="B13720" t="s">
        <v>25</v>
      </c>
      <c r="C13720" t="s">
        <v>36</v>
      </c>
      <c r="D13720">
        <v>260.83</v>
      </c>
      <c r="E13720">
        <v>0.24</v>
      </c>
      <c r="F13720">
        <f t="shared" si="428"/>
        <v>62.599199999999996</v>
      </c>
      <c r="G13720">
        <f t="shared" si="429"/>
        <v>198.23079999999999</v>
      </c>
      <c r="H13720">
        <v>1</v>
      </c>
      <c r="I13720" s="17">
        <v>45138</v>
      </c>
      <c r="J13720" s="17">
        <v>45145</v>
      </c>
      <c r="K13720" t="s">
        <v>15</v>
      </c>
      <c r="L13720" t="s">
        <v>27</v>
      </c>
      <c r="M13720">
        <v>56.88</v>
      </c>
      <c r="N13720" t="s">
        <v>23</v>
      </c>
    </row>
    <row r="13721" spans="1:14" ht="14.25" customHeight="1" x14ac:dyDescent="0.3">
      <c r="A13721" t="s">
        <v>12621</v>
      </c>
      <c r="B13721" t="s">
        <v>19</v>
      </c>
      <c r="C13721" t="s">
        <v>14</v>
      </c>
      <c r="D13721">
        <v>261.13</v>
      </c>
      <c r="E13721">
        <v>0.4</v>
      </c>
      <c r="F13721">
        <f t="shared" si="428"/>
        <v>104.452</v>
      </c>
      <c r="G13721">
        <f t="shared" si="429"/>
        <v>156.678</v>
      </c>
      <c r="H13721">
        <v>1</v>
      </c>
      <c r="I13721" s="17">
        <v>45191</v>
      </c>
      <c r="J13721" s="17">
        <v>45197</v>
      </c>
      <c r="K13721" t="s">
        <v>31</v>
      </c>
      <c r="L13721" t="s">
        <v>22</v>
      </c>
      <c r="M13721">
        <v>51.86</v>
      </c>
      <c r="N13721" t="s">
        <v>39</v>
      </c>
    </row>
    <row r="13722" spans="1:14" ht="14.25" customHeight="1" x14ac:dyDescent="0.3">
      <c r="A13722" t="s">
        <v>6666</v>
      </c>
      <c r="B13722" t="s">
        <v>25</v>
      </c>
      <c r="C13722" t="s">
        <v>20</v>
      </c>
      <c r="D13722">
        <v>268.10000000000002</v>
      </c>
      <c r="E13722">
        <v>0.05</v>
      </c>
      <c r="F13722">
        <f t="shared" si="428"/>
        <v>13.405000000000001</v>
      </c>
      <c r="G13722">
        <f t="shared" si="429"/>
        <v>254.69500000000002</v>
      </c>
      <c r="H13722">
        <v>1</v>
      </c>
      <c r="I13722" s="17">
        <v>45031</v>
      </c>
      <c r="J13722" s="17">
        <v>45036</v>
      </c>
      <c r="K13722" t="s">
        <v>21</v>
      </c>
      <c r="L13722" t="s">
        <v>16</v>
      </c>
      <c r="M13722">
        <v>78.33</v>
      </c>
      <c r="N13722" t="s">
        <v>39</v>
      </c>
    </row>
    <row r="13723" spans="1:14" ht="14.25" customHeight="1" x14ac:dyDescent="0.3">
      <c r="A13723" t="s">
        <v>13051</v>
      </c>
      <c r="B13723" t="s">
        <v>41</v>
      </c>
      <c r="C13723" t="s">
        <v>26</v>
      </c>
      <c r="D13723">
        <v>271.19</v>
      </c>
      <c r="E13723">
        <v>0.13</v>
      </c>
      <c r="F13723">
        <f t="shared" si="428"/>
        <v>35.2547</v>
      </c>
      <c r="G13723">
        <f t="shared" si="429"/>
        <v>235.93529999999998</v>
      </c>
      <c r="H13723">
        <v>1</v>
      </c>
      <c r="I13723" s="17">
        <v>45553</v>
      </c>
      <c r="J13723" s="17">
        <v>45559</v>
      </c>
      <c r="K13723" t="s">
        <v>15</v>
      </c>
      <c r="L13723" t="s">
        <v>27</v>
      </c>
      <c r="M13723">
        <v>28.88</v>
      </c>
      <c r="N13723" t="s">
        <v>34</v>
      </c>
    </row>
    <row r="13724" spans="1:14" ht="14.25" customHeight="1" x14ac:dyDescent="0.3">
      <c r="A13724" t="s">
        <v>1119</v>
      </c>
      <c r="B13724" t="s">
        <v>25</v>
      </c>
      <c r="C13724" t="s">
        <v>33</v>
      </c>
      <c r="D13724">
        <v>282.68</v>
      </c>
      <c r="E13724">
        <v>0.06</v>
      </c>
      <c r="F13724">
        <f t="shared" si="428"/>
        <v>16.960799999999999</v>
      </c>
      <c r="G13724">
        <f t="shared" si="429"/>
        <v>265.7192</v>
      </c>
      <c r="H13724">
        <v>1</v>
      </c>
      <c r="I13724" s="17">
        <v>45400</v>
      </c>
      <c r="J13724" s="17">
        <v>45403</v>
      </c>
      <c r="K13724" t="s">
        <v>21</v>
      </c>
      <c r="L13724" t="s">
        <v>27</v>
      </c>
      <c r="M13724">
        <v>14.72</v>
      </c>
      <c r="N13724" t="s">
        <v>34</v>
      </c>
    </row>
    <row r="13725" spans="1:14" ht="14.25" customHeight="1" x14ac:dyDescent="0.3">
      <c r="A13725" t="s">
        <v>12222</v>
      </c>
      <c r="B13725" t="s">
        <v>25</v>
      </c>
      <c r="C13725" t="s">
        <v>26</v>
      </c>
      <c r="D13725">
        <v>292.2</v>
      </c>
      <c r="E13725">
        <v>0.38</v>
      </c>
      <c r="F13725">
        <f t="shared" si="428"/>
        <v>111.036</v>
      </c>
      <c r="G13725">
        <f t="shared" si="429"/>
        <v>181.16399999999999</v>
      </c>
      <c r="H13725">
        <v>1</v>
      </c>
      <c r="I13725" s="17">
        <v>45542</v>
      </c>
      <c r="J13725" s="17">
        <v>45544</v>
      </c>
      <c r="K13725" t="s">
        <v>15</v>
      </c>
      <c r="L13725" t="s">
        <v>22</v>
      </c>
      <c r="M13725">
        <v>61.88</v>
      </c>
      <c r="N13725" t="s">
        <v>48</v>
      </c>
    </row>
    <row r="13726" spans="1:14" ht="14.25" customHeight="1" x14ac:dyDescent="0.3">
      <c r="A13726" t="s">
        <v>10640</v>
      </c>
      <c r="B13726" t="s">
        <v>41</v>
      </c>
      <c r="C13726" t="s">
        <v>33</v>
      </c>
      <c r="D13726">
        <v>294.81</v>
      </c>
      <c r="E13726">
        <v>0.06</v>
      </c>
      <c r="F13726">
        <f t="shared" si="428"/>
        <v>17.688600000000001</v>
      </c>
      <c r="G13726">
        <f t="shared" si="429"/>
        <v>277.12139999999999</v>
      </c>
      <c r="H13726">
        <v>1</v>
      </c>
      <c r="I13726" s="17">
        <v>44947</v>
      </c>
      <c r="J13726" s="17">
        <v>44953</v>
      </c>
      <c r="K13726" t="s">
        <v>31</v>
      </c>
      <c r="L13726" t="s">
        <v>27</v>
      </c>
      <c r="M13726">
        <v>28.6</v>
      </c>
      <c r="N13726" t="s">
        <v>48</v>
      </c>
    </row>
    <row r="13727" spans="1:14" ht="14.25" customHeight="1" x14ac:dyDescent="0.3">
      <c r="A13727" t="s">
        <v>10936</v>
      </c>
      <c r="B13727" t="s">
        <v>19</v>
      </c>
      <c r="C13727" t="s">
        <v>20</v>
      </c>
      <c r="D13727">
        <v>302.27999999999997</v>
      </c>
      <c r="E13727">
        <v>0.2</v>
      </c>
      <c r="F13727">
        <f t="shared" si="428"/>
        <v>60.455999999999996</v>
      </c>
      <c r="G13727">
        <f t="shared" si="429"/>
        <v>241.82399999999998</v>
      </c>
      <c r="H13727">
        <v>1</v>
      </c>
      <c r="I13727" s="17">
        <v>45109</v>
      </c>
      <c r="J13727" s="17">
        <v>45113</v>
      </c>
      <c r="K13727" t="s">
        <v>15</v>
      </c>
      <c r="L13727" t="s">
        <v>16</v>
      </c>
      <c r="M13727">
        <v>48.72</v>
      </c>
      <c r="N13727" t="s">
        <v>23</v>
      </c>
    </row>
    <row r="13728" spans="1:14" ht="14.25" customHeight="1" x14ac:dyDescent="0.3">
      <c r="A13728" t="s">
        <v>383</v>
      </c>
      <c r="B13728" t="s">
        <v>19</v>
      </c>
      <c r="C13728" t="s">
        <v>20</v>
      </c>
      <c r="D13728">
        <v>303.31</v>
      </c>
      <c r="E13728">
        <v>0.36</v>
      </c>
      <c r="F13728">
        <f t="shared" si="428"/>
        <v>109.19159999999999</v>
      </c>
      <c r="G13728">
        <f t="shared" si="429"/>
        <v>194.11840000000001</v>
      </c>
      <c r="H13728">
        <v>1</v>
      </c>
      <c r="I13728" s="17">
        <v>45203</v>
      </c>
      <c r="J13728" s="17">
        <v>45207</v>
      </c>
      <c r="K13728" t="s">
        <v>15</v>
      </c>
      <c r="L13728" t="s">
        <v>16</v>
      </c>
      <c r="M13728">
        <v>64.56</v>
      </c>
      <c r="N13728" t="s">
        <v>28</v>
      </c>
    </row>
    <row r="13729" spans="1:14" ht="14.25" customHeight="1" x14ac:dyDescent="0.3">
      <c r="A13729" t="s">
        <v>12331</v>
      </c>
      <c r="B13729" t="s">
        <v>13</v>
      </c>
      <c r="C13729" t="s">
        <v>20</v>
      </c>
      <c r="D13729">
        <v>304.38</v>
      </c>
      <c r="E13729">
        <v>0.3</v>
      </c>
      <c r="F13729">
        <f t="shared" si="428"/>
        <v>91.313999999999993</v>
      </c>
      <c r="G13729">
        <f t="shared" si="429"/>
        <v>213.066</v>
      </c>
      <c r="H13729">
        <v>1</v>
      </c>
      <c r="I13729" s="17">
        <v>45330</v>
      </c>
      <c r="J13729" s="17">
        <v>45332</v>
      </c>
      <c r="K13729" t="s">
        <v>31</v>
      </c>
      <c r="L13729" t="s">
        <v>16</v>
      </c>
      <c r="M13729">
        <v>61.18</v>
      </c>
      <c r="N13729" t="s">
        <v>17</v>
      </c>
    </row>
    <row r="13730" spans="1:14" ht="14.25" customHeight="1" x14ac:dyDescent="0.3">
      <c r="A13730" t="s">
        <v>757</v>
      </c>
      <c r="B13730" t="s">
        <v>25</v>
      </c>
      <c r="C13730" t="s">
        <v>14</v>
      </c>
      <c r="D13730">
        <v>305.24</v>
      </c>
      <c r="E13730">
        <v>0.32</v>
      </c>
      <c r="F13730">
        <f t="shared" si="428"/>
        <v>97.6768</v>
      </c>
      <c r="G13730">
        <f t="shared" si="429"/>
        <v>207.56319999999999</v>
      </c>
      <c r="H13730">
        <v>1</v>
      </c>
      <c r="I13730" s="17">
        <v>45028</v>
      </c>
      <c r="J13730" s="17">
        <v>45031</v>
      </c>
      <c r="K13730" t="s">
        <v>31</v>
      </c>
      <c r="L13730" t="s">
        <v>27</v>
      </c>
      <c r="M13730">
        <v>56.02</v>
      </c>
      <c r="N13730" t="s">
        <v>23</v>
      </c>
    </row>
    <row r="13731" spans="1:14" ht="14.25" customHeight="1" x14ac:dyDescent="0.3">
      <c r="A13731" t="s">
        <v>12611</v>
      </c>
      <c r="B13731" t="s">
        <v>41</v>
      </c>
      <c r="C13731" t="s">
        <v>20</v>
      </c>
      <c r="D13731">
        <v>308.87</v>
      </c>
      <c r="E13731">
        <v>0.02</v>
      </c>
      <c r="F13731">
        <f t="shared" si="428"/>
        <v>6.1774000000000004</v>
      </c>
      <c r="G13731">
        <f t="shared" si="429"/>
        <v>302.69260000000003</v>
      </c>
      <c r="H13731">
        <v>1</v>
      </c>
      <c r="I13731" s="17">
        <v>45101</v>
      </c>
      <c r="J13731" s="17">
        <v>45107</v>
      </c>
      <c r="K13731" t="s">
        <v>31</v>
      </c>
      <c r="L13731" t="s">
        <v>16</v>
      </c>
      <c r="M13731">
        <v>67.66</v>
      </c>
      <c r="N13731" t="s">
        <v>39</v>
      </c>
    </row>
    <row r="13732" spans="1:14" ht="14.25" customHeight="1" x14ac:dyDescent="0.3">
      <c r="A13732" t="s">
        <v>11939</v>
      </c>
      <c r="B13732" t="s">
        <v>25</v>
      </c>
      <c r="C13732" t="s">
        <v>36</v>
      </c>
      <c r="D13732">
        <v>310.44</v>
      </c>
      <c r="E13732">
        <v>0.1</v>
      </c>
      <c r="F13732">
        <f t="shared" si="428"/>
        <v>31.044</v>
      </c>
      <c r="G13732">
        <f t="shared" si="429"/>
        <v>279.39600000000002</v>
      </c>
      <c r="H13732">
        <v>1</v>
      </c>
      <c r="I13732" s="17">
        <v>44952</v>
      </c>
      <c r="J13732" s="17">
        <v>44958</v>
      </c>
      <c r="K13732" t="s">
        <v>31</v>
      </c>
      <c r="L13732" t="s">
        <v>27</v>
      </c>
      <c r="M13732">
        <v>70.290000000000006</v>
      </c>
      <c r="N13732" t="s">
        <v>34</v>
      </c>
    </row>
    <row r="13733" spans="1:14" ht="14.25" customHeight="1" x14ac:dyDescent="0.3">
      <c r="A13733" t="s">
        <v>15361</v>
      </c>
      <c r="B13733" t="s">
        <v>25</v>
      </c>
      <c r="C13733" t="s">
        <v>33</v>
      </c>
      <c r="D13733">
        <v>324.06</v>
      </c>
      <c r="E13733">
        <v>0.04</v>
      </c>
      <c r="F13733">
        <f t="shared" si="428"/>
        <v>12.962400000000001</v>
      </c>
      <c r="G13733">
        <f t="shared" si="429"/>
        <v>311.0976</v>
      </c>
      <c r="H13733">
        <v>1</v>
      </c>
      <c r="I13733" s="17">
        <v>44955</v>
      </c>
      <c r="J13733" s="17">
        <v>44961</v>
      </c>
      <c r="K13733" t="s">
        <v>31</v>
      </c>
      <c r="L13733" t="s">
        <v>16</v>
      </c>
      <c r="M13733">
        <v>55.55</v>
      </c>
      <c r="N13733" t="s">
        <v>39</v>
      </c>
    </row>
    <row r="13734" spans="1:14" ht="14.25" customHeight="1" x14ac:dyDescent="0.3">
      <c r="A13734" t="s">
        <v>3629</v>
      </c>
      <c r="B13734" t="s">
        <v>19</v>
      </c>
      <c r="C13734" t="s">
        <v>20</v>
      </c>
      <c r="D13734">
        <v>338.15</v>
      </c>
      <c r="E13734">
        <v>0.1</v>
      </c>
      <c r="F13734">
        <f t="shared" si="428"/>
        <v>33.814999999999998</v>
      </c>
      <c r="G13734">
        <f t="shared" si="429"/>
        <v>304.33499999999998</v>
      </c>
      <c r="H13734">
        <v>1</v>
      </c>
      <c r="I13734" s="17">
        <v>45408</v>
      </c>
      <c r="J13734" s="17">
        <v>45414</v>
      </c>
      <c r="K13734" t="s">
        <v>21</v>
      </c>
      <c r="L13734" t="s">
        <v>22</v>
      </c>
      <c r="M13734">
        <v>50.29</v>
      </c>
      <c r="N13734" t="s">
        <v>34</v>
      </c>
    </row>
    <row r="13735" spans="1:14" ht="14.25" customHeight="1" x14ac:dyDescent="0.3">
      <c r="A13735" t="s">
        <v>9050</v>
      </c>
      <c r="B13735" t="s">
        <v>41</v>
      </c>
      <c r="C13735" t="s">
        <v>26</v>
      </c>
      <c r="D13735">
        <v>339.14</v>
      </c>
      <c r="E13735">
        <v>0.49</v>
      </c>
      <c r="F13735">
        <f t="shared" si="428"/>
        <v>166.17859999999999</v>
      </c>
      <c r="G13735">
        <f t="shared" si="429"/>
        <v>172.9614</v>
      </c>
      <c r="H13735">
        <v>1</v>
      </c>
      <c r="I13735" s="17">
        <v>45272</v>
      </c>
      <c r="J13735" s="17">
        <v>45273</v>
      </c>
      <c r="K13735" t="s">
        <v>15</v>
      </c>
      <c r="L13735" t="s">
        <v>22</v>
      </c>
      <c r="M13735">
        <v>66.22</v>
      </c>
      <c r="N13735" t="s">
        <v>17</v>
      </c>
    </row>
    <row r="13736" spans="1:14" ht="14.25" customHeight="1" x14ac:dyDescent="0.3">
      <c r="A13736" t="s">
        <v>12006</v>
      </c>
      <c r="B13736" t="s">
        <v>13</v>
      </c>
      <c r="C13736" t="s">
        <v>14</v>
      </c>
      <c r="D13736">
        <v>341.75</v>
      </c>
      <c r="E13736">
        <v>7.0000000000000007E-2</v>
      </c>
      <c r="F13736">
        <f t="shared" si="428"/>
        <v>23.922500000000003</v>
      </c>
      <c r="G13736">
        <f t="shared" si="429"/>
        <v>317.82749999999999</v>
      </c>
      <c r="H13736">
        <v>1</v>
      </c>
      <c r="I13736" s="17">
        <v>45596</v>
      </c>
      <c r="J13736" s="17">
        <v>45600</v>
      </c>
      <c r="K13736" t="s">
        <v>21</v>
      </c>
      <c r="L13736" t="s">
        <v>22</v>
      </c>
      <c r="M13736">
        <v>30.2</v>
      </c>
      <c r="N13736" t="s">
        <v>48</v>
      </c>
    </row>
    <row r="13737" spans="1:14" ht="14.25" customHeight="1" x14ac:dyDescent="0.3">
      <c r="A13737" t="s">
        <v>4459</v>
      </c>
      <c r="B13737" t="s">
        <v>13</v>
      </c>
      <c r="C13737" t="s">
        <v>14</v>
      </c>
      <c r="D13737">
        <v>344.36</v>
      </c>
      <c r="E13737">
        <v>0.08</v>
      </c>
      <c r="F13737">
        <f t="shared" si="428"/>
        <v>27.5488</v>
      </c>
      <c r="G13737">
        <f t="shared" si="429"/>
        <v>316.81119999999999</v>
      </c>
      <c r="H13737">
        <v>1</v>
      </c>
      <c r="I13737" s="17">
        <v>45370</v>
      </c>
      <c r="J13737" s="17">
        <v>45373</v>
      </c>
      <c r="K13737" t="s">
        <v>15</v>
      </c>
      <c r="L13737" t="s">
        <v>27</v>
      </c>
      <c r="M13737">
        <v>48.62</v>
      </c>
      <c r="N13737" t="s">
        <v>34</v>
      </c>
    </row>
    <row r="13738" spans="1:14" ht="14.25" customHeight="1" x14ac:dyDescent="0.3">
      <c r="A13738" t="s">
        <v>5089</v>
      </c>
      <c r="B13738" t="s">
        <v>13</v>
      </c>
      <c r="C13738" t="s">
        <v>14</v>
      </c>
      <c r="D13738">
        <v>348.18</v>
      </c>
      <c r="E13738">
        <v>0.25</v>
      </c>
      <c r="F13738">
        <f t="shared" si="428"/>
        <v>87.045000000000002</v>
      </c>
      <c r="G13738">
        <f t="shared" si="429"/>
        <v>261.13499999999999</v>
      </c>
      <c r="H13738">
        <v>1</v>
      </c>
      <c r="I13738" s="17">
        <v>45355</v>
      </c>
      <c r="J13738" s="17">
        <v>45359</v>
      </c>
      <c r="K13738" t="s">
        <v>31</v>
      </c>
      <c r="L13738" t="s">
        <v>22</v>
      </c>
      <c r="M13738">
        <v>39.619999999999997</v>
      </c>
      <c r="N13738" t="s">
        <v>23</v>
      </c>
    </row>
    <row r="13739" spans="1:14" ht="14.25" customHeight="1" x14ac:dyDescent="0.3">
      <c r="A13739" t="s">
        <v>13279</v>
      </c>
      <c r="B13739" t="s">
        <v>41</v>
      </c>
      <c r="C13739" t="s">
        <v>36</v>
      </c>
      <c r="D13739">
        <v>350.18</v>
      </c>
      <c r="E13739">
        <v>0.2</v>
      </c>
      <c r="F13739">
        <f t="shared" si="428"/>
        <v>70.036000000000001</v>
      </c>
      <c r="G13739">
        <f t="shared" si="429"/>
        <v>280.14400000000001</v>
      </c>
      <c r="H13739">
        <v>1</v>
      </c>
      <c r="I13739" s="17">
        <v>45511</v>
      </c>
      <c r="J13739" s="17">
        <v>45518</v>
      </c>
      <c r="K13739" t="s">
        <v>15</v>
      </c>
      <c r="L13739" t="s">
        <v>22</v>
      </c>
      <c r="M13739">
        <v>31.38</v>
      </c>
      <c r="N13739" t="s">
        <v>34</v>
      </c>
    </row>
    <row r="13740" spans="1:14" ht="14.25" customHeight="1" x14ac:dyDescent="0.3">
      <c r="A13740" t="s">
        <v>12231</v>
      </c>
      <c r="B13740" t="s">
        <v>41</v>
      </c>
      <c r="C13740" t="s">
        <v>26</v>
      </c>
      <c r="D13740">
        <v>357.07</v>
      </c>
      <c r="E13740">
        <v>0.37</v>
      </c>
      <c r="F13740">
        <f t="shared" si="428"/>
        <v>132.11589999999998</v>
      </c>
      <c r="G13740">
        <f t="shared" si="429"/>
        <v>224.95410000000001</v>
      </c>
      <c r="H13740">
        <v>1</v>
      </c>
      <c r="I13740" s="17">
        <v>45151</v>
      </c>
      <c r="J13740" s="17">
        <v>45156</v>
      </c>
      <c r="K13740" t="s">
        <v>15</v>
      </c>
      <c r="L13740" t="s">
        <v>16</v>
      </c>
      <c r="M13740">
        <v>22.2</v>
      </c>
      <c r="N13740" t="s">
        <v>23</v>
      </c>
    </row>
    <row r="13741" spans="1:14" ht="14.25" customHeight="1" x14ac:dyDescent="0.3">
      <c r="A13741" t="s">
        <v>15001</v>
      </c>
      <c r="B13741" t="s">
        <v>19</v>
      </c>
      <c r="C13741" t="s">
        <v>26</v>
      </c>
      <c r="D13741">
        <v>366.97</v>
      </c>
      <c r="E13741">
        <v>0.03</v>
      </c>
      <c r="F13741">
        <f t="shared" si="428"/>
        <v>11.0091</v>
      </c>
      <c r="G13741">
        <f t="shared" si="429"/>
        <v>355.96090000000004</v>
      </c>
      <c r="H13741">
        <v>1</v>
      </c>
      <c r="I13741" s="17">
        <v>45079</v>
      </c>
      <c r="J13741" s="17">
        <v>45083</v>
      </c>
      <c r="K13741" t="s">
        <v>21</v>
      </c>
      <c r="L13741" t="s">
        <v>22</v>
      </c>
      <c r="M13741">
        <v>66.680000000000007</v>
      </c>
      <c r="N13741" t="s">
        <v>34</v>
      </c>
    </row>
    <row r="13742" spans="1:14" ht="14.25" customHeight="1" x14ac:dyDescent="0.3">
      <c r="A13742" t="s">
        <v>14378</v>
      </c>
      <c r="B13742" t="s">
        <v>25</v>
      </c>
      <c r="C13742" t="s">
        <v>26</v>
      </c>
      <c r="D13742">
        <v>371.67</v>
      </c>
      <c r="E13742">
        <v>0.19</v>
      </c>
      <c r="F13742">
        <f t="shared" si="428"/>
        <v>70.6173</v>
      </c>
      <c r="G13742">
        <f t="shared" si="429"/>
        <v>301.05270000000002</v>
      </c>
      <c r="H13742">
        <v>1</v>
      </c>
      <c r="I13742" s="17">
        <v>45527</v>
      </c>
      <c r="J13742" s="17">
        <v>45528</v>
      </c>
      <c r="K13742" t="s">
        <v>15</v>
      </c>
      <c r="L13742" t="s">
        <v>22</v>
      </c>
      <c r="M13742">
        <v>30.41</v>
      </c>
      <c r="N13742" t="s">
        <v>34</v>
      </c>
    </row>
    <row r="13743" spans="1:14" ht="14.25" customHeight="1" x14ac:dyDescent="0.3">
      <c r="A13743" t="s">
        <v>2204</v>
      </c>
      <c r="B13743" t="s">
        <v>41</v>
      </c>
      <c r="C13743" t="s">
        <v>20</v>
      </c>
      <c r="D13743">
        <v>376.43</v>
      </c>
      <c r="E13743">
        <v>0.01</v>
      </c>
      <c r="F13743">
        <f t="shared" si="428"/>
        <v>3.7643</v>
      </c>
      <c r="G13743">
        <f t="shared" si="429"/>
        <v>372.66570000000002</v>
      </c>
      <c r="H13743">
        <v>1</v>
      </c>
      <c r="I13743" s="17">
        <v>44937</v>
      </c>
      <c r="J13743" s="17">
        <v>44941</v>
      </c>
      <c r="K13743" t="s">
        <v>31</v>
      </c>
      <c r="L13743" t="s">
        <v>22</v>
      </c>
      <c r="M13743">
        <v>81.99</v>
      </c>
      <c r="N13743" t="s">
        <v>17</v>
      </c>
    </row>
    <row r="13744" spans="1:14" ht="14.25" customHeight="1" x14ac:dyDescent="0.3">
      <c r="A13744" t="s">
        <v>14159</v>
      </c>
      <c r="B13744" t="s">
        <v>41</v>
      </c>
      <c r="C13744" t="s">
        <v>36</v>
      </c>
      <c r="D13744">
        <v>376.89</v>
      </c>
      <c r="E13744">
        <v>0.35</v>
      </c>
      <c r="F13744">
        <f t="shared" si="428"/>
        <v>131.91149999999999</v>
      </c>
      <c r="G13744">
        <f t="shared" si="429"/>
        <v>244.9785</v>
      </c>
      <c r="H13744">
        <v>1</v>
      </c>
      <c r="I13744" s="17">
        <v>45355</v>
      </c>
      <c r="J13744" s="17">
        <v>45358</v>
      </c>
      <c r="K13744" t="s">
        <v>21</v>
      </c>
      <c r="L13744" t="s">
        <v>16</v>
      </c>
      <c r="M13744">
        <v>110.32</v>
      </c>
      <c r="N13744" t="s">
        <v>17</v>
      </c>
    </row>
    <row r="13745" spans="1:14" ht="14.25" customHeight="1" x14ac:dyDescent="0.3">
      <c r="A13745" t="s">
        <v>8216</v>
      </c>
      <c r="B13745" t="s">
        <v>19</v>
      </c>
      <c r="C13745" t="s">
        <v>20</v>
      </c>
      <c r="D13745">
        <v>382.32</v>
      </c>
      <c r="E13745">
        <v>0.16</v>
      </c>
      <c r="F13745">
        <f t="shared" si="428"/>
        <v>61.171199999999999</v>
      </c>
      <c r="G13745">
        <f t="shared" si="429"/>
        <v>321.14879999999999</v>
      </c>
      <c r="H13745">
        <v>1</v>
      </c>
      <c r="I13745" s="17">
        <v>45557</v>
      </c>
      <c r="J13745" s="17">
        <v>45559</v>
      </c>
      <c r="K13745" t="s">
        <v>15</v>
      </c>
      <c r="L13745" t="s">
        <v>27</v>
      </c>
      <c r="M13745">
        <v>63.3</v>
      </c>
      <c r="N13745" t="s">
        <v>39</v>
      </c>
    </row>
    <row r="13746" spans="1:14" ht="14.25" customHeight="1" x14ac:dyDescent="0.3">
      <c r="A13746" t="s">
        <v>4165</v>
      </c>
      <c r="B13746" t="s">
        <v>19</v>
      </c>
      <c r="C13746" t="s">
        <v>14</v>
      </c>
      <c r="D13746">
        <v>389.64</v>
      </c>
      <c r="E13746">
        <v>0.33</v>
      </c>
      <c r="F13746">
        <f t="shared" si="428"/>
        <v>128.5812</v>
      </c>
      <c r="G13746">
        <f t="shared" si="429"/>
        <v>261.05880000000002</v>
      </c>
      <c r="H13746">
        <v>1</v>
      </c>
      <c r="I13746" s="17">
        <v>45128</v>
      </c>
      <c r="J13746" s="17">
        <v>45135</v>
      </c>
      <c r="K13746" t="s">
        <v>31</v>
      </c>
      <c r="L13746" t="s">
        <v>27</v>
      </c>
      <c r="M13746">
        <v>82.81</v>
      </c>
      <c r="N13746" t="s">
        <v>17</v>
      </c>
    </row>
    <row r="13747" spans="1:14" ht="14.25" customHeight="1" x14ac:dyDescent="0.3">
      <c r="A13747" t="s">
        <v>5501</v>
      </c>
      <c r="B13747" t="s">
        <v>25</v>
      </c>
      <c r="C13747" t="s">
        <v>26</v>
      </c>
      <c r="D13747">
        <v>392.15</v>
      </c>
      <c r="E13747">
        <v>0.09</v>
      </c>
      <c r="F13747">
        <f t="shared" si="428"/>
        <v>35.293499999999995</v>
      </c>
      <c r="G13747">
        <f t="shared" si="429"/>
        <v>356.85649999999998</v>
      </c>
      <c r="H13747">
        <v>1</v>
      </c>
      <c r="I13747" s="17">
        <v>45285</v>
      </c>
      <c r="J13747" s="17">
        <v>45289</v>
      </c>
      <c r="K13747" t="s">
        <v>21</v>
      </c>
      <c r="L13747" t="s">
        <v>16</v>
      </c>
      <c r="M13747">
        <v>92.94</v>
      </c>
      <c r="N13747" t="s">
        <v>48</v>
      </c>
    </row>
    <row r="13748" spans="1:14" ht="14.25" customHeight="1" x14ac:dyDescent="0.3">
      <c r="A13748" t="s">
        <v>7936</v>
      </c>
      <c r="B13748" t="s">
        <v>41</v>
      </c>
      <c r="C13748" t="s">
        <v>33</v>
      </c>
      <c r="D13748">
        <v>392.52</v>
      </c>
      <c r="E13748">
        <v>0.48</v>
      </c>
      <c r="F13748">
        <f t="shared" si="428"/>
        <v>188.40959999999998</v>
      </c>
      <c r="G13748">
        <f t="shared" si="429"/>
        <v>204.1104</v>
      </c>
      <c r="H13748">
        <v>1</v>
      </c>
      <c r="I13748" s="17">
        <v>45472</v>
      </c>
      <c r="J13748" s="17">
        <v>45479</v>
      </c>
      <c r="K13748" t="s">
        <v>15</v>
      </c>
      <c r="L13748" t="s">
        <v>22</v>
      </c>
      <c r="M13748">
        <v>111.06</v>
      </c>
      <c r="N13748" t="s">
        <v>48</v>
      </c>
    </row>
    <row r="13749" spans="1:14" ht="14.25" customHeight="1" x14ac:dyDescent="0.3">
      <c r="A13749" t="s">
        <v>8693</v>
      </c>
      <c r="B13749" t="s">
        <v>25</v>
      </c>
      <c r="C13749" t="s">
        <v>20</v>
      </c>
      <c r="D13749">
        <v>394.25</v>
      </c>
      <c r="E13749">
        <v>0.31</v>
      </c>
      <c r="F13749">
        <f t="shared" si="428"/>
        <v>122.2175</v>
      </c>
      <c r="G13749">
        <f t="shared" si="429"/>
        <v>272.03250000000003</v>
      </c>
      <c r="H13749">
        <v>1</v>
      </c>
      <c r="I13749" s="17">
        <v>45364</v>
      </c>
      <c r="J13749" s="17">
        <v>45366</v>
      </c>
      <c r="K13749" t="s">
        <v>21</v>
      </c>
      <c r="L13749" t="s">
        <v>22</v>
      </c>
      <c r="M13749">
        <v>59.29</v>
      </c>
      <c r="N13749" t="s">
        <v>17</v>
      </c>
    </row>
    <row r="13750" spans="1:14" ht="14.25" customHeight="1" x14ac:dyDescent="0.3">
      <c r="A13750" t="s">
        <v>9369</v>
      </c>
      <c r="B13750" t="s">
        <v>13</v>
      </c>
      <c r="C13750" t="s">
        <v>20</v>
      </c>
      <c r="D13750">
        <v>395.24</v>
      </c>
      <c r="E13750">
        <v>0.27</v>
      </c>
      <c r="F13750">
        <f t="shared" si="428"/>
        <v>106.71480000000001</v>
      </c>
      <c r="G13750">
        <f t="shared" si="429"/>
        <v>288.52519999999998</v>
      </c>
      <c r="H13750">
        <v>1</v>
      </c>
      <c r="I13750" s="17">
        <v>45113</v>
      </c>
      <c r="J13750" s="17">
        <v>45118</v>
      </c>
      <c r="K13750" t="s">
        <v>31</v>
      </c>
      <c r="L13750" t="s">
        <v>22</v>
      </c>
      <c r="M13750">
        <v>109.98</v>
      </c>
      <c r="N13750" t="s">
        <v>17</v>
      </c>
    </row>
    <row r="13751" spans="1:14" ht="14.25" customHeight="1" x14ac:dyDescent="0.3">
      <c r="A13751" t="s">
        <v>4230</v>
      </c>
      <c r="B13751" t="s">
        <v>25</v>
      </c>
      <c r="C13751" t="s">
        <v>36</v>
      </c>
      <c r="D13751">
        <v>401.31</v>
      </c>
      <c r="E13751">
        <v>0.3</v>
      </c>
      <c r="F13751">
        <f t="shared" si="428"/>
        <v>120.393</v>
      </c>
      <c r="G13751">
        <f t="shared" si="429"/>
        <v>280.91700000000003</v>
      </c>
      <c r="H13751">
        <v>1</v>
      </c>
      <c r="I13751" s="17">
        <v>45336</v>
      </c>
      <c r="J13751" s="17">
        <v>45343</v>
      </c>
      <c r="K13751" t="s">
        <v>21</v>
      </c>
      <c r="L13751" t="s">
        <v>16</v>
      </c>
      <c r="M13751">
        <v>72.069999999999993</v>
      </c>
      <c r="N13751" t="s">
        <v>17</v>
      </c>
    </row>
    <row r="13752" spans="1:14" ht="14.25" customHeight="1" x14ac:dyDescent="0.3">
      <c r="A13752" t="s">
        <v>1346</v>
      </c>
      <c r="B13752" t="s">
        <v>25</v>
      </c>
      <c r="C13752" t="s">
        <v>14</v>
      </c>
      <c r="D13752">
        <v>402.57</v>
      </c>
      <c r="E13752">
        <v>0.09</v>
      </c>
      <c r="F13752">
        <f t="shared" si="428"/>
        <v>36.231299999999997</v>
      </c>
      <c r="G13752">
        <f t="shared" si="429"/>
        <v>366.33870000000002</v>
      </c>
      <c r="H13752">
        <v>1</v>
      </c>
      <c r="I13752" s="17">
        <v>44969</v>
      </c>
      <c r="J13752" s="17">
        <v>44972</v>
      </c>
      <c r="K13752" t="s">
        <v>31</v>
      </c>
      <c r="L13752" t="s">
        <v>27</v>
      </c>
      <c r="M13752">
        <v>88.73</v>
      </c>
      <c r="N13752" t="s">
        <v>23</v>
      </c>
    </row>
    <row r="13753" spans="1:14" ht="14.25" customHeight="1" x14ac:dyDescent="0.3">
      <c r="A13753" t="s">
        <v>377</v>
      </c>
      <c r="B13753" t="s">
        <v>13</v>
      </c>
      <c r="C13753" t="s">
        <v>36</v>
      </c>
      <c r="D13753">
        <v>402.74</v>
      </c>
      <c r="E13753">
        <v>0.46</v>
      </c>
      <c r="F13753">
        <f t="shared" si="428"/>
        <v>185.2604</v>
      </c>
      <c r="G13753">
        <f t="shared" si="429"/>
        <v>217.4796</v>
      </c>
      <c r="H13753">
        <v>1</v>
      </c>
      <c r="I13753" s="17">
        <v>45421</v>
      </c>
      <c r="J13753" s="17">
        <v>45426</v>
      </c>
      <c r="K13753" t="s">
        <v>15</v>
      </c>
      <c r="L13753" t="s">
        <v>16</v>
      </c>
      <c r="M13753">
        <v>46.96</v>
      </c>
      <c r="N13753" t="s">
        <v>48</v>
      </c>
    </row>
    <row r="13754" spans="1:14" ht="14.25" customHeight="1" x14ac:dyDescent="0.3">
      <c r="A13754" t="s">
        <v>6436</v>
      </c>
      <c r="B13754" t="s">
        <v>13</v>
      </c>
      <c r="C13754" t="s">
        <v>36</v>
      </c>
      <c r="D13754">
        <v>404.38</v>
      </c>
      <c r="E13754">
        <v>0.47</v>
      </c>
      <c r="F13754">
        <f t="shared" si="428"/>
        <v>190.05859999999998</v>
      </c>
      <c r="G13754">
        <f t="shared" si="429"/>
        <v>214.32140000000001</v>
      </c>
      <c r="H13754">
        <v>1</v>
      </c>
      <c r="I13754" s="17">
        <v>45362</v>
      </c>
      <c r="J13754" s="17">
        <v>45364</v>
      </c>
      <c r="K13754" t="s">
        <v>15</v>
      </c>
      <c r="L13754" t="s">
        <v>27</v>
      </c>
      <c r="M13754">
        <v>103.55</v>
      </c>
      <c r="N13754" t="s">
        <v>48</v>
      </c>
    </row>
    <row r="13755" spans="1:14" ht="14.25" customHeight="1" x14ac:dyDescent="0.3">
      <c r="A13755" t="s">
        <v>4909</v>
      </c>
      <c r="B13755" t="s">
        <v>19</v>
      </c>
      <c r="C13755" t="s">
        <v>36</v>
      </c>
      <c r="D13755">
        <v>408.37</v>
      </c>
      <c r="E13755">
        <v>0.02</v>
      </c>
      <c r="F13755">
        <f t="shared" si="428"/>
        <v>8.1674000000000007</v>
      </c>
      <c r="G13755">
        <f t="shared" si="429"/>
        <v>400.20260000000002</v>
      </c>
      <c r="H13755">
        <v>1</v>
      </c>
      <c r="I13755" s="17">
        <v>45050</v>
      </c>
      <c r="J13755" s="17">
        <v>45054</v>
      </c>
      <c r="K13755" t="s">
        <v>21</v>
      </c>
      <c r="L13755" t="s">
        <v>16</v>
      </c>
      <c r="M13755">
        <v>97.09</v>
      </c>
      <c r="N13755" t="s">
        <v>28</v>
      </c>
    </row>
    <row r="13756" spans="1:14" ht="14.25" customHeight="1" x14ac:dyDescent="0.3">
      <c r="A13756" t="s">
        <v>8558</v>
      </c>
      <c r="B13756" t="s">
        <v>41</v>
      </c>
      <c r="C13756" t="s">
        <v>20</v>
      </c>
      <c r="D13756">
        <v>408.54</v>
      </c>
      <c r="E13756">
        <v>0.05</v>
      </c>
      <c r="F13756">
        <f t="shared" si="428"/>
        <v>20.427000000000003</v>
      </c>
      <c r="G13756">
        <f t="shared" si="429"/>
        <v>388.113</v>
      </c>
      <c r="H13756">
        <v>1</v>
      </c>
      <c r="I13756" s="17">
        <v>45052</v>
      </c>
      <c r="J13756" s="17">
        <v>45057</v>
      </c>
      <c r="K13756" t="s">
        <v>31</v>
      </c>
      <c r="L13756" t="s">
        <v>22</v>
      </c>
      <c r="M13756">
        <v>82.77</v>
      </c>
      <c r="N13756" t="s">
        <v>28</v>
      </c>
    </row>
    <row r="13757" spans="1:14" ht="14.25" customHeight="1" x14ac:dyDescent="0.3">
      <c r="A13757" t="s">
        <v>7650</v>
      </c>
      <c r="B13757" t="s">
        <v>13</v>
      </c>
      <c r="C13757" t="s">
        <v>33</v>
      </c>
      <c r="D13757">
        <v>409.68</v>
      </c>
      <c r="E13757">
        <v>0.22</v>
      </c>
      <c r="F13757">
        <f t="shared" si="428"/>
        <v>90.129599999999996</v>
      </c>
      <c r="G13757">
        <f t="shared" si="429"/>
        <v>319.55040000000002</v>
      </c>
      <c r="H13757">
        <v>1</v>
      </c>
      <c r="I13757" s="17">
        <v>45589</v>
      </c>
      <c r="J13757" s="17">
        <v>45590</v>
      </c>
      <c r="K13757" t="s">
        <v>15</v>
      </c>
      <c r="L13757" t="s">
        <v>27</v>
      </c>
      <c r="M13757">
        <v>96.8</v>
      </c>
      <c r="N13757" t="s">
        <v>48</v>
      </c>
    </row>
    <row r="13758" spans="1:14" ht="14.25" customHeight="1" x14ac:dyDescent="0.3">
      <c r="A13758" t="s">
        <v>675</v>
      </c>
      <c r="B13758" t="s">
        <v>19</v>
      </c>
      <c r="C13758" t="s">
        <v>33</v>
      </c>
      <c r="D13758">
        <v>417.78</v>
      </c>
      <c r="E13758">
        <v>0.38</v>
      </c>
      <c r="F13758">
        <f t="shared" si="428"/>
        <v>158.75639999999999</v>
      </c>
      <c r="G13758">
        <f t="shared" si="429"/>
        <v>259.02359999999999</v>
      </c>
      <c r="H13758">
        <v>1</v>
      </c>
      <c r="I13758" s="17">
        <v>45343</v>
      </c>
      <c r="J13758" s="17">
        <v>45344</v>
      </c>
      <c r="K13758" t="s">
        <v>21</v>
      </c>
      <c r="L13758" t="s">
        <v>16</v>
      </c>
      <c r="M13758">
        <v>60.11</v>
      </c>
      <c r="N13758" t="s">
        <v>48</v>
      </c>
    </row>
    <row r="13759" spans="1:14" ht="14.25" customHeight="1" x14ac:dyDescent="0.3">
      <c r="A13759" t="s">
        <v>2187</v>
      </c>
      <c r="B13759" t="s">
        <v>19</v>
      </c>
      <c r="C13759" t="s">
        <v>14</v>
      </c>
      <c r="D13759">
        <v>420</v>
      </c>
      <c r="E13759">
        <v>0.46</v>
      </c>
      <c r="F13759">
        <f t="shared" si="428"/>
        <v>193.20000000000002</v>
      </c>
      <c r="G13759">
        <f t="shared" si="429"/>
        <v>226.79999999999998</v>
      </c>
      <c r="H13759">
        <v>1</v>
      </c>
      <c r="I13759" s="17">
        <v>44956</v>
      </c>
      <c r="J13759" s="17">
        <v>44958</v>
      </c>
      <c r="K13759" t="s">
        <v>31</v>
      </c>
      <c r="L13759" t="s">
        <v>27</v>
      </c>
      <c r="M13759">
        <v>115.7</v>
      </c>
      <c r="N13759" t="s">
        <v>17</v>
      </c>
    </row>
    <row r="13760" spans="1:14" ht="14.25" customHeight="1" x14ac:dyDescent="0.3">
      <c r="A13760" t="s">
        <v>3975</v>
      </c>
      <c r="B13760" t="s">
        <v>41</v>
      </c>
      <c r="C13760" t="s">
        <v>36</v>
      </c>
      <c r="D13760">
        <v>420.32</v>
      </c>
      <c r="E13760">
        <v>0.28999999999999998</v>
      </c>
      <c r="F13760">
        <f t="shared" si="428"/>
        <v>121.89279999999999</v>
      </c>
      <c r="G13760">
        <f t="shared" si="429"/>
        <v>298.42719999999997</v>
      </c>
      <c r="H13760">
        <v>1</v>
      </c>
      <c r="I13760" s="17">
        <v>45155</v>
      </c>
      <c r="J13760" s="17">
        <v>45161</v>
      </c>
      <c r="K13760" t="s">
        <v>21</v>
      </c>
      <c r="L13760" t="s">
        <v>16</v>
      </c>
      <c r="M13760">
        <v>68.7</v>
      </c>
      <c r="N13760" t="s">
        <v>17</v>
      </c>
    </row>
    <row r="13761" spans="1:14" ht="14.25" customHeight="1" x14ac:dyDescent="0.3">
      <c r="A13761" t="s">
        <v>12449</v>
      </c>
      <c r="B13761" t="s">
        <v>41</v>
      </c>
      <c r="C13761" t="s">
        <v>33</v>
      </c>
      <c r="D13761">
        <v>420.8</v>
      </c>
      <c r="E13761">
        <v>0.13</v>
      </c>
      <c r="F13761">
        <f t="shared" si="428"/>
        <v>54.704000000000001</v>
      </c>
      <c r="G13761">
        <f t="shared" si="429"/>
        <v>366.096</v>
      </c>
      <c r="H13761">
        <v>1</v>
      </c>
      <c r="I13761" s="17">
        <v>45081</v>
      </c>
      <c r="J13761" s="17">
        <v>45085</v>
      </c>
      <c r="K13761" t="s">
        <v>31</v>
      </c>
      <c r="L13761" t="s">
        <v>22</v>
      </c>
      <c r="M13761">
        <v>26.79</v>
      </c>
      <c r="N13761" t="s">
        <v>39</v>
      </c>
    </row>
    <row r="13762" spans="1:14" ht="14.25" customHeight="1" x14ac:dyDescent="0.3">
      <c r="A13762" t="s">
        <v>7901</v>
      </c>
      <c r="B13762" t="s">
        <v>13</v>
      </c>
      <c r="C13762" t="s">
        <v>36</v>
      </c>
      <c r="D13762">
        <v>420.9</v>
      </c>
      <c r="E13762">
        <v>0.02</v>
      </c>
      <c r="F13762">
        <f t="shared" ref="F13762:F13825" si="430">D13762*E13762</f>
        <v>8.4179999999999993</v>
      </c>
      <c r="G13762">
        <f t="shared" ref="G13762:G13825" si="431">D13762-F13762</f>
        <v>412.48199999999997</v>
      </c>
      <c r="H13762">
        <v>1</v>
      </c>
      <c r="I13762" s="17">
        <v>45074</v>
      </c>
      <c r="J13762" s="17">
        <v>45076</v>
      </c>
      <c r="K13762" t="s">
        <v>31</v>
      </c>
      <c r="L13762" t="s">
        <v>22</v>
      </c>
      <c r="M13762">
        <v>62.06</v>
      </c>
      <c r="N13762" t="s">
        <v>34</v>
      </c>
    </row>
    <row r="13763" spans="1:14" ht="14.25" customHeight="1" x14ac:dyDescent="0.3">
      <c r="A13763" t="s">
        <v>4599</v>
      </c>
      <c r="B13763" t="s">
        <v>41</v>
      </c>
      <c r="C13763" t="s">
        <v>14</v>
      </c>
      <c r="D13763">
        <v>421.77</v>
      </c>
      <c r="E13763">
        <v>0.16</v>
      </c>
      <c r="F13763">
        <f t="shared" si="430"/>
        <v>67.483199999999997</v>
      </c>
      <c r="G13763">
        <f t="shared" si="431"/>
        <v>354.28679999999997</v>
      </c>
      <c r="H13763">
        <v>1</v>
      </c>
      <c r="I13763" s="17">
        <v>45261</v>
      </c>
      <c r="J13763" s="17">
        <v>45263</v>
      </c>
      <c r="K13763" t="s">
        <v>31</v>
      </c>
      <c r="L13763" t="s">
        <v>16</v>
      </c>
      <c r="M13763">
        <v>75.489999999999995</v>
      </c>
      <c r="N13763" t="s">
        <v>17</v>
      </c>
    </row>
    <row r="13764" spans="1:14" ht="14.25" customHeight="1" x14ac:dyDescent="0.3">
      <c r="A13764" t="s">
        <v>10007</v>
      </c>
      <c r="B13764" t="s">
        <v>13</v>
      </c>
      <c r="C13764" t="s">
        <v>26</v>
      </c>
      <c r="D13764">
        <v>422.74</v>
      </c>
      <c r="E13764">
        <v>0.13</v>
      </c>
      <c r="F13764">
        <f t="shared" si="430"/>
        <v>54.956200000000003</v>
      </c>
      <c r="G13764">
        <f t="shared" si="431"/>
        <v>367.78379999999999</v>
      </c>
      <c r="H13764">
        <v>1</v>
      </c>
      <c r="I13764" s="17">
        <v>45196</v>
      </c>
      <c r="J13764" s="17">
        <v>45198</v>
      </c>
      <c r="K13764" t="s">
        <v>31</v>
      </c>
      <c r="L13764" t="s">
        <v>27</v>
      </c>
      <c r="M13764">
        <v>40.729999999999997</v>
      </c>
      <c r="N13764" t="s">
        <v>17</v>
      </c>
    </row>
    <row r="13765" spans="1:14" ht="14.25" customHeight="1" x14ac:dyDescent="0.3">
      <c r="A13765" t="s">
        <v>11155</v>
      </c>
      <c r="B13765" t="s">
        <v>19</v>
      </c>
      <c r="C13765" t="s">
        <v>20</v>
      </c>
      <c r="D13765">
        <v>424.44</v>
      </c>
      <c r="E13765">
        <v>0.09</v>
      </c>
      <c r="F13765">
        <f t="shared" si="430"/>
        <v>38.199599999999997</v>
      </c>
      <c r="G13765">
        <f t="shared" si="431"/>
        <v>386.24040000000002</v>
      </c>
      <c r="H13765">
        <v>1</v>
      </c>
      <c r="I13765" s="17">
        <v>45227</v>
      </c>
      <c r="J13765" s="17">
        <v>45231</v>
      </c>
      <c r="K13765" t="s">
        <v>31</v>
      </c>
      <c r="L13765" t="s">
        <v>16</v>
      </c>
      <c r="M13765">
        <v>46.58</v>
      </c>
      <c r="N13765" t="s">
        <v>39</v>
      </c>
    </row>
    <row r="13766" spans="1:14" ht="14.25" customHeight="1" x14ac:dyDescent="0.3">
      <c r="A13766" t="s">
        <v>7006</v>
      </c>
      <c r="B13766" t="s">
        <v>13</v>
      </c>
      <c r="C13766" t="s">
        <v>26</v>
      </c>
      <c r="D13766">
        <v>425.6</v>
      </c>
      <c r="E13766">
        <v>0.14000000000000001</v>
      </c>
      <c r="F13766">
        <f t="shared" si="430"/>
        <v>59.58400000000001</v>
      </c>
      <c r="G13766">
        <f t="shared" si="431"/>
        <v>366.01600000000002</v>
      </c>
      <c r="H13766">
        <v>1</v>
      </c>
      <c r="I13766" s="17">
        <v>45554</v>
      </c>
      <c r="J13766" s="17">
        <v>45556</v>
      </c>
      <c r="K13766" t="s">
        <v>21</v>
      </c>
      <c r="L13766" t="s">
        <v>27</v>
      </c>
      <c r="M13766">
        <v>34.85</v>
      </c>
      <c r="N13766" t="s">
        <v>39</v>
      </c>
    </row>
    <row r="13767" spans="1:14" ht="14.25" customHeight="1" x14ac:dyDescent="0.3">
      <c r="A13767" t="s">
        <v>7347</v>
      </c>
      <c r="B13767" t="s">
        <v>19</v>
      </c>
      <c r="C13767" t="s">
        <v>14</v>
      </c>
      <c r="D13767">
        <v>432.52</v>
      </c>
      <c r="E13767">
        <v>0.24</v>
      </c>
      <c r="F13767">
        <f t="shared" si="430"/>
        <v>103.80479999999999</v>
      </c>
      <c r="G13767">
        <f t="shared" si="431"/>
        <v>328.71519999999998</v>
      </c>
      <c r="H13767">
        <v>1</v>
      </c>
      <c r="I13767" s="17">
        <v>45637</v>
      </c>
      <c r="J13767" s="17">
        <v>45643</v>
      </c>
      <c r="K13767" t="s">
        <v>31</v>
      </c>
      <c r="L13767" t="s">
        <v>22</v>
      </c>
      <c r="M13767">
        <v>67.89</v>
      </c>
      <c r="N13767" t="s">
        <v>39</v>
      </c>
    </row>
    <row r="13768" spans="1:14" ht="14.25" customHeight="1" x14ac:dyDescent="0.3">
      <c r="A13768" t="s">
        <v>3549</v>
      </c>
      <c r="B13768" t="s">
        <v>13</v>
      </c>
      <c r="C13768" t="s">
        <v>33</v>
      </c>
      <c r="D13768">
        <v>435.07</v>
      </c>
      <c r="E13768">
        <v>0.48</v>
      </c>
      <c r="F13768">
        <f t="shared" si="430"/>
        <v>208.83359999999999</v>
      </c>
      <c r="G13768">
        <f t="shared" si="431"/>
        <v>226.2364</v>
      </c>
      <c r="H13768">
        <v>1</v>
      </c>
      <c r="I13768" s="17">
        <v>45636</v>
      </c>
      <c r="J13768" s="17">
        <v>45643</v>
      </c>
      <c r="K13768" t="s">
        <v>15</v>
      </c>
      <c r="L13768" t="s">
        <v>27</v>
      </c>
      <c r="M13768">
        <v>37.119999999999997</v>
      </c>
      <c r="N13768" t="s">
        <v>28</v>
      </c>
    </row>
    <row r="13769" spans="1:14" ht="14.25" customHeight="1" x14ac:dyDescent="0.3">
      <c r="A13769" t="s">
        <v>2523</v>
      </c>
      <c r="B13769" t="s">
        <v>13</v>
      </c>
      <c r="C13769" t="s">
        <v>26</v>
      </c>
      <c r="D13769">
        <v>435.64</v>
      </c>
      <c r="E13769">
        <v>7.0000000000000007E-2</v>
      </c>
      <c r="F13769">
        <f t="shared" si="430"/>
        <v>30.494800000000001</v>
      </c>
      <c r="G13769">
        <f t="shared" si="431"/>
        <v>405.14519999999999</v>
      </c>
      <c r="H13769">
        <v>1</v>
      </c>
      <c r="I13769" s="17">
        <v>45182</v>
      </c>
      <c r="J13769" s="17">
        <v>45183</v>
      </c>
      <c r="K13769" t="s">
        <v>21</v>
      </c>
      <c r="L13769" t="s">
        <v>22</v>
      </c>
      <c r="M13769">
        <v>84.07</v>
      </c>
      <c r="N13769" t="s">
        <v>34</v>
      </c>
    </row>
    <row r="13770" spans="1:14" ht="14.25" customHeight="1" x14ac:dyDescent="0.3">
      <c r="A13770" t="s">
        <v>12281</v>
      </c>
      <c r="B13770" t="s">
        <v>13</v>
      </c>
      <c r="C13770" t="s">
        <v>33</v>
      </c>
      <c r="D13770">
        <v>443.44</v>
      </c>
      <c r="E13770">
        <v>0.35</v>
      </c>
      <c r="F13770">
        <f t="shared" si="430"/>
        <v>155.20399999999998</v>
      </c>
      <c r="G13770">
        <f t="shared" si="431"/>
        <v>288.23599999999999</v>
      </c>
      <c r="H13770">
        <v>1</v>
      </c>
      <c r="I13770" s="17">
        <v>45606</v>
      </c>
      <c r="J13770" s="17">
        <v>45609</v>
      </c>
      <c r="K13770" t="s">
        <v>21</v>
      </c>
      <c r="L13770" t="s">
        <v>22</v>
      </c>
      <c r="M13770">
        <v>32.520000000000003</v>
      </c>
      <c r="N13770" t="s">
        <v>17</v>
      </c>
    </row>
    <row r="13771" spans="1:14" ht="14.25" customHeight="1" x14ac:dyDescent="0.3">
      <c r="A13771" t="s">
        <v>9834</v>
      </c>
      <c r="B13771" t="s">
        <v>19</v>
      </c>
      <c r="C13771" t="s">
        <v>26</v>
      </c>
      <c r="D13771">
        <v>445.87</v>
      </c>
      <c r="E13771">
        <v>0.01</v>
      </c>
      <c r="F13771">
        <f t="shared" si="430"/>
        <v>4.4587000000000003</v>
      </c>
      <c r="G13771">
        <f t="shared" si="431"/>
        <v>441.41129999999998</v>
      </c>
      <c r="H13771">
        <v>1</v>
      </c>
      <c r="I13771" s="17">
        <v>45367</v>
      </c>
      <c r="J13771" s="17">
        <v>45370</v>
      </c>
      <c r="K13771" t="s">
        <v>21</v>
      </c>
      <c r="L13771" t="s">
        <v>27</v>
      </c>
      <c r="M13771">
        <v>36.15</v>
      </c>
      <c r="N13771" t="s">
        <v>34</v>
      </c>
    </row>
    <row r="13772" spans="1:14" ht="14.25" customHeight="1" x14ac:dyDescent="0.3">
      <c r="A13772" t="s">
        <v>3533</v>
      </c>
      <c r="B13772" t="s">
        <v>13</v>
      </c>
      <c r="C13772" t="s">
        <v>20</v>
      </c>
      <c r="D13772">
        <v>446.96</v>
      </c>
      <c r="E13772">
        <v>0.47</v>
      </c>
      <c r="F13772">
        <f t="shared" si="430"/>
        <v>210.07119999999998</v>
      </c>
      <c r="G13772">
        <f t="shared" si="431"/>
        <v>236.8888</v>
      </c>
      <c r="H13772">
        <v>1</v>
      </c>
      <c r="I13772" s="17">
        <v>45242</v>
      </c>
      <c r="J13772" s="17">
        <v>45249</v>
      </c>
      <c r="K13772" t="s">
        <v>21</v>
      </c>
      <c r="L13772" t="s">
        <v>16</v>
      </c>
      <c r="M13772">
        <v>73.95</v>
      </c>
      <c r="N13772" t="s">
        <v>23</v>
      </c>
    </row>
    <row r="13773" spans="1:14" ht="14.25" customHeight="1" x14ac:dyDescent="0.3">
      <c r="A13773" t="s">
        <v>15132</v>
      </c>
      <c r="B13773" t="s">
        <v>13</v>
      </c>
      <c r="C13773" t="s">
        <v>14</v>
      </c>
      <c r="D13773">
        <v>457.79</v>
      </c>
      <c r="E13773">
        <v>0.25</v>
      </c>
      <c r="F13773">
        <f t="shared" si="430"/>
        <v>114.44750000000001</v>
      </c>
      <c r="G13773">
        <f t="shared" si="431"/>
        <v>343.34250000000003</v>
      </c>
      <c r="H13773">
        <v>1</v>
      </c>
      <c r="I13773" s="17">
        <v>45296</v>
      </c>
      <c r="J13773" s="17">
        <v>45300</v>
      </c>
      <c r="K13773" t="s">
        <v>21</v>
      </c>
      <c r="L13773" t="s">
        <v>16</v>
      </c>
      <c r="M13773">
        <v>126.7</v>
      </c>
      <c r="N13773" t="s">
        <v>34</v>
      </c>
    </row>
    <row r="13774" spans="1:14" ht="14.25" customHeight="1" x14ac:dyDescent="0.3">
      <c r="A13774" t="s">
        <v>13134</v>
      </c>
      <c r="B13774" t="s">
        <v>25</v>
      </c>
      <c r="C13774" t="s">
        <v>33</v>
      </c>
      <c r="D13774">
        <v>465.08</v>
      </c>
      <c r="E13774">
        <v>7.0000000000000007E-2</v>
      </c>
      <c r="F13774">
        <f t="shared" si="430"/>
        <v>32.555600000000005</v>
      </c>
      <c r="G13774">
        <f t="shared" si="431"/>
        <v>432.52439999999996</v>
      </c>
      <c r="H13774">
        <v>1</v>
      </c>
      <c r="I13774" s="17">
        <v>45372</v>
      </c>
      <c r="J13774" s="17">
        <v>45375</v>
      </c>
      <c r="K13774" t="s">
        <v>15</v>
      </c>
      <c r="L13774" t="s">
        <v>27</v>
      </c>
      <c r="M13774">
        <v>89.18</v>
      </c>
      <c r="N13774" t="s">
        <v>39</v>
      </c>
    </row>
    <row r="13775" spans="1:14" ht="14.25" customHeight="1" x14ac:dyDescent="0.3">
      <c r="A13775" t="s">
        <v>6609</v>
      </c>
      <c r="B13775" t="s">
        <v>13</v>
      </c>
      <c r="C13775" t="s">
        <v>20</v>
      </c>
      <c r="D13775">
        <v>468.32</v>
      </c>
      <c r="E13775">
        <v>0.37</v>
      </c>
      <c r="F13775">
        <f t="shared" si="430"/>
        <v>173.2784</v>
      </c>
      <c r="G13775">
        <f t="shared" si="431"/>
        <v>295.04160000000002</v>
      </c>
      <c r="H13775">
        <v>1</v>
      </c>
      <c r="I13775" s="17">
        <v>44990</v>
      </c>
      <c r="J13775" s="17">
        <v>44997</v>
      </c>
      <c r="K13775" t="s">
        <v>21</v>
      </c>
      <c r="L13775" t="s">
        <v>27</v>
      </c>
      <c r="M13775">
        <v>90.62</v>
      </c>
      <c r="N13775" t="s">
        <v>34</v>
      </c>
    </row>
    <row r="13776" spans="1:14" ht="14.25" customHeight="1" x14ac:dyDescent="0.3">
      <c r="A13776" t="s">
        <v>15126</v>
      </c>
      <c r="B13776" t="s">
        <v>25</v>
      </c>
      <c r="C13776" t="s">
        <v>26</v>
      </c>
      <c r="D13776">
        <v>468.72</v>
      </c>
      <c r="E13776">
        <v>0.46</v>
      </c>
      <c r="F13776">
        <f t="shared" si="430"/>
        <v>215.61120000000003</v>
      </c>
      <c r="G13776">
        <f t="shared" si="431"/>
        <v>253.1088</v>
      </c>
      <c r="H13776">
        <v>1</v>
      </c>
      <c r="I13776" s="17">
        <v>45541</v>
      </c>
      <c r="J13776" s="17">
        <v>45542</v>
      </c>
      <c r="K13776" t="s">
        <v>21</v>
      </c>
      <c r="L13776" t="s">
        <v>16</v>
      </c>
      <c r="M13776">
        <v>78.72</v>
      </c>
      <c r="N13776" t="s">
        <v>34</v>
      </c>
    </row>
    <row r="13777" spans="1:14" ht="14.25" customHeight="1" x14ac:dyDescent="0.3">
      <c r="A13777" t="s">
        <v>6574</v>
      </c>
      <c r="B13777" t="s">
        <v>19</v>
      </c>
      <c r="C13777" t="s">
        <v>36</v>
      </c>
      <c r="D13777">
        <v>473.24</v>
      </c>
      <c r="E13777">
        <v>0.4</v>
      </c>
      <c r="F13777">
        <f t="shared" si="430"/>
        <v>189.29600000000002</v>
      </c>
      <c r="G13777">
        <f t="shared" si="431"/>
        <v>283.94399999999996</v>
      </c>
      <c r="H13777">
        <v>1</v>
      </c>
      <c r="I13777" s="17">
        <v>44965</v>
      </c>
      <c r="J13777" s="17">
        <v>44966</v>
      </c>
      <c r="K13777" t="s">
        <v>31</v>
      </c>
      <c r="L13777" t="s">
        <v>22</v>
      </c>
      <c r="M13777">
        <v>118.09</v>
      </c>
      <c r="N13777" t="s">
        <v>28</v>
      </c>
    </row>
    <row r="13778" spans="1:14" ht="14.25" customHeight="1" x14ac:dyDescent="0.3">
      <c r="A13778" t="s">
        <v>8643</v>
      </c>
      <c r="B13778" t="s">
        <v>41</v>
      </c>
      <c r="C13778" t="s">
        <v>33</v>
      </c>
      <c r="D13778">
        <v>477.13</v>
      </c>
      <c r="E13778">
        <v>0.14000000000000001</v>
      </c>
      <c r="F13778">
        <f t="shared" si="430"/>
        <v>66.798200000000008</v>
      </c>
      <c r="G13778">
        <f t="shared" si="431"/>
        <v>410.33179999999999</v>
      </c>
      <c r="H13778">
        <v>1</v>
      </c>
      <c r="I13778" s="17">
        <v>45407</v>
      </c>
      <c r="J13778" s="17">
        <v>45412</v>
      </c>
      <c r="K13778" t="s">
        <v>31</v>
      </c>
      <c r="L13778" t="s">
        <v>22</v>
      </c>
      <c r="M13778">
        <v>133.62</v>
      </c>
      <c r="N13778" t="s">
        <v>39</v>
      </c>
    </row>
    <row r="13779" spans="1:14" ht="14.25" customHeight="1" x14ac:dyDescent="0.3">
      <c r="A13779" t="s">
        <v>2988</v>
      </c>
      <c r="B13779" t="s">
        <v>25</v>
      </c>
      <c r="C13779" t="s">
        <v>33</v>
      </c>
      <c r="D13779">
        <v>484.74</v>
      </c>
      <c r="E13779">
        <v>0.43</v>
      </c>
      <c r="F13779">
        <f t="shared" si="430"/>
        <v>208.43819999999999</v>
      </c>
      <c r="G13779">
        <f t="shared" si="431"/>
        <v>276.30180000000001</v>
      </c>
      <c r="H13779">
        <v>1</v>
      </c>
      <c r="I13779" s="17">
        <v>45199</v>
      </c>
      <c r="J13779" s="17">
        <v>45201</v>
      </c>
      <c r="K13779" t="s">
        <v>31</v>
      </c>
      <c r="L13779" t="s">
        <v>16</v>
      </c>
      <c r="M13779">
        <v>68.69</v>
      </c>
      <c r="N13779" t="s">
        <v>17</v>
      </c>
    </row>
    <row r="13780" spans="1:14" ht="14.25" customHeight="1" x14ac:dyDescent="0.3">
      <c r="A13780" t="s">
        <v>7155</v>
      </c>
      <c r="B13780" t="s">
        <v>25</v>
      </c>
      <c r="C13780" t="s">
        <v>33</v>
      </c>
      <c r="D13780">
        <v>486.35</v>
      </c>
      <c r="E13780">
        <v>0.38</v>
      </c>
      <c r="F13780">
        <f t="shared" si="430"/>
        <v>184.81300000000002</v>
      </c>
      <c r="G13780">
        <f t="shared" si="431"/>
        <v>301.53700000000003</v>
      </c>
      <c r="H13780">
        <v>1</v>
      </c>
      <c r="I13780" s="17">
        <v>45592</v>
      </c>
      <c r="J13780" s="17">
        <v>45594</v>
      </c>
      <c r="K13780" t="s">
        <v>21</v>
      </c>
      <c r="L13780" t="s">
        <v>16</v>
      </c>
      <c r="M13780">
        <v>120.03</v>
      </c>
      <c r="N13780" t="s">
        <v>17</v>
      </c>
    </row>
    <row r="13781" spans="1:14" ht="14.25" customHeight="1" x14ac:dyDescent="0.3">
      <c r="A13781" t="s">
        <v>222</v>
      </c>
      <c r="B13781" t="s">
        <v>41</v>
      </c>
      <c r="C13781" t="s">
        <v>14</v>
      </c>
      <c r="D13781">
        <v>490.22</v>
      </c>
      <c r="E13781">
        <v>0.16</v>
      </c>
      <c r="F13781">
        <f t="shared" si="430"/>
        <v>78.435200000000009</v>
      </c>
      <c r="G13781">
        <f t="shared" si="431"/>
        <v>411.78480000000002</v>
      </c>
      <c r="H13781">
        <v>1</v>
      </c>
      <c r="I13781" s="17">
        <v>45456</v>
      </c>
      <c r="J13781" s="17">
        <v>45463</v>
      </c>
      <c r="K13781" t="s">
        <v>21</v>
      </c>
      <c r="L13781" t="s">
        <v>16</v>
      </c>
      <c r="M13781">
        <v>101.89</v>
      </c>
      <c r="N13781" t="s">
        <v>17</v>
      </c>
    </row>
    <row r="13782" spans="1:14" ht="14.25" customHeight="1" x14ac:dyDescent="0.3">
      <c r="A13782" t="s">
        <v>8809</v>
      </c>
      <c r="B13782" t="s">
        <v>13</v>
      </c>
      <c r="C13782" t="s">
        <v>20</v>
      </c>
      <c r="D13782">
        <v>491.44</v>
      </c>
      <c r="E13782">
        <v>0.11</v>
      </c>
      <c r="F13782">
        <f t="shared" si="430"/>
        <v>54.058399999999999</v>
      </c>
      <c r="G13782">
        <f t="shared" si="431"/>
        <v>437.38159999999999</v>
      </c>
      <c r="H13782">
        <v>1</v>
      </c>
      <c r="I13782" s="17">
        <v>44997</v>
      </c>
      <c r="J13782" s="17">
        <v>45004</v>
      </c>
      <c r="K13782" t="s">
        <v>15</v>
      </c>
      <c r="L13782" t="s">
        <v>22</v>
      </c>
      <c r="M13782">
        <v>79.819999999999993</v>
      </c>
      <c r="N13782" t="s">
        <v>48</v>
      </c>
    </row>
    <row r="13783" spans="1:14" ht="14.25" customHeight="1" x14ac:dyDescent="0.3">
      <c r="A13783" t="s">
        <v>6162</v>
      </c>
      <c r="B13783" t="s">
        <v>41</v>
      </c>
      <c r="C13783" t="s">
        <v>26</v>
      </c>
      <c r="D13783">
        <v>492.58</v>
      </c>
      <c r="E13783">
        <v>0.11</v>
      </c>
      <c r="F13783">
        <f t="shared" si="430"/>
        <v>54.183799999999998</v>
      </c>
      <c r="G13783">
        <f t="shared" si="431"/>
        <v>438.39619999999996</v>
      </c>
      <c r="H13783">
        <v>1</v>
      </c>
      <c r="I13783" s="17">
        <v>45087</v>
      </c>
      <c r="J13783" s="17">
        <v>45093</v>
      </c>
      <c r="K13783" t="s">
        <v>31</v>
      </c>
      <c r="L13783" t="s">
        <v>22</v>
      </c>
      <c r="M13783">
        <v>34.770000000000003</v>
      </c>
      <c r="N13783" t="s">
        <v>17</v>
      </c>
    </row>
    <row r="13784" spans="1:14" ht="14.25" customHeight="1" x14ac:dyDescent="0.3">
      <c r="A13784" t="s">
        <v>504</v>
      </c>
      <c r="B13784" t="s">
        <v>19</v>
      </c>
      <c r="C13784" t="s">
        <v>14</v>
      </c>
      <c r="D13784">
        <v>492.94</v>
      </c>
      <c r="E13784">
        <v>0.18</v>
      </c>
      <c r="F13784">
        <f t="shared" si="430"/>
        <v>88.729199999999992</v>
      </c>
      <c r="G13784">
        <f t="shared" si="431"/>
        <v>404.21080000000001</v>
      </c>
      <c r="H13784">
        <v>1</v>
      </c>
      <c r="I13784" s="17">
        <v>45250</v>
      </c>
      <c r="J13784" s="17">
        <v>45257</v>
      </c>
      <c r="K13784" t="s">
        <v>31</v>
      </c>
      <c r="L13784" t="s">
        <v>22</v>
      </c>
      <c r="M13784">
        <v>109.12</v>
      </c>
      <c r="N13784" t="s">
        <v>28</v>
      </c>
    </row>
    <row r="13785" spans="1:14" ht="14.25" customHeight="1" x14ac:dyDescent="0.3">
      <c r="A13785" t="s">
        <v>5265</v>
      </c>
      <c r="B13785" t="s">
        <v>25</v>
      </c>
      <c r="C13785" t="s">
        <v>36</v>
      </c>
      <c r="D13785">
        <v>495.72</v>
      </c>
      <c r="E13785">
        <v>0.01</v>
      </c>
      <c r="F13785">
        <f t="shared" si="430"/>
        <v>4.9572000000000003</v>
      </c>
      <c r="G13785">
        <f t="shared" si="431"/>
        <v>490.76280000000003</v>
      </c>
      <c r="H13785">
        <v>1</v>
      </c>
      <c r="I13785" s="17">
        <v>45567</v>
      </c>
      <c r="J13785" s="17">
        <v>45568</v>
      </c>
      <c r="K13785" t="s">
        <v>21</v>
      </c>
      <c r="L13785" t="s">
        <v>27</v>
      </c>
      <c r="M13785">
        <v>146.36000000000001</v>
      </c>
      <c r="N13785" t="s">
        <v>34</v>
      </c>
    </row>
    <row r="13786" spans="1:14" ht="14.25" customHeight="1" x14ac:dyDescent="0.3">
      <c r="A13786" t="s">
        <v>3209</v>
      </c>
      <c r="B13786" t="s">
        <v>41</v>
      </c>
      <c r="C13786" t="s">
        <v>33</v>
      </c>
      <c r="D13786">
        <v>496.28</v>
      </c>
      <c r="E13786">
        <v>0.2</v>
      </c>
      <c r="F13786">
        <f t="shared" si="430"/>
        <v>99.256</v>
      </c>
      <c r="G13786">
        <f t="shared" si="431"/>
        <v>397.024</v>
      </c>
      <c r="H13786">
        <v>1</v>
      </c>
      <c r="I13786" s="17">
        <v>44984</v>
      </c>
      <c r="J13786" s="17">
        <v>44989</v>
      </c>
      <c r="K13786" t="s">
        <v>21</v>
      </c>
      <c r="L13786" t="s">
        <v>27</v>
      </c>
      <c r="M13786">
        <v>55.06</v>
      </c>
      <c r="N13786" t="s">
        <v>34</v>
      </c>
    </row>
    <row r="13787" spans="1:14" ht="14.25" customHeight="1" x14ac:dyDescent="0.3">
      <c r="A13787" t="s">
        <v>144</v>
      </c>
      <c r="B13787" t="s">
        <v>13</v>
      </c>
      <c r="C13787" t="s">
        <v>20</v>
      </c>
      <c r="D13787">
        <v>505.01</v>
      </c>
      <c r="E13787">
        <v>0.23</v>
      </c>
      <c r="F13787">
        <f t="shared" si="430"/>
        <v>116.1523</v>
      </c>
      <c r="G13787">
        <f t="shared" si="431"/>
        <v>388.85770000000002</v>
      </c>
      <c r="H13787">
        <v>1</v>
      </c>
      <c r="I13787" s="17">
        <v>45081</v>
      </c>
      <c r="J13787" s="17">
        <v>45088</v>
      </c>
      <c r="K13787" t="s">
        <v>15</v>
      </c>
      <c r="L13787" t="s">
        <v>22</v>
      </c>
      <c r="M13787">
        <v>71.8</v>
      </c>
      <c r="N13787" t="s">
        <v>28</v>
      </c>
    </row>
    <row r="13788" spans="1:14" ht="14.25" customHeight="1" x14ac:dyDescent="0.3">
      <c r="A13788" t="s">
        <v>12007</v>
      </c>
      <c r="B13788" t="s">
        <v>13</v>
      </c>
      <c r="C13788" t="s">
        <v>33</v>
      </c>
      <c r="D13788">
        <v>506.4</v>
      </c>
      <c r="E13788">
        <v>0.34</v>
      </c>
      <c r="F13788">
        <f t="shared" si="430"/>
        <v>172.17600000000002</v>
      </c>
      <c r="G13788">
        <f t="shared" si="431"/>
        <v>334.22399999999993</v>
      </c>
      <c r="H13788">
        <v>1</v>
      </c>
      <c r="I13788" s="17">
        <v>45013</v>
      </c>
      <c r="J13788" s="17">
        <v>45018</v>
      </c>
      <c r="K13788" t="s">
        <v>31</v>
      </c>
      <c r="L13788" t="s">
        <v>27</v>
      </c>
      <c r="M13788">
        <v>52.06</v>
      </c>
      <c r="N13788" t="s">
        <v>48</v>
      </c>
    </row>
    <row r="13789" spans="1:14" ht="14.25" customHeight="1" x14ac:dyDescent="0.3">
      <c r="A13789" t="s">
        <v>14352</v>
      </c>
      <c r="B13789" t="s">
        <v>19</v>
      </c>
      <c r="C13789" t="s">
        <v>26</v>
      </c>
      <c r="D13789">
        <v>521.13</v>
      </c>
      <c r="E13789">
        <v>0.35</v>
      </c>
      <c r="F13789">
        <f t="shared" si="430"/>
        <v>182.3955</v>
      </c>
      <c r="G13789">
        <f t="shared" si="431"/>
        <v>338.73450000000003</v>
      </c>
      <c r="H13789">
        <v>1</v>
      </c>
      <c r="I13789" s="17">
        <v>45639</v>
      </c>
      <c r="J13789" s="17">
        <v>45642</v>
      </c>
      <c r="K13789" t="s">
        <v>21</v>
      </c>
      <c r="L13789" t="s">
        <v>22</v>
      </c>
      <c r="M13789">
        <v>129</v>
      </c>
      <c r="N13789" t="s">
        <v>39</v>
      </c>
    </row>
    <row r="13790" spans="1:14" ht="14.25" customHeight="1" x14ac:dyDescent="0.3">
      <c r="A13790" t="s">
        <v>9994</v>
      </c>
      <c r="B13790" t="s">
        <v>13</v>
      </c>
      <c r="C13790" t="s">
        <v>33</v>
      </c>
      <c r="D13790">
        <v>521.5</v>
      </c>
      <c r="E13790">
        <v>7.0000000000000007E-2</v>
      </c>
      <c r="F13790">
        <f t="shared" si="430"/>
        <v>36.505000000000003</v>
      </c>
      <c r="G13790">
        <f t="shared" si="431"/>
        <v>484.995</v>
      </c>
      <c r="H13790">
        <v>1</v>
      </c>
      <c r="I13790" s="17">
        <v>45459</v>
      </c>
      <c r="J13790" s="17">
        <v>45464</v>
      </c>
      <c r="K13790" t="s">
        <v>15</v>
      </c>
      <c r="L13790" t="s">
        <v>27</v>
      </c>
      <c r="M13790">
        <v>89.62</v>
      </c>
      <c r="N13790" t="s">
        <v>39</v>
      </c>
    </row>
    <row r="13791" spans="1:14" ht="14.25" customHeight="1" x14ac:dyDescent="0.3">
      <c r="A13791" t="s">
        <v>12097</v>
      </c>
      <c r="B13791" t="s">
        <v>41</v>
      </c>
      <c r="C13791" t="s">
        <v>14</v>
      </c>
      <c r="D13791">
        <v>522.03</v>
      </c>
      <c r="E13791">
        <v>0.01</v>
      </c>
      <c r="F13791">
        <f t="shared" si="430"/>
        <v>5.2202999999999999</v>
      </c>
      <c r="G13791">
        <f t="shared" si="431"/>
        <v>516.80970000000002</v>
      </c>
      <c r="H13791">
        <v>1</v>
      </c>
      <c r="I13791" s="17">
        <v>45280</v>
      </c>
      <c r="J13791" s="17">
        <v>45284</v>
      </c>
      <c r="K13791" t="s">
        <v>21</v>
      </c>
      <c r="L13791" t="s">
        <v>22</v>
      </c>
      <c r="M13791">
        <v>50.11</v>
      </c>
      <c r="N13791" t="s">
        <v>17</v>
      </c>
    </row>
    <row r="13792" spans="1:14" ht="14.25" customHeight="1" x14ac:dyDescent="0.3">
      <c r="A13792" t="s">
        <v>10975</v>
      </c>
      <c r="B13792" t="s">
        <v>19</v>
      </c>
      <c r="C13792" t="s">
        <v>33</v>
      </c>
      <c r="D13792">
        <v>524.14</v>
      </c>
      <c r="E13792">
        <v>0.31</v>
      </c>
      <c r="F13792">
        <f t="shared" si="430"/>
        <v>162.48339999999999</v>
      </c>
      <c r="G13792">
        <f t="shared" si="431"/>
        <v>361.65660000000003</v>
      </c>
      <c r="H13792">
        <v>1</v>
      </c>
      <c r="I13792" s="17">
        <v>45224</v>
      </c>
      <c r="J13792" s="17">
        <v>45227</v>
      </c>
      <c r="K13792" t="s">
        <v>15</v>
      </c>
      <c r="L13792" t="s">
        <v>16</v>
      </c>
      <c r="M13792">
        <v>135.55000000000001</v>
      </c>
      <c r="N13792" t="s">
        <v>34</v>
      </c>
    </row>
    <row r="13793" spans="1:14" ht="14.25" customHeight="1" x14ac:dyDescent="0.3">
      <c r="A13793" t="s">
        <v>11908</v>
      </c>
      <c r="B13793" t="s">
        <v>25</v>
      </c>
      <c r="C13793" t="s">
        <v>20</v>
      </c>
      <c r="D13793">
        <v>524.80999999999995</v>
      </c>
      <c r="E13793">
        <v>0.24</v>
      </c>
      <c r="F13793">
        <f t="shared" si="430"/>
        <v>125.95439999999998</v>
      </c>
      <c r="G13793">
        <f t="shared" si="431"/>
        <v>398.85559999999998</v>
      </c>
      <c r="H13793">
        <v>1</v>
      </c>
      <c r="I13793" s="17">
        <v>45517</v>
      </c>
      <c r="J13793" s="17">
        <v>45524</v>
      </c>
      <c r="K13793" t="s">
        <v>21</v>
      </c>
      <c r="L13793" t="s">
        <v>27</v>
      </c>
      <c r="M13793">
        <v>83.07</v>
      </c>
      <c r="N13793" t="s">
        <v>34</v>
      </c>
    </row>
    <row r="13794" spans="1:14" ht="14.25" customHeight="1" x14ac:dyDescent="0.3">
      <c r="A13794" t="s">
        <v>2001</v>
      </c>
      <c r="B13794" t="s">
        <v>25</v>
      </c>
      <c r="C13794" t="s">
        <v>36</v>
      </c>
      <c r="D13794">
        <v>526.76</v>
      </c>
      <c r="E13794">
        <v>0.38</v>
      </c>
      <c r="F13794">
        <f t="shared" si="430"/>
        <v>200.1688</v>
      </c>
      <c r="G13794">
        <f t="shared" si="431"/>
        <v>326.59119999999996</v>
      </c>
      <c r="H13794">
        <v>1</v>
      </c>
      <c r="I13794" s="17">
        <v>45422</v>
      </c>
      <c r="J13794" s="17">
        <v>45423</v>
      </c>
      <c r="K13794" t="s">
        <v>21</v>
      </c>
      <c r="L13794" t="s">
        <v>27</v>
      </c>
      <c r="M13794">
        <v>115.3</v>
      </c>
      <c r="N13794" t="s">
        <v>17</v>
      </c>
    </row>
    <row r="13795" spans="1:14" ht="14.25" customHeight="1" x14ac:dyDescent="0.3">
      <c r="A13795" t="s">
        <v>12702</v>
      </c>
      <c r="B13795" t="s">
        <v>41</v>
      </c>
      <c r="C13795" t="s">
        <v>26</v>
      </c>
      <c r="D13795">
        <v>531.24</v>
      </c>
      <c r="E13795">
        <v>0.36</v>
      </c>
      <c r="F13795">
        <f t="shared" si="430"/>
        <v>191.24639999999999</v>
      </c>
      <c r="G13795">
        <f t="shared" si="431"/>
        <v>339.99360000000001</v>
      </c>
      <c r="H13795">
        <v>1</v>
      </c>
      <c r="I13795" s="17">
        <v>45593</v>
      </c>
      <c r="J13795" s="17">
        <v>45598</v>
      </c>
      <c r="K13795" t="s">
        <v>31</v>
      </c>
      <c r="L13795" t="s">
        <v>22</v>
      </c>
      <c r="M13795">
        <v>43.1</v>
      </c>
      <c r="N13795" t="s">
        <v>39</v>
      </c>
    </row>
    <row r="13796" spans="1:14" ht="14.25" customHeight="1" x14ac:dyDescent="0.3">
      <c r="A13796" t="s">
        <v>4187</v>
      </c>
      <c r="B13796" t="s">
        <v>25</v>
      </c>
      <c r="C13796" t="s">
        <v>33</v>
      </c>
      <c r="D13796">
        <v>531.78</v>
      </c>
      <c r="E13796">
        <v>0.44</v>
      </c>
      <c r="F13796">
        <f t="shared" si="430"/>
        <v>233.98319999999998</v>
      </c>
      <c r="G13796">
        <f t="shared" si="431"/>
        <v>297.79679999999996</v>
      </c>
      <c r="H13796">
        <v>1</v>
      </c>
      <c r="I13796" s="17">
        <v>45406</v>
      </c>
      <c r="J13796" s="17">
        <v>45411</v>
      </c>
      <c r="K13796" t="s">
        <v>15</v>
      </c>
      <c r="L13796" t="s">
        <v>16</v>
      </c>
      <c r="M13796">
        <v>67.42</v>
      </c>
      <c r="N13796" t="s">
        <v>23</v>
      </c>
    </row>
    <row r="13797" spans="1:14" ht="14.25" customHeight="1" x14ac:dyDescent="0.3">
      <c r="A13797" t="s">
        <v>960</v>
      </c>
      <c r="B13797" t="s">
        <v>19</v>
      </c>
      <c r="C13797" t="s">
        <v>36</v>
      </c>
      <c r="D13797">
        <v>532.66</v>
      </c>
      <c r="E13797">
        <v>0.38</v>
      </c>
      <c r="F13797">
        <f t="shared" si="430"/>
        <v>202.41079999999999</v>
      </c>
      <c r="G13797">
        <f t="shared" si="431"/>
        <v>330.24919999999997</v>
      </c>
      <c r="H13797">
        <v>1</v>
      </c>
      <c r="I13797" s="17">
        <v>45221</v>
      </c>
      <c r="J13797" s="17">
        <v>45224</v>
      </c>
      <c r="K13797" t="s">
        <v>15</v>
      </c>
      <c r="L13797" t="s">
        <v>22</v>
      </c>
      <c r="M13797">
        <v>87.28</v>
      </c>
      <c r="N13797" t="s">
        <v>34</v>
      </c>
    </row>
    <row r="13798" spans="1:14" ht="14.25" customHeight="1" x14ac:dyDescent="0.3">
      <c r="A13798" t="s">
        <v>12031</v>
      </c>
      <c r="B13798" t="s">
        <v>25</v>
      </c>
      <c r="C13798" t="s">
        <v>20</v>
      </c>
      <c r="D13798">
        <v>534.65</v>
      </c>
      <c r="E13798">
        <v>0.32</v>
      </c>
      <c r="F13798">
        <f t="shared" si="430"/>
        <v>171.08799999999999</v>
      </c>
      <c r="G13798">
        <f t="shared" si="431"/>
        <v>363.56200000000001</v>
      </c>
      <c r="H13798">
        <v>1</v>
      </c>
      <c r="I13798" s="17">
        <v>45334</v>
      </c>
      <c r="J13798" s="17">
        <v>45336</v>
      </c>
      <c r="K13798" t="s">
        <v>31</v>
      </c>
      <c r="L13798" t="s">
        <v>16</v>
      </c>
      <c r="M13798">
        <v>111.18</v>
      </c>
      <c r="N13798" t="s">
        <v>28</v>
      </c>
    </row>
    <row r="13799" spans="1:14" ht="14.25" customHeight="1" x14ac:dyDescent="0.3">
      <c r="A13799" t="s">
        <v>4017</v>
      </c>
      <c r="B13799" t="s">
        <v>19</v>
      </c>
      <c r="C13799" t="s">
        <v>26</v>
      </c>
      <c r="D13799">
        <v>537.17999999999995</v>
      </c>
      <c r="E13799">
        <v>0.15</v>
      </c>
      <c r="F13799">
        <f t="shared" si="430"/>
        <v>80.576999999999984</v>
      </c>
      <c r="G13799">
        <f t="shared" si="431"/>
        <v>456.60299999999995</v>
      </c>
      <c r="H13799">
        <v>1</v>
      </c>
      <c r="I13799" s="17">
        <v>45041</v>
      </c>
      <c r="J13799" s="17">
        <v>45046</v>
      </c>
      <c r="K13799" t="s">
        <v>15</v>
      </c>
      <c r="L13799" t="s">
        <v>22</v>
      </c>
      <c r="M13799">
        <v>86.89</v>
      </c>
      <c r="N13799" t="s">
        <v>17</v>
      </c>
    </row>
    <row r="13800" spans="1:14" ht="14.25" customHeight="1" x14ac:dyDescent="0.3">
      <c r="A13800" t="s">
        <v>15179</v>
      </c>
      <c r="B13800" t="s">
        <v>41</v>
      </c>
      <c r="C13800" t="s">
        <v>33</v>
      </c>
      <c r="D13800">
        <v>540.66</v>
      </c>
      <c r="E13800">
        <v>0.44</v>
      </c>
      <c r="F13800">
        <f t="shared" si="430"/>
        <v>237.8904</v>
      </c>
      <c r="G13800">
        <f t="shared" si="431"/>
        <v>302.76959999999997</v>
      </c>
      <c r="H13800">
        <v>1</v>
      </c>
      <c r="I13800" s="17">
        <v>45213</v>
      </c>
      <c r="J13800" s="17">
        <v>45219</v>
      </c>
      <c r="K13800" t="s">
        <v>15</v>
      </c>
      <c r="L13800" t="s">
        <v>27</v>
      </c>
      <c r="M13800">
        <v>101.49</v>
      </c>
      <c r="N13800" t="s">
        <v>48</v>
      </c>
    </row>
    <row r="13801" spans="1:14" ht="14.25" customHeight="1" x14ac:dyDescent="0.3">
      <c r="A13801" t="s">
        <v>10298</v>
      </c>
      <c r="B13801" t="s">
        <v>41</v>
      </c>
      <c r="C13801" t="s">
        <v>26</v>
      </c>
      <c r="D13801">
        <v>541.75</v>
      </c>
      <c r="E13801">
        <v>0.12</v>
      </c>
      <c r="F13801">
        <f t="shared" si="430"/>
        <v>65.009999999999991</v>
      </c>
      <c r="G13801">
        <f t="shared" si="431"/>
        <v>476.74</v>
      </c>
      <c r="H13801">
        <v>1</v>
      </c>
      <c r="I13801" s="17">
        <v>45427</v>
      </c>
      <c r="J13801" s="17">
        <v>45434</v>
      </c>
      <c r="K13801" t="s">
        <v>21</v>
      </c>
      <c r="L13801" t="s">
        <v>16</v>
      </c>
      <c r="M13801">
        <v>99.33</v>
      </c>
      <c r="N13801" t="s">
        <v>39</v>
      </c>
    </row>
    <row r="13802" spans="1:14" ht="14.25" customHeight="1" x14ac:dyDescent="0.3">
      <c r="A13802" t="s">
        <v>12916</v>
      </c>
      <c r="B13802" t="s">
        <v>19</v>
      </c>
      <c r="C13802" t="s">
        <v>36</v>
      </c>
      <c r="D13802">
        <v>542.61</v>
      </c>
      <c r="E13802">
        <v>0.14000000000000001</v>
      </c>
      <c r="F13802">
        <f t="shared" si="430"/>
        <v>75.965400000000002</v>
      </c>
      <c r="G13802">
        <f t="shared" si="431"/>
        <v>466.64460000000003</v>
      </c>
      <c r="H13802">
        <v>1</v>
      </c>
      <c r="I13802" s="17">
        <v>45399</v>
      </c>
      <c r="J13802" s="17">
        <v>45400</v>
      </c>
      <c r="K13802" t="s">
        <v>15</v>
      </c>
      <c r="L13802" t="s">
        <v>22</v>
      </c>
      <c r="M13802">
        <v>106</v>
      </c>
      <c r="N13802" t="s">
        <v>28</v>
      </c>
    </row>
    <row r="13803" spans="1:14" ht="14.25" customHeight="1" x14ac:dyDescent="0.3">
      <c r="A13803" t="s">
        <v>5690</v>
      </c>
      <c r="B13803" t="s">
        <v>13</v>
      </c>
      <c r="C13803" t="s">
        <v>14</v>
      </c>
      <c r="D13803">
        <v>542.88</v>
      </c>
      <c r="E13803">
        <v>0.49</v>
      </c>
      <c r="F13803">
        <f t="shared" si="430"/>
        <v>266.01119999999997</v>
      </c>
      <c r="G13803">
        <f t="shared" si="431"/>
        <v>276.86880000000002</v>
      </c>
      <c r="H13803">
        <v>1</v>
      </c>
      <c r="I13803" s="17">
        <v>44967</v>
      </c>
      <c r="J13803" s="17">
        <v>44972</v>
      </c>
      <c r="K13803" t="s">
        <v>31</v>
      </c>
      <c r="L13803" t="s">
        <v>16</v>
      </c>
      <c r="M13803">
        <v>132.71</v>
      </c>
      <c r="N13803" t="s">
        <v>17</v>
      </c>
    </row>
    <row r="13804" spans="1:14" ht="14.25" customHeight="1" x14ac:dyDescent="0.3">
      <c r="A13804" t="s">
        <v>1272</v>
      </c>
      <c r="B13804" t="s">
        <v>13</v>
      </c>
      <c r="C13804" t="s">
        <v>36</v>
      </c>
      <c r="D13804">
        <v>543.69000000000005</v>
      </c>
      <c r="E13804">
        <v>0.17</v>
      </c>
      <c r="F13804">
        <f t="shared" si="430"/>
        <v>92.427300000000017</v>
      </c>
      <c r="G13804">
        <f t="shared" si="431"/>
        <v>451.26270000000005</v>
      </c>
      <c r="H13804">
        <v>1</v>
      </c>
      <c r="I13804" s="17">
        <v>45262</v>
      </c>
      <c r="J13804" s="17">
        <v>45269</v>
      </c>
      <c r="K13804" t="s">
        <v>21</v>
      </c>
      <c r="L13804" t="s">
        <v>22</v>
      </c>
      <c r="M13804">
        <v>146.19</v>
      </c>
      <c r="N13804" t="s">
        <v>28</v>
      </c>
    </row>
    <row r="13805" spans="1:14" ht="14.25" customHeight="1" x14ac:dyDescent="0.3">
      <c r="A13805" t="s">
        <v>14592</v>
      </c>
      <c r="B13805" t="s">
        <v>25</v>
      </c>
      <c r="C13805" t="s">
        <v>36</v>
      </c>
      <c r="D13805">
        <v>549.26</v>
      </c>
      <c r="E13805">
        <v>0.41</v>
      </c>
      <c r="F13805">
        <f t="shared" si="430"/>
        <v>225.19659999999999</v>
      </c>
      <c r="G13805">
        <f t="shared" si="431"/>
        <v>324.0634</v>
      </c>
      <c r="H13805">
        <v>1</v>
      </c>
      <c r="I13805" s="17">
        <v>45468</v>
      </c>
      <c r="J13805" s="17">
        <v>45469</v>
      </c>
      <c r="K13805" t="s">
        <v>21</v>
      </c>
      <c r="L13805" t="s">
        <v>16</v>
      </c>
      <c r="M13805">
        <v>164.21</v>
      </c>
      <c r="N13805" t="s">
        <v>34</v>
      </c>
    </row>
    <row r="13806" spans="1:14" ht="14.25" customHeight="1" x14ac:dyDescent="0.3">
      <c r="A13806" t="s">
        <v>11569</v>
      </c>
      <c r="B13806" t="s">
        <v>25</v>
      </c>
      <c r="C13806" t="s">
        <v>33</v>
      </c>
      <c r="D13806">
        <v>551.04</v>
      </c>
      <c r="E13806">
        <v>0.22</v>
      </c>
      <c r="F13806">
        <f t="shared" si="430"/>
        <v>121.22879999999999</v>
      </c>
      <c r="G13806">
        <f t="shared" si="431"/>
        <v>429.81119999999999</v>
      </c>
      <c r="H13806">
        <v>1</v>
      </c>
      <c r="I13806" s="17">
        <v>45369</v>
      </c>
      <c r="J13806" s="17">
        <v>45376</v>
      </c>
      <c r="K13806" t="s">
        <v>21</v>
      </c>
      <c r="L13806" t="s">
        <v>22</v>
      </c>
      <c r="M13806">
        <v>41.66</v>
      </c>
      <c r="N13806" t="s">
        <v>28</v>
      </c>
    </row>
    <row r="13807" spans="1:14" ht="14.25" customHeight="1" x14ac:dyDescent="0.3">
      <c r="A13807" t="s">
        <v>10383</v>
      </c>
      <c r="B13807" t="s">
        <v>25</v>
      </c>
      <c r="C13807" t="s">
        <v>20</v>
      </c>
      <c r="D13807">
        <v>555.1</v>
      </c>
      <c r="E13807">
        <v>0.19</v>
      </c>
      <c r="F13807">
        <f t="shared" si="430"/>
        <v>105.46900000000001</v>
      </c>
      <c r="G13807">
        <f t="shared" si="431"/>
        <v>449.63100000000003</v>
      </c>
      <c r="H13807">
        <v>1</v>
      </c>
      <c r="I13807" s="17">
        <v>45195</v>
      </c>
      <c r="J13807" s="17">
        <v>45197</v>
      </c>
      <c r="K13807" t="s">
        <v>31</v>
      </c>
      <c r="L13807" t="s">
        <v>16</v>
      </c>
      <c r="M13807">
        <v>145.79</v>
      </c>
      <c r="N13807" t="s">
        <v>48</v>
      </c>
    </row>
    <row r="13808" spans="1:14" ht="14.25" customHeight="1" x14ac:dyDescent="0.3">
      <c r="A13808" t="s">
        <v>11119</v>
      </c>
      <c r="B13808" t="s">
        <v>25</v>
      </c>
      <c r="C13808" t="s">
        <v>26</v>
      </c>
      <c r="D13808">
        <v>566.41</v>
      </c>
      <c r="E13808">
        <v>0.48</v>
      </c>
      <c r="F13808">
        <f t="shared" si="430"/>
        <v>271.8768</v>
      </c>
      <c r="G13808">
        <f t="shared" si="431"/>
        <v>294.53319999999997</v>
      </c>
      <c r="H13808">
        <v>1</v>
      </c>
      <c r="I13808" s="17">
        <v>45015</v>
      </c>
      <c r="J13808" s="17">
        <v>45022</v>
      </c>
      <c r="K13808" t="s">
        <v>31</v>
      </c>
      <c r="L13808" t="s">
        <v>16</v>
      </c>
      <c r="M13808">
        <v>63.54</v>
      </c>
      <c r="N13808" t="s">
        <v>17</v>
      </c>
    </row>
    <row r="13809" spans="1:14" ht="14.25" customHeight="1" x14ac:dyDescent="0.3">
      <c r="A13809" t="s">
        <v>14495</v>
      </c>
      <c r="B13809" t="s">
        <v>25</v>
      </c>
      <c r="C13809" t="s">
        <v>20</v>
      </c>
      <c r="D13809">
        <v>575.53</v>
      </c>
      <c r="E13809">
        <v>0.13</v>
      </c>
      <c r="F13809">
        <f t="shared" si="430"/>
        <v>74.818899999999999</v>
      </c>
      <c r="G13809">
        <f t="shared" si="431"/>
        <v>500.71109999999999</v>
      </c>
      <c r="H13809">
        <v>1</v>
      </c>
      <c r="I13809" s="17">
        <v>45334</v>
      </c>
      <c r="J13809" s="17">
        <v>45341</v>
      </c>
      <c r="K13809" t="s">
        <v>15</v>
      </c>
      <c r="L13809" t="s">
        <v>27</v>
      </c>
      <c r="M13809">
        <v>76.31</v>
      </c>
      <c r="N13809" t="s">
        <v>39</v>
      </c>
    </row>
    <row r="13810" spans="1:14" ht="14.25" customHeight="1" x14ac:dyDescent="0.3">
      <c r="A13810" t="s">
        <v>5019</v>
      </c>
      <c r="B13810" t="s">
        <v>13</v>
      </c>
      <c r="C13810" t="s">
        <v>26</v>
      </c>
      <c r="D13810">
        <v>576.78</v>
      </c>
      <c r="E13810">
        <v>0.37</v>
      </c>
      <c r="F13810">
        <f t="shared" si="430"/>
        <v>213.40859999999998</v>
      </c>
      <c r="G13810">
        <f t="shared" si="431"/>
        <v>363.37139999999999</v>
      </c>
      <c r="H13810">
        <v>1</v>
      </c>
      <c r="I13810" s="17">
        <v>45534</v>
      </c>
      <c r="J13810" s="17">
        <v>45539</v>
      </c>
      <c r="K13810" t="s">
        <v>21</v>
      </c>
      <c r="L13810" t="s">
        <v>22</v>
      </c>
      <c r="M13810">
        <v>75.42</v>
      </c>
      <c r="N13810" t="s">
        <v>34</v>
      </c>
    </row>
    <row r="13811" spans="1:14" ht="14.25" customHeight="1" x14ac:dyDescent="0.3">
      <c r="A13811" t="s">
        <v>485</v>
      </c>
      <c r="B13811" t="s">
        <v>41</v>
      </c>
      <c r="C13811" t="s">
        <v>20</v>
      </c>
      <c r="D13811">
        <v>592.6</v>
      </c>
      <c r="E13811">
        <v>0.16</v>
      </c>
      <c r="F13811">
        <f t="shared" si="430"/>
        <v>94.816000000000003</v>
      </c>
      <c r="G13811">
        <f t="shared" si="431"/>
        <v>497.78399999999999</v>
      </c>
      <c r="H13811">
        <v>1</v>
      </c>
      <c r="I13811" s="17">
        <v>45409</v>
      </c>
      <c r="J13811" s="17">
        <v>45413</v>
      </c>
      <c r="K13811" t="s">
        <v>15</v>
      </c>
      <c r="L13811" t="s">
        <v>27</v>
      </c>
      <c r="M13811">
        <v>115.42</v>
      </c>
      <c r="N13811" t="s">
        <v>34</v>
      </c>
    </row>
    <row r="13812" spans="1:14" ht="14.25" customHeight="1" x14ac:dyDescent="0.3">
      <c r="A13812" t="s">
        <v>11162</v>
      </c>
      <c r="B13812" t="s">
        <v>13</v>
      </c>
      <c r="C13812" t="s">
        <v>14</v>
      </c>
      <c r="D13812">
        <v>597.62</v>
      </c>
      <c r="E13812">
        <v>0.45</v>
      </c>
      <c r="F13812">
        <f t="shared" si="430"/>
        <v>268.92900000000003</v>
      </c>
      <c r="G13812">
        <f t="shared" si="431"/>
        <v>328.69099999999997</v>
      </c>
      <c r="H13812">
        <v>1</v>
      </c>
      <c r="I13812" s="17">
        <v>45381</v>
      </c>
      <c r="J13812" s="17">
        <v>45383</v>
      </c>
      <c r="K13812" t="s">
        <v>31</v>
      </c>
      <c r="L13812" t="s">
        <v>27</v>
      </c>
      <c r="M13812">
        <v>167.68</v>
      </c>
      <c r="N13812" t="s">
        <v>23</v>
      </c>
    </row>
    <row r="13813" spans="1:14" ht="14.25" customHeight="1" x14ac:dyDescent="0.3">
      <c r="A13813" t="s">
        <v>7133</v>
      </c>
      <c r="B13813" t="s">
        <v>19</v>
      </c>
      <c r="C13813" t="s">
        <v>33</v>
      </c>
      <c r="D13813">
        <v>602.22</v>
      </c>
      <c r="E13813">
        <v>0.11</v>
      </c>
      <c r="F13813">
        <f t="shared" si="430"/>
        <v>66.244200000000006</v>
      </c>
      <c r="G13813">
        <f t="shared" si="431"/>
        <v>535.97580000000005</v>
      </c>
      <c r="H13813">
        <v>1</v>
      </c>
      <c r="I13813" s="17">
        <v>45556</v>
      </c>
      <c r="J13813" s="17">
        <v>45558</v>
      </c>
      <c r="K13813" t="s">
        <v>31</v>
      </c>
      <c r="L13813" t="s">
        <v>22</v>
      </c>
      <c r="M13813">
        <v>140.22</v>
      </c>
      <c r="N13813" t="s">
        <v>48</v>
      </c>
    </row>
    <row r="13814" spans="1:14" ht="14.25" customHeight="1" x14ac:dyDescent="0.3">
      <c r="A13814" t="s">
        <v>12860</v>
      </c>
      <c r="B13814" t="s">
        <v>13</v>
      </c>
      <c r="C13814" t="s">
        <v>33</v>
      </c>
      <c r="D13814">
        <v>603.37</v>
      </c>
      <c r="E13814">
        <v>0.1</v>
      </c>
      <c r="F13814">
        <f t="shared" si="430"/>
        <v>60.337000000000003</v>
      </c>
      <c r="G13814">
        <f t="shared" si="431"/>
        <v>543.03300000000002</v>
      </c>
      <c r="H13814">
        <v>1</v>
      </c>
      <c r="I13814" s="17">
        <v>45277</v>
      </c>
      <c r="J13814" s="17">
        <v>45279</v>
      </c>
      <c r="K13814" t="s">
        <v>15</v>
      </c>
      <c r="L13814" t="s">
        <v>27</v>
      </c>
      <c r="M13814">
        <v>146.88</v>
      </c>
      <c r="N13814" t="s">
        <v>34</v>
      </c>
    </row>
    <row r="13815" spans="1:14" ht="14.25" customHeight="1" x14ac:dyDescent="0.3">
      <c r="A13815" t="s">
        <v>3778</v>
      </c>
      <c r="B13815" t="s">
        <v>13</v>
      </c>
      <c r="C13815" t="s">
        <v>36</v>
      </c>
      <c r="D13815">
        <v>607.01</v>
      </c>
      <c r="E13815">
        <v>0.02</v>
      </c>
      <c r="F13815">
        <f t="shared" si="430"/>
        <v>12.1402</v>
      </c>
      <c r="G13815">
        <f t="shared" si="431"/>
        <v>594.86979999999994</v>
      </c>
      <c r="H13815">
        <v>1</v>
      </c>
      <c r="I13815" s="17">
        <v>45293</v>
      </c>
      <c r="J13815" s="17">
        <v>45295</v>
      </c>
      <c r="K13815" t="s">
        <v>21</v>
      </c>
      <c r="L13815" t="s">
        <v>27</v>
      </c>
      <c r="M13815">
        <v>93.34</v>
      </c>
      <c r="N13815" t="s">
        <v>23</v>
      </c>
    </row>
    <row r="13816" spans="1:14" ht="14.25" customHeight="1" x14ac:dyDescent="0.3">
      <c r="A13816" t="s">
        <v>920</v>
      </c>
      <c r="B13816" t="s">
        <v>41</v>
      </c>
      <c r="C13816" t="s">
        <v>33</v>
      </c>
      <c r="D13816">
        <v>607.04999999999995</v>
      </c>
      <c r="E13816">
        <v>0.16</v>
      </c>
      <c r="F13816">
        <f t="shared" si="430"/>
        <v>97.128</v>
      </c>
      <c r="G13816">
        <f t="shared" si="431"/>
        <v>509.92199999999997</v>
      </c>
      <c r="H13816">
        <v>1</v>
      </c>
      <c r="I13816" s="17">
        <v>45264</v>
      </c>
      <c r="J13816" s="17">
        <v>45271</v>
      </c>
      <c r="K13816" t="s">
        <v>15</v>
      </c>
      <c r="L13816" t="s">
        <v>22</v>
      </c>
      <c r="M13816">
        <v>153.75</v>
      </c>
      <c r="N13816" t="s">
        <v>23</v>
      </c>
    </row>
    <row r="13817" spans="1:14" ht="14.25" customHeight="1" x14ac:dyDescent="0.3">
      <c r="A13817" t="s">
        <v>11735</v>
      </c>
      <c r="B13817" t="s">
        <v>25</v>
      </c>
      <c r="C13817" t="s">
        <v>14</v>
      </c>
      <c r="D13817">
        <v>617.77</v>
      </c>
      <c r="E13817">
        <v>0.03</v>
      </c>
      <c r="F13817">
        <f t="shared" si="430"/>
        <v>18.533099999999997</v>
      </c>
      <c r="G13817">
        <f t="shared" si="431"/>
        <v>599.23689999999999</v>
      </c>
      <c r="H13817">
        <v>1</v>
      </c>
      <c r="I13817" s="17">
        <v>45215</v>
      </c>
      <c r="J13817" s="17">
        <v>45222</v>
      </c>
      <c r="K13817" t="s">
        <v>31</v>
      </c>
      <c r="L13817" t="s">
        <v>22</v>
      </c>
      <c r="M13817">
        <v>58.44</v>
      </c>
      <c r="N13817" t="s">
        <v>23</v>
      </c>
    </row>
    <row r="13818" spans="1:14" ht="14.25" customHeight="1" x14ac:dyDescent="0.3">
      <c r="A13818" t="s">
        <v>3190</v>
      </c>
      <c r="B13818" t="s">
        <v>13</v>
      </c>
      <c r="C13818" t="s">
        <v>36</v>
      </c>
      <c r="D13818">
        <v>624.21</v>
      </c>
      <c r="E13818">
        <v>0.09</v>
      </c>
      <c r="F13818">
        <f t="shared" si="430"/>
        <v>56.178899999999999</v>
      </c>
      <c r="G13818">
        <f t="shared" si="431"/>
        <v>568.03110000000004</v>
      </c>
      <c r="H13818">
        <v>1</v>
      </c>
      <c r="I13818" s="17">
        <v>45493</v>
      </c>
      <c r="J13818" s="17">
        <v>45497</v>
      </c>
      <c r="K13818" t="s">
        <v>31</v>
      </c>
      <c r="L13818" t="s">
        <v>16</v>
      </c>
      <c r="M13818">
        <v>131.19</v>
      </c>
      <c r="N13818" t="s">
        <v>34</v>
      </c>
    </row>
    <row r="13819" spans="1:14" ht="14.25" customHeight="1" x14ac:dyDescent="0.3">
      <c r="A13819" t="s">
        <v>9082</v>
      </c>
      <c r="B13819" t="s">
        <v>13</v>
      </c>
      <c r="C13819" t="s">
        <v>36</v>
      </c>
      <c r="D13819">
        <v>628.32000000000005</v>
      </c>
      <c r="E13819">
        <v>0.5</v>
      </c>
      <c r="F13819">
        <f t="shared" si="430"/>
        <v>314.16000000000003</v>
      </c>
      <c r="G13819">
        <f t="shared" si="431"/>
        <v>314.16000000000003</v>
      </c>
      <c r="H13819">
        <v>1</v>
      </c>
      <c r="I13819" s="17">
        <v>44987</v>
      </c>
      <c r="J13819" s="17">
        <v>44989</v>
      </c>
      <c r="K13819" t="s">
        <v>31</v>
      </c>
      <c r="L13819" t="s">
        <v>27</v>
      </c>
      <c r="M13819">
        <v>121.66</v>
      </c>
      <c r="N13819" t="s">
        <v>28</v>
      </c>
    </row>
    <row r="13820" spans="1:14" ht="14.25" customHeight="1" x14ac:dyDescent="0.3">
      <c r="A13820" t="s">
        <v>14920</v>
      </c>
      <c r="B13820" t="s">
        <v>25</v>
      </c>
      <c r="C13820" t="s">
        <v>36</v>
      </c>
      <c r="D13820">
        <v>630.08000000000004</v>
      </c>
      <c r="E13820">
        <v>0.04</v>
      </c>
      <c r="F13820">
        <f t="shared" si="430"/>
        <v>25.203200000000002</v>
      </c>
      <c r="G13820">
        <f t="shared" si="431"/>
        <v>604.8768</v>
      </c>
      <c r="H13820">
        <v>1</v>
      </c>
      <c r="I13820" s="17">
        <v>45551</v>
      </c>
      <c r="J13820" s="17">
        <v>45554</v>
      </c>
      <c r="K13820" t="s">
        <v>21</v>
      </c>
      <c r="L13820" t="s">
        <v>16</v>
      </c>
      <c r="M13820">
        <v>173.68</v>
      </c>
      <c r="N13820" t="s">
        <v>28</v>
      </c>
    </row>
    <row r="13821" spans="1:14" ht="14.25" customHeight="1" x14ac:dyDescent="0.3">
      <c r="A13821" t="s">
        <v>2771</v>
      </c>
      <c r="B13821" t="s">
        <v>19</v>
      </c>
      <c r="C13821" t="s">
        <v>33</v>
      </c>
      <c r="D13821">
        <v>632.96</v>
      </c>
      <c r="E13821">
        <v>0.27</v>
      </c>
      <c r="F13821">
        <f t="shared" si="430"/>
        <v>170.89920000000001</v>
      </c>
      <c r="G13821">
        <f t="shared" si="431"/>
        <v>462.06080000000003</v>
      </c>
      <c r="H13821">
        <v>1</v>
      </c>
      <c r="I13821" s="17">
        <v>45362</v>
      </c>
      <c r="J13821" s="17">
        <v>45363</v>
      </c>
      <c r="K13821" t="s">
        <v>21</v>
      </c>
      <c r="L13821" t="s">
        <v>16</v>
      </c>
      <c r="M13821">
        <v>181.86</v>
      </c>
      <c r="N13821" t="s">
        <v>17</v>
      </c>
    </row>
    <row r="13822" spans="1:14" ht="14.25" customHeight="1" x14ac:dyDescent="0.3">
      <c r="A13822" t="s">
        <v>1701</v>
      </c>
      <c r="B13822" t="s">
        <v>13</v>
      </c>
      <c r="C13822" t="s">
        <v>26</v>
      </c>
      <c r="D13822">
        <v>633.65</v>
      </c>
      <c r="E13822">
        <v>0.12</v>
      </c>
      <c r="F13822">
        <f t="shared" si="430"/>
        <v>76.037999999999997</v>
      </c>
      <c r="G13822">
        <f t="shared" si="431"/>
        <v>557.61199999999997</v>
      </c>
      <c r="H13822">
        <v>1</v>
      </c>
      <c r="I13822" s="17">
        <v>45436</v>
      </c>
      <c r="J13822" s="17">
        <v>45437</v>
      </c>
      <c r="K13822" t="s">
        <v>15</v>
      </c>
      <c r="L13822" t="s">
        <v>22</v>
      </c>
      <c r="M13822">
        <v>105.97</v>
      </c>
      <c r="N13822" t="s">
        <v>23</v>
      </c>
    </row>
    <row r="13823" spans="1:14" ht="14.25" customHeight="1" x14ac:dyDescent="0.3">
      <c r="A13823" t="s">
        <v>1380</v>
      </c>
      <c r="B13823" t="s">
        <v>13</v>
      </c>
      <c r="C13823" t="s">
        <v>26</v>
      </c>
      <c r="D13823">
        <v>636.58000000000004</v>
      </c>
      <c r="E13823">
        <v>0.32</v>
      </c>
      <c r="F13823">
        <f t="shared" si="430"/>
        <v>203.7056</v>
      </c>
      <c r="G13823">
        <f t="shared" si="431"/>
        <v>432.87440000000004</v>
      </c>
      <c r="H13823">
        <v>1</v>
      </c>
      <c r="I13823" s="17">
        <v>45595</v>
      </c>
      <c r="J13823" s="17">
        <v>45596</v>
      </c>
      <c r="K13823" t="s">
        <v>31</v>
      </c>
      <c r="L13823" t="s">
        <v>27</v>
      </c>
      <c r="M13823">
        <v>87.2</v>
      </c>
      <c r="N13823" t="s">
        <v>39</v>
      </c>
    </row>
    <row r="13824" spans="1:14" ht="14.25" customHeight="1" x14ac:dyDescent="0.3">
      <c r="A13824" t="s">
        <v>1391</v>
      </c>
      <c r="B13824" t="s">
        <v>19</v>
      </c>
      <c r="C13824" t="s">
        <v>14</v>
      </c>
      <c r="D13824">
        <v>637.1</v>
      </c>
      <c r="E13824">
        <v>0.08</v>
      </c>
      <c r="F13824">
        <f t="shared" si="430"/>
        <v>50.968000000000004</v>
      </c>
      <c r="G13824">
        <f t="shared" si="431"/>
        <v>586.13200000000006</v>
      </c>
      <c r="H13824">
        <v>1</v>
      </c>
      <c r="I13824" s="17">
        <v>45074</v>
      </c>
      <c r="J13824" s="17">
        <v>45075</v>
      </c>
      <c r="K13824" t="s">
        <v>21</v>
      </c>
      <c r="L13824" t="s">
        <v>22</v>
      </c>
      <c r="M13824">
        <v>179.95</v>
      </c>
      <c r="N13824" t="s">
        <v>28</v>
      </c>
    </row>
    <row r="13825" spans="1:14" ht="14.25" customHeight="1" x14ac:dyDescent="0.3">
      <c r="A13825" t="s">
        <v>15332</v>
      </c>
      <c r="B13825" t="s">
        <v>19</v>
      </c>
      <c r="C13825" t="s">
        <v>33</v>
      </c>
      <c r="D13825">
        <v>637.76</v>
      </c>
      <c r="E13825">
        <v>0.16</v>
      </c>
      <c r="F13825">
        <f t="shared" si="430"/>
        <v>102.0416</v>
      </c>
      <c r="G13825">
        <f t="shared" si="431"/>
        <v>535.71839999999997</v>
      </c>
      <c r="H13825">
        <v>1</v>
      </c>
      <c r="I13825" s="17">
        <v>45155</v>
      </c>
      <c r="J13825" s="17">
        <v>45161</v>
      </c>
      <c r="K13825" t="s">
        <v>31</v>
      </c>
      <c r="L13825" t="s">
        <v>22</v>
      </c>
      <c r="M13825">
        <v>56.38</v>
      </c>
      <c r="N13825" t="s">
        <v>34</v>
      </c>
    </row>
    <row r="13826" spans="1:14" ht="14.25" customHeight="1" x14ac:dyDescent="0.3">
      <c r="A13826" t="s">
        <v>796</v>
      </c>
      <c r="B13826" t="s">
        <v>41</v>
      </c>
      <c r="C13826" t="s">
        <v>36</v>
      </c>
      <c r="D13826">
        <v>638.78</v>
      </c>
      <c r="E13826">
        <v>0.22</v>
      </c>
      <c r="F13826">
        <f t="shared" ref="F13826:F13889" si="432">D13826*E13826</f>
        <v>140.5316</v>
      </c>
      <c r="G13826">
        <f t="shared" ref="G13826:G13889" si="433">D13826-F13826</f>
        <v>498.24839999999995</v>
      </c>
      <c r="H13826">
        <v>1</v>
      </c>
      <c r="I13826" s="17">
        <v>45512</v>
      </c>
      <c r="J13826" s="17">
        <v>45515</v>
      </c>
      <c r="K13826" t="s">
        <v>15</v>
      </c>
      <c r="L13826" t="s">
        <v>16</v>
      </c>
      <c r="M13826">
        <v>111.74</v>
      </c>
      <c r="N13826" t="s">
        <v>23</v>
      </c>
    </row>
    <row r="13827" spans="1:14" ht="14.25" customHeight="1" x14ac:dyDescent="0.3">
      <c r="A13827" t="s">
        <v>3559</v>
      </c>
      <c r="B13827" t="s">
        <v>41</v>
      </c>
      <c r="C13827" t="s">
        <v>36</v>
      </c>
      <c r="D13827">
        <v>639.4</v>
      </c>
      <c r="E13827">
        <v>0.28999999999999998</v>
      </c>
      <c r="F13827">
        <f t="shared" si="432"/>
        <v>185.42599999999999</v>
      </c>
      <c r="G13827">
        <f t="shared" si="433"/>
        <v>453.97399999999999</v>
      </c>
      <c r="H13827">
        <v>1</v>
      </c>
      <c r="I13827" s="17">
        <v>45557</v>
      </c>
      <c r="J13827" s="17">
        <v>45563</v>
      </c>
      <c r="K13827" t="s">
        <v>21</v>
      </c>
      <c r="L13827" t="s">
        <v>16</v>
      </c>
      <c r="M13827">
        <v>174.05</v>
      </c>
      <c r="N13827" t="s">
        <v>34</v>
      </c>
    </row>
    <row r="13828" spans="1:14" ht="14.25" customHeight="1" x14ac:dyDescent="0.3">
      <c r="A13828" t="s">
        <v>7152</v>
      </c>
      <c r="B13828" t="s">
        <v>13</v>
      </c>
      <c r="C13828" t="s">
        <v>14</v>
      </c>
      <c r="D13828">
        <v>640.79999999999995</v>
      </c>
      <c r="E13828">
        <v>0.38</v>
      </c>
      <c r="F13828">
        <f t="shared" si="432"/>
        <v>243.50399999999999</v>
      </c>
      <c r="G13828">
        <f t="shared" si="433"/>
        <v>397.29599999999994</v>
      </c>
      <c r="H13828">
        <v>1</v>
      </c>
      <c r="I13828" s="17">
        <v>45171</v>
      </c>
      <c r="J13828" s="17">
        <v>45172</v>
      </c>
      <c r="K13828" t="s">
        <v>31</v>
      </c>
      <c r="L13828" t="s">
        <v>22</v>
      </c>
      <c r="M13828">
        <v>96.38</v>
      </c>
      <c r="N13828" t="s">
        <v>39</v>
      </c>
    </row>
    <row r="13829" spans="1:14" ht="14.25" customHeight="1" x14ac:dyDescent="0.3">
      <c r="A13829" t="s">
        <v>12842</v>
      </c>
      <c r="B13829" t="s">
        <v>19</v>
      </c>
      <c r="C13829" t="s">
        <v>33</v>
      </c>
      <c r="D13829">
        <v>641.57000000000005</v>
      </c>
      <c r="E13829">
        <v>0.22</v>
      </c>
      <c r="F13829">
        <f t="shared" si="432"/>
        <v>141.14540000000002</v>
      </c>
      <c r="G13829">
        <f t="shared" si="433"/>
        <v>500.42460000000005</v>
      </c>
      <c r="H13829">
        <v>1</v>
      </c>
      <c r="I13829" s="17">
        <v>45211</v>
      </c>
      <c r="J13829" s="17">
        <v>45215</v>
      </c>
      <c r="K13829" t="s">
        <v>21</v>
      </c>
      <c r="L13829" t="s">
        <v>27</v>
      </c>
      <c r="M13829">
        <v>50.25</v>
      </c>
      <c r="N13829" t="s">
        <v>48</v>
      </c>
    </row>
    <row r="13830" spans="1:14" ht="14.25" customHeight="1" x14ac:dyDescent="0.3">
      <c r="A13830" t="s">
        <v>14850</v>
      </c>
      <c r="B13830" t="s">
        <v>25</v>
      </c>
      <c r="C13830" t="s">
        <v>14</v>
      </c>
      <c r="D13830">
        <v>647.69000000000005</v>
      </c>
      <c r="E13830">
        <v>0.13</v>
      </c>
      <c r="F13830">
        <f t="shared" si="432"/>
        <v>84.199700000000007</v>
      </c>
      <c r="G13830">
        <f t="shared" si="433"/>
        <v>563.49030000000005</v>
      </c>
      <c r="H13830">
        <v>1</v>
      </c>
      <c r="I13830" s="17">
        <v>45618</v>
      </c>
      <c r="J13830" s="17">
        <v>45620</v>
      </c>
      <c r="K13830" t="s">
        <v>31</v>
      </c>
      <c r="L13830" t="s">
        <v>16</v>
      </c>
      <c r="M13830">
        <v>121.7</v>
      </c>
      <c r="N13830" t="s">
        <v>34</v>
      </c>
    </row>
    <row r="13831" spans="1:14" ht="14.25" customHeight="1" x14ac:dyDescent="0.3">
      <c r="A13831" t="s">
        <v>10888</v>
      </c>
      <c r="B13831" t="s">
        <v>13</v>
      </c>
      <c r="C13831" t="s">
        <v>26</v>
      </c>
      <c r="D13831">
        <v>657.54</v>
      </c>
      <c r="E13831">
        <v>0.17</v>
      </c>
      <c r="F13831">
        <f t="shared" si="432"/>
        <v>111.7818</v>
      </c>
      <c r="G13831">
        <f t="shared" si="433"/>
        <v>545.75819999999999</v>
      </c>
      <c r="H13831">
        <v>1</v>
      </c>
      <c r="I13831" s="17">
        <v>45601</v>
      </c>
      <c r="J13831" s="17">
        <v>45608</v>
      </c>
      <c r="K13831" t="s">
        <v>31</v>
      </c>
      <c r="L13831" t="s">
        <v>27</v>
      </c>
      <c r="M13831">
        <v>139.28</v>
      </c>
      <c r="N13831" t="s">
        <v>34</v>
      </c>
    </row>
    <row r="13832" spans="1:14" ht="14.25" customHeight="1" x14ac:dyDescent="0.3">
      <c r="A13832" t="s">
        <v>1428</v>
      </c>
      <c r="B13832" t="s">
        <v>41</v>
      </c>
      <c r="C13832" t="s">
        <v>26</v>
      </c>
      <c r="D13832">
        <v>662.51</v>
      </c>
      <c r="E13832">
        <v>0.31</v>
      </c>
      <c r="F13832">
        <f t="shared" si="432"/>
        <v>205.37809999999999</v>
      </c>
      <c r="G13832">
        <f t="shared" si="433"/>
        <v>457.13189999999997</v>
      </c>
      <c r="H13832">
        <v>1</v>
      </c>
      <c r="I13832" s="17">
        <v>45279</v>
      </c>
      <c r="J13832" s="17">
        <v>45285</v>
      </c>
      <c r="K13832" t="s">
        <v>15</v>
      </c>
      <c r="L13832" t="s">
        <v>22</v>
      </c>
      <c r="M13832">
        <v>124.94</v>
      </c>
      <c r="N13832" t="s">
        <v>28</v>
      </c>
    </row>
    <row r="13833" spans="1:14" ht="14.25" customHeight="1" x14ac:dyDescent="0.3">
      <c r="A13833" t="s">
        <v>4607</v>
      </c>
      <c r="B13833" t="s">
        <v>25</v>
      </c>
      <c r="C13833" t="s">
        <v>20</v>
      </c>
      <c r="D13833">
        <v>664.05</v>
      </c>
      <c r="E13833">
        <v>0.11</v>
      </c>
      <c r="F13833">
        <f t="shared" si="432"/>
        <v>73.04549999999999</v>
      </c>
      <c r="G13833">
        <f t="shared" si="433"/>
        <v>591.00450000000001</v>
      </c>
      <c r="H13833">
        <v>1</v>
      </c>
      <c r="I13833" s="17">
        <v>45268</v>
      </c>
      <c r="J13833" s="17">
        <v>45273</v>
      </c>
      <c r="K13833" t="s">
        <v>15</v>
      </c>
      <c r="L13833" t="s">
        <v>27</v>
      </c>
      <c r="M13833">
        <v>97.38</v>
      </c>
      <c r="N13833" t="s">
        <v>17</v>
      </c>
    </row>
    <row r="13834" spans="1:14" ht="14.25" customHeight="1" x14ac:dyDescent="0.3">
      <c r="A13834" t="s">
        <v>2692</v>
      </c>
      <c r="B13834" t="s">
        <v>19</v>
      </c>
      <c r="C13834" t="s">
        <v>33</v>
      </c>
      <c r="D13834">
        <v>666.4</v>
      </c>
      <c r="E13834">
        <v>0.02</v>
      </c>
      <c r="F13834">
        <f t="shared" si="432"/>
        <v>13.327999999999999</v>
      </c>
      <c r="G13834">
        <f t="shared" si="433"/>
        <v>653.072</v>
      </c>
      <c r="H13834">
        <v>1</v>
      </c>
      <c r="I13834" s="17">
        <v>44939</v>
      </c>
      <c r="J13834" s="17">
        <v>44943</v>
      </c>
      <c r="K13834" t="s">
        <v>21</v>
      </c>
      <c r="L13834" t="s">
        <v>22</v>
      </c>
      <c r="M13834">
        <v>195.51</v>
      </c>
      <c r="N13834" t="s">
        <v>39</v>
      </c>
    </row>
    <row r="13835" spans="1:14" ht="14.25" customHeight="1" x14ac:dyDescent="0.3">
      <c r="A13835" t="s">
        <v>1687</v>
      </c>
      <c r="B13835" t="s">
        <v>41</v>
      </c>
      <c r="C13835" t="s">
        <v>14</v>
      </c>
      <c r="D13835">
        <v>666.75</v>
      </c>
      <c r="E13835">
        <v>0.3</v>
      </c>
      <c r="F13835">
        <f t="shared" si="432"/>
        <v>200.02500000000001</v>
      </c>
      <c r="G13835">
        <f t="shared" si="433"/>
        <v>466.72500000000002</v>
      </c>
      <c r="H13835">
        <v>1</v>
      </c>
      <c r="I13835" s="17">
        <v>45432</v>
      </c>
      <c r="J13835" s="17">
        <v>45435</v>
      </c>
      <c r="K13835" t="s">
        <v>31</v>
      </c>
      <c r="L13835" t="s">
        <v>22</v>
      </c>
      <c r="M13835">
        <v>181.06</v>
      </c>
      <c r="N13835" t="s">
        <v>34</v>
      </c>
    </row>
    <row r="13836" spans="1:14" ht="14.25" customHeight="1" x14ac:dyDescent="0.3">
      <c r="A13836" t="s">
        <v>13639</v>
      </c>
      <c r="B13836" t="s">
        <v>13</v>
      </c>
      <c r="C13836" t="s">
        <v>33</v>
      </c>
      <c r="D13836">
        <v>668.65</v>
      </c>
      <c r="E13836">
        <v>0.06</v>
      </c>
      <c r="F13836">
        <f t="shared" si="432"/>
        <v>40.119</v>
      </c>
      <c r="G13836">
        <f t="shared" si="433"/>
        <v>628.53099999999995</v>
      </c>
      <c r="H13836">
        <v>1</v>
      </c>
      <c r="I13836" s="17">
        <v>45280</v>
      </c>
      <c r="J13836" s="17">
        <v>45284</v>
      </c>
      <c r="K13836" t="s">
        <v>15</v>
      </c>
      <c r="L13836" t="s">
        <v>27</v>
      </c>
      <c r="M13836">
        <v>73.239999999999995</v>
      </c>
      <c r="N13836" t="s">
        <v>23</v>
      </c>
    </row>
    <row r="13837" spans="1:14" ht="14.25" customHeight="1" x14ac:dyDescent="0.3">
      <c r="A13837" t="s">
        <v>5032</v>
      </c>
      <c r="B13837" t="s">
        <v>19</v>
      </c>
      <c r="C13837" t="s">
        <v>33</v>
      </c>
      <c r="D13837">
        <v>669.33</v>
      </c>
      <c r="E13837">
        <v>0.01</v>
      </c>
      <c r="F13837">
        <f t="shared" si="432"/>
        <v>6.6933000000000007</v>
      </c>
      <c r="G13837">
        <f t="shared" si="433"/>
        <v>662.63670000000002</v>
      </c>
      <c r="H13837">
        <v>1</v>
      </c>
      <c r="I13837" s="17">
        <v>44993</v>
      </c>
      <c r="J13837" s="17">
        <v>44996</v>
      </c>
      <c r="K13837" t="s">
        <v>31</v>
      </c>
      <c r="L13837" t="s">
        <v>27</v>
      </c>
      <c r="M13837">
        <v>37.17</v>
      </c>
      <c r="N13837" t="s">
        <v>34</v>
      </c>
    </row>
    <row r="13838" spans="1:14" ht="14.25" customHeight="1" x14ac:dyDescent="0.3">
      <c r="A13838" t="s">
        <v>8615</v>
      </c>
      <c r="B13838" t="s">
        <v>13</v>
      </c>
      <c r="C13838" t="s">
        <v>20</v>
      </c>
      <c r="D13838">
        <v>670.99</v>
      </c>
      <c r="E13838">
        <v>0.33</v>
      </c>
      <c r="F13838">
        <f t="shared" si="432"/>
        <v>221.42670000000001</v>
      </c>
      <c r="G13838">
        <f t="shared" si="433"/>
        <v>449.56330000000003</v>
      </c>
      <c r="H13838">
        <v>1</v>
      </c>
      <c r="I13838" s="17">
        <v>45362</v>
      </c>
      <c r="J13838" s="17">
        <v>45367</v>
      </c>
      <c r="K13838" t="s">
        <v>31</v>
      </c>
      <c r="L13838" t="s">
        <v>22</v>
      </c>
      <c r="M13838">
        <v>60.61</v>
      </c>
      <c r="N13838" t="s">
        <v>34</v>
      </c>
    </row>
    <row r="13839" spans="1:14" ht="14.25" customHeight="1" x14ac:dyDescent="0.3">
      <c r="A13839" t="s">
        <v>1268</v>
      </c>
      <c r="B13839" t="s">
        <v>19</v>
      </c>
      <c r="C13839" t="s">
        <v>33</v>
      </c>
      <c r="D13839">
        <v>681.54</v>
      </c>
      <c r="E13839">
        <v>0.06</v>
      </c>
      <c r="F13839">
        <f t="shared" si="432"/>
        <v>40.892399999999995</v>
      </c>
      <c r="G13839">
        <f t="shared" si="433"/>
        <v>640.64760000000001</v>
      </c>
      <c r="H13839">
        <v>1</v>
      </c>
      <c r="I13839" s="17">
        <v>45044</v>
      </c>
      <c r="J13839" s="17">
        <v>45051</v>
      </c>
      <c r="K13839" t="s">
        <v>15</v>
      </c>
      <c r="L13839" t="s">
        <v>27</v>
      </c>
      <c r="M13839">
        <v>97.95</v>
      </c>
      <c r="N13839" t="s">
        <v>34</v>
      </c>
    </row>
    <row r="13840" spans="1:14" ht="14.25" customHeight="1" x14ac:dyDescent="0.3">
      <c r="A13840" t="s">
        <v>9133</v>
      </c>
      <c r="B13840" t="s">
        <v>19</v>
      </c>
      <c r="C13840" t="s">
        <v>14</v>
      </c>
      <c r="D13840">
        <v>686.45</v>
      </c>
      <c r="E13840">
        <v>0.36</v>
      </c>
      <c r="F13840">
        <f t="shared" si="432"/>
        <v>247.12200000000001</v>
      </c>
      <c r="G13840">
        <f t="shared" si="433"/>
        <v>439.32800000000003</v>
      </c>
      <c r="H13840">
        <v>1</v>
      </c>
      <c r="I13840" s="17">
        <v>45149</v>
      </c>
      <c r="J13840" s="17">
        <v>45151</v>
      </c>
      <c r="K13840" t="s">
        <v>15</v>
      </c>
      <c r="L13840" t="s">
        <v>22</v>
      </c>
      <c r="M13840">
        <v>68.95</v>
      </c>
      <c r="N13840" t="s">
        <v>17</v>
      </c>
    </row>
    <row r="13841" spans="1:14" ht="14.25" customHeight="1" x14ac:dyDescent="0.3">
      <c r="A13841" t="s">
        <v>2897</v>
      </c>
      <c r="B13841" t="s">
        <v>41</v>
      </c>
      <c r="C13841" t="s">
        <v>20</v>
      </c>
      <c r="D13841">
        <v>689.05</v>
      </c>
      <c r="E13841">
        <v>0.41</v>
      </c>
      <c r="F13841">
        <f t="shared" si="432"/>
        <v>282.51049999999998</v>
      </c>
      <c r="G13841">
        <f t="shared" si="433"/>
        <v>406.53949999999998</v>
      </c>
      <c r="H13841">
        <v>1</v>
      </c>
      <c r="I13841" s="17">
        <v>45347</v>
      </c>
      <c r="J13841" s="17">
        <v>45353</v>
      </c>
      <c r="K13841" t="s">
        <v>21</v>
      </c>
      <c r="L13841" t="s">
        <v>22</v>
      </c>
      <c r="M13841">
        <v>70.900000000000006</v>
      </c>
      <c r="N13841" t="s">
        <v>23</v>
      </c>
    </row>
    <row r="13842" spans="1:14" ht="14.25" customHeight="1" x14ac:dyDescent="0.3">
      <c r="A13842" t="s">
        <v>8999</v>
      </c>
      <c r="B13842" t="s">
        <v>25</v>
      </c>
      <c r="C13842" t="s">
        <v>14</v>
      </c>
      <c r="D13842">
        <v>690.28</v>
      </c>
      <c r="E13842">
        <v>0.01</v>
      </c>
      <c r="F13842">
        <f t="shared" si="432"/>
        <v>6.9028</v>
      </c>
      <c r="G13842">
        <f t="shared" si="433"/>
        <v>683.37720000000002</v>
      </c>
      <c r="H13842">
        <v>1</v>
      </c>
      <c r="I13842" s="17">
        <v>44948</v>
      </c>
      <c r="J13842" s="17">
        <v>44952</v>
      </c>
      <c r="K13842" t="s">
        <v>15</v>
      </c>
      <c r="L13842" t="s">
        <v>22</v>
      </c>
      <c r="M13842">
        <v>142.41999999999999</v>
      </c>
      <c r="N13842" t="s">
        <v>23</v>
      </c>
    </row>
    <row r="13843" spans="1:14" ht="14.25" customHeight="1" x14ac:dyDescent="0.3">
      <c r="A13843" t="s">
        <v>3664</v>
      </c>
      <c r="B13843" t="s">
        <v>25</v>
      </c>
      <c r="C13843" t="s">
        <v>20</v>
      </c>
      <c r="D13843">
        <v>695.17</v>
      </c>
      <c r="E13843">
        <v>0.28000000000000003</v>
      </c>
      <c r="F13843">
        <f t="shared" si="432"/>
        <v>194.64760000000001</v>
      </c>
      <c r="G13843">
        <f t="shared" si="433"/>
        <v>500.52239999999995</v>
      </c>
      <c r="H13843">
        <v>1</v>
      </c>
      <c r="I13843" s="17">
        <v>45185</v>
      </c>
      <c r="J13843" s="17">
        <v>45188</v>
      </c>
      <c r="K13843" t="s">
        <v>21</v>
      </c>
      <c r="L13843" t="s">
        <v>22</v>
      </c>
      <c r="M13843">
        <v>96.18</v>
      </c>
      <c r="N13843" t="s">
        <v>23</v>
      </c>
    </row>
    <row r="13844" spans="1:14" ht="14.25" customHeight="1" x14ac:dyDescent="0.3">
      <c r="A13844" t="s">
        <v>9183</v>
      </c>
      <c r="B13844" t="s">
        <v>41</v>
      </c>
      <c r="C13844" t="s">
        <v>20</v>
      </c>
      <c r="D13844">
        <v>699.47</v>
      </c>
      <c r="E13844">
        <v>0.27</v>
      </c>
      <c r="F13844">
        <f t="shared" si="432"/>
        <v>188.85690000000002</v>
      </c>
      <c r="G13844">
        <f t="shared" si="433"/>
        <v>510.61310000000003</v>
      </c>
      <c r="H13844">
        <v>1</v>
      </c>
      <c r="I13844" s="17">
        <v>45459</v>
      </c>
      <c r="J13844" s="17">
        <v>45466</v>
      </c>
      <c r="K13844" t="s">
        <v>21</v>
      </c>
      <c r="L13844" t="s">
        <v>27</v>
      </c>
      <c r="M13844">
        <v>201</v>
      </c>
      <c r="N13844" t="s">
        <v>48</v>
      </c>
    </row>
    <row r="13845" spans="1:14" ht="14.25" customHeight="1" x14ac:dyDescent="0.3">
      <c r="A13845" t="s">
        <v>6858</v>
      </c>
      <c r="B13845" t="s">
        <v>13</v>
      </c>
      <c r="C13845" t="s">
        <v>26</v>
      </c>
      <c r="D13845">
        <v>709.58</v>
      </c>
      <c r="E13845">
        <v>0.2</v>
      </c>
      <c r="F13845">
        <f t="shared" si="432"/>
        <v>141.91600000000003</v>
      </c>
      <c r="G13845">
        <f t="shared" si="433"/>
        <v>567.66399999999999</v>
      </c>
      <c r="H13845">
        <v>1</v>
      </c>
      <c r="I13845" s="17">
        <v>45564</v>
      </c>
      <c r="J13845" s="17">
        <v>45567</v>
      </c>
      <c r="K13845" t="s">
        <v>31</v>
      </c>
      <c r="L13845" t="s">
        <v>22</v>
      </c>
      <c r="M13845">
        <v>188.96</v>
      </c>
      <c r="N13845" t="s">
        <v>23</v>
      </c>
    </row>
    <row r="13846" spans="1:14" ht="14.25" customHeight="1" x14ac:dyDescent="0.3">
      <c r="A13846" t="s">
        <v>1453</v>
      </c>
      <c r="B13846" t="s">
        <v>25</v>
      </c>
      <c r="C13846" t="s">
        <v>14</v>
      </c>
      <c r="D13846">
        <v>711.73</v>
      </c>
      <c r="E13846">
        <v>0.16</v>
      </c>
      <c r="F13846">
        <f t="shared" si="432"/>
        <v>113.8768</v>
      </c>
      <c r="G13846">
        <f t="shared" si="433"/>
        <v>597.85320000000002</v>
      </c>
      <c r="H13846">
        <v>1</v>
      </c>
      <c r="I13846" s="17">
        <v>45269</v>
      </c>
      <c r="J13846" s="17">
        <v>45276</v>
      </c>
      <c r="K13846" t="s">
        <v>31</v>
      </c>
      <c r="L13846" t="s">
        <v>27</v>
      </c>
      <c r="M13846">
        <v>83.81</v>
      </c>
      <c r="N13846" t="s">
        <v>48</v>
      </c>
    </row>
    <row r="13847" spans="1:14" ht="14.25" customHeight="1" x14ac:dyDescent="0.3">
      <c r="A13847" t="s">
        <v>7183</v>
      </c>
      <c r="B13847" t="s">
        <v>19</v>
      </c>
      <c r="C13847" t="s">
        <v>33</v>
      </c>
      <c r="D13847">
        <v>718.42</v>
      </c>
      <c r="E13847">
        <v>0.26</v>
      </c>
      <c r="F13847">
        <f t="shared" si="432"/>
        <v>186.78919999999999</v>
      </c>
      <c r="G13847">
        <f t="shared" si="433"/>
        <v>531.63079999999991</v>
      </c>
      <c r="H13847">
        <v>1</v>
      </c>
      <c r="I13847" s="17">
        <v>44979</v>
      </c>
      <c r="J13847" s="17">
        <v>44980</v>
      </c>
      <c r="K13847" t="s">
        <v>31</v>
      </c>
      <c r="L13847" t="s">
        <v>27</v>
      </c>
      <c r="M13847">
        <v>166.22</v>
      </c>
      <c r="N13847" t="s">
        <v>28</v>
      </c>
    </row>
    <row r="13848" spans="1:14" ht="14.25" customHeight="1" x14ac:dyDescent="0.3">
      <c r="A13848" t="s">
        <v>529</v>
      </c>
      <c r="B13848" t="s">
        <v>13</v>
      </c>
      <c r="C13848" t="s">
        <v>14</v>
      </c>
      <c r="D13848">
        <v>724.37</v>
      </c>
      <c r="E13848">
        <v>0.38</v>
      </c>
      <c r="F13848">
        <f t="shared" si="432"/>
        <v>275.26060000000001</v>
      </c>
      <c r="G13848">
        <f t="shared" si="433"/>
        <v>449.10939999999999</v>
      </c>
      <c r="H13848">
        <v>1</v>
      </c>
      <c r="I13848" s="17">
        <v>45320</v>
      </c>
      <c r="J13848" s="17">
        <v>45327</v>
      </c>
      <c r="K13848" t="s">
        <v>21</v>
      </c>
      <c r="L13848" t="s">
        <v>16</v>
      </c>
      <c r="M13848">
        <v>80.92</v>
      </c>
      <c r="N13848" t="s">
        <v>28</v>
      </c>
    </row>
    <row r="13849" spans="1:14" ht="14.25" customHeight="1" x14ac:dyDescent="0.3">
      <c r="A13849" t="s">
        <v>1408</v>
      </c>
      <c r="B13849" t="s">
        <v>25</v>
      </c>
      <c r="C13849" t="s">
        <v>26</v>
      </c>
      <c r="D13849">
        <v>730.1</v>
      </c>
      <c r="E13849">
        <v>0.14000000000000001</v>
      </c>
      <c r="F13849">
        <f t="shared" si="432"/>
        <v>102.21400000000001</v>
      </c>
      <c r="G13849">
        <f t="shared" si="433"/>
        <v>627.88599999999997</v>
      </c>
      <c r="H13849">
        <v>1</v>
      </c>
      <c r="I13849" s="17">
        <v>45485</v>
      </c>
      <c r="J13849" s="17">
        <v>45489</v>
      </c>
      <c r="K13849" t="s">
        <v>21</v>
      </c>
      <c r="L13849" t="s">
        <v>22</v>
      </c>
      <c r="M13849">
        <v>81.31</v>
      </c>
      <c r="N13849" t="s">
        <v>34</v>
      </c>
    </row>
    <row r="13850" spans="1:14" ht="14.25" customHeight="1" x14ac:dyDescent="0.3">
      <c r="A13850" t="s">
        <v>6518</v>
      </c>
      <c r="B13850" t="s">
        <v>13</v>
      </c>
      <c r="C13850" t="s">
        <v>36</v>
      </c>
      <c r="D13850">
        <v>735.84</v>
      </c>
      <c r="E13850">
        <v>0.3</v>
      </c>
      <c r="F13850">
        <f t="shared" si="432"/>
        <v>220.75200000000001</v>
      </c>
      <c r="G13850">
        <f t="shared" si="433"/>
        <v>515.08799999999997</v>
      </c>
      <c r="H13850">
        <v>1</v>
      </c>
      <c r="I13850" s="17">
        <v>45568</v>
      </c>
      <c r="J13850" s="17">
        <v>45570</v>
      </c>
      <c r="K13850" t="s">
        <v>31</v>
      </c>
      <c r="L13850" t="s">
        <v>16</v>
      </c>
      <c r="M13850">
        <v>168.45</v>
      </c>
      <c r="N13850" t="s">
        <v>28</v>
      </c>
    </row>
    <row r="13851" spans="1:14" ht="14.25" customHeight="1" x14ac:dyDescent="0.3">
      <c r="A13851" t="s">
        <v>8480</v>
      </c>
      <c r="B13851" t="s">
        <v>19</v>
      </c>
      <c r="C13851" t="s">
        <v>26</v>
      </c>
      <c r="D13851">
        <v>739.85</v>
      </c>
      <c r="E13851">
        <v>0.49</v>
      </c>
      <c r="F13851">
        <f t="shared" si="432"/>
        <v>362.5265</v>
      </c>
      <c r="G13851">
        <f t="shared" si="433"/>
        <v>377.32350000000002</v>
      </c>
      <c r="H13851">
        <v>1</v>
      </c>
      <c r="I13851" s="17">
        <v>45238</v>
      </c>
      <c r="J13851" s="17">
        <v>45242</v>
      </c>
      <c r="K13851" t="s">
        <v>31</v>
      </c>
      <c r="L13851" t="s">
        <v>16</v>
      </c>
      <c r="M13851">
        <v>53.13</v>
      </c>
      <c r="N13851" t="s">
        <v>23</v>
      </c>
    </row>
    <row r="13852" spans="1:14" ht="14.25" customHeight="1" x14ac:dyDescent="0.3">
      <c r="A13852" t="s">
        <v>13037</v>
      </c>
      <c r="B13852" t="s">
        <v>41</v>
      </c>
      <c r="C13852" t="s">
        <v>26</v>
      </c>
      <c r="D13852">
        <v>740.45</v>
      </c>
      <c r="E13852">
        <v>0.39</v>
      </c>
      <c r="F13852">
        <f t="shared" si="432"/>
        <v>288.77550000000002</v>
      </c>
      <c r="G13852">
        <f t="shared" si="433"/>
        <v>451.67450000000002</v>
      </c>
      <c r="H13852">
        <v>1</v>
      </c>
      <c r="I13852" s="17">
        <v>45629</v>
      </c>
      <c r="J13852" s="17">
        <v>45632</v>
      </c>
      <c r="K13852" t="s">
        <v>31</v>
      </c>
      <c r="L13852" t="s">
        <v>22</v>
      </c>
      <c r="M13852">
        <v>176.36</v>
      </c>
      <c r="N13852" t="s">
        <v>34</v>
      </c>
    </row>
    <row r="13853" spans="1:14" ht="14.25" customHeight="1" x14ac:dyDescent="0.3">
      <c r="A13853" t="s">
        <v>6897</v>
      </c>
      <c r="B13853" t="s">
        <v>13</v>
      </c>
      <c r="C13853" t="s">
        <v>20</v>
      </c>
      <c r="D13853">
        <v>741.54</v>
      </c>
      <c r="E13853">
        <v>0.48</v>
      </c>
      <c r="F13853">
        <f t="shared" si="432"/>
        <v>355.93919999999997</v>
      </c>
      <c r="G13853">
        <f t="shared" si="433"/>
        <v>385.60079999999999</v>
      </c>
      <c r="H13853">
        <v>1</v>
      </c>
      <c r="I13853" s="17">
        <v>45162</v>
      </c>
      <c r="J13853" s="17">
        <v>45168</v>
      </c>
      <c r="K13853" t="s">
        <v>15</v>
      </c>
      <c r="L13853" t="s">
        <v>27</v>
      </c>
      <c r="M13853">
        <v>107.47</v>
      </c>
      <c r="N13853" t="s">
        <v>28</v>
      </c>
    </row>
    <row r="13854" spans="1:14" ht="14.25" customHeight="1" x14ac:dyDescent="0.3">
      <c r="A13854" t="s">
        <v>8377</v>
      </c>
      <c r="B13854" t="s">
        <v>19</v>
      </c>
      <c r="C13854" t="s">
        <v>20</v>
      </c>
      <c r="D13854">
        <v>747.08</v>
      </c>
      <c r="E13854">
        <v>0.44</v>
      </c>
      <c r="F13854">
        <f t="shared" si="432"/>
        <v>328.71520000000004</v>
      </c>
      <c r="G13854">
        <f t="shared" si="433"/>
        <v>418.3648</v>
      </c>
      <c r="H13854">
        <v>1</v>
      </c>
      <c r="I13854" s="17">
        <v>45291</v>
      </c>
      <c r="J13854" s="17">
        <v>45293</v>
      </c>
      <c r="K13854" t="s">
        <v>31</v>
      </c>
      <c r="L13854" t="s">
        <v>27</v>
      </c>
      <c r="M13854">
        <v>203.27</v>
      </c>
      <c r="N13854" t="s">
        <v>48</v>
      </c>
    </row>
    <row r="13855" spans="1:14" ht="14.25" customHeight="1" x14ac:dyDescent="0.3">
      <c r="A13855" t="s">
        <v>5176</v>
      </c>
      <c r="B13855" t="s">
        <v>41</v>
      </c>
      <c r="C13855" t="s">
        <v>26</v>
      </c>
      <c r="D13855">
        <v>747.7</v>
      </c>
      <c r="E13855">
        <v>0.4</v>
      </c>
      <c r="F13855">
        <f t="shared" si="432"/>
        <v>299.08000000000004</v>
      </c>
      <c r="G13855">
        <f t="shared" si="433"/>
        <v>448.62</v>
      </c>
      <c r="H13855">
        <v>1</v>
      </c>
      <c r="I13855" s="17">
        <v>45189</v>
      </c>
      <c r="J13855" s="17">
        <v>45192</v>
      </c>
      <c r="K13855" t="s">
        <v>21</v>
      </c>
      <c r="L13855" t="s">
        <v>27</v>
      </c>
      <c r="M13855">
        <v>97.28</v>
      </c>
      <c r="N13855" t="s">
        <v>17</v>
      </c>
    </row>
    <row r="13856" spans="1:14" ht="14.25" customHeight="1" x14ac:dyDescent="0.3">
      <c r="A13856" t="s">
        <v>9152</v>
      </c>
      <c r="B13856" t="s">
        <v>25</v>
      </c>
      <c r="C13856" t="s">
        <v>36</v>
      </c>
      <c r="D13856">
        <v>747.84</v>
      </c>
      <c r="E13856">
        <v>0.04</v>
      </c>
      <c r="F13856">
        <f t="shared" si="432"/>
        <v>29.913600000000002</v>
      </c>
      <c r="G13856">
        <f t="shared" si="433"/>
        <v>717.92640000000006</v>
      </c>
      <c r="H13856">
        <v>1</v>
      </c>
      <c r="I13856" s="17">
        <v>45442</v>
      </c>
      <c r="J13856" s="17">
        <v>45447</v>
      </c>
      <c r="K13856" t="s">
        <v>15</v>
      </c>
      <c r="L13856" t="s">
        <v>27</v>
      </c>
      <c r="M13856">
        <v>199.67</v>
      </c>
      <c r="N13856" t="s">
        <v>48</v>
      </c>
    </row>
    <row r="13857" spans="1:14" ht="14.25" customHeight="1" x14ac:dyDescent="0.3">
      <c r="A13857" t="s">
        <v>4406</v>
      </c>
      <c r="B13857" t="s">
        <v>25</v>
      </c>
      <c r="C13857" t="s">
        <v>26</v>
      </c>
      <c r="D13857">
        <v>765.26</v>
      </c>
      <c r="E13857">
        <v>0.21</v>
      </c>
      <c r="F13857">
        <f t="shared" si="432"/>
        <v>160.7046</v>
      </c>
      <c r="G13857">
        <f t="shared" si="433"/>
        <v>604.55539999999996</v>
      </c>
      <c r="H13857">
        <v>1</v>
      </c>
      <c r="I13857" s="17">
        <v>45218</v>
      </c>
      <c r="J13857" s="17">
        <v>45223</v>
      </c>
      <c r="K13857" t="s">
        <v>21</v>
      </c>
      <c r="L13857" t="s">
        <v>22</v>
      </c>
      <c r="M13857">
        <v>102.93</v>
      </c>
      <c r="N13857" t="s">
        <v>34</v>
      </c>
    </row>
    <row r="13858" spans="1:14" ht="14.25" customHeight="1" x14ac:dyDescent="0.3">
      <c r="A13858" t="s">
        <v>6465</v>
      </c>
      <c r="B13858" t="s">
        <v>25</v>
      </c>
      <c r="C13858" t="s">
        <v>14</v>
      </c>
      <c r="D13858">
        <v>767.82</v>
      </c>
      <c r="E13858">
        <v>7.0000000000000007E-2</v>
      </c>
      <c r="F13858">
        <f t="shared" si="432"/>
        <v>53.747400000000006</v>
      </c>
      <c r="G13858">
        <f t="shared" si="433"/>
        <v>714.07260000000008</v>
      </c>
      <c r="H13858">
        <v>1</v>
      </c>
      <c r="I13858" s="17">
        <v>45507</v>
      </c>
      <c r="J13858" s="17">
        <v>45514</v>
      </c>
      <c r="K13858" t="s">
        <v>21</v>
      </c>
      <c r="L13858" t="s">
        <v>27</v>
      </c>
      <c r="M13858">
        <v>143.88999999999999</v>
      </c>
      <c r="N13858" t="s">
        <v>23</v>
      </c>
    </row>
    <row r="13859" spans="1:14" ht="14.25" customHeight="1" x14ac:dyDescent="0.3">
      <c r="A13859" t="s">
        <v>6108</v>
      </c>
      <c r="B13859" t="s">
        <v>19</v>
      </c>
      <c r="C13859" t="s">
        <v>36</v>
      </c>
      <c r="D13859">
        <v>768.12</v>
      </c>
      <c r="E13859">
        <v>0.31</v>
      </c>
      <c r="F13859">
        <f t="shared" si="432"/>
        <v>238.1172</v>
      </c>
      <c r="G13859">
        <f t="shared" si="433"/>
        <v>530.00279999999998</v>
      </c>
      <c r="H13859">
        <v>1</v>
      </c>
      <c r="I13859" s="17">
        <v>45035</v>
      </c>
      <c r="J13859" s="17">
        <v>45041</v>
      </c>
      <c r="K13859" t="s">
        <v>15</v>
      </c>
      <c r="L13859" t="s">
        <v>16</v>
      </c>
      <c r="M13859">
        <v>93.64</v>
      </c>
      <c r="N13859" t="s">
        <v>34</v>
      </c>
    </row>
    <row r="13860" spans="1:14" ht="14.25" customHeight="1" x14ac:dyDescent="0.3">
      <c r="A13860" t="s">
        <v>13756</v>
      </c>
      <c r="B13860" t="s">
        <v>25</v>
      </c>
      <c r="C13860" t="s">
        <v>36</v>
      </c>
      <c r="D13860">
        <v>769.04</v>
      </c>
      <c r="E13860">
        <v>0.26</v>
      </c>
      <c r="F13860">
        <f t="shared" si="432"/>
        <v>199.9504</v>
      </c>
      <c r="G13860">
        <f t="shared" si="433"/>
        <v>569.08960000000002</v>
      </c>
      <c r="H13860">
        <v>1</v>
      </c>
      <c r="I13860" s="17">
        <v>45235</v>
      </c>
      <c r="J13860" s="17">
        <v>45236</v>
      </c>
      <c r="K13860" t="s">
        <v>15</v>
      </c>
      <c r="L13860" t="s">
        <v>22</v>
      </c>
      <c r="M13860">
        <v>69.44</v>
      </c>
      <c r="N13860" t="s">
        <v>17</v>
      </c>
    </row>
    <row r="13861" spans="1:14" ht="14.25" customHeight="1" x14ac:dyDescent="0.3">
      <c r="A13861" t="s">
        <v>14960</v>
      </c>
      <c r="B13861" t="s">
        <v>19</v>
      </c>
      <c r="C13861" t="s">
        <v>14</v>
      </c>
      <c r="D13861">
        <v>770.97</v>
      </c>
      <c r="E13861">
        <v>0.25</v>
      </c>
      <c r="F13861">
        <f t="shared" si="432"/>
        <v>192.74250000000001</v>
      </c>
      <c r="G13861">
        <f t="shared" si="433"/>
        <v>578.22749999999996</v>
      </c>
      <c r="H13861">
        <v>1</v>
      </c>
      <c r="I13861" s="17">
        <v>45541</v>
      </c>
      <c r="J13861" s="17">
        <v>45546</v>
      </c>
      <c r="K13861" t="s">
        <v>21</v>
      </c>
      <c r="L13861" t="s">
        <v>16</v>
      </c>
      <c r="M13861">
        <v>76.900000000000006</v>
      </c>
      <c r="N13861" t="s">
        <v>48</v>
      </c>
    </row>
    <row r="13862" spans="1:14" ht="14.25" customHeight="1" x14ac:dyDescent="0.3">
      <c r="A13862" t="s">
        <v>3827</v>
      </c>
      <c r="B13862" t="s">
        <v>13</v>
      </c>
      <c r="C13862" t="s">
        <v>33</v>
      </c>
      <c r="D13862">
        <v>773.75</v>
      </c>
      <c r="E13862">
        <v>0.21</v>
      </c>
      <c r="F13862">
        <f t="shared" si="432"/>
        <v>162.48749999999998</v>
      </c>
      <c r="G13862">
        <f t="shared" si="433"/>
        <v>611.26250000000005</v>
      </c>
      <c r="H13862">
        <v>1</v>
      </c>
      <c r="I13862" s="17">
        <v>45594</v>
      </c>
      <c r="J13862" s="17">
        <v>45597</v>
      </c>
      <c r="K13862" t="s">
        <v>31</v>
      </c>
      <c r="L13862" t="s">
        <v>27</v>
      </c>
      <c r="M13862">
        <v>204.75</v>
      </c>
      <c r="N13862" t="s">
        <v>34</v>
      </c>
    </row>
    <row r="13863" spans="1:14" ht="14.25" customHeight="1" x14ac:dyDescent="0.3">
      <c r="A13863" t="s">
        <v>4650</v>
      </c>
      <c r="B13863" t="s">
        <v>25</v>
      </c>
      <c r="C13863" t="s">
        <v>20</v>
      </c>
      <c r="D13863">
        <v>774.06</v>
      </c>
      <c r="E13863">
        <v>0.06</v>
      </c>
      <c r="F13863">
        <f t="shared" si="432"/>
        <v>46.443599999999996</v>
      </c>
      <c r="G13863">
        <f t="shared" si="433"/>
        <v>727.6164</v>
      </c>
      <c r="H13863">
        <v>1</v>
      </c>
      <c r="I13863" s="17">
        <v>45371</v>
      </c>
      <c r="J13863" s="17">
        <v>45373</v>
      </c>
      <c r="K13863" t="s">
        <v>31</v>
      </c>
      <c r="L13863" t="s">
        <v>16</v>
      </c>
      <c r="M13863">
        <v>125.13</v>
      </c>
      <c r="N13863" t="s">
        <v>34</v>
      </c>
    </row>
    <row r="13864" spans="1:14" ht="14.25" customHeight="1" x14ac:dyDescent="0.3">
      <c r="A13864" t="s">
        <v>3699</v>
      </c>
      <c r="B13864" t="s">
        <v>13</v>
      </c>
      <c r="C13864" t="s">
        <v>20</v>
      </c>
      <c r="D13864">
        <v>777.23</v>
      </c>
      <c r="E13864">
        <v>0.41</v>
      </c>
      <c r="F13864">
        <f t="shared" si="432"/>
        <v>318.66429999999997</v>
      </c>
      <c r="G13864">
        <f t="shared" si="433"/>
        <v>458.56570000000005</v>
      </c>
      <c r="H13864">
        <v>1</v>
      </c>
      <c r="I13864" s="17">
        <v>45006</v>
      </c>
      <c r="J13864" s="17">
        <v>45008</v>
      </c>
      <c r="K13864" t="s">
        <v>15</v>
      </c>
      <c r="L13864" t="s">
        <v>27</v>
      </c>
      <c r="M13864">
        <v>166.38</v>
      </c>
      <c r="N13864" t="s">
        <v>34</v>
      </c>
    </row>
    <row r="13865" spans="1:14" ht="14.25" customHeight="1" x14ac:dyDescent="0.3">
      <c r="A13865" t="s">
        <v>4401</v>
      </c>
      <c r="B13865" t="s">
        <v>41</v>
      </c>
      <c r="C13865" t="s">
        <v>36</v>
      </c>
      <c r="D13865">
        <v>778.12</v>
      </c>
      <c r="E13865">
        <v>0.11</v>
      </c>
      <c r="F13865">
        <f t="shared" si="432"/>
        <v>85.593199999999996</v>
      </c>
      <c r="G13865">
        <f t="shared" si="433"/>
        <v>692.52679999999998</v>
      </c>
      <c r="H13865">
        <v>1</v>
      </c>
      <c r="I13865" s="17">
        <v>45306</v>
      </c>
      <c r="J13865" s="17">
        <v>45308</v>
      </c>
      <c r="K13865" t="s">
        <v>15</v>
      </c>
      <c r="L13865" t="s">
        <v>22</v>
      </c>
      <c r="M13865">
        <v>89.9</v>
      </c>
      <c r="N13865" t="s">
        <v>28</v>
      </c>
    </row>
    <row r="13866" spans="1:14" ht="14.25" customHeight="1" x14ac:dyDescent="0.3">
      <c r="A13866" t="s">
        <v>8828</v>
      </c>
      <c r="B13866" t="s">
        <v>41</v>
      </c>
      <c r="C13866" t="s">
        <v>14</v>
      </c>
      <c r="D13866">
        <v>778.79</v>
      </c>
      <c r="E13866">
        <v>0.06</v>
      </c>
      <c r="F13866">
        <f t="shared" si="432"/>
        <v>46.727399999999996</v>
      </c>
      <c r="G13866">
        <f t="shared" si="433"/>
        <v>732.06259999999997</v>
      </c>
      <c r="H13866">
        <v>1</v>
      </c>
      <c r="I13866" s="17">
        <v>45251</v>
      </c>
      <c r="J13866" s="17">
        <v>45258</v>
      </c>
      <c r="K13866" t="s">
        <v>31</v>
      </c>
      <c r="L13866" t="s">
        <v>22</v>
      </c>
      <c r="M13866">
        <v>73.400000000000006</v>
      </c>
      <c r="N13866" t="s">
        <v>48</v>
      </c>
    </row>
    <row r="13867" spans="1:14" ht="14.25" customHeight="1" x14ac:dyDescent="0.3">
      <c r="A13867" t="s">
        <v>662</v>
      </c>
      <c r="B13867" t="s">
        <v>13</v>
      </c>
      <c r="C13867" t="s">
        <v>33</v>
      </c>
      <c r="D13867">
        <v>780.07</v>
      </c>
      <c r="E13867">
        <v>0.14000000000000001</v>
      </c>
      <c r="F13867">
        <f t="shared" si="432"/>
        <v>109.20980000000002</v>
      </c>
      <c r="G13867">
        <f t="shared" si="433"/>
        <v>670.86020000000008</v>
      </c>
      <c r="H13867">
        <v>1</v>
      </c>
      <c r="I13867" s="17">
        <v>44987</v>
      </c>
      <c r="J13867" s="17">
        <v>44991</v>
      </c>
      <c r="K13867" t="s">
        <v>15</v>
      </c>
      <c r="L13867" t="s">
        <v>22</v>
      </c>
      <c r="M13867">
        <v>135.84</v>
      </c>
      <c r="N13867" t="s">
        <v>28</v>
      </c>
    </row>
    <row r="13868" spans="1:14" ht="14.25" customHeight="1" x14ac:dyDescent="0.3">
      <c r="A13868" t="s">
        <v>13418</v>
      </c>
      <c r="B13868" t="s">
        <v>41</v>
      </c>
      <c r="C13868" t="s">
        <v>26</v>
      </c>
      <c r="D13868">
        <v>791.18</v>
      </c>
      <c r="E13868">
        <v>0.43</v>
      </c>
      <c r="F13868">
        <f t="shared" si="432"/>
        <v>340.20739999999995</v>
      </c>
      <c r="G13868">
        <f t="shared" si="433"/>
        <v>450.9726</v>
      </c>
      <c r="H13868">
        <v>1</v>
      </c>
      <c r="I13868" s="17">
        <v>45096</v>
      </c>
      <c r="J13868" s="17">
        <v>45102</v>
      </c>
      <c r="K13868" t="s">
        <v>15</v>
      </c>
      <c r="L13868" t="s">
        <v>27</v>
      </c>
      <c r="M13868">
        <v>45.81</v>
      </c>
      <c r="N13868" t="s">
        <v>28</v>
      </c>
    </row>
    <row r="13869" spans="1:14" ht="14.25" customHeight="1" x14ac:dyDescent="0.3">
      <c r="A13869" t="s">
        <v>975</v>
      </c>
      <c r="B13869" t="s">
        <v>19</v>
      </c>
      <c r="C13869" t="s">
        <v>14</v>
      </c>
      <c r="D13869">
        <v>792.74</v>
      </c>
      <c r="E13869">
        <v>0.01</v>
      </c>
      <c r="F13869">
        <f t="shared" si="432"/>
        <v>7.9274000000000004</v>
      </c>
      <c r="G13869">
        <f t="shared" si="433"/>
        <v>784.81259999999997</v>
      </c>
      <c r="H13869">
        <v>1</v>
      </c>
      <c r="I13869" s="17">
        <v>45368</v>
      </c>
      <c r="J13869" s="17">
        <v>45374</v>
      </c>
      <c r="K13869" t="s">
        <v>31</v>
      </c>
      <c r="L13869" t="s">
        <v>27</v>
      </c>
      <c r="M13869">
        <v>72.27</v>
      </c>
      <c r="N13869" t="s">
        <v>17</v>
      </c>
    </row>
    <row r="13870" spans="1:14" ht="14.25" customHeight="1" x14ac:dyDescent="0.3">
      <c r="A13870" t="s">
        <v>9426</v>
      </c>
      <c r="B13870" t="s">
        <v>19</v>
      </c>
      <c r="C13870" t="s">
        <v>20</v>
      </c>
      <c r="D13870">
        <v>797.51</v>
      </c>
      <c r="E13870">
        <v>0.44</v>
      </c>
      <c r="F13870">
        <f t="shared" si="432"/>
        <v>350.90440000000001</v>
      </c>
      <c r="G13870">
        <f t="shared" si="433"/>
        <v>446.60559999999998</v>
      </c>
      <c r="H13870">
        <v>1</v>
      </c>
      <c r="I13870" s="17">
        <v>45340</v>
      </c>
      <c r="J13870" s="17">
        <v>45347</v>
      </c>
      <c r="K13870" t="s">
        <v>15</v>
      </c>
      <c r="L13870" t="s">
        <v>22</v>
      </c>
      <c r="M13870">
        <v>92.3</v>
      </c>
      <c r="N13870" t="s">
        <v>28</v>
      </c>
    </row>
    <row r="13871" spans="1:14" ht="14.25" customHeight="1" x14ac:dyDescent="0.3">
      <c r="A13871" t="s">
        <v>8825</v>
      </c>
      <c r="B13871" t="s">
        <v>19</v>
      </c>
      <c r="C13871" t="s">
        <v>36</v>
      </c>
      <c r="D13871">
        <v>803.45</v>
      </c>
      <c r="E13871">
        <v>0.47</v>
      </c>
      <c r="F13871">
        <f t="shared" si="432"/>
        <v>377.62150000000003</v>
      </c>
      <c r="G13871">
        <f t="shared" si="433"/>
        <v>425.82850000000002</v>
      </c>
      <c r="H13871">
        <v>1</v>
      </c>
      <c r="I13871" s="17">
        <v>44935</v>
      </c>
      <c r="J13871" s="17">
        <v>44941</v>
      </c>
      <c r="K13871" t="s">
        <v>15</v>
      </c>
      <c r="L13871" t="s">
        <v>16</v>
      </c>
      <c r="M13871">
        <v>84.84</v>
      </c>
      <c r="N13871" t="s">
        <v>34</v>
      </c>
    </row>
    <row r="13872" spans="1:14" ht="14.25" customHeight="1" x14ac:dyDescent="0.3">
      <c r="A13872" t="s">
        <v>5320</v>
      </c>
      <c r="B13872" t="s">
        <v>25</v>
      </c>
      <c r="C13872" t="s">
        <v>20</v>
      </c>
      <c r="D13872">
        <v>804.91</v>
      </c>
      <c r="E13872">
        <v>0.05</v>
      </c>
      <c r="F13872">
        <f t="shared" si="432"/>
        <v>40.2455</v>
      </c>
      <c r="G13872">
        <f t="shared" si="433"/>
        <v>764.66449999999998</v>
      </c>
      <c r="H13872">
        <v>1</v>
      </c>
      <c r="I13872" s="17">
        <v>45336</v>
      </c>
      <c r="J13872" s="17">
        <v>45338</v>
      </c>
      <c r="K13872" t="s">
        <v>15</v>
      </c>
      <c r="L13872" t="s">
        <v>16</v>
      </c>
      <c r="M13872">
        <v>179.48</v>
      </c>
      <c r="N13872" t="s">
        <v>34</v>
      </c>
    </row>
    <row r="13873" spans="1:14" ht="14.25" customHeight="1" x14ac:dyDescent="0.3">
      <c r="A13873" t="s">
        <v>15038</v>
      </c>
      <c r="B13873" t="s">
        <v>25</v>
      </c>
      <c r="C13873" t="s">
        <v>20</v>
      </c>
      <c r="D13873">
        <v>812.3</v>
      </c>
      <c r="E13873">
        <v>0.15</v>
      </c>
      <c r="F13873">
        <f t="shared" si="432"/>
        <v>121.84499999999998</v>
      </c>
      <c r="G13873">
        <f t="shared" si="433"/>
        <v>690.45499999999993</v>
      </c>
      <c r="H13873">
        <v>1</v>
      </c>
      <c r="I13873" s="17">
        <v>45571</v>
      </c>
      <c r="J13873" s="17">
        <v>45578</v>
      </c>
      <c r="K13873" t="s">
        <v>31</v>
      </c>
      <c r="L13873" t="s">
        <v>16</v>
      </c>
      <c r="M13873">
        <v>131.28</v>
      </c>
      <c r="N13873" t="s">
        <v>34</v>
      </c>
    </row>
    <row r="13874" spans="1:14" ht="14.25" customHeight="1" x14ac:dyDescent="0.3">
      <c r="A13874" t="s">
        <v>9161</v>
      </c>
      <c r="B13874" t="s">
        <v>41</v>
      </c>
      <c r="C13874" t="s">
        <v>33</v>
      </c>
      <c r="D13874">
        <v>813.72</v>
      </c>
      <c r="E13874">
        <v>0.08</v>
      </c>
      <c r="F13874">
        <f t="shared" si="432"/>
        <v>65.0976</v>
      </c>
      <c r="G13874">
        <f t="shared" si="433"/>
        <v>748.62239999999997</v>
      </c>
      <c r="H13874">
        <v>1</v>
      </c>
      <c r="I13874" s="17">
        <v>45457</v>
      </c>
      <c r="J13874" s="17">
        <v>45458</v>
      </c>
      <c r="K13874" t="s">
        <v>21</v>
      </c>
      <c r="L13874" t="s">
        <v>22</v>
      </c>
      <c r="M13874">
        <v>77.45</v>
      </c>
      <c r="N13874" t="s">
        <v>23</v>
      </c>
    </row>
    <row r="13875" spans="1:14" ht="14.25" customHeight="1" x14ac:dyDescent="0.3">
      <c r="A13875" t="s">
        <v>14153</v>
      </c>
      <c r="B13875" t="s">
        <v>19</v>
      </c>
      <c r="C13875" t="s">
        <v>14</v>
      </c>
      <c r="D13875">
        <v>822.6</v>
      </c>
      <c r="E13875">
        <v>0.02</v>
      </c>
      <c r="F13875">
        <f t="shared" si="432"/>
        <v>16.452000000000002</v>
      </c>
      <c r="G13875">
        <f t="shared" si="433"/>
        <v>806.14800000000002</v>
      </c>
      <c r="H13875">
        <v>1</v>
      </c>
      <c r="I13875" s="17">
        <v>45113</v>
      </c>
      <c r="J13875" s="17">
        <v>45118</v>
      </c>
      <c r="K13875" t="s">
        <v>15</v>
      </c>
      <c r="L13875" t="s">
        <v>16</v>
      </c>
      <c r="M13875">
        <v>172.75</v>
      </c>
      <c r="N13875" t="s">
        <v>17</v>
      </c>
    </row>
    <row r="13876" spans="1:14" ht="14.25" customHeight="1" x14ac:dyDescent="0.3">
      <c r="A13876" t="s">
        <v>1419</v>
      </c>
      <c r="B13876" t="s">
        <v>25</v>
      </c>
      <c r="C13876" t="s">
        <v>26</v>
      </c>
      <c r="D13876">
        <v>822.92</v>
      </c>
      <c r="E13876">
        <v>0.1</v>
      </c>
      <c r="F13876">
        <f t="shared" si="432"/>
        <v>82.292000000000002</v>
      </c>
      <c r="G13876">
        <f t="shared" si="433"/>
        <v>740.62799999999993</v>
      </c>
      <c r="H13876">
        <v>1</v>
      </c>
      <c r="I13876" s="17">
        <v>45487</v>
      </c>
      <c r="J13876" s="17">
        <v>45494</v>
      </c>
      <c r="K13876" t="s">
        <v>21</v>
      </c>
      <c r="L13876" t="s">
        <v>16</v>
      </c>
      <c r="M13876">
        <v>245.29</v>
      </c>
      <c r="N13876" t="s">
        <v>28</v>
      </c>
    </row>
    <row r="13877" spans="1:14" ht="14.25" customHeight="1" x14ac:dyDescent="0.3">
      <c r="A13877" t="s">
        <v>2810</v>
      </c>
      <c r="B13877" t="s">
        <v>13</v>
      </c>
      <c r="C13877" t="s">
        <v>36</v>
      </c>
      <c r="D13877">
        <v>825.68</v>
      </c>
      <c r="E13877">
        <v>0.21</v>
      </c>
      <c r="F13877">
        <f t="shared" si="432"/>
        <v>173.39279999999999</v>
      </c>
      <c r="G13877">
        <f t="shared" si="433"/>
        <v>652.28719999999998</v>
      </c>
      <c r="H13877">
        <v>1</v>
      </c>
      <c r="I13877" s="17">
        <v>45309</v>
      </c>
      <c r="J13877" s="17">
        <v>45314</v>
      </c>
      <c r="K13877" t="s">
        <v>21</v>
      </c>
      <c r="L13877" t="s">
        <v>22</v>
      </c>
      <c r="M13877">
        <v>56.14</v>
      </c>
      <c r="N13877" t="s">
        <v>48</v>
      </c>
    </row>
    <row r="13878" spans="1:14" ht="14.25" customHeight="1" x14ac:dyDescent="0.3">
      <c r="A13878" t="s">
        <v>11654</v>
      </c>
      <c r="B13878" t="s">
        <v>13</v>
      </c>
      <c r="C13878" t="s">
        <v>26</v>
      </c>
      <c r="D13878">
        <v>826.08</v>
      </c>
      <c r="E13878">
        <v>0.47</v>
      </c>
      <c r="F13878">
        <f t="shared" si="432"/>
        <v>388.25760000000002</v>
      </c>
      <c r="G13878">
        <f t="shared" si="433"/>
        <v>437.82240000000002</v>
      </c>
      <c r="H13878">
        <v>1</v>
      </c>
      <c r="I13878" s="17">
        <v>44988</v>
      </c>
      <c r="J13878" s="17">
        <v>44994</v>
      </c>
      <c r="K13878" t="s">
        <v>31</v>
      </c>
      <c r="L13878" t="s">
        <v>16</v>
      </c>
      <c r="M13878">
        <v>172.96</v>
      </c>
      <c r="N13878" t="s">
        <v>34</v>
      </c>
    </row>
    <row r="13879" spans="1:14" ht="14.25" customHeight="1" x14ac:dyDescent="0.3">
      <c r="A13879" t="s">
        <v>3259</v>
      </c>
      <c r="B13879" t="s">
        <v>25</v>
      </c>
      <c r="C13879" t="s">
        <v>36</v>
      </c>
      <c r="D13879">
        <v>830.55</v>
      </c>
      <c r="E13879">
        <v>0.33</v>
      </c>
      <c r="F13879">
        <f t="shared" si="432"/>
        <v>274.08150000000001</v>
      </c>
      <c r="G13879">
        <f t="shared" si="433"/>
        <v>556.46849999999995</v>
      </c>
      <c r="H13879">
        <v>1</v>
      </c>
      <c r="I13879" s="17">
        <v>45495</v>
      </c>
      <c r="J13879" s="17">
        <v>45498</v>
      </c>
      <c r="K13879" t="s">
        <v>31</v>
      </c>
      <c r="L13879" t="s">
        <v>27</v>
      </c>
      <c r="M13879">
        <v>232.72</v>
      </c>
      <c r="N13879" t="s">
        <v>48</v>
      </c>
    </row>
    <row r="13880" spans="1:14" ht="14.25" customHeight="1" x14ac:dyDescent="0.3">
      <c r="A13880" t="s">
        <v>15264</v>
      </c>
      <c r="B13880" t="s">
        <v>25</v>
      </c>
      <c r="C13880" t="s">
        <v>36</v>
      </c>
      <c r="D13880">
        <v>830.94</v>
      </c>
      <c r="E13880">
        <v>0.37</v>
      </c>
      <c r="F13880">
        <f t="shared" si="432"/>
        <v>307.44780000000003</v>
      </c>
      <c r="G13880">
        <f t="shared" si="433"/>
        <v>523.49220000000003</v>
      </c>
      <c r="H13880">
        <v>1</v>
      </c>
      <c r="I13880" s="17">
        <v>45038</v>
      </c>
      <c r="J13880" s="17">
        <v>45043</v>
      </c>
      <c r="K13880" t="s">
        <v>21</v>
      </c>
      <c r="L13880" t="s">
        <v>22</v>
      </c>
      <c r="M13880">
        <v>105.15</v>
      </c>
      <c r="N13880" t="s">
        <v>34</v>
      </c>
    </row>
    <row r="13881" spans="1:14" ht="14.25" customHeight="1" x14ac:dyDescent="0.3">
      <c r="A13881" t="s">
        <v>9020</v>
      </c>
      <c r="B13881" t="s">
        <v>25</v>
      </c>
      <c r="C13881" t="s">
        <v>20</v>
      </c>
      <c r="D13881">
        <v>836.43</v>
      </c>
      <c r="E13881">
        <v>0</v>
      </c>
      <c r="F13881">
        <f t="shared" si="432"/>
        <v>0</v>
      </c>
      <c r="G13881">
        <f t="shared" si="433"/>
        <v>836.43</v>
      </c>
      <c r="H13881">
        <v>1</v>
      </c>
      <c r="I13881" s="17">
        <v>45511</v>
      </c>
      <c r="J13881" s="17">
        <v>45516</v>
      </c>
      <c r="K13881" t="s">
        <v>15</v>
      </c>
      <c r="L13881" t="s">
        <v>16</v>
      </c>
      <c r="M13881">
        <v>143.56</v>
      </c>
      <c r="N13881" t="s">
        <v>17</v>
      </c>
    </row>
    <row r="13882" spans="1:14" ht="14.25" customHeight="1" x14ac:dyDescent="0.3">
      <c r="A13882" t="s">
        <v>5263</v>
      </c>
      <c r="B13882" t="s">
        <v>13</v>
      </c>
      <c r="C13882" t="s">
        <v>33</v>
      </c>
      <c r="D13882">
        <v>838.1</v>
      </c>
      <c r="E13882">
        <v>0.24</v>
      </c>
      <c r="F13882">
        <f t="shared" si="432"/>
        <v>201.14400000000001</v>
      </c>
      <c r="G13882">
        <f t="shared" si="433"/>
        <v>636.95600000000002</v>
      </c>
      <c r="H13882">
        <v>1</v>
      </c>
      <c r="I13882" s="17">
        <v>45482</v>
      </c>
      <c r="J13882" s="17">
        <v>45485</v>
      </c>
      <c r="K13882" t="s">
        <v>31</v>
      </c>
      <c r="L13882" t="s">
        <v>16</v>
      </c>
      <c r="M13882">
        <v>247.77</v>
      </c>
      <c r="N13882" t="s">
        <v>48</v>
      </c>
    </row>
    <row r="13883" spans="1:14" ht="14.25" customHeight="1" x14ac:dyDescent="0.3">
      <c r="A13883" t="s">
        <v>2666</v>
      </c>
      <c r="B13883" t="s">
        <v>19</v>
      </c>
      <c r="C13883" t="s">
        <v>33</v>
      </c>
      <c r="D13883">
        <v>840.74</v>
      </c>
      <c r="E13883">
        <v>0.43</v>
      </c>
      <c r="F13883">
        <f t="shared" si="432"/>
        <v>361.51819999999998</v>
      </c>
      <c r="G13883">
        <f t="shared" si="433"/>
        <v>479.22180000000003</v>
      </c>
      <c r="H13883">
        <v>1</v>
      </c>
      <c r="I13883" s="17">
        <v>45104</v>
      </c>
      <c r="J13883" s="17">
        <v>45108</v>
      </c>
      <c r="K13883" t="s">
        <v>31</v>
      </c>
      <c r="L13883" t="s">
        <v>16</v>
      </c>
      <c r="M13883">
        <v>135.44</v>
      </c>
      <c r="N13883" t="s">
        <v>17</v>
      </c>
    </row>
    <row r="13884" spans="1:14" ht="14.25" customHeight="1" x14ac:dyDescent="0.3">
      <c r="A13884" t="s">
        <v>9485</v>
      </c>
      <c r="B13884" t="s">
        <v>19</v>
      </c>
      <c r="C13884" t="s">
        <v>26</v>
      </c>
      <c r="D13884">
        <v>842.82</v>
      </c>
      <c r="E13884">
        <v>0.42</v>
      </c>
      <c r="F13884">
        <f t="shared" si="432"/>
        <v>353.98439999999999</v>
      </c>
      <c r="G13884">
        <f t="shared" si="433"/>
        <v>488.83560000000006</v>
      </c>
      <c r="H13884">
        <v>1</v>
      </c>
      <c r="I13884" s="17">
        <v>44950</v>
      </c>
      <c r="J13884" s="17">
        <v>44955</v>
      </c>
      <c r="K13884" t="s">
        <v>15</v>
      </c>
      <c r="L13884" t="s">
        <v>27</v>
      </c>
      <c r="M13884">
        <v>74.22</v>
      </c>
      <c r="N13884" t="s">
        <v>34</v>
      </c>
    </row>
    <row r="13885" spans="1:14" ht="14.25" customHeight="1" x14ac:dyDescent="0.3">
      <c r="A13885" t="s">
        <v>1620</v>
      </c>
      <c r="B13885" t="s">
        <v>25</v>
      </c>
      <c r="C13885" t="s">
        <v>33</v>
      </c>
      <c r="D13885">
        <v>847.61</v>
      </c>
      <c r="E13885">
        <v>0.2</v>
      </c>
      <c r="F13885">
        <f t="shared" si="432"/>
        <v>169.52200000000002</v>
      </c>
      <c r="G13885">
        <f t="shared" si="433"/>
        <v>678.08799999999997</v>
      </c>
      <c r="H13885">
        <v>1</v>
      </c>
      <c r="I13885" s="17">
        <v>45346</v>
      </c>
      <c r="J13885" s="17">
        <v>45353</v>
      </c>
      <c r="K13885" t="s">
        <v>31</v>
      </c>
      <c r="L13885" t="s">
        <v>16</v>
      </c>
      <c r="M13885">
        <v>115.75</v>
      </c>
      <c r="N13885" t="s">
        <v>48</v>
      </c>
    </row>
    <row r="13886" spans="1:14" ht="14.25" customHeight="1" x14ac:dyDescent="0.3">
      <c r="A13886" t="s">
        <v>2103</v>
      </c>
      <c r="B13886" t="s">
        <v>25</v>
      </c>
      <c r="C13886" t="s">
        <v>14</v>
      </c>
      <c r="D13886">
        <v>854.39</v>
      </c>
      <c r="E13886">
        <v>0.28999999999999998</v>
      </c>
      <c r="F13886">
        <f t="shared" si="432"/>
        <v>247.77309999999997</v>
      </c>
      <c r="G13886">
        <f t="shared" si="433"/>
        <v>606.61689999999999</v>
      </c>
      <c r="H13886">
        <v>1</v>
      </c>
      <c r="I13886" s="17">
        <v>45029</v>
      </c>
      <c r="J13886" s="17">
        <v>45033</v>
      </c>
      <c r="K13886" t="s">
        <v>31</v>
      </c>
      <c r="L13886" t="s">
        <v>16</v>
      </c>
      <c r="M13886">
        <v>225.05</v>
      </c>
      <c r="N13886" t="s">
        <v>23</v>
      </c>
    </row>
    <row r="13887" spans="1:14" ht="14.25" customHeight="1" x14ac:dyDescent="0.3">
      <c r="A13887" t="s">
        <v>15247</v>
      </c>
      <c r="B13887" t="s">
        <v>19</v>
      </c>
      <c r="C13887" t="s">
        <v>14</v>
      </c>
      <c r="D13887">
        <v>854.54</v>
      </c>
      <c r="E13887">
        <v>0.34</v>
      </c>
      <c r="F13887">
        <f t="shared" si="432"/>
        <v>290.54360000000003</v>
      </c>
      <c r="G13887">
        <f t="shared" si="433"/>
        <v>563.99639999999999</v>
      </c>
      <c r="H13887">
        <v>1</v>
      </c>
      <c r="I13887" s="17">
        <v>45257</v>
      </c>
      <c r="J13887" s="17">
        <v>45264</v>
      </c>
      <c r="K13887" t="s">
        <v>21</v>
      </c>
      <c r="L13887" t="s">
        <v>22</v>
      </c>
      <c r="M13887">
        <v>193.21</v>
      </c>
      <c r="N13887" t="s">
        <v>23</v>
      </c>
    </row>
    <row r="13888" spans="1:14" ht="14.25" customHeight="1" x14ac:dyDescent="0.3">
      <c r="A13888" t="s">
        <v>4231</v>
      </c>
      <c r="B13888" t="s">
        <v>13</v>
      </c>
      <c r="C13888" t="s">
        <v>33</v>
      </c>
      <c r="D13888">
        <v>855.58</v>
      </c>
      <c r="E13888">
        <v>0.38</v>
      </c>
      <c r="F13888">
        <f t="shared" si="432"/>
        <v>325.12040000000002</v>
      </c>
      <c r="G13888">
        <f t="shared" si="433"/>
        <v>530.45960000000002</v>
      </c>
      <c r="H13888">
        <v>1</v>
      </c>
      <c r="I13888" s="17">
        <v>45618</v>
      </c>
      <c r="J13888" s="17">
        <v>45625</v>
      </c>
      <c r="K13888" t="s">
        <v>31</v>
      </c>
      <c r="L13888" t="s">
        <v>22</v>
      </c>
      <c r="M13888">
        <v>136.08000000000001</v>
      </c>
      <c r="N13888" t="s">
        <v>39</v>
      </c>
    </row>
    <row r="13889" spans="1:14" ht="14.25" customHeight="1" x14ac:dyDescent="0.3">
      <c r="A13889" t="s">
        <v>2525</v>
      </c>
      <c r="B13889" t="s">
        <v>19</v>
      </c>
      <c r="C13889" t="s">
        <v>14</v>
      </c>
      <c r="D13889">
        <v>856.86</v>
      </c>
      <c r="E13889">
        <v>0.15</v>
      </c>
      <c r="F13889">
        <f t="shared" si="432"/>
        <v>128.529</v>
      </c>
      <c r="G13889">
        <f t="shared" si="433"/>
        <v>728.33100000000002</v>
      </c>
      <c r="H13889">
        <v>1</v>
      </c>
      <c r="I13889" s="17">
        <v>45574</v>
      </c>
      <c r="J13889" s="17">
        <v>45577</v>
      </c>
      <c r="K13889" t="s">
        <v>15</v>
      </c>
      <c r="L13889" t="s">
        <v>16</v>
      </c>
      <c r="M13889">
        <v>183.37</v>
      </c>
      <c r="N13889" t="s">
        <v>17</v>
      </c>
    </row>
    <row r="13890" spans="1:14" ht="14.25" customHeight="1" x14ac:dyDescent="0.3">
      <c r="A13890" t="s">
        <v>7488</v>
      </c>
      <c r="B13890" t="s">
        <v>13</v>
      </c>
      <c r="C13890" t="s">
        <v>20</v>
      </c>
      <c r="D13890">
        <v>861.93</v>
      </c>
      <c r="E13890">
        <v>0.25</v>
      </c>
      <c r="F13890">
        <f t="shared" ref="F13890:F13953" si="434">D13890*E13890</f>
        <v>215.48249999999999</v>
      </c>
      <c r="G13890">
        <f t="shared" ref="G13890:G13953" si="435">D13890-F13890</f>
        <v>646.44749999999999</v>
      </c>
      <c r="H13890">
        <v>1</v>
      </c>
      <c r="I13890" s="17">
        <v>45648</v>
      </c>
      <c r="J13890" s="17">
        <v>45649</v>
      </c>
      <c r="K13890" t="s">
        <v>21</v>
      </c>
      <c r="L13890" t="s">
        <v>16</v>
      </c>
      <c r="M13890">
        <v>56.51</v>
      </c>
      <c r="N13890" t="s">
        <v>34</v>
      </c>
    </row>
    <row r="13891" spans="1:14" ht="14.25" customHeight="1" x14ac:dyDescent="0.3">
      <c r="A13891" t="s">
        <v>2746</v>
      </c>
      <c r="B13891" t="s">
        <v>19</v>
      </c>
      <c r="C13891" t="s">
        <v>33</v>
      </c>
      <c r="D13891">
        <v>864.64</v>
      </c>
      <c r="E13891">
        <v>0.01</v>
      </c>
      <c r="F13891">
        <f t="shared" si="434"/>
        <v>8.6463999999999999</v>
      </c>
      <c r="G13891">
        <f t="shared" si="435"/>
        <v>855.99360000000001</v>
      </c>
      <c r="H13891">
        <v>1</v>
      </c>
      <c r="I13891" s="17">
        <v>45496</v>
      </c>
      <c r="J13891" s="17">
        <v>45503</v>
      </c>
      <c r="K13891" t="s">
        <v>31</v>
      </c>
      <c r="L13891" t="s">
        <v>22</v>
      </c>
      <c r="M13891">
        <v>61.02</v>
      </c>
      <c r="N13891" t="s">
        <v>23</v>
      </c>
    </row>
    <row r="13892" spans="1:14" ht="14.25" customHeight="1" x14ac:dyDescent="0.3">
      <c r="A13892" t="s">
        <v>10782</v>
      </c>
      <c r="B13892" t="s">
        <v>19</v>
      </c>
      <c r="C13892" t="s">
        <v>26</v>
      </c>
      <c r="D13892">
        <v>869.44</v>
      </c>
      <c r="E13892">
        <v>0.08</v>
      </c>
      <c r="F13892">
        <f t="shared" si="434"/>
        <v>69.555199999999999</v>
      </c>
      <c r="G13892">
        <f t="shared" si="435"/>
        <v>799.88480000000004</v>
      </c>
      <c r="H13892">
        <v>1</v>
      </c>
      <c r="I13892" s="17">
        <v>45237</v>
      </c>
      <c r="J13892" s="17">
        <v>45240</v>
      </c>
      <c r="K13892" t="s">
        <v>31</v>
      </c>
      <c r="L13892" t="s">
        <v>22</v>
      </c>
      <c r="M13892">
        <v>232.37</v>
      </c>
      <c r="N13892" t="s">
        <v>48</v>
      </c>
    </row>
    <row r="13893" spans="1:14" ht="14.25" customHeight="1" x14ac:dyDescent="0.3">
      <c r="A13893" t="s">
        <v>7820</v>
      </c>
      <c r="B13893" t="s">
        <v>13</v>
      </c>
      <c r="C13893" t="s">
        <v>14</v>
      </c>
      <c r="D13893">
        <v>869.5</v>
      </c>
      <c r="E13893">
        <v>7.0000000000000007E-2</v>
      </c>
      <c r="F13893">
        <f t="shared" si="434"/>
        <v>60.865000000000009</v>
      </c>
      <c r="G13893">
        <f t="shared" si="435"/>
        <v>808.63499999999999</v>
      </c>
      <c r="H13893">
        <v>1</v>
      </c>
      <c r="I13893" s="17">
        <v>45054</v>
      </c>
      <c r="J13893" s="17">
        <v>45058</v>
      </c>
      <c r="K13893" t="s">
        <v>15</v>
      </c>
      <c r="L13893" t="s">
        <v>27</v>
      </c>
      <c r="M13893">
        <v>228.46</v>
      </c>
      <c r="N13893" t="s">
        <v>17</v>
      </c>
    </row>
    <row r="13894" spans="1:14" ht="14.25" customHeight="1" x14ac:dyDescent="0.3">
      <c r="A13894" t="s">
        <v>8326</v>
      </c>
      <c r="B13894" t="s">
        <v>13</v>
      </c>
      <c r="C13894" t="s">
        <v>26</v>
      </c>
      <c r="D13894">
        <v>878.6</v>
      </c>
      <c r="E13894">
        <v>0.14000000000000001</v>
      </c>
      <c r="F13894">
        <f t="shared" si="434"/>
        <v>123.00400000000002</v>
      </c>
      <c r="G13894">
        <f t="shared" si="435"/>
        <v>755.596</v>
      </c>
      <c r="H13894">
        <v>1</v>
      </c>
      <c r="I13894" s="17">
        <v>45651</v>
      </c>
      <c r="J13894" s="17">
        <v>45652</v>
      </c>
      <c r="K13894" t="s">
        <v>31</v>
      </c>
      <c r="L13894" t="s">
        <v>27</v>
      </c>
      <c r="M13894">
        <v>52.42</v>
      </c>
      <c r="N13894" t="s">
        <v>28</v>
      </c>
    </row>
    <row r="13895" spans="1:14" ht="14.25" customHeight="1" x14ac:dyDescent="0.3">
      <c r="A13895" t="s">
        <v>4664</v>
      </c>
      <c r="B13895" t="s">
        <v>13</v>
      </c>
      <c r="C13895" t="s">
        <v>33</v>
      </c>
      <c r="D13895">
        <v>878.64</v>
      </c>
      <c r="E13895">
        <v>0.27</v>
      </c>
      <c r="F13895">
        <f t="shared" si="434"/>
        <v>237.23280000000003</v>
      </c>
      <c r="G13895">
        <f t="shared" si="435"/>
        <v>641.40719999999999</v>
      </c>
      <c r="H13895">
        <v>1</v>
      </c>
      <c r="I13895" s="17">
        <v>45202</v>
      </c>
      <c r="J13895" s="17">
        <v>45208</v>
      </c>
      <c r="K13895" t="s">
        <v>15</v>
      </c>
      <c r="L13895" t="s">
        <v>27</v>
      </c>
      <c r="M13895">
        <v>240.42</v>
      </c>
      <c r="N13895" t="s">
        <v>17</v>
      </c>
    </row>
    <row r="13896" spans="1:14" ht="14.25" customHeight="1" x14ac:dyDescent="0.3">
      <c r="A13896" t="s">
        <v>11206</v>
      </c>
      <c r="B13896" t="s">
        <v>41</v>
      </c>
      <c r="C13896" t="s">
        <v>20</v>
      </c>
      <c r="D13896">
        <v>886.46</v>
      </c>
      <c r="E13896">
        <v>7.0000000000000007E-2</v>
      </c>
      <c r="F13896">
        <f t="shared" si="434"/>
        <v>62.052200000000006</v>
      </c>
      <c r="G13896">
        <f t="shared" si="435"/>
        <v>824.40780000000007</v>
      </c>
      <c r="H13896">
        <v>1</v>
      </c>
      <c r="I13896" s="17">
        <v>45399</v>
      </c>
      <c r="J13896" s="17">
        <v>45406</v>
      </c>
      <c r="K13896" t="s">
        <v>31</v>
      </c>
      <c r="L13896" t="s">
        <v>22</v>
      </c>
      <c r="M13896">
        <v>211.53</v>
      </c>
      <c r="N13896" t="s">
        <v>34</v>
      </c>
    </row>
    <row r="13897" spans="1:14" ht="14.25" customHeight="1" x14ac:dyDescent="0.3">
      <c r="A13897" t="s">
        <v>10800</v>
      </c>
      <c r="B13897" t="s">
        <v>19</v>
      </c>
      <c r="C13897" t="s">
        <v>33</v>
      </c>
      <c r="D13897">
        <v>889.55</v>
      </c>
      <c r="E13897">
        <v>0.35</v>
      </c>
      <c r="F13897">
        <f t="shared" si="434"/>
        <v>311.34249999999997</v>
      </c>
      <c r="G13897">
        <f t="shared" si="435"/>
        <v>578.20749999999998</v>
      </c>
      <c r="H13897">
        <v>1</v>
      </c>
      <c r="I13897" s="17">
        <v>45443</v>
      </c>
      <c r="J13897" s="17">
        <v>45445</v>
      </c>
      <c r="K13897" t="s">
        <v>21</v>
      </c>
      <c r="L13897" t="s">
        <v>22</v>
      </c>
      <c r="M13897">
        <v>132.47999999999999</v>
      </c>
      <c r="N13897" t="s">
        <v>48</v>
      </c>
    </row>
    <row r="13898" spans="1:14" ht="14.25" customHeight="1" x14ac:dyDescent="0.3">
      <c r="A13898" t="s">
        <v>516</v>
      </c>
      <c r="B13898" t="s">
        <v>41</v>
      </c>
      <c r="C13898" t="s">
        <v>14</v>
      </c>
      <c r="D13898">
        <v>892.86</v>
      </c>
      <c r="E13898">
        <v>0.11</v>
      </c>
      <c r="F13898">
        <f t="shared" si="434"/>
        <v>98.214600000000004</v>
      </c>
      <c r="G13898">
        <f t="shared" si="435"/>
        <v>794.6454</v>
      </c>
      <c r="H13898">
        <v>1</v>
      </c>
      <c r="I13898" s="17">
        <v>44959</v>
      </c>
      <c r="J13898" s="17">
        <v>44962</v>
      </c>
      <c r="K13898" t="s">
        <v>15</v>
      </c>
      <c r="L13898" t="s">
        <v>22</v>
      </c>
      <c r="M13898">
        <v>74.44</v>
      </c>
      <c r="N13898" t="s">
        <v>39</v>
      </c>
    </row>
    <row r="13899" spans="1:14" ht="14.25" customHeight="1" x14ac:dyDescent="0.3">
      <c r="A13899" t="s">
        <v>1958</v>
      </c>
      <c r="B13899" t="s">
        <v>25</v>
      </c>
      <c r="C13899" t="s">
        <v>26</v>
      </c>
      <c r="D13899">
        <v>894.51</v>
      </c>
      <c r="E13899">
        <v>0.27</v>
      </c>
      <c r="F13899">
        <f t="shared" si="434"/>
        <v>241.51770000000002</v>
      </c>
      <c r="G13899">
        <f t="shared" si="435"/>
        <v>652.9923</v>
      </c>
      <c r="H13899">
        <v>1</v>
      </c>
      <c r="I13899" s="17">
        <v>45102</v>
      </c>
      <c r="J13899" s="17">
        <v>45107</v>
      </c>
      <c r="K13899" t="s">
        <v>31</v>
      </c>
      <c r="L13899" t="s">
        <v>27</v>
      </c>
      <c r="M13899">
        <v>242.35</v>
      </c>
      <c r="N13899" t="s">
        <v>23</v>
      </c>
    </row>
    <row r="13900" spans="1:14" ht="14.25" customHeight="1" x14ac:dyDescent="0.3">
      <c r="A13900" t="s">
        <v>1195</v>
      </c>
      <c r="B13900" t="s">
        <v>41</v>
      </c>
      <c r="C13900" t="s">
        <v>14</v>
      </c>
      <c r="D13900">
        <v>894.69</v>
      </c>
      <c r="E13900">
        <v>0.34</v>
      </c>
      <c r="F13900">
        <f t="shared" si="434"/>
        <v>304.19460000000004</v>
      </c>
      <c r="G13900">
        <f t="shared" si="435"/>
        <v>590.49540000000002</v>
      </c>
      <c r="H13900">
        <v>1</v>
      </c>
      <c r="I13900" s="17">
        <v>45019</v>
      </c>
      <c r="J13900" s="17">
        <v>45023</v>
      </c>
      <c r="K13900" t="s">
        <v>31</v>
      </c>
      <c r="L13900" t="s">
        <v>16</v>
      </c>
      <c r="M13900">
        <v>75.040000000000006</v>
      </c>
      <c r="N13900" t="s">
        <v>23</v>
      </c>
    </row>
    <row r="13901" spans="1:14" ht="14.25" customHeight="1" x14ac:dyDescent="0.3">
      <c r="A13901" t="s">
        <v>6486</v>
      </c>
      <c r="B13901" t="s">
        <v>41</v>
      </c>
      <c r="C13901" t="s">
        <v>33</v>
      </c>
      <c r="D13901">
        <v>896.62</v>
      </c>
      <c r="E13901">
        <v>0.46</v>
      </c>
      <c r="F13901">
        <f t="shared" si="434"/>
        <v>412.4452</v>
      </c>
      <c r="G13901">
        <f t="shared" si="435"/>
        <v>484.1748</v>
      </c>
      <c r="H13901">
        <v>1</v>
      </c>
      <c r="I13901" s="17">
        <v>45005</v>
      </c>
      <c r="J13901" s="17">
        <v>45009</v>
      </c>
      <c r="K13901" t="s">
        <v>15</v>
      </c>
      <c r="L13901" t="s">
        <v>22</v>
      </c>
      <c r="M13901">
        <v>268.77999999999997</v>
      </c>
      <c r="N13901" t="s">
        <v>34</v>
      </c>
    </row>
    <row r="13902" spans="1:14" ht="14.25" customHeight="1" x14ac:dyDescent="0.3">
      <c r="A13902" t="s">
        <v>4273</v>
      </c>
      <c r="B13902" t="s">
        <v>19</v>
      </c>
      <c r="C13902" t="s">
        <v>14</v>
      </c>
      <c r="D13902">
        <v>903.65</v>
      </c>
      <c r="E13902">
        <v>0.47</v>
      </c>
      <c r="F13902">
        <f t="shared" si="434"/>
        <v>424.71549999999996</v>
      </c>
      <c r="G13902">
        <f t="shared" si="435"/>
        <v>478.93450000000001</v>
      </c>
      <c r="H13902">
        <v>1</v>
      </c>
      <c r="I13902" s="17">
        <v>45315</v>
      </c>
      <c r="J13902" s="17">
        <v>45322</v>
      </c>
      <c r="K13902" t="s">
        <v>15</v>
      </c>
      <c r="L13902" t="s">
        <v>16</v>
      </c>
      <c r="M13902">
        <v>121.51</v>
      </c>
      <c r="N13902" t="s">
        <v>28</v>
      </c>
    </row>
    <row r="13903" spans="1:14" ht="14.25" customHeight="1" x14ac:dyDescent="0.3">
      <c r="A13903" t="s">
        <v>9849</v>
      </c>
      <c r="B13903" t="s">
        <v>13</v>
      </c>
      <c r="C13903" t="s">
        <v>33</v>
      </c>
      <c r="D13903">
        <v>905.74</v>
      </c>
      <c r="E13903">
        <v>0.41</v>
      </c>
      <c r="F13903">
        <f t="shared" si="434"/>
        <v>371.35339999999997</v>
      </c>
      <c r="G13903">
        <f t="shared" si="435"/>
        <v>534.38660000000004</v>
      </c>
      <c r="H13903">
        <v>1</v>
      </c>
      <c r="I13903" s="17">
        <v>45505</v>
      </c>
      <c r="J13903" s="17">
        <v>45509</v>
      </c>
      <c r="K13903" t="s">
        <v>31</v>
      </c>
      <c r="L13903" t="s">
        <v>27</v>
      </c>
      <c r="M13903">
        <v>265.81</v>
      </c>
      <c r="N13903" t="s">
        <v>28</v>
      </c>
    </row>
    <row r="13904" spans="1:14" ht="14.25" customHeight="1" x14ac:dyDescent="0.3">
      <c r="A13904" t="s">
        <v>15218</v>
      </c>
      <c r="B13904" t="s">
        <v>19</v>
      </c>
      <c r="C13904" t="s">
        <v>14</v>
      </c>
      <c r="D13904">
        <v>907</v>
      </c>
      <c r="E13904">
        <v>0.14000000000000001</v>
      </c>
      <c r="F13904">
        <f t="shared" si="434"/>
        <v>126.98000000000002</v>
      </c>
      <c r="G13904">
        <f t="shared" si="435"/>
        <v>780.02</v>
      </c>
      <c r="H13904">
        <v>1</v>
      </c>
      <c r="I13904" s="17">
        <v>45197</v>
      </c>
      <c r="J13904" s="17">
        <v>45199</v>
      </c>
      <c r="K13904" t="s">
        <v>15</v>
      </c>
      <c r="L13904" t="s">
        <v>22</v>
      </c>
      <c r="M13904">
        <v>232.47</v>
      </c>
      <c r="N13904" t="s">
        <v>17</v>
      </c>
    </row>
    <row r="13905" spans="1:14" ht="14.25" customHeight="1" x14ac:dyDescent="0.3">
      <c r="A13905" t="s">
        <v>13248</v>
      </c>
      <c r="B13905" t="s">
        <v>19</v>
      </c>
      <c r="C13905" t="s">
        <v>26</v>
      </c>
      <c r="D13905">
        <v>910.44</v>
      </c>
      <c r="E13905">
        <v>0.33</v>
      </c>
      <c r="F13905">
        <f t="shared" si="434"/>
        <v>300.44520000000006</v>
      </c>
      <c r="G13905">
        <f t="shared" si="435"/>
        <v>609.99479999999994</v>
      </c>
      <c r="H13905">
        <v>1</v>
      </c>
      <c r="I13905" s="17">
        <v>45030</v>
      </c>
      <c r="J13905" s="17">
        <v>45033</v>
      </c>
      <c r="K13905" t="s">
        <v>21</v>
      </c>
      <c r="L13905" t="s">
        <v>16</v>
      </c>
      <c r="M13905">
        <v>72.239999999999995</v>
      </c>
      <c r="N13905" t="s">
        <v>48</v>
      </c>
    </row>
    <row r="13906" spans="1:14" ht="14.25" customHeight="1" x14ac:dyDescent="0.3">
      <c r="A13906" t="s">
        <v>1291</v>
      </c>
      <c r="B13906" t="s">
        <v>19</v>
      </c>
      <c r="C13906" t="s">
        <v>20</v>
      </c>
      <c r="D13906">
        <v>911.3</v>
      </c>
      <c r="E13906">
        <v>0.12</v>
      </c>
      <c r="F13906">
        <f t="shared" si="434"/>
        <v>109.35599999999999</v>
      </c>
      <c r="G13906">
        <f t="shared" si="435"/>
        <v>801.94399999999996</v>
      </c>
      <c r="H13906">
        <v>1</v>
      </c>
      <c r="I13906" s="17">
        <v>45583</v>
      </c>
      <c r="J13906" s="17">
        <v>45589</v>
      </c>
      <c r="K13906" t="s">
        <v>21</v>
      </c>
      <c r="L13906" t="s">
        <v>27</v>
      </c>
      <c r="M13906">
        <v>131.99</v>
      </c>
      <c r="N13906" t="s">
        <v>39</v>
      </c>
    </row>
    <row r="13907" spans="1:14" ht="14.25" customHeight="1" x14ac:dyDescent="0.3">
      <c r="A13907" t="s">
        <v>272</v>
      </c>
      <c r="B13907" t="s">
        <v>19</v>
      </c>
      <c r="C13907" t="s">
        <v>20</v>
      </c>
      <c r="D13907">
        <v>915.94</v>
      </c>
      <c r="E13907">
        <v>0.25</v>
      </c>
      <c r="F13907">
        <f t="shared" si="434"/>
        <v>228.98500000000001</v>
      </c>
      <c r="G13907">
        <f t="shared" si="435"/>
        <v>686.95500000000004</v>
      </c>
      <c r="H13907">
        <v>1</v>
      </c>
      <c r="I13907" s="17">
        <v>45571</v>
      </c>
      <c r="J13907" s="17">
        <v>45572</v>
      </c>
      <c r="K13907" t="s">
        <v>31</v>
      </c>
      <c r="L13907" t="s">
        <v>16</v>
      </c>
      <c r="M13907">
        <v>83.32</v>
      </c>
      <c r="N13907" t="s">
        <v>17</v>
      </c>
    </row>
    <row r="13908" spans="1:14" ht="14.25" customHeight="1" x14ac:dyDescent="0.3">
      <c r="A13908" t="s">
        <v>8527</v>
      </c>
      <c r="B13908" t="s">
        <v>13</v>
      </c>
      <c r="C13908" t="s">
        <v>36</v>
      </c>
      <c r="D13908">
        <v>917.11</v>
      </c>
      <c r="E13908">
        <v>0.18</v>
      </c>
      <c r="F13908">
        <f t="shared" si="434"/>
        <v>165.07980000000001</v>
      </c>
      <c r="G13908">
        <f t="shared" si="435"/>
        <v>752.03020000000004</v>
      </c>
      <c r="H13908">
        <v>1</v>
      </c>
      <c r="I13908" s="17">
        <v>45587</v>
      </c>
      <c r="J13908" s="17">
        <v>45589</v>
      </c>
      <c r="K13908" t="s">
        <v>21</v>
      </c>
      <c r="L13908" t="s">
        <v>16</v>
      </c>
      <c r="M13908">
        <v>272.82</v>
      </c>
      <c r="N13908" t="s">
        <v>39</v>
      </c>
    </row>
    <row r="13909" spans="1:14" ht="14.25" customHeight="1" x14ac:dyDescent="0.3">
      <c r="A13909" t="s">
        <v>1794</v>
      </c>
      <c r="B13909" t="s">
        <v>13</v>
      </c>
      <c r="C13909" t="s">
        <v>14</v>
      </c>
      <c r="D13909">
        <v>917.36</v>
      </c>
      <c r="E13909">
        <v>0.27</v>
      </c>
      <c r="F13909">
        <f t="shared" si="434"/>
        <v>247.68720000000002</v>
      </c>
      <c r="G13909">
        <f t="shared" si="435"/>
        <v>669.67280000000005</v>
      </c>
      <c r="H13909">
        <v>1</v>
      </c>
      <c r="I13909" s="17">
        <v>44984</v>
      </c>
      <c r="J13909" s="17">
        <v>44985</v>
      </c>
      <c r="K13909" t="s">
        <v>31</v>
      </c>
      <c r="L13909" t="s">
        <v>16</v>
      </c>
      <c r="M13909">
        <v>252.93</v>
      </c>
      <c r="N13909" t="s">
        <v>39</v>
      </c>
    </row>
    <row r="13910" spans="1:14" ht="14.25" customHeight="1" x14ac:dyDescent="0.3">
      <c r="A13910" t="s">
        <v>3413</v>
      </c>
      <c r="B13910" t="s">
        <v>25</v>
      </c>
      <c r="C13910" t="s">
        <v>36</v>
      </c>
      <c r="D13910">
        <v>920.91</v>
      </c>
      <c r="E13910">
        <v>0.19</v>
      </c>
      <c r="F13910">
        <f t="shared" si="434"/>
        <v>174.97290000000001</v>
      </c>
      <c r="G13910">
        <f t="shared" si="435"/>
        <v>745.93709999999999</v>
      </c>
      <c r="H13910">
        <v>1</v>
      </c>
      <c r="I13910" s="17">
        <v>45451</v>
      </c>
      <c r="J13910" s="17">
        <v>45454</v>
      </c>
      <c r="K13910" t="s">
        <v>21</v>
      </c>
      <c r="L13910" t="s">
        <v>22</v>
      </c>
      <c r="M13910">
        <v>264.62</v>
      </c>
      <c r="N13910" t="s">
        <v>23</v>
      </c>
    </row>
    <row r="13911" spans="1:14" ht="14.25" customHeight="1" x14ac:dyDescent="0.3">
      <c r="A13911" t="s">
        <v>14028</v>
      </c>
      <c r="B13911" t="s">
        <v>41</v>
      </c>
      <c r="C13911" t="s">
        <v>14</v>
      </c>
      <c r="D13911">
        <v>925.25</v>
      </c>
      <c r="E13911">
        <v>0.23</v>
      </c>
      <c r="F13911">
        <f t="shared" si="434"/>
        <v>212.8075</v>
      </c>
      <c r="G13911">
        <f t="shared" si="435"/>
        <v>712.4425</v>
      </c>
      <c r="H13911">
        <v>1</v>
      </c>
      <c r="I13911" s="17">
        <v>45143</v>
      </c>
      <c r="J13911" s="17">
        <v>45145</v>
      </c>
      <c r="K13911" t="s">
        <v>15</v>
      </c>
      <c r="L13911" t="s">
        <v>27</v>
      </c>
      <c r="M13911">
        <v>75.14</v>
      </c>
      <c r="N13911" t="s">
        <v>34</v>
      </c>
    </row>
    <row r="13912" spans="1:14" ht="14.25" customHeight="1" x14ac:dyDescent="0.3">
      <c r="A13912" t="s">
        <v>11599</v>
      </c>
      <c r="B13912" t="s">
        <v>19</v>
      </c>
      <c r="C13912" t="s">
        <v>26</v>
      </c>
      <c r="D13912">
        <v>928.89</v>
      </c>
      <c r="E13912">
        <v>0.42</v>
      </c>
      <c r="F13912">
        <f t="shared" si="434"/>
        <v>390.13380000000001</v>
      </c>
      <c r="G13912">
        <f t="shared" si="435"/>
        <v>538.75620000000004</v>
      </c>
      <c r="H13912">
        <v>1</v>
      </c>
      <c r="I13912" s="17">
        <v>45493</v>
      </c>
      <c r="J13912" s="17">
        <v>45496</v>
      </c>
      <c r="K13912" t="s">
        <v>31</v>
      </c>
      <c r="L13912" t="s">
        <v>27</v>
      </c>
      <c r="M13912">
        <v>188.38</v>
      </c>
      <c r="N13912" t="s">
        <v>17</v>
      </c>
    </row>
    <row r="13913" spans="1:14" ht="14.25" customHeight="1" x14ac:dyDescent="0.3">
      <c r="A13913" t="s">
        <v>13830</v>
      </c>
      <c r="B13913" t="s">
        <v>41</v>
      </c>
      <c r="C13913" t="s">
        <v>26</v>
      </c>
      <c r="D13913">
        <v>937.32</v>
      </c>
      <c r="E13913">
        <v>0.08</v>
      </c>
      <c r="F13913">
        <f t="shared" si="434"/>
        <v>74.985600000000005</v>
      </c>
      <c r="G13913">
        <f t="shared" si="435"/>
        <v>862.33440000000007</v>
      </c>
      <c r="H13913">
        <v>1</v>
      </c>
      <c r="I13913" s="17">
        <v>45654</v>
      </c>
      <c r="J13913" s="17">
        <v>45657</v>
      </c>
      <c r="K13913" t="s">
        <v>15</v>
      </c>
      <c r="L13913" t="s">
        <v>16</v>
      </c>
      <c r="M13913">
        <v>208.43</v>
      </c>
      <c r="N13913" t="s">
        <v>28</v>
      </c>
    </row>
    <row r="13914" spans="1:14" ht="14.25" customHeight="1" x14ac:dyDescent="0.3">
      <c r="A13914" t="s">
        <v>8905</v>
      </c>
      <c r="B13914" t="s">
        <v>25</v>
      </c>
      <c r="C13914" t="s">
        <v>14</v>
      </c>
      <c r="D13914">
        <v>937.6</v>
      </c>
      <c r="E13914">
        <v>0.24</v>
      </c>
      <c r="F13914">
        <f t="shared" si="434"/>
        <v>225.024</v>
      </c>
      <c r="G13914">
        <f t="shared" si="435"/>
        <v>712.57600000000002</v>
      </c>
      <c r="H13914">
        <v>1</v>
      </c>
      <c r="I13914" s="17">
        <v>45190</v>
      </c>
      <c r="J13914" s="17">
        <v>45194</v>
      </c>
      <c r="K13914" t="s">
        <v>15</v>
      </c>
      <c r="L13914" t="s">
        <v>16</v>
      </c>
      <c r="M13914">
        <v>67.069999999999993</v>
      </c>
      <c r="N13914" t="s">
        <v>28</v>
      </c>
    </row>
    <row r="13915" spans="1:14" ht="14.25" customHeight="1" x14ac:dyDescent="0.3">
      <c r="A13915" t="s">
        <v>1957</v>
      </c>
      <c r="B13915" t="s">
        <v>41</v>
      </c>
      <c r="C13915" t="s">
        <v>14</v>
      </c>
      <c r="D13915">
        <v>943.65</v>
      </c>
      <c r="E13915">
        <v>0.48</v>
      </c>
      <c r="F13915">
        <f t="shared" si="434"/>
        <v>452.952</v>
      </c>
      <c r="G13915">
        <f t="shared" si="435"/>
        <v>490.69799999999998</v>
      </c>
      <c r="H13915">
        <v>1</v>
      </c>
      <c r="I13915" s="17">
        <v>44974</v>
      </c>
      <c r="J13915" s="17">
        <v>44981</v>
      </c>
      <c r="K13915" t="s">
        <v>21</v>
      </c>
      <c r="L13915" t="s">
        <v>16</v>
      </c>
      <c r="M13915">
        <v>258.27999999999997</v>
      </c>
      <c r="N13915" t="s">
        <v>28</v>
      </c>
    </row>
    <row r="13916" spans="1:14" ht="14.25" customHeight="1" x14ac:dyDescent="0.3">
      <c r="A13916" t="s">
        <v>13166</v>
      </c>
      <c r="B13916" t="s">
        <v>25</v>
      </c>
      <c r="C13916" t="s">
        <v>20</v>
      </c>
      <c r="D13916">
        <v>954.84</v>
      </c>
      <c r="E13916">
        <v>0.42</v>
      </c>
      <c r="F13916">
        <f t="shared" si="434"/>
        <v>401.03280000000001</v>
      </c>
      <c r="G13916">
        <f t="shared" si="435"/>
        <v>553.80719999999997</v>
      </c>
      <c r="H13916">
        <v>1</v>
      </c>
      <c r="I13916" s="17">
        <v>44962</v>
      </c>
      <c r="J13916" s="17">
        <v>44967</v>
      </c>
      <c r="K13916" t="s">
        <v>31</v>
      </c>
      <c r="L13916" t="s">
        <v>16</v>
      </c>
      <c r="M13916">
        <v>86.03</v>
      </c>
      <c r="N13916" t="s">
        <v>34</v>
      </c>
    </row>
    <row r="13917" spans="1:14" ht="14.25" customHeight="1" x14ac:dyDescent="0.3">
      <c r="A13917" t="s">
        <v>13656</v>
      </c>
      <c r="B13917" t="s">
        <v>13</v>
      </c>
      <c r="C13917" t="s">
        <v>33</v>
      </c>
      <c r="D13917">
        <v>956.62</v>
      </c>
      <c r="E13917">
        <v>0.19</v>
      </c>
      <c r="F13917">
        <f t="shared" si="434"/>
        <v>181.7578</v>
      </c>
      <c r="G13917">
        <f t="shared" si="435"/>
        <v>774.86220000000003</v>
      </c>
      <c r="H13917">
        <v>1</v>
      </c>
      <c r="I13917" s="17">
        <v>44934</v>
      </c>
      <c r="J13917" s="17">
        <v>44941</v>
      </c>
      <c r="K13917" t="s">
        <v>15</v>
      </c>
      <c r="L13917" t="s">
        <v>27</v>
      </c>
      <c r="M13917">
        <v>110.96</v>
      </c>
      <c r="N13917" t="s">
        <v>28</v>
      </c>
    </row>
    <row r="13918" spans="1:14" ht="14.25" customHeight="1" x14ac:dyDescent="0.3">
      <c r="A13918" t="s">
        <v>1128</v>
      </c>
      <c r="B13918" t="s">
        <v>41</v>
      </c>
      <c r="C13918" t="s">
        <v>36</v>
      </c>
      <c r="D13918">
        <v>958.81</v>
      </c>
      <c r="E13918">
        <v>0.26</v>
      </c>
      <c r="F13918">
        <f t="shared" si="434"/>
        <v>249.29059999999998</v>
      </c>
      <c r="G13918">
        <f t="shared" si="435"/>
        <v>709.51939999999991</v>
      </c>
      <c r="H13918">
        <v>1</v>
      </c>
      <c r="I13918" s="17">
        <v>45313</v>
      </c>
      <c r="J13918" s="17">
        <v>45314</v>
      </c>
      <c r="K13918" t="s">
        <v>31</v>
      </c>
      <c r="L13918" t="s">
        <v>16</v>
      </c>
      <c r="M13918">
        <v>157.91999999999999</v>
      </c>
      <c r="N13918" t="s">
        <v>23</v>
      </c>
    </row>
    <row r="13919" spans="1:14" ht="14.25" customHeight="1" x14ac:dyDescent="0.3">
      <c r="A13919" t="s">
        <v>6741</v>
      </c>
      <c r="B13919" t="s">
        <v>13</v>
      </c>
      <c r="C13919" t="s">
        <v>26</v>
      </c>
      <c r="D13919">
        <v>961.61</v>
      </c>
      <c r="E13919">
        <v>0.02</v>
      </c>
      <c r="F13919">
        <f t="shared" si="434"/>
        <v>19.232200000000002</v>
      </c>
      <c r="G13919">
        <f t="shared" si="435"/>
        <v>942.37779999999998</v>
      </c>
      <c r="H13919">
        <v>1</v>
      </c>
      <c r="I13919" s="17">
        <v>45326</v>
      </c>
      <c r="J13919" s="17">
        <v>45329</v>
      </c>
      <c r="K13919" t="s">
        <v>21</v>
      </c>
      <c r="L13919" t="s">
        <v>27</v>
      </c>
      <c r="M13919">
        <v>75.33</v>
      </c>
      <c r="N13919" t="s">
        <v>23</v>
      </c>
    </row>
    <row r="13920" spans="1:14" ht="14.25" customHeight="1" x14ac:dyDescent="0.3">
      <c r="A13920" t="s">
        <v>9718</v>
      </c>
      <c r="B13920" t="s">
        <v>25</v>
      </c>
      <c r="C13920" t="s">
        <v>20</v>
      </c>
      <c r="D13920">
        <v>968.57</v>
      </c>
      <c r="E13920">
        <v>0.22</v>
      </c>
      <c r="F13920">
        <f t="shared" si="434"/>
        <v>213.08540000000002</v>
      </c>
      <c r="G13920">
        <f t="shared" si="435"/>
        <v>755.4846</v>
      </c>
      <c r="H13920">
        <v>1</v>
      </c>
      <c r="I13920" s="17">
        <v>45239</v>
      </c>
      <c r="J13920" s="17">
        <v>45245</v>
      </c>
      <c r="K13920" t="s">
        <v>21</v>
      </c>
      <c r="L13920" t="s">
        <v>27</v>
      </c>
      <c r="M13920">
        <v>202.07</v>
      </c>
      <c r="N13920" t="s">
        <v>39</v>
      </c>
    </row>
    <row r="13921" spans="1:14" ht="14.25" customHeight="1" x14ac:dyDescent="0.3">
      <c r="A13921" t="s">
        <v>14746</v>
      </c>
      <c r="B13921" t="s">
        <v>25</v>
      </c>
      <c r="C13921" t="s">
        <v>33</v>
      </c>
      <c r="D13921">
        <v>974.66</v>
      </c>
      <c r="E13921">
        <v>0.17</v>
      </c>
      <c r="F13921">
        <f t="shared" si="434"/>
        <v>165.69220000000001</v>
      </c>
      <c r="G13921">
        <f t="shared" si="435"/>
        <v>808.9677999999999</v>
      </c>
      <c r="H13921">
        <v>1</v>
      </c>
      <c r="I13921" s="17">
        <v>45271</v>
      </c>
      <c r="J13921" s="17">
        <v>45273</v>
      </c>
      <c r="K13921" t="s">
        <v>21</v>
      </c>
      <c r="L13921" t="s">
        <v>22</v>
      </c>
      <c r="M13921">
        <v>223.59</v>
      </c>
      <c r="N13921" t="s">
        <v>48</v>
      </c>
    </row>
    <row r="13922" spans="1:14" ht="14.25" customHeight="1" x14ac:dyDescent="0.3">
      <c r="A13922" t="s">
        <v>3395</v>
      </c>
      <c r="B13922" t="s">
        <v>19</v>
      </c>
      <c r="C13922" t="s">
        <v>36</v>
      </c>
      <c r="D13922">
        <v>980.56</v>
      </c>
      <c r="E13922">
        <v>0.18</v>
      </c>
      <c r="F13922">
        <f t="shared" si="434"/>
        <v>176.50079999999997</v>
      </c>
      <c r="G13922">
        <f t="shared" si="435"/>
        <v>804.05919999999992</v>
      </c>
      <c r="H13922">
        <v>1</v>
      </c>
      <c r="I13922" s="17">
        <v>45177</v>
      </c>
      <c r="J13922" s="17">
        <v>45182</v>
      </c>
      <c r="K13922" t="s">
        <v>21</v>
      </c>
      <c r="L13922" t="s">
        <v>16</v>
      </c>
      <c r="M13922">
        <v>195.77</v>
      </c>
      <c r="N13922" t="s">
        <v>48</v>
      </c>
    </row>
    <row r="13923" spans="1:14" ht="14.25" customHeight="1" x14ac:dyDescent="0.3">
      <c r="A13923" t="s">
        <v>14929</v>
      </c>
      <c r="B13923" t="s">
        <v>25</v>
      </c>
      <c r="C13923" t="s">
        <v>26</v>
      </c>
      <c r="D13923">
        <v>982.39</v>
      </c>
      <c r="E13923">
        <v>0.15</v>
      </c>
      <c r="F13923">
        <f t="shared" si="434"/>
        <v>147.35849999999999</v>
      </c>
      <c r="G13923">
        <f t="shared" si="435"/>
        <v>835.03150000000005</v>
      </c>
      <c r="H13923">
        <v>1</v>
      </c>
      <c r="I13923" s="17">
        <v>45136</v>
      </c>
      <c r="J13923" s="17">
        <v>45142</v>
      </c>
      <c r="K13923" t="s">
        <v>15</v>
      </c>
      <c r="L13923" t="s">
        <v>22</v>
      </c>
      <c r="M13923">
        <v>220.39</v>
      </c>
      <c r="N13923" t="s">
        <v>34</v>
      </c>
    </row>
    <row r="13924" spans="1:14" ht="14.25" customHeight="1" x14ac:dyDescent="0.3">
      <c r="A13924" t="s">
        <v>2464</v>
      </c>
      <c r="B13924" t="s">
        <v>19</v>
      </c>
      <c r="C13924" t="s">
        <v>36</v>
      </c>
      <c r="D13924">
        <v>983.16</v>
      </c>
      <c r="E13924">
        <v>0.43</v>
      </c>
      <c r="F13924">
        <f t="shared" si="434"/>
        <v>422.75880000000001</v>
      </c>
      <c r="G13924">
        <f t="shared" si="435"/>
        <v>560.40120000000002</v>
      </c>
      <c r="H13924">
        <v>1</v>
      </c>
      <c r="I13924" s="17">
        <v>45373</v>
      </c>
      <c r="J13924" s="17">
        <v>45379</v>
      </c>
      <c r="K13924" t="s">
        <v>31</v>
      </c>
      <c r="L13924" t="s">
        <v>16</v>
      </c>
      <c r="M13924">
        <v>287.77</v>
      </c>
      <c r="N13924" t="s">
        <v>28</v>
      </c>
    </row>
    <row r="13925" spans="1:14" ht="14.25" customHeight="1" x14ac:dyDescent="0.3">
      <c r="A13925" t="s">
        <v>1716</v>
      </c>
      <c r="B13925" t="s">
        <v>25</v>
      </c>
      <c r="C13925" t="s">
        <v>14</v>
      </c>
      <c r="D13925">
        <v>988.89</v>
      </c>
      <c r="E13925">
        <v>0.09</v>
      </c>
      <c r="F13925">
        <f t="shared" si="434"/>
        <v>89.000099999999989</v>
      </c>
      <c r="G13925">
        <f t="shared" si="435"/>
        <v>899.88990000000001</v>
      </c>
      <c r="H13925">
        <v>1</v>
      </c>
      <c r="I13925" s="17">
        <v>45270</v>
      </c>
      <c r="J13925" s="17">
        <v>45273</v>
      </c>
      <c r="K13925" t="s">
        <v>31</v>
      </c>
      <c r="L13925" t="s">
        <v>16</v>
      </c>
      <c r="M13925">
        <v>144.57</v>
      </c>
      <c r="N13925" t="s">
        <v>48</v>
      </c>
    </row>
    <row r="13926" spans="1:14" ht="14.25" customHeight="1" x14ac:dyDescent="0.3">
      <c r="A13926" t="s">
        <v>13958</v>
      </c>
      <c r="B13926" t="s">
        <v>19</v>
      </c>
      <c r="C13926" t="s">
        <v>20</v>
      </c>
      <c r="D13926">
        <v>990.8</v>
      </c>
      <c r="E13926">
        <v>0.1</v>
      </c>
      <c r="F13926">
        <f t="shared" si="434"/>
        <v>99.08</v>
      </c>
      <c r="G13926">
        <f t="shared" si="435"/>
        <v>891.71999999999991</v>
      </c>
      <c r="H13926">
        <v>1</v>
      </c>
      <c r="I13926" s="17">
        <v>45471</v>
      </c>
      <c r="J13926" s="17">
        <v>45475</v>
      </c>
      <c r="K13926" t="s">
        <v>15</v>
      </c>
      <c r="L13926" t="s">
        <v>22</v>
      </c>
      <c r="M13926">
        <v>81.25</v>
      </c>
      <c r="N13926" t="s">
        <v>17</v>
      </c>
    </row>
    <row r="13927" spans="1:14" ht="14.25" customHeight="1" x14ac:dyDescent="0.3">
      <c r="A13927" t="s">
        <v>216</v>
      </c>
      <c r="B13927" t="s">
        <v>13</v>
      </c>
      <c r="C13927" t="s">
        <v>36</v>
      </c>
      <c r="D13927">
        <v>992.34</v>
      </c>
      <c r="E13927">
        <v>0.42</v>
      </c>
      <c r="F13927">
        <f t="shared" si="434"/>
        <v>416.78280000000001</v>
      </c>
      <c r="G13927">
        <f t="shared" si="435"/>
        <v>575.55719999999997</v>
      </c>
      <c r="H13927">
        <v>1</v>
      </c>
      <c r="I13927" s="17">
        <v>45246</v>
      </c>
      <c r="J13927" s="17">
        <v>45249</v>
      </c>
      <c r="K13927" t="s">
        <v>15</v>
      </c>
      <c r="L13927" t="s">
        <v>16</v>
      </c>
      <c r="M13927">
        <v>255.64</v>
      </c>
      <c r="N13927" t="s">
        <v>23</v>
      </c>
    </row>
    <row r="13928" spans="1:14" ht="14.25" customHeight="1" x14ac:dyDescent="0.3">
      <c r="A13928" t="s">
        <v>774</v>
      </c>
      <c r="B13928" t="s">
        <v>41</v>
      </c>
      <c r="C13928" t="s">
        <v>20</v>
      </c>
      <c r="D13928">
        <v>993.5</v>
      </c>
      <c r="E13928">
        <v>0.38</v>
      </c>
      <c r="F13928">
        <f t="shared" si="434"/>
        <v>377.53000000000003</v>
      </c>
      <c r="G13928">
        <f t="shared" si="435"/>
        <v>615.97</v>
      </c>
      <c r="H13928">
        <v>1</v>
      </c>
      <c r="I13928" s="17">
        <v>45596</v>
      </c>
      <c r="J13928" s="17">
        <v>45601</v>
      </c>
      <c r="K13928" t="s">
        <v>15</v>
      </c>
      <c r="L13928" t="s">
        <v>16</v>
      </c>
      <c r="M13928">
        <v>292.41000000000003</v>
      </c>
      <c r="N13928" t="s">
        <v>23</v>
      </c>
    </row>
    <row r="13929" spans="1:14" ht="14.25" customHeight="1" x14ac:dyDescent="0.3">
      <c r="A13929" t="s">
        <v>10673</v>
      </c>
      <c r="B13929" t="s">
        <v>41</v>
      </c>
      <c r="C13929" t="s">
        <v>20</v>
      </c>
      <c r="D13929">
        <v>996.36</v>
      </c>
      <c r="E13929">
        <v>0.18</v>
      </c>
      <c r="F13929">
        <f t="shared" si="434"/>
        <v>179.34479999999999</v>
      </c>
      <c r="G13929">
        <f t="shared" si="435"/>
        <v>817.01520000000005</v>
      </c>
      <c r="H13929">
        <v>1</v>
      </c>
      <c r="I13929" s="17">
        <v>45004</v>
      </c>
      <c r="J13929" s="17">
        <v>45009</v>
      </c>
      <c r="K13929" t="s">
        <v>21</v>
      </c>
      <c r="L13929" t="s">
        <v>16</v>
      </c>
      <c r="M13929">
        <v>185.35</v>
      </c>
      <c r="N13929" t="s">
        <v>17</v>
      </c>
    </row>
    <row r="13930" spans="1:14" ht="14.25" customHeight="1" x14ac:dyDescent="0.3">
      <c r="A13930" t="s">
        <v>7498</v>
      </c>
      <c r="B13930" t="s">
        <v>13</v>
      </c>
      <c r="C13930" t="s">
        <v>33</v>
      </c>
      <c r="D13930">
        <v>997.45</v>
      </c>
      <c r="E13930">
        <v>0.12</v>
      </c>
      <c r="F13930">
        <f t="shared" si="434"/>
        <v>119.694</v>
      </c>
      <c r="G13930">
        <f t="shared" si="435"/>
        <v>877.75600000000009</v>
      </c>
      <c r="H13930">
        <v>1</v>
      </c>
      <c r="I13930" s="17">
        <v>45296</v>
      </c>
      <c r="J13930" s="17">
        <v>45299</v>
      </c>
      <c r="K13930" t="s">
        <v>15</v>
      </c>
      <c r="L13930" t="s">
        <v>22</v>
      </c>
      <c r="M13930">
        <v>275.54000000000002</v>
      </c>
      <c r="N13930" t="s">
        <v>23</v>
      </c>
    </row>
    <row r="13931" spans="1:14" ht="14.25" customHeight="1" x14ac:dyDescent="0.3">
      <c r="A13931" t="s">
        <v>8381</v>
      </c>
      <c r="B13931" t="s">
        <v>41</v>
      </c>
      <c r="C13931" t="s">
        <v>33</v>
      </c>
      <c r="D13931">
        <v>999.16</v>
      </c>
      <c r="E13931">
        <v>0.41</v>
      </c>
      <c r="F13931">
        <f t="shared" si="434"/>
        <v>409.65559999999994</v>
      </c>
      <c r="G13931">
        <f t="shared" si="435"/>
        <v>589.50440000000003</v>
      </c>
      <c r="H13931">
        <v>1</v>
      </c>
      <c r="I13931" s="17">
        <v>45331</v>
      </c>
      <c r="J13931" s="17">
        <v>45338</v>
      </c>
      <c r="K13931" t="s">
        <v>15</v>
      </c>
      <c r="L13931" t="s">
        <v>27</v>
      </c>
      <c r="M13931">
        <v>297.68</v>
      </c>
      <c r="N13931" t="s">
        <v>23</v>
      </c>
    </row>
    <row r="13932" spans="1:14" ht="14.25" customHeight="1" x14ac:dyDescent="0.3">
      <c r="A13932" t="s">
        <v>11059</v>
      </c>
      <c r="B13932" t="s">
        <v>25</v>
      </c>
      <c r="C13932" t="s">
        <v>20</v>
      </c>
      <c r="D13932">
        <v>1002.35</v>
      </c>
      <c r="E13932">
        <v>0.22</v>
      </c>
      <c r="F13932">
        <f t="shared" si="434"/>
        <v>220.517</v>
      </c>
      <c r="G13932">
        <f t="shared" si="435"/>
        <v>781.83300000000008</v>
      </c>
      <c r="H13932">
        <v>1</v>
      </c>
      <c r="I13932" s="17">
        <v>45172</v>
      </c>
      <c r="J13932" s="17">
        <v>45179</v>
      </c>
      <c r="K13932" t="s">
        <v>31</v>
      </c>
      <c r="L13932" t="s">
        <v>16</v>
      </c>
      <c r="M13932">
        <v>267.95999999999998</v>
      </c>
      <c r="N13932" t="s">
        <v>39</v>
      </c>
    </row>
    <row r="13933" spans="1:14" ht="14.25" customHeight="1" x14ac:dyDescent="0.3">
      <c r="A13933" t="s">
        <v>11353</v>
      </c>
      <c r="B13933" t="s">
        <v>19</v>
      </c>
      <c r="C13933" t="s">
        <v>14</v>
      </c>
      <c r="D13933">
        <v>1004.52</v>
      </c>
      <c r="E13933">
        <v>0.46</v>
      </c>
      <c r="F13933">
        <f t="shared" si="434"/>
        <v>462.07920000000001</v>
      </c>
      <c r="G13933">
        <f t="shared" si="435"/>
        <v>542.44079999999997</v>
      </c>
      <c r="H13933">
        <v>1</v>
      </c>
      <c r="I13933" s="17">
        <v>45310</v>
      </c>
      <c r="J13933" s="17">
        <v>45317</v>
      </c>
      <c r="K13933" t="s">
        <v>15</v>
      </c>
      <c r="L13933" t="s">
        <v>27</v>
      </c>
      <c r="M13933">
        <v>92.96</v>
      </c>
      <c r="N13933" t="s">
        <v>48</v>
      </c>
    </row>
    <row r="13934" spans="1:14" ht="14.25" customHeight="1" x14ac:dyDescent="0.3">
      <c r="A13934" t="s">
        <v>14433</v>
      </c>
      <c r="B13934" t="s">
        <v>19</v>
      </c>
      <c r="C13934" t="s">
        <v>26</v>
      </c>
      <c r="D13934">
        <v>1004.7</v>
      </c>
      <c r="E13934">
        <v>0.25</v>
      </c>
      <c r="F13934">
        <f t="shared" si="434"/>
        <v>251.17500000000001</v>
      </c>
      <c r="G13934">
        <f t="shared" si="435"/>
        <v>753.52500000000009</v>
      </c>
      <c r="H13934">
        <v>1</v>
      </c>
      <c r="I13934" s="17">
        <v>45406</v>
      </c>
      <c r="J13934" s="17">
        <v>45408</v>
      </c>
      <c r="K13934" t="s">
        <v>15</v>
      </c>
      <c r="L13934" t="s">
        <v>16</v>
      </c>
      <c r="M13934">
        <v>86.42</v>
      </c>
      <c r="N13934" t="s">
        <v>48</v>
      </c>
    </row>
    <row r="13935" spans="1:14" ht="14.25" customHeight="1" x14ac:dyDescent="0.3">
      <c r="A13935" t="s">
        <v>5166</v>
      </c>
      <c r="B13935" t="s">
        <v>41</v>
      </c>
      <c r="C13935" t="s">
        <v>26</v>
      </c>
      <c r="D13935">
        <v>1005.02</v>
      </c>
      <c r="E13935">
        <v>0.26</v>
      </c>
      <c r="F13935">
        <f t="shared" si="434"/>
        <v>261.30520000000001</v>
      </c>
      <c r="G13935">
        <f t="shared" si="435"/>
        <v>743.71479999999997</v>
      </c>
      <c r="H13935">
        <v>1</v>
      </c>
      <c r="I13935" s="17">
        <v>45538</v>
      </c>
      <c r="J13935" s="17">
        <v>45544</v>
      </c>
      <c r="K13935" t="s">
        <v>31</v>
      </c>
      <c r="L13935" t="s">
        <v>22</v>
      </c>
      <c r="M13935">
        <v>125.1</v>
      </c>
      <c r="N13935" t="s">
        <v>23</v>
      </c>
    </row>
    <row r="13936" spans="1:14" ht="14.25" customHeight="1" x14ac:dyDescent="0.3">
      <c r="A13936" t="s">
        <v>4528</v>
      </c>
      <c r="B13936" t="s">
        <v>25</v>
      </c>
      <c r="C13936" t="s">
        <v>20</v>
      </c>
      <c r="D13936">
        <v>1005.21</v>
      </c>
      <c r="E13936">
        <v>0.13</v>
      </c>
      <c r="F13936">
        <f t="shared" si="434"/>
        <v>130.6773</v>
      </c>
      <c r="G13936">
        <f t="shared" si="435"/>
        <v>874.53269999999998</v>
      </c>
      <c r="H13936">
        <v>1</v>
      </c>
      <c r="I13936" s="17">
        <v>45182</v>
      </c>
      <c r="J13936" s="17">
        <v>45185</v>
      </c>
      <c r="K13936" t="s">
        <v>15</v>
      </c>
      <c r="L13936" t="s">
        <v>16</v>
      </c>
      <c r="M13936">
        <v>177.64</v>
      </c>
      <c r="N13936" t="s">
        <v>34</v>
      </c>
    </row>
    <row r="13937" spans="1:14" ht="14.25" customHeight="1" x14ac:dyDescent="0.3">
      <c r="A13937" t="s">
        <v>4426</v>
      </c>
      <c r="B13937" t="s">
        <v>41</v>
      </c>
      <c r="C13937" t="s">
        <v>33</v>
      </c>
      <c r="D13937">
        <v>1007.07</v>
      </c>
      <c r="E13937">
        <v>0.32</v>
      </c>
      <c r="F13937">
        <f t="shared" si="434"/>
        <v>322.26240000000001</v>
      </c>
      <c r="G13937">
        <f t="shared" si="435"/>
        <v>684.80760000000009</v>
      </c>
      <c r="H13937">
        <v>1</v>
      </c>
      <c r="I13937" s="17">
        <v>45652</v>
      </c>
      <c r="J13937" s="17">
        <v>45657</v>
      </c>
      <c r="K13937" t="s">
        <v>15</v>
      </c>
      <c r="L13937" t="s">
        <v>16</v>
      </c>
      <c r="M13937">
        <v>292.60000000000002</v>
      </c>
      <c r="N13937" t="s">
        <v>48</v>
      </c>
    </row>
    <row r="13938" spans="1:14" ht="14.25" customHeight="1" x14ac:dyDescent="0.3">
      <c r="A13938" t="s">
        <v>4647</v>
      </c>
      <c r="B13938" t="s">
        <v>25</v>
      </c>
      <c r="C13938" t="s">
        <v>36</v>
      </c>
      <c r="D13938">
        <v>1012.43</v>
      </c>
      <c r="E13938">
        <v>0.19</v>
      </c>
      <c r="F13938">
        <f t="shared" si="434"/>
        <v>192.36169999999998</v>
      </c>
      <c r="G13938">
        <f t="shared" si="435"/>
        <v>820.06829999999991</v>
      </c>
      <c r="H13938">
        <v>1</v>
      </c>
      <c r="I13938" s="17">
        <v>45363</v>
      </c>
      <c r="J13938" s="17">
        <v>45366</v>
      </c>
      <c r="K13938" t="s">
        <v>15</v>
      </c>
      <c r="L13938" t="s">
        <v>22</v>
      </c>
      <c r="M13938">
        <v>125.06</v>
      </c>
      <c r="N13938" t="s">
        <v>23</v>
      </c>
    </row>
    <row r="13939" spans="1:14" ht="14.25" customHeight="1" x14ac:dyDescent="0.3">
      <c r="A13939" t="s">
        <v>10660</v>
      </c>
      <c r="B13939" t="s">
        <v>41</v>
      </c>
      <c r="C13939" t="s">
        <v>14</v>
      </c>
      <c r="D13939">
        <v>1013.48</v>
      </c>
      <c r="E13939">
        <v>0.08</v>
      </c>
      <c r="F13939">
        <f t="shared" si="434"/>
        <v>81.078400000000002</v>
      </c>
      <c r="G13939">
        <f t="shared" si="435"/>
        <v>932.40160000000003</v>
      </c>
      <c r="H13939">
        <v>1</v>
      </c>
      <c r="I13939" s="17">
        <v>45591</v>
      </c>
      <c r="J13939" s="17">
        <v>45594</v>
      </c>
      <c r="K13939" t="s">
        <v>15</v>
      </c>
      <c r="L13939" t="s">
        <v>22</v>
      </c>
      <c r="M13939">
        <v>109.22</v>
      </c>
      <c r="N13939" t="s">
        <v>48</v>
      </c>
    </row>
    <row r="13940" spans="1:14" ht="14.25" customHeight="1" x14ac:dyDescent="0.3">
      <c r="A13940" t="s">
        <v>3423</v>
      </c>
      <c r="B13940" t="s">
        <v>19</v>
      </c>
      <c r="C13940" t="s">
        <v>33</v>
      </c>
      <c r="D13940">
        <v>1014.74</v>
      </c>
      <c r="E13940">
        <v>0.46</v>
      </c>
      <c r="F13940">
        <f t="shared" si="434"/>
        <v>466.78040000000004</v>
      </c>
      <c r="G13940">
        <f t="shared" si="435"/>
        <v>547.95959999999991</v>
      </c>
      <c r="H13940">
        <v>1</v>
      </c>
      <c r="I13940" s="17">
        <v>45356</v>
      </c>
      <c r="J13940" s="17">
        <v>45363</v>
      </c>
      <c r="K13940" t="s">
        <v>31</v>
      </c>
      <c r="L13940" t="s">
        <v>27</v>
      </c>
      <c r="M13940">
        <v>175.12</v>
      </c>
      <c r="N13940" t="s">
        <v>34</v>
      </c>
    </row>
    <row r="13941" spans="1:14" ht="14.25" customHeight="1" x14ac:dyDescent="0.3">
      <c r="A13941" t="s">
        <v>11124</v>
      </c>
      <c r="B13941" t="s">
        <v>41</v>
      </c>
      <c r="C13941" t="s">
        <v>33</v>
      </c>
      <c r="D13941">
        <v>1016.06</v>
      </c>
      <c r="E13941">
        <v>0.15</v>
      </c>
      <c r="F13941">
        <f t="shared" si="434"/>
        <v>152.40899999999999</v>
      </c>
      <c r="G13941">
        <f t="shared" si="435"/>
        <v>863.65099999999995</v>
      </c>
      <c r="H13941">
        <v>1</v>
      </c>
      <c r="I13941" s="17">
        <v>45501</v>
      </c>
      <c r="J13941" s="17">
        <v>45508</v>
      </c>
      <c r="K13941" t="s">
        <v>31</v>
      </c>
      <c r="L13941" t="s">
        <v>16</v>
      </c>
      <c r="M13941">
        <v>275.24</v>
      </c>
      <c r="N13941" t="s">
        <v>34</v>
      </c>
    </row>
    <row r="13942" spans="1:14" ht="14.25" customHeight="1" x14ac:dyDescent="0.3">
      <c r="A13942" t="s">
        <v>2928</v>
      </c>
      <c r="B13942" t="s">
        <v>13</v>
      </c>
      <c r="C13942" t="s">
        <v>33</v>
      </c>
      <c r="D13942">
        <v>1016.53</v>
      </c>
      <c r="E13942">
        <v>7.0000000000000007E-2</v>
      </c>
      <c r="F13942">
        <f t="shared" si="434"/>
        <v>71.1571</v>
      </c>
      <c r="G13942">
        <f t="shared" si="435"/>
        <v>945.37289999999996</v>
      </c>
      <c r="H13942">
        <v>1</v>
      </c>
      <c r="I13942" s="17">
        <v>45542</v>
      </c>
      <c r="J13942" s="17">
        <v>45545</v>
      </c>
      <c r="K13942" t="s">
        <v>21</v>
      </c>
      <c r="L13942" t="s">
        <v>22</v>
      </c>
      <c r="M13942">
        <v>181.55</v>
      </c>
      <c r="N13942" t="s">
        <v>17</v>
      </c>
    </row>
    <row r="13943" spans="1:14" ht="14.25" customHeight="1" x14ac:dyDescent="0.3">
      <c r="A13943" t="s">
        <v>14837</v>
      </c>
      <c r="B13943" t="s">
        <v>13</v>
      </c>
      <c r="C13943" t="s">
        <v>14</v>
      </c>
      <c r="D13943">
        <v>1017.84</v>
      </c>
      <c r="E13943">
        <v>0.43</v>
      </c>
      <c r="F13943">
        <f t="shared" si="434"/>
        <v>437.6712</v>
      </c>
      <c r="G13943">
        <f t="shared" si="435"/>
        <v>580.16880000000003</v>
      </c>
      <c r="H13943">
        <v>1</v>
      </c>
      <c r="I13943" s="17">
        <v>45156</v>
      </c>
      <c r="J13943" s="17">
        <v>45163</v>
      </c>
      <c r="K13943" t="s">
        <v>21</v>
      </c>
      <c r="L13943" t="s">
        <v>16</v>
      </c>
      <c r="M13943">
        <v>156.72</v>
      </c>
      <c r="N13943" t="s">
        <v>48</v>
      </c>
    </row>
    <row r="13944" spans="1:14" ht="14.25" customHeight="1" x14ac:dyDescent="0.3">
      <c r="A13944" t="s">
        <v>12339</v>
      </c>
      <c r="B13944" t="s">
        <v>41</v>
      </c>
      <c r="C13944" t="s">
        <v>36</v>
      </c>
      <c r="D13944">
        <v>1027.8499999999999</v>
      </c>
      <c r="E13944">
        <v>0.31</v>
      </c>
      <c r="F13944">
        <f t="shared" si="434"/>
        <v>318.63349999999997</v>
      </c>
      <c r="G13944">
        <f t="shared" si="435"/>
        <v>709.2165</v>
      </c>
      <c r="H13944">
        <v>1</v>
      </c>
      <c r="I13944" s="17">
        <v>45298</v>
      </c>
      <c r="J13944" s="17">
        <v>45300</v>
      </c>
      <c r="K13944" t="s">
        <v>21</v>
      </c>
      <c r="L13944" t="s">
        <v>16</v>
      </c>
      <c r="M13944">
        <v>238.97</v>
      </c>
      <c r="N13944" t="s">
        <v>34</v>
      </c>
    </row>
    <row r="13945" spans="1:14" ht="14.25" customHeight="1" x14ac:dyDescent="0.3">
      <c r="A13945" t="s">
        <v>5266</v>
      </c>
      <c r="B13945" t="s">
        <v>13</v>
      </c>
      <c r="C13945" t="s">
        <v>26</v>
      </c>
      <c r="D13945">
        <v>1028.0899999999999</v>
      </c>
      <c r="E13945">
        <v>0.45</v>
      </c>
      <c r="F13945">
        <f t="shared" si="434"/>
        <v>462.64049999999997</v>
      </c>
      <c r="G13945">
        <f t="shared" si="435"/>
        <v>565.44949999999994</v>
      </c>
      <c r="H13945">
        <v>1</v>
      </c>
      <c r="I13945" s="17">
        <v>45037</v>
      </c>
      <c r="J13945" s="17">
        <v>45043</v>
      </c>
      <c r="K13945" t="s">
        <v>15</v>
      </c>
      <c r="L13945" t="s">
        <v>27</v>
      </c>
      <c r="M13945">
        <v>122.32</v>
      </c>
      <c r="N13945" t="s">
        <v>39</v>
      </c>
    </row>
    <row r="13946" spans="1:14" ht="14.25" customHeight="1" x14ac:dyDescent="0.3">
      <c r="A13946" t="s">
        <v>15261</v>
      </c>
      <c r="B13946" t="s">
        <v>13</v>
      </c>
      <c r="C13946" t="s">
        <v>26</v>
      </c>
      <c r="D13946">
        <v>1029.6500000000001</v>
      </c>
      <c r="E13946">
        <v>0.01</v>
      </c>
      <c r="F13946">
        <f t="shared" si="434"/>
        <v>10.296500000000002</v>
      </c>
      <c r="G13946">
        <f t="shared" si="435"/>
        <v>1019.3535000000001</v>
      </c>
      <c r="H13946">
        <v>1</v>
      </c>
      <c r="I13946" s="17">
        <v>45648</v>
      </c>
      <c r="J13946" s="17">
        <v>45655</v>
      </c>
      <c r="K13946" t="s">
        <v>15</v>
      </c>
      <c r="L13946" t="s">
        <v>22</v>
      </c>
      <c r="M13946">
        <v>171.71</v>
      </c>
      <c r="N13946" t="s">
        <v>17</v>
      </c>
    </row>
    <row r="13947" spans="1:14" ht="14.25" customHeight="1" x14ac:dyDescent="0.3">
      <c r="A13947" t="s">
        <v>660</v>
      </c>
      <c r="B13947" t="s">
        <v>41</v>
      </c>
      <c r="C13947" t="s">
        <v>33</v>
      </c>
      <c r="D13947">
        <v>1031.9100000000001</v>
      </c>
      <c r="E13947">
        <v>0.33</v>
      </c>
      <c r="F13947">
        <f t="shared" si="434"/>
        <v>340.53030000000007</v>
      </c>
      <c r="G13947">
        <f t="shared" si="435"/>
        <v>691.37969999999996</v>
      </c>
      <c r="H13947">
        <v>1</v>
      </c>
      <c r="I13947" s="17">
        <v>45344</v>
      </c>
      <c r="J13947" s="17">
        <v>45349</v>
      </c>
      <c r="K13947" t="s">
        <v>31</v>
      </c>
      <c r="L13947" t="s">
        <v>27</v>
      </c>
      <c r="M13947">
        <v>200.95</v>
      </c>
      <c r="N13947" t="s">
        <v>28</v>
      </c>
    </row>
    <row r="13948" spans="1:14" ht="14.25" customHeight="1" x14ac:dyDescent="0.3">
      <c r="A13948" t="s">
        <v>1170</v>
      </c>
      <c r="B13948" t="s">
        <v>41</v>
      </c>
      <c r="C13948" t="s">
        <v>26</v>
      </c>
      <c r="D13948">
        <v>1032.3499999999999</v>
      </c>
      <c r="E13948">
        <v>0.47</v>
      </c>
      <c r="F13948">
        <f t="shared" si="434"/>
        <v>485.20449999999994</v>
      </c>
      <c r="G13948">
        <f t="shared" si="435"/>
        <v>547.14549999999997</v>
      </c>
      <c r="H13948">
        <v>1</v>
      </c>
      <c r="I13948" s="17">
        <v>45433</v>
      </c>
      <c r="J13948" s="17">
        <v>45440</v>
      </c>
      <c r="K13948" t="s">
        <v>15</v>
      </c>
      <c r="L13948" t="s">
        <v>27</v>
      </c>
      <c r="M13948">
        <v>73.75</v>
      </c>
      <c r="N13948" t="s">
        <v>34</v>
      </c>
    </row>
    <row r="13949" spans="1:14" ht="14.25" customHeight="1" x14ac:dyDescent="0.3">
      <c r="A13949" t="s">
        <v>324</v>
      </c>
      <c r="B13949" t="s">
        <v>13</v>
      </c>
      <c r="C13949" t="s">
        <v>36</v>
      </c>
      <c r="D13949">
        <v>1035.75</v>
      </c>
      <c r="E13949">
        <v>0.3</v>
      </c>
      <c r="F13949">
        <f t="shared" si="434"/>
        <v>310.72499999999997</v>
      </c>
      <c r="G13949">
        <f t="shared" si="435"/>
        <v>725.02500000000009</v>
      </c>
      <c r="H13949">
        <v>1</v>
      </c>
      <c r="I13949" s="17">
        <v>45278</v>
      </c>
      <c r="J13949" s="17">
        <v>45281</v>
      </c>
      <c r="K13949" t="s">
        <v>31</v>
      </c>
      <c r="L13949" t="s">
        <v>27</v>
      </c>
      <c r="M13949">
        <v>154.19</v>
      </c>
      <c r="N13949" t="s">
        <v>48</v>
      </c>
    </row>
    <row r="13950" spans="1:14" ht="14.25" customHeight="1" x14ac:dyDescent="0.3">
      <c r="A13950" t="s">
        <v>4997</v>
      </c>
      <c r="B13950" t="s">
        <v>19</v>
      </c>
      <c r="C13950" t="s">
        <v>20</v>
      </c>
      <c r="D13950">
        <v>1039.08</v>
      </c>
      <c r="E13950">
        <v>0.47</v>
      </c>
      <c r="F13950">
        <f t="shared" si="434"/>
        <v>488.36759999999992</v>
      </c>
      <c r="G13950">
        <f t="shared" si="435"/>
        <v>550.7124</v>
      </c>
      <c r="H13950">
        <v>1</v>
      </c>
      <c r="I13950" s="17">
        <v>44935</v>
      </c>
      <c r="J13950" s="17">
        <v>44940</v>
      </c>
      <c r="K13950" t="s">
        <v>31</v>
      </c>
      <c r="L13950" t="s">
        <v>22</v>
      </c>
      <c r="M13950">
        <v>59.74</v>
      </c>
      <c r="N13950" t="s">
        <v>23</v>
      </c>
    </row>
    <row r="13951" spans="1:14" ht="14.25" customHeight="1" x14ac:dyDescent="0.3">
      <c r="A13951" t="s">
        <v>6309</v>
      </c>
      <c r="B13951" t="s">
        <v>41</v>
      </c>
      <c r="C13951" t="s">
        <v>14</v>
      </c>
      <c r="D13951">
        <v>1047.49</v>
      </c>
      <c r="E13951">
        <v>0.46</v>
      </c>
      <c r="F13951">
        <f t="shared" si="434"/>
        <v>481.84540000000004</v>
      </c>
      <c r="G13951">
        <f t="shared" si="435"/>
        <v>565.64459999999997</v>
      </c>
      <c r="H13951">
        <v>1</v>
      </c>
      <c r="I13951" s="17">
        <v>45600</v>
      </c>
      <c r="J13951" s="17">
        <v>45603</v>
      </c>
      <c r="K13951" t="s">
        <v>15</v>
      </c>
      <c r="L13951" t="s">
        <v>27</v>
      </c>
      <c r="M13951">
        <v>60.24</v>
      </c>
      <c r="N13951" t="s">
        <v>39</v>
      </c>
    </row>
    <row r="13952" spans="1:14" ht="14.25" customHeight="1" x14ac:dyDescent="0.3">
      <c r="A13952" t="s">
        <v>15230</v>
      </c>
      <c r="B13952" t="s">
        <v>41</v>
      </c>
      <c r="C13952" t="s">
        <v>33</v>
      </c>
      <c r="D13952">
        <v>1054.01</v>
      </c>
      <c r="E13952">
        <v>0.13</v>
      </c>
      <c r="F13952">
        <f t="shared" si="434"/>
        <v>137.0213</v>
      </c>
      <c r="G13952">
        <f t="shared" si="435"/>
        <v>916.98869999999999</v>
      </c>
      <c r="H13952">
        <v>1</v>
      </c>
      <c r="I13952" s="17">
        <v>44939</v>
      </c>
      <c r="J13952" s="17">
        <v>44942</v>
      </c>
      <c r="K13952" t="s">
        <v>15</v>
      </c>
      <c r="L13952" t="s">
        <v>22</v>
      </c>
      <c r="M13952">
        <v>293.63</v>
      </c>
      <c r="N13952" t="s">
        <v>23</v>
      </c>
    </row>
    <row r="13953" spans="1:14" ht="14.25" customHeight="1" x14ac:dyDescent="0.3">
      <c r="A13953" t="s">
        <v>1840</v>
      </c>
      <c r="B13953" t="s">
        <v>25</v>
      </c>
      <c r="C13953" t="s">
        <v>33</v>
      </c>
      <c r="D13953">
        <v>1055.6300000000001</v>
      </c>
      <c r="E13953">
        <v>0.33</v>
      </c>
      <c r="F13953">
        <f t="shared" si="434"/>
        <v>348.35790000000003</v>
      </c>
      <c r="G13953">
        <f t="shared" si="435"/>
        <v>707.27210000000014</v>
      </c>
      <c r="H13953">
        <v>1</v>
      </c>
      <c r="I13953" s="17">
        <v>45214</v>
      </c>
      <c r="J13953" s="17">
        <v>45219</v>
      </c>
      <c r="K13953" t="s">
        <v>15</v>
      </c>
      <c r="L13953" t="s">
        <v>22</v>
      </c>
      <c r="M13953">
        <v>73.83</v>
      </c>
      <c r="N13953" t="s">
        <v>39</v>
      </c>
    </row>
    <row r="13954" spans="1:14" ht="14.25" customHeight="1" x14ac:dyDescent="0.3">
      <c r="A13954" t="s">
        <v>4220</v>
      </c>
      <c r="B13954" t="s">
        <v>19</v>
      </c>
      <c r="C13954" t="s">
        <v>14</v>
      </c>
      <c r="D13954">
        <v>1062.6099999999999</v>
      </c>
      <c r="E13954">
        <v>7.0000000000000007E-2</v>
      </c>
      <c r="F13954">
        <f t="shared" ref="F13954:F14017" si="436">D13954*E13954</f>
        <v>74.3827</v>
      </c>
      <c r="G13954">
        <f t="shared" ref="G13954:G14017" si="437">D13954-F13954</f>
        <v>988.2272999999999</v>
      </c>
      <c r="H13954">
        <v>1</v>
      </c>
      <c r="I13954" s="17">
        <v>45466</v>
      </c>
      <c r="J13954" s="17">
        <v>45470</v>
      </c>
      <c r="K13954" t="s">
        <v>31</v>
      </c>
      <c r="L13954" t="s">
        <v>27</v>
      </c>
      <c r="M13954">
        <v>69.02</v>
      </c>
      <c r="N13954" t="s">
        <v>23</v>
      </c>
    </row>
    <row r="13955" spans="1:14" ht="14.25" customHeight="1" x14ac:dyDescent="0.3">
      <c r="A13955" t="s">
        <v>7172</v>
      </c>
      <c r="B13955" t="s">
        <v>41</v>
      </c>
      <c r="C13955" t="s">
        <v>20</v>
      </c>
      <c r="D13955">
        <v>1063.8399999999999</v>
      </c>
      <c r="E13955">
        <v>0.43</v>
      </c>
      <c r="F13955">
        <f t="shared" si="436"/>
        <v>457.45119999999997</v>
      </c>
      <c r="G13955">
        <f t="shared" si="437"/>
        <v>606.38879999999995</v>
      </c>
      <c r="H13955">
        <v>1</v>
      </c>
      <c r="I13955" s="17">
        <v>45116</v>
      </c>
      <c r="J13955" s="17">
        <v>45121</v>
      </c>
      <c r="K13955" t="s">
        <v>31</v>
      </c>
      <c r="L13955" t="s">
        <v>16</v>
      </c>
      <c r="M13955">
        <v>157.16</v>
      </c>
      <c r="N13955" t="s">
        <v>39</v>
      </c>
    </row>
    <row r="13956" spans="1:14" ht="14.25" customHeight="1" x14ac:dyDescent="0.3">
      <c r="A13956" t="s">
        <v>2217</v>
      </c>
      <c r="B13956" t="s">
        <v>25</v>
      </c>
      <c r="C13956" t="s">
        <v>26</v>
      </c>
      <c r="D13956">
        <v>1064.6500000000001</v>
      </c>
      <c r="E13956">
        <v>0.26</v>
      </c>
      <c r="F13956">
        <f t="shared" si="436"/>
        <v>276.80900000000003</v>
      </c>
      <c r="G13956">
        <f t="shared" si="437"/>
        <v>787.84100000000012</v>
      </c>
      <c r="H13956">
        <v>1</v>
      </c>
      <c r="I13956" s="17">
        <v>45591</v>
      </c>
      <c r="J13956" s="17">
        <v>45593</v>
      </c>
      <c r="K13956" t="s">
        <v>21</v>
      </c>
      <c r="L13956" t="s">
        <v>16</v>
      </c>
      <c r="M13956">
        <v>102.32</v>
      </c>
      <c r="N13956" t="s">
        <v>28</v>
      </c>
    </row>
    <row r="13957" spans="1:14" ht="14.25" customHeight="1" x14ac:dyDescent="0.3">
      <c r="A13957" t="s">
        <v>3345</v>
      </c>
      <c r="B13957" t="s">
        <v>25</v>
      </c>
      <c r="C13957" t="s">
        <v>36</v>
      </c>
      <c r="D13957">
        <v>1074.81</v>
      </c>
      <c r="E13957">
        <v>0.37</v>
      </c>
      <c r="F13957">
        <f t="shared" si="436"/>
        <v>397.67969999999997</v>
      </c>
      <c r="G13957">
        <f t="shared" si="437"/>
        <v>677.13030000000003</v>
      </c>
      <c r="H13957">
        <v>1</v>
      </c>
      <c r="I13957" s="17">
        <v>45313</v>
      </c>
      <c r="J13957" s="17">
        <v>45318</v>
      </c>
      <c r="K13957" t="s">
        <v>21</v>
      </c>
      <c r="L13957" t="s">
        <v>22</v>
      </c>
      <c r="M13957">
        <v>312.01</v>
      </c>
      <c r="N13957" t="s">
        <v>34</v>
      </c>
    </row>
    <row r="13958" spans="1:14" ht="14.25" customHeight="1" x14ac:dyDescent="0.3">
      <c r="A13958" t="s">
        <v>2658</v>
      </c>
      <c r="B13958" t="s">
        <v>41</v>
      </c>
      <c r="C13958" t="s">
        <v>14</v>
      </c>
      <c r="D13958">
        <v>1075.32</v>
      </c>
      <c r="E13958">
        <v>0.46</v>
      </c>
      <c r="F13958">
        <f t="shared" si="436"/>
        <v>494.6472</v>
      </c>
      <c r="G13958">
        <f t="shared" si="437"/>
        <v>580.67279999999994</v>
      </c>
      <c r="H13958">
        <v>1</v>
      </c>
      <c r="I13958" s="17">
        <v>45291</v>
      </c>
      <c r="J13958" s="17">
        <v>45298</v>
      </c>
      <c r="K13958" t="s">
        <v>31</v>
      </c>
      <c r="L13958" t="s">
        <v>16</v>
      </c>
      <c r="M13958">
        <v>73.44</v>
      </c>
      <c r="N13958" t="s">
        <v>28</v>
      </c>
    </row>
    <row r="13959" spans="1:14" ht="14.25" customHeight="1" x14ac:dyDescent="0.3">
      <c r="A13959" t="s">
        <v>6482</v>
      </c>
      <c r="B13959" t="s">
        <v>19</v>
      </c>
      <c r="C13959" t="s">
        <v>36</v>
      </c>
      <c r="D13959">
        <v>1078.53</v>
      </c>
      <c r="E13959">
        <v>0.16</v>
      </c>
      <c r="F13959">
        <f t="shared" si="436"/>
        <v>172.56479999999999</v>
      </c>
      <c r="G13959">
        <f t="shared" si="437"/>
        <v>905.96519999999998</v>
      </c>
      <c r="H13959">
        <v>1</v>
      </c>
      <c r="I13959" s="17">
        <v>45572</v>
      </c>
      <c r="J13959" s="17">
        <v>45573</v>
      </c>
      <c r="K13959" t="s">
        <v>21</v>
      </c>
      <c r="L13959" t="s">
        <v>16</v>
      </c>
      <c r="M13959">
        <v>236.39</v>
      </c>
      <c r="N13959" t="s">
        <v>17</v>
      </c>
    </row>
    <row r="13960" spans="1:14" ht="14.25" customHeight="1" x14ac:dyDescent="0.3">
      <c r="A13960" t="s">
        <v>7199</v>
      </c>
      <c r="B13960" t="s">
        <v>13</v>
      </c>
      <c r="C13960" t="s">
        <v>14</v>
      </c>
      <c r="D13960">
        <v>1081.19</v>
      </c>
      <c r="E13960">
        <v>0.18</v>
      </c>
      <c r="F13960">
        <f t="shared" si="436"/>
        <v>194.61420000000001</v>
      </c>
      <c r="G13960">
        <f t="shared" si="437"/>
        <v>886.57580000000007</v>
      </c>
      <c r="H13960">
        <v>1</v>
      </c>
      <c r="I13960" s="17">
        <v>45300</v>
      </c>
      <c r="J13960" s="17">
        <v>45302</v>
      </c>
      <c r="K13960" t="s">
        <v>21</v>
      </c>
      <c r="L13960" t="s">
        <v>22</v>
      </c>
      <c r="M13960">
        <v>179.11</v>
      </c>
      <c r="N13960" t="s">
        <v>17</v>
      </c>
    </row>
    <row r="13961" spans="1:14" ht="14.25" customHeight="1" x14ac:dyDescent="0.3">
      <c r="A13961" t="s">
        <v>3903</v>
      </c>
      <c r="B13961" t="s">
        <v>41</v>
      </c>
      <c r="C13961" t="s">
        <v>36</v>
      </c>
      <c r="D13961">
        <v>1081.32</v>
      </c>
      <c r="E13961">
        <v>0.14000000000000001</v>
      </c>
      <c r="F13961">
        <f t="shared" si="436"/>
        <v>151.38480000000001</v>
      </c>
      <c r="G13961">
        <f t="shared" si="437"/>
        <v>929.9351999999999</v>
      </c>
      <c r="H13961">
        <v>1</v>
      </c>
      <c r="I13961" s="17">
        <v>45211</v>
      </c>
      <c r="J13961" s="17">
        <v>45215</v>
      </c>
      <c r="K13961" t="s">
        <v>31</v>
      </c>
      <c r="L13961" t="s">
        <v>27</v>
      </c>
      <c r="M13961">
        <v>123.66</v>
      </c>
      <c r="N13961" t="s">
        <v>23</v>
      </c>
    </row>
    <row r="13962" spans="1:14" ht="14.25" customHeight="1" x14ac:dyDescent="0.3">
      <c r="A13962" t="s">
        <v>4756</v>
      </c>
      <c r="B13962" t="s">
        <v>19</v>
      </c>
      <c r="C13962" t="s">
        <v>26</v>
      </c>
      <c r="D13962">
        <v>1082.83</v>
      </c>
      <c r="E13962">
        <v>0.12</v>
      </c>
      <c r="F13962">
        <f t="shared" si="436"/>
        <v>129.93959999999998</v>
      </c>
      <c r="G13962">
        <f t="shared" si="437"/>
        <v>952.8904</v>
      </c>
      <c r="H13962">
        <v>1</v>
      </c>
      <c r="I13962" s="17">
        <v>45285</v>
      </c>
      <c r="J13962" s="17">
        <v>45291</v>
      </c>
      <c r="K13962" t="s">
        <v>15</v>
      </c>
      <c r="L13962" t="s">
        <v>22</v>
      </c>
      <c r="M13962">
        <v>286.88</v>
      </c>
      <c r="N13962" t="s">
        <v>39</v>
      </c>
    </row>
    <row r="13963" spans="1:14" ht="14.25" customHeight="1" x14ac:dyDescent="0.3">
      <c r="A13963" t="s">
        <v>13665</v>
      </c>
      <c r="B13963" t="s">
        <v>19</v>
      </c>
      <c r="C13963" t="s">
        <v>14</v>
      </c>
      <c r="D13963">
        <v>1087.58</v>
      </c>
      <c r="E13963">
        <v>0.06</v>
      </c>
      <c r="F13963">
        <f t="shared" si="436"/>
        <v>65.254799999999989</v>
      </c>
      <c r="G13963">
        <f t="shared" si="437"/>
        <v>1022.3252</v>
      </c>
      <c r="H13963">
        <v>1</v>
      </c>
      <c r="I13963" s="17">
        <v>45208</v>
      </c>
      <c r="J13963" s="17">
        <v>45209</v>
      </c>
      <c r="K13963" t="s">
        <v>21</v>
      </c>
      <c r="L13963" t="s">
        <v>16</v>
      </c>
      <c r="M13963">
        <v>95.49</v>
      </c>
      <c r="N13963" t="s">
        <v>34</v>
      </c>
    </row>
    <row r="13964" spans="1:14" ht="14.25" customHeight="1" x14ac:dyDescent="0.3">
      <c r="A13964" t="s">
        <v>4879</v>
      </c>
      <c r="B13964" t="s">
        <v>13</v>
      </c>
      <c r="C13964" t="s">
        <v>14</v>
      </c>
      <c r="D13964">
        <v>1087.9100000000001</v>
      </c>
      <c r="E13964">
        <v>0.42</v>
      </c>
      <c r="F13964">
        <f t="shared" si="436"/>
        <v>456.92220000000003</v>
      </c>
      <c r="G13964">
        <f t="shared" si="437"/>
        <v>630.98780000000011</v>
      </c>
      <c r="H13964">
        <v>1</v>
      </c>
      <c r="I13964" s="17">
        <v>45387</v>
      </c>
      <c r="J13964" s="17">
        <v>45392</v>
      </c>
      <c r="K13964" t="s">
        <v>21</v>
      </c>
      <c r="L13964" t="s">
        <v>22</v>
      </c>
      <c r="M13964">
        <v>100.95</v>
      </c>
      <c r="N13964" t="s">
        <v>23</v>
      </c>
    </row>
    <row r="13965" spans="1:14" ht="14.25" customHeight="1" x14ac:dyDescent="0.3">
      <c r="A13965" t="s">
        <v>13008</v>
      </c>
      <c r="B13965" t="s">
        <v>13</v>
      </c>
      <c r="C13965" t="s">
        <v>26</v>
      </c>
      <c r="D13965">
        <v>1091.8599999999999</v>
      </c>
      <c r="E13965">
        <v>0.21</v>
      </c>
      <c r="F13965">
        <f t="shared" si="436"/>
        <v>229.29059999999998</v>
      </c>
      <c r="G13965">
        <f t="shared" si="437"/>
        <v>862.56939999999986</v>
      </c>
      <c r="H13965">
        <v>1</v>
      </c>
      <c r="I13965" s="17">
        <v>45516</v>
      </c>
      <c r="J13965" s="17">
        <v>45523</v>
      </c>
      <c r="K13965" t="s">
        <v>21</v>
      </c>
      <c r="L13965" t="s">
        <v>27</v>
      </c>
      <c r="M13965">
        <v>119.6</v>
      </c>
      <c r="N13965" t="s">
        <v>34</v>
      </c>
    </row>
    <row r="13966" spans="1:14" ht="14.25" customHeight="1" x14ac:dyDescent="0.3">
      <c r="A13966" t="s">
        <v>11463</v>
      </c>
      <c r="B13966" t="s">
        <v>25</v>
      </c>
      <c r="C13966" t="s">
        <v>36</v>
      </c>
      <c r="D13966">
        <v>1094.27</v>
      </c>
      <c r="E13966">
        <v>7.0000000000000007E-2</v>
      </c>
      <c r="F13966">
        <f t="shared" si="436"/>
        <v>76.5989</v>
      </c>
      <c r="G13966">
        <f t="shared" si="437"/>
        <v>1017.6711</v>
      </c>
      <c r="H13966">
        <v>1</v>
      </c>
      <c r="I13966" s="17">
        <v>45394</v>
      </c>
      <c r="J13966" s="17">
        <v>45396</v>
      </c>
      <c r="K13966" t="s">
        <v>21</v>
      </c>
      <c r="L13966" t="s">
        <v>27</v>
      </c>
      <c r="M13966">
        <v>239.43</v>
      </c>
      <c r="N13966" t="s">
        <v>23</v>
      </c>
    </row>
    <row r="13967" spans="1:14" ht="14.25" customHeight="1" x14ac:dyDescent="0.3">
      <c r="A13967" t="s">
        <v>5829</v>
      </c>
      <c r="B13967" t="s">
        <v>13</v>
      </c>
      <c r="C13967" t="s">
        <v>14</v>
      </c>
      <c r="D13967">
        <v>1100.3</v>
      </c>
      <c r="E13967">
        <v>0.24</v>
      </c>
      <c r="F13967">
        <f t="shared" si="436"/>
        <v>264.072</v>
      </c>
      <c r="G13967">
        <f t="shared" si="437"/>
        <v>836.22799999999995</v>
      </c>
      <c r="H13967">
        <v>1</v>
      </c>
      <c r="I13967" s="17">
        <v>45592</v>
      </c>
      <c r="J13967" s="17">
        <v>45593</v>
      </c>
      <c r="K13967" t="s">
        <v>31</v>
      </c>
      <c r="L13967" t="s">
        <v>27</v>
      </c>
      <c r="M13967">
        <v>251.15</v>
      </c>
      <c r="N13967" t="s">
        <v>48</v>
      </c>
    </row>
    <row r="13968" spans="1:14" ht="14.25" customHeight="1" x14ac:dyDescent="0.3">
      <c r="A13968" t="s">
        <v>3276</v>
      </c>
      <c r="B13968" t="s">
        <v>41</v>
      </c>
      <c r="C13968" t="s">
        <v>36</v>
      </c>
      <c r="D13968">
        <v>1102.08</v>
      </c>
      <c r="E13968">
        <v>0.14000000000000001</v>
      </c>
      <c r="F13968">
        <f t="shared" si="436"/>
        <v>154.2912</v>
      </c>
      <c r="G13968">
        <f t="shared" si="437"/>
        <v>947.78879999999992</v>
      </c>
      <c r="H13968">
        <v>1</v>
      </c>
      <c r="I13968" s="17">
        <v>45604</v>
      </c>
      <c r="J13968" s="17">
        <v>45606</v>
      </c>
      <c r="K13968" t="s">
        <v>21</v>
      </c>
      <c r="L13968" t="s">
        <v>22</v>
      </c>
      <c r="M13968">
        <v>126.75</v>
      </c>
      <c r="N13968" t="s">
        <v>17</v>
      </c>
    </row>
    <row r="13969" spans="1:14" ht="14.25" customHeight="1" x14ac:dyDescent="0.3">
      <c r="A13969" t="s">
        <v>2963</v>
      </c>
      <c r="B13969" t="s">
        <v>41</v>
      </c>
      <c r="C13969" t="s">
        <v>26</v>
      </c>
      <c r="D13969">
        <v>1111.55</v>
      </c>
      <c r="E13969">
        <v>0.38</v>
      </c>
      <c r="F13969">
        <f t="shared" si="436"/>
        <v>422.38900000000001</v>
      </c>
      <c r="G13969">
        <f t="shared" si="437"/>
        <v>689.16099999999994</v>
      </c>
      <c r="H13969">
        <v>1</v>
      </c>
      <c r="I13969" s="17">
        <v>45000</v>
      </c>
      <c r="J13969" s="17">
        <v>45002</v>
      </c>
      <c r="K13969" t="s">
        <v>31</v>
      </c>
      <c r="L13969" t="s">
        <v>22</v>
      </c>
      <c r="M13969">
        <v>142.58000000000001</v>
      </c>
      <c r="N13969" t="s">
        <v>17</v>
      </c>
    </row>
    <row r="13970" spans="1:14" ht="14.25" customHeight="1" x14ac:dyDescent="0.3">
      <c r="A13970" t="s">
        <v>1358</v>
      </c>
      <c r="B13970" t="s">
        <v>25</v>
      </c>
      <c r="C13970" t="s">
        <v>36</v>
      </c>
      <c r="D13970">
        <v>1113.51</v>
      </c>
      <c r="E13970">
        <v>0.04</v>
      </c>
      <c r="F13970">
        <f t="shared" si="436"/>
        <v>44.540399999999998</v>
      </c>
      <c r="G13970">
        <f t="shared" si="437"/>
        <v>1068.9695999999999</v>
      </c>
      <c r="H13970">
        <v>1</v>
      </c>
      <c r="I13970" s="17">
        <v>45504</v>
      </c>
      <c r="J13970" s="17">
        <v>45508</v>
      </c>
      <c r="K13970" t="s">
        <v>31</v>
      </c>
      <c r="L13970" t="s">
        <v>22</v>
      </c>
      <c r="M13970">
        <v>144.96</v>
      </c>
      <c r="N13970" t="s">
        <v>48</v>
      </c>
    </row>
    <row r="13971" spans="1:14" ht="14.25" customHeight="1" x14ac:dyDescent="0.3">
      <c r="A13971" t="s">
        <v>12564</v>
      </c>
      <c r="B13971" t="s">
        <v>19</v>
      </c>
      <c r="C13971" t="s">
        <v>36</v>
      </c>
      <c r="D13971">
        <v>1115.06</v>
      </c>
      <c r="E13971">
        <v>0.28999999999999998</v>
      </c>
      <c r="F13971">
        <f t="shared" si="436"/>
        <v>323.36739999999998</v>
      </c>
      <c r="G13971">
        <f t="shared" si="437"/>
        <v>791.69259999999997</v>
      </c>
      <c r="H13971">
        <v>1</v>
      </c>
      <c r="I13971" s="17">
        <v>45083</v>
      </c>
      <c r="J13971" s="17">
        <v>45088</v>
      </c>
      <c r="K13971" t="s">
        <v>15</v>
      </c>
      <c r="L13971" t="s">
        <v>16</v>
      </c>
      <c r="M13971">
        <v>132.94</v>
      </c>
      <c r="N13971" t="s">
        <v>48</v>
      </c>
    </row>
    <row r="13972" spans="1:14" ht="14.25" customHeight="1" x14ac:dyDescent="0.3">
      <c r="A13972" t="s">
        <v>13322</v>
      </c>
      <c r="B13972" t="s">
        <v>13</v>
      </c>
      <c r="C13972" t="s">
        <v>20</v>
      </c>
      <c r="D13972">
        <v>1121.08</v>
      </c>
      <c r="E13972">
        <v>0.21</v>
      </c>
      <c r="F13972">
        <f t="shared" si="436"/>
        <v>235.42679999999999</v>
      </c>
      <c r="G13972">
        <f t="shared" si="437"/>
        <v>885.65319999999997</v>
      </c>
      <c r="H13972">
        <v>1</v>
      </c>
      <c r="I13972" s="17">
        <v>45451</v>
      </c>
      <c r="J13972" s="17">
        <v>45457</v>
      </c>
      <c r="K13972" t="s">
        <v>21</v>
      </c>
      <c r="L13972" t="s">
        <v>22</v>
      </c>
      <c r="M13972">
        <v>171.57</v>
      </c>
      <c r="N13972" t="s">
        <v>39</v>
      </c>
    </row>
    <row r="13973" spans="1:14" ht="14.25" customHeight="1" x14ac:dyDescent="0.3">
      <c r="A13973" t="s">
        <v>9652</v>
      </c>
      <c r="B13973" t="s">
        <v>19</v>
      </c>
      <c r="C13973" t="s">
        <v>20</v>
      </c>
      <c r="D13973">
        <v>1125.44</v>
      </c>
      <c r="E13973">
        <v>0.05</v>
      </c>
      <c r="F13973">
        <f t="shared" si="436"/>
        <v>56.272000000000006</v>
      </c>
      <c r="G13973">
        <f t="shared" si="437"/>
        <v>1069.1680000000001</v>
      </c>
      <c r="H13973">
        <v>1</v>
      </c>
      <c r="I13973" s="17">
        <v>45300</v>
      </c>
      <c r="J13973" s="17">
        <v>45304</v>
      </c>
      <c r="K13973" t="s">
        <v>31</v>
      </c>
      <c r="L13973" t="s">
        <v>27</v>
      </c>
      <c r="M13973">
        <v>278.75</v>
      </c>
      <c r="N13973" t="s">
        <v>39</v>
      </c>
    </row>
    <row r="13974" spans="1:14" ht="14.25" customHeight="1" x14ac:dyDescent="0.3">
      <c r="A13974" t="s">
        <v>8602</v>
      </c>
      <c r="B13974" t="s">
        <v>13</v>
      </c>
      <c r="C13974" t="s">
        <v>26</v>
      </c>
      <c r="D13974">
        <v>1126.28</v>
      </c>
      <c r="E13974">
        <v>0.43</v>
      </c>
      <c r="F13974">
        <f t="shared" si="436"/>
        <v>484.30039999999997</v>
      </c>
      <c r="G13974">
        <f t="shared" si="437"/>
        <v>641.9796</v>
      </c>
      <c r="H13974">
        <v>1</v>
      </c>
      <c r="I13974" s="17">
        <v>45200</v>
      </c>
      <c r="J13974" s="17">
        <v>45204</v>
      </c>
      <c r="K13974" t="s">
        <v>15</v>
      </c>
      <c r="L13974" t="s">
        <v>22</v>
      </c>
      <c r="M13974">
        <v>213.91</v>
      </c>
      <c r="N13974" t="s">
        <v>17</v>
      </c>
    </row>
    <row r="13975" spans="1:14" ht="14.25" customHeight="1" x14ac:dyDescent="0.3">
      <c r="A13975" t="s">
        <v>9737</v>
      </c>
      <c r="B13975" t="s">
        <v>41</v>
      </c>
      <c r="C13975" t="s">
        <v>36</v>
      </c>
      <c r="D13975">
        <v>1127.03</v>
      </c>
      <c r="E13975">
        <v>7.0000000000000007E-2</v>
      </c>
      <c r="F13975">
        <f t="shared" si="436"/>
        <v>78.892099999999999</v>
      </c>
      <c r="G13975">
        <f t="shared" si="437"/>
        <v>1048.1378999999999</v>
      </c>
      <c r="H13975">
        <v>1</v>
      </c>
      <c r="I13975" s="17">
        <v>45640</v>
      </c>
      <c r="J13975" s="17">
        <v>45643</v>
      </c>
      <c r="K13975" t="s">
        <v>15</v>
      </c>
      <c r="L13975" t="s">
        <v>16</v>
      </c>
      <c r="M13975">
        <v>283.81</v>
      </c>
      <c r="N13975" t="s">
        <v>28</v>
      </c>
    </row>
    <row r="13976" spans="1:14" ht="14.25" customHeight="1" x14ac:dyDescent="0.3">
      <c r="A13976" t="s">
        <v>9642</v>
      </c>
      <c r="B13976" t="s">
        <v>25</v>
      </c>
      <c r="C13976" t="s">
        <v>20</v>
      </c>
      <c r="D13976">
        <v>1128.3699999999999</v>
      </c>
      <c r="E13976">
        <v>0.19</v>
      </c>
      <c r="F13976">
        <f t="shared" si="436"/>
        <v>214.39029999999997</v>
      </c>
      <c r="G13976">
        <f t="shared" si="437"/>
        <v>913.97969999999987</v>
      </c>
      <c r="H13976">
        <v>1</v>
      </c>
      <c r="I13976" s="17">
        <v>45655</v>
      </c>
      <c r="J13976" s="17">
        <v>45658</v>
      </c>
      <c r="K13976" t="s">
        <v>21</v>
      </c>
      <c r="L13976" t="s">
        <v>16</v>
      </c>
      <c r="M13976">
        <v>116.3</v>
      </c>
      <c r="N13976" t="s">
        <v>28</v>
      </c>
    </row>
    <row r="13977" spans="1:14" ht="14.25" customHeight="1" x14ac:dyDescent="0.3">
      <c r="A13977" t="s">
        <v>11264</v>
      </c>
      <c r="B13977" t="s">
        <v>25</v>
      </c>
      <c r="C13977" t="s">
        <v>14</v>
      </c>
      <c r="D13977">
        <v>1128.56</v>
      </c>
      <c r="E13977">
        <v>7.0000000000000007E-2</v>
      </c>
      <c r="F13977">
        <f t="shared" si="436"/>
        <v>78.999200000000002</v>
      </c>
      <c r="G13977">
        <f t="shared" si="437"/>
        <v>1049.5608</v>
      </c>
      <c r="H13977">
        <v>1</v>
      </c>
      <c r="I13977" s="17">
        <v>45078</v>
      </c>
      <c r="J13977" s="17">
        <v>45081</v>
      </c>
      <c r="K13977" t="s">
        <v>21</v>
      </c>
      <c r="L13977" t="s">
        <v>16</v>
      </c>
      <c r="M13977">
        <v>304.44</v>
      </c>
      <c r="N13977" t="s">
        <v>39</v>
      </c>
    </row>
    <row r="13978" spans="1:14" ht="14.25" customHeight="1" x14ac:dyDescent="0.3">
      <c r="A13978" t="s">
        <v>2524</v>
      </c>
      <c r="B13978" t="s">
        <v>25</v>
      </c>
      <c r="C13978" t="s">
        <v>36</v>
      </c>
      <c r="D13978">
        <v>1129.52</v>
      </c>
      <c r="E13978">
        <v>0.01</v>
      </c>
      <c r="F13978">
        <f t="shared" si="436"/>
        <v>11.295199999999999</v>
      </c>
      <c r="G13978">
        <f t="shared" si="437"/>
        <v>1118.2248</v>
      </c>
      <c r="H13978">
        <v>1</v>
      </c>
      <c r="I13978" s="17">
        <v>45284</v>
      </c>
      <c r="J13978" s="17">
        <v>45285</v>
      </c>
      <c r="K13978" t="s">
        <v>21</v>
      </c>
      <c r="L13978" t="s">
        <v>16</v>
      </c>
      <c r="M13978">
        <v>222.99</v>
      </c>
      <c r="N13978" t="s">
        <v>28</v>
      </c>
    </row>
    <row r="13979" spans="1:14" ht="14.25" customHeight="1" x14ac:dyDescent="0.3">
      <c r="A13979" t="s">
        <v>13222</v>
      </c>
      <c r="B13979" t="s">
        <v>13</v>
      </c>
      <c r="C13979" t="s">
        <v>33</v>
      </c>
      <c r="D13979">
        <v>1132.48</v>
      </c>
      <c r="E13979">
        <v>0.12</v>
      </c>
      <c r="F13979">
        <f t="shared" si="436"/>
        <v>135.89760000000001</v>
      </c>
      <c r="G13979">
        <f t="shared" si="437"/>
        <v>996.58240000000001</v>
      </c>
      <c r="H13979">
        <v>1</v>
      </c>
      <c r="I13979" s="17">
        <v>45569</v>
      </c>
      <c r="J13979" s="17">
        <v>45572</v>
      </c>
      <c r="K13979" t="s">
        <v>21</v>
      </c>
      <c r="L13979" t="s">
        <v>22</v>
      </c>
      <c r="M13979">
        <v>118.35</v>
      </c>
      <c r="N13979" t="s">
        <v>48</v>
      </c>
    </row>
    <row r="13980" spans="1:14" ht="14.25" customHeight="1" x14ac:dyDescent="0.3">
      <c r="A13980" t="s">
        <v>9306</v>
      </c>
      <c r="B13980" t="s">
        <v>41</v>
      </c>
      <c r="C13980" t="s">
        <v>20</v>
      </c>
      <c r="D13980">
        <v>1133.69</v>
      </c>
      <c r="E13980">
        <v>0.17</v>
      </c>
      <c r="F13980">
        <f t="shared" si="436"/>
        <v>192.72730000000001</v>
      </c>
      <c r="G13980">
        <f t="shared" si="437"/>
        <v>940.96270000000004</v>
      </c>
      <c r="H13980">
        <v>1</v>
      </c>
      <c r="I13980" s="17">
        <v>45451</v>
      </c>
      <c r="J13980" s="17">
        <v>45455</v>
      </c>
      <c r="K13980" t="s">
        <v>15</v>
      </c>
      <c r="L13980" t="s">
        <v>27</v>
      </c>
      <c r="M13980">
        <v>277.05</v>
      </c>
      <c r="N13980" t="s">
        <v>48</v>
      </c>
    </row>
    <row r="13981" spans="1:14" ht="14.25" customHeight="1" x14ac:dyDescent="0.3">
      <c r="A13981" t="s">
        <v>13130</v>
      </c>
      <c r="B13981" t="s">
        <v>41</v>
      </c>
      <c r="C13981" t="s">
        <v>26</v>
      </c>
      <c r="D13981">
        <v>1134.32</v>
      </c>
      <c r="E13981">
        <v>7.0000000000000007E-2</v>
      </c>
      <c r="F13981">
        <f t="shared" si="436"/>
        <v>79.4024</v>
      </c>
      <c r="G13981">
        <f t="shared" si="437"/>
        <v>1054.9176</v>
      </c>
      <c r="H13981">
        <v>1</v>
      </c>
      <c r="I13981" s="17">
        <v>45646</v>
      </c>
      <c r="J13981" s="17">
        <v>45653</v>
      </c>
      <c r="K13981" t="s">
        <v>31</v>
      </c>
      <c r="L13981" t="s">
        <v>22</v>
      </c>
      <c r="M13981">
        <v>220.03</v>
      </c>
      <c r="N13981" t="s">
        <v>28</v>
      </c>
    </row>
    <row r="13982" spans="1:14" ht="14.25" customHeight="1" x14ac:dyDescent="0.3">
      <c r="A13982" t="s">
        <v>3115</v>
      </c>
      <c r="B13982" t="s">
        <v>19</v>
      </c>
      <c r="C13982" t="s">
        <v>26</v>
      </c>
      <c r="D13982">
        <v>1134.8900000000001</v>
      </c>
      <c r="E13982">
        <v>0.32</v>
      </c>
      <c r="F13982">
        <f t="shared" si="436"/>
        <v>363.16480000000001</v>
      </c>
      <c r="G13982">
        <f t="shared" si="437"/>
        <v>771.72520000000009</v>
      </c>
      <c r="H13982">
        <v>1</v>
      </c>
      <c r="I13982" s="17">
        <v>45099</v>
      </c>
      <c r="J13982" s="17">
        <v>45102</v>
      </c>
      <c r="K13982" t="s">
        <v>31</v>
      </c>
      <c r="L13982" t="s">
        <v>27</v>
      </c>
      <c r="M13982">
        <v>301.67</v>
      </c>
      <c r="N13982" t="s">
        <v>28</v>
      </c>
    </row>
    <row r="13983" spans="1:14" ht="14.25" customHeight="1" x14ac:dyDescent="0.3">
      <c r="A13983" t="s">
        <v>12325</v>
      </c>
      <c r="B13983" t="s">
        <v>41</v>
      </c>
      <c r="C13983" t="s">
        <v>14</v>
      </c>
      <c r="D13983">
        <v>1136.46</v>
      </c>
      <c r="E13983">
        <v>0.05</v>
      </c>
      <c r="F13983">
        <f t="shared" si="436"/>
        <v>56.823000000000008</v>
      </c>
      <c r="G13983">
        <f t="shared" si="437"/>
        <v>1079.6369999999999</v>
      </c>
      <c r="H13983">
        <v>1</v>
      </c>
      <c r="I13983" s="17">
        <v>45532</v>
      </c>
      <c r="J13983" s="17">
        <v>45534</v>
      </c>
      <c r="K13983" t="s">
        <v>31</v>
      </c>
      <c r="L13983" t="s">
        <v>22</v>
      </c>
      <c r="M13983">
        <v>318.33</v>
      </c>
      <c r="N13983" t="s">
        <v>34</v>
      </c>
    </row>
    <row r="13984" spans="1:14" ht="14.25" customHeight="1" x14ac:dyDescent="0.3">
      <c r="A13984" t="s">
        <v>4609</v>
      </c>
      <c r="B13984" t="s">
        <v>25</v>
      </c>
      <c r="C13984" t="s">
        <v>20</v>
      </c>
      <c r="D13984">
        <v>1139.43</v>
      </c>
      <c r="E13984">
        <v>0.1</v>
      </c>
      <c r="F13984">
        <f t="shared" si="436"/>
        <v>113.94300000000001</v>
      </c>
      <c r="G13984">
        <f t="shared" si="437"/>
        <v>1025.4870000000001</v>
      </c>
      <c r="H13984">
        <v>1</v>
      </c>
      <c r="I13984" s="17">
        <v>45322</v>
      </c>
      <c r="J13984" s="17">
        <v>45329</v>
      </c>
      <c r="K13984" t="s">
        <v>21</v>
      </c>
      <c r="L13984" t="s">
        <v>22</v>
      </c>
      <c r="M13984">
        <v>197.03</v>
      </c>
      <c r="N13984" t="s">
        <v>17</v>
      </c>
    </row>
    <row r="13985" spans="1:14" ht="14.25" customHeight="1" x14ac:dyDescent="0.3">
      <c r="A13985" t="s">
        <v>7957</v>
      </c>
      <c r="B13985" t="s">
        <v>25</v>
      </c>
      <c r="C13985" t="s">
        <v>14</v>
      </c>
      <c r="D13985">
        <v>1144.73</v>
      </c>
      <c r="E13985">
        <v>0.45</v>
      </c>
      <c r="F13985">
        <f t="shared" si="436"/>
        <v>515.12850000000003</v>
      </c>
      <c r="G13985">
        <f t="shared" si="437"/>
        <v>629.60149999999999</v>
      </c>
      <c r="H13985">
        <v>1</v>
      </c>
      <c r="I13985" s="17">
        <v>45414</v>
      </c>
      <c r="J13985" s="17">
        <v>45416</v>
      </c>
      <c r="K13985" t="s">
        <v>31</v>
      </c>
      <c r="L13985" t="s">
        <v>22</v>
      </c>
      <c r="M13985">
        <v>97.27</v>
      </c>
      <c r="N13985" t="s">
        <v>28</v>
      </c>
    </row>
    <row r="13986" spans="1:14" ht="14.25" customHeight="1" x14ac:dyDescent="0.3">
      <c r="A13986" t="s">
        <v>444</v>
      </c>
      <c r="B13986" t="s">
        <v>19</v>
      </c>
      <c r="C13986" t="s">
        <v>20</v>
      </c>
      <c r="D13986">
        <v>1147.56</v>
      </c>
      <c r="E13986">
        <v>0.3</v>
      </c>
      <c r="F13986">
        <f t="shared" si="436"/>
        <v>344.26799999999997</v>
      </c>
      <c r="G13986">
        <f t="shared" si="437"/>
        <v>803.29199999999992</v>
      </c>
      <c r="H13986">
        <v>1</v>
      </c>
      <c r="I13986" s="17">
        <v>45047</v>
      </c>
      <c r="J13986" s="17">
        <v>45051</v>
      </c>
      <c r="K13986" t="s">
        <v>31</v>
      </c>
      <c r="L13986" t="s">
        <v>27</v>
      </c>
      <c r="M13986">
        <v>199.91</v>
      </c>
      <c r="N13986" t="s">
        <v>48</v>
      </c>
    </row>
    <row r="13987" spans="1:14" ht="14.25" customHeight="1" x14ac:dyDescent="0.3">
      <c r="A13987" t="s">
        <v>2420</v>
      </c>
      <c r="B13987" t="s">
        <v>19</v>
      </c>
      <c r="C13987" t="s">
        <v>14</v>
      </c>
      <c r="D13987">
        <v>1151.1500000000001</v>
      </c>
      <c r="E13987">
        <v>0.27</v>
      </c>
      <c r="F13987">
        <f t="shared" si="436"/>
        <v>310.81050000000005</v>
      </c>
      <c r="G13987">
        <f t="shared" si="437"/>
        <v>840.33950000000004</v>
      </c>
      <c r="H13987">
        <v>1</v>
      </c>
      <c r="I13987" s="17">
        <v>44947</v>
      </c>
      <c r="J13987" s="17">
        <v>44954</v>
      </c>
      <c r="K13987" t="s">
        <v>15</v>
      </c>
      <c r="L13987" t="s">
        <v>16</v>
      </c>
      <c r="M13987">
        <v>331.24</v>
      </c>
      <c r="N13987" t="s">
        <v>23</v>
      </c>
    </row>
    <row r="13988" spans="1:14" ht="14.25" customHeight="1" x14ac:dyDescent="0.3">
      <c r="A13988" t="s">
        <v>2995</v>
      </c>
      <c r="B13988" t="s">
        <v>19</v>
      </c>
      <c r="C13988" t="s">
        <v>26</v>
      </c>
      <c r="D13988">
        <v>1152.0999999999999</v>
      </c>
      <c r="E13988">
        <v>0.3</v>
      </c>
      <c r="F13988">
        <f t="shared" si="436"/>
        <v>345.62999999999994</v>
      </c>
      <c r="G13988">
        <f t="shared" si="437"/>
        <v>806.47</v>
      </c>
      <c r="H13988">
        <v>1</v>
      </c>
      <c r="I13988" s="17">
        <v>45028</v>
      </c>
      <c r="J13988" s="17">
        <v>45031</v>
      </c>
      <c r="K13988" t="s">
        <v>21</v>
      </c>
      <c r="L13988" t="s">
        <v>22</v>
      </c>
      <c r="M13988">
        <v>112.35</v>
      </c>
      <c r="N13988" t="s">
        <v>23</v>
      </c>
    </row>
    <row r="13989" spans="1:14" ht="14.25" customHeight="1" x14ac:dyDescent="0.3">
      <c r="A13989" t="s">
        <v>6326</v>
      </c>
      <c r="B13989" t="s">
        <v>25</v>
      </c>
      <c r="C13989" t="s">
        <v>36</v>
      </c>
      <c r="D13989">
        <v>1155.82</v>
      </c>
      <c r="E13989">
        <v>0.42</v>
      </c>
      <c r="F13989">
        <f t="shared" si="436"/>
        <v>485.44439999999997</v>
      </c>
      <c r="G13989">
        <f t="shared" si="437"/>
        <v>670.37559999999996</v>
      </c>
      <c r="H13989">
        <v>1</v>
      </c>
      <c r="I13989" s="17">
        <v>45179</v>
      </c>
      <c r="J13989" s="17">
        <v>45181</v>
      </c>
      <c r="K13989" t="s">
        <v>15</v>
      </c>
      <c r="L13989" t="s">
        <v>22</v>
      </c>
      <c r="M13989">
        <v>254.95</v>
      </c>
      <c r="N13989" t="s">
        <v>39</v>
      </c>
    </row>
    <row r="13990" spans="1:14" ht="14.25" customHeight="1" x14ac:dyDescent="0.3">
      <c r="A13990" t="s">
        <v>1772</v>
      </c>
      <c r="B13990" t="s">
        <v>13</v>
      </c>
      <c r="C13990" t="s">
        <v>14</v>
      </c>
      <c r="D13990">
        <v>1160.71</v>
      </c>
      <c r="E13990">
        <v>0.31</v>
      </c>
      <c r="F13990">
        <f t="shared" si="436"/>
        <v>359.82010000000002</v>
      </c>
      <c r="G13990">
        <f t="shared" si="437"/>
        <v>800.88990000000001</v>
      </c>
      <c r="H13990">
        <v>1</v>
      </c>
      <c r="I13990" s="17">
        <v>45230</v>
      </c>
      <c r="J13990" s="17">
        <v>45231</v>
      </c>
      <c r="K13990" t="s">
        <v>21</v>
      </c>
      <c r="L13990" t="s">
        <v>22</v>
      </c>
      <c r="M13990">
        <v>226.54</v>
      </c>
      <c r="N13990" t="s">
        <v>23</v>
      </c>
    </row>
    <row r="13991" spans="1:14" ht="14.25" customHeight="1" x14ac:dyDescent="0.3">
      <c r="A13991" t="s">
        <v>14777</v>
      </c>
      <c r="B13991" t="s">
        <v>13</v>
      </c>
      <c r="C13991" t="s">
        <v>36</v>
      </c>
      <c r="D13991">
        <v>1163.4100000000001</v>
      </c>
      <c r="E13991">
        <v>0.04</v>
      </c>
      <c r="F13991">
        <f t="shared" si="436"/>
        <v>46.536400000000008</v>
      </c>
      <c r="G13991">
        <f t="shared" si="437"/>
        <v>1116.8736000000001</v>
      </c>
      <c r="H13991">
        <v>1</v>
      </c>
      <c r="I13991" s="17">
        <v>45443</v>
      </c>
      <c r="J13991" s="17">
        <v>45446</v>
      </c>
      <c r="K13991" t="s">
        <v>21</v>
      </c>
      <c r="L13991" t="s">
        <v>22</v>
      </c>
      <c r="M13991">
        <v>188.84</v>
      </c>
      <c r="N13991" t="s">
        <v>39</v>
      </c>
    </row>
    <row r="13992" spans="1:14" ht="14.25" customHeight="1" x14ac:dyDescent="0.3">
      <c r="A13992" t="s">
        <v>6030</v>
      </c>
      <c r="B13992" t="s">
        <v>41</v>
      </c>
      <c r="C13992" t="s">
        <v>20</v>
      </c>
      <c r="D13992">
        <v>1167.9100000000001</v>
      </c>
      <c r="E13992">
        <v>0.42</v>
      </c>
      <c r="F13992">
        <f t="shared" si="436"/>
        <v>490.5222</v>
      </c>
      <c r="G13992">
        <f t="shared" si="437"/>
        <v>677.38780000000008</v>
      </c>
      <c r="H13992">
        <v>1</v>
      </c>
      <c r="I13992" s="17">
        <v>45071</v>
      </c>
      <c r="J13992" s="17">
        <v>45076</v>
      </c>
      <c r="K13992" t="s">
        <v>15</v>
      </c>
      <c r="L13992" t="s">
        <v>16</v>
      </c>
      <c r="M13992">
        <v>195.4</v>
      </c>
      <c r="N13992" t="s">
        <v>28</v>
      </c>
    </row>
    <row r="13993" spans="1:14" ht="14.25" customHeight="1" x14ac:dyDescent="0.3">
      <c r="A13993" t="s">
        <v>14643</v>
      </c>
      <c r="B13993" t="s">
        <v>19</v>
      </c>
      <c r="C13993" t="s">
        <v>20</v>
      </c>
      <c r="D13993">
        <v>1170.07</v>
      </c>
      <c r="E13993">
        <v>0.39</v>
      </c>
      <c r="F13993">
        <f t="shared" si="436"/>
        <v>456.32729999999998</v>
      </c>
      <c r="G13993">
        <f t="shared" si="437"/>
        <v>713.74270000000001</v>
      </c>
      <c r="H13993">
        <v>1</v>
      </c>
      <c r="I13993" s="17">
        <v>45057</v>
      </c>
      <c r="J13993" s="17">
        <v>45063</v>
      </c>
      <c r="K13993" t="s">
        <v>21</v>
      </c>
      <c r="L13993" t="s">
        <v>27</v>
      </c>
      <c r="M13993">
        <v>293.04000000000002</v>
      </c>
      <c r="N13993" t="s">
        <v>17</v>
      </c>
    </row>
    <row r="13994" spans="1:14" ht="14.25" customHeight="1" x14ac:dyDescent="0.3">
      <c r="A13994" t="s">
        <v>14569</v>
      </c>
      <c r="B13994" t="s">
        <v>41</v>
      </c>
      <c r="C13994" t="s">
        <v>36</v>
      </c>
      <c r="D13994">
        <v>1174.17</v>
      </c>
      <c r="E13994">
        <v>0.25</v>
      </c>
      <c r="F13994">
        <f t="shared" si="436"/>
        <v>293.54250000000002</v>
      </c>
      <c r="G13994">
        <f t="shared" si="437"/>
        <v>880.62750000000005</v>
      </c>
      <c r="H13994">
        <v>1</v>
      </c>
      <c r="I13994" s="17">
        <v>45574</v>
      </c>
      <c r="J13994" s="17">
        <v>45577</v>
      </c>
      <c r="K13994" t="s">
        <v>15</v>
      </c>
      <c r="L13994" t="s">
        <v>16</v>
      </c>
      <c r="M13994">
        <v>318.86</v>
      </c>
      <c r="N13994" t="s">
        <v>28</v>
      </c>
    </row>
    <row r="13995" spans="1:14" ht="14.25" customHeight="1" x14ac:dyDescent="0.3">
      <c r="A13995" t="s">
        <v>6238</v>
      </c>
      <c r="B13995" t="s">
        <v>25</v>
      </c>
      <c r="C13995" t="s">
        <v>26</v>
      </c>
      <c r="D13995">
        <v>1179.81</v>
      </c>
      <c r="E13995">
        <v>0.28000000000000003</v>
      </c>
      <c r="F13995">
        <f t="shared" si="436"/>
        <v>330.34680000000003</v>
      </c>
      <c r="G13995">
        <f t="shared" si="437"/>
        <v>849.46319999999992</v>
      </c>
      <c r="H13995">
        <v>1</v>
      </c>
      <c r="I13995" s="17">
        <v>45614</v>
      </c>
      <c r="J13995" s="17">
        <v>45615</v>
      </c>
      <c r="K13995" t="s">
        <v>21</v>
      </c>
      <c r="L13995" t="s">
        <v>16</v>
      </c>
      <c r="M13995">
        <v>334.34</v>
      </c>
      <c r="N13995" t="s">
        <v>48</v>
      </c>
    </row>
    <row r="13996" spans="1:14" ht="14.25" customHeight="1" x14ac:dyDescent="0.3">
      <c r="A13996" t="s">
        <v>2599</v>
      </c>
      <c r="B13996" t="s">
        <v>19</v>
      </c>
      <c r="C13996" t="s">
        <v>26</v>
      </c>
      <c r="D13996">
        <v>1179.9100000000001</v>
      </c>
      <c r="E13996">
        <v>0.37</v>
      </c>
      <c r="F13996">
        <f t="shared" si="436"/>
        <v>436.56670000000003</v>
      </c>
      <c r="G13996">
        <f t="shared" si="437"/>
        <v>743.3433</v>
      </c>
      <c r="H13996">
        <v>1</v>
      </c>
      <c r="I13996" s="17">
        <v>45468</v>
      </c>
      <c r="J13996" s="17">
        <v>45475</v>
      </c>
      <c r="K13996" t="s">
        <v>31</v>
      </c>
      <c r="L13996" t="s">
        <v>16</v>
      </c>
      <c r="M13996">
        <v>245.15</v>
      </c>
      <c r="N13996" t="s">
        <v>17</v>
      </c>
    </row>
    <row r="13997" spans="1:14" ht="14.25" customHeight="1" x14ac:dyDescent="0.3">
      <c r="A13997" t="s">
        <v>251</v>
      </c>
      <c r="B13997" t="s">
        <v>19</v>
      </c>
      <c r="C13997" t="s">
        <v>14</v>
      </c>
      <c r="D13997">
        <v>1185.3399999999999</v>
      </c>
      <c r="E13997">
        <v>7.0000000000000007E-2</v>
      </c>
      <c r="F13997">
        <f t="shared" si="436"/>
        <v>82.973799999999997</v>
      </c>
      <c r="G13997">
        <f t="shared" si="437"/>
        <v>1102.3661999999999</v>
      </c>
      <c r="H13997">
        <v>1</v>
      </c>
      <c r="I13997" s="17">
        <v>45093</v>
      </c>
      <c r="J13997" s="17">
        <v>45100</v>
      </c>
      <c r="K13997" t="s">
        <v>15</v>
      </c>
      <c r="L13997" t="s">
        <v>27</v>
      </c>
      <c r="M13997">
        <v>110.39</v>
      </c>
      <c r="N13997" t="s">
        <v>23</v>
      </c>
    </row>
    <row r="13998" spans="1:14" ht="14.25" customHeight="1" x14ac:dyDescent="0.3">
      <c r="A13998" t="s">
        <v>2873</v>
      </c>
      <c r="B13998" t="s">
        <v>25</v>
      </c>
      <c r="C13998" t="s">
        <v>26</v>
      </c>
      <c r="D13998">
        <v>1186.1500000000001</v>
      </c>
      <c r="E13998">
        <v>0.25</v>
      </c>
      <c r="F13998">
        <f t="shared" si="436"/>
        <v>296.53750000000002</v>
      </c>
      <c r="G13998">
        <f t="shared" si="437"/>
        <v>889.61250000000007</v>
      </c>
      <c r="H13998">
        <v>1</v>
      </c>
      <c r="I13998" s="17">
        <v>44947</v>
      </c>
      <c r="J13998" s="17">
        <v>44951</v>
      </c>
      <c r="K13998" t="s">
        <v>21</v>
      </c>
      <c r="L13998" t="s">
        <v>27</v>
      </c>
      <c r="M13998">
        <v>110.58</v>
      </c>
      <c r="N13998" t="s">
        <v>39</v>
      </c>
    </row>
    <row r="13999" spans="1:14" ht="14.25" customHeight="1" x14ac:dyDescent="0.3">
      <c r="A13999" t="s">
        <v>6878</v>
      </c>
      <c r="B13999" t="s">
        <v>19</v>
      </c>
      <c r="C13999" t="s">
        <v>26</v>
      </c>
      <c r="D13999">
        <v>1186.6500000000001</v>
      </c>
      <c r="E13999">
        <v>0.44</v>
      </c>
      <c r="F13999">
        <f t="shared" si="436"/>
        <v>522.12600000000009</v>
      </c>
      <c r="G13999">
        <f t="shared" si="437"/>
        <v>664.524</v>
      </c>
      <c r="H13999">
        <v>1</v>
      </c>
      <c r="I13999" s="17">
        <v>45485</v>
      </c>
      <c r="J13999" s="17">
        <v>45491</v>
      </c>
      <c r="K13999" t="s">
        <v>31</v>
      </c>
      <c r="L13999" t="s">
        <v>22</v>
      </c>
      <c r="M13999">
        <v>327.77</v>
      </c>
      <c r="N13999" t="s">
        <v>39</v>
      </c>
    </row>
    <row r="14000" spans="1:14" ht="14.25" customHeight="1" x14ac:dyDescent="0.3">
      <c r="A14000" t="s">
        <v>8783</v>
      </c>
      <c r="B14000" t="s">
        <v>13</v>
      </c>
      <c r="C14000" t="s">
        <v>26</v>
      </c>
      <c r="D14000">
        <v>1187.1600000000001</v>
      </c>
      <c r="E14000">
        <v>0.44</v>
      </c>
      <c r="F14000">
        <f t="shared" si="436"/>
        <v>522.35040000000004</v>
      </c>
      <c r="G14000">
        <f t="shared" si="437"/>
        <v>664.80960000000005</v>
      </c>
      <c r="H14000">
        <v>1</v>
      </c>
      <c r="I14000" s="17">
        <v>45634</v>
      </c>
      <c r="J14000" s="17">
        <v>45641</v>
      </c>
      <c r="K14000" t="s">
        <v>31</v>
      </c>
      <c r="L14000" t="s">
        <v>16</v>
      </c>
      <c r="M14000">
        <v>246.16</v>
      </c>
      <c r="N14000" t="s">
        <v>48</v>
      </c>
    </row>
    <row r="14001" spans="1:14" ht="14.25" customHeight="1" x14ac:dyDescent="0.3">
      <c r="A14001" t="s">
        <v>14151</v>
      </c>
      <c r="B14001" t="s">
        <v>41</v>
      </c>
      <c r="C14001" t="s">
        <v>36</v>
      </c>
      <c r="D14001">
        <v>1187.8499999999999</v>
      </c>
      <c r="E14001">
        <v>7.0000000000000007E-2</v>
      </c>
      <c r="F14001">
        <f t="shared" si="436"/>
        <v>83.149500000000003</v>
      </c>
      <c r="G14001">
        <f t="shared" si="437"/>
        <v>1104.7004999999999</v>
      </c>
      <c r="H14001">
        <v>1</v>
      </c>
      <c r="I14001" s="17">
        <v>45065</v>
      </c>
      <c r="J14001" s="17">
        <v>45069</v>
      </c>
      <c r="K14001" t="s">
        <v>21</v>
      </c>
      <c r="L14001" t="s">
        <v>27</v>
      </c>
      <c r="M14001">
        <v>158.1</v>
      </c>
      <c r="N14001" t="s">
        <v>17</v>
      </c>
    </row>
    <row r="14002" spans="1:14" ht="14.25" customHeight="1" x14ac:dyDescent="0.3">
      <c r="A14002" t="s">
        <v>4833</v>
      </c>
      <c r="B14002" t="s">
        <v>13</v>
      </c>
      <c r="C14002" t="s">
        <v>26</v>
      </c>
      <c r="D14002">
        <v>1191.53</v>
      </c>
      <c r="E14002">
        <v>0.21</v>
      </c>
      <c r="F14002">
        <f t="shared" si="436"/>
        <v>250.22129999999999</v>
      </c>
      <c r="G14002">
        <f t="shared" si="437"/>
        <v>941.30870000000004</v>
      </c>
      <c r="H14002">
        <v>1</v>
      </c>
      <c r="I14002" s="17">
        <v>45472</v>
      </c>
      <c r="J14002" s="17">
        <v>45478</v>
      </c>
      <c r="K14002" t="s">
        <v>15</v>
      </c>
      <c r="L14002" t="s">
        <v>27</v>
      </c>
      <c r="M14002">
        <v>113.69</v>
      </c>
      <c r="N14002" t="s">
        <v>34</v>
      </c>
    </row>
    <row r="14003" spans="1:14" ht="14.25" customHeight="1" x14ac:dyDescent="0.3">
      <c r="A14003" t="s">
        <v>11669</v>
      </c>
      <c r="B14003" t="s">
        <v>41</v>
      </c>
      <c r="C14003" t="s">
        <v>26</v>
      </c>
      <c r="D14003">
        <v>1198.3699999999999</v>
      </c>
      <c r="E14003">
        <v>0.37</v>
      </c>
      <c r="F14003">
        <f t="shared" si="436"/>
        <v>443.39689999999996</v>
      </c>
      <c r="G14003">
        <f t="shared" si="437"/>
        <v>754.97309999999993</v>
      </c>
      <c r="H14003">
        <v>1</v>
      </c>
      <c r="I14003" s="17">
        <v>45202</v>
      </c>
      <c r="J14003" s="17">
        <v>45207</v>
      </c>
      <c r="K14003" t="s">
        <v>21</v>
      </c>
      <c r="L14003" t="s">
        <v>16</v>
      </c>
      <c r="M14003">
        <v>86.88</v>
      </c>
      <c r="N14003" t="s">
        <v>23</v>
      </c>
    </row>
    <row r="14004" spans="1:14" ht="14.25" customHeight="1" x14ac:dyDescent="0.3">
      <c r="A14004" t="s">
        <v>5991</v>
      </c>
      <c r="B14004" t="s">
        <v>41</v>
      </c>
      <c r="C14004" t="s">
        <v>26</v>
      </c>
      <c r="D14004">
        <v>1198.49</v>
      </c>
      <c r="E14004">
        <v>0.4</v>
      </c>
      <c r="F14004">
        <f t="shared" si="436"/>
        <v>479.39600000000002</v>
      </c>
      <c r="G14004">
        <f t="shared" si="437"/>
        <v>719.09400000000005</v>
      </c>
      <c r="H14004">
        <v>1</v>
      </c>
      <c r="I14004" s="17">
        <v>45306</v>
      </c>
      <c r="J14004" s="17">
        <v>45313</v>
      </c>
      <c r="K14004" t="s">
        <v>15</v>
      </c>
      <c r="L14004" t="s">
        <v>27</v>
      </c>
      <c r="M14004">
        <v>133.43</v>
      </c>
      <c r="N14004" t="s">
        <v>39</v>
      </c>
    </row>
    <row r="14005" spans="1:14" ht="14.25" customHeight="1" x14ac:dyDescent="0.3">
      <c r="A14005" t="s">
        <v>193</v>
      </c>
      <c r="B14005" t="s">
        <v>13</v>
      </c>
      <c r="C14005" t="s">
        <v>26</v>
      </c>
      <c r="D14005">
        <v>1203.46</v>
      </c>
      <c r="E14005">
        <v>0.18</v>
      </c>
      <c r="F14005">
        <f t="shared" si="436"/>
        <v>216.62280000000001</v>
      </c>
      <c r="G14005">
        <f t="shared" si="437"/>
        <v>986.83720000000005</v>
      </c>
      <c r="H14005">
        <v>1</v>
      </c>
      <c r="I14005" s="17">
        <v>45367</v>
      </c>
      <c r="J14005" s="17">
        <v>45372</v>
      </c>
      <c r="K14005" t="s">
        <v>31</v>
      </c>
      <c r="L14005" t="s">
        <v>27</v>
      </c>
      <c r="M14005">
        <v>166.4</v>
      </c>
      <c r="N14005" t="s">
        <v>23</v>
      </c>
    </row>
    <row r="14006" spans="1:14" ht="14.25" customHeight="1" x14ac:dyDescent="0.3">
      <c r="A14006" t="s">
        <v>8311</v>
      </c>
      <c r="B14006" t="s">
        <v>41</v>
      </c>
      <c r="C14006" t="s">
        <v>14</v>
      </c>
      <c r="D14006">
        <v>1204.46</v>
      </c>
      <c r="E14006">
        <v>0.31</v>
      </c>
      <c r="F14006">
        <f t="shared" si="436"/>
        <v>373.38260000000002</v>
      </c>
      <c r="G14006">
        <f t="shared" si="437"/>
        <v>831.07740000000001</v>
      </c>
      <c r="H14006">
        <v>1</v>
      </c>
      <c r="I14006" s="17">
        <v>45595</v>
      </c>
      <c r="J14006" s="17">
        <v>45597</v>
      </c>
      <c r="K14006" t="s">
        <v>21</v>
      </c>
      <c r="L14006" t="s">
        <v>27</v>
      </c>
      <c r="M14006">
        <v>275.95</v>
      </c>
      <c r="N14006" t="s">
        <v>48</v>
      </c>
    </row>
    <row r="14007" spans="1:14" ht="14.25" customHeight="1" x14ac:dyDescent="0.3">
      <c r="A14007" t="s">
        <v>11472</v>
      </c>
      <c r="B14007" t="s">
        <v>13</v>
      </c>
      <c r="C14007" t="s">
        <v>14</v>
      </c>
      <c r="D14007">
        <v>1206.52</v>
      </c>
      <c r="E14007">
        <v>0.33</v>
      </c>
      <c r="F14007">
        <f t="shared" si="436"/>
        <v>398.15160000000003</v>
      </c>
      <c r="G14007">
        <f t="shared" si="437"/>
        <v>808.36839999999995</v>
      </c>
      <c r="H14007">
        <v>1</v>
      </c>
      <c r="I14007" s="17">
        <v>45493</v>
      </c>
      <c r="J14007" s="17">
        <v>45499</v>
      </c>
      <c r="K14007" t="s">
        <v>31</v>
      </c>
      <c r="L14007" t="s">
        <v>16</v>
      </c>
      <c r="M14007">
        <v>135.96</v>
      </c>
      <c r="N14007" t="s">
        <v>48</v>
      </c>
    </row>
    <row r="14008" spans="1:14" ht="14.25" customHeight="1" x14ac:dyDescent="0.3">
      <c r="A14008" t="s">
        <v>13792</v>
      </c>
      <c r="B14008" t="s">
        <v>25</v>
      </c>
      <c r="C14008" t="s">
        <v>20</v>
      </c>
      <c r="D14008">
        <v>1207.3399999999999</v>
      </c>
      <c r="E14008">
        <v>0.27</v>
      </c>
      <c r="F14008">
        <f t="shared" si="436"/>
        <v>325.98180000000002</v>
      </c>
      <c r="G14008">
        <f t="shared" si="437"/>
        <v>881.3581999999999</v>
      </c>
      <c r="H14008">
        <v>1</v>
      </c>
      <c r="I14008" s="17">
        <v>45522</v>
      </c>
      <c r="J14008" s="17">
        <v>45528</v>
      </c>
      <c r="K14008" t="s">
        <v>15</v>
      </c>
      <c r="L14008" t="s">
        <v>16</v>
      </c>
      <c r="M14008">
        <v>278.27999999999997</v>
      </c>
      <c r="N14008" t="s">
        <v>17</v>
      </c>
    </row>
    <row r="14009" spans="1:14" ht="14.25" customHeight="1" x14ac:dyDescent="0.3">
      <c r="A14009" t="s">
        <v>7733</v>
      </c>
      <c r="B14009" t="s">
        <v>19</v>
      </c>
      <c r="C14009" t="s">
        <v>20</v>
      </c>
      <c r="D14009">
        <v>1216.18</v>
      </c>
      <c r="E14009">
        <v>0.45</v>
      </c>
      <c r="F14009">
        <f t="shared" si="436"/>
        <v>547.28100000000006</v>
      </c>
      <c r="G14009">
        <f t="shared" si="437"/>
        <v>668.899</v>
      </c>
      <c r="H14009">
        <v>1</v>
      </c>
      <c r="I14009" s="17">
        <v>44977</v>
      </c>
      <c r="J14009" s="17">
        <v>44983</v>
      </c>
      <c r="K14009" t="s">
        <v>21</v>
      </c>
      <c r="L14009" t="s">
        <v>16</v>
      </c>
      <c r="M14009">
        <v>132.72</v>
      </c>
      <c r="N14009" t="s">
        <v>34</v>
      </c>
    </row>
    <row r="14010" spans="1:14" ht="14.25" customHeight="1" x14ac:dyDescent="0.3">
      <c r="A14010" t="s">
        <v>4153</v>
      </c>
      <c r="B14010" t="s">
        <v>19</v>
      </c>
      <c r="C14010" t="s">
        <v>14</v>
      </c>
      <c r="D14010">
        <v>1221.28</v>
      </c>
      <c r="E14010">
        <v>0.17</v>
      </c>
      <c r="F14010">
        <f t="shared" si="436"/>
        <v>207.61760000000001</v>
      </c>
      <c r="G14010">
        <f t="shared" si="437"/>
        <v>1013.6623999999999</v>
      </c>
      <c r="H14010">
        <v>1</v>
      </c>
      <c r="I14010" s="17">
        <v>45472</v>
      </c>
      <c r="J14010" s="17">
        <v>45477</v>
      </c>
      <c r="K14010" t="s">
        <v>21</v>
      </c>
      <c r="L14010" t="s">
        <v>22</v>
      </c>
      <c r="M14010">
        <v>241.36</v>
      </c>
      <c r="N14010" t="s">
        <v>39</v>
      </c>
    </row>
    <row r="14011" spans="1:14" ht="14.25" customHeight="1" x14ac:dyDescent="0.3">
      <c r="A14011" t="s">
        <v>393</v>
      </c>
      <c r="B14011" t="s">
        <v>19</v>
      </c>
      <c r="C14011" t="s">
        <v>36</v>
      </c>
      <c r="D14011">
        <v>1223.01</v>
      </c>
      <c r="E14011">
        <v>0.18</v>
      </c>
      <c r="F14011">
        <f t="shared" si="436"/>
        <v>220.14179999999999</v>
      </c>
      <c r="G14011">
        <f t="shared" si="437"/>
        <v>1002.8682</v>
      </c>
      <c r="H14011">
        <v>1</v>
      </c>
      <c r="I14011" s="17">
        <v>45544</v>
      </c>
      <c r="J14011" s="17">
        <v>45548</v>
      </c>
      <c r="K14011" t="s">
        <v>21</v>
      </c>
      <c r="L14011" t="s">
        <v>22</v>
      </c>
      <c r="M14011">
        <v>319.61</v>
      </c>
      <c r="N14011" t="s">
        <v>28</v>
      </c>
    </row>
    <row r="14012" spans="1:14" ht="14.25" customHeight="1" x14ac:dyDescent="0.3">
      <c r="A14012" t="s">
        <v>5196</v>
      </c>
      <c r="B14012" t="s">
        <v>13</v>
      </c>
      <c r="C14012" t="s">
        <v>20</v>
      </c>
      <c r="D14012">
        <v>1223.71</v>
      </c>
      <c r="E14012">
        <v>0.05</v>
      </c>
      <c r="F14012">
        <f t="shared" si="436"/>
        <v>61.185500000000005</v>
      </c>
      <c r="G14012">
        <f t="shared" si="437"/>
        <v>1162.5245</v>
      </c>
      <c r="H14012">
        <v>1</v>
      </c>
      <c r="I14012" s="17">
        <v>45100</v>
      </c>
      <c r="J14012" s="17">
        <v>45105</v>
      </c>
      <c r="K14012" t="s">
        <v>21</v>
      </c>
      <c r="L14012" t="s">
        <v>22</v>
      </c>
      <c r="M14012">
        <v>142.69999999999999</v>
      </c>
      <c r="N14012" t="s">
        <v>17</v>
      </c>
    </row>
    <row r="14013" spans="1:14" ht="14.25" customHeight="1" x14ac:dyDescent="0.3">
      <c r="A14013" t="s">
        <v>6545</v>
      </c>
      <c r="B14013" t="s">
        <v>41</v>
      </c>
      <c r="C14013" t="s">
        <v>26</v>
      </c>
      <c r="D14013">
        <v>1223.77</v>
      </c>
      <c r="E14013">
        <v>0.2</v>
      </c>
      <c r="F14013">
        <f t="shared" si="436"/>
        <v>244.75400000000002</v>
      </c>
      <c r="G14013">
        <f t="shared" si="437"/>
        <v>979.01599999999996</v>
      </c>
      <c r="H14013">
        <v>1</v>
      </c>
      <c r="I14013" s="17">
        <v>45223</v>
      </c>
      <c r="J14013" s="17">
        <v>45227</v>
      </c>
      <c r="K14013" t="s">
        <v>31</v>
      </c>
      <c r="L14013" t="s">
        <v>22</v>
      </c>
      <c r="M14013">
        <v>256.24</v>
      </c>
      <c r="N14013" t="s">
        <v>17</v>
      </c>
    </row>
    <row r="14014" spans="1:14" ht="14.25" customHeight="1" x14ac:dyDescent="0.3">
      <c r="A14014" t="s">
        <v>13408</v>
      </c>
      <c r="B14014" t="s">
        <v>25</v>
      </c>
      <c r="C14014" t="s">
        <v>26</v>
      </c>
      <c r="D14014">
        <v>1227.51</v>
      </c>
      <c r="E14014">
        <v>0.26</v>
      </c>
      <c r="F14014">
        <f t="shared" si="436"/>
        <v>319.15260000000001</v>
      </c>
      <c r="G14014">
        <f t="shared" si="437"/>
        <v>908.35739999999998</v>
      </c>
      <c r="H14014">
        <v>1</v>
      </c>
      <c r="I14014" s="17">
        <v>45482</v>
      </c>
      <c r="J14014" s="17">
        <v>45489</v>
      </c>
      <c r="K14014" t="s">
        <v>31</v>
      </c>
      <c r="L14014" t="s">
        <v>16</v>
      </c>
      <c r="M14014">
        <v>65.09</v>
      </c>
      <c r="N14014" t="s">
        <v>48</v>
      </c>
    </row>
    <row r="14015" spans="1:14" ht="14.25" customHeight="1" x14ac:dyDescent="0.3">
      <c r="A14015" t="s">
        <v>13239</v>
      </c>
      <c r="B14015" t="s">
        <v>13</v>
      </c>
      <c r="C14015" t="s">
        <v>26</v>
      </c>
      <c r="D14015">
        <v>1232.0999999999999</v>
      </c>
      <c r="E14015">
        <v>0.1</v>
      </c>
      <c r="F14015">
        <f t="shared" si="436"/>
        <v>123.21</v>
      </c>
      <c r="G14015">
        <f t="shared" si="437"/>
        <v>1108.8899999999999</v>
      </c>
      <c r="H14015">
        <v>1</v>
      </c>
      <c r="I14015" s="17">
        <v>45656</v>
      </c>
      <c r="J14015" s="17">
        <v>45661</v>
      </c>
      <c r="K14015" t="s">
        <v>21</v>
      </c>
      <c r="L14015" t="s">
        <v>27</v>
      </c>
      <c r="M14015">
        <v>246.33</v>
      </c>
      <c r="N14015" t="s">
        <v>23</v>
      </c>
    </row>
    <row r="14016" spans="1:14" ht="14.25" customHeight="1" x14ac:dyDescent="0.3">
      <c r="A14016" t="s">
        <v>3283</v>
      </c>
      <c r="B14016" t="s">
        <v>13</v>
      </c>
      <c r="C14016" t="s">
        <v>33</v>
      </c>
      <c r="D14016">
        <v>1232.4000000000001</v>
      </c>
      <c r="E14016">
        <v>0.37</v>
      </c>
      <c r="F14016">
        <f t="shared" si="436"/>
        <v>455.98800000000006</v>
      </c>
      <c r="G14016">
        <f t="shared" si="437"/>
        <v>776.41200000000003</v>
      </c>
      <c r="H14016">
        <v>1</v>
      </c>
      <c r="I14016" s="17">
        <v>45182</v>
      </c>
      <c r="J14016" s="17">
        <v>45187</v>
      </c>
      <c r="K14016" t="s">
        <v>21</v>
      </c>
      <c r="L14016" t="s">
        <v>27</v>
      </c>
      <c r="M14016">
        <v>140.51</v>
      </c>
      <c r="N14016" t="s">
        <v>48</v>
      </c>
    </row>
    <row r="14017" spans="1:14" ht="14.25" customHeight="1" x14ac:dyDescent="0.3">
      <c r="A14017" t="s">
        <v>2311</v>
      </c>
      <c r="B14017" t="s">
        <v>25</v>
      </c>
      <c r="C14017" t="s">
        <v>36</v>
      </c>
      <c r="D14017">
        <v>1232.46</v>
      </c>
      <c r="E14017">
        <v>0.38</v>
      </c>
      <c r="F14017">
        <f t="shared" si="436"/>
        <v>468.33480000000003</v>
      </c>
      <c r="G14017">
        <f t="shared" si="437"/>
        <v>764.12519999999995</v>
      </c>
      <c r="H14017">
        <v>1</v>
      </c>
      <c r="I14017" s="17">
        <v>45654</v>
      </c>
      <c r="J14017" s="17">
        <v>45659</v>
      </c>
      <c r="K14017" t="s">
        <v>31</v>
      </c>
      <c r="L14017" t="s">
        <v>16</v>
      </c>
      <c r="M14017">
        <v>106.83</v>
      </c>
      <c r="N14017" t="s">
        <v>17</v>
      </c>
    </row>
    <row r="14018" spans="1:14" ht="14.25" customHeight="1" x14ac:dyDescent="0.3">
      <c r="A14018" t="s">
        <v>10338</v>
      </c>
      <c r="B14018" t="s">
        <v>13</v>
      </c>
      <c r="C14018" t="s">
        <v>20</v>
      </c>
      <c r="D14018">
        <v>1233.5999999999999</v>
      </c>
      <c r="E14018">
        <v>0.33</v>
      </c>
      <c r="F14018">
        <f t="shared" ref="F14018:F14081" si="438">D14018*E14018</f>
        <v>407.08799999999997</v>
      </c>
      <c r="G14018">
        <f t="shared" ref="G14018:G14081" si="439">D14018-F14018</f>
        <v>826.51199999999994</v>
      </c>
      <c r="H14018">
        <v>1</v>
      </c>
      <c r="I14018" s="17">
        <v>45289</v>
      </c>
      <c r="J14018" s="17">
        <v>45296</v>
      </c>
      <c r="K14018" t="s">
        <v>15</v>
      </c>
      <c r="L14018" t="s">
        <v>16</v>
      </c>
      <c r="M14018">
        <v>227.08</v>
      </c>
      <c r="N14018" t="s">
        <v>39</v>
      </c>
    </row>
    <row r="14019" spans="1:14" ht="14.25" customHeight="1" x14ac:dyDescent="0.3">
      <c r="A14019" t="s">
        <v>9458</v>
      </c>
      <c r="B14019" t="s">
        <v>13</v>
      </c>
      <c r="C14019" t="s">
        <v>26</v>
      </c>
      <c r="D14019">
        <v>1233.8</v>
      </c>
      <c r="E14019">
        <v>0.43</v>
      </c>
      <c r="F14019">
        <f t="shared" si="438"/>
        <v>530.53399999999999</v>
      </c>
      <c r="G14019">
        <f t="shared" si="439"/>
        <v>703.26599999999996</v>
      </c>
      <c r="H14019">
        <v>1</v>
      </c>
      <c r="I14019" s="17">
        <v>45651</v>
      </c>
      <c r="J14019" s="17">
        <v>45654</v>
      </c>
      <c r="K14019" t="s">
        <v>15</v>
      </c>
      <c r="L14019" t="s">
        <v>16</v>
      </c>
      <c r="M14019">
        <v>341.89</v>
      </c>
      <c r="N14019" t="s">
        <v>34</v>
      </c>
    </row>
    <row r="14020" spans="1:14" ht="14.25" customHeight="1" x14ac:dyDescent="0.3">
      <c r="A14020" t="s">
        <v>13874</v>
      </c>
      <c r="B14020" t="s">
        <v>19</v>
      </c>
      <c r="C14020" t="s">
        <v>36</v>
      </c>
      <c r="D14020">
        <v>1236.6199999999999</v>
      </c>
      <c r="E14020">
        <v>0.12</v>
      </c>
      <c r="F14020">
        <f t="shared" si="438"/>
        <v>148.39439999999999</v>
      </c>
      <c r="G14020">
        <f t="shared" si="439"/>
        <v>1088.2256</v>
      </c>
      <c r="H14020">
        <v>1</v>
      </c>
      <c r="I14020" s="17">
        <v>44929</v>
      </c>
      <c r="J14020" s="17">
        <v>44933</v>
      </c>
      <c r="K14020" t="s">
        <v>31</v>
      </c>
      <c r="L14020" t="s">
        <v>16</v>
      </c>
      <c r="M14020">
        <v>361.37</v>
      </c>
      <c r="N14020" t="s">
        <v>39</v>
      </c>
    </row>
    <row r="14021" spans="1:14" ht="14.25" customHeight="1" x14ac:dyDescent="0.3">
      <c r="A14021" t="s">
        <v>3929</v>
      </c>
      <c r="B14021" t="s">
        <v>13</v>
      </c>
      <c r="C14021" t="s">
        <v>14</v>
      </c>
      <c r="D14021">
        <v>1238.03</v>
      </c>
      <c r="E14021">
        <v>0.37</v>
      </c>
      <c r="F14021">
        <f t="shared" si="438"/>
        <v>458.0711</v>
      </c>
      <c r="G14021">
        <f t="shared" si="439"/>
        <v>779.95889999999997</v>
      </c>
      <c r="H14021">
        <v>1</v>
      </c>
      <c r="I14021" s="17">
        <v>45072</v>
      </c>
      <c r="J14021" s="17">
        <v>45076</v>
      </c>
      <c r="K14021" t="s">
        <v>31</v>
      </c>
      <c r="L14021" t="s">
        <v>22</v>
      </c>
      <c r="M14021">
        <v>104.25</v>
      </c>
      <c r="N14021" t="s">
        <v>17</v>
      </c>
    </row>
    <row r="14022" spans="1:14" ht="14.25" customHeight="1" x14ac:dyDescent="0.3">
      <c r="A14022" t="s">
        <v>4001</v>
      </c>
      <c r="B14022" t="s">
        <v>41</v>
      </c>
      <c r="C14022" t="s">
        <v>20</v>
      </c>
      <c r="D14022">
        <v>1238.24</v>
      </c>
      <c r="E14022">
        <v>0</v>
      </c>
      <c r="F14022">
        <f t="shared" si="438"/>
        <v>0</v>
      </c>
      <c r="G14022">
        <f t="shared" si="439"/>
        <v>1238.24</v>
      </c>
      <c r="H14022">
        <v>1</v>
      </c>
      <c r="I14022" s="17">
        <v>45134</v>
      </c>
      <c r="J14022" s="17">
        <v>45139</v>
      </c>
      <c r="K14022" t="s">
        <v>31</v>
      </c>
      <c r="L14022" t="s">
        <v>22</v>
      </c>
      <c r="M14022">
        <v>364.38</v>
      </c>
      <c r="N14022" t="s">
        <v>28</v>
      </c>
    </row>
    <row r="14023" spans="1:14" ht="14.25" customHeight="1" x14ac:dyDescent="0.3">
      <c r="A14023" t="s">
        <v>3768</v>
      </c>
      <c r="B14023" t="s">
        <v>41</v>
      </c>
      <c r="C14023" t="s">
        <v>33</v>
      </c>
      <c r="D14023">
        <v>1238.26</v>
      </c>
      <c r="E14023">
        <v>0.17</v>
      </c>
      <c r="F14023">
        <f t="shared" si="438"/>
        <v>210.50420000000003</v>
      </c>
      <c r="G14023">
        <f t="shared" si="439"/>
        <v>1027.7557999999999</v>
      </c>
      <c r="H14023">
        <v>1</v>
      </c>
      <c r="I14023" s="17">
        <v>45285</v>
      </c>
      <c r="J14023" s="17">
        <v>45289</v>
      </c>
      <c r="K14023" t="s">
        <v>21</v>
      </c>
      <c r="L14023" t="s">
        <v>22</v>
      </c>
      <c r="M14023">
        <v>70.19</v>
      </c>
      <c r="N14023" t="s">
        <v>48</v>
      </c>
    </row>
    <row r="14024" spans="1:14" ht="14.25" customHeight="1" x14ac:dyDescent="0.3">
      <c r="A14024" t="s">
        <v>10213</v>
      </c>
      <c r="B14024" t="s">
        <v>41</v>
      </c>
      <c r="C14024" t="s">
        <v>36</v>
      </c>
      <c r="D14024">
        <v>1240.27</v>
      </c>
      <c r="E14024">
        <v>0.45</v>
      </c>
      <c r="F14024">
        <f t="shared" si="438"/>
        <v>558.12149999999997</v>
      </c>
      <c r="G14024">
        <f t="shared" si="439"/>
        <v>682.14850000000001</v>
      </c>
      <c r="H14024">
        <v>1</v>
      </c>
      <c r="I14024" s="17">
        <v>45426</v>
      </c>
      <c r="J14024" s="17">
        <v>45431</v>
      </c>
      <c r="K14024" t="s">
        <v>31</v>
      </c>
      <c r="L14024" t="s">
        <v>22</v>
      </c>
      <c r="M14024">
        <v>223.09</v>
      </c>
      <c r="N14024" t="s">
        <v>23</v>
      </c>
    </row>
    <row r="14025" spans="1:14" ht="14.25" customHeight="1" x14ac:dyDescent="0.3">
      <c r="A14025" t="s">
        <v>5707</v>
      </c>
      <c r="B14025" t="s">
        <v>19</v>
      </c>
      <c r="C14025" t="s">
        <v>14</v>
      </c>
      <c r="D14025">
        <v>1241.33</v>
      </c>
      <c r="E14025">
        <v>0.15</v>
      </c>
      <c r="F14025">
        <f t="shared" si="438"/>
        <v>186.19949999999997</v>
      </c>
      <c r="G14025">
        <f t="shared" si="439"/>
        <v>1055.1305</v>
      </c>
      <c r="H14025">
        <v>1</v>
      </c>
      <c r="I14025" s="17">
        <v>45117</v>
      </c>
      <c r="J14025" s="17">
        <v>45123</v>
      </c>
      <c r="K14025" t="s">
        <v>21</v>
      </c>
      <c r="L14025" t="s">
        <v>27</v>
      </c>
      <c r="M14025">
        <v>338.42</v>
      </c>
      <c r="N14025" t="s">
        <v>48</v>
      </c>
    </row>
    <row r="14026" spans="1:14" ht="14.25" customHeight="1" x14ac:dyDescent="0.3">
      <c r="A14026" t="s">
        <v>8951</v>
      </c>
      <c r="B14026" t="s">
        <v>19</v>
      </c>
      <c r="C14026" t="s">
        <v>26</v>
      </c>
      <c r="D14026">
        <v>1245.17</v>
      </c>
      <c r="E14026">
        <v>0.17</v>
      </c>
      <c r="F14026">
        <f t="shared" si="438"/>
        <v>211.67890000000003</v>
      </c>
      <c r="G14026">
        <f t="shared" si="439"/>
        <v>1033.4911</v>
      </c>
      <c r="H14026">
        <v>1</v>
      </c>
      <c r="I14026" s="17">
        <v>45116</v>
      </c>
      <c r="J14026" s="17">
        <v>45117</v>
      </c>
      <c r="K14026" t="s">
        <v>31</v>
      </c>
      <c r="L14026" t="s">
        <v>27</v>
      </c>
      <c r="M14026">
        <v>163.68</v>
      </c>
      <c r="N14026" t="s">
        <v>48</v>
      </c>
    </row>
    <row r="14027" spans="1:14" ht="14.25" customHeight="1" x14ac:dyDescent="0.3">
      <c r="A14027" t="s">
        <v>14110</v>
      </c>
      <c r="B14027" t="s">
        <v>13</v>
      </c>
      <c r="C14027" t="s">
        <v>26</v>
      </c>
      <c r="D14027">
        <v>1245.56</v>
      </c>
      <c r="E14027">
        <v>0.03</v>
      </c>
      <c r="F14027">
        <f t="shared" si="438"/>
        <v>37.366799999999998</v>
      </c>
      <c r="G14027">
        <f t="shared" si="439"/>
        <v>1208.1931999999999</v>
      </c>
      <c r="H14027">
        <v>1</v>
      </c>
      <c r="I14027" s="17">
        <v>45460</v>
      </c>
      <c r="J14027" s="17">
        <v>45463</v>
      </c>
      <c r="K14027" t="s">
        <v>31</v>
      </c>
      <c r="L14027" t="s">
        <v>16</v>
      </c>
      <c r="M14027">
        <v>311.5</v>
      </c>
      <c r="N14027" t="s">
        <v>39</v>
      </c>
    </row>
    <row r="14028" spans="1:14" ht="14.25" customHeight="1" x14ac:dyDescent="0.3">
      <c r="A14028" t="s">
        <v>13249</v>
      </c>
      <c r="B14028" t="s">
        <v>19</v>
      </c>
      <c r="C14028" t="s">
        <v>36</v>
      </c>
      <c r="D14028">
        <v>1255.5899999999999</v>
      </c>
      <c r="E14028">
        <v>0.18</v>
      </c>
      <c r="F14028">
        <f t="shared" si="438"/>
        <v>226.00619999999998</v>
      </c>
      <c r="G14028">
        <f t="shared" si="439"/>
        <v>1029.5837999999999</v>
      </c>
      <c r="H14028">
        <v>1</v>
      </c>
      <c r="I14028" s="17">
        <v>45465</v>
      </c>
      <c r="J14028" s="17">
        <v>45467</v>
      </c>
      <c r="K14028" t="s">
        <v>21</v>
      </c>
      <c r="L14028" t="s">
        <v>16</v>
      </c>
      <c r="M14028">
        <v>73.14</v>
      </c>
      <c r="N14028" t="s">
        <v>39</v>
      </c>
    </row>
    <row r="14029" spans="1:14" ht="14.25" customHeight="1" x14ac:dyDescent="0.3">
      <c r="A14029" t="s">
        <v>10256</v>
      </c>
      <c r="B14029" t="s">
        <v>25</v>
      </c>
      <c r="C14029" t="s">
        <v>14</v>
      </c>
      <c r="D14029">
        <v>1259.01</v>
      </c>
      <c r="E14029">
        <v>0.06</v>
      </c>
      <c r="F14029">
        <f t="shared" si="438"/>
        <v>75.540599999999998</v>
      </c>
      <c r="G14029">
        <f t="shared" si="439"/>
        <v>1183.4694</v>
      </c>
      <c r="H14029">
        <v>1</v>
      </c>
      <c r="I14029" s="17">
        <v>45367</v>
      </c>
      <c r="J14029" s="17">
        <v>45373</v>
      </c>
      <c r="K14029" t="s">
        <v>21</v>
      </c>
      <c r="L14029" t="s">
        <v>22</v>
      </c>
      <c r="M14029">
        <v>196.03</v>
      </c>
      <c r="N14029" t="s">
        <v>39</v>
      </c>
    </row>
    <row r="14030" spans="1:14" ht="14.25" customHeight="1" x14ac:dyDescent="0.3">
      <c r="A14030" t="s">
        <v>11356</v>
      </c>
      <c r="B14030" t="s">
        <v>25</v>
      </c>
      <c r="C14030" t="s">
        <v>26</v>
      </c>
      <c r="D14030">
        <v>1259.83</v>
      </c>
      <c r="E14030">
        <v>0.19</v>
      </c>
      <c r="F14030">
        <f t="shared" si="438"/>
        <v>239.36769999999999</v>
      </c>
      <c r="G14030">
        <f t="shared" si="439"/>
        <v>1020.4622999999999</v>
      </c>
      <c r="H14030">
        <v>1</v>
      </c>
      <c r="I14030" s="17">
        <v>45530</v>
      </c>
      <c r="J14030" s="17">
        <v>45537</v>
      </c>
      <c r="K14030" t="s">
        <v>31</v>
      </c>
      <c r="L14030" t="s">
        <v>16</v>
      </c>
      <c r="M14030">
        <v>135.33000000000001</v>
      </c>
      <c r="N14030" t="s">
        <v>28</v>
      </c>
    </row>
    <row r="14031" spans="1:14" ht="14.25" customHeight="1" x14ac:dyDescent="0.3">
      <c r="A14031" t="s">
        <v>7597</v>
      </c>
      <c r="B14031" t="s">
        <v>25</v>
      </c>
      <c r="C14031" t="s">
        <v>33</v>
      </c>
      <c r="D14031">
        <v>1260.28</v>
      </c>
      <c r="E14031">
        <v>0.28999999999999998</v>
      </c>
      <c r="F14031">
        <f t="shared" si="438"/>
        <v>365.48119999999994</v>
      </c>
      <c r="G14031">
        <f t="shared" si="439"/>
        <v>894.79880000000003</v>
      </c>
      <c r="H14031">
        <v>1</v>
      </c>
      <c r="I14031" s="17">
        <v>45557</v>
      </c>
      <c r="J14031" s="17">
        <v>45560</v>
      </c>
      <c r="K14031" t="s">
        <v>21</v>
      </c>
      <c r="L14031" t="s">
        <v>16</v>
      </c>
      <c r="M14031">
        <v>291.48</v>
      </c>
      <c r="N14031" t="s">
        <v>48</v>
      </c>
    </row>
    <row r="14032" spans="1:14" ht="14.25" customHeight="1" x14ac:dyDescent="0.3">
      <c r="A14032" t="s">
        <v>230</v>
      </c>
      <c r="B14032" t="s">
        <v>19</v>
      </c>
      <c r="C14032" t="s">
        <v>26</v>
      </c>
      <c r="D14032">
        <v>1266.33</v>
      </c>
      <c r="E14032">
        <v>0.05</v>
      </c>
      <c r="F14032">
        <f t="shared" si="438"/>
        <v>63.316499999999998</v>
      </c>
      <c r="G14032">
        <f t="shared" si="439"/>
        <v>1203.0135</v>
      </c>
      <c r="H14032">
        <v>1</v>
      </c>
      <c r="I14032" s="17">
        <v>45123</v>
      </c>
      <c r="J14032" s="17">
        <v>45127</v>
      </c>
      <c r="K14032" t="s">
        <v>31</v>
      </c>
      <c r="L14032" t="s">
        <v>22</v>
      </c>
      <c r="M14032">
        <v>350.09</v>
      </c>
      <c r="N14032" t="s">
        <v>48</v>
      </c>
    </row>
    <row r="14033" spans="1:14" ht="14.25" customHeight="1" x14ac:dyDescent="0.3">
      <c r="A14033" t="s">
        <v>5797</v>
      </c>
      <c r="B14033" t="s">
        <v>19</v>
      </c>
      <c r="C14033" t="s">
        <v>20</v>
      </c>
      <c r="D14033">
        <v>1270.24</v>
      </c>
      <c r="E14033">
        <v>0.2</v>
      </c>
      <c r="F14033">
        <f t="shared" si="438"/>
        <v>254.048</v>
      </c>
      <c r="G14033">
        <f t="shared" si="439"/>
        <v>1016.192</v>
      </c>
      <c r="H14033">
        <v>1</v>
      </c>
      <c r="I14033" s="17">
        <v>45128</v>
      </c>
      <c r="J14033" s="17">
        <v>45132</v>
      </c>
      <c r="K14033" t="s">
        <v>31</v>
      </c>
      <c r="L14033" t="s">
        <v>27</v>
      </c>
      <c r="M14033">
        <v>354.77</v>
      </c>
      <c r="N14033" t="s">
        <v>17</v>
      </c>
    </row>
    <row r="14034" spans="1:14" ht="14.25" customHeight="1" x14ac:dyDescent="0.3">
      <c r="A14034" t="s">
        <v>5802</v>
      </c>
      <c r="B14034" t="s">
        <v>41</v>
      </c>
      <c r="C14034" t="s">
        <v>33</v>
      </c>
      <c r="D14034">
        <v>1275.18</v>
      </c>
      <c r="E14034">
        <v>0.22</v>
      </c>
      <c r="F14034">
        <f t="shared" si="438"/>
        <v>280.53960000000001</v>
      </c>
      <c r="G14034">
        <f t="shared" si="439"/>
        <v>994.6404</v>
      </c>
      <c r="H14034">
        <v>1</v>
      </c>
      <c r="I14034" s="17">
        <v>45041</v>
      </c>
      <c r="J14034" s="17">
        <v>45043</v>
      </c>
      <c r="K14034" t="s">
        <v>21</v>
      </c>
      <c r="L14034" t="s">
        <v>22</v>
      </c>
      <c r="M14034">
        <v>123.52</v>
      </c>
      <c r="N14034" t="s">
        <v>34</v>
      </c>
    </row>
    <row r="14035" spans="1:14" ht="14.25" customHeight="1" x14ac:dyDescent="0.3">
      <c r="A14035" t="s">
        <v>13039</v>
      </c>
      <c r="B14035" t="s">
        <v>13</v>
      </c>
      <c r="C14035" t="s">
        <v>26</v>
      </c>
      <c r="D14035">
        <v>1276.69</v>
      </c>
      <c r="E14035">
        <v>0.37</v>
      </c>
      <c r="F14035">
        <f t="shared" si="438"/>
        <v>472.37530000000004</v>
      </c>
      <c r="G14035">
        <f t="shared" si="439"/>
        <v>804.31470000000002</v>
      </c>
      <c r="H14035">
        <v>1</v>
      </c>
      <c r="I14035" s="17">
        <v>45163</v>
      </c>
      <c r="J14035" s="17">
        <v>45166</v>
      </c>
      <c r="K14035" t="s">
        <v>31</v>
      </c>
      <c r="L14035" t="s">
        <v>27</v>
      </c>
      <c r="M14035">
        <v>287.57</v>
      </c>
      <c r="N14035" t="s">
        <v>17</v>
      </c>
    </row>
    <row r="14036" spans="1:14" ht="14.25" customHeight="1" x14ac:dyDescent="0.3">
      <c r="A14036" t="s">
        <v>12524</v>
      </c>
      <c r="B14036" t="s">
        <v>25</v>
      </c>
      <c r="C14036" t="s">
        <v>14</v>
      </c>
      <c r="D14036">
        <v>1277.6099999999999</v>
      </c>
      <c r="E14036">
        <v>0.3</v>
      </c>
      <c r="F14036">
        <f t="shared" si="438"/>
        <v>383.28299999999996</v>
      </c>
      <c r="G14036">
        <f t="shared" si="439"/>
        <v>894.327</v>
      </c>
      <c r="H14036">
        <v>1</v>
      </c>
      <c r="I14036" s="17">
        <v>45403</v>
      </c>
      <c r="J14036" s="17">
        <v>45409</v>
      </c>
      <c r="K14036" t="s">
        <v>15</v>
      </c>
      <c r="L14036" t="s">
        <v>16</v>
      </c>
      <c r="M14036">
        <v>100.67</v>
      </c>
      <c r="N14036" t="s">
        <v>34</v>
      </c>
    </row>
    <row r="14037" spans="1:14" ht="14.25" customHeight="1" x14ac:dyDescent="0.3">
      <c r="A14037" t="s">
        <v>5416</v>
      </c>
      <c r="B14037" t="s">
        <v>19</v>
      </c>
      <c r="C14037" t="s">
        <v>33</v>
      </c>
      <c r="D14037">
        <v>1280.76</v>
      </c>
      <c r="E14037">
        <v>0.42</v>
      </c>
      <c r="F14037">
        <f t="shared" si="438"/>
        <v>537.91919999999993</v>
      </c>
      <c r="G14037">
        <f t="shared" si="439"/>
        <v>742.84080000000006</v>
      </c>
      <c r="H14037">
        <v>1</v>
      </c>
      <c r="I14037" s="17">
        <v>45065</v>
      </c>
      <c r="J14037" s="17">
        <v>45069</v>
      </c>
      <c r="K14037" t="s">
        <v>15</v>
      </c>
      <c r="L14037" t="s">
        <v>27</v>
      </c>
      <c r="M14037">
        <v>101</v>
      </c>
      <c r="N14037" t="s">
        <v>23</v>
      </c>
    </row>
    <row r="14038" spans="1:14" ht="14.25" customHeight="1" x14ac:dyDescent="0.3">
      <c r="A14038" t="s">
        <v>10726</v>
      </c>
      <c r="B14038" t="s">
        <v>13</v>
      </c>
      <c r="C14038" t="s">
        <v>36</v>
      </c>
      <c r="D14038">
        <v>1282.73</v>
      </c>
      <c r="E14038">
        <v>0.46</v>
      </c>
      <c r="F14038">
        <f t="shared" si="438"/>
        <v>590.05580000000009</v>
      </c>
      <c r="G14038">
        <f t="shared" si="439"/>
        <v>692.67419999999993</v>
      </c>
      <c r="H14038">
        <v>1</v>
      </c>
      <c r="I14038" s="17">
        <v>45323</v>
      </c>
      <c r="J14038" s="17">
        <v>45324</v>
      </c>
      <c r="K14038" t="s">
        <v>15</v>
      </c>
      <c r="L14038" t="s">
        <v>16</v>
      </c>
      <c r="M14038">
        <v>99.68</v>
      </c>
      <c r="N14038" t="s">
        <v>34</v>
      </c>
    </row>
    <row r="14039" spans="1:14" ht="14.25" customHeight="1" x14ac:dyDescent="0.3">
      <c r="A14039" t="s">
        <v>15045</v>
      </c>
      <c r="B14039" t="s">
        <v>19</v>
      </c>
      <c r="C14039" t="s">
        <v>20</v>
      </c>
      <c r="D14039">
        <v>1284.1500000000001</v>
      </c>
      <c r="E14039">
        <v>0.14000000000000001</v>
      </c>
      <c r="F14039">
        <f t="shared" si="438"/>
        <v>179.78100000000003</v>
      </c>
      <c r="G14039">
        <f t="shared" si="439"/>
        <v>1104.3690000000001</v>
      </c>
      <c r="H14039">
        <v>1</v>
      </c>
      <c r="I14039" s="17">
        <v>45218</v>
      </c>
      <c r="J14039" s="17">
        <v>45223</v>
      </c>
      <c r="K14039" t="s">
        <v>15</v>
      </c>
      <c r="L14039" t="s">
        <v>16</v>
      </c>
      <c r="M14039">
        <v>90.17</v>
      </c>
      <c r="N14039" t="s">
        <v>48</v>
      </c>
    </row>
    <row r="14040" spans="1:14" ht="14.25" customHeight="1" x14ac:dyDescent="0.3">
      <c r="A14040" t="s">
        <v>2395</v>
      </c>
      <c r="B14040" t="s">
        <v>13</v>
      </c>
      <c r="C14040" t="s">
        <v>20</v>
      </c>
      <c r="D14040">
        <v>1285.23</v>
      </c>
      <c r="E14040">
        <v>0.02</v>
      </c>
      <c r="F14040">
        <f t="shared" si="438"/>
        <v>25.704599999999999</v>
      </c>
      <c r="G14040">
        <f t="shared" si="439"/>
        <v>1259.5254</v>
      </c>
      <c r="H14040">
        <v>1</v>
      </c>
      <c r="I14040" s="17">
        <v>45324</v>
      </c>
      <c r="J14040" s="17">
        <v>45327</v>
      </c>
      <c r="K14040" t="s">
        <v>31</v>
      </c>
      <c r="L14040" t="s">
        <v>27</v>
      </c>
      <c r="M14040">
        <v>343.87</v>
      </c>
      <c r="N14040" t="s">
        <v>23</v>
      </c>
    </row>
    <row r="14041" spans="1:14" ht="14.25" customHeight="1" x14ac:dyDescent="0.3">
      <c r="A14041" t="s">
        <v>1907</v>
      </c>
      <c r="B14041" t="s">
        <v>41</v>
      </c>
      <c r="C14041" t="s">
        <v>14</v>
      </c>
      <c r="D14041">
        <v>1285.29</v>
      </c>
      <c r="E14041">
        <v>0.33</v>
      </c>
      <c r="F14041">
        <f t="shared" si="438"/>
        <v>424.14570000000003</v>
      </c>
      <c r="G14041">
        <f t="shared" si="439"/>
        <v>861.14429999999993</v>
      </c>
      <c r="H14041">
        <v>1</v>
      </c>
      <c r="I14041" s="17">
        <v>45413</v>
      </c>
      <c r="J14041" s="17">
        <v>45420</v>
      </c>
      <c r="K14041" t="s">
        <v>15</v>
      </c>
      <c r="L14041" t="s">
        <v>16</v>
      </c>
      <c r="M14041">
        <v>231.18</v>
      </c>
      <c r="N14041" t="s">
        <v>34</v>
      </c>
    </row>
    <row r="14042" spans="1:14" ht="14.25" customHeight="1" x14ac:dyDescent="0.3">
      <c r="A14042" t="s">
        <v>197</v>
      </c>
      <c r="B14042" t="s">
        <v>41</v>
      </c>
      <c r="C14042" t="s">
        <v>20</v>
      </c>
      <c r="D14042">
        <v>1285.57</v>
      </c>
      <c r="E14042">
        <v>0.3</v>
      </c>
      <c r="F14042">
        <f t="shared" si="438"/>
        <v>385.67099999999999</v>
      </c>
      <c r="G14042">
        <f t="shared" si="439"/>
        <v>899.89899999999989</v>
      </c>
      <c r="H14042">
        <v>1</v>
      </c>
      <c r="I14042" s="17">
        <v>45508</v>
      </c>
      <c r="J14042" s="17">
        <v>45509</v>
      </c>
      <c r="K14042" t="s">
        <v>31</v>
      </c>
      <c r="L14042" t="s">
        <v>27</v>
      </c>
      <c r="M14042">
        <v>330.45</v>
      </c>
      <c r="N14042" t="s">
        <v>48</v>
      </c>
    </row>
    <row r="14043" spans="1:14" ht="14.25" customHeight="1" x14ac:dyDescent="0.3">
      <c r="A14043" t="s">
        <v>11182</v>
      </c>
      <c r="B14043" t="s">
        <v>13</v>
      </c>
      <c r="C14043" t="s">
        <v>20</v>
      </c>
      <c r="D14043">
        <v>1290.5999999999999</v>
      </c>
      <c r="E14043">
        <v>7.0000000000000007E-2</v>
      </c>
      <c r="F14043">
        <f t="shared" si="438"/>
        <v>90.341999999999999</v>
      </c>
      <c r="G14043">
        <f t="shared" si="439"/>
        <v>1200.2579999999998</v>
      </c>
      <c r="H14043">
        <v>1</v>
      </c>
      <c r="I14043" s="17">
        <v>45007</v>
      </c>
      <c r="J14043" s="17">
        <v>45013</v>
      </c>
      <c r="K14043" t="s">
        <v>15</v>
      </c>
      <c r="L14043" t="s">
        <v>27</v>
      </c>
      <c r="M14043">
        <v>295.76</v>
      </c>
      <c r="N14043" t="s">
        <v>39</v>
      </c>
    </row>
    <row r="14044" spans="1:14" ht="14.25" customHeight="1" x14ac:dyDescent="0.3">
      <c r="A14044" t="s">
        <v>13009</v>
      </c>
      <c r="B14044" t="s">
        <v>13</v>
      </c>
      <c r="C14044" t="s">
        <v>14</v>
      </c>
      <c r="D14044">
        <v>1293.47</v>
      </c>
      <c r="E14044">
        <v>0.06</v>
      </c>
      <c r="F14044">
        <f t="shared" si="438"/>
        <v>77.608199999999997</v>
      </c>
      <c r="G14044">
        <f t="shared" si="439"/>
        <v>1215.8618000000001</v>
      </c>
      <c r="H14044">
        <v>1</v>
      </c>
      <c r="I14044" s="17">
        <v>45417</v>
      </c>
      <c r="J14044" s="17">
        <v>45418</v>
      </c>
      <c r="K14044" t="s">
        <v>21</v>
      </c>
      <c r="L14044" t="s">
        <v>27</v>
      </c>
      <c r="M14044">
        <v>205.96</v>
      </c>
      <c r="N14044" t="s">
        <v>34</v>
      </c>
    </row>
    <row r="14045" spans="1:14" ht="14.25" customHeight="1" x14ac:dyDescent="0.3">
      <c r="A14045" t="s">
        <v>6294</v>
      </c>
      <c r="B14045" t="s">
        <v>13</v>
      </c>
      <c r="C14045" t="s">
        <v>20</v>
      </c>
      <c r="D14045">
        <v>1293.8599999999999</v>
      </c>
      <c r="E14045">
        <v>0.48</v>
      </c>
      <c r="F14045">
        <f t="shared" si="438"/>
        <v>621.05279999999993</v>
      </c>
      <c r="G14045">
        <f t="shared" si="439"/>
        <v>672.80719999999997</v>
      </c>
      <c r="H14045">
        <v>1</v>
      </c>
      <c r="I14045" s="17">
        <v>45536</v>
      </c>
      <c r="J14045" s="17">
        <v>45539</v>
      </c>
      <c r="K14045" t="s">
        <v>15</v>
      </c>
      <c r="L14045" t="s">
        <v>16</v>
      </c>
      <c r="M14045">
        <v>163.6</v>
      </c>
      <c r="N14045" t="s">
        <v>34</v>
      </c>
    </row>
    <row r="14046" spans="1:14" ht="14.25" customHeight="1" x14ac:dyDescent="0.3">
      <c r="A14046" t="s">
        <v>7405</v>
      </c>
      <c r="B14046" t="s">
        <v>13</v>
      </c>
      <c r="C14046" t="s">
        <v>26</v>
      </c>
      <c r="D14046">
        <v>1295.77</v>
      </c>
      <c r="E14046">
        <v>0.09</v>
      </c>
      <c r="F14046">
        <f t="shared" si="438"/>
        <v>116.6193</v>
      </c>
      <c r="G14046">
        <f t="shared" si="439"/>
        <v>1179.1506999999999</v>
      </c>
      <c r="H14046">
        <v>1</v>
      </c>
      <c r="I14046" s="17">
        <v>45477</v>
      </c>
      <c r="J14046" s="17">
        <v>45480</v>
      </c>
      <c r="K14046" t="s">
        <v>21</v>
      </c>
      <c r="L14046" t="s">
        <v>22</v>
      </c>
      <c r="M14046">
        <v>70.900000000000006</v>
      </c>
      <c r="N14046" t="s">
        <v>17</v>
      </c>
    </row>
    <row r="14047" spans="1:14" ht="14.25" customHeight="1" x14ac:dyDescent="0.3">
      <c r="A14047" t="s">
        <v>2951</v>
      </c>
      <c r="B14047" t="s">
        <v>19</v>
      </c>
      <c r="C14047" t="s">
        <v>14</v>
      </c>
      <c r="D14047">
        <v>1299.25</v>
      </c>
      <c r="E14047">
        <v>0.42</v>
      </c>
      <c r="F14047">
        <f t="shared" si="438"/>
        <v>545.68499999999995</v>
      </c>
      <c r="G14047">
        <f t="shared" si="439"/>
        <v>753.56500000000005</v>
      </c>
      <c r="H14047">
        <v>1</v>
      </c>
      <c r="I14047" s="17">
        <v>45260</v>
      </c>
      <c r="J14047" s="17">
        <v>45267</v>
      </c>
      <c r="K14047" t="s">
        <v>21</v>
      </c>
      <c r="L14047" t="s">
        <v>16</v>
      </c>
      <c r="M14047">
        <v>250.23</v>
      </c>
      <c r="N14047" t="s">
        <v>39</v>
      </c>
    </row>
    <row r="14048" spans="1:14" ht="14.25" customHeight="1" x14ac:dyDescent="0.3">
      <c r="A14048" t="s">
        <v>7264</v>
      </c>
      <c r="B14048" t="s">
        <v>19</v>
      </c>
      <c r="C14048" t="s">
        <v>26</v>
      </c>
      <c r="D14048">
        <v>1300.44</v>
      </c>
      <c r="E14048">
        <v>0.48</v>
      </c>
      <c r="F14048">
        <f t="shared" si="438"/>
        <v>624.21119999999996</v>
      </c>
      <c r="G14048">
        <f t="shared" si="439"/>
        <v>676.22880000000009</v>
      </c>
      <c r="H14048">
        <v>1</v>
      </c>
      <c r="I14048" s="17">
        <v>45273</v>
      </c>
      <c r="J14048" s="17">
        <v>45274</v>
      </c>
      <c r="K14048" t="s">
        <v>15</v>
      </c>
      <c r="L14048" t="s">
        <v>22</v>
      </c>
      <c r="M14048">
        <v>275.38</v>
      </c>
      <c r="N14048" t="s">
        <v>28</v>
      </c>
    </row>
    <row r="14049" spans="1:14" ht="14.25" customHeight="1" x14ac:dyDescent="0.3">
      <c r="A14049" t="s">
        <v>3272</v>
      </c>
      <c r="B14049" t="s">
        <v>13</v>
      </c>
      <c r="C14049" t="s">
        <v>20</v>
      </c>
      <c r="D14049">
        <v>1300.78</v>
      </c>
      <c r="E14049">
        <v>0.15</v>
      </c>
      <c r="F14049">
        <f t="shared" si="438"/>
        <v>195.11699999999999</v>
      </c>
      <c r="G14049">
        <f t="shared" si="439"/>
        <v>1105.663</v>
      </c>
      <c r="H14049">
        <v>1</v>
      </c>
      <c r="I14049" s="17">
        <v>45107</v>
      </c>
      <c r="J14049" s="17">
        <v>45113</v>
      </c>
      <c r="K14049" t="s">
        <v>15</v>
      </c>
      <c r="L14049" t="s">
        <v>27</v>
      </c>
      <c r="M14049">
        <v>227.64</v>
      </c>
      <c r="N14049" t="s">
        <v>23</v>
      </c>
    </row>
    <row r="14050" spans="1:14" ht="14.25" customHeight="1" x14ac:dyDescent="0.3">
      <c r="A14050" t="s">
        <v>13636</v>
      </c>
      <c r="B14050" t="s">
        <v>19</v>
      </c>
      <c r="C14050" t="s">
        <v>36</v>
      </c>
      <c r="D14050">
        <v>1311.67</v>
      </c>
      <c r="E14050">
        <v>0.25</v>
      </c>
      <c r="F14050">
        <f t="shared" si="438"/>
        <v>327.91750000000002</v>
      </c>
      <c r="G14050">
        <f t="shared" si="439"/>
        <v>983.75250000000005</v>
      </c>
      <c r="H14050">
        <v>1</v>
      </c>
      <c r="I14050" s="17">
        <v>45166</v>
      </c>
      <c r="J14050" s="17">
        <v>45173</v>
      </c>
      <c r="K14050" t="s">
        <v>15</v>
      </c>
      <c r="L14050" t="s">
        <v>16</v>
      </c>
      <c r="M14050">
        <v>235.37</v>
      </c>
      <c r="N14050" t="s">
        <v>17</v>
      </c>
    </row>
    <row r="14051" spans="1:14" ht="14.25" customHeight="1" x14ac:dyDescent="0.3">
      <c r="A14051" t="s">
        <v>4767</v>
      </c>
      <c r="B14051" t="s">
        <v>25</v>
      </c>
      <c r="C14051" t="s">
        <v>36</v>
      </c>
      <c r="D14051">
        <v>1315.66</v>
      </c>
      <c r="E14051">
        <v>0.22</v>
      </c>
      <c r="F14051">
        <f t="shared" si="438"/>
        <v>289.4452</v>
      </c>
      <c r="G14051">
        <f t="shared" si="439"/>
        <v>1026.2148000000002</v>
      </c>
      <c r="H14051">
        <v>1</v>
      </c>
      <c r="I14051" s="17">
        <v>45345</v>
      </c>
      <c r="J14051" s="17">
        <v>45349</v>
      </c>
      <c r="K14051" t="s">
        <v>15</v>
      </c>
      <c r="L14051" t="s">
        <v>27</v>
      </c>
      <c r="M14051">
        <v>357.24</v>
      </c>
      <c r="N14051" t="s">
        <v>28</v>
      </c>
    </row>
    <row r="14052" spans="1:14" ht="14.25" customHeight="1" x14ac:dyDescent="0.3">
      <c r="A14052" t="s">
        <v>5675</v>
      </c>
      <c r="B14052" t="s">
        <v>41</v>
      </c>
      <c r="C14052" t="s">
        <v>14</v>
      </c>
      <c r="D14052">
        <v>1319.04</v>
      </c>
      <c r="E14052">
        <v>0.39</v>
      </c>
      <c r="F14052">
        <f t="shared" si="438"/>
        <v>514.42560000000003</v>
      </c>
      <c r="G14052">
        <f t="shared" si="439"/>
        <v>804.61439999999993</v>
      </c>
      <c r="H14052">
        <v>1</v>
      </c>
      <c r="I14052" s="17">
        <v>45102</v>
      </c>
      <c r="J14052" s="17">
        <v>45106</v>
      </c>
      <c r="K14052" t="s">
        <v>31</v>
      </c>
      <c r="L14052" t="s">
        <v>22</v>
      </c>
      <c r="M14052">
        <v>103.2</v>
      </c>
      <c r="N14052" t="s">
        <v>48</v>
      </c>
    </row>
    <row r="14053" spans="1:14" ht="14.25" customHeight="1" x14ac:dyDescent="0.3">
      <c r="A14053" t="s">
        <v>12441</v>
      </c>
      <c r="B14053" t="s">
        <v>13</v>
      </c>
      <c r="C14053" t="s">
        <v>26</v>
      </c>
      <c r="D14053">
        <v>1320.54</v>
      </c>
      <c r="E14053">
        <v>0.08</v>
      </c>
      <c r="F14053">
        <f t="shared" si="438"/>
        <v>105.64319999999999</v>
      </c>
      <c r="G14053">
        <f t="shared" si="439"/>
        <v>1214.8968</v>
      </c>
      <c r="H14053">
        <v>1</v>
      </c>
      <c r="I14053" s="17">
        <v>45526</v>
      </c>
      <c r="J14053" s="17">
        <v>45530</v>
      </c>
      <c r="K14053" t="s">
        <v>15</v>
      </c>
      <c r="L14053" t="s">
        <v>27</v>
      </c>
      <c r="M14053">
        <v>117.44</v>
      </c>
      <c r="N14053" t="s">
        <v>28</v>
      </c>
    </row>
    <row r="14054" spans="1:14" ht="14.25" customHeight="1" x14ac:dyDescent="0.3">
      <c r="A14054" t="s">
        <v>15366</v>
      </c>
      <c r="B14054" t="s">
        <v>25</v>
      </c>
      <c r="C14054" t="s">
        <v>33</v>
      </c>
      <c r="D14054">
        <v>1321.64</v>
      </c>
      <c r="E14054">
        <v>0.44</v>
      </c>
      <c r="F14054">
        <f t="shared" si="438"/>
        <v>581.52160000000003</v>
      </c>
      <c r="G14054">
        <f t="shared" si="439"/>
        <v>740.11840000000007</v>
      </c>
      <c r="H14054">
        <v>1</v>
      </c>
      <c r="I14054" s="17">
        <v>45243</v>
      </c>
      <c r="J14054" s="17">
        <v>45246</v>
      </c>
      <c r="K14054" t="s">
        <v>31</v>
      </c>
      <c r="L14054" t="s">
        <v>22</v>
      </c>
      <c r="M14054">
        <v>346.39</v>
      </c>
      <c r="N14054" t="s">
        <v>17</v>
      </c>
    </row>
    <row r="14055" spans="1:14" ht="14.25" customHeight="1" x14ac:dyDescent="0.3">
      <c r="A14055" t="s">
        <v>4463</v>
      </c>
      <c r="B14055" t="s">
        <v>13</v>
      </c>
      <c r="C14055" t="s">
        <v>36</v>
      </c>
      <c r="D14055">
        <v>1327.47</v>
      </c>
      <c r="E14055">
        <v>0.23</v>
      </c>
      <c r="F14055">
        <f t="shared" si="438"/>
        <v>305.31810000000002</v>
      </c>
      <c r="G14055">
        <f t="shared" si="439"/>
        <v>1022.1519000000001</v>
      </c>
      <c r="H14055">
        <v>1</v>
      </c>
      <c r="I14055" s="17">
        <v>45018</v>
      </c>
      <c r="J14055" s="17">
        <v>45024</v>
      </c>
      <c r="K14055" t="s">
        <v>31</v>
      </c>
      <c r="L14055" t="s">
        <v>27</v>
      </c>
      <c r="M14055">
        <v>347.78</v>
      </c>
      <c r="N14055" t="s">
        <v>28</v>
      </c>
    </row>
    <row r="14056" spans="1:14" ht="14.25" customHeight="1" x14ac:dyDescent="0.3">
      <c r="A14056" t="s">
        <v>9540</v>
      </c>
      <c r="B14056" t="s">
        <v>25</v>
      </c>
      <c r="C14056" t="s">
        <v>33</v>
      </c>
      <c r="D14056">
        <v>1332.85</v>
      </c>
      <c r="E14056">
        <v>0.06</v>
      </c>
      <c r="F14056">
        <f t="shared" si="438"/>
        <v>79.970999999999989</v>
      </c>
      <c r="G14056">
        <f t="shared" si="439"/>
        <v>1252.8789999999999</v>
      </c>
      <c r="H14056">
        <v>1</v>
      </c>
      <c r="I14056" s="17">
        <v>45265</v>
      </c>
      <c r="J14056" s="17">
        <v>45268</v>
      </c>
      <c r="K14056" t="s">
        <v>15</v>
      </c>
      <c r="L14056" t="s">
        <v>22</v>
      </c>
      <c r="M14056">
        <v>124.12</v>
      </c>
      <c r="N14056" t="s">
        <v>39</v>
      </c>
    </row>
    <row r="14057" spans="1:14" ht="14.25" customHeight="1" x14ac:dyDescent="0.3">
      <c r="A14057" t="s">
        <v>5259</v>
      </c>
      <c r="B14057" t="s">
        <v>25</v>
      </c>
      <c r="C14057" t="s">
        <v>14</v>
      </c>
      <c r="D14057">
        <v>1333.31</v>
      </c>
      <c r="E14057">
        <v>0.5</v>
      </c>
      <c r="F14057">
        <f t="shared" si="438"/>
        <v>666.65499999999997</v>
      </c>
      <c r="G14057">
        <f t="shared" si="439"/>
        <v>666.65499999999997</v>
      </c>
      <c r="H14057">
        <v>1</v>
      </c>
      <c r="I14057" s="17">
        <v>45388</v>
      </c>
      <c r="J14057" s="17">
        <v>45389</v>
      </c>
      <c r="K14057" t="s">
        <v>31</v>
      </c>
      <c r="L14057" t="s">
        <v>16</v>
      </c>
      <c r="M14057">
        <v>68.13</v>
      </c>
      <c r="N14057" t="s">
        <v>34</v>
      </c>
    </row>
    <row r="14058" spans="1:14" ht="14.25" customHeight="1" x14ac:dyDescent="0.3">
      <c r="A14058" t="s">
        <v>5044</v>
      </c>
      <c r="B14058" t="s">
        <v>19</v>
      </c>
      <c r="C14058" t="s">
        <v>33</v>
      </c>
      <c r="D14058">
        <v>1336.04</v>
      </c>
      <c r="E14058">
        <v>0.22</v>
      </c>
      <c r="F14058">
        <f t="shared" si="438"/>
        <v>293.92879999999997</v>
      </c>
      <c r="G14058">
        <f t="shared" si="439"/>
        <v>1042.1112000000001</v>
      </c>
      <c r="H14058">
        <v>1</v>
      </c>
      <c r="I14058" s="17">
        <v>45237</v>
      </c>
      <c r="J14058" s="17">
        <v>45243</v>
      </c>
      <c r="K14058" t="s">
        <v>21</v>
      </c>
      <c r="L14058" t="s">
        <v>22</v>
      </c>
      <c r="M14058">
        <v>257.38</v>
      </c>
      <c r="N14058" t="s">
        <v>48</v>
      </c>
    </row>
    <row r="14059" spans="1:14" ht="14.25" customHeight="1" x14ac:dyDescent="0.3">
      <c r="A14059" t="s">
        <v>10014</v>
      </c>
      <c r="B14059" t="s">
        <v>41</v>
      </c>
      <c r="C14059" t="s">
        <v>33</v>
      </c>
      <c r="D14059">
        <v>1337.17</v>
      </c>
      <c r="E14059">
        <v>0.37</v>
      </c>
      <c r="F14059">
        <f t="shared" si="438"/>
        <v>494.75290000000001</v>
      </c>
      <c r="G14059">
        <f t="shared" si="439"/>
        <v>842.41710000000012</v>
      </c>
      <c r="H14059">
        <v>1</v>
      </c>
      <c r="I14059" s="17">
        <v>45385</v>
      </c>
      <c r="J14059" s="17">
        <v>45392</v>
      </c>
      <c r="K14059" t="s">
        <v>21</v>
      </c>
      <c r="L14059" t="s">
        <v>16</v>
      </c>
      <c r="M14059">
        <v>389.64</v>
      </c>
      <c r="N14059" t="s">
        <v>48</v>
      </c>
    </row>
    <row r="14060" spans="1:14" ht="14.25" customHeight="1" x14ac:dyDescent="0.3">
      <c r="A14060" t="s">
        <v>452</v>
      </c>
      <c r="B14060" t="s">
        <v>41</v>
      </c>
      <c r="C14060" t="s">
        <v>36</v>
      </c>
      <c r="D14060">
        <v>1340.68</v>
      </c>
      <c r="E14060">
        <v>0.05</v>
      </c>
      <c r="F14060">
        <f t="shared" si="438"/>
        <v>67.034000000000006</v>
      </c>
      <c r="G14060">
        <f t="shared" si="439"/>
        <v>1273.646</v>
      </c>
      <c r="H14060">
        <v>1</v>
      </c>
      <c r="I14060" s="17">
        <v>45060</v>
      </c>
      <c r="J14060" s="17">
        <v>45061</v>
      </c>
      <c r="K14060" t="s">
        <v>21</v>
      </c>
      <c r="L14060" t="s">
        <v>22</v>
      </c>
      <c r="M14060">
        <v>256.22000000000003</v>
      </c>
      <c r="N14060" t="s">
        <v>34</v>
      </c>
    </row>
    <row r="14061" spans="1:14" ht="14.25" customHeight="1" x14ac:dyDescent="0.3">
      <c r="A14061" t="s">
        <v>2504</v>
      </c>
      <c r="B14061" t="s">
        <v>41</v>
      </c>
      <c r="C14061" t="s">
        <v>20</v>
      </c>
      <c r="D14061">
        <v>1345.5</v>
      </c>
      <c r="E14061">
        <v>0.41</v>
      </c>
      <c r="F14061">
        <f t="shared" si="438"/>
        <v>551.65499999999997</v>
      </c>
      <c r="G14061">
        <f t="shared" si="439"/>
        <v>793.84500000000003</v>
      </c>
      <c r="H14061">
        <v>1</v>
      </c>
      <c r="I14061" s="17">
        <v>45163</v>
      </c>
      <c r="J14061" s="17">
        <v>45169</v>
      </c>
      <c r="K14061" t="s">
        <v>31</v>
      </c>
      <c r="L14061" t="s">
        <v>22</v>
      </c>
      <c r="M14061">
        <v>222.14</v>
      </c>
      <c r="N14061" t="s">
        <v>28</v>
      </c>
    </row>
    <row r="14062" spans="1:14" ht="14.25" customHeight="1" x14ac:dyDescent="0.3">
      <c r="A14062" t="s">
        <v>1183</v>
      </c>
      <c r="B14062" t="s">
        <v>25</v>
      </c>
      <c r="C14062" t="s">
        <v>20</v>
      </c>
      <c r="D14062">
        <v>1346.68</v>
      </c>
      <c r="E14062">
        <v>0.38</v>
      </c>
      <c r="F14062">
        <f t="shared" si="438"/>
        <v>511.73840000000001</v>
      </c>
      <c r="G14062">
        <f t="shared" si="439"/>
        <v>834.94160000000011</v>
      </c>
      <c r="H14062">
        <v>1</v>
      </c>
      <c r="I14062" s="17">
        <v>45352</v>
      </c>
      <c r="J14062" s="17">
        <v>45355</v>
      </c>
      <c r="K14062" t="s">
        <v>21</v>
      </c>
      <c r="L14062" t="s">
        <v>16</v>
      </c>
      <c r="M14062">
        <v>107.39</v>
      </c>
      <c r="N14062" t="s">
        <v>39</v>
      </c>
    </row>
    <row r="14063" spans="1:14" ht="14.25" customHeight="1" x14ac:dyDescent="0.3">
      <c r="A14063" t="s">
        <v>508</v>
      </c>
      <c r="B14063" t="s">
        <v>19</v>
      </c>
      <c r="C14063" t="s">
        <v>33</v>
      </c>
      <c r="D14063">
        <v>1347.43</v>
      </c>
      <c r="E14063">
        <v>0</v>
      </c>
      <c r="F14063">
        <f t="shared" si="438"/>
        <v>0</v>
      </c>
      <c r="G14063">
        <f t="shared" si="439"/>
        <v>1347.43</v>
      </c>
      <c r="H14063">
        <v>1</v>
      </c>
      <c r="I14063" s="17">
        <v>45477</v>
      </c>
      <c r="J14063" s="17">
        <v>45484</v>
      </c>
      <c r="K14063" t="s">
        <v>31</v>
      </c>
      <c r="L14063" t="s">
        <v>16</v>
      </c>
      <c r="M14063">
        <v>191.82</v>
      </c>
      <c r="N14063" t="s">
        <v>23</v>
      </c>
    </row>
    <row r="14064" spans="1:14" ht="14.25" customHeight="1" x14ac:dyDescent="0.3">
      <c r="A14064" t="s">
        <v>5660</v>
      </c>
      <c r="B14064" t="s">
        <v>19</v>
      </c>
      <c r="C14064" t="s">
        <v>20</v>
      </c>
      <c r="D14064">
        <v>1349.46</v>
      </c>
      <c r="E14064">
        <v>0.33</v>
      </c>
      <c r="F14064">
        <f t="shared" si="438"/>
        <v>445.32180000000005</v>
      </c>
      <c r="G14064">
        <f t="shared" si="439"/>
        <v>904.13819999999998</v>
      </c>
      <c r="H14064">
        <v>1</v>
      </c>
      <c r="I14064" s="17">
        <v>45102</v>
      </c>
      <c r="J14064" s="17">
        <v>45106</v>
      </c>
      <c r="K14064" t="s">
        <v>31</v>
      </c>
      <c r="L14064" t="s">
        <v>27</v>
      </c>
      <c r="M14064">
        <v>129.51</v>
      </c>
      <c r="N14064" t="s">
        <v>28</v>
      </c>
    </row>
    <row r="14065" spans="1:14" ht="14.25" customHeight="1" x14ac:dyDescent="0.3">
      <c r="A14065" t="s">
        <v>5039</v>
      </c>
      <c r="B14065" t="s">
        <v>25</v>
      </c>
      <c r="C14065" t="s">
        <v>20</v>
      </c>
      <c r="D14065">
        <v>1356.55</v>
      </c>
      <c r="E14065">
        <v>0.2</v>
      </c>
      <c r="F14065">
        <f t="shared" si="438"/>
        <v>271.31</v>
      </c>
      <c r="G14065">
        <f t="shared" si="439"/>
        <v>1085.24</v>
      </c>
      <c r="H14065">
        <v>1</v>
      </c>
      <c r="I14065" s="17">
        <v>45151</v>
      </c>
      <c r="J14065" s="17">
        <v>45157</v>
      </c>
      <c r="K14065" t="s">
        <v>31</v>
      </c>
      <c r="L14065" t="s">
        <v>22</v>
      </c>
      <c r="M14065">
        <v>363.3</v>
      </c>
      <c r="N14065" t="s">
        <v>39</v>
      </c>
    </row>
    <row r="14066" spans="1:14" ht="14.25" customHeight="1" x14ac:dyDescent="0.3">
      <c r="A14066" t="s">
        <v>13435</v>
      </c>
      <c r="B14066" t="s">
        <v>13</v>
      </c>
      <c r="C14066" t="s">
        <v>14</v>
      </c>
      <c r="D14066">
        <v>1361.82</v>
      </c>
      <c r="E14066">
        <v>0.13</v>
      </c>
      <c r="F14066">
        <f t="shared" si="438"/>
        <v>177.03659999999999</v>
      </c>
      <c r="G14066">
        <f t="shared" si="439"/>
        <v>1184.7834</v>
      </c>
      <c r="H14066">
        <v>1</v>
      </c>
      <c r="I14066" s="17">
        <v>45424</v>
      </c>
      <c r="J14066" s="17">
        <v>45426</v>
      </c>
      <c r="K14066" t="s">
        <v>15</v>
      </c>
      <c r="L14066" t="s">
        <v>27</v>
      </c>
      <c r="M14066">
        <v>362.5</v>
      </c>
      <c r="N14066" t="s">
        <v>39</v>
      </c>
    </row>
    <row r="14067" spans="1:14" ht="14.25" customHeight="1" x14ac:dyDescent="0.3">
      <c r="A14067" t="s">
        <v>9285</v>
      </c>
      <c r="B14067" t="s">
        <v>25</v>
      </c>
      <c r="C14067" t="s">
        <v>14</v>
      </c>
      <c r="D14067">
        <v>1362.15</v>
      </c>
      <c r="E14067">
        <v>0.09</v>
      </c>
      <c r="F14067">
        <f t="shared" si="438"/>
        <v>122.59350000000001</v>
      </c>
      <c r="G14067">
        <f t="shared" si="439"/>
        <v>1239.5565000000001</v>
      </c>
      <c r="H14067">
        <v>1</v>
      </c>
      <c r="I14067" s="17">
        <v>45486</v>
      </c>
      <c r="J14067" s="17">
        <v>45489</v>
      </c>
      <c r="K14067" t="s">
        <v>15</v>
      </c>
      <c r="L14067" t="s">
        <v>16</v>
      </c>
      <c r="M14067">
        <v>238.65</v>
      </c>
      <c r="N14067" t="s">
        <v>34</v>
      </c>
    </row>
    <row r="14068" spans="1:14" ht="14.25" customHeight="1" x14ac:dyDescent="0.3">
      <c r="A14068" t="s">
        <v>2609</v>
      </c>
      <c r="B14068" t="s">
        <v>25</v>
      </c>
      <c r="C14068" t="s">
        <v>14</v>
      </c>
      <c r="D14068">
        <v>1363.27</v>
      </c>
      <c r="E14068">
        <v>0.37</v>
      </c>
      <c r="F14068">
        <f t="shared" si="438"/>
        <v>504.40989999999999</v>
      </c>
      <c r="G14068">
        <f t="shared" si="439"/>
        <v>858.86009999999999</v>
      </c>
      <c r="H14068">
        <v>1</v>
      </c>
      <c r="I14068" s="17">
        <v>44981</v>
      </c>
      <c r="J14068" s="17">
        <v>44983</v>
      </c>
      <c r="K14068" t="s">
        <v>31</v>
      </c>
      <c r="L14068" t="s">
        <v>22</v>
      </c>
      <c r="M14068">
        <v>137.69999999999999</v>
      </c>
      <c r="N14068" t="s">
        <v>23</v>
      </c>
    </row>
    <row r="14069" spans="1:14" ht="14.25" customHeight="1" x14ac:dyDescent="0.3">
      <c r="A14069" t="s">
        <v>9320</v>
      </c>
      <c r="B14069" t="s">
        <v>25</v>
      </c>
      <c r="C14069" t="s">
        <v>14</v>
      </c>
      <c r="D14069">
        <v>1363.36</v>
      </c>
      <c r="E14069">
        <v>0.26</v>
      </c>
      <c r="F14069">
        <f t="shared" si="438"/>
        <v>354.47359999999998</v>
      </c>
      <c r="G14069">
        <f t="shared" si="439"/>
        <v>1008.8863999999999</v>
      </c>
      <c r="H14069">
        <v>1</v>
      </c>
      <c r="I14069" s="17">
        <v>45331</v>
      </c>
      <c r="J14069" s="17">
        <v>45332</v>
      </c>
      <c r="K14069" t="s">
        <v>21</v>
      </c>
      <c r="L14069" t="s">
        <v>22</v>
      </c>
      <c r="M14069">
        <v>190.38</v>
      </c>
      <c r="N14069" t="s">
        <v>34</v>
      </c>
    </row>
    <row r="14070" spans="1:14" ht="14.25" customHeight="1" x14ac:dyDescent="0.3">
      <c r="A14070" t="s">
        <v>4114</v>
      </c>
      <c r="B14070" t="s">
        <v>41</v>
      </c>
      <c r="C14070" t="s">
        <v>26</v>
      </c>
      <c r="D14070">
        <v>1364.29</v>
      </c>
      <c r="E14070">
        <v>0.42</v>
      </c>
      <c r="F14070">
        <f t="shared" si="438"/>
        <v>573.0018</v>
      </c>
      <c r="G14070">
        <f t="shared" si="439"/>
        <v>791.28819999999996</v>
      </c>
      <c r="H14070">
        <v>1</v>
      </c>
      <c r="I14070" s="17">
        <v>45345</v>
      </c>
      <c r="J14070" s="17">
        <v>45349</v>
      </c>
      <c r="K14070" t="s">
        <v>21</v>
      </c>
      <c r="L14070" t="s">
        <v>22</v>
      </c>
      <c r="M14070">
        <v>299.3</v>
      </c>
      <c r="N14070" t="s">
        <v>39</v>
      </c>
    </row>
    <row r="14071" spans="1:14" ht="14.25" customHeight="1" x14ac:dyDescent="0.3">
      <c r="A14071" t="s">
        <v>13399</v>
      </c>
      <c r="B14071" t="s">
        <v>13</v>
      </c>
      <c r="C14071" t="s">
        <v>36</v>
      </c>
      <c r="D14071">
        <v>1364.84</v>
      </c>
      <c r="E14071">
        <v>0.36</v>
      </c>
      <c r="F14071">
        <f t="shared" si="438"/>
        <v>491.34239999999994</v>
      </c>
      <c r="G14071">
        <f t="shared" si="439"/>
        <v>873.49759999999992</v>
      </c>
      <c r="H14071">
        <v>1</v>
      </c>
      <c r="I14071" s="17">
        <v>45162</v>
      </c>
      <c r="J14071" s="17">
        <v>45167</v>
      </c>
      <c r="K14071" t="s">
        <v>21</v>
      </c>
      <c r="L14071" t="s">
        <v>27</v>
      </c>
      <c r="M14071">
        <v>374.6</v>
      </c>
      <c r="N14071" t="s">
        <v>34</v>
      </c>
    </row>
    <row r="14072" spans="1:14" ht="14.25" customHeight="1" x14ac:dyDescent="0.3">
      <c r="A14072" t="s">
        <v>1694</v>
      </c>
      <c r="B14072" t="s">
        <v>13</v>
      </c>
      <c r="C14072" t="s">
        <v>36</v>
      </c>
      <c r="D14072">
        <v>1370.04</v>
      </c>
      <c r="E14072">
        <v>0.4</v>
      </c>
      <c r="F14072">
        <f t="shared" si="438"/>
        <v>548.01599999999996</v>
      </c>
      <c r="G14072">
        <f t="shared" si="439"/>
        <v>822.024</v>
      </c>
      <c r="H14072">
        <v>1</v>
      </c>
      <c r="I14072" s="17">
        <v>45065</v>
      </c>
      <c r="J14072" s="17">
        <v>45069</v>
      </c>
      <c r="K14072" t="s">
        <v>31</v>
      </c>
      <c r="L14072" t="s">
        <v>16</v>
      </c>
      <c r="M14072">
        <v>301.92</v>
      </c>
      <c r="N14072" t="s">
        <v>39</v>
      </c>
    </row>
    <row r="14073" spans="1:14" ht="14.25" customHeight="1" x14ac:dyDescent="0.3">
      <c r="A14073" t="s">
        <v>10950</v>
      </c>
      <c r="B14073" t="s">
        <v>19</v>
      </c>
      <c r="C14073" t="s">
        <v>26</v>
      </c>
      <c r="D14073">
        <v>1370.35</v>
      </c>
      <c r="E14073">
        <v>0.27</v>
      </c>
      <c r="F14073">
        <f t="shared" si="438"/>
        <v>369.99450000000002</v>
      </c>
      <c r="G14073">
        <f t="shared" si="439"/>
        <v>1000.3554999999999</v>
      </c>
      <c r="H14073">
        <v>1</v>
      </c>
      <c r="I14073" s="17">
        <v>45099</v>
      </c>
      <c r="J14073" s="17">
        <v>45102</v>
      </c>
      <c r="K14073" t="s">
        <v>21</v>
      </c>
      <c r="L14073" t="s">
        <v>22</v>
      </c>
      <c r="M14073">
        <v>353.26</v>
      </c>
      <c r="N14073" t="s">
        <v>48</v>
      </c>
    </row>
    <row r="14074" spans="1:14" ht="14.25" customHeight="1" x14ac:dyDescent="0.3">
      <c r="A14074" t="s">
        <v>14261</v>
      </c>
      <c r="B14074" t="s">
        <v>19</v>
      </c>
      <c r="C14074" t="s">
        <v>20</v>
      </c>
      <c r="D14074">
        <v>1373.22</v>
      </c>
      <c r="E14074">
        <v>0.37</v>
      </c>
      <c r="F14074">
        <f t="shared" si="438"/>
        <v>508.09140000000002</v>
      </c>
      <c r="G14074">
        <f t="shared" si="439"/>
        <v>865.12860000000001</v>
      </c>
      <c r="H14074">
        <v>1</v>
      </c>
      <c r="I14074" s="17">
        <v>45556</v>
      </c>
      <c r="J14074" s="17">
        <v>45563</v>
      </c>
      <c r="K14074" t="s">
        <v>15</v>
      </c>
      <c r="L14074" t="s">
        <v>27</v>
      </c>
      <c r="M14074">
        <v>117.43</v>
      </c>
      <c r="N14074" t="s">
        <v>48</v>
      </c>
    </row>
    <row r="14075" spans="1:14" ht="14.25" customHeight="1" x14ac:dyDescent="0.3">
      <c r="A14075" t="s">
        <v>1847</v>
      </c>
      <c r="B14075" t="s">
        <v>19</v>
      </c>
      <c r="C14075" t="s">
        <v>20</v>
      </c>
      <c r="D14075">
        <v>1374.42</v>
      </c>
      <c r="E14075">
        <v>0.12</v>
      </c>
      <c r="F14075">
        <f t="shared" si="438"/>
        <v>164.93039999999999</v>
      </c>
      <c r="G14075">
        <f t="shared" si="439"/>
        <v>1209.4896000000001</v>
      </c>
      <c r="H14075">
        <v>1</v>
      </c>
      <c r="I14075" s="17">
        <v>45422</v>
      </c>
      <c r="J14075" s="17">
        <v>45429</v>
      </c>
      <c r="K14075" t="s">
        <v>31</v>
      </c>
      <c r="L14075" t="s">
        <v>27</v>
      </c>
      <c r="M14075">
        <v>303.66000000000003</v>
      </c>
      <c r="N14075" t="s">
        <v>48</v>
      </c>
    </row>
    <row r="14076" spans="1:14" ht="14.25" customHeight="1" x14ac:dyDescent="0.3">
      <c r="A14076" t="s">
        <v>11864</v>
      </c>
      <c r="B14076" t="s">
        <v>41</v>
      </c>
      <c r="C14076" t="s">
        <v>20</v>
      </c>
      <c r="D14076">
        <v>1380.91</v>
      </c>
      <c r="E14076">
        <v>0.2</v>
      </c>
      <c r="F14076">
        <f t="shared" si="438"/>
        <v>276.18200000000002</v>
      </c>
      <c r="G14076">
        <f t="shared" si="439"/>
        <v>1104.7280000000001</v>
      </c>
      <c r="H14076">
        <v>1</v>
      </c>
      <c r="I14076" s="17">
        <v>45251</v>
      </c>
      <c r="J14076" s="17">
        <v>45255</v>
      </c>
      <c r="K14076" t="s">
        <v>31</v>
      </c>
      <c r="L14076" t="s">
        <v>16</v>
      </c>
      <c r="M14076">
        <v>352.65</v>
      </c>
      <c r="N14076" t="s">
        <v>48</v>
      </c>
    </row>
    <row r="14077" spans="1:14" ht="14.25" customHeight="1" x14ac:dyDescent="0.3">
      <c r="A14077" t="s">
        <v>4242</v>
      </c>
      <c r="B14077" t="s">
        <v>41</v>
      </c>
      <c r="C14077" t="s">
        <v>33</v>
      </c>
      <c r="D14077">
        <v>1381.03</v>
      </c>
      <c r="E14077">
        <v>0.46</v>
      </c>
      <c r="F14077">
        <f t="shared" si="438"/>
        <v>635.27380000000005</v>
      </c>
      <c r="G14077">
        <f t="shared" si="439"/>
        <v>745.75619999999992</v>
      </c>
      <c r="H14077">
        <v>1</v>
      </c>
      <c r="I14077" s="17">
        <v>45293</v>
      </c>
      <c r="J14077" s="17">
        <v>45295</v>
      </c>
      <c r="K14077" t="s">
        <v>31</v>
      </c>
      <c r="L14077" t="s">
        <v>27</v>
      </c>
      <c r="M14077">
        <v>219.83</v>
      </c>
      <c r="N14077" t="s">
        <v>48</v>
      </c>
    </row>
    <row r="14078" spans="1:14" ht="14.25" customHeight="1" x14ac:dyDescent="0.3">
      <c r="A14078" t="s">
        <v>5866</v>
      </c>
      <c r="B14078" t="s">
        <v>25</v>
      </c>
      <c r="C14078" t="s">
        <v>33</v>
      </c>
      <c r="D14078">
        <v>1383.2</v>
      </c>
      <c r="E14078">
        <v>0.35</v>
      </c>
      <c r="F14078">
        <f t="shared" si="438"/>
        <v>484.12</v>
      </c>
      <c r="G14078">
        <f t="shared" si="439"/>
        <v>899.08</v>
      </c>
      <c r="H14078">
        <v>1</v>
      </c>
      <c r="I14078" s="17">
        <v>45544</v>
      </c>
      <c r="J14078" s="17">
        <v>45547</v>
      </c>
      <c r="K14078" t="s">
        <v>31</v>
      </c>
      <c r="L14078" t="s">
        <v>16</v>
      </c>
      <c r="M14078">
        <v>353.5</v>
      </c>
      <c r="N14078" t="s">
        <v>28</v>
      </c>
    </row>
    <row r="14079" spans="1:14" ht="14.25" customHeight="1" x14ac:dyDescent="0.3">
      <c r="A14079" t="s">
        <v>4383</v>
      </c>
      <c r="B14079" t="s">
        <v>19</v>
      </c>
      <c r="C14079" t="s">
        <v>36</v>
      </c>
      <c r="D14079">
        <v>1383.74</v>
      </c>
      <c r="E14079">
        <v>0.3</v>
      </c>
      <c r="F14079">
        <f t="shared" si="438"/>
        <v>415.12200000000001</v>
      </c>
      <c r="G14079">
        <f t="shared" si="439"/>
        <v>968.61799999999994</v>
      </c>
      <c r="H14079">
        <v>1</v>
      </c>
      <c r="I14079" s="17">
        <v>45387</v>
      </c>
      <c r="J14079" s="17">
        <v>45389</v>
      </c>
      <c r="K14079" t="s">
        <v>15</v>
      </c>
      <c r="L14079" t="s">
        <v>16</v>
      </c>
      <c r="M14079">
        <v>333.93</v>
      </c>
      <c r="N14079" t="s">
        <v>28</v>
      </c>
    </row>
    <row r="14080" spans="1:14" ht="14.25" customHeight="1" x14ac:dyDescent="0.3">
      <c r="A14080" t="s">
        <v>15130</v>
      </c>
      <c r="B14080" t="s">
        <v>19</v>
      </c>
      <c r="C14080" t="s">
        <v>20</v>
      </c>
      <c r="D14080">
        <v>1384.99</v>
      </c>
      <c r="E14080">
        <v>0.05</v>
      </c>
      <c r="F14080">
        <f t="shared" si="438"/>
        <v>69.249499999999998</v>
      </c>
      <c r="G14080">
        <f t="shared" si="439"/>
        <v>1315.7405000000001</v>
      </c>
      <c r="H14080">
        <v>1</v>
      </c>
      <c r="I14080" s="17">
        <v>45369</v>
      </c>
      <c r="J14080" s="17">
        <v>45376</v>
      </c>
      <c r="K14080" t="s">
        <v>31</v>
      </c>
      <c r="L14080" t="s">
        <v>16</v>
      </c>
      <c r="M14080">
        <v>339.34</v>
      </c>
      <c r="N14080" t="s">
        <v>17</v>
      </c>
    </row>
    <row r="14081" spans="1:14" ht="14.25" customHeight="1" x14ac:dyDescent="0.3">
      <c r="A14081" t="s">
        <v>2051</v>
      </c>
      <c r="B14081" t="s">
        <v>25</v>
      </c>
      <c r="C14081" t="s">
        <v>26</v>
      </c>
      <c r="D14081">
        <v>1387.49</v>
      </c>
      <c r="E14081">
        <v>0.08</v>
      </c>
      <c r="F14081">
        <f t="shared" si="438"/>
        <v>110.9992</v>
      </c>
      <c r="G14081">
        <f t="shared" si="439"/>
        <v>1276.4908</v>
      </c>
      <c r="H14081">
        <v>1</v>
      </c>
      <c r="I14081" s="17">
        <v>45224</v>
      </c>
      <c r="J14081" s="17">
        <v>45230</v>
      </c>
      <c r="K14081" t="s">
        <v>31</v>
      </c>
      <c r="L14081" t="s">
        <v>16</v>
      </c>
      <c r="M14081">
        <v>198.45</v>
      </c>
      <c r="N14081" t="s">
        <v>17</v>
      </c>
    </row>
    <row r="14082" spans="1:14" ht="14.25" customHeight="1" x14ac:dyDescent="0.3">
      <c r="A14082" t="s">
        <v>9478</v>
      </c>
      <c r="B14082" t="s">
        <v>25</v>
      </c>
      <c r="C14082" t="s">
        <v>14</v>
      </c>
      <c r="D14082">
        <v>1395.1</v>
      </c>
      <c r="E14082">
        <v>0.41</v>
      </c>
      <c r="F14082">
        <f t="shared" ref="F14082:F14145" si="440">D14082*E14082</f>
        <v>571.99099999999999</v>
      </c>
      <c r="G14082">
        <f t="shared" ref="G14082:G14145" si="441">D14082-F14082</f>
        <v>823.10899999999992</v>
      </c>
      <c r="H14082">
        <v>1</v>
      </c>
      <c r="I14082" s="17">
        <v>45507</v>
      </c>
      <c r="J14082" s="17">
        <v>45508</v>
      </c>
      <c r="K14082" t="s">
        <v>15</v>
      </c>
      <c r="L14082" t="s">
        <v>27</v>
      </c>
      <c r="M14082">
        <v>263.51</v>
      </c>
      <c r="N14082" t="s">
        <v>23</v>
      </c>
    </row>
    <row r="14083" spans="1:14" ht="14.25" customHeight="1" x14ac:dyDescent="0.3">
      <c r="A14083" t="s">
        <v>1377</v>
      </c>
      <c r="B14083" t="s">
        <v>13</v>
      </c>
      <c r="C14083" t="s">
        <v>20</v>
      </c>
      <c r="D14083">
        <v>1395.6</v>
      </c>
      <c r="E14083">
        <v>0.42</v>
      </c>
      <c r="F14083">
        <f t="shared" si="440"/>
        <v>586.15199999999993</v>
      </c>
      <c r="G14083">
        <f t="shared" si="441"/>
        <v>809.44799999999998</v>
      </c>
      <c r="H14083">
        <v>1</v>
      </c>
      <c r="I14083" s="17">
        <v>45189</v>
      </c>
      <c r="J14083" s="17">
        <v>45191</v>
      </c>
      <c r="K14083" t="s">
        <v>21</v>
      </c>
      <c r="L14083" t="s">
        <v>16</v>
      </c>
      <c r="M14083">
        <v>314.93</v>
      </c>
      <c r="N14083" t="s">
        <v>23</v>
      </c>
    </row>
    <row r="14084" spans="1:14" ht="14.25" customHeight="1" x14ac:dyDescent="0.3">
      <c r="A14084" t="s">
        <v>6154</v>
      </c>
      <c r="B14084" t="s">
        <v>25</v>
      </c>
      <c r="C14084" t="s">
        <v>36</v>
      </c>
      <c r="D14084">
        <v>1397.44</v>
      </c>
      <c r="E14084">
        <v>0.28000000000000003</v>
      </c>
      <c r="F14084">
        <f t="shared" si="440"/>
        <v>391.28320000000008</v>
      </c>
      <c r="G14084">
        <f t="shared" si="441"/>
        <v>1006.1568</v>
      </c>
      <c r="H14084">
        <v>1</v>
      </c>
      <c r="I14084" s="17">
        <v>45563</v>
      </c>
      <c r="J14084" s="17">
        <v>45566</v>
      </c>
      <c r="K14084" t="s">
        <v>21</v>
      </c>
      <c r="L14084" t="s">
        <v>27</v>
      </c>
      <c r="M14084">
        <v>109.79</v>
      </c>
      <c r="N14084" t="s">
        <v>17</v>
      </c>
    </row>
    <row r="14085" spans="1:14" ht="14.25" customHeight="1" x14ac:dyDescent="0.3">
      <c r="A14085" t="s">
        <v>8341</v>
      </c>
      <c r="B14085" t="s">
        <v>13</v>
      </c>
      <c r="C14085" t="s">
        <v>14</v>
      </c>
      <c r="D14085">
        <v>1398.69</v>
      </c>
      <c r="E14085">
        <v>0.25</v>
      </c>
      <c r="F14085">
        <f t="shared" si="440"/>
        <v>349.67250000000001</v>
      </c>
      <c r="G14085">
        <f t="shared" si="441"/>
        <v>1049.0174999999999</v>
      </c>
      <c r="H14085">
        <v>1</v>
      </c>
      <c r="I14085" s="17">
        <v>44931</v>
      </c>
      <c r="J14085" s="17">
        <v>44936</v>
      </c>
      <c r="K14085" t="s">
        <v>21</v>
      </c>
      <c r="L14085" t="s">
        <v>16</v>
      </c>
      <c r="M14085">
        <v>86.96</v>
      </c>
      <c r="N14085" t="s">
        <v>48</v>
      </c>
    </row>
    <row r="14086" spans="1:14" ht="14.25" customHeight="1" x14ac:dyDescent="0.3">
      <c r="A14086" t="s">
        <v>384</v>
      </c>
      <c r="B14086" t="s">
        <v>25</v>
      </c>
      <c r="C14086" t="s">
        <v>26</v>
      </c>
      <c r="D14086">
        <v>1400.49</v>
      </c>
      <c r="E14086">
        <v>0.24</v>
      </c>
      <c r="F14086">
        <f t="shared" si="440"/>
        <v>336.11759999999998</v>
      </c>
      <c r="G14086">
        <f t="shared" si="441"/>
        <v>1064.3724</v>
      </c>
      <c r="H14086">
        <v>1</v>
      </c>
      <c r="I14086" s="17">
        <v>45016</v>
      </c>
      <c r="J14086" s="17">
        <v>45017</v>
      </c>
      <c r="K14086" t="s">
        <v>21</v>
      </c>
      <c r="L14086" t="s">
        <v>16</v>
      </c>
      <c r="M14086">
        <v>289</v>
      </c>
      <c r="N14086" t="s">
        <v>28</v>
      </c>
    </row>
    <row r="14087" spans="1:14" ht="14.25" customHeight="1" x14ac:dyDescent="0.3">
      <c r="A14087" t="s">
        <v>5034</v>
      </c>
      <c r="B14087" t="s">
        <v>13</v>
      </c>
      <c r="C14087" t="s">
        <v>20</v>
      </c>
      <c r="D14087">
        <v>1402.38</v>
      </c>
      <c r="E14087">
        <v>0.43</v>
      </c>
      <c r="F14087">
        <f t="shared" si="440"/>
        <v>603.02340000000004</v>
      </c>
      <c r="G14087">
        <f t="shared" si="441"/>
        <v>799.35660000000007</v>
      </c>
      <c r="H14087">
        <v>1</v>
      </c>
      <c r="I14087" s="17">
        <v>44980</v>
      </c>
      <c r="J14087" s="17">
        <v>44984</v>
      </c>
      <c r="K14087" t="s">
        <v>15</v>
      </c>
      <c r="L14087" t="s">
        <v>27</v>
      </c>
      <c r="M14087">
        <v>126.38</v>
      </c>
      <c r="N14087" t="s">
        <v>17</v>
      </c>
    </row>
    <row r="14088" spans="1:14" ht="14.25" customHeight="1" x14ac:dyDescent="0.3">
      <c r="A14088" t="s">
        <v>4837</v>
      </c>
      <c r="B14088" t="s">
        <v>41</v>
      </c>
      <c r="C14088" t="s">
        <v>14</v>
      </c>
      <c r="D14088">
        <v>1407.76</v>
      </c>
      <c r="E14088">
        <v>0.28999999999999998</v>
      </c>
      <c r="F14088">
        <f t="shared" si="440"/>
        <v>408.25039999999996</v>
      </c>
      <c r="G14088">
        <f t="shared" si="441"/>
        <v>999.50960000000009</v>
      </c>
      <c r="H14088">
        <v>1</v>
      </c>
      <c r="I14088" s="17">
        <v>44955</v>
      </c>
      <c r="J14088" s="17">
        <v>44961</v>
      </c>
      <c r="K14088" t="s">
        <v>15</v>
      </c>
      <c r="L14088" t="s">
        <v>16</v>
      </c>
      <c r="M14088">
        <v>189.71</v>
      </c>
      <c r="N14088" t="s">
        <v>48</v>
      </c>
    </row>
    <row r="14089" spans="1:14" ht="14.25" customHeight="1" x14ac:dyDescent="0.3">
      <c r="A14089" t="s">
        <v>1674</v>
      </c>
      <c r="B14089" t="s">
        <v>25</v>
      </c>
      <c r="C14089" t="s">
        <v>33</v>
      </c>
      <c r="D14089">
        <v>1410.66</v>
      </c>
      <c r="E14089">
        <v>0.2</v>
      </c>
      <c r="F14089">
        <f t="shared" si="440"/>
        <v>282.13200000000001</v>
      </c>
      <c r="G14089">
        <f t="shared" si="441"/>
        <v>1128.528</v>
      </c>
      <c r="H14089">
        <v>1</v>
      </c>
      <c r="I14089" s="17">
        <v>45371</v>
      </c>
      <c r="J14089" s="17">
        <v>45375</v>
      </c>
      <c r="K14089" t="s">
        <v>21</v>
      </c>
      <c r="L14089" t="s">
        <v>22</v>
      </c>
      <c r="M14089">
        <v>198.08</v>
      </c>
      <c r="N14089" t="s">
        <v>34</v>
      </c>
    </row>
    <row r="14090" spans="1:14" ht="14.25" customHeight="1" x14ac:dyDescent="0.3">
      <c r="A14090" t="s">
        <v>3463</v>
      </c>
      <c r="B14090" t="s">
        <v>13</v>
      </c>
      <c r="C14090" t="s">
        <v>26</v>
      </c>
      <c r="D14090">
        <v>1411.03</v>
      </c>
      <c r="E14090">
        <v>0.02</v>
      </c>
      <c r="F14090">
        <f t="shared" si="440"/>
        <v>28.220600000000001</v>
      </c>
      <c r="G14090">
        <f t="shared" si="441"/>
        <v>1382.8093999999999</v>
      </c>
      <c r="H14090">
        <v>1</v>
      </c>
      <c r="I14090" s="17">
        <v>45048</v>
      </c>
      <c r="J14090" s="17">
        <v>45049</v>
      </c>
      <c r="K14090" t="s">
        <v>15</v>
      </c>
      <c r="L14090" t="s">
        <v>22</v>
      </c>
      <c r="M14090">
        <v>125.08</v>
      </c>
      <c r="N14090" t="s">
        <v>28</v>
      </c>
    </row>
    <row r="14091" spans="1:14" ht="14.25" customHeight="1" x14ac:dyDescent="0.3">
      <c r="A14091" t="s">
        <v>13630</v>
      </c>
      <c r="B14091" t="s">
        <v>25</v>
      </c>
      <c r="C14091" t="s">
        <v>36</v>
      </c>
      <c r="D14091">
        <v>1412.06</v>
      </c>
      <c r="E14091">
        <v>0.45</v>
      </c>
      <c r="F14091">
        <f t="shared" si="440"/>
        <v>635.42700000000002</v>
      </c>
      <c r="G14091">
        <f t="shared" si="441"/>
        <v>776.63299999999992</v>
      </c>
      <c r="H14091">
        <v>1</v>
      </c>
      <c r="I14091" s="17">
        <v>45385</v>
      </c>
      <c r="J14091" s="17">
        <v>45391</v>
      </c>
      <c r="K14091" t="s">
        <v>15</v>
      </c>
      <c r="L14091" t="s">
        <v>22</v>
      </c>
      <c r="M14091">
        <v>222.92</v>
      </c>
      <c r="N14091" t="s">
        <v>28</v>
      </c>
    </row>
    <row r="14092" spans="1:14" ht="14.25" customHeight="1" x14ac:dyDescent="0.3">
      <c r="A14092" t="s">
        <v>13392</v>
      </c>
      <c r="B14092" t="s">
        <v>41</v>
      </c>
      <c r="C14092" t="s">
        <v>20</v>
      </c>
      <c r="D14092">
        <v>1412.82</v>
      </c>
      <c r="E14092">
        <v>0.3</v>
      </c>
      <c r="F14092">
        <f t="shared" si="440"/>
        <v>423.84599999999995</v>
      </c>
      <c r="G14092">
        <f t="shared" si="441"/>
        <v>988.97399999999993</v>
      </c>
      <c r="H14092">
        <v>1</v>
      </c>
      <c r="I14092" s="17">
        <v>45503</v>
      </c>
      <c r="J14092" s="17">
        <v>45506</v>
      </c>
      <c r="K14092" t="s">
        <v>31</v>
      </c>
      <c r="L14092" t="s">
        <v>27</v>
      </c>
      <c r="M14092">
        <v>121.3</v>
      </c>
      <c r="N14092" t="s">
        <v>23</v>
      </c>
    </row>
    <row r="14093" spans="1:14" ht="14.25" customHeight="1" x14ac:dyDescent="0.3">
      <c r="A14093" t="s">
        <v>2154</v>
      </c>
      <c r="B14093" t="s">
        <v>19</v>
      </c>
      <c r="C14093" t="s">
        <v>20</v>
      </c>
      <c r="D14093">
        <v>1414.25</v>
      </c>
      <c r="E14093">
        <v>0.14000000000000001</v>
      </c>
      <c r="F14093">
        <f t="shared" si="440"/>
        <v>197.99500000000003</v>
      </c>
      <c r="G14093">
        <f t="shared" si="441"/>
        <v>1216.2549999999999</v>
      </c>
      <c r="H14093">
        <v>1</v>
      </c>
      <c r="I14093" s="17">
        <v>45199</v>
      </c>
      <c r="J14093" s="17">
        <v>45203</v>
      </c>
      <c r="K14093" t="s">
        <v>15</v>
      </c>
      <c r="L14093" t="s">
        <v>22</v>
      </c>
      <c r="M14093">
        <v>167.89</v>
      </c>
      <c r="N14093" t="s">
        <v>23</v>
      </c>
    </row>
    <row r="14094" spans="1:14" ht="14.25" customHeight="1" x14ac:dyDescent="0.3">
      <c r="A14094" t="s">
        <v>9148</v>
      </c>
      <c r="B14094" t="s">
        <v>25</v>
      </c>
      <c r="C14094" t="s">
        <v>14</v>
      </c>
      <c r="D14094">
        <v>1415.41</v>
      </c>
      <c r="E14094">
        <v>0.08</v>
      </c>
      <c r="F14094">
        <f t="shared" si="440"/>
        <v>113.23280000000001</v>
      </c>
      <c r="G14094">
        <f t="shared" si="441"/>
        <v>1302.1772000000001</v>
      </c>
      <c r="H14094">
        <v>1</v>
      </c>
      <c r="I14094" s="17">
        <v>45228</v>
      </c>
      <c r="J14094" s="17">
        <v>45229</v>
      </c>
      <c r="K14094" t="s">
        <v>31</v>
      </c>
      <c r="L14094" t="s">
        <v>27</v>
      </c>
      <c r="M14094">
        <v>148.4</v>
      </c>
      <c r="N14094" t="s">
        <v>28</v>
      </c>
    </row>
    <row r="14095" spans="1:14" ht="14.25" customHeight="1" x14ac:dyDescent="0.3">
      <c r="A14095" t="s">
        <v>4369</v>
      </c>
      <c r="B14095" t="s">
        <v>19</v>
      </c>
      <c r="C14095" t="s">
        <v>14</v>
      </c>
      <c r="D14095">
        <v>1415.78</v>
      </c>
      <c r="E14095">
        <v>0.16</v>
      </c>
      <c r="F14095">
        <f t="shared" si="440"/>
        <v>226.5248</v>
      </c>
      <c r="G14095">
        <f t="shared" si="441"/>
        <v>1189.2552000000001</v>
      </c>
      <c r="H14095">
        <v>1</v>
      </c>
      <c r="I14095" s="17">
        <v>45341</v>
      </c>
      <c r="J14095" s="17">
        <v>45345</v>
      </c>
      <c r="K14095" t="s">
        <v>15</v>
      </c>
      <c r="L14095" t="s">
        <v>16</v>
      </c>
      <c r="M14095">
        <v>106.24</v>
      </c>
      <c r="N14095" t="s">
        <v>48</v>
      </c>
    </row>
    <row r="14096" spans="1:14" ht="14.25" customHeight="1" x14ac:dyDescent="0.3">
      <c r="A14096" t="s">
        <v>2334</v>
      </c>
      <c r="B14096" t="s">
        <v>25</v>
      </c>
      <c r="C14096" t="s">
        <v>36</v>
      </c>
      <c r="D14096">
        <v>1421.53</v>
      </c>
      <c r="E14096">
        <v>0.39</v>
      </c>
      <c r="F14096">
        <f t="shared" si="440"/>
        <v>554.39670000000001</v>
      </c>
      <c r="G14096">
        <f t="shared" si="441"/>
        <v>867.13329999999996</v>
      </c>
      <c r="H14096">
        <v>1</v>
      </c>
      <c r="I14096" s="17">
        <v>45065</v>
      </c>
      <c r="J14096" s="17">
        <v>45070</v>
      </c>
      <c r="K14096" t="s">
        <v>31</v>
      </c>
      <c r="L14096" t="s">
        <v>22</v>
      </c>
      <c r="M14096">
        <v>415.24</v>
      </c>
      <c r="N14096" t="s">
        <v>28</v>
      </c>
    </row>
    <row r="14097" spans="1:14" ht="14.25" customHeight="1" x14ac:dyDescent="0.3">
      <c r="A14097" t="s">
        <v>13419</v>
      </c>
      <c r="B14097" t="s">
        <v>41</v>
      </c>
      <c r="C14097" t="s">
        <v>36</v>
      </c>
      <c r="D14097">
        <v>1422.19</v>
      </c>
      <c r="E14097">
        <v>0.32</v>
      </c>
      <c r="F14097">
        <f t="shared" si="440"/>
        <v>455.10080000000005</v>
      </c>
      <c r="G14097">
        <f t="shared" si="441"/>
        <v>967.08920000000001</v>
      </c>
      <c r="H14097">
        <v>1</v>
      </c>
      <c r="I14097" s="17">
        <v>44960</v>
      </c>
      <c r="J14097" s="17">
        <v>44966</v>
      </c>
      <c r="K14097" t="s">
        <v>31</v>
      </c>
      <c r="L14097" t="s">
        <v>16</v>
      </c>
      <c r="M14097">
        <v>347</v>
      </c>
      <c r="N14097" t="s">
        <v>28</v>
      </c>
    </row>
    <row r="14098" spans="1:14" ht="14.25" customHeight="1" x14ac:dyDescent="0.3">
      <c r="A14098" t="s">
        <v>14033</v>
      </c>
      <c r="B14098" t="s">
        <v>13</v>
      </c>
      <c r="C14098" t="s">
        <v>26</v>
      </c>
      <c r="D14098">
        <v>1426.96</v>
      </c>
      <c r="E14098">
        <v>0.15</v>
      </c>
      <c r="F14098">
        <f t="shared" si="440"/>
        <v>214.04400000000001</v>
      </c>
      <c r="G14098">
        <f t="shared" si="441"/>
        <v>1212.9159999999999</v>
      </c>
      <c r="H14098">
        <v>1</v>
      </c>
      <c r="I14098" s="17">
        <v>45283</v>
      </c>
      <c r="J14098" s="17">
        <v>45284</v>
      </c>
      <c r="K14098" t="s">
        <v>21</v>
      </c>
      <c r="L14098" t="s">
        <v>27</v>
      </c>
      <c r="M14098">
        <v>115.75</v>
      </c>
      <c r="N14098" t="s">
        <v>39</v>
      </c>
    </row>
    <row r="14099" spans="1:14" ht="14.25" customHeight="1" x14ac:dyDescent="0.3">
      <c r="A14099" t="s">
        <v>8436</v>
      </c>
      <c r="B14099" t="s">
        <v>19</v>
      </c>
      <c r="C14099" t="s">
        <v>36</v>
      </c>
      <c r="D14099">
        <v>1430.48</v>
      </c>
      <c r="E14099">
        <v>0.28999999999999998</v>
      </c>
      <c r="F14099">
        <f t="shared" si="440"/>
        <v>414.83919999999995</v>
      </c>
      <c r="G14099">
        <f t="shared" si="441"/>
        <v>1015.6408000000001</v>
      </c>
      <c r="H14099">
        <v>1</v>
      </c>
      <c r="I14099" s="17">
        <v>45469</v>
      </c>
      <c r="J14099" s="17">
        <v>45470</v>
      </c>
      <c r="K14099" t="s">
        <v>15</v>
      </c>
      <c r="L14099" t="s">
        <v>16</v>
      </c>
      <c r="M14099">
        <v>335.01</v>
      </c>
      <c r="N14099" t="s">
        <v>17</v>
      </c>
    </row>
    <row r="14100" spans="1:14" ht="14.25" customHeight="1" x14ac:dyDescent="0.3">
      <c r="A14100" t="s">
        <v>11496</v>
      </c>
      <c r="B14100" t="s">
        <v>19</v>
      </c>
      <c r="C14100" t="s">
        <v>14</v>
      </c>
      <c r="D14100">
        <v>1431.74</v>
      </c>
      <c r="E14100">
        <v>0.11</v>
      </c>
      <c r="F14100">
        <f t="shared" si="440"/>
        <v>157.4914</v>
      </c>
      <c r="G14100">
        <f t="shared" si="441"/>
        <v>1274.2485999999999</v>
      </c>
      <c r="H14100">
        <v>1</v>
      </c>
      <c r="I14100" s="17">
        <v>45242</v>
      </c>
      <c r="J14100" s="17">
        <v>45245</v>
      </c>
      <c r="K14100" t="s">
        <v>31</v>
      </c>
      <c r="L14100" t="s">
        <v>27</v>
      </c>
      <c r="M14100">
        <v>231.9</v>
      </c>
      <c r="N14100" t="s">
        <v>34</v>
      </c>
    </row>
    <row r="14101" spans="1:14" ht="14.25" customHeight="1" x14ac:dyDescent="0.3">
      <c r="A14101" t="s">
        <v>8574</v>
      </c>
      <c r="B14101" t="s">
        <v>25</v>
      </c>
      <c r="C14101" t="s">
        <v>26</v>
      </c>
      <c r="D14101">
        <v>1431.94</v>
      </c>
      <c r="E14101">
        <v>0.47</v>
      </c>
      <c r="F14101">
        <f t="shared" si="440"/>
        <v>673.01179999999999</v>
      </c>
      <c r="G14101">
        <f t="shared" si="441"/>
        <v>758.92820000000006</v>
      </c>
      <c r="H14101">
        <v>1</v>
      </c>
      <c r="I14101" s="17">
        <v>45276</v>
      </c>
      <c r="J14101" s="17">
        <v>45281</v>
      </c>
      <c r="K14101" t="s">
        <v>15</v>
      </c>
      <c r="L14101" t="s">
        <v>16</v>
      </c>
      <c r="M14101">
        <v>193.37</v>
      </c>
      <c r="N14101" t="s">
        <v>23</v>
      </c>
    </row>
    <row r="14102" spans="1:14" ht="14.25" customHeight="1" x14ac:dyDescent="0.3">
      <c r="A14102" t="s">
        <v>2915</v>
      </c>
      <c r="B14102" t="s">
        <v>25</v>
      </c>
      <c r="C14102" t="s">
        <v>20</v>
      </c>
      <c r="D14102">
        <v>1435</v>
      </c>
      <c r="E14102">
        <v>0.04</v>
      </c>
      <c r="F14102">
        <f t="shared" si="440"/>
        <v>57.4</v>
      </c>
      <c r="G14102">
        <f t="shared" si="441"/>
        <v>1377.6</v>
      </c>
      <c r="H14102">
        <v>1</v>
      </c>
      <c r="I14102" s="17">
        <v>44941</v>
      </c>
      <c r="J14102" s="17">
        <v>44945</v>
      </c>
      <c r="K14102" t="s">
        <v>15</v>
      </c>
      <c r="L14102" t="s">
        <v>22</v>
      </c>
      <c r="M14102">
        <v>323.72000000000003</v>
      </c>
      <c r="N14102" t="s">
        <v>39</v>
      </c>
    </row>
    <row r="14103" spans="1:14" ht="14.25" customHeight="1" x14ac:dyDescent="0.3">
      <c r="A14103" t="s">
        <v>4353</v>
      </c>
      <c r="B14103" t="s">
        <v>25</v>
      </c>
      <c r="C14103" t="s">
        <v>33</v>
      </c>
      <c r="D14103">
        <v>1435.6</v>
      </c>
      <c r="E14103">
        <v>0.44</v>
      </c>
      <c r="F14103">
        <f t="shared" si="440"/>
        <v>631.66399999999999</v>
      </c>
      <c r="G14103">
        <f t="shared" si="441"/>
        <v>803.93599999999992</v>
      </c>
      <c r="H14103">
        <v>1</v>
      </c>
      <c r="I14103" s="17">
        <v>45278</v>
      </c>
      <c r="J14103" s="17">
        <v>45285</v>
      </c>
      <c r="K14103" t="s">
        <v>31</v>
      </c>
      <c r="L14103" t="s">
        <v>22</v>
      </c>
      <c r="M14103">
        <v>280.66000000000003</v>
      </c>
      <c r="N14103" t="s">
        <v>48</v>
      </c>
    </row>
    <row r="14104" spans="1:14" ht="14.25" customHeight="1" x14ac:dyDescent="0.3">
      <c r="A14104" t="s">
        <v>2353</v>
      </c>
      <c r="B14104" t="s">
        <v>13</v>
      </c>
      <c r="C14104" t="s">
        <v>14</v>
      </c>
      <c r="D14104">
        <v>1439.16</v>
      </c>
      <c r="E14104">
        <v>0.34</v>
      </c>
      <c r="F14104">
        <f t="shared" si="440"/>
        <v>489.31440000000003</v>
      </c>
      <c r="G14104">
        <f t="shared" si="441"/>
        <v>949.8456000000001</v>
      </c>
      <c r="H14104">
        <v>1</v>
      </c>
      <c r="I14104" s="17">
        <v>45023</v>
      </c>
      <c r="J14104" s="17">
        <v>45028</v>
      </c>
      <c r="K14104" t="s">
        <v>21</v>
      </c>
      <c r="L14104" t="s">
        <v>16</v>
      </c>
      <c r="M14104">
        <v>365.39</v>
      </c>
      <c r="N14104" t="s">
        <v>23</v>
      </c>
    </row>
    <row r="14105" spans="1:14" ht="14.25" customHeight="1" x14ac:dyDescent="0.3">
      <c r="A14105" t="s">
        <v>8482</v>
      </c>
      <c r="B14105" t="s">
        <v>19</v>
      </c>
      <c r="C14105" t="s">
        <v>14</v>
      </c>
      <c r="D14105">
        <v>1439.88</v>
      </c>
      <c r="E14105">
        <v>0.31</v>
      </c>
      <c r="F14105">
        <f t="shared" si="440"/>
        <v>446.36280000000005</v>
      </c>
      <c r="G14105">
        <f t="shared" si="441"/>
        <v>993.5172</v>
      </c>
      <c r="H14105">
        <v>1</v>
      </c>
      <c r="I14105" s="17">
        <v>45416</v>
      </c>
      <c r="J14105" s="17">
        <v>45419</v>
      </c>
      <c r="K14105" t="s">
        <v>31</v>
      </c>
      <c r="L14105" t="s">
        <v>16</v>
      </c>
      <c r="M14105">
        <v>194.38</v>
      </c>
      <c r="N14105" t="s">
        <v>17</v>
      </c>
    </row>
    <row r="14106" spans="1:14" ht="14.25" customHeight="1" x14ac:dyDescent="0.3">
      <c r="A14106" t="s">
        <v>1190</v>
      </c>
      <c r="B14106" t="s">
        <v>25</v>
      </c>
      <c r="C14106" t="s">
        <v>33</v>
      </c>
      <c r="D14106">
        <v>1442.12</v>
      </c>
      <c r="E14106">
        <v>0.01</v>
      </c>
      <c r="F14106">
        <f t="shared" si="440"/>
        <v>14.421199999999999</v>
      </c>
      <c r="G14106">
        <f t="shared" si="441"/>
        <v>1427.6987999999999</v>
      </c>
      <c r="H14106">
        <v>1</v>
      </c>
      <c r="I14106" s="17">
        <v>45142</v>
      </c>
      <c r="J14106" s="17">
        <v>45149</v>
      </c>
      <c r="K14106" t="s">
        <v>15</v>
      </c>
      <c r="L14106" t="s">
        <v>22</v>
      </c>
      <c r="M14106">
        <v>146.6</v>
      </c>
      <c r="N14106" t="s">
        <v>34</v>
      </c>
    </row>
    <row r="14107" spans="1:14" ht="14.25" customHeight="1" x14ac:dyDescent="0.3">
      <c r="A14107" t="s">
        <v>12000</v>
      </c>
      <c r="B14107" t="s">
        <v>13</v>
      </c>
      <c r="C14107" t="s">
        <v>26</v>
      </c>
      <c r="D14107">
        <v>1443.38</v>
      </c>
      <c r="E14107">
        <v>0.11</v>
      </c>
      <c r="F14107">
        <f t="shared" si="440"/>
        <v>158.77180000000001</v>
      </c>
      <c r="G14107">
        <f t="shared" si="441"/>
        <v>1284.6082000000001</v>
      </c>
      <c r="H14107">
        <v>1</v>
      </c>
      <c r="I14107" s="17">
        <v>45512</v>
      </c>
      <c r="J14107" s="17">
        <v>45514</v>
      </c>
      <c r="K14107" t="s">
        <v>21</v>
      </c>
      <c r="L14107" t="s">
        <v>27</v>
      </c>
      <c r="M14107">
        <v>326.64</v>
      </c>
      <c r="N14107" t="s">
        <v>23</v>
      </c>
    </row>
    <row r="14108" spans="1:14" ht="14.25" customHeight="1" x14ac:dyDescent="0.3">
      <c r="A14108" t="s">
        <v>10269</v>
      </c>
      <c r="B14108" t="s">
        <v>13</v>
      </c>
      <c r="C14108" t="s">
        <v>14</v>
      </c>
      <c r="D14108">
        <v>1443.45</v>
      </c>
      <c r="E14108">
        <v>0.4</v>
      </c>
      <c r="F14108">
        <f t="shared" si="440"/>
        <v>577.38</v>
      </c>
      <c r="G14108">
        <f t="shared" si="441"/>
        <v>866.07</v>
      </c>
      <c r="H14108">
        <v>1</v>
      </c>
      <c r="I14108" s="17">
        <v>45506</v>
      </c>
      <c r="J14108" s="17">
        <v>45508</v>
      </c>
      <c r="K14108" t="s">
        <v>31</v>
      </c>
      <c r="L14108" t="s">
        <v>22</v>
      </c>
      <c r="M14108">
        <v>316.73</v>
      </c>
      <c r="N14108" t="s">
        <v>17</v>
      </c>
    </row>
    <row r="14109" spans="1:14" ht="14.25" customHeight="1" x14ac:dyDescent="0.3">
      <c r="A14109" t="s">
        <v>5091</v>
      </c>
      <c r="B14109" t="s">
        <v>13</v>
      </c>
      <c r="C14109" t="s">
        <v>33</v>
      </c>
      <c r="D14109">
        <v>1444.7</v>
      </c>
      <c r="E14109">
        <v>0.34</v>
      </c>
      <c r="F14109">
        <f t="shared" si="440"/>
        <v>491.19800000000004</v>
      </c>
      <c r="G14109">
        <f t="shared" si="441"/>
        <v>953.50199999999995</v>
      </c>
      <c r="H14109">
        <v>1</v>
      </c>
      <c r="I14109" s="17">
        <v>45432</v>
      </c>
      <c r="J14109" s="17">
        <v>45438</v>
      </c>
      <c r="K14109" t="s">
        <v>31</v>
      </c>
      <c r="L14109" t="s">
        <v>27</v>
      </c>
      <c r="M14109">
        <v>298.88</v>
      </c>
      <c r="N14109" t="s">
        <v>48</v>
      </c>
    </row>
    <row r="14110" spans="1:14" ht="14.25" customHeight="1" x14ac:dyDescent="0.3">
      <c r="A14110" t="s">
        <v>11138</v>
      </c>
      <c r="B14110" t="s">
        <v>19</v>
      </c>
      <c r="C14110" t="s">
        <v>20</v>
      </c>
      <c r="D14110">
        <v>1447.28</v>
      </c>
      <c r="E14110">
        <v>0.19</v>
      </c>
      <c r="F14110">
        <f t="shared" si="440"/>
        <v>274.98320000000001</v>
      </c>
      <c r="G14110">
        <f t="shared" si="441"/>
        <v>1172.2968000000001</v>
      </c>
      <c r="H14110">
        <v>1</v>
      </c>
      <c r="I14110" s="17">
        <v>45089</v>
      </c>
      <c r="J14110" s="17">
        <v>45090</v>
      </c>
      <c r="K14110" t="s">
        <v>31</v>
      </c>
      <c r="L14110" t="s">
        <v>27</v>
      </c>
      <c r="M14110">
        <v>403.58</v>
      </c>
      <c r="N14110" t="s">
        <v>34</v>
      </c>
    </row>
    <row r="14111" spans="1:14" ht="14.25" customHeight="1" x14ac:dyDescent="0.3">
      <c r="A14111" t="s">
        <v>15119</v>
      </c>
      <c r="B14111" t="s">
        <v>41</v>
      </c>
      <c r="C14111" t="s">
        <v>14</v>
      </c>
      <c r="D14111">
        <v>1453.07</v>
      </c>
      <c r="E14111">
        <v>0.32</v>
      </c>
      <c r="F14111">
        <f t="shared" si="440"/>
        <v>464.98239999999998</v>
      </c>
      <c r="G14111">
        <f t="shared" si="441"/>
        <v>988.08759999999995</v>
      </c>
      <c r="H14111">
        <v>1</v>
      </c>
      <c r="I14111" s="17">
        <v>45014</v>
      </c>
      <c r="J14111" s="17">
        <v>45019</v>
      </c>
      <c r="K14111" t="s">
        <v>21</v>
      </c>
      <c r="L14111" t="s">
        <v>16</v>
      </c>
      <c r="M14111">
        <v>307.38</v>
      </c>
      <c r="N14111" t="s">
        <v>34</v>
      </c>
    </row>
    <row r="14112" spans="1:14" ht="14.25" customHeight="1" x14ac:dyDescent="0.3">
      <c r="A14112" t="s">
        <v>4333</v>
      </c>
      <c r="B14112" t="s">
        <v>19</v>
      </c>
      <c r="C14112" t="s">
        <v>33</v>
      </c>
      <c r="D14112">
        <v>1454.13</v>
      </c>
      <c r="E14112">
        <v>0.09</v>
      </c>
      <c r="F14112">
        <f t="shared" si="440"/>
        <v>130.8717</v>
      </c>
      <c r="G14112">
        <f t="shared" si="441"/>
        <v>1323.2583000000002</v>
      </c>
      <c r="H14112">
        <v>1</v>
      </c>
      <c r="I14112" s="17">
        <v>45163</v>
      </c>
      <c r="J14112" s="17">
        <v>45170</v>
      </c>
      <c r="K14112" t="s">
        <v>21</v>
      </c>
      <c r="L14112" t="s">
        <v>27</v>
      </c>
      <c r="M14112">
        <v>186.11</v>
      </c>
      <c r="N14112" t="s">
        <v>28</v>
      </c>
    </row>
    <row r="14113" spans="1:14" ht="14.25" customHeight="1" x14ac:dyDescent="0.3">
      <c r="A14113" t="s">
        <v>7697</v>
      </c>
      <c r="B14113" t="s">
        <v>41</v>
      </c>
      <c r="C14113" t="s">
        <v>14</v>
      </c>
      <c r="D14113">
        <v>1456.71</v>
      </c>
      <c r="E14113">
        <v>0.41</v>
      </c>
      <c r="F14113">
        <f t="shared" si="440"/>
        <v>597.25109999999995</v>
      </c>
      <c r="G14113">
        <f t="shared" si="441"/>
        <v>859.45890000000009</v>
      </c>
      <c r="H14113">
        <v>1</v>
      </c>
      <c r="I14113" s="17">
        <v>45542</v>
      </c>
      <c r="J14113" s="17">
        <v>45546</v>
      </c>
      <c r="K14113" t="s">
        <v>21</v>
      </c>
      <c r="L14113" t="s">
        <v>22</v>
      </c>
      <c r="M14113">
        <v>108.63</v>
      </c>
      <c r="N14113" t="s">
        <v>39</v>
      </c>
    </row>
    <row r="14114" spans="1:14" ht="14.25" customHeight="1" x14ac:dyDescent="0.3">
      <c r="A14114" t="s">
        <v>366</v>
      </c>
      <c r="B14114" t="s">
        <v>13</v>
      </c>
      <c r="C14114" t="s">
        <v>20</v>
      </c>
      <c r="D14114">
        <v>1457.12</v>
      </c>
      <c r="E14114">
        <v>0.04</v>
      </c>
      <c r="F14114">
        <f t="shared" si="440"/>
        <v>58.284799999999997</v>
      </c>
      <c r="G14114">
        <f t="shared" si="441"/>
        <v>1398.8352</v>
      </c>
      <c r="H14114">
        <v>1</v>
      </c>
      <c r="I14114" s="17">
        <v>45001</v>
      </c>
      <c r="J14114" s="17">
        <v>45007</v>
      </c>
      <c r="K14114" t="s">
        <v>31</v>
      </c>
      <c r="L14114" t="s">
        <v>22</v>
      </c>
      <c r="M14114">
        <v>388.34</v>
      </c>
      <c r="N14114" t="s">
        <v>23</v>
      </c>
    </row>
    <row r="14115" spans="1:14" ht="14.25" customHeight="1" x14ac:dyDescent="0.3">
      <c r="A14115" t="s">
        <v>9557</v>
      </c>
      <c r="B14115" t="s">
        <v>19</v>
      </c>
      <c r="C14115" t="s">
        <v>14</v>
      </c>
      <c r="D14115">
        <v>1458.72</v>
      </c>
      <c r="E14115">
        <v>0.11</v>
      </c>
      <c r="F14115">
        <f t="shared" si="440"/>
        <v>160.45920000000001</v>
      </c>
      <c r="G14115">
        <f t="shared" si="441"/>
        <v>1298.2608</v>
      </c>
      <c r="H14115">
        <v>1</v>
      </c>
      <c r="I14115" s="17">
        <v>45004</v>
      </c>
      <c r="J14115" s="17">
        <v>45006</v>
      </c>
      <c r="K14115" t="s">
        <v>15</v>
      </c>
      <c r="L14115" t="s">
        <v>22</v>
      </c>
      <c r="M14115">
        <v>369.72</v>
      </c>
      <c r="N14115" t="s">
        <v>39</v>
      </c>
    </row>
    <row r="14116" spans="1:14" ht="14.25" customHeight="1" x14ac:dyDescent="0.3">
      <c r="A14116" t="s">
        <v>2461</v>
      </c>
      <c r="B14116" t="s">
        <v>25</v>
      </c>
      <c r="C14116" t="s">
        <v>14</v>
      </c>
      <c r="D14116">
        <v>1460.32</v>
      </c>
      <c r="E14116">
        <v>0.33</v>
      </c>
      <c r="F14116">
        <f t="shared" si="440"/>
        <v>481.90559999999999</v>
      </c>
      <c r="G14116">
        <f t="shared" si="441"/>
        <v>978.41439999999989</v>
      </c>
      <c r="H14116">
        <v>1</v>
      </c>
      <c r="I14116" s="17">
        <v>45129</v>
      </c>
      <c r="J14116" s="17">
        <v>45136</v>
      </c>
      <c r="K14116" t="s">
        <v>21</v>
      </c>
      <c r="L14116" t="s">
        <v>27</v>
      </c>
      <c r="M14116">
        <v>167.78</v>
      </c>
      <c r="N14116" t="s">
        <v>39</v>
      </c>
    </row>
    <row r="14117" spans="1:14" ht="14.25" customHeight="1" x14ac:dyDescent="0.3">
      <c r="A14117" t="s">
        <v>1680</v>
      </c>
      <c r="B14117" t="s">
        <v>19</v>
      </c>
      <c r="C14117" t="s">
        <v>26</v>
      </c>
      <c r="D14117">
        <v>1466.12</v>
      </c>
      <c r="E14117">
        <v>0.4</v>
      </c>
      <c r="F14117">
        <f t="shared" si="440"/>
        <v>586.44799999999998</v>
      </c>
      <c r="G14117">
        <f t="shared" si="441"/>
        <v>879.67199999999991</v>
      </c>
      <c r="H14117">
        <v>1</v>
      </c>
      <c r="I14117" s="17">
        <v>45113</v>
      </c>
      <c r="J14117" s="17">
        <v>45116</v>
      </c>
      <c r="K14117" t="s">
        <v>31</v>
      </c>
      <c r="L14117" t="s">
        <v>16</v>
      </c>
      <c r="M14117">
        <v>351.32</v>
      </c>
      <c r="N14117" t="s">
        <v>17</v>
      </c>
    </row>
    <row r="14118" spans="1:14" ht="14.25" customHeight="1" x14ac:dyDescent="0.3">
      <c r="A14118" t="s">
        <v>5616</v>
      </c>
      <c r="B14118" t="s">
        <v>41</v>
      </c>
      <c r="C14118" t="s">
        <v>26</v>
      </c>
      <c r="D14118">
        <v>1468.06</v>
      </c>
      <c r="E14118">
        <v>0.08</v>
      </c>
      <c r="F14118">
        <f t="shared" si="440"/>
        <v>117.4448</v>
      </c>
      <c r="G14118">
        <f t="shared" si="441"/>
        <v>1350.6152</v>
      </c>
      <c r="H14118">
        <v>1</v>
      </c>
      <c r="I14118" s="17">
        <v>45422</v>
      </c>
      <c r="J14118" s="17">
        <v>45429</v>
      </c>
      <c r="K14118" t="s">
        <v>21</v>
      </c>
      <c r="L14118" t="s">
        <v>16</v>
      </c>
      <c r="M14118">
        <v>432.21</v>
      </c>
      <c r="N14118" t="s">
        <v>48</v>
      </c>
    </row>
    <row r="14119" spans="1:14" ht="14.25" customHeight="1" x14ac:dyDescent="0.3">
      <c r="A14119" t="s">
        <v>2165</v>
      </c>
      <c r="B14119" t="s">
        <v>41</v>
      </c>
      <c r="C14119" t="s">
        <v>33</v>
      </c>
      <c r="D14119">
        <v>1468.35</v>
      </c>
      <c r="E14119">
        <v>0.45</v>
      </c>
      <c r="F14119">
        <f t="shared" si="440"/>
        <v>660.75749999999994</v>
      </c>
      <c r="G14119">
        <f t="shared" si="441"/>
        <v>807.59249999999997</v>
      </c>
      <c r="H14119">
        <v>1</v>
      </c>
      <c r="I14119" s="17">
        <v>45194</v>
      </c>
      <c r="J14119" s="17">
        <v>45196</v>
      </c>
      <c r="K14119" t="s">
        <v>31</v>
      </c>
      <c r="L14119" t="s">
        <v>16</v>
      </c>
      <c r="M14119">
        <v>364.56</v>
      </c>
      <c r="N14119" t="s">
        <v>28</v>
      </c>
    </row>
    <row r="14120" spans="1:14" ht="14.25" customHeight="1" x14ac:dyDescent="0.3">
      <c r="A14120" t="s">
        <v>10311</v>
      </c>
      <c r="B14120" t="s">
        <v>41</v>
      </c>
      <c r="C14120" t="s">
        <v>33</v>
      </c>
      <c r="D14120">
        <v>1472.73</v>
      </c>
      <c r="E14120">
        <v>0.3</v>
      </c>
      <c r="F14120">
        <f t="shared" si="440"/>
        <v>441.81900000000002</v>
      </c>
      <c r="G14120">
        <f t="shared" si="441"/>
        <v>1030.9110000000001</v>
      </c>
      <c r="H14120">
        <v>1</v>
      </c>
      <c r="I14120" s="17">
        <v>45192</v>
      </c>
      <c r="J14120" s="17">
        <v>45195</v>
      </c>
      <c r="K14120" t="s">
        <v>15</v>
      </c>
      <c r="L14120" t="s">
        <v>22</v>
      </c>
      <c r="M14120">
        <v>216.82</v>
      </c>
      <c r="N14120" t="s">
        <v>28</v>
      </c>
    </row>
    <row r="14121" spans="1:14" ht="14.25" customHeight="1" x14ac:dyDescent="0.3">
      <c r="A14121" t="s">
        <v>6612</v>
      </c>
      <c r="B14121" t="s">
        <v>41</v>
      </c>
      <c r="C14121" t="s">
        <v>14</v>
      </c>
      <c r="D14121">
        <v>1473.84</v>
      </c>
      <c r="E14121">
        <v>0.46</v>
      </c>
      <c r="F14121">
        <f t="shared" si="440"/>
        <v>677.96640000000002</v>
      </c>
      <c r="G14121">
        <f t="shared" si="441"/>
        <v>795.8735999999999</v>
      </c>
      <c r="H14121">
        <v>1</v>
      </c>
      <c r="I14121" s="17">
        <v>45555</v>
      </c>
      <c r="J14121" s="17">
        <v>45559</v>
      </c>
      <c r="K14121" t="s">
        <v>21</v>
      </c>
      <c r="L14121" t="s">
        <v>16</v>
      </c>
      <c r="M14121">
        <v>285.02</v>
      </c>
      <c r="N14121" t="s">
        <v>28</v>
      </c>
    </row>
    <row r="14122" spans="1:14" ht="14.25" customHeight="1" x14ac:dyDescent="0.3">
      <c r="A14122" t="s">
        <v>2920</v>
      </c>
      <c r="B14122" t="s">
        <v>41</v>
      </c>
      <c r="C14122" t="s">
        <v>26</v>
      </c>
      <c r="D14122">
        <v>1476.05</v>
      </c>
      <c r="E14122">
        <v>0.35</v>
      </c>
      <c r="F14122">
        <f t="shared" si="440"/>
        <v>516.61749999999995</v>
      </c>
      <c r="G14122">
        <f t="shared" si="441"/>
        <v>959.4325</v>
      </c>
      <c r="H14122">
        <v>1</v>
      </c>
      <c r="I14122" s="17">
        <v>45100</v>
      </c>
      <c r="J14122" s="17">
        <v>45104</v>
      </c>
      <c r="K14122" t="s">
        <v>21</v>
      </c>
      <c r="L14122" t="s">
        <v>22</v>
      </c>
      <c r="M14122">
        <v>247.31</v>
      </c>
      <c r="N14122" t="s">
        <v>48</v>
      </c>
    </row>
    <row r="14123" spans="1:14" ht="14.25" customHeight="1" x14ac:dyDescent="0.3">
      <c r="A14123" t="s">
        <v>8023</v>
      </c>
      <c r="B14123" t="s">
        <v>25</v>
      </c>
      <c r="C14123" t="s">
        <v>33</v>
      </c>
      <c r="D14123">
        <v>1477.64</v>
      </c>
      <c r="E14123">
        <v>0.15</v>
      </c>
      <c r="F14123">
        <f t="shared" si="440"/>
        <v>221.64600000000002</v>
      </c>
      <c r="G14123">
        <f t="shared" si="441"/>
        <v>1255.9940000000001</v>
      </c>
      <c r="H14123">
        <v>1</v>
      </c>
      <c r="I14123" s="17">
        <v>45126</v>
      </c>
      <c r="J14123" s="17">
        <v>45130</v>
      </c>
      <c r="K14123" t="s">
        <v>15</v>
      </c>
      <c r="L14123" t="s">
        <v>22</v>
      </c>
      <c r="M14123">
        <v>428.89</v>
      </c>
      <c r="N14123" t="s">
        <v>23</v>
      </c>
    </row>
    <row r="14124" spans="1:14" ht="14.25" customHeight="1" x14ac:dyDescent="0.3">
      <c r="A14124" t="s">
        <v>1385</v>
      </c>
      <c r="B14124" t="s">
        <v>13</v>
      </c>
      <c r="C14124" t="s">
        <v>33</v>
      </c>
      <c r="D14124">
        <v>1480.15</v>
      </c>
      <c r="E14124">
        <v>0.09</v>
      </c>
      <c r="F14124">
        <f t="shared" si="440"/>
        <v>133.21350000000001</v>
      </c>
      <c r="G14124">
        <f t="shared" si="441"/>
        <v>1346.9365</v>
      </c>
      <c r="H14124">
        <v>1</v>
      </c>
      <c r="I14124" s="17">
        <v>45325</v>
      </c>
      <c r="J14124" s="17">
        <v>45332</v>
      </c>
      <c r="K14124" t="s">
        <v>15</v>
      </c>
      <c r="L14124" t="s">
        <v>27</v>
      </c>
      <c r="M14124">
        <v>78.56</v>
      </c>
      <c r="N14124" t="s">
        <v>17</v>
      </c>
    </row>
    <row r="14125" spans="1:14" ht="14.25" customHeight="1" x14ac:dyDescent="0.3">
      <c r="A14125" t="s">
        <v>215</v>
      </c>
      <c r="B14125" t="s">
        <v>41</v>
      </c>
      <c r="C14125" t="s">
        <v>33</v>
      </c>
      <c r="D14125">
        <v>1483.38</v>
      </c>
      <c r="E14125">
        <v>0.24</v>
      </c>
      <c r="F14125">
        <f t="shared" si="440"/>
        <v>356.01120000000003</v>
      </c>
      <c r="G14125">
        <f t="shared" si="441"/>
        <v>1127.3688000000002</v>
      </c>
      <c r="H14125">
        <v>1</v>
      </c>
      <c r="I14125" s="17">
        <v>45112</v>
      </c>
      <c r="J14125" s="17">
        <v>45118</v>
      </c>
      <c r="K14125" t="s">
        <v>31</v>
      </c>
      <c r="L14125" t="s">
        <v>16</v>
      </c>
      <c r="M14125">
        <v>350.59</v>
      </c>
      <c r="N14125" t="s">
        <v>48</v>
      </c>
    </row>
    <row r="14126" spans="1:14" ht="14.25" customHeight="1" x14ac:dyDescent="0.3">
      <c r="A14126" t="s">
        <v>5502</v>
      </c>
      <c r="B14126" t="s">
        <v>13</v>
      </c>
      <c r="C14126" t="s">
        <v>14</v>
      </c>
      <c r="D14126">
        <v>1490.91</v>
      </c>
      <c r="E14126">
        <v>0.35</v>
      </c>
      <c r="F14126">
        <f t="shared" si="440"/>
        <v>521.81849999999997</v>
      </c>
      <c r="G14126">
        <f t="shared" si="441"/>
        <v>969.09150000000011</v>
      </c>
      <c r="H14126">
        <v>1</v>
      </c>
      <c r="I14126" s="17">
        <v>45487</v>
      </c>
      <c r="J14126" s="17">
        <v>45490</v>
      </c>
      <c r="K14126" t="s">
        <v>31</v>
      </c>
      <c r="L14126" t="s">
        <v>27</v>
      </c>
      <c r="M14126">
        <v>359.04</v>
      </c>
      <c r="N14126" t="s">
        <v>39</v>
      </c>
    </row>
    <row r="14127" spans="1:14" ht="14.25" customHeight="1" x14ac:dyDescent="0.3">
      <c r="A14127" t="s">
        <v>8359</v>
      </c>
      <c r="B14127" t="s">
        <v>41</v>
      </c>
      <c r="C14127" t="s">
        <v>33</v>
      </c>
      <c r="D14127">
        <v>1492.99</v>
      </c>
      <c r="E14127">
        <v>0.48</v>
      </c>
      <c r="F14127">
        <f t="shared" si="440"/>
        <v>716.63519999999994</v>
      </c>
      <c r="G14127">
        <f t="shared" si="441"/>
        <v>776.35480000000007</v>
      </c>
      <c r="H14127">
        <v>1</v>
      </c>
      <c r="I14127" s="17">
        <v>45075</v>
      </c>
      <c r="J14127" s="17">
        <v>45082</v>
      </c>
      <c r="K14127" t="s">
        <v>21</v>
      </c>
      <c r="L14127" t="s">
        <v>27</v>
      </c>
      <c r="M14127">
        <v>165.4</v>
      </c>
      <c r="N14127" t="s">
        <v>17</v>
      </c>
    </row>
    <row r="14128" spans="1:14" ht="14.25" customHeight="1" x14ac:dyDescent="0.3">
      <c r="A14128" t="s">
        <v>14952</v>
      </c>
      <c r="B14128" t="s">
        <v>41</v>
      </c>
      <c r="C14128" t="s">
        <v>33</v>
      </c>
      <c r="D14128">
        <v>1496</v>
      </c>
      <c r="E14128">
        <v>0.34</v>
      </c>
      <c r="F14128">
        <f t="shared" si="440"/>
        <v>508.64000000000004</v>
      </c>
      <c r="G14128">
        <f t="shared" si="441"/>
        <v>987.3599999999999</v>
      </c>
      <c r="H14128">
        <v>1</v>
      </c>
      <c r="I14128" s="17">
        <v>45319</v>
      </c>
      <c r="J14128" s="17">
        <v>45321</v>
      </c>
      <c r="K14128" t="s">
        <v>31</v>
      </c>
      <c r="L14128" t="s">
        <v>16</v>
      </c>
      <c r="M14128">
        <v>184.81</v>
      </c>
      <c r="N14128" t="s">
        <v>28</v>
      </c>
    </row>
    <row r="14129" spans="1:14" ht="14.25" customHeight="1" x14ac:dyDescent="0.3">
      <c r="A14129" t="s">
        <v>9408</v>
      </c>
      <c r="B14129" t="s">
        <v>19</v>
      </c>
      <c r="C14129" t="s">
        <v>33</v>
      </c>
      <c r="D14129">
        <v>1503.01</v>
      </c>
      <c r="E14129">
        <v>0.14000000000000001</v>
      </c>
      <c r="F14129">
        <f t="shared" si="440"/>
        <v>210.42140000000001</v>
      </c>
      <c r="G14129">
        <f t="shared" si="441"/>
        <v>1292.5886</v>
      </c>
      <c r="H14129">
        <v>1</v>
      </c>
      <c r="I14129" s="17">
        <v>45257</v>
      </c>
      <c r="J14129" s="17">
        <v>45260</v>
      </c>
      <c r="K14129" t="s">
        <v>31</v>
      </c>
      <c r="L14129" t="s">
        <v>16</v>
      </c>
      <c r="M14129">
        <v>106.69</v>
      </c>
      <c r="N14129" t="s">
        <v>48</v>
      </c>
    </row>
    <row r="14130" spans="1:14" ht="14.25" customHeight="1" x14ac:dyDescent="0.3">
      <c r="A14130" t="s">
        <v>4058</v>
      </c>
      <c r="B14130" t="s">
        <v>13</v>
      </c>
      <c r="C14130" t="s">
        <v>14</v>
      </c>
      <c r="D14130">
        <v>1504.65</v>
      </c>
      <c r="E14130">
        <v>0.15</v>
      </c>
      <c r="F14130">
        <f t="shared" si="440"/>
        <v>225.69750000000002</v>
      </c>
      <c r="G14130">
        <f t="shared" si="441"/>
        <v>1278.9525000000001</v>
      </c>
      <c r="H14130">
        <v>1</v>
      </c>
      <c r="I14130" s="17">
        <v>45005</v>
      </c>
      <c r="J14130" s="17">
        <v>45011</v>
      </c>
      <c r="K14130" t="s">
        <v>21</v>
      </c>
      <c r="L14130" t="s">
        <v>22</v>
      </c>
      <c r="M14130">
        <v>274.2</v>
      </c>
      <c r="N14130" t="s">
        <v>23</v>
      </c>
    </row>
    <row r="14131" spans="1:14" ht="14.25" customHeight="1" x14ac:dyDescent="0.3">
      <c r="A14131" t="s">
        <v>540</v>
      </c>
      <c r="B14131" t="s">
        <v>13</v>
      </c>
      <c r="C14131" t="s">
        <v>36</v>
      </c>
      <c r="D14131">
        <v>1515.87</v>
      </c>
      <c r="E14131">
        <v>0.43</v>
      </c>
      <c r="F14131">
        <f t="shared" si="440"/>
        <v>651.82409999999993</v>
      </c>
      <c r="G14131">
        <f t="shared" si="441"/>
        <v>864.04589999999996</v>
      </c>
      <c r="H14131">
        <v>1</v>
      </c>
      <c r="I14131" s="17">
        <v>45455</v>
      </c>
      <c r="J14131" s="17">
        <v>45457</v>
      </c>
      <c r="K14131" t="s">
        <v>21</v>
      </c>
      <c r="L14131" t="s">
        <v>27</v>
      </c>
      <c r="M14131">
        <v>78.81</v>
      </c>
      <c r="N14131" t="s">
        <v>23</v>
      </c>
    </row>
    <row r="14132" spans="1:14" ht="14.25" customHeight="1" x14ac:dyDescent="0.3">
      <c r="A14132" t="s">
        <v>8306</v>
      </c>
      <c r="B14132" t="s">
        <v>19</v>
      </c>
      <c r="C14132" t="s">
        <v>20</v>
      </c>
      <c r="D14132">
        <v>1521.22</v>
      </c>
      <c r="E14132">
        <v>0.06</v>
      </c>
      <c r="F14132">
        <f t="shared" si="440"/>
        <v>91.273200000000003</v>
      </c>
      <c r="G14132">
        <f t="shared" si="441"/>
        <v>1429.9467999999999</v>
      </c>
      <c r="H14132">
        <v>1</v>
      </c>
      <c r="I14132" s="17">
        <v>45438</v>
      </c>
      <c r="J14132" s="17">
        <v>45439</v>
      </c>
      <c r="K14132" t="s">
        <v>21</v>
      </c>
      <c r="L14132" t="s">
        <v>16</v>
      </c>
      <c r="M14132">
        <v>405.2</v>
      </c>
      <c r="N14132" t="s">
        <v>34</v>
      </c>
    </row>
    <row r="14133" spans="1:14" ht="14.25" customHeight="1" x14ac:dyDescent="0.3">
      <c r="A14133" t="s">
        <v>12662</v>
      </c>
      <c r="B14133" t="s">
        <v>25</v>
      </c>
      <c r="C14133" t="s">
        <v>36</v>
      </c>
      <c r="D14133">
        <v>1527.08</v>
      </c>
      <c r="E14133">
        <v>0.39</v>
      </c>
      <c r="F14133">
        <f t="shared" si="440"/>
        <v>595.56119999999999</v>
      </c>
      <c r="G14133">
        <f t="shared" si="441"/>
        <v>931.51879999999994</v>
      </c>
      <c r="H14133">
        <v>1</v>
      </c>
      <c r="I14133" s="17">
        <v>44984</v>
      </c>
      <c r="J14133" s="17">
        <v>44990</v>
      </c>
      <c r="K14133" t="s">
        <v>15</v>
      </c>
      <c r="L14133" t="s">
        <v>22</v>
      </c>
      <c r="M14133">
        <v>92.82</v>
      </c>
      <c r="N14133" t="s">
        <v>17</v>
      </c>
    </row>
    <row r="14134" spans="1:14" ht="14.25" customHeight="1" x14ac:dyDescent="0.3">
      <c r="A14134" t="s">
        <v>5642</v>
      </c>
      <c r="B14134" t="s">
        <v>19</v>
      </c>
      <c r="C14134" t="s">
        <v>36</v>
      </c>
      <c r="D14134">
        <v>1530.91</v>
      </c>
      <c r="E14134">
        <v>0.17</v>
      </c>
      <c r="F14134">
        <f t="shared" si="440"/>
        <v>260.25470000000001</v>
      </c>
      <c r="G14134">
        <f t="shared" si="441"/>
        <v>1270.6553000000001</v>
      </c>
      <c r="H14134">
        <v>1</v>
      </c>
      <c r="I14134" s="17">
        <v>45537</v>
      </c>
      <c r="J14134" s="17">
        <v>45542</v>
      </c>
      <c r="K14134" t="s">
        <v>21</v>
      </c>
      <c r="L14134" t="s">
        <v>27</v>
      </c>
      <c r="M14134">
        <v>89.7</v>
      </c>
      <c r="N14134" t="s">
        <v>48</v>
      </c>
    </row>
    <row r="14135" spans="1:14" ht="14.25" customHeight="1" x14ac:dyDescent="0.3">
      <c r="A14135" t="s">
        <v>11270</v>
      </c>
      <c r="B14135" t="s">
        <v>13</v>
      </c>
      <c r="C14135" t="s">
        <v>20</v>
      </c>
      <c r="D14135">
        <v>1531.09</v>
      </c>
      <c r="E14135">
        <v>0.12</v>
      </c>
      <c r="F14135">
        <f t="shared" si="440"/>
        <v>183.73079999999999</v>
      </c>
      <c r="G14135">
        <f t="shared" si="441"/>
        <v>1347.3591999999999</v>
      </c>
      <c r="H14135">
        <v>1</v>
      </c>
      <c r="I14135" s="17">
        <v>45131</v>
      </c>
      <c r="J14135" s="17">
        <v>45135</v>
      </c>
      <c r="K14135" t="s">
        <v>31</v>
      </c>
      <c r="L14135" t="s">
        <v>22</v>
      </c>
      <c r="M14135">
        <v>211.68</v>
      </c>
      <c r="N14135" t="s">
        <v>39</v>
      </c>
    </row>
    <row r="14136" spans="1:14" ht="14.25" customHeight="1" x14ac:dyDescent="0.3">
      <c r="A14136" t="s">
        <v>9601</v>
      </c>
      <c r="B14136" t="s">
        <v>13</v>
      </c>
      <c r="C14136" t="s">
        <v>26</v>
      </c>
      <c r="D14136">
        <v>1537.11</v>
      </c>
      <c r="E14136">
        <v>0.22</v>
      </c>
      <c r="F14136">
        <f t="shared" si="440"/>
        <v>338.16419999999999</v>
      </c>
      <c r="G14136">
        <f t="shared" si="441"/>
        <v>1198.9458</v>
      </c>
      <c r="H14136">
        <v>1</v>
      </c>
      <c r="I14136" s="17">
        <v>45214</v>
      </c>
      <c r="J14136" s="17">
        <v>45220</v>
      </c>
      <c r="K14136" t="s">
        <v>15</v>
      </c>
      <c r="L14136" t="s">
        <v>27</v>
      </c>
      <c r="M14136">
        <v>436.02</v>
      </c>
      <c r="N14136" t="s">
        <v>48</v>
      </c>
    </row>
    <row r="14137" spans="1:14" ht="14.25" customHeight="1" x14ac:dyDescent="0.3">
      <c r="A14137" t="s">
        <v>4525</v>
      </c>
      <c r="B14137" t="s">
        <v>25</v>
      </c>
      <c r="C14137" t="s">
        <v>14</v>
      </c>
      <c r="D14137">
        <v>1537.78</v>
      </c>
      <c r="E14137">
        <v>0.2</v>
      </c>
      <c r="F14137">
        <f t="shared" si="440"/>
        <v>307.55600000000004</v>
      </c>
      <c r="G14137">
        <f t="shared" si="441"/>
        <v>1230.2239999999999</v>
      </c>
      <c r="H14137">
        <v>1</v>
      </c>
      <c r="I14137" s="17">
        <v>45026</v>
      </c>
      <c r="J14137" s="17">
        <v>45032</v>
      </c>
      <c r="K14137" t="s">
        <v>31</v>
      </c>
      <c r="L14137" t="s">
        <v>27</v>
      </c>
      <c r="M14137">
        <v>417.91</v>
      </c>
      <c r="N14137" t="s">
        <v>28</v>
      </c>
    </row>
    <row r="14138" spans="1:14" ht="14.25" customHeight="1" x14ac:dyDescent="0.3">
      <c r="A14138" t="s">
        <v>6194</v>
      </c>
      <c r="B14138" t="s">
        <v>13</v>
      </c>
      <c r="C14138" t="s">
        <v>20</v>
      </c>
      <c r="D14138">
        <v>1540.95</v>
      </c>
      <c r="E14138">
        <v>0.49</v>
      </c>
      <c r="F14138">
        <f t="shared" si="440"/>
        <v>755.06550000000004</v>
      </c>
      <c r="G14138">
        <f t="shared" si="441"/>
        <v>785.8845</v>
      </c>
      <c r="H14138">
        <v>1</v>
      </c>
      <c r="I14138" s="17">
        <v>45408</v>
      </c>
      <c r="J14138" s="17">
        <v>45414</v>
      </c>
      <c r="K14138" t="s">
        <v>21</v>
      </c>
      <c r="L14138" t="s">
        <v>22</v>
      </c>
      <c r="M14138">
        <v>228.23</v>
      </c>
      <c r="N14138" t="s">
        <v>17</v>
      </c>
    </row>
    <row r="14139" spans="1:14" ht="14.25" customHeight="1" x14ac:dyDescent="0.3">
      <c r="A14139" t="s">
        <v>1613</v>
      </c>
      <c r="B14139" t="s">
        <v>19</v>
      </c>
      <c r="C14139" t="s">
        <v>26</v>
      </c>
      <c r="D14139">
        <v>1543.11</v>
      </c>
      <c r="E14139">
        <v>0.45</v>
      </c>
      <c r="F14139">
        <f t="shared" si="440"/>
        <v>694.39949999999999</v>
      </c>
      <c r="G14139">
        <f t="shared" si="441"/>
        <v>848.71049999999991</v>
      </c>
      <c r="H14139">
        <v>1</v>
      </c>
      <c r="I14139" s="17">
        <v>45462</v>
      </c>
      <c r="J14139" s="17">
        <v>45464</v>
      </c>
      <c r="K14139" t="s">
        <v>21</v>
      </c>
      <c r="L14139" t="s">
        <v>27</v>
      </c>
      <c r="M14139">
        <v>398.57</v>
      </c>
      <c r="N14139" t="s">
        <v>34</v>
      </c>
    </row>
    <row r="14140" spans="1:14" ht="14.25" customHeight="1" x14ac:dyDescent="0.3">
      <c r="A14140" t="s">
        <v>759</v>
      </c>
      <c r="B14140" t="s">
        <v>13</v>
      </c>
      <c r="C14140" t="s">
        <v>20</v>
      </c>
      <c r="D14140">
        <v>1544.8</v>
      </c>
      <c r="E14140">
        <v>0.35</v>
      </c>
      <c r="F14140">
        <f t="shared" si="440"/>
        <v>540.67999999999995</v>
      </c>
      <c r="G14140">
        <f t="shared" si="441"/>
        <v>1004.12</v>
      </c>
      <c r="H14140">
        <v>1</v>
      </c>
      <c r="I14140" s="17">
        <v>45233</v>
      </c>
      <c r="J14140" s="17">
        <v>45240</v>
      </c>
      <c r="K14140" t="s">
        <v>21</v>
      </c>
      <c r="L14140" t="s">
        <v>22</v>
      </c>
      <c r="M14140">
        <v>164.59</v>
      </c>
      <c r="N14140" t="s">
        <v>48</v>
      </c>
    </row>
    <row r="14141" spans="1:14" ht="14.25" customHeight="1" x14ac:dyDescent="0.3">
      <c r="A14141" t="s">
        <v>563</v>
      </c>
      <c r="B14141" t="s">
        <v>25</v>
      </c>
      <c r="C14141" t="s">
        <v>36</v>
      </c>
      <c r="D14141">
        <v>1545.03</v>
      </c>
      <c r="E14141">
        <v>0.41</v>
      </c>
      <c r="F14141">
        <f t="shared" si="440"/>
        <v>633.46229999999991</v>
      </c>
      <c r="G14141">
        <f t="shared" si="441"/>
        <v>911.56770000000006</v>
      </c>
      <c r="H14141">
        <v>1</v>
      </c>
      <c r="I14141" s="17">
        <v>45414</v>
      </c>
      <c r="J14141" s="17">
        <v>45418</v>
      </c>
      <c r="K14141" t="s">
        <v>15</v>
      </c>
      <c r="L14141" t="s">
        <v>22</v>
      </c>
      <c r="M14141">
        <v>317.68</v>
      </c>
      <c r="N14141" t="s">
        <v>39</v>
      </c>
    </row>
    <row r="14142" spans="1:14" ht="14.25" customHeight="1" x14ac:dyDescent="0.3">
      <c r="A14142" t="s">
        <v>14466</v>
      </c>
      <c r="B14142" t="s">
        <v>25</v>
      </c>
      <c r="C14142" t="s">
        <v>33</v>
      </c>
      <c r="D14142">
        <v>1547.93</v>
      </c>
      <c r="E14142">
        <v>0.15</v>
      </c>
      <c r="F14142">
        <f t="shared" si="440"/>
        <v>232.18950000000001</v>
      </c>
      <c r="G14142">
        <f t="shared" si="441"/>
        <v>1315.7405000000001</v>
      </c>
      <c r="H14142">
        <v>1</v>
      </c>
      <c r="I14142" s="17">
        <v>45032</v>
      </c>
      <c r="J14142" s="17">
        <v>45036</v>
      </c>
      <c r="K14142" t="s">
        <v>15</v>
      </c>
      <c r="L14142" t="s">
        <v>16</v>
      </c>
      <c r="M14142">
        <v>242.54</v>
      </c>
      <c r="N14142" t="s">
        <v>17</v>
      </c>
    </row>
    <row r="14143" spans="1:14" ht="14.25" customHeight="1" x14ac:dyDescent="0.3">
      <c r="A14143" t="s">
        <v>6857</v>
      </c>
      <c r="B14143" t="s">
        <v>19</v>
      </c>
      <c r="C14143" t="s">
        <v>33</v>
      </c>
      <c r="D14143">
        <v>1548.04</v>
      </c>
      <c r="E14143">
        <v>0.35</v>
      </c>
      <c r="F14143">
        <f t="shared" si="440"/>
        <v>541.81399999999996</v>
      </c>
      <c r="G14143">
        <f t="shared" si="441"/>
        <v>1006.226</v>
      </c>
      <c r="H14143">
        <v>1</v>
      </c>
      <c r="I14143" s="17">
        <v>45024</v>
      </c>
      <c r="J14143" s="17">
        <v>45027</v>
      </c>
      <c r="K14143" t="s">
        <v>15</v>
      </c>
      <c r="L14143" t="s">
        <v>27</v>
      </c>
      <c r="M14143">
        <v>338.41</v>
      </c>
      <c r="N14143" t="s">
        <v>17</v>
      </c>
    </row>
    <row r="14144" spans="1:14" ht="14.25" customHeight="1" x14ac:dyDescent="0.3">
      <c r="A14144" t="s">
        <v>9056</v>
      </c>
      <c r="B14144" t="s">
        <v>25</v>
      </c>
      <c r="C14144" t="s">
        <v>36</v>
      </c>
      <c r="D14144">
        <v>1550.78</v>
      </c>
      <c r="E14144">
        <v>0.38</v>
      </c>
      <c r="F14144">
        <f t="shared" si="440"/>
        <v>589.29639999999995</v>
      </c>
      <c r="G14144">
        <f t="shared" si="441"/>
        <v>961.48360000000002</v>
      </c>
      <c r="H14144">
        <v>1</v>
      </c>
      <c r="I14144" s="17">
        <v>45161</v>
      </c>
      <c r="J14144" s="17">
        <v>45162</v>
      </c>
      <c r="K14144" t="s">
        <v>15</v>
      </c>
      <c r="L14144" t="s">
        <v>16</v>
      </c>
      <c r="M14144">
        <v>143.19999999999999</v>
      </c>
      <c r="N14144" t="s">
        <v>34</v>
      </c>
    </row>
    <row r="14145" spans="1:14" ht="14.25" customHeight="1" x14ac:dyDescent="0.3">
      <c r="A14145" t="s">
        <v>3596</v>
      </c>
      <c r="B14145" t="s">
        <v>19</v>
      </c>
      <c r="C14145" t="s">
        <v>14</v>
      </c>
      <c r="D14145">
        <v>1551.35</v>
      </c>
      <c r="E14145">
        <v>0.4</v>
      </c>
      <c r="F14145">
        <f t="shared" si="440"/>
        <v>620.54</v>
      </c>
      <c r="G14145">
        <f t="shared" si="441"/>
        <v>930.81</v>
      </c>
      <c r="H14145">
        <v>1</v>
      </c>
      <c r="I14145" s="17">
        <v>45141</v>
      </c>
      <c r="J14145" s="17">
        <v>45145</v>
      </c>
      <c r="K14145" t="s">
        <v>15</v>
      </c>
      <c r="L14145" t="s">
        <v>27</v>
      </c>
      <c r="M14145">
        <v>88.64</v>
      </c>
      <c r="N14145" t="s">
        <v>28</v>
      </c>
    </row>
    <row r="14146" spans="1:14" ht="14.25" customHeight="1" x14ac:dyDescent="0.3">
      <c r="A14146" t="s">
        <v>13328</v>
      </c>
      <c r="B14146" t="s">
        <v>41</v>
      </c>
      <c r="C14146" t="s">
        <v>33</v>
      </c>
      <c r="D14146">
        <v>1554.48</v>
      </c>
      <c r="E14146">
        <v>0.49</v>
      </c>
      <c r="F14146">
        <f t="shared" ref="F14146:F14209" si="442">D14146*E14146</f>
        <v>761.6952</v>
      </c>
      <c r="G14146">
        <f t="shared" ref="G14146:G14209" si="443">D14146-F14146</f>
        <v>792.78480000000002</v>
      </c>
      <c r="H14146">
        <v>1</v>
      </c>
      <c r="I14146" s="17">
        <v>45372</v>
      </c>
      <c r="J14146" s="17">
        <v>45374</v>
      </c>
      <c r="K14146" t="s">
        <v>15</v>
      </c>
      <c r="L14146" t="s">
        <v>22</v>
      </c>
      <c r="M14146">
        <v>342.11</v>
      </c>
      <c r="N14146" t="s">
        <v>23</v>
      </c>
    </row>
    <row r="14147" spans="1:14" ht="14.25" customHeight="1" x14ac:dyDescent="0.3">
      <c r="A14147" t="s">
        <v>12248</v>
      </c>
      <c r="B14147" t="s">
        <v>41</v>
      </c>
      <c r="C14147" t="s">
        <v>36</v>
      </c>
      <c r="D14147">
        <v>1557.15</v>
      </c>
      <c r="E14147">
        <v>0.26</v>
      </c>
      <c r="F14147">
        <f t="shared" si="442"/>
        <v>404.85900000000004</v>
      </c>
      <c r="G14147">
        <f t="shared" si="443"/>
        <v>1152.2910000000002</v>
      </c>
      <c r="H14147">
        <v>1</v>
      </c>
      <c r="I14147" s="17">
        <v>45527</v>
      </c>
      <c r="J14147" s="17">
        <v>45532</v>
      </c>
      <c r="K14147" t="s">
        <v>31</v>
      </c>
      <c r="L14147" t="s">
        <v>22</v>
      </c>
      <c r="M14147">
        <v>89.53</v>
      </c>
      <c r="N14147" t="s">
        <v>23</v>
      </c>
    </row>
    <row r="14148" spans="1:14" ht="14.25" customHeight="1" x14ac:dyDescent="0.3">
      <c r="A14148" t="s">
        <v>3558</v>
      </c>
      <c r="B14148" t="s">
        <v>25</v>
      </c>
      <c r="C14148" t="s">
        <v>33</v>
      </c>
      <c r="D14148">
        <v>1557.32</v>
      </c>
      <c r="E14148">
        <v>0.31</v>
      </c>
      <c r="F14148">
        <f t="shared" si="442"/>
        <v>482.76919999999996</v>
      </c>
      <c r="G14148">
        <f t="shared" si="443"/>
        <v>1074.5508</v>
      </c>
      <c r="H14148">
        <v>1</v>
      </c>
      <c r="I14148" s="17">
        <v>45045</v>
      </c>
      <c r="J14148" s="17">
        <v>45049</v>
      </c>
      <c r="K14148" t="s">
        <v>15</v>
      </c>
      <c r="L14148" t="s">
        <v>27</v>
      </c>
      <c r="M14148">
        <v>148.93</v>
      </c>
      <c r="N14148" t="s">
        <v>34</v>
      </c>
    </row>
    <row r="14149" spans="1:14" ht="14.25" customHeight="1" x14ac:dyDescent="0.3">
      <c r="A14149" t="s">
        <v>779</v>
      </c>
      <c r="B14149" t="s">
        <v>13</v>
      </c>
      <c r="C14149" t="s">
        <v>20</v>
      </c>
      <c r="D14149">
        <v>1557.33</v>
      </c>
      <c r="E14149">
        <v>0.48</v>
      </c>
      <c r="F14149">
        <f t="shared" si="442"/>
        <v>747.51839999999993</v>
      </c>
      <c r="G14149">
        <f t="shared" si="443"/>
        <v>809.8116</v>
      </c>
      <c r="H14149">
        <v>1</v>
      </c>
      <c r="I14149" s="17">
        <v>44962</v>
      </c>
      <c r="J14149" s="17">
        <v>44968</v>
      </c>
      <c r="K14149" t="s">
        <v>21</v>
      </c>
      <c r="L14149" t="s">
        <v>16</v>
      </c>
      <c r="M14149">
        <v>293.39999999999998</v>
      </c>
      <c r="N14149" t="s">
        <v>34</v>
      </c>
    </row>
    <row r="14150" spans="1:14" ht="14.25" customHeight="1" x14ac:dyDescent="0.3">
      <c r="A14150" t="s">
        <v>10740</v>
      </c>
      <c r="B14150" t="s">
        <v>13</v>
      </c>
      <c r="C14150" t="s">
        <v>33</v>
      </c>
      <c r="D14150">
        <v>1558.28</v>
      </c>
      <c r="E14150">
        <v>0.12</v>
      </c>
      <c r="F14150">
        <f t="shared" si="442"/>
        <v>186.99359999999999</v>
      </c>
      <c r="G14150">
        <f t="shared" si="443"/>
        <v>1371.2864</v>
      </c>
      <c r="H14150">
        <v>1</v>
      </c>
      <c r="I14150" s="17">
        <v>45467</v>
      </c>
      <c r="J14150" s="17">
        <v>45469</v>
      </c>
      <c r="K14150" t="s">
        <v>15</v>
      </c>
      <c r="L14150" t="s">
        <v>27</v>
      </c>
      <c r="M14150">
        <v>213.55</v>
      </c>
      <c r="N14150" t="s">
        <v>39</v>
      </c>
    </row>
    <row r="14151" spans="1:14" ht="14.25" customHeight="1" x14ac:dyDescent="0.3">
      <c r="A14151" t="s">
        <v>11025</v>
      </c>
      <c r="B14151" t="s">
        <v>13</v>
      </c>
      <c r="C14151" t="s">
        <v>36</v>
      </c>
      <c r="D14151">
        <v>1564.96</v>
      </c>
      <c r="E14151">
        <v>0.23</v>
      </c>
      <c r="F14151">
        <f t="shared" si="442"/>
        <v>359.94080000000002</v>
      </c>
      <c r="G14151">
        <f t="shared" si="443"/>
        <v>1205.0192</v>
      </c>
      <c r="H14151">
        <v>1</v>
      </c>
      <c r="I14151" s="17">
        <v>45327</v>
      </c>
      <c r="J14151" s="17">
        <v>45329</v>
      </c>
      <c r="K14151" t="s">
        <v>21</v>
      </c>
      <c r="L14151" t="s">
        <v>27</v>
      </c>
      <c r="M14151">
        <v>272.73</v>
      </c>
      <c r="N14151" t="s">
        <v>17</v>
      </c>
    </row>
    <row r="14152" spans="1:14" ht="14.25" customHeight="1" x14ac:dyDescent="0.3">
      <c r="A14152" t="s">
        <v>11390</v>
      </c>
      <c r="B14152" t="s">
        <v>13</v>
      </c>
      <c r="C14152" t="s">
        <v>33</v>
      </c>
      <c r="D14152">
        <v>1568.5</v>
      </c>
      <c r="E14152">
        <v>0.32</v>
      </c>
      <c r="F14152">
        <f t="shared" si="442"/>
        <v>501.92</v>
      </c>
      <c r="G14152">
        <f t="shared" si="443"/>
        <v>1066.58</v>
      </c>
      <c r="H14152">
        <v>1</v>
      </c>
      <c r="I14152" s="17">
        <v>45182</v>
      </c>
      <c r="J14152" s="17">
        <v>45186</v>
      </c>
      <c r="K14152" t="s">
        <v>15</v>
      </c>
      <c r="L14152" t="s">
        <v>16</v>
      </c>
      <c r="M14152">
        <v>438</v>
      </c>
      <c r="N14152" t="s">
        <v>34</v>
      </c>
    </row>
    <row r="14153" spans="1:14" ht="14.25" customHeight="1" x14ac:dyDescent="0.3">
      <c r="A14153" t="s">
        <v>12102</v>
      </c>
      <c r="B14153" t="s">
        <v>25</v>
      </c>
      <c r="C14153" t="s">
        <v>36</v>
      </c>
      <c r="D14153">
        <v>1572.46</v>
      </c>
      <c r="E14153">
        <v>0.19</v>
      </c>
      <c r="F14153">
        <f t="shared" si="442"/>
        <v>298.76740000000001</v>
      </c>
      <c r="G14153">
        <f t="shared" si="443"/>
        <v>1273.6926000000001</v>
      </c>
      <c r="H14153">
        <v>1</v>
      </c>
      <c r="I14153" s="17">
        <v>45059</v>
      </c>
      <c r="J14153" s="17">
        <v>45063</v>
      </c>
      <c r="K14153" t="s">
        <v>21</v>
      </c>
      <c r="L14153" t="s">
        <v>22</v>
      </c>
      <c r="M14153">
        <v>86.53</v>
      </c>
      <c r="N14153" t="s">
        <v>39</v>
      </c>
    </row>
    <row r="14154" spans="1:14" ht="14.25" customHeight="1" x14ac:dyDescent="0.3">
      <c r="A14154" t="s">
        <v>5785</v>
      </c>
      <c r="B14154" t="s">
        <v>13</v>
      </c>
      <c r="C14154" t="s">
        <v>36</v>
      </c>
      <c r="D14154">
        <v>1575.01</v>
      </c>
      <c r="E14154">
        <v>0.4</v>
      </c>
      <c r="F14154">
        <f t="shared" si="442"/>
        <v>630.00400000000002</v>
      </c>
      <c r="G14154">
        <f t="shared" si="443"/>
        <v>945.00599999999997</v>
      </c>
      <c r="H14154">
        <v>1</v>
      </c>
      <c r="I14154" s="17">
        <v>45014</v>
      </c>
      <c r="J14154" s="17">
        <v>45019</v>
      </c>
      <c r="K14154" t="s">
        <v>21</v>
      </c>
      <c r="L14154" t="s">
        <v>16</v>
      </c>
      <c r="M14154">
        <v>434.2</v>
      </c>
      <c r="N14154" t="s">
        <v>34</v>
      </c>
    </row>
    <row r="14155" spans="1:14" ht="14.25" customHeight="1" x14ac:dyDescent="0.3">
      <c r="A14155" t="s">
        <v>3721</v>
      </c>
      <c r="B14155" t="s">
        <v>41</v>
      </c>
      <c r="C14155" t="s">
        <v>14</v>
      </c>
      <c r="D14155">
        <v>1578.42</v>
      </c>
      <c r="E14155">
        <v>0.28999999999999998</v>
      </c>
      <c r="F14155">
        <f t="shared" si="442"/>
        <v>457.74180000000001</v>
      </c>
      <c r="G14155">
        <f t="shared" si="443"/>
        <v>1120.6782000000001</v>
      </c>
      <c r="H14155">
        <v>1</v>
      </c>
      <c r="I14155" s="17">
        <v>45265</v>
      </c>
      <c r="J14155" s="17">
        <v>45269</v>
      </c>
      <c r="K14155" t="s">
        <v>21</v>
      </c>
      <c r="L14155" t="s">
        <v>22</v>
      </c>
      <c r="M14155">
        <v>216.55</v>
      </c>
      <c r="N14155" t="s">
        <v>39</v>
      </c>
    </row>
    <row r="14156" spans="1:14" ht="14.25" customHeight="1" x14ac:dyDescent="0.3">
      <c r="A14156" t="s">
        <v>11139</v>
      </c>
      <c r="B14156" t="s">
        <v>41</v>
      </c>
      <c r="C14156" t="s">
        <v>33</v>
      </c>
      <c r="D14156">
        <v>1578.58</v>
      </c>
      <c r="E14156">
        <v>0.49</v>
      </c>
      <c r="F14156">
        <f t="shared" si="442"/>
        <v>773.50419999999997</v>
      </c>
      <c r="G14156">
        <f t="shared" si="443"/>
        <v>805.07579999999996</v>
      </c>
      <c r="H14156">
        <v>1</v>
      </c>
      <c r="I14156" s="17">
        <v>44951</v>
      </c>
      <c r="J14156" s="17">
        <v>44957</v>
      </c>
      <c r="K14156" t="s">
        <v>21</v>
      </c>
      <c r="L14156" t="s">
        <v>27</v>
      </c>
      <c r="M14156">
        <v>236.2</v>
      </c>
      <c r="N14156" t="s">
        <v>17</v>
      </c>
    </row>
    <row r="14157" spans="1:14" ht="14.25" customHeight="1" x14ac:dyDescent="0.3">
      <c r="A14157" t="s">
        <v>2210</v>
      </c>
      <c r="B14157" t="s">
        <v>19</v>
      </c>
      <c r="C14157" t="s">
        <v>36</v>
      </c>
      <c r="D14157">
        <v>1584.22</v>
      </c>
      <c r="E14157">
        <v>0.11</v>
      </c>
      <c r="F14157">
        <f t="shared" si="442"/>
        <v>174.26420000000002</v>
      </c>
      <c r="G14157">
        <f t="shared" si="443"/>
        <v>1409.9558</v>
      </c>
      <c r="H14157">
        <v>1</v>
      </c>
      <c r="I14157" s="17">
        <v>45078</v>
      </c>
      <c r="J14157" s="17">
        <v>45083</v>
      </c>
      <c r="K14157" t="s">
        <v>31</v>
      </c>
      <c r="L14157" t="s">
        <v>22</v>
      </c>
      <c r="M14157">
        <v>269.39</v>
      </c>
      <c r="N14157" t="s">
        <v>23</v>
      </c>
    </row>
    <row r="14158" spans="1:14" ht="14.25" customHeight="1" x14ac:dyDescent="0.3">
      <c r="A14158" t="s">
        <v>3080</v>
      </c>
      <c r="B14158" t="s">
        <v>41</v>
      </c>
      <c r="C14158" t="s">
        <v>36</v>
      </c>
      <c r="D14158">
        <v>1592.71</v>
      </c>
      <c r="E14158">
        <v>0.08</v>
      </c>
      <c r="F14158">
        <f t="shared" si="442"/>
        <v>127.41680000000001</v>
      </c>
      <c r="G14158">
        <f t="shared" si="443"/>
        <v>1465.2932000000001</v>
      </c>
      <c r="H14158">
        <v>1</v>
      </c>
      <c r="I14158" s="17">
        <v>45458</v>
      </c>
      <c r="J14158" s="17">
        <v>45459</v>
      </c>
      <c r="K14158" t="s">
        <v>21</v>
      </c>
      <c r="L14158" t="s">
        <v>27</v>
      </c>
      <c r="M14158">
        <v>280.29000000000002</v>
      </c>
      <c r="N14158" t="s">
        <v>48</v>
      </c>
    </row>
    <row r="14159" spans="1:14" ht="14.25" customHeight="1" x14ac:dyDescent="0.3">
      <c r="A14159" t="s">
        <v>8816</v>
      </c>
      <c r="B14159" t="s">
        <v>25</v>
      </c>
      <c r="C14159" t="s">
        <v>14</v>
      </c>
      <c r="D14159">
        <v>1592.81</v>
      </c>
      <c r="E14159">
        <v>0.5</v>
      </c>
      <c r="F14159">
        <f t="shared" si="442"/>
        <v>796.40499999999997</v>
      </c>
      <c r="G14159">
        <f t="shared" si="443"/>
        <v>796.40499999999997</v>
      </c>
      <c r="H14159">
        <v>1</v>
      </c>
      <c r="I14159" s="17">
        <v>45112</v>
      </c>
      <c r="J14159" s="17">
        <v>45115</v>
      </c>
      <c r="K14159" t="s">
        <v>21</v>
      </c>
      <c r="L14159" t="s">
        <v>16</v>
      </c>
      <c r="M14159">
        <v>176.04</v>
      </c>
      <c r="N14159" t="s">
        <v>34</v>
      </c>
    </row>
    <row r="14160" spans="1:14" ht="14.25" customHeight="1" x14ac:dyDescent="0.3">
      <c r="A14160" t="s">
        <v>5322</v>
      </c>
      <c r="B14160" t="s">
        <v>25</v>
      </c>
      <c r="C14160" t="s">
        <v>26</v>
      </c>
      <c r="D14160">
        <v>1596.31</v>
      </c>
      <c r="E14160">
        <v>0.41</v>
      </c>
      <c r="F14160">
        <f t="shared" si="442"/>
        <v>654.48709999999994</v>
      </c>
      <c r="G14160">
        <f t="shared" si="443"/>
        <v>941.8229</v>
      </c>
      <c r="H14160">
        <v>1</v>
      </c>
      <c r="I14160" s="17">
        <v>45238</v>
      </c>
      <c r="J14160" s="17">
        <v>45239</v>
      </c>
      <c r="K14160" t="s">
        <v>31</v>
      </c>
      <c r="L14160" t="s">
        <v>16</v>
      </c>
      <c r="M14160">
        <v>327.82</v>
      </c>
      <c r="N14160" t="s">
        <v>48</v>
      </c>
    </row>
    <row r="14161" spans="1:14" ht="14.25" customHeight="1" x14ac:dyDescent="0.3">
      <c r="A14161" t="s">
        <v>2467</v>
      </c>
      <c r="B14161" t="s">
        <v>41</v>
      </c>
      <c r="C14161" t="s">
        <v>14</v>
      </c>
      <c r="D14161">
        <v>1597.2</v>
      </c>
      <c r="E14161">
        <v>0.25</v>
      </c>
      <c r="F14161">
        <f t="shared" si="442"/>
        <v>399.3</v>
      </c>
      <c r="G14161">
        <f t="shared" si="443"/>
        <v>1197.9000000000001</v>
      </c>
      <c r="H14161">
        <v>1</v>
      </c>
      <c r="I14161" s="17">
        <v>45434</v>
      </c>
      <c r="J14161" s="17">
        <v>45440</v>
      </c>
      <c r="K14161" t="s">
        <v>31</v>
      </c>
      <c r="L14161" t="s">
        <v>22</v>
      </c>
      <c r="M14161">
        <v>146.33000000000001</v>
      </c>
      <c r="N14161" t="s">
        <v>34</v>
      </c>
    </row>
    <row r="14162" spans="1:14" ht="14.25" customHeight="1" x14ac:dyDescent="0.3">
      <c r="A14162" t="s">
        <v>13330</v>
      </c>
      <c r="B14162" t="s">
        <v>25</v>
      </c>
      <c r="C14162" t="s">
        <v>20</v>
      </c>
      <c r="D14162">
        <v>1597.58</v>
      </c>
      <c r="E14162">
        <v>0.4</v>
      </c>
      <c r="F14162">
        <f t="shared" si="442"/>
        <v>639.03200000000004</v>
      </c>
      <c r="G14162">
        <f t="shared" si="443"/>
        <v>958.54799999999989</v>
      </c>
      <c r="H14162">
        <v>1</v>
      </c>
      <c r="I14162" s="17">
        <v>45125</v>
      </c>
      <c r="J14162" s="17">
        <v>45128</v>
      </c>
      <c r="K14162" t="s">
        <v>31</v>
      </c>
      <c r="L14162" t="s">
        <v>22</v>
      </c>
      <c r="M14162">
        <v>424.79</v>
      </c>
      <c r="N14162" t="s">
        <v>34</v>
      </c>
    </row>
    <row r="14163" spans="1:14" ht="14.25" customHeight="1" x14ac:dyDescent="0.3">
      <c r="A14163" t="s">
        <v>5793</v>
      </c>
      <c r="B14163" t="s">
        <v>13</v>
      </c>
      <c r="C14163" t="s">
        <v>36</v>
      </c>
      <c r="D14163">
        <v>1611.11</v>
      </c>
      <c r="E14163">
        <v>0.02</v>
      </c>
      <c r="F14163">
        <f t="shared" si="442"/>
        <v>32.222200000000001</v>
      </c>
      <c r="G14163">
        <f t="shared" si="443"/>
        <v>1578.8878</v>
      </c>
      <c r="H14163">
        <v>1</v>
      </c>
      <c r="I14163" s="17">
        <v>45309</v>
      </c>
      <c r="J14163" s="17">
        <v>45312</v>
      </c>
      <c r="K14163" t="s">
        <v>21</v>
      </c>
      <c r="L14163" t="s">
        <v>16</v>
      </c>
      <c r="M14163">
        <v>88.34</v>
      </c>
      <c r="N14163" t="s">
        <v>39</v>
      </c>
    </row>
    <row r="14164" spans="1:14" ht="14.25" customHeight="1" x14ac:dyDescent="0.3">
      <c r="A14164" t="s">
        <v>9428</v>
      </c>
      <c r="B14164" t="s">
        <v>25</v>
      </c>
      <c r="C14164" t="s">
        <v>14</v>
      </c>
      <c r="D14164">
        <v>1611.94</v>
      </c>
      <c r="E14164">
        <v>0.16</v>
      </c>
      <c r="F14164">
        <f t="shared" si="442"/>
        <v>257.91040000000004</v>
      </c>
      <c r="G14164">
        <f t="shared" si="443"/>
        <v>1354.0296000000001</v>
      </c>
      <c r="H14164">
        <v>1</v>
      </c>
      <c r="I14164" s="17">
        <v>45389</v>
      </c>
      <c r="J14164" s="17">
        <v>45392</v>
      </c>
      <c r="K14164" t="s">
        <v>21</v>
      </c>
      <c r="L14164" t="s">
        <v>16</v>
      </c>
      <c r="M14164">
        <v>146.41</v>
      </c>
      <c r="N14164" t="s">
        <v>34</v>
      </c>
    </row>
    <row r="14165" spans="1:14" ht="14.25" customHeight="1" x14ac:dyDescent="0.3">
      <c r="A14165" t="s">
        <v>6023</v>
      </c>
      <c r="B14165" t="s">
        <v>41</v>
      </c>
      <c r="C14165" t="s">
        <v>14</v>
      </c>
      <c r="D14165">
        <v>1613.85</v>
      </c>
      <c r="E14165">
        <v>0.28000000000000003</v>
      </c>
      <c r="F14165">
        <f t="shared" si="442"/>
        <v>451.87800000000004</v>
      </c>
      <c r="G14165">
        <f t="shared" si="443"/>
        <v>1161.9719999999998</v>
      </c>
      <c r="H14165">
        <v>1</v>
      </c>
      <c r="I14165" s="17">
        <v>45049</v>
      </c>
      <c r="J14165" s="17">
        <v>45053</v>
      </c>
      <c r="K14165" t="s">
        <v>31</v>
      </c>
      <c r="L14165" t="s">
        <v>27</v>
      </c>
      <c r="M14165">
        <v>375.65</v>
      </c>
      <c r="N14165" t="s">
        <v>39</v>
      </c>
    </row>
    <row r="14166" spans="1:14" ht="14.25" customHeight="1" x14ac:dyDescent="0.3">
      <c r="A14166" t="s">
        <v>1122</v>
      </c>
      <c r="B14166" t="s">
        <v>41</v>
      </c>
      <c r="C14166" t="s">
        <v>36</v>
      </c>
      <c r="D14166">
        <v>1617.05</v>
      </c>
      <c r="E14166">
        <v>0.15</v>
      </c>
      <c r="F14166">
        <f t="shared" si="442"/>
        <v>242.55749999999998</v>
      </c>
      <c r="G14166">
        <f t="shared" si="443"/>
        <v>1374.4925000000001</v>
      </c>
      <c r="H14166">
        <v>1</v>
      </c>
      <c r="I14166" s="17">
        <v>44949</v>
      </c>
      <c r="J14166" s="17">
        <v>44950</v>
      </c>
      <c r="K14166" t="s">
        <v>15</v>
      </c>
      <c r="L14166" t="s">
        <v>22</v>
      </c>
      <c r="M14166">
        <v>350.83</v>
      </c>
      <c r="N14166" t="s">
        <v>48</v>
      </c>
    </row>
    <row r="14167" spans="1:14" ht="14.25" customHeight="1" x14ac:dyDescent="0.3">
      <c r="A14167" t="s">
        <v>2368</v>
      </c>
      <c r="B14167" t="s">
        <v>19</v>
      </c>
      <c r="C14167" t="s">
        <v>26</v>
      </c>
      <c r="D14167">
        <v>1619.12</v>
      </c>
      <c r="E14167">
        <v>0.45</v>
      </c>
      <c r="F14167">
        <f t="shared" si="442"/>
        <v>728.60399999999993</v>
      </c>
      <c r="G14167">
        <f t="shared" si="443"/>
        <v>890.51599999999996</v>
      </c>
      <c r="H14167">
        <v>1</v>
      </c>
      <c r="I14167" s="17">
        <v>45148</v>
      </c>
      <c r="J14167" s="17">
        <v>45149</v>
      </c>
      <c r="K14167" t="s">
        <v>15</v>
      </c>
      <c r="L14167" t="s">
        <v>27</v>
      </c>
      <c r="M14167">
        <v>344.87</v>
      </c>
      <c r="N14167" t="s">
        <v>34</v>
      </c>
    </row>
    <row r="14168" spans="1:14" ht="14.25" customHeight="1" x14ac:dyDescent="0.3">
      <c r="A14168" t="s">
        <v>15081</v>
      </c>
      <c r="B14168" t="s">
        <v>41</v>
      </c>
      <c r="C14168" t="s">
        <v>36</v>
      </c>
      <c r="D14168">
        <v>1623.86</v>
      </c>
      <c r="E14168">
        <v>0</v>
      </c>
      <c r="F14168">
        <f t="shared" si="442"/>
        <v>0</v>
      </c>
      <c r="G14168">
        <f t="shared" si="443"/>
        <v>1623.86</v>
      </c>
      <c r="H14168">
        <v>1</v>
      </c>
      <c r="I14168" s="17">
        <v>45080</v>
      </c>
      <c r="J14168" s="17">
        <v>45084</v>
      </c>
      <c r="K14168" t="s">
        <v>21</v>
      </c>
      <c r="L14168" t="s">
        <v>27</v>
      </c>
      <c r="M14168">
        <v>418.85</v>
      </c>
      <c r="N14168" t="s">
        <v>28</v>
      </c>
    </row>
    <row r="14169" spans="1:14" ht="14.25" customHeight="1" x14ac:dyDescent="0.3">
      <c r="A14169" t="s">
        <v>10873</v>
      </c>
      <c r="B14169" t="s">
        <v>41</v>
      </c>
      <c r="C14169" t="s">
        <v>26</v>
      </c>
      <c r="D14169">
        <v>1629.46</v>
      </c>
      <c r="E14169">
        <v>0.34</v>
      </c>
      <c r="F14169">
        <f t="shared" si="442"/>
        <v>554.01640000000009</v>
      </c>
      <c r="G14169">
        <f t="shared" si="443"/>
        <v>1075.4436000000001</v>
      </c>
      <c r="H14169">
        <v>1</v>
      </c>
      <c r="I14169" s="17">
        <v>45099</v>
      </c>
      <c r="J14169" s="17">
        <v>45100</v>
      </c>
      <c r="K14169" t="s">
        <v>21</v>
      </c>
      <c r="L14169" t="s">
        <v>22</v>
      </c>
      <c r="M14169">
        <v>244.13</v>
      </c>
      <c r="N14169" t="s">
        <v>34</v>
      </c>
    </row>
    <row r="14170" spans="1:14" ht="14.25" customHeight="1" x14ac:dyDescent="0.3">
      <c r="A14170" t="s">
        <v>9096</v>
      </c>
      <c r="B14170" t="s">
        <v>19</v>
      </c>
      <c r="C14170" t="s">
        <v>14</v>
      </c>
      <c r="D14170">
        <v>1636.25</v>
      </c>
      <c r="E14170">
        <v>0.27</v>
      </c>
      <c r="F14170">
        <f t="shared" si="442"/>
        <v>441.78750000000002</v>
      </c>
      <c r="G14170">
        <f t="shared" si="443"/>
        <v>1194.4625000000001</v>
      </c>
      <c r="H14170">
        <v>1</v>
      </c>
      <c r="I14170" s="17">
        <v>45356</v>
      </c>
      <c r="J14170" s="17">
        <v>45357</v>
      </c>
      <c r="K14170" t="s">
        <v>15</v>
      </c>
      <c r="L14170" t="s">
        <v>22</v>
      </c>
      <c r="M14170">
        <v>227.08</v>
      </c>
      <c r="N14170" t="s">
        <v>28</v>
      </c>
    </row>
    <row r="14171" spans="1:14" ht="14.25" customHeight="1" x14ac:dyDescent="0.3">
      <c r="A14171" t="s">
        <v>4593</v>
      </c>
      <c r="B14171" t="s">
        <v>25</v>
      </c>
      <c r="C14171" t="s">
        <v>26</v>
      </c>
      <c r="D14171">
        <v>1636.77</v>
      </c>
      <c r="E14171">
        <v>0.12</v>
      </c>
      <c r="F14171">
        <f t="shared" si="442"/>
        <v>196.41239999999999</v>
      </c>
      <c r="G14171">
        <f t="shared" si="443"/>
        <v>1440.3576</v>
      </c>
      <c r="H14171">
        <v>1</v>
      </c>
      <c r="I14171" s="17">
        <v>45441</v>
      </c>
      <c r="J14171" s="17">
        <v>45447</v>
      </c>
      <c r="K14171" t="s">
        <v>15</v>
      </c>
      <c r="L14171" t="s">
        <v>22</v>
      </c>
      <c r="M14171">
        <v>458.51</v>
      </c>
      <c r="N14171" t="s">
        <v>34</v>
      </c>
    </row>
    <row r="14172" spans="1:14" ht="14.25" customHeight="1" x14ac:dyDescent="0.3">
      <c r="A14172" t="s">
        <v>10823</v>
      </c>
      <c r="B14172" t="s">
        <v>13</v>
      </c>
      <c r="C14172" t="s">
        <v>26</v>
      </c>
      <c r="D14172">
        <v>1640.19</v>
      </c>
      <c r="E14172">
        <v>0.2</v>
      </c>
      <c r="F14172">
        <f t="shared" si="442"/>
        <v>328.03800000000001</v>
      </c>
      <c r="G14172">
        <f t="shared" si="443"/>
        <v>1312.152</v>
      </c>
      <c r="H14172">
        <v>1</v>
      </c>
      <c r="I14172" s="17">
        <v>45021</v>
      </c>
      <c r="J14172" s="17">
        <v>45023</v>
      </c>
      <c r="K14172" t="s">
        <v>15</v>
      </c>
      <c r="L14172" t="s">
        <v>22</v>
      </c>
      <c r="M14172">
        <v>220.23</v>
      </c>
      <c r="N14172" t="s">
        <v>23</v>
      </c>
    </row>
    <row r="14173" spans="1:14" ht="14.25" customHeight="1" x14ac:dyDescent="0.3">
      <c r="A14173" t="s">
        <v>12749</v>
      </c>
      <c r="B14173" t="s">
        <v>25</v>
      </c>
      <c r="C14173" t="s">
        <v>33</v>
      </c>
      <c r="D14173">
        <v>1641.59</v>
      </c>
      <c r="E14173">
        <v>0.03</v>
      </c>
      <c r="F14173">
        <f t="shared" si="442"/>
        <v>49.247699999999995</v>
      </c>
      <c r="G14173">
        <f t="shared" si="443"/>
        <v>1592.3423</v>
      </c>
      <c r="H14173">
        <v>1</v>
      </c>
      <c r="I14173" s="17">
        <v>44938</v>
      </c>
      <c r="J14173" s="17">
        <v>44944</v>
      </c>
      <c r="K14173" t="s">
        <v>15</v>
      </c>
      <c r="L14173" t="s">
        <v>22</v>
      </c>
      <c r="M14173">
        <v>230.24</v>
      </c>
      <c r="N14173" t="s">
        <v>48</v>
      </c>
    </row>
    <row r="14174" spans="1:14" ht="14.25" customHeight="1" x14ac:dyDescent="0.3">
      <c r="A14174" t="s">
        <v>15347</v>
      </c>
      <c r="B14174" t="s">
        <v>25</v>
      </c>
      <c r="C14174" t="s">
        <v>14</v>
      </c>
      <c r="D14174">
        <v>1642.13</v>
      </c>
      <c r="E14174">
        <v>0.49</v>
      </c>
      <c r="F14174">
        <f t="shared" si="442"/>
        <v>804.64370000000008</v>
      </c>
      <c r="G14174">
        <f t="shared" si="443"/>
        <v>837.48630000000003</v>
      </c>
      <c r="H14174">
        <v>1</v>
      </c>
      <c r="I14174" s="17">
        <v>45590</v>
      </c>
      <c r="J14174" s="17">
        <v>45596</v>
      </c>
      <c r="K14174" t="s">
        <v>21</v>
      </c>
      <c r="L14174" t="s">
        <v>22</v>
      </c>
      <c r="M14174">
        <v>416.55</v>
      </c>
      <c r="N14174" t="s">
        <v>23</v>
      </c>
    </row>
    <row r="14175" spans="1:14" ht="14.25" customHeight="1" x14ac:dyDescent="0.3">
      <c r="A14175" t="s">
        <v>8565</v>
      </c>
      <c r="B14175" t="s">
        <v>19</v>
      </c>
      <c r="C14175" t="s">
        <v>20</v>
      </c>
      <c r="D14175">
        <v>1642.96</v>
      </c>
      <c r="E14175">
        <v>0.02</v>
      </c>
      <c r="F14175">
        <f t="shared" si="442"/>
        <v>32.859200000000001</v>
      </c>
      <c r="G14175">
        <f t="shared" si="443"/>
        <v>1610.1007999999999</v>
      </c>
      <c r="H14175">
        <v>1</v>
      </c>
      <c r="I14175" s="17">
        <v>45599</v>
      </c>
      <c r="J14175" s="17">
        <v>45604</v>
      </c>
      <c r="K14175" t="s">
        <v>15</v>
      </c>
      <c r="L14175" t="s">
        <v>27</v>
      </c>
      <c r="M14175">
        <v>99.07</v>
      </c>
      <c r="N14175" t="s">
        <v>39</v>
      </c>
    </row>
    <row r="14176" spans="1:14" ht="14.25" customHeight="1" x14ac:dyDescent="0.3">
      <c r="A14176" t="s">
        <v>13864</v>
      </c>
      <c r="B14176" t="s">
        <v>19</v>
      </c>
      <c r="C14176" t="s">
        <v>20</v>
      </c>
      <c r="D14176">
        <v>1643.36</v>
      </c>
      <c r="E14176">
        <v>0</v>
      </c>
      <c r="F14176">
        <f t="shared" si="442"/>
        <v>0</v>
      </c>
      <c r="G14176">
        <f t="shared" si="443"/>
        <v>1643.36</v>
      </c>
      <c r="H14176">
        <v>1</v>
      </c>
      <c r="I14176" s="17">
        <v>45260</v>
      </c>
      <c r="J14176" s="17">
        <v>45267</v>
      </c>
      <c r="K14176" t="s">
        <v>15</v>
      </c>
      <c r="L14176" t="s">
        <v>16</v>
      </c>
      <c r="M14176">
        <v>298</v>
      </c>
      <c r="N14176" t="s">
        <v>28</v>
      </c>
    </row>
    <row r="14177" spans="1:14" ht="14.25" customHeight="1" x14ac:dyDescent="0.3">
      <c r="A14177" t="s">
        <v>9145</v>
      </c>
      <c r="B14177" t="s">
        <v>41</v>
      </c>
      <c r="C14177" t="s">
        <v>20</v>
      </c>
      <c r="D14177">
        <v>1644.83</v>
      </c>
      <c r="E14177">
        <v>0.35</v>
      </c>
      <c r="F14177">
        <f t="shared" si="442"/>
        <v>575.69049999999993</v>
      </c>
      <c r="G14177">
        <f t="shared" si="443"/>
        <v>1069.1395</v>
      </c>
      <c r="H14177">
        <v>1</v>
      </c>
      <c r="I14177" s="17">
        <v>45057</v>
      </c>
      <c r="J14177" s="17">
        <v>45060</v>
      </c>
      <c r="K14177" t="s">
        <v>15</v>
      </c>
      <c r="L14177" t="s">
        <v>16</v>
      </c>
      <c r="M14177">
        <v>458.29</v>
      </c>
      <c r="N14177" t="s">
        <v>39</v>
      </c>
    </row>
    <row r="14178" spans="1:14" ht="14.25" customHeight="1" x14ac:dyDescent="0.3">
      <c r="A14178" t="s">
        <v>12514</v>
      </c>
      <c r="B14178" t="s">
        <v>13</v>
      </c>
      <c r="C14178" t="s">
        <v>33</v>
      </c>
      <c r="D14178">
        <v>1646.2</v>
      </c>
      <c r="E14178">
        <v>0</v>
      </c>
      <c r="F14178">
        <f t="shared" si="442"/>
        <v>0</v>
      </c>
      <c r="G14178">
        <f t="shared" si="443"/>
        <v>1646.2</v>
      </c>
      <c r="H14178">
        <v>1</v>
      </c>
      <c r="I14178" s="17">
        <v>45312</v>
      </c>
      <c r="J14178" s="17">
        <v>45318</v>
      </c>
      <c r="K14178" t="s">
        <v>31</v>
      </c>
      <c r="L14178" t="s">
        <v>16</v>
      </c>
      <c r="M14178">
        <v>279.31</v>
      </c>
      <c r="N14178" t="s">
        <v>34</v>
      </c>
    </row>
    <row r="14179" spans="1:14" ht="14.25" customHeight="1" x14ac:dyDescent="0.3">
      <c r="A14179" t="s">
        <v>2862</v>
      </c>
      <c r="B14179" t="s">
        <v>25</v>
      </c>
      <c r="C14179" t="s">
        <v>36</v>
      </c>
      <c r="D14179">
        <v>1646.63</v>
      </c>
      <c r="E14179">
        <v>0.36</v>
      </c>
      <c r="F14179">
        <f t="shared" si="442"/>
        <v>592.78679999999997</v>
      </c>
      <c r="G14179">
        <f t="shared" si="443"/>
        <v>1053.8432000000003</v>
      </c>
      <c r="H14179">
        <v>1</v>
      </c>
      <c r="I14179" s="17">
        <v>45652</v>
      </c>
      <c r="J14179" s="17">
        <v>45659</v>
      </c>
      <c r="K14179" t="s">
        <v>21</v>
      </c>
      <c r="L14179" t="s">
        <v>22</v>
      </c>
      <c r="M14179">
        <v>422.78</v>
      </c>
      <c r="N14179" t="s">
        <v>34</v>
      </c>
    </row>
    <row r="14180" spans="1:14" ht="14.25" customHeight="1" x14ac:dyDescent="0.3">
      <c r="A14180" t="s">
        <v>11554</v>
      </c>
      <c r="B14180" t="s">
        <v>41</v>
      </c>
      <c r="C14180" t="s">
        <v>36</v>
      </c>
      <c r="D14180">
        <v>1647.07</v>
      </c>
      <c r="E14180">
        <v>0.21</v>
      </c>
      <c r="F14180">
        <f t="shared" si="442"/>
        <v>345.88469999999995</v>
      </c>
      <c r="G14180">
        <f t="shared" si="443"/>
        <v>1301.1853000000001</v>
      </c>
      <c r="H14180">
        <v>1</v>
      </c>
      <c r="I14180" s="17">
        <v>45039</v>
      </c>
      <c r="J14180" s="17">
        <v>45045</v>
      </c>
      <c r="K14180" t="s">
        <v>21</v>
      </c>
      <c r="L14180" t="s">
        <v>27</v>
      </c>
      <c r="M14180">
        <v>268.19</v>
      </c>
      <c r="N14180" t="s">
        <v>23</v>
      </c>
    </row>
    <row r="14181" spans="1:14" ht="14.25" customHeight="1" x14ac:dyDescent="0.3">
      <c r="A14181" t="s">
        <v>9471</v>
      </c>
      <c r="B14181" t="s">
        <v>19</v>
      </c>
      <c r="C14181" t="s">
        <v>33</v>
      </c>
      <c r="D14181">
        <v>1653.67</v>
      </c>
      <c r="E14181">
        <v>0.16</v>
      </c>
      <c r="F14181">
        <f t="shared" si="442"/>
        <v>264.5872</v>
      </c>
      <c r="G14181">
        <f t="shared" si="443"/>
        <v>1389.0828000000001</v>
      </c>
      <c r="H14181">
        <v>1</v>
      </c>
      <c r="I14181" s="17">
        <v>45169</v>
      </c>
      <c r="J14181" s="17">
        <v>45172</v>
      </c>
      <c r="K14181" t="s">
        <v>15</v>
      </c>
      <c r="L14181" t="s">
        <v>27</v>
      </c>
      <c r="M14181">
        <v>303.26</v>
      </c>
      <c r="N14181" t="s">
        <v>28</v>
      </c>
    </row>
    <row r="14182" spans="1:14" ht="14.25" customHeight="1" x14ac:dyDescent="0.3">
      <c r="A14182" t="s">
        <v>4296</v>
      </c>
      <c r="B14182" t="s">
        <v>25</v>
      </c>
      <c r="C14182" t="s">
        <v>14</v>
      </c>
      <c r="D14182">
        <v>1656.53</v>
      </c>
      <c r="E14182">
        <v>0.39</v>
      </c>
      <c r="F14182">
        <f t="shared" si="442"/>
        <v>646.04669999999999</v>
      </c>
      <c r="G14182">
        <f t="shared" si="443"/>
        <v>1010.4833</v>
      </c>
      <c r="H14182">
        <v>1</v>
      </c>
      <c r="I14182" s="17">
        <v>45492</v>
      </c>
      <c r="J14182" s="17">
        <v>45496</v>
      </c>
      <c r="K14182" t="s">
        <v>15</v>
      </c>
      <c r="L14182" t="s">
        <v>22</v>
      </c>
      <c r="M14182">
        <v>241.59</v>
      </c>
      <c r="N14182" t="s">
        <v>34</v>
      </c>
    </row>
    <row r="14183" spans="1:14" ht="14.25" customHeight="1" x14ac:dyDescent="0.3">
      <c r="A14183" t="s">
        <v>2430</v>
      </c>
      <c r="B14183" t="s">
        <v>13</v>
      </c>
      <c r="C14183" t="s">
        <v>20</v>
      </c>
      <c r="D14183">
        <v>1657.37</v>
      </c>
      <c r="E14183">
        <v>0.48</v>
      </c>
      <c r="F14183">
        <f t="shared" si="442"/>
        <v>795.53759999999988</v>
      </c>
      <c r="G14183">
        <f t="shared" si="443"/>
        <v>861.83240000000001</v>
      </c>
      <c r="H14183">
        <v>1</v>
      </c>
      <c r="I14183" s="17">
        <v>45603</v>
      </c>
      <c r="J14183" s="17">
        <v>45606</v>
      </c>
      <c r="K14183" t="s">
        <v>21</v>
      </c>
      <c r="L14183" t="s">
        <v>27</v>
      </c>
      <c r="M14183">
        <v>284.01</v>
      </c>
      <c r="N14183" t="s">
        <v>39</v>
      </c>
    </row>
    <row r="14184" spans="1:14" ht="14.25" customHeight="1" x14ac:dyDescent="0.3">
      <c r="A14184" t="s">
        <v>12560</v>
      </c>
      <c r="B14184" t="s">
        <v>41</v>
      </c>
      <c r="C14184" t="s">
        <v>20</v>
      </c>
      <c r="D14184">
        <v>1661.58</v>
      </c>
      <c r="E14184">
        <v>0.01</v>
      </c>
      <c r="F14184">
        <f t="shared" si="442"/>
        <v>16.6158</v>
      </c>
      <c r="G14184">
        <f t="shared" si="443"/>
        <v>1644.9641999999999</v>
      </c>
      <c r="H14184">
        <v>1</v>
      </c>
      <c r="I14184" s="17">
        <v>45344</v>
      </c>
      <c r="J14184" s="17">
        <v>45348</v>
      </c>
      <c r="K14184" t="s">
        <v>31</v>
      </c>
      <c r="L14184" t="s">
        <v>27</v>
      </c>
      <c r="M14184">
        <v>185.86</v>
      </c>
      <c r="N14184" t="s">
        <v>17</v>
      </c>
    </row>
    <row r="14185" spans="1:14" ht="14.25" customHeight="1" x14ac:dyDescent="0.3">
      <c r="A14185" t="s">
        <v>6245</v>
      </c>
      <c r="B14185" t="s">
        <v>25</v>
      </c>
      <c r="C14185" t="s">
        <v>20</v>
      </c>
      <c r="D14185">
        <v>1662.1</v>
      </c>
      <c r="E14185">
        <v>0.12</v>
      </c>
      <c r="F14185">
        <f t="shared" si="442"/>
        <v>199.45199999999997</v>
      </c>
      <c r="G14185">
        <f t="shared" si="443"/>
        <v>1462.6479999999999</v>
      </c>
      <c r="H14185">
        <v>1</v>
      </c>
      <c r="I14185" s="17">
        <v>45441</v>
      </c>
      <c r="J14185" s="17">
        <v>45442</v>
      </c>
      <c r="K14185" t="s">
        <v>15</v>
      </c>
      <c r="L14185" t="s">
        <v>16</v>
      </c>
      <c r="M14185">
        <v>137.32</v>
      </c>
      <c r="N14185" t="s">
        <v>48</v>
      </c>
    </row>
    <row r="14186" spans="1:14" ht="14.25" customHeight="1" x14ac:dyDescent="0.3">
      <c r="A14186" t="s">
        <v>10989</v>
      </c>
      <c r="B14186" t="s">
        <v>41</v>
      </c>
      <c r="C14186" t="s">
        <v>26</v>
      </c>
      <c r="D14186">
        <v>1662.66</v>
      </c>
      <c r="E14186">
        <v>0.4</v>
      </c>
      <c r="F14186">
        <f t="shared" si="442"/>
        <v>665.06400000000008</v>
      </c>
      <c r="G14186">
        <f t="shared" si="443"/>
        <v>997.596</v>
      </c>
      <c r="H14186">
        <v>1</v>
      </c>
      <c r="I14186" s="17">
        <v>45497</v>
      </c>
      <c r="J14186" s="17">
        <v>45500</v>
      </c>
      <c r="K14186" t="s">
        <v>15</v>
      </c>
      <c r="L14186" t="s">
        <v>27</v>
      </c>
      <c r="M14186">
        <v>259.22000000000003</v>
      </c>
      <c r="N14186" t="s">
        <v>28</v>
      </c>
    </row>
    <row r="14187" spans="1:14" ht="14.25" customHeight="1" x14ac:dyDescent="0.3">
      <c r="A14187" t="s">
        <v>4014</v>
      </c>
      <c r="B14187" t="s">
        <v>25</v>
      </c>
      <c r="C14187" t="s">
        <v>36</v>
      </c>
      <c r="D14187">
        <v>1663.42</v>
      </c>
      <c r="E14187">
        <v>0.34</v>
      </c>
      <c r="F14187">
        <f t="shared" si="442"/>
        <v>565.56280000000004</v>
      </c>
      <c r="G14187">
        <f t="shared" si="443"/>
        <v>1097.8571999999999</v>
      </c>
      <c r="H14187">
        <v>1</v>
      </c>
      <c r="I14187" s="17">
        <v>45371</v>
      </c>
      <c r="J14187" s="17">
        <v>45375</v>
      </c>
      <c r="K14187" t="s">
        <v>21</v>
      </c>
      <c r="L14187" t="s">
        <v>27</v>
      </c>
      <c r="M14187">
        <v>287.17</v>
      </c>
      <c r="N14187" t="s">
        <v>39</v>
      </c>
    </row>
    <row r="14188" spans="1:14" ht="14.25" customHeight="1" x14ac:dyDescent="0.3">
      <c r="A14188" t="s">
        <v>5076</v>
      </c>
      <c r="B14188" t="s">
        <v>19</v>
      </c>
      <c r="C14188" t="s">
        <v>14</v>
      </c>
      <c r="D14188">
        <v>1668.46</v>
      </c>
      <c r="E14188">
        <v>0.37</v>
      </c>
      <c r="F14188">
        <f t="shared" si="442"/>
        <v>617.33019999999999</v>
      </c>
      <c r="G14188">
        <f t="shared" si="443"/>
        <v>1051.1298000000002</v>
      </c>
      <c r="H14188">
        <v>1</v>
      </c>
      <c r="I14188" s="17">
        <v>45300</v>
      </c>
      <c r="J14188" s="17">
        <v>45302</v>
      </c>
      <c r="K14188" t="s">
        <v>21</v>
      </c>
      <c r="L14188" t="s">
        <v>27</v>
      </c>
      <c r="M14188">
        <v>309.13</v>
      </c>
      <c r="N14188" t="s">
        <v>34</v>
      </c>
    </row>
    <row r="14189" spans="1:14" ht="14.25" customHeight="1" x14ac:dyDescent="0.3">
      <c r="A14189" t="s">
        <v>836</v>
      </c>
      <c r="B14189" t="s">
        <v>25</v>
      </c>
      <c r="C14189" t="s">
        <v>20</v>
      </c>
      <c r="D14189">
        <v>1678.66</v>
      </c>
      <c r="E14189">
        <v>0.21</v>
      </c>
      <c r="F14189">
        <f t="shared" si="442"/>
        <v>352.51859999999999</v>
      </c>
      <c r="G14189">
        <f t="shared" si="443"/>
        <v>1326.1414</v>
      </c>
      <c r="H14189">
        <v>1</v>
      </c>
      <c r="I14189" s="17">
        <v>45311</v>
      </c>
      <c r="J14189" s="17">
        <v>45318</v>
      </c>
      <c r="K14189" t="s">
        <v>31</v>
      </c>
      <c r="L14189" t="s">
        <v>22</v>
      </c>
      <c r="M14189">
        <v>246.45</v>
      </c>
      <c r="N14189" t="s">
        <v>34</v>
      </c>
    </row>
    <row r="14190" spans="1:14" ht="14.25" customHeight="1" x14ac:dyDescent="0.3">
      <c r="A14190" t="s">
        <v>4360</v>
      </c>
      <c r="B14190" t="s">
        <v>19</v>
      </c>
      <c r="C14190" t="s">
        <v>36</v>
      </c>
      <c r="D14190">
        <v>1679.98</v>
      </c>
      <c r="E14190">
        <v>0.44</v>
      </c>
      <c r="F14190">
        <f t="shared" si="442"/>
        <v>739.19119999999998</v>
      </c>
      <c r="G14190">
        <f t="shared" si="443"/>
        <v>940.78880000000004</v>
      </c>
      <c r="H14190">
        <v>1</v>
      </c>
      <c r="I14190" s="17">
        <v>45445</v>
      </c>
      <c r="J14190" s="17">
        <v>45448</v>
      </c>
      <c r="K14190" t="s">
        <v>21</v>
      </c>
      <c r="L14190" t="s">
        <v>16</v>
      </c>
      <c r="M14190">
        <v>153.68</v>
      </c>
      <c r="N14190" t="s">
        <v>39</v>
      </c>
    </row>
    <row r="14191" spans="1:14" ht="14.25" customHeight="1" x14ac:dyDescent="0.3">
      <c r="A14191" t="s">
        <v>14273</v>
      </c>
      <c r="B14191" t="s">
        <v>13</v>
      </c>
      <c r="C14191" t="s">
        <v>26</v>
      </c>
      <c r="D14191">
        <v>1680.13</v>
      </c>
      <c r="E14191">
        <v>0.42</v>
      </c>
      <c r="F14191">
        <f t="shared" si="442"/>
        <v>705.65460000000007</v>
      </c>
      <c r="G14191">
        <f t="shared" si="443"/>
        <v>974.47540000000004</v>
      </c>
      <c r="H14191">
        <v>1</v>
      </c>
      <c r="I14191" s="17">
        <v>45084</v>
      </c>
      <c r="J14191" s="17">
        <v>45090</v>
      </c>
      <c r="K14191" t="s">
        <v>15</v>
      </c>
      <c r="L14191" t="s">
        <v>22</v>
      </c>
      <c r="M14191">
        <v>458.67</v>
      </c>
      <c r="N14191" t="s">
        <v>23</v>
      </c>
    </row>
    <row r="14192" spans="1:14" ht="14.25" customHeight="1" x14ac:dyDescent="0.3">
      <c r="A14192" t="s">
        <v>1299</v>
      </c>
      <c r="B14192" t="s">
        <v>13</v>
      </c>
      <c r="C14192" t="s">
        <v>26</v>
      </c>
      <c r="D14192">
        <v>1683.82</v>
      </c>
      <c r="E14192">
        <v>0</v>
      </c>
      <c r="F14192">
        <f t="shared" si="442"/>
        <v>0</v>
      </c>
      <c r="G14192">
        <f t="shared" si="443"/>
        <v>1683.82</v>
      </c>
      <c r="H14192">
        <v>1</v>
      </c>
      <c r="I14192" s="17">
        <v>45356</v>
      </c>
      <c r="J14192" s="17">
        <v>45359</v>
      </c>
      <c r="K14192" t="s">
        <v>15</v>
      </c>
      <c r="L14192" t="s">
        <v>27</v>
      </c>
      <c r="M14192">
        <v>212.81</v>
      </c>
      <c r="N14192" t="s">
        <v>48</v>
      </c>
    </row>
    <row r="14193" spans="1:14" ht="14.25" customHeight="1" x14ac:dyDescent="0.3">
      <c r="A14193" t="s">
        <v>6227</v>
      </c>
      <c r="B14193" t="s">
        <v>25</v>
      </c>
      <c r="C14193" t="s">
        <v>26</v>
      </c>
      <c r="D14193">
        <v>1692.68</v>
      </c>
      <c r="E14193">
        <v>0.15</v>
      </c>
      <c r="F14193">
        <f t="shared" si="442"/>
        <v>253.90199999999999</v>
      </c>
      <c r="G14193">
        <f t="shared" si="443"/>
        <v>1438.778</v>
      </c>
      <c r="H14193">
        <v>1</v>
      </c>
      <c r="I14193" s="17">
        <v>45601</v>
      </c>
      <c r="J14193" s="17">
        <v>45606</v>
      </c>
      <c r="K14193" t="s">
        <v>21</v>
      </c>
      <c r="L14193" t="s">
        <v>16</v>
      </c>
      <c r="M14193">
        <v>190.4</v>
      </c>
      <c r="N14193" t="s">
        <v>23</v>
      </c>
    </row>
    <row r="14194" spans="1:14" ht="14.25" customHeight="1" x14ac:dyDescent="0.3">
      <c r="A14194" t="s">
        <v>2295</v>
      </c>
      <c r="B14194" t="s">
        <v>41</v>
      </c>
      <c r="C14194" t="s">
        <v>26</v>
      </c>
      <c r="D14194">
        <v>1693.91</v>
      </c>
      <c r="E14194">
        <v>0.15</v>
      </c>
      <c r="F14194">
        <f t="shared" si="442"/>
        <v>254.0865</v>
      </c>
      <c r="G14194">
        <f t="shared" si="443"/>
        <v>1439.8235</v>
      </c>
      <c r="H14194">
        <v>1</v>
      </c>
      <c r="I14194" s="17">
        <v>45331</v>
      </c>
      <c r="J14194" s="17">
        <v>45337</v>
      </c>
      <c r="K14194" t="s">
        <v>31</v>
      </c>
      <c r="L14194" t="s">
        <v>22</v>
      </c>
      <c r="M14194">
        <v>272.41000000000003</v>
      </c>
      <c r="N14194" t="s">
        <v>48</v>
      </c>
    </row>
    <row r="14195" spans="1:14" ht="14.25" customHeight="1" x14ac:dyDescent="0.3">
      <c r="A14195" t="s">
        <v>12923</v>
      </c>
      <c r="B14195" t="s">
        <v>41</v>
      </c>
      <c r="C14195" t="s">
        <v>26</v>
      </c>
      <c r="D14195">
        <v>1696.35</v>
      </c>
      <c r="E14195">
        <v>0.44</v>
      </c>
      <c r="F14195">
        <f t="shared" si="442"/>
        <v>746.39400000000001</v>
      </c>
      <c r="G14195">
        <f t="shared" si="443"/>
        <v>949.9559999999999</v>
      </c>
      <c r="H14195">
        <v>1</v>
      </c>
      <c r="I14195" s="17">
        <v>44942</v>
      </c>
      <c r="J14195" s="17">
        <v>44943</v>
      </c>
      <c r="K14195" t="s">
        <v>21</v>
      </c>
      <c r="L14195" t="s">
        <v>16</v>
      </c>
      <c r="M14195">
        <v>332.51</v>
      </c>
      <c r="N14195" t="s">
        <v>28</v>
      </c>
    </row>
    <row r="14196" spans="1:14" ht="14.25" customHeight="1" x14ac:dyDescent="0.3">
      <c r="A14196" t="s">
        <v>4698</v>
      </c>
      <c r="B14196" t="s">
        <v>19</v>
      </c>
      <c r="C14196" t="s">
        <v>20</v>
      </c>
      <c r="D14196">
        <v>1698.02</v>
      </c>
      <c r="E14196">
        <v>0.3</v>
      </c>
      <c r="F14196">
        <f t="shared" si="442"/>
        <v>509.40599999999995</v>
      </c>
      <c r="G14196">
        <f t="shared" si="443"/>
        <v>1188.614</v>
      </c>
      <c r="H14196">
        <v>1</v>
      </c>
      <c r="I14196" s="17">
        <v>45429</v>
      </c>
      <c r="J14196" s="17">
        <v>45431</v>
      </c>
      <c r="K14196" t="s">
        <v>21</v>
      </c>
      <c r="L14196" t="s">
        <v>16</v>
      </c>
      <c r="M14196">
        <v>293.61</v>
      </c>
      <c r="N14196" t="s">
        <v>23</v>
      </c>
    </row>
    <row r="14197" spans="1:14" ht="14.25" customHeight="1" x14ac:dyDescent="0.3">
      <c r="A14197" t="s">
        <v>770</v>
      </c>
      <c r="B14197" t="s">
        <v>25</v>
      </c>
      <c r="C14197" t="s">
        <v>26</v>
      </c>
      <c r="D14197">
        <v>1699.51</v>
      </c>
      <c r="E14197">
        <v>0.21</v>
      </c>
      <c r="F14197">
        <f t="shared" si="442"/>
        <v>356.89709999999997</v>
      </c>
      <c r="G14197">
        <f t="shared" si="443"/>
        <v>1342.6129000000001</v>
      </c>
      <c r="H14197">
        <v>1</v>
      </c>
      <c r="I14197" s="17">
        <v>45246</v>
      </c>
      <c r="J14197" s="17">
        <v>45249</v>
      </c>
      <c r="K14197" t="s">
        <v>21</v>
      </c>
      <c r="L14197" t="s">
        <v>16</v>
      </c>
      <c r="M14197">
        <v>211.33</v>
      </c>
      <c r="N14197" t="s">
        <v>17</v>
      </c>
    </row>
    <row r="14198" spans="1:14" ht="14.25" customHeight="1" x14ac:dyDescent="0.3">
      <c r="A14198" t="s">
        <v>3380</v>
      </c>
      <c r="B14198" t="s">
        <v>13</v>
      </c>
      <c r="C14198" t="s">
        <v>33</v>
      </c>
      <c r="D14198">
        <v>1700.35</v>
      </c>
      <c r="E14198">
        <v>0.05</v>
      </c>
      <c r="F14198">
        <f t="shared" si="442"/>
        <v>85.017499999999998</v>
      </c>
      <c r="G14198">
        <f t="shared" si="443"/>
        <v>1615.3325</v>
      </c>
      <c r="H14198">
        <v>1</v>
      </c>
      <c r="I14198" s="17">
        <v>45023</v>
      </c>
      <c r="J14198" s="17">
        <v>45028</v>
      </c>
      <c r="K14198" t="s">
        <v>31</v>
      </c>
      <c r="L14198" t="s">
        <v>27</v>
      </c>
      <c r="M14198">
        <v>268.92</v>
      </c>
      <c r="N14198" t="s">
        <v>39</v>
      </c>
    </row>
    <row r="14199" spans="1:14" ht="14.25" customHeight="1" x14ac:dyDescent="0.3">
      <c r="A14199" t="s">
        <v>8077</v>
      </c>
      <c r="B14199" t="s">
        <v>13</v>
      </c>
      <c r="C14199" t="s">
        <v>26</v>
      </c>
      <c r="D14199">
        <v>1709.06</v>
      </c>
      <c r="E14199">
        <v>0.18</v>
      </c>
      <c r="F14199">
        <f t="shared" si="442"/>
        <v>307.63079999999997</v>
      </c>
      <c r="G14199">
        <f t="shared" si="443"/>
        <v>1401.4292</v>
      </c>
      <c r="H14199">
        <v>1</v>
      </c>
      <c r="I14199" s="17">
        <v>45345</v>
      </c>
      <c r="J14199" s="17">
        <v>45350</v>
      </c>
      <c r="K14199" t="s">
        <v>21</v>
      </c>
      <c r="L14199" t="s">
        <v>16</v>
      </c>
      <c r="M14199">
        <v>283.54000000000002</v>
      </c>
      <c r="N14199" t="s">
        <v>48</v>
      </c>
    </row>
    <row r="14200" spans="1:14" ht="14.25" customHeight="1" x14ac:dyDescent="0.3">
      <c r="A14200" t="s">
        <v>13857</v>
      </c>
      <c r="B14200" t="s">
        <v>13</v>
      </c>
      <c r="C14200" t="s">
        <v>36</v>
      </c>
      <c r="D14200">
        <v>1710.41</v>
      </c>
      <c r="E14200">
        <v>0.4</v>
      </c>
      <c r="F14200">
        <f t="shared" si="442"/>
        <v>684.1640000000001</v>
      </c>
      <c r="G14200">
        <f t="shared" si="443"/>
        <v>1026.2460000000001</v>
      </c>
      <c r="H14200">
        <v>1</v>
      </c>
      <c r="I14200" s="17">
        <v>45259</v>
      </c>
      <c r="J14200" s="17">
        <v>45261</v>
      </c>
      <c r="K14200" t="s">
        <v>31</v>
      </c>
      <c r="L14200" t="s">
        <v>22</v>
      </c>
      <c r="M14200">
        <v>414.01</v>
      </c>
      <c r="N14200" t="s">
        <v>23</v>
      </c>
    </row>
    <row r="14201" spans="1:14" ht="14.25" customHeight="1" x14ac:dyDescent="0.3">
      <c r="A14201" t="s">
        <v>5371</v>
      </c>
      <c r="B14201" t="s">
        <v>19</v>
      </c>
      <c r="C14201" t="s">
        <v>20</v>
      </c>
      <c r="D14201">
        <v>1713.39</v>
      </c>
      <c r="E14201">
        <v>0.38</v>
      </c>
      <c r="F14201">
        <f t="shared" si="442"/>
        <v>651.08820000000003</v>
      </c>
      <c r="G14201">
        <f t="shared" si="443"/>
        <v>1062.3018000000002</v>
      </c>
      <c r="H14201">
        <v>1</v>
      </c>
      <c r="I14201" s="17">
        <v>45535</v>
      </c>
      <c r="J14201" s="17">
        <v>45542</v>
      </c>
      <c r="K14201" t="s">
        <v>15</v>
      </c>
      <c r="L14201" t="s">
        <v>27</v>
      </c>
      <c r="M14201">
        <v>384.07</v>
      </c>
      <c r="N14201" t="s">
        <v>39</v>
      </c>
    </row>
    <row r="14202" spans="1:14" ht="14.25" customHeight="1" x14ac:dyDescent="0.3">
      <c r="A14202" t="s">
        <v>12338</v>
      </c>
      <c r="B14202" t="s">
        <v>13</v>
      </c>
      <c r="C14202" t="s">
        <v>14</v>
      </c>
      <c r="D14202">
        <v>1714.27</v>
      </c>
      <c r="E14202">
        <v>0.17</v>
      </c>
      <c r="F14202">
        <f t="shared" si="442"/>
        <v>291.42590000000001</v>
      </c>
      <c r="G14202">
        <f t="shared" si="443"/>
        <v>1422.8441</v>
      </c>
      <c r="H14202">
        <v>1</v>
      </c>
      <c r="I14202" s="17">
        <v>45265</v>
      </c>
      <c r="J14202" s="17">
        <v>45266</v>
      </c>
      <c r="K14202" t="s">
        <v>21</v>
      </c>
      <c r="L14202" t="s">
        <v>16</v>
      </c>
      <c r="M14202">
        <v>91.45</v>
      </c>
      <c r="N14202" t="s">
        <v>48</v>
      </c>
    </row>
    <row r="14203" spans="1:14" ht="14.25" customHeight="1" x14ac:dyDescent="0.3">
      <c r="A14203" t="s">
        <v>3916</v>
      </c>
      <c r="B14203" t="s">
        <v>19</v>
      </c>
      <c r="C14203" t="s">
        <v>20</v>
      </c>
      <c r="D14203">
        <v>1716.12</v>
      </c>
      <c r="E14203">
        <v>0.17</v>
      </c>
      <c r="F14203">
        <f t="shared" si="442"/>
        <v>291.74040000000002</v>
      </c>
      <c r="G14203">
        <f t="shared" si="443"/>
        <v>1424.3795999999998</v>
      </c>
      <c r="H14203">
        <v>1</v>
      </c>
      <c r="I14203" s="17">
        <v>45569</v>
      </c>
      <c r="J14203" s="17">
        <v>45572</v>
      </c>
      <c r="K14203" t="s">
        <v>15</v>
      </c>
      <c r="L14203" t="s">
        <v>27</v>
      </c>
      <c r="M14203">
        <v>234.31</v>
      </c>
      <c r="N14203" t="s">
        <v>48</v>
      </c>
    </row>
    <row r="14204" spans="1:14" ht="14.25" customHeight="1" x14ac:dyDescent="0.3">
      <c r="A14204" t="s">
        <v>7497</v>
      </c>
      <c r="B14204" t="s">
        <v>25</v>
      </c>
      <c r="C14204" t="s">
        <v>26</v>
      </c>
      <c r="D14204">
        <v>1717.23</v>
      </c>
      <c r="E14204">
        <v>0.43</v>
      </c>
      <c r="F14204">
        <f t="shared" si="442"/>
        <v>738.40890000000002</v>
      </c>
      <c r="G14204">
        <f t="shared" si="443"/>
        <v>978.8211</v>
      </c>
      <c r="H14204">
        <v>1</v>
      </c>
      <c r="I14204" s="17">
        <v>45332</v>
      </c>
      <c r="J14204" s="17">
        <v>45336</v>
      </c>
      <c r="K14204" t="s">
        <v>21</v>
      </c>
      <c r="L14204" t="s">
        <v>22</v>
      </c>
      <c r="M14204">
        <v>262.19</v>
      </c>
      <c r="N14204" t="s">
        <v>17</v>
      </c>
    </row>
    <row r="14205" spans="1:14" ht="14.25" customHeight="1" x14ac:dyDescent="0.3">
      <c r="A14205" t="s">
        <v>8883</v>
      </c>
      <c r="B14205" t="s">
        <v>41</v>
      </c>
      <c r="C14205" t="s">
        <v>26</v>
      </c>
      <c r="D14205">
        <v>1720.31</v>
      </c>
      <c r="E14205">
        <v>0.03</v>
      </c>
      <c r="F14205">
        <f t="shared" si="442"/>
        <v>51.609299999999998</v>
      </c>
      <c r="G14205">
        <f t="shared" si="443"/>
        <v>1668.7006999999999</v>
      </c>
      <c r="H14205">
        <v>1</v>
      </c>
      <c r="I14205" s="17">
        <v>44984</v>
      </c>
      <c r="J14205" s="17">
        <v>44986</v>
      </c>
      <c r="K14205" t="s">
        <v>21</v>
      </c>
      <c r="L14205" t="s">
        <v>22</v>
      </c>
      <c r="M14205">
        <v>503.78</v>
      </c>
      <c r="N14205" t="s">
        <v>34</v>
      </c>
    </row>
    <row r="14206" spans="1:14" ht="14.25" customHeight="1" x14ac:dyDescent="0.3">
      <c r="A14206" t="s">
        <v>12738</v>
      </c>
      <c r="B14206" t="s">
        <v>13</v>
      </c>
      <c r="C14206" t="s">
        <v>20</v>
      </c>
      <c r="D14206">
        <v>1721.12</v>
      </c>
      <c r="E14206">
        <v>0.12</v>
      </c>
      <c r="F14206">
        <f t="shared" si="442"/>
        <v>206.53439999999998</v>
      </c>
      <c r="G14206">
        <f t="shared" si="443"/>
        <v>1514.5855999999999</v>
      </c>
      <c r="H14206">
        <v>1</v>
      </c>
      <c r="I14206" s="17">
        <v>45237</v>
      </c>
      <c r="J14206" s="17">
        <v>45244</v>
      </c>
      <c r="K14206" t="s">
        <v>31</v>
      </c>
      <c r="L14206" t="s">
        <v>27</v>
      </c>
      <c r="M14206">
        <v>350.26</v>
      </c>
      <c r="N14206" t="s">
        <v>17</v>
      </c>
    </row>
    <row r="14207" spans="1:14" ht="14.25" customHeight="1" x14ac:dyDescent="0.3">
      <c r="A14207" t="s">
        <v>9509</v>
      </c>
      <c r="B14207" t="s">
        <v>13</v>
      </c>
      <c r="C14207" t="s">
        <v>14</v>
      </c>
      <c r="D14207">
        <v>1721.29</v>
      </c>
      <c r="E14207">
        <v>0.33</v>
      </c>
      <c r="F14207">
        <f t="shared" si="442"/>
        <v>568.02570000000003</v>
      </c>
      <c r="G14207">
        <f t="shared" si="443"/>
        <v>1153.2642999999998</v>
      </c>
      <c r="H14207">
        <v>1</v>
      </c>
      <c r="I14207" s="17">
        <v>45428</v>
      </c>
      <c r="J14207" s="17">
        <v>45432</v>
      </c>
      <c r="K14207" t="s">
        <v>31</v>
      </c>
      <c r="L14207" t="s">
        <v>16</v>
      </c>
      <c r="M14207">
        <v>497.97</v>
      </c>
      <c r="N14207" t="s">
        <v>34</v>
      </c>
    </row>
    <row r="14208" spans="1:14" ht="14.25" customHeight="1" x14ac:dyDescent="0.3">
      <c r="A14208" t="s">
        <v>2319</v>
      </c>
      <c r="B14208" t="s">
        <v>13</v>
      </c>
      <c r="C14208" t="s">
        <v>20</v>
      </c>
      <c r="D14208">
        <v>1723.01</v>
      </c>
      <c r="E14208">
        <v>7.0000000000000007E-2</v>
      </c>
      <c r="F14208">
        <f t="shared" si="442"/>
        <v>120.61070000000001</v>
      </c>
      <c r="G14208">
        <f t="shared" si="443"/>
        <v>1602.3993</v>
      </c>
      <c r="H14208">
        <v>1</v>
      </c>
      <c r="I14208" s="17">
        <v>44935</v>
      </c>
      <c r="J14208" s="17">
        <v>44937</v>
      </c>
      <c r="K14208" t="s">
        <v>15</v>
      </c>
      <c r="L14208" t="s">
        <v>22</v>
      </c>
      <c r="M14208">
        <v>389.16</v>
      </c>
      <c r="N14208" t="s">
        <v>28</v>
      </c>
    </row>
    <row r="14209" spans="1:14" ht="14.25" customHeight="1" x14ac:dyDescent="0.3">
      <c r="A14209" t="s">
        <v>6603</v>
      </c>
      <c r="B14209" t="s">
        <v>25</v>
      </c>
      <c r="C14209" t="s">
        <v>33</v>
      </c>
      <c r="D14209">
        <v>1723.9</v>
      </c>
      <c r="E14209">
        <v>0.27</v>
      </c>
      <c r="F14209">
        <f t="shared" si="442"/>
        <v>465.45300000000003</v>
      </c>
      <c r="G14209">
        <f t="shared" si="443"/>
        <v>1258.4470000000001</v>
      </c>
      <c r="H14209">
        <v>1</v>
      </c>
      <c r="I14209" s="17">
        <v>44986</v>
      </c>
      <c r="J14209" s="17">
        <v>44990</v>
      </c>
      <c r="K14209" t="s">
        <v>15</v>
      </c>
      <c r="L14209" t="s">
        <v>27</v>
      </c>
      <c r="M14209">
        <v>266.92</v>
      </c>
      <c r="N14209" t="s">
        <v>23</v>
      </c>
    </row>
    <row r="14210" spans="1:14" ht="14.25" customHeight="1" x14ac:dyDescent="0.3">
      <c r="A14210" t="s">
        <v>9490</v>
      </c>
      <c r="B14210" t="s">
        <v>41</v>
      </c>
      <c r="C14210" t="s">
        <v>33</v>
      </c>
      <c r="D14210">
        <v>1730.53</v>
      </c>
      <c r="E14210">
        <v>0.34</v>
      </c>
      <c r="F14210">
        <f t="shared" ref="F14210:F14273" si="444">D14210*E14210</f>
        <v>588.38020000000006</v>
      </c>
      <c r="G14210">
        <f t="shared" ref="G14210:G14273" si="445">D14210-F14210</f>
        <v>1142.1497999999999</v>
      </c>
      <c r="H14210">
        <v>1</v>
      </c>
      <c r="I14210" s="17">
        <v>45334</v>
      </c>
      <c r="J14210" s="17">
        <v>45336</v>
      </c>
      <c r="K14210" t="s">
        <v>31</v>
      </c>
      <c r="L14210" t="s">
        <v>27</v>
      </c>
      <c r="M14210">
        <v>309.11</v>
      </c>
      <c r="N14210" t="s">
        <v>39</v>
      </c>
    </row>
    <row r="14211" spans="1:14" ht="14.25" customHeight="1" x14ac:dyDescent="0.3">
      <c r="A14211" t="s">
        <v>6131</v>
      </c>
      <c r="B14211" t="s">
        <v>13</v>
      </c>
      <c r="C14211" t="s">
        <v>14</v>
      </c>
      <c r="D14211">
        <v>1732.07</v>
      </c>
      <c r="E14211">
        <v>0.18</v>
      </c>
      <c r="F14211">
        <f t="shared" si="444"/>
        <v>311.77259999999995</v>
      </c>
      <c r="G14211">
        <f t="shared" si="445"/>
        <v>1420.2973999999999</v>
      </c>
      <c r="H14211">
        <v>1</v>
      </c>
      <c r="I14211" s="17">
        <v>45296</v>
      </c>
      <c r="J14211" s="17">
        <v>45301</v>
      </c>
      <c r="K14211" t="s">
        <v>31</v>
      </c>
      <c r="L14211" t="s">
        <v>16</v>
      </c>
      <c r="M14211">
        <v>155.91</v>
      </c>
      <c r="N14211" t="s">
        <v>28</v>
      </c>
    </row>
    <row r="14212" spans="1:14" ht="14.25" customHeight="1" x14ac:dyDescent="0.3">
      <c r="A14212" t="s">
        <v>4516</v>
      </c>
      <c r="B14212" t="s">
        <v>19</v>
      </c>
      <c r="C14212" t="s">
        <v>33</v>
      </c>
      <c r="D14212">
        <v>1733.98</v>
      </c>
      <c r="E14212">
        <v>0.18</v>
      </c>
      <c r="F14212">
        <f t="shared" si="444"/>
        <v>312.1164</v>
      </c>
      <c r="G14212">
        <f t="shared" si="445"/>
        <v>1421.8636000000001</v>
      </c>
      <c r="H14212">
        <v>1</v>
      </c>
      <c r="I14212" s="17">
        <v>44998</v>
      </c>
      <c r="J14212" s="17">
        <v>44999</v>
      </c>
      <c r="K14212" t="s">
        <v>31</v>
      </c>
      <c r="L14212" t="s">
        <v>16</v>
      </c>
      <c r="M14212">
        <v>476.27</v>
      </c>
      <c r="N14212" t="s">
        <v>34</v>
      </c>
    </row>
    <row r="14213" spans="1:14" ht="14.25" customHeight="1" x14ac:dyDescent="0.3">
      <c r="A14213" t="s">
        <v>5492</v>
      </c>
      <c r="B14213" t="s">
        <v>25</v>
      </c>
      <c r="C14213" t="s">
        <v>33</v>
      </c>
      <c r="D14213">
        <v>1738.6</v>
      </c>
      <c r="E14213">
        <v>0.31</v>
      </c>
      <c r="F14213">
        <f t="shared" si="444"/>
        <v>538.96600000000001</v>
      </c>
      <c r="G14213">
        <f t="shared" si="445"/>
        <v>1199.634</v>
      </c>
      <c r="H14213">
        <v>1</v>
      </c>
      <c r="I14213" s="17">
        <v>45656</v>
      </c>
      <c r="J14213" s="17">
        <v>45663</v>
      </c>
      <c r="K14213" t="s">
        <v>21</v>
      </c>
      <c r="L14213" t="s">
        <v>27</v>
      </c>
      <c r="M14213">
        <v>369.92</v>
      </c>
      <c r="N14213" t="s">
        <v>17</v>
      </c>
    </row>
    <row r="14214" spans="1:14" ht="14.25" customHeight="1" x14ac:dyDescent="0.3">
      <c r="A14214" t="s">
        <v>5030</v>
      </c>
      <c r="B14214" t="s">
        <v>13</v>
      </c>
      <c r="C14214" t="s">
        <v>26</v>
      </c>
      <c r="D14214">
        <v>1738.9</v>
      </c>
      <c r="E14214">
        <v>0.33</v>
      </c>
      <c r="F14214">
        <f t="shared" si="444"/>
        <v>573.8370000000001</v>
      </c>
      <c r="G14214">
        <f t="shared" si="445"/>
        <v>1165.0630000000001</v>
      </c>
      <c r="H14214">
        <v>1</v>
      </c>
      <c r="I14214" s="17">
        <v>45531</v>
      </c>
      <c r="J14214" s="17">
        <v>45535</v>
      </c>
      <c r="K14214" t="s">
        <v>21</v>
      </c>
      <c r="L14214" t="s">
        <v>16</v>
      </c>
      <c r="M14214">
        <v>501.59</v>
      </c>
      <c r="N14214" t="s">
        <v>17</v>
      </c>
    </row>
    <row r="14215" spans="1:14" ht="14.25" customHeight="1" x14ac:dyDescent="0.3">
      <c r="A14215" t="s">
        <v>8840</v>
      </c>
      <c r="B14215" t="s">
        <v>13</v>
      </c>
      <c r="C14215" t="s">
        <v>33</v>
      </c>
      <c r="D14215">
        <v>1742.9</v>
      </c>
      <c r="E14215">
        <v>0.39</v>
      </c>
      <c r="F14215">
        <f t="shared" si="444"/>
        <v>679.73100000000011</v>
      </c>
      <c r="G14215">
        <f t="shared" si="445"/>
        <v>1063.1689999999999</v>
      </c>
      <c r="H14215">
        <v>1</v>
      </c>
      <c r="I14215" s="17">
        <v>45434</v>
      </c>
      <c r="J14215" s="17">
        <v>45440</v>
      </c>
      <c r="K14215" t="s">
        <v>15</v>
      </c>
      <c r="L14215" t="s">
        <v>16</v>
      </c>
      <c r="M14215">
        <v>107.22</v>
      </c>
      <c r="N14215" t="s">
        <v>17</v>
      </c>
    </row>
    <row r="14216" spans="1:14" ht="14.25" customHeight="1" x14ac:dyDescent="0.3">
      <c r="A14216" t="s">
        <v>6933</v>
      </c>
      <c r="B14216" t="s">
        <v>13</v>
      </c>
      <c r="C14216" t="s">
        <v>33</v>
      </c>
      <c r="D14216">
        <v>1747.47</v>
      </c>
      <c r="E14216">
        <v>7.0000000000000007E-2</v>
      </c>
      <c r="F14216">
        <f t="shared" si="444"/>
        <v>122.32290000000002</v>
      </c>
      <c r="G14216">
        <f t="shared" si="445"/>
        <v>1625.1470999999999</v>
      </c>
      <c r="H14216">
        <v>1</v>
      </c>
      <c r="I14216" s="17">
        <v>45098</v>
      </c>
      <c r="J14216" s="17">
        <v>45100</v>
      </c>
      <c r="K14216" t="s">
        <v>21</v>
      </c>
      <c r="L14216" t="s">
        <v>27</v>
      </c>
      <c r="M14216">
        <v>103.78</v>
      </c>
      <c r="N14216" t="s">
        <v>34</v>
      </c>
    </row>
    <row r="14217" spans="1:14" ht="14.25" customHeight="1" x14ac:dyDescent="0.3">
      <c r="A14217" t="s">
        <v>12975</v>
      </c>
      <c r="B14217" t="s">
        <v>41</v>
      </c>
      <c r="C14217" t="s">
        <v>33</v>
      </c>
      <c r="D14217">
        <v>1750.41</v>
      </c>
      <c r="E14217">
        <v>0.26</v>
      </c>
      <c r="F14217">
        <f t="shared" si="444"/>
        <v>455.10660000000001</v>
      </c>
      <c r="G14217">
        <f t="shared" si="445"/>
        <v>1295.3034</v>
      </c>
      <c r="H14217">
        <v>1</v>
      </c>
      <c r="I14217" s="17">
        <v>45531</v>
      </c>
      <c r="J14217" s="17">
        <v>45532</v>
      </c>
      <c r="K14217" t="s">
        <v>21</v>
      </c>
      <c r="L14217" t="s">
        <v>16</v>
      </c>
      <c r="M14217">
        <v>480.94</v>
      </c>
      <c r="N14217" t="s">
        <v>48</v>
      </c>
    </row>
    <row r="14218" spans="1:14" ht="14.25" customHeight="1" x14ac:dyDescent="0.3">
      <c r="A14218" t="s">
        <v>15037</v>
      </c>
      <c r="B14218" t="s">
        <v>25</v>
      </c>
      <c r="C14218" t="s">
        <v>20</v>
      </c>
      <c r="D14218">
        <v>1752.33</v>
      </c>
      <c r="E14218">
        <v>0.36</v>
      </c>
      <c r="F14218">
        <f t="shared" si="444"/>
        <v>630.83879999999999</v>
      </c>
      <c r="G14218">
        <f t="shared" si="445"/>
        <v>1121.4911999999999</v>
      </c>
      <c r="H14218">
        <v>1</v>
      </c>
      <c r="I14218" s="17">
        <v>45429</v>
      </c>
      <c r="J14218" s="17">
        <v>45432</v>
      </c>
      <c r="K14218" t="s">
        <v>21</v>
      </c>
      <c r="L14218" t="s">
        <v>27</v>
      </c>
      <c r="M14218">
        <v>104.17</v>
      </c>
      <c r="N14218" t="s">
        <v>48</v>
      </c>
    </row>
    <row r="14219" spans="1:14" ht="14.25" customHeight="1" x14ac:dyDescent="0.3">
      <c r="A14219" t="s">
        <v>5411</v>
      </c>
      <c r="B14219" t="s">
        <v>13</v>
      </c>
      <c r="C14219" t="s">
        <v>36</v>
      </c>
      <c r="D14219">
        <v>1752.97</v>
      </c>
      <c r="E14219">
        <v>0.39</v>
      </c>
      <c r="F14219">
        <f t="shared" si="444"/>
        <v>683.65830000000005</v>
      </c>
      <c r="G14219">
        <f t="shared" si="445"/>
        <v>1069.3117</v>
      </c>
      <c r="H14219">
        <v>1</v>
      </c>
      <c r="I14219" s="17">
        <v>45012</v>
      </c>
      <c r="J14219" s="17">
        <v>45016</v>
      </c>
      <c r="K14219" t="s">
        <v>15</v>
      </c>
      <c r="L14219" t="s">
        <v>16</v>
      </c>
      <c r="M14219">
        <v>479.04</v>
      </c>
      <c r="N14219" t="s">
        <v>17</v>
      </c>
    </row>
    <row r="14220" spans="1:14" ht="14.25" customHeight="1" x14ac:dyDescent="0.3">
      <c r="A14220" t="s">
        <v>3691</v>
      </c>
      <c r="B14220" t="s">
        <v>19</v>
      </c>
      <c r="C14220" t="s">
        <v>33</v>
      </c>
      <c r="D14220">
        <v>1758.33</v>
      </c>
      <c r="E14220">
        <v>7.0000000000000007E-2</v>
      </c>
      <c r="F14220">
        <f t="shared" si="444"/>
        <v>123.0831</v>
      </c>
      <c r="G14220">
        <f t="shared" si="445"/>
        <v>1635.2468999999999</v>
      </c>
      <c r="H14220">
        <v>1</v>
      </c>
      <c r="I14220" s="17">
        <v>45448</v>
      </c>
      <c r="J14220" s="17">
        <v>45453</v>
      </c>
      <c r="K14220" t="s">
        <v>31</v>
      </c>
      <c r="L14220" t="s">
        <v>16</v>
      </c>
      <c r="M14220">
        <v>93.61</v>
      </c>
      <c r="N14220" t="s">
        <v>23</v>
      </c>
    </row>
    <row r="14221" spans="1:14" ht="14.25" customHeight="1" x14ac:dyDescent="0.3">
      <c r="A14221" t="s">
        <v>1566</v>
      </c>
      <c r="B14221" t="s">
        <v>25</v>
      </c>
      <c r="C14221" t="s">
        <v>33</v>
      </c>
      <c r="D14221">
        <v>1762.65</v>
      </c>
      <c r="E14221">
        <v>0.08</v>
      </c>
      <c r="F14221">
        <f t="shared" si="444"/>
        <v>141.012</v>
      </c>
      <c r="G14221">
        <f t="shared" si="445"/>
        <v>1621.6380000000001</v>
      </c>
      <c r="H14221">
        <v>1</v>
      </c>
      <c r="I14221" s="17">
        <v>45128</v>
      </c>
      <c r="J14221" s="17">
        <v>45133</v>
      </c>
      <c r="K14221" t="s">
        <v>21</v>
      </c>
      <c r="L14221" t="s">
        <v>16</v>
      </c>
      <c r="M14221">
        <v>226.92</v>
      </c>
      <c r="N14221" t="s">
        <v>39</v>
      </c>
    </row>
    <row r="14222" spans="1:14" ht="14.25" customHeight="1" x14ac:dyDescent="0.3">
      <c r="A14222" t="s">
        <v>5648</v>
      </c>
      <c r="B14222" t="s">
        <v>41</v>
      </c>
      <c r="C14222" t="s">
        <v>36</v>
      </c>
      <c r="D14222">
        <v>1764.94</v>
      </c>
      <c r="E14222">
        <v>0.32</v>
      </c>
      <c r="F14222">
        <f t="shared" si="444"/>
        <v>564.7808</v>
      </c>
      <c r="G14222">
        <f t="shared" si="445"/>
        <v>1200.1592000000001</v>
      </c>
      <c r="H14222">
        <v>1</v>
      </c>
      <c r="I14222" s="17">
        <v>45123</v>
      </c>
      <c r="J14222" s="17">
        <v>45127</v>
      </c>
      <c r="K14222" t="s">
        <v>21</v>
      </c>
      <c r="L14222" t="s">
        <v>16</v>
      </c>
      <c r="M14222">
        <v>101.08</v>
      </c>
      <c r="N14222" t="s">
        <v>39</v>
      </c>
    </row>
    <row r="14223" spans="1:14" ht="14.25" customHeight="1" x14ac:dyDescent="0.3">
      <c r="A14223" t="s">
        <v>11934</v>
      </c>
      <c r="B14223" t="s">
        <v>25</v>
      </c>
      <c r="C14223" t="s">
        <v>20</v>
      </c>
      <c r="D14223">
        <v>1767.16</v>
      </c>
      <c r="E14223">
        <v>0.06</v>
      </c>
      <c r="F14223">
        <f t="shared" si="444"/>
        <v>106.0296</v>
      </c>
      <c r="G14223">
        <f t="shared" si="445"/>
        <v>1661.1304</v>
      </c>
      <c r="H14223">
        <v>1</v>
      </c>
      <c r="I14223" s="17">
        <v>45475</v>
      </c>
      <c r="J14223" s="17">
        <v>45482</v>
      </c>
      <c r="K14223" t="s">
        <v>15</v>
      </c>
      <c r="L14223" t="s">
        <v>16</v>
      </c>
      <c r="M14223">
        <v>339.06</v>
      </c>
      <c r="N14223" t="s">
        <v>23</v>
      </c>
    </row>
    <row r="14224" spans="1:14" ht="14.25" customHeight="1" x14ac:dyDescent="0.3">
      <c r="A14224" t="s">
        <v>4388</v>
      </c>
      <c r="B14224" t="s">
        <v>13</v>
      </c>
      <c r="C14224" t="s">
        <v>36</v>
      </c>
      <c r="D14224">
        <v>1770.31</v>
      </c>
      <c r="E14224">
        <v>0.23</v>
      </c>
      <c r="F14224">
        <f t="shared" si="444"/>
        <v>407.17130000000003</v>
      </c>
      <c r="G14224">
        <f t="shared" si="445"/>
        <v>1363.1387</v>
      </c>
      <c r="H14224">
        <v>1</v>
      </c>
      <c r="I14224" s="17">
        <v>45580</v>
      </c>
      <c r="J14224" s="17">
        <v>45584</v>
      </c>
      <c r="K14224" t="s">
        <v>15</v>
      </c>
      <c r="L14224" t="s">
        <v>27</v>
      </c>
      <c r="M14224">
        <v>401.64</v>
      </c>
      <c r="N14224" t="s">
        <v>28</v>
      </c>
    </row>
    <row r="14225" spans="1:14" ht="14.25" customHeight="1" x14ac:dyDescent="0.3">
      <c r="A14225" t="s">
        <v>12475</v>
      </c>
      <c r="B14225" t="s">
        <v>13</v>
      </c>
      <c r="C14225" t="s">
        <v>14</v>
      </c>
      <c r="D14225">
        <v>1781.15</v>
      </c>
      <c r="E14225">
        <v>0.2</v>
      </c>
      <c r="F14225">
        <f t="shared" si="444"/>
        <v>356.23</v>
      </c>
      <c r="G14225">
        <f t="shared" si="445"/>
        <v>1424.92</v>
      </c>
      <c r="H14225">
        <v>1</v>
      </c>
      <c r="I14225" s="17">
        <v>44961</v>
      </c>
      <c r="J14225" s="17">
        <v>44962</v>
      </c>
      <c r="K14225" t="s">
        <v>31</v>
      </c>
      <c r="L14225" t="s">
        <v>22</v>
      </c>
      <c r="M14225">
        <v>392.9</v>
      </c>
      <c r="N14225" t="s">
        <v>48</v>
      </c>
    </row>
    <row r="14226" spans="1:14" ht="14.25" customHeight="1" x14ac:dyDescent="0.3">
      <c r="A14226" t="s">
        <v>5070</v>
      </c>
      <c r="B14226" t="s">
        <v>41</v>
      </c>
      <c r="C14226" t="s">
        <v>26</v>
      </c>
      <c r="D14226">
        <v>1782.25</v>
      </c>
      <c r="E14226">
        <v>0.14000000000000001</v>
      </c>
      <c r="F14226">
        <f t="shared" si="444"/>
        <v>249.51500000000001</v>
      </c>
      <c r="G14226">
        <f t="shared" si="445"/>
        <v>1532.7349999999999</v>
      </c>
      <c r="H14226">
        <v>1</v>
      </c>
      <c r="I14226" s="17">
        <v>45059</v>
      </c>
      <c r="J14226" s="17">
        <v>45060</v>
      </c>
      <c r="K14226" t="s">
        <v>31</v>
      </c>
      <c r="L14226" t="s">
        <v>22</v>
      </c>
      <c r="M14226">
        <v>135.88</v>
      </c>
      <c r="N14226" t="s">
        <v>39</v>
      </c>
    </row>
    <row r="14227" spans="1:14" ht="14.25" customHeight="1" x14ac:dyDescent="0.3">
      <c r="A14227" t="s">
        <v>3197</v>
      </c>
      <c r="B14227" t="s">
        <v>25</v>
      </c>
      <c r="C14227" t="s">
        <v>14</v>
      </c>
      <c r="D14227">
        <v>1783.75</v>
      </c>
      <c r="E14227">
        <v>0.15</v>
      </c>
      <c r="F14227">
        <f t="shared" si="444"/>
        <v>267.5625</v>
      </c>
      <c r="G14227">
        <f t="shared" si="445"/>
        <v>1516.1875</v>
      </c>
      <c r="H14227">
        <v>1</v>
      </c>
      <c r="I14227" s="17">
        <v>45005</v>
      </c>
      <c r="J14227" s="17">
        <v>45011</v>
      </c>
      <c r="K14227" t="s">
        <v>21</v>
      </c>
      <c r="L14227" t="s">
        <v>27</v>
      </c>
      <c r="M14227">
        <v>345.76</v>
      </c>
      <c r="N14227" t="s">
        <v>39</v>
      </c>
    </row>
    <row r="14228" spans="1:14" ht="14.25" customHeight="1" x14ac:dyDescent="0.3">
      <c r="A14228" t="s">
        <v>1692</v>
      </c>
      <c r="B14228" t="s">
        <v>19</v>
      </c>
      <c r="C14228" t="s">
        <v>36</v>
      </c>
      <c r="D14228">
        <v>1784.82</v>
      </c>
      <c r="E14228">
        <v>0.27</v>
      </c>
      <c r="F14228">
        <f t="shared" si="444"/>
        <v>481.90140000000002</v>
      </c>
      <c r="G14228">
        <f t="shared" si="445"/>
        <v>1302.9186</v>
      </c>
      <c r="H14228">
        <v>1</v>
      </c>
      <c r="I14228" s="17">
        <v>45041</v>
      </c>
      <c r="J14228" s="17">
        <v>45042</v>
      </c>
      <c r="K14228" t="s">
        <v>15</v>
      </c>
      <c r="L14228" t="s">
        <v>22</v>
      </c>
      <c r="M14228">
        <v>254.78</v>
      </c>
      <c r="N14228" t="s">
        <v>48</v>
      </c>
    </row>
    <row r="14229" spans="1:14" ht="14.25" customHeight="1" x14ac:dyDescent="0.3">
      <c r="A14229" t="s">
        <v>12856</v>
      </c>
      <c r="B14229" t="s">
        <v>19</v>
      </c>
      <c r="C14229" t="s">
        <v>33</v>
      </c>
      <c r="D14229">
        <v>1785.49</v>
      </c>
      <c r="E14229">
        <v>0.21</v>
      </c>
      <c r="F14229">
        <f t="shared" si="444"/>
        <v>374.9529</v>
      </c>
      <c r="G14229">
        <f t="shared" si="445"/>
        <v>1410.5371</v>
      </c>
      <c r="H14229">
        <v>1</v>
      </c>
      <c r="I14229" s="17">
        <v>45185</v>
      </c>
      <c r="J14229" s="17">
        <v>45189</v>
      </c>
      <c r="K14229" t="s">
        <v>15</v>
      </c>
      <c r="L14229" t="s">
        <v>27</v>
      </c>
      <c r="M14229">
        <v>432.27</v>
      </c>
      <c r="N14229" t="s">
        <v>17</v>
      </c>
    </row>
    <row r="14230" spans="1:14" ht="14.25" customHeight="1" x14ac:dyDescent="0.3">
      <c r="A14230" t="s">
        <v>8818</v>
      </c>
      <c r="B14230" t="s">
        <v>19</v>
      </c>
      <c r="C14230" t="s">
        <v>36</v>
      </c>
      <c r="D14230">
        <v>1785.53</v>
      </c>
      <c r="E14230">
        <v>0.19</v>
      </c>
      <c r="F14230">
        <f t="shared" si="444"/>
        <v>339.25069999999999</v>
      </c>
      <c r="G14230">
        <f t="shared" si="445"/>
        <v>1446.2792999999999</v>
      </c>
      <c r="H14230">
        <v>1</v>
      </c>
      <c r="I14230" s="17">
        <v>45466</v>
      </c>
      <c r="J14230" s="17">
        <v>45470</v>
      </c>
      <c r="K14230" t="s">
        <v>21</v>
      </c>
      <c r="L14230" t="s">
        <v>16</v>
      </c>
      <c r="M14230">
        <v>240.01</v>
      </c>
      <c r="N14230" t="s">
        <v>28</v>
      </c>
    </row>
    <row r="14231" spans="1:14" ht="14.25" customHeight="1" x14ac:dyDescent="0.3">
      <c r="A14231" t="s">
        <v>3037</v>
      </c>
      <c r="B14231" t="s">
        <v>25</v>
      </c>
      <c r="C14231" t="s">
        <v>20</v>
      </c>
      <c r="D14231">
        <v>1787.14</v>
      </c>
      <c r="E14231">
        <v>0.2</v>
      </c>
      <c r="F14231">
        <f t="shared" si="444"/>
        <v>357.42800000000005</v>
      </c>
      <c r="G14231">
        <f t="shared" si="445"/>
        <v>1429.712</v>
      </c>
      <c r="H14231">
        <v>1</v>
      </c>
      <c r="I14231" s="17">
        <v>45342</v>
      </c>
      <c r="J14231" s="17">
        <v>45345</v>
      </c>
      <c r="K14231" t="s">
        <v>21</v>
      </c>
      <c r="L14231" t="s">
        <v>22</v>
      </c>
      <c r="M14231">
        <v>328.95</v>
      </c>
      <c r="N14231" t="s">
        <v>28</v>
      </c>
    </row>
    <row r="14232" spans="1:14" ht="14.25" customHeight="1" x14ac:dyDescent="0.3">
      <c r="A14232" t="s">
        <v>2875</v>
      </c>
      <c r="B14232" t="s">
        <v>25</v>
      </c>
      <c r="C14232" t="s">
        <v>20</v>
      </c>
      <c r="D14232">
        <v>1787.64</v>
      </c>
      <c r="E14232">
        <v>0.32</v>
      </c>
      <c r="F14232">
        <f t="shared" si="444"/>
        <v>572.04480000000001</v>
      </c>
      <c r="G14232">
        <f t="shared" si="445"/>
        <v>1215.5952000000002</v>
      </c>
      <c r="H14232">
        <v>1</v>
      </c>
      <c r="I14232" s="17">
        <v>45371</v>
      </c>
      <c r="J14232" s="17">
        <v>45376</v>
      </c>
      <c r="K14232" t="s">
        <v>31</v>
      </c>
      <c r="L14232" t="s">
        <v>27</v>
      </c>
      <c r="M14232">
        <v>262.07</v>
      </c>
      <c r="N14232" t="s">
        <v>17</v>
      </c>
    </row>
    <row r="14233" spans="1:14" ht="14.25" customHeight="1" x14ac:dyDescent="0.3">
      <c r="A14233" t="s">
        <v>13690</v>
      </c>
      <c r="B14233" t="s">
        <v>25</v>
      </c>
      <c r="C14233" t="s">
        <v>33</v>
      </c>
      <c r="D14233">
        <v>1789.31</v>
      </c>
      <c r="E14233">
        <v>0.28999999999999998</v>
      </c>
      <c r="F14233">
        <f t="shared" si="444"/>
        <v>518.8999</v>
      </c>
      <c r="G14233">
        <f t="shared" si="445"/>
        <v>1270.4101000000001</v>
      </c>
      <c r="H14233">
        <v>1</v>
      </c>
      <c r="I14233" s="17">
        <v>45382</v>
      </c>
      <c r="J14233" s="17">
        <v>45384</v>
      </c>
      <c r="K14233" t="s">
        <v>15</v>
      </c>
      <c r="L14233" t="s">
        <v>22</v>
      </c>
      <c r="M14233">
        <v>390.04</v>
      </c>
      <c r="N14233" t="s">
        <v>23</v>
      </c>
    </row>
    <row r="14234" spans="1:14" ht="14.25" customHeight="1" x14ac:dyDescent="0.3">
      <c r="A14234" t="s">
        <v>9335</v>
      </c>
      <c r="B14234" t="s">
        <v>13</v>
      </c>
      <c r="C14234" t="s">
        <v>33</v>
      </c>
      <c r="D14234">
        <v>1792.71</v>
      </c>
      <c r="E14234">
        <v>0.47</v>
      </c>
      <c r="F14234">
        <f t="shared" si="444"/>
        <v>842.57369999999992</v>
      </c>
      <c r="G14234">
        <f t="shared" si="445"/>
        <v>950.13630000000012</v>
      </c>
      <c r="H14234">
        <v>1</v>
      </c>
      <c r="I14234" s="17">
        <v>45321</v>
      </c>
      <c r="J14234" s="17">
        <v>45326</v>
      </c>
      <c r="K14234" t="s">
        <v>21</v>
      </c>
      <c r="L14234" t="s">
        <v>16</v>
      </c>
      <c r="M14234">
        <v>472</v>
      </c>
      <c r="N14234" t="s">
        <v>48</v>
      </c>
    </row>
    <row r="14235" spans="1:14" ht="14.25" customHeight="1" x14ac:dyDescent="0.3">
      <c r="A14235" t="s">
        <v>12001</v>
      </c>
      <c r="B14235" t="s">
        <v>13</v>
      </c>
      <c r="C14235" t="s">
        <v>36</v>
      </c>
      <c r="D14235">
        <v>1795.06</v>
      </c>
      <c r="E14235">
        <v>0.44</v>
      </c>
      <c r="F14235">
        <f t="shared" si="444"/>
        <v>789.82640000000004</v>
      </c>
      <c r="G14235">
        <f t="shared" si="445"/>
        <v>1005.2335999999999</v>
      </c>
      <c r="H14235">
        <v>1</v>
      </c>
      <c r="I14235" s="17">
        <v>45311</v>
      </c>
      <c r="J14235" s="17">
        <v>45314</v>
      </c>
      <c r="K14235" t="s">
        <v>21</v>
      </c>
      <c r="L14235" t="s">
        <v>16</v>
      </c>
      <c r="M14235">
        <v>448.17</v>
      </c>
      <c r="N14235" t="s">
        <v>48</v>
      </c>
    </row>
    <row r="14236" spans="1:14" ht="14.25" customHeight="1" x14ac:dyDescent="0.3">
      <c r="A14236" t="s">
        <v>12446</v>
      </c>
      <c r="B14236" t="s">
        <v>13</v>
      </c>
      <c r="C14236" t="s">
        <v>26</v>
      </c>
      <c r="D14236">
        <v>1798.48</v>
      </c>
      <c r="E14236">
        <v>0.27</v>
      </c>
      <c r="F14236">
        <f t="shared" si="444"/>
        <v>485.58960000000002</v>
      </c>
      <c r="G14236">
        <f t="shared" si="445"/>
        <v>1312.8904</v>
      </c>
      <c r="H14236">
        <v>1</v>
      </c>
      <c r="I14236" s="17">
        <v>45433</v>
      </c>
      <c r="J14236" s="17">
        <v>45437</v>
      </c>
      <c r="K14236" t="s">
        <v>21</v>
      </c>
      <c r="L14236" t="s">
        <v>16</v>
      </c>
      <c r="M14236">
        <v>163.18</v>
      </c>
      <c r="N14236" t="s">
        <v>28</v>
      </c>
    </row>
    <row r="14237" spans="1:14" ht="14.25" customHeight="1" x14ac:dyDescent="0.3">
      <c r="A14237" t="s">
        <v>8446</v>
      </c>
      <c r="B14237" t="s">
        <v>25</v>
      </c>
      <c r="C14237" t="s">
        <v>36</v>
      </c>
      <c r="D14237">
        <v>1798.78</v>
      </c>
      <c r="E14237">
        <v>0.16</v>
      </c>
      <c r="F14237">
        <f t="shared" si="444"/>
        <v>287.8048</v>
      </c>
      <c r="G14237">
        <f t="shared" si="445"/>
        <v>1510.9751999999999</v>
      </c>
      <c r="H14237">
        <v>1</v>
      </c>
      <c r="I14237" s="17">
        <v>45261</v>
      </c>
      <c r="J14237" s="17">
        <v>45264</v>
      </c>
      <c r="K14237" t="s">
        <v>15</v>
      </c>
      <c r="L14237" t="s">
        <v>22</v>
      </c>
      <c r="M14237">
        <v>269.41000000000003</v>
      </c>
      <c r="N14237" t="s">
        <v>28</v>
      </c>
    </row>
    <row r="14238" spans="1:14" ht="14.25" customHeight="1" x14ac:dyDescent="0.3">
      <c r="A14238" t="s">
        <v>10198</v>
      </c>
      <c r="B14238" t="s">
        <v>19</v>
      </c>
      <c r="C14238" t="s">
        <v>20</v>
      </c>
      <c r="D14238">
        <v>1811.57</v>
      </c>
      <c r="E14238">
        <v>0.08</v>
      </c>
      <c r="F14238">
        <f t="shared" si="444"/>
        <v>144.9256</v>
      </c>
      <c r="G14238">
        <f t="shared" si="445"/>
        <v>1666.6443999999999</v>
      </c>
      <c r="H14238">
        <v>1</v>
      </c>
      <c r="I14238" s="17">
        <v>45337</v>
      </c>
      <c r="J14238" s="17">
        <v>45344</v>
      </c>
      <c r="K14238" t="s">
        <v>21</v>
      </c>
      <c r="L14238" t="s">
        <v>22</v>
      </c>
      <c r="M14238">
        <v>288.86</v>
      </c>
      <c r="N14238" t="s">
        <v>48</v>
      </c>
    </row>
    <row r="14239" spans="1:14" ht="14.25" customHeight="1" x14ac:dyDescent="0.3">
      <c r="A14239" t="s">
        <v>13185</v>
      </c>
      <c r="B14239" t="s">
        <v>19</v>
      </c>
      <c r="C14239" t="s">
        <v>33</v>
      </c>
      <c r="D14239">
        <v>1823.97</v>
      </c>
      <c r="E14239">
        <v>7.0000000000000007E-2</v>
      </c>
      <c r="F14239">
        <f t="shared" si="444"/>
        <v>127.67790000000001</v>
      </c>
      <c r="G14239">
        <f t="shared" si="445"/>
        <v>1696.2921000000001</v>
      </c>
      <c r="H14239">
        <v>1</v>
      </c>
      <c r="I14239" s="17">
        <v>45581</v>
      </c>
      <c r="J14239" s="17">
        <v>45585</v>
      </c>
      <c r="K14239" t="s">
        <v>21</v>
      </c>
      <c r="L14239" t="s">
        <v>27</v>
      </c>
      <c r="M14239">
        <v>190.97</v>
      </c>
      <c r="N14239" t="s">
        <v>34</v>
      </c>
    </row>
    <row r="14240" spans="1:14" ht="14.25" customHeight="1" x14ac:dyDescent="0.3">
      <c r="A14240" t="s">
        <v>11005</v>
      </c>
      <c r="B14240" t="s">
        <v>25</v>
      </c>
      <c r="C14240" t="s">
        <v>20</v>
      </c>
      <c r="D14240">
        <v>1825.02</v>
      </c>
      <c r="E14240">
        <v>0.08</v>
      </c>
      <c r="F14240">
        <f t="shared" si="444"/>
        <v>146.0016</v>
      </c>
      <c r="G14240">
        <f t="shared" si="445"/>
        <v>1679.0183999999999</v>
      </c>
      <c r="H14240">
        <v>1</v>
      </c>
      <c r="I14240" s="17">
        <v>45344</v>
      </c>
      <c r="J14240" s="17">
        <v>45348</v>
      </c>
      <c r="K14240" t="s">
        <v>31</v>
      </c>
      <c r="L14240" t="s">
        <v>16</v>
      </c>
      <c r="M14240">
        <v>432.43</v>
      </c>
      <c r="N14240" t="s">
        <v>39</v>
      </c>
    </row>
    <row r="14241" spans="1:14" ht="14.25" customHeight="1" x14ac:dyDescent="0.3">
      <c r="A14241" t="s">
        <v>761</v>
      </c>
      <c r="B14241" t="s">
        <v>25</v>
      </c>
      <c r="C14241" t="s">
        <v>20</v>
      </c>
      <c r="D14241">
        <v>1825.37</v>
      </c>
      <c r="E14241">
        <v>0.15</v>
      </c>
      <c r="F14241">
        <f t="shared" si="444"/>
        <v>273.80549999999999</v>
      </c>
      <c r="G14241">
        <f t="shared" si="445"/>
        <v>1551.5645</v>
      </c>
      <c r="H14241">
        <v>1</v>
      </c>
      <c r="I14241" s="17">
        <v>45604</v>
      </c>
      <c r="J14241" s="17">
        <v>45605</v>
      </c>
      <c r="K14241" t="s">
        <v>31</v>
      </c>
      <c r="L14241" t="s">
        <v>22</v>
      </c>
      <c r="M14241">
        <v>299.43</v>
      </c>
      <c r="N14241" t="s">
        <v>48</v>
      </c>
    </row>
    <row r="14242" spans="1:14" ht="14.25" customHeight="1" x14ac:dyDescent="0.3">
      <c r="A14242" t="s">
        <v>754</v>
      </c>
      <c r="B14242" t="s">
        <v>13</v>
      </c>
      <c r="C14242" t="s">
        <v>36</v>
      </c>
      <c r="D14242">
        <v>1827.96</v>
      </c>
      <c r="E14242">
        <v>0.14000000000000001</v>
      </c>
      <c r="F14242">
        <f t="shared" si="444"/>
        <v>255.91440000000003</v>
      </c>
      <c r="G14242">
        <f t="shared" si="445"/>
        <v>1572.0455999999999</v>
      </c>
      <c r="H14242">
        <v>1</v>
      </c>
      <c r="I14242" s="17">
        <v>45336</v>
      </c>
      <c r="J14242" s="17">
        <v>45342</v>
      </c>
      <c r="K14242" t="s">
        <v>21</v>
      </c>
      <c r="L14242" t="s">
        <v>27</v>
      </c>
      <c r="M14242">
        <v>450.95</v>
      </c>
      <c r="N14242" t="s">
        <v>17</v>
      </c>
    </row>
    <row r="14243" spans="1:14" ht="14.25" customHeight="1" x14ac:dyDescent="0.3">
      <c r="A14243" t="s">
        <v>11983</v>
      </c>
      <c r="B14243" t="s">
        <v>13</v>
      </c>
      <c r="C14243" t="s">
        <v>20</v>
      </c>
      <c r="D14243">
        <v>1829.79</v>
      </c>
      <c r="E14243">
        <v>0.22</v>
      </c>
      <c r="F14243">
        <f t="shared" si="444"/>
        <v>402.55379999999997</v>
      </c>
      <c r="G14243">
        <f t="shared" si="445"/>
        <v>1427.2362000000001</v>
      </c>
      <c r="H14243">
        <v>1</v>
      </c>
      <c r="I14243" s="17">
        <v>45097</v>
      </c>
      <c r="J14243" s="17">
        <v>45104</v>
      </c>
      <c r="K14243" t="s">
        <v>21</v>
      </c>
      <c r="L14243" t="s">
        <v>16</v>
      </c>
      <c r="M14243">
        <v>241.59</v>
      </c>
      <c r="N14243" t="s">
        <v>34</v>
      </c>
    </row>
    <row r="14244" spans="1:14" ht="14.25" customHeight="1" x14ac:dyDescent="0.3">
      <c r="A14244" t="s">
        <v>2300</v>
      </c>
      <c r="B14244" t="s">
        <v>19</v>
      </c>
      <c r="C14244" t="s">
        <v>14</v>
      </c>
      <c r="D14244">
        <v>1834.73</v>
      </c>
      <c r="E14244">
        <v>0.13</v>
      </c>
      <c r="F14244">
        <f t="shared" si="444"/>
        <v>238.51490000000001</v>
      </c>
      <c r="G14244">
        <f t="shared" si="445"/>
        <v>1596.2150999999999</v>
      </c>
      <c r="H14244">
        <v>1</v>
      </c>
      <c r="I14244" s="17">
        <v>45583</v>
      </c>
      <c r="J14244" s="17">
        <v>45588</v>
      </c>
      <c r="K14244" t="s">
        <v>15</v>
      </c>
      <c r="L14244" t="s">
        <v>27</v>
      </c>
      <c r="M14244">
        <v>542.38</v>
      </c>
      <c r="N14244" t="s">
        <v>34</v>
      </c>
    </row>
    <row r="14245" spans="1:14" ht="14.25" customHeight="1" x14ac:dyDescent="0.3">
      <c r="A14245" t="s">
        <v>9065</v>
      </c>
      <c r="B14245" t="s">
        <v>25</v>
      </c>
      <c r="C14245" t="s">
        <v>36</v>
      </c>
      <c r="D14245">
        <v>1837.37</v>
      </c>
      <c r="E14245">
        <v>0.21</v>
      </c>
      <c r="F14245">
        <f t="shared" si="444"/>
        <v>385.84769999999997</v>
      </c>
      <c r="G14245">
        <f t="shared" si="445"/>
        <v>1451.5222999999999</v>
      </c>
      <c r="H14245">
        <v>1</v>
      </c>
      <c r="I14245" s="17">
        <v>45175</v>
      </c>
      <c r="J14245" s="17">
        <v>45177</v>
      </c>
      <c r="K14245" t="s">
        <v>31</v>
      </c>
      <c r="L14245" t="s">
        <v>27</v>
      </c>
      <c r="M14245">
        <v>259.89</v>
      </c>
      <c r="N14245" t="s">
        <v>34</v>
      </c>
    </row>
    <row r="14246" spans="1:14" ht="14.25" customHeight="1" x14ac:dyDescent="0.3">
      <c r="A14246" t="s">
        <v>13889</v>
      </c>
      <c r="B14246" t="s">
        <v>25</v>
      </c>
      <c r="C14246" t="s">
        <v>26</v>
      </c>
      <c r="D14246">
        <v>1839.91</v>
      </c>
      <c r="E14246">
        <v>0.23</v>
      </c>
      <c r="F14246">
        <f t="shared" si="444"/>
        <v>423.17930000000001</v>
      </c>
      <c r="G14246">
        <f t="shared" si="445"/>
        <v>1416.7307000000001</v>
      </c>
      <c r="H14246">
        <v>1</v>
      </c>
      <c r="I14246" s="17">
        <v>45294</v>
      </c>
      <c r="J14246" s="17">
        <v>45295</v>
      </c>
      <c r="K14246" t="s">
        <v>15</v>
      </c>
      <c r="L14246" t="s">
        <v>27</v>
      </c>
      <c r="M14246">
        <v>337.89</v>
      </c>
      <c r="N14246" t="s">
        <v>23</v>
      </c>
    </row>
    <row r="14247" spans="1:14" ht="14.25" customHeight="1" x14ac:dyDescent="0.3">
      <c r="A14247" t="s">
        <v>4212</v>
      </c>
      <c r="B14247" t="s">
        <v>13</v>
      </c>
      <c r="C14247" t="s">
        <v>20</v>
      </c>
      <c r="D14247">
        <v>1843.94</v>
      </c>
      <c r="E14247">
        <v>0.41</v>
      </c>
      <c r="F14247">
        <f t="shared" si="444"/>
        <v>756.0154</v>
      </c>
      <c r="G14247">
        <f t="shared" si="445"/>
        <v>1087.9246000000001</v>
      </c>
      <c r="H14247">
        <v>1</v>
      </c>
      <c r="I14247" s="17">
        <v>45419</v>
      </c>
      <c r="J14247" s="17">
        <v>45426</v>
      </c>
      <c r="K14247" t="s">
        <v>21</v>
      </c>
      <c r="L14247" t="s">
        <v>27</v>
      </c>
      <c r="M14247">
        <v>513.01</v>
      </c>
      <c r="N14247" t="s">
        <v>28</v>
      </c>
    </row>
    <row r="14248" spans="1:14" ht="14.25" customHeight="1" x14ac:dyDescent="0.3">
      <c r="A14248" t="s">
        <v>13770</v>
      </c>
      <c r="B14248" t="s">
        <v>25</v>
      </c>
      <c r="C14248" t="s">
        <v>20</v>
      </c>
      <c r="D14248">
        <v>1844.17</v>
      </c>
      <c r="E14248">
        <v>0.36</v>
      </c>
      <c r="F14248">
        <f t="shared" si="444"/>
        <v>663.90120000000002</v>
      </c>
      <c r="G14248">
        <f t="shared" si="445"/>
        <v>1180.2688000000001</v>
      </c>
      <c r="H14248">
        <v>1</v>
      </c>
      <c r="I14248" s="17">
        <v>45105</v>
      </c>
      <c r="J14248" s="17">
        <v>45108</v>
      </c>
      <c r="K14248" t="s">
        <v>15</v>
      </c>
      <c r="L14248" t="s">
        <v>22</v>
      </c>
      <c r="M14248">
        <v>490.15</v>
      </c>
      <c r="N14248" t="s">
        <v>39</v>
      </c>
    </row>
    <row r="14249" spans="1:14" ht="14.25" customHeight="1" x14ac:dyDescent="0.3">
      <c r="A14249" t="s">
        <v>11515</v>
      </c>
      <c r="B14249" t="s">
        <v>13</v>
      </c>
      <c r="C14249" t="s">
        <v>20</v>
      </c>
      <c r="D14249">
        <v>1848.34</v>
      </c>
      <c r="E14249">
        <v>0.35</v>
      </c>
      <c r="F14249">
        <f t="shared" si="444"/>
        <v>646.91899999999998</v>
      </c>
      <c r="G14249">
        <f t="shared" si="445"/>
        <v>1201.4209999999998</v>
      </c>
      <c r="H14249">
        <v>1</v>
      </c>
      <c r="I14249" s="17">
        <v>44994</v>
      </c>
      <c r="J14249" s="17">
        <v>45000</v>
      </c>
      <c r="K14249" t="s">
        <v>21</v>
      </c>
      <c r="L14249" t="s">
        <v>22</v>
      </c>
      <c r="M14249">
        <v>243.09</v>
      </c>
      <c r="N14249" t="s">
        <v>34</v>
      </c>
    </row>
    <row r="14250" spans="1:14" ht="14.25" customHeight="1" x14ac:dyDescent="0.3">
      <c r="A14250" t="s">
        <v>15008</v>
      </c>
      <c r="B14250" t="s">
        <v>19</v>
      </c>
      <c r="C14250" t="s">
        <v>26</v>
      </c>
      <c r="D14250">
        <v>1848.41</v>
      </c>
      <c r="E14250">
        <v>0.05</v>
      </c>
      <c r="F14250">
        <f t="shared" si="444"/>
        <v>92.420500000000004</v>
      </c>
      <c r="G14250">
        <f t="shared" si="445"/>
        <v>1755.9895000000001</v>
      </c>
      <c r="H14250">
        <v>1</v>
      </c>
      <c r="I14250" s="17">
        <v>45205</v>
      </c>
      <c r="J14250" s="17">
        <v>45210</v>
      </c>
      <c r="K14250" t="s">
        <v>21</v>
      </c>
      <c r="L14250" t="s">
        <v>22</v>
      </c>
      <c r="M14250">
        <v>345.64</v>
      </c>
      <c r="N14250" t="s">
        <v>48</v>
      </c>
    </row>
    <row r="14251" spans="1:14" ht="14.25" customHeight="1" x14ac:dyDescent="0.3">
      <c r="A14251" t="s">
        <v>3243</v>
      </c>
      <c r="B14251" t="s">
        <v>25</v>
      </c>
      <c r="C14251" t="s">
        <v>20</v>
      </c>
      <c r="D14251">
        <v>1848.75</v>
      </c>
      <c r="E14251">
        <v>0.17</v>
      </c>
      <c r="F14251">
        <f t="shared" si="444"/>
        <v>314.28750000000002</v>
      </c>
      <c r="G14251">
        <f t="shared" si="445"/>
        <v>1534.4625000000001</v>
      </c>
      <c r="H14251">
        <v>1</v>
      </c>
      <c r="I14251" s="17">
        <v>44978</v>
      </c>
      <c r="J14251" s="17">
        <v>44985</v>
      </c>
      <c r="K14251" t="s">
        <v>15</v>
      </c>
      <c r="L14251" t="s">
        <v>16</v>
      </c>
      <c r="M14251">
        <v>435.39</v>
      </c>
      <c r="N14251" t="s">
        <v>48</v>
      </c>
    </row>
    <row r="14252" spans="1:14" ht="14.25" customHeight="1" x14ac:dyDescent="0.3">
      <c r="A14252" t="s">
        <v>14282</v>
      </c>
      <c r="B14252" t="s">
        <v>41</v>
      </c>
      <c r="C14252" t="s">
        <v>14</v>
      </c>
      <c r="D14252">
        <v>1851.04</v>
      </c>
      <c r="E14252">
        <v>0.25</v>
      </c>
      <c r="F14252">
        <f t="shared" si="444"/>
        <v>462.76</v>
      </c>
      <c r="G14252">
        <f t="shared" si="445"/>
        <v>1388.28</v>
      </c>
      <c r="H14252">
        <v>1</v>
      </c>
      <c r="I14252" s="17">
        <v>45081</v>
      </c>
      <c r="J14252" s="17">
        <v>45082</v>
      </c>
      <c r="K14252" t="s">
        <v>31</v>
      </c>
      <c r="L14252" t="s">
        <v>22</v>
      </c>
      <c r="M14252">
        <v>476.03</v>
      </c>
      <c r="N14252" t="s">
        <v>28</v>
      </c>
    </row>
    <row r="14253" spans="1:14" ht="14.25" customHeight="1" x14ac:dyDescent="0.3">
      <c r="A14253" t="s">
        <v>1602</v>
      </c>
      <c r="B14253" t="s">
        <v>41</v>
      </c>
      <c r="C14253" t="s">
        <v>33</v>
      </c>
      <c r="D14253">
        <v>1852.13</v>
      </c>
      <c r="E14253">
        <v>0</v>
      </c>
      <c r="F14253">
        <f t="shared" si="444"/>
        <v>0</v>
      </c>
      <c r="G14253">
        <f t="shared" si="445"/>
        <v>1852.13</v>
      </c>
      <c r="H14253">
        <v>1</v>
      </c>
      <c r="I14253" s="17">
        <v>45461</v>
      </c>
      <c r="J14253" s="17">
        <v>45463</v>
      </c>
      <c r="K14253" t="s">
        <v>15</v>
      </c>
      <c r="L14253" t="s">
        <v>16</v>
      </c>
      <c r="M14253">
        <v>381.21</v>
      </c>
      <c r="N14253" t="s">
        <v>39</v>
      </c>
    </row>
    <row r="14254" spans="1:14" ht="14.25" customHeight="1" x14ac:dyDescent="0.3">
      <c r="A14254" t="s">
        <v>1893</v>
      </c>
      <c r="B14254" t="s">
        <v>41</v>
      </c>
      <c r="C14254" t="s">
        <v>33</v>
      </c>
      <c r="D14254">
        <v>1852.7</v>
      </c>
      <c r="E14254">
        <v>0.08</v>
      </c>
      <c r="F14254">
        <f t="shared" si="444"/>
        <v>148.21600000000001</v>
      </c>
      <c r="G14254">
        <f t="shared" si="445"/>
        <v>1704.4839999999999</v>
      </c>
      <c r="H14254">
        <v>1</v>
      </c>
      <c r="I14254" s="17">
        <v>45159</v>
      </c>
      <c r="J14254" s="17">
        <v>45165</v>
      </c>
      <c r="K14254" t="s">
        <v>31</v>
      </c>
      <c r="L14254" t="s">
        <v>22</v>
      </c>
      <c r="M14254">
        <v>170</v>
      </c>
      <c r="N14254" t="s">
        <v>48</v>
      </c>
    </row>
    <row r="14255" spans="1:14" ht="14.25" customHeight="1" x14ac:dyDescent="0.3">
      <c r="A14255" t="s">
        <v>2249</v>
      </c>
      <c r="B14255" t="s">
        <v>41</v>
      </c>
      <c r="C14255" t="s">
        <v>36</v>
      </c>
      <c r="D14255">
        <v>1854.77</v>
      </c>
      <c r="E14255">
        <v>0.23</v>
      </c>
      <c r="F14255">
        <f t="shared" si="444"/>
        <v>426.59710000000001</v>
      </c>
      <c r="G14255">
        <f t="shared" si="445"/>
        <v>1428.1729</v>
      </c>
      <c r="H14255">
        <v>1</v>
      </c>
      <c r="I14255" s="17">
        <v>45365</v>
      </c>
      <c r="J14255" s="17">
        <v>45368</v>
      </c>
      <c r="K14255" t="s">
        <v>31</v>
      </c>
      <c r="L14255" t="s">
        <v>27</v>
      </c>
      <c r="M14255">
        <v>391.25</v>
      </c>
      <c r="N14255" t="s">
        <v>23</v>
      </c>
    </row>
    <row r="14256" spans="1:14" ht="14.25" customHeight="1" x14ac:dyDescent="0.3">
      <c r="A14256" t="s">
        <v>15209</v>
      </c>
      <c r="B14256" t="s">
        <v>13</v>
      </c>
      <c r="C14256" t="s">
        <v>20</v>
      </c>
      <c r="D14256">
        <v>1860.66</v>
      </c>
      <c r="E14256">
        <v>0.38</v>
      </c>
      <c r="F14256">
        <f t="shared" si="444"/>
        <v>707.05080000000009</v>
      </c>
      <c r="G14256">
        <f t="shared" si="445"/>
        <v>1153.6091999999999</v>
      </c>
      <c r="H14256">
        <v>1</v>
      </c>
      <c r="I14256" s="17">
        <v>45501</v>
      </c>
      <c r="J14256" s="17">
        <v>45502</v>
      </c>
      <c r="K14256" t="s">
        <v>21</v>
      </c>
      <c r="L14256" t="s">
        <v>22</v>
      </c>
      <c r="M14256">
        <v>187.78</v>
      </c>
      <c r="N14256" t="s">
        <v>23</v>
      </c>
    </row>
    <row r="14257" spans="1:14" ht="14.25" customHeight="1" x14ac:dyDescent="0.3">
      <c r="A14257" t="s">
        <v>10139</v>
      </c>
      <c r="B14257" t="s">
        <v>25</v>
      </c>
      <c r="C14257" t="s">
        <v>36</v>
      </c>
      <c r="D14257">
        <v>1864.54</v>
      </c>
      <c r="E14257">
        <v>0.04</v>
      </c>
      <c r="F14257">
        <f t="shared" si="444"/>
        <v>74.581599999999995</v>
      </c>
      <c r="G14257">
        <f t="shared" si="445"/>
        <v>1789.9584</v>
      </c>
      <c r="H14257">
        <v>1</v>
      </c>
      <c r="I14257" s="17">
        <v>45065</v>
      </c>
      <c r="J14257" s="17">
        <v>45068</v>
      </c>
      <c r="K14257" t="s">
        <v>31</v>
      </c>
      <c r="L14257" t="s">
        <v>22</v>
      </c>
      <c r="M14257">
        <v>220.01</v>
      </c>
      <c r="N14257" t="s">
        <v>17</v>
      </c>
    </row>
    <row r="14258" spans="1:14" ht="14.25" customHeight="1" x14ac:dyDescent="0.3">
      <c r="A14258" t="s">
        <v>13091</v>
      </c>
      <c r="B14258" t="s">
        <v>25</v>
      </c>
      <c r="C14258" t="s">
        <v>33</v>
      </c>
      <c r="D14258">
        <v>1869.3</v>
      </c>
      <c r="E14258">
        <v>0.08</v>
      </c>
      <c r="F14258">
        <f t="shared" si="444"/>
        <v>149.54400000000001</v>
      </c>
      <c r="G14258">
        <f t="shared" si="445"/>
        <v>1719.7559999999999</v>
      </c>
      <c r="H14258">
        <v>1</v>
      </c>
      <c r="I14258" s="17">
        <v>45258</v>
      </c>
      <c r="J14258" s="17">
        <v>45260</v>
      </c>
      <c r="K14258" t="s">
        <v>21</v>
      </c>
      <c r="L14258" t="s">
        <v>16</v>
      </c>
      <c r="M14258">
        <v>278.92</v>
      </c>
      <c r="N14258" t="s">
        <v>28</v>
      </c>
    </row>
    <row r="14259" spans="1:14" ht="14.25" customHeight="1" x14ac:dyDescent="0.3">
      <c r="A14259" t="s">
        <v>9403</v>
      </c>
      <c r="B14259" t="s">
        <v>19</v>
      </c>
      <c r="C14259" t="s">
        <v>26</v>
      </c>
      <c r="D14259">
        <v>1870.85</v>
      </c>
      <c r="E14259">
        <v>0.36</v>
      </c>
      <c r="F14259">
        <f t="shared" si="444"/>
        <v>673.50599999999997</v>
      </c>
      <c r="G14259">
        <f t="shared" si="445"/>
        <v>1197.3440000000001</v>
      </c>
      <c r="H14259">
        <v>1</v>
      </c>
      <c r="I14259" s="17">
        <v>45363</v>
      </c>
      <c r="J14259" s="17">
        <v>45368</v>
      </c>
      <c r="K14259" t="s">
        <v>15</v>
      </c>
      <c r="L14259" t="s">
        <v>16</v>
      </c>
      <c r="M14259">
        <v>536.27</v>
      </c>
      <c r="N14259" t="s">
        <v>17</v>
      </c>
    </row>
    <row r="14260" spans="1:14" ht="14.25" customHeight="1" x14ac:dyDescent="0.3">
      <c r="A14260" t="s">
        <v>8128</v>
      </c>
      <c r="B14260" t="s">
        <v>19</v>
      </c>
      <c r="C14260" t="s">
        <v>33</v>
      </c>
      <c r="D14260">
        <v>1871.1</v>
      </c>
      <c r="E14260">
        <v>0.06</v>
      </c>
      <c r="F14260">
        <f t="shared" si="444"/>
        <v>112.26599999999999</v>
      </c>
      <c r="G14260">
        <f t="shared" si="445"/>
        <v>1758.8339999999998</v>
      </c>
      <c r="H14260">
        <v>1</v>
      </c>
      <c r="I14260" s="17">
        <v>45219</v>
      </c>
      <c r="J14260" s="17">
        <v>45223</v>
      </c>
      <c r="K14260" t="s">
        <v>31</v>
      </c>
      <c r="L14260" t="s">
        <v>22</v>
      </c>
      <c r="M14260">
        <v>311.83999999999997</v>
      </c>
      <c r="N14260" t="s">
        <v>34</v>
      </c>
    </row>
    <row r="14261" spans="1:14" ht="14.25" customHeight="1" x14ac:dyDescent="0.3">
      <c r="A14261" t="s">
        <v>1455</v>
      </c>
      <c r="B14261" t="s">
        <v>13</v>
      </c>
      <c r="C14261" t="s">
        <v>20</v>
      </c>
      <c r="D14261">
        <v>1871.6</v>
      </c>
      <c r="E14261">
        <v>0.35</v>
      </c>
      <c r="F14261">
        <f t="shared" si="444"/>
        <v>655.05999999999995</v>
      </c>
      <c r="G14261">
        <f t="shared" si="445"/>
        <v>1216.54</v>
      </c>
      <c r="H14261">
        <v>1</v>
      </c>
      <c r="I14261" s="17">
        <v>45273</v>
      </c>
      <c r="J14261" s="17">
        <v>45276</v>
      </c>
      <c r="K14261" t="s">
        <v>15</v>
      </c>
      <c r="L14261" t="s">
        <v>16</v>
      </c>
      <c r="M14261">
        <v>197.54</v>
      </c>
      <c r="N14261" t="s">
        <v>17</v>
      </c>
    </row>
    <row r="14262" spans="1:14" ht="14.25" customHeight="1" x14ac:dyDescent="0.3">
      <c r="A14262" t="s">
        <v>416</v>
      </c>
      <c r="B14262" t="s">
        <v>25</v>
      </c>
      <c r="C14262" t="s">
        <v>36</v>
      </c>
      <c r="D14262">
        <v>1873.69</v>
      </c>
      <c r="E14262">
        <v>0.04</v>
      </c>
      <c r="F14262">
        <f t="shared" si="444"/>
        <v>74.947600000000008</v>
      </c>
      <c r="G14262">
        <f t="shared" si="445"/>
        <v>1798.7424000000001</v>
      </c>
      <c r="H14262">
        <v>1</v>
      </c>
      <c r="I14262" s="17">
        <v>45351</v>
      </c>
      <c r="J14262" s="17">
        <v>45352</v>
      </c>
      <c r="K14262" t="s">
        <v>21</v>
      </c>
      <c r="L14262" t="s">
        <v>27</v>
      </c>
      <c r="M14262">
        <v>274.62</v>
      </c>
      <c r="N14262" t="s">
        <v>39</v>
      </c>
    </row>
    <row r="14263" spans="1:14" ht="14.25" customHeight="1" x14ac:dyDescent="0.3">
      <c r="A14263" t="s">
        <v>14955</v>
      </c>
      <c r="B14263" t="s">
        <v>41</v>
      </c>
      <c r="C14263" t="s">
        <v>33</v>
      </c>
      <c r="D14263">
        <v>1874.23</v>
      </c>
      <c r="E14263">
        <v>0.17</v>
      </c>
      <c r="F14263">
        <f t="shared" si="444"/>
        <v>318.6191</v>
      </c>
      <c r="G14263">
        <f t="shared" si="445"/>
        <v>1555.6109000000001</v>
      </c>
      <c r="H14263">
        <v>1</v>
      </c>
      <c r="I14263" s="17">
        <v>44934</v>
      </c>
      <c r="J14263" s="17">
        <v>44938</v>
      </c>
      <c r="K14263" t="s">
        <v>15</v>
      </c>
      <c r="L14263" t="s">
        <v>16</v>
      </c>
      <c r="M14263">
        <v>204.34</v>
      </c>
      <c r="N14263" t="s">
        <v>17</v>
      </c>
    </row>
    <row r="14264" spans="1:14" ht="14.25" customHeight="1" x14ac:dyDescent="0.3">
      <c r="A14264" t="s">
        <v>1931</v>
      </c>
      <c r="B14264" t="s">
        <v>19</v>
      </c>
      <c r="C14264" t="s">
        <v>14</v>
      </c>
      <c r="D14264">
        <v>1875.52</v>
      </c>
      <c r="E14264">
        <v>0.42</v>
      </c>
      <c r="F14264">
        <f t="shared" si="444"/>
        <v>787.71839999999997</v>
      </c>
      <c r="G14264">
        <f t="shared" si="445"/>
        <v>1087.8016</v>
      </c>
      <c r="H14264">
        <v>1</v>
      </c>
      <c r="I14264" s="17">
        <v>45387</v>
      </c>
      <c r="J14264" s="17">
        <v>45394</v>
      </c>
      <c r="K14264" t="s">
        <v>31</v>
      </c>
      <c r="L14264" t="s">
        <v>16</v>
      </c>
      <c r="M14264">
        <v>309.24</v>
      </c>
      <c r="N14264" t="s">
        <v>23</v>
      </c>
    </row>
    <row r="14265" spans="1:14" ht="14.25" customHeight="1" x14ac:dyDescent="0.3">
      <c r="A14265" t="s">
        <v>6451</v>
      </c>
      <c r="B14265" t="s">
        <v>41</v>
      </c>
      <c r="C14265" t="s">
        <v>14</v>
      </c>
      <c r="D14265">
        <v>1876.2</v>
      </c>
      <c r="E14265">
        <v>0.26</v>
      </c>
      <c r="F14265">
        <f t="shared" si="444"/>
        <v>487.81200000000001</v>
      </c>
      <c r="G14265">
        <f t="shared" si="445"/>
        <v>1388.3879999999999</v>
      </c>
      <c r="H14265">
        <v>1</v>
      </c>
      <c r="I14265" s="17">
        <v>45593</v>
      </c>
      <c r="J14265" s="17">
        <v>45599</v>
      </c>
      <c r="K14265" t="s">
        <v>21</v>
      </c>
      <c r="L14265" t="s">
        <v>22</v>
      </c>
      <c r="M14265">
        <v>237.47</v>
      </c>
      <c r="N14265" t="s">
        <v>28</v>
      </c>
    </row>
    <row r="14266" spans="1:14" ht="14.25" customHeight="1" x14ac:dyDescent="0.3">
      <c r="A14266" t="s">
        <v>15109</v>
      </c>
      <c r="B14266" t="s">
        <v>41</v>
      </c>
      <c r="C14266" t="s">
        <v>26</v>
      </c>
      <c r="D14266">
        <v>1877.29</v>
      </c>
      <c r="E14266">
        <v>0.06</v>
      </c>
      <c r="F14266">
        <f t="shared" si="444"/>
        <v>112.6374</v>
      </c>
      <c r="G14266">
        <f t="shared" si="445"/>
        <v>1764.6525999999999</v>
      </c>
      <c r="H14266">
        <v>1</v>
      </c>
      <c r="I14266" s="17">
        <v>45547</v>
      </c>
      <c r="J14266" s="17">
        <v>45550</v>
      </c>
      <c r="K14266" t="s">
        <v>31</v>
      </c>
      <c r="L14266" t="s">
        <v>22</v>
      </c>
      <c r="M14266">
        <v>558.33000000000004</v>
      </c>
      <c r="N14266" t="s">
        <v>39</v>
      </c>
    </row>
    <row r="14267" spans="1:14" ht="14.25" customHeight="1" x14ac:dyDescent="0.3">
      <c r="A14267" t="s">
        <v>7149</v>
      </c>
      <c r="B14267" t="s">
        <v>25</v>
      </c>
      <c r="C14267" t="s">
        <v>33</v>
      </c>
      <c r="D14267">
        <v>1883.69</v>
      </c>
      <c r="E14267">
        <v>0.2</v>
      </c>
      <c r="F14267">
        <f t="shared" si="444"/>
        <v>376.73800000000006</v>
      </c>
      <c r="G14267">
        <f t="shared" si="445"/>
        <v>1506.952</v>
      </c>
      <c r="H14267">
        <v>1</v>
      </c>
      <c r="I14267" s="17">
        <v>45627</v>
      </c>
      <c r="J14267" s="17">
        <v>45628</v>
      </c>
      <c r="K14267" t="s">
        <v>31</v>
      </c>
      <c r="L14267" t="s">
        <v>27</v>
      </c>
      <c r="M14267">
        <v>522.74</v>
      </c>
      <c r="N14267" t="s">
        <v>34</v>
      </c>
    </row>
    <row r="14268" spans="1:14" ht="14.25" customHeight="1" x14ac:dyDescent="0.3">
      <c r="A14268" t="s">
        <v>5540</v>
      </c>
      <c r="B14268" t="s">
        <v>13</v>
      </c>
      <c r="C14268" t="s">
        <v>26</v>
      </c>
      <c r="D14268">
        <v>1884.06</v>
      </c>
      <c r="E14268">
        <v>0.42</v>
      </c>
      <c r="F14268">
        <f t="shared" si="444"/>
        <v>791.3051999999999</v>
      </c>
      <c r="G14268">
        <f t="shared" si="445"/>
        <v>1092.7548000000002</v>
      </c>
      <c r="H14268">
        <v>1</v>
      </c>
      <c r="I14268" s="17">
        <v>45455</v>
      </c>
      <c r="J14268" s="17">
        <v>45456</v>
      </c>
      <c r="K14268" t="s">
        <v>21</v>
      </c>
      <c r="L14268" t="s">
        <v>22</v>
      </c>
      <c r="M14268">
        <v>169.69</v>
      </c>
      <c r="N14268" t="s">
        <v>23</v>
      </c>
    </row>
    <row r="14269" spans="1:14" ht="14.25" customHeight="1" x14ac:dyDescent="0.3">
      <c r="A14269" t="s">
        <v>12997</v>
      </c>
      <c r="B14269" t="s">
        <v>13</v>
      </c>
      <c r="C14269" t="s">
        <v>36</v>
      </c>
      <c r="D14269">
        <v>1889.2</v>
      </c>
      <c r="E14269">
        <v>0.26</v>
      </c>
      <c r="F14269">
        <f t="shared" si="444"/>
        <v>491.19200000000001</v>
      </c>
      <c r="G14269">
        <f t="shared" si="445"/>
        <v>1398.008</v>
      </c>
      <c r="H14269">
        <v>1</v>
      </c>
      <c r="I14269" s="17">
        <v>45500</v>
      </c>
      <c r="J14269" s="17">
        <v>45503</v>
      </c>
      <c r="K14269" t="s">
        <v>21</v>
      </c>
      <c r="L14269" t="s">
        <v>22</v>
      </c>
      <c r="M14269">
        <v>280.67</v>
      </c>
      <c r="N14269" t="s">
        <v>23</v>
      </c>
    </row>
    <row r="14270" spans="1:14" ht="14.25" customHeight="1" x14ac:dyDescent="0.3">
      <c r="A14270" t="s">
        <v>3953</v>
      </c>
      <c r="B14270" t="s">
        <v>13</v>
      </c>
      <c r="C14270" t="s">
        <v>14</v>
      </c>
      <c r="D14270">
        <v>1890.42</v>
      </c>
      <c r="E14270">
        <v>0.34</v>
      </c>
      <c r="F14270">
        <f t="shared" si="444"/>
        <v>642.7428000000001</v>
      </c>
      <c r="G14270">
        <f t="shared" si="445"/>
        <v>1247.6772000000001</v>
      </c>
      <c r="H14270">
        <v>1</v>
      </c>
      <c r="I14270" s="17">
        <v>45484</v>
      </c>
      <c r="J14270" s="17">
        <v>45489</v>
      </c>
      <c r="K14270" t="s">
        <v>21</v>
      </c>
      <c r="L14270" t="s">
        <v>27</v>
      </c>
      <c r="M14270">
        <v>396.3</v>
      </c>
      <c r="N14270" t="s">
        <v>28</v>
      </c>
    </row>
    <row r="14271" spans="1:14" ht="14.25" customHeight="1" x14ac:dyDescent="0.3">
      <c r="A14271" t="s">
        <v>1770</v>
      </c>
      <c r="B14271" t="s">
        <v>13</v>
      </c>
      <c r="C14271" t="s">
        <v>36</v>
      </c>
      <c r="D14271">
        <v>1891.72</v>
      </c>
      <c r="E14271">
        <v>0.26</v>
      </c>
      <c r="F14271">
        <f t="shared" si="444"/>
        <v>491.84720000000004</v>
      </c>
      <c r="G14271">
        <f t="shared" si="445"/>
        <v>1399.8728000000001</v>
      </c>
      <c r="H14271">
        <v>1</v>
      </c>
      <c r="I14271" s="17">
        <v>45180</v>
      </c>
      <c r="J14271" s="17">
        <v>45182</v>
      </c>
      <c r="K14271" t="s">
        <v>15</v>
      </c>
      <c r="L14271" t="s">
        <v>22</v>
      </c>
      <c r="M14271">
        <v>411.01</v>
      </c>
      <c r="N14271" t="s">
        <v>39</v>
      </c>
    </row>
    <row r="14272" spans="1:14" ht="14.25" customHeight="1" x14ac:dyDescent="0.3">
      <c r="A14272" t="s">
        <v>10579</v>
      </c>
      <c r="B14272" t="s">
        <v>19</v>
      </c>
      <c r="C14272" t="s">
        <v>33</v>
      </c>
      <c r="D14272">
        <v>1895</v>
      </c>
      <c r="E14272">
        <v>0.15</v>
      </c>
      <c r="F14272">
        <f t="shared" si="444"/>
        <v>284.25</v>
      </c>
      <c r="G14272">
        <f t="shared" si="445"/>
        <v>1610.75</v>
      </c>
      <c r="H14272">
        <v>1</v>
      </c>
      <c r="I14272" s="17">
        <v>45230</v>
      </c>
      <c r="J14272" s="17">
        <v>45236</v>
      </c>
      <c r="K14272" t="s">
        <v>21</v>
      </c>
      <c r="L14272" t="s">
        <v>22</v>
      </c>
      <c r="M14272">
        <v>470.05</v>
      </c>
      <c r="N14272" t="s">
        <v>34</v>
      </c>
    </row>
    <row r="14273" spans="1:14" ht="14.25" customHeight="1" x14ac:dyDescent="0.3">
      <c r="A14273" t="s">
        <v>10735</v>
      </c>
      <c r="B14273" t="s">
        <v>13</v>
      </c>
      <c r="C14273" t="s">
        <v>20</v>
      </c>
      <c r="D14273">
        <v>1906.2</v>
      </c>
      <c r="E14273">
        <v>0.05</v>
      </c>
      <c r="F14273">
        <f t="shared" si="444"/>
        <v>95.31</v>
      </c>
      <c r="G14273">
        <f t="shared" si="445"/>
        <v>1810.89</v>
      </c>
      <c r="H14273">
        <v>1</v>
      </c>
      <c r="I14273" s="17">
        <v>45412</v>
      </c>
      <c r="J14273" s="17">
        <v>45417</v>
      </c>
      <c r="K14273" t="s">
        <v>15</v>
      </c>
      <c r="L14273" t="s">
        <v>22</v>
      </c>
      <c r="M14273">
        <v>412.5</v>
      </c>
      <c r="N14273" t="s">
        <v>28</v>
      </c>
    </row>
    <row r="14274" spans="1:14" ht="14.25" customHeight="1" x14ac:dyDescent="0.3">
      <c r="A14274" t="s">
        <v>2046</v>
      </c>
      <c r="B14274" t="s">
        <v>19</v>
      </c>
      <c r="C14274" t="s">
        <v>20</v>
      </c>
      <c r="D14274">
        <v>1906.85</v>
      </c>
      <c r="E14274">
        <v>0.25</v>
      </c>
      <c r="F14274">
        <f t="shared" ref="F14274:F14337" si="446">D14274*E14274</f>
        <v>476.71249999999998</v>
      </c>
      <c r="G14274">
        <f t="shared" ref="G14274:G14337" si="447">D14274-F14274</f>
        <v>1430.1374999999998</v>
      </c>
      <c r="H14274">
        <v>1</v>
      </c>
      <c r="I14274" s="17">
        <v>45230</v>
      </c>
      <c r="J14274" s="17">
        <v>45233</v>
      </c>
      <c r="K14274" t="s">
        <v>31</v>
      </c>
      <c r="L14274" t="s">
        <v>27</v>
      </c>
      <c r="M14274">
        <v>250.24</v>
      </c>
      <c r="N14274" t="s">
        <v>34</v>
      </c>
    </row>
    <row r="14275" spans="1:14" ht="14.25" customHeight="1" x14ac:dyDescent="0.3">
      <c r="A14275" t="s">
        <v>8617</v>
      </c>
      <c r="B14275" t="s">
        <v>13</v>
      </c>
      <c r="C14275" t="s">
        <v>20</v>
      </c>
      <c r="D14275">
        <v>1909.1</v>
      </c>
      <c r="E14275">
        <v>0.34</v>
      </c>
      <c r="F14275">
        <f t="shared" si="446"/>
        <v>649.09400000000005</v>
      </c>
      <c r="G14275">
        <f t="shared" si="447"/>
        <v>1260.0059999999999</v>
      </c>
      <c r="H14275">
        <v>1</v>
      </c>
      <c r="I14275" s="17">
        <v>45073</v>
      </c>
      <c r="J14275" s="17">
        <v>45076</v>
      </c>
      <c r="K14275" t="s">
        <v>31</v>
      </c>
      <c r="L14275" t="s">
        <v>27</v>
      </c>
      <c r="M14275">
        <v>453.48</v>
      </c>
      <c r="N14275" t="s">
        <v>17</v>
      </c>
    </row>
    <row r="14276" spans="1:14" ht="14.25" customHeight="1" x14ac:dyDescent="0.3">
      <c r="A14276" t="s">
        <v>11764</v>
      </c>
      <c r="B14276" t="s">
        <v>25</v>
      </c>
      <c r="C14276" t="s">
        <v>14</v>
      </c>
      <c r="D14276">
        <v>1911.81</v>
      </c>
      <c r="E14276">
        <v>0.01</v>
      </c>
      <c r="F14276">
        <f t="shared" si="446"/>
        <v>19.118099999999998</v>
      </c>
      <c r="G14276">
        <f t="shared" si="447"/>
        <v>1892.6919</v>
      </c>
      <c r="H14276">
        <v>1</v>
      </c>
      <c r="I14276" s="17">
        <v>45023</v>
      </c>
      <c r="J14276" s="17">
        <v>45029</v>
      </c>
      <c r="K14276" t="s">
        <v>15</v>
      </c>
      <c r="L14276" t="s">
        <v>22</v>
      </c>
      <c r="M14276">
        <v>359.28</v>
      </c>
      <c r="N14276" t="s">
        <v>17</v>
      </c>
    </row>
    <row r="14277" spans="1:14" ht="14.25" customHeight="1" x14ac:dyDescent="0.3">
      <c r="A14277" t="s">
        <v>6332</v>
      </c>
      <c r="B14277" t="s">
        <v>41</v>
      </c>
      <c r="C14277" t="s">
        <v>36</v>
      </c>
      <c r="D14277">
        <v>1913.38</v>
      </c>
      <c r="E14277">
        <v>0.12</v>
      </c>
      <c r="F14277">
        <f t="shared" si="446"/>
        <v>229.60560000000001</v>
      </c>
      <c r="G14277">
        <f t="shared" si="447"/>
        <v>1683.7744</v>
      </c>
      <c r="H14277">
        <v>1</v>
      </c>
      <c r="I14277" s="17">
        <v>44977</v>
      </c>
      <c r="J14277" s="17">
        <v>44980</v>
      </c>
      <c r="K14277" t="s">
        <v>15</v>
      </c>
      <c r="L14277" t="s">
        <v>22</v>
      </c>
      <c r="M14277">
        <v>492.39</v>
      </c>
      <c r="N14277" t="s">
        <v>39</v>
      </c>
    </row>
    <row r="14278" spans="1:14" ht="14.25" customHeight="1" x14ac:dyDescent="0.3">
      <c r="A14278" t="s">
        <v>11441</v>
      </c>
      <c r="B14278" t="s">
        <v>13</v>
      </c>
      <c r="C14278" t="s">
        <v>33</v>
      </c>
      <c r="D14278">
        <v>1914.96</v>
      </c>
      <c r="E14278">
        <v>0.09</v>
      </c>
      <c r="F14278">
        <f t="shared" si="446"/>
        <v>172.34639999999999</v>
      </c>
      <c r="G14278">
        <f t="shared" si="447"/>
        <v>1742.6136000000001</v>
      </c>
      <c r="H14278">
        <v>1</v>
      </c>
      <c r="I14278" s="17">
        <v>45112</v>
      </c>
      <c r="J14278" s="17">
        <v>45115</v>
      </c>
      <c r="K14278" t="s">
        <v>15</v>
      </c>
      <c r="L14278" t="s">
        <v>16</v>
      </c>
      <c r="M14278">
        <v>354.48</v>
      </c>
      <c r="N14278" t="s">
        <v>17</v>
      </c>
    </row>
    <row r="14279" spans="1:14" ht="14.25" customHeight="1" x14ac:dyDescent="0.3">
      <c r="A14279" t="s">
        <v>7161</v>
      </c>
      <c r="B14279" t="s">
        <v>25</v>
      </c>
      <c r="C14279" t="s">
        <v>20</v>
      </c>
      <c r="D14279">
        <v>1915.74</v>
      </c>
      <c r="E14279">
        <v>0.36</v>
      </c>
      <c r="F14279">
        <f t="shared" si="446"/>
        <v>689.66639999999995</v>
      </c>
      <c r="G14279">
        <f t="shared" si="447"/>
        <v>1226.0736000000002</v>
      </c>
      <c r="H14279">
        <v>1</v>
      </c>
      <c r="I14279" s="17">
        <v>45226</v>
      </c>
      <c r="J14279" s="17">
        <v>45232</v>
      </c>
      <c r="K14279" t="s">
        <v>15</v>
      </c>
      <c r="L14279" t="s">
        <v>27</v>
      </c>
      <c r="M14279">
        <v>490.7</v>
      </c>
      <c r="N14279" t="s">
        <v>48</v>
      </c>
    </row>
    <row r="14280" spans="1:14" ht="14.25" customHeight="1" x14ac:dyDescent="0.3">
      <c r="A14280" t="s">
        <v>9163</v>
      </c>
      <c r="B14280" t="s">
        <v>25</v>
      </c>
      <c r="C14280" t="s">
        <v>33</v>
      </c>
      <c r="D14280">
        <v>1915.95</v>
      </c>
      <c r="E14280">
        <v>0.43</v>
      </c>
      <c r="F14280">
        <f t="shared" si="446"/>
        <v>823.85850000000005</v>
      </c>
      <c r="G14280">
        <f t="shared" si="447"/>
        <v>1092.0915</v>
      </c>
      <c r="H14280">
        <v>1</v>
      </c>
      <c r="I14280" s="17">
        <v>45436</v>
      </c>
      <c r="J14280" s="17">
        <v>45438</v>
      </c>
      <c r="K14280" t="s">
        <v>15</v>
      </c>
      <c r="L14280" t="s">
        <v>16</v>
      </c>
      <c r="M14280">
        <v>135.62</v>
      </c>
      <c r="N14280" t="s">
        <v>23</v>
      </c>
    </row>
    <row r="14281" spans="1:14" ht="14.25" customHeight="1" x14ac:dyDescent="0.3">
      <c r="A14281" t="s">
        <v>4639</v>
      </c>
      <c r="B14281" t="s">
        <v>13</v>
      </c>
      <c r="C14281" t="s">
        <v>26</v>
      </c>
      <c r="D14281">
        <v>1921.63</v>
      </c>
      <c r="E14281">
        <v>0.25</v>
      </c>
      <c r="F14281">
        <f t="shared" si="446"/>
        <v>480.40750000000003</v>
      </c>
      <c r="G14281">
        <f t="shared" si="447"/>
        <v>1441.2225000000001</v>
      </c>
      <c r="H14281">
        <v>1</v>
      </c>
      <c r="I14281" s="17">
        <v>44991</v>
      </c>
      <c r="J14281" s="17">
        <v>44996</v>
      </c>
      <c r="K14281" t="s">
        <v>15</v>
      </c>
      <c r="L14281" t="s">
        <v>16</v>
      </c>
      <c r="M14281">
        <v>383.34</v>
      </c>
      <c r="N14281" t="s">
        <v>39</v>
      </c>
    </row>
    <row r="14282" spans="1:14" ht="14.25" customHeight="1" x14ac:dyDescent="0.3">
      <c r="A14282" t="s">
        <v>7428</v>
      </c>
      <c r="B14282" t="s">
        <v>19</v>
      </c>
      <c r="C14282" t="s">
        <v>20</v>
      </c>
      <c r="D14282">
        <v>1921.77</v>
      </c>
      <c r="E14282">
        <v>0.43</v>
      </c>
      <c r="F14282">
        <f t="shared" si="446"/>
        <v>826.36109999999996</v>
      </c>
      <c r="G14282">
        <f t="shared" si="447"/>
        <v>1095.4088999999999</v>
      </c>
      <c r="H14282">
        <v>1</v>
      </c>
      <c r="I14282" s="17">
        <v>45105</v>
      </c>
      <c r="J14282" s="17">
        <v>45112</v>
      </c>
      <c r="K14282" t="s">
        <v>31</v>
      </c>
      <c r="L14282" t="s">
        <v>16</v>
      </c>
      <c r="M14282">
        <v>256.45999999999998</v>
      </c>
      <c r="N14282" t="s">
        <v>23</v>
      </c>
    </row>
    <row r="14283" spans="1:14" ht="14.25" customHeight="1" x14ac:dyDescent="0.3">
      <c r="A14283" t="s">
        <v>233</v>
      </c>
      <c r="B14283" t="s">
        <v>13</v>
      </c>
      <c r="C14283" t="s">
        <v>36</v>
      </c>
      <c r="D14283">
        <v>1922.94</v>
      </c>
      <c r="E14283">
        <v>0.32</v>
      </c>
      <c r="F14283">
        <f t="shared" si="446"/>
        <v>615.34080000000006</v>
      </c>
      <c r="G14283">
        <f t="shared" si="447"/>
        <v>1307.5992000000001</v>
      </c>
      <c r="H14283">
        <v>1</v>
      </c>
      <c r="I14283" s="17">
        <v>45399</v>
      </c>
      <c r="J14283" s="17">
        <v>45406</v>
      </c>
      <c r="K14283" t="s">
        <v>21</v>
      </c>
      <c r="L14283" t="s">
        <v>27</v>
      </c>
      <c r="M14283">
        <v>235.46</v>
      </c>
      <c r="N14283" t="s">
        <v>34</v>
      </c>
    </row>
    <row r="14284" spans="1:14" ht="14.25" customHeight="1" x14ac:dyDescent="0.3">
      <c r="A14284" t="s">
        <v>14107</v>
      </c>
      <c r="B14284" t="s">
        <v>19</v>
      </c>
      <c r="C14284" t="s">
        <v>36</v>
      </c>
      <c r="D14284">
        <v>1925.67</v>
      </c>
      <c r="E14284">
        <v>0.35</v>
      </c>
      <c r="F14284">
        <f t="shared" si="446"/>
        <v>673.98450000000003</v>
      </c>
      <c r="G14284">
        <f t="shared" si="447"/>
        <v>1251.6855</v>
      </c>
      <c r="H14284">
        <v>1</v>
      </c>
      <c r="I14284" s="17">
        <v>44975</v>
      </c>
      <c r="J14284" s="17">
        <v>44976</v>
      </c>
      <c r="K14284" t="s">
        <v>15</v>
      </c>
      <c r="L14284" t="s">
        <v>27</v>
      </c>
      <c r="M14284">
        <v>102.42</v>
      </c>
      <c r="N14284" t="s">
        <v>23</v>
      </c>
    </row>
    <row r="14285" spans="1:14" ht="14.25" customHeight="1" x14ac:dyDescent="0.3">
      <c r="A14285" t="s">
        <v>5779</v>
      </c>
      <c r="B14285" t="s">
        <v>25</v>
      </c>
      <c r="C14285" t="s">
        <v>20</v>
      </c>
      <c r="D14285">
        <v>1927.53</v>
      </c>
      <c r="E14285">
        <v>0.19</v>
      </c>
      <c r="F14285">
        <f t="shared" si="446"/>
        <v>366.23070000000001</v>
      </c>
      <c r="G14285">
        <f t="shared" si="447"/>
        <v>1561.2992999999999</v>
      </c>
      <c r="H14285">
        <v>1</v>
      </c>
      <c r="I14285" s="17">
        <v>45549</v>
      </c>
      <c r="J14285" s="17">
        <v>45551</v>
      </c>
      <c r="K14285" t="s">
        <v>21</v>
      </c>
      <c r="L14285" t="s">
        <v>27</v>
      </c>
      <c r="M14285">
        <v>518.89</v>
      </c>
      <c r="N14285" t="s">
        <v>48</v>
      </c>
    </row>
    <row r="14286" spans="1:14" ht="14.25" customHeight="1" x14ac:dyDescent="0.3">
      <c r="A14286" t="s">
        <v>11563</v>
      </c>
      <c r="B14286" t="s">
        <v>25</v>
      </c>
      <c r="C14286" t="s">
        <v>36</v>
      </c>
      <c r="D14286">
        <v>1927.54</v>
      </c>
      <c r="E14286">
        <v>0.5</v>
      </c>
      <c r="F14286">
        <f t="shared" si="446"/>
        <v>963.77</v>
      </c>
      <c r="G14286">
        <f t="shared" si="447"/>
        <v>963.77</v>
      </c>
      <c r="H14286">
        <v>1</v>
      </c>
      <c r="I14286" s="17">
        <v>45204</v>
      </c>
      <c r="J14286" s="17">
        <v>45209</v>
      </c>
      <c r="K14286" t="s">
        <v>21</v>
      </c>
      <c r="L14286" t="s">
        <v>27</v>
      </c>
      <c r="M14286">
        <v>174.73</v>
      </c>
      <c r="N14286" t="s">
        <v>28</v>
      </c>
    </row>
    <row r="14287" spans="1:14" ht="14.25" customHeight="1" x14ac:dyDescent="0.3">
      <c r="A14287" t="s">
        <v>14083</v>
      </c>
      <c r="B14287" t="s">
        <v>25</v>
      </c>
      <c r="C14287" t="s">
        <v>36</v>
      </c>
      <c r="D14287">
        <v>1927.6</v>
      </c>
      <c r="E14287">
        <v>0.42</v>
      </c>
      <c r="F14287">
        <f t="shared" si="446"/>
        <v>809.59199999999998</v>
      </c>
      <c r="G14287">
        <f t="shared" si="447"/>
        <v>1118.0079999999998</v>
      </c>
      <c r="H14287">
        <v>1</v>
      </c>
      <c r="I14287" s="17">
        <v>45574</v>
      </c>
      <c r="J14287" s="17">
        <v>45577</v>
      </c>
      <c r="K14287" t="s">
        <v>21</v>
      </c>
      <c r="L14287" t="s">
        <v>27</v>
      </c>
      <c r="M14287">
        <v>198.93</v>
      </c>
      <c r="N14287" t="s">
        <v>28</v>
      </c>
    </row>
    <row r="14288" spans="1:14" ht="14.25" customHeight="1" x14ac:dyDescent="0.3">
      <c r="A14288" t="s">
        <v>13246</v>
      </c>
      <c r="B14288" t="s">
        <v>19</v>
      </c>
      <c r="C14288" t="s">
        <v>14</v>
      </c>
      <c r="D14288">
        <v>1935.57</v>
      </c>
      <c r="E14288">
        <v>0.48</v>
      </c>
      <c r="F14288">
        <f t="shared" si="446"/>
        <v>929.07359999999994</v>
      </c>
      <c r="G14288">
        <f t="shared" si="447"/>
        <v>1006.4964</v>
      </c>
      <c r="H14288">
        <v>1</v>
      </c>
      <c r="I14288" s="17">
        <v>45580</v>
      </c>
      <c r="J14288" s="17">
        <v>45586</v>
      </c>
      <c r="K14288" t="s">
        <v>15</v>
      </c>
      <c r="L14288" t="s">
        <v>27</v>
      </c>
      <c r="M14288">
        <v>197.71</v>
      </c>
      <c r="N14288" t="s">
        <v>28</v>
      </c>
    </row>
    <row r="14289" spans="1:14" ht="14.25" customHeight="1" x14ac:dyDescent="0.3">
      <c r="A14289" t="s">
        <v>13632</v>
      </c>
      <c r="B14289" t="s">
        <v>41</v>
      </c>
      <c r="C14289" t="s">
        <v>14</v>
      </c>
      <c r="D14289">
        <v>1937.16</v>
      </c>
      <c r="E14289">
        <v>0.18</v>
      </c>
      <c r="F14289">
        <f t="shared" si="446"/>
        <v>348.68880000000001</v>
      </c>
      <c r="G14289">
        <f t="shared" si="447"/>
        <v>1588.4712</v>
      </c>
      <c r="H14289">
        <v>1</v>
      </c>
      <c r="I14289" s="17">
        <v>45290</v>
      </c>
      <c r="J14289" s="17">
        <v>45291</v>
      </c>
      <c r="K14289" t="s">
        <v>21</v>
      </c>
      <c r="L14289" t="s">
        <v>16</v>
      </c>
      <c r="M14289">
        <v>481.27</v>
      </c>
      <c r="N14289" t="s">
        <v>23</v>
      </c>
    </row>
    <row r="14290" spans="1:14" ht="14.25" customHeight="1" x14ac:dyDescent="0.3">
      <c r="A14290" t="s">
        <v>12584</v>
      </c>
      <c r="B14290" t="s">
        <v>19</v>
      </c>
      <c r="C14290" t="s">
        <v>20</v>
      </c>
      <c r="D14290">
        <v>1937.73</v>
      </c>
      <c r="E14290">
        <v>0.36</v>
      </c>
      <c r="F14290">
        <f t="shared" si="446"/>
        <v>697.58280000000002</v>
      </c>
      <c r="G14290">
        <f t="shared" si="447"/>
        <v>1240.1471999999999</v>
      </c>
      <c r="H14290">
        <v>1</v>
      </c>
      <c r="I14290" s="17">
        <v>44946</v>
      </c>
      <c r="J14290" s="17">
        <v>44949</v>
      </c>
      <c r="K14290" t="s">
        <v>31</v>
      </c>
      <c r="L14290" t="s">
        <v>22</v>
      </c>
      <c r="M14290">
        <v>109.29</v>
      </c>
      <c r="N14290" t="s">
        <v>28</v>
      </c>
    </row>
    <row r="14291" spans="1:14" ht="14.25" customHeight="1" x14ac:dyDescent="0.3">
      <c r="A14291" t="s">
        <v>8109</v>
      </c>
      <c r="B14291" t="s">
        <v>19</v>
      </c>
      <c r="C14291" t="s">
        <v>26</v>
      </c>
      <c r="D14291">
        <v>1949.42</v>
      </c>
      <c r="E14291">
        <v>0.06</v>
      </c>
      <c r="F14291">
        <f t="shared" si="446"/>
        <v>116.9652</v>
      </c>
      <c r="G14291">
        <f t="shared" si="447"/>
        <v>1832.4548</v>
      </c>
      <c r="H14291">
        <v>1</v>
      </c>
      <c r="I14291" s="17">
        <v>45166</v>
      </c>
      <c r="J14291" s="17">
        <v>45170</v>
      </c>
      <c r="K14291" t="s">
        <v>15</v>
      </c>
      <c r="L14291" t="s">
        <v>27</v>
      </c>
      <c r="M14291">
        <v>490.2</v>
      </c>
      <c r="N14291" t="s">
        <v>34</v>
      </c>
    </row>
    <row r="14292" spans="1:14" ht="14.25" customHeight="1" x14ac:dyDescent="0.3">
      <c r="A14292" t="s">
        <v>11366</v>
      </c>
      <c r="B14292" t="s">
        <v>41</v>
      </c>
      <c r="C14292" t="s">
        <v>33</v>
      </c>
      <c r="D14292">
        <v>1951.23</v>
      </c>
      <c r="E14292">
        <v>0.41</v>
      </c>
      <c r="F14292">
        <f t="shared" si="446"/>
        <v>800.00429999999994</v>
      </c>
      <c r="G14292">
        <f t="shared" si="447"/>
        <v>1151.2257</v>
      </c>
      <c r="H14292">
        <v>1</v>
      </c>
      <c r="I14292" s="17">
        <v>44934</v>
      </c>
      <c r="J14292" s="17">
        <v>44939</v>
      </c>
      <c r="K14292" t="s">
        <v>15</v>
      </c>
      <c r="L14292" t="s">
        <v>22</v>
      </c>
      <c r="M14292">
        <v>356.71</v>
      </c>
      <c r="N14292" t="s">
        <v>28</v>
      </c>
    </row>
    <row r="14293" spans="1:14" ht="14.25" customHeight="1" x14ac:dyDescent="0.3">
      <c r="A14293" t="s">
        <v>4348</v>
      </c>
      <c r="B14293" t="s">
        <v>13</v>
      </c>
      <c r="C14293" t="s">
        <v>33</v>
      </c>
      <c r="D14293">
        <v>1952.02</v>
      </c>
      <c r="E14293">
        <v>0.32</v>
      </c>
      <c r="F14293">
        <f t="shared" si="446"/>
        <v>624.64639999999997</v>
      </c>
      <c r="G14293">
        <f t="shared" si="447"/>
        <v>1327.3735999999999</v>
      </c>
      <c r="H14293">
        <v>1</v>
      </c>
      <c r="I14293" s="17">
        <v>45020</v>
      </c>
      <c r="J14293" s="17">
        <v>45025</v>
      </c>
      <c r="K14293" t="s">
        <v>31</v>
      </c>
      <c r="L14293" t="s">
        <v>22</v>
      </c>
      <c r="M14293">
        <v>232.54</v>
      </c>
      <c r="N14293" t="s">
        <v>48</v>
      </c>
    </row>
    <row r="14294" spans="1:14" ht="14.25" customHeight="1" x14ac:dyDescent="0.3">
      <c r="A14294" t="s">
        <v>10806</v>
      </c>
      <c r="B14294" t="s">
        <v>19</v>
      </c>
      <c r="C14294" t="s">
        <v>36</v>
      </c>
      <c r="D14294">
        <v>1964.36</v>
      </c>
      <c r="E14294">
        <v>0.48</v>
      </c>
      <c r="F14294">
        <f t="shared" si="446"/>
        <v>942.89279999999997</v>
      </c>
      <c r="G14294">
        <f t="shared" si="447"/>
        <v>1021.4671999999999</v>
      </c>
      <c r="H14294">
        <v>1</v>
      </c>
      <c r="I14294" s="17">
        <v>45156</v>
      </c>
      <c r="J14294" s="17">
        <v>45158</v>
      </c>
      <c r="K14294" t="s">
        <v>15</v>
      </c>
      <c r="L14294" t="s">
        <v>22</v>
      </c>
      <c r="M14294">
        <v>387.92</v>
      </c>
      <c r="N14294" t="s">
        <v>17</v>
      </c>
    </row>
    <row r="14295" spans="1:14" ht="14.25" customHeight="1" x14ac:dyDescent="0.3">
      <c r="A14295" t="s">
        <v>763</v>
      </c>
      <c r="B14295" t="s">
        <v>13</v>
      </c>
      <c r="C14295" t="s">
        <v>36</v>
      </c>
      <c r="D14295">
        <v>1965.62</v>
      </c>
      <c r="E14295">
        <v>0.15</v>
      </c>
      <c r="F14295">
        <f t="shared" si="446"/>
        <v>294.84299999999996</v>
      </c>
      <c r="G14295">
        <f t="shared" si="447"/>
        <v>1670.777</v>
      </c>
      <c r="H14295">
        <v>1</v>
      </c>
      <c r="I14295" s="17">
        <v>45400</v>
      </c>
      <c r="J14295" s="17">
        <v>45406</v>
      </c>
      <c r="K14295" t="s">
        <v>21</v>
      </c>
      <c r="L14295" t="s">
        <v>27</v>
      </c>
      <c r="M14295">
        <v>172.99</v>
      </c>
      <c r="N14295" t="s">
        <v>34</v>
      </c>
    </row>
    <row r="14296" spans="1:14" ht="14.25" customHeight="1" x14ac:dyDescent="0.3">
      <c r="A14296" t="s">
        <v>7895</v>
      </c>
      <c r="B14296" t="s">
        <v>13</v>
      </c>
      <c r="C14296" t="s">
        <v>20</v>
      </c>
      <c r="D14296">
        <v>1967.03</v>
      </c>
      <c r="E14296">
        <v>0.41</v>
      </c>
      <c r="F14296">
        <f t="shared" si="446"/>
        <v>806.4822999999999</v>
      </c>
      <c r="G14296">
        <f t="shared" si="447"/>
        <v>1160.5477000000001</v>
      </c>
      <c r="H14296">
        <v>1</v>
      </c>
      <c r="I14296" s="17">
        <v>45140</v>
      </c>
      <c r="J14296" s="17">
        <v>45142</v>
      </c>
      <c r="K14296" t="s">
        <v>31</v>
      </c>
      <c r="L14296" t="s">
        <v>22</v>
      </c>
      <c r="M14296">
        <v>557.80999999999995</v>
      </c>
      <c r="N14296" t="s">
        <v>39</v>
      </c>
    </row>
    <row r="14297" spans="1:14" ht="14.25" customHeight="1" x14ac:dyDescent="0.3">
      <c r="A14297" t="s">
        <v>6503</v>
      </c>
      <c r="B14297" t="s">
        <v>13</v>
      </c>
      <c r="C14297" t="s">
        <v>33</v>
      </c>
      <c r="D14297">
        <v>1973.06</v>
      </c>
      <c r="E14297">
        <v>0.03</v>
      </c>
      <c r="F14297">
        <f t="shared" si="446"/>
        <v>59.191799999999994</v>
      </c>
      <c r="G14297">
        <f t="shared" si="447"/>
        <v>1913.8681999999999</v>
      </c>
      <c r="H14297">
        <v>1</v>
      </c>
      <c r="I14297" s="17">
        <v>45283</v>
      </c>
      <c r="J14297" s="17">
        <v>45284</v>
      </c>
      <c r="K14297" t="s">
        <v>31</v>
      </c>
      <c r="L14297" t="s">
        <v>27</v>
      </c>
      <c r="M14297">
        <v>353.82</v>
      </c>
      <c r="N14297" t="s">
        <v>39</v>
      </c>
    </row>
    <row r="14298" spans="1:14" ht="14.25" customHeight="1" x14ac:dyDescent="0.3">
      <c r="A14298" t="s">
        <v>13332</v>
      </c>
      <c r="B14298" t="s">
        <v>41</v>
      </c>
      <c r="C14298" t="s">
        <v>36</v>
      </c>
      <c r="D14298">
        <v>1974.9</v>
      </c>
      <c r="E14298">
        <v>0.38</v>
      </c>
      <c r="F14298">
        <f t="shared" si="446"/>
        <v>750.46199999999999</v>
      </c>
      <c r="G14298">
        <f t="shared" si="447"/>
        <v>1224.4380000000001</v>
      </c>
      <c r="H14298">
        <v>1</v>
      </c>
      <c r="I14298" s="17">
        <v>45191</v>
      </c>
      <c r="J14298" s="17">
        <v>45193</v>
      </c>
      <c r="K14298" t="s">
        <v>31</v>
      </c>
      <c r="L14298" t="s">
        <v>22</v>
      </c>
      <c r="M14298">
        <v>210.47</v>
      </c>
      <c r="N14298" t="s">
        <v>28</v>
      </c>
    </row>
    <row r="14299" spans="1:14" ht="14.25" customHeight="1" x14ac:dyDescent="0.3">
      <c r="A14299" t="s">
        <v>10414</v>
      </c>
      <c r="B14299" t="s">
        <v>13</v>
      </c>
      <c r="C14299" t="s">
        <v>26</v>
      </c>
      <c r="D14299">
        <v>1981.01</v>
      </c>
      <c r="E14299">
        <v>0.47</v>
      </c>
      <c r="F14299">
        <f t="shared" si="446"/>
        <v>931.07469999999989</v>
      </c>
      <c r="G14299">
        <f t="shared" si="447"/>
        <v>1049.9353000000001</v>
      </c>
      <c r="H14299">
        <v>1</v>
      </c>
      <c r="I14299" s="17">
        <v>45183</v>
      </c>
      <c r="J14299" s="17">
        <v>45185</v>
      </c>
      <c r="K14299" t="s">
        <v>15</v>
      </c>
      <c r="L14299" t="s">
        <v>22</v>
      </c>
      <c r="M14299">
        <v>468.56</v>
      </c>
      <c r="N14299" t="s">
        <v>23</v>
      </c>
    </row>
    <row r="14300" spans="1:14" ht="14.25" customHeight="1" x14ac:dyDescent="0.3">
      <c r="A14300" t="s">
        <v>6213</v>
      </c>
      <c r="B14300" t="s">
        <v>19</v>
      </c>
      <c r="C14300" t="s">
        <v>36</v>
      </c>
      <c r="D14300">
        <v>1983.7</v>
      </c>
      <c r="E14300">
        <v>0.23</v>
      </c>
      <c r="F14300">
        <f t="shared" si="446"/>
        <v>456.25100000000003</v>
      </c>
      <c r="G14300">
        <f t="shared" si="447"/>
        <v>1527.4490000000001</v>
      </c>
      <c r="H14300">
        <v>1</v>
      </c>
      <c r="I14300" s="17">
        <v>45244</v>
      </c>
      <c r="J14300" s="17">
        <v>45251</v>
      </c>
      <c r="K14300" t="s">
        <v>31</v>
      </c>
      <c r="L14300" t="s">
        <v>27</v>
      </c>
      <c r="M14300">
        <v>347.93</v>
      </c>
      <c r="N14300" t="s">
        <v>34</v>
      </c>
    </row>
    <row r="14301" spans="1:14" ht="14.25" customHeight="1" x14ac:dyDescent="0.3">
      <c r="A14301" t="s">
        <v>2101</v>
      </c>
      <c r="B14301" t="s">
        <v>41</v>
      </c>
      <c r="C14301" t="s">
        <v>20</v>
      </c>
      <c r="D14301">
        <v>1987.73</v>
      </c>
      <c r="E14301">
        <v>0.06</v>
      </c>
      <c r="F14301">
        <f t="shared" si="446"/>
        <v>119.2638</v>
      </c>
      <c r="G14301">
        <f t="shared" si="447"/>
        <v>1868.4662000000001</v>
      </c>
      <c r="H14301">
        <v>1</v>
      </c>
      <c r="I14301" s="17">
        <v>45466</v>
      </c>
      <c r="J14301" s="17">
        <v>45467</v>
      </c>
      <c r="K14301" t="s">
        <v>15</v>
      </c>
      <c r="L14301" t="s">
        <v>16</v>
      </c>
      <c r="M14301">
        <v>110.83</v>
      </c>
      <c r="N14301" t="s">
        <v>28</v>
      </c>
    </row>
    <row r="14302" spans="1:14" ht="14.25" customHeight="1" x14ac:dyDescent="0.3">
      <c r="A14302" t="s">
        <v>3820</v>
      </c>
      <c r="B14302" t="s">
        <v>25</v>
      </c>
      <c r="C14302" t="s">
        <v>26</v>
      </c>
      <c r="D14302">
        <v>1988.65</v>
      </c>
      <c r="E14302">
        <v>0.12</v>
      </c>
      <c r="F14302">
        <f t="shared" si="446"/>
        <v>238.63800000000001</v>
      </c>
      <c r="G14302">
        <f t="shared" si="447"/>
        <v>1750.0120000000002</v>
      </c>
      <c r="H14302">
        <v>1</v>
      </c>
      <c r="I14302" s="17">
        <v>45389</v>
      </c>
      <c r="J14302" s="17">
        <v>45390</v>
      </c>
      <c r="K14302" t="s">
        <v>31</v>
      </c>
      <c r="L14302" t="s">
        <v>16</v>
      </c>
      <c r="M14302">
        <v>379.88</v>
      </c>
      <c r="N14302" t="s">
        <v>48</v>
      </c>
    </row>
    <row r="14303" spans="1:14" ht="14.25" customHeight="1" x14ac:dyDescent="0.3">
      <c r="A14303" t="s">
        <v>1792</v>
      </c>
      <c r="B14303" t="s">
        <v>13</v>
      </c>
      <c r="C14303" t="s">
        <v>36</v>
      </c>
      <c r="D14303">
        <v>1996.03</v>
      </c>
      <c r="E14303">
        <v>0.26</v>
      </c>
      <c r="F14303">
        <f t="shared" si="446"/>
        <v>518.96780000000001</v>
      </c>
      <c r="G14303">
        <f t="shared" si="447"/>
        <v>1477.0621999999998</v>
      </c>
      <c r="H14303">
        <v>1</v>
      </c>
      <c r="I14303" s="17">
        <v>45542</v>
      </c>
      <c r="J14303" s="17">
        <v>45549</v>
      </c>
      <c r="K14303" t="s">
        <v>15</v>
      </c>
      <c r="L14303" t="s">
        <v>27</v>
      </c>
      <c r="M14303">
        <v>535.80999999999995</v>
      </c>
      <c r="N14303" t="s">
        <v>23</v>
      </c>
    </row>
    <row r="14304" spans="1:14" ht="14.25" customHeight="1" x14ac:dyDescent="0.3">
      <c r="A14304" t="s">
        <v>1129</v>
      </c>
      <c r="B14304" t="s">
        <v>41</v>
      </c>
      <c r="C14304" t="s">
        <v>26</v>
      </c>
      <c r="D14304">
        <v>1996.25</v>
      </c>
      <c r="E14304">
        <v>0.13</v>
      </c>
      <c r="F14304">
        <f t="shared" si="446"/>
        <v>259.51249999999999</v>
      </c>
      <c r="G14304">
        <f t="shared" si="447"/>
        <v>1736.7375</v>
      </c>
      <c r="H14304">
        <v>1</v>
      </c>
      <c r="I14304" s="17">
        <v>45166</v>
      </c>
      <c r="J14304" s="17">
        <v>45172</v>
      </c>
      <c r="K14304" t="s">
        <v>15</v>
      </c>
      <c r="L14304" t="s">
        <v>22</v>
      </c>
      <c r="M14304">
        <v>539.45000000000005</v>
      </c>
      <c r="N14304" t="s">
        <v>34</v>
      </c>
    </row>
    <row r="14305" spans="1:14" ht="14.25" customHeight="1" x14ac:dyDescent="0.3">
      <c r="A14305" t="s">
        <v>6615</v>
      </c>
      <c r="B14305" t="s">
        <v>41</v>
      </c>
      <c r="C14305" t="s">
        <v>20</v>
      </c>
      <c r="D14305">
        <v>1997.34</v>
      </c>
      <c r="E14305">
        <v>0.36</v>
      </c>
      <c r="F14305">
        <f t="shared" si="446"/>
        <v>719.04239999999993</v>
      </c>
      <c r="G14305">
        <f t="shared" si="447"/>
        <v>1278.2975999999999</v>
      </c>
      <c r="H14305">
        <v>1</v>
      </c>
      <c r="I14305" s="17">
        <v>45538</v>
      </c>
      <c r="J14305" s="17">
        <v>45545</v>
      </c>
      <c r="K14305" t="s">
        <v>31</v>
      </c>
      <c r="L14305" t="s">
        <v>27</v>
      </c>
      <c r="M14305">
        <v>402.68</v>
      </c>
      <c r="N14305" t="s">
        <v>28</v>
      </c>
    </row>
    <row r="14306" spans="1:14" ht="14.25" customHeight="1" x14ac:dyDescent="0.3">
      <c r="A14306" t="s">
        <v>13834</v>
      </c>
      <c r="B14306" t="s">
        <v>25</v>
      </c>
      <c r="C14306" t="s">
        <v>33</v>
      </c>
      <c r="D14306">
        <v>1998.32</v>
      </c>
      <c r="E14306">
        <v>0.32</v>
      </c>
      <c r="F14306">
        <f t="shared" si="446"/>
        <v>639.4624</v>
      </c>
      <c r="G14306">
        <f t="shared" si="447"/>
        <v>1358.8575999999998</v>
      </c>
      <c r="H14306">
        <v>1</v>
      </c>
      <c r="I14306" s="17">
        <v>45555</v>
      </c>
      <c r="J14306" s="17">
        <v>45557</v>
      </c>
      <c r="K14306" t="s">
        <v>21</v>
      </c>
      <c r="L14306" t="s">
        <v>22</v>
      </c>
      <c r="M14306">
        <v>289.89</v>
      </c>
      <c r="N14306" t="s">
        <v>48</v>
      </c>
    </row>
    <row r="14307" spans="1:14" ht="14.25" customHeight="1" x14ac:dyDescent="0.3">
      <c r="A14307" t="s">
        <v>13901</v>
      </c>
      <c r="B14307" t="s">
        <v>13</v>
      </c>
      <c r="C14307" t="s">
        <v>14</v>
      </c>
      <c r="D14307">
        <v>1998.99</v>
      </c>
      <c r="E14307">
        <v>0.44</v>
      </c>
      <c r="F14307">
        <f t="shared" si="446"/>
        <v>879.55560000000003</v>
      </c>
      <c r="G14307">
        <f t="shared" si="447"/>
        <v>1119.4344000000001</v>
      </c>
      <c r="H14307">
        <v>1</v>
      </c>
      <c r="I14307" s="17">
        <v>45147</v>
      </c>
      <c r="J14307" s="17">
        <v>45154</v>
      </c>
      <c r="K14307" t="s">
        <v>15</v>
      </c>
      <c r="L14307" t="s">
        <v>27</v>
      </c>
      <c r="M14307">
        <v>429.68</v>
      </c>
      <c r="N14307" t="s">
        <v>28</v>
      </c>
    </row>
    <row r="14308" spans="1:14" ht="14.25" customHeight="1" x14ac:dyDescent="0.3">
      <c r="A14308" t="s">
        <v>1855</v>
      </c>
      <c r="B14308" t="s">
        <v>19</v>
      </c>
      <c r="C14308" t="s">
        <v>20</v>
      </c>
      <c r="D14308">
        <v>2003.79</v>
      </c>
      <c r="E14308">
        <v>0.33</v>
      </c>
      <c r="F14308">
        <f t="shared" si="446"/>
        <v>661.25070000000005</v>
      </c>
      <c r="G14308">
        <f t="shared" si="447"/>
        <v>1342.5392999999999</v>
      </c>
      <c r="H14308">
        <v>1</v>
      </c>
      <c r="I14308" s="17">
        <v>45568</v>
      </c>
      <c r="J14308" s="17">
        <v>45572</v>
      </c>
      <c r="K14308" t="s">
        <v>21</v>
      </c>
      <c r="L14308" t="s">
        <v>16</v>
      </c>
      <c r="M14308">
        <v>547.57000000000005</v>
      </c>
      <c r="N14308" t="s">
        <v>39</v>
      </c>
    </row>
    <row r="14309" spans="1:14" ht="14.25" customHeight="1" x14ac:dyDescent="0.3">
      <c r="A14309" t="s">
        <v>9366</v>
      </c>
      <c r="B14309" t="s">
        <v>13</v>
      </c>
      <c r="C14309" t="s">
        <v>26</v>
      </c>
      <c r="D14309">
        <v>2006.52</v>
      </c>
      <c r="E14309">
        <v>0.19</v>
      </c>
      <c r="F14309">
        <f t="shared" si="446"/>
        <v>381.23880000000003</v>
      </c>
      <c r="G14309">
        <f t="shared" si="447"/>
        <v>1625.2811999999999</v>
      </c>
      <c r="H14309">
        <v>1</v>
      </c>
      <c r="I14309" s="17">
        <v>45546</v>
      </c>
      <c r="J14309" s="17">
        <v>45548</v>
      </c>
      <c r="K14309" t="s">
        <v>21</v>
      </c>
      <c r="L14309" t="s">
        <v>22</v>
      </c>
      <c r="M14309">
        <v>577.33000000000004</v>
      </c>
      <c r="N14309" t="s">
        <v>48</v>
      </c>
    </row>
    <row r="14310" spans="1:14" ht="14.25" customHeight="1" x14ac:dyDescent="0.3">
      <c r="A14310" t="s">
        <v>14443</v>
      </c>
      <c r="B14310" t="s">
        <v>41</v>
      </c>
      <c r="C14310" t="s">
        <v>36</v>
      </c>
      <c r="D14310">
        <v>2011.27</v>
      </c>
      <c r="E14310">
        <v>0.33</v>
      </c>
      <c r="F14310">
        <f t="shared" si="446"/>
        <v>663.71910000000003</v>
      </c>
      <c r="G14310">
        <f t="shared" si="447"/>
        <v>1347.5509</v>
      </c>
      <c r="H14310">
        <v>1</v>
      </c>
      <c r="I14310" s="17">
        <v>45254</v>
      </c>
      <c r="J14310" s="17">
        <v>45256</v>
      </c>
      <c r="K14310" t="s">
        <v>15</v>
      </c>
      <c r="L14310" t="s">
        <v>27</v>
      </c>
      <c r="M14310">
        <v>162.36000000000001</v>
      </c>
      <c r="N14310" t="s">
        <v>48</v>
      </c>
    </row>
    <row r="14311" spans="1:14" ht="14.25" customHeight="1" x14ac:dyDescent="0.3">
      <c r="A14311" t="s">
        <v>9459</v>
      </c>
      <c r="B14311" t="s">
        <v>41</v>
      </c>
      <c r="C14311" t="s">
        <v>36</v>
      </c>
      <c r="D14311">
        <v>2012.11</v>
      </c>
      <c r="E14311">
        <v>0.41</v>
      </c>
      <c r="F14311">
        <f t="shared" si="446"/>
        <v>824.96509999999989</v>
      </c>
      <c r="G14311">
        <f t="shared" si="447"/>
        <v>1187.1449</v>
      </c>
      <c r="H14311">
        <v>1</v>
      </c>
      <c r="I14311" s="17">
        <v>45391</v>
      </c>
      <c r="J14311" s="17">
        <v>45393</v>
      </c>
      <c r="K14311" t="s">
        <v>15</v>
      </c>
      <c r="L14311" t="s">
        <v>22</v>
      </c>
      <c r="M14311">
        <v>439.77</v>
      </c>
      <c r="N14311" t="s">
        <v>28</v>
      </c>
    </row>
    <row r="14312" spans="1:14" ht="14.25" customHeight="1" x14ac:dyDescent="0.3">
      <c r="A14312" t="s">
        <v>11869</v>
      </c>
      <c r="B14312" t="s">
        <v>19</v>
      </c>
      <c r="C14312" t="s">
        <v>36</v>
      </c>
      <c r="D14312">
        <v>2013.72</v>
      </c>
      <c r="E14312">
        <v>0.43</v>
      </c>
      <c r="F14312">
        <f t="shared" si="446"/>
        <v>865.89959999999996</v>
      </c>
      <c r="G14312">
        <f t="shared" si="447"/>
        <v>1147.8204000000001</v>
      </c>
      <c r="H14312">
        <v>1</v>
      </c>
      <c r="I14312" s="17">
        <v>45544</v>
      </c>
      <c r="J14312" s="17">
        <v>45548</v>
      </c>
      <c r="K14312" t="s">
        <v>15</v>
      </c>
      <c r="L14312" t="s">
        <v>27</v>
      </c>
      <c r="M14312">
        <v>462.04</v>
      </c>
      <c r="N14312" t="s">
        <v>39</v>
      </c>
    </row>
    <row r="14313" spans="1:14" ht="14.25" customHeight="1" x14ac:dyDescent="0.3">
      <c r="A14313" t="s">
        <v>9288</v>
      </c>
      <c r="B14313" t="s">
        <v>41</v>
      </c>
      <c r="C14313" t="s">
        <v>26</v>
      </c>
      <c r="D14313">
        <v>2016.9</v>
      </c>
      <c r="E14313">
        <v>0.31</v>
      </c>
      <c r="F14313">
        <f t="shared" si="446"/>
        <v>625.23900000000003</v>
      </c>
      <c r="G14313">
        <f t="shared" si="447"/>
        <v>1391.6610000000001</v>
      </c>
      <c r="H14313">
        <v>1</v>
      </c>
      <c r="I14313" s="17">
        <v>45638</v>
      </c>
      <c r="J14313" s="17">
        <v>45642</v>
      </c>
      <c r="K14313" t="s">
        <v>15</v>
      </c>
      <c r="L14313" t="s">
        <v>16</v>
      </c>
      <c r="M14313">
        <v>492.21</v>
      </c>
      <c r="N14313" t="s">
        <v>28</v>
      </c>
    </row>
    <row r="14314" spans="1:14" ht="14.25" customHeight="1" x14ac:dyDescent="0.3">
      <c r="A14314" t="s">
        <v>1939</v>
      </c>
      <c r="B14314" t="s">
        <v>25</v>
      </c>
      <c r="C14314" t="s">
        <v>26</v>
      </c>
      <c r="D14314">
        <v>2018.35</v>
      </c>
      <c r="E14314">
        <v>0.43</v>
      </c>
      <c r="F14314">
        <f t="shared" si="446"/>
        <v>867.89049999999997</v>
      </c>
      <c r="G14314">
        <f t="shared" si="447"/>
        <v>1150.4594999999999</v>
      </c>
      <c r="H14314">
        <v>1</v>
      </c>
      <c r="I14314" s="17">
        <v>45629</v>
      </c>
      <c r="J14314" s="17">
        <v>45631</v>
      </c>
      <c r="K14314" t="s">
        <v>21</v>
      </c>
      <c r="L14314" t="s">
        <v>22</v>
      </c>
      <c r="M14314">
        <v>151.26</v>
      </c>
      <c r="N14314" t="s">
        <v>23</v>
      </c>
    </row>
    <row r="14315" spans="1:14" ht="14.25" customHeight="1" x14ac:dyDescent="0.3">
      <c r="A14315" t="s">
        <v>12378</v>
      </c>
      <c r="B14315" t="s">
        <v>25</v>
      </c>
      <c r="C14315" t="s">
        <v>26</v>
      </c>
      <c r="D14315">
        <v>2022.1</v>
      </c>
      <c r="E14315">
        <v>0.04</v>
      </c>
      <c r="F14315">
        <f t="shared" si="446"/>
        <v>80.884</v>
      </c>
      <c r="G14315">
        <f t="shared" si="447"/>
        <v>1941.2159999999999</v>
      </c>
      <c r="H14315">
        <v>1</v>
      </c>
      <c r="I14315" s="17">
        <v>45510</v>
      </c>
      <c r="J14315" s="17">
        <v>45517</v>
      </c>
      <c r="K14315" t="s">
        <v>15</v>
      </c>
      <c r="L14315" t="s">
        <v>16</v>
      </c>
      <c r="M14315">
        <v>325.68</v>
      </c>
      <c r="N14315" t="s">
        <v>39</v>
      </c>
    </row>
    <row r="14316" spans="1:14" ht="14.25" customHeight="1" x14ac:dyDescent="0.3">
      <c r="A14316" t="s">
        <v>10649</v>
      </c>
      <c r="B14316" t="s">
        <v>41</v>
      </c>
      <c r="C14316" t="s">
        <v>26</v>
      </c>
      <c r="D14316">
        <v>2027.23</v>
      </c>
      <c r="E14316">
        <v>0.05</v>
      </c>
      <c r="F14316">
        <f t="shared" si="446"/>
        <v>101.36150000000001</v>
      </c>
      <c r="G14316">
        <f t="shared" si="447"/>
        <v>1925.8685</v>
      </c>
      <c r="H14316">
        <v>1</v>
      </c>
      <c r="I14316" s="17">
        <v>45194</v>
      </c>
      <c r="J14316" s="17">
        <v>45196</v>
      </c>
      <c r="K14316" t="s">
        <v>31</v>
      </c>
      <c r="L14316" t="s">
        <v>22</v>
      </c>
      <c r="M14316">
        <v>448.21</v>
      </c>
      <c r="N14316" t="s">
        <v>34</v>
      </c>
    </row>
    <row r="14317" spans="1:14" ht="14.25" customHeight="1" x14ac:dyDescent="0.3">
      <c r="A14317" t="s">
        <v>2497</v>
      </c>
      <c r="B14317" t="s">
        <v>25</v>
      </c>
      <c r="C14317" t="s">
        <v>36</v>
      </c>
      <c r="D14317">
        <v>2029.1</v>
      </c>
      <c r="E14317">
        <v>0.43</v>
      </c>
      <c r="F14317">
        <f t="shared" si="446"/>
        <v>872.51299999999992</v>
      </c>
      <c r="G14317">
        <f t="shared" si="447"/>
        <v>1156.587</v>
      </c>
      <c r="H14317">
        <v>1</v>
      </c>
      <c r="I14317" s="17">
        <v>44987</v>
      </c>
      <c r="J14317" s="17">
        <v>44993</v>
      </c>
      <c r="K14317" t="s">
        <v>21</v>
      </c>
      <c r="L14317" t="s">
        <v>16</v>
      </c>
      <c r="M14317">
        <v>263.81</v>
      </c>
      <c r="N14317" t="s">
        <v>28</v>
      </c>
    </row>
    <row r="14318" spans="1:14" ht="14.25" customHeight="1" x14ac:dyDescent="0.3">
      <c r="A14318" t="s">
        <v>9902</v>
      </c>
      <c r="B14318" t="s">
        <v>13</v>
      </c>
      <c r="C14318" t="s">
        <v>33</v>
      </c>
      <c r="D14318">
        <v>2030.17</v>
      </c>
      <c r="E14318">
        <v>0.22</v>
      </c>
      <c r="F14318">
        <f t="shared" si="446"/>
        <v>446.63740000000001</v>
      </c>
      <c r="G14318">
        <f t="shared" si="447"/>
        <v>1583.5326</v>
      </c>
      <c r="H14318">
        <v>1</v>
      </c>
      <c r="I14318" s="17">
        <v>45219</v>
      </c>
      <c r="J14318" s="17">
        <v>45224</v>
      </c>
      <c r="K14318" t="s">
        <v>15</v>
      </c>
      <c r="L14318" t="s">
        <v>22</v>
      </c>
      <c r="M14318">
        <v>259.77</v>
      </c>
      <c r="N14318" t="s">
        <v>39</v>
      </c>
    </row>
    <row r="14319" spans="1:14" ht="14.25" customHeight="1" x14ac:dyDescent="0.3">
      <c r="A14319" t="s">
        <v>14419</v>
      </c>
      <c r="B14319" t="s">
        <v>25</v>
      </c>
      <c r="C14319" t="s">
        <v>20</v>
      </c>
      <c r="D14319">
        <v>2033.87</v>
      </c>
      <c r="E14319">
        <v>0.17</v>
      </c>
      <c r="F14319">
        <f t="shared" si="446"/>
        <v>345.75790000000001</v>
      </c>
      <c r="G14319">
        <f t="shared" si="447"/>
        <v>1688.1120999999998</v>
      </c>
      <c r="H14319">
        <v>1</v>
      </c>
      <c r="I14319" s="17">
        <v>45482</v>
      </c>
      <c r="J14319" s="17">
        <v>45486</v>
      </c>
      <c r="K14319" t="s">
        <v>21</v>
      </c>
      <c r="L14319" t="s">
        <v>16</v>
      </c>
      <c r="M14319">
        <v>298.02999999999997</v>
      </c>
      <c r="N14319" t="s">
        <v>34</v>
      </c>
    </row>
    <row r="14320" spans="1:14" ht="14.25" customHeight="1" x14ac:dyDescent="0.3">
      <c r="A14320" t="s">
        <v>13949</v>
      </c>
      <c r="B14320" t="s">
        <v>13</v>
      </c>
      <c r="C14320" t="s">
        <v>33</v>
      </c>
      <c r="D14320">
        <v>2036.18</v>
      </c>
      <c r="E14320">
        <v>0.11</v>
      </c>
      <c r="F14320">
        <f t="shared" si="446"/>
        <v>223.97980000000001</v>
      </c>
      <c r="G14320">
        <f t="shared" si="447"/>
        <v>1812.2002</v>
      </c>
      <c r="H14320">
        <v>1</v>
      </c>
      <c r="I14320" s="17">
        <v>44998</v>
      </c>
      <c r="J14320" s="17">
        <v>45004</v>
      </c>
      <c r="K14320" t="s">
        <v>31</v>
      </c>
      <c r="L14320" t="s">
        <v>22</v>
      </c>
      <c r="M14320">
        <v>560.39</v>
      </c>
      <c r="N14320" t="s">
        <v>28</v>
      </c>
    </row>
    <row r="14321" spans="1:14" ht="14.25" customHeight="1" x14ac:dyDescent="0.3">
      <c r="A14321" t="s">
        <v>12719</v>
      </c>
      <c r="B14321" t="s">
        <v>13</v>
      </c>
      <c r="C14321" t="s">
        <v>26</v>
      </c>
      <c r="D14321">
        <v>2037.98</v>
      </c>
      <c r="E14321">
        <v>0.04</v>
      </c>
      <c r="F14321">
        <f t="shared" si="446"/>
        <v>81.519199999999998</v>
      </c>
      <c r="G14321">
        <f t="shared" si="447"/>
        <v>1956.4608000000001</v>
      </c>
      <c r="H14321">
        <v>1</v>
      </c>
      <c r="I14321" s="17">
        <v>45566</v>
      </c>
      <c r="J14321" s="17">
        <v>45571</v>
      </c>
      <c r="K14321" t="s">
        <v>15</v>
      </c>
      <c r="L14321" t="s">
        <v>27</v>
      </c>
      <c r="M14321">
        <v>574.39</v>
      </c>
      <c r="N14321" t="s">
        <v>34</v>
      </c>
    </row>
    <row r="14322" spans="1:14" ht="14.25" customHeight="1" x14ac:dyDescent="0.3">
      <c r="A14322" t="s">
        <v>5885</v>
      </c>
      <c r="B14322" t="s">
        <v>41</v>
      </c>
      <c r="C14322" t="s">
        <v>36</v>
      </c>
      <c r="D14322">
        <v>2044.64</v>
      </c>
      <c r="E14322">
        <v>0.19</v>
      </c>
      <c r="F14322">
        <f t="shared" si="446"/>
        <v>388.48160000000001</v>
      </c>
      <c r="G14322">
        <f t="shared" si="447"/>
        <v>1656.1584</v>
      </c>
      <c r="H14322">
        <v>1</v>
      </c>
      <c r="I14322" s="17">
        <v>45132</v>
      </c>
      <c r="J14322" s="17">
        <v>45138</v>
      </c>
      <c r="K14322" t="s">
        <v>15</v>
      </c>
      <c r="L14322" t="s">
        <v>22</v>
      </c>
      <c r="M14322">
        <v>300.51</v>
      </c>
      <c r="N14322" t="s">
        <v>28</v>
      </c>
    </row>
    <row r="14323" spans="1:14" ht="14.25" customHeight="1" x14ac:dyDescent="0.3">
      <c r="A14323" t="s">
        <v>2614</v>
      </c>
      <c r="B14323" t="s">
        <v>13</v>
      </c>
      <c r="C14323" t="s">
        <v>14</v>
      </c>
      <c r="D14323">
        <v>2046.44</v>
      </c>
      <c r="E14323">
        <v>0.38</v>
      </c>
      <c r="F14323">
        <f t="shared" si="446"/>
        <v>777.6472</v>
      </c>
      <c r="G14323">
        <f t="shared" si="447"/>
        <v>1268.7928000000002</v>
      </c>
      <c r="H14323">
        <v>1</v>
      </c>
      <c r="I14323" s="17">
        <v>45294</v>
      </c>
      <c r="J14323" s="17">
        <v>45298</v>
      </c>
      <c r="K14323" t="s">
        <v>21</v>
      </c>
      <c r="L14323" t="s">
        <v>22</v>
      </c>
      <c r="M14323">
        <v>142.79</v>
      </c>
      <c r="N14323" t="s">
        <v>28</v>
      </c>
    </row>
    <row r="14324" spans="1:14" ht="14.25" customHeight="1" x14ac:dyDescent="0.3">
      <c r="A14324" t="s">
        <v>9616</v>
      </c>
      <c r="B14324" t="s">
        <v>41</v>
      </c>
      <c r="C14324" t="s">
        <v>33</v>
      </c>
      <c r="D14324">
        <v>2047.94</v>
      </c>
      <c r="E14324">
        <v>0.17</v>
      </c>
      <c r="F14324">
        <f t="shared" si="446"/>
        <v>348.14980000000003</v>
      </c>
      <c r="G14324">
        <f t="shared" si="447"/>
        <v>1699.7901999999999</v>
      </c>
      <c r="H14324">
        <v>1</v>
      </c>
      <c r="I14324" s="17">
        <v>45286</v>
      </c>
      <c r="J14324" s="17">
        <v>45288</v>
      </c>
      <c r="K14324" t="s">
        <v>21</v>
      </c>
      <c r="L14324" t="s">
        <v>27</v>
      </c>
      <c r="M14324">
        <v>316.18</v>
      </c>
      <c r="N14324" t="s">
        <v>28</v>
      </c>
    </row>
    <row r="14325" spans="1:14" ht="14.25" customHeight="1" x14ac:dyDescent="0.3">
      <c r="A14325" t="s">
        <v>12600</v>
      </c>
      <c r="B14325" t="s">
        <v>19</v>
      </c>
      <c r="C14325" t="s">
        <v>33</v>
      </c>
      <c r="D14325">
        <v>2051.06</v>
      </c>
      <c r="E14325">
        <v>0.14000000000000001</v>
      </c>
      <c r="F14325">
        <f t="shared" si="446"/>
        <v>287.14840000000004</v>
      </c>
      <c r="G14325">
        <f t="shared" si="447"/>
        <v>1763.9115999999999</v>
      </c>
      <c r="H14325">
        <v>1</v>
      </c>
      <c r="I14325" s="17">
        <v>45303</v>
      </c>
      <c r="J14325" s="17">
        <v>45305</v>
      </c>
      <c r="K14325" t="s">
        <v>31</v>
      </c>
      <c r="L14325" t="s">
        <v>16</v>
      </c>
      <c r="M14325">
        <v>460.1</v>
      </c>
      <c r="N14325" t="s">
        <v>48</v>
      </c>
    </row>
    <row r="14326" spans="1:14" ht="14.25" customHeight="1" x14ac:dyDescent="0.3">
      <c r="A14326" t="s">
        <v>10758</v>
      </c>
      <c r="B14326" t="s">
        <v>19</v>
      </c>
      <c r="C14326" t="s">
        <v>36</v>
      </c>
      <c r="D14326">
        <v>2053.0500000000002</v>
      </c>
      <c r="E14326">
        <v>0.46</v>
      </c>
      <c r="F14326">
        <f t="shared" si="446"/>
        <v>944.40300000000013</v>
      </c>
      <c r="G14326">
        <f t="shared" si="447"/>
        <v>1108.6469999999999</v>
      </c>
      <c r="H14326">
        <v>1</v>
      </c>
      <c r="I14326" s="17">
        <v>45537</v>
      </c>
      <c r="J14326" s="17">
        <v>45540</v>
      </c>
      <c r="K14326" t="s">
        <v>31</v>
      </c>
      <c r="L14326" t="s">
        <v>22</v>
      </c>
      <c r="M14326">
        <v>324.87</v>
      </c>
      <c r="N14326" t="s">
        <v>39</v>
      </c>
    </row>
    <row r="14327" spans="1:14" ht="14.25" customHeight="1" x14ac:dyDescent="0.3">
      <c r="A14327" t="s">
        <v>6685</v>
      </c>
      <c r="B14327" t="s">
        <v>13</v>
      </c>
      <c r="C14327" t="s">
        <v>36</v>
      </c>
      <c r="D14327">
        <v>2057.58</v>
      </c>
      <c r="E14327">
        <v>0.19</v>
      </c>
      <c r="F14327">
        <f t="shared" si="446"/>
        <v>390.9402</v>
      </c>
      <c r="G14327">
        <f t="shared" si="447"/>
        <v>1666.6397999999999</v>
      </c>
      <c r="H14327">
        <v>1</v>
      </c>
      <c r="I14327" s="17">
        <v>44929</v>
      </c>
      <c r="J14327" s="17">
        <v>44932</v>
      </c>
      <c r="K14327" t="s">
        <v>15</v>
      </c>
      <c r="L14327" t="s">
        <v>22</v>
      </c>
      <c r="M14327">
        <v>503.56</v>
      </c>
      <c r="N14327" t="s">
        <v>28</v>
      </c>
    </row>
    <row r="14328" spans="1:14" ht="14.25" customHeight="1" x14ac:dyDescent="0.3">
      <c r="A14328" t="s">
        <v>7568</v>
      </c>
      <c r="B14328" t="s">
        <v>25</v>
      </c>
      <c r="C14328" t="s">
        <v>14</v>
      </c>
      <c r="D14328">
        <v>2065.84</v>
      </c>
      <c r="E14328">
        <v>0.09</v>
      </c>
      <c r="F14328">
        <f t="shared" si="446"/>
        <v>185.9256</v>
      </c>
      <c r="G14328">
        <f t="shared" si="447"/>
        <v>1879.9144000000001</v>
      </c>
      <c r="H14328">
        <v>1</v>
      </c>
      <c r="I14328" s="17">
        <v>45030</v>
      </c>
      <c r="J14328" s="17">
        <v>45035</v>
      </c>
      <c r="K14328" t="s">
        <v>15</v>
      </c>
      <c r="L14328" t="s">
        <v>22</v>
      </c>
      <c r="M14328">
        <v>160.08000000000001</v>
      </c>
      <c r="N14328" t="s">
        <v>39</v>
      </c>
    </row>
    <row r="14329" spans="1:14" ht="14.25" customHeight="1" x14ac:dyDescent="0.3">
      <c r="A14329" t="s">
        <v>582</v>
      </c>
      <c r="B14329" t="s">
        <v>13</v>
      </c>
      <c r="C14329" t="s">
        <v>20</v>
      </c>
      <c r="D14329">
        <v>2069.7800000000002</v>
      </c>
      <c r="E14329">
        <v>0.01</v>
      </c>
      <c r="F14329">
        <f t="shared" si="446"/>
        <v>20.697800000000001</v>
      </c>
      <c r="G14329">
        <f t="shared" si="447"/>
        <v>2049.0822000000003</v>
      </c>
      <c r="H14329">
        <v>1</v>
      </c>
      <c r="I14329" s="17">
        <v>45327</v>
      </c>
      <c r="J14329" s="17">
        <v>45332</v>
      </c>
      <c r="K14329" t="s">
        <v>21</v>
      </c>
      <c r="L14329" t="s">
        <v>16</v>
      </c>
      <c r="M14329">
        <v>600.48</v>
      </c>
      <c r="N14329" t="s">
        <v>17</v>
      </c>
    </row>
    <row r="14330" spans="1:14" ht="14.25" customHeight="1" x14ac:dyDescent="0.3">
      <c r="A14330" t="s">
        <v>6071</v>
      </c>
      <c r="B14330" t="s">
        <v>13</v>
      </c>
      <c r="C14330" t="s">
        <v>33</v>
      </c>
      <c r="D14330">
        <v>2071.84</v>
      </c>
      <c r="E14330">
        <v>0.1</v>
      </c>
      <c r="F14330">
        <f t="shared" si="446"/>
        <v>207.18400000000003</v>
      </c>
      <c r="G14330">
        <f t="shared" si="447"/>
        <v>1864.6560000000002</v>
      </c>
      <c r="H14330">
        <v>1</v>
      </c>
      <c r="I14330" s="17">
        <v>45482</v>
      </c>
      <c r="J14330" s="17">
        <v>45485</v>
      </c>
      <c r="K14330" t="s">
        <v>21</v>
      </c>
      <c r="L14330" t="s">
        <v>27</v>
      </c>
      <c r="M14330">
        <v>178.49</v>
      </c>
      <c r="N14330" t="s">
        <v>17</v>
      </c>
    </row>
    <row r="14331" spans="1:14" ht="14.25" customHeight="1" x14ac:dyDescent="0.3">
      <c r="A14331" t="s">
        <v>8517</v>
      </c>
      <c r="B14331" t="s">
        <v>25</v>
      </c>
      <c r="C14331" t="s">
        <v>36</v>
      </c>
      <c r="D14331">
        <v>2073.7199999999998</v>
      </c>
      <c r="E14331">
        <v>0.05</v>
      </c>
      <c r="F14331">
        <f t="shared" si="446"/>
        <v>103.68599999999999</v>
      </c>
      <c r="G14331">
        <f t="shared" si="447"/>
        <v>1970.0339999999999</v>
      </c>
      <c r="H14331">
        <v>1</v>
      </c>
      <c r="I14331" s="17">
        <v>45529</v>
      </c>
      <c r="J14331" s="17">
        <v>45533</v>
      </c>
      <c r="K14331" t="s">
        <v>15</v>
      </c>
      <c r="L14331" t="s">
        <v>27</v>
      </c>
      <c r="M14331">
        <v>558.46</v>
      </c>
      <c r="N14331" t="s">
        <v>34</v>
      </c>
    </row>
    <row r="14332" spans="1:14" ht="14.25" customHeight="1" x14ac:dyDescent="0.3">
      <c r="A14332" t="s">
        <v>11940</v>
      </c>
      <c r="B14332" t="s">
        <v>19</v>
      </c>
      <c r="C14332" t="s">
        <v>26</v>
      </c>
      <c r="D14332">
        <v>2074.7800000000002</v>
      </c>
      <c r="E14332">
        <v>0.24</v>
      </c>
      <c r="F14332">
        <f t="shared" si="446"/>
        <v>497.94720000000001</v>
      </c>
      <c r="G14332">
        <f t="shared" si="447"/>
        <v>1576.8328000000001</v>
      </c>
      <c r="H14332">
        <v>1</v>
      </c>
      <c r="I14332" s="17">
        <v>45138</v>
      </c>
      <c r="J14332" s="17">
        <v>45144</v>
      </c>
      <c r="K14332" t="s">
        <v>15</v>
      </c>
      <c r="L14332" t="s">
        <v>22</v>
      </c>
      <c r="M14332">
        <v>216.81</v>
      </c>
      <c r="N14332" t="s">
        <v>28</v>
      </c>
    </row>
    <row r="14333" spans="1:14" ht="14.25" customHeight="1" x14ac:dyDescent="0.3">
      <c r="A14333" t="s">
        <v>15291</v>
      </c>
      <c r="B14333" t="s">
        <v>13</v>
      </c>
      <c r="C14333" t="s">
        <v>14</v>
      </c>
      <c r="D14333">
        <v>2077.7600000000002</v>
      </c>
      <c r="E14333">
        <v>0.43</v>
      </c>
      <c r="F14333">
        <f t="shared" si="446"/>
        <v>893.43680000000006</v>
      </c>
      <c r="G14333">
        <f t="shared" si="447"/>
        <v>1184.3232000000003</v>
      </c>
      <c r="H14333">
        <v>1</v>
      </c>
      <c r="I14333" s="17">
        <v>45064</v>
      </c>
      <c r="J14333" s="17">
        <v>45070</v>
      </c>
      <c r="K14333" t="s">
        <v>21</v>
      </c>
      <c r="L14333" t="s">
        <v>16</v>
      </c>
      <c r="M14333">
        <v>323.57</v>
      </c>
      <c r="N14333" t="s">
        <v>48</v>
      </c>
    </row>
    <row r="14334" spans="1:14" ht="14.25" customHeight="1" x14ac:dyDescent="0.3">
      <c r="A14334" t="s">
        <v>9672</v>
      </c>
      <c r="B14334" t="s">
        <v>25</v>
      </c>
      <c r="C14334" t="s">
        <v>20</v>
      </c>
      <c r="D14334">
        <v>2078.0700000000002</v>
      </c>
      <c r="E14334">
        <v>0.34</v>
      </c>
      <c r="F14334">
        <f t="shared" si="446"/>
        <v>706.54380000000015</v>
      </c>
      <c r="G14334">
        <f t="shared" si="447"/>
        <v>1371.5262</v>
      </c>
      <c r="H14334">
        <v>1</v>
      </c>
      <c r="I14334" s="17">
        <v>45165</v>
      </c>
      <c r="J14334" s="17">
        <v>45167</v>
      </c>
      <c r="K14334" t="s">
        <v>21</v>
      </c>
      <c r="L14334" t="s">
        <v>16</v>
      </c>
      <c r="M14334">
        <v>315.14999999999998</v>
      </c>
      <c r="N14334" t="s">
        <v>28</v>
      </c>
    </row>
    <row r="14335" spans="1:14" ht="14.25" customHeight="1" x14ac:dyDescent="0.3">
      <c r="A14335" t="s">
        <v>12568</v>
      </c>
      <c r="B14335" t="s">
        <v>13</v>
      </c>
      <c r="C14335" t="s">
        <v>26</v>
      </c>
      <c r="D14335">
        <v>2087.67</v>
      </c>
      <c r="E14335">
        <v>0.45</v>
      </c>
      <c r="F14335">
        <f t="shared" si="446"/>
        <v>939.45150000000001</v>
      </c>
      <c r="G14335">
        <f t="shared" si="447"/>
        <v>1148.2184999999999</v>
      </c>
      <c r="H14335">
        <v>1</v>
      </c>
      <c r="I14335" s="17">
        <v>45117</v>
      </c>
      <c r="J14335" s="17">
        <v>45121</v>
      </c>
      <c r="K14335" t="s">
        <v>31</v>
      </c>
      <c r="L14335" t="s">
        <v>22</v>
      </c>
      <c r="M14335">
        <v>433.06</v>
      </c>
      <c r="N14335" t="s">
        <v>39</v>
      </c>
    </row>
    <row r="14336" spans="1:14" ht="14.25" customHeight="1" x14ac:dyDescent="0.3">
      <c r="A14336" t="s">
        <v>7025</v>
      </c>
      <c r="B14336" t="s">
        <v>25</v>
      </c>
      <c r="C14336" t="s">
        <v>14</v>
      </c>
      <c r="D14336">
        <v>2098.38</v>
      </c>
      <c r="E14336">
        <v>0.25</v>
      </c>
      <c r="F14336">
        <f t="shared" si="446"/>
        <v>524.59500000000003</v>
      </c>
      <c r="G14336">
        <f t="shared" si="447"/>
        <v>1573.7850000000001</v>
      </c>
      <c r="H14336">
        <v>1</v>
      </c>
      <c r="I14336" s="17">
        <v>45418</v>
      </c>
      <c r="J14336" s="17">
        <v>45420</v>
      </c>
      <c r="K14336" t="s">
        <v>21</v>
      </c>
      <c r="L14336" t="s">
        <v>27</v>
      </c>
      <c r="M14336">
        <v>210.23</v>
      </c>
      <c r="N14336" t="s">
        <v>23</v>
      </c>
    </row>
    <row r="14337" spans="1:14" ht="14.25" customHeight="1" x14ac:dyDescent="0.3">
      <c r="A14337" t="s">
        <v>7882</v>
      </c>
      <c r="B14337" t="s">
        <v>41</v>
      </c>
      <c r="C14337" t="s">
        <v>20</v>
      </c>
      <c r="D14337">
        <v>2103.33</v>
      </c>
      <c r="E14337">
        <v>0.11</v>
      </c>
      <c r="F14337">
        <f t="shared" si="446"/>
        <v>231.3663</v>
      </c>
      <c r="G14337">
        <f t="shared" si="447"/>
        <v>1871.9637</v>
      </c>
      <c r="H14337">
        <v>1</v>
      </c>
      <c r="I14337" s="17">
        <v>45442</v>
      </c>
      <c r="J14337" s="17">
        <v>45445</v>
      </c>
      <c r="K14337" t="s">
        <v>21</v>
      </c>
      <c r="L14337" t="s">
        <v>27</v>
      </c>
      <c r="M14337">
        <v>623.28</v>
      </c>
      <c r="N14337" t="s">
        <v>17</v>
      </c>
    </row>
    <row r="14338" spans="1:14" ht="14.25" customHeight="1" x14ac:dyDescent="0.3">
      <c r="A14338" t="s">
        <v>8013</v>
      </c>
      <c r="B14338" t="s">
        <v>41</v>
      </c>
      <c r="C14338" t="s">
        <v>14</v>
      </c>
      <c r="D14338">
        <v>2106.06</v>
      </c>
      <c r="E14338">
        <v>0.04</v>
      </c>
      <c r="F14338">
        <f t="shared" ref="F14338:F14401" si="448">D14338*E14338</f>
        <v>84.242400000000004</v>
      </c>
      <c r="G14338">
        <f t="shared" ref="G14338:G14401" si="449">D14338-F14338</f>
        <v>2021.8175999999999</v>
      </c>
      <c r="H14338">
        <v>1</v>
      </c>
      <c r="I14338" s="17">
        <v>45129</v>
      </c>
      <c r="J14338" s="17">
        <v>45130</v>
      </c>
      <c r="K14338" t="s">
        <v>21</v>
      </c>
      <c r="L14338" t="s">
        <v>22</v>
      </c>
      <c r="M14338">
        <v>284.25</v>
      </c>
      <c r="N14338" t="s">
        <v>28</v>
      </c>
    </row>
    <row r="14339" spans="1:14" ht="14.25" customHeight="1" x14ac:dyDescent="0.3">
      <c r="A14339" t="s">
        <v>12527</v>
      </c>
      <c r="B14339" t="s">
        <v>41</v>
      </c>
      <c r="C14339" t="s">
        <v>33</v>
      </c>
      <c r="D14339">
        <v>2107.5</v>
      </c>
      <c r="E14339">
        <v>0.02</v>
      </c>
      <c r="F14339">
        <f t="shared" si="448"/>
        <v>42.15</v>
      </c>
      <c r="G14339">
        <f t="shared" si="449"/>
        <v>2065.35</v>
      </c>
      <c r="H14339">
        <v>1</v>
      </c>
      <c r="I14339" s="17">
        <v>45085</v>
      </c>
      <c r="J14339" s="17">
        <v>45090</v>
      </c>
      <c r="K14339" t="s">
        <v>31</v>
      </c>
      <c r="L14339" t="s">
        <v>16</v>
      </c>
      <c r="M14339">
        <v>406.87</v>
      </c>
      <c r="N14339" t="s">
        <v>48</v>
      </c>
    </row>
    <row r="14340" spans="1:14" ht="14.25" customHeight="1" x14ac:dyDescent="0.3">
      <c r="A14340" t="s">
        <v>3567</v>
      </c>
      <c r="B14340" t="s">
        <v>19</v>
      </c>
      <c r="C14340" t="s">
        <v>36</v>
      </c>
      <c r="D14340">
        <v>2113.73</v>
      </c>
      <c r="E14340">
        <v>0.13</v>
      </c>
      <c r="F14340">
        <f t="shared" si="448"/>
        <v>274.78489999999999</v>
      </c>
      <c r="G14340">
        <f t="shared" si="449"/>
        <v>1838.9450999999999</v>
      </c>
      <c r="H14340">
        <v>1</v>
      </c>
      <c r="I14340" s="17">
        <v>45591</v>
      </c>
      <c r="J14340" s="17">
        <v>45596</v>
      </c>
      <c r="K14340" t="s">
        <v>21</v>
      </c>
      <c r="L14340" t="s">
        <v>27</v>
      </c>
      <c r="M14340">
        <v>541.59</v>
      </c>
      <c r="N14340" t="s">
        <v>34</v>
      </c>
    </row>
    <row r="14341" spans="1:14" ht="14.25" customHeight="1" x14ac:dyDescent="0.3">
      <c r="A14341" t="s">
        <v>12892</v>
      </c>
      <c r="B14341" t="s">
        <v>19</v>
      </c>
      <c r="C14341" t="s">
        <v>20</v>
      </c>
      <c r="D14341">
        <v>2114.1999999999998</v>
      </c>
      <c r="E14341">
        <v>0.13</v>
      </c>
      <c r="F14341">
        <f t="shared" si="448"/>
        <v>274.846</v>
      </c>
      <c r="G14341">
        <f t="shared" si="449"/>
        <v>1839.3539999999998</v>
      </c>
      <c r="H14341">
        <v>1</v>
      </c>
      <c r="I14341" s="17">
        <v>45049</v>
      </c>
      <c r="J14341" s="17">
        <v>45053</v>
      </c>
      <c r="K14341" t="s">
        <v>15</v>
      </c>
      <c r="L14341" t="s">
        <v>22</v>
      </c>
      <c r="M14341">
        <v>325.33999999999997</v>
      </c>
      <c r="N14341" t="s">
        <v>48</v>
      </c>
    </row>
    <row r="14342" spans="1:14" ht="14.25" customHeight="1" x14ac:dyDescent="0.3">
      <c r="A14342" t="s">
        <v>9532</v>
      </c>
      <c r="B14342" t="s">
        <v>41</v>
      </c>
      <c r="C14342" t="s">
        <v>36</v>
      </c>
      <c r="D14342">
        <v>2115.4</v>
      </c>
      <c r="E14342">
        <v>0.02</v>
      </c>
      <c r="F14342">
        <f t="shared" si="448"/>
        <v>42.308</v>
      </c>
      <c r="G14342">
        <f t="shared" si="449"/>
        <v>2073.0920000000001</v>
      </c>
      <c r="H14342">
        <v>1</v>
      </c>
      <c r="I14342" s="17">
        <v>45041</v>
      </c>
      <c r="J14342" s="17">
        <v>45044</v>
      </c>
      <c r="K14342" t="s">
        <v>21</v>
      </c>
      <c r="L14342" t="s">
        <v>27</v>
      </c>
      <c r="M14342">
        <v>130.05000000000001</v>
      </c>
      <c r="N14342" t="s">
        <v>17</v>
      </c>
    </row>
    <row r="14343" spans="1:14" ht="14.25" customHeight="1" x14ac:dyDescent="0.3">
      <c r="A14343" t="s">
        <v>10990</v>
      </c>
      <c r="B14343" t="s">
        <v>41</v>
      </c>
      <c r="C14343" t="s">
        <v>26</v>
      </c>
      <c r="D14343">
        <v>2117.33</v>
      </c>
      <c r="E14343">
        <v>0.48</v>
      </c>
      <c r="F14343">
        <f t="shared" si="448"/>
        <v>1016.3183999999999</v>
      </c>
      <c r="G14343">
        <f t="shared" si="449"/>
        <v>1101.0116</v>
      </c>
      <c r="H14343">
        <v>1</v>
      </c>
      <c r="I14343" s="17">
        <v>45169</v>
      </c>
      <c r="J14343" s="17">
        <v>45172</v>
      </c>
      <c r="K14343" t="s">
        <v>31</v>
      </c>
      <c r="L14343" t="s">
        <v>22</v>
      </c>
      <c r="M14343">
        <v>478.84</v>
      </c>
      <c r="N14343" t="s">
        <v>23</v>
      </c>
    </row>
    <row r="14344" spans="1:14" ht="14.25" customHeight="1" x14ac:dyDescent="0.3">
      <c r="A14344" t="s">
        <v>3392</v>
      </c>
      <c r="B14344" t="s">
        <v>13</v>
      </c>
      <c r="C14344" t="s">
        <v>14</v>
      </c>
      <c r="D14344">
        <v>2117.91</v>
      </c>
      <c r="E14344">
        <v>0.1</v>
      </c>
      <c r="F14344">
        <f t="shared" si="448"/>
        <v>211.791</v>
      </c>
      <c r="G14344">
        <f t="shared" si="449"/>
        <v>1906.1189999999999</v>
      </c>
      <c r="H14344">
        <v>1</v>
      </c>
      <c r="I14344" s="17">
        <v>44965</v>
      </c>
      <c r="J14344" s="17">
        <v>44966</v>
      </c>
      <c r="K14344" t="s">
        <v>31</v>
      </c>
      <c r="L14344" t="s">
        <v>22</v>
      </c>
      <c r="M14344">
        <v>588.57000000000005</v>
      </c>
      <c r="N14344" t="s">
        <v>34</v>
      </c>
    </row>
    <row r="14345" spans="1:14" ht="14.25" customHeight="1" x14ac:dyDescent="0.3">
      <c r="A14345" t="s">
        <v>12714</v>
      </c>
      <c r="B14345" t="s">
        <v>13</v>
      </c>
      <c r="C14345" t="s">
        <v>20</v>
      </c>
      <c r="D14345">
        <v>2118.1</v>
      </c>
      <c r="E14345">
        <v>0.1</v>
      </c>
      <c r="F14345">
        <f t="shared" si="448"/>
        <v>211.81</v>
      </c>
      <c r="G14345">
        <f t="shared" si="449"/>
        <v>1906.29</v>
      </c>
      <c r="H14345">
        <v>1</v>
      </c>
      <c r="I14345" s="17">
        <v>45240</v>
      </c>
      <c r="J14345" s="17">
        <v>45241</v>
      </c>
      <c r="K14345" t="s">
        <v>21</v>
      </c>
      <c r="L14345" t="s">
        <v>22</v>
      </c>
      <c r="M14345">
        <v>342.29</v>
      </c>
      <c r="N14345" t="s">
        <v>39</v>
      </c>
    </row>
    <row r="14346" spans="1:14" ht="14.25" customHeight="1" x14ac:dyDescent="0.3">
      <c r="A14346" t="s">
        <v>10212</v>
      </c>
      <c r="B14346" t="s">
        <v>13</v>
      </c>
      <c r="C14346" t="s">
        <v>26</v>
      </c>
      <c r="D14346">
        <v>2118.5</v>
      </c>
      <c r="E14346">
        <v>0.35</v>
      </c>
      <c r="F14346">
        <f t="shared" si="448"/>
        <v>741.47499999999991</v>
      </c>
      <c r="G14346">
        <f t="shared" si="449"/>
        <v>1377.0250000000001</v>
      </c>
      <c r="H14346">
        <v>1</v>
      </c>
      <c r="I14346" s="17">
        <v>45268</v>
      </c>
      <c r="J14346" s="17">
        <v>45270</v>
      </c>
      <c r="K14346" t="s">
        <v>15</v>
      </c>
      <c r="L14346" t="s">
        <v>22</v>
      </c>
      <c r="M14346">
        <v>501.9</v>
      </c>
      <c r="N14346" t="s">
        <v>17</v>
      </c>
    </row>
    <row r="14347" spans="1:14" ht="14.25" customHeight="1" x14ac:dyDescent="0.3">
      <c r="A14347" t="s">
        <v>11135</v>
      </c>
      <c r="B14347" t="s">
        <v>41</v>
      </c>
      <c r="C14347" t="s">
        <v>33</v>
      </c>
      <c r="D14347">
        <v>2120.4899999999998</v>
      </c>
      <c r="E14347">
        <v>0.47</v>
      </c>
      <c r="F14347">
        <f t="shared" si="448"/>
        <v>996.63029999999981</v>
      </c>
      <c r="G14347">
        <f t="shared" si="449"/>
        <v>1123.8597</v>
      </c>
      <c r="H14347">
        <v>1</v>
      </c>
      <c r="I14347" s="17">
        <v>45516</v>
      </c>
      <c r="J14347" s="17">
        <v>45520</v>
      </c>
      <c r="K14347" t="s">
        <v>15</v>
      </c>
      <c r="L14347" t="s">
        <v>27</v>
      </c>
      <c r="M14347">
        <v>209.41</v>
      </c>
      <c r="N14347" t="s">
        <v>39</v>
      </c>
    </row>
    <row r="14348" spans="1:14" ht="14.25" customHeight="1" x14ac:dyDescent="0.3">
      <c r="A14348" t="s">
        <v>9226</v>
      </c>
      <c r="B14348" t="s">
        <v>25</v>
      </c>
      <c r="C14348" t="s">
        <v>36</v>
      </c>
      <c r="D14348">
        <v>2121.38</v>
      </c>
      <c r="E14348">
        <v>0.35</v>
      </c>
      <c r="F14348">
        <f t="shared" si="448"/>
        <v>742.48299999999995</v>
      </c>
      <c r="G14348">
        <f t="shared" si="449"/>
        <v>1378.8970000000002</v>
      </c>
      <c r="H14348">
        <v>1</v>
      </c>
      <c r="I14348" s="17">
        <v>45535</v>
      </c>
      <c r="J14348" s="17">
        <v>45540</v>
      </c>
      <c r="K14348" t="s">
        <v>15</v>
      </c>
      <c r="L14348" t="s">
        <v>16</v>
      </c>
      <c r="M14348">
        <v>388.93</v>
      </c>
      <c r="N14348" t="s">
        <v>34</v>
      </c>
    </row>
    <row r="14349" spans="1:14" ht="14.25" customHeight="1" x14ac:dyDescent="0.3">
      <c r="A14349" t="s">
        <v>2762</v>
      </c>
      <c r="B14349" t="s">
        <v>25</v>
      </c>
      <c r="C14349" t="s">
        <v>33</v>
      </c>
      <c r="D14349">
        <v>2125.48</v>
      </c>
      <c r="E14349">
        <v>0.3</v>
      </c>
      <c r="F14349">
        <f t="shared" si="448"/>
        <v>637.64400000000001</v>
      </c>
      <c r="G14349">
        <f t="shared" si="449"/>
        <v>1487.836</v>
      </c>
      <c r="H14349">
        <v>1</v>
      </c>
      <c r="I14349" s="17">
        <v>45579</v>
      </c>
      <c r="J14349" s="17">
        <v>45583</v>
      </c>
      <c r="K14349" t="s">
        <v>15</v>
      </c>
      <c r="L14349" t="s">
        <v>16</v>
      </c>
      <c r="M14349">
        <v>629.13</v>
      </c>
      <c r="N14349" t="s">
        <v>34</v>
      </c>
    </row>
    <row r="14350" spans="1:14" ht="14.25" customHeight="1" x14ac:dyDescent="0.3">
      <c r="A14350" t="s">
        <v>8928</v>
      </c>
      <c r="B14350" t="s">
        <v>13</v>
      </c>
      <c r="C14350" t="s">
        <v>33</v>
      </c>
      <c r="D14350">
        <v>2125.66</v>
      </c>
      <c r="E14350">
        <v>0.48</v>
      </c>
      <c r="F14350">
        <f t="shared" si="448"/>
        <v>1020.3167999999999</v>
      </c>
      <c r="G14350">
        <f t="shared" si="449"/>
        <v>1105.3431999999998</v>
      </c>
      <c r="H14350">
        <v>1</v>
      </c>
      <c r="I14350" s="17">
        <v>45156</v>
      </c>
      <c r="J14350" s="17">
        <v>45160</v>
      </c>
      <c r="K14350" t="s">
        <v>21</v>
      </c>
      <c r="L14350" t="s">
        <v>16</v>
      </c>
      <c r="M14350">
        <v>353.56</v>
      </c>
      <c r="N14350" t="s">
        <v>39</v>
      </c>
    </row>
    <row r="14351" spans="1:14" ht="14.25" customHeight="1" x14ac:dyDescent="0.3">
      <c r="A14351" t="s">
        <v>213</v>
      </c>
      <c r="B14351" t="s">
        <v>25</v>
      </c>
      <c r="C14351" t="s">
        <v>20</v>
      </c>
      <c r="D14351">
        <v>2128.16</v>
      </c>
      <c r="E14351">
        <v>0.14000000000000001</v>
      </c>
      <c r="F14351">
        <f t="shared" si="448"/>
        <v>297.94240000000002</v>
      </c>
      <c r="G14351">
        <f t="shared" si="449"/>
        <v>1830.2175999999999</v>
      </c>
      <c r="H14351">
        <v>1</v>
      </c>
      <c r="I14351" s="17">
        <v>45602</v>
      </c>
      <c r="J14351" s="17">
        <v>45607</v>
      </c>
      <c r="K14351" t="s">
        <v>21</v>
      </c>
      <c r="L14351" t="s">
        <v>27</v>
      </c>
      <c r="M14351">
        <v>523.61</v>
      </c>
      <c r="N14351" t="s">
        <v>17</v>
      </c>
    </row>
    <row r="14352" spans="1:14" ht="14.25" customHeight="1" x14ac:dyDescent="0.3">
      <c r="A14352" t="s">
        <v>181</v>
      </c>
      <c r="B14352" t="s">
        <v>25</v>
      </c>
      <c r="C14352" t="s">
        <v>36</v>
      </c>
      <c r="D14352">
        <v>2135.9299999999998</v>
      </c>
      <c r="E14352">
        <v>0.02</v>
      </c>
      <c r="F14352">
        <f t="shared" si="448"/>
        <v>42.718599999999995</v>
      </c>
      <c r="G14352">
        <f t="shared" si="449"/>
        <v>2093.2113999999997</v>
      </c>
      <c r="H14352">
        <v>1</v>
      </c>
      <c r="I14352" s="17">
        <v>45470</v>
      </c>
      <c r="J14352" s="17">
        <v>45474</v>
      </c>
      <c r="K14352" t="s">
        <v>31</v>
      </c>
      <c r="L14352" t="s">
        <v>27</v>
      </c>
      <c r="M14352">
        <v>394.17</v>
      </c>
      <c r="N14352" t="s">
        <v>48</v>
      </c>
    </row>
    <row r="14353" spans="1:14" ht="14.25" customHeight="1" x14ac:dyDescent="0.3">
      <c r="A14353" t="s">
        <v>2874</v>
      </c>
      <c r="B14353" t="s">
        <v>25</v>
      </c>
      <c r="C14353" t="s">
        <v>20</v>
      </c>
      <c r="D14353">
        <v>2136.5700000000002</v>
      </c>
      <c r="E14353">
        <v>0.4</v>
      </c>
      <c r="F14353">
        <f t="shared" si="448"/>
        <v>854.62800000000016</v>
      </c>
      <c r="G14353">
        <f t="shared" si="449"/>
        <v>1281.942</v>
      </c>
      <c r="H14353">
        <v>1</v>
      </c>
      <c r="I14353" s="17">
        <v>45394</v>
      </c>
      <c r="J14353" s="17">
        <v>45399</v>
      </c>
      <c r="K14353" t="s">
        <v>31</v>
      </c>
      <c r="L14353" t="s">
        <v>16</v>
      </c>
      <c r="M14353">
        <v>272.45</v>
      </c>
      <c r="N14353" t="s">
        <v>28</v>
      </c>
    </row>
    <row r="14354" spans="1:14" ht="14.25" customHeight="1" x14ac:dyDescent="0.3">
      <c r="A14354" t="s">
        <v>6075</v>
      </c>
      <c r="B14354" t="s">
        <v>19</v>
      </c>
      <c r="C14354" t="s">
        <v>26</v>
      </c>
      <c r="D14354">
        <v>2138.86</v>
      </c>
      <c r="E14354">
        <v>0.41</v>
      </c>
      <c r="F14354">
        <f t="shared" si="448"/>
        <v>876.93259999999998</v>
      </c>
      <c r="G14354">
        <f t="shared" si="449"/>
        <v>1261.9274</v>
      </c>
      <c r="H14354">
        <v>1</v>
      </c>
      <c r="I14354" s="17">
        <v>45508</v>
      </c>
      <c r="J14354" s="17">
        <v>45515</v>
      </c>
      <c r="K14354" t="s">
        <v>15</v>
      </c>
      <c r="L14354" t="s">
        <v>22</v>
      </c>
      <c r="M14354">
        <v>637.5</v>
      </c>
      <c r="N14354" t="s">
        <v>34</v>
      </c>
    </row>
    <row r="14355" spans="1:14" ht="14.25" customHeight="1" x14ac:dyDescent="0.3">
      <c r="A14355" t="s">
        <v>8251</v>
      </c>
      <c r="B14355" t="s">
        <v>19</v>
      </c>
      <c r="C14355" t="s">
        <v>33</v>
      </c>
      <c r="D14355">
        <v>2141.33</v>
      </c>
      <c r="E14355">
        <v>0.17</v>
      </c>
      <c r="F14355">
        <f t="shared" si="448"/>
        <v>364.02610000000004</v>
      </c>
      <c r="G14355">
        <f t="shared" si="449"/>
        <v>1777.3038999999999</v>
      </c>
      <c r="H14355">
        <v>1</v>
      </c>
      <c r="I14355" s="17">
        <v>45052</v>
      </c>
      <c r="J14355" s="17">
        <v>45055</v>
      </c>
      <c r="K14355" t="s">
        <v>31</v>
      </c>
      <c r="L14355" t="s">
        <v>27</v>
      </c>
      <c r="M14355">
        <v>630.20000000000005</v>
      </c>
      <c r="N14355" t="s">
        <v>28</v>
      </c>
    </row>
    <row r="14356" spans="1:14" ht="14.25" customHeight="1" x14ac:dyDescent="0.3">
      <c r="A14356" t="s">
        <v>1371</v>
      </c>
      <c r="B14356" t="s">
        <v>41</v>
      </c>
      <c r="C14356" t="s">
        <v>26</v>
      </c>
      <c r="D14356">
        <v>2142.2600000000002</v>
      </c>
      <c r="E14356">
        <v>0.32</v>
      </c>
      <c r="F14356">
        <f t="shared" si="448"/>
        <v>685.52320000000009</v>
      </c>
      <c r="G14356">
        <f t="shared" si="449"/>
        <v>1456.7368000000001</v>
      </c>
      <c r="H14356">
        <v>1</v>
      </c>
      <c r="I14356" s="17">
        <v>45558</v>
      </c>
      <c r="J14356" s="17">
        <v>45561</v>
      </c>
      <c r="K14356" t="s">
        <v>21</v>
      </c>
      <c r="L14356" t="s">
        <v>22</v>
      </c>
      <c r="M14356">
        <v>203.52</v>
      </c>
      <c r="N14356" t="s">
        <v>23</v>
      </c>
    </row>
    <row r="14357" spans="1:14" ht="14.25" customHeight="1" x14ac:dyDescent="0.3">
      <c r="A14357" t="s">
        <v>11329</v>
      </c>
      <c r="B14357" t="s">
        <v>13</v>
      </c>
      <c r="C14357" t="s">
        <v>26</v>
      </c>
      <c r="D14357">
        <v>2144.8000000000002</v>
      </c>
      <c r="E14357">
        <v>0.39</v>
      </c>
      <c r="F14357">
        <f t="shared" si="448"/>
        <v>836.47200000000009</v>
      </c>
      <c r="G14357">
        <f t="shared" si="449"/>
        <v>1308.328</v>
      </c>
      <c r="H14357">
        <v>1</v>
      </c>
      <c r="I14357" s="17">
        <v>45116</v>
      </c>
      <c r="J14357" s="17">
        <v>45123</v>
      </c>
      <c r="K14357" t="s">
        <v>21</v>
      </c>
      <c r="L14357" t="s">
        <v>16</v>
      </c>
      <c r="M14357">
        <v>549.72</v>
      </c>
      <c r="N14357" t="s">
        <v>28</v>
      </c>
    </row>
    <row r="14358" spans="1:14" ht="14.25" customHeight="1" x14ac:dyDescent="0.3">
      <c r="A14358" t="s">
        <v>7760</v>
      </c>
      <c r="B14358" t="s">
        <v>41</v>
      </c>
      <c r="C14358" t="s">
        <v>14</v>
      </c>
      <c r="D14358">
        <v>2147.63</v>
      </c>
      <c r="E14358">
        <v>0.23</v>
      </c>
      <c r="F14358">
        <f t="shared" si="448"/>
        <v>493.95490000000007</v>
      </c>
      <c r="G14358">
        <f t="shared" si="449"/>
        <v>1653.6750999999999</v>
      </c>
      <c r="H14358">
        <v>1</v>
      </c>
      <c r="I14358" s="17">
        <v>45215</v>
      </c>
      <c r="J14358" s="17">
        <v>45220</v>
      </c>
      <c r="K14358" t="s">
        <v>15</v>
      </c>
      <c r="L14358" t="s">
        <v>16</v>
      </c>
      <c r="M14358">
        <v>543.51</v>
      </c>
      <c r="N14358" t="s">
        <v>34</v>
      </c>
    </row>
    <row r="14359" spans="1:14" ht="14.25" customHeight="1" x14ac:dyDescent="0.3">
      <c r="A14359" t="s">
        <v>6810</v>
      </c>
      <c r="B14359" t="s">
        <v>41</v>
      </c>
      <c r="C14359" t="s">
        <v>26</v>
      </c>
      <c r="D14359">
        <v>2150.65</v>
      </c>
      <c r="E14359">
        <v>0.01</v>
      </c>
      <c r="F14359">
        <f t="shared" si="448"/>
        <v>21.506500000000003</v>
      </c>
      <c r="G14359">
        <f t="shared" si="449"/>
        <v>2129.1435000000001</v>
      </c>
      <c r="H14359">
        <v>1</v>
      </c>
      <c r="I14359" s="17">
        <v>45185</v>
      </c>
      <c r="J14359" s="17">
        <v>45191</v>
      </c>
      <c r="K14359" t="s">
        <v>31</v>
      </c>
      <c r="L14359" t="s">
        <v>22</v>
      </c>
      <c r="M14359">
        <v>304.36</v>
      </c>
      <c r="N14359" t="s">
        <v>28</v>
      </c>
    </row>
    <row r="14360" spans="1:14" ht="14.25" customHeight="1" x14ac:dyDescent="0.3">
      <c r="A14360" t="s">
        <v>6678</v>
      </c>
      <c r="B14360" t="s">
        <v>25</v>
      </c>
      <c r="C14360" t="s">
        <v>26</v>
      </c>
      <c r="D14360">
        <v>2154.4499999999998</v>
      </c>
      <c r="E14360">
        <v>0.4</v>
      </c>
      <c r="F14360">
        <f t="shared" si="448"/>
        <v>861.78</v>
      </c>
      <c r="G14360">
        <f t="shared" si="449"/>
        <v>1292.6699999999998</v>
      </c>
      <c r="H14360">
        <v>1</v>
      </c>
      <c r="I14360" s="17">
        <v>45543</v>
      </c>
      <c r="J14360" s="17">
        <v>45547</v>
      </c>
      <c r="K14360" t="s">
        <v>31</v>
      </c>
      <c r="L14360" t="s">
        <v>27</v>
      </c>
      <c r="M14360">
        <v>584.29</v>
      </c>
      <c r="N14360" t="s">
        <v>39</v>
      </c>
    </row>
    <row r="14361" spans="1:14" ht="14.25" customHeight="1" x14ac:dyDescent="0.3">
      <c r="A14361" t="s">
        <v>12798</v>
      </c>
      <c r="B14361" t="s">
        <v>13</v>
      </c>
      <c r="C14361" t="s">
        <v>20</v>
      </c>
      <c r="D14361">
        <v>2161.08</v>
      </c>
      <c r="E14361">
        <v>0.4</v>
      </c>
      <c r="F14361">
        <f t="shared" si="448"/>
        <v>864.43200000000002</v>
      </c>
      <c r="G14361">
        <f t="shared" si="449"/>
        <v>1296.6479999999999</v>
      </c>
      <c r="H14361">
        <v>1</v>
      </c>
      <c r="I14361" s="17">
        <v>45263</v>
      </c>
      <c r="J14361" s="17">
        <v>45269</v>
      </c>
      <c r="K14361" t="s">
        <v>31</v>
      </c>
      <c r="L14361" t="s">
        <v>22</v>
      </c>
      <c r="M14361">
        <v>541.41999999999996</v>
      </c>
      <c r="N14361" t="s">
        <v>28</v>
      </c>
    </row>
    <row r="14362" spans="1:14" ht="14.25" customHeight="1" x14ac:dyDescent="0.3">
      <c r="A14362" t="s">
        <v>8806</v>
      </c>
      <c r="B14362" t="s">
        <v>25</v>
      </c>
      <c r="C14362" t="s">
        <v>33</v>
      </c>
      <c r="D14362">
        <v>2171.7399999999998</v>
      </c>
      <c r="E14362">
        <v>0.28999999999999998</v>
      </c>
      <c r="F14362">
        <f t="shared" si="448"/>
        <v>629.80459999999994</v>
      </c>
      <c r="G14362">
        <f t="shared" si="449"/>
        <v>1541.9353999999998</v>
      </c>
      <c r="H14362">
        <v>1</v>
      </c>
      <c r="I14362" s="17">
        <v>45558</v>
      </c>
      <c r="J14362" s="17">
        <v>45559</v>
      </c>
      <c r="K14362" t="s">
        <v>31</v>
      </c>
      <c r="L14362" t="s">
        <v>22</v>
      </c>
      <c r="M14362">
        <v>162.41999999999999</v>
      </c>
      <c r="N14362" t="s">
        <v>23</v>
      </c>
    </row>
    <row r="14363" spans="1:14" ht="14.25" customHeight="1" x14ac:dyDescent="0.3">
      <c r="A14363" t="s">
        <v>2585</v>
      </c>
      <c r="B14363" t="s">
        <v>25</v>
      </c>
      <c r="C14363" t="s">
        <v>36</v>
      </c>
      <c r="D14363">
        <v>2175.75</v>
      </c>
      <c r="E14363">
        <v>0.38</v>
      </c>
      <c r="F14363">
        <f t="shared" si="448"/>
        <v>826.78499999999997</v>
      </c>
      <c r="G14363">
        <f t="shared" si="449"/>
        <v>1348.9650000000001</v>
      </c>
      <c r="H14363">
        <v>1</v>
      </c>
      <c r="I14363" s="17">
        <v>45065</v>
      </c>
      <c r="J14363" s="17">
        <v>45072</v>
      </c>
      <c r="K14363" t="s">
        <v>15</v>
      </c>
      <c r="L14363" t="s">
        <v>22</v>
      </c>
      <c r="M14363">
        <v>648.47</v>
      </c>
      <c r="N14363" t="s">
        <v>39</v>
      </c>
    </row>
    <row r="14364" spans="1:14" ht="14.25" customHeight="1" x14ac:dyDescent="0.3">
      <c r="A14364" t="s">
        <v>9831</v>
      </c>
      <c r="B14364" t="s">
        <v>25</v>
      </c>
      <c r="C14364" t="s">
        <v>36</v>
      </c>
      <c r="D14364">
        <v>2176.8000000000002</v>
      </c>
      <c r="E14364">
        <v>0.43</v>
      </c>
      <c r="F14364">
        <f t="shared" si="448"/>
        <v>936.02400000000011</v>
      </c>
      <c r="G14364">
        <f t="shared" si="449"/>
        <v>1240.7760000000001</v>
      </c>
      <c r="H14364">
        <v>1</v>
      </c>
      <c r="I14364" s="17">
        <v>45405</v>
      </c>
      <c r="J14364" s="17">
        <v>45406</v>
      </c>
      <c r="K14364" t="s">
        <v>31</v>
      </c>
      <c r="L14364" t="s">
        <v>16</v>
      </c>
      <c r="M14364">
        <v>245.9</v>
      </c>
      <c r="N14364" t="s">
        <v>17</v>
      </c>
    </row>
    <row r="14365" spans="1:14" ht="14.25" customHeight="1" x14ac:dyDescent="0.3">
      <c r="A14365" t="s">
        <v>8607</v>
      </c>
      <c r="B14365" t="s">
        <v>13</v>
      </c>
      <c r="C14365" t="s">
        <v>36</v>
      </c>
      <c r="D14365">
        <v>2178.16</v>
      </c>
      <c r="E14365">
        <v>0.23</v>
      </c>
      <c r="F14365">
        <f t="shared" si="448"/>
        <v>500.97679999999997</v>
      </c>
      <c r="G14365">
        <f t="shared" si="449"/>
        <v>1677.1831999999999</v>
      </c>
      <c r="H14365">
        <v>1</v>
      </c>
      <c r="I14365" s="17">
        <v>45383</v>
      </c>
      <c r="J14365" s="17">
        <v>45387</v>
      </c>
      <c r="K14365" t="s">
        <v>15</v>
      </c>
      <c r="L14365" t="s">
        <v>16</v>
      </c>
      <c r="M14365">
        <v>563.84</v>
      </c>
      <c r="N14365" t="s">
        <v>48</v>
      </c>
    </row>
    <row r="14366" spans="1:14" ht="14.25" customHeight="1" x14ac:dyDescent="0.3">
      <c r="A14366" t="s">
        <v>6655</v>
      </c>
      <c r="B14366" t="s">
        <v>41</v>
      </c>
      <c r="C14366" t="s">
        <v>14</v>
      </c>
      <c r="D14366">
        <v>2183.73</v>
      </c>
      <c r="E14366">
        <v>0.08</v>
      </c>
      <c r="F14366">
        <f t="shared" si="448"/>
        <v>174.69839999999999</v>
      </c>
      <c r="G14366">
        <f t="shared" si="449"/>
        <v>2009.0316</v>
      </c>
      <c r="H14366">
        <v>1</v>
      </c>
      <c r="I14366" s="17">
        <v>45025</v>
      </c>
      <c r="J14366" s="17">
        <v>45026</v>
      </c>
      <c r="K14366" t="s">
        <v>31</v>
      </c>
      <c r="L14366" t="s">
        <v>22</v>
      </c>
      <c r="M14366">
        <v>119.8</v>
      </c>
      <c r="N14366" t="s">
        <v>34</v>
      </c>
    </row>
    <row r="14367" spans="1:14" ht="14.25" customHeight="1" x14ac:dyDescent="0.3">
      <c r="A14367" t="s">
        <v>5949</v>
      </c>
      <c r="B14367" t="s">
        <v>25</v>
      </c>
      <c r="C14367" t="s">
        <v>26</v>
      </c>
      <c r="D14367">
        <v>2184.35</v>
      </c>
      <c r="E14367">
        <v>0.49</v>
      </c>
      <c r="F14367">
        <f t="shared" si="448"/>
        <v>1070.3315</v>
      </c>
      <c r="G14367">
        <f t="shared" si="449"/>
        <v>1114.0184999999999</v>
      </c>
      <c r="H14367">
        <v>1</v>
      </c>
      <c r="I14367" s="17">
        <v>45643</v>
      </c>
      <c r="J14367" s="17">
        <v>45646</v>
      </c>
      <c r="K14367" t="s">
        <v>15</v>
      </c>
      <c r="L14367" t="s">
        <v>16</v>
      </c>
      <c r="M14367">
        <v>400.27</v>
      </c>
      <c r="N14367" t="s">
        <v>34</v>
      </c>
    </row>
    <row r="14368" spans="1:14" ht="14.25" customHeight="1" x14ac:dyDescent="0.3">
      <c r="A14368" t="s">
        <v>6424</v>
      </c>
      <c r="B14368" t="s">
        <v>41</v>
      </c>
      <c r="C14368" t="s">
        <v>26</v>
      </c>
      <c r="D14368">
        <v>2189.67</v>
      </c>
      <c r="E14368">
        <v>0.45</v>
      </c>
      <c r="F14368">
        <f t="shared" si="448"/>
        <v>985.3515000000001</v>
      </c>
      <c r="G14368">
        <f t="shared" si="449"/>
        <v>1204.3184999999999</v>
      </c>
      <c r="H14368">
        <v>1</v>
      </c>
      <c r="I14368" s="17">
        <v>45099</v>
      </c>
      <c r="J14368" s="17">
        <v>45103</v>
      </c>
      <c r="K14368" t="s">
        <v>31</v>
      </c>
      <c r="L14368" t="s">
        <v>16</v>
      </c>
      <c r="M14368">
        <v>588.85</v>
      </c>
      <c r="N14368" t="s">
        <v>34</v>
      </c>
    </row>
    <row r="14369" spans="1:14" ht="14.25" customHeight="1" x14ac:dyDescent="0.3">
      <c r="A14369" t="s">
        <v>1866</v>
      </c>
      <c r="B14369" t="s">
        <v>13</v>
      </c>
      <c r="C14369" t="s">
        <v>20</v>
      </c>
      <c r="D14369">
        <v>2191.46</v>
      </c>
      <c r="E14369">
        <v>0.45</v>
      </c>
      <c r="F14369">
        <f t="shared" si="448"/>
        <v>986.15700000000004</v>
      </c>
      <c r="G14369">
        <f t="shared" si="449"/>
        <v>1205.3029999999999</v>
      </c>
      <c r="H14369">
        <v>1</v>
      </c>
      <c r="I14369" s="17">
        <v>45144</v>
      </c>
      <c r="J14369" s="17">
        <v>45149</v>
      </c>
      <c r="K14369" t="s">
        <v>21</v>
      </c>
      <c r="L14369" t="s">
        <v>16</v>
      </c>
      <c r="M14369">
        <v>241.48</v>
      </c>
      <c r="N14369" t="s">
        <v>39</v>
      </c>
    </row>
    <row r="14370" spans="1:14" ht="14.25" customHeight="1" x14ac:dyDescent="0.3">
      <c r="A14370" t="s">
        <v>8785</v>
      </c>
      <c r="B14370" t="s">
        <v>19</v>
      </c>
      <c r="C14370" t="s">
        <v>26</v>
      </c>
      <c r="D14370">
        <v>2193.61</v>
      </c>
      <c r="E14370">
        <v>0.4</v>
      </c>
      <c r="F14370">
        <f t="shared" si="448"/>
        <v>877.44400000000007</v>
      </c>
      <c r="G14370">
        <f t="shared" si="449"/>
        <v>1316.1660000000002</v>
      </c>
      <c r="H14370">
        <v>1</v>
      </c>
      <c r="I14370" s="17">
        <v>44952</v>
      </c>
      <c r="J14370" s="17">
        <v>44959</v>
      </c>
      <c r="K14370" t="s">
        <v>15</v>
      </c>
      <c r="L14370" t="s">
        <v>22</v>
      </c>
      <c r="M14370">
        <v>214.94</v>
      </c>
      <c r="N14370" t="s">
        <v>17</v>
      </c>
    </row>
    <row r="14371" spans="1:14" ht="14.25" customHeight="1" x14ac:dyDescent="0.3">
      <c r="A14371" t="s">
        <v>4146</v>
      </c>
      <c r="B14371" t="s">
        <v>19</v>
      </c>
      <c r="C14371" t="s">
        <v>26</v>
      </c>
      <c r="D14371">
        <v>2196.41</v>
      </c>
      <c r="E14371">
        <v>0.26</v>
      </c>
      <c r="F14371">
        <f t="shared" si="448"/>
        <v>571.06659999999999</v>
      </c>
      <c r="G14371">
        <f t="shared" si="449"/>
        <v>1625.3433999999997</v>
      </c>
      <c r="H14371">
        <v>1</v>
      </c>
      <c r="I14371" s="17">
        <v>45196</v>
      </c>
      <c r="J14371" s="17">
        <v>45200</v>
      </c>
      <c r="K14371" t="s">
        <v>31</v>
      </c>
      <c r="L14371" t="s">
        <v>22</v>
      </c>
      <c r="M14371">
        <v>409.21</v>
      </c>
      <c r="N14371" t="s">
        <v>48</v>
      </c>
    </row>
    <row r="14372" spans="1:14" ht="14.25" customHeight="1" x14ac:dyDescent="0.3">
      <c r="A14372" t="s">
        <v>5713</v>
      </c>
      <c r="B14372" t="s">
        <v>19</v>
      </c>
      <c r="C14372" t="s">
        <v>26</v>
      </c>
      <c r="D14372">
        <v>2201.9299999999998</v>
      </c>
      <c r="E14372">
        <v>0.22</v>
      </c>
      <c r="F14372">
        <f t="shared" si="448"/>
        <v>484.42459999999994</v>
      </c>
      <c r="G14372">
        <f t="shared" si="449"/>
        <v>1717.5054</v>
      </c>
      <c r="H14372">
        <v>1</v>
      </c>
      <c r="I14372" s="17">
        <v>45620</v>
      </c>
      <c r="J14372" s="17">
        <v>45627</v>
      </c>
      <c r="K14372" t="s">
        <v>15</v>
      </c>
      <c r="L14372" t="s">
        <v>16</v>
      </c>
      <c r="M14372">
        <v>557.63</v>
      </c>
      <c r="N14372" t="s">
        <v>23</v>
      </c>
    </row>
    <row r="14373" spans="1:14" ht="14.25" customHeight="1" x14ac:dyDescent="0.3">
      <c r="A14373" t="s">
        <v>11332</v>
      </c>
      <c r="B14373" t="s">
        <v>19</v>
      </c>
      <c r="C14373" t="s">
        <v>20</v>
      </c>
      <c r="D14373">
        <v>2203.63</v>
      </c>
      <c r="E14373">
        <v>0.45</v>
      </c>
      <c r="F14373">
        <f t="shared" si="448"/>
        <v>991.63350000000003</v>
      </c>
      <c r="G14373">
        <f t="shared" si="449"/>
        <v>1211.9965000000002</v>
      </c>
      <c r="H14373">
        <v>1</v>
      </c>
      <c r="I14373" s="17">
        <v>44935</v>
      </c>
      <c r="J14373" s="17">
        <v>44941</v>
      </c>
      <c r="K14373" t="s">
        <v>15</v>
      </c>
      <c r="L14373" t="s">
        <v>27</v>
      </c>
      <c r="M14373">
        <v>555.35</v>
      </c>
      <c r="N14373" t="s">
        <v>17</v>
      </c>
    </row>
    <row r="14374" spans="1:14" ht="14.25" customHeight="1" x14ac:dyDescent="0.3">
      <c r="A14374" t="s">
        <v>12491</v>
      </c>
      <c r="B14374" t="s">
        <v>19</v>
      </c>
      <c r="C14374" t="s">
        <v>36</v>
      </c>
      <c r="D14374">
        <v>2206.33</v>
      </c>
      <c r="E14374">
        <v>0.4</v>
      </c>
      <c r="F14374">
        <f t="shared" si="448"/>
        <v>882.53200000000004</v>
      </c>
      <c r="G14374">
        <f t="shared" si="449"/>
        <v>1323.7979999999998</v>
      </c>
      <c r="H14374">
        <v>1</v>
      </c>
      <c r="I14374" s="17">
        <v>45481</v>
      </c>
      <c r="J14374" s="17">
        <v>45484</v>
      </c>
      <c r="K14374" t="s">
        <v>21</v>
      </c>
      <c r="L14374" t="s">
        <v>22</v>
      </c>
      <c r="M14374">
        <v>315.54000000000002</v>
      </c>
      <c r="N14374" t="s">
        <v>28</v>
      </c>
    </row>
    <row r="14375" spans="1:14" ht="14.25" customHeight="1" x14ac:dyDescent="0.3">
      <c r="A14375" t="s">
        <v>2213</v>
      </c>
      <c r="B14375" t="s">
        <v>19</v>
      </c>
      <c r="C14375" t="s">
        <v>33</v>
      </c>
      <c r="D14375">
        <v>2207.12</v>
      </c>
      <c r="E14375">
        <v>0.47</v>
      </c>
      <c r="F14375">
        <f t="shared" si="448"/>
        <v>1037.3463999999999</v>
      </c>
      <c r="G14375">
        <f t="shared" si="449"/>
        <v>1169.7736</v>
      </c>
      <c r="H14375">
        <v>1</v>
      </c>
      <c r="I14375" s="17">
        <v>45631</v>
      </c>
      <c r="J14375" s="17">
        <v>45637</v>
      </c>
      <c r="K14375" t="s">
        <v>15</v>
      </c>
      <c r="L14375" t="s">
        <v>27</v>
      </c>
      <c r="M14375">
        <v>281.43</v>
      </c>
      <c r="N14375" t="s">
        <v>23</v>
      </c>
    </row>
    <row r="14376" spans="1:14" ht="14.25" customHeight="1" x14ac:dyDescent="0.3">
      <c r="A14376" t="s">
        <v>2573</v>
      </c>
      <c r="B14376" t="s">
        <v>25</v>
      </c>
      <c r="C14376" t="s">
        <v>36</v>
      </c>
      <c r="D14376">
        <v>2209.15</v>
      </c>
      <c r="E14376">
        <v>0.46</v>
      </c>
      <c r="F14376">
        <f t="shared" si="448"/>
        <v>1016.2090000000001</v>
      </c>
      <c r="G14376">
        <f t="shared" si="449"/>
        <v>1192.941</v>
      </c>
      <c r="H14376">
        <v>1</v>
      </c>
      <c r="I14376" s="17">
        <v>44981</v>
      </c>
      <c r="J14376" s="17">
        <v>44985</v>
      </c>
      <c r="K14376" t="s">
        <v>31</v>
      </c>
      <c r="L14376" t="s">
        <v>22</v>
      </c>
      <c r="M14376">
        <v>578.89</v>
      </c>
      <c r="N14376" t="s">
        <v>39</v>
      </c>
    </row>
    <row r="14377" spans="1:14" ht="14.25" customHeight="1" x14ac:dyDescent="0.3">
      <c r="A14377" t="s">
        <v>14670</v>
      </c>
      <c r="B14377" t="s">
        <v>19</v>
      </c>
      <c r="C14377" t="s">
        <v>36</v>
      </c>
      <c r="D14377">
        <v>2215.46</v>
      </c>
      <c r="E14377">
        <v>0.37</v>
      </c>
      <c r="F14377">
        <f t="shared" si="448"/>
        <v>819.72019999999998</v>
      </c>
      <c r="G14377">
        <f t="shared" si="449"/>
        <v>1395.7398000000001</v>
      </c>
      <c r="H14377">
        <v>1</v>
      </c>
      <c r="I14377" s="17">
        <v>45163</v>
      </c>
      <c r="J14377" s="17">
        <v>45164</v>
      </c>
      <c r="K14377" t="s">
        <v>21</v>
      </c>
      <c r="L14377" t="s">
        <v>16</v>
      </c>
      <c r="M14377">
        <v>305.25</v>
      </c>
      <c r="N14377" t="s">
        <v>28</v>
      </c>
    </row>
    <row r="14378" spans="1:14" ht="14.25" customHeight="1" x14ac:dyDescent="0.3">
      <c r="A14378" t="s">
        <v>1398</v>
      </c>
      <c r="B14378" t="s">
        <v>41</v>
      </c>
      <c r="C14378" t="s">
        <v>14</v>
      </c>
      <c r="D14378">
        <v>2215.96</v>
      </c>
      <c r="E14378">
        <v>0.2</v>
      </c>
      <c r="F14378">
        <f t="shared" si="448"/>
        <v>443.19200000000001</v>
      </c>
      <c r="G14378">
        <f t="shared" si="449"/>
        <v>1772.768</v>
      </c>
      <c r="H14378">
        <v>1</v>
      </c>
      <c r="I14378" s="17">
        <v>45103</v>
      </c>
      <c r="J14378" s="17">
        <v>45108</v>
      </c>
      <c r="K14378" t="s">
        <v>15</v>
      </c>
      <c r="L14378" t="s">
        <v>27</v>
      </c>
      <c r="M14378">
        <v>363.15</v>
      </c>
      <c r="N14378" t="s">
        <v>17</v>
      </c>
    </row>
    <row r="14379" spans="1:14" ht="14.25" customHeight="1" x14ac:dyDescent="0.3">
      <c r="A14379" t="s">
        <v>4429</v>
      </c>
      <c r="B14379" t="s">
        <v>19</v>
      </c>
      <c r="C14379" t="s">
        <v>14</v>
      </c>
      <c r="D14379">
        <v>2217.02</v>
      </c>
      <c r="E14379">
        <v>0.32</v>
      </c>
      <c r="F14379">
        <f t="shared" si="448"/>
        <v>709.44640000000004</v>
      </c>
      <c r="G14379">
        <f t="shared" si="449"/>
        <v>1507.5735999999999</v>
      </c>
      <c r="H14379">
        <v>1</v>
      </c>
      <c r="I14379" s="17">
        <v>45187</v>
      </c>
      <c r="J14379" s="17">
        <v>45188</v>
      </c>
      <c r="K14379" t="s">
        <v>21</v>
      </c>
      <c r="L14379" t="s">
        <v>27</v>
      </c>
      <c r="M14379">
        <v>569.34</v>
      </c>
      <c r="N14379" t="s">
        <v>28</v>
      </c>
    </row>
    <row r="14380" spans="1:14" ht="14.25" customHeight="1" x14ac:dyDescent="0.3">
      <c r="A14380" t="s">
        <v>12894</v>
      </c>
      <c r="B14380" t="s">
        <v>13</v>
      </c>
      <c r="C14380" t="s">
        <v>26</v>
      </c>
      <c r="D14380">
        <v>2221.7800000000002</v>
      </c>
      <c r="E14380">
        <v>0.11</v>
      </c>
      <c r="F14380">
        <f t="shared" si="448"/>
        <v>244.39580000000004</v>
      </c>
      <c r="G14380">
        <f t="shared" si="449"/>
        <v>1977.3842000000002</v>
      </c>
      <c r="H14380">
        <v>1</v>
      </c>
      <c r="I14380" s="17">
        <v>45356</v>
      </c>
      <c r="J14380" s="17">
        <v>45360</v>
      </c>
      <c r="K14380" t="s">
        <v>21</v>
      </c>
      <c r="L14380" t="s">
        <v>22</v>
      </c>
      <c r="M14380">
        <v>553.39</v>
      </c>
      <c r="N14380" t="s">
        <v>48</v>
      </c>
    </row>
    <row r="14381" spans="1:14" ht="14.25" customHeight="1" x14ac:dyDescent="0.3">
      <c r="A14381" t="s">
        <v>2419</v>
      </c>
      <c r="B14381" t="s">
        <v>41</v>
      </c>
      <c r="C14381" t="s">
        <v>26</v>
      </c>
      <c r="D14381">
        <v>2221.79</v>
      </c>
      <c r="E14381">
        <v>0.41</v>
      </c>
      <c r="F14381">
        <f t="shared" si="448"/>
        <v>910.93389999999988</v>
      </c>
      <c r="G14381">
        <f t="shared" si="449"/>
        <v>1310.8561</v>
      </c>
      <c r="H14381">
        <v>1</v>
      </c>
      <c r="I14381" s="17">
        <v>44946</v>
      </c>
      <c r="J14381" s="17">
        <v>44953</v>
      </c>
      <c r="K14381" t="s">
        <v>31</v>
      </c>
      <c r="L14381" t="s">
        <v>22</v>
      </c>
      <c r="M14381">
        <v>480.81</v>
      </c>
      <c r="N14381" t="s">
        <v>48</v>
      </c>
    </row>
    <row r="14382" spans="1:14" ht="14.25" customHeight="1" x14ac:dyDescent="0.3">
      <c r="A14382" t="s">
        <v>7875</v>
      </c>
      <c r="B14382" t="s">
        <v>19</v>
      </c>
      <c r="C14382" t="s">
        <v>20</v>
      </c>
      <c r="D14382">
        <v>2228.9899999999998</v>
      </c>
      <c r="E14382">
        <v>0.03</v>
      </c>
      <c r="F14382">
        <f t="shared" si="448"/>
        <v>66.869699999999995</v>
      </c>
      <c r="G14382">
        <f t="shared" si="449"/>
        <v>2162.1202999999996</v>
      </c>
      <c r="H14382">
        <v>1</v>
      </c>
      <c r="I14382" s="17">
        <v>45395</v>
      </c>
      <c r="J14382" s="17">
        <v>45396</v>
      </c>
      <c r="K14382" t="s">
        <v>31</v>
      </c>
      <c r="L14382" t="s">
        <v>27</v>
      </c>
      <c r="M14382">
        <v>491.3</v>
      </c>
      <c r="N14382" t="s">
        <v>17</v>
      </c>
    </row>
    <row r="14383" spans="1:14" ht="14.25" customHeight="1" x14ac:dyDescent="0.3">
      <c r="A14383" t="s">
        <v>2685</v>
      </c>
      <c r="B14383" t="s">
        <v>19</v>
      </c>
      <c r="C14383" t="s">
        <v>26</v>
      </c>
      <c r="D14383">
        <v>2229.6999999999998</v>
      </c>
      <c r="E14383">
        <v>0.37</v>
      </c>
      <c r="F14383">
        <f t="shared" si="448"/>
        <v>824.98899999999992</v>
      </c>
      <c r="G14383">
        <f t="shared" si="449"/>
        <v>1404.7109999999998</v>
      </c>
      <c r="H14383">
        <v>1</v>
      </c>
      <c r="I14383" s="17">
        <v>45272</v>
      </c>
      <c r="J14383" s="17">
        <v>45279</v>
      </c>
      <c r="K14383" t="s">
        <v>15</v>
      </c>
      <c r="L14383" t="s">
        <v>16</v>
      </c>
      <c r="M14383">
        <v>472.08</v>
      </c>
      <c r="N14383" t="s">
        <v>48</v>
      </c>
    </row>
    <row r="14384" spans="1:14" ht="14.25" customHeight="1" x14ac:dyDescent="0.3">
      <c r="A14384" t="s">
        <v>7662</v>
      </c>
      <c r="B14384" t="s">
        <v>25</v>
      </c>
      <c r="C14384" t="s">
        <v>26</v>
      </c>
      <c r="D14384">
        <v>2229.7600000000002</v>
      </c>
      <c r="E14384">
        <v>0.06</v>
      </c>
      <c r="F14384">
        <f t="shared" si="448"/>
        <v>133.78560000000002</v>
      </c>
      <c r="G14384">
        <f t="shared" si="449"/>
        <v>2095.9744000000001</v>
      </c>
      <c r="H14384">
        <v>1</v>
      </c>
      <c r="I14384" s="17">
        <v>45542</v>
      </c>
      <c r="J14384" s="17">
        <v>45547</v>
      </c>
      <c r="K14384" t="s">
        <v>21</v>
      </c>
      <c r="L14384" t="s">
        <v>27</v>
      </c>
      <c r="M14384">
        <v>559.04999999999995</v>
      </c>
      <c r="N14384" t="s">
        <v>39</v>
      </c>
    </row>
    <row r="14385" spans="1:14" ht="14.25" customHeight="1" x14ac:dyDescent="0.3">
      <c r="A14385" t="s">
        <v>705</v>
      </c>
      <c r="B14385" t="s">
        <v>41</v>
      </c>
      <c r="C14385" t="s">
        <v>14</v>
      </c>
      <c r="D14385">
        <v>2234.11</v>
      </c>
      <c r="E14385">
        <v>0.27</v>
      </c>
      <c r="F14385">
        <f t="shared" si="448"/>
        <v>603.20970000000011</v>
      </c>
      <c r="G14385">
        <f t="shared" si="449"/>
        <v>1630.9003</v>
      </c>
      <c r="H14385">
        <v>1</v>
      </c>
      <c r="I14385" s="17">
        <v>45462</v>
      </c>
      <c r="J14385" s="17">
        <v>45468</v>
      </c>
      <c r="K14385" t="s">
        <v>21</v>
      </c>
      <c r="L14385" t="s">
        <v>27</v>
      </c>
      <c r="M14385">
        <v>552.34</v>
      </c>
      <c r="N14385" t="s">
        <v>39</v>
      </c>
    </row>
    <row r="14386" spans="1:14" ht="14.25" customHeight="1" x14ac:dyDescent="0.3">
      <c r="A14386" t="s">
        <v>10373</v>
      </c>
      <c r="B14386" t="s">
        <v>19</v>
      </c>
      <c r="C14386" t="s">
        <v>36</v>
      </c>
      <c r="D14386">
        <v>2235.44</v>
      </c>
      <c r="E14386">
        <v>0.32</v>
      </c>
      <c r="F14386">
        <f t="shared" si="448"/>
        <v>715.34080000000006</v>
      </c>
      <c r="G14386">
        <f t="shared" si="449"/>
        <v>1520.0992000000001</v>
      </c>
      <c r="H14386">
        <v>1</v>
      </c>
      <c r="I14386" s="17">
        <v>45031</v>
      </c>
      <c r="J14386" s="17">
        <v>45036</v>
      </c>
      <c r="K14386" t="s">
        <v>21</v>
      </c>
      <c r="L14386" t="s">
        <v>27</v>
      </c>
      <c r="M14386">
        <v>441.14</v>
      </c>
      <c r="N14386" t="s">
        <v>17</v>
      </c>
    </row>
    <row r="14387" spans="1:14" ht="14.25" customHeight="1" x14ac:dyDescent="0.3">
      <c r="A14387" t="s">
        <v>4553</v>
      </c>
      <c r="B14387" t="s">
        <v>13</v>
      </c>
      <c r="C14387" t="s">
        <v>14</v>
      </c>
      <c r="D14387">
        <v>2237.2800000000002</v>
      </c>
      <c r="E14387">
        <v>0.06</v>
      </c>
      <c r="F14387">
        <f t="shared" si="448"/>
        <v>134.23680000000002</v>
      </c>
      <c r="G14387">
        <f t="shared" si="449"/>
        <v>2103.0432000000001</v>
      </c>
      <c r="H14387">
        <v>1</v>
      </c>
      <c r="I14387" s="17">
        <v>45426</v>
      </c>
      <c r="J14387" s="17">
        <v>45427</v>
      </c>
      <c r="K14387" t="s">
        <v>31</v>
      </c>
      <c r="L14387" t="s">
        <v>16</v>
      </c>
      <c r="M14387">
        <v>590.80999999999995</v>
      </c>
      <c r="N14387" t="s">
        <v>28</v>
      </c>
    </row>
    <row r="14388" spans="1:14" ht="14.25" customHeight="1" x14ac:dyDescent="0.3">
      <c r="A14388" t="s">
        <v>9768</v>
      </c>
      <c r="B14388" t="s">
        <v>41</v>
      </c>
      <c r="C14388" t="s">
        <v>36</v>
      </c>
      <c r="D14388">
        <v>2239.0700000000002</v>
      </c>
      <c r="E14388">
        <v>0.38</v>
      </c>
      <c r="F14388">
        <f t="shared" si="448"/>
        <v>850.84660000000008</v>
      </c>
      <c r="G14388">
        <f t="shared" si="449"/>
        <v>1388.2234000000001</v>
      </c>
      <c r="H14388">
        <v>1</v>
      </c>
      <c r="I14388" s="17">
        <v>45026</v>
      </c>
      <c r="J14388" s="17">
        <v>45031</v>
      </c>
      <c r="K14388" t="s">
        <v>21</v>
      </c>
      <c r="L14388" t="s">
        <v>22</v>
      </c>
      <c r="M14388">
        <v>399.06</v>
      </c>
      <c r="N14388" t="s">
        <v>23</v>
      </c>
    </row>
    <row r="14389" spans="1:14" ht="14.25" customHeight="1" x14ac:dyDescent="0.3">
      <c r="A14389" t="s">
        <v>9863</v>
      </c>
      <c r="B14389" t="s">
        <v>25</v>
      </c>
      <c r="C14389" t="s">
        <v>36</v>
      </c>
      <c r="D14389">
        <v>2244.11</v>
      </c>
      <c r="E14389">
        <v>0.14000000000000001</v>
      </c>
      <c r="F14389">
        <f t="shared" si="448"/>
        <v>314.17540000000002</v>
      </c>
      <c r="G14389">
        <f t="shared" si="449"/>
        <v>1929.9346</v>
      </c>
      <c r="H14389">
        <v>1</v>
      </c>
      <c r="I14389" s="17">
        <v>45450</v>
      </c>
      <c r="J14389" s="17">
        <v>45454</v>
      </c>
      <c r="K14389" t="s">
        <v>31</v>
      </c>
      <c r="L14389" t="s">
        <v>27</v>
      </c>
      <c r="M14389">
        <v>563.65</v>
      </c>
      <c r="N14389" t="s">
        <v>39</v>
      </c>
    </row>
    <row r="14390" spans="1:14" ht="14.25" customHeight="1" x14ac:dyDescent="0.3">
      <c r="A14390" t="s">
        <v>4887</v>
      </c>
      <c r="B14390" t="s">
        <v>41</v>
      </c>
      <c r="C14390" t="s">
        <v>36</v>
      </c>
      <c r="D14390">
        <v>2247.7199999999998</v>
      </c>
      <c r="E14390">
        <v>7.0000000000000007E-2</v>
      </c>
      <c r="F14390">
        <f t="shared" si="448"/>
        <v>157.34039999999999</v>
      </c>
      <c r="G14390">
        <f t="shared" si="449"/>
        <v>2090.3795999999998</v>
      </c>
      <c r="H14390">
        <v>1</v>
      </c>
      <c r="I14390" s="17">
        <v>45270</v>
      </c>
      <c r="J14390" s="17">
        <v>45277</v>
      </c>
      <c r="K14390" t="s">
        <v>31</v>
      </c>
      <c r="L14390" t="s">
        <v>22</v>
      </c>
      <c r="M14390">
        <v>294.13</v>
      </c>
      <c r="N14390" t="s">
        <v>48</v>
      </c>
    </row>
    <row r="14391" spans="1:14" ht="14.25" customHeight="1" x14ac:dyDescent="0.3">
      <c r="A14391" t="s">
        <v>3984</v>
      </c>
      <c r="B14391" t="s">
        <v>13</v>
      </c>
      <c r="C14391" t="s">
        <v>20</v>
      </c>
      <c r="D14391">
        <v>2248.4899999999998</v>
      </c>
      <c r="E14391">
        <v>0.33</v>
      </c>
      <c r="F14391">
        <f t="shared" si="448"/>
        <v>742.00169999999991</v>
      </c>
      <c r="G14391">
        <f t="shared" si="449"/>
        <v>1506.4883</v>
      </c>
      <c r="H14391">
        <v>1</v>
      </c>
      <c r="I14391" s="17">
        <v>45489</v>
      </c>
      <c r="J14391" s="17">
        <v>45496</v>
      </c>
      <c r="K14391" t="s">
        <v>15</v>
      </c>
      <c r="L14391" t="s">
        <v>16</v>
      </c>
      <c r="M14391">
        <v>602.35</v>
      </c>
      <c r="N14391" t="s">
        <v>48</v>
      </c>
    </row>
    <row r="14392" spans="1:14" ht="14.25" customHeight="1" x14ac:dyDescent="0.3">
      <c r="A14392" t="s">
        <v>13721</v>
      </c>
      <c r="B14392" t="s">
        <v>25</v>
      </c>
      <c r="C14392" t="s">
        <v>36</v>
      </c>
      <c r="D14392">
        <v>2249.44</v>
      </c>
      <c r="E14392">
        <v>0.21</v>
      </c>
      <c r="F14392">
        <f t="shared" si="448"/>
        <v>472.38240000000002</v>
      </c>
      <c r="G14392">
        <f t="shared" si="449"/>
        <v>1777.0576000000001</v>
      </c>
      <c r="H14392">
        <v>1</v>
      </c>
      <c r="I14392" s="17">
        <v>45067</v>
      </c>
      <c r="J14392" s="17">
        <v>45068</v>
      </c>
      <c r="K14392" t="s">
        <v>31</v>
      </c>
      <c r="L14392" t="s">
        <v>16</v>
      </c>
      <c r="M14392">
        <v>314.83</v>
      </c>
      <c r="N14392" t="s">
        <v>39</v>
      </c>
    </row>
    <row r="14393" spans="1:14" ht="14.25" customHeight="1" x14ac:dyDescent="0.3">
      <c r="A14393" t="s">
        <v>8464</v>
      </c>
      <c r="B14393" t="s">
        <v>13</v>
      </c>
      <c r="C14393" t="s">
        <v>26</v>
      </c>
      <c r="D14393">
        <v>2254.21</v>
      </c>
      <c r="E14393">
        <v>0.4</v>
      </c>
      <c r="F14393">
        <f t="shared" si="448"/>
        <v>901.68400000000008</v>
      </c>
      <c r="G14393">
        <f t="shared" si="449"/>
        <v>1352.5259999999998</v>
      </c>
      <c r="H14393">
        <v>1</v>
      </c>
      <c r="I14393" s="17">
        <v>45536</v>
      </c>
      <c r="J14393" s="17">
        <v>45538</v>
      </c>
      <c r="K14393" t="s">
        <v>15</v>
      </c>
      <c r="L14393" t="s">
        <v>16</v>
      </c>
      <c r="M14393">
        <v>292.33999999999997</v>
      </c>
      <c r="N14393" t="s">
        <v>48</v>
      </c>
    </row>
    <row r="14394" spans="1:14" ht="14.25" customHeight="1" x14ac:dyDescent="0.3">
      <c r="A14394" t="s">
        <v>11039</v>
      </c>
      <c r="B14394" t="s">
        <v>13</v>
      </c>
      <c r="C14394" t="s">
        <v>33</v>
      </c>
      <c r="D14394">
        <v>2257.11</v>
      </c>
      <c r="E14394">
        <v>0.04</v>
      </c>
      <c r="F14394">
        <f t="shared" si="448"/>
        <v>90.284400000000005</v>
      </c>
      <c r="G14394">
        <f t="shared" si="449"/>
        <v>2166.8256000000001</v>
      </c>
      <c r="H14394">
        <v>1</v>
      </c>
      <c r="I14394" s="17">
        <v>45195</v>
      </c>
      <c r="J14394" s="17">
        <v>45201</v>
      </c>
      <c r="K14394" t="s">
        <v>15</v>
      </c>
      <c r="L14394" t="s">
        <v>22</v>
      </c>
      <c r="M14394">
        <v>208.14</v>
      </c>
      <c r="N14394" t="s">
        <v>48</v>
      </c>
    </row>
    <row r="14395" spans="1:14" ht="14.25" customHeight="1" x14ac:dyDescent="0.3">
      <c r="A14395" t="s">
        <v>1912</v>
      </c>
      <c r="B14395" t="s">
        <v>25</v>
      </c>
      <c r="C14395" t="s">
        <v>36</v>
      </c>
      <c r="D14395">
        <v>2258.2199999999998</v>
      </c>
      <c r="E14395">
        <v>0.2</v>
      </c>
      <c r="F14395">
        <f t="shared" si="448"/>
        <v>451.64400000000001</v>
      </c>
      <c r="G14395">
        <f t="shared" si="449"/>
        <v>1806.5759999999998</v>
      </c>
      <c r="H14395">
        <v>1</v>
      </c>
      <c r="I14395" s="17">
        <v>45372</v>
      </c>
      <c r="J14395" s="17">
        <v>45374</v>
      </c>
      <c r="K14395" t="s">
        <v>31</v>
      </c>
      <c r="L14395" t="s">
        <v>27</v>
      </c>
      <c r="M14395">
        <v>345.1</v>
      </c>
      <c r="N14395" t="s">
        <v>39</v>
      </c>
    </row>
    <row r="14396" spans="1:14" ht="14.25" customHeight="1" x14ac:dyDescent="0.3">
      <c r="A14396" t="s">
        <v>10562</v>
      </c>
      <c r="B14396" t="s">
        <v>19</v>
      </c>
      <c r="C14396" t="s">
        <v>26</v>
      </c>
      <c r="D14396">
        <v>2270.48</v>
      </c>
      <c r="E14396">
        <v>0.3</v>
      </c>
      <c r="F14396">
        <f t="shared" si="448"/>
        <v>681.14400000000001</v>
      </c>
      <c r="G14396">
        <f t="shared" si="449"/>
        <v>1589.336</v>
      </c>
      <c r="H14396">
        <v>1</v>
      </c>
      <c r="I14396" s="17">
        <v>45108</v>
      </c>
      <c r="J14396" s="17">
        <v>45113</v>
      </c>
      <c r="K14396" t="s">
        <v>21</v>
      </c>
      <c r="L14396" t="s">
        <v>27</v>
      </c>
      <c r="M14396">
        <v>404.4</v>
      </c>
      <c r="N14396" t="s">
        <v>34</v>
      </c>
    </row>
    <row r="14397" spans="1:14" ht="14.25" customHeight="1" x14ac:dyDescent="0.3">
      <c r="A14397" t="s">
        <v>4681</v>
      </c>
      <c r="B14397" t="s">
        <v>25</v>
      </c>
      <c r="C14397" t="s">
        <v>36</v>
      </c>
      <c r="D14397">
        <v>2277.5300000000002</v>
      </c>
      <c r="E14397">
        <v>0.48</v>
      </c>
      <c r="F14397">
        <f t="shared" si="448"/>
        <v>1093.2144000000001</v>
      </c>
      <c r="G14397">
        <f t="shared" si="449"/>
        <v>1184.3156000000001</v>
      </c>
      <c r="H14397">
        <v>1</v>
      </c>
      <c r="I14397" s="17">
        <v>45093</v>
      </c>
      <c r="J14397" s="17">
        <v>45094</v>
      </c>
      <c r="K14397" t="s">
        <v>15</v>
      </c>
      <c r="L14397" t="s">
        <v>22</v>
      </c>
      <c r="M14397">
        <v>289.99</v>
      </c>
      <c r="N14397" t="s">
        <v>17</v>
      </c>
    </row>
    <row r="14398" spans="1:14" ht="14.25" customHeight="1" x14ac:dyDescent="0.3">
      <c r="A14398" t="s">
        <v>9858</v>
      </c>
      <c r="B14398" t="s">
        <v>25</v>
      </c>
      <c r="C14398" t="s">
        <v>36</v>
      </c>
      <c r="D14398">
        <v>2285.21</v>
      </c>
      <c r="E14398">
        <v>0.5</v>
      </c>
      <c r="F14398">
        <f t="shared" si="448"/>
        <v>1142.605</v>
      </c>
      <c r="G14398">
        <f t="shared" si="449"/>
        <v>1142.605</v>
      </c>
      <c r="H14398">
        <v>1</v>
      </c>
      <c r="I14398" s="17">
        <v>45639</v>
      </c>
      <c r="J14398" s="17">
        <v>45640</v>
      </c>
      <c r="K14398" t="s">
        <v>31</v>
      </c>
      <c r="L14398" t="s">
        <v>16</v>
      </c>
      <c r="M14398">
        <v>548.61</v>
      </c>
      <c r="N14398" t="s">
        <v>39</v>
      </c>
    </row>
    <row r="14399" spans="1:14" ht="14.25" customHeight="1" x14ac:dyDescent="0.3">
      <c r="A14399" t="s">
        <v>14876</v>
      </c>
      <c r="B14399" t="s">
        <v>19</v>
      </c>
      <c r="C14399" t="s">
        <v>26</v>
      </c>
      <c r="D14399">
        <v>2285.59</v>
      </c>
      <c r="E14399">
        <v>0.18</v>
      </c>
      <c r="F14399">
        <f t="shared" si="448"/>
        <v>411.40620000000001</v>
      </c>
      <c r="G14399">
        <f t="shared" si="449"/>
        <v>1874.1838000000002</v>
      </c>
      <c r="H14399">
        <v>1</v>
      </c>
      <c r="I14399" s="17">
        <v>45014</v>
      </c>
      <c r="J14399" s="17">
        <v>45020</v>
      </c>
      <c r="K14399" t="s">
        <v>15</v>
      </c>
      <c r="L14399" t="s">
        <v>22</v>
      </c>
      <c r="M14399">
        <v>647.62</v>
      </c>
      <c r="N14399" t="s">
        <v>48</v>
      </c>
    </row>
    <row r="14400" spans="1:14" ht="14.25" customHeight="1" x14ac:dyDescent="0.3">
      <c r="A14400" t="s">
        <v>9091</v>
      </c>
      <c r="B14400" t="s">
        <v>13</v>
      </c>
      <c r="C14400" t="s">
        <v>33</v>
      </c>
      <c r="D14400">
        <v>2291.88</v>
      </c>
      <c r="E14400">
        <v>0.38</v>
      </c>
      <c r="F14400">
        <f t="shared" si="448"/>
        <v>870.9144</v>
      </c>
      <c r="G14400">
        <f t="shared" si="449"/>
        <v>1420.9656</v>
      </c>
      <c r="H14400">
        <v>1</v>
      </c>
      <c r="I14400" s="17">
        <v>45108</v>
      </c>
      <c r="J14400" s="17">
        <v>45113</v>
      </c>
      <c r="K14400" t="s">
        <v>15</v>
      </c>
      <c r="L14400" t="s">
        <v>16</v>
      </c>
      <c r="M14400">
        <v>356.16</v>
      </c>
      <c r="N14400" t="s">
        <v>39</v>
      </c>
    </row>
    <row r="14401" spans="1:14" ht="14.25" customHeight="1" x14ac:dyDescent="0.3">
      <c r="A14401" t="s">
        <v>9454</v>
      </c>
      <c r="B14401" t="s">
        <v>13</v>
      </c>
      <c r="C14401" t="s">
        <v>33</v>
      </c>
      <c r="D14401">
        <v>2300.62</v>
      </c>
      <c r="E14401">
        <v>0.22</v>
      </c>
      <c r="F14401">
        <f t="shared" si="448"/>
        <v>506.13639999999998</v>
      </c>
      <c r="G14401">
        <f t="shared" si="449"/>
        <v>1794.4836</v>
      </c>
      <c r="H14401">
        <v>1</v>
      </c>
      <c r="I14401" s="17">
        <v>45442</v>
      </c>
      <c r="J14401" s="17">
        <v>45445</v>
      </c>
      <c r="K14401" t="s">
        <v>31</v>
      </c>
      <c r="L14401" t="s">
        <v>22</v>
      </c>
      <c r="M14401">
        <v>294.17</v>
      </c>
      <c r="N14401" t="s">
        <v>23</v>
      </c>
    </row>
    <row r="14402" spans="1:14" ht="14.25" customHeight="1" x14ac:dyDescent="0.3">
      <c r="A14402" t="s">
        <v>5770</v>
      </c>
      <c r="B14402" t="s">
        <v>25</v>
      </c>
      <c r="C14402" t="s">
        <v>26</v>
      </c>
      <c r="D14402">
        <v>2303.0100000000002</v>
      </c>
      <c r="E14402">
        <v>0.31</v>
      </c>
      <c r="F14402">
        <f t="shared" ref="F14402:F14465" si="450">D14402*E14402</f>
        <v>713.93310000000008</v>
      </c>
      <c r="G14402">
        <f t="shared" ref="G14402:G14465" si="451">D14402-F14402</f>
        <v>1589.0769</v>
      </c>
      <c r="H14402">
        <v>1</v>
      </c>
      <c r="I14402" s="17">
        <v>45483</v>
      </c>
      <c r="J14402" s="17">
        <v>45489</v>
      </c>
      <c r="K14402" t="s">
        <v>21</v>
      </c>
      <c r="L14402" t="s">
        <v>16</v>
      </c>
      <c r="M14402">
        <v>144.54</v>
      </c>
      <c r="N14402" t="s">
        <v>23</v>
      </c>
    </row>
    <row r="14403" spans="1:14" ht="14.25" customHeight="1" x14ac:dyDescent="0.3">
      <c r="A14403" t="s">
        <v>4449</v>
      </c>
      <c r="B14403" t="s">
        <v>13</v>
      </c>
      <c r="C14403" t="s">
        <v>36</v>
      </c>
      <c r="D14403">
        <v>2304.46</v>
      </c>
      <c r="E14403">
        <v>0.1</v>
      </c>
      <c r="F14403">
        <f t="shared" si="450"/>
        <v>230.44600000000003</v>
      </c>
      <c r="G14403">
        <f t="shared" si="451"/>
        <v>2074.0140000000001</v>
      </c>
      <c r="H14403">
        <v>1</v>
      </c>
      <c r="I14403" s="17">
        <v>45262</v>
      </c>
      <c r="J14403" s="17">
        <v>45267</v>
      </c>
      <c r="K14403" t="s">
        <v>31</v>
      </c>
      <c r="L14403" t="s">
        <v>22</v>
      </c>
      <c r="M14403">
        <v>163.31</v>
      </c>
      <c r="N14403" t="s">
        <v>39</v>
      </c>
    </row>
    <row r="14404" spans="1:14" ht="14.25" customHeight="1" x14ac:dyDescent="0.3">
      <c r="A14404" t="s">
        <v>14046</v>
      </c>
      <c r="B14404" t="s">
        <v>13</v>
      </c>
      <c r="C14404" t="s">
        <v>33</v>
      </c>
      <c r="D14404">
        <v>2305.23</v>
      </c>
      <c r="E14404">
        <v>0.2</v>
      </c>
      <c r="F14404">
        <f t="shared" si="450"/>
        <v>461.04600000000005</v>
      </c>
      <c r="G14404">
        <f t="shared" si="451"/>
        <v>1844.184</v>
      </c>
      <c r="H14404">
        <v>1</v>
      </c>
      <c r="I14404" s="17">
        <v>45548</v>
      </c>
      <c r="J14404" s="17">
        <v>45553</v>
      </c>
      <c r="K14404" t="s">
        <v>31</v>
      </c>
      <c r="L14404" t="s">
        <v>16</v>
      </c>
      <c r="M14404">
        <v>320.16000000000003</v>
      </c>
      <c r="N14404" t="s">
        <v>48</v>
      </c>
    </row>
    <row r="14405" spans="1:14" ht="14.25" customHeight="1" x14ac:dyDescent="0.3">
      <c r="A14405" t="s">
        <v>12353</v>
      </c>
      <c r="B14405" t="s">
        <v>19</v>
      </c>
      <c r="C14405" t="s">
        <v>26</v>
      </c>
      <c r="D14405">
        <v>2308.2800000000002</v>
      </c>
      <c r="E14405">
        <v>0.28000000000000003</v>
      </c>
      <c r="F14405">
        <f t="shared" si="450"/>
        <v>646.31840000000011</v>
      </c>
      <c r="G14405">
        <f t="shared" si="451"/>
        <v>1661.9616000000001</v>
      </c>
      <c r="H14405">
        <v>1</v>
      </c>
      <c r="I14405" s="17">
        <v>45327</v>
      </c>
      <c r="J14405" s="17">
        <v>45334</v>
      </c>
      <c r="K14405" t="s">
        <v>21</v>
      </c>
      <c r="L14405" t="s">
        <v>22</v>
      </c>
      <c r="M14405">
        <v>305.88</v>
      </c>
      <c r="N14405" t="s">
        <v>48</v>
      </c>
    </row>
    <row r="14406" spans="1:14" ht="14.25" customHeight="1" x14ac:dyDescent="0.3">
      <c r="A14406" t="s">
        <v>15073</v>
      </c>
      <c r="B14406" t="s">
        <v>13</v>
      </c>
      <c r="C14406" t="s">
        <v>36</v>
      </c>
      <c r="D14406">
        <v>2313.3000000000002</v>
      </c>
      <c r="E14406">
        <v>0.35</v>
      </c>
      <c r="F14406">
        <f t="shared" si="450"/>
        <v>809.65499999999997</v>
      </c>
      <c r="G14406">
        <f t="shared" si="451"/>
        <v>1503.6450000000002</v>
      </c>
      <c r="H14406">
        <v>1</v>
      </c>
      <c r="I14406" s="17">
        <v>45100</v>
      </c>
      <c r="J14406" s="17">
        <v>45103</v>
      </c>
      <c r="K14406" t="s">
        <v>21</v>
      </c>
      <c r="L14406" t="s">
        <v>27</v>
      </c>
      <c r="M14406">
        <v>673.06</v>
      </c>
      <c r="N14406" t="s">
        <v>48</v>
      </c>
    </row>
    <row r="14407" spans="1:14" ht="14.25" customHeight="1" x14ac:dyDescent="0.3">
      <c r="A14407" t="s">
        <v>2801</v>
      </c>
      <c r="B14407" t="s">
        <v>25</v>
      </c>
      <c r="C14407" t="s">
        <v>20</v>
      </c>
      <c r="D14407">
        <v>2313.67</v>
      </c>
      <c r="E14407">
        <v>0.12</v>
      </c>
      <c r="F14407">
        <f t="shared" si="450"/>
        <v>277.6404</v>
      </c>
      <c r="G14407">
        <f t="shared" si="451"/>
        <v>2036.0296000000001</v>
      </c>
      <c r="H14407">
        <v>1</v>
      </c>
      <c r="I14407" s="17">
        <v>45469</v>
      </c>
      <c r="J14407" s="17">
        <v>45472</v>
      </c>
      <c r="K14407" t="s">
        <v>15</v>
      </c>
      <c r="L14407" t="s">
        <v>16</v>
      </c>
      <c r="M14407">
        <v>481.71</v>
      </c>
      <c r="N14407" t="s">
        <v>39</v>
      </c>
    </row>
    <row r="14408" spans="1:14" ht="14.25" customHeight="1" x14ac:dyDescent="0.3">
      <c r="A14408" t="s">
        <v>497</v>
      </c>
      <c r="B14408" t="s">
        <v>19</v>
      </c>
      <c r="C14408" t="s">
        <v>20</v>
      </c>
      <c r="D14408">
        <v>2317.29</v>
      </c>
      <c r="E14408">
        <v>0.2</v>
      </c>
      <c r="F14408">
        <f t="shared" si="450"/>
        <v>463.45800000000003</v>
      </c>
      <c r="G14408">
        <f t="shared" si="451"/>
        <v>1853.8319999999999</v>
      </c>
      <c r="H14408">
        <v>1</v>
      </c>
      <c r="I14408" s="17">
        <v>45653</v>
      </c>
      <c r="J14408" s="17">
        <v>45657</v>
      </c>
      <c r="K14408" t="s">
        <v>15</v>
      </c>
      <c r="L14408" t="s">
        <v>27</v>
      </c>
      <c r="M14408">
        <v>551.62</v>
      </c>
      <c r="N14408" t="s">
        <v>48</v>
      </c>
    </row>
    <row r="14409" spans="1:14" ht="14.25" customHeight="1" x14ac:dyDescent="0.3">
      <c r="A14409" t="s">
        <v>1343</v>
      </c>
      <c r="B14409" t="s">
        <v>13</v>
      </c>
      <c r="C14409" t="s">
        <v>26</v>
      </c>
      <c r="D14409">
        <v>2319.73</v>
      </c>
      <c r="E14409">
        <v>0.03</v>
      </c>
      <c r="F14409">
        <f t="shared" si="450"/>
        <v>69.591899999999995</v>
      </c>
      <c r="G14409">
        <f t="shared" si="451"/>
        <v>2250.1381000000001</v>
      </c>
      <c r="H14409">
        <v>1</v>
      </c>
      <c r="I14409" s="17">
        <v>45531</v>
      </c>
      <c r="J14409" s="17">
        <v>45532</v>
      </c>
      <c r="K14409" t="s">
        <v>21</v>
      </c>
      <c r="L14409" t="s">
        <v>27</v>
      </c>
      <c r="M14409">
        <v>408.8</v>
      </c>
      <c r="N14409" t="s">
        <v>39</v>
      </c>
    </row>
    <row r="14410" spans="1:14" ht="14.25" customHeight="1" x14ac:dyDescent="0.3">
      <c r="A14410" t="s">
        <v>14559</v>
      </c>
      <c r="B14410" t="s">
        <v>25</v>
      </c>
      <c r="C14410" t="s">
        <v>33</v>
      </c>
      <c r="D14410">
        <v>2324.2800000000002</v>
      </c>
      <c r="E14410">
        <v>0.19</v>
      </c>
      <c r="F14410">
        <f t="shared" si="450"/>
        <v>441.61320000000006</v>
      </c>
      <c r="G14410">
        <f t="shared" si="451"/>
        <v>1882.6668000000002</v>
      </c>
      <c r="H14410">
        <v>1</v>
      </c>
      <c r="I14410" s="17">
        <v>45337</v>
      </c>
      <c r="J14410" s="17">
        <v>45341</v>
      </c>
      <c r="K14410" t="s">
        <v>15</v>
      </c>
      <c r="L14410" t="s">
        <v>27</v>
      </c>
      <c r="M14410">
        <v>500.71</v>
      </c>
      <c r="N14410" t="s">
        <v>48</v>
      </c>
    </row>
    <row r="14411" spans="1:14" ht="14.25" customHeight="1" x14ac:dyDescent="0.3">
      <c r="A14411" t="s">
        <v>4425</v>
      </c>
      <c r="B14411" t="s">
        <v>41</v>
      </c>
      <c r="C14411" t="s">
        <v>33</v>
      </c>
      <c r="D14411">
        <v>2327.0100000000002</v>
      </c>
      <c r="E14411">
        <v>0.06</v>
      </c>
      <c r="F14411">
        <f t="shared" si="450"/>
        <v>139.6206</v>
      </c>
      <c r="G14411">
        <f t="shared" si="451"/>
        <v>2187.3894</v>
      </c>
      <c r="H14411">
        <v>1</v>
      </c>
      <c r="I14411" s="17">
        <v>45031</v>
      </c>
      <c r="J14411" s="17">
        <v>45034</v>
      </c>
      <c r="K14411" t="s">
        <v>15</v>
      </c>
      <c r="L14411" t="s">
        <v>16</v>
      </c>
      <c r="M14411">
        <v>593.33000000000004</v>
      </c>
      <c r="N14411" t="s">
        <v>23</v>
      </c>
    </row>
    <row r="14412" spans="1:14" ht="14.25" customHeight="1" x14ac:dyDescent="0.3">
      <c r="A14412" t="s">
        <v>14963</v>
      </c>
      <c r="B14412" t="s">
        <v>25</v>
      </c>
      <c r="C14412" t="s">
        <v>36</v>
      </c>
      <c r="D14412">
        <v>2328.59</v>
      </c>
      <c r="E14412">
        <v>0.09</v>
      </c>
      <c r="F14412">
        <f t="shared" si="450"/>
        <v>209.57310000000001</v>
      </c>
      <c r="G14412">
        <f t="shared" si="451"/>
        <v>2119.0169000000001</v>
      </c>
      <c r="H14412">
        <v>1</v>
      </c>
      <c r="I14412" s="17">
        <v>45461</v>
      </c>
      <c r="J14412" s="17">
        <v>45465</v>
      </c>
      <c r="K14412" t="s">
        <v>31</v>
      </c>
      <c r="L14412" t="s">
        <v>27</v>
      </c>
      <c r="M14412">
        <v>531.89</v>
      </c>
      <c r="N14412" t="s">
        <v>48</v>
      </c>
    </row>
    <row r="14413" spans="1:14" ht="14.25" customHeight="1" x14ac:dyDescent="0.3">
      <c r="A14413" t="s">
        <v>3869</v>
      </c>
      <c r="B14413" t="s">
        <v>25</v>
      </c>
      <c r="C14413" t="s">
        <v>33</v>
      </c>
      <c r="D14413">
        <v>2331.5</v>
      </c>
      <c r="E14413">
        <v>0.04</v>
      </c>
      <c r="F14413">
        <f t="shared" si="450"/>
        <v>93.26</v>
      </c>
      <c r="G14413">
        <f t="shared" si="451"/>
        <v>2238.2399999999998</v>
      </c>
      <c r="H14413">
        <v>1</v>
      </c>
      <c r="I14413" s="17">
        <v>44965</v>
      </c>
      <c r="J14413" s="17">
        <v>44969</v>
      </c>
      <c r="K14413" t="s">
        <v>21</v>
      </c>
      <c r="L14413" t="s">
        <v>27</v>
      </c>
      <c r="M14413">
        <v>450.52</v>
      </c>
      <c r="N14413" t="s">
        <v>17</v>
      </c>
    </row>
    <row r="14414" spans="1:14" ht="14.25" customHeight="1" x14ac:dyDescent="0.3">
      <c r="A14414" t="s">
        <v>10166</v>
      </c>
      <c r="B14414" t="s">
        <v>41</v>
      </c>
      <c r="C14414" t="s">
        <v>36</v>
      </c>
      <c r="D14414">
        <v>2335.6799999999998</v>
      </c>
      <c r="E14414">
        <v>0.22</v>
      </c>
      <c r="F14414">
        <f t="shared" si="450"/>
        <v>513.84960000000001</v>
      </c>
      <c r="G14414">
        <f t="shared" si="451"/>
        <v>1821.8303999999998</v>
      </c>
      <c r="H14414">
        <v>1</v>
      </c>
      <c r="I14414" s="17">
        <v>45598</v>
      </c>
      <c r="J14414" s="17">
        <v>45601</v>
      </c>
      <c r="K14414" t="s">
        <v>31</v>
      </c>
      <c r="L14414" t="s">
        <v>16</v>
      </c>
      <c r="M14414">
        <v>548.05999999999995</v>
      </c>
      <c r="N14414" t="s">
        <v>23</v>
      </c>
    </row>
    <row r="14415" spans="1:14" ht="14.25" customHeight="1" x14ac:dyDescent="0.3">
      <c r="A14415" t="s">
        <v>11884</v>
      </c>
      <c r="B14415" t="s">
        <v>19</v>
      </c>
      <c r="C14415" t="s">
        <v>20</v>
      </c>
      <c r="D14415">
        <v>2336.61</v>
      </c>
      <c r="E14415">
        <v>0.39</v>
      </c>
      <c r="F14415">
        <f t="shared" si="450"/>
        <v>911.27790000000005</v>
      </c>
      <c r="G14415">
        <f t="shared" si="451"/>
        <v>1425.3321000000001</v>
      </c>
      <c r="H14415">
        <v>1</v>
      </c>
      <c r="I14415" s="17">
        <v>45264</v>
      </c>
      <c r="J14415" s="17">
        <v>45266</v>
      </c>
      <c r="K14415" t="s">
        <v>31</v>
      </c>
      <c r="L14415" t="s">
        <v>22</v>
      </c>
      <c r="M14415">
        <v>628.79</v>
      </c>
      <c r="N14415" t="s">
        <v>48</v>
      </c>
    </row>
    <row r="14416" spans="1:14" ht="14.25" customHeight="1" x14ac:dyDescent="0.3">
      <c r="A14416" t="s">
        <v>14519</v>
      </c>
      <c r="B14416" t="s">
        <v>41</v>
      </c>
      <c r="C14416" t="s">
        <v>36</v>
      </c>
      <c r="D14416">
        <v>2336.87</v>
      </c>
      <c r="E14416">
        <v>0.12</v>
      </c>
      <c r="F14416">
        <f t="shared" si="450"/>
        <v>280.42439999999999</v>
      </c>
      <c r="G14416">
        <f t="shared" si="451"/>
        <v>2056.4456</v>
      </c>
      <c r="H14416">
        <v>1</v>
      </c>
      <c r="I14416" s="17">
        <v>45000</v>
      </c>
      <c r="J14416" s="17">
        <v>45003</v>
      </c>
      <c r="K14416" t="s">
        <v>15</v>
      </c>
      <c r="L14416" t="s">
        <v>16</v>
      </c>
      <c r="M14416">
        <v>648.94000000000005</v>
      </c>
      <c r="N14416" t="s">
        <v>17</v>
      </c>
    </row>
    <row r="14417" spans="1:14" ht="14.25" customHeight="1" x14ac:dyDescent="0.3">
      <c r="A14417" t="s">
        <v>8207</v>
      </c>
      <c r="B14417" t="s">
        <v>41</v>
      </c>
      <c r="C14417" t="s">
        <v>26</v>
      </c>
      <c r="D14417">
        <v>2338.75</v>
      </c>
      <c r="E14417">
        <v>0.1</v>
      </c>
      <c r="F14417">
        <f t="shared" si="450"/>
        <v>233.875</v>
      </c>
      <c r="G14417">
        <f t="shared" si="451"/>
        <v>2104.875</v>
      </c>
      <c r="H14417">
        <v>1</v>
      </c>
      <c r="I14417" s="17">
        <v>45178</v>
      </c>
      <c r="J14417" s="17">
        <v>45179</v>
      </c>
      <c r="K14417" t="s">
        <v>15</v>
      </c>
      <c r="L14417" t="s">
        <v>22</v>
      </c>
      <c r="M14417">
        <v>568.85</v>
      </c>
      <c r="N14417" t="s">
        <v>39</v>
      </c>
    </row>
    <row r="14418" spans="1:14" ht="14.25" customHeight="1" x14ac:dyDescent="0.3">
      <c r="A14418" t="s">
        <v>10612</v>
      </c>
      <c r="B14418" t="s">
        <v>25</v>
      </c>
      <c r="C14418" t="s">
        <v>33</v>
      </c>
      <c r="D14418">
        <v>2343.9</v>
      </c>
      <c r="E14418">
        <v>0.16</v>
      </c>
      <c r="F14418">
        <f t="shared" si="450"/>
        <v>375.024</v>
      </c>
      <c r="G14418">
        <f t="shared" si="451"/>
        <v>1968.8760000000002</v>
      </c>
      <c r="H14418">
        <v>1</v>
      </c>
      <c r="I14418" s="17">
        <v>45637</v>
      </c>
      <c r="J14418" s="17">
        <v>45639</v>
      </c>
      <c r="K14418" t="s">
        <v>31</v>
      </c>
      <c r="L14418" t="s">
        <v>22</v>
      </c>
      <c r="M14418">
        <v>687.85</v>
      </c>
      <c r="N14418" t="s">
        <v>23</v>
      </c>
    </row>
    <row r="14419" spans="1:14" ht="14.25" customHeight="1" x14ac:dyDescent="0.3">
      <c r="A14419" t="s">
        <v>5989</v>
      </c>
      <c r="B14419" t="s">
        <v>41</v>
      </c>
      <c r="C14419" t="s">
        <v>20</v>
      </c>
      <c r="D14419">
        <v>2346.86</v>
      </c>
      <c r="E14419">
        <v>0.05</v>
      </c>
      <c r="F14419">
        <f t="shared" si="450"/>
        <v>117.34300000000002</v>
      </c>
      <c r="G14419">
        <f t="shared" si="451"/>
        <v>2229.5170000000003</v>
      </c>
      <c r="H14419">
        <v>1</v>
      </c>
      <c r="I14419" s="17">
        <v>45400</v>
      </c>
      <c r="J14419" s="17">
        <v>45401</v>
      </c>
      <c r="K14419" t="s">
        <v>31</v>
      </c>
      <c r="L14419" t="s">
        <v>27</v>
      </c>
      <c r="M14419">
        <v>327.58999999999997</v>
      </c>
      <c r="N14419" t="s">
        <v>48</v>
      </c>
    </row>
    <row r="14420" spans="1:14" ht="14.25" customHeight="1" x14ac:dyDescent="0.3">
      <c r="A14420" t="s">
        <v>3572</v>
      </c>
      <c r="B14420" t="s">
        <v>25</v>
      </c>
      <c r="C14420" t="s">
        <v>14</v>
      </c>
      <c r="D14420">
        <v>2348.37</v>
      </c>
      <c r="E14420">
        <v>0.33</v>
      </c>
      <c r="F14420">
        <f t="shared" si="450"/>
        <v>774.96209999999996</v>
      </c>
      <c r="G14420">
        <f t="shared" si="451"/>
        <v>1573.4078999999999</v>
      </c>
      <c r="H14420">
        <v>1</v>
      </c>
      <c r="I14420" s="17">
        <v>45600</v>
      </c>
      <c r="J14420" s="17">
        <v>45601</v>
      </c>
      <c r="K14420" t="s">
        <v>21</v>
      </c>
      <c r="L14420" t="s">
        <v>27</v>
      </c>
      <c r="M14420">
        <v>222.04</v>
      </c>
      <c r="N14420" t="s">
        <v>28</v>
      </c>
    </row>
    <row r="14421" spans="1:14" ht="14.25" customHeight="1" x14ac:dyDescent="0.3">
      <c r="A14421" t="s">
        <v>2778</v>
      </c>
      <c r="B14421" t="s">
        <v>41</v>
      </c>
      <c r="C14421" t="s">
        <v>36</v>
      </c>
      <c r="D14421">
        <v>2349.02</v>
      </c>
      <c r="E14421">
        <v>0.34</v>
      </c>
      <c r="F14421">
        <f t="shared" si="450"/>
        <v>798.66680000000008</v>
      </c>
      <c r="G14421">
        <f t="shared" si="451"/>
        <v>1550.3532</v>
      </c>
      <c r="H14421">
        <v>1</v>
      </c>
      <c r="I14421" s="17">
        <v>45614</v>
      </c>
      <c r="J14421" s="17">
        <v>45618</v>
      </c>
      <c r="K14421" t="s">
        <v>15</v>
      </c>
      <c r="L14421" t="s">
        <v>27</v>
      </c>
      <c r="M14421">
        <v>675.35</v>
      </c>
      <c r="N14421" t="s">
        <v>39</v>
      </c>
    </row>
    <row r="14422" spans="1:14" ht="14.25" customHeight="1" x14ac:dyDescent="0.3">
      <c r="A14422" t="s">
        <v>9916</v>
      </c>
      <c r="B14422" t="s">
        <v>25</v>
      </c>
      <c r="C14422" t="s">
        <v>33</v>
      </c>
      <c r="D14422">
        <v>2350.0700000000002</v>
      </c>
      <c r="E14422">
        <v>0.1</v>
      </c>
      <c r="F14422">
        <f t="shared" si="450"/>
        <v>235.00700000000003</v>
      </c>
      <c r="G14422">
        <f t="shared" si="451"/>
        <v>2115.0630000000001</v>
      </c>
      <c r="H14422">
        <v>1</v>
      </c>
      <c r="I14422" s="17">
        <v>45597</v>
      </c>
      <c r="J14422" s="17">
        <v>45604</v>
      </c>
      <c r="K14422" t="s">
        <v>31</v>
      </c>
      <c r="L14422" t="s">
        <v>27</v>
      </c>
      <c r="M14422">
        <v>143.88</v>
      </c>
      <c r="N14422" t="s">
        <v>28</v>
      </c>
    </row>
    <row r="14423" spans="1:14" ht="14.25" customHeight="1" x14ac:dyDescent="0.3">
      <c r="A14423" t="s">
        <v>3179</v>
      </c>
      <c r="B14423" t="s">
        <v>41</v>
      </c>
      <c r="C14423" t="s">
        <v>36</v>
      </c>
      <c r="D14423">
        <v>2352.48</v>
      </c>
      <c r="E14423">
        <v>0.19</v>
      </c>
      <c r="F14423">
        <f t="shared" si="450"/>
        <v>446.97120000000001</v>
      </c>
      <c r="G14423">
        <f t="shared" si="451"/>
        <v>1905.5088000000001</v>
      </c>
      <c r="H14423">
        <v>1</v>
      </c>
      <c r="I14423" s="17">
        <v>45632</v>
      </c>
      <c r="J14423" s="17">
        <v>45638</v>
      </c>
      <c r="K14423" t="s">
        <v>21</v>
      </c>
      <c r="L14423" t="s">
        <v>22</v>
      </c>
      <c r="M14423">
        <v>527.37</v>
      </c>
      <c r="N14423" t="s">
        <v>17</v>
      </c>
    </row>
    <row r="14424" spans="1:14" ht="14.25" customHeight="1" x14ac:dyDescent="0.3">
      <c r="A14424" t="s">
        <v>2102</v>
      </c>
      <c r="B14424" t="s">
        <v>13</v>
      </c>
      <c r="C14424" t="s">
        <v>33</v>
      </c>
      <c r="D14424">
        <v>2352.58</v>
      </c>
      <c r="E14424">
        <v>0.01</v>
      </c>
      <c r="F14424">
        <f t="shared" si="450"/>
        <v>23.5258</v>
      </c>
      <c r="G14424">
        <f t="shared" si="451"/>
        <v>2329.0542</v>
      </c>
      <c r="H14424">
        <v>1</v>
      </c>
      <c r="I14424" s="17">
        <v>45141</v>
      </c>
      <c r="J14424" s="17">
        <v>45146</v>
      </c>
      <c r="K14424" t="s">
        <v>31</v>
      </c>
      <c r="L14424" t="s">
        <v>27</v>
      </c>
      <c r="M14424">
        <v>323.68</v>
      </c>
      <c r="N14424" t="s">
        <v>34</v>
      </c>
    </row>
    <row r="14425" spans="1:14" ht="14.25" customHeight="1" x14ac:dyDescent="0.3">
      <c r="A14425" t="s">
        <v>9473</v>
      </c>
      <c r="B14425" t="s">
        <v>19</v>
      </c>
      <c r="C14425" t="s">
        <v>33</v>
      </c>
      <c r="D14425">
        <v>2352.58</v>
      </c>
      <c r="E14425">
        <v>0.36</v>
      </c>
      <c r="F14425">
        <f t="shared" si="450"/>
        <v>846.92879999999991</v>
      </c>
      <c r="G14425">
        <f t="shared" si="451"/>
        <v>1505.6512</v>
      </c>
      <c r="H14425">
        <v>1</v>
      </c>
      <c r="I14425" s="17">
        <v>45353</v>
      </c>
      <c r="J14425" s="17">
        <v>45358</v>
      </c>
      <c r="K14425" t="s">
        <v>15</v>
      </c>
      <c r="L14425" t="s">
        <v>22</v>
      </c>
      <c r="M14425">
        <v>669.22</v>
      </c>
      <c r="N14425" t="s">
        <v>48</v>
      </c>
    </row>
    <row r="14426" spans="1:14" ht="14.25" customHeight="1" x14ac:dyDescent="0.3">
      <c r="A14426" t="s">
        <v>578</v>
      </c>
      <c r="B14426" t="s">
        <v>19</v>
      </c>
      <c r="C14426" t="s">
        <v>33</v>
      </c>
      <c r="D14426">
        <v>2352.9299999999998</v>
      </c>
      <c r="E14426">
        <v>0.1</v>
      </c>
      <c r="F14426">
        <f t="shared" si="450"/>
        <v>235.29300000000001</v>
      </c>
      <c r="G14426">
        <f t="shared" si="451"/>
        <v>2117.6369999999997</v>
      </c>
      <c r="H14426">
        <v>1</v>
      </c>
      <c r="I14426" s="17">
        <v>45640</v>
      </c>
      <c r="J14426" s="17">
        <v>45645</v>
      </c>
      <c r="K14426" t="s">
        <v>15</v>
      </c>
      <c r="L14426" t="s">
        <v>22</v>
      </c>
      <c r="M14426">
        <v>119.01</v>
      </c>
      <c r="N14426" t="s">
        <v>48</v>
      </c>
    </row>
    <row r="14427" spans="1:14" ht="14.25" customHeight="1" x14ac:dyDescent="0.3">
      <c r="A14427" t="s">
        <v>10855</v>
      </c>
      <c r="B14427" t="s">
        <v>13</v>
      </c>
      <c r="C14427" t="s">
        <v>20</v>
      </c>
      <c r="D14427">
        <v>2359.8000000000002</v>
      </c>
      <c r="E14427">
        <v>0.03</v>
      </c>
      <c r="F14427">
        <f t="shared" si="450"/>
        <v>70.793999999999997</v>
      </c>
      <c r="G14427">
        <f t="shared" si="451"/>
        <v>2289.0060000000003</v>
      </c>
      <c r="H14427">
        <v>1</v>
      </c>
      <c r="I14427" s="17">
        <v>45530</v>
      </c>
      <c r="J14427" s="17">
        <v>45531</v>
      </c>
      <c r="K14427" t="s">
        <v>21</v>
      </c>
      <c r="L14427" t="s">
        <v>22</v>
      </c>
      <c r="M14427">
        <v>519.72</v>
      </c>
      <c r="N14427" t="s">
        <v>23</v>
      </c>
    </row>
    <row r="14428" spans="1:14" ht="14.25" customHeight="1" x14ac:dyDescent="0.3">
      <c r="A14428" t="s">
        <v>10574</v>
      </c>
      <c r="B14428" t="s">
        <v>41</v>
      </c>
      <c r="C14428" t="s">
        <v>14</v>
      </c>
      <c r="D14428">
        <v>2364.19</v>
      </c>
      <c r="E14428">
        <v>0.01</v>
      </c>
      <c r="F14428">
        <f t="shared" si="450"/>
        <v>23.6419</v>
      </c>
      <c r="G14428">
        <f t="shared" si="451"/>
        <v>2340.5481</v>
      </c>
      <c r="H14428">
        <v>1</v>
      </c>
      <c r="I14428" s="17">
        <v>45005</v>
      </c>
      <c r="J14428" s="17">
        <v>45007</v>
      </c>
      <c r="K14428" t="s">
        <v>15</v>
      </c>
      <c r="L14428" t="s">
        <v>22</v>
      </c>
      <c r="M14428">
        <v>407.65</v>
      </c>
      <c r="N14428" t="s">
        <v>48</v>
      </c>
    </row>
    <row r="14429" spans="1:14" ht="14.25" customHeight="1" x14ac:dyDescent="0.3">
      <c r="A14429" t="s">
        <v>7299</v>
      </c>
      <c r="B14429" t="s">
        <v>13</v>
      </c>
      <c r="C14429" t="s">
        <v>33</v>
      </c>
      <c r="D14429">
        <v>2372.9299999999998</v>
      </c>
      <c r="E14429">
        <v>0.19</v>
      </c>
      <c r="F14429">
        <f t="shared" si="450"/>
        <v>450.85669999999999</v>
      </c>
      <c r="G14429">
        <f t="shared" si="451"/>
        <v>1922.0732999999998</v>
      </c>
      <c r="H14429">
        <v>1</v>
      </c>
      <c r="I14429" s="17">
        <v>45205</v>
      </c>
      <c r="J14429" s="17">
        <v>45206</v>
      </c>
      <c r="K14429" t="s">
        <v>21</v>
      </c>
      <c r="L14429" t="s">
        <v>22</v>
      </c>
      <c r="M14429">
        <v>163.84</v>
      </c>
      <c r="N14429" t="s">
        <v>48</v>
      </c>
    </row>
    <row r="14430" spans="1:14" ht="14.25" customHeight="1" x14ac:dyDescent="0.3">
      <c r="A14430" t="s">
        <v>1247</v>
      </c>
      <c r="B14430" t="s">
        <v>41</v>
      </c>
      <c r="C14430" t="s">
        <v>33</v>
      </c>
      <c r="D14430">
        <v>2374.89</v>
      </c>
      <c r="E14430">
        <v>0.02</v>
      </c>
      <c r="F14430">
        <f t="shared" si="450"/>
        <v>47.497799999999998</v>
      </c>
      <c r="G14430">
        <f t="shared" si="451"/>
        <v>2327.3921999999998</v>
      </c>
      <c r="H14430">
        <v>1</v>
      </c>
      <c r="I14430" s="17">
        <v>44978</v>
      </c>
      <c r="J14430" s="17">
        <v>44983</v>
      </c>
      <c r="K14430" t="s">
        <v>21</v>
      </c>
      <c r="L14430" t="s">
        <v>27</v>
      </c>
      <c r="M14430">
        <v>123.04</v>
      </c>
      <c r="N14430" t="s">
        <v>34</v>
      </c>
    </row>
    <row r="14431" spans="1:14" ht="14.25" customHeight="1" x14ac:dyDescent="0.3">
      <c r="A14431" t="s">
        <v>2060</v>
      </c>
      <c r="B14431" t="s">
        <v>19</v>
      </c>
      <c r="C14431" t="s">
        <v>33</v>
      </c>
      <c r="D14431">
        <v>2379.0300000000002</v>
      </c>
      <c r="E14431">
        <v>0.21</v>
      </c>
      <c r="F14431">
        <f t="shared" si="450"/>
        <v>499.59630000000004</v>
      </c>
      <c r="G14431">
        <f t="shared" si="451"/>
        <v>1879.4337</v>
      </c>
      <c r="H14431">
        <v>1</v>
      </c>
      <c r="I14431" s="17">
        <v>45565</v>
      </c>
      <c r="J14431" s="17">
        <v>45567</v>
      </c>
      <c r="K14431" t="s">
        <v>21</v>
      </c>
      <c r="L14431" t="s">
        <v>27</v>
      </c>
      <c r="M14431">
        <v>209.56</v>
      </c>
      <c r="N14431" t="s">
        <v>28</v>
      </c>
    </row>
    <row r="14432" spans="1:14" ht="14.25" customHeight="1" x14ac:dyDescent="0.3">
      <c r="A14432" t="s">
        <v>9035</v>
      </c>
      <c r="B14432" t="s">
        <v>25</v>
      </c>
      <c r="C14432" t="s">
        <v>26</v>
      </c>
      <c r="D14432">
        <v>2379.9699999999998</v>
      </c>
      <c r="E14432">
        <v>0.5</v>
      </c>
      <c r="F14432">
        <f t="shared" si="450"/>
        <v>1189.9849999999999</v>
      </c>
      <c r="G14432">
        <f t="shared" si="451"/>
        <v>1189.9849999999999</v>
      </c>
      <c r="H14432">
        <v>1</v>
      </c>
      <c r="I14432" s="17">
        <v>45530</v>
      </c>
      <c r="J14432" s="17">
        <v>45531</v>
      </c>
      <c r="K14432" t="s">
        <v>15</v>
      </c>
      <c r="L14432" t="s">
        <v>27</v>
      </c>
      <c r="M14432">
        <v>564.95000000000005</v>
      </c>
      <c r="N14432" t="s">
        <v>34</v>
      </c>
    </row>
    <row r="14433" spans="1:14" ht="14.25" customHeight="1" x14ac:dyDescent="0.3">
      <c r="A14433" t="s">
        <v>10325</v>
      </c>
      <c r="B14433" t="s">
        <v>25</v>
      </c>
      <c r="C14433" t="s">
        <v>14</v>
      </c>
      <c r="D14433">
        <v>2385.0300000000002</v>
      </c>
      <c r="E14433">
        <v>0.2</v>
      </c>
      <c r="F14433">
        <f t="shared" si="450"/>
        <v>477.00600000000009</v>
      </c>
      <c r="G14433">
        <f t="shared" si="451"/>
        <v>1908.0240000000001</v>
      </c>
      <c r="H14433">
        <v>1</v>
      </c>
      <c r="I14433" s="17">
        <v>45471</v>
      </c>
      <c r="J14433" s="17">
        <v>45478</v>
      </c>
      <c r="K14433" t="s">
        <v>15</v>
      </c>
      <c r="L14433" t="s">
        <v>22</v>
      </c>
      <c r="M14433">
        <v>546.23</v>
      </c>
      <c r="N14433" t="s">
        <v>17</v>
      </c>
    </row>
    <row r="14434" spans="1:14" ht="14.25" customHeight="1" x14ac:dyDescent="0.3">
      <c r="A14434" t="s">
        <v>4811</v>
      </c>
      <c r="B14434" t="s">
        <v>25</v>
      </c>
      <c r="C14434" t="s">
        <v>14</v>
      </c>
      <c r="D14434">
        <v>2386.37</v>
      </c>
      <c r="E14434">
        <v>0.31</v>
      </c>
      <c r="F14434">
        <f t="shared" si="450"/>
        <v>739.77469999999994</v>
      </c>
      <c r="G14434">
        <f t="shared" si="451"/>
        <v>1646.5953</v>
      </c>
      <c r="H14434">
        <v>1</v>
      </c>
      <c r="I14434" s="17">
        <v>45094</v>
      </c>
      <c r="J14434" s="17">
        <v>45097</v>
      </c>
      <c r="K14434" t="s">
        <v>15</v>
      </c>
      <c r="L14434" t="s">
        <v>27</v>
      </c>
      <c r="M14434">
        <v>572.9</v>
      </c>
      <c r="N14434" t="s">
        <v>39</v>
      </c>
    </row>
    <row r="14435" spans="1:14" ht="14.25" customHeight="1" x14ac:dyDescent="0.3">
      <c r="A14435" t="s">
        <v>1998</v>
      </c>
      <c r="B14435" t="s">
        <v>25</v>
      </c>
      <c r="C14435" t="s">
        <v>36</v>
      </c>
      <c r="D14435">
        <v>2393.13</v>
      </c>
      <c r="E14435">
        <v>0.11</v>
      </c>
      <c r="F14435">
        <f t="shared" si="450"/>
        <v>263.24430000000001</v>
      </c>
      <c r="G14435">
        <f t="shared" si="451"/>
        <v>2129.8857000000003</v>
      </c>
      <c r="H14435">
        <v>1</v>
      </c>
      <c r="I14435" s="17">
        <v>45547</v>
      </c>
      <c r="J14435" s="17">
        <v>45550</v>
      </c>
      <c r="K14435" t="s">
        <v>21</v>
      </c>
      <c r="L14435" t="s">
        <v>27</v>
      </c>
      <c r="M14435">
        <v>661.89</v>
      </c>
      <c r="N14435" t="s">
        <v>39</v>
      </c>
    </row>
    <row r="14436" spans="1:14" ht="14.25" customHeight="1" x14ac:dyDescent="0.3">
      <c r="A14436" t="s">
        <v>2480</v>
      </c>
      <c r="B14436" t="s">
        <v>13</v>
      </c>
      <c r="C14436" t="s">
        <v>36</v>
      </c>
      <c r="D14436">
        <v>2405.19</v>
      </c>
      <c r="E14436">
        <v>0.36</v>
      </c>
      <c r="F14436">
        <f t="shared" si="450"/>
        <v>865.86839999999995</v>
      </c>
      <c r="G14436">
        <f t="shared" si="451"/>
        <v>1539.3216000000002</v>
      </c>
      <c r="H14436">
        <v>1</v>
      </c>
      <c r="I14436" s="17">
        <v>45288</v>
      </c>
      <c r="J14436" s="17">
        <v>45292</v>
      </c>
      <c r="K14436" t="s">
        <v>21</v>
      </c>
      <c r="L14436" t="s">
        <v>16</v>
      </c>
      <c r="M14436">
        <v>671.91</v>
      </c>
      <c r="N14436" t="s">
        <v>23</v>
      </c>
    </row>
    <row r="14437" spans="1:14" ht="14.25" customHeight="1" x14ac:dyDescent="0.3">
      <c r="A14437" t="s">
        <v>3701</v>
      </c>
      <c r="B14437" t="s">
        <v>19</v>
      </c>
      <c r="C14437" t="s">
        <v>36</v>
      </c>
      <c r="D14437">
        <v>2410.19</v>
      </c>
      <c r="E14437">
        <v>0.32</v>
      </c>
      <c r="F14437">
        <f t="shared" si="450"/>
        <v>771.26080000000002</v>
      </c>
      <c r="G14437">
        <f t="shared" si="451"/>
        <v>1638.9292</v>
      </c>
      <c r="H14437">
        <v>1</v>
      </c>
      <c r="I14437" s="17">
        <v>45369</v>
      </c>
      <c r="J14437" s="17">
        <v>45375</v>
      </c>
      <c r="K14437" t="s">
        <v>31</v>
      </c>
      <c r="L14437" t="s">
        <v>16</v>
      </c>
      <c r="M14437">
        <v>120.98</v>
      </c>
      <c r="N14437" t="s">
        <v>48</v>
      </c>
    </row>
    <row r="14438" spans="1:14" ht="14.25" customHeight="1" x14ac:dyDescent="0.3">
      <c r="A14438" t="s">
        <v>8224</v>
      </c>
      <c r="B14438" t="s">
        <v>41</v>
      </c>
      <c r="C14438" t="s">
        <v>26</v>
      </c>
      <c r="D14438">
        <v>2410.85</v>
      </c>
      <c r="E14438">
        <v>0.15</v>
      </c>
      <c r="F14438">
        <f t="shared" si="450"/>
        <v>361.6275</v>
      </c>
      <c r="G14438">
        <f t="shared" si="451"/>
        <v>2049.2224999999999</v>
      </c>
      <c r="H14438">
        <v>1</v>
      </c>
      <c r="I14438" s="17">
        <v>45565</v>
      </c>
      <c r="J14438" s="17">
        <v>45566</v>
      </c>
      <c r="K14438" t="s">
        <v>15</v>
      </c>
      <c r="L14438" t="s">
        <v>16</v>
      </c>
      <c r="M14438">
        <v>353.75</v>
      </c>
      <c r="N14438" t="s">
        <v>39</v>
      </c>
    </row>
    <row r="14439" spans="1:14" ht="14.25" customHeight="1" x14ac:dyDescent="0.3">
      <c r="A14439" t="s">
        <v>2781</v>
      </c>
      <c r="B14439" t="s">
        <v>41</v>
      </c>
      <c r="C14439" t="s">
        <v>14</v>
      </c>
      <c r="D14439">
        <v>2414.09</v>
      </c>
      <c r="E14439">
        <v>0.17</v>
      </c>
      <c r="F14439">
        <f t="shared" si="450"/>
        <v>410.39530000000008</v>
      </c>
      <c r="G14439">
        <f t="shared" si="451"/>
        <v>2003.6947</v>
      </c>
      <c r="H14439">
        <v>1</v>
      </c>
      <c r="I14439" s="17">
        <v>45399</v>
      </c>
      <c r="J14439" s="17">
        <v>45401</v>
      </c>
      <c r="K14439" t="s">
        <v>31</v>
      </c>
      <c r="L14439" t="s">
        <v>27</v>
      </c>
      <c r="M14439">
        <v>257</v>
      </c>
      <c r="N14439" t="s">
        <v>28</v>
      </c>
    </row>
    <row r="14440" spans="1:14" ht="14.25" customHeight="1" x14ac:dyDescent="0.3">
      <c r="A14440" t="s">
        <v>5635</v>
      </c>
      <c r="B14440" t="s">
        <v>13</v>
      </c>
      <c r="C14440" t="s">
        <v>33</v>
      </c>
      <c r="D14440">
        <v>2414.1</v>
      </c>
      <c r="E14440">
        <v>0.44</v>
      </c>
      <c r="F14440">
        <f t="shared" si="450"/>
        <v>1062.204</v>
      </c>
      <c r="G14440">
        <f t="shared" si="451"/>
        <v>1351.896</v>
      </c>
      <c r="H14440">
        <v>1</v>
      </c>
      <c r="I14440" s="17">
        <v>44937</v>
      </c>
      <c r="J14440" s="17">
        <v>44938</v>
      </c>
      <c r="K14440" t="s">
        <v>31</v>
      </c>
      <c r="L14440" t="s">
        <v>22</v>
      </c>
      <c r="M14440">
        <v>469.28</v>
      </c>
      <c r="N14440" t="s">
        <v>39</v>
      </c>
    </row>
    <row r="14441" spans="1:14" ht="14.25" customHeight="1" x14ac:dyDescent="0.3">
      <c r="A14441" t="s">
        <v>9649</v>
      </c>
      <c r="B14441" t="s">
        <v>13</v>
      </c>
      <c r="C14441" t="s">
        <v>33</v>
      </c>
      <c r="D14441">
        <v>2421.31</v>
      </c>
      <c r="E14441">
        <v>0</v>
      </c>
      <c r="F14441">
        <f t="shared" si="450"/>
        <v>0</v>
      </c>
      <c r="G14441">
        <f t="shared" si="451"/>
        <v>2421.31</v>
      </c>
      <c r="H14441">
        <v>1</v>
      </c>
      <c r="I14441" s="17">
        <v>45387</v>
      </c>
      <c r="J14441" s="17">
        <v>45388</v>
      </c>
      <c r="K14441" t="s">
        <v>31</v>
      </c>
      <c r="L14441" t="s">
        <v>27</v>
      </c>
      <c r="M14441">
        <v>386.46</v>
      </c>
      <c r="N14441" t="s">
        <v>48</v>
      </c>
    </row>
    <row r="14442" spans="1:14" ht="14.25" customHeight="1" x14ac:dyDescent="0.3">
      <c r="A14442" t="s">
        <v>14652</v>
      </c>
      <c r="B14442" t="s">
        <v>25</v>
      </c>
      <c r="C14442" t="s">
        <v>20</v>
      </c>
      <c r="D14442">
        <v>2422.7800000000002</v>
      </c>
      <c r="E14442">
        <v>0.27</v>
      </c>
      <c r="F14442">
        <f t="shared" si="450"/>
        <v>654.15060000000005</v>
      </c>
      <c r="G14442">
        <f t="shared" si="451"/>
        <v>1768.6294000000003</v>
      </c>
      <c r="H14442">
        <v>1</v>
      </c>
      <c r="I14442" s="17">
        <v>45493</v>
      </c>
      <c r="J14442" s="17">
        <v>45500</v>
      </c>
      <c r="K14442" t="s">
        <v>31</v>
      </c>
      <c r="L14442" t="s">
        <v>27</v>
      </c>
      <c r="M14442">
        <v>524.98</v>
      </c>
      <c r="N14442" t="s">
        <v>17</v>
      </c>
    </row>
    <row r="14443" spans="1:14" ht="14.25" customHeight="1" x14ac:dyDescent="0.3">
      <c r="A14443" t="s">
        <v>13992</v>
      </c>
      <c r="B14443" t="s">
        <v>13</v>
      </c>
      <c r="C14443" t="s">
        <v>36</v>
      </c>
      <c r="D14443">
        <v>2424.02</v>
      </c>
      <c r="E14443">
        <v>0.49</v>
      </c>
      <c r="F14443">
        <f t="shared" si="450"/>
        <v>1187.7698</v>
      </c>
      <c r="G14443">
        <f t="shared" si="451"/>
        <v>1236.2501999999999</v>
      </c>
      <c r="H14443">
        <v>1</v>
      </c>
      <c r="I14443" s="17">
        <v>45057</v>
      </c>
      <c r="J14443" s="17">
        <v>45059</v>
      </c>
      <c r="K14443" t="s">
        <v>15</v>
      </c>
      <c r="L14443" t="s">
        <v>22</v>
      </c>
      <c r="M14443">
        <v>236.63</v>
      </c>
      <c r="N14443" t="s">
        <v>48</v>
      </c>
    </row>
    <row r="14444" spans="1:14" ht="14.25" customHeight="1" x14ac:dyDescent="0.3">
      <c r="A14444" t="s">
        <v>3437</v>
      </c>
      <c r="B14444" t="s">
        <v>25</v>
      </c>
      <c r="C14444" t="s">
        <v>33</v>
      </c>
      <c r="D14444">
        <v>2429.1799999999998</v>
      </c>
      <c r="E14444">
        <v>0.19</v>
      </c>
      <c r="F14444">
        <f t="shared" si="450"/>
        <v>461.54419999999999</v>
      </c>
      <c r="G14444">
        <f t="shared" si="451"/>
        <v>1967.6357999999998</v>
      </c>
      <c r="H14444">
        <v>1</v>
      </c>
      <c r="I14444" s="17">
        <v>45037</v>
      </c>
      <c r="J14444" s="17">
        <v>45044</v>
      </c>
      <c r="K14444" t="s">
        <v>15</v>
      </c>
      <c r="L14444" t="s">
        <v>16</v>
      </c>
      <c r="M14444">
        <v>167.24</v>
      </c>
      <c r="N14444" t="s">
        <v>34</v>
      </c>
    </row>
    <row r="14445" spans="1:14" ht="14.25" customHeight="1" x14ac:dyDescent="0.3">
      <c r="A14445" t="s">
        <v>7792</v>
      </c>
      <c r="B14445" t="s">
        <v>19</v>
      </c>
      <c r="C14445" t="s">
        <v>14</v>
      </c>
      <c r="D14445">
        <v>2431.42</v>
      </c>
      <c r="E14445">
        <v>0.23</v>
      </c>
      <c r="F14445">
        <f t="shared" si="450"/>
        <v>559.22660000000008</v>
      </c>
      <c r="G14445">
        <f t="shared" si="451"/>
        <v>1872.1934000000001</v>
      </c>
      <c r="H14445">
        <v>1</v>
      </c>
      <c r="I14445" s="17">
        <v>45027</v>
      </c>
      <c r="J14445" s="17">
        <v>45033</v>
      </c>
      <c r="K14445" t="s">
        <v>21</v>
      </c>
      <c r="L14445" t="s">
        <v>27</v>
      </c>
      <c r="M14445">
        <v>612.6</v>
      </c>
      <c r="N14445" t="s">
        <v>28</v>
      </c>
    </row>
    <row r="14446" spans="1:14" ht="14.25" customHeight="1" x14ac:dyDescent="0.3">
      <c r="A14446" t="s">
        <v>14545</v>
      </c>
      <c r="B14446" t="s">
        <v>19</v>
      </c>
      <c r="C14446" t="s">
        <v>20</v>
      </c>
      <c r="D14446">
        <v>2433.5700000000002</v>
      </c>
      <c r="E14446">
        <v>0.1</v>
      </c>
      <c r="F14446">
        <f t="shared" si="450"/>
        <v>243.35700000000003</v>
      </c>
      <c r="G14446">
        <f t="shared" si="451"/>
        <v>2190.2130000000002</v>
      </c>
      <c r="H14446">
        <v>1</v>
      </c>
      <c r="I14446" s="17">
        <v>45548</v>
      </c>
      <c r="J14446" s="17">
        <v>45553</v>
      </c>
      <c r="K14446" t="s">
        <v>31</v>
      </c>
      <c r="L14446" t="s">
        <v>16</v>
      </c>
      <c r="M14446">
        <v>200.77</v>
      </c>
      <c r="N14446" t="s">
        <v>23</v>
      </c>
    </row>
    <row r="14447" spans="1:14" ht="14.25" customHeight="1" x14ac:dyDescent="0.3">
      <c r="A14447" t="s">
        <v>13701</v>
      </c>
      <c r="B14447" t="s">
        <v>41</v>
      </c>
      <c r="C14447" t="s">
        <v>14</v>
      </c>
      <c r="D14447">
        <v>2436.6</v>
      </c>
      <c r="E14447">
        <v>0.22</v>
      </c>
      <c r="F14447">
        <f t="shared" si="450"/>
        <v>536.05200000000002</v>
      </c>
      <c r="G14447">
        <f t="shared" si="451"/>
        <v>1900.5479999999998</v>
      </c>
      <c r="H14447">
        <v>1</v>
      </c>
      <c r="I14447" s="17">
        <v>45559</v>
      </c>
      <c r="J14447" s="17">
        <v>45566</v>
      </c>
      <c r="K14447" t="s">
        <v>15</v>
      </c>
      <c r="L14447" t="s">
        <v>27</v>
      </c>
      <c r="M14447">
        <v>684.71</v>
      </c>
      <c r="N14447" t="s">
        <v>39</v>
      </c>
    </row>
    <row r="14448" spans="1:14" ht="14.25" customHeight="1" x14ac:dyDescent="0.3">
      <c r="A14448" t="s">
        <v>11832</v>
      </c>
      <c r="B14448" t="s">
        <v>19</v>
      </c>
      <c r="C14448" t="s">
        <v>36</v>
      </c>
      <c r="D14448">
        <v>2453.63</v>
      </c>
      <c r="E14448">
        <v>0.17</v>
      </c>
      <c r="F14448">
        <f t="shared" si="450"/>
        <v>417.11710000000005</v>
      </c>
      <c r="G14448">
        <f t="shared" si="451"/>
        <v>2036.5129000000002</v>
      </c>
      <c r="H14448">
        <v>1</v>
      </c>
      <c r="I14448" s="17">
        <v>45549</v>
      </c>
      <c r="J14448" s="17">
        <v>45551</v>
      </c>
      <c r="K14448" t="s">
        <v>21</v>
      </c>
      <c r="L14448" t="s">
        <v>22</v>
      </c>
      <c r="M14448">
        <v>592.86</v>
      </c>
      <c r="N14448" t="s">
        <v>48</v>
      </c>
    </row>
    <row r="14449" spans="1:14" ht="14.25" customHeight="1" x14ac:dyDescent="0.3">
      <c r="A14449" t="s">
        <v>3142</v>
      </c>
      <c r="B14449" t="s">
        <v>41</v>
      </c>
      <c r="C14449" t="s">
        <v>20</v>
      </c>
      <c r="D14449">
        <v>2453.8000000000002</v>
      </c>
      <c r="E14449">
        <v>0.04</v>
      </c>
      <c r="F14449">
        <f t="shared" si="450"/>
        <v>98.152000000000015</v>
      </c>
      <c r="G14449">
        <f t="shared" si="451"/>
        <v>2355.6480000000001</v>
      </c>
      <c r="H14449">
        <v>1</v>
      </c>
      <c r="I14449" s="17">
        <v>45109</v>
      </c>
      <c r="J14449" s="17">
        <v>45110</v>
      </c>
      <c r="K14449" t="s">
        <v>21</v>
      </c>
      <c r="L14449" t="s">
        <v>27</v>
      </c>
      <c r="M14449">
        <v>517.64</v>
      </c>
      <c r="N14449" t="s">
        <v>39</v>
      </c>
    </row>
    <row r="14450" spans="1:14" ht="14.25" customHeight="1" x14ac:dyDescent="0.3">
      <c r="A14450" t="s">
        <v>14420</v>
      </c>
      <c r="B14450" t="s">
        <v>19</v>
      </c>
      <c r="C14450" t="s">
        <v>33</v>
      </c>
      <c r="D14450">
        <v>2455.33</v>
      </c>
      <c r="E14450">
        <v>0.28000000000000003</v>
      </c>
      <c r="F14450">
        <f t="shared" si="450"/>
        <v>687.49240000000009</v>
      </c>
      <c r="G14450">
        <f t="shared" si="451"/>
        <v>1767.8375999999998</v>
      </c>
      <c r="H14450">
        <v>1</v>
      </c>
      <c r="I14450" s="17">
        <v>45407</v>
      </c>
      <c r="J14450" s="17">
        <v>45413</v>
      </c>
      <c r="K14450" t="s">
        <v>21</v>
      </c>
      <c r="L14450" t="s">
        <v>22</v>
      </c>
      <c r="M14450">
        <v>705.78</v>
      </c>
      <c r="N14450" t="s">
        <v>17</v>
      </c>
    </row>
    <row r="14451" spans="1:14" ht="14.25" customHeight="1" x14ac:dyDescent="0.3">
      <c r="A14451" t="s">
        <v>1015</v>
      </c>
      <c r="B14451" t="s">
        <v>19</v>
      </c>
      <c r="C14451" t="s">
        <v>36</v>
      </c>
      <c r="D14451">
        <v>2459.37</v>
      </c>
      <c r="E14451">
        <v>0.28999999999999998</v>
      </c>
      <c r="F14451">
        <f t="shared" si="450"/>
        <v>713.21729999999991</v>
      </c>
      <c r="G14451">
        <f t="shared" si="451"/>
        <v>1746.1527000000001</v>
      </c>
      <c r="H14451">
        <v>1</v>
      </c>
      <c r="I14451" s="17">
        <v>45000</v>
      </c>
      <c r="J14451" s="17">
        <v>45002</v>
      </c>
      <c r="K14451" t="s">
        <v>21</v>
      </c>
      <c r="L14451" t="s">
        <v>27</v>
      </c>
      <c r="M14451">
        <v>247.39</v>
      </c>
      <c r="N14451" t="s">
        <v>48</v>
      </c>
    </row>
    <row r="14452" spans="1:14" ht="14.25" customHeight="1" x14ac:dyDescent="0.3">
      <c r="A14452" t="s">
        <v>716</v>
      </c>
      <c r="B14452" t="s">
        <v>19</v>
      </c>
      <c r="C14452" t="s">
        <v>33</v>
      </c>
      <c r="D14452">
        <v>2465.56</v>
      </c>
      <c r="E14452">
        <v>0.17</v>
      </c>
      <c r="F14452">
        <f t="shared" si="450"/>
        <v>419.14520000000005</v>
      </c>
      <c r="G14452">
        <f t="shared" si="451"/>
        <v>2046.4148</v>
      </c>
      <c r="H14452">
        <v>1</v>
      </c>
      <c r="I14452" s="17">
        <v>45209</v>
      </c>
      <c r="J14452" s="17">
        <v>45214</v>
      </c>
      <c r="K14452" t="s">
        <v>21</v>
      </c>
      <c r="L14452" t="s">
        <v>16</v>
      </c>
      <c r="M14452">
        <v>739.48</v>
      </c>
      <c r="N14452" t="s">
        <v>48</v>
      </c>
    </row>
    <row r="14453" spans="1:14" ht="14.25" customHeight="1" x14ac:dyDescent="0.3">
      <c r="A14453" t="s">
        <v>3158</v>
      </c>
      <c r="B14453" t="s">
        <v>19</v>
      </c>
      <c r="C14453" t="s">
        <v>36</v>
      </c>
      <c r="D14453">
        <v>2467.16</v>
      </c>
      <c r="E14453">
        <v>0.49</v>
      </c>
      <c r="F14453">
        <f t="shared" si="450"/>
        <v>1208.9083999999998</v>
      </c>
      <c r="G14453">
        <f t="shared" si="451"/>
        <v>1258.2516000000001</v>
      </c>
      <c r="H14453">
        <v>1</v>
      </c>
      <c r="I14453" s="17">
        <v>45532</v>
      </c>
      <c r="J14453" s="17">
        <v>45536</v>
      </c>
      <c r="K14453" t="s">
        <v>15</v>
      </c>
      <c r="L14453" t="s">
        <v>27</v>
      </c>
      <c r="M14453">
        <v>569.66999999999996</v>
      </c>
      <c r="N14453" t="s">
        <v>23</v>
      </c>
    </row>
    <row r="14454" spans="1:14" ht="14.25" customHeight="1" x14ac:dyDescent="0.3">
      <c r="A14454" t="s">
        <v>3372</v>
      </c>
      <c r="B14454" t="s">
        <v>25</v>
      </c>
      <c r="C14454" t="s">
        <v>33</v>
      </c>
      <c r="D14454">
        <v>2468.9499999999998</v>
      </c>
      <c r="E14454">
        <v>0.37</v>
      </c>
      <c r="F14454">
        <f t="shared" si="450"/>
        <v>913.51149999999996</v>
      </c>
      <c r="G14454">
        <f t="shared" si="451"/>
        <v>1555.4384999999997</v>
      </c>
      <c r="H14454">
        <v>1</v>
      </c>
      <c r="I14454" s="17">
        <v>45044</v>
      </c>
      <c r="J14454" s="17">
        <v>45049</v>
      </c>
      <c r="K14454" t="s">
        <v>31</v>
      </c>
      <c r="L14454" t="s">
        <v>27</v>
      </c>
      <c r="M14454">
        <v>424.67</v>
      </c>
      <c r="N14454" t="s">
        <v>28</v>
      </c>
    </row>
    <row r="14455" spans="1:14" ht="14.25" customHeight="1" x14ac:dyDescent="0.3">
      <c r="A14455" t="s">
        <v>12577</v>
      </c>
      <c r="B14455" t="s">
        <v>41</v>
      </c>
      <c r="C14455" t="s">
        <v>36</v>
      </c>
      <c r="D14455">
        <v>2474.27</v>
      </c>
      <c r="E14455">
        <v>0.06</v>
      </c>
      <c r="F14455">
        <f t="shared" si="450"/>
        <v>148.4562</v>
      </c>
      <c r="G14455">
        <f t="shared" si="451"/>
        <v>2325.8137999999999</v>
      </c>
      <c r="H14455">
        <v>1</v>
      </c>
      <c r="I14455" s="17">
        <v>45111</v>
      </c>
      <c r="J14455" s="17">
        <v>45116</v>
      </c>
      <c r="K14455" t="s">
        <v>15</v>
      </c>
      <c r="L14455" t="s">
        <v>27</v>
      </c>
      <c r="M14455">
        <v>354.23</v>
      </c>
      <c r="N14455" t="s">
        <v>17</v>
      </c>
    </row>
    <row r="14456" spans="1:14" ht="14.25" customHeight="1" x14ac:dyDescent="0.3">
      <c r="A14456" t="s">
        <v>2175</v>
      </c>
      <c r="B14456" t="s">
        <v>41</v>
      </c>
      <c r="C14456" t="s">
        <v>20</v>
      </c>
      <c r="D14456">
        <v>2476.64</v>
      </c>
      <c r="E14456">
        <v>0.25</v>
      </c>
      <c r="F14456">
        <f t="shared" si="450"/>
        <v>619.16</v>
      </c>
      <c r="G14456">
        <f t="shared" si="451"/>
        <v>1857.48</v>
      </c>
      <c r="H14456">
        <v>1</v>
      </c>
      <c r="I14456" s="17">
        <v>45385</v>
      </c>
      <c r="J14456" s="17">
        <v>45388</v>
      </c>
      <c r="K14456" t="s">
        <v>31</v>
      </c>
      <c r="L14456" t="s">
        <v>27</v>
      </c>
      <c r="M14456">
        <v>234.45</v>
      </c>
      <c r="N14456" t="s">
        <v>34</v>
      </c>
    </row>
    <row r="14457" spans="1:14" ht="14.25" customHeight="1" x14ac:dyDescent="0.3">
      <c r="A14457" t="s">
        <v>10346</v>
      </c>
      <c r="B14457" t="s">
        <v>19</v>
      </c>
      <c r="C14457" t="s">
        <v>33</v>
      </c>
      <c r="D14457">
        <v>2477.63</v>
      </c>
      <c r="E14457">
        <v>0.14000000000000001</v>
      </c>
      <c r="F14457">
        <f t="shared" si="450"/>
        <v>346.86820000000006</v>
      </c>
      <c r="G14457">
        <f t="shared" si="451"/>
        <v>2130.7618000000002</v>
      </c>
      <c r="H14457">
        <v>1</v>
      </c>
      <c r="I14457" s="17">
        <v>45073</v>
      </c>
      <c r="J14457" s="17">
        <v>45076</v>
      </c>
      <c r="K14457" t="s">
        <v>15</v>
      </c>
      <c r="L14457" t="s">
        <v>16</v>
      </c>
      <c r="M14457">
        <v>659.36</v>
      </c>
      <c r="N14457" t="s">
        <v>39</v>
      </c>
    </row>
    <row r="14458" spans="1:14" ht="14.25" customHeight="1" x14ac:dyDescent="0.3">
      <c r="A14458" t="s">
        <v>2887</v>
      </c>
      <c r="B14458" t="s">
        <v>41</v>
      </c>
      <c r="C14458" t="s">
        <v>36</v>
      </c>
      <c r="D14458">
        <v>2478.4</v>
      </c>
      <c r="E14458">
        <v>0.17</v>
      </c>
      <c r="F14458">
        <f t="shared" si="450"/>
        <v>421.32800000000003</v>
      </c>
      <c r="G14458">
        <f t="shared" si="451"/>
        <v>2057.0720000000001</v>
      </c>
      <c r="H14458">
        <v>1</v>
      </c>
      <c r="I14458" s="17">
        <v>45214</v>
      </c>
      <c r="J14458" s="17">
        <v>45221</v>
      </c>
      <c r="K14458" t="s">
        <v>15</v>
      </c>
      <c r="L14458" t="s">
        <v>22</v>
      </c>
      <c r="M14458">
        <v>210.06</v>
      </c>
      <c r="N14458" t="s">
        <v>23</v>
      </c>
    </row>
    <row r="14459" spans="1:14" ht="14.25" customHeight="1" x14ac:dyDescent="0.3">
      <c r="A14459" t="s">
        <v>7966</v>
      </c>
      <c r="B14459" t="s">
        <v>13</v>
      </c>
      <c r="C14459" t="s">
        <v>26</v>
      </c>
      <c r="D14459">
        <v>2483.62</v>
      </c>
      <c r="E14459">
        <v>0.28999999999999998</v>
      </c>
      <c r="F14459">
        <f t="shared" si="450"/>
        <v>720.24979999999994</v>
      </c>
      <c r="G14459">
        <f t="shared" si="451"/>
        <v>1763.3701999999998</v>
      </c>
      <c r="H14459">
        <v>1</v>
      </c>
      <c r="I14459" s="17">
        <v>45312</v>
      </c>
      <c r="J14459" s="17">
        <v>45318</v>
      </c>
      <c r="K14459" t="s">
        <v>21</v>
      </c>
      <c r="L14459" t="s">
        <v>16</v>
      </c>
      <c r="M14459">
        <v>638.65</v>
      </c>
      <c r="N14459" t="s">
        <v>17</v>
      </c>
    </row>
    <row r="14460" spans="1:14" ht="14.25" customHeight="1" x14ac:dyDescent="0.3">
      <c r="A14460" t="s">
        <v>1261</v>
      </c>
      <c r="B14460" t="s">
        <v>41</v>
      </c>
      <c r="C14460" t="s">
        <v>14</v>
      </c>
      <c r="D14460">
        <v>2490.02</v>
      </c>
      <c r="E14460">
        <v>0.32</v>
      </c>
      <c r="F14460">
        <f t="shared" si="450"/>
        <v>796.80640000000005</v>
      </c>
      <c r="G14460">
        <f t="shared" si="451"/>
        <v>1693.2136</v>
      </c>
      <c r="H14460">
        <v>1</v>
      </c>
      <c r="I14460" s="17">
        <v>45219</v>
      </c>
      <c r="J14460" s="17">
        <v>45224</v>
      </c>
      <c r="K14460" t="s">
        <v>15</v>
      </c>
      <c r="L14460" t="s">
        <v>16</v>
      </c>
      <c r="M14460">
        <v>633.96</v>
      </c>
      <c r="N14460" t="s">
        <v>23</v>
      </c>
    </row>
    <row r="14461" spans="1:14" ht="14.25" customHeight="1" x14ac:dyDescent="0.3">
      <c r="A14461" t="s">
        <v>3355</v>
      </c>
      <c r="B14461" t="s">
        <v>13</v>
      </c>
      <c r="C14461" t="s">
        <v>26</v>
      </c>
      <c r="D14461">
        <v>2490.42</v>
      </c>
      <c r="E14461">
        <v>0.27</v>
      </c>
      <c r="F14461">
        <f t="shared" si="450"/>
        <v>672.41340000000002</v>
      </c>
      <c r="G14461">
        <f t="shared" si="451"/>
        <v>1818.0066000000002</v>
      </c>
      <c r="H14461">
        <v>1</v>
      </c>
      <c r="I14461" s="17">
        <v>45373</v>
      </c>
      <c r="J14461" s="17">
        <v>45380</v>
      </c>
      <c r="K14461" t="s">
        <v>15</v>
      </c>
      <c r="L14461" t="s">
        <v>16</v>
      </c>
      <c r="M14461">
        <v>594.09</v>
      </c>
      <c r="N14461" t="s">
        <v>34</v>
      </c>
    </row>
    <row r="14462" spans="1:14" ht="14.25" customHeight="1" x14ac:dyDescent="0.3">
      <c r="A14462" t="s">
        <v>2048</v>
      </c>
      <c r="B14462" t="s">
        <v>19</v>
      </c>
      <c r="C14462" t="s">
        <v>26</v>
      </c>
      <c r="D14462">
        <v>2491.98</v>
      </c>
      <c r="E14462">
        <v>0.41</v>
      </c>
      <c r="F14462">
        <f t="shared" si="450"/>
        <v>1021.7117999999999</v>
      </c>
      <c r="G14462">
        <f t="shared" si="451"/>
        <v>1470.2682</v>
      </c>
      <c r="H14462">
        <v>1</v>
      </c>
      <c r="I14462" s="17">
        <v>45127</v>
      </c>
      <c r="J14462" s="17">
        <v>45129</v>
      </c>
      <c r="K14462" t="s">
        <v>31</v>
      </c>
      <c r="L14462" t="s">
        <v>22</v>
      </c>
      <c r="M14462">
        <v>625.79999999999995</v>
      </c>
      <c r="N14462" t="s">
        <v>28</v>
      </c>
    </row>
    <row r="14463" spans="1:14" ht="14.25" customHeight="1" x14ac:dyDescent="0.3">
      <c r="A14463" t="s">
        <v>8282</v>
      </c>
      <c r="B14463" t="s">
        <v>19</v>
      </c>
      <c r="C14463" t="s">
        <v>36</v>
      </c>
      <c r="D14463">
        <v>2498.77</v>
      </c>
      <c r="E14463">
        <v>0.42</v>
      </c>
      <c r="F14463">
        <f t="shared" si="450"/>
        <v>1049.4833999999998</v>
      </c>
      <c r="G14463">
        <f t="shared" si="451"/>
        <v>1449.2866000000001</v>
      </c>
      <c r="H14463">
        <v>1</v>
      </c>
      <c r="I14463" s="17">
        <v>44988</v>
      </c>
      <c r="J14463" s="17">
        <v>44990</v>
      </c>
      <c r="K14463" t="s">
        <v>31</v>
      </c>
      <c r="L14463" t="s">
        <v>16</v>
      </c>
      <c r="M14463">
        <v>512.92999999999995</v>
      </c>
      <c r="N14463" t="s">
        <v>17</v>
      </c>
    </row>
    <row r="14464" spans="1:14" ht="14.25" customHeight="1" x14ac:dyDescent="0.3">
      <c r="A14464" t="s">
        <v>1532</v>
      </c>
      <c r="B14464" t="s">
        <v>13</v>
      </c>
      <c r="C14464" t="s">
        <v>26</v>
      </c>
      <c r="D14464">
        <v>2502.4499999999998</v>
      </c>
      <c r="E14464">
        <v>0.45</v>
      </c>
      <c r="F14464">
        <f t="shared" si="450"/>
        <v>1126.1025</v>
      </c>
      <c r="G14464">
        <f t="shared" si="451"/>
        <v>1376.3474999999999</v>
      </c>
      <c r="H14464">
        <v>1</v>
      </c>
      <c r="I14464" s="17">
        <v>45349</v>
      </c>
      <c r="J14464" s="17">
        <v>45356</v>
      </c>
      <c r="K14464" t="s">
        <v>15</v>
      </c>
      <c r="L14464" t="s">
        <v>16</v>
      </c>
      <c r="M14464">
        <v>719.03</v>
      </c>
      <c r="N14464" t="s">
        <v>28</v>
      </c>
    </row>
    <row r="14465" spans="1:14" ht="14.25" customHeight="1" x14ac:dyDescent="0.3">
      <c r="A14465" t="s">
        <v>5192</v>
      </c>
      <c r="B14465" t="s">
        <v>25</v>
      </c>
      <c r="C14465" t="s">
        <v>20</v>
      </c>
      <c r="D14465">
        <v>2506.13</v>
      </c>
      <c r="E14465">
        <v>0.08</v>
      </c>
      <c r="F14465">
        <f t="shared" si="450"/>
        <v>200.49040000000002</v>
      </c>
      <c r="G14465">
        <f t="shared" si="451"/>
        <v>2305.6396</v>
      </c>
      <c r="H14465">
        <v>1</v>
      </c>
      <c r="I14465" s="17">
        <v>45067</v>
      </c>
      <c r="J14465" s="17">
        <v>45070</v>
      </c>
      <c r="K14465" t="s">
        <v>21</v>
      </c>
      <c r="L14465" t="s">
        <v>22</v>
      </c>
      <c r="M14465">
        <v>368.58</v>
      </c>
      <c r="N14465" t="s">
        <v>39</v>
      </c>
    </row>
    <row r="14466" spans="1:14" ht="14.25" customHeight="1" x14ac:dyDescent="0.3">
      <c r="A14466" t="s">
        <v>7123</v>
      </c>
      <c r="B14466" t="s">
        <v>13</v>
      </c>
      <c r="C14466" t="s">
        <v>20</v>
      </c>
      <c r="D14466">
        <v>2508.65</v>
      </c>
      <c r="E14466">
        <v>0.21</v>
      </c>
      <c r="F14466">
        <f t="shared" ref="F14466:F14529" si="452">D14466*E14466</f>
        <v>526.81650000000002</v>
      </c>
      <c r="G14466">
        <f t="shared" ref="G14466:G14529" si="453">D14466-F14466</f>
        <v>1981.8335000000002</v>
      </c>
      <c r="H14466">
        <v>1</v>
      </c>
      <c r="I14466" s="17">
        <v>45547</v>
      </c>
      <c r="J14466" s="17">
        <v>45554</v>
      </c>
      <c r="K14466" t="s">
        <v>15</v>
      </c>
      <c r="L14466" t="s">
        <v>16</v>
      </c>
      <c r="M14466">
        <v>667.03</v>
      </c>
      <c r="N14466" t="s">
        <v>17</v>
      </c>
    </row>
    <row r="14467" spans="1:14" ht="14.25" customHeight="1" x14ac:dyDescent="0.3">
      <c r="A14467" t="s">
        <v>5190</v>
      </c>
      <c r="B14467" t="s">
        <v>13</v>
      </c>
      <c r="C14467" t="s">
        <v>20</v>
      </c>
      <c r="D14467">
        <v>2513.0100000000002</v>
      </c>
      <c r="E14467">
        <v>0.3</v>
      </c>
      <c r="F14467">
        <f t="shared" si="452"/>
        <v>753.90300000000002</v>
      </c>
      <c r="G14467">
        <f t="shared" si="453"/>
        <v>1759.1070000000002</v>
      </c>
      <c r="H14467">
        <v>1</v>
      </c>
      <c r="I14467" s="17">
        <v>45578</v>
      </c>
      <c r="J14467" s="17">
        <v>45584</v>
      </c>
      <c r="K14467" t="s">
        <v>21</v>
      </c>
      <c r="L14467" t="s">
        <v>27</v>
      </c>
      <c r="M14467">
        <v>336.25</v>
      </c>
      <c r="N14467" t="s">
        <v>28</v>
      </c>
    </row>
    <row r="14468" spans="1:14" ht="14.25" customHeight="1" x14ac:dyDescent="0.3">
      <c r="A14468" t="s">
        <v>13509</v>
      </c>
      <c r="B14468" t="s">
        <v>13</v>
      </c>
      <c r="C14468" t="s">
        <v>26</v>
      </c>
      <c r="D14468">
        <v>2514.41</v>
      </c>
      <c r="E14468">
        <v>0.25</v>
      </c>
      <c r="F14468">
        <f t="shared" si="452"/>
        <v>628.60249999999996</v>
      </c>
      <c r="G14468">
        <f t="shared" si="453"/>
        <v>1885.8074999999999</v>
      </c>
      <c r="H14468">
        <v>1</v>
      </c>
      <c r="I14468" s="17">
        <v>45533</v>
      </c>
      <c r="J14468" s="17">
        <v>45539</v>
      </c>
      <c r="K14468" t="s">
        <v>21</v>
      </c>
      <c r="L14468" t="s">
        <v>27</v>
      </c>
      <c r="M14468">
        <v>625.19000000000005</v>
      </c>
      <c r="N14468" t="s">
        <v>34</v>
      </c>
    </row>
    <row r="14469" spans="1:14" ht="14.25" customHeight="1" x14ac:dyDescent="0.3">
      <c r="A14469" t="s">
        <v>9710</v>
      </c>
      <c r="B14469" t="s">
        <v>13</v>
      </c>
      <c r="C14469" t="s">
        <v>26</v>
      </c>
      <c r="D14469">
        <v>2522.42</v>
      </c>
      <c r="E14469">
        <v>0.06</v>
      </c>
      <c r="F14469">
        <f t="shared" si="452"/>
        <v>151.34520000000001</v>
      </c>
      <c r="G14469">
        <f t="shared" si="453"/>
        <v>2371.0747999999999</v>
      </c>
      <c r="H14469">
        <v>1</v>
      </c>
      <c r="I14469" s="17">
        <v>45392</v>
      </c>
      <c r="J14469" s="17">
        <v>45395</v>
      </c>
      <c r="K14469" t="s">
        <v>21</v>
      </c>
      <c r="L14469" t="s">
        <v>27</v>
      </c>
      <c r="M14469">
        <v>730.15</v>
      </c>
      <c r="N14469" t="s">
        <v>23</v>
      </c>
    </row>
    <row r="14470" spans="1:14" ht="14.25" customHeight="1" x14ac:dyDescent="0.3">
      <c r="A14470" t="s">
        <v>102</v>
      </c>
      <c r="B14470" t="s">
        <v>41</v>
      </c>
      <c r="C14470" t="s">
        <v>33</v>
      </c>
      <c r="D14470">
        <v>2527.31</v>
      </c>
      <c r="E14470">
        <v>0.12</v>
      </c>
      <c r="F14470">
        <f t="shared" si="452"/>
        <v>303.27719999999999</v>
      </c>
      <c r="G14470">
        <f t="shared" si="453"/>
        <v>2224.0328</v>
      </c>
      <c r="H14470">
        <v>1</v>
      </c>
      <c r="I14470" s="17">
        <v>45296</v>
      </c>
      <c r="J14470" s="17">
        <v>45297</v>
      </c>
      <c r="K14470" t="s">
        <v>21</v>
      </c>
      <c r="L14470" t="s">
        <v>22</v>
      </c>
      <c r="M14470">
        <v>611.45000000000005</v>
      </c>
      <c r="N14470" t="s">
        <v>17</v>
      </c>
    </row>
    <row r="14471" spans="1:14" ht="14.25" customHeight="1" x14ac:dyDescent="0.3">
      <c r="A14471" t="s">
        <v>119</v>
      </c>
      <c r="B14471" t="s">
        <v>41</v>
      </c>
      <c r="C14471" t="s">
        <v>20</v>
      </c>
      <c r="D14471">
        <v>2545.0700000000002</v>
      </c>
      <c r="E14471">
        <v>0.32</v>
      </c>
      <c r="F14471">
        <f t="shared" si="452"/>
        <v>814.42240000000004</v>
      </c>
      <c r="G14471">
        <f t="shared" si="453"/>
        <v>1730.6476000000002</v>
      </c>
      <c r="H14471">
        <v>1</v>
      </c>
      <c r="I14471" s="17">
        <v>45150</v>
      </c>
      <c r="J14471" s="17">
        <v>45152</v>
      </c>
      <c r="K14471" t="s">
        <v>31</v>
      </c>
      <c r="L14471" t="s">
        <v>22</v>
      </c>
      <c r="M14471">
        <v>719.11</v>
      </c>
      <c r="N14471" t="s">
        <v>39</v>
      </c>
    </row>
    <row r="14472" spans="1:14" ht="14.25" customHeight="1" x14ac:dyDescent="0.3">
      <c r="A14472" t="s">
        <v>1318</v>
      </c>
      <c r="B14472" t="s">
        <v>41</v>
      </c>
      <c r="C14472" t="s">
        <v>36</v>
      </c>
      <c r="D14472">
        <v>2547.84</v>
      </c>
      <c r="E14472">
        <v>0.38</v>
      </c>
      <c r="F14472">
        <f t="shared" si="452"/>
        <v>968.17920000000004</v>
      </c>
      <c r="G14472">
        <f t="shared" si="453"/>
        <v>1579.6608000000001</v>
      </c>
      <c r="H14472">
        <v>1</v>
      </c>
      <c r="I14472" s="17">
        <v>45349</v>
      </c>
      <c r="J14472" s="17">
        <v>45351</v>
      </c>
      <c r="K14472" t="s">
        <v>21</v>
      </c>
      <c r="L14472" t="s">
        <v>22</v>
      </c>
      <c r="M14472">
        <v>373.71</v>
      </c>
      <c r="N14472" t="s">
        <v>34</v>
      </c>
    </row>
    <row r="14473" spans="1:14" ht="14.25" customHeight="1" x14ac:dyDescent="0.3">
      <c r="A14473" t="s">
        <v>7107</v>
      </c>
      <c r="B14473" t="s">
        <v>25</v>
      </c>
      <c r="C14473" t="s">
        <v>36</v>
      </c>
      <c r="D14473">
        <v>2549.1</v>
      </c>
      <c r="E14473">
        <v>0.03</v>
      </c>
      <c r="F14473">
        <f t="shared" si="452"/>
        <v>76.472999999999999</v>
      </c>
      <c r="G14473">
        <f t="shared" si="453"/>
        <v>2472.627</v>
      </c>
      <c r="H14473">
        <v>1</v>
      </c>
      <c r="I14473" s="17">
        <v>45421</v>
      </c>
      <c r="J14473" s="17">
        <v>45425</v>
      </c>
      <c r="K14473" t="s">
        <v>31</v>
      </c>
      <c r="L14473" t="s">
        <v>16</v>
      </c>
      <c r="M14473">
        <v>321.95</v>
      </c>
      <c r="N14473" t="s">
        <v>28</v>
      </c>
    </row>
    <row r="14474" spans="1:14" ht="14.25" customHeight="1" x14ac:dyDescent="0.3">
      <c r="A14474" t="s">
        <v>15241</v>
      </c>
      <c r="B14474" t="s">
        <v>41</v>
      </c>
      <c r="C14474" t="s">
        <v>36</v>
      </c>
      <c r="D14474">
        <v>2550.54</v>
      </c>
      <c r="E14474">
        <v>0.39</v>
      </c>
      <c r="F14474">
        <f t="shared" si="452"/>
        <v>994.7106</v>
      </c>
      <c r="G14474">
        <f t="shared" si="453"/>
        <v>1555.8294000000001</v>
      </c>
      <c r="H14474">
        <v>1</v>
      </c>
      <c r="I14474" s="17">
        <v>45303</v>
      </c>
      <c r="J14474" s="17">
        <v>45310</v>
      </c>
      <c r="K14474" t="s">
        <v>15</v>
      </c>
      <c r="L14474" t="s">
        <v>22</v>
      </c>
      <c r="M14474">
        <v>535.1</v>
      </c>
      <c r="N14474" t="s">
        <v>48</v>
      </c>
    </row>
    <row r="14475" spans="1:14" ht="14.25" customHeight="1" x14ac:dyDescent="0.3">
      <c r="A14475" t="s">
        <v>9695</v>
      </c>
      <c r="B14475" t="s">
        <v>19</v>
      </c>
      <c r="C14475" t="s">
        <v>33</v>
      </c>
      <c r="D14475">
        <v>2551.77</v>
      </c>
      <c r="E14475">
        <v>0.11</v>
      </c>
      <c r="F14475">
        <f t="shared" si="452"/>
        <v>280.69470000000001</v>
      </c>
      <c r="G14475">
        <f t="shared" si="453"/>
        <v>2271.0753</v>
      </c>
      <c r="H14475">
        <v>1</v>
      </c>
      <c r="I14475" s="17">
        <v>45381</v>
      </c>
      <c r="J14475" s="17">
        <v>45385</v>
      </c>
      <c r="K14475" t="s">
        <v>31</v>
      </c>
      <c r="L14475" t="s">
        <v>16</v>
      </c>
      <c r="M14475">
        <v>614.48</v>
      </c>
      <c r="N14475" t="s">
        <v>23</v>
      </c>
    </row>
    <row r="14476" spans="1:14" ht="14.25" customHeight="1" x14ac:dyDescent="0.3">
      <c r="A14476" t="s">
        <v>10527</v>
      </c>
      <c r="B14476" t="s">
        <v>13</v>
      </c>
      <c r="C14476" t="s">
        <v>20</v>
      </c>
      <c r="D14476">
        <v>2551.96</v>
      </c>
      <c r="E14476">
        <v>0.08</v>
      </c>
      <c r="F14476">
        <f t="shared" si="452"/>
        <v>204.1568</v>
      </c>
      <c r="G14476">
        <f t="shared" si="453"/>
        <v>2347.8031999999998</v>
      </c>
      <c r="H14476">
        <v>1</v>
      </c>
      <c r="I14476" s="17">
        <v>45656</v>
      </c>
      <c r="J14476" s="17">
        <v>45663</v>
      </c>
      <c r="K14476" t="s">
        <v>31</v>
      </c>
      <c r="L14476" t="s">
        <v>27</v>
      </c>
      <c r="M14476">
        <v>705.33</v>
      </c>
      <c r="N14476" t="s">
        <v>28</v>
      </c>
    </row>
    <row r="14477" spans="1:14" ht="14.25" customHeight="1" x14ac:dyDescent="0.3">
      <c r="A14477" t="s">
        <v>9884</v>
      </c>
      <c r="B14477" t="s">
        <v>13</v>
      </c>
      <c r="C14477" t="s">
        <v>26</v>
      </c>
      <c r="D14477">
        <v>2554.29</v>
      </c>
      <c r="E14477">
        <v>0.1</v>
      </c>
      <c r="F14477">
        <f t="shared" si="452"/>
        <v>255.429</v>
      </c>
      <c r="G14477">
        <f t="shared" si="453"/>
        <v>2298.8609999999999</v>
      </c>
      <c r="H14477">
        <v>1</v>
      </c>
      <c r="I14477" s="17">
        <v>45514</v>
      </c>
      <c r="J14477" s="17">
        <v>45516</v>
      </c>
      <c r="K14477" t="s">
        <v>21</v>
      </c>
      <c r="L14477" t="s">
        <v>22</v>
      </c>
      <c r="M14477">
        <v>429.01</v>
      </c>
      <c r="N14477" t="s">
        <v>28</v>
      </c>
    </row>
    <row r="14478" spans="1:14" ht="14.25" customHeight="1" x14ac:dyDescent="0.3">
      <c r="A14478" t="s">
        <v>9352</v>
      </c>
      <c r="B14478" t="s">
        <v>25</v>
      </c>
      <c r="C14478" t="s">
        <v>26</v>
      </c>
      <c r="D14478">
        <v>2556.11</v>
      </c>
      <c r="E14478">
        <v>0.21</v>
      </c>
      <c r="F14478">
        <f t="shared" si="452"/>
        <v>536.78309999999999</v>
      </c>
      <c r="G14478">
        <f t="shared" si="453"/>
        <v>2019.3269</v>
      </c>
      <c r="H14478">
        <v>1</v>
      </c>
      <c r="I14478" s="17">
        <v>45333</v>
      </c>
      <c r="J14478" s="17">
        <v>45335</v>
      </c>
      <c r="K14478" t="s">
        <v>21</v>
      </c>
      <c r="L14478" t="s">
        <v>27</v>
      </c>
      <c r="M14478">
        <v>236.32</v>
      </c>
      <c r="N14478" t="s">
        <v>39</v>
      </c>
    </row>
    <row r="14479" spans="1:14" ht="14.25" customHeight="1" x14ac:dyDescent="0.3">
      <c r="A14479" t="s">
        <v>9488</v>
      </c>
      <c r="B14479" t="s">
        <v>41</v>
      </c>
      <c r="C14479" t="s">
        <v>33</v>
      </c>
      <c r="D14479">
        <v>2558.0700000000002</v>
      </c>
      <c r="E14479">
        <v>0.19</v>
      </c>
      <c r="F14479">
        <f t="shared" si="452"/>
        <v>486.03330000000005</v>
      </c>
      <c r="G14479">
        <f t="shared" si="453"/>
        <v>2072.0367000000001</v>
      </c>
      <c r="H14479">
        <v>1</v>
      </c>
      <c r="I14479" s="17">
        <v>45450</v>
      </c>
      <c r="J14479" s="17">
        <v>45453</v>
      </c>
      <c r="K14479" t="s">
        <v>15</v>
      </c>
      <c r="L14479" t="s">
        <v>16</v>
      </c>
      <c r="M14479">
        <v>348.08</v>
      </c>
      <c r="N14479" t="s">
        <v>39</v>
      </c>
    </row>
    <row r="14480" spans="1:14" ht="14.25" customHeight="1" x14ac:dyDescent="0.3">
      <c r="A14480" t="s">
        <v>13027</v>
      </c>
      <c r="B14480" t="s">
        <v>25</v>
      </c>
      <c r="C14480" t="s">
        <v>33</v>
      </c>
      <c r="D14480">
        <v>2565.35</v>
      </c>
      <c r="E14480">
        <v>0.32</v>
      </c>
      <c r="F14480">
        <f t="shared" si="452"/>
        <v>820.91200000000003</v>
      </c>
      <c r="G14480">
        <f t="shared" si="453"/>
        <v>1744.4379999999999</v>
      </c>
      <c r="H14480">
        <v>1</v>
      </c>
      <c r="I14480" s="17">
        <v>45543</v>
      </c>
      <c r="J14480" s="17">
        <v>45548</v>
      </c>
      <c r="K14480" t="s">
        <v>15</v>
      </c>
      <c r="L14480" t="s">
        <v>22</v>
      </c>
      <c r="M14480">
        <v>427.1</v>
      </c>
      <c r="N14480" t="s">
        <v>23</v>
      </c>
    </row>
    <row r="14481" spans="1:14" ht="14.25" customHeight="1" x14ac:dyDescent="0.3">
      <c r="A14481" t="s">
        <v>5667</v>
      </c>
      <c r="B14481" t="s">
        <v>25</v>
      </c>
      <c r="C14481" t="s">
        <v>20</v>
      </c>
      <c r="D14481">
        <v>2569.2199999999998</v>
      </c>
      <c r="E14481">
        <v>7.0000000000000007E-2</v>
      </c>
      <c r="F14481">
        <f t="shared" si="452"/>
        <v>179.84540000000001</v>
      </c>
      <c r="G14481">
        <f t="shared" si="453"/>
        <v>2389.3745999999996</v>
      </c>
      <c r="H14481">
        <v>1</v>
      </c>
      <c r="I14481" s="17">
        <v>45284</v>
      </c>
      <c r="J14481" s="17">
        <v>45288</v>
      </c>
      <c r="K14481" t="s">
        <v>15</v>
      </c>
      <c r="L14481" t="s">
        <v>27</v>
      </c>
      <c r="M14481">
        <v>733.69</v>
      </c>
      <c r="N14481" t="s">
        <v>28</v>
      </c>
    </row>
    <row r="14482" spans="1:14" ht="14.25" customHeight="1" x14ac:dyDescent="0.3">
      <c r="A14482" t="s">
        <v>13549</v>
      </c>
      <c r="B14482" t="s">
        <v>13</v>
      </c>
      <c r="C14482" t="s">
        <v>14</v>
      </c>
      <c r="D14482">
        <v>2573.3200000000002</v>
      </c>
      <c r="E14482">
        <v>0.47</v>
      </c>
      <c r="F14482">
        <f t="shared" si="452"/>
        <v>1209.4603999999999</v>
      </c>
      <c r="G14482">
        <f t="shared" si="453"/>
        <v>1363.8596000000002</v>
      </c>
      <c r="H14482">
        <v>1</v>
      </c>
      <c r="I14482" s="17">
        <v>45005</v>
      </c>
      <c r="J14482" s="17">
        <v>45008</v>
      </c>
      <c r="K14482" t="s">
        <v>21</v>
      </c>
      <c r="L14482" t="s">
        <v>27</v>
      </c>
      <c r="M14482">
        <v>290.94</v>
      </c>
      <c r="N14482" t="s">
        <v>28</v>
      </c>
    </row>
    <row r="14483" spans="1:14" ht="14.25" customHeight="1" x14ac:dyDescent="0.3">
      <c r="A14483" t="s">
        <v>7061</v>
      </c>
      <c r="B14483" t="s">
        <v>19</v>
      </c>
      <c r="C14483" t="s">
        <v>14</v>
      </c>
      <c r="D14483">
        <v>2573.5100000000002</v>
      </c>
      <c r="E14483">
        <v>0.17</v>
      </c>
      <c r="F14483">
        <f t="shared" si="452"/>
        <v>437.49670000000009</v>
      </c>
      <c r="G14483">
        <f t="shared" si="453"/>
        <v>2136.0133000000001</v>
      </c>
      <c r="H14483">
        <v>1</v>
      </c>
      <c r="I14483" s="17">
        <v>45120</v>
      </c>
      <c r="J14483" s="17">
        <v>45125</v>
      </c>
      <c r="K14483" t="s">
        <v>31</v>
      </c>
      <c r="L14483" t="s">
        <v>16</v>
      </c>
      <c r="M14483">
        <v>651.77</v>
      </c>
      <c r="N14483" t="s">
        <v>17</v>
      </c>
    </row>
    <row r="14484" spans="1:14" ht="14.25" customHeight="1" x14ac:dyDescent="0.3">
      <c r="A14484" t="s">
        <v>14948</v>
      </c>
      <c r="B14484" t="s">
        <v>19</v>
      </c>
      <c r="C14484" t="s">
        <v>14</v>
      </c>
      <c r="D14484">
        <v>2573.64</v>
      </c>
      <c r="E14484">
        <v>0.31</v>
      </c>
      <c r="F14484">
        <f t="shared" si="452"/>
        <v>797.82839999999999</v>
      </c>
      <c r="G14484">
        <f t="shared" si="453"/>
        <v>1775.8116</v>
      </c>
      <c r="H14484">
        <v>1</v>
      </c>
      <c r="I14484" s="17">
        <v>45192</v>
      </c>
      <c r="J14484" s="17">
        <v>45198</v>
      </c>
      <c r="K14484" t="s">
        <v>31</v>
      </c>
      <c r="L14484" t="s">
        <v>16</v>
      </c>
      <c r="M14484">
        <v>732.07</v>
      </c>
      <c r="N14484" t="s">
        <v>48</v>
      </c>
    </row>
    <row r="14485" spans="1:14" ht="14.25" customHeight="1" x14ac:dyDescent="0.3">
      <c r="A14485" t="s">
        <v>14112</v>
      </c>
      <c r="B14485" t="s">
        <v>25</v>
      </c>
      <c r="C14485" t="s">
        <v>20</v>
      </c>
      <c r="D14485">
        <v>2583.1</v>
      </c>
      <c r="E14485">
        <v>0.36</v>
      </c>
      <c r="F14485">
        <f t="shared" si="452"/>
        <v>929.91599999999994</v>
      </c>
      <c r="G14485">
        <f t="shared" si="453"/>
        <v>1653.184</v>
      </c>
      <c r="H14485">
        <v>1</v>
      </c>
      <c r="I14485" s="17">
        <v>45322</v>
      </c>
      <c r="J14485" s="17">
        <v>45327</v>
      </c>
      <c r="K14485" t="s">
        <v>31</v>
      </c>
      <c r="L14485" t="s">
        <v>27</v>
      </c>
      <c r="M14485">
        <v>635.9</v>
      </c>
      <c r="N14485" t="s">
        <v>34</v>
      </c>
    </row>
    <row r="14486" spans="1:14" ht="14.25" customHeight="1" x14ac:dyDescent="0.3">
      <c r="A14486" t="s">
        <v>9333</v>
      </c>
      <c r="B14486" t="s">
        <v>19</v>
      </c>
      <c r="C14486" t="s">
        <v>14</v>
      </c>
      <c r="D14486">
        <v>2583.63</v>
      </c>
      <c r="E14486">
        <v>0.39</v>
      </c>
      <c r="F14486">
        <f t="shared" si="452"/>
        <v>1007.6157000000001</v>
      </c>
      <c r="G14486">
        <f t="shared" si="453"/>
        <v>1576.0143</v>
      </c>
      <c r="H14486">
        <v>1</v>
      </c>
      <c r="I14486" s="17">
        <v>45564</v>
      </c>
      <c r="J14486" s="17">
        <v>45567</v>
      </c>
      <c r="K14486" t="s">
        <v>15</v>
      </c>
      <c r="L14486" t="s">
        <v>27</v>
      </c>
      <c r="M14486">
        <v>738.75</v>
      </c>
      <c r="N14486" t="s">
        <v>28</v>
      </c>
    </row>
    <row r="14487" spans="1:14" ht="14.25" customHeight="1" x14ac:dyDescent="0.3">
      <c r="A14487" t="s">
        <v>13142</v>
      </c>
      <c r="B14487" t="s">
        <v>25</v>
      </c>
      <c r="C14487" t="s">
        <v>36</v>
      </c>
      <c r="D14487">
        <v>2595.0300000000002</v>
      </c>
      <c r="E14487">
        <v>0.4</v>
      </c>
      <c r="F14487">
        <f t="shared" si="452"/>
        <v>1038.0120000000002</v>
      </c>
      <c r="G14487">
        <f t="shared" si="453"/>
        <v>1557.018</v>
      </c>
      <c r="H14487">
        <v>1</v>
      </c>
      <c r="I14487" s="17">
        <v>45012</v>
      </c>
      <c r="J14487" s="17">
        <v>45013</v>
      </c>
      <c r="K14487" t="s">
        <v>21</v>
      </c>
      <c r="L14487" t="s">
        <v>16</v>
      </c>
      <c r="M14487">
        <v>333.47</v>
      </c>
      <c r="N14487" t="s">
        <v>23</v>
      </c>
    </row>
    <row r="14488" spans="1:14" ht="14.25" customHeight="1" x14ac:dyDescent="0.3">
      <c r="A14488" t="s">
        <v>12573</v>
      </c>
      <c r="B14488" t="s">
        <v>41</v>
      </c>
      <c r="C14488" t="s">
        <v>14</v>
      </c>
      <c r="D14488">
        <v>2600.94</v>
      </c>
      <c r="E14488">
        <v>0.23</v>
      </c>
      <c r="F14488">
        <f t="shared" si="452"/>
        <v>598.21620000000007</v>
      </c>
      <c r="G14488">
        <f t="shared" si="453"/>
        <v>2002.7238</v>
      </c>
      <c r="H14488">
        <v>1</v>
      </c>
      <c r="I14488" s="17">
        <v>45120</v>
      </c>
      <c r="J14488" s="17">
        <v>45121</v>
      </c>
      <c r="K14488" t="s">
        <v>21</v>
      </c>
      <c r="L14488" t="s">
        <v>22</v>
      </c>
      <c r="M14488">
        <v>310.79000000000002</v>
      </c>
      <c r="N14488" t="s">
        <v>39</v>
      </c>
    </row>
    <row r="14489" spans="1:14" ht="14.25" customHeight="1" x14ac:dyDescent="0.3">
      <c r="A14489" t="s">
        <v>11790</v>
      </c>
      <c r="B14489" t="s">
        <v>25</v>
      </c>
      <c r="C14489" t="s">
        <v>20</v>
      </c>
      <c r="D14489">
        <v>2603.92</v>
      </c>
      <c r="E14489">
        <v>0.37</v>
      </c>
      <c r="F14489">
        <f t="shared" si="452"/>
        <v>963.45040000000006</v>
      </c>
      <c r="G14489">
        <f t="shared" si="453"/>
        <v>1640.4695999999999</v>
      </c>
      <c r="H14489">
        <v>1</v>
      </c>
      <c r="I14489" s="17">
        <v>45263</v>
      </c>
      <c r="J14489" s="17">
        <v>45267</v>
      </c>
      <c r="K14489" t="s">
        <v>15</v>
      </c>
      <c r="L14489" t="s">
        <v>27</v>
      </c>
      <c r="M14489">
        <v>658.21</v>
      </c>
      <c r="N14489" t="s">
        <v>17</v>
      </c>
    </row>
    <row r="14490" spans="1:14" ht="14.25" customHeight="1" x14ac:dyDescent="0.3">
      <c r="A14490" t="s">
        <v>12431</v>
      </c>
      <c r="B14490" t="s">
        <v>19</v>
      </c>
      <c r="C14490" t="s">
        <v>14</v>
      </c>
      <c r="D14490">
        <v>2612.62</v>
      </c>
      <c r="E14490">
        <v>0.43</v>
      </c>
      <c r="F14490">
        <f t="shared" si="452"/>
        <v>1123.4266</v>
      </c>
      <c r="G14490">
        <f t="shared" si="453"/>
        <v>1489.1933999999999</v>
      </c>
      <c r="H14490">
        <v>1</v>
      </c>
      <c r="I14490" s="17">
        <v>45607</v>
      </c>
      <c r="J14490" s="17">
        <v>45610</v>
      </c>
      <c r="K14490" t="s">
        <v>21</v>
      </c>
      <c r="L14490" t="s">
        <v>27</v>
      </c>
      <c r="M14490">
        <v>499.29</v>
      </c>
      <c r="N14490" t="s">
        <v>23</v>
      </c>
    </row>
    <row r="14491" spans="1:14" ht="14.25" customHeight="1" x14ac:dyDescent="0.3">
      <c r="A14491" t="s">
        <v>6982</v>
      </c>
      <c r="B14491" t="s">
        <v>19</v>
      </c>
      <c r="C14491" t="s">
        <v>14</v>
      </c>
      <c r="D14491">
        <v>2618.54</v>
      </c>
      <c r="E14491">
        <v>0.32</v>
      </c>
      <c r="F14491">
        <f t="shared" si="452"/>
        <v>837.93280000000004</v>
      </c>
      <c r="G14491">
        <f t="shared" si="453"/>
        <v>1780.6071999999999</v>
      </c>
      <c r="H14491">
        <v>1</v>
      </c>
      <c r="I14491" s="17">
        <v>45324</v>
      </c>
      <c r="J14491" s="17">
        <v>45329</v>
      </c>
      <c r="K14491" t="s">
        <v>15</v>
      </c>
      <c r="L14491" t="s">
        <v>16</v>
      </c>
      <c r="M14491">
        <v>486.93</v>
      </c>
      <c r="N14491" t="s">
        <v>17</v>
      </c>
    </row>
    <row r="14492" spans="1:14" ht="14.25" customHeight="1" x14ac:dyDescent="0.3">
      <c r="A14492" t="s">
        <v>14817</v>
      </c>
      <c r="B14492" t="s">
        <v>41</v>
      </c>
      <c r="C14492" t="s">
        <v>36</v>
      </c>
      <c r="D14492">
        <v>2629.34</v>
      </c>
      <c r="E14492">
        <v>0.26</v>
      </c>
      <c r="F14492">
        <f t="shared" si="452"/>
        <v>683.62840000000006</v>
      </c>
      <c r="G14492">
        <f t="shared" si="453"/>
        <v>1945.7116000000001</v>
      </c>
      <c r="H14492">
        <v>1</v>
      </c>
      <c r="I14492" s="17">
        <v>45035</v>
      </c>
      <c r="J14492" s="17">
        <v>45042</v>
      </c>
      <c r="K14492" t="s">
        <v>31</v>
      </c>
      <c r="L14492" t="s">
        <v>27</v>
      </c>
      <c r="M14492">
        <v>386.03</v>
      </c>
      <c r="N14492" t="s">
        <v>48</v>
      </c>
    </row>
    <row r="14493" spans="1:14" ht="14.25" customHeight="1" x14ac:dyDescent="0.3">
      <c r="A14493" t="s">
        <v>12352</v>
      </c>
      <c r="B14493" t="s">
        <v>25</v>
      </c>
      <c r="C14493" t="s">
        <v>20</v>
      </c>
      <c r="D14493">
        <v>2629.76</v>
      </c>
      <c r="E14493">
        <v>0.44</v>
      </c>
      <c r="F14493">
        <f t="shared" si="452"/>
        <v>1157.0944000000002</v>
      </c>
      <c r="G14493">
        <f t="shared" si="453"/>
        <v>1472.6656</v>
      </c>
      <c r="H14493">
        <v>1</v>
      </c>
      <c r="I14493" s="17">
        <v>45308</v>
      </c>
      <c r="J14493" s="17">
        <v>45314</v>
      </c>
      <c r="K14493" t="s">
        <v>15</v>
      </c>
      <c r="L14493" t="s">
        <v>27</v>
      </c>
      <c r="M14493">
        <v>644.17999999999995</v>
      </c>
      <c r="N14493" t="s">
        <v>39</v>
      </c>
    </row>
    <row r="14494" spans="1:14" ht="14.25" customHeight="1" x14ac:dyDescent="0.3">
      <c r="A14494" t="s">
        <v>9358</v>
      </c>
      <c r="B14494" t="s">
        <v>19</v>
      </c>
      <c r="C14494" t="s">
        <v>26</v>
      </c>
      <c r="D14494">
        <v>2629.81</v>
      </c>
      <c r="E14494">
        <v>0.28999999999999998</v>
      </c>
      <c r="F14494">
        <f t="shared" si="452"/>
        <v>762.64489999999989</v>
      </c>
      <c r="G14494">
        <f t="shared" si="453"/>
        <v>1867.1651000000002</v>
      </c>
      <c r="H14494">
        <v>1</v>
      </c>
      <c r="I14494" s="17">
        <v>45258</v>
      </c>
      <c r="J14494" s="17">
        <v>45265</v>
      </c>
      <c r="K14494" t="s">
        <v>21</v>
      </c>
      <c r="L14494" t="s">
        <v>27</v>
      </c>
      <c r="M14494">
        <v>541.16999999999996</v>
      </c>
      <c r="N14494" t="s">
        <v>23</v>
      </c>
    </row>
    <row r="14495" spans="1:14" ht="14.25" customHeight="1" x14ac:dyDescent="0.3">
      <c r="A14495" t="s">
        <v>6968</v>
      </c>
      <c r="B14495" t="s">
        <v>25</v>
      </c>
      <c r="C14495" t="s">
        <v>36</v>
      </c>
      <c r="D14495">
        <v>2633.7</v>
      </c>
      <c r="E14495">
        <v>0.13</v>
      </c>
      <c r="F14495">
        <f t="shared" si="452"/>
        <v>342.38099999999997</v>
      </c>
      <c r="G14495">
        <f t="shared" si="453"/>
        <v>2291.319</v>
      </c>
      <c r="H14495">
        <v>1</v>
      </c>
      <c r="I14495" s="17">
        <v>44996</v>
      </c>
      <c r="J14495" s="17">
        <v>45002</v>
      </c>
      <c r="K14495" t="s">
        <v>15</v>
      </c>
      <c r="L14495" t="s">
        <v>22</v>
      </c>
      <c r="M14495">
        <v>193.57</v>
      </c>
      <c r="N14495" t="s">
        <v>28</v>
      </c>
    </row>
    <row r="14496" spans="1:14" ht="14.25" customHeight="1" x14ac:dyDescent="0.3">
      <c r="A14496" t="s">
        <v>5057</v>
      </c>
      <c r="B14496" t="s">
        <v>13</v>
      </c>
      <c r="C14496" t="s">
        <v>26</v>
      </c>
      <c r="D14496">
        <v>2634.98</v>
      </c>
      <c r="E14496">
        <v>0.34</v>
      </c>
      <c r="F14496">
        <f t="shared" si="452"/>
        <v>895.89320000000009</v>
      </c>
      <c r="G14496">
        <f t="shared" si="453"/>
        <v>1739.0868</v>
      </c>
      <c r="H14496">
        <v>1</v>
      </c>
      <c r="I14496" s="17">
        <v>45010</v>
      </c>
      <c r="J14496" s="17">
        <v>45011</v>
      </c>
      <c r="K14496" t="s">
        <v>21</v>
      </c>
      <c r="L14496" t="s">
        <v>27</v>
      </c>
      <c r="M14496">
        <v>724.1</v>
      </c>
      <c r="N14496" t="s">
        <v>23</v>
      </c>
    </row>
    <row r="14497" spans="1:14" ht="14.25" customHeight="1" x14ac:dyDescent="0.3">
      <c r="A14497" t="s">
        <v>6914</v>
      </c>
      <c r="B14497" t="s">
        <v>19</v>
      </c>
      <c r="C14497" t="s">
        <v>33</v>
      </c>
      <c r="D14497">
        <v>2636.09</v>
      </c>
      <c r="E14497">
        <v>0.47</v>
      </c>
      <c r="F14497">
        <f t="shared" si="452"/>
        <v>1238.9622999999999</v>
      </c>
      <c r="G14497">
        <f t="shared" si="453"/>
        <v>1397.1277000000002</v>
      </c>
      <c r="H14497">
        <v>1</v>
      </c>
      <c r="I14497" s="17">
        <v>45009</v>
      </c>
      <c r="J14497" s="17">
        <v>45012</v>
      </c>
      <c r="K14497" t="s">
        <v>31</v>
      </c>
      <c r="L14497" t="s">
        <v>27</v>
      </c>
      <c r="M14497">
        <v>167.5</v>
      </c>
      <c r="N14497" t="s">
        <v>23</v>
      </c>
    </row>
    <row r="14498" spans="1:14" ht="14.25" customHeight="1" x14ac:dyDescent="0.3">
      <c r="A14498" t="s">
        <v>5287</v>
      </c>
      <c r="B14498" t="s">
        <v>41</v>
      </c>
      <c r="C14498" t="s">
        <v>36</v>
      </c>
      <c r="D14498">
        <v>2640.33</v>
      </c>
      <c r="E14498">
        <v>0.06</v>
      </c>
      <c r="F14498">
        <f t="shared" si="452"/>
        <v>158.41979999999998</v>
      </c>
      <c r="G14498">
        <f t="shared" si="453"/>
        <v>2481.9101999999998</v>
      </c>
      <c r="H14498">
        <v>1</v>
      </c>
      <c r="I14498" s="17">
        <v>45618</v>
      </c>
      <c r="J14498" s="17">
        <v>45625</v>
      </c>
      <c r="K14498" t="s">
        <v>15</v>
      </c>
      <c r="L14498" t="s">
        <v>27</v>
      </c>
      <c r="M14498">
        <v>477.87</v>
      </c>
      <c r="N14498" t="s">
        <v>28</v>
      </c>
    </row>
    <row r="14499" spans="1:14" ht="14.25" customHeight="1" x14ac:dyDescent="0.3">
      <c r="A14499" t="s">
        <v>1181</v>
      </c>
      <c r="B14499" t="s">
        <v>13</v>
      </c>
      <c r="C14499" t="s">
        <v>26</v>
      </c>
      <c r="D14499">
        <v>2642.11</v>
      </c>
      <c r="E14499">
        <v>0.39</v>
      </c>
      <c r="F14499">
        <f t="shared" si="452"/>
        <v>1030.4229</v>
      </c>
      <c r="G14499">
        <f t="shared" si="453"/>
        <v>1611.6871000000001</v>
      </c>
      <c r="H14499">
        <v>1</v>
      </c>
      <c r="I14499" s="17">
        <v>45437</v>
      </c>
      <c r="J14499" s="17">
        <v>45442</v>
      </c>
      <c r="K14499" t="s">
        <v>21</v>
      </c>
      <c r="L14499" t="s">
        <v>16</v>
      </c>
      <c r="M14499">
        <v>783.17</v>
      </c>
      <c r="N14499" t="s">
        <v>23</v>
      </c>
    </row>
    <row r="14500" spans="1:14" ht="14.25" customHeight="1" x14ac:dyDescent="0.3">
      <c r="A14500" t="s">
        <v>14645</v>
      </c>
      <c r="B14500" t="s">
        <v>13</v>
      </c>
      <c r="C14500" t="s">
        <v>33</v>
      </c>
      <c r="D14500">
        <v>2643.42</v>
      </c>
      <c r="E14500">
        <v>0.12</v>
      </c>
      <c r="F14500">
        <f t="shared" si="452"/>
        <v>317.21039999999999</v>
      </c>
      <c r="G14500">
        <f t="shared" si="453"/>
        <v>2326.2096000000001</v>
      </c>
      <c r="H14500">
        <v>1</v>
      </c>
      <c r="I14500" s="17">
        <v>45417</v>
      </c>
      <c r="J14500" s="17">
        <v>45423</v>
      </c>
      <c r="K14500" t="s">
        <v>15</v>
      </c>
      <c r="L14500" t="s">
        <v>27</v>
      </c>
      <c r="M14500">
        <v>450.76</v>
      </c>
      <c r="N14500" t="s">
        <v>48</v>
      </c>
    </row>
    <row r="14501" spans="1:14" ht="14.25" customHeight="1" x14ac:dyDescent="0.3">
      <c r="A14501" t="s">
        <v>325</v>
      </c>
      <c r="B14501" t="s">
        <v>25</v>
      </c>
      <c r="C14501" t="s">
        <v>26</v>
      </c>
      <c r="D14501">
        <v>2650.81</v>
      </c>
      <c r="E14501">
        <v>0.13</v>
      </c>
      <c r="F14501">
        <f t="shared" si="452"/>
        <v>344.6053</v>
      </c>
      <c r="G14501">
        <f t="shared" si="453"/>
        <v>2306.2046999999998</v>
      </c>
      <c r="H14501">
        <v>1</v>
      </c>
      <c r="I14501" s="17">
        <v>45047</v>
      </c>
      <c r="J14501" s="17">
        <v>45048</v>
      </c>
      <c r="K14501" t="s">
        <v>31</v>
      </c>
      <c r="L14501" t="s">
        <v>22</v>
      </c>
      <c r="M14501">
        <v>753.91</v>
      </c>
      <c r="N14501" t="s">
        <v>48</v>
      </c>
    </row>
    <row r="14502" spans="1:14" ht="14.25" customHeight="1" x14ac:dyDescent="0.3">
      <c r="A14502" t="s">
        <v>14101</v>
      </c>
      <c r="B14502" t="s">
        <v>19</v>
      </c>
      <c r="C14502" t="s">
        <v>14</v>
      </c>
      <c r="D14502">
        <v>2653.35</v>
      </c>
      <c r="E14502">
        <v>0.12</v>
      </c>
      <c r="F14502">
        <f t="shared" si="452"/>
        <v>318.40199999999999</v>
      </c>
      <c r="G14502">
        <f t="shared" si="453"/>
        <v>2334.9479999999999</v>
      </c>
      <c r="H14502">
        <v>1</v>
      </c>
      <c r="I14502" s="17">
        <v>45277</v>
      </c>
      <c r="J14502" s="17">
        <v>45284</v>
      </c>
      <c r="K14502" t="s">
        <v>31</v>
      </c>
      <c r="L14502" t="s">
        <v>22</v>
      </c>
      <c r="M14502">
        <v>481.51</v>
      </c>
      <c r="N14502" t="s">
        <v>28</v>
      </c>
    </row>
    <row r="14503" spans="1:14" ht="14.25" customHeight="1" x14ac:dyDescent="0.3">
      <c r="A14503" t="s">
        <v>14821</v>
      </c>
      <c r="B14503" t="s">
        <v>19</v>
      </c>
      <c r="C14503" t="s">
        <v>26</v>
      </c>
      <c r="D14503">
        <v>2656.29</v>
      </c>
      <c r="E14503">
        <v>0.03</v>
      </c>
      <c r="F14503">
        <f t="shared" si="452"/>
        <v>79.688699999999997</v>
      </c>
      <c r="G14503">
        <f t="shared" si="453"/>
        <v>2576.6012999999998</v>
      </c>
      <c r="H14503">
        <v>1</v>
      </c>
      <c r="I14503" s="17">
        <v>45611</v>
      </c>
      <c r="J14503" s="17">
        <v>45618</v>
      </c>
      <c r="K14503" t="s">
        <v>21</v>
      </c>
      <c r="L14503" t="s">
        <v>16</v>
      </c>
      <c r="M14503">
        <v>782.89</v>
      </c>
      <c r="N14503" t="s">
        <v>39</v>
      </c>
    </row>
    <row r="14504" spans="1:14" ht="14.25" customHeight="1" x14ac:dyDescent="0.3">
      <c r="A14504" t="s">
        <v>9736</v>
      </c>
      <c r="B14504" t="s">
        <v>19</v>
      </c>
      <c r="C14504" t="s">
        <v>26</v>
      </c>
      <c r="D14504">
        <v>2657.22</v>
      </c>
      <c r="E14504">
        <v>0.31</v>
      </c>
      <c r="F14504">
        <f t="shared" si="452"/>
        <v>823.73819999999989</v>
      </c>
      <c r="G14504">
        <f t="shared" si="453"/>
        <v>1833.4818</v>
      </c>
      <c r="H14504">
        <v>1</v>
      </c>
      <c r="I14504" s="17">
        <v>45143</v>
      </c>
      <c r="J14504" s="17">
        <v>45150</v>
      </c>
      <c r="K14504" t="s">
        <v>21</v>
      </c>
      <c r="L14504" t="s">
        <v>22</v>
      </c>
      <c r="M14504">
        <v>234.3</v>
      </c>
      <c r="N14504" t="s">
        <v>48</v>
      </c>
    </row>
    <row r="14505" spans="1:14" ht="14.25" customHeight="1" x14ac:dyDescent="0.3">
      <c r="A14505" t="s">
        <v>3970</v>
      </c>
      <c r="B14505" t="s">
        <v>13</v>
      </c>
      <c r="C14505" t="s">
        <v>20</v>
      </c>
      <c r="D14505">
        <v>2659.2</v>
      </c>
      <c r="E14505">
        <v>0.33</v>
      </c>
      <c r="F14505">
        <f t="shared" si="452"/>
        <v>877.53599999999994</v>
      </c>
      <c r="G14505">
        <f t="shared" si="453"/>
        <v>1781.6639999999998</v>
      </c>
      <c r="H14505">
        <v>1</v>
      </c>
      <c r="I14505" s="17">
        <v>45383</v>
      </c>
      <c r="J14505" s="17">
        <v>45390</v>
      </c>
      <c r="K14505" t="s">
        <v>15</v>
      </c>
      <c r="L14505" t="s">
        <v>27</v>
      </c>
      <c r="M14505">
        <v>486.76</v>
      </c>
      <c r="N14505" t="s">
        <v>34</v>
      </c>
    </row>
    <row r="14506" spans="1:14" ht="14.25" customHeight="1" x14ac:dyDescent="0.3">
      <c r="A14506" t="s">
        <v>736</v>
      </c>
      <c r="B14506" t="s">
        <v>19</v>
      </c>
      <c r="C14506" t="s">
        <v>20</v>
      </c>
      <c r="D14506">
        <v>2660.47</v>
      </c>
      <c r="E14506">
        <v>0.08</v>
      </c>
      <c r="F14506">
        <f t="shared" si="452"/>
        <v>212.83759999999998</v>
      </c>
      <c r="G14506">
        <f t="shared" si="453"/>
        <v>2447.6324</v>
      </c>
      <c r="H14506">
        <v>1</v>
      </c>
      <c r="I14506" s="17">
        <v>45083</v>
      </c>
      <c r="J14506" s="17">
        <v>45086</v>
      </c>
      <c r="K14506" t="s">
        <v>15</v>
      </c>
      <c r="L14506" t="s">
        <v>16</v>
      </c>
      <c r="M14506">
        <v>562.19000000000005</v>
      </c>
      <c r="N14506" t="s">
        <v>48</v>
      </c>
    </row>
    <row r="14507" spans="1:14" ht="14.25" customHeight="1" x14ac:dyDescent="0.3">
      <c r="A14507" t="s">
        <v>7835</v>
      </c>
      <c r="B14507" t="s">
        <v>19</v>
      </c>
      <c r="C14507" t="s">
        <v>26</v>
      </c>
      <c r="D14507">
        <v>2664.51</v>
      </c>
      <c r="E14507">
        <v>0.35</v>
      </c>
      <c r="F14507">
        <f t="shared" si="452"/>
        <v>932.57849999999996</v>
      </c>
      <c r="G14507">
        <f t="shared" si="453"/>
        <v>1731.9315000000001</v>
      </c>
      <c r="H14507">
        <v>1</v>
      </c>
      <c r="I14507" s="17">
        <v>45302</v>
      </c>
      <c r="J14507" s="17">
        <v>45307</v>
      </c>
      <c r="K14507" t="s">
        <v>15</v>
      </c>
      <c r="L14507" t="s">
        <v>27</v>
      </c>
      <c r="M14507">
        <v>427.39</v>
      </c>
      <c r="N14507" t="s">
        <v>39</v>
      </c>
    </row>
    <row r="14508" spans="1:14" ht="14.25" customHeight="1" x14ac:dyDescent="0.3">
      <c r="A14508" t="s">
        <v>6264</v>
      </c>
      <c r="B14508" t="s">
        <v>13</v>
      </c>
      <c r="C14508" t="s">
        <v>14</v>
      </c>
      <c r="D14508">
        <v>2669.86</v>
      </c>
      <c r="E14508">
        <v>0.11</v>
      </c>
      <c r="F14508">
        <f t="shared" si="452"/>
        <v>293.68459999999999</v>
      </c>
      <c r="G14508">
        <f t="shared" si="453"/>
        <v>2376.1754000000001</v>
      </c>
      <c r="H14508">
        <v>1</v>
      </c>
      <c r="I14508" s="17">
        <v>45287</v>
      </c>
      <c r="J14508" s="17">
        <v>45293</v>
      </c>
      <c r="K14508" t="s">
        <v>15</v>
      </c>
      <c r="L14508" t="s">
        <v>27</v>
      </c>
      <c r="M14508">
        <v>279.52999999999997</v>
      </c>
      <c r="N14508" t="s">
        <v>23</v>
      </c>
    </row>
    <row r="14509" spans="1:14" ht="14.25" customHeight="1" x14ac:dyDescent="0.3">
      <c r="A14509" t="s">
        <v>3809</v>
      </c>
      <c r="B14509" t="s">
        <v>25</v>
      </c>
      <c r="C14509" t="s">
        <v>36</v>
      </c>
      <c r="D14509">
        <v>2670.51</v>
      </c>
      <c r="E14509">
        <v>0.1</v>
      </c>
      <c r="F14509">
        <f t="shared" si="452"/>
        <v>267.05100000000004</v>
      </c>
      <c r="G14509">
        <f t="shared" si="453"/>
        <v>2403.4590000000003</v>
      </c>
      <c r="H14509">
        <v>1</v>
      </c>
      <c r="I14509" s="17">
        <v>45293</v>
      </c>
      <c r="J14509" s="17">
        <v>45300</v>
      </c>
      <c r="K14509" t="s">
        <v>15</v>
      </c>
      <c r="L14509" t="s">
        <v>27</v>
      </c>
      <c r="M14509">
        <v>411.23</v>
      </c>
      <c r="N14509" t="s">
        <v>39</v>
      </c>
    </row>
    <row r="14510" spans="1:14" ht="14.25" customHeight="1" x14ac:dyDescent="0.3">
      <c r="A14510" t="s">
        <v>13804</v>
      </c>
      <c r="B14510" t="s">
        <v>41</v>
      </c>
      <c r="C14510" t="s">
        <v>20</v>
      </c>
      <c r="D14510">
        <v>2672.85</v>
      </c>
      <c r="E14510">
        <v>0.17</v>
      </c>
      <c r="F14510">
        <f t="shared" si="452"/>
        <v>454.3845</v>
      </c>
      <c r="G14510">
        <f t="shared" si="453"/>
        <v>2218.4654999999998</v>
      </c>
      <c r="H14510">
        <v>1</v>
      </c>
      <c r="I14510" s="17">
        <v>45167</v>
      </c>
      <c r="J14510" s="17">
        <v>45168</v>
      </c>
      <c r="K14510" t="s">
        <v>31</v>
      </c>
      <c r="L14510" t="s">
        <v>22</v>
      </c>
      <c r="M14510">
        <v>222.63</v>
      </c>
      <c r="N14510" t="s">
        <v>39</v>
      </c>
    </row>
    <row r="14511" spans="1:14" ht="14.25" customHeight="1" x14ac:dyDescent="0.3">
      <c r="A14511" t="s">
        <v>6582</v>
      </c>
      <c r="B14511" t="s">
        <v>25</v>
      </c>
      <c r="C14511" t="s">
        <v>33</v>
      </c>
      <c r="D14511">
        <v>2677.21</v>
      </c>
      <c r="E14511">
        <v>0.21</v>
      </c>
      <c r="F14511">
        <f t="shared" si="452"/>
        <v>562.21410000000003</v>
      </c>
      <c r="G14511">
        <f t="shared" si="453"/>
        <v>2114.9958999999999</v>
      </c>
      <c r="H14511">
        <v>1</v>
      </c>
      <c r="I14511" s="17">
        <v>44980</v>
      </c>
      <c r="J14511" s="17">
        <v>44981</v>
      </c>
      <c r="K14511" t="s">
        <v>31</v>
      </c>
      <c r="L14511" t="s">
        <v>22</v>
      </c>
      <c r="M14511">
        <v>447.28</v>
      </c>
      <c r="N14511" t="s">
        <v>39</v>
      </c>
    </row>
    <row r="14512" spans="1:14" ht="14.25" customHeight="1" x14ac:dyDescent="0.3">
      <c r="A14512" t="s">
        <v>9259</v>
      </c>
      <c r="B14512" t="s">
        <v>19</v>
      </c>
      <c r="C14512" t="s">
        <v>33</v>
      </c>
      <c r="D14512">
        <v>2680.1</v>
      </c>
      <c r="E14512">
        <v>0.44</v>
      </c>
      <c r="F14512">
        <f t="shared" si="452"/>
        <v>1179.2439999999999</v>
      </c>
      <c r="G14512">
        <f t="shared" si="453"/>
        <v>1500.856</v>
      </c>
      <c r="H14512">
        <v>1</v>
      </c>
      <c r="I14512" s="17">
        <v>45129</v>
      </c>
      <c r="J14512" s="17">
        <v>45130</v>
      </c>
      <c r="K14512" t="s">
        <v>31</v>
      </c>
      <c r="L14512" t="s">
        <v>22</v>
      </c>
      <c r="M14512">
        <v>325</v>
      </c>
      <c r="N14512" t="s">
        <v>28</v>
      </c>
    </row>
    <row r="14513" spans="1:14" ht="14.25" customHeight="1" x14ac:dyDescent="0.3">
      <c r="A14513" t="s">
        <v>10245</v>
      </c>
      <c r="B14513" t="s">
        <v>19</v>
      </c>
      <c r="C14513" t="s">
        <v>36</v>
      </c>
      <c r="D14513">
        <v>2681.95</v>
      </c>
      <c r="E14513">
        <v>0.45</v>
      </c>
      <c r="F14513">
        <f t="shared" si="452"/>
        <v>1206.8775000000001</v>
      </c>
      <c r="G14513">
        <f t="shared" si="453"/>
        <v>1475.0724999999998</v>
      </c>
      <c r="H14513">
        <v>1</v>
      </c>
      <c r="I14513" s="17">
        <v>45411</v>
      </c>
      <c r="J14513" s="17">
        <v>45414</v>
      </c>
      <c r="K14513" t="s">
        <v>15</v>
      </c>
      <c r="L14513" t="s">
        <v>16</v>
      </c>
      <c r="M14513">
        <v>692.89</v>
      </c>
      <c r="N14513" t="s">
        <v>23</v>
      </c>
    </row>
    <row r="14514" spans="1:14" ht="14.25" customHeight="1" x14ac:dyDescent="0.3">
      <c r="A14514" t="s">
        <v>14918</v>
      </c>
      <c r="B14514" t="s">
        <v>41</v>
      </c>
      <c r="C14514" t="s">
        <v>14</v>
      </c>
      <c r="D14514">
        <v>2683.74</v>
      </c>
      <c r="E14514">
        <v>0.32</v>
      </c>
      <c r="F14514">
        <f t="shared" si="452"/>
        <v>858.79679999999996</v>
      </c>
      <c r="G14514">
        <f t="shared" si="453"/>
        <v>1824.9431999999997</v>
      </c>
      <c r="H14514">
        <v>1</v>
      </c>
      <c r="I14514" s="17">
        <v>45612</v>
      </c>
      <c r="J14514" s="17">
        <v>45617</v>
      </c>
      <c r="K14514" t="s">
        <v>15</v>
      </c>
      <c r="L14514" t="s">
        <v>22</v>
      </c>
      <c r="M14514">
        <v>750.62</v>
      </c>
      <c r="N14514" t="s">
        <v>17</v>
      </c>
    </row>
    <row r="14515" spans="1:14" ht="14.25" customHeight="1" x14ac:dyDescent="0.3">
      <c r="A14515" t="s">
        <v>13497</v>
      </c>
      <c r="B14515" t="s">
        <v>25</v>
      </c>
      <c r="C14515" t="s">
        <v>26</v>
      </c>
      <c r="D14515">
        <v>2685.55</v>
      </c>
      <c r="E14515">
        <v>0.37</v>
      </c>
      <c r="F14515">
        <f t="shared" si="452"/>
        <v>993.65350000000001</v>
      </c>
      <c r="G14515">
        <f t="shared" si="453"/>
        <v>1691.8965000000003</v>
      </c>
      <c r="H14515">
        <v>1</v>
      </c>
      <c r="I14515" s="17">
        <v>45148</v>
      </c>
      <c r="J14515" s="17">
        <v>45152</v>
      </c>
      <c r="K14515" t="s">
        <v>21</v>
      </c>
      <c r="L14515" t="s">
        <v>27</v>
      </c>
      <c r="M14515">
        <v>385.03</v>
      </c>
      <c r="N14515" t="s">
        <v>23</v>
      </c>
    </row>
    <row r="14516" spans="1:14" ht="14.25" customHeight="1" x14ac:dyDescent="0.3">
      <c r="A14516" t="s">
        <v>5150</v>
      </c>
      <c r="B14516" t="s">
        <v>25</v>
      </c>
      <c r="C14516" t="s">
        <v>26</v>
      </c>
      <c r="D14516">
        <v>2685.87</v>
      </c>
      <c r="E14516">
        <v>0.16</v>
      </c>
      <c r="F14516">
        <f t="shared" si="452"/>
        <v>429.73919999999998</v>
      </c>
      <c r="G14516">
        <f t="shared" si="453"/>
        <v>2256.1307999999999</v>
      </c>
      <c r="H14516">
        <v>1</v>
      </c>
      <c r="I14516" s="17">
        <v>45429</v>
      </c>
      <c r="J14516" s="17">
        <v>45433</v>
      </c>
      <c r="K14516" t="s">
        <v>31</v>
      </c>
      <c r="L14516" t="s">
        <v>27</v>
      </c>
      <c r="M14516">
        <v>509.17</v>
      </c>
      <c r="N14516" t="s">
        <v>17</v>
      </c>
    </row>
    <row r="14517" spans="1:14" ht="14.25" customHeight="1" x14ac:dyDescent="0.3">
      <c r="A14517" t="s">
        <v>9300</v>
      </c>
      <c r="B14517" t="s">
        <v>25</v>
      </c>
      <c r="C14517" t="s">
        <v>26</v>
      </c>
      <c r="D14517">
        <v>2689.66</v>
      </c>
      <c r="E14517">
        <v>0.02</v>
      </c>
      <c r="F14517">
        <f t="shared" si="452"/>
        <v>53.793199999999999</v>
      </c>
      <c r="G14517">
        <f t="shared" si="453"/>
        <v>2635.8667999999998</v>
      </c>
      <c r="H14517">
        <v>1</v>
      </c>
      <c r="I14517" s="17">
        <v>45340</v>
      </c>
      <c r="J14517" s="17">
        <v>45341</v>
      </c>
      <c r="K14517" t="s">
        <v>21</v>
      </c>
      <c r="L14517" t="s">
        <v>22</v>
      </c>
      <c r="M14517">
        <v>776.18</v>
      </c>
      <c r="N14517" t="s">
        <v>48</v>
      </c>
    </row>
    <row r="14518" spans="1:14" ht="14.25" customHeight="1" x14ac:dyDescent="0.3">
      <c r="A14518" t="s">
        <v>15228</v>
      </c>
      <c r="B14518" t="s">
        <v>41</v>
      </c>
      <c r="C14518" t="s">
        <v>26</v>
      </c>
      <c r="D14518">
        <v>2691.19</v>
      </c>
      <c r="E14518">
        <v>0.04</v>
      </c>
      <c r="F14518">
        <f t="shared" si="452"/>
        <v>107.64760000000001</v>
      </c>
      <c r="G14518">
        <f t="shared" si="453"/>
        <v>2583.5424000000003</v>
      </c>
      <c r="H14518">
        <v>1</v>
      </c>
      <c r="I14518" s="17">
        <v>45627</v>
      </c>
      <c r="J14518" s="17">
        <v>45634</v>
      </c>
      <c r="K14518" t="s">
        <v>31</v>
      </c>
      <c r="L14518" t="s">
        <v>22</v>
      </c>
      <c r="M14518">
        <v>660.35</v>
      </c>
      <c r="N14518" t="s">
        <v>17</v>
      </c>
    </row>
    <row r="14519" spans="1:14" ht="14.25" customHeight="1" x14ac:dyDescent="0.3">
      <c r="A14519" t="s">
        <v>8862</v>
      </c>
      <c r="B14519" t="s">
        <v>19</v>
      </c>
      <c r="C14519" t="s">
        <v>20</v>
      </c>
      <c r="D14519">
        <v>2695.94</v>
      </c>
      <c r="E14519">
        <v>0.17</v>
      </c>
      <c r="F14519">
        <f t="shared" si="452"/>
        <v>458.30980000000005</v>
      </c>
      <c r="G14519">
        <f t="shared" si="453"/>
        <v>2237.6302000000001</v>
      </c>
      <c r="H14519">
        <v>1</v>
      </c>
      <c r="I14519" s="17">
        <v>45009</v>
      </c>
      <c r="J14519" s="17">
        <v>45013</v>
      </c>
      <c r="K14519" t="s">
        <v>21</v>
      </c>
      <c r="L14519" t="s">
        <v>22</v>
      </c>
      <c r="M14519">
        <v>204.32</v>
      </c>
      <c r="N14519" t="s">
        <v>23</v>
      </c>
    </row>
    <row r="14520" spans="1:14" ht="14.25" customHeight="1" x14ac:dyDescent="0.3">
      <c r="A14520" t="s">
        <v>10118</v>
      </c>
      <c r="B14520" t="s">
        <v>25</v>
      </c>
      <c r="C14520" t="s">
        <v>36</v>
      </c>
      <c r="D14520">
        <v>2696.84</v>
      </c>
      <c r="E14520">
        <v>0.42</v>
      </c>
      <c r="F14520">
        <f t="shared" si="452"/>
        <v>1132.6728000000001</v>
      </c>
      <c r="G14520">
        <f t="shared" si="453"/>
        <v>1564.1672000000001</v>
      </c>
      <c r="H14520">
        <v>1</v>
      </c>
      <c r="I14520" s="17">
        <v>45386</v>
      </c>
      <c r="J14520" s="17">
        <v>45393</v>
      </c>
      <c r="K14520" t="s">
        <v>21</v>
      </c>
      <c r="L14520" t="s">
        <v>16</v>
      </c>
      <c r="M14520">
        <v>244.95</v>
      </c>
      <c r="N14520" t="s">
        <v>39</v>
      </c>
    </row>
    <row r="14521" spans="1:14" ht="14.25" customHeight="1" x14ac:dyDescent="0.3">
      <c r="A14521" t="s">
        <v>190</v>
      </c>
      <c r="B14521" t="s">
        <v>41</v>
      </c>
      <c r="C14521" t="s">
        <v>14</v>
      </c>
      <c r="D14521">
        <v>2697.46</v>
      </c>
      <c r="E14521">
        <v>0.37</v>
      </c>
      <c r="F14521">
        <f t="shared" si="452"/>
        <v>998.06020000000001</v>
      </c>
      <c r="G14521">
        <f t="shared" si="453"/>
        <v>1699.3998000000001</v>
      </c>
      <c r="H14521">
        <v>1</v>
      </c>
      <c r="I14521" s="17">
        <v>45055</v>
      </c>
      <c r="J14521" s="17">
        <v>45058</v>
      </c>
      <c r="K14521" t="s">
        <v>21</v>
      </c>
      <c r="L14521" t="s">
        <v>27</v>
      </c>
      <c r="M14521">
        <v>597.1</v>
      </c>
      <c r="N14521" t="s">
        <v>48</v>
      </c>
    </row>
    <row r="14522" spans="1:14" ht="14.25" customHeight="1" x14ac:dyDescent="0.3">
      <c r="A14522" t="s">
        <v>10248</v>
      </c>
      <c r="B14522" t="s">
        <v>13</v>
      </c>
      <c r="C14522" t="s">
        <v>33</v>
      </c>
      <c r="D14522">
        <v>2702.66</v>
      </c>
      <c r="E14522">
        <v>0.08</v>
      </c>
      <c r="F14522">
        <f t="shared" si="452"/>
        <v>216.21279999999999</v>
      </c>
      <c r="G14522">
        <f t="shared" si="453"/>
        <v>2486.4472000000001</v>
      </c>
      <c r="H14522">
        <v>1</v>
      </c>
      <c r="I14522" s="17">
        <v>45566</v>
      </c>
      <c r="J14522" s="17">
        <v>45570</v>
      </c>
      <c r="K14522" t="s">
        <v>21</v>
      </c>
      <c r="L14522" t="s">
        <v>16</v>
      </c>
      <c r="M14522">
        <v>635.78</v>
      </c>
      <c r="N14522" t="s">
        <v>48</v>
      </c>
    </row>
    <row r="14523" spans="1:14" ht="14.25" customHeight="1" x14ac:dyDescent="0.3">
      <c r="A14523" t="s">
        <v>13329</v>
      </c>
      <c r="B14523" t="s">
        <v>13</v>
      </c>
      <c r="C14523" t="s">
        <v>14</v>
      </c>
      <c r="D14523">
        <v>2704.36</v>
      </c>
      <c r="E14523">
        <v>0.48</v>
      </c>
      <c r="F14523">
        <f t="shared" si="452"/>
        <v>1298.0928000000001</v>
      </c>
      <c r="G14523">
        <f t="shared" si="453"/>
        <v>1406.2672</v>
      </c>
      <c r="H14523">
        <v>1</v>
      </c>
      <c r="I14523" s="17">
        <v>45125</v>
      </c>
      <c r="J14523" s="17">
        <v>45127</v>
      </c>
      <c r="K14523" t="s">
        <v>15</v>
      </c>
      <c r="L14523" t="s">
        <v>16</v>
      </c>
      <c r="M14523">
        <v>457.04</v>
      </c>
      <c r="N14523" t="s">
        <v>34</v>
      </c>
    </row>
    <row r="14524" spans="1:14" ht="14.25" customHeight="1" x14ac:dyDescent="0.3">
      <c r="A14524" t="s">
        <v>5691</v>
      </c>
      <c r="B14524" t="s">
        <v>25</v>
      </c>
      <c r="C14524" t="s">
        <v>26</v>
      </c>
      <c r="D14524">
        <v>2706.35</v>
      </c>
      <c r="E14524">
        <v>0</v>
      </c>
      <c r="F14524">
        <f t="shared" si="452"/>
        <v>0</v>
      </c>
      <c r="G14524">
        <f t="shared" si="453"/>
        <v>2706.35</v>
      </c>
      <c r="H14524">
        <v>1</v>
      </c>
      <c r="I14524" s="17">
        <v>45179</v>
      </c>
      <c r="J14524" s="17">
        <v>45185</v>
      </c>
      <c r="K14524" t="s">
        <v>31</v>
      </c>
      <c r="L14524" t="s">
        <v>27</v>
      </c>
      <c r="M14524">
        <v>135.51</v>
      </c>
      <c r="N14524" t="s">
        <v>17</v>
      </c>
    </row>
    <row r="14525" spans="1:14" ht="14.25" customHeight="1" x14ac:dyDescent="0.3">
      <c r="A14525" t="s">
        <v>4679</v>
      </c>
      <c r="B14525" t="s">
        <v>19</v>
      </c>
      <c r="C14525" t="s">
        <v>26</v>
      </c>
      <c r="D14525">
        <v>2708.74</v>
      </c>
      <c r="E14525">
        <v>0.06</v>
      </c>
      <c r="F14525">
        <f t="shared" si="452"/>
        <v>162.52439999999999</v>
      </c>
      <c r="G14525">
        <f t="shared" si="453"/>
        <v>2546.2156</v>
      </c>
      <c r="H14525">
        <v>1</v>
      </c>
      <c r="I14525" s="17">
        <v>45333</v>
      </c>
      <c r="J14525" s="17">
        <v>45335</v>
      </c>
      <c r="K14525" t="s">
        <v>31</v>
      </c>
      <c r="L14525" t="s">
        <v>16</v>
      </c>
      <c r="M14525">
        <v>245.77</v>
      </c>
      <c r="N14525" t="s">
        <v>34</v>
      </c>
    </row>
    <row r="14526" spans="1:14" ht="14.25" customHeight="1" x14ac:dyDescent="0.3">
      <c r="A14526" t="s">
        <v>10340</v>
      </c>
      <c r="B14526" t="s">
        <v>19</v>
      </c>
      <c r="C14526" t="s">
        <v>33</v>
      </c>
      <c r="D14526">
        <v>2717.81</v>
      </c>
      <c r="E14526">
        <v>0.21</v>
      </c>
      <c r="F14526">
        <f t="shared" si="452"/>
        <v>570.74009999999998</v>
      </c>
      <c r="G14526">
        <f t="shared" si="453"/>
        <v>2147.0699</v>
      </c>
      <c r="H14526">
        <v>1</v>
      </c>
      <c r="I14526" s="17">
        <v>45490</v>
      </c>
      <c r="J14526" s="17">
        <v>45491</v>
      </c>
      <c r="K14526" t="s">
        <v>31</v>
      </c>
      <c r="L14526" t="s">
        <v>16</v>
      </c>
      <c r="M14526">
        <v>395.31</v>
      </c>
      <c r="N14526" t="s">
        <v>39</v>
      </c>
    </row>
    <row r="14527" spans="1:14" ht="14.25" customHeight="1" x14ac:dyDescent="0.3">
      <c r="A14527" t="s">
        <v>2259</v>
      </c>
      <c r="B14527" t="s">
        <v>13</v>
      </c>
      <c r="C14527" t="s">
        <v>20</v>
      </c>
      <c r="D14527">
        <v>2717.93</v>
      </c>
      <c r="E14527">
        <v>0.48</v>
      </c>
      <c r="F14527">
        <f t="shared" si="452"/>
        <v>1304.6063999999999</v>
      </c>
      <c r="G14527">
        <f t="shared" si="453"/>
        <v>1413.3235999999999</v>
      </c>
      <c r="H14527">
        <v>1</v>
      </c>
      <c r="I14527" s="17">
        <v>45122</v>
      </c>
      <c r="J14527" s="17">
        <v>45124</v>
      </c>
      <c r="K14527" t="s">
        <v>31</v>
      </c>
      <c r="L14527" t="s">
        <v>16</v>
      </c>
      <c r="M14527">
        <v>373.99</v>
      </c>
      <c r="N14527" t="s">
        <v>48</v>
      </c>
    </row>
    <row r="14528" spans="1:14" ht="14.25" customHeight="1" x14ac:dyDescent="0.3">
      <c r="A14528" t="s">
        <v>6082</v>
      </c>
      <c r="B14528" t="s">
        <v>41</v>
      </c>
      <c r="C14528" t="s">
        <v>14</v>
      </c>
      <c r="D14528">
        <v>2720.94</v>
      </c>
      <c r="E14528">
        <v>0.36</v>
      </c>
      <c r="F14528">
        <f t="shared" si="452"/>
        <v>979.53840000000002</v>
      </c>
      <c r="G14528">
        <f t="shared" si="453"/>
        <v>1741.4016000000001</v>
      </c>
      <c r="H14528">
        <v>1</v>
      </c>
      <c r="I14528" s="17">
        <v>45112</v>
      </c>
      <c r="J14528" s="17">
        <v>45114</v>
      </c>
      <c r="K14528" t="s">
        <v>21</v>
      </c>
      <c r="L14528" t="s">
        <v>22</v>
      </c>
      <c r="M14528">
        <v>730.1</v>
      </c>
      <c r="N14528" t="s">
        <v>48</v>
      </c>
    </row>
    <row r="14529" spans="1:14" ht="14.25" customHeight="1" x14ac:dyDescent="0.3">
      <c r="A14529" t="s">
        <v>14214</v>
      </c>
      <c r="B14529" t="s">
        <v>25</v>
      </c>
      <c r="C14529" t="s">
        <v>33</v>
      </c>
      <c r="D14529">
        <v>2722.01</v>
      </c>
      <c r="E14529">
        <v>0.26</v>
      </c>
      <c r="F14529">
        <f t="shared" si="452"/>
        <v>707.72260000000006</v>
      </c>
      <c r="G14529">
        <f t="shared" si="453"/>
        <v>2014.2874000000002</v>
      </c>
      <c r="H14529">
        <v>1</v>
      </c>
      <c r="I14529" s="17">
        <v>45598</v>
      </c>
      <c r="J14529" s="17">
        <v>45605</v>
      </c>
      <c r="K14529" t="s">
        <v>31</v>
      </c>
      <c r="L14529" t="s">
        <v>16</v>
      </c>
      <c r="M14529">
        <v>258.95999999999998</v>
      </c>
      <c r="N14529" t="s">
        <v>28</v>
      </c>
    </row>
    <row r="14530" spans="1:14" ht="14.25" customHeight="1" x14ac:dyDescent="0.3">
      <c r="A14530" t="s">
        <v>3396</v>
      </c>
      <c r="B14530" t="s">
        <v>41</v>
      </c>
      <c r="C14530" t="s">
        <v>26</v>
      </c>
      <c r="D14530">
        <v>2724.02</v>
      </c>
      <c r="E14530">
        <v>0.21</v>
      </c>
      <c r="F14530">
        <f t="shared" ref="F14530:F14593" si="454">D14530*E14530</f>
        <v>572.04419999999993</v>
      </c>
      <c r="G14530">
        <f t="shared" ref="G14530:G14593" si="455">D14530-F14530</f>
        <v>2151.9758000000002</v>
      </c>
      <c r="H14530">
        <v>1</v>
      </c>
      <c r="I14530" s="17">
        <v>44992</v>
      </c>
      <c r="J14530" s="17">
        <v>44996</v>
      </c>
      <c r="K14530" t="s">
        <v>15</v>
      </c>
      <c r="L14530" t="s">
        <v>22</v>
      </c>
      <c r="M14530">
        <v>687.96</v>
      </c>
      <c r="N14530" t="s">
        <v>39</v>
      </c>
    </row>
    <row r="14531" spans="1:14" ht="14.25" customHeight="1" x14ac:dyDescent="0.3">
      <c r="A14531" t="s">
        <v>8850</v>
      </c>
      <c r="B14531" t="s">
        <v>13</v>
      </c>
      <c r="C14531" t="s">
        <v>33</v>
      </c>
      <c r="D14531">
        <v>2724.33</v>
      </c>
      <c r="E14531">
        <v>0.04</v>
      </c>
      <c r="F14531">
        <f t="shared" si="454"/>
        <v>108.97320000000001</v>
      </c>
      <c r="G14531">
        <f t="shared" si="455"/>
        <v>2615.3568</v>
      </c>
      <c r="H14531">
        <v>1</v>
      </c>
      <c r="I14531" s="17">
        <v>45519</v>
      </c>
      <c r="J14531" s="17">
        <v>45526</v>
      </c>
      <c r="K14531" t="s">
        <v>21</v>
      </c>
      <c r="L14531" t="s">
        <v>27</v>
      </c>
      <c r="M14531">
        <v>361.96</v>
      </c>
      <c r="N14531" t="s">
        <v>34</v>
      </c>
    </row>
    <row r="14532" spans="1:14" ht="14.25" customHeight="1" x14ac:dyDescent="0.3">
      <c r="A14532" t="s">
        <v>1678</v>
      </c>
      <c r="B14532" t="s">
        <v>13</v>
      </c>
      <c r="C14532" t="s">
        <v>26</v>
      </c>
      <c r="D14532">
        <v>2725.38</v>
      </c>
      <c r="E14532">
        <v>0.1</v>
      </c>
      <c r="F14532">
        <f t="shared" si="454"/>
        <v>272.53800000000001</v>
      </c>
      <c r="G14532">
        <f t="shared" si="455"/>
        <v>2452.8420000000001</v>
      </c>
      <c r="H14532">
        <v>1</v>
      </c>
      <c r="I14532" s="17">
        <v>45589</v>
      </c>
      <c r="J14532" s="17">
        <v>45595</v>
      </c>
      <c r="K14532" t="s">
        <v>21</v>
      </c>
      <c r="L14532" t="s">
        <v>27</v>
      </c>
      <c r="M14532">
        <v>621.39</v>
      </c>
      <c r="N14532" t="s">
        <v>17</v>
      </c>
    </row>
    <row r="14533" spans="1:14" ht="14.25" customHeight="1" x14ac:dyDescent="0.3">
      <c r="A14533" t="s">
        <v>4711</v>
      </c>
      <c r="B14533" t="s">
        <v>19</v>
      </c>
      <c r="C14533" t="s">
        <v>36</v>
      </c>
      <c r="D14533">
        <v>2727.61</v>
      </c>
      <c r="E14533">
        <v>0.18</v>
      </c>
      <c r="F14533">
        <f t="shared" si="454"/>
        <v>490.96980000000002</v>
      </c>
      <c r="G14533">
        <f t="shared" si="455"/>
        <v>2236.6402000000003</v>
      </c>
      <c r="H14533">
        <v>1</v>
      </c>
      <c r="I14533" s="17">
        <v>44952</v>
      </c>
      <c r="J14533" s="17">
        <v>44954</v>
      </c>
      <c r="K14533" t="s">
        <v>31</v>
      </c>
      <c r="L14533" t="s">
        <v>27</v>
      </c>
      <c r="M14533">
        <v>670.88</v>
      </c>
      <c r="N14533" t="s">
        <v>48</v>
      </c>
    </row>
    <row r="14534" spans="1:14" ht="14.25" customHeight="1" x14ac:dyDescent="0.3">
      <c r="A14534" t="s">
        <v>14987</v>
      </c>
      <c r="B14534" t="s">
        <v>41</v>
      </c>
      <c r="C14534" t="s">
        <v>36</v>
      </c>
      <c r="D14534">
        <v>2730.67</v>
      </c>
      <c r="E14534">
        <v>0.43</v>
      </c>
      <c r="F14534">
        <f t="shared" si="454"/>
        <v>1174.1881000000001</v>
      </c>
      <c r="G14534">
        <f t="shared" si="455"/>
        <v>1556.4819</v>
      </c>
      <c r="H14534">
        <v>1</v>
      </c>
      <c r="I14534" s="17">
        <v>45501</v>
      </c>
      <c r="J14534" s="17">
        <v>45508</v>
      </c>
      <c r="K14534" t="s">
        <v>31</v>
      </c>
      <c r="L14534" t="s">
        <v>22</v>
      </c>
      <c r="M14534">
        <v>613.03</v>
      </c>
      <c r="N14534" t="s">
        <v>39</v>
      </c>
    </row>
    <row r="14535" spans="1:14" ht="14.25" customHeight="1" x14ac:dyDescent="0.3">
      <c r="A14535" t="s">
        <v>5331</v>
      </c>
      <c r="B14535" t="s">
        <v>13</v>
      </c>
      <c r="C14535" t="s">
        <v>36</v>
      </c>
      <c r="D14535">
        <v>2733.57</v>
      </c>
      <c r="E14535">
        <v>0.17</v>
      </c>
      <c r="F14535">
        <f t="shared" si="454"/>
        <v>464.70690000000008</v>
      </c>
      <c r="G14535">
        <f t="shared" si="455"/>
        <v>2268.8631</v>
      </c>
      <c r="H14535">
        <v>1</v>
      </c>
      <c r="I14535" s="17">
        <v>45382</v>
      </c>
      <c r="J14535" s="17">
        <v>45384</v>
      </c>
      <c r="K14535" t="s">
        <v>15</v>
      </c>
      <c r="L14535" t="s">
        <v>22</v>
      </c>
      <c r="M14535">
        <v>560.84</v>
      </c>
      <c r="N14535" t="s">
        <v>17</v>
      </c>
    </row>
    <row r="14536" spans="1:14" ht="14.25" customHeight="1" x14ac:dyDescent="0.3">
      <c r="A14536" t="s">
        <v>2153</v>
      </c>
      <c r="B14536" t="s">
        <v>19</v>
      </c>
      <c r="C14536" t="s">
        <v>26</v>
      </c>
      <c r="D14536">
        <v>2734.19</v>
      </c>
      <c r="E14536">
        <v>0.22</v>
      </c>
      <c r="F14536">
        <f t="shared" si="454"/>
        <v>601.52179999999998</v>
      </c>
      <c r="G14536">
        <f t="shared" si="455"/>
        <v>2132.6682000000001</v>
      </c>
      <c r="H14536">
        <v>1</v>
      </c>
      <c r="I14536" s="17">
        <v>45256</v>
      </c>
      <c r="J14536" s="17">
        <v>45263</v>
      </c>
      <c r="K14536" t="s">
        <v>21</v>
      </c>
      <c r="L14536" t="s">
        <v>27</v>
      </c>
      <c r="M14536">
        <v>276.98</v>
      </c>
      <c r="N14536" t="s">
        <v>28</v>
      </c>
    </row>
    <row r="14537" spans="1:14" ht="14.25" customHeight="1" x14ac:dyDescent="0.3">
      <c r="A14537" t="s">
        <v>767</v>
      </c>
      <c r="B14537" t="s">
        <v>41</v>
      </c>
      <c r="C14537" t="s">
        <v>36</v>
      </c>
      <c r="D14537">
        <v>2750.51</v>
      </c>
      <c r="E14537">
        <v>0.4</v>
      </c>
      <c r="F14537">
        <f t="shared" si="454"/>
        <v>1100.2040000000002</v>
      </c>
      <c r="G14537">
        <f t="shared" si="455"/>
        <v>1650.306</v>
      </c>
      <c r="H14537">
        <v>1</v>
      </c>
      <c r="I14537" s="17">
        <v>45194</v>
      </c>
      <c r="J14537" s="17">
        <v>45195</v>
      </c>
      <c r="K14537" t="s">
        <v>31</v>
      </c>
      <c r="L14537" t="s">
        <v>16</v>
      </c>
      <c r="M14537">
        <v>633.1</v>
      </c>
      <c r="N14537" t="s">
        <v>17</v>
      </c>
    </row>
    <row r="14538" spans="1:14" ht="14.25" customHeight="1" x14ac:dyDescent="0.3">
      <c r="A14538" t="s">
        <v>13505</v>
      </c>
      <c r="B14538" t="s">
        <v>25</v>
      </c>
      <c r="C14538" t="s">
        <v>26</v>
      </c>
      <c r="D14538">
        <v>2753.81</v>
      </c>
      <c r="E14538">
        <v>0.24</v>
      </c>
      <c r="F14538">
        <f t="shared" si="454"/>
        <v>660.9144</v>
      </c>
      <c r="G14538">
        <f t="shared" si="455"/>
        <v>2092.8955999999998</v>
      </c>
      <c r="H14538">
        <v>1</v>
      </c>
      <c r="I14538" s="17">
        <v>45053</v>
      </c>
      <c r="J14538" s="17">
        <v>45058</v>
      </c>
      <c r="K14538" t="s">
        <v>31</v>
      </c>
      <c r="L14538" t="s">
        <v>27</v>
      </c>
      <c r="M14538">
        <v>150.06</v>
      </c>
      <c r="N14538" t="s">
        <v>34</v>
      </c>
    </row>
    <row r="14539" spans="1:14" ht="14.25" customHeight="1" x14ac:dyDescent="0.3">
      <c r="A14539" t="s">
        <v>7592</v>
      </c>
      <c r="B14539" t="s">
        <v>19</v>
      </c>
      <c r="C14539" t="s">
        <v>20</v>
      </c>
      <c r="D14539">
        <v>2754.99</v>
      </c>
      <c r="E14539">
        <v>0.41</v>
      </c>
      <c r="F14539">
        <f t="shared" si="454"/>
        <v>1129.5458999999998</v>
      </c>
      <c r="G14539">
        <f t="shared" si="455"/>
        <v>1625.4440999999999</v>
      </c>
      <c r="H14539">
        <v>1</v>
      </c>
      <c r="I14539" s="17">
        <v>45457</v>
      </c>
      <c r="J14539" s="17">
        <v>45463</v>
      </c>
      <c r="K14539" t="s">
        <v>15</v>
      </c>
      <c r="L14539" t="s">
        <v>22</v>
      </c>
      <c r="M14539">
        <v>202.73</v>
      </c>
      <c r="N14539" t="s">
        <v>48</v>
      </c>
    </row>
    <row r="14540" spans="1:14" ht="14.25" customHeight="1" x14ac:dyDescent="0.3">
      <c r="A14540" t="s">
        <v>4687</v>
      </c>
      <c r="B14540" t="s">
        <v>19</v>
      </c>
      <c r="C14540" t="s">
        <v>36</v>
      </c>
      <c r="D14540">
        <v>2755.17</v>
      </c>
      <c r="E14540">
        <v>0.16</v>
      </c>
      <c r="F14540">
        <f t="shared" si="454"/>
        <v>440.8272</v>
      </c>
      <c r="G14540">
        <f t="shared" si="455"/>
        <v>2314.3427999999999</v>
      </c>
      <c r="H14540">
        <v>1</v>
      </c>
      <c r="I14540" s="17">
        <v>45028</v>
      </c>
      <c r="J14540" s="17">
        <v>45030</v>
      </c>
      <c r="K14540" t="s">
        <v>15</v>
      </c>
      <c r="L14540" t="s">
        <v>22</v>
      </c>
      <c r="M14540">
        <v>426.54</v>
      </c>
      <c r="N14540" t="s">
        <v>39</v>
      </c>
    </row>
    <row r="14541" spans="1:14" ht="14.25" customHeight="1" x14ac:dyDescent="0.3">
      <c r="A14541" t="s">
        <v>10418</v>
      </c>
      <c r="B14541" t="s">
        <v>25</v>
      </c>
      <c r="C14541" t="s">
        <v>20</v>
      </c>
      <c r="D14541">
        <v>2758.31</v>
      </c>
      <c r="E14541">
        <v>0.24</v>
      </c>
      <c r="F14541">
        <f t="shared" si="454"/>
        <v>661.99439999999993</v>
      </c>
      <c r="G14541">
        <f t="shared" si="455"/>
        <v>2096.3155999999999</v>
      </c>
      <c r="H14541">
        <v>1</v>
      </c>
      <c r="I14541" s="17">
        <v>44968</v>
      </c>
      <c r="J14541" s="17">
        <v>44972</v>
      </c>
      <c r="K14541" t="s">
        <v>31</v>
      </c>
      <c r="L14541" t="s">
        <v>16</v>
      </c>
      <c r="M14541">
        <v>587.79</v>
      </c>
      <c r="N14541" t="s">
        <v>34</v>
      </c>
    </row>
    <row r="14542" spans="1:14" ht="14.25" customHeight="1" x14ac:dyDescent="0.3">
      <c r="A14542" t="s">
        <v>4707</v>
      </c>
      <c r="B14542" t="s">
        <v>41</v>
      </c>
      <c r="C14542" t="s">
        <v>14</v>
      </c>
      <c r="D14542">
        <v>2765.87</v>
      </c>
      <c r="E14542">
        <v>0.39</v>
      </c>
      <c r="F14542">
        <f t="shared" si="454"/>
        <v>1078.6893</v>
      </c>
      <c r="G14542">
        <f t="shared" si="455"/>
        <v>1687.1806999999999</v>
      </c>
      <c r="H14542">
        <v>1</v>
      </c>
      <c r="I14542" s="17">
        <v>45484</v>
      </c>
      <c r="J14542" s="17">
        <v>45490</v>
      </c>
      <c r="K14542" t="s">
        <v>31</v>
      </c>
      <c r="L14542" t="s">
        <v>27</v>
      </c>
      <c r="M14542">
        <v>776.64</v>
      </c>
      <c r="N14542" t="s">
        <v>48</v>
      </c>
    </row>
    <row r="14543" spans="1:14" ht="14.25" customHeight="1" x14ac:dyDescent="0.3">
      <c r="A14543" t="s">
        <v>7729</v>
      </c>
      <c r="B14543" t="s">
        <v>41</v>
      </c>
      <c r="C14543" t="s">
        <v>20</v>
      </c>
      <c r="D14543">
        <v>2770.19</v>
      </c>
      <c r="E14543">
        <v>0.34</v>
      </c>
      <c r="F14543">
        <f t="shared" si="454"/>
        <v>941.86460000000011</v>
      </c>
      <c r="G14543">
        <f t="shared" si="455"/>
        <v>1828.3253999999999</v>
      </c>
      <c r="H14543">
        <v>1</v>
      </c>
      <c r="I14543" s="17">
        <v>44941</v>
      </c>
      <c r="J14543" s="17">
        <v>44944</v>
      </c>
      <c r="K14543" t="s">
        <v>21</v>
      </c>
      <c r="L14543" t="s">
        <v>27</v>
      </c>
      <c r="M14543">
        <v>621.62</v>
      </c>
      <c r="N14543" t="s">
        <v>48</v>
      </c>
    </row>
    <row r="14544" spans="1:14" ht="14.25" customHeight="1" x14ac:dyDescent="0.3">
      <c r="A14544" t="s">
        <v>12478</v>
      </c>
      <c r="B14544" t="s">
        <v>13</v>
      </c>
      <c r="C14544" t="s">
        <v>14</v>
      </c>
      <c r="D14544">
        <v>2774.73</v>
      </c>
      <c r="E14544">
        <v>0.21</v>
      </c>
      <c r="F14544">
        <f t="shared" si="454"/>
        <v>582.69330000000002</v>
      </c>
      <c r="G14544">
        <f t="shared" si="455"/>
        <v>2192.0367000000001</v>
      </c>
      <c r="H14544">
        <v>1</v>
      </c>
      <c r="I14544" s="17">
        <v>45385</v>
      </c>
      <c r="J14544" s="17">
        <v>45391</v>
      </c>
      <c r="K14544" t="s">
        <v>31</v>
      </c>
      <c r="L14544" t="s">
        <v>22</v>
      </c>
      <c r="M14544">
        <v>631.77</v>
      </c>
      <c r="N14544" t="s">
        <v>17</v>
      </c>
    </row>
    <row r="14545" spans="1:14" ht="14.25" customHeight="1" x14ac:dyDescent="0.3">
      <c r="A14545" t="s">
        <v>15348</v>
      </c>
      <c r="B14545" t="s">
        <v>13</v>
      </c>
      <c r="C14545" t="s">
        <v>33</v>
      </c>
      <c r="D14545">
        <v>2775.26</v>
      </c>
      <c r="E14545">
        <v>0.13</v>
      </c>
      <c r="F14545">
        <f t="shared" si="454"/>
        <v>360.78380000000004</v>
      </c>
      <c r="G14545">
        <f t="shared" si="455"/>
        <v>2414.4762000000001</v>
      </c>
      <c r="H14545">
        <v>1</v>
      </c>
      <c r="I14545" s="17">
        <v>45026</v>
      </c>
      <c r="J14545" s="17">
        <v>45031</v>
      </c>
      <c r="K14545" t="s">
        <v>31</v>
      </c>
      <c r="L14545" t="s">
        <v>27</v>
      </c>
      <c r="M14545">
        <v>421</v>
      </c>
      <c r="N14545" t="s">
        <v>48</v>
      </c>
    </row>
    <row r="14546" spans="1:14" ht="14.25" customHeight="1" x14ac:dyDescent="0.3">
      <c r="A14546" t="s">
        <v>2026</v>
      </c>
      <c r="B14546" t="s">
        <v>25</v>
      </c>
      <c r="C14546" t="s">
        <v>20</v>
      </c>
      <c r="D14546">
        <v>2776.02</v>
      </c>
      <c r="E14546">
        <v>0.09</v>
      </c>
      <c r="F14546">
        <f t="shared" si="454"/>
        <v>249.84179999999998</v>
      </c>
      <c r="G14546">
        <f t="shared" si="455"/>
        <v>2526.1781999999998</v>
      </c>
      <c r="H14546">
        <v>1</v>
      </c>
      <c r="I14546" s="17">
        <v>45016</v>
      </c>
      <c r="J14546" s="17">
        <v>45020</v>
      </c>
      <c r="K14546" t="s">
        <v>31</v>
      </c>
      <c r="L14546" t="s">
        <v>27</v>
      </c>
      <c r="M14546">
        <v>681.13</v>
      </c>
      <c r="N14546" t="s">
        <v>34</v>
      </c>
    </row>
    <row r="14547" spans="1:14" ht="14.25" customHeight="1" x14ac:dyDescent="0.3">
      <c r="A14547" t="s">
        <v>14762</v>
      </c>
      <c r="B14547" t="s">
        <v>19</v>
      </c>
      <c r="C14547" t="s">
        <v>26</v>
      </c>
      <c r="D14547">
        <v>2776.55</v>
      </c>
      <c r="E14547">
        <v>0.44</v>
      </c>
      <c r="F14547">
        <f t="shared" si="454"/>
        <v>1221.682</v>
      </c>
      <c r="G14547">
        <f t="shared" si="455"/>
        <v>1554.8680000000002</v>
      </c>
      <c r="H14547">
        <v>1</v>
      </c>
      <c r="I14547" s="17">
        <v>45134</v>
      </c>
      <c r="J14547" s="17">
        <v>45139</v>
      </c>
      <c r="K14547" t="s">
        <v>21</v>
      </c>
      <c r="L14547" t="s">
        <v>16</v>
      </c>
      <c r="M14547">
        <v>564.84</v>
      </c>
      <c r="N14547" t="s">
        <v>23</v>
      </c>
    </row>
    <row r="14548" spans="1:14" ht="14.25" customHeight="1" x14ac:dyDescent="0.3">
      <c r="A14548" t="s">
        <v>8893</v>
      </c>
      <c r="B14548" t="s">
        <v>41</v>
      </c>
      <c r="C14548" t="s">
        <v>26</v>
      </c>
      <c r="D14548">
        <v>2783.57</v>
      </c>
      <c r="E14548">
        <v>0.37</v>
      </c>
      <c r="F14548">
        <f t="shared" si="454"/>
        <v>1029.9209000000001</v>
      </c>
      <c r="G14548">
        <f t="shared" si="455"/>
        <v>1753.6491000000001</v>
      </c>
      <c r="H14548">
        <v>1</v>
      </c>
      <c r="I14548" s="17">
        <v>45006</v>
      </c>
      <c r="J14548" s="17">
        <v>45010</v>
      </c>
      <c r="K14548" t="s">
        <v>15</v>
      </c>
      <c r="L14548" t="s">
        <v>27</v>
      </c>
      <c r="M14548">
        <v>219.03</v>
      </c>
      <c r="N14548" t="s">
        <v>34</v>
      </c>
    </row>
    <row r="14549" spans="1:14" ht="14.25" customHeight="1" x14ac:dyDescent="0.3">
      <c r="A14549" t="s">
        <v>11881</v>
      </c>
      <c r="B14549" t="s">
        <v>13</v>
      </c>
      <c r="C14549" t="s">
        <v>33</v>
      </c>
      <c r="D14549">
        <v>2787.27</v>
      </c>
      <c r="E14549">
        <v>0.2</v>
      </c>
      <c r="F14549">
        <f t="shared" si="454"/>
        <v>557.45400000000006</v>
      </c>
      <c r="G14549">
        <f t="shared" si="455"/>
        <v>2229.8159999999998</v>
      </c>
      <c r="H14549">
        <v>1</v>
      </c>
      <c r="I14549" s="17">
        <v>45324</v>
      </c>
      <c r="J14549" s="17">
        <v>45325</v>
      </c>
      <c r="K14549" t="s">
        <v>15</v>
      </c>
      <c r="L14549" t="s">
        <v>16</v>
      </c>
      <c r="M14549">
        <v>506.72</v>
      </c>
      <c r="N14549" t="s">
        <v>23</v>
      </c>
    </row>
    <row r="14550" spans="1:14" ht="14.25" customHeight="1" x14ac:dyDescent="0.3">
      <c r="A14550" t="s">
        <v>9739</v>
      </c>
      <c r="B14550" t="s">
        <v>41</v>
      </c>
      <c r="C14550" t="s">
        <v>20</v>
      </c>
      <c r="D14550">
        <v>2787.49</v>
      </c>
      <c r="E14550">
        <v>0.26</v>
      </c>
      <c r="F14550">
        <f t="shared" si="454"/>
        <v>724.74739999999997</v>
      </c>
      <c r="G14550">
        <f t="shared" si="455"/>
        <v>2062.7425999999996</v>
      </c>
      <c r="H14550">
        <v>1</v>
      </c>
      <c r="I14550" s="17">
        <v>45343</v>
      </c>
      <c r="J14550" s="17">
        <v>45350</v>
      </c>
      <c r="K14550" t="s">
        <v>15</v>
      </c>
      <c r="L14550" t="s">
        <v>22</v>
      </c>
      <c r="M14550">
        <v>317.10000000000002</v>
      </c>
      <c r="N14550" t="s">
        <v>28</v>
      </c>
    </row>
    <row r="14551" spans="1:14" ht="14.25" customHeight="1" x14ac:dyDescent="0.3">
      <c r="A14551" t="s">
        <v>1335</v>
      </c>
      <c r="B14551" t="s">
        <v>13</v>
      </c>
      <c r="C14551" t="s">
        <v>26</v>
      </c>
      <c r="D14551">
        <v>2788.86</v>
      </c>
      <c r="E14551">
        <v>0.03</v>
      </c>
      <c r="F14551">
        <f t="shared" si="454"/>
        <v>83.665800000000004</v>
      </c>
      <c r="G14551">
        <f t="shared" si="455"/>
        <v>2705.1941999999999</v>
      </c>
      <c r="H14551">
        <v>1</v>
      </c>
      <c r="I14551" s="17">
        <v>45164</v>
      </c>
      <c r="J14551" s="17">
        <v>45171</v>
      </c>
      <c r="K14551" t="s">
        <v>31</v>
      </c>
      <c r="L14551" t="s">
        <v>27</v>
      </c>
      <c r="M14551">
        <v>782.08</v>
      </c>
      <c r="N14551" t="s">
        <v>17</v>
      </c>
    </row>
    <row r="14552" spans="1:14" ht="14.25" customHeight="1" x14ac:dyDescent="0.3">
      <c r="A14552" t="s">
        <v>6762</v>
      </c>
      <c r="B14552" t="s">
        <v>13</v>
      </c>
      <c r="C14552" t="s">
        <v>20</v>
      </c>
      <c r="D14552">
        <v>2790.87</v>
      </c>
      <c r="E14552">
        <v>0.48</v>
      </c>
      <c r="F14552">
        <f t="shared" si="454"/>
        <v>1339.6175999999998</v>
      </c>
      <c r="G14552">
        <f t="shared" si="455"/>
        <v>1451.2524000000001</v>
      </c>
      <c r="H14552">
        <v>1</v>
      </c>
      <c r="I14552" s="17">
        <v>44938</v>
      </c>
      <c r="J14552" s="17">
        <v>44939</v>
      </c>
      <c r="K14552" t="s">
        <v>15</v>
      </c>
      <c r="L14552" t="s">
        <v>22</v>
      </c>
      <c r="M14552">
        <v>419.2</v>
      </c>
      <c r="N14552" t="s">
        <v>23</v>
      </c>
    </row>
    <row r="14553" spans="1:14" ht="14.25" customHeight="1" x14ac:dyDescent="0.3">
      <c r="A14553" t="s">
        <v>11146</v>
      </c>
      <c r="B14553" t="s">
        <v>13</v>
      </c>
      <c r="C14553" t="s">
        <v>36</v>
      </c>
      <c r="D14553">
        <v>2793.86</v>
      </c>
      <c r="E14553">
        <v>0.3</v>
      </c>
      <c r="F14553">
        <f t="shared" si="454"/>
        <v>838.15800000000002</v>
      </c>
      <c r="G14553">
        <f t="shared" si="455"/>
        <v>1955.7020000000002</v>
      </c>
      <c r="H14553">
        <v>1</v>
      </c>
      <c r="I14553" s="17">
        <v>45138</v>
      </c>
      <c r="J14553" s="17">
        <v>45141</v>
      </c>
      <c r="K14553" t="s">
        <v>15</v>
      </c>
      <c r="L14553" t="s">
        <v>22</v>
      </c>
      <c r="M14553">
        <v>795.13</v>
      </c>
      <c r="N14553" t="s">
        <v>34</v>
      </c>
    </row>
    <row r="14554" spans="1:14" ht="14.25" customHeight="1" x14ac:dyDescent="0.3">
      <c r="A14554" t="s">
        <v>1662</v>
      </c>
      <c r="B14554" t="s">
        <v>41</v>
      </c>
      <c r="C14554" t="s">
        <v>36</v>
      </c>
      <c r="D14554">
        <v>2803.29</v>
      </c>
      <c r="E14554">
        <v>0.46</v>
      </c>
      <c r="F14554">
        <f t="shared" si="454"/>
        <v>1289.5134</v>
      </c>
      <c r="G14554">
        <f t="shared" si="455"/>
        <v>1513.7765999999999</v>
      </c>
      <c r="H14554">
        <v>1</v>
      </c>
      <c r="I14554" s="17">
        <v>45476</v>
      </c>
      <c r="J14554" s="17">
        <v>45477</v>
      </c>
      <c r="K14554" t="s">
        <v>31</v>
      </c>
      <c r="L14554" t="s">
        <v>16</v>
      </c>
      <c r="M14554">
        <v>440.38</v>
      </c>
      <c r="N14554" t="s">
        <v>23</v>
      </c>
    </row>
    <row r="14555" spans="1:14" ht="14.25" customHeight="1" x14ac:dyDescent="0.3">
      <c r="A14555" t="s">
        <v>15145</v>
      </c>
      <c r="B14555" t="s">
        <v>25</v>
      </c>
      <c r="C14555" t="s">
        <v>20</v>
      </c>
      <c r="D14555">
        <v>2804.28</v>
      </c>
      <c r="E14555">
        <v>0.38</v>
      </c>
      <c r="F14555">
        <f t="shared" si="454"/>
        <v>1065.6264000000001</v>
      </c>
      <c r="G14555">
        <f t="shared" si="455"/>
        <v>1738.6536000000001</v>
      </c>
      <c r="H14555">
        <v>1</v>
      </c>
      <c r="I14555" s="17">
        <v>45244</v>
      </c>
      <c r="J14555" s="17">
        <v>45249</v>
      </c>
      <c r="K14555" t="s">
        <v>31</v>
      </c>
      <c r="L14555" t="s">
        <v>22</v>
      </c>
      <c r="M14555">
        <v>545.37</v>
      </c>
      <c r="N14555" t="s">
        <v>34</v>
      </c>
    </row>
    <row r="14556" spans="1:14" ht="14.25" customHeight="1" x14ac:dyDescent="0.3">
      <c r="A14556" t="s">
        <v>8993</v>
      </c>
      <c r="B14556" t="s">
        <v>25</v>
      </c>
      <c r="C14556" t="s">
        <v>36</v>
      </c>
      <c r="D14556">
        <v>2805.16</v>
      </c>
      <c r="E14556">
        <v>0.05</v>
      </c>
      <c r="F14556">
        <f t="shared" si="454"/>
        <v>140.25800000000001</v>
      </c>
      <c r="G14556">
        <f t="shared" si="455"/>
        <v>2664.902</v>
      </c>
      <c r="H14556">
        <v>1</v>
      </c>
      <c r="I14556" s="17">
        <v>45463</v>
      </c>
      <c r="J14556" s="17">
        <v>45469</v>
      </c>
      <c r="K14556" t="s">
        <v>31</v>
      </c>
      <c r="L14556" t="s">
        <v>27</v>
      </c>
      <c r="M14556">
        <v>833.06</v>
      </c>
      <c r="N14556" t="s">
        <v>34</v>
      </c>
    </row>
    <row r="14557" spans="1:14" ht="14.25" customHeight="1" x14ac:dyDescent="0.3">
      <c r="A14557" t="s">
        <v>7074</v>
      </c>
      <c r="B14557" t="s">
        <v>13</v>
      </c>
      <c r="C14557" t="s">
        <v>36</v>
      </c>
      <c r="D14557">
        <v>2808.44</v>
      </c>
      <c r="E14557">
        <v>0.34</v>
      </c>
      <c r="F14557">
        <f t="shared" si="454"/>
        <v>954.8696000000001</v>
      </c>
      <c r="G14557">
        <f t="shared" si="455"/>
        <v>1853.5704000000001</v>
      </c>
      <c r="H14557">
        <v>1</v>
      </c>
      <c r="I14557" s="17">
        <v>44930</v>
      </c>
      <c r="J14557" s="17">
        <v>44936</v>
      </c>
      <c r="K14557" t="s">
        <v>21</v>
      </c>
      <c r="L14557" t="s">
        <v>22</v>
      </c>
      <c r="M14557">
        <v>739.5</v>
      </c>
      <c r="N14557" t="s">
        <v>28</v>
      </c>
    </row>
    <row r="14558" spans="1:14" ht="14.25" customHeight="1" x14ac:dyDescent="0.3">
      <c r="A14558" t="s">
        <v>11882</v>
      </c>
      <c r="B14558" t="s">
        <v>25</v>
      </c>
      <c r="C14558" t="s">
        <v>36</v>
      </c>
      <c r="D14558">
        <v>2819.81</v>
      </c>
      <c r="E14558">
        <v>0.49</v>
      </c>
      <c r="F14558">
        <f t="shared" si="454"/>
        <v>1381.7068999999999</v>
      </c>
      <c r="G14558">
        <f t="shared" si="455"/>
        <v>1438.1031</v>
      </c>
      <c r="H14558">
        <v>1</v>
      </c>
      <c r="I14558" s="17">
        <v>45537</v>
      </c>
      <c r="J14558" s="17">
        <v>45539</v>
      </c>
      <c r="K14558" t="s">
        <v>21</v>
      </c>
      <c r="L14558" t="s">
        <v>22</v>
      </c>
      <c r="M14558">
        <v>792.47</v>
      </c>
      <c r="N14558" t="s">
        <v>28</v>
      </c>
    </row>
    <row r="14559" spans="1:14" ht="14.25" customHeight="1" x14ac:dyDescent="0.3">
      <c r="A14559" t="s">
        <v>2827</v>
      </c>
      <c r="B14559" t="s">
        <v>19</v>
      </c>
      <c r="C14559" t="s">
        <v>20</v>
      </c>
      <c r="D14559">
        <v>2820.87</v>
      </c>
      <c r="E14559">
        <v>0.33</v>
      </c>
      <c r="F14559">
        <f t="shared" si="454"/>
        <v>930.88710000000003</v>
      </c>
      <c r="G14559">
        <f t="shared" si="455"/>
        <v>1889.9829</v>
      </c>
      <c r="H14559">
        <v>1</v>
      </c>
      <c r="I14559" s="17">
        <v>45041</v>
      </c>
      <c r="J14559" s="17">
        <v>45046</v>
      </c>
      <c r="K14559" t="s">
        <v>31</v>
      </c>
      <c r="L14559" t="s">
        <v>27</v>
      </c>
      <c r="M14559">
        <v>833.91</v>
      </c>
      <c r="N14559" t="s">
        <v>17</v>
      </c>
    </row>
    <row r="14560" spans="1:14" ht="14.25" customHeight="1" x14ac:dyDescent="0.3">
      <c r="A14560" t="s">
        <v>8981</v>
      </c>
      <c r="B14560" t="s">
        <v>19</v>
      </c>
      <c r="C14560" t="s">
        <v>20</v>
      </c>
      <c r="D14560">
        <v>2821.04</v>
      </c>
      <c r="E14560">
        <v>0.48</v>
      </c>
      <c r="F14560">
        <f t="shared" si="454"/>
        <v>1354.0991999999999</v>
      </c>
      <c r="G14560">
        <f t="shared" si="455"/>
        <v>1466.9408000000001</v>
      </c>
      <c r="H14560">
        <v>1</v>
      </c>
      <c r="I14560" s="17">
        <v>45600</v>
      </c>
      <c r="J14560" s="17">
        <v>45601</v>
      </c>
      <c r="K14560" t="s">
        <v>21</v>
      </c>
      <c r="L14560" t="s">
        <v>22</v>
      </c>
      <c r="M14560">
        <v>793.56</v>
      </c>
      <c r="N14560" t="s">
        <v>48</v>
      </c>
    </row>
    <row r="14561" spans="1:14" ht="14.25" customHeight="1" x14ac:dyDescent="0.3">
      <c r="A14561" t="s">
        <v>3680</v>
      </c>
      <c r="B14561" t="s">
        <v>25</v>
      </c>
      <c r="C14561" t="s">
        <v>33</v>
      </c>
      <c r="D14561">
        <v>2833.44</v>
      </c>
      <c r="E14561">
        <v>0.16</v>
      </c>
      <c r="F14561">
        <f t="shared" si="454"/>
        <v>453.35040000000004</v>
      </c>
      <c r="G14561">
        <f t="shared" si="455"/>
        <v>2380.0896000000002</v>
      </c>
      <c r="H14561">
        <v>1</v>
      </c>
      <c r="I14561" s="17">
        <v>45510</v>
      </c>
      <c r="J14561" s="17">
        <v>45515</v>
      </c>
      <c r="K14561" t="s">
        <v>21</v>
      </c>
      <c r="L14561" t="s">
        <v>27</v>
      </c>
      <c r="M14561">
        <v>662.98</v>
      </c>
      <c r="N14561" t="s">
        <v>39</v>
      </c>
    </row>
    <row r="14562" spans="1:14" ht="14.25" customHeight="1" x14ac:dyDescent="0.3">
      <c r="A14562" t="s">
        <v>7931</v>
      </c>
      <c r="B14562" t="s">
        <v>13</v>
      </c>
      <c r="C14562" t="s">
        <v>20</v>
      </c>
      <c r="D14562">
        <v>2833.64</v>
      </c>
      <c r="E14562">
        <v>0.28000000000000003</v>
      </c>
      <c r="F14562">
        <f t="shared" si="454"/>
        <v>793.41920000000005</v>
      </c>
      <c r="G14562">
        <f t="shared" si="455"/>
        <v>2040.2207999999998</v>
      </c>
      <c r="H14562">
        <v>1</v>
      </c>
      <c r="I14562" s="17">
        <v>44970</v>
      </c>
      <c r="J14562" s="17">
        <v>44973</v>
      </c>
      <c r="K14562" t="s">
        <v>21</v>
      </c>
      <c r="L14562" t="s">
        <v>27</v>
      </c>
      <c r="M14562">
        <v>534.34</v>
      </c>
      <c r="N14562" t="s">
        <v>28</v>
      </c>
    </row>
    <row r="14563" spans="1:14" ht="14.25" customHeight="1" x14ac:dyDescent="0.3">
      <c r="A14563" t="s">
        <v>3360</v>
      </c>
      <c r="B14563" t="s">
        <v>13</v>
      </c>
      <c r="C14563" t="s">
        <v>20</v>
      </c>
      <c r="D14563">
        <v>2834.7</v>
      </c>
      <c r="E14563">
        <v>0.37</v>
      </c>
      <c r="F14563">
        <f t="shared" si="454"/>
        <v>1048.8389999999999</v>
      </c>
      <c r="G14563">
        <f t="shared" si="455"/>
        <v>1785.8609999999999</v>
      </c>
      <c r="H14563">
        <v>1</v>
      </c>
      <c r="I14563" s="17">
        <v>45464</v>
      </c>
      <c r="J14563" s="17">
        <v>45470</v>
      </c>
      <c r="K14563" t="s">
        <v>21</v>
      </c>
      <c r="L14563" t="s">
        <v>16</v>
      </c>
      <c r="M14563">
        <v>553.78</v>
      </c>
      <c r="N14563" t="s">
        <v>48</v>
      </c>
    </row>
    <row r="14564" spans="1:14" ht="14.25" customHeight="1" x14ac:dyDescent="0.3">
      <c r="A14564" t="s">
        <v>9840</v>
      </c>
      <c r="B14564" t="s">
        <v>19</v>
      </c>
      <c r="C14564" t="s">
        <v>20</v>
      </c>
      <c r="D14564">
        <v>2842.36</v>
      </c>
      <c r="E14564">
        <v>0.37</v>
      </c>
      <c r="F14564">
        <f t="shared" si="454"/>
        <v>1051.6732</v>
      </c>
      <c r="G14564">
        <f t="shared" si="455"/>
        <v>1790.6868000000002</v>
      </c>
      <c r="H14564">
        <v>1</v>
      </c>
      <c r="I14564" s="17">
        <v>45161</v>
      </c>
      <c r="J14564" s="17">
        <v>45166</v>
      </c>
      <c r="K14564" t="s">
        <v>21</v>
      </c>
      <c r="L14564" t="s">
        <v>16</v>
      </c>
      <c r="M14564">
        <v>557.58000000000004</v>
      </c>
      <c r="N14564" t="s">
        <v>28</v>
      </c>
    </row>
    <row r="14565" spans="1:14" ht="14.25" customHeight="1" x14ac:dyDescent="0.3">
      <c r="A14565" t="s">
        <v>4972</v>
      </c>
      <c r="B14565" t="s">
        <v>41</v>
      </c>
      <c r="C14565" t="s">
        <v>20</v>
      </c>
      <c r="D14565">
        <v>2844.73</v>
      </c>
      <c r="E14565">
        <v>0.16</v>
      </c>
      <c r="F14565">
        <f t="shared" si="454"/>
        <v>455.15680000000003</v>
      </c>
      <c r="G14565">
        <f t="shared" si="455"/>
        <v>2389.5731999999998</v>
      </c>
      <c r="H14565">
        <v>1</v>
      </c>
      <c r="I14565" s="17">
        <v>45525</v>
      </c>
      <c r="J14565" s="17">
        <v>45529</v>
      </c>
      <c r="K14565" t="s">
        <v>31</v>
      </c>
      <c r="L14565" t="s">
        <v>16</v>
      </c>
      <c r="M14565">
        <v>698.07</v>
      </c>
      <c r="N14565" t="s">
        <v>39</v>
      </c>
    </row>
    <row r="14566" spans="1:14" ht="14.25" customHeight="1" x14ac:dyDescent="0.3">
      <c r="A14566" t="s">
        <v>11082</v>
      </c>
      <c r="B14566" t="s">
        <v>25</v>
      </c>
      <c r="C14566" t="s">
        <v>20</v>
      </c>
      <c r="D14566">
        <v>2844.94</v>
      </c>
      <c r="E14566">
        <v>0.19</v>
      </c>
      <c r="F14566">
        <f t="shared" si="454"/>
        <v>540.53859999999997</v>
      </c>
      <c r="G14566">
        <f t="shared" si="455"/>
        <v>2304.4014000000002</v>
      </c>
      <c r="H14566">
        <v>1</v>
      </c>
      <c r="I14566" s="17">
        <v>45016</v>
      </c>
      <c r="J14566" s="17">
        <v>45023</v>
      </c>
      <c r="K14566" t="s">
        <v>31</v>
      </c>
      <c r="L14566" t="s">
        <v>22</v>
      </c>
      <c r="M14566">
        <v>667.09</v>
      </c>
      <c r="N14566" t="s">
        <v>28</v>
      </c>
    </row>
    <row r="14567" spans="1:14" ht="14.25" customHeight="1" x14ac:dyDescent="0.3">
      <c r="A14567" t="s">
        <v>12885</v>
      </c>
      <c r="B14567" t="s">
        <v>41</v>
      </c>
      <c r="C14567" t="s">
        <v>36</v>
      </c>
      <c r="D14567">
        <v>2845.38</v>
      </c>
      <c r="E14567">
        <v>0.11</v>
      </c>
      <c r="F14567">
        <f t="shared" si="454"/>
        <v>312.99180000000001</v>
      </c>
      <c r="G14567">
        <f t="shared" si="455"/>
        <v>2532.3882000000003</v>
      </c>
      <c r="H14567">
        <v>1</v>
      </c>
      <c r="I14567" s="17">
        <v>45001</v>
      </c>
      <c r="J14567" s="17">
        <v>45008</v>
      </c>
      <c r="K14567" t="s">
        <v>31</v>
      </c>
      <c r="L14567" t="s">
        <v>16</v>
      </c>
      <c r="M14567">
        <v>456.92</v>
      </c>
      <c r="N14567" t="s">
        <v>28</v>
      </c>
    </row>
    <row r="14568" spans="1:14" ht="14.25" customHeight="1" x14ac:dyDescent="0.3">
      <c r="A14568" t="s">
        <v>1106</v>
      </c>
      <c r="B14568" t="s">
        <v>13</v>
      </c>
      <c r="C14568" t="s">
        <v>26</v>
      </c>
      <c r="D14568">
        <v>2847.57</v>
      </c>
      <c r="E14568">
        <v>0.2</v>
      </c>
      <c r="F14568">
        <f t="shared" si="454"/>
        <v>569.51400000000001</v>
      </c>
      <c r="G14568">
        <f t="shared" si="455"/>
        <v>2278.056</v>
      </c>
      <c r="H14568">
        <v>1</v>
      </c>
      <c r="I14568" s="17">
        <v>45504</v>
      </c>
      <c r="J14568" s="17">
        <v>45505</v>
      </c>
      <c r="K14568" t="s">
        <v>31</v>
      </c>
      <c r="L14568" t="s">
        <v>16</v>
      </c>
      <c r="M14568">
        <v>689.37</v>
      </c>
      <c r="N14568" t="s">
        <v>23</v>
      </c>
    </row>
    <row r="14569" spans="1:14" ht="14.25" customHeight="1" x14ac:dyDescent="0.3">
      <c r="A14569" t="s">
        <v>3273</v>
      </c>
      <c r="B14569" t="s">
        <v>41</v>
      </c>
      <c r="C14569" t="s">
        <v>14</v>
      </c>
      <c r="D14569">
        <v>2847.69</v>
      </c>
      <c r="E14569">
        <v>0.06</v>
      </c>
      <c r="F14569">
        <f t="shared" si="454"/>
        <v>170.8614</v>
      </c>
      <c r="G14569">
        <f t="shared" si="455"/>
        <v>2676.8285999999998</v>
      </c>
      <c r="H14569">
        <v>1</v>
      </c>
      <c r="I14569" s="17">
        <v>45514</v>
      </c>
      <c r="J14569" s="17">
        <v>45515</v>
      </c>
      <c r="K14569" t="s">
        <v>21</v>
      </c>
      <c r="L14569" t="s">
        <v>22</v>
      </c>
      <c r="M14569">
        <v>317.7</v>
      </c>
      <c r="N14569" t="s">
        <v>34</v>
      </c>
    </row>
    <row r="14570" spans="1:14" ht="14.25" customHeight="1" x14ac:dyDescent="0.3">
      <c r="A14570" t="s">
        <v>6111</v>
      </c>
      <c r="B14570" t="s">
        <v>25</v>
      </c>
      <c r="C14570" t="s">
        <v>33</v>
      </c>
      <c r="D14570">
        <v>2855.36</v>
      </c>
      <c r="E14570">
        <v>0.49</v>
      </c>
      <c r="F14570">
        <f t="shared" si="454"/>
        <v>1399.1264000000001</v>
      </c>
      <c r="G14570">
        <f t="shared" si="455"/>
        <v>1456.2336</v>
      </c>
      <c r="H14570">
        <v>1</v>
      </c>
      <c r="I14570" s="17">
        <v>45615</v>
      </c>
      <c r="J14570" s="17">
        <v>45618</v>
      </c>
      <c r="K14570" t="s">
        <v>31</v>
      </c>
      <c r="L14570" t="s">
        <v>27</v>
      </c>
      <c r="M14570">
        <v>208.51</v>
      </c>
      <c r="N14570" t="s">
        <v>39</v>
      </c>
    </row>
    <row r="14571" spans="1:14" ht="14.25" customHeight="1" x14ac:dyDescent="0.3">
      <c r="A14571" t="s">
        <v>13371</v>
      </c>
      <c r="B14571" t="s">
        <v>41</v>
      </c>
      <c r="C14571" t="s">
        <v>33</v>
      </c>
      <c r="D14571">
        <v>2856.64</v>
      </c>
      <c r="E14571">
        <v>0.01</v>
      </c>
      <c r="F14571">
        <f t="shared" si="454"/>
        <v>28.566399999999998</v>
      </c>
      <c r="G14571">
        <f t="shared" si="455"/>
        <v>2828.0735999999997</v>
      </c>
      <c r="H14571">
        <v>1</v>
      </c>
      <c r="I14571" s="17">
        <v>45581</v>
      </c>
      <c r="J14571" s="17">
        <v>45584</v>
      </c>
      <c r="K14571" t="s">
        <v>15</v>
      </c>
      <c r="L14571" t="s">
        <v>27</v>
      </c>
      <c r="M14571">
        <v>818.77</v>
      </c>
      <c r="N14571" t="s">
        <v>34</v>
      </c>
    </row>
    <row r="14572" spans="1:14" ht="14.25" customHeight="1" x14ac:dyDescent="0.3">
      <c r="A14572" t="s">
        <v>1197</v>
      </c>
      <c r="B14572" t="s">
        <v>25</v>
      </c>
      <c r="C14572" t="s">
        <v>26</v>
      </c>
      <c r="D14572">
        <v>2862.2</v>
      </c>
      <c r="E14572">
        <v>0.19</v>
      </c>
      <c r="F14572">
        <f t="shared" si="454"/>
        <v>543.81799999999998</v>
      </c>
      <c r="G14572">
        <f t="shared" si="455"/>
        <v>2318.3819999999996</v>
      </c>
      <c r="H14572">
        <v>1</v>
      </c>
      <c r="I14572" s="17">
        <v>45361</v>
      </c>
      <c r="J14572" s="17">
        <v>45367</v>
      </c>
      <c r="K14572" t="s">
        <v>21</v>
      </c>
      <c r="L14572" t="s">
        <v>22</v>
      </c>
      <c r="M14572">
        <v>567.08000000000004</v>
      </c>
      <c r="N14572" t="s">
        <v>39</v>
      </c>
    </row>
    <row r="14573" spans="1:14" ht="14.25" customHeight="1" x14ac:dyDescent="0.3">
      <c r="A14573" t="s">
        <v>89</v>
      </c>
      <c r="B14573" t="s">
        <v>19</v>
      </c>
      <c r="C14573" t="s">
        <v>20</v>
      </c>
      <c r="D14573">
        <v>2865.4</v>
      </c>
      <c r="E14573">
        <v>0.37</v>
      </c>
      <c r="F14573">
        <f t="shared" si="454"/>
        <v>1060.1980000000001</v>
      </c>
      <c r="G14573">
        <f t="shared" si="455"/>
        <v>1805.202</v>
      </c>
      <c r="H14573">
        <v>1</v>
      </c>
      <c r="I14573" s="17">
        <v>45204</v>
      </c>
      <c r="J14573" s="17">
        <v>45206</v>
      </c>
      <c r="K14573" t="s">
        <v>15</v>
      </c>
      <c r="L14573" t="s">
        <v>27</v>
      </c>
      <c r="M14573">
        <v>356.81</v>
      </c>
      <c r="N14573" t="s">
        <v>17</v>
      </c>
    </row>
    <row r="14574" spans="1:14" ht="14.25" customHeight="1" x14ac:dyDescent="0.3">
      <c r="A14574" t="s">
        <v>14145</v>
      </c>
      <c r="B14574" t="s">
        <v>25</v>
      </c>
      <c r="C14574" t="s">
        <v>36</v>
      </c>
      <c r="D14574">
        <v>2868.13</v>
      </c>
      <c r="E14574">
        <v>0.22</v>
      </c>
      <c r="F14574">
        <f t="shared" si="454"/>
        <v>630.98860000000002</v>
      </c>
      <c r="G14574">
        <f t="shared" si="455"/>
        <v>2237.1414</v>
      </c>
      <c r="H14574">
        <v>1</v>
      </c>
      <c r="I14574" s="17">
        <v>45089</v>
      </c>
      <c r="J14574" s="17">
        <v>45090</v>
      </c>
      <c r="K14574" t="s">
        <v>31</v>
      </c>
      <c r="L14574" t="s">
        <v>27</v>
      </c>
      <c r="M14574">
        <v>535.04999999999995</v>
      </c>
      <c r="N14574" t="s">
        <v>34</v>
      </c>
    </row>
    <row r="14575" spans="1:14" ht="14.25" customHeight="1" x14ac:dyDescent="0.3">
      <c r="A14575" t="s">
        <v>11839</v>
      </c>
      <c r="B14575" t="s">
        <v>13</v>
      </c>
      <c r="C14575" t="s">
        <v>14</v>
      </c>
      <c r="D14575">
        <v>2872.64</v>
      </c>
      <c r="E14575">
        <v>0.11</v>
      </c>
      <c r="F14575">
        <f t="shared" si="454"/>
        <v>315.99039999999997</v>
      </c>
      <c r="G14575">
        <f t="shared" si="455"/>
        <v>2556.6495999999997</v>
      </c>
      <c r="H14575">
        <v>1</v>
      </c>
      <c r="I14575" s="17">
        <v>45327</v>
      </c>
      <c r="J14575" s="17">
        <v>45329</v>
      </c>
      <c r="K14575" t="s">
        <v>21</v>
      </c>
      <c r="L14575" t="s">
        <v>27</v>
      </c>
      <c r="M14575">
        <v>593.23</v>
      </c>
      <c r="N14575" t="s">
        <v>39</v>
      </c>
    </row>
    <row r="14576" spans="1:14" ht="14.25" customHeight="1" x14ac:dyDescent="0.3">
      <c r="A14576" t="s">
        <v>2439</v>
      </c>
      <c r="B14576" t="s">
        <v>41</v>
      </c>
      <c r="C14576" t="s">
        <v>33</v>
      </c>
      <c r="D14576">
        <v>2873.82</v>
      </c>
      <c r="E14576">
        <v>0.24</v>
      </c>
      <c r="F14576">
        <f t="shared" si="454"/>
        <v>689.71680000000003</v>
      </c>
      <c r="G14576">
        <f t="shared" si="455"/>
        <v>2184.1032</v>
      </c>
      <c r="H14576">
        <v>1</v>
      </c>
      <c r="I14576" s="17">
        <v>45588</v>
      </c>
      <c r="J14576" s="17">
        <v>45593</v>
      </c>
      <c r="K14576" t="s">
        <v>15</v>
      </c>
      <c r="L14576" t="s">
        <v>27</v>
      </c>
      <c r="M14576">
        <v>400.29</v>
      </c>
      <c r="N14576" t="s">
        <v>28</v>
      </c>
    </row>
    <row r="14577" spans="1:14" ht="14.25" customHeight="1" x14ac:dyDescent="0.3">
      <c r="A14577" t="s">
        <v>15075</v>
      </c>
      <c r="B14577" t="s">
        <v>25</v>
      </c>
      <c r="C14577" t="s">
        <v>26</v>
      </c>
      <c r="D14577">
        <v>2874.8</v>
      </c>
      <c r="E14577">
        <v>0.19</v>
      </c>
      <c r="F14577">
        <f t="shared" si="454"/>
        <v>546.21199999999999</v>
      </c>
      <c r="G14577">
        <f t="shared" si="455"/>
        <v>2328.5880000000002</v>
      </c>
      <c r="H14577">
        <v>1</v>
      </c>
      <c r="I14577" s="17">
        <v>45110</v>
      </c>
      <c r="J14577" s="17">
        <v>45115</v>
      </c>
      <c r="K14577" t="s">
        <v>21</v>
      </c>
      <c r="L14577" t="s">
        <v>16</v>
      </c>
      <c r="M14577">
        <v>189.24</v>
      </c>
      <c r="N14577" t="s">
        <v>17</v>
      </c>
    </row>
    <row r="14578" spans="1:14" ht="14.25" customHeight="1" x14ac:dyDescent="0.3">
      <c r="A14578" t="s">
        <v>4638</v>
      </c>
      <c r="B14578" t="s">
        <v>41</v>
      </c>
      <c r="C14578" t="s">
        <v>36</v>
      </c>
      <c r="D14578">
        <v>2876.51</v>
      </c>
      <c r="E14578">
        <v>0.32</v>
      </c>
      <c r="F14578">
        <f t="shared" si="454"/>
        <v>920.48320000000012</v>
      </c>
      <c r="G14578">
        <f t="shared" si="455"/>
        <v>1956.0268000000001</v>
      </c>
      <c r="H14578">
        <v>1</v>
      </c>
      <c r="I14578" s="17">
        <v>45160</v>
      </c>
      <c r="J14578" s="17">
        <v>45163</v>
      </c>
      <c r="K14578" t="s">
        <v>21</v>
      </c>
      <c r="L14578" t="s">
        <v>16</v>
      </c>
      <c r="M14578">
        <v>365.43</v>
      </c>
      <c r="N14578" t="s">
        <v>34</v>
      </c>
    </row>
    <row r="14579" spans="1:14" ht="14.25" customHeight="1" x14ac:dyDescent="0.3">
      <c r="A14579" t="s">
        <v>8691</v>
      </c>
      <c r="B14579" t="s">
        <v>13</v>
      </c>
      <c r="C14579" t="s">
        <v>36</v>
      </c>
      <c r="D14579">
        <v>2882.28</v>
      </c>
      <c r="E14579">
        <v>0.39</v>
      </c>
      <c r="F14579">
        <f t="shared" si="454"/>
        <v>1124.0892000000001</v>
      </c>
      <c r="G14579">
        <f t="shared" si="455"/>
        <v>1758.1908000000001</v>
      </c>
      <c r="H14579">
        <v>1</v>
      </c>
      <c r="I14579" s="17">
        <v>45500</v>
      </c>
      <c r="J14579" s="17">
        <v>45505</v>
      </c>
      <c r="K14579" t="s">
        <v>21</v>
      </c>
      <c r="L14579" t="s">
        <v>16</v>
      </c>
      <c r="M14579">
        <v>211.04</v>
      </c>
      <c r="N14579" t="s">
        <v>23</v>
      </c>
    </row>
    <row r="14580" spans="1:14" ht="14.25" customHeight="1" x14ac:dyDescent="0.3">
      <c r="A14580" t="s">
        <v>2168</v>
      </c>
      <c r="B14580" t="s">
        <v>25</v>
      </c>
      <c r="C14580" t="s">
        <v>33</v>
      </c>
      <c r="D14580">
        <v>2883.45</v>
      </c>
      <c r="E14580">
        <v>0.28000000000000003</v>
      </c>
      <c r="F14580">
        <f t="shared" si="454"/>
        <v>807.36599999999999</v>
      </c>
      <c r="G14580">
        <f t="shared" si="455"/>
        <v>2076.0839999999998</v>
      </c>
      <c r="H14580">
        <v>1</v>
      </c>
      <c r="I14580" s="17">
        <v>45357</v>
      </c>
      <c r="J14580" s="17">
        <v>45364</v>
      </c>
      <c r="K14580" t="s">
        <v>21</v>
      </c>
      <c r="L14580" t="s">
        <v>27</v>
      </c>
      <c r="M14580">
        <v>756.72</v>
      </c>
      <c r="N14580" t="s">
        <v>17</v>
      </c>
    </row>
    <row r="14581" spans="1:14" ht="14.25" customHeight="1" x14ac:dyDescent="0.3">
      <c r="A14581" t="s">
        <v>9650</v>
      </c>
      <c r="B14581" t="s">
        <v>25</v>
      </c>
      <c r="C14581" t="s">
        <v>36</v>
      </c>
      <c r="D14581">
        <v>2883.99</v>
      </c>
      <c r="E14581">
        <v>0.44</v>
      </c>
      <c r="F14581">
        <f t="shared" si="454"/>
        <v>1268.9556</v>
      </c>
      <c r="G14581">
        <f t="shared" si="455"/>
        <v>1615.0343999999998</v>
      </c>
      <c r="H14581">
        <v>1</v>
      </c>
      <c r="I14581" s="17">
        <v>45050</v>
      </c>
      <c r="J14581" s="17">
        <v>45051</v>
      </c>
      <c r="K14581" t="s">
        <v>21</v>
      </c>
      <c r="L14581" t="s">
        <v>16</v>
      </c>
      <c r="M14581">
        <v>395.69</v>
      </c>
      <c r="N14581" t="s">
        <v>28</v>
      </c>
    </row>
    <row r="14582" spans="1:14" ht="14.25" customHeight="1" x14ac:dyDescent="0.3">
      <c r="A14582" t="s">
        <v>13075</v>
      </c>
      <c r="B14582" t="s">
        <v>13</v>
      </c>
      <c r="C14582" t="s">
        <v>36</v>
      </c>
      <c r="D14582">
        <v>2885.69</v>
      </c>
      <c r="E14582">
        <v>0.16</v>
      </c>
      <c r="F14582">
        <f t="shared" si="454"/>
        <v>461.71039999999999</v>
      </c>
      <c r="G14582">
        <f t="shared" si="455"/>
        <v>2423.9796000000001</v>
      </c>
      <c r="H14582">
        <v>1</v>
      </c>
      <c r="I14582" s="17">
        <v>45591</v>
      </c>
      <c r="J14582" s="17">
        <v>45596</v>
      </c>
      <c r="K14582" t="s">
        <v>15</v>
      </c>
      <c r="L14582" t="s">
        <v>16</v>
      </c>
      <c r="M14582">
        <v>182.26</v>
      </c>
      <c r="N14582" t="s">
        <v>39</v>
      </c>
    </row>
    <row r="14583" spans="1:14" ht="14.25" customHeight="1" x14ac:dyDescent="0.3">
      <c r="A14583" t="s">
        <v>3341</v>
      </c>
      <c r="B14583" t="s">
        <v>25</v>
      </c>
      <c r="C14583" t="s">
        <v>20</v>
      </c>
      <c r="D14583">
        <v>2885.72</v>
      </c>
      <c r="E14583">
        <v>0.25</v>
      </c>
      <c r="F14583">
        <f t="shared" si="454"/>
        <v>721.43</v>
      </c>
      <c r="G14583">
        <f t="shared" si="455"/>
        <v>2164.29</v>
      </c>
      <c r="H14583">
        <v>1</v>
      </c>
      <c r="I14583" s="17">
        <v>45544</v>
      </c>
      <c r="J14583" s="17">
        <v>45545</v>
      </c>
      <c r="K14583" t="s">
        <v>15</v>
      </c>
      <c r="L14583" t="s">
        <v>16</v>
      </c>
      <c r="M14583">
        <v>498.21</v>
      </c>
      <c r="N14583" t="s">
        <v>48</v>
      </c>
    </row>
    <row r="14584" spans="1:14" ht="14.25" customHeight="1" x14ac:dyDescent="0.3">
      <c r="A14584" t="s">
        <v>15242</v>
      </c>
      <c r="B14584" t="s">
        <v>25</v>
      </c>
      <c r="C14584" t="s">
        <v>14</v>
      </c>
      <c r="D14584">
        <v>2887.91</v>
      </c>
      <c r="E14584">
        <v>0.37</v>
      </c>
      <c r="F14584">
        <f t="shared" si="454"/>
        <v>1068.5266999999999</v>
      </c>
      <c r="G14584">
        <f t="shared" si="455"/>
        <v>1819.3833</v>
      </c>
      <c r="H14584">
        <v>1</v>
      </c>
      <c r="I14584" s="17">
        <v>45032</v>
      </c>
      <c r="J14584" s="17">
        <v>45033</v>
      </c>
      <c r="K14584" t="s">
        <v>31</v>
      </c>
      <c r="L14584" t="s">
        <v>27</v>
      </c>
      <c r="M14584">
        <v>414.87</v>
      </c>
      <c r="N14584" t="s">
        <v>34</v>
      </c>
    </row>
    <row r="14585" spans="1:14" ht="14.25" customHeight="1" x14ac:dyDescent="0.3">
      <c r="A14585" t="s">
        <v>4003</v>
      </c>
      <c r="B14585" t="s">
        <v>19</v>
      </c>
      <c r="C14585" t="s">
        <v>36</v>
      </c>
      <c r="D14585">
        <v>2894.74</v>
      </c>
      <c r="E14585">
        <v>0.05</v>
      </c>
      <c r="F14585">
        <f t="shared" si="454"/>
        <v>144.73699999999999</v>
      </c>
      <c r="G14585">
        <f t="shared" si="455"/>
        <v>2750.0029999999997</v>
      </c>
      <c r="H14585">
        <v>1</v>
      </c>
      <c r="I14585" s="17">
        <v>45062</v>
      </c>
      <c r="J14585" s="17">
        <v>45069</v>
      </c>
      <c r="K14585" t="s">
        <v>15</v>
      </c>
      <c r="L14585" t="s">
        <v>16</v>
      </c>
      <c r="M14585">
        <v>175.98</v>
      </c>
      <c r="N14585" t="s">
        <v>34</v>
      </c>
    </row>
    <row r="14586" spans="1:14" ht="14.25" customHeight="1" x14ac:dyDescent="0.3">
      <c r="A14586" t="s">
        <v>14818</v>
      </c>
      <c r="B14586" t="s">
        <v>41</v>
      </c>
      <c r="C14586" t="s">
        <v>36</v>
      </c>
      <c r="D14586">
        <v>2897.65</v>
      </c>
      <c r="E14586">
        <v>0.21</v>
      </c>
      <c r="F14586">
        <f t="shared" si="454"/>
        <v>608.50649999999996</v>
      </c>
      <c r="G14586">
        <f t="shared" si="455"/>
        <v>2289.1435000000001</v>
      </c>
      <c r="H14586">
        <v>1</v>
      </c>
      <c r="I14586" s="17">
        <v>45264</v>
      </c>
      <c r="J14586" s="17">
        <v>45269</v>
      </c>
      <c r="K14586" t="s">
        <v>21</v>
      </c>
      <c r="L14586" t="s">
        <v>22</v>
      </c>
      <c r="M14586">
        <v>729.51</v>
      </c>
      <c r="N14586" t="s">
        <v>28</v>
      </c>
    </row>
    <row r="14587" spans="1:14" ht="14.25" customHeight="1" x14ac:dyDescent="0.3">
      <c r="A14587" t="s">
        <v>3759</v>
      </c>
      <c r="B14587" t="s">
        <v>41</v>
      </c>
      <c r="C14587" t="s">
        <v>26</v>
      </c>
      <c r="D14587">
        <v>2899.24</v>
      </c>
      <c r="E14587">
        <v>0.06</v>
      </c>
      <c r="F14587">
        <f t="shared" si="454"/>
        <v>173.95439999999999</v>
      </c>
      <c r="G14587">
        <f t="shared" si="455"/>
        <v>2725.2855999999997</v>
      </c>
      <c r="H14587">
        <v>1</v>
      </c>
      <c r="I14587" s="17">
        <v>45270</v>
      </c>
      <c r="J14587" s="17">
        <v>45274</v>
      </c>
      <c r="K14587" t="s">
        <v>21</v>
      </c>
      <c r="L14587" t="s">
        <v>16</v>
      </c>
      <c r="M14587">
        <v>545.71</v>
      </c>
      <c r="N14587" t="s">
        <v>48</v>
      </c>
    </row>
    <row r="14588" spans="1:14" ht="14.25" customHeight="1" x14ac:dyDescent="0.3">
      <c r="A14588" t="s">
        <v>8511</v>
      </c>
      <c r="B14588" t="s">
        <v>25</v>
      </c>
      <c r="C14588" t="s">
        <v>33</v>
      </c>
      <c r="D14588">
        <v>2900.15</v>
      </c>
      <c r="E14588">
        <v>0.22</v>
      </c>
      <c r="F14588">
        <f t="shared" si="454"/>
        <v>638.03300000000002</v>
      </c>
      <c r="G14588">
        <f t="shared" si="455"/>
        <v>2262.1170000000002</v>
      </c>
      <c r="H14588">
        <v>1</v>
      </c>
      <c r="I14588" s="17">
        <v>45100</v>
      </c>
      <c r="J14588" s="17">
        <v>45101</v>
      </c>
      <c r="K14588" t="s">
        <v>15</v>
      </c>
      <c r="L14588" t="s">
        <v>16</v>
      </c>
      <c r="M14588">
        <v>444.68</v>
      </c>
      <c r="N14588" t="s">
        <v>23</v>
      </c>
    </row>
    <row r="14589" spans="1:14" ht="14.25" customHeight="1" x14ac:dyDescent="0.3">
      <c r="A14589" t="s">
        <v>12800</v>
      </c>
      <c r="B14589" t="s">
        <v>13</v>
      </c>
      <c r="C14589" t="s">
        <v>14</v>
      </c>
      <c r="D14589">
        <v>2902.36</v>
      </c>
      <c r="E14589">
        <v>0.49</v>
      </c>
      <c r="F14589">
        <f t="shared" si="454"/>
        <v>1422.1564000000001</v>
      </c>
      <c r="G14589">
        <f t="shared" si="455"/>
        <v>1480.2036000000001</v>
      </c>
      <c r="H14589">
        <v>1</v>
      </c>
      <c r="I14589" s="17">
        <v>45536</v>
      </c>
      <c r="J14589" s="17">
        <v>45537</v>
      </c>
      <c r="K14589" t="s">
        <v>15</v>
      </c>
      <c r="L14589" t="s">
        <v>27</v>
      </c>
      <c r="M14589">
        <v>664.67</v>
      </c>
      <c r="N14589" t="s">
        <v>23</v>
      </c>
    </row>
    <row r="14590" spans="1:14" ht="14.25" customHeight="1" x14ac:dyDescent="0.3">
      <c r="A14590" t="s">
        <v>1411</v>
      </c>
      <c r="B14590" t="s">
        <v>41</v>
      </c>
      <c r="C14590" t="s">
        <v>36</v>
      </c>
      <c r="D14590">
        <v>2903.29</v>
      </c>
      <c r="E14590">
        <v>0.14000000000000001</v>
      </c>
      <c r="F14590">
        <f t="shared" si="454"/>
        <v>406.46060000000006</v>
      </c>
      <c r="G14590">
        <f t="shared" si="455"/>
        <v>2496.8294000000001</v>
      </c>
      <c r="H14590">
        <v>1</v>
      </c>
      <c r="I14590" s="17">
        <v>45591</v>
      </c>
      <c r="J14590" s="17">
        <v>45596</v>
      </c>
      <c r="K14590" t="s">
        <v>15</v>
      </c>
      <c r="L14590" t="s">
        <v>27</v>
      </c>
      <c r="M14590">
        <v>402.71</v>
      </c>
      <c r="N14590" t="s">
        <v>39</v>
      </c>
    </row>
    <row r="14591" spans="1:14" ht="14.25" customHeight="1" x14ac:dyDescent="0.3">
      <c r="A14591" t="s">
        <v>1055</v>
      </c>
      <c r="B14591" t="s">
        <v>41</v>
      </c>
      <c r="C14591" t="s">
        <v>14</v>
      </c>
      <c r="D14591">
        <v>2906.01</v>
      </c>
      <c r="E14591">
        <v>0.28000000000000003</v>
      </c>
      <c r="F14591">
        <f t="shared" si="454"/>
        <v>813.68280000000016</v>
      </c>
      <c r="G14591">
        <f t="shared" si="455"/>
        <v>2092.3272000000002</v>
      </c>
      <c r="H14591">
        <v>1</v>
      </c>
      <c r="I14591" s="17">
        <v>45482</v>
      </c>
      <c r="J14591" s="17">
        <v>45484</v>
      </c>
      <c r="K14591" t="s">
        <v>31</v>
      </c>
      <c r="L14591" t="s">
        <v>22</v>
      </c>
      <c r="M14591">
        <v>743.4</v>
      </c>
      <c r="N14591" t="s">
        <v>39</v>
      </c>
    </row>
    <row r="14592" spans="1:14" ht="14.25" customHeight="1" x14ac:dyDescent="0.3">
      <c r="A14592" t="s">
        <v>8450</v>
      </c>
      <c r="B14592" t="s">
        <v>19</v>
      </c>
      <c r="C14592" t="s">
        <v>14</v>
      </c>
      <c r="D14592">
        <v>2908.95</v>
      </c>
      <c r="E14592">
        <v>0.34</v>
      </c>
      <c r="F14592">
        <f t="shared" si="454"/>
        <v>989.04300000000001</v>
      </c>
      <c r="G14592">
        <f t="shared" si="455"/>
        <v>1919.9069999999997</v>
      </c>
      <c r="H14592">
        <v>1</v>
      </c>
      <c r="I14592" s="17">
        <v>44957</v>
      </c>
      <c r="J14592" s="17">
        <v>44962</v>
      </c>
      <c r="K14592" t="s">
        <v>21</v>
      </c>
      <c r="L14592" t="s">
        <v>16</v>
      </c>
      <c r="M14592">
        <v>728.74</v>
      </c>
      <c r="N14592" t="s">
        <v>34</v>
      </c>
    </row>
    <row r="14593" spans="1:14" ht="14.25" customHeight="1" x14ac:dyDescent="0.3">
      <c r="A14593" t="s">
        <v>2535</v>
      </c>
      <c r="B14593" t="s">
        <v>25</v>
      </c>
      <c r="C14593" t="s">
        <v>26</v>
      </c>
      <c r="D14593">
        <v>2910.52</v>
      </c>
      <c r="E14593">
        <v>0.05</v>
      </c>
      <c r="F14593">
        <f t="shared" si="454"/>
        <v>145.52600000000001</v>
      </c>
      <c r="G14593">
        <f t="shared" si="455"/>
        <v>2764.9940000000001</v>
      </c>
      <c r="H14593">
        <v>1</v>
      </c>
      <c r="I14593" s="17">
        <v>45589</v>
      </c>
      <c r="J14593" s="17">
        <v>45593</v>
      </c>
      <c r="K14593" t="s">
        <v>21</v>
      </c>
      <c r="L14593" t="s">
        <v>16</v>
      </c>
      <c r="M14593">
        <v>338.29</v>
      </c>
      <c r="N14593" t="s">
        <v>23</v>
      </c>
    </row>
    <row r="14594" spans="1:14" ht="14.25" customHeight="1" x14ac:dyDescent="0.3">
      <c r="A14594" t="s">
        <v>2022</v>
      </c>
      <c r="B14594" t="s">
        <v>25</v>
      </c>
      <c r="C14594" t="s">
        <v>26</v>
      </c>
      <c r="D14594">
        <v>2916.4</v>
      </c>
      <c r="E14594">
        <v>0.23</v>
      </c>
      <c r="F14594">
        <f t="shared" ref="F14594:F14657" si="456">D14594*E14594</f>
        <v>670.77200000000005</v>
      </c>
      <c r="G14594">
        <f t="shared" ref="G14594:G14657" si="457">D14594-F14594</f>
        <v>2245.6280000000002</v>
      </c>
      <c r="H14594">
        <v>1</v>
      </c>
      <c r="I14594" s="17">
        <v>45424</v>
      </c>
      <c r="J14594" s="17">
        <v>45428</v>
      </c>
      <c r="K14594" t="s">
        <v>31</v>
      </c>
      <c r="L14594" t="s">
        <v>27</v>
      </c>
      <c r="M14594">
        <v>538.80999999999995</v>
      </c>
      <c r="N14594" t="s">
        <v>28</v>
      </c>
    </row>
    <row r="14595" spans="1:14" ht="14.25" customHeight="1" x14ac:dyDescent="0.3">
      <c r="A14595" t="s">
        <v>5952</v>
      </c>
      <c r="B14595" t="s">
        <v>25</v>
      </c>
      <c r="C14595" t="s">
        <v>36</v>
      </c>
      <c r="D14595">
        <v>2916.49</v>
      </c>
      <c r="E14595">
        <v>0.04</v>
      </c>
      <c r="F14595">
        <f t="shared" si="456"/>
        <v>116.6596</v>
      </c>
      <c r="G14595">
        <f t="shared" si="457"/>
        <v>2799.8303999999998</v>
      </c>
      <c r="H14595">
        <v>1</v>
      </c>
      <c r="I14595" s="17">
        <v>45281</v>
      </c>
      <c r="J14595" s="17">
        <v>45285</v>
      </c>
      <c r="K14595" t="s">
        <v>31</v>
      </c>
      <c r="L14595" t="s">
        <v>27</v>
      </c>
      <c r="M14595">
        <v>203.32</v>
      </c>
      <c r="N14595" t="s">
        <v>34</v>
      </c>
    </row>
    <row r="14596" spans="1:14" ht="14.25" customHeight="1" x14ac:dyDescent="0.3">
      <c r="A14596" t="s">
        <v>6912</v>
      </c>
      <c r="B14596" t="s">
        <v>41</v>
      </c>
      <c r="C14596" t="s">
        <v>20</v>
      </c>
      <c r="D14596">
        <v>2918.28</v>
      </c>
      <c r="E14596">
        <v>0.16</v>
      </c>
      <c r="F14596">
        <f t="shared" si="456"/>
        <v>466.92480000000006</v>
      </c>
      <c r="G14596">
        <f t="shared" si="457"/>
        <v>2451.3552</v>
      </c>
      <c r="H14596">
        <v>1</v>
      </c>
      <c r="I14596" s="17">
        <v>45604</v>
      </c>
      <c r="J14596" s="17">
        <v>45607</v>
      </c>
      <c r="K14596" t="s">
        <v>15</v>
      </c>
      <c r="L14596" t="s">
        <v>22</v>
      </c>
      <c r="M14596">
        <v>765.31</v>
      </c>
      <c r="N14596" t="s">
        <v>48</v>
      </c>
    </row>
    <row r="14597" spans="1:14" ht="14.25" customHeight="1" x14ac:dyDescent="0.3">
      <c r="A14597" t="s">
        <v>11469</v>
      </c>
      <c r="B14597" t="s">
        <v>41</v>
      </c>
      <c r="C14597" t="s">
        <v>33</v>
      </c>
      <c r="D14597">
        <v>2919.86</v>
      </c>
      <c r="E14597">
        <v>0.19</v>
      </c>
      <c r="F14597">
        <f t="shared" si="456"/>
        <v>554.77340000000004</v>
      </c>
      <c r="G14597">
        <f t="shared" si="457"/>
        <v>2365.0866000000001</v>
      </c>
      <c r="H14597">
        <v>1</v>
      </c>
      <c r="I14597" s="17">
        <v>44997</v>
      </c>
      <c r="J14597" s="17">
        <v>45003</v>
      </c>
      <c r="K14597" t="s">
        <v>15</v>
      </c>
      <c r="L14597" t="s">
        <v>27</v>
      </c>
      <c r="M14597">
        <v>816.09</v>
      </c>
      <c r="N14597" t="s">
        <v>28</v>
      </c>
    </row>
    <row r="14598" spans="1:14" ht="14.25" customHeight="1" x14ac:dyDescent="0.3">
      <c r="A14598" t="s">
        <v>14073</v>
      </c>
      <c r="B14598" t="s">
        <v>41</v>
      </c>
      <c r="C14598" t="s">
        <v>26</v>
      </c>
      <c r="D14598">
        <v>2922.26</v>
      </c>
      <c r="E14598">
        <v>0.1</v>
      </c>
      <c r="F14598">
        <f t="shared" si="456"/>
        <v>292.22600000000006</v>
      </c>
      <c r="G14598">
        <f t="shared" si="457"/>
        <v>2630.0340000000001</v>
      </c>
      <c r="H14598">
        <v>1</v>
      </c>
      <c r="I14598" s="17">
        <v>45306</v>
      </c>
      <c r="J14598" s="17">
        <v>45310</v>
      </c>
      <c r="K14598" t="s">
        <v>31</v>
      </c>
      <c r="L14598" t="s">
        <v>22</v>
      </c>
      <c r="M14598">
        <v>255.94</v>
      </c>
      <c r="N14598" t="s">
        <v>34</v>
      </c>
    </row>
    <row r="14599" spans="1:14" ht="14.25" customHeight="1" x14ac:dyDescent="0.3">
      <c r="A14599" t="s">
        <v>10150</v>
      </c>
      <c r="B14599" t="s">
        <v>19</v>
      </c>
      <c r="C14599" t="s">
        <v>26</v>
      </c>
      <c r="D14599">
        <v>2924.32</v>
      </c>
      <c r="E14599">
        <v>0.5</v>
      </c>
      <c r="F14599">
        <f t="shared" si="456"/>
        <v>1462.16</v>
      </c>
      <c r="G14599">
        <f t="shared" si="457"/>
        <v>1462.16</v>
      </c>
      <c r="H14599">
        <v>1</v>
      </c>
      <c r="I14599" s="17">
        <v>45530</v>
      </c>
      <c r="J14599" s="17">
        <v>45536</v>
      </c>
      <c r="K14599" t="s">
        <v>21</v>
      </c>
      <c r="L14599" t="s">
        <v>22</v>
      </c>
      <c r="M14599">
        <v>398.51</v>
      </c>
      <c r="N14599" t="s">
        <v>23</v>
      </c>
    </row>
    <row r="14600" spans="1:14" ht="14.25" customHeight="1" x14ac:dyDescent="0.3">
      <c r="A14600" t="s">
        <v>14621</v>
      </c>
      <c r="B14600" t="s">
        <v>19</v>
      </c>
      <c r="C14600" t="s">
        <v>33</v>
      </c>
      <c r="D14600">
        <v>2926.79</v>
      </c>
      <c r="E14600">
        <v>0.33</v>
      </c>
      <c r="F14600">
        <f t="shared" si="456"/>
        <v>965.84070000000008</v>
      </c>
      <c r="G14600">
        <f t="shared" si="457"/>
        <v>1960.9492999999998</v>
      </c>
      <c r="H14600">
        <v>1</v>
      </c>
      <c r="I14600" s="17">
        <v>44969</v>
      </c>
      <c r="J14600" s="17">
        <v>44973</v>
      </c>
      <c r="K14600" t="s">
        <v>31</v>
      </c>
      <c r="L14600" t="s">
        <v>27</v>
      </c>
      <c r="M14600">
        <v>734.74</v>
      </c>
      <c r="N14600" t="s">
        <v>28</v>
      </c>
    </row>
    <row r="14601" spans="1:14" ht="14.25" customHeight="1" x14ac:dyDescent="0.3">
      <c r="A14601" t="s">
        <v>4275</v>
      </c>
      <c r="B14601" t="s">
        <v>41</v>
      </c>
      <c r="C14601" t="s">
        <v>33</v>
      </c>
      <c r="D14601">
        <v>2932.61</v>
      </c>
      <c r="E14601">
        <v>0.25</v>
      </c>
      <c r="F14601">
        <f t="shared" si="456"/>
        <v>733.15250000000003</v>
      </c>
      <c r="G14601">
        <f t="shared" si="457"/>
        <v>2199.4575</v>
      </c>
      <c r="H14601">
        <v>1</v>
      </c>
      <c r="I14601" s="17">
        <v>45089</v>
      </c>
      <c r="J14601" s="17">
        <v>45095</v>
      </c>
      <c r="K14601" t="s">
        <v>21</v>
      </c>
      <c r="L14601" t="s">
        <v>16</v>
      </c>
      <c r="M14601">
        <v>526.05999999999995</v>
      </c>
      <c r="N14601" t="s">
        <v>17</v>
      </c>
    </row>
    <row r="14602" spans="1:14" ht="14.25" customHeight="1" x14ac:dyDescent="0.3">
      <c r="A14602" t="s">
        <v>2478</v>
      </c>
      <c r="B14602" t="s">
        <v>25</v>
      </c>
      <c r="C14602" t="s">
        <v>20</v>
      </c>
      <c r="D14602">
        <v>2933.07</v>
      </c>
      <c r="E14602">
        <v>0.12</v>
      </c>
      <c r="F14602">
        <f t="shared" si="456"/>
        <v>351.96840000000003</v>
      </c>
      <c r="G14602">
        <f t="shared" si="457"/>
        <v>2581.1016</v>
      </c>
      <c r="H14602">
        <v>1</v>
      </c>
      <c r="I14602" s="17">
        <v>45093</v>
      </c>
      <c r="J14602" s="17">
        <v>45097</v>
      </c>
      <c r="K14602" t="s">
        <v>21</v>
      </c>
      <c r="L14602" t="s">
        <v>22</v>
      </c>
      <c r="M14602">
        <v>697.28</v>
      </c>
      <c r="N14602" t="s">
        <v>39</v>
      </c>
    </row>
    <row r="14603" spans="1:14" ht="14.25" customHeight="1" x14ac:dyDescent="0.3">
      <c r="A14603" t="s">
        <v>1090</v>
      </c>
      <c r="B14603" t="s">
        <v>13</v>
      </c>
      <c r="C14603" t="s">
        <v>36</v>
      </c>
      <c r="D14603">
        <v>2940.67</v>
      </c>
      <c r="E14603">
        <v>0.36</v>
      </c>
      <c r="F14603">
        <f t="shared" si="456"/>
        <v>1058.6412</v>
      </c>
      <c r="G14603">
        <f t="shared" si="457"/>
        <v>1882.0288</v>
      </c>
      <c r="H14603">
        <v>1</v>
      </c>
      <c r="I14603" s="17">
        <v>45456</v>
      </c>
      <c r="J14603" s="17">
        <v>45463</v>
      </c>
      <c r="K14603" t="s">
        <v>31</v>
      </c>
      <c r="L14603" t="s">
        <v>22</v>
      </c>
      <c r="M14603">
        <v>837.56</v>
      </c>
      <c r="N14603" t="s">
        <v>48</v>
      </c>
    </row>
    <row r="14604" spans="1:14" ht="14.25" customHeight="1" x14ac:dyDescent="0.3">
      <c r="A14604" t="s">
        <v>2674</v>
      </c>
      <c r="B14604" t="s">
        <v>19</v>
      </c>
      <c r="C14604" t="s">
        <v>26</v>
      </c>
      <c r="D14604">
        <v>2941.54</v>
      </c>
      <c r="E14604">
        <v>0.27</v>
      </c>
      <c r="F14604">
        <f t="shared" si="456"/>
        <v>794.21580000000006</v>
      </c>
      <c r="G14604">
        <f t="shared" si="457"/>
        <v>2147.3242</v>
      </c>
      <c r="H14604">
        <v>1</v>
      </c>
      <c r="I14604" s="17">
        <v>45380</v>
      </c>
      <c r="J14604" s="17">
        <v>45386</v>
      </c>
      <c r="K14604" t="s">
        <v>21</v>
      </c>
      <c r="L14604" t="s">
        <v>16</v>
      </c>
      <c r="M14604">
        <v>550.09</v>
      </c>
      <c r="N14604" t="s">
        <v>23</v>
      </c>
    </row>
    <row r="14605" spans="1:14" ht="14.25" customHeight="1" x14ac:dyDescent="0.3">
      <c r="A14605" t="s">
        <v>6966</v>
      </c>
      <c r="B14605" t="s">
        <v>41</v>
      </c>
      <c r="C14605" t="s">
        <v>36</v>
      </c>
      <c r="D14605">
        <v>2942.84</v>
      </c>
      <c r="E14605">
        <v>0.25</v>
      </c>
      <c r="F14605">
        <f t="shared" si="456"/>
        <v>735.71</v>
      </c>
      <c r="G14605">
        <f t="shared" si="457"/>
        <v>2207.13</v>
      </c>
      <c r="H14605">
        <v>1</v>
      </c>
      <c r="I14605" s="17">
        <v>45215</v>
      </c>
      <c r="J14605" s="17">
        <v>45221</v>
      </c>
      <c r="K14605" t="s">
        <v>15</v>
      </c>
      <c r="L14605" t="s">
        <v>22</v>
      </c>
      <c r="M14605">
        <v>859.45</v>
      </c>
      <c r="N14605" t="s">
        <v>23</v>
      </c>
    </row>
    <row r="14606" spans="1:14" ht="14.25" customHeight="1" x14ac:dyDescent="0.3">
      <c r="A14606" t="s">
        <v>8749</v>
      </c>
      <c r="B14606" t="s">
        <v>25</v>
      </c>
      <c r="C14606" t="s">
        <v>20</v>
      </c>
      <c r="D14606">
        <v>2943.58</v>
      </c>
      <c r="E14606">
        <v>7.0000000000000007E-2</v>
      </c>
      <c r="F14606">
        <f t="shared" si="456"/>
        <v>206.0506</v>
      </c>
      <c r="G14606">
        <f t="shared" si="457"/>
        <v>2737.5293999999999</v>
      </c>
      <c r="H14606">
        <v>1</v>
      </c>
      <c r="I14606" s="17">
        <v>45100</v>
      </c>
      <c r="J14606" s="17">
        <v>45106</v>
      </c>
      <c r="K14606" t="s">
        <v>31</v>
      </c>
      <c r="L14606" t="s">
        <v>16</v>
      </c>
      <c r="M14606">
        <v>158.18</v>
      </c>
      <c r="N14606" t="s">
        <v>23</v>
      </c>
    </row>
    <row r="14607" spans="1:14" ht="14.25" customHeight="1" x14ac:dyDescent="0.3">
      <c r="A14607" t="s">
        <v>3731</v>
      </c>
      <c r="B14607" t="s">
        <v>19</v>
      </c>
      <c r="C14607" t="s">
        <v>26</v>
      </c>
      <c r="D14607">
        <v>2944.58</v>
      </c>
      <c r="E14607">
        <v>0.23</v>
      </c>
      <c r="F14607">
        <f t="shared" si="456"/>
        <v>677.25340000000006</v>
      </c>
      <c r="G14607">
        <f t="shared" si="457"/>
        <v>2267.3265999999999</v>
      </c>
      <c r="H14607">
        <v>1</v>
      </c>
      <c r="I14607" s="17">
        <v>44951</v>
      </c>
      <c r="J14607" s="17">
        <v>44955</v>
      </c>
      <c r="K14607" t="s">
        <v>15</v>
      </c>
      <c r="L14607" t="s">
        <v>16</v>
      </c>
      <c r="M14607">
        <v>865.62</v>
      </c>
      <c r="N14607" t="s">
        <v>48</v>
      </c>
    </row>
    <row r="14608" spans="1:14" ht="14.25" customHeight="1" x14ac:dyDescent="0.3">
      <c r="A14608" t="s">
        <v>4963</v>
      </c>
      <c r="B14608" t="s">
        <v>25</v>
      </c>
      <c r="C14608" t="s">
        <v>26</v>
      </c>
      <c r="D14608">
        <v>2954.03</v>
      </c>
      <c r="E14608">
        <v>0.42</v>
      </c>
      <c r="F14608">
        <f t="shared" si="456"/>
        <v>1240.6926000000001</v>
      </c>
      <c r="G14608">
        <f t="shared" si="457"/>
        <v>1713.3374000000001</v>
      </c>
      <c r="H14608">
        <v>1</v>
      </c>
      <c r="I14608" s="17">
        <v>45422</v>
      </c>
      <c r="J14608" s="17">
        <v>45427</v>
      </c>
      <c r="K14608" t="s">
        <v>15</v>
      </c>
      <c r="L14608" t="s">
        <v>16</v>
      </c>
      <c r="M14608">
        <v>336.18</v>
      </c>
      <c r="N14608" t="s">
        <v>17</v>
      </c>
    </row>
    <row r="14609" spans="1:14" ht="14.25" customHeight="1" x14ac:dyDescent="0.3">
      <c r="A14609" t="s">
        <v>4297</v>
      </c>
      <c r="B14609" t="s">
        <v>25</v>
      </c>
      <c r="C14609" t="s">
        <v>36</v>
      </c>
      <c r="D14609">
        <v>2958.05</v>
      </c>
      <c r="E14609">
        <v>0.02</v>
      </c>
      <c r="F14609">
        <f t="shared" si="456"/>
        <v>59.161000000000001</v>
      </c>
      <c r="G14609">
        <f t="shared" si="457"/>
        <v>2898.8890000000001</v>
      </c>
      <c r="H14609">
        <v>1</v>
      </c>
      <c r="I14609" s="17">
        <v>45582</v>
      </c>
      <c r="J14609" s="17">
        <v>45584</v>
      </c>
      <c r="K14609" t="s">
        <v>31</v>
      </c>
      <c r="L14609" t="s">
        <v>16</v>
      </c>
      <c r="M14609">
        <v>727.39</v>
      </c>
      <c r="N14609" t="s">
        <v>28</v>
      </c>
    </row>
    <row r="14610" spans="1:14" ht="14.25" customHeight="1" x14ac:dyDescent="0.3">
      <c r="A14610" t="s">
        <v>10970</v>
      </c>
      <c r="B14610" t="s">
        <v>25</v>
      </c>
      <c r="C14610" t="s">
        <v>26</v>
      </c>
      <c r="D14610">
        <v>2958.81</v>
      </c>
      <c r="E14610">
        <v>0.16</v>
      </c>
      <c r="F14610">
        <f t="shared" si="456"/>
        <v>473.40960000000001</v>
      </c>
      <c r="G14610">
        <f t="shared" si="457"/>
        <v>2485.4004</v>
      </c>
      <c r="H14610">
        <v>1</v>
      </c>
      <c r="I14610" s="17">
        <v>45525</v>
      </c>
      <c r="J14610" s="17">
        <v>45527</v>
      </c>
      <c r="K14610" t="s">
        <v>21</v>
      </c>
      <c r="L14610" t="s">
        <v>22</v>
      </c>
      <c r="M14610">
        <v>420.79</v>
      </c>
      <c r="N14610" t="s">
        <v>48</v>
      </c>
    </row>
    <row r="14611" spans="1:14" ht="14.25" customHeight="1" x14ac:dyDescent="0.3">
      <c r="A14611" t="s">
        <v>11615</v>
      </c>
      <c r="B14611" t="s">
        <v>41</v>
      </c>
      <c r="C14611" t="s">
        <v>36</v>
      </c>
      <c r="D14611">
        <v>2959.81</v>
      </c>
      <c r="E14611">
        <v>0.39</v>
      </c>
      <c r="F14611">
        <f t="shared" si="456"/>
        <v>1154.3259</v>
      </c>
      <c r="G14611">
        <f t="shared" si="457"/>
        <v>1805.4840999999999</v>
      </c>
      <c r="H14611">
        <v>1</v>
      </c>
      <c r="I14611" s="17">
        <v>44998</v>
      </c>
      <c r="J14611" s="17">
        <v>45003</v>
      </c>
      <c r="K14611" t="s">
        <v>31</v>
      </c>
      <c r="L14611" t="s">
        <v>27</v>
      </c>
      <c r="M14611">
        <v>602.39</v>
      </c>
      <c r="N14611" t="s">
        <v>39</v>
      </c>
    </row>
    <row r="14612" spans="1:14" ht="14.25" customHeight="1" x14ac:dyDescent="0.3">
      <c r="A14612" t="s">
        <v>1163</v>
      </c>
      <c r="B14612" t="s">
        <v>41</v>
      </c>
      <c r="C14612" t="s">
        <v>26</v>
      </c>
      <c r="D14612">
        <v>2961.32</v>
      </c>
      <c r="E14612">
        <v>0.19</v>
      </c>
      <c r="F14612">
        <f t="shared" si="456"/>
        <v>562.6508</v>
      </c>
      <c r="G14612">
        <f t="shared" si="457"/>
        <v>2398.6692000000003</v>
      </c>
      <c r="H14612">
        <v>1</v>
      </c>
      <c r="I14612" s="17">
        <v>45042</v>
      </c>
      <c r="J14612" s="17">
        <v>45048</v>
      </c>
      <c r="K14612" t="s">
        <v>31</v>
      </c>
      <c r="L14612" t="s">
        <v>27</v>
      </c>
      <c r="M14612">
        <v>657.31</v>
      </c>
      <c r="N14612" t="s">
        <v>39</v>
      </c>
    </row>
    <row r="14613" spans="1:14" ht="14.25" customHeight="1" x14ac:dyDescent="0.3">
      <c r="A14613" t="s">
        <v>10541</v>
      </c>
      <c r="B14613" t="s">
        <v>25</v>
      </c>
      <c r="C14613" t="s">
        <v>20</v>
      </c>
      <c r="D14613">
        <v>2961.71</v>
      </c>
      <c r="E14613">
        <v>0.31</v>
      </c>
      <c r="F14613">
        <f t="shared" si="456"/>
        <v>918.13009999999997</v>
      </c>
      <c r="G14613">
        <f t="shared" si="457"/>
        <v>2043.5799000000002</v>
      </c>
      <c r="H14613">
        <v>1</v>
      </c>
      <c r="I14613" s="17">
        <v>45240</v>
      </c>
      <c r="J14613" s="17">
        <v>45244</v>
      </c>
      <c r="K14613" t="s">
        <v>15</v>
      </c>
      <c r="L14613" t="s">
        <v>16</v>
      </c>
      <c r="M14613">
        <v>619.95000000000005</v>
      </c>
      <c r="N14613" t="s">
        <v>34</v>
      </c>
    </row>
    <row r="14614" spans="1:14" ht="14.25" customHeight="1" x14ac:dyDescent="0.3">
      <c r="A14614" t="s">
        <v>2971</v>
      </c>
      <c r="B14614" t="s">
        <v>25</v>
      </c>
      <c r="C14614" t="s">
        <v>36</v>
      </c>
      <c r="D14614">
        <v>2967.95</v>
      </c>
      <c r="E14614">
        <v>0.11</v>
      </c>
      <c r="F14614">
        <f t="shared" si="456"/>
        <v>326.47449999999998</v>
      </c>
      <c r="G14614">
        <f t="shared" si="457"/>
        <v>2641.4755</v>
      </c>
      <c r="H14614">
        <v>1</v>
      </c>
      <c r="I14614" s="17">
        <v>45567</v>
      </c>
      <c r="J14614" s="17">
        <v>45569</v>
      </c>
      <c r="K14614" t="s">
        <v>21</v>
      </c>
      <c r="L14614" t="s">
        <v>16</v>
      </c>
      <c r="M14614">
        <v>551.27</v>
      </c>
      <c r="N14614" t="s">
        <v>34</v>
      </c>
    </row>
    <row r="14615" spans="1:14" ht="14.25" customHeight="1" x14ac:dyDescent="0.3">
      <c r="A14615" t="s">
        <v>6365</v>
      </c>
      <c r="B14615" t="s">
        <v>19</v>
      </c>
      <c r="C14615" t="s">
        <v>26</v>
      </c>
      <c r="D14615">
        <v>2974.18</v>
      </c>
      <c r="E14615">
        <v>0</v>
      </c>
      <c r="F14615">
        <f t="shared" si="456"/>
        <v>0</v>
      </c>
      <c r="G14615">
        <f t="shared" si="457"/>
        <v>2974.18</v>
      </c>
      <c r="H14615">
        <v>1</v>
      </c>
      <c r="I14615" s="17">
        <v>45155</v>
      </c>
      <c r="J14615" s="17">
        <v>45156</v>
      </c>
      <c r="K14615" t="s">
        <v>31</v>
      </c>
      <c r="L14615" t="s">
        <v>27</v>
      </c>
      <c r="M14615">
        <v>170.11</v>
      </c>
      <c r="N14615" t="s">
        <v>28</v>
      </c>
    </row>
    <row r="14616" spans="1:14" ht="14.25" customHeight="1" x14ac:dyDescent="0.3">
      <c r="A14616" t="s">
        <v>1160</v>
      </c>
      <c r="B14616" t="s">
        <v>41</v>
      </c>
      <c r="C14616" t="s">
        <v>14</v>
      </c>
      <c r="D14616">
        <v>2974.91</v>
      </c>
      <c r="E14616">
        <v>0.1</v>
      </c>
      <c r="F14616">
        <f t="shared" si="456"/>
        <v>297.49099999999999</v>
      </c>
      <c r="G14616">
        <f t="shared" si="457"/>
        <v>2677.4189999999999</v>
      </c>
      <c r="H14616">
        <v>1</v>
      </c>
      <c r="I14616" s="17">
        <v>45179</v>
      </c>
      <c r="J14616" s="17">
        <v>45186</v>
      </c>
      <c r="K14616" t="s">
        <v>31</v>
      </c>
      <c r="L14616" t="s">
        <v>27</v>
      </c>
      <c r="M14616">
        <v>446.98</v>
      </c>
      <c r="N14616" t="s">
        <v>34</v>
      </c>
    </row>
    <row r="14617" spans="1:14" ht="14.25" customHeight="1" x14ac:dyDescent="0.3">
      <c r="A14617" t="s">
        <v>3286</v>
      </c>
      <c r="B14617" t="s">
        <v>13</v>
      </c>
      <c r="C14617" t="s">
        <v>33</v>
      </c>
      <c r="D14617">
        <v>2975.21</v>
      </c>
      <c r="E14617">
        <v>0.19</v>
      </c>
      <c r="F14617">
        <f t="shared" si="456"/>
        <v>565.28989999999999</v>
      </c>
      <c r="G14617">
        <f t="shared" si="457"/>
        <v>2409.9201000000003</v>
      </c>
      <c r="H14617">
        <v>1</v>
      </c>
      <c r="I14617" s="17">
        <v>45444</v>
      </c>
      <c r="J14617" s="17">
        <v>45445</v>
      </c>
      <c r="K14617" t="s">
        <v>31</v>
      </c>
      <c r="L14617" t="s">
        <v>27</v>
      </c>
      <c r="M14617">
        <v>861.2</v>
      </c>
      <c r="N14617" t="s">
        <v>23</v>
      </c>
    </row>
    <row r="14618" spans="1:14" ht="14.25" customHeight="1" x14ac:dyDescent="0.3">
      <c r="A14618" t="s">
        <v>4396</v>
      </c>
      <c r="B14618" t="s">
        <v>25</v>
      </c>
      <c r="C14618" t="s">
        <v>26</v>
      </c>
      <c r="D14618">
        <v>2979.15</v>
      </c>
      <c r="E14618">
        <v>0.35</v>
      </c>
      <c r="F14618">
        <f t="shared" si="456"/>
        <v>1042.7024999999999</v>
      </c>
      <c r="G14618">
        <f t="shared" si="457"/>
        <v>1936.4475000000002</v>
      </c>
      <c r="H14618">
        <v>1</v>
      </c>
      <c r="I14618" s="17">
        <v>44937</v>
      </c>
      <c r="J14618" s="17">
        <v>44944</v>
      </c>
      <c r="K14618" t="s">
        <v>31</v>
      </c>
      <c r="L14618" t="s">
        <v>27</v>
      </c>
      <c r="M14618">
        <v>348.41</v>
      </c>
      <c r="N14618" t="s">
        <v>48</v>
      </c>
    </row>
    <row r="14619" spans="1:14" ht="14.25" customHeight="1" x14ac:dyDescent="0.3">
      <c r="A14619" t="s">
        <v>1539</v>
      </c>
      <c r="B14619" t="s">
        <v>19</v>
      </c>
      <c r="C14619" t="s">
        <v>36</v>
      </c>
      <c r="D14619">
        <v>2979.79</v>
      </c>
      <c r="E14619">
        <v>0.44</v>
      </c>
      <c r="F14619">
        <f t="shared" si="456"/>
        <v>1311.1076</v>
      </c>
      <c r="G14619">
        <f t="shared" si="457"/>
        <v>1668.6823999999999</v>
      </c>
      <c r="H14619">
        <v>1</v>
      </c>
      <c r="I14619" s="17">
        <v>45188</v>
      </c>
      <c r="J14619" s="17">
        <v>45189</v>
      </c>
      <c r="K14619" t="s">
        <v>15</v>
      </c>
      <c r="L14619" t="s">
        <v>16</v>
      </c>
      <c r="M14619">
        <v>319.77</v>
      </c>
      <c r="N14619" t="s">
        <v>34</v>
      </c>
    </row>
    <row r="14620" spans="1:14" ht="14.25" customHeight="1" x14ac:dyDescent="0.3">
      <c r="A14620" t="s">
        <v>11528</v>
      </c>
      <c r="B14620" t="s">
        <v>25</v>
      </c>
      <c r="C14620" t="s">
        <v>26</v>
      </c>
      <c r="D14620">
        <v>2979.93</v>
      </c>
      <c r="E14620">
        <v>0.37</v>
      </c>
      <c r="F14620">
        <f t="shared" si="456"/>
        <v>1102.5740999999998</v>
      </c>
      <c r="G14620">
        <f t="shared" si="457"/>
        <v>1877.3559</v>
      </c>
      <c r="H14620">
        <v>1</v>
      </c>
      <c r="I14620" s="17">
        <v>45219</v>
      </c>
      <c r="J14620" s="17">
        <v>45225</v>
      </c>
      <c r="K14620" t="s">
        <v>21</v>
      </c>
      <c r="L14620" t="s">
        <v>16</v>
      </c>
      <c r="M14620">
        <v>738.09</v>
      </c>
      <c r="N14620" t="s">
        <v>23</v>
      </c>
    </row>
    <row r="14621" spans="1:14" ht="14.25" customHeight="1" x14ac:dyDescent="0.3">
      <c r="A14621" t="s">
        <v>11161</v>
      </c>
      <c r="B14621" t="s">
        <v>19</v>
      </c>
      <c r="C14621" t="s">
        <v>14</v>
      </c>
      <c r="D14621">
        <v>2982.71</v>
      </c>
      <c r="E14621">
        <v>0.25</v>
      </c>
      <c r="F14621">
        <f t="shared" si="456"/>
        <v>745.67750000000001</v>
      </c>
      <c r="G14621">
        <f t="shared" si="457"/>
        <v>2237.0325000000003</v>
      </c>
      <c r="H14621">
        <v>1</v>
      </c>
      <c r="I14621" s="17">
        <v>45630</v>
      </c>
      <c r="J14621" s="17">
        <v>45636</v>
      </c>
      <c r="K14621" t="s">
        <v>31</v>
      </c>
      <c r="L14621" t="s">
        <v>22</v>
      </c>
      <c r="M14621">
        <v>538.53</v>
      </c>
      <c r="N14621" t="s">
        <v>48</v>
      </c>
    </row>
    <row r="14622" spans="1:14" ht="14.25" customHeight="1" x14ac:dyDescent="0.3">
      <c r="A14622" t="s">
        <v>174</v>
      </c>
      <c r="B14622" t="s">
        <v>25</v>
      </c>
      <c r="C14622" t="s">
        <v>14</v>
      </c>
      <c r="D14622">
        <v>2986.89</v>
      </c>
      <c r="E14622">
        <v>7.0000000000000007E-2</v>
      </c>
      <c r="F14622">
        <f t="shared" si="456"/>
        <v>209.0823</v>
      </c>
      <c r="G14622">
        <f t="shared" si="457"/>
        <v>2777.8076999999998</v>
      </c>
      <c r="H14622">
        <v>1</v>
      </c>
      <c r="I14622" s="17">
        <v>45054</v>
      </c>
      <c r="J14622" s="17">
        <v>45055</v>
      </c>
      <c r="K14622" t="s">
        <v>21</v>
      </c>
      <c r="L14622" t="s">
        <v>27</v>
      </c>
      <c r="M14622">
        <v>699.11</v>
      </c>
      <c r="N14622" t="s">
        <v>39</v>
      </c>
    </row>
    <row r="14623" spans="1:14" ht="14.25" customHeight="1" x14ac:dyDescent="0.3">
      <c r="A14623" t="s">
        <v>7776</v>
      </c>
      <c r="B14623" t="s">
        <v>19</v>
      </c>
      <c r="C14623" t="s">
        <v>14</v>
      </c>
      <c r="D14623">
        <v>2992.87</v>
      </c>
      <c r="E14623">
        <v>0.43</v>
      </c>
      <c r="F14623">
        <f t="shared" si="456"/>
        <v>1286.9340999999999</v>
      </c>
      <c r="G14623">
        <f t="shared" si="457"/>
        <v>1705.9358999999999</v>
      </c>
      <c r="H14623">
        <v>1</v>
      </c>
      <c r="I14623" s="17">
        <v>45398</v>
      </c>
      <c r="J14623" s="17">
        <v>45405</v>
      </c>
      <c r="K14623" t="s">
        <v>15</v>
      </c>
      <c r="L14623" t="s">
        <v>27</v>
      </c>
      <c r="M14623">
        <v>884.6</v>
      </c>
      <c r="N14623" t="s">
        <v>34</v>
      </c>
    </row>
    <row r="14624" spans="1:14" ht="14.25" customHeight="1" x14ac:dyDescent="0.3">
      <c r="A14624" t="s">
        <v>7989</v>
      </c>
      <c r="B14624" t="s">
        <v>19</v>
      </c>
      <c r="C14624" t="s">
        <v>33</v>
      </c>
      <c r="D14624">
        <v>2999.77</v>
      </c>
      <c r="E14624">
        <v>0.48</v>
      </c>
      <c r="F14624">
        <f t="shared" si="456"/>
        <v>1439.8896</v>
      </c>
      <c r="G14624">
        <f t="shared" si="457"/>
        <v>1559.8804</v>
      </c>
      <c r="H14624">
        <v>1</v>
      </c>
      <c r="I14624" s="17">
        <v>45056</v>
      </c>
      <c r="J14624" s="17">
        <v>45057</v>
      </c>
      <c r="K14624" t="s">
        <v>31</v>
      </c>
      <c r="L14624" t="s">
        <v>27</v>
      </c>
      <c r="M14624">
        <v>781.8</v>
      </c>
      <c r="N14624" t="s">
        <v>28</v>
      </c>
    </row>
    <row r="14625" spans="1:14" ht="14.25" customHeight="1" x14ac:dyDescent="0.3">
      <c r="A14625" t="s">
        <v>12103</v>
      </c>
      <c r="B14625" t="s">
        <v>41</v>
      </c>
      <c r="C14625" t="s">
        <v>26</v>
      </c>
      <c r="D14625">
        <v>3000.57</v>
      </c>
      <c r="E14625">
        <v>0.28999999999999998</v>
      </c>
      <c r="F14625">
        <f t="shared" si="456"/>
        <v>870.1653</v>
      </c>
      <c r="G14625">
        <f t="shared" si="457"/>
        <v>2130.4047</v>
      </c>
      <c r="H14625">
        <v>1</v>
      </c>
      <c r="I14625" s="17">
        <v>45141</v>
      </c>
      <c r="J14625" s="17">
        <v>45145</v>
      </c>
      <c r="K14625" t="s">
        <v>31</v>
      </c>
      <c r="L14625" t="s">
        <v>27</v>
      </c>
      <c r="M14625">
        <v>567.83000000000004</v>
      </c>
      <c r="N14625" t="s">
        <v>17</v>
      </c>
    </row>
    <row r="14626" spans="1:14" ht="14.25" customHeight="1" x14ac:dyDescent="0.3">
      <c r="A14626" t="s">
        <v>6148</v>
      </c>
      <c r="B14626" t="s">
        <v>13</v>
      </c>
      <c r="C14626" t="s">
        <v>26</v>
      </c>
      <c r="D14626">
        <v>3003.67</v>
      </c>
      <c r="E14626">
        <v>0.3</v>
      </c>
      <c r="F14626">
        <f t="shared" si="456"/>
        <v>901.101</v>
      </c>
      <c r="G14626">
        <f t="shared" si="457"/>
        <v>2102.569</v>
      </c>
      <c r="H14626">
        <v>1</v>
      </c>
      <c r="I14626" s="17">
        <v>45367</v>
      </c>
      <c r="J14626" s="17">
        <v>45374</v>
      </c>
      <c r="K14626" t="s">
        <v>21</v>
      </c>
      <c r="L14626" t="s">
        <v>27</v>
      </c>
      <c r="M14626">
        <v>479.85</v>
      </c>
      <c r="N14626" t="s">
        <v>23</v>
      </c>
    </row>
    <row r="14627" spans="1:14" ht="14.25" customHeight="1" x14ac:dyDescent="0.3">
      <c r="A14627" t="s">
        <v>13225</v>
      </c>
      <c r="B14627" t="s">
        <v>41</v>
      </c>
      <c r="C14627" t="s">
        <v>20</v>
      </c>
      <c r="D14627">
        <v>3006.21</v>
      </c>
      <c r="E14627">
        <v>0.18</v>
      </c>
      <c r="F14627">
        <f t="shared" si="456"/>
        <v>541.11779999999999</v>
      </c>
      <c r="G14627">
        <f t="shared" si="457"/>
        <v>2465.0922</v>
      </c>
      <c r="H14627">
        <v>1</v>
      </c>
      <c r="I14627" s="17">
        <v>45491</v>
      </c>
      <c r="J14627" s="17">
        <v>45498</v>
      </c>
      <c r="K14627" t="s">
        <v>31</v>
      </c>
      <c r="L14627" t="s">
        <v>16</v>
      </c>
      <c r="M14627">
        <v>599.84</v>
      </c>
      <c r="N14627" t="s">
        <v>39</v>
      </c>
    </row>
    <row r="14628" spans="1:14" ht="14.25" customHeight="1" x14ac:dyDescent="0.3">
      <c r="A14628" t="s">
        <v>6316</v>
      </c>
      <c r="B14628" t="s">
        <v>25</v>
      </c>
      <c r="C14628" t="s">
        <v>33</v>
      </c>
      <c r="D14628">
        <v>3006.72</v>
      </c>
      <c r="E14628">
        <v>7.0000000000000007E-2</v>
      </c>
      <c r="F14628">
        <f t="shared" si="456"/>
        <v>210.47040000000001</v>
      </c>
      <c r="G14628">
        <f t="shared" si="457"/>
        <v>2796.2495999999996</v>
      </c>
      <c r="H14628">
        <v>1</v>
      </c>
      <c r="I14628" s="17">
        <v>45580</v>
      </c>
      <c r="J14628" s="17">
        <v>45587</v>
      </c>
      <c r="K14628" t="s">
        <v>15</v>
      </c>
      <c r="L14628" t="s">
        <v>22</v>
      </c>
      <c r="M14628">
        <v>709.19</v>
      </c>
      <c r="N14628" t="s">
        <v>23</v>
      </c>
    </row>
    <row r="14629" spans="1:14" ht="14.25" customHeight="1" x14ac:dyDescent="0.3">
      <c r="A14629" t="s">
        <v>12290</v>
      </c>
      <c r="B14629" t="s">
        <v>13</v>
      </c>
      <c r="C14629" t="s">
        <v>14</v>
      </c>
      <c r="D14629">
        <v>3007.13</v>
      </c>
      <c r="E14629">
        <v>0.31</v>
      </c>
      <c r="F14629">
        <f t="shared" si="456"/>
        <v>932.21030000000007</v>
      </c>
      <c r="G14629">
        <f t="shared" si="457"/>
        <v>2074.9196999999999</v>
      </c>
      <c r="H14629">
        <v>1</v>
      </c>
      <c r="I14629" s="17">
        <v>45440</v>
      </c>
      <c r="J14629" s="17">
        <v>45442</v>
      </c>
      <c r="K14629" t="s">
        <v>15</v>
      </c>
      <c r="L14629" t="s">
        <v>16</v>
      </c>
      <c r="M14629">
        <v>219.42</v>
      </c>
      <c r="N14629" t="s">
        <v>17</v>
      </c>
    </row>
    <row r="14630" spans="1:14" ht="14.25" customHeight="1" x14ac:dyDescent="0.3">
      <c r="A14630" t="s">
        <v>8453</v>
      </c>
      <c r="B14630" t="s">
        <v>13</v>
      </c>
      <c r="C14630" t="s">
        <v>14</v>
      </c>
      <c r="D14630">
        <v>3007.82</v>
      </c>
      <c r="E14630">
        <v>0.19</v>
      </c>
      <c r="F14630">
        <f t="shared" si="456"/>
        <v>571.48580000000004</v>
      </c>
      <c r="G14630">
        <f t="shared" si="457"/>
        <v>2436.3342000000002</v>
      </c>
      <c r="H14630">
        <v>1</v>
      </c>
      <c r="I14630" s="17">
        <v>44999</v>
      </c>
      <c r="J14630" s="17">
        <v>45001</v>
      </c>
      <c r="K14630" t="s">
        <v>15</v>
      </c>
      <c r="L14630" t="s">
        <v>22</v>
      </c>
      <c r="M14630">
        <v>792.82</v>
      </c>
      <c r="N14630" t="s">
        <v>34</v>
      </c>
    </row>
    <row r="14631" spans="1:14" ht="14.25" customHeight="1" x14ac:dyDescent="0.3">
      <c r="A14631" t="s">
        <v>5578</v>
      </c>
      <c r="B14631" t="s">
        <v>41</v>
      </c>
      <c r="C14631" t="s">
        <v>20</v>
      </c>
      <c r="D14631">
        <v>3014.49</v>
      </c>
      <c r="E14631">
        <v>0.34</v>
      </c>
      <c r="F14631">
        <f t="shared" si="456"/>
        <v>1024.9266</v>
      </c>
      <c r="G14631">
        <f t="shared" si="457"/>
        <v>1989.5633999999998</v>
      </c>
      <c r="H14631">
        <v>1</v>
      </c>
      <c r="I14631" s="17">
        <v>44962</v>
      </c>
      <c r="J14631" s="17">
        <v>44967</v>
      </c>
      <c r="K14631" t="s">
        <v>21</v>
      </c>
      <c r="L14631" t="s">
        <v>16</v>
      </c>
      <c r="M14631">
        <v>850.2</v>
      </c>
      <c r="N14631" t="s">
        <v>17</v>
      </c>
    </row>
    <row r="14632" spans="1:14" ht="14.25" customHeight="1" x14ac:dyDescent="0.3">
      <c r="A14632" t="s">
        <v>11714</v>
      </c>
      <c r="B14632" t="s">
        <v>41</v>
      </c>
      <c r="C14632" t="s">
        <v>20</v>
      </c>
      <c r="D14632">
        <v>3016.24</v>
      </c>
      <c r="E14632">
        <v>0.47</v>
      </c>
      <c r="F14632">
        <f t="shared" si="456"/>
        <v>1417.6327999999999</v>
      </c>
      <c r="G14632">
        <f t="shared" si="457"/>
        <v>1598.6071999999999</v>
      </c>
      <c r="H14632">
        <v>1</v>
      </c>
      <c r="I14632" s="17">
        <v>45373</v>
      </c>
      <c r="J14632" s="17">
        <v>45377</v>
      </c>
      <c r="K14632" t="s">
        <v>21</v>
      </c>
      <c r="L14632" t="s">
        <v>16</v>
      </c>
      <c r="M14632">
        <v>743.16</v>
      </c>
      <c r="N14632" t="s">
        <v>23</v>
      </c>
    </row>
    <row r="14633" spans="1:14" ht="14.25" customHeight="1" x14ac:dyDescent="0.3">
      <c r="A14633" t="s">
        <v>10654</v>
      </c>
      <c r="B14633" t="s">
        <v>13</v>
      </c>
      <c r="C14633" t="s">
        <v>36</v>
      </c>
      <c r="D14633">
        <v>3016.32</v>
      </c>
      <c r="E14633">
        <v>0.13</v>
      </c>
      <c r="F14633">
        <f t="shared" si="456"/>
        <v>392.12160000000006</v>
      </c>
      <c r="G14633">
        <f t="shared" si="457"/>
        <v>2624.1984000000002</v>
      </c>
      <c r="H14633">
        <v>1</v>
      </c>
      <c r="I14633" s="17">
        <v>45045</v>
      </c>
      <c r="J14633" s="17">
        <v>45050</v>
      </c>
      <c r="K14633" t="s">
        <v>21</v>
      </c>
      <c r="L14633" t="s">
        <v>16</v>
      </c>
      <c r="M14633">
        <v>871.08</v>
      </c>
      <c r="N14633" t="s">
        <v>34</v>
      </c>
    </row>
    <row r="14634" spans="1:14" ht="14.25" customHeight="1" x14ac:dyDescent="0.3">
      <c r="A14634" t="s">
        <v>8846</v>
      </c>
      <c r="B14634" t="s">
        <v>25</v>
      </c>
      <c r="C14634" t="s">
        <v>14</v>
      </c>
      <c r="D14634">
        <v>3028.01</v>
      </c>
      <c r="E14634">
        <v>0.1</v>
      </c>
      <c r="F14634">
        <f t="shared" si="456"/>
        <v>302.80100000000004</v>
      </c>
      <c r="G14634">
        <f t="shared" si="457"/>
        <v>2725.2090000000003</v>
      </c>
      <c r="H14634">
        <v>1</v>
      </c>
      <c r="I14634" s="17">
        <v>45315</v>
      </c>
      <c r="J14634" s="17">
        <v>45319</v>
      </c>
      <c r="K14634" t="s">
        <v>15</v>
      </c>
      <c r="L14634" t="s">
        <v>27</v>
      </c>
      <c r="M14634">
        <v>649.82000000000005</v>
      </c>
      <c r="N14634" t="s">
        <v>34</v>
      </c>
    </row>
    <row r="14635" spans="1:14" ht="14.25" customHeight="1" x14ac:dyDescent="0.3">
      <c r="A14635" t="s">
        <v>3550</v>
      </c>
      <c r="B14635" t="s">
        <v>25</v>
      </c>
      <c r="C14635" t="s">
        <v>33</v>
      </c>
      <c r="D14635">
        <v>3030.7</v>
      </c>
      <c r="E14635">
        <v>0.33</v>
      </c>
      <c r="F14635">
        <f t="shared" si="456"/>
        <v>1000.131</v>
      </c>
      <c r="G14635">
        <f t="shared" si="457"/>
        <v>2030.569</v>
      </c>
      <c r="H14635">
        <v>1</v>
      </c>
      <c r="I14635" s="17">
        <v>45016</v>
      </c>
      <c r="J14635" s="17">
        <v>45020</v>
      </c>
      <c r="K14635" t="s">
        <v>15</v>
      </c>
      <c r="L14635" t="s">
        <v>27</v>
      </c>
      <c r="M14635">
        <v>669.21</v>
      </c>
      <c r="N14635" t="s">
        <v>34</v>
      </c>
    </row>
    <row r="14636" spans="1:14" ht="14.25" customHeight="1" x14ac:dyDescent="0.3">
      <c r="A14636" t="s">
        <v>4347</v>
      </c>
      <c r="B14636" t="s">
        <v>25</v>
      </c>
      <c r="C14636" t="s">
        <v>36</v>
      </c>
      <c r="D14636">
        <v>3034.5</v>
      </c>
      <c r="E14636">
        <v>0.41</v>
      </c>
      <c r="F14636">
        <f t="shared" si="456"/>
        <v>1244.145</v>
      </c>
      <c r="G14636">
        <f t="shared" si="457"/>
        <v>1790.355</v>
      </c>
      <c r="H14636">
        <v>1</v>
      </c>
      <c r="I14636" s="17">
        <v>44990</v>
      </c>
      <c r="J14636" s="17">
        <v>44993</v>
      </c>
      <c r="K14636" t="s">
        <v>31</v>
      </c>
      <c r="L14636" t="s">
        <v>16</v>
      </c>
      <c r="M14636">
        <v>357.92</v>
      </c>
      <c r="N14636" t="s">
        <v>28</v>
      </c>
    </row>
    <row r="14637" spans="1:14" ht="14.25" customHeight="1" x14ac:dyDescent="0.3">
      <c r="A14637" t="s">
        <v>10581</v>
      </c>
      <c r="B14637" t="s">
        <v>25</v>
      </c>
      <c r="C14637" t="s">
        <v>33</v>
      </c>
      <c r="D14637">
        <v>3037.11</v>
      </c>
      <c r="E14637">
        <v>0.39</v>
      </c>
      <c r="F14637">
        <f t="shared" si="456"/>
        <v>1184.4729</v>
      </c>
      <c r="G14637">
        <f t="shared" si="457"/>
        <v>1852.6371000000001</v>
      </c>
      <c r="H14637">
        <v>1</v>
      </c>
      <c r="I14637" s="17">
        <v>45411</v>
      </c>
      <c r="J14637" s="17">
        <v>45418</v>
      </c>
      <c r="K14637" t="s">
        <v>31</v>
      </c>
      <c r="L14637" t="s">
        <v>22</v>
      </c>
      <c r="M14637">
        <v>462.41</v>
      </c>
      <c r="N14637" t="s">
        <v>39</v>
      </c>
    </row>
    <row r="14638" spans="1:14" ht="14.25" customHeight="1" x14ac:dyDescent="0.3">
      <c r="A14638" t="s">
        <v>2879</v>
      </c>
      <c r="B14638" t="s">
        <v>41</v>
      </c>
      <c r="C14638" t="s">
        <v>20</v>
      </c>
      <c r="D14638">
        <v>3039.26</v>
      </c>
      <c r="E14638">
        <v>0.03</v>
      </c>
      <c r="F14638">
        <f t="shared" si="456"/>
        <v>91.177800000000005</v>
      </c>
      <c r="G14638">
        <f t="shared" si="457"/>
        <v>2948.0822000000003</v>
      </c>
      <c r="H14638">
        <v>1</v>
      </c>
      <c r="I14638" s="17">
        <v>45175</v>
      </c>
      <c r="J14638" s="17">
        <v>45178</v>
      </c>
      <c r="K14638" t="s">
        <v>15</v>
      </c>
      <c r="L14638" t="s">
        <v>16</v>
      </c>
      <c r="M14638">
        <v>539.52</v>
      </c>
      <c r="N14638" t="s">
        <v>28</v>
      </c>
    </row>
    <row r="14639" spans="1:14" ht="14.25" customHeight="1" x14ac:dyDescent="0.3">
      <c r="A14639" t="s">
        <v>703</v>
      </c>
      <c r="B14639" t="s">
        <v>25</v>
      </c>
      <c r="C14639" t="s">
        <v>36</v>
      </c>
      <c r="D14639">
        <v>3041.66</v>
      </c>
      <c r="E14639">
        <v>0.16</v>
      </c>
      <c r="F14639">
        <f t="shared" si="456"/>
        <v>486.66559999999998</v>
      </c>
      <c r="G14639">
        <f t="shared" si="457"/>
        <v>2554.9944</v>
      </c>
      <c r="H14639">
        <v>1</v>
      </c>
      <c r="I14639" s="17">
        <v>45607</v>
      </c>
      <c r="J14639" s="17">
        <v>45613</v>
      </c>
      <c r="K14639" t="s">
        <v>21</v>
      </c>
      <c r="L14639" t="s">
        <v>16</v>
      </c>
      <c r="M14639">
        <v>238.97</v>
      </c>
      <c r="N14639" t="s">
        <v>28</v>
      </c>
    </row>
    <row r="14640" spans="1:14" ht="14.25" customHeight="1" x14ac:dyDescent="0.3">
      <c r="A14640" t="s">
        <v>3289</v>
      </c>
      <c r="B14640" t="s">
        <v>41</v>
      </c>
      <c r="C14640" t="s">
        <v>20</v>
      </c>
      <c r="D14640">
        <v>3044.69</v>
      </c>
      <c r="E14640">
        <v>0.48</v>
      </c>
      <c r="F14640">
        <f t="shared" si="456"/>
        <v>1461.4512</v>
      </c>
      <c r="G14640">
        <f t="shared" si="457"/>
        <v>1583.2388000000001</v>
      </c>
      <c r="H14640">
        <v>1</v>
      </c>
      <c r="I14640" s="17">
        <v>45565</v>
      </c>
      <c r="J14640" s="17">
        <v>45567</v>
      </c>
      <c r="K14640" t="s">
        <v>15</v>
      </c>
      <c r="L14640" t="s">
        <v>27</v>
      </c>
      <c r="M14640">
        <v>835.93</v>
      </c>
      <c r="N14640" t="s">
        <v>28</v>
      </c>
    </row>
    <row r="14641" spans="1:14" ht="14.25" customHeight="1" x14ac:dyDescent="0.3">
      <c r="A14641" t="s">
        <v>12447</v>
      </c>
      <c r="B14641" t="s">
        <v>41</v>
      </c>
      <c r="C14641" t="s">
        <v>36</v>
      </c>
      <c r="D14641">
        <v>3045.01</v>
      </c>
      <c r="E14641">
        <v>0.12</v>
      </c>
      <c r="F14641">
        <f t="shared" si="456"/>
        <v>365.40120000000002</v>
      </c>
      <c r="G14641">
        <f t="shared" si="457"/>
        <v>2679.6088</v>
      </c>
      <c r="H14641">
        <v>1</v>
      </c>
      <c r="I14641" s="17">
        <v>45535</v>
      </c>
      <c r="J14641" s="17">
        <v>45542</v>
      </c>
      <c r="K14641" t="s">
        <v>31</v>
      </c>
      <c r="L14641" t="s">
        <v>22</v>
      </c>
      <c r="M14641">
        <v>504.35</v>
      </c>
      <c r="N14641" t="s">
        <v>34</v>
      </c>
    </row>
    <row r="14642" spans="1:14" ht="14.25" customHeight="1" x14ac:dyDescent="0.3">
      <c r="A14642" t="s">
        <v>7441</v>
      </c>
      <c r="B14642" t="s">
        <v>13</v>
      </c>
      <c r="C14642" t="s">
        <v>14</v>
      </c>
      <c r="D14642">
        <v>3045.66</v>
      </c>
      <c r="E14642">
        <v>0.42</v>
      </c>
      <c r="F14642">
        <f t="shared" si="456"/>
        <v>1279.1771999999999</v>
      </c>
      <c r="G14642">
        <f t="shared" si="457"/>
        <v>1766.4828</v>
      </c>
      <c r="H14642">
        <v>1</v>
      </c>
      <c r="I14642" s="17">
        <v>45368</v>
      </c>
      <c r="J14642" s="17">
        <v>45370</v>
      </c>
      <c r="K14642" t="s">
        <v>31</v>
      </c>
      <c r="L14642" t="s">
        <v>27</v>
      </c>
      <c r="M14642">
        <v>383.93</v>
      </c>
      <c r="N14642" t="s">
        <v>48</v>
      </c>
    </row>
    <row r="14643" spans="1:14" ht="14.25" customHeight="1" x14ac:dyDescent="0.3">
      <c r="A14643" t="s">
        <v>7503</v>
      </c>
      <c r="B14643" t="s">
        <v>41</v>
      </c>
      <c r="C14643" t="s">
        <v>36</v>
      </c>
      <c r="D14643">
        <v>3047.71</v>
      </c>
      <c r="E14643">
        <v>0.42</v>
      </c>
      <c r="F14643">
        <f t="shared" si="456"/>
        <v>1280.0382</v>
      </c>
      <c r="G14643">
        <f t="shared" si="457"/>
        <v>1767.6718000000001</v>
      </c>
      <c r="H14643">
        <v>1</v>
      </c>
      <c r="I14643" s="17">
        <v>44972</v>
      </c>
      <c r="J14643" s="17">
        <v>44976</v>
      </c>
      <c r="K14643" t="s">
        <v>15</v>
      </c>
      <c r="L14643" t="s">
        <v>22</v>
      </c>
      <c r="M14643">
        <v>897.07</v>
      </c>
      <c r="N14643" t="s">
        <v>39</v>
      </c>
    </row>
    <row r="14644" spans="1:14" ht="14.25" customHeight="1" x14ac:dyDescent="0.3">
      <c r="A14644" t="s">
        <v>3544</v>
      </c>
      <c r="B14644" t="s">
        <v>25</v>
      </c>
      <c r="C14644" t="s">
        <v>36</v>
      </c>
      <c r="D14644">
        <v>3048.75</v>
      </c>
      <c r="E14644">
        <v>0.35</v>
      </c>
      <c r="F14644">
        <f t="shared" si="456"/>
        <v>1067.0625</v>
      </c>
      <c r="G14644">
        <f t="shared" si="457"/>
        <v>1981.6875</v>
      </c>
      <c r="H14644">
        <v>1</v>
      </c>
      <c r="I14644" s="17">
        <v>45600</v>
      </c>
      <c r="J14644" s="17">
        <v>45607</v>
      </c>
      <c r="K14644" t="s">
        <v>31</v>
      </c>
      <c r="L14644" t="s">
        <v>16</v>
      </c>
      <c r="M14644">
        <v>307.14</v>
      </c>
      <c r="N14644" t="s">
        <v>23</v>
      </c>
    </row>
    <row r="14645" spans="1:14" ht="14.25" customHeight="1" x14ac:dyDescent="0.3">
      <c r="A14645" t="s">
        <v>14283</v>
      </c>
      <c r="B14645" t="s">
        <v>41</v>
      </c>
      <c r="C14645" t="s">
        <v>33</v>
      </c>
      <c r="D14645">
        <v>3049.02</v>
      </c>
      <c r="E14645">
        <v>0.38</v>
      </c>
      <c r="F14645">
        <f t="shared" si="456"/>
        <v>1158.6276</v>
      </c>
      <c r="G14645">
        <f t="shared" si="457"/>
        <v>1890.3924</v>
      </c>
      <c r="H14645">
        <v>1</v>
      </c>
      <c r="I14645" s="17">
        <v>45156</v>
      </c>
      <c r="J14645" s="17">
        <v>45162</v>
      </c>
      <c r="K14645" t="s">
        <v>21</v>
      </c>
      <c r="L14645" t="s">
        <v>22</v>
      </c>
      <c r="M14645">
        <v>750.06</v>
      </c>
      <c r="N14645" t="s">
        <v>28</v>
      </c>
    </row>
    <row r="14646" spans="1:14" ht="14.25" customHeight="1" x14ac:dyDescent="0.3">
      <c r="A14646" t="s">
        <v>1353</v>
      </c>
      <c r="B14646" t="s">
        <v>19</v>
      </c>
      <c r="C14646" t="s">
        <v>26</v>
      </c>
      <c r="D14646">
        <v>3050.25</v>
      </c>
      <c r="E14646">
        <v>0.37</v>
      </c>
      <c r="F14646">
        <f t="shared" si="456"/>
        <v>1128.5925</v>
      </c>
      <c r="G14646">
        <f t="shared" si="457"/>
        <v>1921.6575</v>
      </c>
      <c r="H14646">
        <v>1</v>
      </c>
      <c r="I14646" s="17">
        <v>45233</v>
      </c>
      <c r="J14646" s="17">
        <v>45238</v>
      </c>
      <c r="K14646" t="s">
        <v>21</v>
      </c>
      <c r="L14646" t="s">
        <v>16</v>
      </c>
      <c r="M14646">
        <v>515.5</v>
      </c>
      <c r="N14646" t="s">
        <v>23</v>
      </c>
    </row>
    <row r="14647" spans="1:14" ht="14.25" customHeight="1" x14ac:dyDescent="0.3">
      <c r="A14647" t="s">
        <v>15039</v>
      </c>
      <c r="B14647" t="s">
        <v>25</v>
      </c>
      <c r="C14647" t="s">
        <v>36</v>
      </c>
      <c r="D14647">
        <v>3057.76</v>
      </c>
      <c r="E14647">
        <v>0.27</v>
      </c>
      <c r="F14647">
        <f t="shared" si="456"/>
        <v>825.59520000000009</v>
      </c>
      <c r="G14647">
        <f t="shared" si="457"/>
        <v>2232.1648</v>
      </c>
      <c r="H14647">
        <v>1</v>
      </c>
      <c r="I14647" s="17">
        <v>45220</v>
      </c>
      <c r="J14647" s="17">
        <v>45226</v>
      </c>
      <c r="K14647" t="s">
        <v>21</v>
      </c>
      <c r="L14647" t="s">
        <v>22</v>
      </c>
      <c r="M14647">
        <v>793.37</v>
      </c>
      <c r="N14647" t="s">
        <v>17</v>
      </c>
    </row>
    <row r="14648" spans="1:14" ht="14.25" customHeight="1" x14ac:dyDescent="0.3">
      <c r="A14648" t="s">
        <v>1193</v>
      </c>
      <c r="B14648" t="s">
        <v>19</v>
      </c>
      <c r="C14648" t="s">
        <v>33</v>
      </c>
      <c r="D14648">
        <v>3065.56</v>
      </c>
      <c r="E14648">
        <v>0.21</v>
      </c>
      <c r="F14648">
        <f t="shared" si="456"/>
        <v>643.76760000000002</v>
      </c>
      <c r="G14648">
        <f t="shared" si="457"/>
        <v>2421.7923999999998</v>
      </c>
      <c r="H14648">
        <v>1</v>
      </c>
      <c r="I14648" s="17">
        <v>44932</v>
      </c>
      <c r="J14648" s="17">
        <v>44933</v>
      </c>
      <c r="K14648" t="s">
        <v>15</v>
      </c>
      <c r="L14648" t="s">
        <v>16</v>
      </c>
      <c r="M14648">
        <v>659.97</v>
      </c>
      <c r="N14648" t="s">
        <v>17</v>
      </c>
    </row>
    <row r="14649" spans="1:14" ht="14.25" customHeight="1" x14ac:dyDescent="0.3">
      <c r="A14649" t="s">
        <v>1996</v>
      </c>
      <c r="B14649" t="s">
        <v>41</v>
      </c>
      <c r="C14649" t="s">
        <v>26</v>
      </c>
      <c r="D14649">
        <v>3067.5</v>
      </c>
      <c r="E14649">
        <v>0.02</v>
      </c>
      <c r="F14649">
        <f t="shared" si="456"/>
        <v>61.35</v>
      </c>
      <c r="G14649">
        <f t="shared" si="457"/>
        <v>3006.15</v>
      </c>
      <c r="H14649">
        <v>1</v>
      </c>
      <c r="I14649" s="17">
        <v>45320</v>
      </c>
      <c r="J14649" s="17">
        <v>45327</v>
      </c>
      <c r="K14649" t="s">
        <v>21</v>
      </c>
      <c r="L14649" t="s">
        <v>27</v>
      </c>
      <c r="M14649">
        <v>401.94</v>
      </c>
      <c r="N14649" t="s">
        <v>48</v>
      </c>
    </row>
    <row r="14650" spans="1:14" ht="14.25" customHeight="1" x14ac:dyDescent="0.3">
      <c r="A14650" t="s">
        <v>3866</v>
      </c>
      <c r="B14650" t="s">
        <v>41</v>
      </c>
      <c r="C14650" t="s">
        <v>33</v>
      </c>
      <c r="D14650">
        <v>3067.56</v>
      </c>
      <c r="E14650">
        <v>0.31</v>
      </c>
      <c r="F14650">
        <f t="shared" si="456"/>
        <v>950.94359999999995</v>
      </c>
      <c r="G14650">
        <f t="shared" si="457"/>
        <v>2116.6163999999999</v>
      </c>
      <c r="H14650">
        <v>1</v>
      </c>
      <c r="I14650" s="17">
        <v>45068</v>
      </c>
      <c r="J14650" s="17">
        <v>45072</v>
      </c>
      <c r="K14650" t="s">
        <v>21</v>
      </c>
      <c r="L14650" t="s">
        <v>22</v>
      </c>
      <c r="M14650">
        <v>530.91999999999996</v>
      </c>
      <c r="N14650" t="s">
        <v>28</v>
      </c>
    </row>
    <row r="14651" spans="1:14" ht="14.25" customHeight="1" x14ac:dyDescent="0.3">
      <c r="A14651" t="s">
        <v>7852</v>
      </c>
      <c r="B14651" t="s">
        <v>19</v>
      </c>
      <c r="C14651" t="s">
        <v>36</v>
      </c>
      <c r="D14651">
        <v>3068.99</v>
      </c>
      <c r="E14651">
        <v>0.02</v>
      </c>
      <c r="F14651">
        <f t="shared" si="456"/>
        <v>61.379799999999996</v>
      </c>
      <c r="G14651">
        <f t="shared" si="457"/>
        <v>3007.6101999999996</v>
      </c>
      <c r="H14651">
        <v>1</v>
      </c>
      <c r="I14651" s="17">
        <v>45010</v>
      </c>
      <c r="J14651" s="17">
        <v>45014</v>
      </c>
      <c r="K14651" t="s">
        <v>31</v>
      </c>
      <c r="L14651" t="s">
        <v>27</v>
      </c>
      <c r="M14651">
        <v>315.44</v>
      </c>
      <c r="N14651" t="s">
        <v>17</v>
      </c>
    </row>
    <row r="14652" spans="1:14" ht="14.25" customHeight="1" x14ac:dyDescent="0.3">
      <c r="A14652" t="s">
        <v>14647</v>
      </c>
      <c r="B14652" t="s">
        <v>25</v>
      </c>
      <c r="C14652" t="s">
        <v>20</v>
      </c>
      <c r="D14652">
        <v>3070.83</v>
      </c>
      <c r="E14652">
        <v>0.12</v>
      </c>
      <c r="F14652">
        <f t="shared" si="456"/>
        <v>368.49959999999999</v>
      </c>
      <c r="G14652">
        <f t="shared" si="457"/>
        <v>2702.3303999999998</v>
      </c>
      <c r="H14652">
        <v>1</v>
      </c>
      <c r="I14652" s="17">
        <v>45325</v>
      </c>
      <c r="J14652" s="17">
        <v>45327</v>
      </c>
      <c r="K14652" t="s">
        <v>31</v>
      </c>
      <c r="L14652" t="s">
        <v>27</v>
      </c>
      <c r="M14652">
        <v>296.04000000000002</v>
      </c>
      <c r="N14652" t="s">
        <v>34</v>
      </c>
    </row>
    <row r="14653" spans="1:14" ht="14.25" customHeight="1" x14ac:dyDescent="0.3">
      <c r="A14653" t="s">
        <v>6697</v>
      </c>
      <c r="B14653" t="s">
        <v>13</v>
      </c>
      <c r="C14653" t="s">
        <v>14</v>
      </c>
      <c r="D14653">
        <v>3076.07</v>
      </c>
      <c r="E14653">
        <v>0.44</v>
      </c>
      <c r="F14653">
        <f t="shared" si="456"/>
        <v>1353.4708000000001</v>
      </c>
      <c r="G14653">
        <f t="shared" si="457"/>
        <v>1722.5992000000001</v>
      </c>
      <c r="H14653">
        <v>1</v>
      </c>
      <c r="I14653" s="17">
        <v>45560</v>
      </c>
      <c r="J14653" s="17">
        <v>45561</v>
      </c>
      <c r="K14653" t="s">
        <v>21</v>
      </c>
      <c r="L14653" t="s">
        <v>27</v>
      </c>
      <c r="M14653">
        <v>252.25</v>
      </c>
      <c r="N14653" t="s">
        <v>28</v>
      </c>
    </row>
    <row r="14654" spans="1:14" ht="14.25" customHeight="1" x14ac:dyDescent="0.3">
      <c r="A14654" t="s">
        <v>13102</v>
      </c>
      <c r="B14654" t="s">
        <v>25</v>
      </c>
      <c r="C14654" t="s">
        <v>20</v>
      </c>
      <c r="D14654">
        <v>3076.99</v>
      </c>
      <c r="E14654">
        <v>0.12</v>
      </c>
      <c r="F14654">
        <f t="shared" si="456"/>
        <v>369.23879999999997</v>
      </c>
      <c r="G14654">
        <f t="shared" si="457"/>
        <v>2707.7511999999997</v>
      </c>
      <c r="H14654">
        <v>1</v>
      </c>
      <c r="I14654" s="17">
        <v>45267</v>
      </c>
      <c r="J14654" s="17">
        <v>45272</v>
      </c>
      <c r="K14654" t="s">
        <v>21</v>
      </c>
      <c r="L14654" t="s">
        <v>22</v>
      </c>
      <c r="M14654">
        <v>683.23</v>
      </c>
      <c r="N14654" t="s">
        <v>48</v>
      </c>
    </row>
    <row r="14655" spans="1:14" ht="14.25" customHeight="1" x14ac:dyDescent="0.3">
      <c r="A14655" t="s">
        <v>4990</v>
      </c>
      <c r="B14655" t="s">
        <v>25</v>
      </c>
      <c r="C14655" t="s">
        <v>33</v>
      </c>
      <c r="D14655">
        <v>3078.73</v>
      </c>
      <c r="E14655">
        <v>0.05</v>
      </c>
      <c r="F14655">
        <f t="shared" si="456"/>
        <v>153.93650000000002</v>
      </c>
      <c r="G14655">
        <f t="shared" si="457"/>
        <v>2924.7934999999998</v>
      </c>
      <c r="H14655">
        <v>1</v>
      </c>
      <c r="I14655" s="17">
        <v>45124</v>
      </c>
      <c r="J14655" s="17">
        <v>45129</v>
      </c>
      <c r="K14655" t="s">
        <v>31</v>
      </c>
      <c r="L14655" t="s">
        <v>16</v>
      </c>
      <c r="M14655">
        <v>829.06</v>
      </c>
      <c r="N14655" t="s">
        <v>17</v>
      </c>
    </row>
    <row r="14656" spans="1:14" ht="14.25" customHeight="1" x14ac:dyDescent="0.3">
      <c r="A14656" t="s">
        <v>15123</v>
      </c>
      <c r="B14656" t="s">
        <v>41</v>
      </c>
      <c r="C14656" t="s">
        <v>36</v>
      </c>
      <c r="D14656">
        <v>3080.79</v>
      </c>
      <c r="E14656">
        <v>0.02</v>
      </c>
      <c r="F14656">
        <f t="shared" si="456"/>
        <v>61.6158</v>
      </c>
      <c r="G14656">
        <f t="shared" si="457"/>
        <v>3019.1741999999999</v>
      </c>
      <c r="H14656">
        <v>1</v>
      </c>
      <c r="I14656" s="17">
        <v>45112</v>
      </c>
      <c r="J14656" s="17">
        <v>45116</v>
      </c>
      <c r="K14656" t="s">
        <v>31</v>
      </c>
      <c r="L14656" t="s">
        <v>27</v>
      </c>
      <c r="M14656">
        <v>826.6</v>
      </c>
      <c r="N14656" t="s">
        <v>34</v>
      </c>
    </row>
    <row r="14657" spans="1:14" ht="14.25" customHeight="1" x14ac:dyDescent="0.3">
      <c r="A14657" t="s">
        <v>831</v>
      </c>
      <c r="B14657" t="s">
        <v>25</v>
      </c>
      <c r="C14657" t="s">
        <v>26</v>
      </c>
      <c r="D14657">
        <v>3081.84</v>
      </c>
      <c r="E14657">
        <v>0.08</v>
      </c>
      <c r="F14657">
        <f t="shared" si="456"/>
        <v>246.5472</v>
      </c>
      <c r="G14657">
        <f t="shared" si="457"/>
        <v>2835.2928000000002</v>
      </c>
      <c r="H14657">
        <v>1</v>
      </c>
      <c r="I14657" s="17">
        <v>45282</v>
      </c>
      <c r="J14657" s="17">
        <v>45286</v>
      </c>
      <c r="K14657" t="s">
        <v>15</v>
      </c>
      <c r="L14657" t="s">
        <v>16</v>
      </c>
      <c r="M14657">
        <v>447.85</v>
      </c>
      <c r="N14657" t="s">
        <v>39</v>
      </c>
    </row>
    <row r="14658" spans="1:14" ht="14.25" customHeight="1" x14ac:dyDescent="0.3">
      <c r="A14658" t="s">
        <v>5738</v>
      </c>
      <c r="B14658" t="s">
        <v>41</v>
      </c>
      <c r="C14658" t="s">
        <v>33</v>
      </c>
      <c r="D14658">
        <v>3086.02</v>
      </c>
      <c r="E14658">
        <v>0.37</v>
      </c>
      <c r="F14658">
        <f t="shared" ref="F14658:F14721" si="458">D14658*E14658</f>
        <v>1141.8273999999999</v>
      </c>
      <c r="G14658">
        <f t="shared" ref="G14658:G14721" si="459">D14658-F14658</f>
        <v>1944.1926000000001</v>
      </c>
      <c r="H14658">
        <v>1</v>
      </c>
      <c r="I14658" s="17">
        <v>45637</v>
      </c>
      <c r="J14658" s="17">
        <v>45641</v>
      </c>
      <c r="K14658" t="s">
        <v>31</v>
      </c>
      <c r="L14658" t="s">
        <v>16</v>
      </c>
      <c r="M14658">
        <v>299.57</v>
      </c>
      <c r="N14658" t="s">
        <v>17</v>
      </c>
    </row>
    <row r="14659" spans="1:14" ht="14.25" customHeight="1" x14ac:dyDescent="0.3">
      <c r="A14659" t="s">
        <v>1282</v>
      </c>
      <c r="B14659" t="s">
        <v>19</v>
      </c>
      <c r="C14659" t="s">
        <v>26</v>
      </c>
      <c r="D14659">
        <v>3093.01</v>
      </c>
      <c r="E14659">
        <v>0.36</v>
      </c>
      <c r="F14659">
        <f t="shared" si="458"/>
        <v>1113.4836</v>
      </c>
      <c r="G14659">
        <f t="shared" si="459"/>
        <v>1979.5264000000002</v>
      </c>
      <c r="H14659">
        <v>1</v>
      </c>
      <c r="I14659" s="17">
        <v>45294</v>
      </c>
      <c r="J14659" s="17">
        <v>45297</v>
      </c>
      <c r="K14659" t="s">
        <v>21</v>
      </c>
      <c r="L14659" t="s">
        <v>27</v>
      </c>
      <c r="M14659">
        <v>205.5</v>
      </c>
      <c r="N14659" t="s">
        <v>48</v>
      </c>
    </row>
    <row r="14660" spans="1:14" ht="14.25" customHeight="1" x14ac:dyDescent="0.3">
      <c r="A14660" t="s">
        <v>15300</v>
      </c>
      <c r="B14660" t="s">
        <v>25</v>
      </c>
      <c r="C14660" t="s">
        <v>14</v>
      </c>
      <c r="D14660">
        <v>3098.08</v>
      </c>
      <c r="E14660">
        <v>0.4</v>
      </c>
      <c r="F14660">
        <f t="shared" si="458"/>
        <v>1239.232</v>
      </c>
      <c r="G14660">
        <f t="shared" si="459"/>
        <v>1858.848</v>
      </c>
      <c r="H14660">
        <v>1</v>
      </c>
      <c r="I14660" s="17">
        <v>45343</v>
      </c>
      <c r="J14660" s="17">
        <v>45345</v>
      </c>
      <c r="K14660" t="s">
        <v>21</v>
      </c>
      <c r="L14660" t="s">
        <v>22</v>
      </c>
      <c r="M14660">
        <v>852.97</v>
      </c>
      <c r="N14660" t="s">
        <v>34</v>
      </c>
    </row>
    <row r="14661" spans="1:14" ht="14.25" customHeight="1" x14ac:dyDescent="0.3">
      <c r="A14661" t="s">
        <v>9591</v>
      </c>
      <c r="B14661" t="s">
        <v>19</v>
      </c>
      <c r="C14661" t="s">
        <v>14</v>
      </c>
      <c r="D14661">
        <v>3100.76</v>
      </c>
      <c r="E14661">
        <v>0.41</v>
      </c>
      <c r="F14661">
        <f t="shared" si="458"/>
        <v>1271.3116</v>
      </c>
      <c r="G14661">
        <f t="shared" si="459"/>
        <v>1829.4484000000002</v>
      </c>
      <c r="H14661">
        <v>1</v>
      </c>
      <c r="I14661" s="17">
        <v>45014</v>
      </c>
      <c r="J14661" s="17">
        <v>45017</v>
      </c>
      <c r="K14661" t="s">
        <v>21</v>
      </c>
      <c r="L14661" t="s">
        <v>27</v>
      </c>
      <c r="M14661">
        <v>582.24</v>
      </c>
      <c r="N14661" t="s">
        <v>23</v>
      </c>
    </row>
    <row r="14662" spans="1:14" ht="14.25" customHeight="1" x14ac:dyDescent="0.3">
      <c r="A14662" t="s">
        <v>14814</v>
      </c>
      <c r="B14662" t="s">
        <v>13</v>
      </c>
      <c r="C14662" t="s">
        <v>20</v>
      </c>
      <c r="D14662">
        <v>3103.59</v>
      </c>
      <c r="E14662">
        <v>0.42</v>
      </c>
      <c r="F14662">
        <f t="shared" si="458"/>
        <v>1303.5078000000001</v>
      </c>
      <c r="G14662">
        <f t="shared" si="459"/>
        <v>1800.0822000000001</v>
      </c>
      <c r="H14662">
        <v>1</v>
      </c>
      <c r="I14662" s="17">
        <v>45587</v>
      </c>
      <c r="J14662" s="17">
        <v>45590</v>
      </c>
      <c r="K14662" t="s">
        <v>15</v>
      </c>
      <c r="L14662" t="s">
        <v>22</v>
      </c>
      <c r="M14662">
        <v>279.56</v>
      </c>
      <c r="N14662" t="s">
        <v>28</v>
      </c>
    </row>
    <row r="14663" spans="1:14" ht="14.25" customHeight="1" x14ac:dyDescent="0.3">
      <c r="A14663" t="s">
        <v>7794</v>
      </c>
      <c r="B14663" t="s">
        <v>13</v>
      </c>
      <c r="C14663" t="s">
        <v>26</v>
      </c>
      <c r="D14663">
        <v>3105.14</v>
      </c>
      <c r="E14663">
        <v>0.28000000000000003</v>
      </c>
      <c r="F14663">
        <f t="shared" si="458"/>
        <v>869.43920000000003</v>
      </c>
      <c r="G14663">
        <f t="shared" si="459"/>
        <v>2235.7007999999996</v>
      </c>
      <c r="H14663">
        <v>1</v>
      </c>
      <c r="I14663" s="17">
        <v>45470</v>
      </c>
      <c r="J14663" s="17">
        <v>45475</v>
      </c>
      <c r="K14663" t="s">
        <v>21</v>
      </c>
      <c r="L14663" t="s">
        <v>16</v>
      </c>
      <c r="M14663">
        <v>443.69</v>
      </c>
      <c r="N14663" t="s">
        <v>28</v>
      </c>
    </row>
    <row r="14664" spans="1:14" ht="14.25" customHeight="1" x14ac:dyDescent="0.3">
      <c r="A14664" t="s">
        <v>14152</v>
      </c>
      <c r="B14664" t="s">
        <v>25</v>
      </c>
      <c r="C14664" t="s">
        <v>14</v>
      </c>
      <c r="D14664">
        <v>3110.93</v>
      </c>
      <c r="E14664">
        <v>0.1</v>
      </c>
      <c r="F14664">
        <f t="shared" si="458"/>
        <v>311.09300000000002</v>
      </c>
      <c r="G14664">
        <f t="shared" si="459"/>
        <v>2799.837</v>
      </c>
      <c r="H14664">
        <v>1</v>
      </c>
      <c r="I14664" s="17">
        <v>45252</v>
      </c>
      <c r="J14664" s="17">
        <v>45259</v>
      </c>
      <c r="K14664" t="s">
        <v>21</v>
      </c>
      <c r="L14664" t="s">
        <v>22</v>
      </c>
      <c r="M14664">
        <v>815.65</v>
      </c>
      <c r="N14664" t="s">
        <v>28</v>
      </c>
    </row>
    <row r="14665" spans="1:14" ht="14.25" customHeight="1" x14ac:dyDescent="0.3">
      <c r="A14665" t="s">
        <v>11715</v>
      </c>
      <c r="B14665" t="s">
        <v>25</v>
      </c>
      <c r="C14665" t="s">
        <v>26</v>
      </c>
      <c r="D14665">
        <v>3111.22</v>
      </c>
      <c r="E14665">
        <v>0</v>
      </c>
      <c r="F14665">
        <f t="shared" si="458"/>
        <v>0</v>
      </c>
      <c r="G14665">
        <f t="shared" si="459"/>
        <v>3111.22</v>
      </c>
      <c r="H14665">
        <v>1</v>
      </c>
      <c r="I14665" s="17">
        <v>44932</v>
      </c>
      <c r="J14665" s="17">
        <v>44938</v>
      </c>
      <c r="K14665" t="s">
        <v>21</v>
      </c>
      <c r="L14665" t="s">
        <v>22</v>
      </c>
      <c r="M14665">
        <v>322.45</v>
      </c>
      <c r="N14665" t="s">
        <v>17</v>
      </c>
    </row>
    <row r="14666" spans="1:14" ht="14.25" customHeight="1" x14ac:dyDescent="0.3">
      <c r="A14666" t="s">
        <v>11767</v>
      </c>
      <c r="B14666" t="s">
        <v>13</v>
      </c>
      <c r="C14666" t="s">
        <v>26</v>
      </c>
      <c r="D14666">
        <v>3111.91</v>
      </c>
      <c r="E14666">
        <v>0.24</v>
      </c>
      <c r="F14666">
        <f t="shared" si="458"/>
        <v>746.85839999999996</v>
      </c>
      <c r="G14666">
        <f t="shared" si="459"/>
        <v>2365.0515999999998</v>
      </c>
      <c r="H14666">
        <v>1</v>
      </c>
      <c r="I14666" s="17">
        <v>45632</v>
      </c>
      <c r="J14666" s="17">
        <v>45635</v>
      </c>
      <c r="K14666" t="s">
        <v>21</v>
      </c>
      <c r="L14666" t="s">
        <v>22</v>
      </c>
      <c r="M14666">
        <v>674.21</v>
      </c>
      <c r="N14666" t="s">
        <v>34</v>
      </c>
    </row>
    <row r="14667" spans="1:14" ht="14.25" customHeight="1" x14ac:dyDescent="0.3">
      <c r="A14667" t="s">
        <v>11399</v>
      </c>
      <c r="B14667" t="s">
        <v>25</v>
      </c>
      <c r="C14667" t="s">
        <v>36</v>
      </c>
      <c r="D14667">
        <v>3113.78</v>
      </c>
      <c r="E14667">
        <v>0.25</v>
      </c>
      <c r="F14667">
        <f t="shared" si="458"/>
        <v>778.44500000000005</v>
      </c>
      <c r="G14667">
        <f t="shared" si="459"/>
        <v>2335.335</v>
      </c>
      <c r="H14667">
        <v>1</v>
      </c>
      <c r="I14667" s="17">
        <v>44988</v>
      </c>
      <c r="J14667" s="17">
        <v>44990</v>
      </c>
      <c r="K14667" t="s">
        <v>21</v>
      </c>
      <c r="L14667" t="s">
        <v>22</v>
      </c>
      <c r="M14667">
        <v>512.9</v>
      </c>
      <c r="N14667" t="s">
        <v>17</v>
      </c>
    </row>
    <row r="14668" spans="1:14" ht="14.25" customHeight="1" x14ac:dyDescent="0.3">
      <c r="A14668" t="s">
        <v>15177</v>
      </c>
      <c r="B14668" t="s">
        <v>41</v>
      </c>
      <c r="C14668" t="s">
        <v>20</v>
      </c>
      <c r="D14668">
        <v>3113.9</v>
      </c>
      <c r="E14668">
        <v>0.4</v>
      </c>
      <c r="F14668">
        <f t="shared" si="458"/>
        <v>1245.5600000000002</v>
      </c>
      <c r="G14668">
        <f t="shared" si="459"/>
        <v>1868.34</v>
      </c>
      <c r="H14668">
        <v>1</v>
      </c>
      <c r="I14668" s="17">
        <v>45308</v>
      </c>
      <c r="J14668" s="17">
        <v>45314</v>
      </c>
      <c r="K14668" t="s">
        <v>21</v>
      </c>
      <c r="L14668" t="s">
        <v>22</v>
      </c>
      <c r="M14668">
        <v>867.25</v>
      </c>
      <c r="N14668" t="s">
        <v>39</v>
      </c>
    </row>
    <row r="14669" spans="1:14" ht="14.25" customHeight="1" x14ac:dyDescent="0.3">
      <c r="A14669" t="s">
        <v>5484</v>
      </c>
      <c r="B14669" t="s">
        <v>19</v>
      </c>
      <c r="C14669" t="s">
        <v>36</v>
      </c>
      <c r="D14669">
        <v>3114.68</v>
      </c>
      <c r="E14669">
        <v>0.06</v>
      </c>
      <c r="F14669">
        <f t="shared" si="458"/>
        <v>186.88079999999999</v>
      </c>
      <c r="G14669">
        <f t="shared" si="459"/>
        <v>2927.7991999999999</v>
      </c>
      <c r="H14669">
        <v>1</v>
      </c>
      <c r="I14669" s="17">
        <v>45325</v>
      </c>
      <c r="J14669" s="17">
        <v>45331</v>
      </c>
      <c r="K14669" t="s">
        <v>31</v>
      </c>
      <c r="L14669" t="s">
        <v>16</v>
      </c>
      <c r="M14669">
        <v>389.68</v>
      </c>
      <c r="N14669" t="s">
        <v>34</v>
      </c>
    </row>
    <row r="14670" spans="1:14" ht="14.25" customHeight="1" x14ac:dyDescent="0.3">
      <c r="A14670" t="s">
        <v>1938</v>
      </c>
      <c r="B14670" t="s">
        <v>41</v>
      </c>
      <c r="C14670" t="s">
        <v>26</v>
      </c>
      <c r="D14670">
        <v>3115.84</v>
      </c>
      <c r="E14670">
        <v>0.02</v>
      </c>
      <c r="F14670">
        <f t="shared" si="458"/>
        <v>62.316800000000008</v>
      </c>
      <c r="G14670">
        <f t="shared" si="459"/>
        <v>3053.5232000000001</v>
      </c>
      <c r="H14670">
        <v>1</v>
      </c>
      <c r="I14670" s="17">
        <v>45011</v>
      </c>
      <c r="J14670" s="17">
        <v>45014</v>
      </c>
      <c r="K14670" t="s">
        <v>15</v>
      </c>
      <c r="L14670" t="s">
        <v>16</v>
      </c>
      <c r="M14670">
        <v>341.8</v>
      </c>
      <c r="N14670" t="s">
        <v>17</v>
      </c>
    </row>
    <row r="14671" spans="1:14" ht="14.25" customHeight="1" x14ac:dyDescent="0.3">
      <c r="A14671" t="s">
        <v>12087</v>
      </c>
      <c r="B14671" t="s">
        <v>25</v>
      </c>
      <c r="C14671" t="s">
        <v>14</v>
      </c>
      <c r="D14671">
        <v>3117.87</v>
      </c>
      <c r="E14671">
        <v>0.21</v>
      </c>
      <c r="F14671">
        <f t="shared" si="458"/>
        <v>654.7527</v>
      </c>
      <c r="G14671">
        <f t="shared" si="459"/>
        <v>2463.1172999999999</v>
      </c>
      <c r="H14671">
        <v>1</v>
      </c>
      <c r="I14671" s="17">
        <v>45010</v>
      </c>
      <c r="J14671" s="17">
        <v>45014</v>
      </c>
      <c r="K14671" t="s">
        <v>21</v>
      </c>
      <c r="L14671" t="s">
        <v>27</v>
      </c>
      <c r="M14671">
        <v>910.13</v>
      </c>
      <c r="N14671" t="s">
        <v>28</v>
      </c>
    </row>
    <row r="14672" spans="1:14" ht="14.25" customHeight="1" x14ac:dyDescent="0.3">
      <c r="A14672" t="s">
        <v>4620</v>
      </c>
      <c r="B14672" t="s">
        <v>25</v>
      </c>
      <c r="C14672" t="s">
        <v>20</v>
      </c>
      <c r="D14672">
        <v>3121.68</v>
      </c>
      <c r="E14672">
        <v>0.08</v>
      </c>
      <c r="F14672">
        <f t="shared" si="458"/>
        <v>249.73439999999999</v>
      </c>
      <c r="G14672">
        <f t="shared" si="459"/>
        <v>2871.9456</v>
      </c>
      <c r="H14672">
        <v>1</v>
      </c>
      <c r="I14672" s="17">
        <v>45299</v>
      </c>
      <c r="J14672" s="17">
        <v>45306</v>
      </c>
      <c r="K14672" t="s">
        <v>15</v>
      </c>
      <c r="L14672" t="s">
        <v>27</v>
      </c>
      <c r="M14672">
        <v>545.77</v>
      </c>
      <c r="N14672" t="s">
        <v>28</v>
      </c>
    </row>
    <row r="14673" spans="1:14" ht="14.25" customHeight="1" x14ac:dyDescent="0.3">
      <c r="A14673" t="s">
        <v>8030</v>
      </c>
      <c r="B14673" t="s">
        <v>19</v>
      </c>
      <c r="C14673" t="s">
        <v>20</v>
      </c>
      <c r="D14673">
        <v>3121.93</v>
      </c>
      <c r="E14673">
        <v>0.44</v>
      </c>
      <c r="F14673">
        <f t="shared" si="458"/>
        <v>1373.6491999999998</v>
      </c>
      <c r="G14673">
        <f t="shared" si="459"/>
        <v>1748.2808</v>
      </c>
      <c r="H14673">
        <v>1</v>
      </c>
      <c r="I14673" s="17">
        <v>45094</v>
      </c>
      <c r="J14673" s="17">
        <v>45099</v>
      </c>
      <c r="K14673" t="s">
        <v>31</v>
      </c>
      <c r="L14673" t="s">
        <v>27</v>
      </c>
      <c r="M14673">
        <v>162.68</v>
      </c>
      <c r="N14673" t="s">
        <v>23</v>
      </c>
    </row>
    <row r="14674" spans="1:14" ht="14.25" customHeight="1" x14ac:dyDescent="0.3">
      <c r="A14674" t="s">
        <v>10219</v>
      </c>
      <c r="B14674" t="s">
        <v>25</v>
      </c>
      <c r="C14674" t="s">
        <v>36</v>
      </c>
      <c r="D14674">
        <v>3123.69</v>
      </c>
      <c r="E14674">
        <v>0.2</v>
      </c>
      <c r="F14674">
        <f t="shared" si="458"/>
        <v>624.73800000000006</v>
      </c>
      <c r="G14674">
        <f t="shared" si="459"/>
        <v>2498.9520000000002</v>
      </c>
      <c r="H14674">
        <v>1</v>
      </c>
      <c r="I14674" s="17">
        <v>45089</v>
      </c>
      <c r="J14674" s="17">
        <v>45096</v>
      </c>
      <c r="K14674" t="s">
        <v>15</v>
      </c>
      <c r="L14674" t="s">
        <v>22</v>
      </c>
      <c r="M14674">
        <v>303.67</v>
      </c>
      <c r="N14674" t="s">
        <v>23</v>
      </c>
    </row>
    <row r="14675" spans="1:14" ht="14.25" customHeight="1" x14ac:dyDescent="0.3">
      <c r="A14675" t="s">
        <v>10104</v>
      </c>
      <c r="B14675" t="s">
        <v>25</v>
      </c>
      <c r="C14675" t="s">
        <v>20</v>
      </c>
      <c r="D14675">
        <v>3125.12</v>
      </c>
      <c r="E14675">
        <v>0.28999999999999998</v>
      </c>
      <c r="F14675">
        <f t="shared" si="458"/>
        <v>906.2847999999999</v>
      </c>
      <c r="G14675">
        <f t="shared" si="459"/>
        <v>2218.8352</v>
      </c>
      <c r="H14675">
        <v>1</v>
      </c>
      <c r="I14675" s="17">
        <v>45611</v>
      </c>
      <c r="J14675" s="17">
        <v>45614</v>
      </c>
      <c r="K14675" t="s">
        <v>31</v>
      </c>
      <c r="L14675" t="s">
        <v>22</v>
      </c>
      <c r="M14675">
        <v>219.47</v>
      </c>
      <c r="N14675" t="s">
        <v>28</v>
      </c>
    </row>
    <row r="14676" spans="1:14" ht="14.25" customHeight="1" x14ac:dyDescent="0.3">
      <c r="A14676" t="s">
        <v>6717</v>
      </c>
      <c r="B14676" t="s">
        <v>41</v>
      </c>
      <c r="C14676" t="s">
        <v>33</v>
      </c>
      <c r="D14676">
        <v>3127.12</v>
      </c>
      <c r="E14676">
        <v>0.28999999999999998</v>
      </c>
      <c r="F14676">
        <f t="shared" si="458"/>
        <v>906.86479999999995</v>
      </c>
      <c r="G14676">
        <f t="shared" si="459"/>
        <v>2220.2552000000001</v>
      </c>
      <c r="H14676">
        <v>1</v>
      </c>
      <c r="I14676" s="17">
        <v>45200</v>
      </c>
      <c r="J14676" s="17">
        <v>45202</v>
      </c>
      <c r="K14676" t="s">
        <v>21</v>
      </c>
      <c r="L14676" t="s">
        <v>27</v>
      </c>
      <c r="M14676">
        <v>320.76</v>
      </c>
      <c r="N14676" t="s">
        <v>23</v>
      </c>
    </row>
    <row r="14677" spans="1:14" ht="14.25" customHeight="1" x14ac:dyDescent="0.3">
      <c r="A14677" t="s">
        <v>6022</v>
      </c>
      <c r="B14677" t="s">
        <v>13</v>
      </c>
      <c r="C14677" t="s">
        <v>20</v>
      </c>
      <c r="D14677">
        <v>3132.57</v>
      </c>
      <c r="E14677">
        <v>0.48</v>
      </c>
      <c r="F14677">
        <f t="shared" si="458"/>
        <v>1503.6336000000001</v>
      </c>
      <c r="G14677">
        <f t="shared" si="459"/>
        <v>1628.9364</v>
      </c>
      <c r="H14677">
        <v>1</v>
      </c>
      <c r="I14677" s="17">
        <v>45195</v>
      </c>
      <c r="J14677" s="17">
        <v>45200</v>
      </c>
      <c r="K14677" t="s">
        <v>21</v>
      </c>
      <c r="L14677" t="s">
        <v>27</v>
      </c>
      <c r="M14677">
        <v>870.57</v>
      </c>
      <c r="N14677" t="s">
        <v>39</v>
      </c>
    </row>
    <row r="14678" spans="1:14" ht="14.25" customHeight="1" x14ac:dyDescent="0.3">
      <c r="A14678" t="s">
        <v>6153</v>
      </c>
      <c r="B14678" t="s">
        <v>13</v>
      </c>
      <c r="C14678" t="s">
        <v>26</v>
      </c>
      <c r="D14678">
        <v>3133.19</v>
      </c>
      <c r="E14678">
        <v>0.05</v>
      </c>
      <c r="F14678">
        <f t="shared" si="458"/>
        <v>156.65950000000001</v>
      </c>
      <c r="G14678">
        <f t="shared" si="459"/>
        <v>2976.5304999999998</v>
      </c>
      <c r="H14678">
        <v>1</v>
      </c>
      <c r="I14678" s="17">
        <v>45464</v>
      </c>
      <c r="J14678" s="17">
        <v>45468</v>
      </c>
      <c r="K14678" t="s">
        <v>15</v>
      </c>
      <c r="L14678" t="s">
        <v>27</v>
      </c>
      <c r="M14678">
        <v>655.36</v>
      </c>
      <c r="N14678" t="s">
        <v>48</v>
      </c>
    </row>
    <row r="14679" spans="1:14" ht="14.25" customHeight="1" x14ac:dyDescent="0.3">
      <c r="A14679" t="s">
        <v>14580</v>
      </c>
      <c r="B14679" t="s">
        <v>41</v>
      </c>
      <c r="C14679" t="s">
        <v>14</v>
      </c>
      <c r="D14679">
        <v>3136.59</v>
      </c>
      <c r="E14679">
        <v>0.14000000000000001</v>
      </c>
      <c r="F14679">
        <f t="shared" si="458"/>
        <v>439.12260000000003</v>
      </c>
      <c r="G14679">
        <f t="shared" si="459"/>
        <v>2697.4674</v>
      </c>
      <c r="H14679">
        <v>1</v>
      </c>
      <c r="I14679" s="17">
        <v>45363</v>
      </c>
      <c r="J14679" s="17">
        <v>45368</v>
      </c>
      <c r="K14679" t="s">
        <v>21</v>
      </c>
      <c r="L14679" t="s">
        <v>22</v>
      </c>
      <c r="M14679">
        <v>178.98</v>
      </c>
      <c r="N14679" t="s">
        <v>34</v>
      </c>
    </row>
    <row r="14680" spans="1:14" ht="14.25" customHeight="1" x14ac:dyDescent="0.3">
      <c r="A14680" t="s">
        <v>13278</v>
      </c>
      <c r="B14680" t="s">
        <v>13</v>
      </c>
      <c r="C14680" t="s">
        <v>36</v>
      </c>
      <c r="D14680">
        <v>3141.06</v>
      </c>
      <c r="E14680">
        <v>0.42</v>
      </c>
      <c r="F14680">
        <f t="shared" si="458"/>
        <v>1319.2451999999998</v>
      </c>
      <c r="G14680">
        <f t="shared" si="459"/>
        <v>1821.8148000000001</v>
      </c>
      <c r="H14680">
        <v>1</v>
      </c>
      <c r="I14680" s="17">
        <v>45046</v>
      </c>
      <c r="J14680" s="17">
        <v>45051</v>
      </c>
      <c r="K14680" t="s">
        <v>31</v>
      </c>
      <c r="L14680" t="s">
        <v>16</v>
      </c>
      <c r="M14680">
        <v>163.59</v>
      </c>
      <c r="N14680" t="s">
        <v>39</v>
      </c>
    </row>
    <row r="14681" spans="1:14" ht="14.25" customHeight="1" x14ac:dyDescent="0.3">
      <c r="A14681" t="s">
        <v>8773</v>
      </c>
      <c r="B14681" t="s">
        <v>19</v>
      </c>
      <c r="C14681" t="s">
        <v>20</v>
      </c>
      <c r="D14681">
        <v>3142.84</v>
      </c>
      <c r="E14681">
        <v>0.33</v>
      </c>
      <c r="F14681">
        <f t="shared" si="458"/>
        <v>1037.1372000000001</v>
      </c>
      <c r="G14681">
        <f t="shared" si="459"/>
        <v>2105.7028</v>
      </c>
      <c r="H14681">
        <v>1</v>
      </c>
      <c r="I14681" s="17">
        <v>45428</v>
      </c>
      <c r="J14681" s="17">
        <v>45435</v>
      </c>
      <c r="K14681" t="s">
        <v>31</v>
      </c>
      <c r="L14681" t="s">
        <v>22</v>
      </c>
      <c r="M14681">
        <v>843.08</v>
      </c>
      <c r="N14681" t="s">
        <v>17</v>
      </c>
    </row>
    <row r="14682" spans="1:14" ht="14.25" customHeight="1" x14ac:dyDescent="0.3">
      <c r="A14682" t="s">
        <v>304</v>
      </c>
      <c r="B14682" t="s">
        <v>19</v>
      </c>
      <c r="C14682" t="s">
        <v>20</v>
      </c>
      <c r="D14682">
        <v>3143.7</v>
      </c>
      <c r="E14682">
        <v>0.25</v>
      </c>
      <c r="F14682">
        <f t="shared" si="458"/>
        <v>785.92499999999995</v>
      </c>
      <c r="G14682">
        <f t="shared" si="459"/>
        <v>2357.7749999999996</v>
      </c>
      <c r="H14682">
        <v>1</v>
      </c>
      <c r="I14682" s="17">
        <v>45002</v>
      </c>
      <c r="J14682" s="17">
        <v>45006</v>
      </c>
      <c r="K14682" t="s">
        <v>21</v>
      </c>
      <c r="L14682" t="s">
        <v>27</v>
      </c>
      <c r="M14682">
        <v>344.8</v>
      </c>
      <c r="N14682" t="s">
        <v>23</v>
      </c>
    </row>
    <row r="14683" spans="1:14" ht="14.25" customHeight="1" x14ac:dyDescent="0.3">
      <c r="A14683" t="s">
        <v>1798</v>
      </c>
      <c r="B14683" t="s">
        <v>19</v>
      </c>
      <c r="C14683" t="s">
        <v>36</v>
      </c>
      <c r="D14683">
        <v>3149.9</v>
      </c>
      <c r="E14683">
        <v>0.14000000000000001</v>
      </c>
      <c r="F14683">
        <f t="shared" si="458"/>
        <v>440.98600000000005</v>
      </c>
      <c r="G14683">
        <f t="shared" si="459"/>
        <v>2708.9140000000002</v>
      </c>
      <c r="H14683">
        <v>1</v>
      </c>
      <c r="I14683" s="17">
        <v>45252</v>
      </c>
      <c r="J14683" s="17">
        <v>45259</v>
      </c>
      <c r="K14683" t="s">
        <v>15</v>
      </c>
      <c r="L14683" t="s">
        <v>27</v>
      </c>
      <c r="M14683">
        <v>542.02</v>
      </c>
      <c r="N14683" t="s">
        <v>28</v>
      </c>
    </row>
    <row r="14684" spans="1:14" ht="14.25" customHeight="1" x14ac:dyDescent="0.3">
      <c r="A14684" t="s">
        <v>3826</v>
      </c>
      <c r="B14684" t="s">
        <v>13</v>
      </c>
      <c r="C14684" t="s">
        <v>20</v>
      </c>
      <c r="D14684">
        <v>3152.74</v>
      </c>
      <c r="E14684">
        <v>0.2</v>
      </c>
      <c r="F14684">
        <f t="shared" si="458"/>
        <v>630.548</v>
      </c>
      <c r="G14684">
        <f t="shared" si="459"/>
        <v>2522.192</v>
      </c>
      <c r="H14684">
        <v>1</v>
      </c>
      <c r="I14684" s="17">
        <v>45499</v>
      </c>
      <c r="J14684" s="17">
        <v>45500</v>
      </c>
      <c r="K14684" t="s">
        <v>15</v>
      </c>
      <c r="L14684" t="s">
        <v>22</v>
      </c>
      <c r="M14684">
        <v>715.9</v>
      </c>
      <c r="N14684" t="s">
        <v>34</v>
      </c>
    </row>
    <row r="14685" spans="1:14" ht="14.25" customHeight="1" x14ac:dyDescent="0.3">
      <c r="A14685" t="s">
        <v>6995</v>
      </c>
      <c r="B14685" t="s">
        <v>25</v>
      </c>
      <c r="C14685" t="s">
        <v>26</v>
      </c>
      <c r="D14685">
        <v>3153.48</v>
      </c>
      <c r="E14685">
        <v>0.1</v>
      </c>
      <c r="F14685">
        <f t="shared" si="458"/>
        <v>315.34800000000001</v>
      </c>
      <c r="G14685">
        <f t="shared" si="459"/>
        <v>2838.1320000000001</v>
      </c>
      <c r="H14685">
        <v>1</v>
      </c>
      <c r="I14685" s="17">
        <v>45073</v>
      </c>
      <c r="J14685" s="17">
        <v>45074</v>
      </c>
      <c r="K14685" t="s">
        <v>31</v>
      </c>
      <c r="L14685" t="s">
        <v>16</v>
      </c>
      <c r="M14685">
        <v>173.62</v>
      </c>
      <c r="N14685" t="s">
        <v>17</v>
      </c>
    </row>
    <row r="14686" spans="1:14" ht="14.25" customHeight="1" x14ac:dyDescent="0.3">
      <c r="A14686" t="s">
        <v>11519</v>
      </c>
      <c r="B14686" t="s">
        <v>41</v>
      </c>
      <c r="C14686" t="s">
        <v>33</v>
      </c>
      <c r="D14686">
        <v>3156.09</v>
      </c>
      <c r="E14686">
        <v>0.01</v>
      </c>
      <c r="F14686">
        <f t="shared" si="458"/>
        <v>31.560900000000004</v>
      </c>
      <c r="G14686">
        <f t="shared" si="459"/>
        <v>3124.5291000000002</v>
      </c>
      <c r="H14686">
        <v>1</v>
      </c>
      <c r="I14686" s="17">
        <v>45112</v>
      </c>
      <c r="J14686" s="17">
        <v>45113</v>
      </c>
      <c r="K14686" t="s">
        <v>31</v>
      </c>
      <c r="L14686" t="s">
        <v>16</v>
      </c>
      <c r="M14686">
        <v>911.81</v>
      </c>
      <c r="N14686" t="s">
        <v>23</v>
      </c>
    </row>
    <row r="14687" spans="1:14" ht="14.25" customHeight="1" x14ac:dyDescent="0.3">
      <c r="A14687" t="s">
        <v>8274</v>
      </c>
      <c r="B14687" t="s">
        <v>41</v>
      </c>
      <c r="C14687" t="s">
        <v>26</v>
      </c>
      <c r="D14687">
        <v>3158.56</v>
      </c>
      <c r="E14687">
        <v>0.49</v>
      </c>
      <c r="F14687">
        <f t="shared" si="458"/>
        <v>1547.6943999999999</v>
      </c>
      <c r="G14687">
        <f t="shared" si="459"/>
        <v>1610.8656000000001</v>
      </c>
      <c r="H14687">
        <v>1</v>
      </c>
      <c r="I14687" s="17">
        <v>45551</v>
      </c>
      <c r="J14687" s="17">
        <v>45557</v>
      </c>
      <c r="K14687" t="s">
        <v>21</v>
      </c>
      <c r="L14687" t="s">
        <v>16</v>
      </c>
      <c r="M14687">
        <v>233.14</v>
      </c>
      <c r="N14687" t="s">
        <v>34</v>
      </c>
    </row>
    <row r="14688" spans="1:14" ht="14.25" customHeight="1" x14ac:dyDescent="0.3">
      <c r="A14688" t="s">
        <v>15280</v>
      </c>
      <c r="B14688" t="s">
        <v>25</v>
      </c>
      <c r="C14688" t="s">
        <v>26</v>
      </c>
      <c r="D14688">
        <v>3160.26</v>
      </c>
      <c r="E14688">
        <v>0.16</v>
      </c>
      <c r="F14688">
        <f t="shared" si="458"/>
        <v>505.64160000000004</v>
      </c>
      <c r="G14688">
        <f t="shared" si="459"/>
        <v>2654.6184000000003</v>
      </c>
      <c r="H14688">
        <v>1</v>
      </c>
      <c r="I14688" s="17">
        <v>45064</v>
      </c>
      <c r="J14688" s="17">
        <v>45070</v>
      </c>
      <c r="K14688" t="s">
        <v>15</v>
      </c>
      <c r="L14688" t="s">
        <v>22</v>
      </c>
      <c r="M14688">
        <v>388.8</v>
      </c>
      <c r="N14688" t="s">
        <v>28</v>
      </c>
    </row>
    <row r="14689" spans="1:14" ht="14.25" customHeight="1" x14ac:dyDescent="0.3">
      <c r="A14689" t="s">
        <v>14170</v>
      </c>
      <c r="B14689" t="s">
        <v>41</v>
      </c>
      <c r="C14689" t="s">
        <v>36</v>
      </c>
      <c r="D14689">
        <v>3161.17</v>
      </c>
      <c r="E14689">
        <v>0.2</v>
      </c>
      <c r="F14689">
        <f t="shared" si="458"/>
        <v>632.23400000000004</v>
      </c>
      <c r="G14689">
        <f t="shared" si="459"/>
        <v>2528.9360000000001</v>
      </c>
      <c r="H14689">
        <v>1</v>
      </c>
      <c r="I14689" s="17">
        <v>45097</v>
      </c>
      <c r="J14689" s="17">
        <v>45101</v>
      </c>
      <c r="K14689" t="s">
        <v>15</v>
      </c>
      <c r="L14689" t="s">
        <v>22</v>
      </c>
      <c r="M14689">
        <v>915.85</v>
      </c>
      <c r="N14689" t="s">
        <v>28</v>
      </c>
    </row>
    <row r="14690" spans="1:14" ht="14.25" customHeight="1" x14ac:dyDescent="0.3">
      <c r="A14690" t="s">
        <v>13192</v>
      </c>
      <c r="B14690" t="s">
        <v>13</v>
      </c>
      <c r="C14690" t="s">
        <v>26</v>
      </c>
      <c r="D14690">
        <v>3162.07</v>
      </c>
      <c r="E14690">
        <v>0.49</v>
      </c>
      <c r="F14690">
        <f t="shared" si="458"/>
        <v>1549.4143000000001</v>
      </c>
      <c r="G14690">
        <f t="shared" si="459"/>
        <v>1612.6557</v>
      </c>
      <c r="H14690">
        <v>1</v>
      </c>
      <c r="I14690" s="17">
        <v>44950</v>
      </c>
      <c r="J14690" s="17">
        <v>44956</v>
      </c>
      <c r="K14690" t="s">
        <v>21</v>
      </c>
      <c r="L14690" t="s">
        <v>16</v>
      </c>
      <c r="M14690">
        <v>751.66</v>
      </c>
      <c r="N14690" t="s">
        <v>23</v>
      </c>
    </row>
    <row r="14691" spans="1:14" ht="14.25" customHeight="1" x14ac:dyDescent="0.3">
      <c r="A14691" t="s">
        <v>14542</v>
      </c>
      <c r="B14691" t="s">
        <v>13</v>
      </c>
      <c r="C14691" t="s">
        <v>33</v>
      </c>
      <c r="D14691">
        <v>3168.3</v>
      </c>
      <c r="E14691">
        <v>0.09</v>
      </c>
      <c r="F14691">
        <f t="shared" si="458"/>
        <v>285.14699999999999</v>
      </c>
      <c r="G14691">
        <f t="shared" si="459"/>
        <v>2883.1530000000002</v>
      </c>
      <c r="H14691">
        <v>1</v>
      </c>
      <c r="I14691" s="17">
        <v>45368</v>
      </c>
      <c r="J14691" s="17">
        <v>45370</v>
      </c>
      <c r="K14691" t="s">
        <v>15</v>
      </c>
      <c r="L14691" t="s">
        <v>27</v>
      </c>
      <c r="M14691">
        <v>715.17</v>
      </c>
      <c r="N14691" t="s">
        <v>17</v>
      </c>
    </row>
    <row r="14692" spans="1:14" ht="14.25" customHeight="1" x14ac:dyDescent="0.3">
      <c r="A14692" t="s">
        <v>14463</v>
      </c>
      <c r="B14692" t="s">
        <v>19</v>
      </c>
      <c r="C14692" t="s">
        <v>14</v>
      </c>
      <c r="D14692">
        <v>3168.8</v>
      </c>
      <c r="E14692">
        <v>0.08</v>
      </c>
      <c r="F14692">
        <f t="shared" si="458"/>
        <v>253.50400000000002</v>
      </c>
      <c r="G14692">
        <f t="shared" si="459"/>
        <v>2915.2960000000003</v>
      </c>
      <c r="H14692">
        <v>1</v>
      </c>
      <c r="I14692" s="17">
        <v>44954</v>
      </c>
      <c r="J14692" s="17">
        <v>44959</v>
      </c>
      <c r="K14692" t="s">
        <v>21</v>
      </c>
      <c r="L14692" t="s">
        <v>27</v>
      </c>
      <c r="M14692">
        <v>589.53</v>
      </c>
      <c r="N14692" t="s">
        <v>28</v>
      </c>
    </row>
    <row r="14693" spans="1:14" ht="14.25" customHeight="1" x14ac:dyDescent="0.3">
      <c r="A14693" t="s">
        <v>14601</v>
      </c>
      <c r="B14693" t="s">
        <v>13</v>
      </c>
      <c r="C14693" t="s">
        <v>33</v>
      </c>
      <c r="D14693">
        <v>3171.27</v>
      </c>
      <c r="E14693">
        <v>0.47</v>
      </c>
      <c r="F14693">
        <f t="shared" si="458"/>
        <v>1490.4968999999999</v>
      </c>
      <c r="G14693">
        <f t="shared" si="459"/>
        <v>1680.7731000000001</v>
      </c>
      <c r="H14693">
        <v>1</v>
      </c>
      <c r="I14693" s="17">
        <v>45439</v>
      </c>
      <c r="J14693" s="17">
        <v>45441</v>
      </c>
      <c r="K14693" t="s">
        <v>15</v>
      </c>
      <c r="L14693" t="s">
        <v>16</v>
      </c>
      <c r="M14693">
        <v>337.28</v>
      </c>
      <c r="N14693" t="s">
        <v>28</v>
      </c>
    </row>
    <row r="14694" spans="1:14" ht="14.25" customHeight="1" x14ac:dyDescent="0.3">
      <c r="A14694" t="s">
        <v>9730</v>
      </c>
      <c r="B14694" t="s">
        <v>41</v>
      </c>
      <c r="C14694" t="s">
        <v>26</v>
      </c>
      <c r="D14694">
        <v>3178.24</v>
      </c>
      <c r="E14694">
        <v>0.35</v>
      </c>
      <c r="F14694">
        <f t="shared" si="458"/>
        <v>1112.3839999999998</v>
      </c>
      <c r="G14694">
        <f t="shared" si="459"/>
        <v>2065.8559999999998</v>
      </c>
      <c r="H14694">
        <v>1</v>
      </c>
      <c r="I14694" s="17">
        <v>45048</v>
      </c>
      <c r="J14694" s="17">
        <v>45055</v>
      </c>
      <c r="K14694" t="s">
        <v>15</v>
      </c>
      <c r="L14694" t="s">
        <v>22</v>
      </c>
      <c r="M14694">
        <v>332.8</v>
      </c>
      <c r="N14694" t="s">
        <v>34</v>
      </c>
    </row>
    <row r="14695" spans="1:14" ht="14.25" customHeight="1" x14ac:dyDescent="0.3">
      <c r="A14695" t="s">
        <v>7832</v>
      </c>
      <c r="B14695" t="s">
        <v>25</v>
      </c>
      <c r="C14695" t="s">
        <v>26</v>
      </c>
      <c r="D14695">
        <v>3178.3</v>
      </c>
      <c r="E14695">
        <v>0.22</v>
      </c>
      <c r="F14695">
        <f t="shared" si="458"/>
        <v>699.226</v>
      </c>
      <c r="G14695">
        <f t="shared" si="459"/>
        <v>2479.0740000000001</v>
      </c>
      <c r="H14695">
        <v>1</v>
      </c>
      <c r="I14695" s="17">
        <v>45310</v>
      </c>
      <c r="J14695" s="17">
        <v>45311</v>
      </c>
      <c r="K14695" t="s">
        <v>31</v>
      </c>
      <c r="L14695" t="s">
        <v>16</v>
      </c>
      <c r="M14695">
        <v>457.07</v>
      </c>
      <c r="N14695" t="s">
        <v>48</v>
      </c>
    </row>
    <row r="14696" spans="1:14" ht="14.25" customHeight="1" x14ac:dyDescent="0.3">
      <c r="A14696" t="s">
        <v>8585</v>
      </c>
      <c r="B14696" t="s">
        <v>41</v>
      </c>
      <c r="C14696" t="s">
        <v>20</v>
      </c>
      <c r="D14696">
        <v>3178.96</v>
      </c>
      <c r="E14696">
        <v>0.26</v>
      </c>
      <c r="F14696">
        <f t="shared" si="458"/>
        <v>826.52960000000007</v>
      </c>
      <c r="G14696">
        <f t="shared" si="459"/>
        <v>2352.4304000000002</v>
      </c>
      <c r="H14696">
        <v>1</v>
      </c>
      <c r="I14696" s="17">
        <v>45642</v>
      </c>
      <c r="J14696" s="17">
        <v>45644</v>
      </c>
      <c r="K14696" t="s">
        <v>15</v>
      </c>
      <c r="L14696" t="s">
        <v>16</v>
      </c>
      <c r="M14696">
        <v>316</v>
      </c>
      <c r="N14696" t="s">
        <v>34</v>
      </c>
    </row>
    <row r="14697" spans="1:14" ht="14.25" customHeight="1" x14ac:dyDescent="0.3">
      <c r="A14697" t="s">
        <v>13828</v>
      </c>
      <c r="B14697" t="s">
        <v>41</v>
      </c>
      <c r="C14697" t="s">
        <v>14</v>
      </c>
      <c r="D14697">
        <v>3206.61</v>
      </c>
      <c r="E14697">
        <v>0.09</v>
      </c>
      <c r="F14697">
        <f t="shared" si="458"/>
        <v>288.5949</v>
      </c>
      <c r="G14697">
        <f t="shared" si="459"/>
        <v>2918.0151000000001</v>
      </c>
      <c r="H14697">
        <v>1</v>
      </c>
      <c r="I14697" s="17">
        <v>45209</v>
      </c>
      <c r="J14697" s="17">
        <v>45212</v>
      </c>
      <c r="K14697" t="s">
        <v>15</v>
      </c>
      <c r="L14697" t="s">
        <v>22</v>
      </c>
      <c r="M14697">
        <v>946.42</v>
      </c>
      <c r="N14697" t="s">
        <v>28</v>
      </c>
    </row>
    <row r="14698" spans="1:14" ht="14.25" customHeight="1" x14ac:dyDescent="0.3">
      <c r="A14698" t="s">
        <v>15221</v>
      </c>
      <c r="B14698" t="s">
        <v>41</v>
      </c>
      <c r="C14698" t="s">
        <v>36</v>
      </c>
      <c r="D14698">
        <v>3210.76</v>
      </c>
      <c r="E14698">
        <v>0.03</v>
      </c>
      <c r="F14698">
        <f t="shared" si="458"/>
        <v>96.322800000000001</v>
      </c>
      <c r="G14698">
        <f t="shared" si="459"/>
        <v>3114.4372000000003</v>
      </c>
      <c r="H14698">
        <v>1</v>
      </c>
      <c r="I14698" s="17">
        <v>45073</v>
      </c>
      <c r="J14698" s="17">
        <v>45078</v>
      </c>
      <c r="K14698" t="s">
        <v>31</v>
      </c>
      <c r="L14698" t="s">
        <v>16</v>
      </c>
      <c r="M14698">
        <v>393.24</v>
      </c>
      <c r="N14698" t="s">
        <v>48</v>
      </c>
    </row>
    <row r="14699" spans="1:14" ht="14.25" customHeight="1" x14ac:dyDescent="0.3">
      <c r="A14699" t="s">
        <v>12563</v>
      </c>
      <c r="B14699" t="s">
        <v>41</v>
      </c>
      <c r="C14699" t="s">
        <v>14</v>
      </c>
      <c r="D14699">
        <v>3210.79</v>
      </c>
      <c r="E14699">
        <v>0.14000000000000001</v>
      </c>
      <c r="F14699">
        <f t="shared" si="458"/>
        <v>449.51060000000001</v>
      </c>
      <c r="G14699">
        <f t="shared" si="459"/>
        <v>2761.2793999999999</v>
      </c>
      <c r="H14699">
        <v>1</v>
      </c>
      <c r="I14699" s="17">
        <v>44971</v>
      </c>
      <c r="J14699" s="17">
        <v>44978</v>
      </c>
      <c r="K14699" t="s">
        <v>15</v>
      </c>
      <c r="L14699" t="s">
        <v>22</v>
      </c>
      <c r="M14699">
        <v>400.18</v>
      </c>
      <c r="N14699" t="s">
        <v>48</v>
      </c>
    </row>
    <row r="14700" spans="1:14" ht="14.25" customHeight="1" x14ac:dyDescent="0.3">
      <c r="A14700" t="s">
        <v>14933</v>
      </c>
      <c r="B14700" t="s">
        <v>25</v>
      </c>
      <c r="C14700" t="s">
        <v>26</v>
      </c>
      <c r="D14700">
        <v>3212.15</v>
      </c>
      <c r="E14700">
        <v>0.04</v>
      </c>
      <c r="F14700">
        <f t="shared" si="458"/>
        <v>128.48600000000002</v>
      </c>
      <c r="G14700">
        <f t="shared" si="459"/>
        <v>3083.6640000000002</v>
      </c>
      <c r="H14700">
        <v>1</v>
      </c>
      <c r="I14700" s="17">
        <v>45119</v>
      </c>
      <c r="J14700" s="17">
        <v>45121</v>
      </c>
      <c r="K14700" t="s">
        <v>21</v>
      </c>
      <c r="L14700" t="s">
        <v>22</v>
      </c>
      <c r="M14700">
        <v>299.8</v>
      </c>
      <c r="N14700" t="s">
        <v>39</v>
      </c>
    </row>
    <row r="14701" spans="1:14" ht="14.25" customHeight="1" x14ac:dyDescent="0.3">
      <c r="A14701" t="s">
        <v>13307</v>
      </c>
      <c r="B14701" t="s">
        <v>13</v>
      </c>
      <c r="C14701" t="s">
        <v>36</v>
      </c>
      <c r="D14701">
        <v>3216.55</v>
      </c>
      <c r="E14701">
        <v>0.13</v>
      </c>
      <c r="F14701">
        <f t="shared" si="458"/>
        <v>418.15150000000006</v>
      </c>
      <c r="G14701">
        <f t="shared" si="459"/>
        <v>2798.3985000000002</v>
      </c>
      <c r="H14701">
        <v>1</v>
      </c>
      <c r="I14701" s="17">
        <v>45455</v>
      </c>
      <c r="J14701" s="17">
        <v>45461</v>
      </c>
      <c r="K14701" t="s">
        <v>31</v>
      </c>
      <c r="L14701" t="s">
        <v>27</v>
      </c>
      <c r="M14701">
        <v>643.53</v>
      </c>
      <c r="N14701" t="s">
        <v>23</v>
      </c>
    </row>
    <row r="14702" spans="1:14" ht="14.25" customHeight="1" x14ac:dyDescent="0.3">
      <c r="A14702" t="s">
        <v>11521</v>
      </c>
      <c r="B14702" t="s">
        <v>25</v>
      </c>
      <c r="C14702" t="s">
        <v>33</v>
      </c>
      <c r="D14702">
        <v>3219.44</v>
      </c>
      <c r="E14702">
        <v>7.0000000000000007E-2</v>
      </c>
      <c r="F14702">
        <f t="shared" si="458"/>
        <v>225.36080000000001</v>
      </c>
      <c r="G14702">
        <f t="shared" si="459"/>
        <v>2994.0792000000001</v>
      </c>
      <c r="H14702">
        <v>1</v>
      </c>
      <c r="I14702" s="17">
        <v>45107</v>
      </c>
      <c r="J14702" s="17">
        <v>45113</v>
      </c>
      <c r="K14702" t="s">
        <v>21</v>
      </c>
      <c r="L14702" t="s">
        <v>16</v>
      </c>
      <c r="M14702">
        <v>660.39</v>
      </c>
      <c r="N14702" t="s">
        <v>39</v>
      </c>
    </row>
    <row r="14703" spans="1:14" ht="14.25" customHeight="1" x14ac:dyDescent="0.3">
      <c r="A14703" t="s">
        <v>8298</v>
      </c>
      <c r="B14703" t="s">
        <v>25</v>
      </c>
      <c r="C14703" t="s">
        <v>26</v>
      </c>
      <c r="D14703">
        <v>3237.4</v>
      </c>
      <c r="E14703">
        <v>0.25</v>
      </c>
      <c r="F14703">
        <f t="shared" si="458"/>
        <v>809.35</v>
      </c>
      <c r="G14703">
        <f t="shared" si="459"/>
        <v>2428.0500000000002</v>
      </c>
      <c r="H14703">
        <v>1</v>
      </c>
      <c r="I14703" s="17">
        <v>45419</v>
      </c>
      <c r="J14703" s="17">
        <v>45423</v>
      </c>
      <c r="K14703" t="s">
        <v>15</v>
      </c>
      <c r="L14703" t="s">
        <v>16</v>
      </c>
      <c r="M14703">
        <v>368.63</v>
      </c>
      <c r="N14703" t="s">
        <v>34</v>
      </c>
    </row>
    <row r="14704" spans="1:14" ht="14.25" customHeight="1" x14ac:dyDescent="0.3">
      <c r="A14704" t="s">
        <v>9779</v>
      </c>
      <c r="B14704" t="s">
        <v>13</v>
      </c>
      <c r="C14704" t="s">
        <v>36</v>
      </c>
      <c r="D14704">
        <v>3237.86</v>
      </c>
      <c r="E14704">
        <v>0.39</v>
      </c>
      <c r="F14704">
        <f t="shared" si="458"/>
        <v>1262.7654</v>
      </c>
      <c r="G14704">
        <f t="shared" si="459"/>
        <v>1975.0946000000001</v>
      </c>
      <c r="H14704">
        <v>1</v>
      </c>
      <c r="I14704" s="17">
        <v>45242</v>
      </c>
      <c r="J14704" s="17">
        <v>45248</v>
      </c>
      <c r="K14704" t="s">
        <v>31</v>
      </c>
      <c r="L14704" t="s">
        <v>27</v>
      </c>
      <c r="M14704">
        <v>622.57000000000005</v>
      </c>
      <c r="N14704" t="s">
        <v>48</v>
      </c>
    </row>
    <row r="14705" spans="1:14" ht="14.25" customHeight="1" x14ac:dyDescent="0.3">
      <c r="A14705" t="s">
        <v>13187</v>
      </c>
      <c r="B14705" t="s">
        <v>19</v>
      </c>
      <c r="C14705" t="s">
        <v>14</v>
      </c>
      <c r="D14705">
        <v>3241.69</v>
      </c>
      <c r="E14705">
        <v>0.18</v>
      </c>
      <c r="F14705">
        <f t="shared" si="458"/>
        <v>583.50419999999997</v>
      </c>
      <c r="G14705">
        <f t="shared" si="459"/>
        <v>2658.1858000000002</v>
      </c>
      <c r="H14705">
        <v>1</v>
      </c>
      <c r="I14705" s="17">
        <v>45526</v>
      </c>
      <c r="J14705" s="17">
        <v>45533</v>
      </c>
      <c r="K14705" t="s">
        <v>21</v>
      </c>
      <c r="L14705" t="s">
        <v>22</v>
      </c>
      <c r="M14705">
        <v>368.74</v>
      </c>
      <c r="N14705" t="s">
        <v>23</v>
      </c>
    </row>
    <row r="14706" spans="1:14" ht="14.25" customHeight="1" x14ac:dyDescent="0.3">
      <c r="A14706" t="s">
        <v>12080</v>
      </c>
      <c r="B14706" t="s">
        <v>19</v>
      </c>
      <c r="C14706" t="s">
        <v>20</v>
      </c>
      <c r="D14706">
        <v>3242.46</v>
      </c>
      <c r="E14706">
        <v>0.2</v>
      </c>
      <c r="F14706">
        <f t="shared" si="458"/>
        <v>648.49200000000008</v>
      </c>
      <c r="G14706">
        <f t="shared" si="459"/>
        <v>2593.9679999999998</v>
      </c>
      <c r="H14706">
        <v>1</v>
      </c>
      <c r="I14706" s="17">
        <v>45502</v>
      </c>
      <c r="J14706" s="17">
        <v>45509</v>
      </c>
      <c r="K14706" t="s">
        <v>15</v>
      </c>
      <c r="L14706" t="s">
        <v>27</v>
      </c>
      <c r="M14706">
        <v>546.73</v>
      </c>
      <c r="N14706" t="s">
        <v>17</v>
      </c>
    </row>
    <row r="14707" spans="1:14" ht="14.25" customHeight="1" x14ac:dyDescent="0.3">
      <c r="A14707" t="s">
        <v>5566</v>
      </c>
      <c r="B14707" t="s">
        <v>41</v>
      </c>
      <c r="C14707" t="s">
        <v>14</v>
      </c>
      <c r="D14707">
        <v>3246.6</v>
      </c>
      <c r="E14707">
        <v>0.32</v>
      </c>
      <c r="F14707">
        <f t="shared" si="458"/>
        <v>1038.912</v>
      </c>
      <c r="G14707">
        <f t="shared" si="459"/>
        <v>2207.6880000000001</v>
      </c>
      <c r="H14707">
        <v>1</v>
      </c>
      <c r="I14707" s="17">
        <v>45482</v>
      </c>
      <c r="J14707" s="17">
        <v>45486</v>
      </c>
      <c r="K14707" t="s">
        <v>21</v>
      </c>
      <c r="L14707" t="s">
        <v>27</v>
      </c>
      <c r="M14707">
        <v>275.99</v>
      </c>
      <c r="N14707" t="s">
        <v>28</v>
      </c>
    </row>
    <row r="14708" spans="1:14" ht="14.25" customHeight="1" x14ac:dyDescent="0.3">
      <c r="A14708" t="s">
        <v>6398</v>
      </c>
      <c r="B14708" t="s">
        <v>19</v>
      </c>
      <c r="C14708" t="s">
        <v>14</v>
      </c>
      <c r="D14708">
        <v>3248.51</v>
      </c>
      <c r="E14708">
        <v>0.28000000000000003</v>
      </c>
      <c r="F14708">
        <f t="shared" si="458"/>
        <v>909.58280000000013</v>
      </c>
      <c r="G14708">
        <f t="shared" si="459"/>
        <v>2338.9272000000001</v>
      </c>
      <c r="H14708">
        <v>1</v>
      </c>
      <c r="I14708" s="17">
        <v>45600</v>
      </c>
      <c r="J14708" s="17">
        <v>45607</v>
      </c>
      <c r="K14708" t="s">
        <v>15</v>
      </c>
      <c r="L14708" t="s">
        <v>16</v>
      </c>
      <c r="M14708">
        <v>375.08</v>
      </c>
      <c r="N14708" t="s">
        <v>23</v>
      </c>
    </row>
    <row r="14709" spans="1:14" ht="14.25" customHeight="1" x14ac:dyDescent="0.3">
      <c r="A14709" t="s">
        <v>14294</v>
      </c>
      <c r="B14709" t="s">
        <v>41</v>
      </c>
      <c r="C14709" t="s">
        <v>33</v>
      </c>
      <c r="D14709">
        <v>3249.08</v>
      </c>
      <c r="E14709">
        <v>0.43</v>
      </c>
      <c r="F14709">
        <f t="shared" si="458"/>
        <v>1397.1043999999999</v>
      </c>
      <c r="G14709">
        <f t="shared" si="459"/>
        <v>1851.9756</v>
      </c>
      <c r="H14709">
        <v>1</v>
      </c>
      <c r="I14709" s="17">
        <v>45568</v>
      </c>
      <c r="J14709" s="17">
        <v>45573</v>
      </c>
      <c r="K14709" t="s">
        <v>21</v>
      </c>
      <c r="L14709" t="s">
        <v>16</v>
      </c>
      <c r="M14709">
        <v>349.97</v>
      </c>
      <c r="N14709" t="s">
        <v>34</v>
      </c>
    </row>
    <row r="14710" spans="1:14" ht="14.25" customHeight="1" x14ac:dyDescent="0.3">
      <c r="A14710" t="s">
        <v>14832</v>
      </c>
      <c r="B14710" t="s">
        <v>25</v>
      </c>
      <c r="C14710" t="s">
        <v>26</v>
      </c>
      <c r="D14710">
        <v>3250.61</v>
      </c>
      <c r="E14710">
        <v>0.47</v>
      </c>
      <c r="F14710">
        <f t="shared" si="458"/>
        <v>1527.7866999999999</v>
      </c>
      <c r="G14710">
        <f t="shared" si="459"/>
        <v>1722.8233000000002</v>
      </c>
      <c r="H14710">
        <v>1</v>
      </c>
      <c r="I14710" s="17">
        <v>45637</v>
      </c>
      <c r="J14710" s="17">
        <v>45638</v>
      </c>
      <c r="K14710" t="s">
        <v>21</v>
      </c>
      <c r="L14710" t="s">
        <v>27</v>
      </c>
      <c r="M14710">
        <v>392.35</v>
      </c>
      <c r="N14710" t="s">
        <v>17</v>
      </c>
    </row>
    <row r="14711" spans="1:14" ht="14.25" customHeight="1" x14ac:dyDescent="0.3">
      <c r="A14711" t="s">
        <v>2755</v>
      </c>
      <c r="B14711" t="s">
        <v>19</v>
      </c>
      <c r="C14711" t="s">
        <v>36</v>
      </c>
      <c r="D14711">
        <v>3253.95</v>
      </c>
      <c r="E14711">
        <v>0.45</v>
      </c>
      <c r="F14711">
        <f t="shared" si="458"/>
        <v>1464.2774999999999</v>
      </c>
      <c r="G14711">
        <f t="shared" si="459"/>
        <v>1789.6724999999999</v>
      </c>
      <c r="H14711">
        <v>1</v>
      </c>
      <c r="I14711" s="17">
        <v>45418</v>
      </c>
      <c r="J14711" s="17">
        <v>45422</v>
      </c>
      <c r="K14711" t="s">
        <v>15</v>
      </c>
      <c r="L14711" t="s">
        <v>27</v>
      </c>
      <c r="M14711">
        <v>421.15</v>
      </c>
      <c r="N14711" t="s">
        <v>28</v>
      </c>
    </row>
    <row r="14712" spans="1:14" ht="14.25" customHeight="1" x14ac:dyDescent="0.3">
      <c r="A14712" t="s">
        <v>1769</v>
      </c>
      <c r="B14712" t="s">
        <v>25</v>
      </c>
      <c r="C14712" t="s">
        <v>33</v>
      </c>
      <c r="D14712">
        <v>3262</v>
      </c>
      <c r="E14712">
        <v>0.33</v>
      </c>
      <c r="F14712">
        <f t="shared" si="458"/>
        <v>1076.46</v>
      </c>
      <c r="G14712">
        <f t="shared" si="459"/>
        <v>2185.54</v>
      </c>
      <c r="H14712">
        <v>1</v>
      </c>
      <c r="I14712" s="17">
        <v>44987</v>
      </c>
      <c r="J14712" s="17">
        <v>44991</v>
      </c>
      <c r="K14712" t="s">
        <v>21</v>
      </c>
      <c r="L14712" t="s">
        <v>16</v>
      </c>
      <c r="M14712">
        <v>838.56</v>
      </c>
      <c r="N14712" t="s">
        <v>28</v>
      </c>
    </row>
    <row r="14713" spans="1:14" ht="14.25" customHeight="1" x14ac:dyDescent="0.3">
      <c r="A14713" t="s">
        <v>8595</v>
      </c>
      <c r="B14713" t="s">
        <v>25</v>
      </c>
      <c r="C14713" t="s">
        <v>26</v>
      </c>
      <c r="D14713">
        <v>3263.25</v>
      </c>
      <c r="E14713">
        <v>0.16</v>
      </c>
      <c r="F14713">
        <f t="shared" si="458"/>
        <v>522.12</v>
      </c>
      <c r="G14713">
        <f t="shared" si="459"/>
        <v>2741.13</v>
      </c>
      <c r="H14713">
        <v>1</v>
      </c>
      <c r="I14713" s="17">
        <v>45339</v>
      </c>
      <c r="J14713" s="17">
        <v>45345</v>
      </c>
      <c r="K14713" t="s">
        <v>21</v>
      </c>
      <c r="L14713" t="s">
        <v>27</v>
      </c>
      <c r="M14713">
        <v>171.55</v>
      </c>
      <c r="N14713" t="s">
        <v>34</v>
      </c>
    </row>
    <row r="14714" spans="1:14" ht="14.25" customHeight="1" x14ac:dyDescent="0.3">
      <c r="A14714" t="s">
        <v>6093</v>
      </c>
      <c r="B14714" t="s">
        <v>41</v>
      </c>
      <c r="C14714" t="s">
        <v>20</v>
      </c>
      <c r="D14714">
        <v>3264.16</v>
      </c>
      <c r="E14714">
        <v>0.33</v>
      </c>
      <c r="F14714">
        <f t="shared" si="458"/>
        <v>1077.1728000000001</v>
      </c>
      <c r="G14714">
        <f t="shared" si="459"/>
        <v>2186.9871999999996</v>
      </c>
      <c r="H14714">
        <v>1</v>
      </c>
      <c r="I14714" s="17">
        <v>45292</v>
      </c>
      <c r="J14714" s="17">
        <v>45295</v>
      </c>
      <c r="K14714" t="s">
        <v>15</v>
      </c>
      <c r="L14714" t="s">
        <v>27</v>
      </c>
      <c r="M14714">
        <v>464.44</v>
      </c>
      <c r="N14714" t="s">
        <v>39</v>
      </c>
    </row>
    <row r="14715" spans="1:14" ht="14.25" customHeight="1" x14ac:dyDescent="0.3">
      <c r="A14715" t="s">
        <v>7334</v>
      </c>
      <c r="B14715" t="s">
        <v>41</v>
      </c>
      <c r="C14715" t="s">
        <v>33</v>
      </c>
      <c r="D14715">
        <v>3266.18</v>
      </c>
      <c r="E14715">
        <v>0.12</v>
      </c>
      <c r="F14715">
        <f t="shared" si="458"/>
        <v>391.94159999999999</v>
      </c>
      <c r="G14715">
        <f t="shared" si="459"/>
        <v>2874.2383999999997</v>
      </c>
      <c r="H14715">
        <v>1</v>
      </c>
      <c r="I14715" s="17">
        <v>45650</v>
      </c>
      <c r="J14715" s="17">
        <v>45654</v>
      </c>
      <c r="K14715" t="s">
        <v>21</v>
      </c>
      <c r="L14715" t="s">
        <v>27</v>
      </c>
      <c r="M14715">
        <v>790.46</v>
      </c>
      <c r="N14715" t="s">
        <v>39</v>
      </c>
    </row>
    <row r="14716" spans="1:14" ht="14.25" customHeight="1" x14ac:dyDescent="0.3">
      <c r="A14716" t="s">
        <v>4441</v>
      </c>
      <c r="B14716" t="s">
        <v>19</v>
      </c>
      <c r="C14716" t="s">
        <v>14</v>
      </c>
      <c r="D14716">
        <v>3268.25</v>
      </c>
      <c r="E14716">
        <v>0.37</v>
      </c>
      <c r="F14716">
        <f t="shared" si="458"/>
        <v>1209.2525000000001</v>
      </c>
      <c r="G14716">
        <f t="shared" si="459"/>
        <v>2058.9974999999999</v>
      </c>
      <c r="H14716">
        <v>1</v>
      </c>
      <c r="I14716" s="17">
        <v>45454</v>
      </c>
      <c r="J14716" s="17">
        <v>45455</v>
      </c>
      <c r="K14716" t="s">
        <v>21</v>
      </c>
      <c r="L14716" t="s">
        <v>16</v>
      </c>
      <c r="M14716">
        <v>311.14</v>
      </c>
      <c r="N14716" t="s">
        <v>17</v>
      </c>
    </row>
    <row r="14717" spans="1:14" ht="14.25" customHeight="1" x14ac:dyDescent="0.3">
      <c r="A14717" t="s">
        <v>1813</v>
      </c>
      <c r="B14717" t="s">
        <v>41</v>
      </c>
      <c r="C14717" t="s">
        <v>33</v>
      </c>
      <c r="D14717">
        <v>3269.23</v>
      </c>
      <c r="E14717">
        <v>0.5</v>
      </c>
      <c r="F14717">
        <f t="shared" si="458"/>
        <v>1634.615</v>
      </c>
      <c r="G14717">
        <f t="shared" si="459"/>
        <v>1634.615</v>
      </c>
      <c r="H14717">
        <v>1</v>
      </c>
      <c r="I14717" s="17">
        <v>45588</v>
      </c>
      <c r="J14717" s="17">
        <v>45590</v>
      </c>
      <c r="K14717" t="s">
        <v>21</v>
      </c>
      <c r="L14717" t="s">
        <v>16</v>
      </c>
      <c r="M14717">
        <v>362.81</v>
      </c>
      <c r="N14717" t="s">
        <v>48</v>
      </c>
    </row>
    <row r="14718" spans="1:14" ht="14.25" customHeight="1" x14ac:dyDescent="0.3">
      <c r="A14718" t="s">
        <v>671</v>
      </c>
      <c r="B14718" t="s">
        <v>41</v>
      </c>
      <c r="C14718" t="s">
        <v>20</v>
      </c>
      <c r="D14718">
        <v>3269.71</v>
      </c>
      <c r="E14718">
        <v>0.28999999999999998</v>
      </c>
      <c r="F14718">
        <f t="shared" si="458"/>
        <v>948.21589999999992</v>
      </c>
      <c r="G14718">
        <f t="shared" si="459"/>
        <v>2321.4940999999999</v>
      </c>
      <c r="H14718">
        <v>1</v>
      </c>
      <c r="I14718" s="17">
        <v>45271</v>
      </c>
      <c r="J14718" s="17">
        <v>45277</v>
      </c>
      <c r="K14718" t="s">
        <v>31</v>
      </c>
      <c r="L14718" t="s">
        <v>22</v>
      </c>
      <c r="M14718">
        <v>763.96</v>
      </c>
      <c r="N14718" t="s">
        <v>34</v>
      </c>
    </row>
    <row r="14719" spans="1:14" ht="14.25" customHeight="1" x14ac:dyDescent="0.3">
      <c r="A14719" t="s">
        <v>7494</v>
      </c>
      <c r="B14719" t="s">
        <v>13</v>
      </c>
      <c r="C14719" t="s">
        <v>20</v>
      </c>
      <c r="D14719">
        <v>3274.01</v>
      </c>
      <c r="E14719">
        <v>0.36</v>
      </c>
      <c r="F14719">
        <f t="shared" si="458"/>
        <v>1178.6436000000001</v>
      </c>
      <c r="G14719">
        <f t="shared" si="459"/>
        <v>2095.3663999999999</v>
      </c>
      <c r="H14719">
        <v>1</v>
      </c>
      <c r="I14719" s="17">
        <v>45637</v>
      </c>
      <c r="J14719" s="17">
        <v>45639</v>
      </c>
      <c r="K14719" t="s">
        <v>15</v>
      </c>
      <c r="L14719" t="s">
        <v>22</v>
      </c>
      <c r="M14719">
        <v>194.13</v>
      </c>
      <c r="N14719" t="s">
        <v>23</v>
      </c>
    </row>
    <row r="14720" spans="1:14" ht="14.25" customHeight="1" x14ac:dyDescent="0.3">
      <c r="A14720" t="s">
        <v>13827</v>
      </c>
      <c r="B14720" t="s">
        <v>41</v>
      </c>
      <c r="C14720" t="s">
        <v>14</v>
      </c>
      <c r="D14720">
        <v>3274.28</v>
      </c>
      <c r="E14720">
        <v>0.32</v>
      </c>
      <c r="F14720">
        <f t="shared" si="458"/>
        <v>1047.7696000000001</v>
      </c>
      <c r="G14720">
        <f t="shared" si="459"/>
        <v>2226.5104000000001</v>
      </c>
      <c r="H14720">
        <v>1</v>
      </c>
      <c r="I14720" s="17">
        <v>45203</v>
      </c>
      <c r="J14720" s="17">
        <v>45204</v>
      </c>
      <c r="K14720" t="s">
        <v>15</v>
      </c>
      <c r="L14720" t="s">
        <v>27</v>
      </c>
      <c r="M14720">
        <v>545.22</v>
      </c>
      <c r="N14720" t="s">
        <v>34</v>
      </c>
    </row>
    <row r="14721" spans="1:14" ht="14.25" customHeight="1" x14ac:dyDescent="0.3">
      <c r="A14721" t="s">
        <v>2987</v>
      </c>
      <c r="B14721" t="s">
        <v>41</v>
      </c>
      <c r="C14721" t="s">
        <v>26</v>
      </c>
      <c r="D14721">
        <v>3275.34</v>
      </c>
      <c r="E14721">
        <v>0.3</v>
      </c>
      <c r="F14721">
        <f t="shared" si="458"/>
        <v>982.60199999999998</v>
      </c>
      <c r="G14721">
        <f t="shared" si="459"/>
        <v>2292.7380000000003</v>
      </c>
      <c r="H14721">
        <v>1</v>
      </c>
      <c r="I14721" s="17">
        <v>45346</v>
      </c>
      <c r="J14721" s="17">
        <v>45347</v>
      </c>
      <c r="K14721" t="s">
        <v>15</v>
      </c>
      <c r="L14721" t="s">
        <v>22</v>
      </c>
      <c r="M14721">
        <v>488.99</v>
      </c>
      <c r="N14721" t="s">
        <v>34</v>
      </c>
    </row>
    <row r="14722" spans="1:14" ht="14.25" customHeight="1" x14ac:dyDescent="0.3">
      <c r="A14722" t="s">
        <v>10111</v>
      </c>
      <c r="B14722" t="s">
        <v>41</v>
      </c>
      <c r="C14722" t="s">
        <v>33</v>
      </c>
      <c r="D14722">
        <v>3276.79</v>
      </c>
      <c r="E14722">
        <v>0.05</v>
      </c>
      <c r="F14722">
        <f t="shared" ref="F14722:F14785" si="460">D14722*E14722</f>
        <v>163.83950000000002</v>
      </c>
      <c r="G14722">
        <f t="shared" ref="G14722:G14785" si="461">D14722-F14722</f>
        <v>3112.9504999999999</v>
      </c>
      <c r="H14722">
        <v>1</v>
      </c>
      <c r="I14722" s="17">
        <v>45155</v>
      </c>
      <c r="J14722" s="17">
        <v>45162</v>
      </c>
      <c r="K14722" t="s">
        <v>21</v>
      </c>
      <c r="L14722" t="s">
        <v>22</v>
      </c>
      <c r="M14722">
        <v>332.23</v>
      </c>
      <c r="N14722" t="s">
        <v>34</v>
      </c>
    </row>
    <row r="14723" spans="1:14" ht="14.25" customHeight="1" x14ac:dyDescent="0.3">
      <c r="A14723" t="s">
        <v>4940</v>
      </c>
      <c r="B14723" t="s">
        <v>25</v>
      </c>
      <c r="C14723" t="s">
        <v>14</v>
      </c>
      <c r="D14723">
        <v>3278.09</v>
      </c>
      <c r="E14723">
        <v>0.31</v>
      </c>
      <c r="F14723">
        <f t="shared" si="460"/>
        <v>1016.2079</v>
      </c>
      <c r="G14723">
        <f t="shared" si="461"/>
        <v>2261.8821000000003</v>
      </c>
      <c r="H14723">
        <v>1</v>
      </c>
      <c r="I14723" s="17">
        <v>45551</v>
      </c>
      <c r="J14723" s="17">
        <v>45552</v>
      </c>
      <c r="K14723" t="s">
        <v>21</v>
      </c>
      <c r="L14723" t="s">
        <v>16</v>
      </c>
      <c r="M14723">
        <v>686.22</v>
      </c>
      <c r="N14723" t="s">
        <v>17</v>
      </c>
    </row>
    <row r="14724" spans="1:14" ht="14.25" customHeight="1" x14ac:dyDescent="0.3">
      <c r="A14724" t="s">
        <v>8153</v>
      </c>
      <c r="B14724" t="s">
        <v>25</v>
      </c>
      <c r="C14724" t="s">
        <v>36</v>
      </c>
      <c r="D14724">
        <v>3279.63</v>
      </c>
      <c r="E14724">
        <v>0.13</v>
      </c>
      <c r="F14724">
        <f t="shared" si="460"/>
        <v>426.3519</v>
      </c>
      <c r="G14724">
        <f t="shared" si="461"/>
        <v>2853.2781</v>
      </c>
      <c r="H14724">
        <v>1</v>
      </c>
      <c r="I14724" s="17">
        <v>45368</v>
      </c>
      <c r="J14724" s="17">
        <v>45374</v>
      </c>
      <c r="K14724" t="s">
        <v>21</v>
      </c>
      <c r="L14724" t="s">
        <v>22</v>
      </c>
      <c r="M14724">
        <v>745.18</v>
      </c>
      <c r="N14724" t="s">
        <v>34</v>
      </c>
    </row>
    <row r="14725" spans="1:14" ht="14.25" customHeight="1" x14ac:dyDescent="0.3">
      <c r="A14725" t="s">
        <v>6152</v>
      </c>
      <c r="B14725" t="s">
        <v>19</v>
      </c>
      <c r="C14725" t="s">
        <v>33</v>
      </c>
      <c r="D14725">
        <v>3280.4</v>
      </c>
      <c r="E14725">
        <v>0.26</v>
      </c>
      <c r="F14725">
        <f t="shared" si="460"/>
        <v>852.904</v>
      </c>
      <c r="G14725">
        <f t="shared" si="461"/>
        <v>2427.4960000000001</v>
      </c>
      <c r="H14725">
        <v>1</v>
      </c>
      <c r="I14725" s="17">
        <v>45645</v>
      </c>
      <c r="J14725" s="17">
        <v>45650</v>
      </c>
      <c r="K14725" t="s">
        <v>15</v>
      </c>
      <c r="L14725" t="s">
        <v>27</v>
      </c>
      <c r="M14725">
        <v>370.06</v>
      </c>
      <c r="N14725" t="s">
        <v>34</v>
      </c>
    </row>
    <row r="14726" spans="1:14" ht="14.25" customHeight="1" x14ac:dyDescent="0.3">
      <c r="A14726" t="s">
        <v>386</v>
      </c>
      <c r="B14726" t="s">
        <v>19</v>
      </c>
      <c r="C14726" t="s">
        <v>20</v>
      </c>
      <c r="D14726">
        <v>3284.02</v>
      </c>
      <c r="E14726">
        <v>0.22</v>
      </c>
      <c r="F14726">
        <f t="shared" si="460"/>
        <v>722.48440000000005</v>
      </c>
      <c r="G14726">
        <f t="shared" si="461"/>
        <v>2561.5356000000002</v>
      </c>
      <c r="H14726">
        <v>1</v>
      </c>
      <c r="I14726" s="17">
        <v>45367</v>
      </c>
      <c r="J14726" s="17">
        <v>45371</v>
      </c>
      <c r="K14726" t="s">
        <v>15</v>
      </c>
      <c r="L14726" t="s">
        <v>27</v>
      </c>
      <c r="M14726">
        <v>399.43</v>
      </c>
      <c r="N14726" t="s">
        <v>23</v>
      </c>
    </row>
    <row r="14727" spans="1:14" ht="14.25" customHeight="1" x14ac:dyDescent="0.3">
      <c r="A14727" t="s">
        <v>506</v>
      </c>
      <c r="B14727" t="s">
        <v>19</v>
      </c>
      <c r="C14727" t="s">
        <v>26</v>
      </c>
      <c r="D14727">
        <v>3284.86</v>
      </c>
      <c r="E14727">
        <v>0.21</v>
      </c>
      <c r="F14727">
        <f t="shared" si="460"/>
        <v>689.82060000000001</v>
      </c>
      <c r="G14727">
        <f t="shared" si="461"/>
        <v>2595.0394000000001</v>
      </c>
      <c r="H14727">
        <v>1</v>
      </c>
      <c r="I14727" s="17">
        <v>44982</v>
      </c>
      <c r="J14727" s="17">
        <v>44989</v>
      </c>
      <c r="K14727" t="s">
        <v>15</v>
      </c>
      <c r="L14727" t="s">
        <v>27</v>
      </c>
      <c r="M14727">
        <v>512.98</v>
      </c>
      <c r="N14727" t="s">
        <v>28</v>
      </c>
    </row>
    <row r="14728" spans="1:14" ht="14.25" customHeight="1" x14ac:dyDescent="0.3">
      <c r="A14728" t="s">
        <v>11957</v>
      </c>
      <c r="B14728" t="s">
        <v>41</v>
      </c>
      <c r="C14728" t="s">
        <v>14</v>
      </c>
      <c r="D14728">
        <v>3287.56</v>
      </c>
      <c r="E14728">
        <v>0.22</v>
      </c>
      <c r="F14728">
        <f t="shared" si="460"/>
        <v>723.26319999999998</v>
      </c>
      <c r="G14728">
        <f t="shared" si="461"/>
        <v>2564.2968000000001</v>
      </c>
      <c r="H14728">
        <v>1</v>
      </c>
      <c r="I14728" s="17">
        <v>45308</v>
      </c>
      <c r="J14728" s="17">
        <v>45315</v>
      </c>
      <c r="K14728" t="s">
        <v>21</v>
      </c>
      <c r="L14728" t="s">
        <v>27</v>
      </c>
      <c r="M14728">
        <v>359.77</v>
      </c>
      <c r="N14728" t="s">
        <v>23</v>
      </c>
    </row>
    <row r="14729" spans="1:14" ht="14.25" customHeight="1" x14ac:dyDescent="0.3">
      <c r="A14729" t="s">
        <v>12255</v>
      </c>
      <c r="B14729" t="s">
        <v>25</v>
      </c>
      <c r="C14729" t="s">
        <v>33</v>
      </c>
      <c r="D14729">
        <v>3288</v>
      </c>
      <c r="E14729">
        <v>0.35</v>
      </c>
      <c r="F14729">
        <f t="shared" si="460"/>
        <v>1150.8</v>
      </c>
      <c r="G14729">
        <f t="shared" si="461"/>
        <v>2137.1999999999998</v>
      </c>
      <c r="H14729">
        <v>1</v>
      </c>
      <c r="I14729" s="17">
        <v>44946</v>
      </c>
      <c r="J14729" s="17">
        <v>44949</v>
      </c>
      <c r="K14729" t="s">
        <v>31</v>
      </c>
      <c r="L14729" t="s">
        <v>16</v>
      </c>
      <c r="M14729">
        <v>599.5</v>
      </c>
      <c r="N14729" t="s">
        <v>17</v>
      </c>
    </row>
    <row r="14730" spans="1:14" ht="14.25" customHeight="1" x14ac:dyDescent="0.3">
      <c r="A14730" t="s">
        <v>14278</v>
      </c>
      <c r="B14730" t="s">
        <v>41</v>
      </c>
      <c r="C14730" t="s">
        <v>36</v>
      </c>
      <c r="D14730">
        <v>3291.7</v>
      </c>
      <c r="E14730">
        <v>0.04</v>
      </c>
      <c r="F14730">
        <f t="shared" si="460"/>
        <v>131.66800000000001</v>
      </c>
      <c r="G14730">
        <f t="shared" si="461"/>
        <v>3160.0319999999997</v>
      </c>
      <c r="H14730">
        <v>1</v>
      </c>
      <c r="I14730" s="17">
        <v>45335</v>
      </c>
      <c r="J14730" s="17">
        <v>45342</v>
      </c>
      <c r="K14730" t="s">
        <v>15</v>
      </c>
      <c r="L14730" t="s">
        <v>16</v>
      </c>
      <c r="M14730">
        <v>662.46</v>
      </c>
      <c r="N14730" t="s">
        <v>34</v>
      </c>
    </row>
    <row r="14731" spans="1:14" ht="14.25" customHeight="1" x14ac:dyDescent="0.3">
      <c r="A14731" t="s">
        <v>49</v>
      </c>
      <c r="B14731" t="s">
        <v>19</v>
      </c>
      <c r="C14731" t="s">
        <v>20</v>
      </c>
      <c r="D14731">
        <v>3292.32</v>
      </c>
      <c r="E14731">
        <v>0.05</v>
      </c>
      <c r="F14731">
        <f t="shared" si="460"/>
        <v>164.61600000000001</v>
      </c>
      <c r="G14731">
        <f t="shared" si="461"/>
        <v>3127.7040000000002</v>
      </c>
      <c r="H14731">
        <v>1</v>
      </c>
      <c r="I14731" s="17">
        <v>45042</v>
      </c>
      <c r="J14731" s="17">
        <v>45043</v>
      </c>
      <c r="K14731" t="s">
        <v>15</v>
      </c>
      <c r="L14731" t="s">
        <v>22</v>
      </c>
      <c r="M14731">
        <v>504.83</v>
      </c>
      <c r="N14731" t="s">
        <v>34</v>
      </c>
    </row>
    <row r="14732" spans="1:14" ht="14.25" customHeight="1" x14ac:dyDescent="0.3">
      <c r="A14732" t="s">
        <v>11501</v>
      </c>
      <c r="B14732" t="s">
        <v>25</v>
      </c>
      <c r="C14732" t="s">
        <v>33</v>
      </c>
      <c r="D14732">
        <v>3297.91</v>
      </c>
      <c r="E14732">
        <v>0.15</v>
      </c>
      <c r="F14732">
        <f t="shared" si="460"/>
        <v>494.68649999999997</v>
      </c>
      <c r="G14732">
        <f t="shared" si="461"/>
        <v>2803.2235000000001</v>
      </c>
      <c r="H14732">
        <v>1</v>
      </c>
      <c r="I14732" s="17">
        <v>45075</v>
      </c>
      <c r="J14732" s="17">
        <v>45078</v>
      </c>
      <c r="K14732" t="s">
        <v>15</v>
      </c>
      <c r="L14732" t="s">
        <v>16</v>
      </c>
      <c r="M14732">
        <v>178.41</v>
      </c>
      <c r="N14732" t="s">
        <v>39</v>
      </c>
    </row>
    <row r="14733" spans="1:14" ht="14.25" customHeight="1" x14ac:dyDescent="0.3">
      <c r="A14733" t="s">
        <v>3131</v>
      </c>
      <c r="B14733" t="s">
        <v>41</v>
      </c>
      <c r="C14733" t="s">
        <v>26</v>
      </c>
      <c r="D14733">
        <v>3300.37</v>
      </c>
      <c r="E14733">
        <v>0.27</v>
      </c>
      <c r="F14733">
        <f t="shared" si="460"/>
        <v>891.09990000000005</v>
      </c>
      <c r="G14733">
        <f t="shared" si="461"/>
        <v>2409.2700999999997</v>
      </c>
      <c r="H14733">
        <v>1</v>
      </c>
      <c r="I14733" s="17">
        <v>45642</v>
      </c>
      <c r="J14733" s="17">
        <v>45646</v>
      </c>
      <c r="K14733" t="s">
        <v>15</v>
      </c>
      <c r="L14733" t="s">
        <v>22</v>
      </c>
      <c r="M14733">
        <v>852</v>
      </c>
      <c r="N14733" t="s">
        <v>28</v>
      </c>
    </row>
    <row r="14734" spans="1:14" ht="14.25" customHeight="1" x14ac:dyDescent="0.3">
      <c r="A14734" t="s">
        <v>839</v>
      </c>
      <c r="B14734" t="s">
        <v>19</v>
      </c>
      <c r="C14734" t="s">
        <v>20</v>
      </c>
      <c r="D14734">
        <v>3300.6</v>
      </c>
      <c r="E14734">
        <v>0.5</v>
      </c>
      <c r="F14734">
        <f t="shared" si="460"/>
        <v>1650.3</v>
      </c>
      <c r="G14734">
        <f t="shared" si="461"/>
        <v>1650.3</v>
      </c>
      <c r="H14734">
        <v>1</v>
      </c>
      <c r="I14734" s="17">
        <v>45542</v>
      </c>
      <c r="J14734" s="17">
        <v>45545</v>
      </c>
      <c r="K14734" t="s">
        <v>31</v>
      </c>
      <c r="L14734" t="s">
        <v>22</v>
      </c>
      <c r="M14734">
        <v>814.77</v>
      </c>
      <c r="N14734" t="s">
        <v>34</v>
      </c>
    </row>
    <row r="14735" spans="1:14" ht="14.25" customHeight="1" x14ac:dyDescent="0.3">
      <c r="A14735" t="s">
        <v>6548</v>
      </c>
      <c r="B14735" t="s">
        <v>25</v>
      </c>
      <c r="C14735" t="s">
        <v>26</v>
      </c>
      <c r="D14735">
        <v>3302.52</v>
      </c>
      <c r="E14735">
        <v>0.49</v>
      </c>
      <c r="F14735">
        <f t="shared" si="460"/>
        <v>1618.2348</v>
      </c>
      <c r="G14735">
        <f t="shared" si="461"/>
        <v>1684.2852</v>
      </c>
      <c r="H14735">
        <v>1</v>
      </c>
      <c r="I14735" s="17">
        <v>45411</v>
      </c>
      <c r="J14735" s="17">
        <v>45417</v>
      </c>
      <c r="K14735" t="s">
        <v>21</v>
      </c>
      <c r="L14735" t="s">
        <v>16</v>
      </c>
      <c r="M14735">
        <v>287.95999999999998</v>
      </c>
      <c r="N14735" t="s">
        <v>23</v>
      </c>
    </row>
    <row r="14736" spans="1:14" ht="14.25" customHeight="1" x14ac:dyDescent="0.3">
      <c r="A14736" t="s">
        <v>3394</v>
      </c>
      <c r="B14736" t="s">
        <v>41</v>
      </c>
      <c r="C14736" t="s">
        <v>20</v>
      </c>
      <c r="D14736">
        <v>3305.48</v>
      </c>
      <c r="E14736">
        <v>0.5</v>
      </c>
      <c r="F14736">
        <f t="shared" si="460"/>
        <v>1652.74</v>
      </c>
      <c r="G14736">
        <f t="shared" si="461"/>
        <v>1652.74</v>
      </c>
      <c r="H14736">
        <v>1</v>
      </c>
      <c r="I14736" s="17">
        <v>45609</v>
      </c>
      <c r="J14736" s="17">
        <v>45610</v>
      </c>
      <c r="K14736" t="s">
        <v>15</v>
      </c>
      <c r="L14736" t="s">
        <v>22</v>
      </c>
      <c r="M14736">
        <v>332.74</v>
      </c>
      <c r="N14736" t="s">
        <v>28</v>
      </c>
    </row>
    <row r="14737" spans="1:14" ht="14.25" customHeight="1" x14ac:dyDescent="0.3">
      <c r="A14737" t="s">
        <v>742</v>
      </c>
      <c r="B14737" t="s">
        <v>19</v>
      </c>
      <c r="C14737" t="s">
        <v>33</v>
      </c>
      <c r="D14737">
        <v>3306.36</v>
      </c>
      <c r="E14737">
        <v>0.27</v>
      </c>
      <c r="F14737">
        <f t="shared" si="460"/>
        <v>892.71720000000005</v>
      </c>
      <c r="G14737">
        <f t="shared" si="461"/>
        <v>2413.6428000000001</v>
      </c>
      <c r="H14737">
        <v>1</v>
      </c>
      <c r="I14737" s="17">
        <v>45619</v>
      </c>
      <c r="J14737" s="17">
        <v>45625</v>
      </c>
      <c r="K14737" t="s">
        <v>21</v>
      </c>
      <c r="L14737" t="s">
        <v>16</v>
      </c>
      <c r="M14737">
        <v>523.4</v>
      </c>
      <c r="N14737" t="s">
        <v>23</v>
      </c>
    </row>
    <row r="14738" spans="1:14" ht="14.25" customHeight="1" x14ac:dyDescent="0.3">
      <c r="A14738" t="s">
        <v>13064</v>
      </c>
      <c r="B14738" t="s">
        <v>41</v>
      </c>
      <c r="C14738" t="s">
        <v>26</v>
      </c>
      <c r="D14738">
        <v>3306.92</v>
      </c>
      <c r="E14738">
        <v>0.37</v>
      </c>
      <c r="F14738">
        <f t="shared" si="460"/>
        <v>1223.5604000000001</v>
      </c>
      <c r="G14738">
        <f t="shared" si="461"/>
        <v>2083.3595999999998</v>
      </c>
      <c r="H14738">
        <v>1</v>
      </c>
      <c r="I14738" s="17">
        <v>45423</v>
      </c>
      <c r="J14738" s="17">
        <v>45424</v>
      </c>
      <c r="K14738" t="s">
        <v>31</v>
      </c>
      <c r="L14738" t="s">
        <v>27</v>
      </c>
      <c r="M14738">
        <v>216.74</v>
      </c>
      <c r="N14738" t="s">
        <v>34</v>
      </c>
    </row>
    <row r="14739" spans="1:14" ht="14.25" customHeight="1" x14ac:dyDescent="0.3">
      <c r="A14739" t="s">
        <v>7109</v>
      </c>
      <c r="B14739" t="s">
        <v>25</v>
      </c>
      <c r="C14739" t="s">
        <v>26</v>
      </c>
      <c r="D14739">
        <v>3307.8</v>
      </c>
      <c r="E14739">
        <v>0.15</v>
      </c>
      <c r="F14739">
        <f t="shared" si="460"/>
        <v>496.17</v>
      </c>
      <c r="G14739">
        <f t="shared" si="461"/>
        <v>2811.63</v>
      </c>
      <c r="H14739">
        <v>1</v>
      </c>
      <c r="I14739" s="17">
        <v>45546</v>
      </c>
      <c r="J14739" s="17">
        <v>45550</v>
      </c>
      <c r="K14739" t="s">
        <v>15</v>
      </c>
      <c r="L14739" t="s">
        <v>22</v>
      </c>
      <c r="M14739">
        <v>766.08</v>
      </c>
      <c r="N14739" t="s">
        <v>17</v>
      </c>
    </row>
    <row r="14740" spans="1:14" ht="14.25" customHeight="1" x14ac:dyDescent="0.3">
      <c r="A14740" t="s">
        <v>13345</v>
      </c>
      <c r="B14740" t="s">
        <v>41</v>
      </c>
      <c r="C14740" t="s">
        <v>14</v>
      </c>
      <c r="D14740">
        <v>3308.71</v>
      </c>
      <c r="E14740">
        <v>0.1</v>
      </c>
      <c r="F14740">
        <f t="shared" si="460"/>
        <v>330.87100000000004</v>
      </c>
      <c r="G14740">
        <f t="shared" si="461"/>
        <v>2977.8389999999999</v>
      </c>
      <c r="H14740">
        <v>1</v>
      </c>
      <c r="I14740" s="17">
        <v>44962</v>
      </c>
      <c r="J14740" s="17">
        <v>44969</v>
      </c>
      <c r="K14740" t="s">
        <v>15</v>
      </c>
      <c r="L14740" t="s">
        <v>16</v>
      </c>
      <c r="M14740">
        <v>887.52</v>
      </c>
      <c r="N14740" t="s">
        <v>28</v>
      </c>
    </row>
    <row r="14741" spans="1:14" ht="14.25" customHeight="1" x14ac:dyDescent="0.3">
      <c r="A14741" t="s">
        <v>14267</v>
      </c>
      <c r="B14741" t="s">
        <v>25</v>
      </c>
      <c r="C14741" t="s">
        <v>20</v>
      </c>
      <c r="D14741">
        <v>3314.9</v>
      </c>
      <c r="E14741">
        <v>0.21</v>
      </c>
      <c r="F14741">
        <f t="shared" si="460"/>
        <v>696.12900000000002</v>
      </c>
      <c r="G14741">
        <f t="shared" si="461"/>
        <v>2618.7710000000002</v>
      </c>
      <c r="H14741">
        <v>1</v>
      </c>
      <c r="I14741" s="17">
        <v>44977</v>
      </c>
      <c r="J14741" s="17">
        <v>44980</v>
      </c>
      <c r="K14741" t="s">
        <v>15</v>
      </c>
      <c r="L14741" t="s">
        <v>27</v>
      </c>
      <c r="M14741">
        <v>784.49</v>
      </c>
      <c r="N14741" t="s">
        <v>48</v>
      </c>
    </row>
    <row r="14742" spans="1:14" ht="14.25" customHeight="1" x14ac:dyDescent="0.3">
      <c r="A14742" t="s">
        <v>6900</v>
      </c>
      <c r="B14742" t="s">
        <v>41</v>
      </c>
      <c r="C14742" t="s">
        <v>33</v>
      </c>
      <c r="D14742">
        <v>3315.24</v>
      </c>
      <c r="E14742">
        <v>0.06</v>
      </c>
      <c r="F14742">
        <f t="shared" si="460"/>
        <v>198.91439999999997</v>
      </c>
      <c r="G14742">
        <f t="shared" si="461"/>
        <v>3116.3255999999997</v>
      </c>
      <c r="H14742">
        <v>1</v>
      </c>
      <c r="I14742" s="17">
        <v>45533</v>
      </c>
      <c r="J14742" s="17">
        <v>45537</v>
      </c>
      <c r="K14742" t="s">
        <v>15</v>
      </c>
      <c r="L14742" t="s">
        <v>16</v>
      </c>
      <c r="M14742">
        <v>629.66999999999996</v>
      </c>
      <c r="N14742" t="s">
        <v>23</v>
      </c>
    </row>
    <row r="14743" spans="1:14" ht="14.25" customHeight="1" x14ac:dyDescent="0.3">
      <c r="A14743" t="s">
        <v>1594</v>
      </c>
      <c r="B14743" t="s">
        <v>19</v>
      </c>
      <c r="C14743" t="s">
        <v>33</v>
      </c>
      <c r="D14743">
        <v>3315.62</v>
      </c>
      <c r="E14743">
        <v>0.35</v>
      </c>
      <c r="F14743">
        <f t="shared" si="460"/>
        <v>1160.4669999999999</v>
      </c>
      <c r="G14743">
        <f t="shared" si="461"/>
        <v>2155.1530000000002</v>
      </c>
      <c r="H14743">
        <v>1</v>
      </c>
      <c r="I14743" s="17">
        <v>45351</v>
      </c>
      <c r="J14743" s="17">
        <v>45358</v>
      </c>
      <c r="K14743" t="s">
        <v>21</v>
      </c>
      <c r="L14743" t="s">
        <v>22</v>
      </c>
      <c r="M14743">
        <v>916.74</v>
      </c>
      <c r="N14743" t="s">
        <v>28</v>
      </c>
    </row>
    <row r="14744" spans="1:14" ht="14.25" customHeight="1" x14ac:dyDescent="0.3">
      <c r="A14744" t="s">
        <v>3945</v>
      </c>
      <c r="B14744" t="s">
        <v>25</v>
      </c>
      <c r="C14744" t="s">
        <v>20</v>
      </c>
      <c r="D14744">
        <v>3317.85</v>
      </c>
      <c r="E14744">
        <v>0.41</v>
      </c>
      <c r="F14744">
        <f t="shared" si="460"/>
        <v>1360.3184999999999</v>
      </c>
      <c r="G14744">
        <f t="shared" si="461"/>
        <v>1957.5315000000001</v>
      </c>
      <c r="H14744">
        <v>1</v>
      </c>
      <c r="I14744" s="17">
        <v>45319</v>
      </c>
      <c r="J14744" s="17">
        <v>45321</v>
      </c>
      <c r="K14744" t="s">
        <v>15</v>
      </c>
      <c r="L14744" t="s">
        <v>16</v>
      </c>
      <c r="M14744">
        <v>204.87</v>
      </c>
      <c r="N14744" t="s">
        <v>23</v>
      </c>
    </row>
    <row r="14745" spans="1:14" ht="14.25" customHeight="1" x14ac:dyDescent="0.3">
      <c r="A14745" t="s">
        <v>9900</v>
      </c>
      <c r="B14745" t="s">
        <v>19</v>
      </c>
      <c r="C14745" t="s">
        <v>20</v>
      </c>
      <c r="D14745">
        <v>3322.51</v>
      </c>
      <c r="E14745">
        <v>0.45</v>
      </c>
      <c r="F14745">
        <f t="shared" si="460"/>
        <v>1495.1295000000002</v>
      </c>
      <c r="G14745">
        <f t="shared" si="461"/>
        <v>1827.3805</v>
      </c>
      <c r="H14745">
        <v>1</v>
      </c>
      <c r="I14745" s="17">
        <v>45080</v>
      </c>
      <c r="J14745" s="17">
        <v>45085</v>
      </c>
      <c r="K14745" t="s">
        <v>15</v>
      </c>
      <c r="L14745" t="s">
        <v>16</v>
      </c>
      <c r="M14745">
        <v>816.77</v>
      </c>
      <c r="N14745" t="s">
        <v>48</v>
      </c>
    </row>
    <row r="14746" spans="1:14" ht="14.25" customHeight="1" x14ac:dyDescent="0.3">
      <c r="A14746" t="s">
        <v>7276</v>
      </c>
      <c r="B14746" t="s">
        <v>13</v>
      </c>
      <c r="C14746" t="s">
        <v>26</v>
      </c>
      <c r="D14746">
        <v>3324.06</v>
      </c>
      <c r="E14746">
        <v>0.1</v>
      </c>
      <c r="F14746">
        <f t="shared" si="460"/>
        <v>332.40600000000001</v>
      </c>
      <c r="G14746">
        <f t="shared" si="461"/>
        <v>2991.654</v>
      </c>
      <c r="H14746">
        <v>1</v>
      </c>
      <c r="I14746" s="17">
        <v>45134</v>
      </c>
      <c r="J14746" s="17">
        <v>45137</v>
      </c>
      <c r="K14746" t="s">
        <v>21</v>
      </c>
      <c r="L14746" t="s">
        <v>22</v>
      </c>
      <c r="M14746">
        <v>702.67</v>
      </c>
      <c r="N14746" t="s">
        <v>17</v>
      </c>
    </row>
    <row r="14747" spans="1:14" ht="14.25" customHeight="1" x14ac:dyDescent="0.3">
      <c r="A14747" t="s">
        <v>8593</v>
      </c>
      <c r="B14747" t="s">
        <v>41</v>
      </c>
      <c r="C14747" t="s">
        <v>20</v>
      </c>
      <c r="D14747">
        <v>3325.13</v>
      </c>
      <c r="E14747">
        <v>0.28999999999999998</v>
      </c>
      <c r="F14747">
        <f t="shared" si="460"/>
        <v>964.28769999999997</v>
      </c>
      <c r="G14747">
        <f t="shared" si="461"/>
        <v>2360.8423000000003</v>
      </c>
      <c r="H14747">
        <v>1</v>
      </c>
      <c r="I14747" s="17">
        <v>45240</v>
      </c>
      <c r="J14747" s="17">
        <v>45242</v>
      </c>
      <c r="K14747" t="s">
        <v>31</v>
      </c>
      <c r="L14747" t="s">
        <v>27</v>
      </c>
      <c r="M14747">
        <v>167.79</v>
      </c>
      <c r="N14747" t="s">
        <v>48</v>
      </c>
    </row>
    <row r="14748" spans="1:14" ht="14.25" customHeight="1" x14ac:dyDescent="0.3">
      <c r="A14748" t="s">
        <v>3175</v>
      </c>
      <c r="B14748" t="s">
        <v>13</v>
      </c>
      <c r="C14748" t="s">
        <v>14</v>
      </c>
      <c r="D14748">
        <v>3327.38</v>
      </c>
      <c r="E14748">
        <v>0.04</v>
      </c>
      <c r="F14748">
        <f t="shared" si="460"/>
        <v>133.09520000000001</v>
      </c>
      <c r="G14748">
        <f t="shared" si="461"/>
        <v>3194.2847999999999</v>
      </c>
      <c r="H14748">
        <v>1</v>
      </c>
      <c r="I14748" s="17">
        <v>45358</v>
      </c>
      <c r="J14748" s="17">
        <v>45361</v>
      </c>
      <c r="K14748" t="s">
        <v>31</v>
      </c>
      <c r="L14748" t="s">
        <v>22</v>
      </c>
      <c r="M14748">
        <v>909.43</v>
      </c>
      <c r="N14748" t="s">
        <v>48</v>
      </c>
    </row>
    <row r="14749" spans="1:14" ht="14.25" customHeight="1" x14ac:dyDescent="0.3">
      <c r="A14749" t="s">
        <v>6987</v>
      </c>
      <c r="B14749" t="s">
        <v>13</v>
      </c>
      <c r="C14749" t="s">
        <v>33</v>
      </c>
      <c r="D14749">
        <v>3338.04</v>
      </c>
      <c r="E14749">
        <v>0.14000000000000001</v>
      </c>
      <c r="F14749">
        <f t="shared" si="460"/>
        <v>467.32560000000007</v>
      </c>
      <c r="G14749">
        <f t="shared" si="461"/>
        <v>2870.7143999999998</v>
      </c>
      <c r="H14749">
        <v>1</v>
      </c>
      <c r="I14749" s="17">
        <v>45300</v>
      </c>
      <c r="J14749" s="17">
        <v>45305</v>
      </c>
      <c r="K14749" t="s">
        <v>15</v>
      </c>
      <c r="L14749" t="s">
        <v>16</v>
      </c>
      <c r="M14749">
        <v>915.3</v>
      </c>
      <c r="N14749" t="s">
        <v>17</v>
      </c>
    </row>
    <row r="14750" spans="1:14" ht="14.25" customHeight="1" x14ac:dyDescent="0.3">
      <c r="A14750" t="s">
        <v>551</v>
      </c>
      <c r="B14750" t="s">
        <v>19</v>
      </c>
      <c r="C14750" t="s">
        <v>26</v>
      </c>
      <c r="D14750">
        <v>3341.86</v>
      </c>
      <c r="E14750">
        <v>0.2</v>
      </c>
      <c r="F14750">
        <f t="shared" si="460"/>
        <v>668.37200000000007</v>
      </c>
      <c r="G14750">
        <f t="shared" si="461"/>
        <v>2673.4880000000003</v>
      </c>
      <c r="H14750">
        <v>1</v>
      </c>
      <c r="I14750" s="17">
        <v>45064</v>
      </c>
      <c r="J14750" s="17">
        <v>45071</v>
      </c>
      <c r="K14750" t="s">
        <v>21</v>
      </c>
      <c r="L14750" t="s">
        <v>22</v>
      </c>
      <c r="M14750">
        <v>911.78</v>
      </c>
      <c r="N14750" t="s">
        <v>28</v>
      </c>
    </row>
    <row r="14751" spans="1:14" ht="14.25" customHeight="1" x14ac:dyDescent="0.3">
      <c r="A14751" t="s">
        <v>14996</v>
      </c>
      <c r="B14751" t="s">
        <v>25</v>
      </c>
      <c r="C14751" t="s">
        <v>33</v>
      </c>
      <c r="D14751">
        <v>3343.2</v>
      </c>
      <c r="E14751">
        <v>0.04</v>
      </c>
      <c r="F14751">
        <f t="shared" si="460"/>
        <v>133.72800000000001</v>
      </c>
      <c r="G14751">
        <f t="shared" si="461"/>
        <v>3209.4719999999998</v>
      </c>
      <c r="H14751">
        <v>1</v>
      </c>
      <c r="I14751" s="17">
        <v>45535</v>
      </c>
      <c r="J14751" s="17">
        <v>45540</v>
      </c>
      <c r="K14751" t="s">
        <v>31</v>
      </c>
      <c r="L14751" t="s">
        <v>16</v>
      </c>
      <c r="M14751">
        <v>230.11</v>
      </c>
      <c r="N14751" t="s">
        <v>48</v>
      </c>
    </row>
    <row r="14752" spans="1:14" ht="14.25" customHeight="1" x14ac:dyDescent="0.3">
      <c r="A14752" t="s">
        <v>3704</v>
      </c>
      <c r="B14752" t="s">
        <v>41</v>
      </c>
      <c r="C14752" t="s">
        <v>26</v>
      </c>
      <c r="D14752">
        <v>3350.68</v>
      </c>
      <c r="E14752">
        <v>0.45</v>
      </c>
      <c r="F14752">
        <f t="shared" si="460"/>
        <v>1507.806</v>
      </c>
      <c r="G14752">
        <f t="shared" si="461"/>
        <v>1842.8739999999998</v>
      </c>
      <c r="H14752">
        <v>1</v>
      </c>
      <c r="I14752" s="17">
        <v>45243</v>
      </c>
      <c r="J14752" s="17">
        <v>45249</v>
      </c>
      <c r="K14752" t="s">
        <v>15</v>
      </c>
      <c r="L14752" t="s">
        <v>16</v>
      </c>
      <c r="M14752">
        <v>349</v>
      </c>
      <c r="N14752" t="s">
        <v>23</v>
      </c>
    </row>
    <row r="14753" spans="1:14" ht="14.25" customHeight="1" x14ac:dyDescent="0.3">
      <c r="A14753" t="s">
        <v>11907</v>
      </c>
      <c r="B14753" t="s">
        <v>41</v>
      </c>
      <c r="C14753" t="s">
        <v>14</v>
      </c>
      <c r="D14753">
        <v>3351.18</v>
      </c>
      <c r="E14753">
        <v>0.3</v>
      </c>
      <c r="F14753">
        <f t="shared" si="460"/>
        <v>1005.3539999999999</v>
      </c>
      <c r="G14753">
        <f t="shared" si="461"/>
        <v>2345.826</v>
      </c>
      <c r="H14753">
        <v>1</v>
      </c>
      <c r="I14753" s="17">
        <v>45602</v>
      </c>
      <c r="J14753" s="17">
        <v>45604</v>
      </c>
      <c r="K14753" t="s">
        <v>21</v>
      </c>
      <c r="L14753" t="s">
        <v>27</v>
      </c>
      <c r="M14753">
        <v>201.47</v>
      </c>
      <c r="N14753" t="s">
        <v>17</v>
      </c>
    </row>
    <row r="14754" spans="1:14" ht="14.25" customHeight="1" x14ac:dyDescent="0.3">
      <c r="A14754" t="s">
        <v>1073</v>
      </c>
      <c r="B14754" t="s">
        <v>25</v>
      </c>
      <c r="C14754" t="s">
        <v>36</v>
      </c>
      <c r="D14754">
        <v>3351.59</v>
      </c>
      <c r="E14754">
        <v>0.05</v>
      </c>
      <c r="F14754">
        <f t="shared" si="460"/>
        <v>167.57950000000002</v>
      </c>
      <c r="G14754">
        <f t="shared" si="461"/>
        <v>3184.0105000000003</v>
      </c>
      <c r="H14754">
        <v>1</v>
      </c>
      <c r="I14754" s="17">
        <v>44945</v>
      </c>
      <c r="J14754" s="17">
        <v>44947</v>
      </c>
      <c r="K14754" t="s">
        <v>15</v>
      </c>
      <c r="L14754" t="s">
        <v>22</v>
      </c>
      <c r="M14754">
        <v>991.12</v>
      </c>
      <c r="N14754" t="s">
        <v>34</v>
      </c>
    </row>
    <row r="14755" spans="1:14" ht="14.25" customHeight="1" x14ac:dyDescent="0.3">
      <c r="A14755" t="s">
        <v>6452</v>
      </c>
      <c r="B14755" t="s">
        <v>25</v>
      </c>
      <c r="C14755" t="s">
        <v>26</v>
      </c>
      <c r="D14755">
        <v>3352.98</v>
      </c>
      <c r="E14755">
        <v>0.36</v>
      </c>
      <c r="F14755">
        <f t="shared" si="460"/>
        <v>1207.0727999999999</v>
      </c>
      <c r="G14755">
        <f t="shared" si="461"/>
        <v>2145.9072000000001</v>
      </c>
      <c r="H14755">
        <v>1</v>
      </c>
      <c r="I14755" s="17">
        <v>45374</v>
      </c>
      <c r="J14755" s="17">
        <v>45377</v>
      </c>
      <c r="K14755" t="s">
        <v>21</v>
      </c>
      <c r="L14755" t="s">
        <v>27</v>
      </c>
      <c r="M14755">
        <v>660.42</v>
      </c>
      <c r="N14755" t="s">
        <v>48</v>
      </c>
    </row>
    <row r="14756" spans="1:14" ht="14.25" customHeight="1" x14ac:dyDescent="0.3">
      <c r="A14756" t="s">
        <v>1308</v>
      </c>
      <c r="B14756" t="s">
        <v>19</v>
      </c>
      <c r="C14756" t="s">
        <v>20</v>
      </c>
      <c r="D14756">
        <v>3356.67</v>
      </c>
      <c r="E14756">
        <v>0.2</v>
      </c>
      <c r="F14756">
        <f t="shared" si="460"/>
        <v>671.33400000000006</v>
      </c>
      <c r="G14756">
        <f t="shared" si="461"/>
        <v>2685.3360000000002</v>
      </c>
      <c r="H14756">
        <v>1</v>
      </c>
      <c r="I14756" s="17">
        <v>45275</v>
      </c>
      <c r="J14756" s="17">
        <v>45277</v>
      </c>
      <c r="K14756" t="s">
        <v>15</v>
      </c>
      <c r="L14756" t="s">
        <v>27</v>
      </c>
      <c r="M14756">
        <v>381.34</v>
      </c>
      <c r="N14756" t="s">
        <v>48</v>
      </c>
    </row>
    <row r="14757" spans="1:14" ht="14.25" customHeight="1" x14ac:dyDescent="0.3">
      <c r="A14757" t="s">
        <v>7307</v>
      </c>
      <c r="B14757" t="s">
        <v>25</v>
      </c>
      <c r="C14757" t="s">
        <v>20</v>
      </c>
      <c r="D14757">
        <v>3357.73</v>
      </c>
      <c r="E14757">
        <v>0.06</v>
      </c>
      <c r="F14757">
        <f t="shared" si="460"/>
        <v>201.46379999999999</v>
      </c>
      <c r="G14757">
        <f t="shared" si="461"/>
        <v>3156.2662</v>
      </c>
      <c r="H14757">
        <v>1</v>
      </c>
      <c r="I14757" s="17">
        <v>45212</v>
      </c>
      <c r="J14757" s="17">
        <v>45216</v>
      </c>
      <c r="K14757" t="s">
        <v>21</v>
      </c>
      <c r="L14757" t="s">
        <v>22</v>
      </c>
      <c r="M14757">
        <v>388.55</v>
      </c>
      <c r="N14757" t="s">
        <v>23</v>
      </c>
    </row>
    <row r="14758" spans="1:14" ht="14.25" customHeight="1" x14ac:dyDescent="0.3">
      <c r="A14758" t="s">
        <v>11900</v>
      </c>
      <c r="B14758" t="s">
        <v>19</v>
      </c>
      <c r="C14758" t="s">
        <v>14</v>
      </c>
      <c r="D14758">
        <v>3363.83</v>
      </c>
      <c r="E14758">
        <v>0.22</v>
      </c>
      <c r="F14758">
        <f t="shared" si="460"/>
        <v>740.04259999999999</v>
      </c>
      <c r="G14758">
        <f t="shared" si="461"/>
        <v>2623.7874000000002</v>
      </c>
      <c r="H14758">
        <v>1</v>
      </c>
      <c r="I14758" s="17">
        <v>45564</v>
      </c>
      <c r="J14758" s="17">
        <v>45571</v>
      </c>
      <c r="K14758" t="s">
        <v>15</v>
      </c>
      <c r="L14758" t="s">
        <v>22</v>
      </c>
      <c r="M14758">
        <v>907.53</v>
      </c>
      <c r="N14758" t="s">
        <v>34</v>
      </c>
    </row>
    <row r="14759" spans="1:14" ht="14.25" customHeight="1" x14ac:dyDescent="0.3">
      <c r="A14759" t="s">
        <v>5349</v>
      </c>
      <c r="B14759" t="s">
        <v>19</v>
      </c>
      <c r="C14759" t="s">
        <v>36</v>
      </c>
      <c r="D14759">
        <v>3365.75</v>
      </c>
      <c r="E14759">
        <v>0.01</v>
      </c>
      <c r="F14759">
        <f t="shared" si="460"/>
        <v>33.657499999999999</v>
      </c>
      <c r="G14759">
        <f t="shared" si="461"/>
        <v>3332.0925000000002</v>
      </c>
      <c r="H14759">
        <v>1</v>
      </c>
      <c r="I14759" s="17">
        <v>44929</v>
      </c>
      <c r="J14759" s="17">
        <v>44930</v>
      </c>
      <c r="K14759" t="s">
        <v>21</v>
      </c>
      <c r="L14759" t="s">
        <v>27</v>
      </c>
      <c r="M14759">
        <v>917.28</v>
      </c>
      <c r="N14759" t="s">
        <v>28</v>
      </c>
    </row>
    <row r="14760" spans="1:14" ht="14.25" customHeight="1" x14ac:dyDescent="0.3">
      <c r="A14760" t="s">
        <v>5214</v>
      </c>
      <c r="B14760" t="s">
        <v>25</v>
      </c>
      <c r="C14760" t="s">
        <v>26</v>
      </c>
      <c r="D14760">
        <v>3371.11</v>
      </c>
      <c r="E14760">
        <v>0.47</v>
      </c>
      <c r="F14760">
        <f t="shared" si="460"/>
        <v>1584.4216999999999</v>
      </c>
      <c r="G14760">
        <f t="shared" si="461"/>
        <v>1786.6883000000003</v>
      </c>
      <c r="H14760">
        <v>1</v>
      </c>
      <c r="I14760" s="17">
        <v>45391</v>
      </c>
      <c r="J14760" s="17">
        <v>45393</v>
      </c>
      <c r="K14760" t="s">
        <v>15</v>
      </c>
      <c r="L14760" t="s">
        <v>27</v>
      </c>
      <c r="M14760">
        <v>822.78</v>
      </c>
      <c r="N14760" t="s">
        <v>17</v>
      </c>
    </row>
    <row r="14761" spans="1:14" ht="14.25" customHeight="1" x14ac:dyDescent="0.3">
      <c r="A14761" t="s">
        <v>294</v>
      </c>
      <c r="B14761" t="s">
        <v>41</v>
      </c>
      <c r="C14761" t="s">
        <v>26</v>
      </c>
      <c r="D14761">
        <v>3371.52</v>
      </c>
      <c r="E14761">
        <v>0.37</v>
      </c>
      <c r="F14761">
        <f t="shared" si="460"/>
        <v>1247.4623999999999</v>
      </c>
      <c r="G14761">
        <f t="shared" si="461"/>
        <v>2124.0576000000001</v>
      </c>
      <c r="H14761">
        <v>1</v>
      </c>
      <c r="I14761" s="17">
        <v>45577</v>
      </c>
      <c r="J14761" s="17">
        <v>45583</v>
      </c>
      <c r="K14761" t="s">
        <v>15</v>
      </c>
      <c r="L14761" t="s">
        <v>22</v>
      </c>
      <c r="M14761">
        <v>531.95000000000005</v>
      </c>
      <c r="N14761" t="s">
        <v>39</v>
      </c>
    </row>
    <row r="14762" spans="1:14" ht="14.25" customHeight="1" x14ac:dyDescent="0.3">
      <c r="A14762" t="s">
        <v>10128</v>
      </c>
      <c r="B14762" t="s">
        <v>41</v>
      </c>
      <c r="C14762" t="s">
        <v>26</v>
      </c>
      <c r="D14762">
        <v>3372.55</v>
      </c>
      <c r="E14762">
        <v>0.41</v>
      </c>
      <c r="F14762">
        <f t="shared" si="460"/>
        <v>1382.7455</v>
      </c>
      <c r="G14762">
        <f t="shared" si="461"/>
        <v>1989.8045000000002</v>
      </c>
      <c r="H14762">
        <v>1</v>
      </c>
      <c r="I14762" s="17">
        <v>45568</v>
      </c>
      <c r="J14762" s="17">
        <v>45570</v>
      </c>
      <c r="K14762" t="s">
        <v>21</v>
      </c>
      <c r="L14762" t="s">
        <v>22</v>
      </c>
      <c r="M14762">
        <v>191.13</v>
      </c>
      <c r="N14762" t="s">
        <v>23</v>
      </c>
    </row>
    <row r="14763" spans="1:14" ht="14.25" customHeight="1" x14ac:dyDescent="0.3">
      <c r="A14763" t="s">
        <v>9738</v>
      </c>
      <c r="B14763" t="s">
        <v>25</v>
      </c>
      <c r="C14763" t="s">
        <v>14</v>
      </c>
      <c r="D14763">
        <v>3372.67</v>
      </c>
      <c r="E14763">
        <v>0.41</v>
      </c>
      <c r="F14763">
        <f t="shared" si="460"/>
        <v>1382.7946999999999</v>
      </c>
      <c r="G14763">
        <f t="shared" si="461"/>
        <v>1989.8753000000002</v>
      </c>
      <c r="H14763">
        <v>1</v>
      </c>
      <c r="I14763" s="17">
        <v>44950</v>
      </c>
      <c r="J14763" s="17">
        <v>44955</v>
      </c>
      <c r="K14763" t="s">
        <v>21</v>
      </c>
      <c r="L14763" t="s">
        <v>22</v>
      </c>
      <c r="M14763">
        <v>471.87</v>
      </c>
      <c r="N14763" t="s">
        <v>34</v>
      </c>
    </row>
    <row r="14764" spans="1:14" ht="14.25" customHeight="1" x14ac:dyDescent="0.3">
      <c r="A14764" t="s">
        <v>6591</v>
      </c>
      <c r="B14764" t="s">
        <v>25</v>
      </c>
      <c r="C14764" t="s">
        <v>20</v>
      </c>
      <c r="D14764">
        <v>3376.66</v>
      </c>
      <c r="E14764">
        <v>0.32</v>
      </c>
      <c r="F14764">
        <f t="shared" si="460"/>
        <v>1080.5311999999999</v>
      </c>
      <c r="G14764">
        <f t="shared" si="461"/>
        <v>2296.1288</v>
      </c>
      <c r="H14764">
        <v>1</v>
      </c>
      <c r="I14764" s="17">
        <v>45496</v>
      </c>
      <c r="J14764" s="17">
        <v>45498</v>
      </c>
      <c r="K14764" t="s">
        <v>15</v>
      </c>
      <c r="L14764" t="s">
        <v>16</v>
      </c>
      <c r="M14764">
        <v>275.64999999999998</v>
      </c>
      <c r="N14764" t="s">
        <v>28</v>
      </c>
    </row>
    <row r="14765" spans="1:14" ht="14.25" customHeight="1" x14ac:dyDescent="0.3">
      <c r="A14765" t="s">
        <v>3079</v>
      </c>
      <c r="B14765" t="s">
        <v>41</v>
      </c>
      <c r="C14765" t="s">
        <v>14</v>
      </c>
      <c r="D14765">
        <v>3380.21</v>
      </c>
      <c r="E14765">
        <v>0.49</v>
      </c>
      <c r="F14765">
        <f t="shared" si="460"/>
        <v>1656.3028999999999</v>
      </c>
      <c r="G14765">
        <f t="shared" si="461"/>
        <v>1723.9071000000001</v>
      </c>
      <c r="H14765">
        <v>1</v>
      </c>
      <c r="I14765" s="17">
        <v>45464</v>
      </c>
      <c r="J14765" s="17">
        <v>45468</v>
      </c>
      <c r="K14765" t="s">
        <v>31</v>
      </c>
      <c r="L14765" t="s">
        <v>27</v>
      </c>
      <c r="M14765">
        <v>354.71</v>
      </c>
      <c r="N14765" t="s">
        <v>17</v>
      </c>
    </row>
    <row r="14766" spans="1:14" ht="14.25" customHeight="1" x14ac:dyDescent="0.3">
      <c r="A14766" t="s">
        <v>6439</v>
      </c>
      <c r="B14766" t="s">
        <v>41</v>
      </c>
      <c r="C14766" t="s">
        <v>33</v>
      </c>
      <c r="D14766">
        <v>3383.85</v>
      </c>
      <c r="E14766">
        <v>0.4</v>
      </c>
      <c r="F14766">
        <f t="shared" si="460"/>
        <v>1353.54</v>
      </c>
      <c r="G14766">
        <f t="shared" si="461"/>
        <v>2030.31</v>
      </c>
      <c r="H14766">
        <v>1</v>
      </c>
      <c r="I14766" s="17">
        <v>45649</v>
      </c>
      <c r="J14766" s="17">
        <v>45650</v>
      </c>
      <c r="K14766" t="s">
        <v>31</v>
      </c>
      <c r="L14766" t="s">
        <v>22</v>
      </c>
      <c r="M14766">
        <v>568.96</v>
      </c>
      <c r="N14766" t="s">
        <v>39</v>
      </c>
    </row>
    <row r="14767" spans="1:14" ht="14.25" customHeight="1" x14ac:dyDescent="0.3">
      <c r="A14767" t="s">
        <v>6891</v>
      </c>
      <c r="B14767" t="s">
        <v>41</v>
      </c>
      <c r="C14767" t="s">
        <v>14</v>
      </c>
      <c r="D14767">
        <v>3386.78</v>
      </c>
      <c r="E14767">
        <v>0.34</v>
      </c>
      <c r="F14767">
        <f t="shared" si="460"/>
        <v>1151.5052000000001</v>
      </c>
      <c r="G14767">
        <f t="shared" si="461"/>
        <v>2235.2748000000001</v>
      </c>
      <c r="H14767">
        <v>1</v>
      </c>
      <c r="I14767" s="17">
        <v>45187</v>
      </c>
      <c r="J14767" s="17">
        <v>45190</v>
      </c>
      <c r="K14767" t="s">
        <v>31</v>
      </c>
      <c r="L14767" t="s">
        <v>27</v>
      </c>
      <c r="M14767">
        <v>1006.02</v>
      </c>
      <c r="N14767" t="s">
        <v>48</v>
      </c>
    </row>
    <row r="14768" spans="1:14" ht="14.25" customHeight="1" x14ac:dyDescent="0.3">
      <c r="A14768" t="s">
        <v>8950</v>
      </c>
      <c r="B14768" t="s">
        <v>19</v>
      </c>
      <c r="C14768" t="s">
        <v>26</v>
      </c>
      <c r="D14768">
        <v>3387.87</v>
      </c>
      <c r="E14768">
        <v>0.35</v>
      </c>
      <c r="F14768">
        <f t="shared" si="460"/>
        <v>1185.7544999999998</v>
      </c>
      <c r="G14768">
        <f t="shared" si="461"/>
        <v>2202.1154999999999</v>
      </c>
      <c r="H14768">
        <v>1</v>
      </c>
      <c r="I14768" s="17">
        <v>45068</v>
      </c>
      <c r="J14768" s="17">
        <v>45069</v>
      </c>
      <c r="K14768" t="s">
        <v>21</v>
      </c>
      <c r="L14768" t="s">
        <v>22</v>
      </c>
      <c r="M14768">
        <v>813.82</v>
      </c>
      <c r="N14768" t="s">
        <v>23</v>
      </c>
    </row>
    <row r="14769" spans="1:14" ht="14.25" customHeight="1" x14ac:dyDescent="0.3">
      <c r="A14769" t="s">
        <v>7560</v>
      </c>
      <c r="B14769" t="s">
        <v>25</v>
      </c>
      <c r="C14769" t="s">
        <v>14</v>
      </c>
      <c r="D14769">
        <v>3387.99</v>
      </c>
      <c r="E14769">
        <v>0.49</v>
      </c>
      <c r="F14769">
        <f t="shared" si="460"/>
        <v>1660.1150999999998</v>
      </c>
      <c r="G14769">
        <f t="shared" si="461"/>
        <v>1727.8749</v>
      </c>
      <c r="H14769">
        <v>1</v>
      </c>
      <c r="I14769" s="17">
        <v>45162</v>
      </c>
      <c r="J14769" s="17">
        <v>45167</v>
      </c>
      <c r="K14769" t="s">
        <v>21</v>
      </c>
      <c r="L14769" t="s">
        <v>16</v>
      </c>
      <c r="M14769">
        <v>209.34</v>
      </c>
      <c r="N14769" t="s">
        <v>48</v>
      </c>
    </row>
    <row r="14770" spans="1:14" ht="14.25" customHeight="1" x14ac:dyDescent="0.3">
      <c r="A14770" t="s">
        <v>4936</v>
      </c>
      <c r="B14770" t="s">
        <v>13</v>
      </c>
      <c r="C14770" t="s">
        <v>36</v>
      </c>
      <c r="D14770">
        <v>3389.95</v>
      </c>
      <c r="E14770">
        <v>0.04</v>
      </c>
      <c r="F14770">
        <f t="shared" si="460"/>
        <v>135.59799999999998</v>
      </c>
      <c r="G14770">
        <f t="shared" si="461"/>
        <v>3254.3519999999999</v>
      </c>
      <c r="H14770">
        <v>1</v>
      </c>
      <c r="I14770" s="17">
        <v>45301</v>
      </c>
      <c r="J14770" s="17">
        <v>45308</v>
      </c>
      <c r="K14770" t="s">
        <v>15</v>
      </c>
      <c r="L14770" t="s">
        <v>16</v>
      </c>
      <c r="M14770">
        <v>879.62</v>
      </c>
      <c r="N14770" t="s">
        <v>17</v>
      </c>
    </row>
    <row r="14771" spans="1:14" ht="14.25" customHeight="1" x14ac:dyDescent="0.3">
      <c r="A14771" t="s">
        <v>7163</v>
      </c>
      <c r="B14771" t="s">
        <v>25</v>
      </c>
      <c r="C14771" t="s">
        <v>26</v>
      </c>
      <c r="D14771">
        <v>3390.39</v>
      </c>
      <c r="E14771">
        <v>0.31</v>
      </c>
      <c r="F14771">
        <f t="shared" si="460"/>
        <v>1051.0209</v>
      </c>
      <c r="G14771">
        <f t="shared" si="461"/>
        <v>2339.3690999999999</v>
      </c>
      <c r="H14771">
        <v>1</v>
      </c>
      <c r="I14771" s="17">
        <v>45218</v>
      </c>
      <c r="J14771" s="17">
        <v>45219</v>
      </c>
      <c r="K14771" t="s">
        <v>31</v>
      </c>
      <c r="L14771" t="s">
        <v>27</v>
      </c>
      <c r="M14771">
        <v>327.52</v>
      </c>
      <c r="N14771" t="s">
        <v>17</v>
      </c>
    </row>
    <row r="14772" spans="1:14" ht="14.25" customHeight="1" x14ac:dyDescent="0.3">
      <c r="A14772" t="s">
        <v>11474</v>
      </c>
      <c r="B14772" t="s">
        <v>19</v>
      </c>
      <c r="C14772" t="s">
        <v>36</v>
      </c>
      <c r="D14772">
        <v>3390.67</v>
      </c>
      <c r="E14772">
        <v>0.44</v>
      </c>
      <c r="F14772">
        <f t="shared" si="460"/>
        <v>1491.8948</v>
      </c>
      <c r="G14772">
        <f t="shared" si="461"/>
        <v>1898.7752</v>
      </c>
      <c r="H14772">
        <v>1</v>
      </c>
      <c r="I14772" s="17">
        <v>45024</v>
      </c>
      <c r="J14772" s="17">
        <v>45026</v>
      </c>
      <c r="K14772" t="s">
        <v>21</v>
      </c>
      <c r="L14772" t="s">
        <v>16</v>
      </c>
      <c r="M14772">
        <v>404.01</v>
      </c>
      <c r="N14772" t="s">
        <v>28</v>
      </c>
    </row>
    <row r="14773" spans="1:14" ht="14.25" customHeight="1" x14ac:dyDescent="0.3">
      <c r="A14773" t="s">
        <v>7710</v>
      </c>
      <c r="B14773" t="s">
        <v>41</v>
      </c>
      <c r="C14773" t="s">
        <v>26</v>
      </c>
      <c r="D14773">
        <v>3393.56</v>
      </c>
      <c r="E14773">
        <v>0.17</v>
      </c>
      <c r="F14773">
        <f t="shared" si="460"/>
        <v>576.90520000000004</v>
      </c>
      <c r="G14773">
        <f t="shared" si="461"/>
        <v>2816.6547999999998</v>
      </c>
      <c r="H14773">
        <v>1</v>
      </c>
      <c r="I14773" s="17">
        <v>45475</v>
      </c>
      <c r="J14773" s="17">
        <v>45480</v>
      </c>
      <c r="K14773" t="s">
        <v>15</v>
      </c>
      <c r="L14773" t="s">
        <v>16</v>
      </c>
      <c r="M14773">
        <v>761.9</v>
      </c>
      <c r="N14773" t="s">
        <v>34</v>
      </c>
    </row>
    <row r="14774" spans="1:14" ht="14.25" customHeight="1" x14ac:dyDescent="0.3">
      <c r="A14774" t="s">
        <v>10712</v>
      </c>
      <c r="B14774" t="s">
        <v>25</v>
      </c>
      <c r="C14774" t="s">
        <v>20</v>
      </c>
      <c r="D14774">
        <v>3396.02</v>
      </c>
      <c r="E14774">
        <v>0.08</v>
      </c>
      <c r="F14774">
        <f t="shared" si="460"/>
        <v>271.6816</v>
      </c>
      <c r="G14774">
        <f t="shared" si="461"/>
        <v>3124.3384000000001</v>
      </c>
      <c r="H14774">
        <v>1</v>
      </c>
      <c r="I14774" s="17">
        <v>45554</v>
      </c>
      <c r="J14774" s="17">
        <v>45556</v>
      </c>
      <c r="K14774" t="s">
        <v>15</v>
      </c>
      <c r="L14774" t="s">
        <v>27</v>
      </c>
      <c r="M14774">
        <v>570.92999999999995</v>
      </c>
      <c r="N14774" t="s">
        <v>23</v>
      </c>
    </row>
    <row r="14775" spans="1:14" ht="14.25" customHeight="1" x14ac:dyDescent="0.3">
      <c r="A14775" t="s">
        <v>15003</v>
      </c>
      <c r="B14775" t="s">
        <v>25</v>
      </c>
      <c r="C14775" t="s">
        <v>36</v>
      </c>
      <c r="D14775">
        <v>3396.75</v>
      </c>
      <c r="E14775">
        <v>0.05</v>
      </c>
      <c r="F14775">
        <f t="shared" si="460"/>
        <v>169.83750000000001</v>
      </c>
      <c r="G14775">
        <f t="shared" si="461"/>
        <v>3226.9124999999999</v>
      </c>
      <c r="H14775">
        <v>1</v>
      </c>
      <c r="I14775" s="17">
        <v>45079</v>
      </c>
      <c r="J14775" s="17">
        <v>45083</v>
      </c>
      <c r="K14775" t="s">
        <v>21</v>
      </c>
      <c r="L14775" t="s">
        <v>16</v>
      </c>
      <c r="M14775">
        <v>989.57</v>
      </c>
      <c r="N14775" t="s">
        <v>39</v>
      </c>
    </row>
    <row r="14776" spans="1:14" ht="14.25" customHeight="1" x14ac:dyDescent="0.3">
      <c r="A14776" t="s">
        <v>8315</v>
      </c>
      <c r="B14776" t="s">
        <v>19</v>
      </c>
      <c r="C14776" t="s">
        <v>36</v>
      </c>
      <c r="D14776">
        <v>3397.38</v>
      </c>
      <c r="E14776">
        <v>0.04</v>
      </c>
      <c r="F14776">
        <f t="shared" si="460"/>
        <v>135.89520000000002</v>
      </c>
      <c r="G14776">
        <f t="shared" si="461"/>
        <v>3261.4848000000002</v>
      </c>
      <c r="H14776">
        <v>1</v>
      </c>
      <c r="I14776" s="17">
        <v>45177</v>
      </c>
      <c r="J14776" s="17">
        <v>45183</v>
      </c>
      <c r="K14776" t="s">
        <v>21</v>
      </c>
      <c r="L14776" t="s">
        <v>22</v>
      </c>
      <c r="M14776">
        <v>973.15</v>
      </c>
      <c r="N14776" t="s">
        <v>34</v>
      </c>
    </row>
    <row r="14777" spans="1:14" ht="14.25" customHeight="1" x14ac:dyDescent="0.3">
      <c r="A14777" t="s">
        <v>1943</v>
      </c>
      <c r="B14777" t="s">
        <v>19</v>
      </c>
      <c r="C14777" t="s">
        <v>33</v>
      </c>
      <c r="D14777">
        <v>3398.28</v>
      </c>
      <c r="E14777">
        <v>0.16</v>
      </c>
      <c r="F14777">
        <f t="shared" si="460"/>
        <v>543.72480000000007</v>
      </c>
      <c r="G14777">
        <f t="shared" si="461"/>
        <v>2854.5552000000002</v>
      </c>
      <c r="H14777">
        <v>1</v>
      </c>
      <c r="I14777" s="17">
        <v>45071</v>
      </c>
      <c r="J14777" s="17">
        <v>45076</v>
      </c>
      <c r="K14777" t="s">
        <v>21</v>
      </c>
      <c r="L14777" t="s">
        <v>27</v>
      </c>
      <c r="M14777">
        <v>262.72000000000003</v>
      </c>
      <c r="N14777" t="s">
        <v>28</v>
      </c>
    </row>
    <row r="14778" spans="1:14" ht="14.25" customHeight="1" x14ac:dyDescent="0.3">
      <c r="A14778" t="s">
        <v>11810</v>
      </c>
      <c r="B14778" t="s">
        <v>41</v>
      </c>
      <c r="C14778" t="s">
        <v>26</v>
      </c>
      <c r="D14778">
        <v>3398.34</v>
      </c>
      <c r="E14778">
        <v>0.3</v>
      </c>
      <c r="F14778">
        <f t="shared" si="460"/>
        <v>1019.502</v>
      </c>
      <c r="G14778">
        <f t="shared" si="461"/>
        <v>2378.8380000000002</v>
      </c>
      <c r="H14778">
        <v>1</v>
      </c>
      <c r="I14778" s="17">
        <v>44992</v>
      </c>
      <c r="J14778" s="17">
        <v>44996</v>
      </c>
      <c r="K14778" t="s">
        <v>21</v>
      </c>
      <c r="L14778" t="s">
        <v>27</v>
      </c>
      <c r="M14778">
        <v>941.34</v>
      </c>
      <c r="N14778" t="s">
        <v>23</v>
      </c>
    </row>
    <row r="14779" spans="1:14" ht="14.25" customHeight="1" x14ac:dyDescent="0.3">
      <c r="A14779" t="s">
        <v>668</v>
      </c>
      <c r="B14779" t="s">
        <v>41</v>
      </c>
      <c r="C14779" t="s">
        <v>33</v>
      </c>
      <c r="D14779">
        <v>3399.45</v>
      </c>
      <c r="E14779">
        <v>0.17</v>
      </c>
      <c r="F14779">
        <f t="shared" si="460"/>
        <v>577.90650000000005</v>
      </c>
      <c r="G14779">
        <f t="shared" si="461"/>
        <v>2821.5434999999998</v>
      </c>
      <c r="H14779">
        <v>1</v>
      </c>
      <c r="I14779" s="17">
        <v>44932</v>
      </c>
      <c r="J14779" s="17">
        <v>44933</v>
      </c>
      <c r="K14779" t="s">
        <v>21</v>
      </c>
      <c r="L14779" t="s">
        <v>16</v>
      </c>
      <c r="M14779">
        <v>339.22</v>
      </c>
      <c r="N14779" t="s">
        <v>17</v>
      </c>
    </row>
    <row r="14780" spans="1:14" ht="14.25" customHeight="1" x14ac:dyDescent="0.3">
      <c r="A14780" t="s">
        <v>14677</v>
      </c>
      <c r="B14780" t="s">
        <v>25</v>
      </c>
      <c r="C14780" t="s">
        <v>14</v>
      </c>
      <c r="D14780">
        <v>3400.13</v>
      </c>
      <c r="E14780">
        <v>0.27</v>
      </c>
      <c r="F14780">
        <f t="shared" si="460"/>
        <v>918.03510000000006</v>
      </c>
      <c r="G14780">
        <f t="shared" si="461"/>
        <v>2482.0949000000001</v>
      </c>
      <c r="H14780">
        <v>1</v>
      </c>
      <c r="I14780" s="17">
        <v>45266</v>
      </c>
      <c r="J14780" s="17">
        <v>45270</v>
      </c>
      <c r="K14780" t="s">
        <v>31</v>
      </c>
      <c r="L14780" t="s">
        <v>16</v>
      </c>
      <c r="M14780">
        <v>479.79</v>
      </c>
      <c r="N14780" t="s">
        <v>39</v>
      </c>
    </row>
    <row r="14781" spans="1:14" ht="14.25" customHeight="1" x14ac:dyDescent="0.3">
      <c r="A14781" t="s">
        <v>9112</v>
      </c>
      <c r="B14781" t="s">
        <v>13</v>
      </c>
      <c r="C14781" t="s">
        <v>20</v>
      </c>
      <c r="D14781">
        <v>3401.95</v>
      </c>
      <c r="E14781">
        <v>0.36</v>
      </c>
      <c r="F14781">
        <f t="shared" si="460"/>
        <v>1224.702</v>
      </c>
      <c r="G14781">
        <f t="shared" si="461"/>
        <v>2177.2479999999996</v>
      </c>
      <c r="H14781">
        <v>1</v>
      </c>
      <c r="I14781" s="17">
        <v>45004</v>
      </c>
      <c r="J14781" s="17">
        <v>45007</v>
      </c>
      <c r="K14781" t="s">
        <v>15</v>
      </c>
      <c r="L14781" t="s">
        <v>16</v>
      </c>
      <c r="M14781">
        <v>1007.74</v>
      </c>
      <c r="N14781" t="s">
        <v>28</v>
      </c>
    </row>
    <row r="14782" spans="1:14" ht="14.25" customHeight="1" x14ac:dyDescent="0.3">
      <c r="A14782" t="s">
        <v>5781</v>
      </c>
      <c r="B14782" t="s">
        <v>19</v>
      </c>
      <c r="C14782" t="s">
        <v>36</v>
      </c>
      <c r="D14782">
        <v>3402.05</v>
      </c>
      <c r="E14782">
        <v>0.16</v>
      </c>
      <c r="F14782">
        <f t="shared" si="460"/>
        <v>544.32800000000009</v>
      </c>
      <c r="G14782">
        <f t="shared" si="461"/>
        <v>2857.7220000000002</v>
      </c>
      <c r="H14782">
        <v>1</v>
      </c>
      <c r="I14782" s="17">
        <v>45636</v>
      </c>
      <c r="J14782" s="17">
        <v>45641</v>
      </c>
      <c r="K14782" t="s">
        <v>15</v>
      </c>
      <c r="L14782" t="s">
        <v>16</v>
      </c>
      <c r="M14782">
        <v>201.48</v>
      </c>
      <c r="N14782" t="s">
        <v>48</v>
      </c>
    </row>
    <row r="14783" spans="1:14" ht="14.25" customHeight="1" x14ac:dyDescent="0.3">
      <c r="A14783" t="s">
        <v>7268</v>
      </c>
      <c r="B14783" t="s">
        <v>25</v>
      </c>
      <c r="C14783" t="s">
        <v>26</v>
      </c>
      <c r="D14783">
        <v>3402.73</v>
      </c>
      <c r="E14783">
        <v>0.08</v>
      </c>
      <c r="F14783">
        <f t="shared" si="460"/>
        <v>272.21840000000003</v>
      </c>
      <c r="G14783">
        <f t="shared" si="461"/>
        <v>3130.5115999999998</v>
      </c>
      <c r="H14783">
        <v>1</v>
      </c>
      <c r="I14783" s="17">
        <v>45584</v>
      </c>
      <c r="J14783" s="17">
        <v>45585</v>
      </c>
      <c r="K14783" t="s">
        <v>31</v>
      </c>
      <c r="L14783" t="s">
        <v>16</v>
      </c>
      <c r="M14783">
        <v>1011.65</v>
      </c>
      <c r="N14783" t="s">
        <v>48</v>
      </c>
    </row>
    <row r="14784" spans="1:14" ht="14.25" customHeight="1" x14ac:dyDescent="0.3">
      <c r="A14784" t="s">
        <v>1626</v>
      </c>
      <c r="B14784" t="s">
        <v>19</v>
      </c>
      <c r="C14784" t="s">
        <v>14</v>
      </c>
      <c r="D14784">
        <v>3403.84</v>
      </c>
      <c r="E14784">
        <v>0.26</v>
      </c>
      <c r="F14784">
        <f t="shared" si="460"/>
        <v>884.99840000000006</v>
      </c>
      <c r="G14784">
        <f t="shared" si="461"/>
        <v>2518.8416000000002</v>
      </c>
      <c r="H14784">
        <v>1</v>
      </c>
      <c r="I14784" s="17">
        <v>45051</v>
      </c>
      <c r="J14784" s="17">
        <v>45056</v>
      </c>
      <c r="K14784" t="s">
        <v>15</v>
      </c>
      <c r="L14784" t="s">
        <v>27</v>
      </c>
      <c r="M14784">
        <v>863.89</v>
      </c>
      <c r="N14784" t="s">
        <v>39</v>
      </c>
    </row>
    <row r="14785" spans="1:14" ht="14.25" customHeight="1" x14ac:dyDescent="0.3">
      <c r="A14785" t="s">
        <v>5131</v>
      </c>
      <c r="B14785" t="s">
        <v>41</v>
      </c>
      <c r="C14785" t="s">
        <v>20</v>
      </c>
      <c r="D14785">
        <v>3405.76</v>
      </c>
      <c r="E14785">
        <v>0.25</v>
      </c>
      <c r="F14785">
        <f t="shared" si="460"/>
        <v>851.44</v>
      </c>
      <c r="G14785">
        <f t="shared" si="461"/>
        <v>2554.3200000000002</v>
      </c>
      <c r="H14785">
        <v>1</v>
      </c>
      <c r="I14785" s="17">
        <v>45295</v>
      </c>
      <c r="J14785" s="17">
        <v>45300</v>
      </c>
      <c r="K14785" t="s">
        <v>21</v>
      </c>
      <c r="L14785" t="s">
        <v>22</v>
      </c>
      <c r="M14785">
        <v>706.15</v>
      </c>
      <c r="N14785" t="s">
        <v>34</v>
      </c>
    </row>
    <row r="14786" spans="1:14" ht="14.25" customHeight="1" x14ac:dyDescent="0.3">
      <c r="A14786" t="s">
        <v>869</v>
      </c>
      <c r="B14786" t="s">
        <v>13</v>
      </c>
      <c r="C14786" t="s">
        <v>36</v>
      </c>
      <c r="D14786">
        <v>3410.98</v>
      </c>
      <c r="E14786">
        <v>0.12</v>
      </c>
      <c r="F14786">
        <f t="shared" ref="F14786:F14849" si="462">D14786*E14786</f>
        <v>409.31759999999997</v>
      </c>
      <c r="G14786">
        <f t="shared" ref="G14786:G14849" si="463">D14786-F14786</f>
        <v>3001.6624000000002</v>
      </c>
      <c r="H14786">
        <v>1</v>
      </c>
      <c r="I14786" s="17">
        <v>45259</v>
      </c>
      <c r="J14786" s="17">
        <v>45261</v>
      </c>
      <c r="K14786" t="s">
        <v>15</v>
      </c>
      <c r="L14786" t="s">
        <v>22</v>
      </c>
      <c r="M14786">
        <v>235.62</v>
      </c>
      <c r="N14786" t="s">
        <v>23</v>
      </c>
    </row>
    <row r="14787" spans="1:14" ht="14.25" customHeight="1" x14ac:dyDescent="0.3">
      <c r="A14787" t="s">
        <v>6223</v>
      </c>
      <c r="B14787" t="s">
        <v>19</v>
      </c>
      <c r="C14787" t="s">
        <v>36</v>
      </c>
      <c r="D14787">
        <v>3416.32</v>
      </c>
      <c r="E14787">
        <v>0.18</v>
      </c>
      <c r="F14787">
        <f t="shared" si="462"/>
        <v>614.93759999999997</v>
      </c>
      <c r="G14787">
        <f t="shared" si="463"/>
        <v>2801.3824000000004</v>
      </c>
      <c r="H14787">
        <v>1</v>
      </c>
      <c r="I14787" s="17">
        <v>45057</v>
      </c>
      <c r="J14787" s="17">
        <v>45062</v>
      </c>
      <c r="K14787" t="s">
        <v>21</v>
      </c>
      <c r="L14787" t="s">
        <v>22</v>
      </c>
      <c r="M14787">
        <v>396.71</v>
      </c>
      <c r="N14787" t="s">
        <v>23</v>
      </c>
    </row>
    <row r="14788" spans="1:14" ht="14.25" customHeight="1" x14ac:dyDescent="0.3">
      <c r="A14788" t="s">
        <v>8824</v>
      </c>
      <c r="B14788" t="s">
        <v>19</v>
      </c>
      <c r="C14788" t="s">
        <v>26</v>
      </c>
      <c r="D14788">
        <v>3416.76</v>
      </c>
      <c r="E14788">
        <v>0.47</v>
      </c>
      <c r="F14788">
        <f t="shared" si="462"/>
        <v>1605.8771999999999</v>
      </c>
      <c r="G14788">
        <f t="shared" si="463"/>
        <v>1810.8828000000003</v>
      </c>
      <c r="H14788">
        <v>1</v>
      </c>
      <c r="I14788" s="17">
        <v>45544</v>
      </c>
      <c r="J14788" s="17">
        <v>45546</v>
      </c>
      <c r="K14788" t="s">
        <v>31</v>
      </c>
      <c r="L14788" t="s">
        <v>16</v>
      </c>
      <c r="M14788">
        <v>329.51</v>
      </c>
      <c r="N14788" t="s">
        <v>28</v>
      </c>
    </row>
    <row r="14789" spans="1:14" ht="14.25" customHeight="1" x14ac:dyDescent="0.3">
      <c r="A14789" t="s">
        <v>7425</v>
      </c>
      <c r="B14789" t="s">
        <v>13</v>
      </c>
      <c r="C14789" t="s">
        <v>36</v>
      </c>
      <c r="D14789">
        <v>3418.1</v>
      </c>
      <c r="E14789">
        <v>0.38</v>
      </c>
      <c r="F14789">
        <f t="shared" si="462"/>
        <v>1298.8779999999999</v>
      </c>
      <c r="G14789">
        <f t="shared" si="463"/>
        <v>2119.2219999999998</v>
      </c>
      <c r="H14789">
        <v>1</v>
      </c>
      <c r="I14789" s="17">
        <v>45008</v>
      </c>
      <c r="J14789" s="17">
        <v>45010</v>
      </c>
      <c r="K14789" t="s">
        <v>21</v>
      </c>
      <c r="L14789" t="s">
        <v>27</v>
      </c>
      <c r="M14789">
        <v>980.13</v>
      </c>
      <c r="N14789" t="s">
        <v>23</v>
      </c>
    </row>
    <row r="14790" spans="1:14" ht="14.25" customHeight="1" x14ac:dyDescent="0.3">
      <c r="A14790" t="s">
        <v>2407</v>
      </c>
      <c r="B14790" t="s">
        <v>41</v>
      </c>
      <c r="C14790" t="s">
        <v>33</v>
      </c>
      <c r="D14790">
        <v>3419.39</v>
      </c>
      <c r="E14790">
        <v>0.23</v>
      </c>
      <c r="F14790">
        <f t="shared" si="462"/>
        <v>786.4597</v>
      </c>
      <c r="G14790">
        <f t="shared" si="463"/>
        <v>2632.9303</v>
      </c>
      <c r="H14790">
        <v>1</v>
      </c>
      <c r="I14790" s="17">
        <v>45023</v>
      </c>
      <c r="J14790" s="17">
        <v>45028</v>
      </c>
      <c r="K14790" t="s">
        <v>15</v>
      </c>
      <c r="L14790" t="s">
        <v>22</v>
      </c>
      <c r="M14790">
        <v>674.36</v>
      </c>
      <c r="N14790" t="s">
        <v>34</v>
      </c>
    </row>
    <row r="14791" spans="1:14" ht="14.25" customHeight="1" x14ac:dyDescent="0.3">
      <c r="A14791" t="s">
        <v>863</v>
      </c>
      <c r="B14791" t="s">
        <v>25</v>
      </c>
      <c r="C14791" t="s">
        <v>26</v>
      </c>
      <c r="D14791">
        <v>3420.07</v>
      </c>
      <c r="E14791">
        <v>0.39</v>
      </c>
      <c r="F14791">
        <f t="shared" si="462"/>
        <v>1333.8273000000002</v>
      </c>
      <c r="G14791">
        <f t="shared" si="463"/>
        <v>2086.2426999999998</v>
      </c>
      <c r="H14791">
        <v>1</v>
      </c>
      <c r="I14791" s="17">
        <v>45631</v>
      </c>
      <c r="J14791" s="17">
        <v>45633</v>
      </c>
      <c r="K14791" t="s">
        <v>21</v>
      </c>
      <c r="L14791" t="s">
        <v>22</v>
      </c>
      <c r="M14791">
        <v>701.25</v>
      </c>
      <c r="N14791" t="s">
        <v>34</v>
      </c>
    </row>
    <row r="14792" spans="1:14" ht="14.25" customHeight="1" x14ac:dyDescent="0.3">
      <c r="A14792" t="s">
        <v>4435</v>
      </c>
      <c r="B14792" t="s">
        <v>41</v>
      </c>
      <c r="C14792" t="s">
        <v>26</v>
      </c>
      <c r="D14792">
        <v>3421.12</v>
      </c>
      <c r="E14792">
        <v>0.22</v>
      </c>
      <c r="F14792">
        <f t="shared" si="462"/>
        <v>752.64639999999997</v>
      </c>
      <c r="G14792">
        <f t="shared" si="463"/>
        <v>2668.4735999999998</v>
      </c>
      <c r="H14792">
        <v>1</v>
      </c>
      <c r="I14792" s="17">
        <v>45628</v>
      </c>
      <c r="J14792" s="17">
        <v>45634</v>
      </c>
      <c r="K14792" t="s">
        <v>21</v>
      </c>
      <c r="L14792" t="s">
        <v>16</v>
      </c>
      <c r="M14792">
        <v>953.78</v>
      </c>
      <c r="N14792" t="s">
        <v>23</v>
      </c>
    </row>
    <row r="14793" spans="1:14" ht="14.25" customHeight="1" x14ac:dyDescent="0.3">
      <c r="A14793" t="s">
        <v>9390</v>
      </c>
      <c r="B14793" t="s">
        <v>41</v>
      </c>
      <c r="C14793" t="s">
        <v>36</v>
      </c>
      <c r="D14793">
        <v>3422.45</v>
      </c>
      <c r="E14793">
        <v>0.31</v>
      </c>
      <c r="F14793">
        <f t="shared" si="462"/>
        <v>1060.9594999999999</v>
      </c>
      <c r="G14793">
        <f t="shared" si="463"/>
        <v>2361.4904999999999</v>
      </c>
      <c r="H14793">
        <v>1</v>
      </c>
      <c r="I14793" s="17">
        <v>45482</v>
      </c>
      <c r="J14793" s="17">
        <v>45488</v>
      </c>
      <c r="K14793" t="s">
        <v>15</v>
      </c>
      <c r="L14793" t="s">
        <v>16</v>
      </c>
      <c r="M14793">
        <v>225.43</v>
      </c>
      <c r="N14793" t="s">
        <v>17</v>
      </c>
    </row>
    <row r="14794" spans="1:14" ht="14.25" customHeight="1" x14ac:dyDescent="0.3">
      <c r="A14794" t="s">
        <v>10249</v>
      </c>
      <c r="B14794" t="s">
        <v>19</v>
      </c>
      <c r="C14794" t="s">
        <v>36</v>
      </c>
      <c r="D14794">
        <v>3426.61</v>
      </c>
      <c r="E14794">
        <v>0.44</v>
      </c>
      <c r="F14794">
        <f t="shared" si="462"/>
        <v>1507.7084</v>
      </c>
      <c r="G14794">
        <f t="shared" si="463"/>
        <v>1918.9016000000001</v>
      </c>
      <c r="H14794">
        <v>1</v>
      </c>
      <c r="I14794" s="17">
        <v>44968</v>
      </c>
      <c r="J14794" s="17">
        <v>44971</v>
      </c>
      <c r="K14794" t="s">
        <v>31</v>
      </c>
      <c r="L14794" t="s">
        <v>27</v>
      </c>
      <c r="M14794">
        <v>717.97</v>
      </c>
      <c r="N14794" t="s">
        <v>39</v>
      </c>
    </row>
    <row r="14795" spans="1:14" ht="14.25" customHeight="1" x14ac:dyDescent="0.3">
      <c r="A14795" t="s">
        <v>3466</v>
      </c>
      <c r="B14795" t="s">
        <v>13</v>
      </c>
      <c r="C14795" t="s">
        <v>26</v>
      </c>
      <c r="D14795">
        <v>3430.25</v>
      </c>
      <c r="E14795">
        <v>0.36</v>
      </c>
      <c r="F14795">
        <f t="shared" si="462"/>
        <v>1234.8899999999999</v>
      </c>
      <c r="G14795">
        <f t="shared" si="463"/>
        <v>2195.36</v>
      </c>
      <c r="H14795">
        <v>1</v>
      </c>
      <c r="I14795" s="17">
        <v>45318</v>
      </c>
      <c r="J14795" s="17">
        <v>45319</v>
      </c>
      <c r="K14795" t="s">
        <v>21</v>
      </c>
      <c r="L14795" t="s">
        <v>16</v>
      </c>
      <c r="M14795">
        <v>301.33</v>
      </c>
      <c r="N14795" t="s">
        <v>48</v>
      </c>
    </row>
    <row r="14796" spans="1:14" ht="14.25" customHeight="1" x14ac:dyDescent="0.3">
      <c r="A14796" t="s">
        <v>10937</v>
      </c>
      <c r="B14796" t="s">
        <v>41</v>
      </c>
      <c r="C14796" t="s">
        <v>26</v>
      </c>
      <c r="D14796">
        <v>3433.64</v>
      </c>
      <c r="E14796">
        <v>0.18</v>
      </c>
      <c r="F14796">
        <f t="shared" si="462"/>
        <v>618.0551999999999</v>
      </c>
      <c r="G14796">
        <f t="shared" si="463"/>
        <v>2815.5848000000001</v>
      </c>
      <c r="H14796">
        <v>1</v>
      </c>
      <c r="I14796" s="17">
        <v>45189</v>
      </c>
      <c r="J14796" s="17">
        <v>45190</v>
      </c>
      <c r="K14796" t="s">
        <v>31</v>
      </c>
      <c r="L14796" t="s">
        <v>16</v>
      </c>
      <c r="M14796">
        <v>921.19</v>
      </c>
      <c r="N14796" t="s">
        <v>17</v>
      </c>
    </row>
    <row r="14797" spans="1:14" ht="14.25" customHeight="1" x14ac:dyDescent="0.3">
      <c r="A14797" t="s">
        <v>4486</v>
      </c>
      <c r="B14797" t="s">
        <v>41</v>
      </c>
      <c r="C14797" t="s">
        <v>36</v>
      </c>
      <c r="D14797">
        <v>3434.69</v>
      </c>
      <c r="E14797">
        <v>0.46</v>
      </c>
      <c r="F14797">
        <f t="shared" si="462"/>
        <v>1579.9574</v>
      </c>
      <c r="G14797">
        <f t="shared" si="463"/>
        <v>1854.7326</v>
      </c>
      <c r="H14797">
        <v>1</v>
      </c>
      <c r="I14797" s="17">
        <v>45134</v>
      </c>
      <c r="J14797" s="17">
        <v>45139</v>
      </c>
      <c r="K14797" t="s">
        <v>21</v>
      </c>
      <c r="L14797" t="s">
        <v>27</v>
      </c>
      <c r="M14797">
        <v>418.7</v>
      </c>
      <c r="N14797" t="s">
        <v>28</v>
      </c>
    </row>
    <row r="14798" spans="1:14" ht="14.25" customHeight="1" x14ac:dyDescent="0.3">
      <c r="A14798" t="s">
        <v>5524</v>
      </c>
      <c r="B14798" t="s">
        <v>13</v>
      </c>
      <c r="C14798" t="s">
        <v>36</v>
      </c>
      <c r="D14798">
        <v>3435.36</v>
      </c>
      <c r="E14798">
        <v>0.37</v>
      </c>
      <c r="F14798">
        <f t="shared" si="462"/>
        <v>1271.0832</v>
      </c>
      <c r="G14798">
        <f t="shared" si="463"/>
        <v>2164.2768000000001</v>
      </c>
      <c r="H14798">
        <v>1</v>
      </c>
      <c r="I14798" s="17">
        <v>45091</v>
      </c>
      <c r="J14798" s="17">
        <v>45097</v>
      </c>
      <c r="K14798" t="s">
        <v>21</v>
      </c>
      <c r="L14798" t="s">
        <v>22</v>
      </c>
      <c r="M14798">
        <v>631.58000000000004</v>
      </c>
      <c r="N14798" t="s">
        <v>48</v>
      </c>
    </row>
    <row r="14799" spans="1:14" ht="14.25" customHeight="1" x14ac:dyDescent="0.3">
      <c r="A14799" t="s">
        <v>14515</v>
      </c>
      <c r="B14799" t="s">
        <v>19</v>
      </c>
      <c r="C14799" t="s">
        <v>20</v>
      </c>
      <c r="D14799">
        <v>3435.58</v>
      </c>
      <c r="E14799">
        <v>0.47</v>
      </c>
      <c r="F14799">
        <f t="shared" si="462"/>
        <v>1614.7225999999998</v>
      </c>
      <c r="G14799">
        <f t="shared" si="463"/>
        <v>1820.8574000000001</v>
      </c>
      <c r="H14799">
        <v>1</v>
      </c>
      <c r="I14799" s="17">
        <v>45027</v>
      </c>
      <c r="J14799" s="17">
        <v>45028</v>
      </c>
      <c r="K14799" t="s">
        <v>21</v>
      </c>
      <c r="L14799" t="s">
        <v>16</v>
      </c>
      <c r="M14799">
        <v>250.13</v>
      </c>
      <c r="N14799" t="s">
        <v>28</v>
      </c>
    </row>
    <row r="14800" spans="1:14" ht="14.25" customHeight="1" x14ac:dyDescent="0.3">
      <c r="A14800" t="s">
        <v>7491</v>
      </c>
      <c r="B14800" t="s">
        <v>19</v>
      </c>
      <c r="C14800" t="s">
        <v>20</v>
      </c>
      <c r="D14800">
        <v>3439.38</v>
      </c>
      <c r="E14800">
        <v>0.46</v>
      </c>
      <c r="F14800">
        <f t="shared" si="462"/>
        <v>1582.1148000000001</v>
      </c>
      <c r="G14800">
        <f t="shared" si="463"/>
        <v>1857.2652</v>
      </c>
      <c r="H14800">
        <v>1</v>
      </c>
      <c r="I14800" s="17">
        <v>45603</v>
      </c>
      <c r="J14800" s="17">
        <v>45610</v>
      </c>
      <c r="K14800" t="s">
        <v>15</v>
      </c>
      <c r="L14800" t="s">
        <v>27</v>
      </c>
      <c r="M14800">
        <v>217.04</v>
      </c>
      <c r="N14800" t="s">
        <v>39</v>
      </c>
    </row>
    <row r="14801" spans="1:14" ht="14.25" customHeight="1" x14ac:dyDescent="0.3">
      <c r="A14801" t="s">
        <v>3114</v>
      </c>
      <c r="B14801" t="s">
        <v>13</v>
      </c>
      <c r="C14801" t="s">
        <v>36</v>
      </c>
      <c r="D14801">
        <v>3439.5</v>
      </c>
      <c r="E14801">
        <v>0.49</v>
      </c>
      <c r="F14801">
        <f t="shared" si="462"/>
        <v>1685.355</v>
      </c>
      <c r="G14801">
        <f t="shared" si="463"/>
        <v>1754.145</v>
      </c>
      <c r="H14801">
        <v>1</v>
      </c>
      <c r="I14801" s="17">
        <v>45147</v>
      </c>
      <c r="J14801" s="17">
        <v>45148</v>
      </c>
      <c r="K14801" t="s">
        <v>15</v>
      </c>
      <c r="L14801" t="s">
        <v>16</v>
      </c>
      <c r="M14801">
        <v>873.1</v>
      </c>
      <c r="N14801" t="s">
        <v>28</v>
      </c>
    </row>
    <row r="14802" spans="1:14" ht="14.25" customHeight="1" x14ac:dyDescent="0.3">
      <c r="A14802" t="s">
        <v>7780</v>
      </c>
      <c r="B14802" t="s">
        <v>19</v>
      </c>
      <c r="C14802" t="s">
        <v>36</v>
      </c>
      <c r="D14802">
        <v>3441.84</v>
      </c>
      <c r="E14802">
        <v>0.24</v>
      </c>
      <c r="F14802">
        <f t="shared" si="462"/>
        <v>826.04160000000002</v>
      </c>
      <c r="G14802">
        <f t="shared" si="463"/>
        <v>2615.7984000000001</v>
      </c>
      <c r="H14802">
        <v>1</v>
      </c>
      <c r="I14802" s="17">
        <v>44993</v>
      </c>
      <c r="J14802" s="17">
        <v>44998</v>
      </c>
      <c r="K14802" t="s">
        <v>21</v>
      </c>
      <c r="L14802" t="s">
        <v>16</v>
      </c>
      <c r="M14802">
        <v>846.49</v>
      </c>
      <c r="N14802" t="s">
        <v>34</v>
      </c>
    </row>
    <row r="14803" spans="1:14" ht="14.25" customHeight="1" x14ac:dyDescent="0.3">
      <c r="A14803" t="s">
        <v>2764</v>
      </c>
      <c r="B14803" t="s">
        <v>41</v>
      </c>
      <c r="C14803" t="s">
        <v>36</v>
      </c>
      <c r="D14803">
        <v>3443</v>
      </c>
      <c r="E14803">
        <v>0.14000000000000001</v>
      </c>
      <c r="F14803">
        <f t="shared" si="462"/>
        <v>482.02000000000004</v>
      </c>
      <c r="G14803">
        <f t="shared" si="463"/>
        <v>2960.98</v>
      </c>
      <c r="H14803">
        <v>1</v>
      </c>
      <c r="I14803" s="17">
        <v>45549</v>
      </c>
      <c r="J14803" s="17">
        <v>45550</v>
      </c>
      <c r="K14803" t="s">
        <v>31</v>
      </c>
      <c r="L14803" t="s">
        <v>16</v>
      </c>
      <c r="M14803">
        <v>554.65</v>
      </c>
      <c r="N14803" t="s">
        <v>23</v>
      </c>
    </row>
    <row r="14804" spans="1:14" ht="14.25" customHeight="1" x14ac:dyDescent="0.3">
      <c r="A14804" t="s">
        <v>12245</v>
      </c>
      <c r="B14804" t="s">
        <v>19</v>
      </c>
      <c r="C14804" t="s">
        <v>26</v>
      </c>
      <c r="D14804">
        <v>3444.23</v>
      </c>
      <c r="E14804">
        <v>0.28000000000000003</v>
      </c>
      <c r="F14804">
        <f t="shared" si="462"/>
        <v>964.38440000000014</v>
      </c>
      <c r="G14804">
        <f t="shared" si="463"/>
        <v>2479.8455999999996</v>
      </c>
      <c r="H14804">
        <v>1</v>
      </c>
      <c r="I14804" s="17">
        <v>45129</v>
      </c>
      <c r="J14804" s="17">
        <v>45133</v>
      </c>
      <c r="K14804" t="s">
        <v>21</v>
      </c>
      <c r="L14804" t="s">
        <v>27</v>
      </c>
      <c r="M14804">
        <v>332.87</v>
      </c>
      <c r="N14804" t="s">
        <v>48</v>
      </c>
    </row>
    <row r="14805" spans="1:14" ht="14.25" customHeight="1" x14ac:dyDescent="0.3">
      <c r="A14805" t="s">
        <v>7157</v>
      </c>
      <c r="B14805" t="s">
        <v>41</v>
      </c>
      <c r="C14805" t="s">
        <v>36</v>
      </c>
      <c r="D14805">
        <v>3445.76</v>
      </c>
      <c r="E14805">
        <v>0.23</v>
      </c>
      <c r="F14805">
        <f t="shared" si="462"/>
        <v>792.52480000000014</v>
      </c>
      <c r="G14805">
        <f t="shared" si="463"/>
        <v>2653.2352000000001</v>
      </c>
      <c r="H14805">
        <v>1</v>
      </c>
      <c r="I14805" s="17">
        <v>45599</v>
      </c>
      <c r="J14805" s="17">
        <v>45601</v>
      </c>
      <c r="K14805" t="s">
        <v>31</v>
      </c>
      <c r="L14805" t="s">
        <v>22</v>
      </c>
      <c r="M14805">
        <v>612.80999999999995</v>
      </c>
      <c r="N14805" t="s">
        <v>39</v>
      </c>
    </row>
    <row r="14806" spans="1:14" ht="14.25" customHeight="1" x14ac:dyDescent="0.3">
      <c r="A14806" t="s">
        <v>10770</v>
      </c>
      <c r="B14806" t="s">
        <v>13</v>
      </c>
      <c r="C14806" t="s">
        <v>33</v>
      </c>
      <c r="D14806">
        <v>3451.26</v>
      </c>
      <c r="E14806">
        <v>0.04</v>
      </c>
      <c r="F14806">
        <f t="shared" si="462"/>
        <v>138.05040000000002</v>
      </c>
      <c r="G14806">
        <f t="shared" si="463"/>
        <v>3313.2096000000001</v>
      </c>
      <c r="H14806">
        <v>1</v>
      </c>
      <c r="I14806" s="17">
        <v>44972</v>
      </c>
      <c r="J14806" s="17">
        <v>44979</v>
      </c>
      <c r="K14806" t="s">
        <v>31</v>
      </c>
      <c r="L14806" t="s">
        <v>27</v>
      </c>
      <c r="M14806">
        <v>1029.1600000000001</v>
      </c>
      <c r="N14806" t="s">
        <v>28</v>
      </c>
    </row>
    <row r="14807" spans="1:14" ht="14.25" customHeight="1" x14ac:dyDescent="0.3">
      <c r="A14807" t="s">
        <v>13768</v>
      </c>
      <c r="B14807" t="s">
        <v>41</v>
      </c>
      <c r="C14807" t="s">
        <v>26</v>
      </c>
      <c r="D14807">
        <v>3452.84</v>
      </c>
      <c r="E14807">
        <v>0.47</v>
      </c>
      <c r="F14807">
        <f t="shared" si="462"/>
        <v>1622.8348000000001</v>
      </c>
      <c r="G14807">
        <f t="shared" si="463"/>
        <v>1830.0052000000001</v>
      </c>
      <c r="H14807">
        <v>1</v>
      </c>
      <c r="I14807" s="17">
        <v>45278</v>
      </c>
      <c r="J14807" s="17">
        <v>45285</v>
      </c>
      <c r="K14807" t="s">
        <v>31</v>
      </c>
      <c r="L14807" t="s">
        <v>27</v>
      </c>
      <c r="M14807">
        <v>794.71</v>
      </c>
      <c r="N14807" t="s">
        <v>28</v>
      </c>
    </row>
    <row r="14808" spans="1:14" ht="14.25" customHeight="1" x14ac:dyDescent="0.3">
      <c r="A14808" t="s">
        <v>10011</v>
      </c>
      <c r="B14808" t="s">
        <v>41</v>
      </c>
      <c r="C14808" t="s">
        <v>33</v>
      </c>
      <c r="D14808">
        <v>3457.86</v>
      </c>
      <c r="E14808">
        <v>0.09</v>
      </c>
      <c r="F14808">
        <f t="shared" si="462"/>
        <v>311.20740000000001</v>
      </c>
      <c r="G14808">
        <f t="shared" si="463"/>
        <v>3146.6526000000003</v>
      </c>
      <c r="H14808">
        <v>1</v>
      </c>
      <c r="I14808" s="17">
        <v>45539</v>
      </c>
      <c r="J14808" s="17">
        <v>45545</v>
      </c>
      <c r="K14808" t="s">
        <v>21</v>
      </c>
      <c r="L14808" t="s">
        <v>22</v>
      </c>
      <c r="M14808">
        <v>935.6</v>
      </c>
      <c r="N14808" t="s">
        <v>23</v>
      </c>
    </row>
    <row r="14809" spans="1:14" ht="14.25" customHeight="1" x14ac:dyDescent="0.3">
      <c r="A14809" t="s">
        <v>12807</v>
      </c>
      <c r="B14809" t="s">
        <v>25</v>
      </c>
      <c r="C14809" t="s">
        <v>14</v>
      </c>
      <c r="D14809">
        <v>3458.89</v>
      </c>
      <c r="E14809">
        <v>0.46</v>
      </c>
      <c r="F14809">
        <f t="shared" si="462"/>
        <v>1591.0894000000001</v>
      </c>
      <c r="G14809">
        <f t="shared" si="463"/>
        <v>1867.8005999999998</v>
      </c>
      <c r="H14809">
        <v>1</v>
      </c>
      <c r="I14809" s="17">
        <v>45643</v>
      </c>
      <c r="J14809" s="17">
        <v>45645</v>
      </c>
      <c r="K14809" t="s">
        <v>21</v>
      </c>
      <c r="L14809" t="s">
        <v>22</v>
      </c>
      <c r="M14809">
        <v>529.04</v>
      </c>
      <c r="N14809" t="s">
        <v>17</v>
      </c>
    </row>
    <row r="14810" spans="1:14" ht="14.25" customHeight="1" x14ac:dyDescent="0.3">
      <c r="A14810" t="s">
        <v>10419</v>
      </c>
      <c r="B14810" t="s">
        <v>19</v>
      </c>
      <c r="C14810" t="s">
        <v>14</v>
      </c>
      <c r="D14810">
        <v>3464.51</v>
      </c>
      <c r="E14810">
        <v>0.05</v>
      </c>
      <c r="F14810">
        <f t="shared" si="462"/>
        <v>173.22550000000001</v>
      </c>
      <c r="G14810">
        <f t="shared" si="463"/>
        <v>3291.2845000000002</v>
      </c>
      <c r="H14810">
        <v>1</v>
      </c>
      <c r="I14810" s="17">
        <v>45495</v>
      </c>
      <c r="J14810" s="17">
        <v>45501</v>
      </c>
      <c r="K14810" t="s">
        <v>31</v>
      </c>
      <c r="L14810" t="s">
        <v>27</v>
      </c>
      <c r="M14810">
        <v>278.92</v>
      </c>
      <c r="N14810" t="s">
        <v>34</v>
      </c>
    </row>
    <row r="14811" spans="1:14" ht="14.25" customHeight="1" x14ac:dyDescent="0.3">
      <c r="A14811" t="s">
        <v>2293</v>
      </c>
      <c r="B14811" t="s">
        <v>25</v>
      </c>
      <c r="C14811" t="s">
        <v>26</v>
      </c>
      <c r="D14811">
        <v>3468.96</v>
      </c>
      <c r="E14811">
        <v>0.28999999999999998</v>
      </c>
      <c r="F14811">
        <f t="shared" si="462"/>
        <v>1005.9983999999999</v>
      </c>
      <c r="G14811">
        <f t="shared" si="463"/>
        <v>2462.9616000000001</v>
      </c>
      <c r="H14811">
        <v>1</v>
      </c>
      <c r="I14811" s="17">
        <v>45005</v>
      </c>
      <c r="J14811" s="17">
        <v>45012</v>
      </c>
      <c r="K14811" t="s">
        <v>15</v>
      </c>
      <c r="L14811" t="s">
        <v>22</v>
      </c>
      <c r="M14811">
        <v>962.92</v>
      </c>
      <c r="N14811" t="s">
        <v>28</v>
      </c>
    </row>
    <row r="14812" spans="1:14" ht="14.25" customHeight="1" x14ac:dyDescent="0.3">
      <c r="A14812" t="s">
        <v>12425</v>
      </c>
      <c r="B14812" t="s">
        <v>25</v>
      </c>
      <c r="C14812" t="s">
        <v>26</v>
      </c>
      <c r="D14812">
        <v>3473.6</v>
      </c>
      <c r="E14812">
        <v>0.1</v>
      </c>
      <c r="F14812">
        <f t="shared" si="462"/>
        <v>347.36</v>
      </c>
      <c r="G14812">
        <f t="shared" si="463"/>
        <v>3126.24</v>
      </c>
      <c r="H14812">
        <v>1</v>
      </c>
      <c r="I14812" s="17">
        <v>45255</v>
      </c>
      <c r="J14812" s="17">
        <v>45258</v>
      </c>
      <c r="K14812" t="s">
        <v>31</v>
      </c>
      <c r="L14812" t="s">
        <v>27</v>
      </c>
      <c r="M14812">
        <v>269.60000000000002</v>
      </c>
      <c r="N14812" t="s">
        <v>28</v>
      </c>
    </row>
    <row r="14813" spans="1:14" ht="14.25" customHeight="1" x14ac:dyDescent="0.3">
      <c r="A14813" t="s">
        <v>8094</v>
      </c>
      <c r="B14813" t="s">
        <v>19</v>
      </c>
      <c r="C14813" t="s">
        <v>14</v>
      </c>
      <c r="D14813">
        <v>3474.82</v>
      </c>
      <c r="E14813">
        <v>0.24</v>
      </c>
      <c r="F14813">
        <f t="shared" si="462"/>
        <v>833.95680000000004</v>
      </c>
      <c r="G14813">
        <f t="shared" si="463"/>
        <v>2640.8632000000002</v>
      </c>
      <c r="H14813">
        <v>1</v>
      </c>
      <c r="I14813" s="17">
        <v>45147</v>
      </c>
      <c r="J14813" s="17">
        <v>45153</v>
      </c>
      <c r="K14813" t="s">
        <v>21</v>
      </c>
      <c r="L14813" t="s">
        <v>16</v>
      </c>
      <c r="M14813">
        <v>325.64999999999998</v>
      </c>
      <c r="N14813" t="s">
        <v>34</v>
      </c>
    </row>
    <row r="14814" spans="1:14" ht="14.25" customHeight="1" x14ac:dyDescent="0.3">
      <c r="A14814" t="s">
        <v>468</v>
      </c>
      <c r="B14814" t="s">
        <v>19</v>
      </c>
      <c r="C14814" t="s">
        <v>20</v>
      </c>
      <c r="D14814">
        <v>3476.06</v>
      </c>
      <c r="E14814">
        <v>0.26</v>
      </c>
      <c r="F14814">
        <f t="shared" si="462"/>
        <v>903.77560000000005</v>
      </c>
      <c r="G14814">
        <f t="shared" si="463"/>
        <v>2572.2844</v>
      </c>
      <c r="H14814">
        <v>1</v>
      </c>
      <c r="I14814" s="17">
        <v>45573</v>
      </c>
      <c r="J14814" s="17">
        <v>45580</v>
      </c>
      <c r="K14814" t="s">
        <v>21</v>
      </c>
      <c r="L14814" t="s">
        <v>22</v>
      </c>
      <c r="M14814">
        <v>348.92</v>
      </c>
      <c r="N14814" t="s">
        <v>39</v>
      </c>
    </row>
    <row r="14815" spans="1:14" ht="14.25" customHeight="1" x14ac:dyDescent="0.3">
      <c r="A14815" t="s">
        <v>9965</v>
      </c>
      <c r="B14815" t="s">
        <v>19</v>
      </c>
      <c r="C14815" t="s">
        <v>36</v>
      </c>
      <c r="D14815">
        <v>3479.09</v>
      </c>
      <c r="E14815">
        <v>0.12</v>
      </c>
      <c r="F14815">
        <f t="shared" si="462"/>
        <v>417.49079999999998</v>
      </c>
      <c r="G14815">
        <f t="shared" si="463"/>
        <v>3061.5992000000001</v>
      </c>
      <c r="H14815">
        <v>1</v>
      </c>
      <c r="I14815" s="17">
        <v>45143</v>
      </c>
      <c r="J14815" s="17">
        <v>45148</v>
      </c>
      <c r="K14815" t="s">
        <v>15</v>
      </c>
      <c r="L14815" t="s">
        <v>27</v>
      </c>
      <c r="M14815">
        <v>286.94</v>
      </c>
      <c r="N14815" t="s">
        <v>17</v>
      </c>
    </row>
    <row r="14816" spans="1:14" ht="14.25" customHeight="1" x14ac:dyDescent="0.3">
      <c r="A14816" t="s">
        <v>11772</v>
      </c>
      <c r="B14816" t="s">
        <v>19</v>
      </c>
      <c r="C14816" t="s">
        <v>36</v>
      </c>
      <c r="D14816">
        <v>3481.55</v>
      </c>
      <c r="E14816">
        <v>0.16</v>
      </c>
      <c r="F14816">
        <f t="shared" si="462"/>
        <v>557.048</v>
      </c>
      <c r="G14816">
        <f t="shared" si="463"/>
        <v>2924.5020000000004</v>
      </c>
      <c r="H14816">
        <v>1</v>
      </c>
      <c r="I14816" s="17">
        <v>45152</v>
      </c>
      <c r="J14816" s="17">
        <v>45157</v>
      </c>
      <c r="K14816" t="s">
        <v>31</v>
      </c>
      <c r="L14816" t="s">
        <v>16</v>
      </c>
      <c r="M14816">
        <v>473.55</v>
      </c>
      <c r="N14816" t="s">
        <v>34</v>
      </c>
    </row>
    <row r="14817" spans="1:14" ht="14.25" customHeight="1" x14ac:dyDescent="0.3">
      <c r="A14817" t="s">
        <v>1224</v>
      </c>
      <c r="B14817" t="s">
        <v>13</v>
      </c>
      <c r="C14817" t="s">
        <v>36</v>
      </c>
      <c r="D14817">
        <v>3482.19</v>
      </c>
      <c r="E14817">
        <v>0.34</v>
      </c>
      <c r="F14817">
        <f t="shared" si="462"/>
        <v>1183.9446</v>
      </c>
      <c r="G14817">
        <f t="shared" si="463"/>
        <v>2298.2453999999998</v>
      </c>
      <c r="H14817">
        <v>1</v>
      </c>
      <c r="I14817" s="17">
        <v>45002</v>
      </c>
      <c r="J14817" s="17">
        <v>45008</v>
      </c>
      <c r="K14817" t="s">
        <v>31</v>
      </c>
      <c r="L14817" t="s">
        <v>27</v>
      </c>
      <c r="M14817">
        <v>669.06</v>
      </c>
      <c r="N14817" t="s">
        <v>48</v>
      </c>
    </row>
    <row r="14818" spans="1:14" ht="14.25" customHeight="1" x14ac:dyDescent="0.3">
      <c r="A14818" t="s">
        <v>6106</v>
      </c>
      <c r="B14818" t="s">
        <v>25</v>
      </c>
      <c r="C14818" t="s">
        <v>14</v>
      </c>
      <c r="D14818">
        <v>3483.49</v>
      </c>
      <c r="E14818">
        <v>0.43</v>
      </c>
      <c r="F14818">
        <f t="shared" si="462"/>
        <v>1497.9006999999999</v>
      </c>
      <c r="G14818">
        <f t="shared" si="463"/>
        <v>1985.5892999999999</v>
      </c>
      <c r="H14818">
        <v>1</v>
      </c>
      <c r="I14818" s="17">
        <v>45332</v>
      </c>
      <c r="J14818" s="17">
        <v>45334</v>
      </c>
      <c r="K14818" t="s">
        <v>31</v>
      </c>
      <c r="L14818" t="s">
        <v>16</v>
      </c>
      <c r="M14818">
        <v>347.13</v>
      </c>
      <c r="N14818" t="s">
        <v>17</v>
      </c>
    </row>
    <row r="14819" spans="1:14" ht="14.25" customHeight="1" x14ac:dyDescent="0.3">
      <c r="A14819" t="s">
        <v>7881</v>
      </c>
      <c r="B14819" t="s">
        <v>13</v>
      </c>
      <c r="C14819" t="s">
        <v>20</v>
      </c>
      <c r="D14819">
        <v>3492.08</v>
      </c>
      <c r="E14819">
        <v>0.47</v>
      </c>
      <c r="F14819">
        <f t="shared" si="462"/>
        <v>1641.2775999999999</v>
      </c>
      <c r="G14819">
        <f t="shared" si="463"/>
        <v>1850.8024</v>
      </c>
      <c r="H14819">
        <v>1</v>
      </c>
      <c r="I14819" s="17">
        <v>44943</v>
      </c>
      <c r="J14819" s="17">
        <v>44945</v>
      </c>
      <c r="K14819" t="s">
        <v>21</v>
      </c>
      <c r="L14819" t="s">
        <v>16</v>
      </c>
      <c r="M14819">
        <v>922.32</v>
      </c>
      <c r="N14819" t="s">
        <v>39</v>
      </c>
    </row>
    <row r="14820" spans="1:14" ht="14.25" customHeight="1" x14ac:dyDescent="0.3">
      <c r="A14820" t="s">
        <v>9222</v>
      </c>
      <c r="B14820" t="s">
        <v>13</v>
      </c>
      <c r="C14820" t="s">
        <v>20</v>
      </c>
      <c r="D14820">
        <v>3493.03</v>
      </c>
      <c r="E14820">
        <v>0.22</v>
      </c>
      <c r="F14820">
        <f t="shared" si="462"/>
        <v>768.46660000000008</v>
      </c>
      <c r="G14820">
        <f t="shared" si="463"/>
        <v>2724.5634</v>
      </c>
      <c r="H14820">
        <v>1</v>
      </c>
      <c r="I14820" s="17">
        <v>45127</v>
      </c>
      <c r="J14820" s="17">
        <v>45132</v>
      </c>
      <c r="K14820" t="s">
        <v>21</v>
      </c>
      <c r="L14820" t="s">
        <v>16</v>
      </c>
      <c r="M14820">
        <v>880.88</v>
      </c>
      <c r="N14820" t="s">
        <v>34</v>
      </c>
    </row>
    <row r="14821" spans="1:14" ht="14.25" customHeight="1" x14ac:dyDescent="0.3">
      <c r="A14821" t="s">
        <v>12722</v>
      </c>
      <c r="B14821" t="s">
        <v>19</v>
      </c>
      <c r="C14821" t="s">
        <v>26</v>
      </c>
      <c r="D14821">
        <v>3493.71</v>
      </c>
      <c r="E14821">
        <v>0.39</v>
      </c>
      <c r="F14821">
        <f t="shared" si="462"/>
        <v>1362.5469000000001</v>
      </c>
      <c r="G14821">
        <f t="shared" si="463"/>
        <v>2131.1630999999998</v>
      </c>
      <c r="H14821">
        <v>1</v>
      </c>
      <c r="I14821" s="17">
        <v>44984</v>
      </c>
      <c r="J14821" s="17">
        <v>44985</v>
      </c>
      <c r="K14821" t="s">
        <v>21</v>
      </c>
      <c r="L14821" t="s">
        <v>22</v>
      </c>
      <c r="M14821">
        <v>942.63</v>
      </c>
      <c r="N14821" t="s">
        <v>34</v>
      </c>
    </row>
    <row r="14822" spans="1:14" ht="14.25" customHeight="1" x14ac:dyDescent="0.3">
      <c r="A14822" t="s">
        <v>7610</v>
      </c>
      <c r="B14822" t="s">
        <v>13</v>
      </c>
      <c r="C14822" t="s">
        <v>36</v>
      </c>
      <c r="D14822">
        <v>3500.95</v>
      </c>
      <c r="E14822">
        <v>0.45</v>
      </c>
      <c r="F14822">
        <f t="shared" si="462"/>
        <v>1575.4275</v>
      </c>
      <c r="G14822">
        <f t="shared" si="463"/>
        <v>1925.5224999999998</v>
      </c>
      <c r="H14822">
        <v>1</v>
      </c>
      <c r="I14822" s="17">
        <v>45321</v>
      </c>
      <c r="J14822" s="17">
        <v>45324</v>
      </c>
      <c r="K14822" t="s">
        <v>15</v>
      </c>
      <c r="L14822" t="s">
        <v>22</v>
      </c>
      <c r="M14822">
        <v>431.93</v>
      </c>
      <c r="N14822" t="s">
        <v>34</v>
      </c>
    </row>
    <row r="14823" spans="1:14" ht="14.25" customHeight="1" x14ac:dyDescent="0.3">
      <c r="A14823" t="s">
        <v>6327</v>
      </c>
      <c r="B14823" t="s">
        <v>25</v>
      </c>
      <c r="C14823" t="s">
        <v>26</v>
      </c>
      <c r="D14823">
        <v>3501.82</v>
      </c>
      <c r="E14823">
        <v>0.1</v>
      </c>
      <c r="F14823">
        <f t="shared" si="462"/>
        <v>350.18200000000002</v>
      </c>
      <c r="G14823">
        <f t="shared" si="463"/>
        <v>3151.6379999999999</v>
      </c>
      <c r="H14823">
        <v>1</v>
      </c>
      <c r="I14823" s="17">
        <v>45643</v>
      </c>
      <c r="J14823" s="17">
        <v>45646</v>
      </c>
      <c r="K14823" t="s">
        <v>31</v>
      </c>
      <c r="L14823" t="s">
        <v>16</v>
      </c>
      <c r="M14823">
        <v>975.71</v>
      </c>
      <c r="N14823" t="s">
        <v>34</v>
      </c>
    </row>
    <row r="14824" spans="1:14" ht="14.25" customHeight="1" x14ac:dyDescent="0.3">
      <c r="A14824" t="s">
        <v>5022</v>
      </c>
      <c r="B14824" t="s">
        <v>19</v>
      </c>
      <c r="C14824" t="s">
        <v>36</v>
      </c>
      <c r="D14824">
        <v>3507.41</v>
      </c>
      <c r="E14824">
        <v>0.33</v>
      </c>
      <c r="F14824">
        <f t="shared" si="462"/>
        <v>1157.4453000000001</v>
      </c>
      <c r="G14824">
        <f t="shared" si="463"/>
        <v>2349.9646999999995</v>
      </c>
      <c r="H14824">
        <v>1</v>
      </c>
      <c r="I14824" s="17">
        <v>44932</v>
      </c>
      <c r="J14824" s="17">
        <v>44934</v>
      </c>
      <c r="K14824" t="s">
        <v>21</v>
      </c>
      <c r="L14824" t="s">
        <v>16</v>
      </c>
      <c r="M14824">
        <v>601.15</v>
      </c>
      <c r="N14824" t="s">
        <v>17</v>
      </c>
    </row>
    <row r="14825" spans="1:14" ht="14.25" customHeight="1" x14ac:dyDescent="0.3">
      <c r="A14825" t="s">
        <v>6257</v>
      </c>
      <c r="B14825" t="s">
        <v>19</v>
      </c>
      <c r="C14825" t="s">
        <v>14</v>
      </c>
      <c r="D14825">
        <v>3509.92</v>
      </c>
      <c r="E14825">
        <v>0.2</v>
      </c>
      <c r="F14825">
        <f t="shared" si="462"/>
        <v>701.98400000000004</v>
      </c>
      <c r="G14825">
        <f t="shared" si="463"/>
        <v>2807.9360000000001</v>
      </c>
      <c r="H14825">
        <v>1</v>
      </c>
      <c r="I14825" s="17">
        <v>45412</v>
      </c>
      <c r="J14825" s="17">
        <v>45415</v>
      </c>
      <c r="K14825" t="s">
        <v>21</v>
      </c>
      <c r="L14825" t="s">
        <v>16</v>
      </c>
      <c r="M14825">
        <v>473.3</v>
      </c>
      <c r="N14825" t="s">
        <v>17</v>
      </c>
    </row>
    <row r="14826" spans="1:14" ht="14.25" customHeight="1" x14ac:dyDescent="0.3">
      <c r="A14826" t="s">
        <v>14386</v>
      </c>
      <c r="B14826" t="s">
        <v>41</v>
      </c>
      <c r="C14826" t="s">
        <v>20</v>
      </c>
      <c r="D14826">
        <v>3510.68</v>
      </c>
      <c r="E14826">
        <v>0.2</v>
      </c>
      <c r="F14826">
        <f t="shared" si="462"/>
        <v>702.13599999999997</v>
      </c>
      <c r="G14826">
        <f t="shared" si="463"/>
        <v>2808.5439999999999</v>
      </c>
      <c r="H14826">
        <v>1</v>
      </c>
      <c r="I14826" s="17">
        <v>45256</v>
      </c>
      <c r="J14826" s="17">
        <v>45257</v>
      </c>
      <c r="K14826" t="s">
        <v>21</v>
      </c>
      <c r="L14826" t="s">
        <v>16</v>
      </c>
      <c r="M14826">
        <v>523.23</v>
      </c>
      <c r="N14826" t="s">
        <v>48</v>
      </c>
    </row>
    <row r="14827" spans="1:14" ht="14.25" customHeight="1" x14ac:dyDescent="0.3">
      <c r="A14827" t="s">
        <v>7532</v>
      </c>
      <c r="B14827" t="s">
        <v>41</v>
      </c>
      <c r="C14827" t="s">
        <v>36</v>
      </c>
      <c r="D14827">
        <v>3512.14</v>
      </c>
      <c r="E14827">
        <v>0.46</v>
      </c>
      <c r="F14827">
        <f t="shared" si="462"/>
        <v>1615.5844</v>
      </c>
      <c r="G14827">
        <f t="shared" si="463"/>
        <v>1896.5555999999999</v>
      </c>
      <c r="H14827">
        <v>1</v>
      </c>
      <c r="I14827" s="17">
        <v>45567</v>
      </c>
      <c r="J14827" s="17">
        <v>45574</v>
      </c>
      <c r="K14827" t="s">
        <v>15</v>
      </c>
      <c r="L14827" t="s">
        <v>27</v>
      </c>
      <c r="M14827">
        <v>980.96</v>
      </c>
      <c r="N14827" t="s">
        <v>28</v>
      </c>
    </row>
    <row r="14828" spans="1:14" ht="14.25" customHeight="1" x14ac:dyDescent="0.3">
      <c r="A14828" t="s">
        <v>7990</v>
      </c>
      <c r="B14828" t="s">
        <v>19</v>
      </c>
      <c r="C14828" t="s">
        <v>33</v>
      </c>
      <c r="D14828">
        <v>3515.33</v>
      </c>
      <c r="E14828">
        <v>0.1</v>
      </c>
      <c r="F14828">
        <f t="shared" si="462"/>
        <v>351.53300000000002</v>
      </c>
      <c r="G14828">
        <f t="shared" si="463"/>
        <v>3163.797</v>
      </c>
      <c r="H14828">
        <v>1</v>
      </c>
      <c r="I14828" s="17">
        <v>45161</v>
      </c>
      <c r="J14828" s="17">
        <v>45165</v>
      </c>
      <c r="K14828" t="s">
        <v>31</v>
      </c>
      <c r="L14828" t="s">
        <v>22</v>
      </c>
      <c r="M14828">
        <v>474.72</v>
      </c>
      <c r="N14828" t="s">
        <v>34</v>
      </c>
    </row>
    <row r="14829" spans="1:14" ht="14.25" customHeight="1" x14ac:dyDescent="0.3">
      <c r="A14829" t="s">
        <v>9690</v>
      </c>
      <c r="B14829" t="s">
        <v>25</v>
      </c>
      <c r="C14829" t="s">
        <v>36</v>
      </c>
      <c r="D14829">
        <v>3519.95</v>
      </c>
      <c r="E14829">
        <v>0.01</v>
      </c>
      <c r="F14829">
        <f t="shared" si="462"/>
        <v>35.1995</v>
      </c>
      <c r="G14829">
        <f t="shared" si="463"/>
        <v>3484.7504999999996</v>
      </c>
      <c r="H14829">
        <v>1</v>
      </c>
      <c r="I14829" s="17">
        <v>45560</v>
      </c>
      <c r="J14829" s="17">
        <v>45567</v>
      </c>
      <c r="K14829" t="s">
        <v>31</v>
      </c>
      <c r="L14829" t="s">
        <v>16</v>
      </c>
      <c r="M14829">
        <v>719.36</v>
      </c>
      <c r="N14829" t="s">
        <v>34</v>
      </c>
    </row>
    <row r="14830" spans="1:14" ht="14.25" customHeight="1" x14ac:dyDescent="0.3">
      <c r="A14830" t="s">
        <v>11629</v>
      </c>
      <c r="B14830" t="s">
        <v>25</v>
      </c>
      <c r="C14830" t="s">
        <v>33</v>
      </c>
      <c r="D14830">
        <v>3520.14</v>
      </c>
      <c r="E14830">
        <v>0.01</v>
      </c>
      <c r="F14830">
        <f t="shared" si="462"/>
        <v>35.2014</v>
      </c>
      <c r="G14830">
        <f t="shared" si="463"/>
        <v>3484.9386</v>
      </c>
      <c r="H14830">
        <v>1</v>
      </c>
      <c r="I14830" s="17">
        <v>45452</v>
      </c>
      <c r="J14830" s="17">
        <v>45455</v>
      </c>
      <c r="K14830" t="s">
        <v>15</v>
      </c>
      <c r="L14830" t="s">
        <v>22</v>
      </c>
      <c r="M14830">
        <v>429.25</v>
      </c>
      <c r="N14830" t="s">
        <v>48</v>
      </c>
    </row>
    <row r="14831" spans="1:14" ht="14.25" customHeight="1" x14ac:dyDescent="0.3">
      <c r="A14831" t="s">
        <v>3296</v>
      </c>
      <c r="B14831" t="s">
        <v>19</v>
      </c>
      <c r="C14831" t="s">
        <v>33</v>
      </c>
      <c r="D14831">
        <v>3523.1</v>
      </c>
      <c r="E14831">
        <v>0.37</v>
      </c>
      <c r="F14831">
        <f t="shared" si="462"/>
        <v>1303.547</v>
      </c>
      <c r="G14831">
        <f t="shared" si="463"/>
        <v>2219.5529999999999</v>
      </c>
      <c r="H14831">
        <v>1</v>
      </c>
      <c r="I14831" s="17">
        <v>45284</v>
      </c>
      <c r="J14831" s="17">
        <v>45290</v>
      </c>
      <c r="K14831" t="s">
        <v>15</v>
      </c>
      <c r="L14831" t="s">
        <v>16</v>
      </c>
      <c r="M14831">
        <v>1007.74</v>
      </c>
      <c r="N14831" t="s">
        <v>28</v>
      </c>
    </row>
    <row r="14832" spans="1:14" ht="14.25" customHeight="1" x14ac:dyDescent="0.3">
      <c r="A14832" t="s">
        <v>7670</v>
      </c>
      <c r="B14832" t="s">
        <v>41</v>
      </c>
      <c r="C14832" t="s">
        <v>14</v>
      </c>
      <c r="D14832">
        <v>3526.15</v>
      </c>
      <c r="E14832">
        <v>0.22</v>
      </c>
      <c r="F14832">
        <f t="shared" si="462"/>
        <v>775.75300000000004</v>
      </c>
      <c r="G14832">
        <f t="shared" si="463"/>
        <v>2750.3969999999999</v>
      </c>
      <c r="H14832">
        <v>1</v>
      </c>
      <c r="I14832" s="17">
        <v>45181</v>
      </c>
      <c r="J14832" s="17">
        <v>45188</v>
      </c>
      <c r="K14832" t="s">
        <v>15</v>
      </c>
      <c r="L14832" t="s">
        <v>16</v>
      </c>
      <c r="M14832">
        <v>213.65</v>
      </c>
      <c r="N14832" t="s">
        <v>17</v>
      </c>
    </row>
    <row r="14833" spans="1:14" ht="14.25" customHeight="1" x14ac:dyDescent="0.3">
      <c r="A14833" t="s">
        <v>3417</v>
      </c>
      <c r="B14833" t="s">
        <v>25</v>
      </c>
      <c r="C14833" t="s">
        <v>36</v>
      </c>
      <c r="D14833">
        <v>3529.14</v>
      </c>
      <c r="E14833">
        <v>0.3</v>
      </c>
      <c r="F14833">
        <f t="shared" si="462"/>
        <v>1058.742</v>
      </c>
      <c r="G14833">
        <f t="shared" si="463"/>
        <v>2470.3980000000001</v>
      </c>
      <c r="H14833">
        <v>1</v>
      </c>
      <c r="I14833" s="17">
        <v>45142</v>
      </c>
      <c r="J14833" s="17">
        <v>45143</v>
      </c>
      <c r="K14833" t="s">
        <v>21</v>
      </c>
      <c r="L14833" t="s">
        <v>22</v>
      </c>
      <c r="M14833">
        <v>617.77</v>
      </c>
      <c r="N14833" t="s">
        <v>48</v>
      </c>
    </row>
    <row r="14834" spans="1:14" ht="14.25" customHeight="1" x14ac:dyDescent="0.3">
      <c r="A14834" t="s">
        <v>2763</v>
      </c>
      <c r="B14834" t="s">
        <v>13</v>
      </c>
      <c r="C14834" t="s">
        <v>20</v>
      </c>
      <c r="D14834">
        <v>3532.61</v>
      </c>
      <c r="E14834">
        <v>0.48</v>
      </c>
      <c r="F14834">
        <f t="shared" si="462"/>
        <v>1695.6528000000001</v>
      </c>
      <c r="G14834">
        <f t="shared" si="463"/>
        <v>1836.9572000000001</v>
      </c>
      <c r="H14834">
        <v>1</v>
      </c>
      <c r="I14834" s="17">
        <v>45595</v>
      </c>
      <c r="J14834" s="17">
        <v>45599</v>
      </c>
      <c r="K14834" t="s">
        <v>31</v>
      </c>
      <c r="L14834" t="s">
        <v>27</v>
      </c>
      <c r="M14834">
        <v>212.19</v>
      </c>
      <c r="N14834" t="s">
        <v>34</v>
      </c>
    </row>
    <row r="14835" spans="1:14" ht="14.25" customHeight="1" x14ac:dyDescent="0.3">
      <c r="A14835" t="s">
        <v>3073</v>
      </c>
      <c r="B14835" t="s">
        <v>13</v>
      </c>
      <c r="C14835" t="s">
        <v>14</v>
      </c>
      <c r="D14835">
        <v>3535.78</v>
      </c>
      <c r="E14835">
        <v>0.37</v>
      </c>
      <c r="F14835">
        <f t="shared" si="462"/>
        <v>1308.2386000000001</v>
      </c>
      <c r="G14835">
        <f t="shared" si="463"/>
        <v>2227.5414000000001</v>
      </c>
      <c r="H14835">
        <v>1</v>
      </c>
      <c r="I14835" s="17">
        <v>44967</v>
      </c>
      <c r="J14835" s="17">
        <v>44974</v>
      </c>
      <c r="K14835" t="s">
        <v>15</v>
      </c>
      <c r="L14835" t="s">
        <v>16</v>
      </c>
      <c r="M14835">
        <v>285.64</v>
      </c>
      <c r="N14835" t="s">
        <v>39</v>
      </c>
    </row>
    <row r="14836" spans="1:14" ht="14.25" customHeight="1" x14ac:dyDescent="0.3">
      <c r="A14836" t="s">
        <v>2296</v>
      </c>
      <c r="B14836" t="s">
        <v>41</v>
      </c>
      <c r="C14836" t="s">
        <v>26</v>
      </c>
      <c r="D14836">
        <v>3536.24</v>
      </c>
      <c r="E14836">
        <v>0.05</v>
      </c>
      <c r="F14836">
        <f t="shared" si="462"/>
        <v>176.81200000000001</v>
      </c>
      <c r="G14836">
        <f t="shared" si="463"/>
        <v>3359.4279999999999</v>
      </c>
      <c r="H14836">
        <v>1</v>
      </c>
      <c r="I14836" s="17">
        <v>45013</v>
      </c>
      <c r="J14836" s="17">
        <v>45017</v>
      </c>
      <c r="K14836" t="s">
        <v>15</v>
      </c>
      <c r="L14836" t="s">
        <v>22</v>
      </c>
      <c r="M14836">
        <v>1020.42</v>
      </c>
      <c r="N14836" t="s">
        <v>39</v>
      </c>
    </row>
    <row r="14837" spans="1:14" ht="14.25" customHeight="1" x14ac:dyDescent="0.3">
      <c r="A14837" t="s">
        <v>6922</v>
      </c>
      <c r="B14837" t="s">
        <v>41</v>
      </c>
      <c r="C14837" t="s">
        <v>20</v>
      </c>
      <c r="D14837">
        <v>3537.15</v>
      </c>
      <c r="E14837">
        <v>0.36</v>
      </c>
      <c r="F14837">
        <f t="shared" si="462"/>
        <v>1273.374</v>
      </c>
      <c r="G14837">
        <f t="shared" si="463"/>
        <v>2263.7759999999998</v>
      </c>
      <c r="H14837">
        <v>1</v>
      </c>
      <c r="I14837" s="17">
        <v>45157</v>
      </c>
      <c r="J14837" s="17">
        <v>45164</v>
      </c>
      <c r="K14837" t="s">
        <v>21</v>
      </c>
      <c r="L14837" t="s">
        <v>16</v>
      </c>
      <c r="M14837">
        <v>607.14</v>
      </c>
      <c r="N14837" t="s">
        <v>28</v>
      </c>
    </row>
    <row r="14838" spans="1:14" ht="14.25" customHeight="1" x14ac:dyDescent="0.3">
      <c r="A14838" t="s">
        <v>12940</v>
      </c>
      <c r="B14838" t="s">
        <v>13</v>
      </c>
      <c r="C14838" t="s">
        <v>33</v>
      </c>
      <c r="D14838">
        <v>3539.63</v>
      </c>
      <c r="E14838">
        <v>0.24</v>
      </c>
      <c r="F14838">
        <f t="shared" si="462"/>
        <v>849.51120000000003</v>
      </c>
      <c r="G14838">
        <f t="shared" si="463"/>
        <v>2690.1188000000002</v>
      </c>
      <c r="H14838">
        <v>1</v>
      </c>
      <c r="I14838" s="17">
        <v>45055</v>
      </c>
      <c r="J14838" s="17">
        <v>45057</v>
      </c>
      <c r="K14838" t="s">
        <v>21</v>
      </c>
      <c r="L14838" t="s">
        <v>16</v>
      </c>
      <c r="M14838">
        <v>447.78</v>
      </c>
      <c r="N14838" t="s">
        <v>39</v>
      </c>
    </row>
    <row r="14839" spans="1:14" ht="14.25" customHeight="1" x14ac:dyDescent="0.3">
      <c r="A14839" t="s">
        <v>11604</v>
      </c>
      <c r="B14839" t="s">
        <v>41</v>
      </c>
      <c r="C14839" t="s">
        <v>14</v>
      </c>
      <c r="D14839">
        <v>3545</v>
      </c>
      <c r="E14839">
        <v>0.35</v>
      </c>
      <c r="F14839">
        <f t="shared" si="462"/>
        <v>1240.75</v>
      </c>
      <c r="G14839">
        <f t="shared" si="463"/>
        <v>2304.25</v>
      </c>
      <c r="H14839">
        <v>1</v>
      </c>
      <c r="I14839" s="17">
        <v>45535</v>
      </c>
      <c r="J14839" s="17">
        <v>45538</v>
      </c>
      <c r="K14839" t="s">
        <v>31</v>
      </c>
      <c r="L14839" t="s">
        <v>22</v>
      </c>
      <c r="M14839">
        <v>586.79999999999995</v>
      </c>
      <c r="N14839" t="s">
        <v>28</v>
      </c>
    </row>
    <row r="14840" spans="1:14" ht="14.25" customHeight="1" x14ac:dyDescent="0.3">
      <c r="A14840" t="s">
        <v>1600</v>
      </c>
      <c r="B14840" t="s">
        <v>19</v>
      </c>
      <c r="C14840" t="s">
        <v>14</v>
      </c>
      <c r="D14840">
        <v>3546.23</v>
      </c>
      <c r="E14840">
        <v>0.15</v>
      </c>
      <c r="F14840">
        <f t="shared" si="462"/>
        <v>531.93449999999996</v>
      </c>
      <c r="G14840">
        <f t="shared" si="463"/>
        <v>3014.2955000000002</v>
      </c>
      <c r="H14840">
        <v>1</v>
      </c>
      <c r="I14840" s="17">
        <v>45112</v>
      </c>
      <c r="J14840" s="17">
        <v>45114</v>
      </c>
      <c r="K14840" t="s">
        <v>15</v>
      </c>
      <c r="L14840" t="s">
        <v>27</v>
      </c>
      <c r="M14840">
        <v>525.77</v>
      </c>
      <c r="N14840" t="s">
        <v>23</v>
      </c>
    </row>
    <row r="14841" spans="1:14" ht="14.25" customHeight="1" x14ac:dyDescent="0.3">
      <c r="A14841" t="s">
        <v>2145</v>
      </c>
      <c r="B14841" t="s">
        <v>41</v>
      </c>
      <c r="C14841" t="s">
        <v>36</v>
      </c>
      <c r="D14841">
        <v>3549.32</v>
      </c>
      <c r="E14841">
        <v>0.13</v>
      </c>
      <c r="F14841">
        <f t="shared" si="462"/>
        <v>461.41160000000002</v>
      </c>
      <c r="G14841">
        <f t="shared" si="463"/>
        <v>3087.9084000000003</v>
      </c>
      <c r="H14841">
        <v>1</v>
      </c>
      <c r="I14841" s="17">
        <v>45239</v>
      </c>
      <c r="J14841" s="17">
        <v>45243</v>
      </c>
      <c r="K14841" t="s">
        <v>15</v>
      </c>
      <c r="L14841" t="s">
        <v>16</v>
      </c>
      <c r="M14841">
        <v>615.35</v>
      </c>
      <c r="N14841" t="s">
        <v>48</v>
      </c>
    </row>
    <row r="14842" spans="1:14" ht="14.25" customHeight="1" x14ac:dyDescent="0.3">
      <c r="A14842" t="s">
        <v>9790</v>
      </c>
      <c r="B14842" t="s">
        <v>41</v>
      </c>
      <c r="C14842" t="s">
        <v>26</v>
      </c>
      <c r="D14842">
        <v>3551.63</v>
      </c>
      <c r="E14842">
        <v>0.48</v>
      </c>
      <c r="F14842">
        <f t="shared" si="462"/>
        <v>1704.7824000000001</v>
      </c>
      <c r="G14842">
        <f t="shared" si="463"/>
        <v>1846.8476000000001</v>
      </c>
      <c r="H14842">
        <v>1</v>
      </c>
      <c r="I14842" s="17">
        <v>45036</v>
      </c>
      <c r="J14842" s="17">
        <v>45042</v>
      </c>
      <c r="K14842" t="s">
        <v>15</v>
      </c>
      <c r="L14842" t="s">
        <v>16</v>
      </c>
      <c r="M14842">
        <v>438.89</v>
      </c>
      <c r="N14842" t="s">
        <v>17</v>
      </c>
    </row>
    <row r="14843" spans="1:14" ht="14.25" customHeight="1" x14ac:dyDescent="0.3">
      <c r="A14843" t="s">
        <v>6055</v>
      </c>
      <c r="B14843" t="s">
        <v>41</v>
      </c>
      <c r="C14843" t="s">
        <v>36</v>
      </c>
      <c r="D14843">
        <v>3555.36</v>
      </c>
      <c r="E14843">
        <v>0.09</v>
      </c>
      <c r="F14843">
        <f t="shared" si="462"/>
        <v>319.98239999999998</v>
      </c>
      <c r="G14843">
        <f t="shared" si="463"/>
        <v>3235.3776000000003</v>
      </c>
      <c r="H14843">
        <v>1</v>
      </c>
      <c r="I14843" s="17">
        <v>45083</v>
      </c>
      <c r="J14843" s="17">
        <v>45084</v>
      </c>
      <c r="K14843" t="s">
        <v>15</v>
      </c>
      <c r="L14843" t="s">
        <v>22</v>
      </c>
      <c r="M14843">
        <v>322.01</v>
      </c>
      <c r="N14843" t="s">
        <v>23</v>
      </c>
    </row>
    <row r="14844" spans="1:14" ht="14.25" customHeight="1" x14ac:dyDescent="0.3">
      <c r="A14844" t="s">
        <v>3140</v>
      </c>
      <c r="B14844" t="s">
        <v>19</v>
      </c>
      <c r="C14844" t="s">
        <v>14</v>
      </c>
      <c r="D14844">
        <v>3555.93</v>
      </c>
      <c r="E14844">
        <v>0.06</v>
      </c>
      <c r="F14844">
        <f t="shared" si="462"/>
        <v>213.35579999999999</v>
      </c>
      <c r="G14844">
        <f t="shared" si="463"/>
        <v>3342.5742</v>
      </c>
      <c r="H14844">
        <v>1</v>
      </c>
      <c r="I14844" s="17">
        <v>45200</v>
      </c>
      <c r="J14844" s="17">
        <v>45201</v>
      </c>
      <c r="K14844" t="s">
        <v>31</v>
      </c>
      <c r="L14844" t="s">
        <v>22</v>
      </c>
      <c r="M14844">
        <v>236.13</v>
      </c>
      <c r="N14844" t="s">
        <v>23</v>
      </c>
    </row>
    <row r="14845" spans="1:14" ht="14.25" customHeight="1" x14ac:dyDescent="0.3">
      <c r="A14845" t="s">
        <v>2218</v>
      </c>
      <c r="B14845" t="s">
        <v>13</v>
      </c>
      <c r="C14845" t="s">
        <v>14</v>
      </c>
      <c r="D14845">
        <v>3558.14</v>
      </c>
      <c r="E14845">
        <v>0.16</v>
      </c>
      <c r="F14845">
        <f t="shared" si="462"/>
        <v>569.30240000000003</v>
      </c>
      <c r="G14845">
        <f t="shared" si="463"/>
        <v>2988.8375999999998</v>
      </c>
      <c r="H14845">
        <v>1</v>
      </c>
      <c r="I14845" s="17">
        <v>45488</v>
      </c>
      <c r="J14845" s="17">
        <v>45489</v>
      </c>
      <c r="K14845" t="s">
        <v>21</v>
      </c>
      <c r="L14845" t="s">
        <v>22</v>
      </c>
      <c r="M14845">
        <v>617.09</v>
      </c>
      <c r="N14845" t="s">
        <v>39</v>
      </c>
    </row>
    <row r="14846" spans="1:14" ht="14.25" customHeight="1" x14ac:dyDescent="0.3">
      <c r="A14846" t="s">
        <v>1314</v>
      </c>
      <c r="B14846" t="s">
        <v>13</v>
      </c>
      <c r="C14846" t="s">
        <v>26</v>
      </c>
      <c r="D14846">
        <v>3561.41</v>
      </c>
      <c r="E14846">
        <v>0.11</v>
      </c>
      <c r="F14846">
        <f t="shared" si="462"/>
        <v>391.75509999999997</v>
      </c>
      <c r="G14846">
        <f t="shared" si="463"/>
        <v>3169.6549</v>
      </c>
      <c r="H14846">
        <v>1</v>
      </c>
      <c r="I14846" s="17">
        <v>45066</v>
      </c>
      <c r="J14846" s="17">
        <v>45070</v>
      </c>
      <c r="K14846" t="s">
        <v>15</v>
      </c>
      <c r="L14846" t="s">
        <v>16</v>
      </c>
      <c r="M14846">
        <v>553.04999999999995</v>
      </c>
      <c r="N14846" t="s">
        <v>23</v>
      </c>
    </row>
    <row r="14847" spans="1:14" ht="14.25" customHeight="1" x14ac:dyDescent="0.3">
      <c r="A14847" t="s">
        <v>10686</v>
      </c>
      <c r="B14847" t="s">
        <v>19</v>
      </c>
      <c r="C14847" t="s">
        <v>36</v>
      </c>
      <c r="D14847">
        <v>3567.85</v>
      </c>
      <c r="E14847">
        <v>0.24</v>
      </c>
      <c r="F14847">
        <f t="shared" si="462"/>
        <v>856.28399999999999</v>
      </c>
      <c r="G14847">
        <f t="shared" si="463"/>
        <v>2711.5659999999998</v>
      </c>
      <c r="H14847">
        <v>1</v>
      </c>
      <c r="I14847" s="17">
        <v>45041</v>
      </c>
      <c r="J14847" s="17">
        <v>45045</v>
      </c>
      <c r="K14847" t="s">
        <v>15</v>
      </c>
      <c r="L14847" t="s">
        <v>27</v>
      </c>
      <c r="M14847">
        <v>285.91000000000003</v>
      </c>
      <c r="N14847" t="s">
        <v>23</v>
      </c>
    </row>
    <row r="14848" spans="1:14" ht="14.25" customHeight="1" x14ac:dyDescent="0.3">
      <c r="A14848" t="s">
        <v>5912</v>
      </c>
      <c r="B14848" t="s">
        <v>41</v>
      </c>
      <c r="C14848" t="s">
        <v>33</v>
      </c>
      <c r="D14848">
        <v>3567.87</v>
      </c>
      <c r="E14848">
        <v>0.5</v>
      </c>
      <c r="F14848">
        <f t="shared" si="462"/>
        <v>1783.9349999999999</v>
      </c>
      <c r="G14848">
        <f t="shared" si="463"/>
        <v>1783.9349999999999</v>
      </c>
      <c r="H14848">
        <v>1</v>
      </c>
      <c r="I14848" s="17">
        <v>45328</v>
      </c>
      <c r="J14848" s="17">
        <v>45333</v>
      </c>
      <c r="K14848" t="s">
        <v>21</v>
      </c>
      <c r="L14848" t="s">
        <v>22</v>
      </c>
      <c r="M14848">
        <v>859.76</v>
      </c>
      <c r="N14848" t="s">
        <v>48</v>
      </c>
    </row>
    <row r="14849" spans="1:14" ht="14.25" customHeight="1" x14ac:dyDescent="0.3">
      <c r="A14849" t="s">
        <v>1670</v>
      </c>
      <c r="B14849" t="s">
        <v>25</v>
      </c>
      <c r="C14849" t="s">
        <v>26</v>
      </c>
      <c r="D14849">
        <v>3568.51</v>
      </c>
      <c r="E14849">
        <v>0.14000000000000001</v>
      </c>
      <c r="F14849">
        <f t="shared" si="462"/>
        <v>499.59140000000008</v>
      </c>
      <c r="G14849">
        <f t="shared" si="463"/>
        <v>3068.9186</v>
      </c>
      <c r="H14849">
        <v>1</v>
      </c>
      <c r="I14849" s="17">
        <v>44956</v>
      </c>
      <c r="J14849" s="17">
        <v>44963</v>
      </c>
      <c r="K14849" t="s">
        <v>21</v>
      </c>
      <c r="L14849" t="s">
        <v>27</v>
      </c>
      <c r="M14849">
        <v>694.99</v>
      </c>
      <c r="N14849" t="s">
        <v>23</v>
      </c>
    </row>
    <row r="14850" spans="1:14" ht="14.25" customHeight="1" x14ac:dyDescent="0.3">
      <c r="A14850" t="s">
        <v>3030</v>
      </c>
      <c r="B14850" t="s">
        <v>25</v>
      </c>
      <c r="C14850" t="s">
        <v>26</v>
      </c>
      <c r="D14850">
        <v>3571.39</v>
      </c>
      <c r="E14850">
        <v>0.41</v>
      </c>
      <c r="F14850">
        <f t="shared" ref="F14850:F14913" si="464">D14850*E14850</f>
        <v>1464.2698999999998</v>
      </c>
      <c r="G14850">
        <f t="shared" ref="G14850:G14913" si="465">D14850-F14850</f>
        <v>2107.1201000000001</v>
      </c>
      <c r="H14850">
        <v>1</v>
      </c>
      <c r="I14850" s="17">
        <v>45439</v>
      </c>
      <c r="J14850" s="17">
        <v>45444</v>
      </c>
      <c r="K14850" t="s">
        <v>21</v>
      </c>
      <c r="L14850" t="s">
        <v>22</v>
      </c>
      <c r="M14850">
        <v>435.68</v>
      </c>
      <c r="N14850" t="s">
        <v>28</v>
      </c>
    </row>
    <row r="14851" spans="1:14" ht="14.25" customHeight="1" x14ac:dyDescent="0.3">
      <c r="A14851" t="s">
        <v>9712</v>
      </c>
      <c r="B14851" t="s">
        <v>25</v>
      </c>
      <c r="C14851" t="s">
        <v>33</v>
      </c>
      <c r="D14851">
        <v>3571.72</v>
      </c>
      <c r="E14851">
        <v>0.11</v>
      </c>
      <c r="F14851">
        <f t="shared" si="464"/>
        <v>392.88919999999996</v>
      </c>
      <c r="G14851">
        <f t="shared" si="465"/>
        <v>3178.8307999999997</v>
      </c>
      <c r="H14851">
        <v>1</v>
      </c>
      <c r="I14851" s="17">
        <v>45025</v>
      </c>
      <c r="J14851" s="17">
        <v>45029</v>
      </c>
      <c r="K14851" t="s">
        <v>21</v>
      </c>
      <c r="L14851" t="s">
        <v>27</v>
      </c>
      <c r="M14851">
        <v>952.77</v>
      </c>
      <c r="N14851" t="s">
        <v>28</v>
      </c>
    </row>
    <row r="14852" spans="1:14" ht="14.25" customHeight="1" x14ac:dyDescent="0.3">
      <c r="A14852" t="s">
        <v>1328</v>
      </c>
      <c r="B14852" t="s">
        <v>41</v>
      </c>
      <c r="C14852" t="s">
        <v>26</v>
      </c>
      <c r="D14852">
        <v>3573.15</v>
      </c>
      <c r="E14852">
        <v>0.36</v>
      </c>
      <c r="F14852">
        <f t="shared" si="464"/>
        <v>1286.3340000000001</v>
      </c>
      <c r="G14852">
        <f t="shared" si="465"/>
        <v>2286.8159999999998</v>
      </c>
      <c r="H14852">
        <v>1</v>
      </c>
      <c r="I14852" s="17">
        <v>45283</v>
      </c>
      <c r="J14852" s="17">
        <v>45287</v>
      </c>
      <c r="K14852" t="s">
        <v>15</v>
      </c>
      <c r="L14852" t="s">
        <v>16</v>
      </c>
      <c r="M14852">
        <v>696.44</v>
      </c>
      <c r="N14852" t="s">
        <v>39</v>
      </c>
    </row>
    <row r="14853" spans="1:14" ht="14.25" customHeight="1" x14ac:dyDescent="0.3">
      <c r="A14853" t="s">
        <v>15021</v>
      </c>
      <c r="B14853" t="s">
        <v>41</v>
      </c>
      <c r="C14853" t="s">
        <v>36</v>
      </c>
      <c r="D14853">
        <v>3576.65</v>
      </c>
      <c r="E14853">
        <v>0.41</v>
      </c>
      <c r="F14853">
        <f t="shared" si="464"/>
        <v>1466.4265</v>
      </c>
      <c r="G14853">
        <f t="shared" si="465"/>
        <v>2110.2235000000001</v>
      </c>
      <c r="H14853">
        <v>1</v>
      </c>
      <c r="I14853" s="17">
        <v>45165</v>
      </c>
      <c r="J14853" s="17">
        <v>45171</v>
      </c>
      <c r="K14853" t="s">
        <v>21</v>
      </c>
      <c r="L14853" t="s">
        <v>22</v>
      </c>
      <c r="M14853">
        <v>358.46</v>
      </c>
      <c r="N14853" t="s">
        <v>17</v>
      </c>
    </row>
    <row r="14854" spans="1:14" ht="14.25" customHeight="1" x14ac:dyDescent="0.3">
      <c r="A14854" t="s">
        <v>1558</v>
      </c>
      <c r="B14854" t="s">
        <v>13</v>
      </c>
      <c r="C14854" t="s">
        <v>36</v>
      </c>
      <c r="D14854">
        <v>3578.02</v>
      </c>
      <c r="E14854">
        <v>0.16</v>
      </c>
      <c r="F14854">
        <f t="shared" si="464"/>
        <v>572.48320000000001</v>
      </c>
      <c r="G14854">
        <f t="shared" si="465"/>
        <v>3005.5367999999999</v>
      </c>
      <c r="H14854">
        <v>1</v>
      </c>
      <c r="I14854" s="17">
        <v>45076</v>
      </c>
      <c r="J14854" s="17">
        <v>45080</v>
      </c>
      <c r="K14854" t="s">
        <v>15</v>
      </c>
      <c r="L14854" t="s">
        <v>16</v>
      </c>
      <c r="M14854">
        <v>261.93</v>
      </c>
      <c r="N14854" t="s">
        <v>17</v>
      </c>
    </row>
    <row r="14855" spans="1:14" ht="14.25" customHeight="1" x14ac:dyDescent="0.3">
      <c r="A14855" t="s">
        <v>532</v>
      </c>
      <c r="B14855" t="s">
        <v>19</v>
      </c>
      <c r="C14855" t="s">
        <v>26</v>
      </c>
      <c r="D14855">
        <v>3578.78</v>
      </c>
      <c r="E14855">
        <v>0.22</v>
      </c>
      <c r="F14855">
        <f t="shared" si="464"/>
        <v>787.33160000000009</v>
      </c>
      <c r="G14855">
        <f t="shared" si="465"/>
        <v>2791.4484000000002</v>
      </c>
      <c r="H14855">
        <v>1</v>
      </c>
      <c r="I14855" s="17">
        <v>45040</v>
      </c>
      <c r="J14855" s="17">
        <v>45044</v>
      </c>
      <c r="K14855" t="s">
        <v>31</v>
      </c>
      <c r="L14855" t="s">
        <v>16</v>
      </c>
      <c r="M14855">
        <v>186.88</v>
      </c>
      <c r="N14855" t="s">
        <v>48</v>
      </c>
    </row>
    <row r="14856" spans="1:14" ht="14.25" customHeight="1" x14ac:dyDescent="0.3">
      <c r="A14856" t="s">
        <v>741</v>
      </c>
      <c r="B14856" t="s">
        <v>19</v>
      </c>
      <c r="C14856" t="s">
        <v>14</v>
      </c>
      <c r="D14856">
        <v>3582.91</v>
      </c>
      <c r="E14856">
        <v>0.42</v>
      </c>
      <c r="F14856">
        <f t="shared" si="464"/>
        <v>1504.8221999999998</v>
      </c>
      <c r="G14856">
        <f t="shared" si="465"/>
        <v>2078.0878000000002</v>
      </c>
      <c r="H14856">
        <v>1</v>
      </c>
      <c r="I14856" s="17">
        <v>45536</v>
      </c>
      <c r="J14856" s="17">
        <v>45541</v>
      </c>
      <c r="K14856" t="s">
        <v>21</v>
      </c>
      <c r="L14856" t="s">
        <v>22</v>
      </c>
      <c r="M14856">
        <v>902.82</v>
      </c>
      <c r="N14856" t="s">
        <v>28</v>
      </c>
    </row>
    <row r="14857" spans="1:14" ht="14.25" customHeight="1" x14ac:dyDescent="0.3">
      <c r="A14857" t="s">
        <v>3703</v>
      </c>
      <c r="B14857" t="s">
        <v>19</v>
      </c>
      <c r="C14857" t="s">
        <v>26</v>
      </c>
      <c r="D14857">
        <v>3586.9</v>
      </c>
      <c r="E14857">
        <v>0.22</v>
      </c>
      <c r="F14857">
        <f t="shared" si="464"/>
        <v>789.11800000000005</v>
      </c>
      <c r="G14857">
        <f t="shared" si="465"/>
        <v>2797.7820000000002</v>
      </c>
      <c r="H14857">
        <v>1</v>
      </c>
      <c r="I14857" s="17">
        <v>45333</v>
      </c>
      <c r="J14857" s="17">
        <v>45337</v>
      </c>
      <c r="K14857" t="s">
        <v>15</v>
      </c>
      <c r="L14857" t="s">
        <v>22</v>
      </c>
      <c r="M14857">
        <v>886.27</v>
      </c>
      <c r="N14857" t="s">
        <v>39</v>
      </c>
    </row>
    <row r="14858" spans="1:14" ht="14.25" customHeight="1" x14ac:dyDescent="0.3">
      <c r="A14858" t="s">
        <v>15113</v>
      </c>
      <c r="B14858" t="s">
        <v>25</v>
      </c>
      <c r="C14858" t="s">
        <v>26</v>
      </c>
      <c r="D14858">
        <v>3588.4</v>
      </c>
      <c r="E14858">
        <v>0.44</v>
      </c>
      <c r="F14858">
        <f t="shared" si="464"/>
        <v>1578.896</v>
      </c>
      <c r="G14858">
        <f t="shared" si="465"/>
        <v>2009.5040000000001</v>
      </c>
      <c r="H14858">
        <v>1</v>
      </c>
      <c r="I14858" s="17">
        <v>45255</v>
      </c>
      <c r="J14858" s="17">
        <v>45258</v>
      </c>
      <c r="K14858" t="s">
        <v>15</v>
      </c>
      <c r="L14858" t="s">
        <v>22</v>
      </c>
      <c r="M14858">
        <v>342.43</v>
      </c>
      <c r="N14858" t="s">
        <v>34</v>
      </c>
    </row>
    <row r="14859" spans="1:14" ht="14.25" customHeight="1" x14ac:dyDescent="0.3">
      <c r="A14859" t="s">
        <v>3712</v>
      </c>
      <c r="B14859" t="s">
        <v>25</v>
      </c>
      <c r="C14859" t="s">
        <v>20</v>
      </c>
      <c r="D14859">
        <v>3589.61</v>
      </c>
      <c r="E14859">
        <v>0.41</v>
      </c>
      <c r="F14859">
        <f t="shared" si="464"/>
        <v>1471.7401</v>
      </c>
      <c r="G14859">
        <f t="shared" si="465"/>
        <v>2117.8699000000001</v>
      </c>
      <c r="H14859">
        <v>1</v>
      </c>
      <c r="I14859" s="17">
        <v>45279</v>
      </c>
      <c r="J14859" s="17">
        <v>45286</v>
      </c>
      <c r="K14859" t="s">
        <v>31</v>
      </c>
      <c r="L14859" t="s">
        <v>27</v>
      </c>
      <c r="M14859">
        <v>466.34</v>
      </c>
      <c r="N14859" t="s">
        <v>48</v>
      </c>
    </row>
    <row r="14860" spans="1:14" ht="14.25" customHeight="1" x14ac:dyDescent="0.3">
      <c r="A14860" t="s">
        <v>4589</v>
      </c>
      <c r="B14860" t="s">
        <v>13</v>
      </c>
      <c r="C14860" t="s">
        <v>26</v>
      </c>
      <c r="D14860">
        <v>3592.29</v>
      </c>
      <c r="E14860">
        <v>0.49</v>
      </c>
      <c r="F14860">
        <f t="shared" si="464"/>
        <v>1760.2221</v>
      </c>
      <c r="G14860">
        <f t="shared" si="465"/>
        <v>1832.0679</v>
      </c>
      <c r="H14860">
        <v>1</v>
      </c>
      <c r="I14860" s="17">
        <v>45250</v>
      </c>
      <c r="J14860" s="17">
        <v>45251</v>
      </c>
      <c r="K14860" t="s">
        <v>31</v>
      </c>
      <c r="L14860" t="s">
        <v>22</v>
      </c>
      <c r="M14860">
        <v>729.37</v>
      </c>
      <c r="N14860" t="s">
        <v>48</v>
      </c>
    </row>
    <row r="14861" spans="1:14" ht="14.25" customHeight="1" x14ac:dyDescent="0.3">
      <c r="A14861" t="s">
        <v>12913</v>
      </c>
      <c r="B14861" t="s">
        <v>41</v>
      </c>
      <c r="C14861" t="s">
        <v>20</v>
      </c>
      <c r="D14861">
        <v>3592.83</v>
      </c>
      <c r="E14861">
        <v>0.14000000000000001</v>
      </c>
      <c r="F14861">
        <f t="shared" si="464"/>
        <v>502.99620000000004</v>
      </c>
      <c r="G14861">
        <f t="shared" si="465"/>
        <v>3089.8337999999999</v>
      </c>
      <c r="H14861">
        <v>1</v>
      </c>
      <c r="I14861" s="17">
        <v>45248</v>
      </c>
      <c r="J14861" s="17">
        <v>45253</v>
      </c>
      <c r="K14861" t="s">
        <v>15</v>
      </c>
      <c r="L14861" t="s">
        <v>22</v>
      </c>
      <c r="M14861">
        <v>245.74</v>
      </c>
      <c r="N14861" t="s">
        <v>17</v>
      </c>
    </row>
    <row r="14862" spans="1:14" ht="14.25" customHeight="1" x14ac:dyDescent="0.3">
      <c r="A14862" t="s">
        <v>1454</v>
      </c>
      <c r="B14862" t="s">
        <v>25</v>
      </c>
      <c r="C14862" t="s">
        <v>36</v>
      </c>
      <c r="D14862">
        <v>3595.57</v>
      </c>
      <c r="E14862">
        <v>0.2</v>
      </c>
      <c r="F14862">
        <f t="shared" si="464"/>
        <v>719.11400000000003</v>
      </c>
      <c r="G14862">
        <f t="shared" si="465"/>
        <v>2876.4560000000001</v>
      </c>
      <c r="H14862">
        <v>1</v>
      </c>
      <c r="I14862" s="17">
        <v>45414</v>
      </c>
      <c r="J14862" s="17">
        <v>45417</v>
      </c>
      <c r="K14862" t="s">
        <v>15</v>
      </c>
      <c r="L14862" t="s">
        <v>22</v>
      </c>
      <c r="M14862">
        <v>519.49</v>
      </c>
      <c r="N14862" t="s">
        <v>17</v>
      </c>
    </row>
    <row r="14863" spans="1:14" ht="14.25" customHeight="1" x14ac:dyDescent="0.3">
      <c r="A14863" t="s">
        <v>4411</v>
      </c>
      <c r="B14863" t="s">
        <v>25</v>
      </c>
      <c r="C14863" t="s">
        <v>20</v>
      </c>
      <c r="D14863">
        <v>3608.85</v>
      </c>
      <c r="E14863">
        <v>0.17</v>
      </c>
      <c r="F14863">
        <f t="shared" si="464"/>
        <v>613.50450000000001</v>
      </c>
      <c r="G14863">
        <f t="shared" si="465"/>
        <v>2995.3454999999999</v>
      </c>
      <c r="H14863">
        <v>1</v>
      </c>
      <c r="I14863" s="17">
        <v>45458</v>
      </c>
      <c r="J14863" s="17">
        <v>45463</v>
      </c>
      <c r="K14863" t="s">
        <v>21</v>
      </c>
      <c r="L14863" t="s">
        <v>22</v>
      </c>
      <c r="M14863">
        <v>244.85</v>
      </c>
      <c r="N14863" t="s">
        <v>28</v>
      </c>
    </row>
    <row r="14864" spans="1:14" ht="14.25" customHeight="1" x14ac:dyDescent="0.3">
      <c r="A14864" t="s">
        <v>7126</v>
      </c>
      <c r="B14864" t="s">
        <v>41</v>
      </c>
      <c r="C14864" t="s">
        <v>26</v>
      </c>
      <c r="D14864">
        <v>3609.37</v>
      </c>
      <c r="E14864">
        <v>0.38</v>
      </c>
      <c r="F14864">
        <f t="shared" si="464"/>
        <v>1371.5606</v>
      </c>
      <c r="G14864">
        <f t="shared" si="465"/>
        <v>2237.8094000000001</v>
      </c>
      <c r="H14864">
        <v>1</v>
      </c>
      <c r="I14864" s="17">
        <v>45443</v>
      </c>
      <c r="J14864" s="17">
        <v>45448</v>
      </c>
      <c r="K14864" t="s">
        <v>21</v>
      </c>
      <c r="L14864" t="s">
        <v>22</v>
      </c>
      <c r="M14864">
        <v>595.6</v>
      </c>
      <c r="N14864" t="s">
        <v>23</v>
      </c>
    </row>
    <row r="14865" spans="1:14" ht="14.25" customHeight="1" x14ac:dyDescent="0.3">
      <c r="A14865" t="s">
        <v>7218</v>
      </c>
      <c r="B14865" t="s">
        <v>25</v>
      </c>
      <c r="C14865" t="s">
        <v>14</v>
      </c>
      <c r="D14865">
        <v>3615.47</v>
      </c>
      <c r="E14865">
        <v>0.32</v>
      </c>
      <c r="F14865">
        <f t="shared" si="464"/>
        <v>1156.9503999999999</v>
      </c>
      <c r="G14865">
        <f t="shared" si="465"/>
        <v>2458.5195999999996</v>
      </c>
      <c r="H14865">
        <v>1</v>
      </c>
      <c r="I14865" s="17">
        <v>45012</v>
      </c>
      <c r="J14865" s="17">
        <v>45018</v>
      </c>
      <c r="K14865" t="s">
        <v>31</v>
      </c>
      <c r="L14865" t="s">
        <v>16</v>
      </c>
      <c r="M14865">
        <v>707.58</v>
      </c>
      <c r="N14865" t="s">
        <v>48</v>
      </c>
    </row>
    <row r="14866" spans="1:14" ht="14.25" customHeight="1" x14ac:dyDescent="0.3">
      <c r="A14866" t="s">
        <v>2645</v>
      </c>
      <c r="B14866" t="s">
        <v>41</v>
      </c>
      <c r="C14866" t="s">
        <v>33</v>
      </c>
      <c r="D14866">
        <v>3615.98</v>
      </c>
      <c r="E14866">
        <v>0.16</v>
      </c>
      <c r="F14866">
        <f t="shared" si="464"/>
        <v>578.55680000000007</v>
      </c>
      <c r="G14866">
        <f t="shared" si="465"/>
        <v>3037.4232000000002</v>
      </c>
      <c r="H14866">
        <v>1</v>
      </c>
      <c r="I14866" s="17">
        <v>45389</v>
      </c>
      <c r="J14866" s="17">
        <v>45390</v>
      </c>
      <c r="K14866" t="s">
        <v>31</v>
      </c>
      <c r="L14866" t="s">
        <v>22</v>
      </c>
      <c r="M14866">
        <v>811.34</v>
      </c>
      <c r="N14866" t="s">
        <v>39</v>
      </c>
    </row>
    <row r="14867" spans="1:14" ht="14.25" customHeight="1" x14ac:dyDescent="0.3">
      <c r="A14867" t="s">
        <v>7624</v>
      </c>
      <c r="B14867" t="s">
        <v>13</v>
      </c>
      <c r="C14867" t="s">
        <v>20</v>
      </c>
      <c r="D14867">
        <v>3618.48</v>
      </c>
      <c r="E14867">
        <v>0.32</v>
      </c>
      <c r="F14867">
        <f t="shared" si="464"/>
        <v>1157.9136000000001</v>
      </c>
      <c r="G14867">
        <f t="shared" si="465"/>
        <v>2460.5663999999997</v>
      </c>
      <c r="H14867">
        <v>1</v>
      </c>
      <c r="I14867" s="17">
        <v>45395</v>
      </c>
      <c r="J14867" s="17">
        <v>45398</v>
      </c>
      <c r="K14867" t="s">
        <v>15</v>
      </c>
      <c r="L14867" t="s">
        <v>27</v>
      </c>
      <c r="M14867">
        <v>750.89</v>
      </c>
      <c r="N14867" t="s">
        <v>23</v>
      </c>
    </row>
    <row r="14868" spans="1:14" ht="14.25" customHeight="1" x14ac:dyDescent="0.3">
      <c r="A14868" t="s">
        <v>1735</v>
      </c>
      <c r="B14868" t="s">
        <v>13</v>
      </c>
      <c r="C14868" t="s">
        <v>20</v>
      </c>
      <c r="D14868">
        <v>3620.11</v>
      </c>
      <c r="E14868">
        <v>0.04</v>
      </c>
      <c r="F14868">
        <f t="shared" si="464"/>
        <v>144.80440000000002</v>
      </c>
      <c r="G14868">
        <f t="shared" si="465"/>
        <v>3475.3056000000001</v>
      </c>
      <c r="H14868">
        <v>1</v>
      </c>
      <c r="I14868" s="17">
        <v>45441</v>
      </c>
      <c r="J14868" s="17">
        <v>45446</v>
      </c>
      <c r="K14868" t="s">
        <v>31</v>
      </c>
      <c r="L14868" t="s">
        <v>27</v>
      </c>
      <c r="M14868">
        <v>790.99</v>
      </c>
      <c r="N14868" t="s">
        <v>23</v>
      </c>
    </row>
    <row r="14869" spans="1:14" ht="14.25" customHeight="1" x14ac:dyDescent="0.3">
      <c r="A14869" t="s">
        <v>7089</v>
      </c>
      <c r="B14869" t="s">
        <v>19</v>
      </c>
      <c r="C14869" t="s">
        <v>20</v>
      </c>
      <c r="D14869">
        <v>3620.24</v>
      </c>
      <c r="E14869">
        <v>0.48</v>
      </c>
      <c r="F14869">
        <f t="shared" si="464"/>
        <v>1737.7151999999999</v>
      </c>
      <c r="G14869">
        <f t="shared" si="465"/>
        <v>1882.5247999999999</v>
      </c>
      <c r="H14869">
        <v>1</v>
      </c>
      <c r="I14869" s="17">
        <v>45522</v>
      </c>
      <c r="J14869" s="17">
        <v>45523</v>
      </c>
      <c r="K14869" t="s">
        <v>15</v>
      </c>
      <c r="L14869" t="s">
        <v>16</v>
      </c>
      <c r="M14869">
        <v>501.85</v>
      </c>
      <c r="N14869" t="s">
        <v>23</v>
      </c>
    </row>
    <row r="14870" spans="1:14" ht="14.25" customHeight="1" x14ac:dyDescent="0.3">
      <c r="A14870" t="s">
        <v>8819</v>
      </c>
      <c r="B14870" t="s">
        <v>25</v>
      </c>
      <c r="C14870" t="s">
        <v>33</v>
      </c>
      <c r="D14870">
        <v>3622.37</v>
      </c>
      <c r="E14870">
        <v>0.28000000000000003</v>
      </c>
      <c r="F14870">
        <f t="shared" si="464"/>
        <v>1014.2636000000001</v>
      </c>
      <c r="G14870">
        <f t="shared" si="465"/>
        <v>2608.1063999999997</v>
      </c>
      <c r="H14870">
        <v>1</v>
      </c>
      <c r="I14870" s="17">
        <v>44970</v>
      </c>
      <c r="J14870" s="17">
        <v>44977</v>
      </c>
      <c r="K14870" t="s">
        <v>31</v>
      </c>
      <c r="L14870" t="s">
        <v>16</v>
      </c>
      <c r="M14870">
        <v>308.05</v>
      </c>
      <c r="N14870" t="s">
        <v>17</v>
      </c>
    </row>
    <row r="14871" spans="1:14" ht="14.25" customHeight="1" x14ac:dyDescent="0.3">
      <c r="A14871" t="s">
        <v>5767</v>
      </c>
      <c r="B14871" t="s">
        <v>41</v>
      </c>
      <c r="C14871" t="s">
        <v>36</v>
      </c>
      <c r="D14871">
        <v>3628.27</v>
      </c>
      <c r="E14871">
        <v>0.4</v>
      </c>
      <c r="F14871">
        <f t="shared" si="464"/>
        <v>1451.308</v>
      </c>
      <c r="G14871">
        <f t="shared" si="465"/>
        <v>2176.962</v>
      </c>
      <c r="H14871">
        <v>1</v>
      </c>
      <c r="I14871" s="17">
        <v>45109</v>
      </c>
      <c r="J14871" s="17">
        <v>45115</v>
      </c>
      <c r="K14871" t="s">
        <v>21</v>
      </c>
      <c r="L14871" t="s">
        <v>22</v>
      </c>
      <c r="M14871">
        <v>520.85</v>
      </c>
      <c r="N14871" t="s">
        <v>23</v>
      </c>
    </row>
    <row r="14872" spans="1:14" ht="14.25" customHeight="1" x14ac:dyDescent="0.3">
      <c r="A14872" t="s">
        <v>1720</v>
      </c>
      <c r="B14872" t="s">
        <v>25</v>
      </c>
      <c r="C14872" t="s">
        <v>14</v>
      </c>
      <c r="D14872">
        <v>3632.63</v>
      </c>
      <c r="E14872">
        <v>0.49</v>
      </c>
      <c r="F14872">
        <f t="shared" si="464"/>
        <v>1779.9887000000001</v>
      </c>
      <c r="G14872">
        <f t="shared" si="465"/>
        <v>1852.6413</v>
      </c>
      <c r="H14872">
        <v>1</v>
      </c>
      <c r="I14872" s="17">
        <v>45442</v>
      </c>
      <c r="J14872" s="17">
        <v>45448</v>
      </c>
      <c r="K14872" t="s">
        <v>31</v>
      </c>
      <c r="L14872" t="s">
        <v>27</v>
      </c>
      <c r="M14872">
        <v>1013.85</v>
      </c>
      <c r="N14872" t="s">
        <v>23</v>
      </c>
    </row>
    <row r="14873" spans="1:14" ht="14.25" customHeight="1" x14ac:dyDescent="0.3">
      <c r="A14873" t="s">
        <v>10983</v>
      </c>
      <c r="B14873" t="s">
        <v>19</v>
      </c>
      <c r="C14873" t="s">
        <v>33</v>
      </c>
      <c r="D14873">
        <v>3633.53</v>
      </c>
      <c r="E14873">
        <v>0.28000000000000003</v>
      </c>
      <c r="F14873">
        <f t="shared" si="464"/>
        <v>1017.3884000000002</v>
      </c>
      <c r="G14873">
        <f t="shared" si="465"/>
        <v>2616.1415999999999</v>
      </c>
      <c r="H14873">
        <v>1</v>
      </c>
      <c r="I14873" s="17">
        <v>45640</v>
      </c>
      <c r="J14873" s="17">
        <v>45643</v>
      </c>
      <c r="K14873" t="s">
        <v>15</v>
      </c>
      <c r="L14873" t="s">
        <v>27</v>
      </c>
      <c r="M14873">
        <v>449.55</v>
      </c>
      <c r="N14873" t="s">
        <v>17</v>
      </c>
    </row>
    <row r="14874" spans="1:14" ht="14.25" customHeight="1" x14ac:dyDescent="0.3">
      <c r="A14874" t="s">
        <v>3907</v>
      </c>
      <c r="B14874" t="s">
        <v>19</v>
      </c>
      <c r="C14874" t="s">
        <v>20</v>
      </c>
      <c r="D14874">
        <v>3640.18</v>
      </c>
      <c r="E14874">
        <v>0.42</v>
      </c>
      <c r="F14874">
        <f t="shared" si="464"/>
        <v>1528.8755999999998</v>
      </c>
      <c r="G14874">
        <f t="shared" si="465"/>
        <v>2111.3044</v>
      </c>
      <c r="H14874">
        <v>1</v>
      </c>
      <c r="I14874" s="17">
        <v>45119</v>
      </c>
      <c r="J14874" s="17">
        <v>45120</v>
      </c>
      <c r="K14874" t="s">
        <v>21</v>
      </c>
      <c r="L14874" t="s">
        <v>27</v>
      </c>
      <c r="M14874">
        <v>509.74</v>
      </c>
      <c r="N14874" t="s">
        <v>34</v>
      </c>
    </row>
    <row r="14875" spans="1:14" ht="14.25" customHeight="1" x14ac:dyDescent="0.3">
      <c r="A14875" t="s">
        <v>7748</v>
      </c>
      <c r="B14875" t="s">
        <v>13</v>
      </c>
      <c r="C14875" t="s">
        <v>26</v>
      </c>
      <c r="D14875">
        <v>3648</v>
      </c>
      <c r="E14875">
        <v>0.12</v>
      </c>
      <c r="F14875">
        <f t="shared" si="464"/>
        <v>437.76</v>
      </c>
      <c r="G14875">
        <f t="shared" si="465"/>
        <v>3210.24</v>
      </c>
      <c r="H14875">
        <v>1</v>
      </c>
      <c r="I14875" s="17">
        <v>45225</v>
      </c>
      <c r="J14875" s="17">
        <v>45232</v>
      </c>
      <c r="K14875" t="s">
        <v>31</v>
      </c>
      <c r="L14875" t="s">
        <v>27</v>
      </c>
      <c r="M14875">
        <v>240.74</v>
      </c>
      <c r="N14875" t="s">
        <v>34</v>
      </c>
    </row>
    <row r="14876" spans="1:14" ht="14.25" customHeight="1" x14ac:dyDescent="0.3">
      <c r="A14876" t="s">
        <v>12664</v>
      </c>
      <c r="B14876" t="s">
        <v>25</v>
      </c>
      <c r="C14876" t="s">
        <v>20</v>
      </c>
      <c r="D14876">
        <v>3649.05</v>
      </c>
      <c r="E14876">
        <v>0.37</v>
      </c>
      <c r="F14876">
        <f t="shared" si="464"/>
        <v>1350.1485</v>
      </c>
      <c r="G14876">
        <f t="shared" si="465"/>
        <v>2298.9014999999999</v>
      </c>
      <c r="H14876">
        <v>1</v>
      </c>
      <c r="I14876" s="17">
        <v>45424</v>
      </c>
      <c r="J14876" s="17">
        <v>45430</v>
      </c>
      <c r="K14876" t="s">
        <v>15</v>
      </c>
      <c r="L14876" t="s">
        <v>16</v>
      </c>
      <c r="M14876">
        <v>584.08000000000004</v>
      </c>
      <c r="N14876" t="s">
        <v>23</v>
      </c>
    </row>
    <row r="14877" spans="1:14" ht="14.25" customHeight="1" x14ac:dyDescent="0.3">
      <c r="A14877" t="s">
        <v>8776</v>
      </c>
      <c r="B14877" t="s">
        <v>13</v>
      </c>
      <c r="C14877" t="s">
        <v>26</v>
      </c>
      <c r="D14877">
        <v>3649.64</v>
      </c>
      <c r="E14877">
        <v>0.37</v>
      </c>
      <c r="F14877">
        <f t="shared" si="464"/>
        <v>1350.3668</v>
      </c>
      <c r="G14877">
        <f t="shared" si="465"/>
        <v>2299.2731999999996</v>
      </c>
      <c r="H14877">
        <v>1</v>
      </c>
      <c r="I14877" s="17">
        <v>45434</v>
      </c>
      <c r="J14877" s="17">
        <v>45438</v>
      </c>
      <c r="K14877" t="s">
        <v>21</v>
      </c>
      <c r="L14877" t="s">
        <v>16</v>
      </c>
      <c r="M14877">
        <v>893.74</v>
      </c>
      <c r="N14877" t="s">
        <v>39</v>
      </c>
    </row>
    <row r="14878" spans="1:14" ht="14.25" customHeight="1" x14ac:dyDescent="0.3">
      <c r="A14878" t="s">
        <v>1709</v>
      </c>
      <c r="B14878" t="s">
        <v>13</v>
      </c>
      <c r="C14878" t="s">
        <v>26</v>
      </c>
      <c r="D14878">
        <v>3651.84</v>
      </c>
      <c r="E14878">
        <v>0.4</v>
      </c>
      <c r="F14878">
        <f t="shared" si="464"/>
        <v>1460.7360000000001</v>
      </c>
      <c r="G14878">
        <f t="shared" si="465"/>
        <v>2191.1040000000003</v>
      </c>
      <c r="H14878">
        <v>1</v>
      </c>
      <c r="I14878" s="17">
        <v>45517</v>
      </c>
      <c r="J14878" s="17">
        <v>45522</v>
      </c>
      <c r="K14878" t="s">
        <v>21</v>
      </c>
      <c r="L14878" t="s">
        <v>16</v>
      </c>
      <c r="M14878">
        <v>1062.08</v>
      </c>
      <c r="N14878" t="s">
        <v>17</v>
      </c>
    </row>
    <row r="14879" spans="1:14" ht="14.25" customHeight="1" x14ac:dyDescent="0.3">
      <c r="A14879" t="s">
        <v>11212</v>
      </c>
      <c r="B14879" t="s">
        <v>41</v>
      </c>
      <c r="C14879" t="s">
        <v>33</v>
      </c>
      <c r="D14879">
        <v>3653.12</v>
      </c>
      <c r="E14879">
        <v>0.04</v>
      </c>
      <c r="F14879">
        <f t="shared" si="464"/>
        <v>146.12479999999999</v>
      </c>
      <c r="G14879">
        <f t="shared" si="465"/>
        <v>3506.9951999999998</v>
      </c>
      <c r="H14879">
        <v>1</v>
      </c>
      <c r="I14879" s="17">
        <v>45599</v>
      </c>
      <c r="J14879" s="17">
        <v>45605</v>
      </c>
      <c r="K14879" t="s">
        <v>31</v>
      </c>
      <c r="L14879" t="s">
        <v>27</v>
      </c>
      <c r="M14879">
        <v>854.33</v>
      </c>
      <c r="N14879" t="s">
        <v>23</v>
      </c>
    </row>
    <row r="14880" spans="1:14" ht="14.25" customHeight="1" x14ac:dyDescent="0.3">
      <c r="A14880" t="s">
        <v>5043</v>
      </c>
      <c r="B14880" t="s">
        <v>25</v>
      </c>
      <c r="C14880" t="s">
        <v>33</v>
      </c>
      <c r="D14880">
        <v>3653.83</v>
      </c>
      <c r="E14880">
        <v>0.44</v>
      </c>
      <c r="F14880">
        <f t="shared" si="464"/>
        <v>1607.6851999999999</v>
      </c>
      <c r="G14880">
        <f t="shared" si="465"/>
        <v>2046.1448</v>
      </c>
      <c r="H14880">
        <v>1</v>
      </c>
      <c r="I14880" s="17">
        <v>45293</v>
      </c>
      <c r="J14880" s="17">
        <v>45296</v>
      </c>
      <c r="K14880" t="s">
        <v>31</v>
      </c>
      <c r="L14880" t="s">
        <v>27</v>
      </c>
      <c r="M14880">
        <v>432.07</v>
      </c>
      <c r="N14880" t="s">
        <v>34</v>
      </c>
    </row>
    <row r="14881" spans="1:14" ht="14.25" customHeight="1" x14ac:dyDescent="0.3">
      <c r="A14881" t="s">
        <v>14045</v>
      </c>
      <c r="B14881" t="s">
        <v>13</v>
      </c>
      <c r="C14881" t="s">
        <v>26</v>
      </c>
      <c r="D14881">
        <v>3654.51</v>
      </c>
      <c r="E14881">
        <v>0.22</v>
      </c>
      <c r="F14881">
        <f t="shared" si="464"/>
        <v>803.99220000000003</v>
      </c>
      <c r="G14881">
        <f t="shared" si="465"/>
        <v>2850.5178000000001</v>
      </c>
      <c r="H14881">
        <v>1</v>
      </c>
      <c r="I14881" s="17">
        <v>45569</v>
      </c>
      <c r="J14881" s="17">
        <v>45572</v>
      </c>
      <c r="K14881" t="s">
        <v>15</v>
      </c>
      <c r="L14881" t="s">
        <v>27</v>
      </c>
      <c r="M14881">
        <v>853.73</v>
      </c>
      <c r="N14881" t="s">
        <v>23</v>
      </c>
    </row>
    <row r="14882" spans="1:14" ht="14.25" customHeight="1" x14ac:dyDescent="0.3">
      <c r="A14882" t="s">
        <v>6498</v>
      </c>
      <c r="B14882" t="s">
        <v>13</v>
      </c>
      <c r="C14882" t="s">
        <v>33</v>
      </c>
      <c r="D14882">
        <v>3657.04</v>
      </c>
      <c r="E14882">
        <v>0.15</v>
      </c>
      <c r="F14882">
        <f t="shared" si="464"/>
        <v>548.55599999999993</v>
      </c>
      <c r="G14882">
        <f t="shared" si="465"/>
        <v>3108.4839999999999</v>
      </c>
      <c r="H14882">
        <v>1</v>
      </c>
      <c r="I14882" s="17">
        <v>45586</v>
      </c>
      <c r="J14882" s="17">
        <v>45591</v>
      </c>
      <c r="K14882" t="s">
        <v>15</v>
      </c>
      <c r="L14882" t="s">
        <v>16</v>
      </c>
      <c r="M14882">
        <v>1019.54</v>
      </c>
      <c r="N14882" t="s">
        <v>17</v>
      </c>
    </row>
    <row r="14883" spans="1:14" ht="14.25" customHeight="1" x14ac:dyDescent="0.3">
      <c r="A14883" t="s">
        <v>3136</v>
      </c>
      <c r="B14883" t="s">
        <v>41</v>
      </c>
      <c r="C14883" t="s">
        <v>14</v>
      </c>
      <c r="D14883">
        <v>3657.82</v>
      </c>
      <c r="E14883">
        <v>0.34</v>
      </c>
      <c r="F14883">
        <f t="shared" si="464"/>
        <v>1243.6588000000002</v>
      </c>
      <c r="G14883">
        <f t="shared" si="465"/>
        <v>2414.1612</v>
      </c>
      <c r="H14883">
        <v>1</v>
      </c>
      <c r="I14883" s="17">
        <v>45370</v>
      </c>
      <c r="J14883" s="17">
        <v>45372</v>
      </c>
      <c r="K14883" t="s">
        <v>15</v>
      </c>
      <c r="L14883" t="s">
        <v>27</v>
      </c>
      <c r="M14883">
        <v>299.39999999999998</v>
      </c>
      <c r="N14883" t="s">
        <v>39</v>
      </c>
    </row>
    <row r="14884" spans="1:14" ht="14.25" customHeight="1" x14ac:dyDescent="0.3">
      <c r="A14884" t="s">
        <v>11035</v>
      </c>
      <c r="B14884" t="s">
        <v>19</v>
      </c>
      <c r="C14884" t="s">
        <v>14</v>
      </c>
      <c r="D14884">
        <v>3660.23</v>
      </c>
      <c r="E14884">
        <v>0.14000000000000001</v>
      </c>
      <c r="F14884">
        <f t="shared" si="464"/>
        <v>512.43220000000008</v>
      </c>
      <c r="G14884">
        <f t="shared" si="465"/>
        <v>3147.7977999999998</v>
      </c>
      <c r="H14884">
        <v>1</v>
      </c>
      <c r="I14884" s="17">
        <v>45087</v>
      </c>
      <c r="J14884" s="17">
        <v>45089</v>
      </c>
      <c r="K14884" t="s">
        <v>21</v>
      </c>
      <c r="L14884" t="s">
        <v>27</v>
      </c>
      <c r="M14884">
        <v>1009.75</v>
      </c>
      <c r="N14884" t="s">
        <v>39</v>
      </c>
    </row>
    <row r="14885" spans="1:14" ht="14.25" customHeight="1" x14ac:dyDescent="0.3">
      <c r="A14885" t="s">
        <v>4542</v>
      </c>
      <c r="B14885" t="s">
        <v>19</v>
      </c>
      <c r="C14885" t="s">
        <v>33</v>
      </c>
      <c r="D14885">
        <v>3662.56</v>
      </c>
      <c r="E14885">
        <v>0.13</v>
      </c>
      <c r="F14885">
        <f t="shared" si="464"/>
        <v>476.13280000000003</v>
      </c>
      <c r="G14885">
        <f t="shared" si="465"/>
        <v>3186.4272000000001</v>
      </c>
      <c r="H14885">
        <v>1</v>
      </c>
      <c r="I14885" s="17">
        <v>45480</v>
      </c>
      <c r="J14885" s="17">
        <v>45486</v>
      </c>
      <c r="K14885" t="s">
        <v>21</v>
      </c>
      <c r="L14885" t="s">
        <v>22</v>
      </c>
      <c r="M14885">
        <v>949.34</v>
      </c>
      <c r="N14885" t="s">
        <v>34</v>
      </c>
    </row>
    <row r="14886" spans="1:14" ht="14.25" customHeight="1" x14ac:dyDescent="0.3">
      <c r="A14886" t="s">
        <v>7827</v>
      </c>
      <c r="B14886" t="s">
        <v>25</v>
      </c>
      <c r="C14886" t="s">
        <v>33</v>
      </c>
      <c r="D14886">
        <v>3663.46</v>
      </c>
      <c r="E14886">
        <v>0.2</v>
      </c>
      <c r="F14886">
        <f t="shared" si="464"/>
        <v>732.69200000000001</v>
      </c>
      <c r="G14886">
        <f t="shared" si="465"/>
        <v>2930.768</v>
      </c>
      <c r="H14886">
        <v>1</v>
      </c>
      <c r="I14886" s="17">
        <v>45184</v>
      </c>
      <c r="J14886" s="17">
        <v>45190</v>
      </c>
      <c r="K14886" t="s">
        <v>21</v>
      </c>
      <c r="L14886" t="s">
        <v>27</v>
      </c>
      <c r="M14886">
        <v>432.98</v>
      </c>
      <c r="N14886" t="s">
        <v>39</v>
      </c>
    </row>
    <row r="14887" spans="1:14" ht="14.25" customHeight="1" x14ac:dyDescent="0.3">
      <c r="A14887" t="s">
        <v>8929</v>
      </c>
      <c r="B14887" t="s">
        <v>41</v>
      </c>
      <c r="C14887" t="s">
        <v>36</v>
      </c>
      <c r="D14887">
        <v>3663.82</v>
      </c>
      <c r="E14887">
        <v>0.01</v>
      </c>
      <c r="F14887">
        <f t="shared" si="464"/>
        <v>36.638200000000005</v>
      </c>
      <c r="G14887">
        <f t="shared" si="465"/>
        <v>3627.1818000000003</v>
      </c>
      <c r="H14887">
        <v>1</v>
      </c>
      <c r="I14887" s="17">
        <v>45141</v>
      </c>
      <c r="J14887" s="17">
        <v>45144</v>
      </c>
      <c r="K14887" t="s">
        <v>31</v>
      </c>
      <c r="L14887" t="s">
        <v>16</v>
      </c>
      <c r="M14887">
        <v>317.18</v>
      </c>
      <c r="N14887" t="s">
        <v>28</v>
      </c>
    </row>
    <row r="14888" spans="1:14" ht="14.25" customHeight="1" x14ac:dyDescent="0.3">
      <c r="A14888" t="s">
        <v>1493</v>
      </c>
      <c r="B14888" t="s">
        <v>25</v>
      </c>
      <c r="C14888" t="s">
        <v>14</v>
      </c>
      <c r="D14888">
        <v>3673.34</v>
      </c>
      <c r="E14888">
        <v>0.08</v>
      </c>
      <c r="F14888">
        <f t="shared" si="464"/>
        <v>293.86720000000003</v>
      </c>
      <c r="G14888">
        <f t="shared" si="465"/>
        <v>3379.4728</v>
      </c>
      <c r="H14888">
        <v>1</v>
      </c>
      <c r="I14888" s="17">
        <v>45304</v>
      </c>
      <c r="J14888" s="17">
        <v>45311</v>
      </c>
      <c r="K14888" t="s">
        <v>21</v>
      </c>
      <c r="L14888" t="s">
        <v>27</v>
      </c>
      <c r="M14888">
        <v>672.27</v>
      </c>
      <c r="N14888" t="s">
        <v>48</v>
      </c>
    </row>
    <row r="14889" spans="1:14" ht="14.25" customHeight="1" x14ac:dyDescent="0.3">
      <c r="A14889" t="s">
        <v>3210</v>
      </c>
      <c r="B14889" t="s">
        <v>25</v>
      </c>
      <c r="C14889" t="s">
        <v>26</v>
      </c>
      <c r="D14889">
        <v>3674.62</v>
      </c>
      <c r="E14889">
        <v>0.12</v>
      </c>
      <c r="F14889">
        <f t="shared" si="464"/>
        <v>440.95439999999996</v>
      </c>
      <c r="G14889">
        <f t="shared" si="465"/>
        <v>3233.6655999999998</v>
      </c>
      <c r="H14889">
        <v>1</v>
      </c>
      <c r="I14889" s="17">
        <v>45277</v>
      </c>
      <c r="J14889" s="17">
        <v>45283</v>
      </c>
      <c r="K14889" t="s">
        <v>21</v>
      </c>
      <c r="L14889" t="s">
        <v>27</v>
      </c>
      <c r="M14889">
        <v>210.69</v>
      </c>
      <c r="N14889" t="s">
        <v>23</v>
      </c>
    </row>
    <row r="14890" spans="1:14" ht="14.25" customHeight="1" x14ac:dyDescent="0.3">
      <c r="A14890" t="s">
        <v>10808</v>
      </c>
      <c r="B14890" t="s">
        <v>19</v>
      </c>
      <c r="C14890" t="s">
        <v>36</v>
      </c>
      <c r="D14890">
        <v>3675.36</v>
      </c>
      <c r="E14890">
        <v>0.36</v>
      </c>
      <c r="F14890">
        <f t="shared" si="464"/>
        <v>1323.1296</v>
      </c>
      <c r="G14890">
        <f t="shared" si="465"/>
        <v>2352.2304000000004</v>
      </c>
      <c r="H14890">
        <v>1</v>
      </c>
      <c r="I14890" s="17">
        <v>45583</v>
      </c>
      <c r="J14890" s="17">
        <v>45587</v>
      </c>
      <c r="K14890" t="s">
        <v>15</v>
      </c>
      <c r="L14890" t="s">
        <v>22</v>
      </c>
      <c r="M14890">
        <v>553.28</v>
      </c>
      <c r="N14890" t="s">
        <v>23</v>
      </c>
    </row>
    <row r="14891" spans="1:14" ht="14.25" customHeight="1" x14ac:dyDescent="0.3">
      <c r="A14891" t="s">
        <v>9567</v>
      </c>
      <c r="B14891" t="s">
        <v>13</v>
      </c>
      <c r="C14891" t="s">
        <v>20</v>
      </c>
      <c r="D14891">
        <v>3675.81</v>
      </c>
      <c r="E14891">
        <v>0.47</v>
      </c>
      <c r="F14891">
        <f t="shared" si="464"/>
        <v>1727.6306999999999</v>
      </c>
      <c r="G14891">
        <f t="shared" si="465"/>
        <v>1948.1793</v>
      </c>
      <c r="H14891">
        <v>1</v>
      </c>
      <c r="I14891" s="17">
        <v>44990</v>
      </c>
      <c r="J14891" s="17">
        <v>44994</v>
      </c>
      <c r="K14891" t="s">
        <v>31</v>
      </c>
      <c r="L14891" t="s">
        <v>27</v>
      </c>
      <c r="M14891">
        <v>1050.8900000000001</v>
      </c>
      <c r="N14891" t="s">
        <v>39</v>
      </c>
    </row>
    <row r="14892" spans="1:14" ht="14.25" customHeight="1" x14ac:dyDescent="0.3">
      <c r="A14892" t="s">
        <v>11562</v>
      </c>
      <c r="B14892" t="s">
        <v>41</v>
      </c>
      <c r="C14892" t="s">
        <v>33</v>
      </c>
      <c r="D14892">
        <v>3676.5</v>
      </c>
      <c r="E14892">
        <v>0.13</v>
      </c>
      <c r="F14892">
        <f t="shared" si="464"/>
        <v>477.94499999999999</v>
      </c>
      <c r="G14892">
        <f t="shared" si="465"/>
        <v>3198.5549999999998</v>
      </c>
      <c r="H14892">
        <v>1</v>
      </c>
      <c r="I14892" s="17">
        <v>45579</v>
      </c>
      <c r="J14892" s="17">
        <v>45580</v>
      </c>
      <c r="K14892" t="s">
        <v>21</v>
      </c>
      <c r="L14892" t="s">
        <v>27</v>
      </c>
      <c r="M14892">
        <v>591.15</v>
      </c>
      <c r="N14892" t="s">
        <v>17</v>
      </c>
    </row>
    <row r="14893" spans="1:14" ht="14.25" customHeight="1" x14ac:dyDescent="0.3">
      <c r="A14893" t="s">
        <v>4137</v>
      </c>
      <c r="B14893" t="s">
        <v>25</v>
      </c>
      <c r="C14893" t="s">
        <v>33</v>
      </c>
      <c r="D14893">
        <v>3677.46</v>
      </c>
      <c r="E14893">
        <v>0.4</v>
      </c>
      <c r="F14893">
        <f t="shared" si="464"/>
        <v>1470.9840000000002</v>
      </c>
      <c r="G14893">
        <f t="shared" si="465"/>
        <v>2206.4759999999997</v>
      </c>
      <c r="H14893">
        <v>1</v>
      </c>
      <c r="I14893" s="17">
        <v>45551</v>
      </c>
      <c r="J14893" s="17">
        <v>45555</v>
      </c>
      <c r="K14893" t="s">
        <v>15</v>
      </c>
      <c r="L14893" t="s">
        <v>27</v>
      </c>
      <c r="M14893">
        <v>385.31</v>
      </c>
      <c r="N14893" t="s">
        <v>39</v>
      </c>
    </row>
    <row r="14894" spans="1:14" ht="14.25" customHeight="1" x14ac:dyDescent="0.3">
      <c r="A14894" t="s">
        <v>4540</v>
      </c>
      <c r="B14894" t="s">
        <v>41</v>
      </c>
      <c r="C14894" t="s">
        <v>36</v>
      </c>
      <c r="D14894">
        <v>3677.56</v>
      </c>
      <c r="E14894">
        <v>0.18</v>
      </c>
      <c r="F14894">
        <f t="shared" si="464"/>
        <v>661.96079999999995</v>
      </c>
      <c r="G14894">
        <f t="shared" si="465"/>
        <v>3015.5992000000001</v>
      </c>
      <c r="H14894">
        <v>1</v>
      </c>
      <c r="I14894" s="17">
        <v>44957</v>
      </c>
      <c r="J14894" s="17">
        <v>44958</v>
      </c>
      <c r="K14894" t="s">
        <v>21</v>
      </c>
      <c r="L14894" t="s">
        <v>27</v>
      </c>
      <c r="M14894">
        <v>1029.06</v>
      </c>
      <c r="N14894" t="s">
        <v>23</v>
      </c>
    </row>
    <row r="14895" spans="1:14" ht="14.25" customHeight="1" x14ac:dyDescent="0.3">
      <c r="A14895" t="s">
        <v>9498</v>
      </c>
      <c r="B14895" t="s">
        <v>13</v>
      </c>
      <c r="C14895" t="s">
        <v>33</v>
      </c>
      <c r="D14895">
        <v>3678.09</v>
      </c>
      <c r="E14895">
        <v>0.34</v>
      </c>
      <c r="F14895">
        <f t="shared" si="464"/>
        <v>1250.5506</v>
      </c>
      <c r="G14895">
        <f t="shared" si="465"/>
        <v>2427.5394000000001</v>
      </c>
      <c r="H14895">
        <v>1</v>
      </c>
      <c r="I14895" s="17">
        <v>45560</v>
      </c>
      <c r="J14895" s="17">
        <v>45566</v>
      </c>
      <c r="K14895" t="s">
        <v>15</v>
      </c>
      <c r="L14895" t="s">
        <v>16</v>
      </c>
      <c r="M14895">
        <v>341.82</v>
      </c>
      <c r="N14895" t="s">
        <v>34</v>
      </c>
    </row>
    <row r="14896" spans="1:14" ht="14.25" customHeight="1" x14ac:dyDescent="0.3">
      <c r="A14896" t="s">
        <v>9807</v>
      </c>
      <c r="B14896" t="s">
        <v>13</v>
      </c>
      <c r="C14896" t="s">
        <v>26</v>
      </c>
      <c r="D14896">
        <v>3680.7</v>
      </c>
      <c r="E14896">
        <v>0.43</v>
      </c>
      <c r="F14896">
        <f t="shared" si="464"/>
        <v>1582.7009999999998</v>
      </c>
      <c r="G14896">
        <f t="shared" si="465"/>
        <v>2097.9989999999998</v>
      </c>
      <c r="H14896">
        <v>1</v>
      </c>
      <c r="I14896" s="17">
        <v>45567</v>
      </c>
      <c r="J14896" s="17">
        <v>45569</v>
      </c>
      <c r="K14896" t="s">
        <v>31</v>
      </c>
      <c r="L14896" t="s">
        <v>22</v>
      </c>
      <c r="M14896">
        <v>649.95000000000005</v>
      </c>
      <c r="N14896" t="s">
        <v>23</v>
      </c>
    </row>
    <row r="14897" spans="1:14" ht="14.25" customHeight="1" x14ac:dyDescent="0.3">
      <c r="A14897" t="s">
        <v>1688</v>
      </c>
      <c r="B14897" t="s">
        <v>13</v>
      </c>
      <c r="C14897" t="s">
        <v>36</v>
      </c>
      <c r="D14897">
        <v>3681.8</v>
      </c>
      <c r="E14897">
        <v>0.28000000000000003</v>
      </c>
      <c r="F14897">
        <f t="shared" si="464"/>
        <v>1030.9040000000002</v>
      </c>
      <c r="G14897">
        <f t="shared" si="465"/>
        <v>2650.8959999999997</v>
      </c>
      <c r="H14897">
        <v>1</v>
      </c>
      <c r="I14897" s="17">
        <v>45122</v>
      </c>
      <c r="J14897" s="17">
        <v>45125</v>
      </c>
      <c r="K14897" t="s">
        <v>21</v>
      </c>
      <c r="L14897" t="s">
        <v>16</v>
      </c>
      <c r="M14897">
        <v>1055.98</v>
      </c>
      <c r="N14897" t="s">
        <v>39</v>
      </c>
    </row>
    <row r="14898" spans="1:14" ht="14.25" customHeight="1" x14ac:dyDescent="0.3">
      <c r="A14898" t="s">
        <v>6651</v>
      </c>
      <c r="B14898" t="s">
        <v>13</v>
      </c>
      <c r="C14898" t="s">
        <v>26</v>
      </c>
      <c r="D14898">
        <v>3685.92</v>
      </c>
      <c r="E14898">
        <v>0.31</v>
      </c>
      <c r="F14898">
        <f t="shared" si="464"/>
        <v>1142.6351999999999</v>
      </c>
      <c r="G14898">
        <f t="shared" si="465"/>
        <v>2543.2848000000004</v>
      </c>
      <c r="H14898">
        <v>1</v>
      </c>
      <c r="I14898" s="17">
        <v>45017</v>
      </c>
      <c r="J14898" s="17">
        <v>45020</v>
      </c>
      <c r="K14898" t="s">
        <v>15</v>
      </c>
      <c r="L14898" t="s">
        <v>16</v>
      </c>
      <c r="M14898">
        <v>670.76</v>
      </c>
      <c r="N14898" t="s">
        <v>28</v>
      </c>
    </row>
    <row r="14899" spans="1:14" ht="14.25" customHeight="1" x14ac:dyDescent="0.3">
      <c r="A14899" t="s">
        <v>12464</v>
      </c>
      <c r="B14899" t="s">
        <v>41</v>
      </c>
      <c r="C14899" t="s">
        <v>14</v>
      </c>
      <c r="D14899">
        <v>3686.25</v>
      </c>
      <c r="E14899">
        <v>0.19</v>
      </c>
      <c r="F14899">
        <f t="shared" si="464"/>
        <v>700.38750000000005</v>
      </c>
      <c r="G14899">
        <f t="shared" si="465"/>
        <v>2985.8625000000002</v>
      </c>
      <c r="H14899">
        <v>1</v>
      </c>
      <c r="I14899" s="17">
        <v>45071</v>
      </c>
      <c r="J14899" s="17">
        <v>45074</v>
      </c>
      <c r="K14899" t="s">
        <v>21</v>
      </c>
      <c r="L14899" t="s">
        <v>16</v>
      </c>
      <c r="M14899">
        <v>728.22</v>
      </c>
      <c r="N14899" t="s">
        <v>28</v>
      </c>
    </row>
    <row r="14900" spans="1:14" ht="14.25" customHeight="1" x14ac:dyDescent="0.3">
      <c r="A14900" t="s">
        <v>4265</v>
      </c>
      <c r="B14900" t="s">
        <v>19</v>
      </c>
      <c r="C14900" t="s">
        <v>26</v>
      </c>
      <c r="D14900">
        <v>3693.51</v>
      </c>
      <c r="E14900">
        <v>0.09</v>
      </c>
      <c r="F14900">
        <f t="shared" si="464"/>
        <v>332.41590000000002</v>
      </c>
      <c r="G14900">
        <f t="shared" si="465"/>
        <v>3361.0941000000003</v>
      </c>
      <c r="H14900">
        <v>1</v>
      </c>
      <c r="I14900" s="17">
        <v>45649</v>
      </c>
      <c r="J14900" s="17">
        <v>45654</v>
      </c>
      <c r="K14900" t="s">
        <v>21</v>
      </c>
      <c r="L14900" t="s">
        <v>27</v>
      </c>
      <c r="M14900">
        <v>337.22</v>
      </c>
      <c r="N14900" t="s">
        <v>34</v>
      </c>
    </row>
    <row r="14901" spans="1:14" ht="14.25" customHeight="1" x14ac:dyDescent="0.3">
      <c r="A14901" t="s">
        <v>3957</v>
      </c>
      <c r="B14901" t="s">
        <v>41</v>
      </c>
      <c r="C14901" t="s">
        <v>36</v>
      </c>
      <c r="D14901">
        <v>3697.32</v>
      </c>
      <c r="E14901">
        <v>0.48</v>
      </c>
      <c r="F14901">
        <f t="shared" si="464"/>
        <v>1774.7136</v>
      </c>
      <c r="G14901">
        <f t="shared" si="465"/>
        <v>1922.6064000000001</v>
      </c>
      <c r="H14901">
        <v>1</v>
      </c>
      <c r="I14901" s="17">
        <v>45508</v>
      </c>
      <c r="J14901" s="17">
        <v>45513</v>
      </c>
      <c r="K14901" t="s">
        <v>31</v>
      </c>
      <c r="L14901" t="s">
        <v>27</v>
      </c>
      <c r="M14901">
        <v>868.53</v>
      </c>
      <c r="N14901" t="s">
        <v>28</v>
      </c>
    </row>
    <row r="14902" spans="1:14" ht="14.25" customHeight="1" x14ac:dyDescent="0.3">
      <c r="A14902" t="s">
        <v>8838</v>
      </c>
      <c r="B14902" t="s">
        <v>19</v>
      </c>
      <c r="C14902" t="s">
        <v>36</v>
      </c>
      <c r="D14902">
        <v>3700.35</v>
      </c>
      <c r="E14902">
        <v>0.38</v>
      </c>
      <c r="F14902">
        <f t="shared" si="464"/>
        <v>1406.133</v>
      </c>
      <c r="G14902">
        <f t="shared" si="465"/>
        <v>2294.2169999999996</v>
      </c>
      <c r="H14902">
        <v>1</v>
      </c>
      <c r="I14902" s="17">
        <v>45368</v>
      </c>
      <c r="J14902" s="17">
        <v>45375</v>
      </c>
      <c r="K14902" t="s">
        <v>31</v>
      </c>
      <c r="L14902" t="s">
        <v>22</v>
      </c>
      <c r="M14902">
        <v>491.86</v>
      </c>
      <c r="N14902" t="s">
        <v>28</v>
      </c>
    </row>
    <row r="14903" spans="1:14" ht="14.25" customHeight="1" x14ac:dyDescent="0.3">
      <c r="A14903" t="s">
        <v>3845</v>
      </c>
      <c r="B14903" t="s">
        <v>41</v>
      </c>
      <c r="C14903" t="s">
        <v>33</v>
      </c>
      <c r="D14903">
        <v>3701.31</v>
      </c>
      <c r="E14903">
        <v>0.31</v>
      </c>
      <c r="F14903">
        <f t="shared" si="464"/>
        <v>1147.4060999999999</v>
      </c>
      <c r="G14903">
        <f t="shared" si="465"/>
        <v>2553.9039000000002</v>
      </c>
      <c r="H14903">
        <v>1</v>
      </c>
      <c r="I14903" s="17">
        <v>45514</v>
      </c>
      <c r="J14903" s="17">
        <v>45515</v>
      </c>
      <c r="K14903" t="s">
        <v>31</v>
      </c>
      <c r="L14903" t="s">
        <v>16</v>
      </c>
      <c r="M14903">
        <v>538.28</v>
      </c>
      <c r="N14903" t="s">
        <v>48</v>
      </c>
    </row>
    <row r="14904" spans="1:14" ht="14.25" customHeight="1" x14ac:dyDescent="0.3">
      <c r="A14904" t="s">
        <v>14512</v>
      </c>
      <c r="B14904" t="s">
        <v>41</v>
      </c>
      <c r="C14904" t="s">
        <v>33</v>
      </c>
      <c r="D14904">
        <v>3702.23</v>
      </c>
      <c r="E14904">
        <v>0.41</v>
      </c>
      <c r="F14904">
        <f t="shared" si="464"/>
        <v>1517.9142999999999</v>
      </c>
      <c r="G14904">
        <f t="shared" si="465"/>
        <v>2184.3157000000001</v>
      </c>
      <c r="H14904">
        <v>1</v>
      </c>
      <c r="I14904" s="17">
        <v>45545</v>
      </c>
      <c r="J14904" s="17">
        <v>45549</v>
      </c>
      <c r="K14904" t="s">
        <v>15</v>
      </c>
      <c r="L14904" t="s">
        <v>16</v>
      </c>
      <c r="M14904">
        <v>199.55</v>
      </c>
      <c r="N14904" t="s">
        <v>34</v>
      </c>
    </row>
    <row r="14905" spans="1:14" ht="14.25" customHeight="1" x14ac:dyDescent="0.3">
      <c r="A14905" t="s">
        <v>4453</v>
      </c>
      <c r="B14905" t="s">
        <v>41</v>
      </c>
      <c r="C14905" t="s">
        <v>14</v>
      </c>
      <c r="D14905">
        <v>3702.29</v>
      </c>
      <c r="E14905">
        <v>0.01</v>
      </c>
      <c r="F14905">
        <f t="shared" si="464"/>
        <v>37.0229</v>
      </c>
      <c r="G14905">
        <f t="shared" si="465"/>
        <v>3665.2671</v>
      </c>
      <c r="H14905">
        <v>1</v>
      </c>
      <c r="I14905" s="17">
        <v>44991</v>
      </c>
      <c r="J14905" s="17">
        <v>44994</v>
      </c>
      <c r="K14905" t="s">
        <v>15</v>
      </c>
      <c r="L14905" t="s">
        <v>16</v>
      </c>
      <c r="M14905">
        <v>244.42</v>
      </c>
      <c r="N14905" t="s">
        <v>39</v>
      </c>
    </row>
    <row r="14906" spans="1:14" ht="14.25" customHeight="1" x14ac:dyDescent="0.3">
      <c r="A14906" t="s">
        <v>11274</v>
      </c>
      <c r="B14906" t="s">
        <v>19</v>
      </c>
      <c r="C14906" t="s">
        <v>33</v>
      </c>
      <c r="D14906">
        <v>3703.63</v>
      </c>
      <c r="E14906">
        <v>0.26</v>
      </c>
      <c r="F14906">
        <f t="shared" si="464"/>
        <v>962.94380000000001</v>
      </c>
      <c r="G14906">
        <f t="shared" si="465"/>
        <v>2740.6862000000001</v>
      </c>
      <c r="H14906">
        <v>1</v>
      </c>
      <c r="I14906" s="17">
        <v>45212</v>
      </c>
      <c r="J14906" s="17">
        <v>45213</v>
      </c>
      <c r="K14906" t="s">
        <v>21</v>
      </c>
      <c r="L14906" t="s">
        <v>27</v>
      </c>
      <c r="M14906">
        <v>241.3</v>
      </c>
      <c r="N14906" t="s">
        <v>34</v>
      </c>
    </row>
    <row r="14907" spans="1:14" ht="14.25" customHeight="1" x14ac:dyDescent="0.3">
      <c r="A14907" t="s">
        <v>13894</v>
      </c>
      <c r="B14907" t="s">
        <v>41</v>
      </c>
      <c r="C14907" t="s">
        <v>33</v>
      </c>
      <c r="D14907">
        <v>3709.98</v>
      </c>
      <c r="E14907">
        <v>7.0000000000000007E-2</v>
      </c>
      <c r="F14907">
        <f t="shared" si="464"/>
        <v>259.6986</v>
      </c>
      <c r="G14907">
        <f t="shared" si="465"/>
        <v>3450.2813999999998</v>
      </c>
      <c r="H14907">
        <v>1</v>
      </c>
      <c r="I14907" s="17">
        <v>45290</v>
      </c>
      <c r="J14907" s="17">
        <v>45292</v>
      </c>
      <c r="K14907" t="s">
        <v>31</v>
      </c>
      <c r="L14907" t="s">
        <v>22</v>
      </c>
      <c r="M14907">
        <v>334.03</v>
      </c>
      <c r="N14907" t="s">
        <v>48</v>
      </c>
    </row>
    <row r="14908" spans="1:14" ht="14.25" customHeight="1" x14ac:dyDescent="0.3">
      <c r="A14908" t="s">
        <v>4852</v>
      </c>
      <c r="B14908" t="s">
        <v>13</v>
      </c>
      <c r="C14908" t="s">
        <v>14</v>
      </c>
      <c r="D14908">
        <v>3717.85</v>
      </c>
      <c r="E14908">
        <v>0.21</v>
      </c>
      <c r="F14908">
        <f t="shared" si="464"/>
        <v>780.74849999999992</v>
      </c>
      <c r="G14908">
        <f t="shared" si="465"/>
        <v>2937.1014999999998</v>
      </c>
      <c r="H14908">
        <v>1</v>
      </c>
      <c r="I14908" s="17">
        <v>45247</v>
      </c>
      <c r="J14908" s="17">
        <v>45251</v>
      </c>
      <c r="K14908" t="s">
        <v>31</v>
      </c>
      <c r="L14908" t="s">
        <v>16</v>
      </c>
      <c r="M14908">
        <v>995.72</v>
      </c>
      <c r="N14908" t="s">
        <v>28</v>
      </c>
    </row>
    <row r="14909" spans="1:14" ht="14.25" customHeight="1" x14ac:dyDescent="0.3">
      <c r="A14909" t="s">
        <v>6664</v>
      </c>
      <c r="B14909" t="s">
        <v>19</v>
      </c>
      <c r="C14909" t="s">
        <v>14</v>
      </c>
      <c r="D14909">
        <v>3733.87</v>
      </c>
      <c r="E14909">
        <v>0.47</v>
      </c>
      <c r="F14909">
        <f t="shared" si="464"/>
        <v>1754.9188999999999</v>
      </c>
      <c r="G14909">
        <f t="shared" si="465"/>
        <v>1978.9511</v>
      </c>
      <c r="H14909">
        <v>1</v>
      </c>
      <c r="I14909" s="17">
        <v>45442</v>
      </c>
      <c r="J14909" s="17">
        <v>45448</v>
      </c>
      <c r="K14909" t="s">
        <v>31</v>
      </c>
      <c r="L14909" t="s">
        <v>27</v>
      </c>
      <c r="M14909">
        <v>242.36</v>
      </c>
      <c r="N14909" t="s">
        <v>39</v>
      </c>
    </row>
    <row r="14910" spans="1:14" ht="14.25" customHeight="1" x14ac:dyDescent="0.3">
      <c r="A14910" t="s">
        <v>589</v>
      </c>
      <c r="B14910" t="s">
        <v>19</v>
      </c>
      <c r="C14910" t="s">
        <v>36</v>
      </c>
      <c r="D14910">
        <v>3736.15</v>
      </c>
      <c r="E14910">
        <v>0.19</v>
      </c>
      <c r="F14910">
        <f t="shared" si="464"/>
        <v>709.86850000000004</v>
      </c>
      <c r="G14910">
        <f t="shared" si="465"/>
        <v>3026.2815000000001</v>
      </c>
      <c r="H14910">
        <v>1</v>
      </c>
      <c r="I14910" s="17">
        <v>45339</v>
      </c>
      <c r="J14910" s="17">
        <v>45342</v>
      </c>
      <c r="K14910" t="s">
        <v>31</v>
      </c>
      <c r="L14910" t="s">
        <v>22</v>
      </c>
      <c r="M14910">
        <v>268.83</v>
      </c>
      <c r="N14910" t="s">
        <v>17</v>
      </c>
    </row>
    <row r="14911" spans="1:14" ht="14.25" customHeight="1" x14ac:dyDescent="0.3">
      <c r="A14911" t="s">
        <v>9387</v>
      </c>
      <c r="B14911" t="s">
        <v>41</v>
      </c>
      <c r="C14911" t="s">
        <v>36</v>
      </c>
      <c r="D14911">
        <v>3739.12</v>
      </c>
      <c r="E14911">
        <v>0.18</v>
      </c>
      <c r="F14911">
        <f t="shared" si="464"/>
        <v>673.0415999999999</v>
      </c>
      <c r="G14911">
        <f t="shared" si="465"/>
        <v>3066.0783999999999</v>
      </c>
      <c r="H14911">
        <v>1</v>
      </c>
      <c r="I14911" s="17">
        <v>45279</v>
      </c>
      <c r="J14911" s="17">
        <v>45283</v>
      </c>
      <c r="K14911" t="s">
        <v>21</v>
      </c>
      <c r="L14911" t="s">
        <v>16</v>
      </c>
      <c r="M14911">
        <v>1057.6099999999999</v>
      </c>
      <c r="N14911" t="s">
        <v>39</v>
      </c>
    </row>
    <row r="14912" spans="1:14" ht="14.25" customHeight="1" x14ac:dyDescent="0.3">
      <c r="A14912" t="s">
        <v>12967</v>
      </c>
      <c r="B14912" t="s">
        <v>13</v>
      </c>
      <c r="C14912" t="s">
        <v>26</v>
      </c>
      <c r="D14912">
        <v>3739.85</v>
      </c>
      <c r="E14912">
        <v>0.05</v>
      </c>
      <c r="F14912">
        <f t="shared" si="464"/>
        <v>186.99250000000001</v>
      </c>
      <c r="G14912">
        <f t="shared" si="465"/>
        <v>3552.8575000000001</v>
      </c>
      <c r="H14912">
        <v>1</v>
      </c>
      <c r="I14912" s="17">
        <v>45111</v>
      </c>
      <c r="J14912" s="17">
        <v>45115</v>
      </c>
      <c r="K14912" t="s">
        <v>21</v>
      </c>
      <c r="L14912" t="s">
        <v>16</v>
      </c>
      <c r="M14912">
        <v>1029.6300000000001</v>
      </c>
      <c r="N14912" t="s">
        <v>39</v>
      </c>
    </row>
    <row r="14913" spans="1:14" ht="14.25" customHeight="1" x14ac:dyDescent="0.3">
      <c r="A14913" t="s">
        <v>14681</v>
      </c>
      <c r="B14913" t="s">
        <v>41</v>
      </c>
      <c r="C14913" t="s">
        <v>33</v>
      </c>
      <c r="D14913">
        <v>3746.24</v>
      </c>
      <c r="E14913">
        <v>0.45</v>
      </c>
      <c r="F14913">
        <f t="shared" si="464"/>
        <v>1685.808</v>
      </c>
      <c r="G14913">
        <f t="shared" si="465"/>
        <v>2060.4319999999998</v>
      </c>
      <c r="H14913">
        <v>1</v>
      </c>
      <c r="I14913" s="17">
        <v>45512</v>
      </c>
      <c r="J14913" s="17">
        <v>45515</v>
      </c>
      <c r="K14913" t="s">
        <v>31</v>
      </c>
      <c r="L14913" t="s">
        <v>27</v>
      </c>
      <c r="M14913">
        <v>679.98</v>
      </c>
      <c r="N14913" t="s">
        <v>28</v>
      </c>
    </row>
    <row r="14914" spans="1:14" ht="14.25" customHeight="1" x14ac:dyDescent="0.3">
      <c r="A14914" t="s">
        <v>14714</v>
      </c>
      <c r="B14914" t="s">
        <v>19</v>
      </c>
      <c r="C14914" t="s">
        <v>36</v>
      </c>
      <c r="D14914">
        <v>3747.74</v>
      </c>
      <c r="E14914">
        <v>0.46</v>
      </c>
      <c r="F14914">
        <f t="shared" ref="F14914:F14977" si="466">D14914*E14914</f>
        <v>1723.9603999999999</v>
      </c>
      <c r="G14914">
        <f t="shared" ref="G14914:G14977" si="467">D14914-F14914</f>
        <v>2023.7795999999998</v>
      </c>
      <c r="H14914">
        <v>1</v>
      </c>
      <c r="I14914" s="17">
        <v>45160</v>
      </c>
      <c r="J14914" s="17">
        <v>45165</v>
      </c>
      <c r="K14914" t="s">
        <v>21</v>
      </c>
      <c r="L14914" t="s">
        <v>27</v>
      </c>
      <c r="M14914">
        <v>898.22</v>
      </c>
      <c r="N14914" t="s">
        <v>39</v>
      </c>
    </row>
    <row r="14915" spans="1:14" ht="14.25" customHeight="1" x14ac:dyDescent="0.3">
      <c r="A14915" t="s">
        <v>815</v>
      </c>
      <c r="B14915" t="s">
        <v>19</v>
      </c>
      <c r="C14915" t="s">
        <v>26</v>
      </c>
      <c r="D14915">
        <v>3754.47</v>
      </c>
      <c r="E14915">
        <v>0.47</v>
      </c>
      <c r="F14915">
        <f t="shared" si="466"/>
        <v>1764.6008999999999</v>
      </c>
      <c r="G14915">
        <f t="shared" si="467"/>
        <v>1989.8690999999999</v>
      </c>
      <c r="H14915">
        <v>1</v>
      </c>
      <c r="I14915" s="17">
        <v>45491</v>
      </c>
      <c r="J14915" s="17">
        <v>45493</v>
      </c>
      <c r="K14915" t="s">
        <v>15</v>
      </c>
      <c r="L14915" t="s">
        <v>16</v>
      </c>
      <c r="M14915">
        <v>1027.81</v>
      </c>
      <c r="N14915" t="s">
        <v>34</v>
      </c>
    </row>
    <row r="14916" spans="1:14" ht="14.25" customHeight="1" x14ac:dyDescent="0.3">
      <c r="A14916" t="s">
        <v>7411</v>
      </c>
      <c r="B14916" t="s">
        <v>25</v>
      </c>
      <c r="C14916" t="s">
        <v>26</v>
      </c>
      <c r="D14916">
        <v>3763.93</v>
      </c>
      <c r="E14916">
        <v>0.31</v>
      </c>
      <c r="F14916">
        <f t="shared" si="466"/>
        <v>1166.8182999999999</v>
      </c>
      <c r="G14916">
        <f t="shared" si="467"/>
        <v>2597.1116999999999</v>
      </c>
      <c r="H14916">
        <v>1</v>
      </c>
      <c r="I14916" s="17">
        <v>45616</v>
      </c>
      <c r="J14916" s="17">
        <v>45618</v>
      </c>
      <c r="K14916" t="s">
        <v>21</v>
      </c>
      <c r="L14916" t="s">
        <v>16</v>
      </c>
      <c r="M14916">
        <v>1094.6600000000001</v>
      </c>
      <c r="N14916" t="s">
        <v>17</v>
      </c>
    </row>
    <row r="14917" spans="1:14" ht="14.25" customHeight="1" x14ac:dyDescent="0.3">
      <c r="A14917" t="s">
        <v>13035</v>
      </c>
      <c r="B14917" t="s">
        <v>25</v>
      </c>
      <c r="C14917" t="s">
        <v>36</v>
      </c>
      <c r="D14917">
        <v>3771.46</v>
      </c>
      <c r="E14917">
        <v>0.03</v>
      </c>
      <c r="F14917">
        <f t="shared" si="466"/>
        <v>113.1438</v>
      </c>
      <c r="G14917">
        <f t="shared" si="467"/>
        <v>3658.3162000000002</v>
      </c>
      <c r="H14917">
        <v>1</v>
      </c>
      <c r="I14917" s="17">
        <v>45099</v>
      </c>
      <c r="J14917" s="17">
        <v>45102</v>
      </c>
      <c r="K14917" t="s">
        <v>31</v>
      </c>
      <c r="L14917" t="s">
        <v>27</v>
      </c>
      <c r="M14917">
        <v>752.86</v>
      </c>
      <c r="N14917" t="s">
        <v>23</v>
      </c>
    </row>
    <row r="14918" spans="1:14" ht="14.25" customHeight="1" x14ac:dyDescent="0.3">
      <c r="A14918" t="s">
        <v>5746</v>
      </c>
      <c r="B14918" t="s">
        <v>25</v>
      </c>
      <c r="C14918" t="s">
        <v>26</v>
      </c>
      <c r="D14918">
        <v>3773.46</v>
      </c>
      <c r="E14918">
        <v>0.33</v>
      </c>
      <c r="F14918">
        <f t="shared" si="466"/>
        <v>1245.2418</v>
      </c>
      <c r="G14918">
        <f t="shared" si="467"/>
        <v>2528.2182000000003</v>
      </c>
      <c r="H14918">
        <v>1</v>
      </c>
      <c r="I14918" s="17">
        <v>44956</v>
      </c>
      <c r="J14918" s="17">
        <v>44961</v>
      </c>
      <c r="K14918" t="s">
        <v>31</v>
      </c>
      <c r="L14918" t="s">
        <v>27</v>
      </c>
      <c r="M14918">
        <v>665.94</v>
      </c>
      <c r="N14918" t="s">
        <v>48</v>
      </c>
    </row>
    <row r="14919" spans="1:14" ht="14.25" customHeight="1" x14ac:dyDescent="0.3">
      <c r="A14919" t="s">
        <v>13515</v>
      </c>
      <c r="B14919" t="s">
        <v>13</v>
      </c>
      <c r="C14919" t="s">
        <v>14</v>
      </c>
      <c r="D14919">
        <v>3773.93</v>
      </c>
      <c r="E14919">
        <v>0.46</v>
      </c>
      <c r="F14919">
        <f t="shared" si="466"/>
        <v>1736.0078000000001</v>
      </c>
      <c r="G14919">
        <f t="shared" si="467"/>
        <v>2037.9221999999997</v>
      </c>
      <c r="H14919">
        <v>1</v>
      </c>
      <c r="I14919" s="17">
        <v>45364</v>
      </c>
      <c r="J14919" s="17">
        <v>45370</v>
      </c>
      <c r="K14919" t="s">
        <v>21</v>
      </c>
      <c r="L14919" t="s">
        <v>27</v>
      </c>
      <c r="M14919">
        <v>663.67</v>
      </c>
      <c r="N14919" t="s">
        <v>28</v>
      </c>
    </row>
    <row r="14920" spans="1:14" ht="14.25" customHeight="1" x14ac:dyDescent="0.3">
      <c r="A14920" t="s">
        <v>10155</v>
      </c>
      <c r="B14920" t="s">
        <v>19</v>
      </c>
      <c r="C14920" t="s">
        <v>36</v>
      </c>
      <c r="D14920">
        <v>3774.29</v>
      </c>
      <c r="E14920">
        <v>0.1</v>
      </c>
      <c r="F14920">
        <f t="shared" si="466"/>
        <v>377.42900000000003</v>
      </c>
      <c r="G14920">
        <f t="shared" si="467"/>
        <v>3396.8609999999999</v>
      </c>
      <c r="H14920">
        <v>1</v>
      </c>
      <c r="I14920" s="17">
        <v>45054</v>
      </c>
      <c r="J14920" s="17">
        <v>45058</v>
      </c>
      <c r="K14920" t="s">
        <v>15</v>
      </c>
      <c r="L14920" t="s">
        <v>22</v>
      </c>
      <c r="M14920">
        <v>1004.76</v>
      </c>
      <c r="N14920" t="s">
        <v>39</v>
      </c>
    </row>
    <row r="14921" spans="1:14" ht="14.25" customHeight="1" x14ac:dyDescent="0.3">
      <c r="A14921" t="s">
        <v>1266</v>
      </c>
      <c r="B14921" t="s">
        <v>25</v>
      </c>
      <c r="C14921" t="s">
        <v>26</v>
      </c>
      <c r="D14921">
        <v>3783.59</v>
      </c>
      <c r="E14921">
        <v>0.06</v>
      </c>
      <c r="F14921">
        <f t="shared" si="466"/>
        <v>227.0154</v>
      </c>
      <c r="G14921">
        <f t="shared" si="467"/>
        <v>3556.5745999999999</v>
      </c>
      <c r="H14921">
        <v>1</v>
      </c>
      <c r="I14921" s="17">
        <v>45495</v>
      </c>
      <c r="J14921" s="17">
        <v>45497</v>
      </c>
      <c r="K14921" t="s">
        <v>21</v>
      </c>
      <c r="L14921" t="s">
        <v>27</v>
      </c>
      <c r="M14921">
        <v>1034.68</v>
      </c>
      <c r="N14921" t="s">
        <v>34</v>
      </c>
    </row>
    <row r="14922" spans="1:14" ht="14.25" customHeight="1" x14ac:dyDescent="0.3">
      <c r="A14922" t="s">
        <v>13833</v>
      </c>
      <c r="B14922" t="s">
        <v>13</v>
      </c>
      <c r="C14922" t="s">
        <v>14</v>
      </c>
      <c r="D14922">
        <v>3786.85</v>
      </c>
      <c r="E14922">
        <v>0.44</v>
      </c>
      <c r="F14922">
        <f t="shared" si="466"/>
        <v>1666.2139999999999</v>
      </c>
      <c r="G14922">
        <f t="shared" si="467"/>
        <v>2120.636</v>
      </c>
      <c r="H14922">
        <v>1</v>
      </c>
      <c r="I14922" s="17">
        <v>44995</v>
      </c>
      <c r="J14922" s="17">
        <v>44998</v>
      </c>
      <c r="K14922" t="s">
        <v>21</v>
      </c>
      <c r="L14922" t="s">
        <v>22</v>
      </c>
      <c r="M14922">
        <v>583.77</v>
      </c>
      <c r="N14922" t="s">
        <v>48</v>
      </c>
    </row>
    <row r="14923" spans="1:14" ht="14.25" customHeight="1" x14ac:dyDescent="0.3">
      <c r="A14923" t="s">
        <v>13622</v>
      </c>
      <c r="B14923" t="s">
        <v>13</v>
      </c>
      <c r="C14923" t="s">
        <v>14</v>
      </c>
      <c r="D14923">
        <v>3787.04</v>
      </c>
      <c r="E14923">
        <v>0.14000000000000001</v>
      </c>
      <c r="F14923">
        <f t="shared" si="466"/>
        <v>530.18560000000002</v>
      </c>
      <c r="G14923">
        <f t="shared" si="467"/>
        <v>3256.8544000000002</v>
      </c>
      <c r="H14923">
        <v>1</v>
      </c>
      <c r="I14923" s="17">
        <v>45581</v>
      </c>
      <c r="J14923" s="17">
        <v>45586</v>
      </c>
      <c r="K14923" t="s">
        <v>21</v>
      </c>
      <c r="L14923" t="s">
        <v>27</v>
      </c>
      <c r="M14923">
        <v>597.08000000000004</v>
      </c>
      <c r="N14923" t="s">
        <v>48</v>
      </c>
    </row>
    <row r="14924" spans="1:14" ht="14.25" customHeight="1" x14ac:dyDescent="0.3">
      <c r="A14924" t="s">
        <v>13681</v>
      </c>
      <c r="B14924" t="s">
        <v>41</v>
      </c>
      <c r="C14924" t="s">
        <v>20</v>
      </c>
      <c r="D14924">
        <v>3790.48</v>
      </c>
      <c r="E14924">
        <v>0.35</v>
      </c>
      <c r="F14924">
        <f t="shared" si="466"/>
        <v>1326.6679999999999</v>
      </c>
      <c r="G14924">
        <f t="shared" si="467"/>
        <v>2463.8119999999999</v>
      </c>
      <c r="H14924">
        <v>1</v>
      </c>
      <c r="I14924" s="17">
        <v>44980</v>
      </c>
      <c r="J14924" s="17">
        <v>44982</v>
      </c>
      <c r="K14924" t="s">
        <v>31</v>
      </c>
      <c r="L14924" t="s">
        <v>22</v>
      </c>
      <c r="M14924">
        <v>368.89</v>
      </c>
      <c r="N14924" t="s">
        <v>28</v>
      </c>
    </row>
    <row r="14925" spans="1:14" ht="14.25" customHeight="1" x14ac:dyDescent="0.3">
      <c r="A14925" t="s">
        <v>2287</v>
      </c>
      <c r="B14925" t="s">
        <v>19</v>
      </c>
      <c r="C14925" t="s">
        <v>26</v>
      </c>
      <c r="D14925">
        <v>3794.39</v>
      </c>
      <c r="E14925">
        <v>0.22</v>
      </c>
      <c r="F14925">
        <f t="shared" si="466"/>
        <v>834.76580000000001</v>
      </c>
      <c r="G14925">
        <f t="shared" si="467"/>
        <v>2959.6241999999997</v>
      </c>
      <c r="H14925">
        <v>1</v>
      </c>
      <c r="I14925" s="17">
        <v>45609</v>
      </c>
      <c r="J14925" s="17">
        <v>45616</v>
      </c>
      <c r="K14925" t="s">
        <v>31</v>
      </c>
      <c r="L14925" t="s">
        <v>16</v>
      </c>
      <c r="M14925">
        <v>535.61</v>
      </c>
      <c r="N14925" t="s">
        <v>39</v>
      </c>
    </row>
    <row r="14926" spans="1:14" ht="14.25" customHeight="1" x14ac:dyDescent="0.3">
      <c r="A14926" t="s">
        <v>3897</v>
      </c>
      <c r="B14926" t="s">
        <v>19</v>
      </c>
      <c r="C14926" t="s">
        <v>14</v>
      </c>
      <c r="D14926">
        <v>3794.39</v>
      </c>
      <c r="E14926">
        <v>0.02</v>
      </c>
      <c r="F14926">
        <f t="shared" si="466"/>
        <v>75.887799999999999</v>
      </c>
      <c r="G14926">
        <f t="shared" si="467"/>
        <v>3718.5021999999999</v>
      </c>
      <c r="H14926">
        <v>1</v>
      </c>
      <c r="I14926" s="17">
        <v>45613</v>
      </c>
      <c r="J14926" s="17">
        <v>45614</v>
      </c>
      <c r="K14926" t="s">
        <v>15</v>
      </c>
      <c r="L14926" t="s">
        <v>22</v>
      </c>
      <c r="M14926">
        <v>399.53</v>
      </c>
      <c r="N14926" t="s">
        <v>17</v>
      </c>
    </row>
    <row r="14927" spans="1:14" ht="14.25" customHeight="1" x14ac:dyDescent="0.3">
      <c r="A14927" t="s">
        <v>12293</v>
      </c>
      <c r="B14927" t="s">
        <v>25</v>
      </c>
      <c r="C14927" t="s">
        <v>26</v>
      </c>
      <c r="D14927">
        <v>3798.24</v>
      </c>
      <c r="E14927">
        <v>0.25</v>
      </c>
      <c r="F14927">
        <f t="shared" si="466"/>
        <v>949.56</v>
      </c>
      <c r="G14927">
        <f t="shared" si="467"/>
        <v>2848.68</v>
      </c>
      <c r="H14927">
        <v>1</v>
      </c>
      <c r="I14927" s="17">
        <v>44988</v>
      </c>
      <c r="J14927" s="17">
        <v>44995</v>
      </c>
      <c r="K14927" t="s">
        <v>31</v>
      </c>
      <c r="L14927" t="s">
        <v>27</v>
      </c>
      <c r="M14927">
        <v>1109.5999999999999</v>
      </c>
      <c r="N14927" t="s">
        <v>23</v>
      </c>
    </row>
    <row r="14928" spans="1:14" ht="14.25" customHeight="1" x14ac:dyDescent="0.3">
      <c r="A14928" t="s">
        <v>6581</v>
      </c>
      <c r="B14928" t="s">
        <v>25</v>
      </c>
      <c r="C14928" t="s">
        <v>26</v>
      </c>
      <c r="D14928">
        <v>3801.15</v>
      </c>
      <c r="E14928">
        <v>0.4</v>
      </c>
      <c r="F14928">
        <f t="shared" si="466"/>
        <v>1520.46</v>
      </c>
      <c r="G14928">
        <f t="shared" si="467"/>
        <v>2280.69</v>
      </c>
      <c r="H14928">
        <v>1</v>
      </c>
      <c r="I14928" s="17">
        <v>45440</v>
      </c>
      <c r="J14928" s="17">
        <v>45445</v>
      </c>
      <c r="K14928" t="s">
        <v>31</v>
      </c>
      <c r="L14928" t="s">
        <v>22</v>
      </c>
      <c r="M14928">
        <v>218.27</v>
      </c>
      <c r="N14928" t="s">
        <v>17</v>
      </c>
    </row>
    <row r="14929" spans="1:14" ht="14.25" customHeight="1" x14ac:dyDescent="0.3">
      <c r="A14929" t="s">
        <v>14130</v>
      </c>
      <c r="B14929" t="s">
        <v>25</v>
      </c>
      <c r="C14929" t="s">
        <v>26</v>
      </c>
      <c r="D14929">
        <v>3802.44</v>
      </c>
      <c r="E14929">
        <v>0.43</v>
      </c>
      <c r="F14929">
        <f t="shared" si="466"/>
        <v>1635.0491999999999</v>
      </c>
      <c r="G14929">
        <f t="shared" si="467"/>
        <v>2167.3908000000001</v>
      </c>
      <c r="H14929">
        <v>1</v>
      </c>
      <c r="I14929" s="17">
        <v>45552</v>
      </c>
      <c r="J14929" s="17">
        <v>45558</v>
      </c>
      <c r="K14929" t="s">
        <v>31</v>
      </c>
      <c r="L14929" t="s">
        <v>22</v>
      </c>
      <c r="M14929">
        <v>257.08</v>
      </c>
      <c r="N14929" t="s">
        <v>23</v>
      </c>
    </row>
    <row r="14930" spans="1:14" ht="14.25" customHeight="1" x14ac:dyDescent="0.3">
      <c r="A14930" t="s">
        <v>13687</v>
      </c>
      <c r="B14930" t="s">
        <v>41</v>
      </c>
      <c r="C14930" t="s">
        <v>33</v>
      </c>
      <c r="D14930">
        <v>3802.66</v>
      </c>
      <c r="E14930">
        <v>0.33</v>
      </c>
      <c r="F14930">
        <f t="shared" si="466"/>
        <v>1254.8778</v>
      </c>
      <c r="G14930">
        <f t="shared" si="467"/>
        <v>2547.7821999999996</v>
      </c>
      <c r="H14930">
        <v>1</v>
      </c>
      <c r="I14930" s="17">
        <v>45247</v>
      </c>
      <c r="J14930" s="17">
        <v>45254</v>
      </c>
      <c r="K14930" t="s">
        <v>31</v>
      </c>
      <c r="L14930" t="s">
        <v>16</v>
      </c>
      <c r="M14930">
        <v>661.03</v>
      </c>
      <c r="N14930" t="s">
        <v>28</v>
      </c>
    </row>
    <row r="14931" spans="1:14" ht="14.25" customHeight="1" x14ac:dyDescent="0.3">
      <c r="A14931" t="s">
        <v>5357</v>
      </c>
      <c r="B14931" t="s">
        <v>25</v>
      </c>
      <c r="C14931" t="s">
        <v>26</v>
      </c>
      <c r="D14931">
        <v>3813.38</v>
      </c>
      <c r="E14931">
        <v>0.41</v>
      </c>
      <c r="F14931">
        <f t="shared" si="466"/>
        <v>1563.4857999999999</v>
      </c>
      <c r="G14931">
        <f t="shared" si="467"/>
        <v>2249.8942000000002</v>
      </c>
      <c r="H14931">
        <v>1</v>
      </c>
      <c r="I14931" s="17">
        <v>45564</v>
      </c>
      <c r="J14931" s="17">
        <v>45565</v>
      </c>
      <c r="K14931" t="s">
        <v>15</v>
      </c>
      <c r="L14931" t="s">
        <v>16</v>
      </c>
      <c r="M14931">
        <v>569.65</v>
      </c>
      <c r="N14931" t="s">
        <v>39</v>
      </c>
    </row>
    <row r="14932" spans="1:14" ht="14.25" customHeight="1" x14ac:dyDescent="0.3">
      <c r="A14932" t="s">
        <v>5617</v>
      </c>
      <c r="B14932" t="s">
        <v>25</v>
      </c>
      <c r="C14932" t="s">
        <v>14</v>
      </c>
      <c r="D14932">
        <v>3815.97</v>
      </c>
      <c r="E14932">
        <v>0.33</v>
      </c>
      <c r="F14932">
        <f t="shared" si="466"/>
        <v>1259.2701</v>
      </c>
      <c r="G14932">
        <f t="shared" si="467"/>
        <v>2556.6998999999996</v>
      </c>
      <c r="H14932">
        <v>1</v>
      </c>
      <c r="I14932" s="17">
        <v>44960</v>
      </c>
      <c r="J14932" s="17">
        <v>44963</v>
      </c>
      <c r="K14932" t="s">
        <v>31</v>
      </c>
      <c r="L14932" t="s">
        <v>16</v>
      </c>
      <c r="M14932">
        <v>248.23</v>
      </c>
      <c r="N14932" t="s">
        <v>39</v>
      </c>
    </row>
    <row r="14933" spans="1:14" ht="14.25" customHeight="1" x14ac:dyDescent="0.3">
      <c r="A14933" t="s">
        <v>11618</v>
      </c>
      <c r="B14933" t="s">
        <v>19</v>
      </c>
      <c r="C14933" t="s">
        <v>26</v>
      </c>
      <c r="D14933">
        <v>3816.09</v>
      </c>
      <c r="E14933">
        <v>0.23</v>
      </c>
      <c r="F14933">
        <f t="shared" si="466"/>
        <v>877.7007000000001</v>
      </c>
      <c r="G14933">
        <f t="shared" si="467"/>
        <v>2938.3892999999998</v>
      </c>
      <c r="H14933">
        <v>1</v>
      </c>
      <c r="I14933" s="17">
        <v>45397</v>
      </c>
      <c r="J14933" s="17">
        <v>45400</v>
      </c>
      <c r="K14933" t="s">
        <v>15</v>
      </c>
      <c r="L14933" t="s">
        <v>22</v>
      </c>
      <c r="M14933">
        <v>279.77999999999997</v>
      </c>
      <c r="N14933" t="s">
        <v>23</v>
      </c>
    </row>
    <row r="14934" spans="1:14" ht="14.25" customHeight="1" x14ac:dyDescent="0.3">
      <c r="A14934" t="s">
        <v>10008</v>
      </c>
      <c r="B14934" t="s">
        <v>13</v>
      </c>
      <c r="C14934" t="s">
        <v>14</v>
      </c>
      <c r="D14934">
        <v>3820.14</v>
      </c>
      <c r="E14934">
        <v>0.49</v>
      </c>
      <c r="F14934">
        <f t="shared" si="466"/>
        <v>1871.8686</v>
      </c>
      <c r="G14934">
        <f t="shared" si="467"/>
        <v>1948.2713999999999</v>
      </c>
      <c r="H14934">
        <v>1</v>
      </c>
      <c r="I14934" s="17">
        <v>45606</v>
      </c>
      <c r="J14934" s="17">
        <v>45611</v>
      </c>
      <c r="K14934" t="s">
        <v>15</v>
      </c>
      <c r="L14934" t="s">
        <v>22</v>
      </c>
      <c r="M14934">
        <v>282.3</v>
      </c>
      <c r="N14934" t="s">
        <v>34</v>
      </c>
    </row>
    <row r="14935" spans="1:14" ht="14.25" customHeight="1" x14ac:dyDescent="0.3">
      <c r="A14935" t="s">
        <v>1207</v>
      </c>
      <c r="B14935" t="s">
        <v>25</v>
      </c>
      <c r="C14935" t="s">
        <v>33</v>
      </c>
      <c r="D14935">
        <v>3821.68</v>
      </c>
      <c r="E14935">
        <v>0.49</v>
      </c>
      <c r="F14935">
        <f t="shared" si="466"/>
        <v>1872.6232</v>
      </c>
      <c r="G14935">
        <f t="shared" si="467"/>
        <v>1949.0567999999998</v>
      </c>
      <c r="H14935">
        <v>1</v>
      </c>
      <c r="I14935" s="17">
        <v>45073</v>
      </c>
      <c r="J14935" s="17">
        <v>45075</v>
      </c>
      <c r="K14935" t="s">
        <v>15</v>
      </c>
      <c r="L14935" t="s">
        <v>16</v>
      </c>
      <c r="M14935">
        <v>837.78</v>
      </c>
      <c r="N14935" t="s">
        <v>17</v>
      </c>
    </row>
    <row r="14936" spans="1:14" ht="14.25" customHeight="1" x14ac:dyDescent="0.3">
      <c r="A14936" t="s">
        <v>8628</v>
      </c>
      <c r="B14936" t="s">
        <v>13</v>
      </c>
      <c r="C14936" t="s">
        <v>36</v>
      </c>
      <c r="D14936">
        <v>3828.22</v>
      </c>
      <c r="E14936">
        <v>0.4</v>
      </c>
      <c r="F14936">
        <f t="shared" si="466"/>
        <v>1531.288</v>
      </c>
      <c r="G14936">
        <f t="shared" si="467"/>
        <v>2296.9319999999998</v>
      </c>
      <c r="H14936">
        <v>1</v>
      </c>
      <c r="I14936" s="17">
        <v>45588</v>
      </c>
      <c r="J14936" s="17">
        <v>45589</v>
      </c>
      <c r="K14936" t="s">
        <v>21</v>
      </c>
      <c r="L14936" t="s">
        <v>22</v>
      </c>
      <c r="M14936">
        <v>1008.42</v>
      </c>
      <c r="N14936" t="s">
        <v>48</v>
      </c>
    </row>
    <row r="14937" spans="1:14" ht="14.25" customHeight="1" x14ac:dyDescent="0.3">
      <c r="A14937" t="s">
        <v>9166</v>
      </c>
      <c r="B14937" t="s">
        <v>13</v>
      </c>
      <c r="C14937" t="s">
        <v>36</v>
      </c>
      <c r="D14937">
        <v>3828.34</v>
      </c>
      <c r="E14937">
        <v>0.12</v>
      </c>
      <c r="F14937">
        <f t="shared" si="466"/>
        <v>459.4008</v>
      </c>
      <c r="G14937">
        <f t="shared" si="467"/>
        <v>3368.9392000000003</v>
      </c>
      <c r="H14937">
        <v>1</v>
      </c>
      <c r="I14937" s="17">
        <v>45116</v>
      </c>
      <c r="J14937" s="17">
        <v>45119</v>
      </c>
      <c r="K14937" t="s">
        <v>15</v>
      </c>
      <c r="L14937" t="s">
        <v>16</v>
      </c>
      <c r="M14937">
        <v>643.46</v>
      </c>
      <c r="N14937" t="s">
        <v>34</v>
      </c>
    </row>
    <row r="14938" spans="1:14" ht="14.25" customHeight="1" x14ac:dyDescent="0.3">
      <c r="A14938" t="s">
        <v>11919</v>
      </c>
      <c r="B14938" t="s">
        <v>41</v>
      </c>
      <c r="C14938" t="s">
        <v>14</v>
      </c>
      <c r="D14938">
        <v>3828.94</v>
      </c>
      <c r="E14938">
        <v>0.35</v>
      </c>
      <c r="F14938">
        <f t="shared" si="466"/>
        <v>1340.1289999999999</v>
      </c>
      <c r="G14938">
        <f t="shared" si="467"/>
        <v>2488.8110000000001</v>
      </c>
      <c r="H14938">
        <v>1</v>
      </c>
      <c r="I14938" s="17">
        <v>45286</v>
      </c>
      <c r="J14938" s="17">
        <v>45287</v>
      </c>
      <c r="K14938" t="s">
        <v>21</v>
      </c>
      <c r="L14938" t="s">
        <v>27</v>
      </c>
      <c r="M14938">
        <v>393.88</v>
      </c>
      <c r="N14938" t="s">
        <v>34</v>
      </c>
    </row>
    <row r="14939" spans="1:14" ht="14.25" customHeight="1" x14ac:dyDescent="0.3">
      <c r="A14939" t="s">
        <v>283</v>
      </c>
      <c r="B14939" t="s">
        <v>41</v>
      </c>
      <c r="C14939" t="s">
        <v>20</v>
      </c>
      <c r="D14939">
        <v>3831.6</v>
      </c>
      <c r="E14939">
        <v>0.43</v>
      </c>
      <c r="F14939">
        <f t="shared" si="466"/>
        <v>1647.588</v>
      </c>
      <c r="G14939">
        <f t="shared" si="467"/>
        <v>2184.0119999999997</v>
      </c>
      <c r="H14939">
        <v>1</v>
      </c>
      <c r="I14939" s="17">
        <v>45437</v>
      </c>
      <c r="J14939" s="17">
        <v>45444</v>
      </c>
      <c r="K14939" t="s">
        <v>15</v>
      </c>
      <c r="L14939" t="s">
        <v>22</v>
      </c>
      <c r="M14939">
        <v>906.63</v>
      </c>
      <c r="N14939" t="s">
        <v>34</v>
      </c>
    </row>
    <row r="14940" spans="1:14" ht="14.25" customHeight="1" x14ac:dyDescent="0.3">
      <c r="A14940" t="s">
        <v>13170</v>
      </c>
      <c r="B14940" t="s">
        <v>13</v>
      </c>
      <c r="C14940" t="s">
        <v>36</v>
      </c>
      <c r="D14940">
        <v>3834.07</v>
      </c>
      <c r="E14940">
        <v>0.48</v>
      </c>
      <c r="F14940">
        <f t="shared" si="466"/>
        <v>1840.3535999999999</v>
      </c>
      <c r="G14940">
        <f t="shared" si="467"/>
        <v>1993.7164000000002</v>
      </c>
      <c r="H14940">
        <v>1</v>
      </c>
      <c r="I14940" s="17">
        <v>45429</v>
      </c>
      <c r="J14940" s="17">
        <v>45436</v>
      </c>
      <c r="K14940" t="s">
        <v>21</v>
      </c>
      <c r="L14940" t="s">
        <v>27</v>
      </c>
      <c r="M14940">
        <v>250.82</v>
      </c>
      <c r="N14940" t="s">
        <v>34</v>
      </c>
    </row>
    <row r="14941" spans="1:14" ht="14.25" customHeight="1" x14ac:dyDescent="0.3">
      <c r="A14941" t="s">
        <v>7454</v>
      </c>
      <c r="B14941" t="s">
        <v>41</v>
      </c>
      <c r="C14941" t="s">
        <v>20</v>
      </c>
      <c r="D14941">
        <v>3838.95</v>
      </c>
      <c r="E14941">
        <v>0.17</v>
      </c>
      <c r="F14941">
        <f t="shared" si="466"/>
        <v>652.62149999999997</v>
      </c>
      <c r="G14941">
        <f t="shared" si="467"/>
        <v>3186.3284999999996</v>
      </c>
      <c r="H14941">
        <v>1</v>
      </c>
      <c r="I14941" s="17">
        <v>45322</v>
      </c>
      <c r="J14941" s="17">
        <v>45328</v>
      </c>
      <c r="K14941" t="s">
        <v>21</v>
      </c>
      <c r="L14941" t="s">
        <v>27</v>
      </c>
      <c r="M14941">
        <v>237.54</v>
      </c>
      <c r="N14941" t="s">
        <v>39</v>
      </c>
    </row>
    <row r="14942" spans="1:14" ht="14.25" customHeight="1" x14ac:dyDescent="0.3">
      <c r="A14942" t="s">
        <v>7014</v>
      </c>
      <c r="B14942" t="s">
        <v>25</v>
      </c>
      <c r="C14942" t="s">
        <v>20</v>
      </c>
      <c r="D14942">
        <v>3840.82</v>
      </c>
      <c r="E14942">
        <v>0.22</v>
      </c>
      <c r="F14942">
        <f t="shared" si="466"/>
        <v>844.98040000000003</v>
      </c>
      <c r="G14942">
        <f t="shared" si="467"/>
        <v>2995.8396000000002</v>
      </c>
      <c r="H14942">
        <v>1</v>
      </c>
      <c r="I14942" s="17">
        <v>45182</v>
      </c>
      <c r="J14942" s="17">
        <v>45184</v>
      </c>
      <c r="K14942" t="s">
        <v>31</v>
      </c>
      <c r="L14942" t="s">
        <v>16</v>
      </c>
      <c r="M14942">
        <v>302.67</v>
      </c>
      <c r="N14942" t="s">
        <v>23</v>
      </c>
    </row>
    <row r="14943" spans="1:14" ht="14.25" customHeight="1" x14ac:dyDescent="0.3">
      <c r="A14943" t="s">
        <v>1011</v>
      </c>
      <c r="B14943" t="s">
        <v>19</v>
      </c>
      <c r="C14943" t="s">
        <v>33</v>
      </c>
      <c r="D14943">
        <v>3841.51</v>
      </c>
      <c r="E14943">
        <v>0.12</v>
      </c>
      <c r="F14943">
        <f t="shared" si="466"/>
        <v>460.9812</v>
      </c>
      <c r="G14943">
        <f t="shared" si="467"/>
        <v>3380.5288</v>
      </c>
      <c r="H14943">
        <v>1</v>
      </c>
      <c r="I14943" s="17">
        <v>45079</v>
      </c>
      <c r="J14943" s="17">
        <v>45081</v>
      </c>
      <c r="K14943" t="s">
        <v>21</v>
      </c>
      <c r="L14943" t="s">
        <v>22</v>
      </c>
      <c r="M14943">
        <v>1088.97</v>
      </c>
      <c r="N14943" t="s">
        <v>48</v>
      </c>
    </row>
    <row r="14944" spans="1:14" ht="14.25" customHeight="1" x14ac:dyDescent="0.3">
      <c r="A14944" t="s">
        <v>2904</v>
      </c>
      <c r="B14944" t="s">
        <v>41</v>
      </c>
      <c r="C14944" t="s">
        <v>36</v>
      </c>
      <c r="D14944">
        <v>3842.9</v>
      </c>
      <c r="E14944">
        <v>0.08</v>
      </c>
      <c r="F14944">
        <f t="shared" si="466"/>
        <v>307.43200000000002</v>
      </c>
      <c r="G14944">
        <f t="shared" si="467"/>
        <v>3535.4679999999998</v>
      </c>
      <c r="H14944">
        <v>1</v>
      </c>
      <c r="I14944" s="17">
        <v>45572</v>
      </c>
      <c r="J14944" s="17">
        <v>45574</v>
      </c>
      <c r="K14944" t="s">
        <v>15</v>
      </c>
      <c r="L14944" t="s">
        <v>22</v>
      </c>
      <c r="M14944">
        <v>964.11</v>
      </c>
      <c r="N14944" t="s">
        <v>48</v>
      </c>
    </row>
    <row r="14945" spans="1:14" ht="14.25" customHeight="1" x14ac:dyDescent="0.3">
      <c r="A14945" t="s">
        <v>6799</v>
      </c>
      <c r="B14945" t="s">
        <v>13</v>
      </c>
      <c r="C14945" t="s">
        <v>14</v>
      </c>
      <c r="D14945">
        <v>3848.62</v>
      </c>
      <c r="E14945">
        <v>0.18</v>
      </c>
      <c r="F14945">
        <f t="shared" si="466"/>
        <v>692.75159999999994</v>
      </c>
      <c r="G14945">
        <f t="shared" si="467"/>
        <v>3155.8683999999998</v>
      </c>
      <c r="H14945">
        <v>1</v>
      </c>
      <c r="I14945" s="17">
        <v>45538</v>
      </c>
      <c r="J14945" s="17">
        <v>45540</v>
      </c>
      <c r="K14945" t="s">
        <v>31</v>
      </c>
      <c r="L14945" t="s">
        <v>16</v>
      </c>
      <c r="M14945">
        <v>216.92</v>
      </c>
      <c r="N14945" t="s">
        <v>28</v>
      </c>
    </row>
    <row r="14946" spans="1:14" ht="14.25" customHeight="1" x14ac:dyDescent="0.3">
      <c r="A14946" t="s">
        <v>6955</v>
      </c>
      <c r="B14946" t="s">
        <v>13</v>
      </c>
      <c r="C14946" t="s">
        <v>26</v>
      </c>
      <c r="D14946">
        <v>3853.37</v>
      </c>
      <c r="E14946">
        <v>0.5</v>
      </c>
      <c r="F14946">
        <f t="shared" si="466"/>
        <v>1926.6849999999999</v>
      </c>
      <c r="G14946">
        <f t="shared" si="467"/>
        <v>1926.6849999999999</v>
      </c>
      <c r="H14946">
        <v>1</v>
      </c>
      <c r="I14946" s="17">
        <v>45347</v>
      </c>
      <c r="J14946" s="17">
        <v>45349</v>
      </c>
      <c r="K14946" t="s">
        <v>15</v>
      </c>
      <c r="L14946" t="s">
        <v>27</v>
      </c>
      <c r="M14946">
        <v>509.68</v>
      </c>
      <c r="N14946" t="s">
        <v>34</v>
      </c>
    </row>
    <row r="14947" spans="1:14" ht="14.25" customHeight="1" x14ac:dyDescent="0.3">
      <c r="A14947" t="s">
        <v>1730</v>
      </c>
      <c r="B14947" t="s">
        <v>13</v>
      </c>
      <c r="C14947" t="s">
        <v>26</v>
      </c>
      <c r="D14947">
        <v>3854.07</v>
      </c>
      <c r="E14947">
        <v>0.41</v>
      </c>
      <c r="F14947">
        <f t="shared" si="466"/>
        <v>1580.1686999999999</v>
      </c>
      <c r="G14947">
        <f t="shared" si="467"/>
        <v>2273.9013000000004</v>
      </c>
      <c r="H14947">
        <v>1</v>
      </c>
      <c r="I14947" s="17">
        <v>45511</v>
      </c>
      <c r="J14947" s="17">
        <v>45517</v>
      </c>
      <c r="K14947" t="s">
        <v>15</v>
      </c>
      <c r="L14947" t="s">
        <v>27</v>
      </c>
      <c r="M14947">
        <v>995.6</v>
      </c>
      <c r="N14947" t="s">
        <v>39</v>
      </c>
    </row>
    <row r="14948" spans="1:14" ht="14.25" customHeight="1" x14ac:dyDescent="0.3">
      <c r="A14948" t="s">
        <v>3157</v>
      </c>
      <c r="B14948" t="s">
        <v>25</v>
      </c>
      <c r="C14948" t="s">
        <v>20</v>
      </c>
      <c r="D14948">
        <v>3859.71</v>
      </c>
      <c r="E14948">
        <v>0.23</v>
      </c>
      <c r="F14948">
        <f t="shared" si="466"/>
        <v>887.7333000000001</v>
      </c>
      <c r="G14948">
        <f t="shared" si="467"/>
        <v>2971.9767000000002</v>
      </c>
      <c r="H14948">
        <v>1</v>
      </c>
      <c r="I14948" s="17">
        <v>45541</v>
      </c>
      <c r="J14948" s="17">
        <v>45546</v>
      </c>
      <c r="K14948" t="s">
        <v>31</v>
      </c>
      <c r="L14948" t="s">
        <v>27</v>
      </c>
      <c r="M14948">
        <v>884.6</v>
      </c>
      <c r="N14948" t="s">
        <v>48</v>
      </c>
    </row>
    <row r="14949" spans="1:14" ht="14.25" customHeight="1" x14ac:dyDescent="0.3">
      <c r="A14949" t="s">
        <v>106</v>
      </c>
      <c r="B14949" t="s">
        <v>41</v>
      </c>
      <c r="C14949" t="s">
        <v>26</v>
      </c>
      <c r="D14949">
        <v>3860.05</v>
      </c>
      <c r="E14949">
        <v>0.12</v>
      </c>
      <c r="F14949">
        <f t="shared" si="466"/>
        <v>463.20600000000002</v>
      </c>
      <c r="G14949">
        <f t="shared" si="467"/>
        <v>3396.8440000000001</v>
      </c>
      <c r="H14949">
        <v>1</v>
      </c>
      <c r="I14949" s="17">
        <v>44987</v>
      </c>
      <c r="J14949" s="17">
        <v>44994</v>
      </c>
      <c r="K14949" t="s">
        <v>15</v>
      </c>
      <c r="L14949" t="s">
        <v>16</v>
      </c>
      <c r="M14949">
        <v>800.39</v>
      </c>
      <c r="N14949" t="s">
        <v>28</v>
      </c>
    </row>
    <row r="14950" spans="1:14" ht="14.25" customHeight="1" x14ac:dyDescent="0.3">
      <c r="A14950" t="s">
        <v>3294</v>
      </c>
      <c r="B14950" t="s">
        <v>19</v>
      </c>
      <c r="C14950" t="s">
        <v>36</v>
      </c>
      <c r="D14950">
        <v>3871.33</v>
      </c>
      <c r="E14950">
        <v>0.28999999999999998</v>
      </c>
      <c r="F14950">
        <f t="shared" si="466"/>
        <v>1122.6857</v>
      </c>
      <c r="G14950">
        <f t="shared" si="467"/>
        <v>2748.6442999999999</v>
      </c>
      <c r="H14950">
        <v>1</v>
      </c>
      <c r="I14950" s="17">
        <v>45553</v>
      </c>
      <c r="J14950" s="17">
        <v>45560</v>
      </c>
      <c r="K14950" t="s">
        <v>31</v>
      </c>
      <c r="L14950" t="s">
        <v>16</v>
      </c>
      <c r="M14950">
        <v>973.83</v>
      </c>
      <c r="N14950" t="s">
        <v>23</v>
      </c>
    </row>
    <row r="14951" spans="1:14" ht="14.25" customHeight="1" x14ac:dyDescent="0.3">
      <c r="A14951" t="s">
        <v>13725</v>
      </c>
      <c r="B14951" t="s">
        <v>41</v>
      </c>
      <c r="C14951" t="s">
        <v>26</v>
      </c>
      <c r="D14951">
        <v>3872.82</v>
      </c>
      <c r="E14951">
        <v>0.09</v>
      </c>
      <c r="F14951">
        <f t="shared" si="466"/>
        <v>348.55380000000002</v>
      </c>
      <c r="G14951">
        <f t="shared" si="467"/>
        <v>3524.2662</v>
      </c>
      <c r="H14951">
        <v>1</v>
      </c>
      <c r="I14951" s="17">
        <v>45127</v>
      </c>
      <c r="J14951" s="17">
        <v>45134</v>
      </c>
      <c r="K14951" t="s">
        <v>31</v>
      </c>
      <c r="L14951" t="s">
        <v>16</v>
      </c>
      <c r="M14951">
        <v>426.81</v>
      </c>
      <c r="N14951" t="s">
        <v>28</v>
      </c>
    </row>
    <row r="14952" spans="1:14" ht="14.25" customHeight="1" x14ac:dyDescent="0.3">
      <c r="A14952" t="s">
        <v>6865</v>
      </c>
      <c r="B14952" t="s">
        <v>13</v>
      </c>
      <c r="C14952" t="s">
        <v>14</v>
      </c>
      <c r="D14952">
        <v>3878.38</v>
      </c>
      <c r="E14952">
        <v>0.25</v>
      </c>
      <c r="F14952">
        <f t="shared" si="466"/>
        <v>969.59500000000003</v>
      </c>
      <c r="G14952">
        <f t="shared" si="467"/>
        <v>2908.7849999999999</v>
      </c>
      <c r="H14952">
        <v>1</v>
      </c>
      <c r="I14952" s="17">
        <v>45316</v>
      </c>
      <c r="J14952" s="17">
        <v>45319</v>
      </c>
      <c r="K14952" t="s">
        <v>15</v>
      </c>
      <c r="L14952" t="s">
        <v>22</v>
      </c>
      <c r="M14952">
        <v>877.18</v>
      </c>
      <c r="N14952" t="s">
        <v>34</v>
      </c>
    </row>
    <row r="14953" spans="1:14" ht="14.25" customHeight="1" x14ac:dyDescent="0.3">
      <c r="A14953" t="s">
        <v>6412</v>
      </c>
      <c r="B14953" t="s">
        <v>25</v>
      </c>
      <c r="C14953" t="s">
        <v>14</v>
      </c>
      <c r="D14953">
        <v>3879.68</v>
      </c>
      <c r="E14953">
        <v>0.43</v>
      </c>
      <c r="F14953">
        <f t="shared" si="466"/>
        <v>1668.2623999999998</v>
      </c>
      <c r="G14953">
        <f t="shared" si="467"/>
        <v>2211.4175999999998</v>
      </c>
      <c r="H14953">
        <v>1</v>
      </c>
      <c r="I14953" s="17">
        <v>45069</v>
      </c>
      <c r="J14953" s="17">
        <v>45071</v>
      </c>
      <c r="K14953" t="s">
        <v>21</v>
      </c>
      <c r="L14953" t="s">
        <v>16</v>
      </c>
      <c r="M14953">
        <v>924.41</v>
      </c>
      <c r="N14953" t="s">
        <v>34</v>
      </c>
    </row>
    <row r="14954" spans="1:14" ht="14.25" customHeight="1" x14ac:dyDescent="0.3">
      <c r="A14954" t="s">
        <v>4405</v>
      </c>
      <c r="B14954" t="s">
        <v>19</v>
      </c>
      <c r="C14954" t="s">
        <v>20</v>
      </c>
      <c r="D14954">
        <v>3888.48</v>
      </c>
      <c r="E14954">
        <v>0.24</v>
      </c>
      <c r="F14954">
        <f t="shared" si="466"/>
        <v>933.23519999999996</v>
      </c>
      <c r="G14954">
        <f t="shared" si="467"/>
        <v>2955.2447999999999</v>
      </c>
      <c r="H14954">
        <v>1</v>
      </c>
      <c r="I14954" s="17">
        <v>45072</v>
      </c>
      <c r="J14954" s="17">
        <v>45077</v>
      </c>
      <c r="K14954" t="s">
        <v>15</v>
      </c>
      <c r="L14954" t="s">
        <v>16</v>
      </c>
      <c r="M14954">
        <v>1116.99</v>
      </c>
      <c r="N14954" t="s">
        <v>48</v>
      </c>
    </row>
    <row r="14955" spans="1:14" ht="14.25" customHeight="1" x14ac:dyDescent="0.3">
      <c r="A14955" t="s">
        <v>15338</v>
      </c>
      <c r="B14955" t="s">
        <v>13</v>
      </c>
      <c r="C14955" t="s">
        <v>14</v>
      </c>
      <c r="D14955">
        <v>3893.29</v>
      </c>
      <c r="E14955">
        <v>0.08</v>
      </c>
      <c r="F14955">
        <f t="shared" si="466"/>
        <v>311.46320000000003</v>
      </c>
      <c r="G14955">
        <f t="shared" si="467"/>
        <v>3581.8267999999998</v>
      </c>
      <c r="H14955">
        <v>1</v>
      </c>
      <c r="I14955" s="17">
        <v>45433</v>
      </c>
      <c r="J14955" s="17">
        <v>45439</v>
      </c>
      <c r="K14955" t="s">
        <v>15</v>
      </c>
      <c r="L14955" t="s">
        <v>27</v>
      </c>
      <c r="M14955">
        <v>891.71</v>
      </c>
      <c r="N14955" t="s">
        <v>48</v>
      </c>
    </row>
    <row r="14956" spans="1:14" ht="14.25" customHeight="1" x14ac:dyDescent="0.3">
      <c r="A14956" t="s">
        <v>13132</v>
      </c>
      <c r="B14956" t="s">
        <v>13</v>
      </c>
      <c r="C14956" t="s">
        <v>36</v>
      </c>
      <c r="D14956">
        <v>3898.85</v>
      </c>
      <c r="E14956">
        <v>0.05</v>
      </c>
      <c r="F14956">
        <f t="shared" si="466"/>
        <v>194.9425</v>
      </c>
      <c r="G14956">
        <f t="shared" si="467"/>
        <v>3703.9074999999998</v>
      </c>
      <c r="H14956">
        <v>1</v>
      </c>
      <c r="I14956" s="17">
        <v>45416</v>
      </c>
      <c r="J14956" s="17">
        <v>45422</v>
      </c>
      <c r="K14956" t="s">
        <v>21</v>
      </c>
      <c r="L14956" t="s">
        <v>22</v>
      </c>
      <c r="M14956">
        <v>631.13</v>
      </c>
      <c r="N14956" t="s">
        <v>34</v>
      </c>
    </row>
    <row r="14957" spans="1:14" ht="14.25" customHeight="1" x14ac:dyDescent="0.3">
      <c r="A14957" t="s">
        <v>11961</v>
      </c>
      <c r="B14957" t="s">
        <v>19</v>
      </c>
      <c r="C14957" t="s">
        <v>36</v>
      </c>
      <c r="D14957">
        <v>3899.02</v>
      </c>
      <c r="E14957">
        <v>0.23</v>
      </c>
      <c r="F14957">
        <f t="shared" si="466"/>
        <v>896.77460000000008</v>
      </c>
      <c r="G14957">
        <f t="shared" si="467"/>
        <v>3002.2453999999998</v>
      </c>
      <c r="H14957">
        <v>1</v>
      </c>
      <c r="I14957" s="17">
        <v>45625</v>
      </c>
      <c r="J14957" s="17">
        <v>45630</v>
      </c>
      <c r="K14957" t="s">
        <v>31</v>
      </c>
      <c r="L14957" t="s">
        <v>16</v>
      </c>
      <c r="M14957">
        <v>737.7</v>
      </c>
      <c r="N14957" t="s">
        <v>28</v>
      </c>
    </row>
    <row r="14958" spans="1:14" ht="14.25" customHeight="1" x14ac:dyDescent="0.3">
      <c r="A14958" t="s">
        <v>14591</v>
      </c>
      <c r="B14958" t="s">
        <v>13</v>
      </c>
      <c r="C14958" t="s">
        <v>14</v>
      </c>
      <c r="D14958">
        <v>3900.16</v>
      </c>
      <c r="E14958">
        <v>0.1</v>
      </c>
      <c r="F14958">
        <f t="shared" si="466"/>
        <v>390.01600000000002</v>
      </c>
      <c r="G14958">
        <f t="shared" si="467"/>
        <v>3510.1439999999998</v>
      </c>
      <c r="H14958">
        <v>1</v>
      </c>
      <c r="I14958" s="17">
        <v>45597</v>
      </c>
      <c r="J14958" s="17">
        <v>45599</v>
      </c>
      <c r="K14958" t="s">
        <v>15</v>
      </c>
      <c r="L14958" t="s">
        <v>27</v>
      </c>
      <c r="M14958">
        <v>723.75</v>
      </c>
      <c r="N14958" t="s">
        <v>48</v>
      </c>
    </row>
    <row r="14959" spans="1:14" ht="14.25" customHeight="1" x14ac:dyDescent="0.3">
      <c r="A14959" t="s">
        <v>4167</v>
      </c>
      <c r="B14959" t="s">
        <v>13</v>
      </c>
      <c r="C14959" t="s">
        <v>14</v>
      </c>
      <c r="D14959">
        <v>3906.17</v>
      </c>
      <c r="E14959">
        <v>0.28999999999999998</v>
      </c>
      <c r="F14959">
        <f t="shared" si="466"/>
        <v>1132.7892999999999</v>
      </c>
      <c r="G14959">
        <f t="shared" si="467"/>
        <v>2773.3807000000002</v>
      </c>
      <c r="H14959">
        <v>1</v>
      </c>
      <c r="I14959" s="17">
        <v>45143</v>
      </c>
      <c r="J14959" s="17">
        <v>45146</v>
      </c>
      <c r="K14959" t="s">
        <v>21</v>
      </c>
      <c r="L14959" t="s">
        <v>16</v>
      </c>
      <c r="M14959">
        <v>806.26</v>
      </c>
      <c r="N14959" t="s">
        <v>28</v>
      </c>
    </row>
    <row r="14960" spans="1:14" ht="14.25" customHeight="1" x14ac:dyDescent="0.3">
      <c r="A14960" t="s">
        <v>7160</v>
      </c>
      <c r="B14960" t="s">
        <v>41</v>
      </c>
      <c r="C14960" t="s">
        <v>36</v>
      </c>
      <c r="D14960">
        <v>3914.98</v>
      </c>
      <c r="E14960">
        <v>0.08</v>
      </c>
      <c r="F14960">
        <f t="shared" si="466"/>
        <v>313.19839999999999</v>
      </c>
      <c r="G14960">
        <f t="shared" si="467"/>
        <v>3601.7816000000003</v>
      </c>
      <c r="H14960">
        <v>1</v>
      </c>
      <c r="I14960" s="17">
        <v>45097</v>
      </c>
      <c r="J14960" s="17">
        <v>45099</v>
      </c>
      <c r="K14960" t="s">
        <v>21</v>
      </c>
      <c r="L14960" t="s">
        <v>16</v>
      </c>
      <c r="M14960">
        <v>794.97</v>
      </c>
      <c r="N14960" t="s">
        <v>17</v>
      </c>
    </row>
    <row r="14961" spans="1:14" ht="14.25" customHeight="1" x14ac:dyDescent="0.3">
      <c r="A14961" t="s">
        <v>11587</v>
      </c>
      <c r="B14961" t="s">
        <v>25</v>
      </c>
      <c r="C14961" t="s">
        <v>26</v>
      </c>
      <c r="D14961">
        <v>3916.14</v>
      </c>
      <c r="E14961">
        <v>0.31</v>
      </c>
      <c r="F14961">
        <f t="shared" si="466"/>
        <v>1214.0034000000001</v>
      </c>
      <c r="G14961">
        <f t="shared" si="467"/>
        <v>2702.1365999999998</v>
      </c>
      <c r="H14961">
        <v>1</v>
      </c>
      <c r="I14961" s="17">
        <v>45341</v>
      </c>
      <c r="J14961" s="17">
        <v>45346</v>
      </c>
      <c r="K14961" t="s">
        <v>31</v>
      </c>
      <c r="L14961" t="s">
        <v>16</v>
      </c>
      <c r="M14961">
        <v>699.28</v>
      </c>
      <c r="N14961" t="s">
        <v>48</v>
      </c>
    </row>
    <row r="14962" spans="1:14" ht="14.25" customHeight="1" x14ac:dyDescent="0.3">
      <c r="A14962" t="s">
        <v>6907</v>
      </c>
      <c r="B14962" t="s">
        <v>13</v>
      </c>
      <c r="C14962" t="s">
        <v>26</v>
      </c>
      <c r="D14962">
        <v>3916.43</v>
      </c>
      <c r="E14962">
        <v>7.0000000000000007E-2</v>
      </c>
      <c r="F14962">
        <f t="shared" si="466"/>
        <v>274.15010000000001</v>
      </c>
      <c r="G14962">
        <f t="shared" si="467"/>
        <v>3642.2799</v>
      </c>
      <c r="H14962">
        <v>1</v>
      </c>
      <c r="I14962" s="17">
        <v>44949</v>
      </c>
      <c r="J14962" s="17">
        <v>44950</v>
      </c>
      <c r="K14962" t="s">
        <v>15</v>
      </c>
      <c r="L14962" t="s">
        <v>16</v>
      </c>
      <c r="M14962">
        <v>593.1</v>
      </c>
      <c r="N14962" t="s">
        <v>23</v>
      </c>
    </row>
    <row r="14963" spans="1:14" ht="14.25" customHeight="1" x14ac:dyDescent="0.3">
      <c r="A14963" t="s">
        <v>1548</v>
      </c>
      <c r="B14963" t="s">
        <v>41</v>
      </c>
      <c r="C14963" t="s">
        <v>20</v>
      </c>
      <c r="D14963">
        <v>3920</v>
      </c>
      <c r="E14963">
        <v>0.32</v>
      </c>
      <c r="F14963">
        <f t="shared" si="466"/>
        <v>1254.4000000000001</v>
      </c>
      <c r="G14963">
        <f t="shared" si="467"/>
        <v>2665.6</v>
      </c>
      <c r="H14963">
        <v>1</v>
      </c>
      <c r="I14963" s="17">
        <v>45214</v>
      </c>
      <c r="J14963" s="17">
        <v>45217</v>
      </c>
      <c r="K14963" t="s">
        <v>21</v>
      </c>
      <c r="L14963" t="s">
        <v>16</v>
      </c>
      <c r="M14963">
        <v>847.03</v>
      </c>
      <c r="N14963" t="s">
        <v>23</v>
      </c>
    </row>
    <row r="14964" spans="1:14" ht="14.25" customHeight="1" x14ac:dyDescent="0.3">
      <c r="A14964" t="s">
        <v>487</v>
      </c>
      <c r="B14964" t="s">
        <v>25</v>
      </c>
      <c r="C14964" t="s">
        <v>36</v>
      </c>
      <c r="D14964">
        <v>3922.35</v>
      </c>
      <c r="E14964">
        <v>0.34</v>
      </c>
      <c r="F14964">
        <f t="shared" si="466"/>
        <v>1333.5990000000002</v>
      </c>
      <c r="G14964">
        <f t="shared" si="467"/>
        <v>2588.7509999999997</v>
      </c>
      <c r="H14964">
        <v>1</v>
      </c>
      <c r="I14964" s="17">
        <v>45012</v>
      </c>
      <c r="J14964" s="17">
        <v>45018</v>
      </c>
      <c r="K14964" t="s">
        <v>31</v>
      </c>
      <c r="L14964" t="s">
        <v>27</v>
      </c>
      <c r="M14964">
        <v>387.72</v>
      </c>
      <c r="N14964" t="s">
        <v>17</v>
      </c>
    </row>
    <row r="14965" spans="1:14" ht="14.25" customHeight="1" x14ac:dyDescent="0.3">
      <c r="A14965" t="s">
        <v>10463</v>
      </c>
      <c r="B14965" t="s">
        <v>25</v>
      </c>
      <c r="C14965" t="s">
        <v>14</v>
      </c>
      <c r="D14965">
        <v>3925.28</v>
      </c>
      <c r="E14965">
        <v>0.3</v>
      </c>
      <c r="F14965">
        <f t="shared" si="466"/>
        <v>1177.5840000000001</v>
      </c>
      <c r="G14965">
        <f t="shared" si="467"/>
        <v>2747.6959999999999</v>
      </c>
      <c r="H14965">
        <v>1</v>
      </c>
      <c r="I14965" s="17">
        <v>45539</v>
      </c>
      <c r="J14965" s="17">
        <v>45544</v>
      </c>
      <c r="K14965" t="s">
        <v>15</v>
      </c>
      <c r="L14965" t="s">
        <v>27</v>
      </c>
      <c r="M14965">
        <v>915.38</v>
      </c>
      <c r="N14965" t="s">
        <v>34</v>
      </c>
    </row>
    <row r="14966" spans="1:14" ht="14.25" customHeight="1" x14ac:dyDescent="0.3">
      <c r="A14966" t="s">
        <v>10500</v>
      </c>
      <c r="B14966" t="s">
        <v>19</v>
      </c>
      <c r="C14966" t="s">
        <v>20</v>
      </c>
      <c r="D14966">
        <v>3925.76</v>
      </c>
      <c r="E14966">
        <v>0</v>
      </c>
      <c r="F14966">
        <f t="shared" si="466"/>
        <v>0</v>
      </c>
      <c r="G14966">
        <f t="shared" si="467"/>
        <v>3925.76</v>
      </c>
      <c r="H14966">
        <v>1</v>
      </c>
      <c r="I14966" s="17">
        <v>45056</v>
      </c>
      <c r="J14966" s="17">
        <v>45061</v>
      </c>
      <c r="K14966" t="s">
        <v>21</v>
      </c>
      <c r="L14966" t="s">
        <v>27</v>
      </c>
      <c r="M14966">
        <v>537.79999999999995</v>
      </c>
      <c r="N14966" t="s">
        <v>48</v>
      </c>
    </row>
    <row r="14967" spans="1:14" ht="14.25" customHeight="1" x14ac:dyDescent="0.3">
      <c r="A14967" t="s">
        <v>11536</v>
      </c>
      <c r="B14967" t="s">
        <v>41</v>
      </c>
      <c r="C14967" t="s">
        <v>14</v>
      </c>
      <c r="D14967">
        <v>3928.26</v>
      </c>
      <c r="E14967">
        <v>0.23</v>
      </c>
      <c r="F14967">
        <f t="shared" si="466"/>
        <v>903.49980000000005</v>
      </c>
      <c r="G14967">
        <f t="shared" si="467"/>
        <v>3024.7602000000002</v>
      </c>
      <c r="H14967">
        <v>1</v>
      </c>
      <c r="I14967" s="17">
        <v>45061</v>
      </c>
      <c r="J14967" s="17">
        <v>45064</v>
      </c>
      <c r="K14967" t="s">
        <v>31</v>
      </c>
      <c r="L14967" t="s">
        <v>16</v>
      </c>
      <c r="M14967">
        <v>630.41999999999996</v>
      </c>
      <c r="N14967" t="s">
        <v>17</v>
      </c>
    </row>
    <row r="14968" spans="1:14" ht="14.25" customHeight="1" x14ac:dyDescent="0.3">
      <c r="A14968" t="s">
        <v>362</v>
      </c>
      <c r="B14968" t="s">
        <v>19</v>
      </c>
      <c r="C14968" t="s">
        <v>14</v>
      </c>
      <c r="D14968">
        <v>3929.89</v>
      </c>
      <c r="E14968">
        <v>0.22</v>
      </c>
      <c r="F14968">
        <f t="shared" si="466"/>
        <v>864.57579999999996</v>
      </c>
      <c r="G14968">
        <f t="shared" si="467"/>
        <v>3065.3141999999998</v>
      </c>
      <c r="H14968">
        <v>1</v>
      </c>
      <c r="I14968" s="17">
        <v>44970</v>
      </c>
      <c r="J14968" s="17">
        <v>44973</v>
      </c>
      <c r="K14968" t="s">
        <v>31</v>
      </c>
      <c r="L14968" t="s">
        <v>27</v>
      </c>
      <c r="M14968">
        <v>902.41</v>
      </c>
      <c r="N14968" t="s">
        <v>48</v>
      </c>
    </row>
    <row r="14969" spans="1:14" ht="14.25" customHeight="1" x14ac:dyDescent="0.3">
      <c r="A14969" t="s">
        <v>8365</v>
      </c>
      <c r="B14969" t="s">
        <v>25</v>
      </c>
      <c r="C14969" t="s">
        <v>26</v>
      </c>
      <c r="D14969">
        <v>3930.2</v>
      </c>
      <c r="E14969">
        <v>0.44</v>
      </c>
      <c r="F14969">
        <f t="shared" si="466"/>
        <v>1729.288</v>
      </c>
      <c r="G14969">
        <f t="shared" si="467"/>
        <v>2200.9119999999998</v>
      </c>
      <c r="H14969">
        <v>1</v>
      </c>
      <c r="I14969" s="17">
        <v>45382</v>
      </c>
      <c r="J14969" s="17">
        <v>45389</v>
      </c>
      <c r="K14969" t="s">
        <v>21</v>
      </c>
      <c r="L14969" t="s">
        <v>22</v>
      </c>
      <c r="M14969">
        <v>1055.03</v>
      </c>
      <c r="N14969" t="s">
        <v>17</v>
      </c>
    </row>
    <row r="14970" spans="1:14" ht="14.25" customHeight="1" x14ac:dyDescent="0.3">
      <c r="A14970" t="s">
        <v>14858</v>
      </c>
      <c r="B14970" t="s">
        <v>25</v>
      </c>
      <c r="C14970" t="s">
        <v>36</v>
      </c>
      <c r="D14970">
        <v>3931.08</v>
      </c>
      <c r="E14970">
        <v>0.2</v>
      </c>
      <c r="F14970">
        <f t="shared" si="466"/>
        <v>786.21600000000001</v>
      </c>
      <c r="G14970">
        <f t="shared" si="467"/>
        <v>3144.864</v>
      </c>
      <c r="H14970">
        <v>1</v>
      </c>
      <c r="I14970" s="17">
        <v>45611</v>
      </c>
      <c r="J14970" s="17">
        <v>45617</v>
      </c>
      <c r="K14970" t="s">
        <v>31</v>
      </c>
      <c r="L14970" t="s">
        <v>22</v>
      </c>
      <c r="M14970">
        <v>909.23</v>
      </c>
      <c r="N14970" t="s">
        <v>48</v>
      </c>
    </row>
    <row r="14971" spans="1:14" ht="14.25" customHeight="1" x14ac:dyDescent="0.3">
      <c r="A14971" t="s">
        <v>5739</v>
      </c>
      <c r="B14971" t="s">
        <v>25</v>
      </c>
      <c r="C14971" t="s">
        <v>14</v>
      </c>
      <c r="D14971">
        <v>3935.77</v>
      </c>
      <c r="E14971">
        <v>0.2</v>
      </c>
      <c r="F14971">
        <f t="shared" si="466"/>
        <v>787.154</v>
      </c>
      <c r="G14971">
        <f t="shared" si="467"/>
        <v>3148.616</v>
      </c>
      <c r="H14971">
        <v>1</v>
      </c>
      <c r="I14971" s="17">
        <v>45194</v>
      </c>
      <c r="J14971" s="17">
        <v>45201</v>
      </c>
      <c r="K14971" t="s">
        <v>21</v>
      </c>
      <c r="L14971" t="s">
        <v>16</v>
      </c>
      <c r="M14971">
        <v>625.08000000000004</v>
      </c>
      <c r="N14971" t="s">
        <v>28</v>
      </c>
    </row>
    <row r="14972" spans="1:14" ht="14.25" customHeight="1" x14ac:dyDescent="0.3">
      <c r="A14972" t="s">
        <v>7799</v>
      </c>
      <c r="B14972" t="s">
        <v>25</v>
      </c>
      <c r="C14972" t="s">
        <v>36</v>
      </c>
      <c r="D14972">
        <v>3937.21</v>
      </c>
      <c r="E14972">
        <v>0.27</v>
      </c>
      <c r="F14972">
        <f t="shared" si="466"/>
        <v>1063.0467000000001</v>
      </c>
      <c r="G14972">
        <f t="shared" si="467"/>
        <v>2874.1633000000002</v>
      </c>
      <c r="H14972">
        <v>1</v>
      </c>
      <c r="I14972" s="17">
        <v>45107</v>
      </c>
      <c r="J14972" s="17">
        <v>45111</v>
      </c>
      <c r="K14972" t="s">
        <v>15</v>
      </c>
      <c r="L14972" t="s">
        <v>27</v>
      </c>
      <c r="M14972">
        <v>1169.52</v>
      </c>
      <c r="N14972" t="s">
        <v>17</v>
      </c>
    </row>
    <row r="14973" spans="1:14" ht="14.25" customHeight="1" x14ac:dyDescent="0.3">
      <c r="A14973" t="s">
        <v>3643</v>
      </c>
      <c r="B14973" t="s">
        <v>13</v>
      </c>
      <c r="C14973" t="s">
        <v>26</v>
      </c>
      <c r="D14973">
        <v>3939.82</v>
      </c>
      <c r="E14973">
        <v>0.28999999999999998</v>
      </c>
      <c r="F14973">
        <f t="shared" si="466"/>
        <v>1142.5478000000001</v>
      </c>
      <c r="G14973">
        <f t="shared" si="467"/>
        <v>2797.2722000000003</v>
      </c>
      <c r="H14973">
        <v>1</v>
      </c>
      <c r="I14973" s="17">
        <v>45006</v>
      </c>
      <c r="J14973" s="17">
        <v>45013</v>
      </c>
      <c r="K14973" t="s">
        <v>15</v>
      </c>
      <c r="L14973" t="s">
        <v>16</v>
      </c>
      <c r="M14973">
        <v>1019.54</v>
      </c>
      <c r="N14973" t="s">
        <v>34</v>
      </c>
    </row>
    <row r="14974" spans="1:14" ht="14.25" customHeight="1" x14ac:dyDescent="0.3">
      <c r="A14974" t="s">
        <v>9759</v>
      </c>
      <c r="B14974" t="s">
        <v>25</v>
      </c>
      <c r="C14974" t="s">
        <v>26</v>
      </c>
      <c r="D14974">
        <v>3942.56</v>
      </c>
      <c r="E14974">
        <v>0.38</v>
      </c>
      <c r="F14974">
        <f t="shared" si="466"/>
        <v>1498.1728000000001</v>
      </c>
      <c r="G14974">
        <f t="shared" si="467"/>
        <v>2444.3872000000001</v>
      </c>
      <c r="H14974">
        <v>1</v>
      </c>
      <c r="I14974" s="17">
        <v>45350</v>
      </c>
      <c r="J14974" s="17">
        <v>45351</v>
      </c>
      <c r="K14974" t="s">
        <v>15</v>
      </c>
      <c r="L14974" t="s">
        <v>27</v>
      </c>
      <c r="M14974">
        <v>320.8</v>
      </c>
      <c r="N14974" t="s">
        <v>17</v>
      </c>
    </row>
    <row r="14975" spans="1:14" ht="14.25" customHeight="1" x14ac:dyDescent="0.3">
      <c r="A14975" t="s">
        <v>8916</v>
      </c>
      <c r="B14975" t="s">
        <v>25</v>
      </c>
      <c r="C14975" t="s">
        <v>14</v>
      </c>
      <c r="D14975">
        <v>3945.58</v>
      </c>
      <c r="E14975">
        <v>0.26</v>
      </c>
      <c r="F14975">
        <f t="shared" si="466"/>
        <v>1025.8507999999999</v>
      </c>
      <c r="G14975">
        <f t="shared" si="467"/>
        <v>2919.7291999999998</v>
      </c>
      <c r="H14975">
        <v>1</v>
      </c>
      <c r="I14975" s="17">
        <v>45525</v>
      </c>
      <c r="J14975" s="17">
        <v>45531</v>
      </c>
      <c r="K14975" t="s">
        <v>31</v>
      </c>
      <c r="L14975" t="s">
        <v>16</v>
      </c>
      <c r="M14975">
        <v>692.71</v>
      </c>
      <c r="N14975" t="s">
        <v>23</v>
      </c>
    </row>
    <row r="14976" spans="1:14" ht="14.25" customHeight="1" x14ac:dyDescent="0.3">
      <c r="A14976" t="s">
        <v>4011</v>
      </c>
      <c r="B14976" t="s">
        <v>25</v>
      </c>
      <c r="C14976" t="s">
        <v>36</v>
      </c>
      <c r="D14976">
        <v>3945.78</v>
      </c>
      <c r="E14976">
        <v>0.23</v>
      </c>
      <c r="F14976">
        <f t="shared" si="466"/>
        <v>907.52940000000012</v>
      </c>
      <c r="G14976">
        <f t="shared" si="467"/>
        <v>3038.2506000000003</v>
      </c>
      <c r="H14976">
        <v>1</v>
      </c>
      <c r="I14976" s="17">
        <v>44952</v>
      </c>
      <c r="J14976" s="17">
        <v>44958</v>
      </c>
      <c r="K14976" t="s">
        <v>31</v>
      </c>
      <c r="L14976" t="s">
        <v>22</v>
      </c>
      <c r="M14976">
        <v>538.84</v>
      </c>
      <c r="N14976" t="s">
        <v>34</v>
      </c>
    </row>
    <row r="14977" spans="1:14" ht="14.25" customHeight="1" x14ac:dyDescent="0.3">
      <c r="A14977" t="s">
        <v>13427</v>
      </c>
      <c r="B14977" t="s">
        <v>19</v>
      </c>
      <c r="C14977" t="s">
        <v>20</v>
      </c>
      <c r="D14977">
        <v>3947.48</v>
      </c>
      <c r="E14977">
        <v>0.16</v>
      </c>
      <c r="F14977">
        <f t="shared" si="466"/>
        <v>631.59680000000003</v>
      </c>
      <c r="G14977">
        <f t="shared" si="467"/>
        <v>3315.8832000000002</v>
      </c>
      <c r="H14977">
        <v>1</v>
      </c>
      <c r="I14977" s="17">
        <v>45426</v>
      </c>
      <c r="J14977" s="17">
        <v>45433</v>
      </c>
      <c r="K14977" t="s">
        <v>15</v>
      </c>
      <c r="L14977" t="s">
        <v>22</v>
      </c>
      <c r="M14977">
        <v>605.99</v>
      </c>
      <c r="N14977" t="s">
        <v>34</v>
      </c>
    </row>
    <row r="14978" spans="1:14" ht="14.25" customHeight="1" x14ac:dyDescent="0.3">
      <c r="A14978" t="s">
        <v>3089</v>
      </c>
      <c r="B14978" t="s">
        <v>13</v>
      </c>
      <c r="C14978" t="s">
        <v>26</v>
      </c>
      <c r="D14978">
        <v>3950.28</v>
      </c>
      <c r="E14978">
        <v>0.24</v>
      </c>
      <c r="F14978">
        <f t="shared" ref="F14978:F15041" si="468">D14978*E14978</f>
        <v>948.06719999999996</v>
      </c>
      <c r="G14978">
        <f t="shared" ref="G14978:G15041" si="469">D14978-F14978</f>
        <v>3002.2128000000002</v>
      </c>
      <c r="H14978">
        <v>1</v>
      </c>
      <c r="I14978" s="17">
        <v>45029</v>
      </c>
      <c r="J14978" s="17">
        <v>45031</v>
      </c>
      <c r="K14978" t="s">
        <v>15</v>
      </c>
      <c r="L14978" t="s">
        <v>16</v>
      </c>
      <c r="M14978">
        <v>776.06</v>
      </c>
      <c r="N14978" t="s">
        <v>28</v>
      </c>
    </row>
    <row r="14979" spans="1:14" ht="14.25" customHeight="1" x14ac:dyDescent="0.3">
      <c r="A14979" t="s">
        <v>7001</v>
      </c>
      <c r="B14979" t="s">
        <v>41</v>
      </c>
      <c r="C14979" t="s">
        <v>36</v>
      </c>
      <c r="D14979">
        <v>3952.55</v>
      </c>
      <c r="E14979">
        <v>0.22</v>
      </c>
      <c r="F14979">
        <f t="shared" si="468"/>
        <v>869.56100000000004</v>
      </c>
      <c r="G14979">
        <f t="shared" si="469"/>
        <v>3082.989</v>
      </c>
      <c r="H14979">
        <v>1</v>
      </c>
      <c r="I14979" s="17">
        <v>45622</v>
      </c>
      <c r="J14979" s="17">
        <v>45624</v>
      </c>
      <c r="K14979" t="s">
        <v>15</v>
      </c>
      <c r="L14979" t="s">
        <v>27</v>
      </c>
      <c r="M14979">
        <v>995.83</v>
      </c>
      <c r="N14979" t="s">
        <v>34</v>
      </c>
    </row>
    <row r="14980" spans="1:14" ht="14.25" customHeight="1" x14ac:dyDescent="0.3">
      <c r="A14980" t="s">
        <v>12544</v>
      </c>
      <c r="B14980" t="s">
        <v>13</v>
      </c>
      <c r="C14980" t="s">
        <v>33</v>
      </c>
      <c r="D14980">
        <v>3961.04</v>
      </c>
      <c r="E14980">
        <v>0.38</v>
      </c>
      <c r="F14980">
        <f t="shared" si="468"/>
        <v>1505.1952000000001</v>
      </c>
      <c r="G14980">
        <f t="shared" si="469"/>
        <v>2455.8447999999999</v>
      </c>
      <c r="H14980">
        <v>1</v>
      </c>
      <c r="I14980" s="17">
        <v>45181</v>
      </c>
      <c r="J14980" s="17">
        <v>45188</v>
      </c>
      <c r="K14980" t="s">
        <v>15</v>
      </c>
      <c r="L14980" t="s">
        <v>22</v>
      </c>
      <c r="M14980">
        <v>449.99</v>
      </c>
      <c r="N14980" t="s">
        <v>48</v>
      </c>
    </row>
    <row r="14981" spans="1:14" ht="14.25" customHeight="1" x14ac:dyDescent="0.3">
      <c r="A14981" t="s">
        <v>6688</v>
      </c>
      <c r="B14981" t="s">
        <v>19</v>
      </c>
      <c r="C14981" t="s">
        <v>33</v>
      </c>
      <c r="D14981">
        <v>3964.3</v>
      </c>
      <c r="E14981">
        <v>0.02</v>
      </c>
      <c r="F14981">
        <f t="shared" si="468"/>
        <v>79.286000000000001</v>
      </c>
      <c r="G14981">
        <f t="shared" si="469"/>
        <v>3885.0140000000001</v>
      </c>
      <c r="H14981">
        <v>1</v>
      </c>
      <c r="I14981" s="17">
        <v>45490</v>
      </c>
      <c r="J14981" s="17">
        <v>45496</v>
      </c>
      <c r="K14981" t="s">
        <v>21</v>
      </c>
      <c r="L14981" t="s">
        <v>27</v>
      </c>
      <c r="M14981">
        <v>761.98</v>
      </c>
      <c r="N14981" t="s">
        <v>48</v>
      </c>
    </row>
    <row r="14982" spans="1:14" ht="14.25" customHeight="1" x14ac:dyDescent="0.3">
      <c r="A14982" t="s">
        <v>2821</v>
      </c>
      <c r="B14982" t="s">
        <v>41</v>
      </c>
      <c r="C14982" t="s">
        <v>14</v>
      </c>
      <c r="D14982">
        <v>3968.5</v>
      </c>
      <c r="E14982">
        <v>0.28000000000000003</v>
      </c>
      <c r="F14982">
        <f t="shared" si="468"/>
        <v>1111.18</v>
      </c>
      <c r="G14982">
        <f t="shared" si="469"/>
        <v>2857.3199999999997</v>
      </c>
      <c r="H14982">
        <v>1</v>
      </c>
      <c r="I14982" s="17">
        <v>45396</v>
      </c>
      <c r="J14982" s="17">
        <v>45402</v>
      </c>
      <c r="K14982" t="s">
        <v>21</v>
      </c>
      <c r="L14982" t="s">
        <v>16</v>
      </c>
      <c r="M14982">
        <v>1138.6199999999999</v>
      </c>
      <c r="N14982" t="s">
        <v>39</v>
      </c>
    </row>
    <row r="14983" spans="1:14" ht="14.25" customHeight="1" x14ac:dyDescent="0.3">
      <c r="A14983" t="s">
        <v>493</v>
      </c>
      <c r="B14983" t="s">
        <v>41</v>
      </c>
      <c r="C14983" t="s">
        <v>14</v>
      </c>
      <c r="D14983">
        <v>3971.61</v>
      </c>
      <c r="E14983">
        <v>0.13</v>
      </c>
      <c r="F14983">
        <f t="shared" si="468"/>
        <v>516.30930000000001</v>
      </c>
      <c r="G14983">
        <f t="shared" si="469"/>
        <v>3455.3007000000002</v>
      </c>
      <c r="H14983">
        <v>1</v>
      </c>
      <c r="I14983" s="17">
        <v>45552</v>
      </c>
      <c r="J14983" s="17">
        <v>45554</v>
      </c>
      <c r="K14983" t="s">
        <v>15</v>
      </c>
      <c r="L14983" t="s">
        <v>27</v>
      </c>
      <c r="M14983">
        <v>614.4</v>
      </c>
      <c r="N14983" t="s">
        <v>23</v>
      </c>
    </row>
    <row r="14984" spans="1:14" ht="14.25" customHeight="1" x14ac:dyDescent="0.3">
      <c r="A14984" t="s">
        <v>3291</v>
      </c>
      <c r="B14984" t="s">
        <v>25</v>
      </c>
      <c r="C14984" t="s">
        <v>20</v>
      </c>
      <c r="D14984">
        <v>3971.77</v>
      </c>
      <c r="E14984">
        <v>0.47</v>
      </c>
      <c r="F14984">
        <f t="shared" si="468"/>
        <v>1866.7319</v>
      </c>
      <c r="G14984">
        <f t="shared" si="469"/>
        <v>2105.0380999999998</v>
      </c>
      <c r="H14984">
        <v>1</v>
      </c>
      <c r="I14984" s="17">
        <v>45472</v>
      </c>
      <c r="J14984" s="17">
        <v>45477</v>
      </c>
      <c r="K14984" t="s">
        <v>15</v>
      </c>
      <c r="L14984" t="s">
        <v>22</v>
      </c>
      <c r="M14984">
        <v>1001.16</v>
      </c>
      <c r="N14984" t="s">
        <v>34</v>
      </c>
    </row>
    <row r="14985" spans="1:14" ht="14.25" customHeight="1" x14ac:dyDescent="0.3">
      <c r="A14985" t="s">
        <v>5717</v>
      </c>
      <c r="B14985" t="s">
        <v>13</v>
      </c>
      <c r="C14985" t="s">
        <v>33</v>
      </c>
      <c r="D14985">
        <v>3974.6</v>
      </c>
      <c r="E14985">
        <v>0.41</v>
      </c>
      <c r="F14985">
        <f t="shared" si="468"/>
        <v>1629.5859999999998</v>
      </c>
      <c r="G14985">
        <f t="shared" si="469"/>
        <v>2345.0140000000001</v>
      </c>
      <c r="H14985">
        <v>1</v>
      </c>
      <c r="I14985" s="17">
        <v>45597</v>
      </c>
      <c r="J14985" s="17">
        <v>45604</v>
      </c>
      <c r="K14985" t="s">
        <v>15</v>
      </c>
      <c r="L14985" t="s">
        <v>16</v>
      </c>
      <c r="M14985">
        <v>206.92</v>
      </c>
      <c r="N14985" t="s">
        <v>48</v>
      </c>
    </row>
    <row r="14986" spans="1:14" ht="14.25" customHeight="1" x14ac:dyDescent="0.3">
      <c r="A14986" t="s">
        <v>3152</v>
      </c>
      <c r="B14986" t="s">
        <v>19</v>
      </c>
      <c r="C14986" t="s">
        <v>14</v>
      </c>
      <c r="D14986">
        <v>3983.86</v>
      </c>
      <c r="E14986">
        <v>0.45</v>
      </c>
      <c r="F14986">
        <f t="shared" si="468"/>
        <v>1792.7370000000001</v>
      </c>
      <c r="G14986">
        <f t="shared" si="469"/>
        <v>2191.123</v>
      </c>
      <c r="H14986">
        <v>1</v>
      </c>
      <c r="I14986" s="17">
        <v>45578</v>
      </c>
      <c r="J14986" s="17">
        <v>45579</v>
      </c>
      <c r="K14986" t="s">
        <v>31</v>
      </c>
      <c r="L14986" t="s">
        <v>16</v>
      </c>
      <c r="M14986">
        <v>670.07</v>
      </c>
      <c r="N14986" t="s">
        <v>17</v>
      </c>
    </row>
    <row r="14987" spans="1:14" ht="14.25" customHeight="1" x14ac:dyDescent="0.3">
      <c r="A14987" t="s">
        <v>8611</v>
      </c>
      <c r="B14987" t="s">
        <v>13</v>
      </c>
      <c r="C14987" t="s">
        <v>33</v>
      </c>
      <c r="D14987">
        <v>3983.91</v>
      </c>
      <c r="E14987">
        <v>0.31</v>
      </c>
      <c r="F14987">
        <f t="shared" si="468"/>
        <v>1235.0120999999999</v>
      </c>
      <c r="G14987">
        <f t="shared" si="469"/>
        <v>2748.8978999999999</v>
      </c>
      <c r="H14987">
        <v>1</v>
      </c>
      <c r="I14987" s="17">
        <v>45447</v>
      </c>
      <c r="J14987" s="17">
        <v>45448</v>
      </c>
      <c r="K14987" t="s">
        <v>15</v>
      </c>
      <c r="L14987" t="s">
        <v>27</v>
      </c>
      <c r="M14987">
        <v>698.61</v>
      </c>
      <c r="N14987" t="s">
        <v>17</v>
      </c>
    </row>
    <row r="14988" spans="1:14" ht="14.25" customHeight="1" x14ac:dyDescent="0.3">
      <c r="A14988" t="s">
        <v>82</v>
      </c>
      <c r="B14988" t="s">
        <v>41</v>
      </c>
      <c r="C14988" t="s">
        <v>33</v>
      </c>
      <c r="D14988">
        <v>3986.89</v>
      </c>
      <c r="E14988">
        <v>7.0000000000000007E-2</v>
      </c>
      <c r="F14988">
        <f t="shared" si="468"/>
        <v>279.08230000000003</v>
      </c>
      <c r="G14988">
        <f t="shared" si="469"/>
        <v>3707.8076999999998</v>
      </c>
      <c r="H14988">
        <v>1</v>
      </c>
      <c r="I14988" s="17">
        <v>45109</v>
      </c>
      <c r="J14988" s="17">
        <v>45110</v>
      </c>
      <c r="K14988" t="s">
        <v>15</v>
      </c>
      <c r="L14988" t="s">
        <v>27</v>
      </c>
      <c r="M14988">
        <v>1139.21</v>
      </c>
      <c r="N14988" t="s">
        <v>23</v>
      </c>
    </row>
    <row r="14989" spans="1:14" ht="14.25" customHeight="1" x14ac:dyDescent="0.3">
      <c r="A14989" t="s">
        <v>1841</v>
      </c>
      <c r="B14989" t="s">
        <v>19</v>
      </c>
      <c r="C14989" t="s">
        <v>36</v>
      </c>
      <c r="D14989">
        <v>3987.35</v>
      </c>
      <c r="E14989">
        <v>0.27</v>
      </c>
      <c r="F14989">
        <f t="shared" si="468"/>
        <v>1076.5844999999999</v>
      </c>
      <c r="G14989">
        <f t="shared" si="469"/>
        <v>2910.7655</v>
      </c>
      <c r="H14989">
        <v>1</v>
      </c>
      <c r="I14989" s="17">
        <v>45484</v>
      </c>
      <c r="J14989" s="17">
        <v>45485</v>
      </c>
      <c r="K14989" t="s">
        <v>21</v>
      </c>
      <c r="L14989" t="s">
        <v>22</v>
      </c>
      <c r="M14989">
        <v>1046.5</v>
      </c>
      <c r="N14989" t="s">
        <v>48</v>
      </c>
    </row>
    <row r="14990" spans="1:14" ht="14.25" customHeight="1" x14ac:dyDescent="0.3">
      <c r="A14990" t="s">
        <v>14640</v>
      </c>
      <c r="B14990" t="s">
        <v>25</v>
      </c>
      <c r="C14990" t="s">
        <v>33</v>
      </c>
      <c r="D14990">
        <v>3990.03</v>
      </c>
      <c r="E14990">
        <v>0.27</v>
      </c>
      <c r="F14990">
        <f t="shared" si="468"/>
        <v>1077.3081000000002</v>
      </c>
      <c r="G14990">
        <f t="shared" si="469"/>
        <v>2912.7219</v>
      </c>
      <c r="H14990">
        <v>1</v>
      </c>
      <c r="I14990" s="17">
        <v>45264</v>
      </c>
      <c r="J14990" s="17">
        <v>45267</v>
      </c>
      <c r="K14990" t="s">
        <v>15</v>
      </c>
      <c r="L14990" t="s">
        <v>22</v>
      </c>
      <c r="M14990">
        <v>658.84</v>
      </c>
      <c r="N14990" t="s">
        <v>34</v>
      </c>
    </row>
    <row r="14991" spans="1:14" ht="14.25" customHeight="1" x14ac:dyDescent="0.3">
      <c r="A14991" t="s">
        <v>7628</v>
      </c>
      <c r="B14991" t="s">
        <v>13</v>
      </c>
      <c r="C14991" t="s">
        <v>36</v>
      </c>
      <c r="D14991">
        <v>3997.62</v>
      </c>
      <c r="E14991">
        <v>0.42</v>
      </c>
      <c r="F14991">
        <f t="shared" si="468"/>
        <v>1679.0003999999999</v>
      </c>
      <c r="G14991">
        <f t="shared" si="469"/>
        <v>2318.6196</v>
      </c>
      <c r="H14991">
        <v>1</v>
      </c>
      <c r="I14991" s="17">
        <v>45471</v>
      </c>
      <c r="J14991" s="17">
        <v>45474</v>
      </c>
      <c r="K14991" t="s">
        <v>21</v>
      </c>
      <c r="L14991" t="s">
        <v>27</v>
      </c>
      <c r="M14991">
        <v>1048.06</v>
      </c>
      <c r="N14991" t="s">
        <v>39</v>
      </c>
    </row>
    <row r="14992" spans="1:14" ht="14.25" customHeight="1" x14ac:dyDescent="0.3">
      <c r="A14992" t="s">
        <v>1315</v>
      </c>
      <c r="B14992" t="s">
        <v>25</v>
      </c>
      <c r="C14992" t="s">
        <v>33</v>
      </c>
      <c r="D14992">
        <v>3998.61</v>
      </c>
      <c r="E14992">
        <v>0.26</v>
      </c>
      <c r="F14992">
        <f t="shared" si="468"/>
        <v>1039.6386</v>
      </c>
      <c r="G14992">
        <f t="shared" si="469"/>
        <v>2958.9714000000004</v>
      </c>
      <c r="H14992">
        <v>1</v>
      </c>
      <c r="I14992" s="17">
        <v>45581</v>
      </c>
      <c r="J14992" s="17">
        <v>45582</v>
      </c>
      <c r="K14992" t="s">
        <v>15</v>
      </c>
      <c r="L14992" t="s">
        <v>22</v>
      </c>
      <c r="M14992">
        <v>745.13</v>
      </c>
      <c r="N14992" t="s">
        <v>39</v>
      </c>
    </row>
    <row r="14993" spans="1:14" ht="14.25" customHeight="1" x14ac:dyDescent="0.3">
      <c r="A14993" t="s">
        <v>12098</v>
      </c>
      <c r="B14993" t="s">
        <v>13</v>
      </c>
      <c r="C14993" t="s">
        <v>33</v>
      </c>
      <c r="D14993">
        <v>3999.73</v>
      </c>
      <c r="E14993">
        <v>0.28999999999999998</v>
      </c>
      <c r="F14993">
        <f t="shared" si="468"/>
        <v>1159.9216999999999</v>
      </c>
      <c r="G14993">
        <f t="shared" si="469"/>
        <v>2839.8083000000001</v>
      </c>
      <c r="H14993">
        <v>1</v>
      </c>
      <c r="I14993" s="17">
        <v>45136</v>
      </c>
      <c r="J14993" s="17">
        <v>45140</v>
      </c>
      <c r="K14993" t="s">
        <v>21</v>
      </c>
      <c r="L14993" t="s">
        <v>22</v>
      </c>
      <c r="M14993">
        <v>641.64</v>
      </c>
      <c r="N14993" t="s">
        <v>23</v>
      </c>
    </row>
    <row r="14994" spans="1:14" ht="14.25" customHeight="1" x14ac:dyDescent="0.3">
      <c r="A14994" t="s">
        <v>13297</v>
      </c>
      <c r="B14994" t="s">
        <v>25</v>
      </c>
      <c r="C14994" t="s">
        <v>36</v>
      </c>
      <c r="D14994">
        <v>4004.74</v>
      </c>
      <c r="E14994">
        <v>0.23</v>
      </c>
      <c r="F14994">
        <f t="shared" si="468"/>
        <v>921.09019999999998</v>
      </c>
      <c r="G14994">
        <f t="shared" si="469"/>
        <v>3083.6497999999997</v>
      </c>
      <c r="H14994">
        <v>1</v>
      </c>
      <c r="I14994" s="17">
        <v>45542</v>
      </c>
      <c r="J14994" s="17">
        <v>45544</v>
      </c>
      <c r="K14994" t="s">
        <v>31</v>
      </c>
      <c r="L14994" t="s">
        <v>16</v>
      </c>
      <c r="M14994">
        <v>589.61</v>
      </c>
      <c r="N14994" t="s">
        <v>34</v>
      </c>
    </row>
    <row r="14995" spans="1:14" ht="14.25" customHeight="1" x14ac:dyDescent="0.3">
      <c r="A14995" t="s">
        <v>2633</v>
      </c>
      <c r="B14995" t="s">
        <v>41</v>
      </c>
      <c r="C14995" t="s">
        <v>26</v>
      </c>
      <c r="D14995">
        <v>4006.91</v>
      </c>
      <c r="E14995">
        <v>0.28999999999999998</v>
      </c>
      <c r="F14995">
        <f t="shared" si="468"/>
        <v>1162.0038999999999</v>
      </c>
      <c r="G14995">
        <f t="shared" si="469"/>
        <v>2844.9061000000002</v>
      </c>
      <c r="H14995">
        <v>1</v>
      </c>
      <c r="I14995" s="17">
        <v>45528</v>
      </c>
      <c r="J14995" s="17">
        <v>45533</v>
      </c>
      <c r="K14995" t="s">
        <v>15</v>
      </c>
      <c r="L14995" t="s">
        <v>16</v>
      </c>
      <c r="M14995">
        <v>410.84</v>
      </c>
      <c r="N14995" t="s">
        <v>48</v>
      </c>
    </row>
    <row r="14996" spans="1:14" ht="14.25" customHeight="1" x14ac:dyDescent="0.3">
      <c r="A14996" t="s">
        <v>7796</v>
      </c>
      <c r="B14996" t="s">
        <v>13</v>
      </c>
      <c r="C14996" t="s">
        <v>20</v>
      </c>
      <c r="D14996">
        <v>4009.43</v>
      </c>
      <c r="E14996">
        <v>0.43</v>
      </c>
      <c r="F14996">
        <f t="shared" si="468"/>
        <v>1724.0548999999999</v>
      </c>
      <c r="G14996">
        <f t="shared" si="469"/>
        <v>2285.3751000000002</v>
      </c>
      <c r="H14996">
        <v>1</v>
      </c>
      <c r="I14996" s="17">
        <v>45348</v>
      </c>
      <c r="J14996" s="17">
        <v>45353</v>
      </c>
      <c r="K14996" t="s">
        <v>15</v>
      </c>
      <c r="L14996" t="s">
        <v>16</v>
      </c>
      <c r="M14996">
        <v>430.28</v>
      </c>
      <c r="N14996" t="s">
        <v>48</v>
      </c>
    </row>
    <row r="14997" spans="1:14" ht="14.25" customHeight="1" x14ac:dyDescent="0.3">
      <c r="A14997" t="s">
        <v>3217</v>
      </c>
      <c r="B14997" t="s">
        <v>19</v>
      </c>
      <c r="C14997" t="s">
        <v>14</v>
      </c>
      <c r="D14997">
        <v>4011.06</v>
      </c>
      <c r="E14997">
        <v>0.19</v>
      </c>
      <c r="F14997">
        <f t="shared" si="468"/>
        <v>762.10140000000001</v>
      </c>
      <c r="G14997">
        <f t="shared" si="469"/>
        <v>3248.9585999999999</v>
      </c>
      <c r="H14997">
        <v>1</v>
      </c>
      <c r="I14997" s="17">
        <v>45646</v>
      </c>
      <c r="J14997" s="17">
        <v>45648</v>
      </c>
      <c r="K14997" t="s">
        <v>21</v>
      </c>
      <c r="L14997" t="s">
        <v>16</v>
      </c>
      <c r="M14997">
        <v>389.11</v>
      </c>
      <c r="N14997" t="s">
        <v>39</v>
      </c>
    </row>
    <row r="14998" spans="1:14" ht="14.25" customHeight="1" x14ac:dyDescent="0.3">
      <c r="A14998" t="s">
        <v>12096</v>
      </c>
      <c r="B14998" t="s">
        <v>19</v>
      </c>
      <c r="C14998" t="s">
        <v>14</v>
      </c>
      <c r="D14998">
        <v>4011.69</v>
      </c>
      <c r="E14998">
        <v>0.32</v>
      </c>
      <c r="F14998">
        <f t="shared" si="468"/>
        <v>1283.7408</v>
      </c>
      <c r="G14998">
        <f t="shared" si="469"/>
        <v>2727.9492</v>
      </c>
      <c r="H14998">
        <v>1</v>
      </c>
      <c r="I14998" s="17">
        <v>45557</v>
      </c>
      <c r="J14998" s="17">
        <v>45561</v>
      </c>
      <c r="K14998" t="s">
        <v>15</v>
      </c>
      <c r="L14998" t="s">
        <v>16</v>
      </c>
      <c r="M14998">
        <v>713.15</v>
      </c>
      <c r="N14998" t="s">
        <v>39</v>
      </c>
    </row>
    <row r="14999" spans="1:14" ht="14.25" customHeight="1" x14ac:dyDescent="0.3">
      <c r="A14999" t="s">
        <v>1240</v>
      </c>
      <c r="B14999" t="s">
        <v>41</v>
      </c>
      <c r="C14999" t="s">
        <v>14</v>
      </c>
      <c r="D14999">
        <v>4011.89</v>
      </c>
      <c r="E14999">
        <v>0.25</v>
      </c>
      <c r="F14999">
        <f t="shared" si="468"/>
        <v>1002.9725</v>
      </c>
      <c r="G14999">
        <f t="shared" si="469"/>
        <v>3008.9175</v>
      </c>
      <c r="H14999">
        <v>1</v>
      </c>
      <c r="I14999" s="17">
        <v>45022</v>
      </c>
      <c r="J14999" s="17">
        <v>45026</v>
      </c>
      <c r="K14999" t="s">
        <v>31</v>
      </c>
      <c r="L14999" t="s">
        <v>27</v>
      </c>
      <c r="M14999">
        <v>712.6</v>
      </c>
      <c r="N14999" t="s">
        <v>23</v>
      </c>
    </row>
    <row r="15000" spans="1:14" ht="14.25" customHeight="1" x14ac:dyDescent="0.3">
      <c r="A15000" t="s">
        <v>8336</v>
      </c>
      <c r="B15000" t="s">
        <v>25</v>
      </c>
      <c r="C15000" t="s">
        <v>20</v>
      </c>
      <c r="D15000">
        <v>4014.26</v>
      </c>
      <c r="E15000">
        <v>0.15</v>
      </c>
      <c r="F15000">
        <f t="shared" si="468"/>
        <v>602.13900000000001</v>
      </c>
      <c r="G15000">
        <f t="shared" si="469"/>
        <v>3412.1210000000001</v>
      </c>
      <c r="H15000">
        <v>1</v>
      </c>
      <c r="I15000" s="17">
        <v>45262</v>
      </c>
      <c r="J15000" s="17">
        <v>45268</v>
      </c>
      <c r="K15000" t="s">
        <v>31</v>
      </c>
      <c r="L15000" t="s">
        <v>16</v>
      </c>
      <c r="M15000">
        <v>1110.5</v>
      </c>
      <c r="N15000" t="s">
        <v>48</v>
      </c>
    </row>
    <row r="15001" spans="1:14" ht="14.25" customHeight="1" x14ac:dyDescent="0.3">
      <c r="A15001" t="s">
        <v>10064</v>
      </c>
      <c r="B15001" t="s">
        <v>41</v>
      </c>
      <c r="C15001" t="s">
        <v>14</v>
      </c>
      <c r="D15001">
        <v>4018.91</v>
      </c>
      <c r="E15001">
        <v>0.05</v>
      </c>
      <c r="F15001">
        <f t="shared" si="468"/>
        <v>200.94550000000001</v>
      </c>
      <c r="G15001">
        <f t="shared" si="469"/>
        <v>3817.9645</v>
      </c>
      <c r="H15001">
        <v>1</v>
      </c>
      <c r="I15001" s="17">
        <v>45384</v>
      </c>
      <c r="J15001" s="17">
        <v>45390</v>
      </c>
      <c r="K15001" t="s">
        <v>31</v>
      </c>
      <c r="L15001" t="s">
        <v>22</v>
      </c>
      <c r="M15001">
        <v>1154.97</v>
      </c>
      <c r="N15001" t="s">
        <v>23</v>
      </c>
    </row>
    <row r="15002" spans="1:14" ht="14.25" customHeight="1" x14ac:dyDescent="0.3">
      <c r="A15002" t="s">
        <v>2016</v>
      </c>
      <c r="B15002" t="s">
        <v>13</v>
      </c>
      <c r="C15002" t="s">
        <v>14</v>
      </c>
      <c r="D15002">
        <v>4025.16</v>
      </c>
      <c r="E15002">
        <v>0.05</v>
      </c>
      <c r="F15002">
        <f t="shared" si="468"/>
        <v>201.25800000000001</v>
      </c>
      <c r="G15002">
        <f t="shared" si="469"/>
        <v>3823.902</v>
      </c>
      <c r="H15002">
        <v>1</v>
      </c>
      <c r="I15002" s="17">
        <v>45056</v>
      </c>
      <c r="J15002" s="17">
        <v>45063</v>
      </c>
      <c r="K15002" t="s">
        <v>31</v>
      </c>
      <c r="L15002" t="s">
        <v>22</v>
      </c>
      <c r="M15002">
        <v>509.11</v>
      </c>
      <c r="N15002" t="s">
        <v>23</v>
      </c>
    </row>
    <row r="15003" spans="1:14" ht="14.25" customHeight="1" x14ac:dyDescent="0.3">
      <c r="A15003" t="s">
        <v>11278</v>
      </c>
      <c r="B15003" t="s">
        <v>25</v>
      </c>
      <c r="C15003" t="s">
        <v>14</v>
      </c>
      <c r="D15003">
        <v>4030.23</v>
      </c>
      <c r="E15003">
        <v>0.05</v>
      </c>
      <c r="F15003">
        <f t="shared" si="468"/>
        <v>201.51150000000001</v>
      </c>
      <c r="G15003">
        <f t="shared" si="469"/>
        <v>3828.7184999999999</v>
      </c>
      <c r="H15003">
        <v>1</v>
      </c>
      <c r="I15003" s="17">
        <v>45305</v>
      </c>
      <c r="J15003" s="17">
        <v>45312</v>
      </c>
      <c r="K15003" t="s">
        <v>31</v>
      </c>
      <c r="L15003" t="s">
        <v>27</v>
      </c>
      <c r="M15003">
        <v>325.08</v>
      </c>
      <c r="N15003" t="s">
        <v>23</v>
      </c>
    </row>
    <row r="15004" spans="1:14" ht="14.25" customHeight="1" x14ac:dyDescent="0.3">
      <c r="A15004" t="s">
        <v>10458</v>
      </c>
      <c r="B15004" t="s">
        <v>41</v>
      </c>
      <c r="C15004" t="s">
        <v>33</v>
      </c>
      <c r="D15004">
        <v>4030.74</v>
      </c>
      <c r="E15004">
        <v>0.28999999999999998</v>
      </c>
      <c r="F15004">
        <f t="shared" si="468"/>
        <v>1168.9145999999998</v>
      </c>
      <c r="G15004">
        <f t="shared" si="469"/>
        <v>2861.8253999999997</v>
      </c>
      <c r="H15004">
        <v>1</v>
      </c>
      <c r="I15004" s="17">
        <v>45117</v>
      </c>
      <c r="J15004" s="17">
        <v>45120</v>
      </c>
      <c r="K15004" t="s">
        <v>15</v>
      </c>
      <c r="L15004" t="s">
        <v>27</v>
      </c>
      <c r="M15004">
        <v>832.18</v>
      </c>
      <c r="N15004" t="s">
        <v>28</v>
      </c>
    </row>
    <row r="15005" spans="1:14" ht="14.25" customHeight="1" x14ac:dyDescent="0.3">
      <c r="A15005" t="s">
        <v>8212</v>
      </c>
      <c r="B15005" t="s">
        <v>13</v>
      </c>
      <c r="C15005" t="s">
        <v>14</v>
      </c>
      <c r="D15005">
        <v>4032.97</v>
      </c>
      <c r="E15005">
        <v>0.24</v>
      </c>
      <c r="F15005">
        <f t="shared" si="468"/>
        <v>967.91279999999995</v>
      </c>
      <c r="G15005">
        <f t="shared" si="469"/>
        <v>3065.0571999999997</v>
      </c>
      <c r="H15005">
        <v>1</v>
      </c>
      <c r="I15005" s="17">
        <v>45453</v>
      </c>
      <c r="J15005" s="17">
        <v>45457</v>
      </c>
      <c r="K15005" t="s">
        <v>15</v>
      </c>
      <c r="L15005" t="s">
        <v>16</v>
      </c>
      <c r="M15005">
        <v>662.04</v>
      </c>
      <c r="N15005" t="s">
        <v>34</v>
      </c>
    </row>
    <row r="15006" spans="1:14" ht="14.25" customHeight="1" x14ac:dyDescent="0.3">
      <c r="A15006" t="s">
        <v>1313</v>
      </c>
      <c r="B15006" t="s">
        <v>41</v>
      </c>
      <c r="C15006" t="s">
        <v>14</v>
      </c>
      <c r="D15006">
        <v>4042.25</v>
      </c>
      <c r="E15006">
        <v>0.09</v>
      </c>
      <c r="F15006">
        <f t="shared" si="468"/>
        <v>363.80250000000001</v>
      </c>
      <c r="G15006">
        <f t="shared" si="469"/>
        <v>3678.4475000000002</v>
      </c>
      <c r="H15006">
        <v>1</v>
      </c>
      <c r="I15006" s="17">
        <v>45000</v>
      </c>
      <c r="J15006" s="17">
        <v>45004</v>
      </c>
      <c r="K15006" t="s">
        <v>21</v>
      </c>
      <c r="L15006" t="s">
        <v>27</v>
      </c>
      <c r="M15006">
        <v>1168.01</v>
      </c>
      <c r="N15006" t="s">
        <v>23</v>
      </c>
    </row>
    <row r="15007" spans="1:14" ht="14.25" customHeight="1" x14ac:dyDescent="0.3">
      <c r="A15007" t="s">
        <v>6217</v>
      </c>
      <c r="B15007" t="s">
        <v>19</v>
      </c>
      <c r="C15007" t="s">
        <v>36</v>
      </c>
      <c r="D15007">
        <v>4045.09</v>
      </c>
      <c r="E15007">
        <v>0.01</v>
      </c>
      <c r="F15007">
        <f t="shared" si="468"/>
        <v>40.450900000000004</v>
      </c>
      <c r="G15007">
        <f t="shared" si="469"/>
        <v>4004.6391000000003</v>
      </c>
      <c r="H15007">
        <v>1</v>
      </c>
      <c r="I15007" s="17">
        <v>45630</v>
      </c>
      <c r="J15007" s="17">
        <v>45635</v>
      </c>
      <c r="K15007" t="s">
        <v>15</v>
      </c>
      <c r="L15007" t="s">
        <v>22</v>
      </c>
      <c r="M15007">
        <v>751.98</v>
      </c>
      <c r="N15007" t="s">
        <v>34</v>
      </c>
    </row>
    <row r="15008" spans="1:14" ht="14.25" customHeight="1" x14ac:dyDescent="0.3">
      <c r="A15008" t="s">
        <v>4657</v>
      </c>
      <c r="B15008" t="s">
        <v>25</v>
      </c>
      <c r="C15008" t="s">
        <v>33</v>
      </c>
      <c r="D15008">
        <v>4046.54</v>
      </c>
      <c r="E15008">
        <v>0.04</v>
      </c>
      <c r="F15008">
        <f t="shared" si="468"/>
        <v>161.86160000000001</v>
      </c>
      <c r="G15008">
        <f t="shared" si="469"/>
        <v>3884.6783999999998</v>
      </c>
      <c r="H15008">
        <v>1</v>
      </c>
      <c r="I15008" s="17">
        <v>45312</v>
      </c>
      <c r="J15008" s="17">
        <v>45315</v>
      </c>
      <c r="K15008" t="s">
        <v>15</v>
      </c>
      <c r="L15008" t="s">
        <v>27</v>
      </c>
      <c r="M15008">
        <v>1200.5</v>
      </c>
      <c r="N15008" t="s">
        <v>17</v>
      </c>
    </row>
    <row r="15009" spans="1:14" ht="14.25" customHeight="1" x14ac:dyDescent="0.3">
      <c r="A15009" t="s">
        <v>14536</v>
      </c>
      <c r="B15009" t="s">
        <v>13</v>
      </c>
      <c r="C15009" t="s">
        <v>33</v>
      </c>
      <c r="D15009">
        <v>4046.74</v>
      </c>
      <c r="E15009">
        <v>0.46</v>
      </c>
      <c r="F15009">
        <f t="shared" si="468"/>
        <v>1861.5003999999999</v>
      </c>
      <c r="G15009">
        <f t="shared" si="469"/>
        <v>2185.2395999999999</v>
      </c>
      <c r="H15009">
        <v>1</v>
      </c>
      <c r="I15009" s="17">
        <v>45019</v>
      </c>
      <c r="J15009" s="17">
        <v>45025</v>
      </c>
      <c r="K15009" t="s">
        <v>15</v>
      </c>
      <c r="L15009" t="s">
        <v>22</v>
      </c>
      <c r="M15009">
        <v>930.79</v>
      </c>
      <c r="N15009" t="s">
        <v>48</v>
      </c>
    </row>
    <row r="15010" spans="1:14" ht="14.25" customHeight="1" x14ac:dyDescent="0.3">
      <c r="A15010" t="s">
        <v>282</v>
      </c>
      <c r="B15010" t="s">
        <v>13</v>
      </c>
      <c r="C15010" t="s">
        <v>33</v>
      </c>
      <c r="D15010">
        <v>4051.32</v>
      </c>
      <c r="E15010">
        <v>0.13</v>
      </c>
      <c r="F15010">
        <f t="shared" si="468"/>
        <v>526.67160000000001</v>
      </c>
      <c r="G15010">
        <f t="shared" si="469"/>
        <v>3524.6484</v>
      </c>
      <c r="H15010">
        <v>1</v>
      </c>
      <c r="I15010" s="17">
        <v>45475</v>
      </c>
      <c r="J15010" s="17">
        <v>45482</v>
      </c>
      <c r="K15010" t="s">
        <v>15</v>
      </c>
      <c r="L15010" t="s">
        <v>27</v>
      </c>
      <c r="M15010">
        <v>675.38</v>
      </c>
      <c r="N15010" t="s">
        <v>39</v>
      </c>
    </row>
    <row r="15011" spans="1:14" ht="14.25" customHeight="1" x14ac:dyDescent="0.3">
      <c r="A15011" t="s">
        <v>11678</v>
      </c>
      <c r="B15011" t="s">
        <v>41</v>
      </c>
      <c r="C15011" t="s">
        <v>26</v>
      </c>
      <c r="D15011">
        <v>4056.02</v>
      </c>
      <c r="E15011">
        <v>0.21</v>
      </c>
      <c r="F15011">
        <f t="shared" si="468"/>
        <v>851.76419999999996</v>
      </c>
      <c r="G15011">
        <f t="shared" si="469"/>
        <v>3204.2557999999999</v>
      </c>
      <c r="H15011">
        <v>1</v>
      </c>
      <c r="I15011" s="17">
        <v>45483</v>
      </c>
      <c r="J15011" s="17">
        <v>45489</v>
      </c>
      <c r="K15011" t="s">
        <v>21</v>
      </c>
      <c r="L15011" t="s">
        <v>27</v>
      </c>
      <c r="M15011">
        <v>766.53</v>
      </c>
      <c r="N15011" t="s">
        <v>28</v>
      </c>
    </row>
    <row r="15012" spans="1:14" ht="14.25" customHeight="1" x14ac:dyDescent="0.3">
      <c r="A15012" t="s">
        <v>6054</v>
      </c>
      <c r="B15012" t="s">
        <v>19</v>
      </c>
      <c r="C15012" t="s">
        <v>36</v>
      </c>
      <c r="D15012">
        <v>4058.26</v>
      </c>
      <c r="E15012">
        <v>0.35</v>
      </c>
      <c r="F15012">
        <f t="shared" si="468"/>
        <v>1420.3910000000001</v>
      </c>
      <c r="G15012">
        <f t="shared" si="469"/>
        <v>2637.8690000000001</v>
      </c>
      <c r="H15012">
        <v>1</v>
      </c>
      <c r="I15012" s="17">
        <v>45537</v>
      </c>
      <c r="J15012" s="17">
        <v>45538</v>
      </c>
      <c r="K15012" t="s">
        <v>15</v>
      </c>
      <c r="L15012" t="s">
        <v>22</v>
      </c>
      <c r="M15012">
        <v>601.38</v>
      </c>
      <c r="N15012" t="s">
        <v>28</v>
      </c>
    </row>
    <row r="15013" spans="1:14" ht="14.25" customHeight="1" x14ac:dyDescent="0.3">
      <c r="A15013" t="s">
        <v>4762</v>
      </c>
      <c r="B15013" t="s">
        <v>13</v>
      </c>
      <c r="C15013" t="s">
        <v>36</v>
      </c>
      <c r="D15013">
        <v>4060.1</v>
      </c>
      <c r="E15013">
        <v>0.46</v>
      </c>
      <c r="F15013">
        <f t="shared" si="468"/>
        <v>1867.646</v>
      </c>
      <c r="G15013">
        <f t="shared" si="469"/>
        <v>2192.4539999999997</v>
      </c>
      <c r="H15013">
        <v>1</v>
      </c>
      <c r="I15013" s="17">
        <v>45018</v>
      </c>
      <c r="J15013" s="17">
        <v>45021</v>
      </c>
      <c r="K15013" t="s">
        <v>21</v>
      </c>
      <c r="L15013" t="s">
        <v>22</v>
      </c>
      <c r="M15013">
        <v>571.03</v>
      </c>
      <c r="N15013" t="s">
        <v>34</v>
      </c>
    </row>
    <row r="15014" spans="1:14" ht="14.25" customHeight="1" x14ac:dyDescent="0.3">
      <c r="A15014" t="s">
        <v>8345</v>
      </c>
      <c r="B15014" t="s">
        <v>13</v>
      </c>
      <c r="C15014" t="s">
        <v>33</v>
      </c>
      <c r="D15014">
        <v>4061.62</v>
      </c>
      <c r="E15014">
        <v>0.21</v>
      </c>
      <c r="F15014">
        <f t="shared" si="468"/>
        <v>852.94019999999989</v>
      </c>
      <c r="G15014">
        <f t="shared" si="469"/>
        <v>3208.6797999999999</v>
      </c>
      <c r="H15014">
        <v>1</v>
      </c>
      <c r="I15014" s="17">
        <v>45242</v>
      </c>
      <c r="J15014" s="17">
        <v>45246</v>
      </c>
      <c r="K15014" t="s">
        <v>15</v>
      </c>
      <c r="L15014" t="s">
        <v>22</v>
      </c>
      <c r="M15014">
        <v>625.05999999999995</v>
      </c>
      <c r="N15014" t="s">
        <v>48</v>
      </c>
    </row>
    <row r="15015" spans="1:14" ht="14.25" customHeight="1" x14ac:dyDescent="0.3">
      <c r="A15015" t="s">
        <v>3805</v>
      </c>
      <c r="B15015" t="s">
        <v>19</v>
      </c>
      <c r="C15015" t="s">
        <v>20</v>
      </c>
      <c r="D15015">
        <v>4062.29</v>
      </c>
      <c r="E15015">
        <v>0.02</v>
      </c>
      <c r="F15015">
        <f t="shared" si="468"/>
        <v>81.245800000000003</v>
      </c>
      <c r="G15015">
        <f t="shared" si="469"/>
        <v>3981.0441999999998</v>
      </c>
      <c r="H15015">
        <v>1</v>
      </c>
      <c r="I15015" s="17">
        <v>45569</v>
      </c>
      <c r="J15015" s="17">
        <v>45570</v>
      </c>
      <c r="K15015" t="s">
        <v>15</v>
      </c>
      <c r="L15015" t="s">
        <v>27</v>
      </c>
      <c r="M15015">
        <v>803.79</v>
      </c>
      <c r="N15015" t="s">
        <v>48</v>
      </c>
    </row>
    <row r="15016" spans="1:14" ht="14.25" customHeight="1" x14ac:dyDescent="0.3">
      <c r="A15016" t="s">
        <v>4915</v>
      </c>
      <c r="B15016" t="s">
        <v>41</v>
      </c>
      <c r="C15016" t="s">
        <v>14</v>
      </c>
      <c r="D15016">
        <v>4069.93</v>
      </c>
      <c r="E15016">
        <v>0.04</v>
      </c>
      <c r="F15016">
        <f t="shared" si="468"/>
        <v>162.7972</v>
      </c>
      <c r="G15016">
        <f t="shared" si="469"/>
        <v>3907.1327999999999</v>
      </c>
      <c r="H15016">
        <v>1</v>
      </c>
      <c r="I15016" s="17">
        <v>45544</v>
      </c>
      <c r="J15016" s="17">
        <v>45545</v>
      </c>
      <c r="K15016" t="s">
        <v>31</v>
      </c>
      <c r="L15016" t="s">
        <v>22</v>
      </c>
      <c r="M15016">
        <v>637.86</v>
      </c>
      <c r="N15016" t="s">
        <v>17</v>
      </c>
    </row>
    <row r="15017" spans="1:14" ht="14.25" customHeight="1" x14ac:dyDescent="0.3">
      <c r="A15017" t="s">
        <v>9758</v>
      </c>
      <c r="B15017" t="s">
        <v>25</v>
      </c>
      <c r="C15017" t="s">
        <v>33</v>
      </c>
      <c r="D15017">
        <v>4071.42</v>
      </c>
      <c r="E15017">
        <v>0.37</v>
      </c>
      <c r="F15017">
        <f t="shared" si="468"/>
        <v>1506.4254000000001</v>
      </c>
      <c r="G15017">
        <f t="shared" si="469"/>
        <v>2564.9946</v>
      </c>
      <c r="H15017">
        <v>1</v>
      </c>
      <c r="I15017" s="17">
        <v>45262</v>
      </c>
      <c r="J15017" s="17">
        <v>45269</v>
      </c>
      <c r="K15017" t="s">
        <v>31</v>
      </c>
      <c r="L15017" t="s">
        <v>22</v>
      </c>
      <c r="M15017">
        <v>1110.8</v>
      </c>
      <c r="N15017" t="s">
        <v>23</v>
      </c>
    </row>
    <row r="15018" spans="1:14" ht="14.25" customHeight="1" x14ac:dyDescent="0.3">
      <c r="A15018" t="s">
        <v>3185</v>
      </c>
      <c r="B15018" t="s">
        <v>19</v>
      </c>
      <c r="C15018" t="s">
        <v>26</v>
      </c>
      <c r="D15018">
        <v>4074.45</v>
      </c>
      <c r="E15018">
        <v>0.38</v>
      </c>
      <c r="F15018">
        <f t="shared" si="468"/>
        <v>1548.2909999999999</v>
      </c>
      <c r="G15018">
        <f t="shared" si="469"/>
        <v>2526.1589999999997</v>
      </c>
      <c r="H15018">
        <v>1</v>
      </c>
      <c r="I15018" s="17">
        <v>45064</v>
      </c>
      <c r="J15018" s="17">
        <v>45070</v>
      </c>
      <c r="K15018" t="s">
        <v>21</v>
      </c>
      <c r="L15018" t="s">
        <v>27</v>
      </c>
      <c r="M15018">
        <v>601.11</v>
      </c>
      <c r="N15018" t="s">
        <v>23</v>
      </c>
    </row>
    <row r="15019" spans="1:14" ht="14.25" customHeight="1" x14ac:dyDescent="0.3">
      <c r="A15019" t="s">
        <v>6200</v>
      </c>
      <c r="B15019" t="s">
        <v>19</v>
      </c>
      <c r="C15019" t="s">
        <v>33</v>
      </c>
      <c r="D15019">
        <v>4074.88</v>
      </c>
      <c r="E15019">
        <v>0.02</v>
      </c>
      <c r="F15019">
        <f t="shared" si="468"/>
        <v>81.497600000000006</v>
      </c>
      <c r="G15019">
        <f t="shared" si="469"/>
        <v>3993.3824</v>
      </c>
      <c r="H15019">
        <v>1</v>
      </c>
      <c r="I15019" s="17">
        <v>45196</v>
      </c>
      <c r="J15019" s="17">
        <v>45201</v>
      </c>
      <c r="K15019" t="s">
        <v>15</v>
      </c>
      <c r="L15019" t="s">
        <v>16</v>
      </c>
      <c r="M15019">
        <v>585.17999999999995</v>
      </c>
      <c r="N15019" t="s">
        <v>28</v>
      </c>
    </row>
    <row r="15020" spans="1:14" ht="14.25" customHeight="1" x14ac:dyDescent="0.3">
      <c r="A15020" t="s">
        <v>8350</v>
      </c>
      <c r="B15020" t="s">
        <v>19</v>
      </c>
      <c r="C15020" t="s">
        <v>14</v>
      </c>
      <c r="D15020">
        <v>4075.58</v>
      </c>
      <c r="E15020">
        <v>0.47</v>
      </c>
      <c r="F15020">
        <f t="shared" si="468"/>
        <v>1915.5225999999998</v>
      </c>
      <c r="G15020">
        <f t="shared" si="469"/>
        <v>2160.0574000000001</v>
      </c>
      <c r="H15020">
        <v>1</v>
      </c>
      <c r="I15020" s="17">
        <v>45042</v>
      </c>
      <c r="J15020" s="17">
        <v>45044</v>
      </c>
      <c r="K15020" t="s">
        <v>31</v>
      </c>
      <c r="L15020" t="s">
        <v>22</v>
      </c>
      <c r="M15020">
        <v>327.83</v>
      </c>
      <c r="N15020" t="s">
        <v>28</v>
      </c>
    </row>
    <row r="15021" spans="1:14" ht="14.25" customHeight="1" x14ac:dyDescent="0.3">
      <c r="A15021" t="s">
        <v>15180</v>
      </c>
      <c r="B15021" t="s">
        <v>19</v>
      </c>
      <c r="C15021" t="s">
        <v>20</v>
      </c>
      <c r="D15021">
        <v>4075.6</v>
      </c>
      <c r="E15021">
        <v>0.2</v>
      </c>
      <c r="F15021">
        <f t="shared" si="468"/>
        <v>815.12</v>
      </c>
      <c r="G15021">
        <f t="shared" si="469"/>
        <v>3260.48</v>
      </c>
      <c r="H15021">
        <v>1</v>
      </c>
      <c r="I15021" s="17">
        <v>45228</v>
      </c>
      <c r="J15021" s="17">
        <v>45235</v>
      </c>
      <c r="K15021" t="s">
        <v>15</v>
      </c>
      <c r="L15021" t="s">
        <v>27</v>
      </c>
      <c r="M15021">
        <v>1067.1600000000001</v>
      </c>
      <c r="N15021" t="s">
        <v>17</v>
      </c>
    </row>
    <row r="15022" spans="1:14" ht="14.25" customHeight="1" x14ac:dyDescent="0.3">
      <c r="A15022" t="s">
        <v>14229</v>
      </c>
      <c r="B15022" t="s">
        <v>41</v>
      </c>
      <c r="C15022" t="s">
        <v>26</v>
      </c>
      <c r="D15022">
        <v>4078.18</v>
      </c>
      <c r="E15022">
        <v>0.22</v>
      </c>
      <c r="F15022">
        <f t="shared" si="468"/>
        <v>897.19959999999992</v>
      </c>
      <c r="G15022">
        <f t="shared" si="469"/>
        <v>3180.9803999999999</v>
      </c>
      <c r="H15022">
        <v>1</v>
      </c>
      <c r="I15022" s="17">
        <v>45063</v>
      </c>
      <c r="J15022" s="17">
        <v>45064</v>
      </c>
      <c r="K15022" t="s">
        <v>31</v>
      </c>
      <c r="L15022" t="s">
        <v>22</v>
      </c>
      <c r="M15022">
        <v>306.44</v>
      </c>
      <c r="N15022" t="s">
        <v>23</v>
      </c>
    </row>
    <row r="15023" spans="1:14" ht="14.25" customHeight="1" x14ac:dyDescent="0.3">
      <c r="A15023" t="s">
        <v>4508</v>
      </c>
      <c r="B15023" t="s">
        <v>13</v>
      </c>
      <c r="C15023" t="s">
        <v>36</v>
      </c>
      <c r="D15023">
        <v>4084.75</v>
      </c>
      <c r="E15023">
        <v>0.14000000000000001</v>
      </c>
      <c r="F15023">
        <f t="shared" si="468"/>
        <v>571.86500000000001</v>
      </c>
      <c r="G15023">
        <f t="shared" si="469"/>
        <v>3512.8850000000002</v>
      </c>
      <c r="H15023">
        <v>1</v>
      </c>
      <c r="I15023" s="17">
        <v>45584</v>
      </c>
      <c r="J15023" s="17">
        <v>45591</v>
      </c>
      <c r="K15023" t="s">
        <v>31</v>
      </c>
      <c r="L15023" t="s">
        <v>16</v>
      </c>
      <c r="M15023">
        <v>998.1</v>
      </c>
      <c r="N15023" t="s">
        <v>28</v>
      </c>
    </row>
    <row r="15024" spans="1:14" ht="14.25" customHeight="1" x14ac:dyDescent="0.3">
      <c r="A15024" t="s">
        <v>6917</v>
      </c>
      <c r="B15024" t="s">
        <v>13</v>
      </c>
      <c r="C15024" t="s">
        <v>20</v>
      </c>
      <c r="D15024">
        <v>4094.2</v>
      </c>
      <c r="E15024">
        <v>0.34</v>
      </c>
      <c r="F15024">
        <f t="shared" si="468"/>
        <v>1392.028</v>
      </c>
      <c r="G15024">
        <f t="shared" si="469"/>
        <v>2702.1719999999996</v>
      </c>
      <c r="H15024">
        <v>1</v>
      </c>
      <c r="I15024" s="17">
        <v>45593</v>
      </c>
      <c r="J15024" s="17">
        <v>45596</v>
      </c>
      <c r="K15024" t="s">
        <v>31</v>
      </c>
      <c r="L15024" t="s">
        <v>22</v>
      </c>
      <c r="M15024">
        <v>490.09</v>
      </c>
      <c r="N15024" t="s">
        <v>28</v>
      </c>
    </row>
    <row r="15025" spans="1:14" ht="14.25" customHeight="1" x14ac:dyDescent="0.3">
      <c r="A15025" t="s">
        <v>302</v>
      </c>
      <c r="B15025" t="s">
        <v>13</v>
      </c>
      <c r="C15025" t="s">
        <v>14</v>
      </c>
      <c r="D15025">
        <v>4094.66</v>
      </c>
      <c r="E15025">
        <v>0.31</v>
      </c>
      <c r="F15025">
        <f t="shared" si="468"/>
        <v>1269.3445999999999</v>
      </c>
      <c r="G15025">
        <f t="shared" si="469"/>
        <v>2825.3154</v>
      </c>
      <c r="H15025">
        <v>1</v>
      </c>
      <c r="I15025" s="17">
        <v>45617</v>
      </c>
      <c r="J15025" s="17">
        <v>45622</v>
      </c>
      <c r="K15025" t="s">
        <v>15</v>
      </c>
      <c r="L15025" t="s">
        <v>27</v>
      </c>
      <c r="M15025">
        <v>369.04</v>
      </c>
      <c r="N15025" t="s">
        <v>39</v>
      </c>
    </row>
    <row r="15026" spans="1:14" ht="14.25" customHeight="1" x14ac:dyDescent="0.3">
      <c r="A15026" t="s">
        <v>11081</v>
      </c>
      <c r="B15026" t="s">
        <v>13</v>
      </c>
      <c r="C15026" t="s">
        <v>36</v>
      </c>
      <c r="D15026">
        <v>4098.03</v>
      </c>
      <c r="E15026">
        <v>0.28999999999999998</v>
      </c>
      <c r="F15026">
        <f t="shared" si="468"/>
        <v>1188.4286999999999</v>
      </c>
      <c r="G15026">
        <f t="shared" si="469"/>
        <v>2909.6012999999998</v>
      </c>
      <c r="H15026">
        <v>1</v>
      </c>
      <c r="I15026" s="17">
        <v>45212</v>
      </c>
      <c r="J15026" s="17">
        <v>45217</v>
      </c>
      <c r="K15026" t="s">
        <v>15</v>
      </c>
      <c r="L15026" t="s">
        <v>22</v>
      </c>
      <c r="M15026">
        <v>438.95</v>
      </c>
      <c r="N15026" t="s">
        <v>48</v>
      </c>
    </row>
    <row r="15027" spans="1:14" ht="14.25" customHeight="1" x14ac:dyDescent="0.3">
      <c r="A15027" t="s">
        <v>7614</v>
      </c>
      <c r="B15027" t="s">
        <v>25</v>
      </c>
      <c r="C15027" t="s">
        <v>26</v>
      </c>
      <c r="D15027">
        <v>4098.45</v>
      </c>
      <c r="E15027">
        <v>0.45</v>
      </c>
      <c r="F15027">
        <f t="shared" si="468"/>
        <v>1844.3025</v>
      </c>
      <c r="G15027">
        <f t="shared" si="469"/>
        <v>2254.1475</v>
      </c>
      <c r="H15027">
        <v>1</v>
      </c>
      <c r="I15027" s="17">
        <v>45559</v>
      </c>
      <c r="J15027" s="17">
        <v>45564</v>
      </c>
      <c r="K15027" t="s">
        <v>15</v>
      </c>
      <c r="L15027" t="s">
        <v>16</v>
      </c>
      <c r="M15027">
        <v>920.95</v>
      </c>
      <c r="N15027" t="s">
        <v>17</v>
      </c>
    </row>
    <row r="15028" spans="1:14" ht="14.25" customHeight="1" x14ac:dyDescent="0.3">
      <c r="A15028" t="s">
        <v>9114</v>
      </c>
      <c r="B15028" t="s">
        <v>41</v>
      </c>
      <c r="C15028" t="s">
        <v>33</v>
      </c>
      <c r="D15028">
        <v>4098.72</v>
      </c>
      <c r="E15028">
        <v>0.17</v>
      </c>
      <c r="F15028">
        <f t="shared" si="468"/>
        <v>696.78240000000005</v>
      </c>
      <c r="G15028">
        <f t="shared" si="469"/>
        <v>3401.9376000000002</v>
      </c>
      <c r="H15028">
        <v>1</v>
      </c>
      <c r="I15028" s="17">
        <v>45051</v>
      </c>
      <c r="J15028" s="17">
        <v>45055</v>
      </c>
      <c r="K15028" t="s">
        <v>31</v>
      </c>
      <c r="L15028" t="s">
        <v>16</v>
      </c>
      <c r="M15028">
        <v>383.5</v>
      </c>
      <c r="N15028" t="s">
        <v>48</v>
      </c>
    </row>
    <row r="15029" spans="1:14" ht="14.25" customHeight="1" x14ac:dyDescent="0.3">
      <c r="A15029" t="s">
        <v>5740</v>
      </c>
      <c r="B15029" t="s">
        <v>19</v>
      </c>
      <c r="C15029" t="s">
        <v>14</v>
      </c>
      <c r="D15029">
        <v>4100.42</v>
      </c>
      <c r="E15029">
        <v>0.04</v>
      </c>
      <c r="F15029">
        <f t="shared" si="468"/>
        <v>164.01680000000002</v>
      </c>
      <c r="G15029">
        <f t="shared" si="469"/>
        <v>3936.4032000000002</v>
      </c>
      <c r="H15029">
        <v>1</v>
      </c>
      <c r="I15029" s="17">
        <v>45220</v>
      </c>
      <c r="J15029" s="17">
        <v>45222</v>
      </c>
      <c r="K15029" t="s">
        <v>31</v>
      </c>
      <c r="L15029" t="s">
        <v>22</v>
      </c>
      <c r="M15029">
        <v>414.61</v>
      </c>
      <c r="N15029" t="s">
        <v>23</v>
      </c>
    </row>
    <row r="15030" spans="1:14" ht="14.25" customHeight="1" x14ac:dyDescent="0.3">
      <c r="A15030" t="s">
        <v>7541</v>
      </c>
      <c r="B15030" t="s">
        <v>25</v>
      </c>
      <c r="C15030" t="s">
        <v>36</v>
      </c>
      <c r="D15030">
        <v>4103.99</v>
      </c>
      <c r="E15030">
        <v>0.03</v>
      </c>
      <c r="F15030">
        <f t="shared" si="468"/>
        <v>123.11969999999999</v>
      </c>
      <c r="G15030">
        <f t="shared" si="469"/>
        <v>3980.8702999999996</v>
      </c>
      <c r="H15030">
        <v>1</v>
      </c>
      <c r="I15030" s="17">
        <v>45057</v>
      </c>
      <c r="J15030" s="17">
        <v>45058</v>
      </c>
      <c r="K15030" t="s">
        <v>21</v>
      </c>
      <c r="L15030" t="s">
        <v>27</v>
      </c>
      <c r="M15030">
        <v>752.08</v>
      </c>
      <c r="N15030" t="s">
        <v>34</v>
      </c>
    </row>
    <row r="15031" spans="1:14" ht="14.25" customHeight="1" x14ac:dyDescent="0.3">
      <c r="A15031" t="s">
        <v>9912</v>
      </c>
      <c r="B15031" t="s">
        <v>19</v>
      </c>
      <c r="C15031" t="s">
        <v>33</v>
      </c>
      <c r="D15031">
        <v>4104.4799999999996</v>
      </c>
      <c r="E15031">
        <v>0.33</v>
      </c>
      <c r="F15031">
        <f t="shared" si="468"/>
        <v>1354.4784</v>
      </c>
      <c r="G15031">
        <f t="shared" si="469"/>
        <v>2750.0015999999996</v>
      </c>
      <c r="H15031">
        <v>1</v>
      </c>
      <c r="I15031" s="17">
        <v>45047</v>
      </c>
      <c r="J15031" s="17">
        <v>45054</v>
      </c>
      <c r="K15031" t="s">
        <v>15</v>
      </c>
      <c r="L15031" t="s">
        <v>22</v>
      </c>
      <c r="M15031">
        <v>967.15</v>
      </c>
      <c r="N15031" t="s">
        <v>17</v>
      </c>
    </row>
    <row r="15032" spans="1:14" ht="14.25" customHeight="1" x14ac:dyDescent="0.3">
      <c r="A15032" t="s">
        <v>14552</v>
      </c>
      <c r="B15032" t="s">
        <v>25</v>
      </c>
      <c r="C15032" t="s">
        <v>36</v>
      </c>
      <c r="D15032">
        <v>4106.93</v>
      </c>
      <c r="E15032">
        <v>0.46</v>
      </c>
      <c r="F15032">
        <f t="shared" si="468"/>
        <v>1889.1878000000002</v>
      </c>
      <c r="G15032">
        <f t="shared" si="469"/>
        <v>2217.7422000000001</v>
      </c>
      <c r="H15032">
        <v>1</v>
      </c>
      <c r="I15032" s="17">
        <v>45245</v>
      </c>
      <c r="J15032" s="17">
        <v>45248</v>
      </c>
      <c r="K15032" t="s">
        <v>15</v>
      </c>
      <c r="L15032" t="s">
        <v>27</v>
      </c>
      <c r="M15032">
        <v>440.37</v>
      </c>
      <c r="N15032" t="s">
        <v>17</v>
      </c>
    </row>
    <row r="15033" spans="1:14" ht="14.25" customHeight="1" x14ac:dyDescent="0.3">
      <c r="A15033" t="s">
        <v>14719</v>
      </c>
      <c r="B15033" t="s">
        <v>13</v>
      </c>
      <c r="C15033" t="s">
        <v>20</v>
      </c>
      <c r="D15033">
        <v>4109.0600000000004</v>
      </c>
      <c r="E15033">
        <v>0.24</v>
      </c>
      <c r="F15033">
        <f t="shared" si="468"/>
        <v>986.17440000000011</v>
      </c>
      <c r="G15033">
        <f t="shared" si="469"/>
        <v>3122.8856000000005</v>
      </c>
      <c r="H15033">
        <v>1</v>
      </c>
      <c r="I15033" s="17">
        <v>45265</v>
      </c>
      <c r="J15033" s="17">
        <v>45272</v>
      </c>
      <c r="K15033" t="s">
        <v>21</v>
      </c>
      <c r="L15033" t="s">
        <v>22</v>
      </c>
      <c r="M15033">
        <v>351.5</v>
      </c>
      <c r="N15033" t="s">
        <v>23</v>
      </c>
    </row>
    <row r="15034" spans="1:14" ht="14.25" customHeight="1" x14ac:dyDescent="0.3">
      <c r="A15034" t="s">
        <v>7896</v>
      </c>
      <c r="B15034" t="s">
        <v>41</v>
      </c>
      <c r="C15034" t="s">
        <v>33</v>
      </c>
      <c r="D15034">
        <v>4110.53</v>
      </c>
      <c r="E15034">
        <v>0.25</v>
      </c>
      <c r="F15034">
        <f t="shared" si="468"/>
        <v>1027.6324999999999</v>
      </c>
      <c r="G15034">
        <f t="shared" si="469"/>
        <v>3082.8975</v>
      </c>
      <c r="H15034">
        <v>1</v>
      </c>
      <c r="I15034" s="17">
        <v>45330</v>
      </c>
      <c r="J15034" s="17">
        <v>45334</v>
      </c>
      <c r="K15034" t="s">
        <v>31</v>
      </c>
      <c r="L15034" t="s">
        <v>27</v>
      </c>
      <c r="M15034">
        <v>281.33999999999997</v>
      </c>
      <c r="N15034" t="s">
        <v>28</v>
      </c>
    </row>
    <row r="15035" spans="1:14" ht="14.25" customHeight="1" x14ac:dyDescent="0.3">
      <c r="A15035" t="s">
        <v>6352</v>
      </c>
      <c r="B15035" t="s">
        <v>19</v>
      </c>
      <c r="C15035" t="s">
        <v>14</v>
      </c>
      <c r="D15035">
        <v>4113.6099999999997</v>
      </c>
      <c r="E15035">
        <v>0.19</v>
      </c>
      <c r="F15035">
        <f t="shared" si="468"/>
        <v>781.58589999999992</v>
      </c>
      <c r="G15035">
        <f t="shared" si="469"/>
        <v>3332.0240999999996</v>
      </c>
      <c r="H15035">
        <v>1</v>
      </c>
      <c r="I15035" s="17">
        <v>45312</v>
      </c>
      <c r="J15035" s="17">
        <v>45318</v>
      </c>
      <c r="K15035" t="s">
        <v>15</v>
      </c>
      <c r="L15035" t="s">
        <v>16</v>
      </c>
      <c r="M15035">
        <v>278.52</v>
      </c>
      <c r="N15035" t="s">
        <v>17</v>
      </c>
    </row>
    <row r="15036" spans="1:14" ht="14.25" customHeight="1" x14ac:dyDescent="0.3">
      <c r="A15036" t="s">
        <v>10529</v>
      </c>
      <c r="B15036" t="s">
        <v>19</v>
      </c>
      <c r="C15036" t="s">
        <v>26</v>
      </c>
      <c r="D15036">
        <v>4114.49</v>
      </c>
      <c r="E15036">
        <v>0.05</v>
      </c>
      <c r="F15036">
        <f t="shared" si="468"/>
        <v>205.72450000000001</v>
      </c>
      <c r="G15036">
        <f t="shared" si="469"/>
        <v>3908.7655</v>
      </c>
      <c r="H15036">
        <v>1</v>
      </c>
      <c r="I15036" s="17">
        <v>45636</v>
      </c>
      <c r="J15036" s="17">
        <v>45642</v>
      </c>
      <c r="K15036" t="s">
        <v>15</v>
      </c>
      <c r="L15036" t="s">
        <v>27</v>
      </c>
      <c r="M15036">
        <v>783.59</v>
      </c>
      <c r="N15036" t="s">
        <v>48</v>
      </c>
    </row>
    <row r="15037" spans="1:14" ht="14.25" customHeight="1" x14ac:dyDescent="0.3">
      <c r="A15037" t="s">
        <v>12888</v>
      </c>
      <c r="B15037" t="s">
        <v>25</v>
      </c>
      <c r="C15037" t="s">
        <v>20</v>
      </c>
      <c r="D15037">
        <v>4119.96</v>
      </c>
      <c r="E15037">
        <v>0.33</v>
      </c>
      <c r="F15037">
        <f t="shared" si="468"/>
        <v>1359.5868</v>
      </c>
      <c r="G15037">
        <f t="shared" si="469"/>
        <v>2760.3732</v>
      </c>
      <c r="H15037">
        <v>1</v>
      </c>
      <c r="I15037" s="17">
        <v>45217</v>
      </c>
      <c r="J15037" s="17">
        <v>45219</v>
      </c>
      <c r="K15037" t="s">
        <v>21</v>
      </c>
      <c r="L15037" t="s">
        <v>27</v>
      </c>
      <c r="M15037">
        <v>441.08</v>
      </c>
      <c r="N15037" t="s">
        <v>39</v>
      </c>
    </row>
    <row r="15038" spans="1:14" ht="14.25" customHeight="1" x14ac:dyDescent="0.3">
      <c r="A15038" t="s">
        <v>11389</v>
      </c>
      <c r="B15038" t="s">
        <v>41</v>
      </c>
      <c r="C15038" t="s">
        <v>26</v>
      </c>
      <c r="D15038">
        <v>4121.08</v>
      </c>
      <c r="E15038">
        <v>0.41</v>
      </c>
      <c r="F15038">
        <f t="shared" si="468"/>
        <v>1689.6427999999999</v>
      </c>
      <c r="G15038">
        <f t="shared" si="469"/>
        <v>2431.4372000000003</v>
      </c>
      <c r="H15038">
        <v>1</v>
      </c>
      <c r="I15038" s="17">
        <v>45366</v>
      </c>
      <c r="J15038" s="17">
        <v>45368</v>
      </c>
      <c r="K15038" t="s">
        <v>15</v>
      </c>
      <c r="L15038" t="s">
        <v>22</v>
      </c>
      <c r="M15038">
        <v>635.05999999999995</v>
      </c>
      <c r="N15038" t="s">
        <v>48</v>
      </c>
    </row>
    <row r="15039" spans="1:14" ht="14.25" customHeight="1" x14ac:dyDescent="0.3">
      <c r="A15039" t="s">
        <v>10044</v>
      </c>
      <c r="B15039" t="s">
        <v>25</v>
      </c>
      <c r="C15039" t="s">
        <v>20</v>
      </c>
      <c r="D15039">
        <v>4121.9399999999996</v>
      </c>
      <c r="E15039">
        <v>0.41</v>
      </c>
      <c r="F15039">
        <f t="shared" si="468"/>
        <v>1689.9953999999998</v>
      </c>
      <c r="G15039">
        <f t="shared" si="469"/>
        <v>2431.9445999999998</v>
      </c>
      <c r="H15039">
        <v>1</v>
      </c>
      <c r="I15039" s="17">
        <v>45527</v>
      </c>
      <c r="J15039" s="17">
        <v>45530</v>
      </c>
      <c r="K15039" t="s">
        <v>31</v>
      </c>
      <c r="L15039" t="s">
        <v>16</v>
      </c>
      <c r="M15039">
        <v>211.2</v>
      </c>
      <c r="N15039" t="s">
        <v>34</v>
      </c>
    </row>
    <row r="15040" spans="1:14" ht="14.25" customHeight="1" x14ac:dyDescent="0.3">
      <c r="A15040" t="s">
        <v>6786</v>
      </c>
      <c r="B15040" t="s">
        <v>13</v>
      </c>
      <c r="C15040" t="s">
        <v>26</v>
      </c>
      <c r="D15040">
        <v>4123.71</v>
      </c>
      <c r="E15040">
        <v>0.47</v>
      </c>
      <c r="F15040">
        <f t="shared" si="468"/>
        <v>1938.1436999999999</v>
      </c>
      <c r="G15040">
        <f t="shared" si="469"/>
        <v>2185.5663000000004</v>
      </c>
      <c r="H15040">
        <v>1</v>
      </c>
      <c r="I15040" s="17">
        <v>45013</v>
      </c>
      <c r="J15040" s="17">
        <v>45015</v>
      </c>
      <c r="K15040" t="s">
        <v>31</v>
      </c>
      <c r="L15040" t="s">
        <v>22</v>
      </c>
      <c r="M15040">
        <v>248.45</v>
      </c>
      <c r="N15040" t="s">
        <v>23</v>
      </c>
    </row>
    <row r="15041" spans="1:14" ht="14.25" customHeight="1" x14ac:dyDescent="0.3">
      <c r="A15041" t="s">
        <v>4786</v>
      </c>
      <c r="B15041" t="s">
        <v>41</v>
      </c>
      <c r="C15041" t="s">
        <v>20</v>
      </c>
      <c r="D15041">
        <v>4124.8900000000003</v>
      </c>
      <c r="E15041">
        <v>0.32</v>
      </c>
      <c r="F15041">
        <f t="shared" si="468"/>
        <v>1319.9648000000002</v>
      </c>
      <c r="G15041">
        <f t="shared" si="469"/>
        <v>2804.9252000000001</v>
      </c>
      <c r="H15041">
        <v>1</v>
      </c>
      <c r="I15041" s="17">
        <v>45512</v>
      </c>
      <c r="J15041" s="17">
        <v>45519</v>
      </c>
      <c r="K15041" t="s">
        <v>15</v>
      </c>
      <c r="L15041" t="s">
        <v>16</v>
      </c>
      <c r="M15041">
        <v>892.97</v>
      </c>
      <c r="N15041" t="s">
        <v>39</v>
      </c>
    </row>
    <row r="15042" spans="1:14" ht="14.25" customHeight="1" x14ac:dyDescent="0.3">
      <c r="A15042" t="s">
        <v>4886</v>
      </c>
      <c r="B15042" t="s">
        <v>25</v>
      </c>
      <c r="C15042" t="s">
        <v>36</v>
      </c>
      <c r="D15042">
        <v>4127.32</v>
      </c>
      <c r="E15042">
        <v>0.31</v>
      </c>
      <c r="F15042">
        <f t="shared" ref="F15042:F15105" si="470">D15042*E15042</f>
        <v>1279.4692</v>
      </c>
      <c r="G15042">
        <f t="shared" ref="G15042:G15105" si="471">D15042-F15042</f>
        <v>2847.8507999999997</v>
      </c>
      <c r="H15042">
        <v>1</v>
      </c>
      <c r="I15042" s="17">
        <v>45108</v>
      </c>
      <c r="J15042" s="17">
        <v>45111</v>
      </c>
      <c r="K15042" t="s">
        <v>21</v>
      </c>
      <c r="L15042" t="s">
        <v>27</v>
      </c>
      <c r="M15042">
        <v>1079.8499999999999</v>
      </c>
      <c r="N15042" t="s">
        <v>28</v>
      </c>
    </row>
    <row r="15043" spans="1:14" ht="14.25" customHeight="1" x14ac:dyDescent="0.3">
      <c r="A15043" t="s">
        <v>7297</v>
      </c>
      <c r="B15043" t="s">
        <v>25</v>
      </c>
      <c r="C15043" t="s">
        <v>36</v>
      </c>
      <c r="D15043">
        <v>4127.32</v>
      </c>
      <c r="E15043">
        <v>0.45</v>
      </c>
      <c r="F15043">
        <f t="shared" si="470"/>
        <v>1857.2939999999999</v>
      </c>
      <c r="G15043">
        <f t="shared" si="471"/>
        <v>2270.0259999999998</v>
      </c>
      <c r="H15043">
        <v>1</v>
      </c>
      <c r="I15043" s="17">
        <v>45365</v>
      </c>
      <c r="J15043" s="17">
        <v>45367</v>
      </c>
      <c r="K15043" t="s">
        <v>21</v>
      </c>
      <c r="L15043" t="s">
        <v>27</v>
      </c>
      <c r="M15043">
        <v>448.4</v>
      </c>
      <c r="N15043" t="s">
        <v>23</v>
      </c>
    </row>
    <row r="15044" spans="1:14" ht="14.25" customHeight="1" x14ac:dyDescent="0.3">
      <c r="A15044" t="s">
        <v>1872</v>
      </c>
      <c r="B15044" t="s">
        <v>25</v>
      </c>
      <c r="C15044" t="s">
        <v>14</v>
      </c>
      <c r="D15044">
        <v>4133.25</v>
      </c>
      <c r="E15044">
        <v>0.46</v>
      </c>
      <c r="F15044">
        <f t="shared" si="470"/>
        <v>1901.2950000000001</v>
      </c>
      <c r="G15044">
        <f t="shared" si="471"/>
        <v>2231.9549999999999</v>
      </c>
      <c r="H15044">
        <v>1</v>
      </c>
      <c r="I15044" s="17">
        <v>44982</v>
      </c>
      <c r="J15044" s="17">
        <v>44985</v>
      </c>
      <c r="K15044" t="s">
        <v>31</v>
      </c>
      <c r="L15044" t="s">
        <v>16</v>
      </c>
      <c r="M15044">
        <v>1032.76</v>
      </c>
      <c r="N15044" t="s">
        <v>39</v>
      </c>
    </row>
    <row r="15045" spans="1:14" ht="14.25" customHeight="1" x14ac:dyDescent="0.3">
      <c r="A15045" t="s">
        <v>2938</v>
      </c>
      <c r="B15045" t="s">
        <v>13</v>
      </c>
      <c r="C15045" t="s">
        <v>36</v>
      </c>
      <c r="D15045">
        <v>4133.66</v>
      </c>
      <c r="E15045">
        <v>0.26</v>
      </c>
      <c r="F15045">
        <f t="shared" si="470"/>
        <v>1074.7516000000001</v>
      </c>
      <c r="G15045">
        <f t="shared" si="471"/>
        <v>3058.9083999999998</v>
      </c>
      <c r="H15045">
        <v>1</v>
      </c>
      <c r="I15045" s="17">
        <v>44969</v>
      </c>
      <c r="J15045" s="17">
        <v>44974</v>
      </c>
      <c r="K15045" t="s">
        <v>21</v>
      </c>
      <c r="L15045" t="s">
        <v>16</v>
      </c>
      <c r="M15045">
        <v>522.4</v>
      </c>
      <c r="N15045" t="s">
        <v>39</v>
      </c>
    </row>
    <row r="15046" spans="1:14" ht="14.25" customHeight="1" x14ac:dyDescent="0.3">
      <c r="A15046" t="s">
        <v>3048</v>
      </c>
      <c r="B15046" t="s">
        <v>19</v>
      </c>
      <c r="C15046" t="s">
        <v>26</v>
      </c>
      <c r="D15046">
        <v>4135.41</v>
      </c>
      <c r="E15046">
        <v>0.04</v>
      </c>
      <c r="F15046">
        <f t="shared" si="470"/>
        <v>165.41640000000001</v>
      </c>
      <c r="G15046">
        <f t="shared" si="471"/>
        <v>3969.9935999999998</v>
      </c>
      <c r="H15046">
        <v>1</v>
      </c>
      <c r="I15046" s="17">
        <v>44978</v>
      </c>
      <c r="J15046" s="17">
        <v>44985</v>
      </c>
      <c r="K15046" t="s">
        <v>31</v>
      </c>
      <c r="L15046" t="s">
        <v>22</v>
      </c>
      <c r="M15046">
        <v>1025.96</v>
      </c>
      <c r="N15046" t="s">
        <v>28</v>
      </c>
    </row>
    <row r="15047" spans="1:14" ht="14.25" customHeight="1" x14ac:dyDescent="0.3">
      <c r="A15047" t="s">
        <v>13007</v>
      </c>
      <c r="B15047" t="s">
        <v>19</v>
      </c>
      <c r="C15047" t="s">
        <v>20</v>
      </c>
      <c r="D15047">
        <v>4135.9799999999996</v>
      </c>
      <c r="E15047">
        <v>0.24</v>
      </c>
      <c r="F15047">
        <f t="shared" si="470"/>
        <v>992.63519999999983</v>
      </c>
      <c r="G15047">
        <f t="shared" si="471"/>
        <v>3143.3447999999999</v>
      </c>
      <c r="H15047">
        <v>1</v>
      </c>
      <c r="I15047" s="17">
        <v>44927</v>
      </c>
      <c r="J15047" s="17">
        <v>44932</v>
      </c>
      <c r="K15047" t="s">
        <v>31</v>
      </c>
      <c r="L15047" t="s">
        <v>16</v>
      </c>
      <c r="M15047">
        <v>220.18</v>
      </c>
      <c r="N15047" t="s">
        <v>39</v>
      </c>
    </row>
    <row r="15048" spans="1:14" ht="14.25" customHeight="1" x14ac:dyDescent="0.3">
      <c r="A15048" t="s">
        <v>1439</v>
      </c>
      <c r="B15048" t="s">
        <v>41</v>
      </c>
      <c r="C15048" t="s">
        <v>14</v>
      </c>
      <c r="D15048">
        <v>4138.3999999999996</v>
      </c>
      <c r="E15048">
        <v>0.47</v>
      </c>
      <c r="F15048">
        <f t="shared" si="470"/>
        <v>1945.0479999999998</v>
      </c>
      <c r="G15048">
        <f t="shared" si="471"/>
        <v>2193.3519999999999</v>
      </c>
      <c r="H15048">
        <v>1</v>
      </c>
      <c r="I15048" s="17">
        <v>45337</v>
      </c>
      <c r="J15048" s="17">
        <v>45338</v>
      </c>
      <c r="K15048" t="s">
        <v>31</v>
      </c>
      <c r="L15048" t="s">
        <v>22</v>
      </c>
      <c r="M15048">
        <v>384.22</v>
      </c>
      <c r="N15048" t="s">
        <v>17</v>
      </c>
    </row>
    <row r="15049" spans="1:14" ht="14.25" customHeight="1" x14ac:dyDescent="0.3">
      <c r="A15049" t="s">
        <v>8812</v>
      </c>
      <c r="B15049" t="s">
        <v>41</v>
      </c>
      <c r="C15049" t="s">
        <v>26</v>
      </c>
      <c r="D15049">
        <v>4138.78</v>
      </c>
      <c r="E15049">
        <v>0.49</v>
      </c>
      <c r="F15049">
        <f t="shared" si="470"/>
        <v>2028.0021999999999</v>
      </c>
      <c r="G15049">
        <f t="shared" si="471"/>
        <v>2110.7777999999998</v>
      </c>
      <c r="H15049">
        <v>1</v>
      </c>
      <c r="I15049" s="17">
        <v>45515</v>
      </c>
      <c r="J15049" s="17">
        <v>45520</v>
      </c>
      <c r="K15049" t="s">
        <v>15</v>
      </c>
      <c r="L15049" t="s">
        <v>16</v>
      </c>
      <c r="M15049">
        <v>498.25</v>
      </c>
      <c r="N15049" t="s">
        <v>23</v>
      </c>
    </row>
    <row r="15050" spans="1:14" ht="14.25" customHeight="1" x14ac:dyDescent="0.3">
      <c r="A15050" t="s">
        <v>14528</v>
      </c>
      <c r="B15050" t="s">
        <v>13</v>
      </c>
      <c r="C15050" t="s">
        <v>36</v>
      </c>
      <c r="D15050">
        <v>4140.6499999999996</v>
      </c>
      <c r="E15050">
        <v>0.41</v>
      </c>
      <c r="F15050">
        <f t="shared" si="470"/>
        <v>1697.6664999999998</v>
      </c>
      <c r="G15050">
        <f t="shared" si="471"/>
        <v>2442.9834999999998</v>
      </c>
      <c r="H15050">
        <v>1</v>
      </c>
      <c r="I15050" s="17">
        <v>44949</v>
      </c>
      <c r="J15050" s="17">
        <v>44954</v>
      </c>
      <c r="K15050" t="s">
        <v>31</v>
      </c>
      <c r="L15050" t="s">
        <v>16</v>
      </c>
      <c r="M15050">
        <v>666.23</v>
      </c>
      <c r="N15050" t="s">
        <v>39</v>
      </c>
    </row>
    <row r="15051" spans="1:14" ht="14.25" customHeight="1" x14ac:dyDescent="0.3">
      <c r="A15051" t="s">
        <v>933</v>
      </c>
      <c r="B15051" t="s">
        <v>25</v>
      </c>
      <c r="C15051" t="s">
        <v>14</v>
      </c>
      <c r="D15051">
        <v>4146.49</v>
      </c>
      <c r="E15051">
        <v>0.08</v>
      </c>
      <c r="F15051">
        <f t="shared" si="470"/>
        <v>331.7192</v>
      </c>
      <c r="G15051">
        <f t="shared" si="471"/>
        <v>3814.7707999999998</v>
      </c>
      <c r="H15051">
        <v>1</v>
      </c>
      <c r="I15051" s="17">
        <v>45264</v>
      </c>
      <c r="J15051" s="17">
        <v>45266</v>
      </c>
      <c r="K15051" t="s">
        <v>21</v>
      </c>
      <c r="L15051" t="s">
        <v>16</v>
      </c>
      <c r="M15051">
        <v>665.77</v>
      </c>
      <c r="N15051" t="s">
        <v>48</v>
      </c>
    </row>
    <row r="15052" spans="1:14" ht="14.25" customHeight="1" x14ac:dyDescent="0.3">
      <c r="A15052" t="s">
        <v>766</v>
      </c>
      <c r="B15052" t="s">
        <v>19</v>
      </c>
      <c r="C15052" t="s">
        <v>36</v>
      </c>
      <c r="D15052">
        <v>4146.54</v>
      </c>
      <c r="E15052">
        <v>0.47</v>
      </c>
      <c r="F15052">
        <f t="shared" si="470"/>
        <v>1948.8737999999998</v>
      </c>
      <c r="G15052">
        <f t="shared" si="471"/>
        <v>2197.6662000000001</v>
      </c>
      <c r="H15052">
        <v>1</v>
      </c>
      <c r="I15052" s="17">
        <v>45247</v>
      </c>
      <c r="J15052" s="17">
        <v>45253</v>
      </c>
      <c r="K15052" t="s">
        <v>21</v>
      </c>
      <c r="L15052" t="s">
        <v>22</v>
      </c>
      <c r="M15052">
        <v>526.88</v>
      </c>
      <c r="N15052" t="s">
        <v>39</v>
      </c>
    </row>
    <row r="15053" spans="1:14" ht="14.25" customHeight="1" x14ac:dyDescent="0.3">
      <c r="A15053" t="s">
        <v>15134</v>
      </c>
      <c r="B15053" t="s">
        <v>41</v>
      </c>
      <c r="C15053" t="s">
        <v>36</v>
      </c>
      <c r="D15053">
        <v>4147.83</v>
      </c>
      <c r="E15053">
        <v>0.41</v>
      </c>
      <c r="F15053">
        <f t="shared" si="470"/>
        <v>1700.6102999999998</v>
      </c>
      <c r="G15053">
        <f t="shared" si="471"/>
        <v>2447.2197000000001</v>
      </c>
      <c r="H15053">
        <v>1</v>
      </c>
      <c r="I15053" s="17">
        <v>45038</v>
      </c>
      <c r="J15053" s="17">
        <v>45041</v>
      </c>
      <c r="K15053" t="s">
        <v>15</v>
      </c>
      <c r="L15053" t="s">
        <v>22</v>
      </c>
      <c r="M15053">
        <v>1198.32</v>
      </c>
      <c r="N15053" t="s">
        <v>34</v>
      </c>
    </row>
    <row r="15054" spans="1:14" ht="14.25" customHeight="1" x14ac:dyDescent="0.3">
      <c r="A15054" t="s">
        <v>14697</v>
      </c>
      <c r="B15054" t="s">
        <v>25</v>
      </c>
      <c r="C15054" t="s">
        <v>36</v>
      </c>
      <c r="D15054">
        <v>4159.4399999999996</v>
      </c>
      <c r="E15054">
        <v>0.2</v>
      </c>
      <c r="F15054">
        <f t="shared" si="470"/>
        <v>831.88799999999992</v>
      </c>
      <c r="G15054">
        <f t="shared" si="471"/>
        <v>3327.5519999999997</v>
      </c>
      <c r="H15054">
        <v>1</v>
      </c>
      <c r="I15054" s="17">
        <v>44948</v>
      </c>
      <c r="J15054" s="17">
        <v>44951</v>
      </c>
      <c r="K15054" t="s">
        <v>15</v>
      </c>
      <c r="L15054" t="s">
        <v>16</v>
      </c>
      <c r="M15054">
        <v>456.49</v>
      </c>
      <c r="N15054" t="s">
        <v>17</v>
      </c>
    </row>
    <row r="15055" spans="1:14" ht="14.25" customHeight="1" x14ac:dyDescent="0.3">
      <c r="A15055" t="s">
        <v>11160</v>
      </c>
      <c r="B15055" t="s">
        <v>25</v>
      </c>
      <c r="C15055" t="s">
        <v>26</v>
      </c>
      <c r="D15055">
        <v>4160.1899999999996</v>
      </c>
      <c r="E15055">
        <v>0.23</v>
      </c>
      <c r="F15055">
        <f t="shared" si="470"/>
        <v>956.8436999999999</v>
      </c>
      <c r="G15055">
        <f t="shared" si="471"/>
        <v>3203.3462999999997</v>
      </c>
      <c r="H15055">
        <v>1</v>
      </c>
      <c r="I15055" s="17">
        <v>45339</v>
      </c>
      <c r="J15055" s="17">
        <v>45342</v>
      </c>
      <c r="K15055" t="s">
        <v>21</v>
      </c>
      <c r="L15055" t="s">
        <v>27</v>
      </c>
      <c r="M15055">
        <v>1055.3800000000001</v>
      </c>
      <c r="N15055" t="s">
        <v>28</v>
      </c>
    </row>
    <row r="15056" spans="1:14" ht="14.25" customHeight="1" x14ac:dyDescent="0.3">
      <c r="A15056" t="s">
        <v>4375</v>
      </c>
      <c r="B15056" t="s">
        <v>19</v>
      </c>
      <c r="C15056" t="s">
        <v>33</v>
      </c>
      <c r="D15056">
        <v>4160.42</v>
      </c>
      <c r="E15056">
        <v>0.4</v>
      </c>
      <c r="F15056">
        <f t="shared" si="470"/>
        <v>1664.1680000000001</v>
      </c>
      <c r="G15056">
        <f t="shared" si="471"/>
        <v>2496.252</v>
      </c>
      <c r="H15056">
        <v>1</v>
      </c>
      <c r="I15056" s="17">
        <v>45163</v>
      </c>
      <c r="J15056" s="17">
        <v>45168</v>
      </c>
      <c r="K15056" t="s">
        <v>15</v>
      </c>
      <c r="L15056" t="s">
        <v>22</v>
      </c>
      <c r="M15056">
        <v>217.4</v>
      </c>
      <c r="N15056" t="s">
        <v>28</v>
      </c>
    </row>
    <row r="15057" spans="1:14" ht="14.25" customHeight="1" x14ac:dyDescent="0.3">
      <c r="A15057" t="s">
        <v>7705</v>
      </c>
      <c r="B15057" t="s">
        <v>13</v>
      </c>
      <c r="C15057" t="s">
        <v>36</v>
      </c>
      <c r="D15057">
        <v>4161.16</v>
      </c>
      <c r="E15057">
        <v>0.33</v>
      </c>
      <c r="F15057">
        <f t="shared" si="470"/>
        <v>1373.1828</v>
      </c>
      <c r="G15057">
        <f t="shared" si="471"/>
        <v>2787.9771999999998</v>
      </c>
      <c r="H15057">
        <v>1</v>
      </c>
      <c r="I15057" s="17">
        <v>45573</v>
      </c>
      <c r="J15057" s="17">
        <v>45580</v>
      </c>
      <c r="K15057" t="s">
        <v>21</v>
      </c>
      <c r="L15057" t="s">
        <v>16</v>
      </c>
      <c r="M15057">
        <v>1212.96</v>
      </c>
      <c r="N15057" t="s">
        <v>28</v>
      </c>
    </row>
    <row r="15058" spans="1:14" ht="14.25" customHeight="1" x14ac:dyDescent="0.3">
      <c r="A15058" t="s">
        <v>2383</v>
      </c>
      <c r="B15058" t="s">
        <v>19</v>
      </c>
      <c r="C15058" t="s">
        <v>20</v>
      </c>
      <c r="D15058">
        <v>4161.1899999999996</v>
      </c>
      <c r="E15058">
        <v>0.28999999999999998</v>
      </c>
      <c r="F15058">
        <f t="shared" si="470"/>
        <v>1206.7450999999999</v>
      </c>
      <c r="G15058">
        <f t="shared" si="471"/>
        <v>2954.4448999999995</v>
      </c>
      <c r="H15058">
        <v>1</v>
      </c>
      <c r="I15058" s="17">
        <v>45254</v>
      </c>
      <c r="J15058" s="17">
        <v>45256</v>
      </c>
      <c r="K15058" t="s">
        <v>15</v>
      </c>
      <c r="L15058" t="s">
        <v>22</v>
      </c>
      <c r="M15058">
        <v>227.56</v>
      </c>
      <c r="N15058" t="s">
        <v>17</v>
      </c>
    </row>
    <row r="15059" spans="1:14" ht="14.25" customHeight="1" x14ac:dyDescent="0.3">
      <c r="A15059" t="s">
        <v>7072</v>
      </c>
      <c r="B15059" t="s">
        <v>41</v>
      </c>
      <c r="C15059" t="s">
        <v>20</v>
      </c>
      <c r="D15059">
        <v>4167.68</v>
      </c>
      <c r="E15059">
        <v>0.01</v>
      </c>
      <c r="F15059">
        <f t="shared" si="470"/>
        <v>41.676800000000007</v>
      </c>
      <c r="G15059">
        <f t="shared" si="471"/>
        <v>4126.0032000000001</v>
      </c>
      <c r="H15059">
        <v>1</v>
      </c>
      <c r="I15059" s="17">
        <v>45459</v>
      </c>
      <c r="J15059" s="17">
        <v>45462</v>
      </c>
      <c r="K15059" t="s">
        <v>15</v>
      </c>
      <c r="L15059" t="s">
        <v>22</v>
      </c>
      <c r="M15059">
        <v>1164.01</v>
      </c>
      <c r="N15059" t="s">
        <v>34</v>
      </c>
    </row>
    <row r="15060" spans="1:14" ht="14.25" customHeight="1" x14ac:dyDescent="0.3">
      <c r="A15060" t="s">
        <v>10882</v>
      </c>
      <c r="B15060" t="s">
        <v>13</v>
      </c>
      <c r="C15060" t="s">
        <v>36</v>
      </c>
      <c r="D15060">
        <v>4175.58</v>
      </c>
      <c r="E15060">
        <v>0.36</v>
      </c>
      <c r="F15060">
        <f t="shared" si="470"/>
        <v>1503.2087999999999</v>
      </c>
      <c r="G15060">
        <f t="shared" si="471"/>
        <v>2672.3712</v>
      </c>
      <c r="H15060">
        <v>1</v>
      </c>
      <c r="I15060" s="17">
        <v>45521</v>
      </c>
      <c r="J15060" s="17">
        <v>45528</v>
      </c>
      <c r="K15060" t="s">
        <v>21</v>
      </c>
      <c r="L15060" t="s">
        <v>16</v>
      </c>
      <c r="M15060">
        <v>723.52</v>
      </c>
      <c r="N15060" t="s">
        <v>34</v>
      </c>
    </row>
    <row r="15061" spans="1:14" ht="14.25" customHeight="1" x14ac:dyDescent="0.3">
      <c r="A15061" t="s">
        <v>11852</v>
      </c>
      <c r="B15061" t="s">
        <v>19</v>
      </c>
      <c r="C15061" t="s">
        <v>20</v>
      </c>
      <c r="D15061">
        <v>4183.09</v>
      </c>
      <c r="E15061">
        <v>0.28999999999999998</v>
      </c>
      <c r="F15061">
        <f t="shared" si="470"/>
        <v>1213.0961</v>
      </c>
      <c r="G15061">
        <f t="shared" si="471"/>
        <v>2969.9939000000004</v>
      </c>
      <c r="H15061">
        <v>1</v>
      </c>
      <c r="I15061" s="17">
        <v>45593</v>
      </c>
      <c r="J15061" s="17">
        <v>45595</v>
      </c>
      <c r="K15061" t="s">
        <v>21</v>
      </c>
      <c r="L15061" t="s">
        <v>16</v>
      </c>
      <c r="M15061">
        <v>373.93</v>
      </c>
      <c r="N15061" t="s">
        <v>34</v>
      </c>
    </row>
    <row r="15062" spans="1:14" ht="14.25" customHeight="1" x14ac:dyDescent="0.3">
      <c r="A15062" t="s">
        <v>5670</v>
      </c>
      <c r="B15062" t="s">
        <v>19</v>
      </c>
      <c r="C15062" t="s">
        <v>33</v>
      </c>
      <c r="D15062">
        <v>4183.4399999999996</v>
      </c>
      <c r="E15062">
        <v>0.41</v>
      </c>
      <c r="F15062">
        <f t="shared" si="470"/>
        <v>1715.2103999999997</v>
      </c>
      <c r="G15062">
        <f t="shared" si="471"/>
        <v>2468.2295999999997</v>
      </c>
      <c r="H15062">
        <v>1</v>
      </c>
      <c r="I15062" s="17">
        <v>45589</v>
      </c>
      <c r="J15062" s="17">
        <v>45595</v>
      </c>
      <c r="K15062" t="s">
        <v>31</v>
      </c>
      <c r="L15062" t="s">
        <v>22</v>
      </c>
      <c r="M15062">
        <v>248.62</v>
      </c>
      <c r="N15062" t="s">
        <v>34</v>
      </c>
    </row>
    <row r="15063" spans="1:14" ht="14.25" customHeight="1" x14ac:dyDescent="0.3">
      <c r="A15063" t="s">
        <v>13879</v>
      </c>
      <c r="B15063" t="s">
        <v>19</v>
      </c>
      <c r="C15063" t="s">
        <v>14</v>
      </c>
      <c r="D15063">
        <v>4183.54</v>
      </c>
      <c r="E15063">
        <v>0.13</v>
      </c>
      <c r="F15063">
        <f t="shared" si="470"/>
        <v>543.86019999999996</v>
      </c>
      <c r="G15063">
        <f t="shared" si="471"/>
        <v>3639.6797999999999</v>
      </c>
      <c r="H15063">
        <v>1</v>
      </c>
      <c r="I15063" s="17">
        <v>44955</v>
      </c>
      <c r="J15063" s="17">
        <v>44956</v>
      </c>
      <c r="K15063" t="s">
        <v>21</v>
      </c>
      <c r="L15063" t="s">
        <v>22</v>
      </c>
      <c r="M15063">
        <v>874.66</v>
      </c>
      <c r="N15063" t="s">
        <v>34</v>
      </c>
    </row>
    <row r="15064" spans="1:14" ht="14.25" customHeight="1" x14ac:dyDescent="0.3">
      <c r="A15064" t="s">
        <v>2416</v>
      </c>
      <c r="B15064" t="s">
        <v>41</v>
      </c>
      <c r="C15064" t="s">
        <v>36</v>
      </c>
      <c r="D15064">
        <v>4184.26</v>
      </c>
      <c r="E15064">
        <v>0.11</v>
      </c>
      <c r="F15064">
        <f t="shared" si="470"/>
        <v>460.26860000000005</v>
      </c>
      <c r="G15064">
        <f t="shared" si="471"/>
        <v>3723.9914000000003</v>
      </c>
      <c r="H15064">
        <v>1</v>
      </c>
      <c r="I15064" s="17">
        <v>45485</v>
      </c>
      <c r="J15064" s="17">
        <v>45488</v>
      </c>
      <c r="K15064" t="s">
        <v>21</v>
      </c>
      <c r="L15064" t="s">
        <v>16</v>
      </c>
      <c r="M15064">
        <v>462.58</v>
      </c>
      <c r="N15064" t="s">
        <v>48</v>
      </c>
    </row>
    <row r="15065" spans="1:14" ht="14.25" customHeight="1" x14ac:dyDescent="0.3">
      <c r="A15065" t="s">
        <v>3636</v>
      </c>
      <c r="B15065" t="s">
        <v>19</v>
      </c>
      <c r="C15065" t="s">
        <v>26</v>
      </c>
      <c r="D15065">
        <v>4186.55</v>
      </c>
      <c r="E15065">
        <v>0.17</v>
      </c>
      <c r="F15065">
        <f t="shared" si="470"/>
        <v>711.71350000000007</v>
      </c>
      <c r="G15065">
        <f t="shared" si="471"/>
        <v>3474.8365000000003</v>
      </c>
      <c r="H15065">
        <v>1</v>
      </c>
      <c r="I15065" s="17">
        <v>45388</v>
      </c>
      <c r="J15065" s="17">
        <v>45395</v>
      </c>
      <c r="K15065" t="s">
        <v>31</v>
      </c>
      <c r="L15065" t="s">
        <v>22</v>
      </c>
      <c r="M15065">
        <v>730.34</v>
      </c>
      <c r="N15065" t="s">
        <v>17</v>
      </c>
    </row>
    <row r="15066" spans="1:14" ht="14.25" customHeight="1" x14ac:dyDescent="0.3">
      <c r="A15066" t="s">
        <v>13309</v>
      </c>
      <c r="B15066" t="s">
        <v>25</v>
      </c>
      <c r="C15066" t="s">
        <v>33</v>
      </c>
      <c r="D15066">
        <v>4187.58</v>
      </c>
      <c r="E15066">
        <v>0.26</v>
      </c>
      <c r="F15066">
        <f t="shared" si="470"/>
        <v>1088.7708</v>
      </c>
      <c r="G15066">
        <f t="shared" si="471"/>
        <v>3098.8091999999997</v>
      </c>
      <c r="H15066">
        <v>1</v>
      </c>
      <c r="I15066" s="17">
        <v>44980</v>
      </c>
      <c r="J15066" s="17">
        <v>44984</v>
      </c>
      <c r="K15066" t="s">
        <v>21</v>
      </c>
      <c r="L15066" t="s">
        <v>27</v>
      </c>
      <c r="M15066">
        <v>328.08</v>
      </c>
      <c r="N15066" t="s">
        <v>17</v>
      </c>
    </row>
    <row r="15067" spans="1:14" ht="14.25" customHeight="1" x14ac:dyDescent="0.3">
      <c r="A15067" t="s">
        <v>9412</v>
      </c>
      <c r="B15067" t="s">
        <v>41</v>
      </c>
      <c r="C15067" t="s">
        <v>20</v>
      </c>
      <c r="D15067">
        <v>4193.2299999999996</v>
      </c>
      <c r="E15067">
        <v>0.13</v>
      </c>
      <c r="F15067">
        <f t="shared" si="470"/>
        <v>545.11989999999992</v>
      </c>
      <c r="G15067">
        <f t="shared" si="471"/>
        <v>3648.1100999999999</v>
      </c>
      <c r="H15067">
        <v>1</v>
      </c>
      <c r="I15067" s="17">
        <v>45351</v>
      </c>
      <c r="J15067" s="17">
        <v>45353</v>
      </c>
      <c r="K15067" t="s">
        <v>21</v>
      </c>
      <c r="L15067" t="s">
        <v>22</v>
      </c>
      <c r="M15067">
        <v>296.54000000000002</v>
      </c>
      <c r="N15067" t="s">
        <v>48</v>
      </c>
    </row>
    <row r="15068" spans="1:14" ht="14.25" customHeight="1" x14ac:dyDescent="0.3">
      <c r="A15068" t="s">
        <v>934</v>
      </c>
      <c r="B15068" t="s">
        <v>19</v>
      </c>
      <c r="C15068" t="s">
        <v>14</v>
      </c>
      <c r="D15068">
        <v>4196.09</v>
      </c>
      <c r="E15068">
        <v>0.3</v>
      </c>
      <c r="F15068">
        <f t="shared" si="470"/>
        <v>1258.827</v>
      </c>
      <c r="G15068">
        <f t="shared" si="471"/>
        <v>2937.2629999999999</v>
      </c>
      <c r="H15068">
        <v>1</v>
      </c>
      <c r="I15068" s="17">
        <v>45415</v>
      </c>
      <c r="J15068" s="17">
        <v>45418</v>
      </c>
      <c r="K15068" t="s">
        <v>31</v>
      </c>
      <c r="L15068" t="s">
        <v>22</v>
      </c>
      <c r="M15068">
        <v>1227.24</v>
      </c>
      <c r="N15068" t="s">
        <v>48</v>
      </c>
    </row>
    <row r="15069" spans="1:14" ht="14.25" customHeight="1" x14ac:dyDescent="0.3">
      <c r="A15069" t="s">
        <v>10426</v>
      </c>
      <c r="B15069" t="s">
        <v>13</v>
      </c>
      <c r="C15069" t="s">
        <v>36</v>
      </c>
      <c r="D15069">
        <v>4198.57</v>
      </c>
      <c r="E15069">
        <v>0.24</v>
      </c>
      <c r="F15069">
        <f t="shared" si="470"/>
        <v>1007.6567999999999</v>
      </c>
      <c r="G15069">
        <f t="shared" si="471"/>
        <v>3190.9132</v>
      </c>
      <c r="H15069">
        <v>1</v>
      </c>
      <c r="I15069" s="17">
        <v>45170</v>
      </c>
      <c r="J15069" s="17">
        <v>45173</v>
      </c>
      <c r="K15069" t="s">
        <v>31</v>
      </c>
      <c r="L15069" t="s">
        <v>22</v>
      </c>
      <c r="M15069">
        <v>560.88</v>
      </c>
      <c r="N15069" t="s">
        <v>48</v>
      </c>
    </row>
    <row r="15070" spans="1:14" ht="14.25" customHeight="1" x14ac:dyDescent="0.3">
      <c r="A15070" t="s">
        <v>9105</v>
      </c>
      <c r="B15070" t="s">
        <v>41</v>
      </c>
      <c r="C15070" t="s">
        <v>33</v>
      </c>
      <c r="D15070">
        <v>4201</v>
      </c>
      <c r="E15070">
        <v>0.15</v>
      </c>
      <c r="F15070">
        <f t="shared" si="470"/>
        <v>630.15</v>
      </c>
      <c r="G15070">
        <f t="shared" si="471"/>
        <v>3570.85</v>
      </c>
      <c r="H15070">
        <v>1</v>
      </c>
      <c r="I15070" s="17">
        <v>45334</v>
      </c>
      <c r="J15070" s="17">
        <v>45340</v>
      </c>
      <c r="K15070" t="s">
        <v>15</v>
      </c>
      <c r="L15070" t="s">
        <v>16</v>
      </c>
      <c r="M15070">
        <v>472.39</v>
      </c>
      <c r="N15070" t="s">
        <v>39</v>
      </c>
    </row>
    <row r="15071" spans="1:14" ht="14.25" customHeight="1" x14ac:dyDescent="0.3">
      <c r="A15071" t="s">
        <v>14596</v>
      </c>
      <c r="B15071" t="s">
        <v>25</v>
      </c>
      <c r="C15071" t="s">
        <v>36</v>
      </c>
      <c r="D15071">
        <v>4204.57</v>
      </c>
      <c r="E15071">
        <v>0.14000000000000001</v>
      </c>
      <c r="F15071">
        <f t="shared" si="470"/>
        <v>588.63980000000004</v>
      </c>
      <c r="G15071">
        <f t="shared" si="471"/>
        <v>3615.9301999999998</v>
      </c>
      <c r="H15071">
        <v>1</v>
      </c>
      <c r="I15071" s="17">
        <v>44932</v>
      </c>
      <c r="J15071" s="17">
        <v>44936</v>
      </c>
      <c r="K15071" t="s">
        <v>21</v>
      </c>
      <c r="L15071" t="s">
        <v>16</v>
      </c>
      <c r="M15071">
        <v>341.04</v>
      </c>
      <c r="N15071" t="s">
        <v>28</v>
      </c>
    </row>
    <row r="15072" spans="1:14" ht="14.25" customHeight="1" x14ac:dyDescent="0.3">
      <c r="A15072" t="s">
        <v>11603</v>
      </c>
      <c r="B15072" t="s">
        <v>41</v>
      </c>
      <c r="C15072" t="s">
        <v>26</v>
      </c>
      <c r="D15072">
        <v>4212.17</v>
      </c>
      <c r="E15072">
        <v>0.3</v>
      </c>
      <c r="F15072">
        <f t="shared" si="470"/>
        <v>1263.6510000000001</v>
      </c>
      <c r="G15072">
        <f t="shared" si="471"/>
        <v>2948.5190000000002</v>
      </c>
      <c r="H15072">
        <v>1</v>
      </c>
      <c r="I15072" s="17">
        <v>45022</v>
      </c>
      <c r="J15072" s="17">
        <v>45029</v>
      </c>
      <c r="K15072" t="s">
        <v>21</v>
      </c>
      <c r="L15072" t="s">
        <v>27</v>
      </c>
      <c r="M15072">
        <v>1208.68</v>
      </c>
      <c r="N15072" t="s">
        <v>34</v>
      </c>
    </row>
    <row r="15073" spans="1:14" ht="14.25" customHeight="1" x14ac:dyDescent="0.3">
      <c r="A15073" t="s">
        <v>6944</v>
      </c>
      <c r="B15073" t="s">
        <v>19</v>
      </c>
      <c r="C15073" t="s">
        <v>14</v>
      </c>
      <c r="D15073">
        <v>4215.92</v>
      </c>
      <c r="E15073">
        <v>0.25</v>
      </c>
      <c r="F15073">
        <f t="shared" si="470"/>
        <v>1053.98</v>
      </c>
      <c r="G15073">
        <f t="shared" si="471"/>
        <v>3161.94</v>
      </c>
      <c r="H15073">
        <v>1</v>
      </c>
      <c r="I15073" s="17">
        <v>45527</v>
      </c>
      <c r="J15073" s="17">
        <v>45533</v>
      </c>
      <c r="K15073" t="s">
        <v>21</v>
      </c>
      <c r="L15073" t="s">
        <v>16</v>
      </c>
      <c r="M15073">
        <v>810.39</v>
      </c>
      <c r="N15073" t="s">
        <v>48</v>
      </c>
    </row>
    <row r="15074" spans="1:14" ht="14.25" customHeight="1" x14ac:dyDescent="0.3">
      <c r="A15074" t="s">
        <v>9803</v>
      </c>
      <c r="B15074" t="s">
        <v>13</v>
      </c>
      <c r="C15074" t="s">
        <v>20</v>
      </c>
      <c r="D15074">
        <v>4216.8100000000004</v>
      </c>
      <c r="E15074">
        <v>0.37</v>
      </c>
      <c r="F15074">
        <f t="shared" si="470"/>
        <v>1560.2197000000001</v>
      </c>
      <c r="G15074">
        <f t="shared" si="471"/>
        <v>2656.5903000000003</v>
      </c>
      <c r="H15074">
        <v>1</v>
      </c>
      <c r="I15074" s="17">
        <v>45263</v>
      </c>
      <c r="J15074" s="17">
        <v>45270</v>
      </c>
      <c r="K15074" t="s">
        <v>21</v>
      </c>
      <c r="L15074" t="s">
        <v>27</v>
      </c>
      <c r="M15074">
        <v>1010.24</v>
      </c>
      <c r="N15074" t="s">
        <v>34</v>
      </c>
    </row>
    <row r="15075" spans="1:14" ht="14.25" customHeight="1" x14ac:dyDescent="0.3">
      <c r="A15075" t="s">
        <v>7456</v>
      </c>
      <c r="B15075" t="s">
        <v>25</v>
      </c>
      <c r="C15075" t="s">
        <v>14</v>
      </c>
      <c r="D15075">
        <v>4217.6000000000004</v>
      </c>
      <c r="E15075">
        <v>0.25</v>
      </c>
      <c r="F15075">
        <f t="shared" si="470"/>
        <v>1054.4000000000001</v>
      </c>
      <c r="G15075">
        <f t="shared" si="471"/>
        <v>3163.2000000000003</v>
      </c>
      <c r="H15075">
        <v>1</v>
      </c>
      <c r="I15075" s="17">
        <v>45531</v>
      </c>
      <c r="J15075" s="17">
        <v>45537</v>
      </c>
      <c r="K15075" t="s">
        <v>31</v>
      </c>
      <c r="L15075" t="s">
        <v>16</v>
      </c>
      <c r="M15075">
        <v>957.8</v>
      </c>
      <c r="N15075" t="s">
        <v>34</v>
      </c>
    </row>
    <row r="15076" spans="1:14" ht="14.25" customHeight="1" x14ac:dyDescent="0.3">
      <c r="A15076" t="s">
        <v>9365</v>
      </c>
      <c r="B15076" t="s">
        <v>41</v>
      </c>
      <c r="C15076" t="s">
        <v>14</v>
      </c>
      <c r="D15076">
        <v>4226.1099999999997</v>
      </c>
      <c r="E15076">
        <v>0.02</v>
      </c>
      <c r="F15076">
        <f t="shared" si="470"/>
        <v>84.522199999999998</v>
      </c>
      <c r="G15076">
        <f t="shared" si="471"/>
        <v>4141.5877999999993</v>
      </c>
      <c r="H15076">
        <v>1</v>
      </c>
      <c r="I15076" s="17">
        <v>45495</v>
      </c>
      <c r="J15076" s="17">
        <v>45500</v>
      </c>
      <c r="K15076" t="s">
        <v>31</v>
      </c>
      <c r="L15076" t="s">
        <v>22</v>
      </c>
      <c r="M15076">
        <v>663.62</v>
      </c>
      <c r="N15076" t="s">
        <v>23</v>
      </c>
    </row>
    <row r="15077" spans="1:14" ht="14.25" customHeight="1" x14ac:dyDescent="0.3">
      <c r="A15077" t="s">
        <v>3077</v>
      </c>
      <c r="B15077" t="s">
        <v>41</v>
      </c>
      <c r="C15077" t="s">
        <v>33</v>
      </c>
      <c r="D15077">
        <v>4228.1499999999996</v>
      </c>
      <c r="E15077">
        <v>0.12</v>
      </c>
      <c r="F15077">
        <f t="shared" si="470"/>
        <v>507.37799999999993</v>
      </c>
      <c r="G15077">
        <f t="shared" si="471"/>
        <v>3720.7719999999999</v>
      </c>
      <c r="H15077">
        <v>1</v>
      </c>
      <c r="I15077" s="17">
        <v>45403</v>
      </c>
      <c r="J15077" s="17">
        <v>45407</v>
      </c>
      <c r="K15077" t="s">
        <v>15</v>
      </c>
      <c r="L15077" t="s">
        <v>16</v>
      </c>
      <c r="M15077">
        <v>380.17</v>
      </c>
      <c r="N15077" t="s">
        <v>28</v>
      </c>
    </row>
    <row r="15078" spans="1:14" ht="14.25" customHeight="1" x14ac:dyDescent="0.3">
      <c r="A15078" t="s">
        <v>612</v>
      </c>
      <c r="B15078" t="s">
        <v>41</v>
      </c>
      <c r="C15078" t="s">
        <v>33</v>
      </c>
      <c r="D15078">
        <v>4228.21</v>
      </c>
      <c r="E15078">
        <v>0.42</v>
      </c>
      <c r="F15078">
        <f t="shared" si="470"/>
        <v>1775.8481999999999</v>
      </c>
      <c r="G15078">
        <f t="shared" si="471"/>
        <v>2452.3618000000001</v>
      </c>
      <c r="H15078">
        <v>1</v>
      </c>
      <c r="I15078" s="17">
        <v>45232</v>
      </c>
      <c r="J15078" s="17">
        <v>45233</v>
      </c>
      <c r="K15078" t="s">
        <v>21</v>
      </c>
      <c r="L15078" t="s">
        <v>16</v>
      </c>
      <c r="M15078">
        <v>772.46</v>
      </c>
      <c r="N15078" t="s">
        <v>39</v>
      </c>
    </row>
    <row r="15079" spans="1:14" ht="14.25" customHeight="1" x14ac:dyDescent="0.3">
      <c r="A15079" t="s">
        <v>1899</v>
      </c>
      <c r="B15079" t="s">
        <v>41</v>
      </c>
      <c r="C15079" t="s">
        <v>14</v>
      </c>
      <c r="D15079">
        <v>4229.34</v>
      </c>
      <c r="E15079">
        <v>0.21</v>
      </c>
      <c r="F15079">
        <f t="shared" si="470"/>
        <v>888.16139999999996</v>
      </c>
      <c r="G15079">
        <f t="shared" si="471"/>
        <v>3341.1786000000002</v>
      </c>
      <c r="H15079">
        <v>1</v>
      </c>
      <c r="I15079" s="17">
        <v>45561</v>
      </c>
      <c r="J15079" s="17">
        <v>45565</v>
      </c>
      <c r="K15079" t="s">
        <v>21</v>
      </c>
      <c r="L15079" t="s">
        <v>16</v>
      </c>
      <c r="M15079">
        <v>758.52</v>
      </c>
      <c r="N15079" t="s">
        <v>28</v>
      </c>
    </row>
    <row r="15080" spans="1:14" ht="14.25" customHeight="1" x14ac:dyDescent="0.3">
      <c r="A15080" t="s">
        <v>11104</v>
      </c>
      <c r="B15080" t="s">
        <v>41</v>
      </c>
      <c r="C15080" t="s">
        <v>33</v>
      </c>
      <c r="D15080">
        <v>4232.18</v>
      </c>
      <c r="E15080">
        <v>0.39</v>
      </c>
      <c r="F15080">
        <f t="shared" si="470"/>
        <v>1650.5502000000001</v>
      </c>
      <c r="G15080">
        <f t="shared" si="471"/>
        <v>2581.6298000000002</v>
      </c>
      <c r="H15080">
        <v>1</v>
      </c>
      <c r="I15080" s="17">
        <v>45125</v>
      </c>
      <c r="J15080" s="17">
        <v>45131</v>
      </c>
      <c r="K15080" t="s">
        <v>15</v>
      </c>
      <c r="L15080" t="s">
        <v>22</v>
      </c>
      <c r="M15080">
        <v>722.38</v>
      </c>
      <c r="N15080" t="s">
        <v>28</v>
      </c>
    </row>
    <row r="15081" spans="1:14" ht="14.25" customHeight="1" x14ac:dyDescent="0.3">
      <c r="A15081" t="s">
        <v>4775</v>
      </c>
      <c r="B15081" t="s">
        <v>19</v>
      </c>
      <c r="C15081" t="s">
        <v>36</v>
      </c>
      <c r="D15081">
        <v>4237.2</v>
      </c>
      <c r="E15081">
        <v>0.11</v>
      </c>
      <c r="F15081">
        <f t="shared" si="470"/>
        <v>466.09199999999998</v>
      </c>
      <c r="G15081">
        <f t="shared" si="471"/>
        <v>3771.1079999999997</v>
      </c>
      <c r="H15081">
        <v>1</v>
      </c>
      <c r="I15081" s="17">
        <v>44974</v>
      </c>
      <c r="J15081" s="17">
        <v>44981</v>
      </c>
      <c r="K15081" t="s">
        <v>21</v>
      </c>
      <c r="L15081" t="s">
        <v>16</v>
      </c>
      <c r="M15081">
        <v>1229.83</v>
      </c>
      <c r="N15081" t="s">
        <v>23</v>
      </c>
    </row>
    <row r="15082" spans="1:14" ht="14.25" customHeight="1" x14ac:dyDescent="0.3">
      <c r="A15082" t="s">
        <v>4200</v>
      </c>
      <c r="B15082" t="s">
        <v>19</v>
      </c>
      <c r="C15082" t="s">
        <v>36</v>
      </c>
      <c r="D15082">
        <v>4237.99</v>
      </c>
      <c r="E15082">
        <v>0.4</v>
      </c>
      <c r="F15082">
        <f t="shared" si="470"/>
        <v>1695.1959999999999</v>
      </c>
      <c r="G15082">
        <f t="shared" si="471"/>
        <v>2542.7939999999999</v>
      </c>
      <c r="H15082">
        <v>1</v>
      </c>
      <c r="I15082" s="17">
        <v>45435</v>
      </c>
      <c r="J15082" s="17">
        <v>45436</v>
      </c>
      <c r="K15082" t="s">
        <v>31</v>
      </c>
      <c r="L15082" t="s">
        <v>27</v>
      </c>
      <c r="M15082">
        <v>457.16</v>
      </c>
      <c r="N15082" t="s">
        <v>48</v>
      </c>
    </row>
    <row r="15083" spans="1:14" ht="14.25" customHeight="1" x14ac:dyDescent="0.3">
      <c r="A15083" t="s">
        <v>13070</v>
      </c>
      <c r="B15083" t="s">
        <v>25</v>
      </c>
      <c r="C15083" t="s">
        <v>33</v>
      </c>
      <c r="D15083">
        <v>4241.33</v>
      </c>
      <c r="E15083">
        <v>0.08</v>
      </c>
      <c r="F15083">
        <f t="shared" si="470"/>
        <v>339.3064</v>
      </c>
      <c r="G15083">
        <f t="shared" si="471"/>
        <v>3902.0236</v>
      </c>
      <c r="H15083">
        <v>1</v>
      </c>
      <c r="I15083" s="17">
        <v>45251</v>
      </c>
      <c r="J15083" s="17">
        <v>45255</v>
      </c>
      <c r="K15083" t="s">
        <v>31</v>
      </c>
      <c r="L15083" t="s">
        <v>16</v>
      </c>
      <c r="M15083">
        <v>513.44000000000005</v>
      </c>
      <c r="N15083" t="s">
        <v>34</v>
      </c>
    </row>
    <row r="15084" spans="1:14" ht="14.25" customHeight="1" x14ac:dyDescent="0.3">
      <c r="A15084" t="s">
        <v>10899</v>
      </c>
      <c r="B15084" t="s">
        <v>41</v>
      </c>
      <c r="C15084" t="s">
        <v>26</v>
      </c>
      <c r="D15084">
        <v>4244.8999999999996</v>
      </c>
      <c r="E15084">
        <v>0.21</v>
      </c>
      <c r="F15084">
        <f t="shared" si="470"/>
        <v>891.42899999999986</v>
      </c>
      <c r="G15084">
        <f t="shared" si="471"/>
        <v>3353.4709999999995</v>
      </c>
      <c r="H15084">
        <v>1</v>
      </c>
      <c r="I15084" s="17">
        <v>45374</v>
      </c>
      <c r="J15084" s="17">
        <v>45381</v>
      </c>
      <c r="K15084" t="s">
        <v>15</v>
      </c>
      <c r="L15084" t="s">
        <v>22</v>
      </c>
      <c r="M15084">
        <v>999.84</v>
      </c>
      <c r="N15084" t="s">
        <v>23</v>
      </c>
    </row>
    <row r="15085" spans="1:14" ht="14.25" customHeight="1" x14ac:dyDescent="0.3">
      <c r="A15085" t="s">
        <v>2031</v>
      </c>
      <c r="B15085" t="s">
        <v>13</v>
      </c>
      <c r="C15085" t="s">
        <v>36</v>
      </c>
      <c r="D15085">
        <v>4251.8500000000004</v>
      </c>
      <c r="E15085">
        <v>0.02</v>
      </c>
      <c r="F15085">
        <f t="shared" si="470"/>
        <v>85.037000000000006</v>
      </c>
      <c r="G15085">
        <f t="shared" si="471"/>
        <v>4166.8130000000001</v>
      </c>
      <c r="H15085">
        <v>1</v>
      </c>
      <c r="I15085" s="17">
        <v>45326</v>
      </c>
      <c r="J15085" s="17">
        <v>45329</v>
      </c>
      <c r="K15085" t="s">
        <v>31</v>
      </c>
      <c r="L15085" t="s">
        <v>27</v>
      </c>
      <c r="M15085">
        <v>480.53</v>
      </c>
      <c r="N15085" t="s">
        <v>39</v>
      </c>
    </row>
    <row r="15086" spans="1:14" ht="14.25" customHeight="1" x14ac:dyDescent="0.3">
      <c r="A15086" t="s">
        <v>10147</v>
      </c>
      <c r="B15086" t="s">
        <v>25</v>
      </c>
      <c r="C15086" t="s">
        <v>20</v>
      </c>
      <c r="D15086">
        <v>4253.2700000000004</v>
      </c>
      <c r="E15086">
        <v>0.11</v>
      </c>
      <c r="F15086">
        <f t="shared" si="470"/>
        <v>467.85970000000003</v>
      </c>
      <c r="G15086">
        <f t="shared" si="471"/>
        <v>3785.4103000000005</v>
      </c>
      <c r="H15086">
        <v>1</v>
      </c>
      <c r="I15086" s="17">
        <v>45006</v>
      </c>
      <c r="J15086" s="17">
        <v>45012</v>
      </c>
      <c r="K15086" t="s">
        <v>21</v>
      </c>
      <c r="L15086" t="s">
        <v>27</v>
      </c>
      <c r="M15086">
        <v>360.99</v>
      </c>
      <c r="N15086" t="s">
        <v>39</v>
      </c>
    </row>
    <row r="15087" spans="1:14" ht="14.25" customHeight="1" x14ac:dyDescent="0.3">
      <c r="A15087" t="s">
        <v>4056</v>
      </c>
      <c r="B15087" t="s">
        <v>41</v>
      </c>
      <c r="C15087" t="s">
        <v>33</v>
      </c>
      <c r="D15087">
        <v>4255.54</v>
      </c>
      <c r="E15087">
        <v>0.28000000000000003</v>
      </c>
      <c r="F15087">
        <f t="shared" si="470"/>
        <v>1191.5512000000001</v>
      </c>
      <c r="G15087">
        <f t="shared" si="471"/>
        <v>3063.9888000000001</v>
      </c>
      <c r="H15087">
        <v>1</v>
      </c>
      <c r="I15087" s="17">
        <v>45459</v>
      </c>
      <c r="J15087" s="17">
        <v>45460</v>
      </c>
      <c r="K15087" t="s">
        <v>21</v>
      </c>
      <c r="L15087" t="s">
        <v>16</v>
      </c>
      <c r="M15087">
        <v>1040.22</v>
      </c>
      <c r="N15087" t="s">
        <v>48</v>
      </c>
    </row>
    <row r="15088" spans="1:14" ht="14.25" customHeight="1" x14ac:dyDescent="0.3">
      <c r="A15088" t="s">
        <v>43</v>
      </c>
      <c r="B15088" t="s">
        <v>13</v>
      </c>
      <c r="C15088" t="s">
        <v>14</v>
      </c>
      <c r="D15088">
        <v>4261.74</v>
      </c>
      <c r="E15088">
        <v>0.15</v>
      </c>
      <c r="F15088">
        <f t="shared" si="470"/>
        <v>639.26099999999997</v>
      </c>
      <c r="G15088">
        <f t="shared" si="471"/>
        <v>3622.4789999999998</v>
      </c>
      <c r="H15088">
        <v>1</v>
      </c>
      <c r="I15088" s="17">
        <v>45171</v>
      </c>
      <c r="J15088" s="17">
        <v>45172</v>
      </c>
      <c r="K15088" t="s">
        <v>31</v>
      </c>
      <c r="L15088" t="s">
        <v>16</v>
      </c>
      <c r="M15088">
        <v>1028.47</v>
      </c>
      <c r="N15088" t="s">
        <v>17</v>
      </c>
    </row>
    <row r="15089" spans="1:14" ht="14.25" customHeight="1" x14ac:dyDescent="0.3">
      <c r="A15089" t="s">
        <v>6779</v>
      </c>
      <c r="B15089" t="s">
        <v>13</v>
      </c>
      <c r="C15089" t="s">
        <v>20</v>
      </c>
      <c r="D15089">
        <v>4261.97</v>
      </c>
      <c r="E15089">
        <v>0.31</v>
      </c>
      <c r="F15089">
        <f t="shared" si="470"/>
        <v>1321.2107000000001</v>
      </c>
      <c r="G15089">
        <f t="shared" si="471"/>
        <v>2940.7593000000002</v>
      </c>
      <c r="H15089">
        <v>1</v>
      </c>
      <c r="I15089" s="17">
        <v>44974</v>
      </c>
      <c r="J15089" s="17">
        <v>44980</v>
      </c>
      <c r="K15089" t="s">
        <v>15</v>
      </c>
      <c r="L15089" t="s">
        <v>27</v>
      </c>
      <c r="M15089">
        <v>1196.42</v>
      </c>
      <c r="N15089" t="s">
        <v>23</v>
      </c>
    </row>
    <row r="15090" spans="1:14" ht="14.25" customHeight="1" x14ac:dyDescent="0.3">
      <c r="A15090" t="s">
        <v>6431</v>
      </c>
      <c r="B15090" t="s">
        <v>25</v>
      </c>
      <c r="C15090" t="s">
        <v>26</v>
      </c>
      <c r="D15090">
        <v>4266.3</v>
      </c>
      <c r="E15090">
        <v>0.37</v>
      </c>
      <c r="F15090">
        <f t="shared" si="470"/>
        <v>1578.5309999999999</v>
      </c>
      <c r="G15090">
        <f t="shared" si="471"/>
        <v>2687.7690000000002</v>
      </c>
      <c r="H15090">
        <v>1</v>
      </c>
      <c r="I15090" s="17">
        <v>44961</v>
      </c>
      <c r="J15090" s="17">
        <v>44962</v>
      </c>
      <c r="K15090" t="s">
        <v>15</v>
      </c>
      <c r="L15090" t="s">
        <v>27</v>
      </c>
      <c r="M15090">
        <v>245.93</v>
      </c>
      <c r="N15090" t="s">
        <v>34</v>
      </c>
    </row>
    <row r="15091" spans="1:14" ht="14.25" customHeight="1" x14ac:dyDescent="0.3">
      <c r="A15091" t="s">
        <v>11505</v>
      </c>
      <c r="B15091" t="s">
        <v>13</v>
      </c>
      <c r="C15091" t="s">
        <v>26</v>
      </c>
      <c r="D15091">
        <v>4266.99</v>
      </c>
      <c r="E15091">
        <v>0.35</v>
      </c>
      <c r="F15091">
        <f t="shared" si="470"/>
        <v>1493.4464999999998</v>
      </c>
      <c r="G15091">
        <f t="shared" si="471"/>
        <v>2773.5434999999998</v>
      </c>
      <c r="H15091">
        <v>1</v>
      </c>
      <c r="I15091" s="17">
        <v>45004</v>
      </c>
      <c r="J15091" s="17">
        <v>45007</v>
      </c>
      <c r="K15091" t="s">
        <v>21</v>
      </c>
      <c r="L15091" t="s">
        <v>16</v>
      </c>
      <c r="M15091">
        <v>915.94</v>
      </c>
      <c r="N15091" t="s">
        <v>28</v>
      </c>
    </row>
    <row r="15092" spans="1:14" ht="14.25" customHeight="1" x14ac:dyDescent="0.3">
      <c r="A15092" t="s">
        <v>4978</v>
      </c>
      <c r="B15092" t="s">
        <v>41</v>
      </c>
      <c r="C15092" t="s">
        <v>14</v>
      </c>
      <c r="D15092">
        <v>4272.97</v>
      </c>
      <c r="E15092">
        <v>0.01</v>
      </c>
      <c r="F15092">
        <f t="shared" si="470"/>
        <v>42.729700000000001</v>
      </c>
      <c r="G15092">
        <f t="shared" si="471"/>
        <v>4230.2403000000004</v>
      </c>
      <c r="H15092">
        <v>1</v>
      </c>
      <c r="I15092" s="17">
        <v>45520</v>
      </c>
      <c r="J15092" s="17">
        <v>45524</v>
      </c>
      <c r="K15092" t="s">
        <v>31</v>
      </c>
      <c r="L15092" t="s">
        <v>27</v>
      </c>
      <c r="M15092">
        <v>581.45000000000005</v>
      </c>
      <c r="N15092" t="s">
        <v>28</v>
      </c>
    </row>
    <row r="15093" spans="1:14" ht="14.25" customHeight="1" x14ac:dyDescent="0.3">
      <c r="A15093" t="s">
        <v>5677</v>
      </c>
      <c r="B15093" t="s">
        <v>13</v>
      </c>
      <c r="C15093" t="s">
        <v>26</v>
      </c>
      <c r="D15093">
        <v>4277.09</v>
      </c>
      <c r="E15093">
        <v>0.27</v>
      </c>
      <c r="F15093">
        <f t="shared" si="470"/>
        <v>1154.8143</v>
      </c>
      <c r="G15093">
        <f t="shared" si="471"/>
        <v>3122.2757000000001</v>
      </c>
      <c r="H15093">
        <v>1</v>
      </c>
      <c r="I15093" s="17">
        <v>45421</v>
      </c>
      <c r="J15093" s="17">
        <v>45428</v>
      </c>
      <c r="K15093" t="s">
        <v>21</v>
      </c>
      <c r="L15093" t="s">
        <v>27</v>
      </c>
      <c r="M15093">
        <v>963.26</v>
      </c>
      <c r="N15093" t="s">
        <v>23</v>
      </c>
    </row>
    <row r="15094" spans="1:14" ht="14.25" customHeight="1" x14ac:dyDescent="0.3">
      <c r="A15094" t="s">
        <v>12528</v>
      </c>
      <c r="B15094" t="s">
        <v>25</v>
      </c>
      <c r="C15094" t="s">
        <v>14</v>
      </c>
      <c r="D15094">
        <v>4277.63</v>
      </c>
      <c r="E15094">
        <v>0.06</v>
      </c>
      <c r="F15094">
        <f t="shared" si="470"/>
        <v>256.65780000000001</v>
      </c>
      <c r="G15094">
        <f t="shared" si="471"/>
        <v>4020.9722000000002</v>
      </c>
      <c r="H15094">
        <v>1</v>
      </c>
      <c r="I15094" s="17">
        <v>45570</v>
      </c>
      <c r="J15094" s="17">
        <v>45574</v>
      </c>
      <c r="K15094" t="s">
        <v>15</v>
      </c>
      <c r="L15094" t="s">
        <v>27</v>
      </c>
      <c r="M15094">
        <v>485.27</v>
      </c>
      <c r="N15094" t="s">
        <v>23</v>
      </c>
    </row>
    <row r="15095" spans="1:14" ht="14.25" customHeight="1" x14ac:dyDescent="0.3">
      <c r="A15095" t="s">
        <v>12567</v>
      </c>
      <c r="B15095" t="s">
        <v>13</v>
      </c>
      <c r="C15095" t="s">
        <v>14</v>
      </c>
      <c r="D15095">
        <v>4278.72</v>
      </c>
      <c r="E15095">
        <v>0.44</v>
      </c>
      <c r="F15095">
        <f t="shared" si="470"/>
        <v>1882.6368000000002</v>
      </c>
      <c r="G15095">
        <f t="shared" si="471"/>
        <v>2396.0832</v>
      </c>
      <c r="H15095">
        <v>1</v>
      </c>
      <c r="I15095" s="17">
        <v>45548</v>
      </c>
      <c r="J15095" s="17">
        <v>45551</v>
      </c>
      <c r="K15095" t="s">
        <v>21</v>
      </c>
      <c r="L15095" t="s">
        <v>16</v>
      </c>
      <c r="M15095">
        <v>801.04</v>
      </c>
      <c r="N15095" t="s">
        <v>39</v>
      </c>
    </row>
    <row r="15096" spans="1:14" ht="14.25" customHeight="1" x14ac:dyDescent="0.3">
      <c r="A15096" t="s">
        <v>8915</v>
      </c>
      <c r="B15096" t="s">
        <v>41</v>
      </c>
      <c r="C15096" t="s">
        <v>33</v>
      </c>
      <c r="D15096">
        <v>4279.72</v>
      </c>
      <c r="E15096">
        <v>0.39</v>
      </c>
      <c r="F15096">
        <f t="shared" si="470"/>
        <v>1669.0908000000002</v>
      </c>
      <c r="G15096">
        <f t="shared" si="471"/>
        <v>2610.6292000000003</v>
      </c>
      <c r="H15096">
        <v>1</v>
      </c>
      <c r="I15096" s="17">
        <v>45339</v>
      </c>
      <c r="J15096" s="17">
        <v>45344</v>
      </c>
      <c r="K15096" t="s">
        <v>15</v>
      </c>
      <c r="L15096" t="s">
        <v>16</v>
      </c>
      <c r="M15096">
        <v>325.01</v>
      </c>
      <c r="N15096" t="s">
        <v>23</v>
      </c>
    </row>
    <row r="15097" spans="1:14" ht="14.25" customHeight="1" x14ac:dyDescent="0.3">
      <c r="A15097" t="s">
        <v>14098</v>
      </c>
      <c r="B15097" t="s">
        <v>41</v>
      </c>
      <c r="C15097" t="s">
        <v>14</v>
      </c>
      <c r="D15097">
        <v>4290.13</v>
      </c>
      <c r="E15097">
        <v>0.38</v>
      </c>
      <c r="F15097">
        <f t="shared" si="470"/>
        <v>1630.2494000000002</v>
      </c>
      <c r="G15097">
        <f t="shared" si="471"/>
        <v>2659.8806</v>
      </c>
      <c r="H15097">
        <v>1</v>
      </c>
      <c r="I15097" s="17">
        <v>45539</v>
      </c>
      <c r="J15097" s="17">
        <v>45540</v>
      </c>
      <c r="K15097" t="s">
        <v>21</v>
      </c>
      <c r="L15097" t="s">
        <v>16</v>
      </c>
      <c r="M15097">
        <v>424.58</v>
      </c>
      <c r="N15097" t="s">
        <v>39</v>
      </c>
    </row>
    <row r="15098" spans="1:14" ht="14.25" customHeight="1" x14ac:dyDescent="0.3">
      <c r="A15098" t="s">
        <v>3047</v>
      </c>
      <c r="B15098" t="s">
        <v>19</v>
      </c>
      <c r="C15098" t="s">
        <v>26</v>
      </c>
      <c r="D15098">
        <v>4292.87</v>
      </c>
      <c r="E15098">
        <v>0.28999999999999998</v>
      </c>
      <c r="F15098">
        <f t="shared" si="470"/>
        <v>1244.9322999999999</v>
      </c>
      <c r="G15098">
        <f t="shared" si="471"/>
        <v>3047.9376999999999</v>
      </c>
      <c r="H15098">
        <v>1</v>
      </c>
      <c r="I15098" s="17">
        <v>45207</v>
      </c>
      <c r="J15098" s="17">
        <v>45213</v>
      </c>
      <c r="K15098" t="s">
        <v>21</v>
      </c>
      <c r="L15098" t="s">
        <v>22</v>
      </c>
      <c r="M15098">
        <v>1118.8399999999999</v>
      </c>
      <c r="N15098" t="s">
        <v>17</v>
      </c>
    </row>
    <row r="15099" spans="1:14" ht="14.25" customHeight="1" x14ac:dyDescent="0.3">
      <c r="A15099" t="s">
        <v>14587</v>
      </c>
      <c r="B15099" t="s">
        <v>19</v>
      </c>
      <c r="C15099" t="s">
        <v>26</v>
      </c>
      <c r="D15099">
        <v>4293.5</v>
      </c>
      <c r="E15099">
        <v>0.21</v>
      </c>
      <c r="F15099">
        <f t="shared" si="470"/>
        <v>901.63499999999999</v>
      </c>
      <c r="G15099">
        <f t="shared" si="471"/>
        <v>3391.8649999999998</v>
      </c>
      <c r="H15099">
        <v>1</v>
      </c>
      <c r="I15099" s="17">
        <v>45159</v>
      </c>
      <c r="J15099" s="17">
        <v>45160</v>
      </c>
      <c r="K15099" t="s">
        <v>15</v>
      </c>
      <c r="L15099" t="s">
        <v>16</v>
      </c>
      <c r="M15099">
        <v>637.74</v>
      </c>
      <c r="N15099" t="s">
        <v>34</v>
      </c>
    </row>
    <row r="15100" spans="1:14" ht="14.25" customHeight="1" x14ac:dyDescent="0.3">
      <c r="A15100" t="s">
        <v>1543</v>
      </c>
      <c r="B15100" t="s">
        <v>13</v>
      </c>
      <c r="C15100" t="s">
        <v>36</v>
      </c>
      <c r="D15100">
        <v>4301.28</v>
      </c>
      <c r="E15100">
        <v>0.11</v>
      </c>
      <c r="F15100">
        <f t="shared" si="470"/>
        <v>473.14079999999996</v>
      </c>
      <c r="G15100">
        <f t="shared" si="471"/>
        <v>3828.1391999999996</v>
      </c>
      <c r="H15100">
        <v>1</v>
      </c>
      <c r="I15100" s="17">
        <v>45407</v>
      </c>
      <c r="J15100" s="17">
        <v>45412</v>
      </c>
      <c r="K15100" t="s">
        <v>15</v>
      </c>
      <c r="L15100" t="s">
        <v>27</v>
      </c>
      <c r="M15100">
        <v>687.34</v>
      </c>
      <c r="N15100" t="s">
        <v>34</v>
      </c>
    </row>
    <row r="15101" spans="1:14" ht="14.25" customHeight="1" x14ac:dyDescent="0.3">
      <c r="A15101" t="s">
        <v>2909</v>
      </c>
      <c r="B15101" t="s">
        <v>41</v>
      </c>
      <c r="C15101" t="s">
        <v>14</v>
      </c>
      <c r="D15101">
        <v>4304.47</v>
      </c>
      <c r="E15101">
        <v>0.17</v>
      </c>
      <c r="F15101">
        <f t="shared" si="470"/>
        <v>731.75990000000013</v>
      </c>
      <c r="G15101">
        <f t="shared" si="471"/>
        <v>3572.7101000000002</v>
      </c>
      <c r="H15101">
        <v>1</v>
      </c>
      <c r="I15101" s="17">
        <v>45130</v>
      </c>
      <c r="J15101" s="17">
        <v>45131</v>
      </c>
      <c r="K15101" t="s">
        <v>15</v>
      </c>
      <c r="L15101" t="s">
        <v>16</v>
      </c>
      <c r="M15101">
        <v>270.02999999999997</v>
      </c>
      <c r="N15101" t="s">
        <v>39</v>
      </c>
    </row>
    <row r="15102" spans="1:14" ht="14.25" customHeight="1" x14ac:dyDescent="0.3">
      <c r="A15102" t="s">
        <v>1046</v>
      </c>
      <c r="B15102" t="s">
        <v>13</v>
      </c>
      <c r="C15102" t="s">
        <v>20</v>
      </c>
      <c r="D15102">
        <v>4305.1000000000004</v>
      </c>
      <c r="E15102">
        <v>0.15</v>
      </c>
      <c r="F15102">
        <f t="shared" si="470"/>
        <v>645.76499999999999</v>
      </c>
      <c r="G15102">
        <f t="shared" si="471"/>
        <v>3659.3350000000005</v>
      </c>
      <c r="H15102">
        <v>1</v>
      </c>
      <c r="I15102" s="17">
        <v>45240</v>
      </c>
      <c r="J15102" s="17">
        <v>45247</v>
      </c>
      <c r="K15102" t="s">
        <v>15</v>
      </c>
      <c r="L15102" t="s">
        <v>22</v>
      </c>
      <c r="M15102">
        <v>901.96</v>
      </c>
      <c r="N15102" t="s">
        <v>34</v>
      </c>
    </row>
    <row r="15103" spans="1:14" ht="14.25" customHeight="1" x14ac:dyDescent="0.3">
      <c r="A15103" t="s">
        <v>10767</v>
      </c>
      <c r="B15103" t="s">
        <v>25</v>
      </c>
      <c r="C15103" t="s">
        <v>26</v>
      </c>
      <c r="D15103">
        <v>4306.99</v>
      </c>
      <c r="E15103">
        <v>0.11</v>
      </c>
      <c r="F15103">
        <f t="shared" si="470"/>
        <v>473.76889999999997</v>
      </c>
      <c r="G15103">
        <f t="shared" si="471"/>
        <v>3833.2210999999998</v>
      </c>
      <c r="H15103">
        <v>1</v>
      </c>
      <c r="I15103" s="17">
        <v>45209</v>
      </c>
      <c r="J15103" s="17">
        <v>45216</v>
      </c>
      <c r="K15103" t="s">
        <v>31</v>
      </c>
      <c r="L15103" t="s">
        <v>16</v>
      </c>
      <c r="M15103">
        <v>1078.79</v>
      </c>
      <c r="N15103" t="s">
        <v>34</v>
      </c>
    </row>
    <row r="15104" spans="1:14" ht="14.25" customHeight="1" x14ac:dyDescent="0.3">
      <c r="A15104" t="s">
        <v>8076</v>
      </c>
      <c r="B15104" t="s">
        <v>19</v>
      </c>
      <c r="C15104" t="s">
        <v>33</v>
      </c>
      <c r="D15104">
        <v>4307.22</v>
      </c>
      <c r="E15104">
        <v>0.05</v>
      </c>
      <c r="F15104">
        <f t="shared" si="470"/>
        <v>215.36100000000002</v>
      </c>
      <c r="G15104">
        <f t="shared" si="471"/>
        <v>4091.8590000000004</v>
      </c>
      <c r="H15104">
        <v>1</v>
      </c>
      <c r="I15104" s="17">
        <v>44989</v>
      </c>
      <c r="J15104" s="17">
        <v>44991</v>
      </c>
      <c r="K15104" t="s">
        <v>15</v>
      </c>
      <c r="L15104" t="s">
        <v>22</v>
      </c>
      <c r="M15104">
        <v>795.58</v>
      </c>
      <c r="N15104" t="s">
        <v>28</v>
      </c>
    </row>
    <row r="15105" spans="1:14" ht="14.25" customHeight="1" x14ac:dyDescent="0.3">
      <c r="A15105" t="s">
        <v>14381</v>
      </c>
      <c r="B15105" t="s">
        <v>13</v>
      </c>
      <c r="C15105" t="s">
        <v>20</v>
      </c>
      <c r="D15105">
        <v>4307.4399999999996</v>
      </c>
      <c r="E15105">
        <v>0.02</v>
      </c>
      <c r="F15105">
        <f t="shared" si="470"/>
        <v>86.148799999999994</v>
      </c>
      <c r="G15105">
        <f t="shared" si="471"/>
        <v>4221.2911999999997</v>
      </c>
      <c r="H15105">
        <v>1</v>
      </c>
      <c r="I15105" s="17">
        <v>45085</v>
      </c>
      <c r="J15105" s="17">
        <v>45087</v>
      </c>
      <c r="K15105" t="s">
        <v>15</v>
      </c>
      <c r="L15105" t="s">
        <v>27</v>
      </c>
      <c r="M15105">
        <v>863.63</v>
      </c>
      <c r="N15105" t="s">
        <v>34</v>
      </c>
    </row>
    <row r="15106" spans="1:14" ht="14.25" customHeight="1" x14ac:dyDescent="0.3">
      <c r="A15106" t="s">
        <v>4971</v>
      </c>
      <c r="B15106" t="s">
        <v>19</v>
      </c>
      <c r="C15106" t="s">
        <v>26</v>
      </c>
      <c r="D15106">
        <v>4307.66</v>
      </c>
      <c r="E15106">
        <v>0.24</v>
      </c>
      <c r="F15106">
        <f t="shared" ref="F15106:F15169" si="472">D15106*E15106</f>
        <v>1033.8383999999999</v>
      </c>
      <c r="G15106">
        <f t="shared" ref="G15106:G15169" si="473">D15106-F15106</f>
        <v>3273.8216000000002</v>
      </c>
      <c r="H15106">
        <v>1</v>
      </c>
      <c r="I15106" s="17">
        <v>45160</v>
      </c>
      <c r="J15106" s="17">
        <v>45161</v>
      </c>
      <c r="K15106" t="s">
        <v>21</v>
      </c>
      <c r="L15106" t="s">
        <v>27</v>
      </c>
      <c r="M15106">
        <v>1102.56</v>
      </c>
      <c r="N15106" t="s">
        <v>39</v>
      </c>
    </row>
    <row r="15107" spans="1:14" ht="14.25" customHeight="1" x14ac:dyDescent="0.3">
      <c r="A15107" t="s">
        <v>9106</v>
      </c>
      <c r="B15107" t="s">
        <v>41</v>
      </c>
      <c r="C15107" t="s">
        <v>33</v>
      </c>
      <c r="D15107">
        <v>4308.28</v>
      </c>
      <c r="E15107">
        <v>0.09</v>
      </c>
      <c r="F15107">
        <f t="shared" si="472"/>
        <v>387.74519999999995</v>
      </c>
      <c r="G15107">
        <f t="shared" si="473"/>
        <v>3920.5347999999999</v>
      </c>
      <c r="H15107">
        <v>1</v>
      </c>
      <c r="I15107" s="17">
        <v>45551</v>
      </c>
      <c r="J15107" s="17">
        <v>45555</v>
      </c>
      <c r="K15107" t="s">
        <v>21</v>
      </c>
      <c r="L15107" t="s">
        <v>27</v>
      </c>
      <c r="M15107">
        <v>862</v>
      </c>
      <c r="N15107" t="s">
        <v>34</v>
      </c>
    </row>
    <row r="15108" spans="1:14" ht="14.25" customHeight="1" x14ac:dyDescent="0.3">
      <c r="A15108" t="s">
        <v>14802</v>
      </c>
      <c r="B15108" t="s">
        <v>41</v>
      </c>
      <c r="C15108" t="s">
        <v>14</v>
      </c>
      <c r="D15108">
        <v>4309.46</v>
      </c>
      <c r="E15108">
        <v>0.13</v>
      </c>
      <c r="F15108">
        <f t="shared" si="472"/>
        <v>560.22980000000007</v>
      </c>
      <c r="G15108">
        <f t="shared" si="473"/>
        <v>3749.2302</v>
      </c>
      <c r="H15108">
        <v>1</v>
      </c>
      <c r="I15108" s="17">
        <v>45117</v>
      </c>
      <c r="J15108" s="17">
        <v>45120</v>
      </c>
      <c r="K15108" t="s">
        <v>15</v>
      </c>
      <c r="L15108" t="s">
        <v>16</v>
      </c>
      <c r="M15108">
        <v>1215.1400000000001</v>
      </c>
      <c r="N15108" t="s">
        <v>34</v>
      </c>
    </row>
    <row r="15109" spans="1:14" ht="14.25" customHeight="1" x14ac:dyDescent="0.3">
      <c r="A15109" t="s">
        <v>4005</v>
      </c>
      <c r="B15109" t="s">
        <v>13</v>
      </c>
      <c r="C15109" t="s">
        <v>14</v>
      </c>
      <c r="D15109">
        <v>4309.5600000000004</v>
      </c>
      <c r="E15109">
        <v>0.38</v>
      </c>
      <c r="F15109">
        <f t="shared" si="472"/>
        <v>1637.6328000000001</v>
      </c>
      <c r="G15109">
        <f t="shared" si="473"/>
        <v>2671.9272000000001</v>
      </c>
      <c r="H15109">
        <v>1</v>
      </c>
      <c r="I15109" s="17">
        <v>45149</v>
      </c>
      <c r="J15109" s="17">
        <v>45153</v>
      </c>
      <c r="K15109" t="s">
        <v>21</v>
      </c>
      <c r="L15109" t="s">
        <v>22</v>
      </c>
      <c r="M15109">
        <v>1204.47</v>
      </c>
      <c r="N15109" t="s">
        <v>34</v>
      </c>
    </row>
    <row r="15110" spans="1:14" ht="14.25" customHeight="1" x14ac:dyDescent="0.3">
      <c r="A15110" t="s">
        <v>4189</v>
      </c>
      <c r="B15110" t="s">
        <v>41</v>
      </c>
      <c r="C15110" t="s">
        <v>36</v>
      </c>
      <c r="D15110">
        <v>4310.1400000000003</v>
      </c>
      <c r="E15110">
        <v>0.36</v>
      </c>
      <c r="F15110">
        <f t="shared" si="472"/>
        <v>1551.6504</v>
      </c>
      <c r="G15110">
        <f t="shared" si="473"/>
        <v>2758.4896000000003</v>
      </c>
      <c r="H15110">
        <v>1</v>
      </c>
      <c r="I15110" s="17">
        <v>44979</v>
      </c>
      <c r="J15110" s="17">
        <v>44984</v>
      </c>
      <c r="K15110" t="s">
        <v>21</v>
      </c>
      <c r="L15110" t="s">
        <v>16</v>
      </c>
      <c r="M15110">
        <v>218.41</v>
      </c>
      <c r="N15110" t="s">
        <v>39</v>
      </c>
    </row>
    <row r="15111" spans="1:14" ht="14.25" customHeight="1" x14ac:dyDescent="0.3">
      <c r="A15111" t="s">
        <v>11524</v>
      </c>
      <c r="B15111" t="s">
        <v>19</v>
      </c>
      <c r="C15111" t="s">
        <v>20</v>
      </c>
      <c r="D15111">
        <v>4317.03</v>
      </c>
      <c r="E15111">
        <v>0.17</v>
      </c>
      <c r="F15111">
        <f t="shared" si="472"/>
        <v>733.89509999999996</v>
      </c>
      <c r="G15111">
        <f t="shared" si="473"/>
        <v>3583.1349</v>
      </c>
      <c r="H15111">
        <v>1</v>
      </c>
      <c r="I15111" s="17">
        <v>45388</v>
      </c>
      <c r="J15111" s="17">
        <v>45390</v>
      </c>
      <c r="K15111" t="s">
        <v>15</v>
      </c>
      <c r="L15111" t="s">
        <v>22</v>
      </c>
      <c r="M15111">
        <v>609.79</v>
      </c>
      <c r="N15111" t="s">
        <v>39</v>
      </c>
    </row>
    <row r="15112" spans="1:14" ht="14.25" customHeight="1" x14ac:dyDescent="0.3">
      <c r="A15112" t="s">
        <v>5939</v>
      </c>
      <c r="B15112" t="s">
        <v>13</v>
      </c>
      <c r="C15112" t="s">
        <v>20</v>
      </c>
      <c r="D15112">
        <v>4320.29</v>
      </c>
      <c r="E15112">
        <v>0.36</v>
      </c>
      <c r="F15112">
        <f t="shared" si="472"/>
        <v>1555.3044</v>
      </c>
      <c r="G15112">
        <f t="shared" si="473"/>
        <v>2764.9856</v>
      </c>
      <c r="H15112">
        <v>1</v>
      </c>
      <c r="I15112" s="17">
        <v>45543</v>
      </c>
      <c r="J15112" s="17">
        <v>45548</v>
      </c>
      <c r="K15112" t="s">
        <v>31</v>
      </c>
      <c r="L15112" t="s">
        <v>16</v>
      </c>
      <c r="M15112">
        <v>831.3</v>
      </c>
      <c r="N15112" t="s">
        <v>17</v>
      </c>
    </row>
    <row r="15113" spans="1:14" ht="14.25" customHeight="1" x14ac:dyDescent="0.3">
      <c r="A15113" t="s">
        <v>14656</v>
      </c>
      <c r="B15113" t="s">
        <v>25</v>
      </c>
      <c r="C15113" t="s">
        <v>14</v>
      </c>
      <c r="D15113">
        <v>4325.62</v>
      </c>
      <c r="E15113">
        <v>0.03</v>
      </c>
      <c r="F15113">
        <f t="shared" si="472"/>
        <v>129.76859999999999</v>
      </c>
      <c r="G15113">
        <f t="shared" si="473"/>
        <v>4195.8513999999996</v>
      </c>
      <c r="H15113">
        <v>1</v>
      </c>
      <c r="I15113" s="17">
        <v>45207</v>
      </c>
      <c r="J15113" s="17">
        <v>45212</v>
      </c>
      <c r="K15113" t="s">
        <v>21</v>
      </c>
      <c r="L15113" t="s">
        <v>22</v>
      </c>
      <c r="M15113">
        <v>335.96</v>
      </c>
      <c r="N15113" t="s">
        <v>23</v>
      </c>
    </row>
    <row r="15114" spans="1:14" ht="14.25" customHeight="1" x14ac:dyDescent="0.3">
      <c r="A15114" t="s">
        <v>12379</v>
      </c>
      <c r="B15114" t="s">
        <v>13</v>
      </c>
      <c r="C15114" t="s">
        <v>20</v>
      </c>
      <c r="D15114">
        <v>4328.1000000000004</v>
      </c>
      <c r="E15114">
        <v>0.27</v>
      </c>
      <c r="F15114">
        <f t="shared" si="472"/>
        <v>1168.5870000000002</v>
      </c>
      <c r="G15114">
        <f t="shared" si="473"/>
        <v>3159.5129999999999</v>
      </c>
      <c r="H15114">
        <v>1</v>
      </c>
      <c r="I15114" s="17">
        <v>44972</v>
      </c>
      <c r="J15114" s="17">
        <v>44977</v>
      </c>
      <c r="K15114" t="s">
        <v>21</v>
      </c>
      <c r="L15114" t="s">
        <v>16</v>
      </c>
      <c r="M15114">
        <v>972.55</v>
      </c>
      <c r="N15114" t="s">
        <v>48</v>
      </c>
    </row>
    <row r="15115" spans="1:14" ht="14.25" customHeight="1" x14ac:dyDescent="0.3">
      <c r="A15115" t="s">
        <v>10034</v>
      </c>
      <c r="B15115" t="s">
        <v>19</v>
      </c>
      <c r="C15115" t="s">
        <v>20</v>
      </c>
      <c r="D15115">
        <v>4331.12</v>
      </c>
      <c r="E15115">
        <v>0.01</v>
      </c>
      <c r="F15115">
        <f t="shared" si="472"/>
        <v>43.311199999999999</v>
      </c>
      <c r="G15115">
        <f t="shared" si="473"/>
        <v>4287.8087999999998</v>
      </c>
      <c r="H15115">
        <v>1</v>
      </c>
      <c r="I15115" s="17">
        <v>45291</v>
      </c>
      <c r="J15115" s="17">
        <v>45294</v>
      </c>
      <c r="K15115" t="s">
        <v>21</v>
      </c>
      <c r="L15115" t="s">
        <v>27</v>
      </c>
      <c r="M15115">
        <v>1213.8900000000001</v>
      </c>
      <c r="N15115" t="s">
        <v>17</v>
      </c>
    </row>
    <row r="15116" spans="1:14" ht="14.25" customHeight="1" x14ac:dyDescent="0.3">
      <c r="A15116" t="s">
        <v>7079</v>
      </c>
      <c r="B15116" t="s">
        <v>41</v>
      </c>
      <c r="C15116" t="s">
        <v>26</v>
      </c>
      <c r="D15116">
        <v>4333.3599999999997</v>
      </c>
      <c r="E15116">
        <v>0.16</v>
      </c>
      <c r="F15116">
        <f t="shared" si="472"/>
        <v>693.33759999999995</v>
      </c>
      <c r="G15116">
        <f t="shared" si="473"/>
        <v>3640.0223999999998</v>
      </c>
      <c r="H15116">
        <v>1</v>
      </c>
      <c r="I15116" s="17">
        <v>45014</v>
      </c>
      <c r="J15116" s="17">
        <v>45019</v>
      </c>
      <c r="K15116" t="s">
        <v>21</v>
      </c>
      <c r="L15116" t="s">
        <v>22</v>
      </c>
      <c r="M15116">
        <v>1097.6400000000001</v>
      </c>
      <c r="N15116" t="s">
        <v>34</v>
      </c>
    </row>
    <row r="15117" spans="1:14" ht="14.25" customHeight="1" x14ac:dyDescent="0.3">
      <c r="A15117" t="s">
        <v>13538</v>
      </c>
      <c r="B15117" t="s">
        <v>13</v>
      </c>
      <c r="C15117" t="s">
        <v>26</v>
      </c>
      <c r="D15117">
        <v>4336.0600000000004</v>
      </c>
      <c r="E15117">
        <v>0.18</v>
      </c>
      <c r="F15117">
        <f t="shared" si="472"/>
        <v>780.49080000000004</v>
      </c>
      <c r="G15117">
        <f t="shared" si="473"/>
        <v>3555.5692000000004</v>
      </c>
      <c r="H15117">
        <v>1</v>
      </c>
      <c r="I15117" s="17">
        <v>45333</v>
      </c>
      <c r="J15117" s="17">
        <v>45338</v>
      </c>
      <c r="K15117" t="s">
        <v>21</v>
      </c>
      <c r="L15117" t="s">
        <v>16</v>
      </c>
      <c r="M15117">
        <v>221.49</v>
      </c>
      <c r="N15117" t="s">
        <v>23</v>
      </c>
    </row>
    <row r="15118" spans="1:14" ht="14.25" customHeight="1" x14ac:dyDescent="0.3">
      <c r="A15118" t="s">
        <v>429</v>
      </c>
      <c r="B15118" t="s">
        <v>19</v>
      </c>
      <c r="C15118" t="s">
        <v>26</v>
      </c>
      <c r="D15118">
        <v>4337.53</v>
      </c>
      <c r="E15118">
        <v>0.5</v>
      </c>
      <c r="F15118">
        <f t="shared" si="472"/>
        <v>2168.7649999999999</v>
      </c>
      <c r="G15118">
        <f t="shared" si="473"/>
        <v>2168.7649999999999</v>
      </c>
      <c r="H15118">
        <v>1</v>
      </c>
      <c r="I15118" s="17">
        <v>45129</v>
      </c>
      <c r="J15118" s="17">
        <v>45133</v>
      </c>
      <c r="K15118" t="s">
        <v>21</v>
      </c>
      <c r="L15118" t="s">
        <v>22</v>
      </c>
      <c r="M15118">
        <v>367.48</v>
      </c>
      <c r="N15118" t="s">
        <v>17</v>
      </c>
    </row>
    <row r="15119" spans="1:14" ht="14.25" customHeight="1" x14ac:dyDescent="0.3">
      <c r="A15119" t="s">
        <v>760</v>
      </c>
      <c r="B15119" t="s">
        <v>13</v>
      </c>
      <c r="C15119" t="s">
        <v>20</v>
      </c>
      <c r="D15119">
        <v>4342.7700000000004</v>
      </c>
      <c r="E15119">
        <v>0.39</v>
      </c>
      <c r="F15119">
        <f t="shared" si="472"/>
        <v>1693.6803000000002</v>
      </c>
      <c r="G15119">
        <f t="shared" si="473"/>
        <v>2649.0897000000004</v>
      </c>
      <c r="H15119">
        <v>1</v>
      </c>
      <c r="I15119" s="17">
        <v>44983</v>
      </c>
      <c r="J15119" s="17">
        <v>44990</v>
      </c>
      <c r="K15119" t="s">
        <v>15</v>
      </c>
      <c r="L15119" t="s">
        <v>16</v>
      </c>
      <c r="M15119">
        <v>451.55</v>
      </c>
      <c r="N15119" t="s">
        <v>28</v>
      </c>
    </row>
    <row r="15120" spans="1:14" ht="14.25" customHeight="1" x14ac:dyDescent="0.3">
      <c r="A15120" t="s">
        <v>13557</v>
      </c>
      <c r="B15120" t="s">
        <v>41</v>
      </c>
      <c r="C15120" t="s">
        <v>14</v>
      </c>
      <c r="D15120">
        <v>4348.09</v>
      </c>
      <c r="E15120">
        <v>0.31</v>
      </c>
      <c r="F15120">
        <f t="shared" si="472"/>
        <v>1347.9078999999999</v>
      </c>
      <c r="G15120">
        <f t="shared" si="473"/>
        <v>3000.1821</v>
      </c>
      <c r="H15120">
        <v>1</v>
      </c>
      <c r="I15120" s="17">
        <v>45050</v>
      </c>
      <c r="J15120" s="17">
        <v>45051</v>
      </c>
      <c r="K15120" t="s">
        <v>31</v>
      </c>
      <c r="L15120" t="s">
        <v>22</v>
      </c>
      <c r="M15120">
        <v>884.23</v>
      </c>
      <c r="N15120" t="s">
        <v>34</v>
      </c>
    </row>
    <row r="15121" spans="1:14" ht="14.25" customHeight="1" x14ac:dyDescent="0.3">
      <c r="A15121" t="s">
        <v>14235</v>
      </c>
      <c r="B15121" t="s">
        <v>25</v>
      </c>
      <c r="C15121" t="s">
        <v>26</v>
      </c>
      <c r="D15121">
        <v>4351.74</v>
      </c>
      <c r="E15121">
        <v>0.19</v>
      </c>
      <c r="F15121">
        <f t="shared" si="472"/>
        <v>826.8306</v>
      </c>
      <c r="G15121">
        <f t="shared" si="473"/>
        <v>3524.9093999999996</v>
      </c>
      <c r="H15121">
        <v>1</v>
      </c>
      <c r="I15121" s="17">
        <v>45208</v>
      </c>
      <c r="J15121" s="17">
        <v>45212</v>
      </c>
      <c r="K15121" t="s">
        <v>15</v>
      </c>
      <c r="L15121" t="s">
        <v>27</v>
      </c>
      <c r="M15121">
        <v>1182.8699999999999</v>
      </c>
      <c r="N15121" t="s">
        <v>23</v>
      </c>
    </row>
    <row r="15122" spans="1:14" ht="14.25" customHeight="1" x14ac:dyDescent="0.3">
      <c r="A15122" t="s">
        <v>11148</v>
      </c>
      <c r="B15122" t="s">
        <v>19</v>
      </c>
      <c r="C15122" t="s">
        <v>33</v>
      </c>
      <c r="D15122">
        <v>4355.79</v>
      </c>
      <c r="E15122">
        <v>0.16</v>
      </c>
      <c r="F15122">
        <f t="shared" si="472"/>
        <v>696.92640000000006</v>
      </c>
      <c r="G15122">
        <f t="shared" si="473"/>
        <v>3658.8635999999997</v>
      </c>
      <c r="H15122">
        <v>1</v>
      </c>
      <c r="I15122" s="17">
        <v>45283</v>
      </c>
      <c r="J15122" s="17">
        <v>45289</v>
      </c>
      <c r="K15122" t="s">
        <v>31</v>
      </c>
      <c r="L15122" t="s">
        <v>16</v>
      </c>
      <c r="M15122">
        <v>689.82</v>
      </c>
      <c r="N15122" t="s">
        <v>28</v>
      </c>
    </row>
    <row r="15123" spans="1:14" ht="14.25" customHeight="1" x14ac:dyDescent="0.3">
      <c r="A15123" t="s">
        <v>4224</v>
      </c>
      <c r="B15123" t="s">
        <v>25</v>
      </c>
      <c r="C15123" t="s">
        <v>36</v>
      </c>
      <c r="D15123">
        <v>4362.76</v>
      </c>
      <c r="E15123">
        <v>0.48</v>
      </c>
      <c r="F15123">
        <f t="shared" si="472"/>
        <v>2094.1248000000001</v>
      </c>
      <c r="G15123">
        <f t="shared" si="473"/>
        <v>2268.6352000000002</v>
      </c>
      <c r="H15123">
        <v>1</v>
      </c>
      <c r="I15123" s="17">
        <v>45142</v>
      </c>
      <c r="J15123" s="17">
        <v>45145</v>
      </c>
      <c r="K15123" t="s">
        <v>31</v>
      </c>
      <c r="L15123" t="s">
        <v>27</v>
      </c>
      <c r="M15123">
        <v>528.97</v>
      </c>
      <c r="N15123" t="s">
        <v>23</v>
      </c>
    </row>
    <row r="15124" spans="1:14" ht="14.25" customHeight="1" x14ac:dyDescent="0.3">
      <c r="A15124" t="s">
        <v>9202</v>
      </c>
      <c r="B15124" t="s">
        <v>13</v>
      </c>
      <c r="C15124" t="s">
        <v>26</v>
      </c>
      <c r="D15124">
        <v>4363.6499999999996</v>
      </c>
      <c r="E15124">
        <v>0.48</v>
      </c>
      <c r="F15124">
        <f t="shared" si="472"/>
        <v>2094.5519999999997</v>
      </c>
      <c r="G15124">
        <f t="shared" si="473"/>
        <v>2269.098</v>
      </c>
      <c r="H15124">
        <v>1</v>
      </c>
      <c r="I15124" s="17">
        <v>45264</v>
      </c>
      <c r="J15124" s="17">
        <v>45265</v>
      </c>
      <c r="K15124" t="s">
        <v>21</v>
      </c>
      <c r="L15124" t="s">
        <v>16</v>
      </c>
      <c r="M15124">
        <v>1274.6099999999999</v>
      </c>
      <c r="N15124" t="s">
        <v>23</v>
      </c>
    </row>
    <row r="15125" spans="1:14" ht="14.25" customHeight="1" x14ac:dyDescent="0.3">
      <c r="A15125" t="s">
        <v>14586</v>
      </c>
      <c r="B15125" t="s">
        <v>25</v>
      </c>
      <c r="C15125" t="s">
        <v>26</v>
      </c>
      <c r="D15125">
        <v>4363.8999999999996</v>
      </c>
      <c r="E15125">
        <v>0.24</v>
      </c>
      <c r="F15125">
        <f t="shared" si="472"/>
        <v>1047.3359999999998</v>
      </c>
      <c r="G15125">
        <f t="shared" si="473"/>
        <v>3316.5639999999999</v>
      </c>
      <c r="H15125">
        <v>1</v>
      </c>
      <c r="I15125" s="17">
        <v>45655</v>
      </c>
      <c r="J15125" s="17">
        <v>45659</v>
      </c>
      <c r="K15125" t="s">
        <v>15</v>
      </c>
      <c r="L15125" t="s">
        <v>27</v>
      </c>
      <c r="M15125">
        <v>531.25</v>
      </c>
      <c r="N15125" t="s">
        <v>23</v>
      </c>
    </row>
    <row r="15126" spans="1:14" ht="14.25" customHeight="1" x14ac:dyDescent="0.3">
      <c r="A15126" t="s">
        <v>13109</v>
      </c>
      <c r="B15126" t="s">
        <v>13</v>
      </c>
      <c r="C15126" t="s">
        <v>36</v>
      </c>
      <c r="D15126">
        <v>4365.17</v>
      </c>
      <c r="E15126">
        <v>0.43</v>
      </c>
      <c r="F15126">
        <f t="shared" si="472"/>
        <v>1877.0231000000001</v>
      </c>
      <c r="G15126">
        <f t="shared" si="473"/>
        <v>2488.1468999999997</v>
      </c>
      <c r="H15126">
        <v>1</v>
      </c>
      <c r="I15126" s="17">
        <v>44959</v>
      </c>
      <c r="J15126" s="17">
        <v>44966</v>
      </c>
      <c r="K15126" t="s">
        <v>21</v>
      </c>
      <c r="L15126" t="s">
        <v>27</v>
      </c>
      <c r="M15126">
        <v>1180.4000000000001</v>
      </c>
      <c r="N15126" t="s">
        <v>48</v>
      </c>
    </row>
    <row r="15127" spans="1:14" ht="14.25" customHeight="1" x14ac:dyDescent="0.3">
      <c r="A15127" t="s">
        <v>1787</v>
      </c>
      <c r="B15127" t="s">
        <v>25</v>
      </c>
      <c r="C15127" t="s">
        <v>20</v>
      </c>
      <c r="D15127">
        <v>4365.34</v>
      </c>
      <c r="E15127">
        <v>0.13</v>
      </c>
      <c r="F15127">
        <f t="shared" si="472"/>
        <v>567.49420000000009</v>
      </c>
      <c r="G15127">
        <f t="shared" si="473"/>
        <v>3797.8458000000001</v>
      </c>
      <c r="H15127">
        <v>1</v>
      </c>
      <c r="I15127" s="17">
        <v>45475</v>
      </c>
      <c r="J15127" s="17">
        <v>45478</v>
      </c>
      <c r="K15127" t="s">
        <v>15</v>
      </c>
      <c r="L15127" t="s">
        <v>27</v>
      </c>
      <c r="M15127">
        <v>824.64</v>
      </c>
      <c r="N15127" t="s">
        <v>39</v>
      </c>
    </row>
    <row r="15128" spans="1:14" ht="14.25" customHeight="1" x14ac:dyDescent="0.3">
      <c r="A15128" t="s">
        <v>6565</v>
      </c>
      <c r="B15128" t="s">
        <v>25</v>
      </c>
      <c r="C15128" t="s">
        <v>33</v>
      </c>
      <c r="D15128">
        <v>4368.99</v>
      </c>
      <c r="E15128">
        <v>0.08</v>
      </c>
      <c r="F15128">
        <f t="shared" si="472"/>
        <v>349.51920000000001</v>
      </c>
      <c r="G15128">
        <f t="shared" si="473"/>
        <v>4019.4707999999996</v>
      </c>
      <c r="H15128">
        <v>1</v>
      </c>
      <c r="I15128" s="17">
        <v>45057</v>
      </c>
      <c r="J15128" s="17">
        <v>45062</v>
      </c>
      <c r="K15128" t="s">
        <v>15</v>
      </c>
      <c r="L15128" t="s">
        <v>27</v>
      </c>
      <c r="M15128">
        <v>583.86</v>
      </c>
      <c r="N15128" t="s">
        <v>34</v>
      </c>
    </row>
    <row r="15129" spans="1:14" ht="14.25" customHeight="1" x14ac:dyDescent="0.3">
      <c r="A15129" t="s">
        <v>1596</v>
      </c>
      <c r="B15129" t="s">
        <v>41</v>
      </c>
      <c r="C15129" t="s">
        <v>36</v>
      </c>
      <c r="D15129">
        <v>4371.01</v>
      </c>
      <c r="E15129">
        <v>0.28000000000000003</v>
      </c>
      <c r="F15129">
        <f t="shared" si="472"/>
        <v>1223.8828000000001</v>
      </c>
      <c r="G15129">
        <f t="shared" si="473"/>
        <v>3147.1271999999999</v>
      </c>
      <c r="H15129">
        <v>1</v>
      </c>
      <c r="I15129" s="17">
        <v>45502</v>
      </c>
      <c r="J15129" s="17">
        <v>45507</v>
      </c>
      <c r="K15129" t="s">
        <v>15</v>
      </c>
      <c r="L15129" t="s">
        <v>27</v>
      </c>
      <c r="M15129">
        <v>547.69000000000005</v>
      </c>
      <c r="N15129" t="s">
        <v>23</v>
      </c>
    </row>
    <row r="15130" spans="1:14" ht="14.25" customHeight="1" x14ac:dyDescent="0.3">
      <c r="A15130" t="s">
        <v>1852</v>
      </c>
      <c r="B15130" t="s">
        <v>13</v>
      </c>
      <c r="C15130" t="s">
        <v>36</v>
      </c>
      <c r="D15130">
        <v>4372.32</v>
      </c>
      <c r="E15130">
        <v>0.41</v>
      </c>
      <c r="F15130">
        <f t="shared" si="472"/>
        <v>1792.6511999999998</v>
      </c>
      <c r="G15130">
        <f t="shared" si="473"/>
        <v>2579.6687999999999</v>
      </c>
      <c r="H15130">
        <v>1</v>
      </c>
      <c r="I15130" s="17">
        <v>45115</v>
      </c>
      <c r="J15130" s="17">
        <v>45119</v>
      </c>
      <c r="K15130" t="s">
        <v>15</v>
      </c>
      <c r="L15130" t="s">
        <v>16</v>
      </c>
      <c r="M15130">
        <v>831.55</v>
      </c>
      <c r="N15130" t="s">
        <v>17</v>
      </c>
    </row>
    <row r="15131" spans="1:14" ht="14.25" customHeight="1" x14ac:dyDescent="0.3">
      <c r="A15131" t="s">
        <v>14907</v>
      </c>
      <c r="B15131" t="s">
        <v>25</v>
      </c>
      <c r="C15131" t="s">
        <v>26</v>
      </c>
      <c r="D15131">
        <v>4373.92</v>
      </c>
      <c r="E15131">
        <v>0.03</v>
      </c>
      <c r="F15131">
        <f t="shared" si="472"/>
        <v>131.2176</v>
      </c>
      <c r="G15131">
        <f t="shared" si="473"/>
        <v>4242.7024000000001</v>
      </c>
      <c r="H15131">
        <v>1</v>
      </c>
      <c r="I15131" s="17">
        <v>44966</v>
      </c>
      <c r="J15131" s="17">
        <v>44972</v>
      </c>
      <c r="K15131" t="s">
        <v>15</v>
      </c>
      <c r="L15131" t="s">
        <v>22</v>
      </c>
      <c r="M15131">
        <v>481.8</v>
      </c>
      <c r="N15131" t="s">
        <v>23</v>
      </c>
    </row>
    <row r="15132" spans="1:14" ht="14.25" customHeight="1" x14ac:dyDescent="0.3">
      <c r="A15132" t="s">
        <v>5868</v>
      </c>
      <c r="B15132" t="s">
        <v>25</v>
      </c>
      <c r="C15132" t="s">
        <v>26</v>
      </c>
      <c r="D15132">
        <v>4378.3100000000004</v>
      </c>
      <c r="E15132">
        <v>0.14000000000000001</v>
      </c>
      <c r="F15132">
        <f t="shared" si="472"/>
        <v>612.96340000000009</v>
      </c>
      <c r="G15132">
        <f t="shared" si="473"/>
        <v>3765.3466000000003</v>
      </c>
      <c r="H15132">
        <v>1</v>
      </c>
      <c r="I15132" s="17">
        <v>45141</v>
      </c>
      <c r="J15132" s="17">
        <v>45146</v>
      </c>
      <c r="K15132" t="s">
        <v>31</v>
      </c>
      <c r="L15132" t="s">
        <v>27</v>
      </c>
      <c r="M15132">
        <v>1063.05</v>
      </c>
      <c r="N15132" t="s">
        <v>17</v>
      </c>
    </row>
    <row r="15133" spans="1:14" ht="14.25" customHeight="1" x14ac:dyDescent="0.3">
      <c r="A15133" t="s">
        <v>513</v>
      </c>
      <c r="B15133" t="s">
        <v>19</v>
      </c>
      <c r="C15133" t="s">
        <v>36</v>
      </c>
      <c r="D15133">
        <v>4382.1099999999997</v>
      </c>
      <c r="E15133">
        <v>0.49</v>
      </c>
      <c r="F15133">
        <f t="shared" si="472"/>
        <v>2147.2338999999997</v>
      </c>
      <c r="G15133">
        <f t="shared" si="473"/>
        <v>2234.8761</v>
      </c>
      <c r="H15133">
        <v>1</v>
      </c>
      <c r="I15133" s="17">
        <v>45137</v>
      </c>
      <c r="J15133" s="17">
        <v>45139</v>
      </c>
      <c r="K15133" t="s">
        <v>15</v>
      </c>
      <c r="L15133" t="s">
        <v>27</v>
      </c>
      <c r="M15133">
        <v>226.6</v>
      </c>
      <c r="N15133" t="s">
        <v>17</v>
      </c>
    </row>
    <row r="15134" spans="1:14" ht="14.25" customHeight="1" x14ac:dyDescent="0.3">
      <c r="A15134" t="s">
        <v>13822</v>
      </c>
      <c r="B15134" t="s">
        <v>25</v>
      </c>
      <c r="C15134" t="s">
        <v>36</v>
      </c>
      <c r="D15134">
        <v>4384.3599999999997</v>
      </c>
      <c r="E15134">
        <v>0.43</v>
      </c>
      <c r="F15134">
        <f t="shared" si="472"/>
        <v>1885.2747999999999</v>
      </c>
      <c r="G15134">
        <f t="shared" si="473"/>
        <v>2499.0851999999995</v>
      </c>
      <c r="H15134">
        <v>1</v>
      </c>
      <c r="I15134" s="17">
        <v>45086</v>
      </c>
      <c r="J15134" s="17">
        <v>45088</v>
      </c>
      <c r="K15134" t="s">
        <v>31</v>
      </c>
      <c r="L15134" t="s">
        <v>22</v>
      </c>
      <c r="M15134">
        <v>550.73</v>
      </c>
      <c r="N15134" t="s">
        <v>39</v>
      </c>
    </row>
    <row r="15135" spans="1:14" ht="14.25" customHeight="1" x14ac:dyDescent="0.3">
      <c r="A15135" t="s">
        <v>8039</v>
      </c>
      <c r="B15135" t="s">
        <v>19</v>
      </c>
      <c r="C15135" t="s">
        <v>33</v>
      </c>
      <c r="D15135">
        <v>4385.83</v>
      </c>
      <c r="E15135">
        <v>0.31</v>
      </c>
      <c r="F15135">
        <f t="shared" si="472"/>
        <v>1359.6072999999999</v>
      </c>
      <c r="G15135">
        <f t="shared" si="473"/>
        <v>3026.2227000000003</v>
      </c>
      <c r="H15135">
        <v>1</v>
      </c>
      <c r="I15135" s="17">
        <v>45427</v>
      </c>
      <c r="J15135" s="17">
        <v>45433</v>
      </c>
      <c r="K15135" t="s">
        <v>31</v>
      </c>
      <c r="L15135" t="s">
        <v>22</v>
      </c>
      <c r="M15135">
        <v>826.4</v>
      </c>
      <c r="N15135" t="s">
        <v>28</v>
      </c>
    </row>
    <row r="15136" spans="1:14" ht="14.25" customHeight="1" x14ac:dyDescent="0.3">
      <c r="A15136" t="s">
        <v>8946</v>
      </c>
      <c r="B15136" t="s">
        <v>13</v>
      </c>
      <c r="C15136" t="s">
        <v>26</v>
      </c>
      <c r="D15136">
        <v>4392.08</v>
      </c>
      <c r="E15136">
        <v>0.43</v>
      </c>
      <c r="F15136">
        <f t="shared" si="472"/>
        <v>1888.5944</v>
      </c>
      <c r="G15136">
        <f t="shared" si="473"/>
        <v>2503.4856</v>
      </c>
      <c r="H15136">
        <v>1</v>
      </c>
      <c r="I15136" s="17">
        <v>45110</v>
      </c>
      <c r="J15136" s="17">
        <v>45114</v>
      </c>
      <c r="K15136" t="s">
        <v>31</v>
      </c>
      <c r="L15136" t="s">
        <v>22</v>
      </c>
      <c r="M15136">
        <v>391.74</v>
      </c>
      <c r="N15136" t="s">
        <v>17</v>
      </c>
    </row>
    <row r="15137" spans="1:14" ht="14.25" customHeight="1" x14ac:dyDescent="0.3">
      <c r="A15137" t="s">
        <v>7823</v>
      </c>
      <c r="B15137" t="s">
        <v>13</v>
      </c>
      <c r="C15137" t="s">
        <v>36</v>
      </c>
      <c r="D15137">
        <v>4392.51</v>
      </c>
      <c r="E15137">
        <v>7.0000000000000007E-2</v>
      </c>
      <c r="F15137">
        <f t="shared" si="472"/>
        <v>307.47570000000002</v>
      </c>
      <c r="G15137">
        <f t="shared" si="473"/>
        <v>4085.0343000000003</v>
      </c>
      <c r="H15137">
        <v>1</v>
      </c>
      <c r="I15137" s="17">
        <v>45027</v>
      </c>
      <c r="J15137" s="17">
        <v>45034</v>
      </c>
      <c r="K15137" t="s">
        <v>31</v>
      </c>
      <c r="L15137" t="s">
        <v>16</v>
      </c>
      <c r="M15137">
        <v>1143.8699999999999</v>
      </c>
      <c r="N15137" t="s">
        <v>17</v>
      </c>
    </row>
    <row r="15138" spans="1:14" ht="14.25" customHeight="1" x14ac:dyDescent="0.3">
      <c r="A15138" t="s">
        <v>8305</v>
      </c>
      <c r="B15138" t="s">
        <v>41</v>
      </c>
      <c r="C15138" t="s">
        <v>20</v>
      </c>
      <c r="D15138">
        <v>4393.32</v>
      </c>
      <c r="E15138">
        <v>0.15</v>
      </c>
      <c r="F15138">
        <f t="shared" si="472"/>
        <v>658.99799999999993</v>
      </c>
      <c r="G15138">
        <f t="shared" si="473"/>
        <v>3734.3219999999997</v>
      </c>
      <c r="H15138">
        <v>1</v>
      </c>
      <c r="I15138" s="17">
        <v>45088</v>
      </c>
      <c r="J15138" s="17">
        <v>45091</v>
      </c>
      <c r="K15138" t="s">
        <v>31</v>
      </c>
      <c r="L15138" t="s">
        <v>27</v>
      </c>
      <c r="M15138">
        <v>990.82</v>
      </c>
      <c r="N15138" t="s">
        <v>17</v>
      </c>
    </row>
    <row r="15139" spans="1:14" ht="14.25" customHeight="1" x14ac:dyDescent="0.3">
      <c r="A15139" t="s">
        <v>11933</v>
      </c>
      <c r="B15139" t="s">
        <v>41</v>
      </c>
      <c r="C15139" t="s">
        <v>20</v>
      </c>
      <c r="D15139">
        <v>4397.5200000000004</v>
      </c>
      <c r="E15139">
        <v>0.06</v>
      </c>
      <c r="F15139">
        <f t="shared" si="472"/>
        <v>263.85120000000001</v>
      </c>
      <c r="G15139">
        <f t="shared" si="473"/>
        <v>4133.6688000000004</v>
      </c>
      <c r="H15139">
        <v>1</v>
      </c>
      <c r="I15139" s="17">
        <v>45171</v>
      </c>
      <c r="J15139" s="17">
        <v>45173</v>
      </c>
      <c r="K15139" t="s">
        <v>21</v>
      </c>
      <c r="L15139" t="s">
        <v>16</v>
      </c>
      <c r="M15139">
        <v>446.95</v>
      </c>
      <c r="N15139" t="s">
        <v>23</v>
      </c>
    </row>
    <row r="15140" spans="1:14" ht="14.25" customHeight="1" x14ac:dyDescent="0.3">
      <c r="A15140" t="s">
        <v>12519</v>
      </c>
      <c r="B15140" t="s">
        <v>41</v>
      </c>
      <c r="C15140" t="s">
        <v>26</v>
      </c>
      <c r="D15140">
        <v>4399.92</v>
      </c>
      <c r="E15140">
        <v>0.21</v>
      </c>
      <c r="F15140">
        <f t="shared" si="472"/>
        <v>923.98320000000001</v>
      </c>
      <c r="G15140">
        <f t="shared" si="473"/>
        <v>3475.9367999999999</v>
      </c>
      <c r="H15140">
        <v>1</v>
      </c>
      <c r="I15140" s="17">
        <v>45532</v>
      </c>
      <c r="J15140" s="17">
        <v>45534</v>
      </c>
      <c r="K15140" t="s">
        <v>21</v>
      </c>
      <c r="L15140" t="s">
        <v>27</v>
      </c>
      <c r="M15140">
        <v>236.13</v>
      </c>
      <c r="N15140" t="s">
        <v>23</v>
      </c>
    </row>
    <row r="15141" spans="1:14" ht="14.25" customHeight="1" x14ac:dyDescent="0.3">
      <c r="A15141" t="s">
        <v>4908</v>
      </c>
      <c r="B15141" t="s">
        <v>41</v>
      </c>
      <c r="C15141" t="s">
        <v>14</v>
      </c>
      <c r="D15141">
        <v>4400.1499999999996</v>
      </c>
      <c r="E15141">
        <v>0.14000000000000001</v>
      </c>
      <c r="F15141">
        <f t="shared" si="472"/>
        <v>616.02099999999996</v>
      </c>
      <c r="G15141">
        <f t="shared" si="473"/>
        <v>3784.1289999999999</v>
      </c>
      <c r="H15141">
        <v>1</v>
      </c>
      <c r="I15141" s="17">
        <v>45195</v>
      </c>
      <c r="J15141" s="17">
        <v>45196</v>
      </c>
      <c r="K15141" t="s">
        <v>31</v>
      </c>
      <c r="L15141" t="s">
        <v>22</v>
      </c>
      <c r="M15141">
        <v>967.72</v>
      </c>
      <c r="N15141" t="s">
        <v>23</v>
      </c>
    </row>
    <row r="15142" spans="1:14" ht="14.25" customHeight="1" x14ac:dyDescent="0.3">
      <c r="A15142" t="s">
        <v>13366</v>
      </c>
      <c r="B15142" t="s">
        <v>19</v>
      </c>
      <c r="C15142" t="s">
        <v>14</v>
      </c>
      <c r="D15142">
        <v>4400.58</v>
      </c>
      <c r="E15142">
        <v>0.38</v>
      </c>
      <c r="F15142">
        <f t="shared" si="472"/>
        <v>1672.2203999999999</v>
      </c>
      <c r="G15142">
        <f t="shared" si="473"/>
        <v>2728.3595999999998</v>
      </c>
      <c r="H15142">
        <v>1</v>
      </c>
      <c r="I15142" s="17">
        <v>45633</v>
      </c>
      <c r="J15142" s="17">
        <v>45634</v>
      </c>
      <c r="K15142" t="s">
        <v>21</v>
      </c>
      <c r="L15142" t="s">
        <v>16</v>
      </c>
      <c r="M15142">
        <v>641.55999999999995</v>
      </c>
      <c r="N15142" t="s">
        <v>28</v>
      </c>
    </row>
    <row r="15143" spans="1:14" ht="14.25" customHeight="1" x14ac:dyDescent="0.3">
      <c r="A15143" t="s">
        <v>3307</v>
      </c>
      <c r="B15143" t="s">
        <v>19</v>
      </c>
      <c r="C15143" t="s">
        <v>33</v>
      </c>
      <c r="D15143">
        <v>4402.4799999999996</v>
      </c>
      <c r="E15143">
        <v>0.16</v>
      </c>
      <c r="F15143">
        <f t="shared" si="472"/>
        <v>704.39679999999998</v>
      </c>
      <c r="G15143">
        <f t="shared" si="473"/>
        <v>3698.0831999999996</v>
      </c>
      <c r="H15143">
        <v>1</v>
      </c>
      <c r="I15143" s="17">
        <v>45086</v>
      </c>
      <c r="J15143" s="17">
        <v>45092</v>
      </c>
      <c r="K15143" t="s">
        <v>21</v>
      </c>
      <c r="L15143" t="s">
        <v>22</v>
      </c>
      <c r="M15143">
        <v>813.75</v>
      </c>
      <c r="N15143" t="s">
        <v>48</v>
      </c>
    </row>
    <row r="15144" spans="1:14" ht="14.25" customHeight="1" x14ac:dyDescent="0.3">
      <c r="A15144" t="s">
        <v>1896</v>
      </c>
      <c r="B15144" t="s">
        <v>41</v>
      </c>
      <c r="C15144" t="s">
        <v>20</v>
      </c>
      <c r="D15144">
        <v>4403.1000000000004</v>
      </c>
      <c r="E15144">
        <v>0.13</v>
      </c>
      <c r="F15144">
        <f t="shared" si="472"/>
        <v>572.40300000000002</v>
      </c>
      <c r="G15144">
        <f t="shared" si="473"/>
        <v>3830.6970000000001</v>
      </c>
      <c r="H15144">
        <v>1</v>
      </c>
      <c r="I15144" s="17">
        <v>45430</v>
      </c>
      <c r="J15144" s="17">
        <v>45433</v>
      </c>
      <c r="K15144" t="s">
        <v>31</v>
      </c>
      <c r="L15144" t="s">
        <v>27</v>
      </c>
      <c r="M15144">
        <v>908.6</v>
      </c>
      <c r="N15144" t="s">
        <v>28</v>
      </c>
    </row>
    <row r="15145" spans="1:14" ht="14.25" customHeight="1" x14ac:dyDescent="0.3">
      <c r="A15145" t="s">
        <v>5251</v>
      </c>
      <c r="B15145" t="s">
        <v>13</v>
      </c>
      <c r="C15145" t="s">
        <v>33</v>
      </c>
      <c r="D15145">
        <v>4406.47</v>
      </c>
      <c r="E15145">
        <v>0.2</v>
      </c>
      <c r="F15145">
        <f t="shared" si="472"/>
        <v>881.2940000000001</v>
      </c>
      <c r="G15145">
        <f t="shared" si="473"/>
        <v>3525.1760000000004</v>
      </c>
      <c r="H15145">
        <v>1</v>
      </c>
      <c r="I15145" s="17">
        <v>44972</v>
      </c>
      <c r="J15145" s="17">
        <v>44974</v>
      </c>
      <c r="K15145" t="s">
        <v>31</v>
      </c>
      <c r="L15145" t="s">
        <v>22</v>
      </c>
      <c r="M15145">
        <v>792.39</v>
      </c>
      <c r="N15145" t="s">
        <v>17</v>
      </c>
    </row>
    <row r="15146" spans="1:14" ht="14.25" customHeight="1" x14ac:dyDescent="0.3">
      <c r="A15146" t="s">
        <v>11159</v>
      </c>
      <c r="B15146" t="s">
        <v>19</v>
      </c>
      <c r="C15146" t="s">
        <v>33</v>
      </c>
      <c r="D15146">
        <v>4408.3599999999997</v>
      </c>
      <c r="E15146">
        <v>0.45</v>
      </c>
      <c r="F15146">
        <f t="shared" si="472"/>
        <v>1983.7619999999999</v>
      </c>
      <c r="G15146">
        <f t="shared" si="473"/>
        <v>2424.598</v>
      </c>
      <c r="H15146">
        <v>1</v>
      </c>
      <c r="I15146" s="17">
        <v>45269</v>
      </c>
      <c r="J15146" s="17">
        <v>45272</v>
      </c>
      <c r="K15146" t="s">
        <v>31</v>
      </c>
      <c r="L15146" t="s">
        <v>16</v>
      </c>
      <c r="M15146">
        <v>1037.07</v>
      </c>
      <c r="N15146" t="s">
        <v>23</v>
      </c>
    </row>
    <row r="15147" spans="1:14" ht="14.25" customHeight="1" x14ac:dyDescent="0.3">
      <c r="A15147" t="s">
        <v>3244</v>
      </c>
      <c r="B15147" t="s">
        <v>19</v>
      </c>
      <c r="C15147" t="s">
        <v>36</v>
      </c>
      <c r="D15147">
        <v>4412.18</v>
      </c>
      <c r="E15147">
        <v>0.48</v>
      </c>
      <c r="F15147">
        <f t="shared" si="472"/>
        <v>2117.8463999999999</v>
      </c>
      <c r="G15147">
        <f t="shared" si="473"/>
        <v>2294.3336000000004</v>
      </c>
      <c r="H15147">
        <v>1</v>
      </c>
      <c r="I15147" s="17">
        <v>45125</v>
      </c>
      <c r="J15147" s="17">
        <v>45127</v>
      </c>
      <c r="K15147" t="s">
        <v>15</v>
      </c>
      <c r="L15147" t="s">
        <v>27</v>
      </c>
      <c r="M15147">
        <v>1120.7</v>
      </c>
      <c r="N15147" t="s">
        <v>17</v>
      </c>
    </row>
    <row r="15148" spans="1:14" ht="14.25" customHeight="1" x14ac:dyDescent="0.3">
      <c r="A15148" t="s">
        <v>5382</v>
      </c>
      <c r="B15148" t="s">
        <v>25</v>
      </c>
      <c r="C15148" t="s">
        <v>36</v>
      </c>
      <c r="D15148">
        <v>4417.96</v>
      </c>
      <c r="E15148">
        <v>0.11</v>
      </c>
      <c r="F15148">
        <f t="shared" si="472"/>
        <v>485.97559999999999</v>
      </c>
      <c r="G15148">
        <f t="shared" si="473"/>
        <v>3931.9844000000003</v>
      </c>
      <c r="H15148">
        <v>1</v>
      </c>
      <c r="I15148" s="17">
        <v>45107</v>
      </c>
      <c r="J15148" s="17">
        <v>45109</v>
      </c>
      <c r="K15148" t="s">
        <v>21</v>
      </c>
      <c r="L15148" t="s">
        <v>27</v>
      </c>
      <c r="M15148">
        <v>680.27</v>
      </c>
      <c r="N15148" t="s">
        <v>48</v>
      </c>
    </row>
    <row r="15149" spans="1:14" ht="14.25" customHeight="1" x14ac:dyDescent="0.3">
      <c r="A15149" t="s">
        <v>14489</v>
      </c>
      <c r="B15149" t="s">
        <v>41</v>
      </c>
      <c r="C15149" t="s">
        <v>14</v>
      </c>
      <c r="D15149">
        <v>4418.79</v>
      </c>
      <c r="E15149">
        <v>0.28999999999999998</v>
      </c>
      <c r="F15149">
        <f t="shared" si="472"/>
        <v>1281.4490999999998</v>
      </c>
      <c r="G15149">
        <f t="shared" si="473"/>
        <v>3137.3409000000001</v>
      </c>
      <c r="H15149">
        <v>1</v>
      </c>
      <c r="I15149" s="17">
        <v>45241</v>
      </c>
      <c r="J15149" s="17">
        <v>45245</v>
      </c>
      <c r="K15149" t="s">
        <v>31</v>
      </c>
      <c r="L15149" t="s">
        <v>22</v>
      </c>
      <c r="M15149">
        <v>864.91</v>
      </c>
      <c r="N15149" t="s">
        <v>39</v>
      </c>
    </row>
    <row r="15150" spans="1:14" ht="14.25" customHeight="1" x14ac:dyDescent="0.3">
      <c r="A15150" t="s">
        <v>3005</v>
      </c>
      <c r="B15150" t="s">
        <v>13</v>
      </c>
      <c r="C15150" t="s">
        <v>26</v>
      </c>
      <c r="D15150">
        <v>4420.24</v>
      </c>
      <c r="E15150">
        <v>0.2</v>
      </c>
      <c r="F15150">
        <f t="shared" si="472"/>
        <v>884.048</v>
      </c>
      <c r="G15150">
        <f t="shared" si="473"/>
        <v>3536.192</v>
      </c>
      <c r="H15150">
        <v>1</v>
      </c>
      <c r="I15150" s="17">
        <v>45571</v>
      </c>
      <c r="J15150" s="17">
        <v>45576</v>
      </c>
      <c r="K15150" t="s">
        <v>31</v>
      </c>
      <c r="L15150" t="s">
        <v>27</v>
      </c>
      <c r="M15150">
        <v>395.38</v>
      </c>
      <c r="N15150" t="s">
        <v>48</v>
      </c>
    </row>
    <row r="15151" spans="1:14" ht="14.25" customHeight="1" x14ac:dyDescent="0.3">
      <c r="A15151" t="s">
        <v>1233</v>
      </c>
      <c r="B15151" t="s">
        <v>25</v>
      </c>
      <c r="C15151" t="s">
        <v>36</v>
      </c>
      <c r="D15151">
        <v>4425.09</v>
      </c>
      <c r="E15151">
        <v>0.26</v>
      </c>
      <c r="F15151">
        <f t="shared" si="472"/>
        <v>1150.5234</v>
      </c>
      <c r="G15151">
        <f t="shared" si="473"/>
        <v>3274.5666000000001</v>
      </c>
      <c r="H15151">
        <v>1</v>
      </c>
      <c r="I15151" s="17">
        <v>45066</v>
      </c>
      <c r="J15151" s="17">
        <v>45068</v>
      </c>
      <c r="K15151" t="s">
        <v>15</v>
      </c>
      <c r="L15151" t="s">
        <v>22</v>
      </c>
      <c r="M15151">
        <v>435.17</v>
      </c>
      <c r="N15151" t="s">
        <v>34</v>
      </c>
    </row>
    <row r="15152" spans="1:14" ht="14.25" customHeight="1" x14ac:dyDescent="0.3">
      <c r="A15152" t="s">
        <v>6367</v>
      </c>
      <c r="B15152" t="s">
        <v>13</v>
      </c>
      <c r="C15152" t="s">
        <v>36</v>
      </c>
      <c r="D15152">
        <v>4427.6000000000004</v>
      </c>
      <c r="E15152">
        <v>0.24</v>
      </c>
      <c r="F15152">
        <f t="shared" si="472"/>
        <v>1062.624</v>
      </c>
      <c r="G15152">
        <f t="shared" si="473"/>
        <v>3364.9760000000006</v>
      </c>
      <c r="H15152">
        <v>1</v>
      </c>
      <c r="I15152" s="17">
        <v>45256</v>
      </c>
      <c r="J15152" s="17">
        <v>45258</v>
      </c>
      <c r="K15152" t="s">
        <v>31</v>
      </c>
      <c r="L15152" t="s">
        <v>16</v>
      </c>
      <c r="M15152">
        <v>459.4</v>
      </c>
      <c r="N15152" t="s">
        <v>28</v>
      </c>
    </row>
    <row r="15153" spans="1:14" ht="14.25" customHeight="1" x14ac:dyDescent="0.3">
      <c r="A15153" t="s">
        <v>3264</v>
      </c>
      <c r="B15153" t="s">
        <v>41</v>
      </c>
      <c r="C15153" t="s">
        <v>26</v>
      </c>
      <c r="D15153">
        <v>4432.1400000000003</v>
      </c>
      <c r="E15153">
        <v>0.27</v>
      </c>
      <c r="F15153">
        <f t="shared" si="472"/>
        <v>1196.6778000000002</v>
      </c>
      <c r="G15153">
        <f t="shared" si="473"/>
        <v>3235.4621999999999</v>
      </c>
      <c r="H15153">
        <v>1</v>
      </c>
      <c r="I15153" s="17">
        <v>45151</v>
      </c>
      <c r="J15153" s="17">
        <v>45156</v>
      </c>
      <c r="K15153" t="s">
        <v>15</v>
      </c>
      <c r="L15153" t="s">
        <v>27</v>
      </c>
      <c r="M15153">
        <v>668.36</v>
      </c>
      <c r="N15153" t="s">
        <v>28</v>
      </c>
    </row>
    <row r="15154" spans="1:14" ht="14.25" customHeight="1" x14ac:dyDescent="0.3">
      <c r="A15154" t="s">
        <v>447</v>
      </c>
      <c r="B15154" t="s">
        <v>13</v>
      </c>
      <c r="C15154" t="s">
        <v>33</v>
      </c>
      <c r="D15154">
        <v>4434.3900000000003</v>
      </c>
      <c r="E15154">
        <v>0.18</v>
      </c>
      <c r="F15154">
        <f t="shared" si="472"/>
        <v>798.1902</v>
      </c>
      <c r="G15154">
        <f t="shared" si="473"/>
        <v>3636.1998000000003</v>
      </c>
      <c r="H15154">
        <v>1</v>
      </c>
      <c r="I15154" s="17">
        <v>45290</v>
      </c>
      <c r="J15154" s="17">
        <v>45296</v>
      </c>
      <c r="K15154" t="s">
        <v>31</v>
      </c>
      <c r="L15154" t="s">
        <v>22</v>
      </c>
      <c r="M15154">
        <v>1318.47</v>
      </c>
      <c r="N15154" t="s">
        <v>34</v>
      </c>
    </row>
    <row r="15155" spans="1:14" ht="14.25" customHeight="1" x14ac:dyDescent="0.3">
      <c r="A15155" t="s">
        <v>8040</v>
      </c>
      <c r="B15155" t="s">
        <v>25</v>
      </c>
      <c r="C15155" t="s">
        <v>36</v>
      </c>
      <c r="D15155">
        <v>4436.9799999999996</v>
      </c>
      <c r="E15155">
        <v>0.19</v>
      </c>
      <c r="F15155">
        <f t="shared" si="472"/>
        <v>843.0261999999999</v>
      </c>
      <c r="G15155">
        <f t="shared" si="473"/>
        <v>3593.9537999999998</v>
      </c>
      <c r="H15155">
        <v>1</v>
      </c>
      <c r="I15155" s="17">
        <v>45219</v>
      </c>
      <c r="J15155" s="17">
        <v>45220</v>
      </c>
      <c r="K15155" t="s">
        <v>21</v>
      </c>
      <c r="L15155" t="s">
        <v>22</v>
      </c>
      <c r="M15155">
        <v>1142.76</v>
      </c>
      <c r="N15155" t="s">
        <v>34</v>
      </c>
    </row>
    <row r="15156" spans="1:14" ht="14.25" customHeight="1" x14ac:dyDescent="0.3">
      <c r="A15156" t="s">
        <v>9021</v>
      </c>
      <c r="B15156" t="s">
        <v>41</v>
      </c>
      <c r="C15156" t="s">
        <v>36</v>
      </c>
      <c r="D15156">
        <v>4440.41</v>
      </c>
      <c r="E15156">
        <v>0.13</v>
      </c>
      <c r="F15156">
        <f t="shared" si="472"/>
        <v>577.25329999999997</v>
      </c>
      <c r="G15156">
        <f t="shared" si="473"/>
        <v>3863.1567</v>
      </c>
      <c r="H15156">
        <v>1</v>
      </c>
      <c r="I15156" s="17">
        <v>45375</v>
      </c>
      <c r="J15156" s="17">
        <v>45377</v>
      </c>
      <c r="K15156" t="s">
        <v>31</v>
      </c>
      <c r="L15156" t="s">
        <v>22</v>
      </c>
      <c r="M15156">
        <v>931.24</v>
      </c>
      <c r="N15156" t="s">
        <v>34</v>
      </c>
    </row>
    <row r="15157" spans="1:14" ht="14.25" customHeight="1" x14ac:dyDescent="0.3">
      <c r="A15157" t="s">
        <v>5880</v>
      </c>
      <c r="B15157" t="s">
        <v>25</v>
      </c>
      <c r="C15157" t="s">
        <v>36</v>
      </c>
      <c r="D15157">
        <v>4443.5200000000004</v>
      </c>
      <c r="E15157">
        <v>0.43</v>
      </c>
      <c r="F15157">
        <f t="shared" si="472"/>
        <v>1910.7136000000003</v>
      </c>
      <c r="G15157">
        <f t="shared" si="473"/>
        <v>2532.8064000000004</v>
      </c>
      <c r="H15157">
        <v>1</v>
      </c>
      <c r="I15157" s="17">
        <v>45582</v>
      </c>
      <c r="J15157" s="17">
        <v>45585</v>
      </c>
      <c r="K15157" t="s">
        <v>21</v>
      </c>
      <c r="L15157" t="s">
        <v>27</v>
      </c>
      <c r="M15157">
        <v>996.17</v>
      </c>
      <c r="N15157" t="s">
        <v>48</v>
      </c>
    </row>
    <row r="15158" spans="1:14" ht="14.25" customHeight="1" x14ac:dyDescent="0.3">
      <c r="A15158" t="s">
        <v>6050</v>
      </c>
      <c r="B15158" t="s">
        <v>19</v>
      </c>
      <c r="C15158" t="s">
        <v>36</v>
      </c>
      <c r="D15158">
        <v>4448.8900000000003</v>
      </c>
      <c r="E15158">
        <v>0.18</v>
      </c>
      <c r="F15158">
        <f t="shared" si="472"/>
        <v>800.80020000000002</v>
      </c>
      <c r="G15158">
        <f t="shared" si="473"/>
        <v>3648.0898000000002</v>
      </c>
      <c r="H15158">
        <v>1</v>
      </c>
      <c r="I15158" s="17">
        <v>45028</v>
      </c>
      <c r="J15158" s="17">
        <v>45031</v>
      </c>
      <c r="K15158" t="s">
        <v>15</v>
      </c>
      <c r="L15158" t="s">
        <v>16</v>
      </c>
      <c r="M15158">
        <v>906.76</v>
      </c>
      <c r="N15158" t="s">
        <v>28</v>
      </c>
    </row>
    <row r="15159" spans="1:14" ht="14.25" customHeight="1" x14ac:dyDescent="0.3">
      <c r="A15159" t="s">
        <v>8619</v>
      </c>
      <c r="B15159" t="s">
        <v>41</v>
      </c>
      <c r="C15159" t="s">
        <v>26</v>
      </c>
      <c r="D15159">
        <v>4455.99</v>
      </c>
      <c r="E15159">
        <v>0.13</v>
      </c>
      <c r="F15159">
        <f t="shared" si="472"/>
        <v>579.27869999999996</v>
      </c>
      <c r="G15159">
        <f t="shared" si="473"/>
        <v>3876.7112999999999</v>
      </c>
      <c r="H15159">
        <v>1</v>
      </c>
      <c r="I15159" s="17">
        <v>44994</v>
      </c>
      <c r="J15159" s="17">
        <v>44999</v>
      </c>
      <c r="K15159" t="s">
        <v>21</v>
      </c>
      <c r="L15159" t="s">
        <v>27</v>
      </c>
      <c r="M15159">
        <v>884.82</v>
      </c>
      <c r="N15159" t="s">
        <v>39</v>
      </c>
    </row>
    <row r="15160" spans="1:14" ht="14.25" customHeight="1" x14ac:dyDescent="0.3">
      <c r="A15160" t="s">
        <v>15167</v>
      </c>
      <c r="B15160" t="s">
        <v>19</v>
      </c>
      <c r="C15160" t="s">
        <v>14</v>
      </c>
      <c r="D15160">
        <v>4456.12</v>
      </c>
      <c r="E15160">
        <v>0.02</v>
      </c>
      <c r="F15160">
        <f t="shared" si="472"/>
        <v>89.122399999999999</v>
      </c>
      <c r="G15160">
        <f t="shared" si="473"/>
        <v>4366.9975999999997</v>
      </c>
      <c r="H15160">
        <v>1</v>
      </c>
      <c r="I15160" s="17">
        <v>45075</v>
      </c>
      <c r="J15160" s="17">
        <v>45082</v>
      </c>
      <c r="K15160" t="s">
        <v>31</v>
      </c>
      <c r="L15160" t="s">
        <v>27</v>
      </c>
      <c r="M15160">
        <v>1072.05</v>
      </c>
      <c r="N15160" t="s">
        <v>23</v>
      </c>
    </row>
    <row r="15161" spans="1:14" ht="14.25" customHeight="1" x14ac:dyDescent="0.3">
      <c r="A15161" t="s">
        <v>8290</v>
      </c>
      <c r="B15161" t="s">
        <v>13</v>
      </c>
      <c r="C15161" t="s">
        <v>36</v>
      </c>
      <c r="D15161">
        <v>4456.57</v>
      </c>
      <c r="E15161">
        <v>0.06</v>
      </c>
      <c r="F15161">
        <f t="shared" si="472"/>
        <v>267.39419999999996</v>
      </c>
      <c r="G15161">
        <f t="shared" si="473"/>
        <v>4189.1758</v>
      </c>
      <c r="H15161">
        <v>1</v>
      </c>
      <c r="I15161" s="17">
        <v>45087</v>
      </c>
      <c r="J15161" s="17">
        <v>45088</v>
      </c>
      <c r="K15161" t="s">
        <v>21</v>
      </c>
      <c r="L15161" t="s">
        <v>27</v>
      </c>
      <c r="M15161">
        <v>628.27</v>
      </c>
      <c r="N15161" t="s">
        <v>34</v>
      </c>
    </row>
    <row r="15162" spans="1:14" ht="14.25" customHeight="1" x14ac:dyDescent="0.3">
      <c r="A15162" t="s">
        <v>7927</v>
      </c>
      <c r="B15162" t="s">
        <v>19</v>
      </c>
      <c r="C15162" t="s">
        <v>20</v>
      </c>
      <c r="D15162">
        <v>4457.49</v>
      </c>
      <c r="E15162">
        <v>0.19</v>
      </c>
      <c r="F15162">
        <f t="shared" si="472"/>
        <v>846.92309999999998</v>
      </c>
      <c r="G15162">
        <f t="shared" si="473"/>
        <v>3610.5668999999998</v>
      </c>
      <c r="H15162">
        <v>1</v>
      </c>
      <c r="I15162" s="17">
        <v>45426</v>
      </c>
      <c r="J15162" s="17">
        <v>45428</v>
      </c>
      <c r="K15162" t="s">
        <v>21</v>
      </c>
      <c r="L15162" t="s">
        <v>22</v>
      </c>
      <c r="M15162">
        <v>1139.22</v>
      </c>
      <c r="N15162" t="s">
        <v>48</v>
      </c>
    </row>
    <row r="15163" spans="1:14" ht="14.25" customHeight="1" x14ac:dyDescent="0.3">
      <c r="A15163" t="s">
        <v>14198</v>
      </c>
      <c r="B15163" t="s">
        <v>25</v>
      </c>
      <c r="C15163" t="s">
        <v>20</v>
      </c>
      <c r="D15163">
        <v>4461.7299999999996</v>
      </c>
      <c r="E15163">
        <v>0.25</v>
      </c>
      <c r="F15163">
        <f t="shared" si="472"/>
        <v>1115.4324999999999</v>
      </c>
      <c r="G15163">
        <f t="shared" si="473"/>
        <v>3346.2974999999997</v>
      </c>
      <c r="H15163">
        <v>1</v>
      </c>
      <c r="I15163" s="17">
        <v>45413</v>
      </c>
      <c r="J15163" s="17">
        <v>45419</v>
      </c>
      <c r="K15163" t="s">
        <v>15</v>
      </c>
      <c r="L15163" t="s">
        <v>27</v>
      </c>
      <c r="M15163">
        <v>862.53</v>
      </c>
      <c r="N15163" t="s">
        <v>48</v>
      </c>
    </row>
    <row r="15164" spans="1:14" ht="14.25" customHeight="1" x14ac:dyDescent="0.3">
      <c r="A15164" t="s">
        <v>10522</v>
      </c>
      <c r="B15164" t="s">
        <v>41</v>
      </c>
      <c r="C15164" t="s">
        <v>14</v>
      </c>
      <c r="D15164">
        <v>4463.43</v>
      </c>
      <c r="E15164">
        <v>0.46</v>
      </c>
      <c r="F15164">
        <f t="shared" si="472"/>
        <v>2053.1778000000004</v>
      </c>
      <c r="G15164">
        <f t="shared" si="473"/>
        <v>2410.2521999999999</v>
      </c>
      <c r="H15164">
        <v>1</v>
      </c>
      <c r="I15164" s="17">
        <v>45005</v>
      </c>
      <c r="J15164" s="17">
        <v>45007</v>
      </c>
      <c r="K15164" t="s">
        <v>15</v>
      </c>
      <c r="L15164" t="s">
        <v>16</v>
      </c>
      <c r="M15164">
        <v>542.87</v>
      </c>
      <c r="N15164" t="s">
        <v>23</v>
      </c>
    </row>
    <row r="15165" spans="1:14" ht="14.25" customHeight="1" x14ac:dyDescent="0.3">
      <c r="A15165" t="s">
        <v>14084</v>
      </c>
      <c r="B15165" t="s">
        <v>13</v>
      </c>
      <c r="C15165" t="s">
        <v>33</v>
      </c>
      <c r="D15165">
        <v>4468.2700000000004</v>
      </c>
      <c r="E15165">
        <v>0.44</v>
      </c>
      <c r="F15165">
        <f t="shared" si="472"/>
        <v>1966.0388000000003</v>
      </c>
      <c r="G15165">
        <f t="shared" si="473"/>
        <v>2502.2312000000002</v>
      </c>
      <c r="H15165">
        <v>1</v>
      </c>
      <c r="I15165" s="17">
        <v>45455</v>
      </c>
      <c r="J15165" s="17">
        <v>45458</v>
      </c>
      <c r="K15165" t="s">
        <v>31</v>
      </c>
      <c r="L15165" t="s">
        <v>16</v>
      </c>
      <c r="M15165">
        <v>540.54</v>
      </c>
      <c r="N15165" t="s">
        <v>34</v>
      </c>
    </row>
    <row r="15166" spans="1:14" ht="14.25" customHeight="1" x14ac:dyDescent="0.3">
      <c r="A15166" t="s">
        <v>12654</v>
      </c>
      <c r="B15166" t="s">
        <v>25</v>
      </c>
      <c r="C15166" t="s">
        <v>36</v>
      </c>
      <c r="D15166">
        <v>4476.6899999999996</v>
      </c>
      <c r="E15166">
        <v>0.09</v>
      </c>
      <c r="F15166">
        <f t="shared" si="472"/>
        <v>402.90209999999996</v>
      </c>
      <c r="G15166">
        <f t="shared" si="473"/>
        <v>4073.7878999999998</v>
      </c>
      <c r="H15166">
        <v>1</v>
      </c>
      <c r="I15166" s="17">
        <v>45475</v>
      </c>
      <c r="J15166" s="17">
        <v>45480</v>
      </c>
      <c r="K15166" t="s">
        <v>31</v>
      </c>
      <c r="L15166" t="s">
        <v>22</v>
      </c>
      <c r="M15166">
        <v>348.08</v>
      </c>
      <c r="N15166" t="s">
        <v>23</v>
      </c>
    </row>
    <row r="15167" spans="1:14" ht="14.25" customHeight="1" x14ac:dyDescent="0.3">
      <c r="A15167" t="s">
        <v>9546</v>
      </c>
      <c r="B15167" t="s">
        <v>41</v>
      </c>
      <c r="C15167" t="s">
        <v>26</v>
      </c>
      <c r="D15167">
        <v>4484.7299999999996</v>
      </c>
      <c r="E15167">
        <v>0.3</v>
      </c>
      <c r="F15167">
        <f t="shared" si="472"/>
        <v>1345.4189999999999</v>
      </c>
      <c r="G15167">
        <f t="shared" si="473"/>
        <v>3139.3109999999997</v>
      </c>
      <c r="H15167">
        <v>1</v>
      </c>
      <c r="I15167" s="17">
        <v>45161</v>
      </c>
      <c r="J15167" s="17">
        <v>45165</v>
      </c>
      <c r="K15167" t="s">
        <v>15</v>
      </c>
      <c r="L15167" t="s">
        <v>22</v>
      </c>
      <c r="M15167">
        <v>449.25</v>
      </c>
      <c r="N15167" t="s">
        <v>39</v>
      </c>
    </row>
    <row r="15168" spans="1:14" ht="14.25" customHeight="1" x14ac:dyDescent="0.3">
      <c r="A15168" t="s">
        <v>5105</v>
      </c>
      <c r="B15168" t="s">
        <v>25</v>
      </c>
      <c r="C15168" t="s">
        <v>20</v>
      </c>
      <c r="D15168">
        <v>4487.7299999999996</v>
      </c>
      <c r="E15168">
        <v>0.48</v>
      </c>
      <c r="F15168">
        <f t="shared" si="472"/>
        <v>2154.1103999999996</v>
      </c>
      <c r="G15168">
        <f t="shared" si="473"/>
        <v>2333.6196</v>
      </c>
      <c r="H15168">
        <v>1</v>
      </c>
      <c r="I15168" s="17">
        <v>45026</v>
      </c>
      <c r="J15168" s="17">
        <v>45030</v>
      </c>
      <c r="K15168" t="s">
        <v>31</v>
      </c>
      <c r="L15168" t="s">
        <v>16</v>
      </c>
      <c r="M15168">
        <v>719.66</v>
      </c>
      <c r="N15168" t="s">
        <v>34</v>
      </c>
    </row>
    <row r="15169" spans="1:14" ht="14.25" customHeight="1" x14ac:dyDescent="0.3">
      <c r="A15169" t="s">
        <v>5438</v>
      </c>
      <c r="B15169" t="s">
        <v>41</v>
      </c>
      <c r="C15169" t="s">
        <v>36</v>
      </c>
      <c r="D15169">
        <v>4492.8599999999997</v>
      </c>
      <c r="E15169">
        <v>0.22</v>
      </c>
      <c r="F15169">
        <f t="shared" si="472"/>
        <v>988.42919999999992</v>
      </c>
      <c r="G15169">
        <f t="shared" si="473"/>
        <v>3504.4307999999996</v>
      </c>
      <c r="H15169">
        <v>1</v>
      </c>
      <c r="I15169" s="17">
        <v>45057</v>
      </c>
      <c r="J15169" s="17">
        <v>45062</v>
      </c>
      <c r="K15169" t="s">
        <v>15</v>
      </c>
      <c r="L15169" t="s">
        <v>22</v>
      </c>
      <c r="M15169">
        <v>401.03</v>
      </c>
      <c r="N15169" t="s">
        <v>17</v>
      </c>
    </row>
    <row r="15170" spans="1:14" ht="14.25" customHeight="1" x14ac:dyDescent="0.3">
      <c r="A15170" t="s">
        <v>223</v>
      </c>
      <c r="B15170" t="s">
        <v>13</v>
      </c>
      <c r="C15170" t="s">
        <v>14</v>
      </c>
      <c r="D15170">
        <v>4499.55</v>
      </c>
      <c r="E15170">
        <v>0.45</v>
      </c>
      <c r="F15170">
        <f t="shared" ref="F15170:F15233" si="474">D15170*E15170</f>
        <v>2024.7975000000001</v>
      </c>
      <c r="G15170">
        <f t="shared" ref="G15170:G15233" si="475">D15170-F15170</f>
        <v>2474.7525000000001</v>
      </c>
      <c r="H15170">
        <v>1</v>
      </c>
      <c r="I15170" s="17">
        <v>44944</v>
      </c>
      <c r="J15170" s="17">
        <v>44950</v>
      </c>
      <c r="K15170" t="s">
        <v>15</v>
      </c>
      <c r="L15170" t="s">
        <v>27</v>
      </c>
      <c r="M15170">
        <v>639.71</v>
      </c>
      <c r="N15170" t="s">
        <v>34</v>
      </c>
    </row>
    <row r="15171" spans="1:14" ht="14.25" customHeight="1" x14ac:dyDescent="0.3">
      <c r="A15171" t="s">
        <v>2059</v>
      </c>
      <c r="B15171" t="s">
        <v>13</v>
      </c>
      <c r="C15171" t="s">
        <v>36</v>
      </c>
      <c r="D15171">
        <v>4500.95</v>
      </c>
      <c r="E15171">
        <v>0.41</v>
      </c>
      <c r="F15171">
        <f t="shared" si="474"/>
        <v>1845.3894999999998</v>
      </c>
      <c r="G15171">
        <f t="shared" si="475"/>
        <v>2655.5605</v>
      </c>
      <c r="H15171">
        <v>1</v>
      </c>
      <c r="I15171" s="17">
        <v>45378</v>
      </c>
      <c r="J15171" s="17">
        <v>45380</v>
      </c>
      <c r="K15171" t="s">
        <v>15</v>
      </c>
      <c r="L15171" t="s">
        <v>16</v>
      </c>
      <c r="M15171">
        <v>1250.68</v>
      </c>
      <c r="N15171" t="s">
        <v>28</v>
      </c>
    </row>
    <row r="15172" spans="1:14" ht="14.25" customHeight="1" x14ac:dyDescent="0.3">
      <c r="A15172" t="s">
        <v>4110</v>
      </c>
      <c r="B15172" t="s">
        <v>13</v>
      </c>
      <c r="C15172" t="s">
        <v>26</v>
      </c>
      <c r="D15172">
        <v>4502.62</v>
      </c>
      <c r="E15172">
        <v>0.15</v>
      </c>
      <c r="F15172">
        <f t="shared" si="474"/>
        <v>675.39299999999992</v>
      </c>
      <c r="G15172">
        <f t="shared" si="475"/>
        <v>3827.2269999999999</v>
      </c>
      <c r="H15172">
        <v>1</v>
      </c>
      <c r="I15172" s="17">
        <v>45276</v>
      </c>
      <c r="J15172" s="17">
        <v>45277</v>
      </c>
      <c r="K15172" t="s">
        <v>31</v>
      </c>
      <c r="L15172" t="s">
        <v>27</v>
      </c>
      <c r="M15172">
        <v>325.48</v>
      </c>
      <c r="N15172" t="s">
        <v>28</v>
      </c>
    </row>
    <row r="15173" spans="1:14" ht="14.25" customHeight="1" x14ac:dyDescent="0.3">
      <c r="A15173" t="s">
        <v>11243</v>
      </c>
      <c r="B15173" t="s">
        <v>25</v>
      </c>
      <c r="C15173" t="s">
        <v>26</v>
      </c>
      <c r="D15173">
        <v>4503.0200000000004</v>
      </c>
      <c r="E15173">
        <v>0.04</v>
      </c>
      <c r="F15173">
        <f t="shared" si="474"/>
        <v>180.12080000000003</v>
      </c>
      <c r="G15173">
        <f t="shared" si="475"/>
        <v>4322.8992000000007</v>
      </c>
      <c r="H15173">
        <v>1</v>
      </c>
      <c r="I15173" s="17">
        <v>45436</v>
      </c>
      <c r="J15173" s="17">
        <v>45443</v>
      </c>
      <c r="K15173" t="s">
        <v>21</v>
      </c>
      <c r="L15173" t="s">
        <v>16</v>
      </c>
      <c r="M15173">
        <v>345.53</v>
      </c>
      <c r="N15173" t="s">
        <v>23</v>
      </c>
    </row>
    <row r="15174" spans="1:14" ht="14.25" customHeight="1" x14ac:dyDescent="0.3">
      <c r="A15174" t="s">
        <v>9653</v>
      </c>
      <c r="B15174" t="s">
        <v>19</v>
      </c>
      <c r="C15174" t="s">
        <v>33</v>
      </c>
      <c r="D15174">
        <v>4505.04</v>
      </c>
      <c r="E15174">
        <v>0.12</v>
      </c>
      <c r="F15174">
        <f t="shared" si="474"/>
        <v>540.60479999999995</v>
      </c>
      <c r="G15174">
        <f t="shared" si="475"/>
        <v>3964.4351999999999</v>
      </c>
      <c r="H15174">
        <v>1</v>
      </c>
      <c r="I15174" s="17">
        <v>45187</v>
      </c>
      <c r="J15174" s="17">
        <v>45194</v>
      </c>
      <c r="K15174" t="s">
        <v>15</v>
      </c>
      <c r="L15174" t="s">
        <v>22</v>
      </c>
      <c r="M15174">
        <v>485.36</v>
      </c>
      <c r="N15174" t="s">
        <v>48</v>
      </c>
    </row>
    <row r="15175" spans="1:14" ht="14.25" customHeight="1" x14ac:dyDescent="0.3">
      <c r="A15175" t="s">
        <v>8483</v>
      </c>
      <c r="B15175" t="s">
        <v>41</v>
      </c>
      <c r="C15175" t="s">
        <v>14</v>
      </c>
      <c r="D15175">
        <v>4514.58</v>
      </c>
      <c r="E15175">
        <v>0.35</v>
      </c>
      <c r="F15175">
        <f t="shared" si="474"/>
        <v>1580.1029999999998</v>
      </c>
      <c r="G15175">
        <f t="shared" si="475"/>
        <v>2934.4769999999999</v>
      </c>
      <c r="H15175">
        <v>1</v>
      </c>
      <c r="I15175" s="17">
        <v>45347</v>
      </c>
      <c r="J15175" s="17">
        <v>45351</v>
      </c>
      <c r="K15175" t="s">
        <v>31</v>
      </c>
      <c r="L15175" t="s">
        <v>22</v>
      </c>
      <c r="M15175">
        <v>1174.22</v>
      </c>
      <c r="N15175" t="s">
        <v>39</v>
      </c>
    </row>
    <row r="15176" spans="1:14" ht="14.25" customHeight="1" x14ac:dyDescent="0.3">
      <c r="A15176" t="s">
        <v>1742</v>
      </c>
      <c r="B15176" t="s">
        <v>41</v>
      </c>
      <c r="C15176" t="s">
        <v>14</v>
      </c>
      <c r="D15176">
        <v>4520.43</v>
      </c>
      <c r="E15176">
        <v>0.5</v>
      </c>
      <c r="F15176">
        <f t="shared" si="474"/>
        <v>2260.2150000000001</v>
      </c>
      <c r="G15176">
        <f t="shared" si="475"/>
        <v>2260.2150000000001</v>
      </c>
      <c r="H15176">
        <v>1</v>
      </c>
      <c r="I15176" s="17">
        <v>45637</v>
      </c>
      <c r="J15176" s="17">
        <v>45640</v>
      </c>
      <c r="K15176" t="s">
        <v>21</v>
      </c>
      <c r="L15176" t="s">
        <v>27</v>
      </c>
      <c r="M15176">
        <v>308.89999999999998</v>
      </c>
      <c r="N15176" t="s">
        <v>39</v>
      </c>
    </row>
    <row r="15177" spans="1:14" ht="14.25" customHeight="1" x14ac:dyDescent="0.3">
      <c r="A15177" t="s">
        <v>1344</v>
      </c>
      <c r="B15177" t="s">
        <v>41</v>
      </c>
      <c r="C15177" t="s">
        <v>26</v>
      </c>
      <c r="D15177">
        <v>4521.25</v>
      </c>
      <c r="E15177">
        <v>0.43</v>
      </c>
      <c r="F15177">
        <f t="shared" si="474"/>
        <v>1944.1375</v>
      </c>
      <c r="G15177">
        <f t="shared" si="475"/>
        <v>2577.1125000000002</v>
      </c>
      <c r="H15177">
        <v>1</v>
      </c>
      <c r="I15177" s="17">
        <v>45398</v>
      </c>
      <c r="J15177" s="17">
        <v>45399</v>
      </c>
      <c r="K15177" t="s">
        <v>31</v>
      </c>
      <c r="L15177" t="s">
        <v>16</v>
      </c>
      <c r="M15177">
        <v>992.05</v>
      </c>
      <c r="N15177" t="s">
        <v>28</v>
      </c>
    </row>
    <row r="15178" spans="1:14" ht="14.25" customHeight="1" x14ac:dyDescent="0.3">
      <c r="A15178" t="s">
        <v>15283</v>
      </c>
      <c r="B15178" t="s">
        <v>41</v>
      </c>
      <c r="C15178" t="s">
        <v>14</v>
      </c>
      <c r="D15178">
        <v>4523.5</v>
      </c>
      <c r="E15178">
        <v>0.31</v>
      </c>
      <c r="F15178">
        <f t="shared" si="474"/>
        <v>1402.2850000000001</v>
      </c>
      <c r="G15178">
        <f t="shared" si="475"/>
        <v>3121.2150000000001</v>
      </c>
      <c r="H15178">
        <v>1</v>
      </c>
      <c r="I15178" s="17">
        <v>45411</v>
      </c>
      <c r="J15178" s="17">
        <v>45415</v>
      </c>
      <c r="K15178" t="s">
        <v>15</v>
      </c>
      <c r="L15178" t="s">
        <v>22</v>
      </c>
      <c r="M15178">
        <v>701.27</v>
      </c>
      <c r="N15178" t="s">
        <v>17</v>
      </c>
    </row>
    <row r="15179" spans="1:14" ht="14.25" customHeight="1" x14ac:dyDescent="0.3">
      <c r="A15179" t="s">
        <v>3486</v>
      </c>
      <c r="B15179" t="s">
        <v>19</v>
      </c>
      <c r="C15179" t="s">
        <v>20</v>
      </c>
      <c r="D15179">
        <v>4529.38</v>
      </c>
      <c r="E15179">
        <v>0.13</v>
      </c>
      <c r="F15179">
        <f t="shared" si="474"/>
        <v>588.81940000000009</v>
      </c>
      <c r="G15179">
        <f t="shared" si="475"/>
        <v>3940.5605999999998</v>
      </c>
      <c r="H15179">
        <v>1</v>
      </c>
      <c r="I15179" s="17">
        <v>45329</v>
      </c>
      <c r="J15179" s="17">
        <v>45330</v>
      </c>
      <c r="K15179" t="s">
        <v>21</v>
      </c>
      <c r="L15179" t="s">
        <v>27</v>
      </c>
      <c r="M15179">
        <v>538.97</v>
      </c>
      <c r="N15179" t="s">
        <v>48</v>
      </c>
    </row>
    <row r="15180" spans="1:14" ht="14.25" customHeight="1" x14ac:dyDescent="0.3">
      <c r="A15180" t="s">
        <v>1862</v>
      </c>
      <c r="B15180" t="s">
        <v>25</v>
      </c>
      <c r="C15180" t="s">
        <v>14</v>
      </c>
      <c r="D15180">
        <v>4530.63</v>
      </c>
      <c r="E15180">
        <v>0.42</v>
      </c>
      <c r="F15180">
        <f t="shared" si="474"/>
        <v>1902.8645999999999</v>
      </c>
      <c r="G15180">
        <f t="shared" si="475"/>
        <v>2627.7654000000002</v>
      </c>
      <c r="H15180">
        <v>1</v>
      </c>
      <c r="I15180" s="17">
        <v>44974</v>
      </c>
      <c r="J15180" s="17">
        <v>44977</v>
      </c>
      <c r="K15180" t="s">
        <v>21</v>
      </c>
      <c r="L15180" t="s">
        <v>16</v>
      </c>
      <c r="M15180">
        <v>368.21</v>
      </c>
      <c r="N15180" t="s">
        <v>17</v>
      </c>
    </row>
    <row r="15181" spans="1:14" ht="14.25" customHeight="1" x14ac:dyDescent="0.3">
      <c r="A15181" t="s">
        <v>56</v>
      </c>
      <c r="B15181" t="s">
        <v>19</v>
      </c>
      <c r="C15181" t="s">
        <v>20</v>
      </c>
      <c r="D15181">
        <v>4538.1499999999996</v>
      </c>
      <c r="E15181">
        <v>0.19</v>
      </c>
      <c r="F15181">
        <f t="shared" si="474"/>
        <v>862.24849999999992</v>
      </c>
      <c r="G15181">
        <f t="shared" si="475"/>
        <v>3675.9014999999999</v>
      </c>
      <c r="H15181">
        <v>1</v>
      </c>
      <c r="I15181" s="17">
        <v>45005</v>
      </c>
      <c r="J15181" s="17">
        <v>45008</v>
      </c>
      <c r="K15181" t="s">
        <v>21</v>
      </c>
      <c r="L15181" t="s">
        <v>27</v>
      </c>
      <c r="M15181">
        <v>375.7</v>
      </c>
      <c r="N15181" t="s">
        <v>39</v>
      </c>
    </row>
    <row r="15182" spans="1:14" ht="14.25" customHeight="1" x14ac:dyDescent="0.3">
      <c r="A15182" t="s">
        <v>12059</v>
      </c>
      <c r="B15182" t="s">
        <v>13</v>
      </c>
      <c r="C15182" t="s">
        <v>26</v>
      </c>
      <c r="D15182">
        <v>4539.82</v>
      </c>
      <c r="E15182">
        <v>0.28000000000000003</v>
      </c>
      <c r="F15182">
        <f t="shared" si="474"/>
        <v>1271.1496</v>
      </c>
      <c r="G15182">
        <f t="shared" si="475"/>
        <v>3268.6704</v>
      </c>
      <c r="H15182">
        <v>1</v>
      </c>
      <c r="I15182" s="17">
        <v>45213</v>
      </c>
      <c r="J15182" s="17">
        <v>45218</v>
      </c>
      <c r="K15182" t="s">
        <v>21</v>
      </c>
      <c r="L15182" t="s">
        <v>16</v>
      </c>
      <c r="M15182">
        <v>283.16000000000003</v>
      </c>
      <c r="N15182" t="s">
        <v>39</v>
      </c>
    </row>
    <row r="15183" spans="1:14" ht="14.25" customHeight="1" x14ac:dyDescent="0.3">
      <c r="A15183" t="s">
        <v>4618</v>
      </c>
      <c r="B15183" t="s">
        <v>25</v>
      </c>
      <c r="C15183" t="s">
        <v>26</v>
      </c>
      <c r="D15183">
        <v>4555.3900000000003</v>
      </c>
      <c r="E15183">
        <v>0.49</v>
      </c>
      <c r="F15183">
        <f t="shared" si="474"/>
        <v>2232.1411000000003</v>
      </c>
      <c r="G15183">
        <f t="shared" si="475"/>
        <v>2323.2489</v>
      </c>
      <c r="H15183">
        <v>1</v>
      </c>
      <c r="I15183" s="17">
        <v>44973</v>
      </c>
      <c r="J15183" s="17">
        <v>44974</v>
      </c>
      <c r="K15183" t="s">
        <v>31</v>
      </c>
      <c r="L15183" t="s">
        <v>22</v>
      </c>
      <c r="M15183">
        <v>1205.75</v>
      </c>
      <c r="N15183" t="s">
        <v>48</v>
      </c>
    </row>
    <row r="15184" spans="1:14" ht="14.25" customHeight="1" x14ac:dyDescent="0.3">
      <c r="A15184" t="s">
        <v>2151</v>
      </c>
      <c r="B15184" t="s">
        <v>25</v>
      </c>
      <c r="C15184" t="s">
        <v>36</v>
      </c>
      <c r="D15184">
        <v>4561.96</v>
      </c>
      <c r="E15184">
        <v>0.5</v>
      </c>
      <c r="F15184">
        <f t="shared" si="474"/>
        <v>2280.98</v>
      </c>
      <c r="G15184">
        <f t="shared" si="475"/>
        <v>2280.98</v>
      </c>
      <c r="H15184">
        <v>1</v>
      </c>
      <c r="I15184" s="17">
        <v>44984</v>
      </c>
      <c r="J15184" s="17">
        <v>44985</v>
      </c>
      <c r="K15184" t="s">
        <v>21</v>
      </c>
      <c r="L15184" t="s">
        <v>22</v>
      </c>
      <c r="M15184">
        <v>243.69</v>
      </c>
      <c r="N15184" t="s">
        <v>48</v>
      </c>
    </row>
    <row r="15185" spans="1:14" ht="14.25" customHeight="1" x14ac:dyDescent="0.3">
      <c r="A15185" t="s">
        <v>12420</v>
      </c>
      <c r="B15185" t="s">
        <v>13</v>
      </c>
      <c r="C15185" t="s">
        <v>20</v>
      </c>
      <c r="D15185">
        <v>4562.1499999999996</v>
      </c>
      <c r="E15185">
        <v>0.46</v>
      </c>
      <c r="F15185">
        <f t="shared" si="474"/>
        <v>2098.5889999999999</v>
      </c>
      <c r="G15185">
        <f t="shared" si="475"/>
        <v>2463.5609999999997</v>
      </c>
      <c r="H15185">
        <v>1</v>
      </c>
      <c r="I15185" s="17">
        <v>45401</v>
      </c>
      <c r="J15185" s="17">
        <v>45408</v>
      </c>
      <c r="K15185" t="s">
        <v>21</v>
      </c>
      <c r="L15185" t="s">
        <v>27</v>
      </c>
      <c r="M15185">
        <v>832.92</v>
      </c>
      <c r="N15185" t="s">
        <v>28</v>
      </c>
    </row>
    <row r="15186" spans="1:14" ht="14.25" customHeight="1" x14ac:dyDescent="0.3">
      <c r="A15186" t="s">
        <v>13982</v>
      </c>
      <c r="B15186" t="s">
        <v>19</v>
      </c>
      <c r="C15186" t="s">
        <v>20</v>
      </c>
      <c r="D15186">
        <v>4566.18</v>
      </c>
      <c r="E15186">
        <v>0.42</v>
      </c>
      <c r="F15186">
        <f t="shared" si="474"/>
        <v>1917.7956000000001</v>
      </c>
      <c r="G15186">
        <f t="shared" si="475"/>
        <v>2648.3843999999999</v>
      </c>
      <c r="H15186">
        <v>1</v>
      </c>
      <c r="I15186" s="17">
        <v>45324</v>
      </c>
      <c r="J15186" s="17">
        <v>45328</v>
      </c>
      <c r="K15186" t="s">
        <v>21</v>
      </c>
      <c r="L15186" t="s">
        <v>22</v>
      </c>
      <c r="M15186">
        <v>1355.34</v>
      </c>
      <c r="N15186" t="s">
        <v>48</v>
      </c>
    </row>
    <row r="15187" spans="1:14" ht="14.25" customHeight="1" x14ac:dyDescent="0.3">
      <c r="A15187" t="s">
        <v>295</v>
      </c>
      <c r="B15187" t="s">
        <v>25</v>
      </c>
      <c r="C15187" t="s">
        <v>20</v>
      </c>
      <c r="D15187">
        <v>4573.87</v>
      </c>
      <c r="E15187">
        <v>0.13</v>
      </c>
      <c r="F15187">
        <f t="shared" si="474"/>
        <v>594.60310000000004</v>
      </c>
      <c r="G15187">
        <f t="shared" si="475"/>
        <v>3979.2668999999996</v>
      </c>
      <c r="H15187">
        <v>1</v>
      </c>
      <c r="I15187" s="17">
        <v>45158</v>
      </c>
      <c r="J15187" s="17">
        <v>45161</v>
      </c>
      <c r="K15187" t="s">
        <v>15</v>
      </c>
      <c r="L15187" t="s">
        <v>27</v>
      </c>
      <c r="M15187">
        <v>1235</v>
      </c>
      <c r="N15187" t="s">
        <v>39</v>
      </c>
    </row>
    <row r="15188" spans="1:14" ht="14.25" customHeight="1" x14ac:dyDescent="0.3">
      <c r="A15188" t="s">
        <v>14726</v>
      </c>
      <c r="B15188" t="s">
        <v>41</v>
      </c>
      <c r="C15188" t="s">
        <v>36</v>
      </c>
      <c r="D15188">
        <v>4575.88</v>
      </c>
      <c r="E15188">
        <v>0.25</v>
      </c>
      <c r="F15188">
        <f t="shared" si="474"/>
        <v>1143.97</v>
      </c>
      <c r="G15188">
        <f t="shared" si="475"/>
        <v>3431.91</v>
      </c>
      <c r="H15188">
        <v>1</v>
      </c>
      <c r="I15188" s="17">
        <v>44952</v>
      </c>
      <c r="J15188" s="17">
        <v>44956</v>
      </c>
      <c r="K15188" t="s">
        <v>15</v>
      </c>
      <c r="L15188" t="s">
        <v>16</v>
      </c>
      <c r="M15188">
        <v>1128.5999999999999</v>
      </c>
      <c r="N15188" t="s">
        <v>34</v>
      </c>
    </row>
    <row r="15189" spans="1:14" ht="14.25" customHeight="1" x14ac:dyDescent="0.3">
      <c r="A15189" t="s">
        <v>2996</v>
      </c>
      <c r="B15189" t="s">
        <v>41</v>
      </c>
      <c r="C15189" t="s">
        <v>14</v>
      </c>
      <c r="D15189">
        <v>4582.62</v>
      </c>
      <c r="E15189">
        <v>0.35</v>
      </c>
      <c r="F15189">
        <f t="shared" si="474"/>
        <v>1603.9169999999999</v>
      </c>
      <c r="G15189">
        <f t="shared" si="475"/>
        <v>2978.703</v>
      </c>
      <c r="H15189">
        <v>1</v>
      </c>
      <c r="I15189" s="17">
        <v>45031</v>
      </c>
      <c r="J15189" s="17">
        <v>45034</v>
      </c>
      <c r="K15189" t="s">
        <v>21</v>
      </c>
      <c r="L15189" t="s">
        <v>27</v>
      </c>
      <c r="M15189">
        <v>1231.0999999999999</v>
      </c>
      <c r="N15189" t="s">
        <v>17</v>
      </c>
    </row>
    <row r="15190" spans="1:14" ht="14.25" customHeight="1" x14ac:dyDescent="0.3">
      <c r="A15190" t="s">
        <v>4261</v>
      </c>
      <c r="B15190" t="s">
        <v>19</v>
      </c>
      <c r="C15190" t="s">
        <v>14</v>
      </c>
      <c r="D15190">
        <v>4585.59</v>
      </c>
      <c r="E15190">
        <v>0.15</v>
      </c>
      <c r="F15190">
        <f t="shared" si="474"/>
        <v>687.83849999999995</v>
      </c>
      <c r="G15190">
        <f t="shared" si="475"/>
        <v>3897.7515000000003</v>
      </c>
      <c r="H15190">
        <v>1</v>
      </c>
      <c r="I15190" s="17">
        <v>45385</v>
      </c>
      <c r="J15190" s="17">
        <v>45389</v>
      </c>
      <c r="K15190" t="s">
        <v>15</v>
      </c>
      <c r="L15190" t="s">
        <v>27</v>
      </c>
      <c r="M15190">
        <v>1281.73</v>
      </c>
      <c r="N15190" t="s">
        <v>28</v>
      </c>
    </row>
    <row r="15191" spans="1:14" ht="14.25" customHeight="1" x14ac:dyDescent="0.3">
      <c r="A15191" t="s">
        <v>13062</v>
      </c>
      <c r="B15191" t="s">
        <v>25</v>
      </c>
      <c r="C15191" t="s">
        <v>36</v>
      </c>
      <c r="D15191">
        <v>4587.18</v>
      </c>
      <c r="E15191">
        <v>0.15</v>
      </c>
      <c r="F15191">
        <f t="shared" si="474"/>
        <v>688.077</v>
      </c>
      <c r="G15191">
        <f t="shared" si="475"/>
        <v>3899.1030000000001</v>
      </c>
      <c r="H15191">
        <v>1</v>
      </c>
      <c r="I15191" s="17">
        <v>45528</v>
      </c>
      <c r="J15191" s="17">
        <v>45530</v>
      </c>
      <c r="K15191" t="s">
        <v>31</v>
      </c>
      <c r="L15191" t="s">
        <v>27</v>
      </c>
      <c r="M15191">
        <v>1114.5999999999999</v>
      </c>
      <c r="N15191" t="s">
        <v>48</v>
      </c>
    </row>
    <row r="15192" spans="1:14" ht="14.25" customHeight="1" x14ac:dyDescent="0.3">
      <c r="A15192" t="s">
        <v>2402</v>
      </c>
      <c r="B15192" t="s">
        <v>41</v>
      </c>
      <c r="C15192" t="s">
        <v>20</v>
      </c>
      <c r="D15192">
        <v>4587.24</v>
      </c>
      <c r="E15192">
        <v>0.09</v>
      </c>
      <c r="F15192">
        <f t="shared" si="474"/>
        <v>412.85159999999996</v>
      </c>
      <c r="G15192">
        <f t="shared" si="475"/>
        <v>4174.3883999999998</v>
      </c>
      <c r="H15192">
        <v>1</v>
      </c>
      <c r="I15192" s="17">
        <v>45191</v>
      </c>
      <c r="J15192" s="17">
        <v>45195</v>
      </c>
      <c r="K15192" t="s">
        <v>31</v>
      </c>
      <c r="L15192" t="s">
        <v>27</v>
      </c>
      <c r="M15192">
        <v>928.81</v>
      </c>
      <c r="N15192" t="s">
        <v>34</v>
      </c>
    </row>
    <row r="15193" spans="1:14" ht="14.25" customHeight="1" x14ac:dyDescent="0.3">
      <c r="A15193" t="s">
        <v>4116</v>
      </c>
      <c r="B15193" t="s">
        <v>25</v>
      </c>
      <c r="C15193" t="s">
        <v>14</v>
      </c>
      <c r="D15193">
        <v>4587.79</v>
      </c>
      <c r="E15193">
        <v>0.37</v>
      </c>
      <c r="F15193">
        <f t="shared" si="474"/>
        <v>1697.4822999999999</v>
      </c>
      <c r="G15193">
        <f t="shared" si="475"/>
        <v>2890.3077000000003</v>
      </c>
      <c r="H15193">
        <v>1</v>
      </c>
      <c r="I15193" s="17">
        <v>45628</v>
      </c>
      <c r="J15193" s="17">
        <v>45631</v>
      </c>
      <c r="K15193" t="s">
        <v>31</v>
      </c>
      <c r="L15193" t="s">
        <v>27</v>
      </c>
      <c r="M15193">
        <v>1118.02</v>
      </c>
      <c r="N15193" t="s">
        <v>34</v>
      </c>
    </row>
    <row r="15194" spans="1:14" ht="14.25" customHeight="1" x14ac:dyDescent="0.3">
      <c r="A15194" t="s">
        <v>4535</v>
      </c>
      <c r="B15194" t="s">
        <v>25</v>
      </c>
      <c r="C15194" t="s">
        <v>33</v>
      </c>
      <c r="D15194">
        <v>4601.3500000000004</v>
      </c>
      <c r="E15194">
        <v>0.11</v>
      </c>
      <c r="F15194">
        <f t="shared" si="474"/>
        <v>506.14850000000007</v>
      </c>
      <c r="G15194">
        <f t="shared" si="475"/>
        <v>4095.2015000000001</v>
      </c>
      <c r="H15194">
        <v>1</v>
      </c>
      <c r="I15194" s="17">
        <v>45401</v>
      </c>
      <c r="J15194" s="17">
        <v>45405</v>
      </c>
      <c r="K15194" t="s">
        <v>21</v>
      </c>
      <c r="L15194" t="s">
        <v>16</v>
      </c>
      <c r="M15194">
        <v>1332.01</v>
      </c>
      <c r="N15194" t="s">
        <v>23</v>
      </c>
    </row>
    <row r="15195" spans="1:14" ht="14.25" customHeight="1" x14ac:dyDescent="0.3">
      <c r="A15195" t="s">
        <v>453</v>
      </c>
      <c r="B15195" t="s">
        <v>41</v>
      </c>
      <c r="C15195" t="s">
        <v>20</v>
      </c>
      <c r="D15195">
        <v>4603.0600000000004</v>
      </c>
      <c r="E15195">
        <v>0.31</v>
      </c>
      <c r="F15195">
        <f t="shared" si="474"/>
        <v>1426.9486000000002</v>
      </c>
      <c r="G15195">
        <f t="shared" si="475"/>
        <v>3176.1114000000002</v>
      </c>
      <c r="H15195">
        <v>1</v>
      </c>
      <c r="I15195" s="17">
        <v>45489</v>
      </c>
      <c r="J15195" s="17">
        <v>45490</v>
      </c>
      <c r="K15195" t="s">
        <v>15</v>
      </c>
      <c r="L15195" t="s">
        <v>16</v>
      </c>
      <c r="M15195">
        <v>517.95000000000005</v>
      </c>
      <c r="N15195" t="s">
        <v>28</v>
      </c>
    </row>
    <row r="15196" spans="1:14" ht="14.25" customHeight="1" x14ac:dyDescent="0.3">
      <c r="A15196" t="s">
        <v>8223</v>
      </c>
      <c r="B15196" t="s">
        <v>19</v>
      </c>
      <c r="C15196" t="s">
        <v>33</v>
      </c>
      <c r="D15196">
        <v>4603.66</v>
      </c>
      <c r="E15196">
        <v>0.45</v>
      </c>
      <c r="F15196">
        <f t="shared" si="474"/>
        <v>2071.6469999999999</v>
      </c>
      <c r="G15196">
        <f t="shared" si="475"/>
        <v>2532.0129999999999</v>
      </c>
      <c r="H15196">
        <v>1</v>
      </c>
      <c r="I15196" s="17">
        <v>45411</v>
      </c>
      <c r="J15196" s="17">
        <v>45413</v>
      </c>
      <c r="K15196" t="s">
        <v>31</v>
      </c>
      <c r="L15196" t="s">
        <v>27</v>
      </c>
      <c r="M15196">
        <v>1112.08</v>
      </c>
      <c r="N15196" t="s">
        <v>34</v>
      </c>
    </row>
    <row r="15197" spans="1:14" ht="14.25" customHeight="1" x14ac:dyDescent="0.3">
      <c r="A15197" t="s">
        <v>15249</v>
      </c>
      <c r="B15197" t="s">
        <v>41</v>
      </c>
      <c r="C15197" t="s">
        <v>14</v>
      </c>
      <c r="D15197">
        <v>4606.87</v>
      </c>
      <c r="E15197">
        <v>0.27</v>
      </c>
      <c r="F15197">
        <f t="shared" si="474"/>
        <v>1243.8549</v>
      </c>
      <c r="G15197">
        <f t="shared" si="475"/>
        <v>3363.0150999999996</v>
      </c>
      <c r="H15197">
        <v>1</v>
      </c>
      <c r="I15197" s="17">
        <v>45205</v>
      </c>
      <c r="J15197" s="17">
        <v>45210</v>
      </c>
      <c r="K15197" t="s">
        <v>21</v>
      </c>
      <c r="L15197" t="s">
        <v>16</v>
      </c>
      <c r="M15197">
        <v>395.49</v>
      </c>
      <c r="N15197" t="s">
        <v>39</v>
      </c>
    </row>
    <row r="15198" spans="1:14" ht="14.25" customHeight="1" x14ac:dyDescent="0.3">
      <c r="A15198" t="s">
        <v>11547</v>
      </c>
      <c r="B15198" t="s">
        <v>13</v>
      </c>
      <c r="C15198" t="s">
        <v>14</v>
      </c>
      <c r="D15198">
        <v>4607.87</v>
      </c>
      <c r="E15198">
        <v>0.25</v>
      </c>
      <c r="F15198">
        <f t="shared" si="474"/>
        <v>1151.9675</v>
      </c>
      <c r="G15198">
        <f t="shared" si="475"/>
        <v>3455.9025000000001</v>
      </c>
      <c r="H15198">
        <v>1</v>
      </c>
      <c r="I15198" s="17">
        <v>45625</v>
      </c>
      <c r="J15198" s="17">
        <v>45632</v>
      </c>
      <c r="K15198" t="s">
        <v>31</v>
      </c>
      <c r="L15198" t="s">
        <v>16</v>
      </c>
      <c r="M15198">
        <v>1026.73</v>
      </c>
      <c r="N15198" t="s">
        <v>17</v>
      </c>
    </row>
    <row r="15199" spans="1:14" ht="14.25" customHeight="1" x14ac:dyDescent="0.3">
      <c r="A15199" t="s">
        <v>4216</v>
      </c>
      <c r="B15199" t="s">
        <v>13</v>
      </c>
      <c r="C15199" t="s">
        <v>26</v>
      </c>
      <c r="D15199">
        <v>4608.1499999999996</v>
      </c>
      <c r="E15199">
        <v>0.41</v>
      </c>
      <c r="F15199">
        <f t="shared" si="474"/>
        <v>1889.3414999999998</v>
      </c>
      <c r="G15199">
        <f t="shared" si="475"/>
        <v>2718.8085000000001</v>
      </c>
      <c r="H15199">
        <v>1</v>
      </c>
      <c r="I15199" s="17">
        <v>45103</v>
      </c>
      <c r="J15199" s="17">
        <v>45106</v>
      </c>
      <c r="K15199" t="s">
        <v>31</v>
      </c>
      <c r="L15199" t="s">
        <v>22</v>
      </c>
      <c r="M15199">
        <v>476.16</v>
      </c>
      <c r="N15199" t="s">
        <v>39</v>
      </c>
    </row>
    <row r="15200" spans="1:14" ht="14.25" customHeight="1" x14ac:dyDescent="0.3">
      <c r="A15200" t="s">
        <v>5510</v>
      </c>
      <c r="B15200" t="s">
        <v>19</v>
      </c>
      <c r="C15200" t="s">
        <v>14</v>
      </c>
      <c r="D15200">
        <v>4611.45</v>
      </c>
      <c r="E15200">
        <v>0.14000000000000001</v>
      </c>
      <c r="F15200">
        <f t="shared" si="474"/>
        <v>645.60300000000007</v>
      </c>
      <c r="G15200">
        <f t="shared" si="475"/>
        <v>3965.8469999999998</v>
      </c>
      <c r="H15200">
        <v>1</v>
      </c>
      <c r="I15200" s="17">
        <v>45242</v>
      </c>
      <c r="J15200" s="17">
        <v>45243</v>
      </c>
      <c r="K15200" t="s">
        <v>31</v>
      </c>
      <c r="L15200" t="s">
        <v>27</v>
      </c>
      <c r="M15200">
        <v>300.82</v>
      </c>
      <c r="N15200" t="s">
        <v>39</v>
      </c>
    </row>
    <row r="15201" spans="1:14" ht="14.25" customHeight="1" x14ac:dyDescent="0.3">
      <c r="A15201" t="s">
        <v>9800</v>
      </c>
      <c r="B15201" t="s">
        <v>13</v>
      </c>
      <c r="C15201" t="s">
        <v>26</v>
      </c>
      <c r="D15201">
        <v>4612.99</v>
      </c>
      <c r="E15201">
        <v>0.39</v>
      </c>
      <c r="F15201">
        <f t="shared" si="474"/>
        <v>1799.0661</v>
      </c>
      <c r="G15201">
        <f t="shared" si="475"/>
        <v>2813.9238999999998</v>
      </c>
      <c r="H15201">
        <v>1</v>
      </c>
      <c r="I15201" s="17">
        <v>45509</v>
      </c>
      <c r="J15201" s="17">
        <v>45516</v>
      </c>
      <c r="K15201" t="s">
        <v>15</v>
      </c>
      <c r="L15201" t="s">
        <v>16</v>
      </c>
      <c r="M15201">
        <v>1095.1400000000001</v>
      </c>
      <c r="N15201" t="s">
        <v>28</v>
      </c>
    </row>
    <row r="15202" spans="1:14" ht="14.25" customHeight="1" x14ac:dyDescent="0.3">
      <c r="A15202" t="s">
        <v>13777</v>
      </c>
      <c r="B15202" t="s">
        <v>25</v>
      </c>
      <c r="C15202" t="s">
        <v>36</v>
      </c>
      <c r="D15202">
        <v>4614.22</v>
      </c>
      <c r="E15202">
        <v>0.4</v>
      </c>
      <c r="F15202">
        <f t="shared" si="474"/>
        <v>1845.6880000000001</v>
      </c>
      <c r="G15202">
        <f t="shared" si="475"/>
        <v>2768.5320000000002</v>
      </c>
      <c r="H15202">
        <v>1</v>
      </c>
      <c r="I15202" s="17">
        <v>45586</v>
      </c>
      <c r="J15202" s="17">
        <v>45589</v>
      </c>
      <c r="K15202" t="s">
        <v>15</v>
      </c>
      <c r="L15202" t="s">
        <v>27</v>
      </c>
      <c r="M15202">
        <v>634.77</v>
      </c>
      <c r="N15202" t="s">
        <v>34</v>
      </c>
    </row>
    <row r="15203" spans="1:14" ht="14.25" customHeight="1" x14ac:dyDescent="0.3">
      <c r="A15203" t="s">
        <v>1194</v>
      </c>
      <c r="B15203" t="s">
        <v>25</v>
      </c>
      <c r="C15203" t="s">
        <v>36</v>
      </c>
      <c r="D15203">
        <v>4616.82</v>
      </c>
      <c r="E15203">
        <v>0.47</v>
      </c>
      <c r="F15203">
        <f t="shared" si="474"/>
        <v>2169.9053999999996</v>
      </c>
      <c r="G15203">
        <f t="shared" si="475"/>
        <v>2446.9146000000001</v>
      </c>
      <c r="H15203">
        <v>1</v>
      </c>
      <c r="I15203" s="17">
        <v>45173</v>
      </c>
      <c r="J15203" s="17">
        <v>45176</v>
      </c>
      <c r="K15203" t="s">
        <v>31</v>
      </c>
      <c r="L15203" t="s">
        <v>27</v>
      </c>
      <c r="M15203">
        <v>338.97</v>
      </c>
      <c r="N15203" t="s">
        <v>17</v>
      </c>
    </row>
    <row r="15204" spans="1:14" ht="14.25" customHeight="1" x14ac:dyDescent="0.3">
      <c r="A15204" t="s">
        <v>3087</v>
      </c>
      <c r="B15204" t="s">
        <v>13</v>
      </c>
      <c r="C15204" t="s">
        <v>20</v>
      </c>
      <c r="D15204">
        <v>4622.8599999999997</v>
      </c>
      <c r="E15204">
        <v>0.1</v>
      </c>
      <c r="F15204">
        <f t="shared" si="474"/>
        <v>462.286</v>
      </c>
      <c r="G15204">
        <f t="shared" si="475"/>
        <v>4160.5739999999996</v>
      </c>
      <c r="H15204">
        <v>1</v>
      </c>
      <c r="I15204" s="17">
        <v>45454</v>
      </c>
      <c r="J15204" s="17">
        <v>45456</v>
      </c>
      <c r="K15204" t="s">
        <v>15</v>
      </c>
      <c r="L15204" t="s">
        <v>16</v>
      </c>
      <c r="M15204">
        <v>599.44000000000005</v>
      </c>
      <c r="N15204" t="s">
        <v>48</v>
      </c>
    </row>
    <row r="15205" spans="1:14" ht="14.25" customHeight="1" x14ac:dyDescent="0.3">
      <c r="A15205" t="s">
        <v>8382</v>
      </c>
      <c r="B15205" t="s">
        <v>19</v>
      </c>
      <c r="C15205" t="s">
        <v>26</v>
      </c>
      <c r="D15205">
        <v>4623.1099999999997</v>
      </c>
      <c r="E15205">
        <v>0.25</v>
      </c>
      <c r="F15205">
        <f t="shared" si="474"/>
        <v>1155.7774999999999</v>
      </c>
      <c r="G15205">
        <f t="shared" si="475"/>
        <v>3467.3324999999995</v>
      </c>
      <c r="H15205">
        <v>1</v>
      </c>
      <c r="I15205" s="17">
        <v>45394</v>
      </c>
      <c r="J15205" s="17">
        <v>45399</v>
      </c>
      <c r="K15205" t="s">
        <v>15</v>
      </c>
      <c r="L15205" t="s">
        <v>22</v>
      </c>
      <c r="M15205">
        <v>869.19</v>
      </c>
      <c r="N15205" t="s">
        <v>17</v>
      </c>
    </row>
    <row r="15206" spans="1:14" ht="14.25" customHeight="1" x14ac:dyDescent="0.3">
      <c r="A15206" t="s">
        <v>1459</v>
      </c>
      <c r="B15206" t="s">
        <v>13</v>
      </c>
      <c r="C15206" t="s">
        <v>20</v>
      </c>
      <c r="D15206">
        <v>4624.6899999999996</v>
      </c>
      <c r="E15206">
        <v>0.14000000000000001</v>
      </c>
      <c r="F15206">
        <f t="shared" si="474"/>
        <v>647.45659999999998</v>
      </c>
      <c r="G15206">
        <f t="shared" si="475"/>
        <v>3977.2333999999996</v>
      </c>
      <c r="H15206">
        <v>1</v>
      </c>
      <c r="I15206" s="17">
        <v>45003</v>
      </c>
      <c r="J15206" s="17">
        <v>45009</v>
      </c>
      <c r="K15206" t="s">
        <v>15</v>
      </c>
      <c r="L15206" t="s">
        <v>16</v>
      </c>
      <c r="M15206">
        <v>532.71</v>
      </c>
      <c r="N15206" t="s">
        <v>34</v>
      </c>
    </row>
    <row r="15207" spans="1:14" ht="14.25" customHeight="1" x14ac:dyDescent="0.3">
      <c r="A15207" t="s">
        <v>7020</v>
      </c>
      <c r="B15207" t="s">
        <v>41</v>
      </c>
      <c r="C15207" t="s">
        <v>20</v>
      </c>
      <c r="D15207">
        <v>4627.5200000000004</v>
      </c>
      <c r="E15207">
        <v>0.31</v>
      </c>
      <c r="F15207">
        <f t="shared" si="474"/>
        <v>1434.5312000000001</v>
      </c>
      <c r="G15207">
        <f t="shared" si="475"/>
        <v>3192.9888000000001</v>
      </c>
      <c r="H15207">
        <v>1</v>
      </c>
      <c r="I15207" s="17">
        <v>45615</v>
      </c>
      <c r="J15207" s="17">
        <v>45619</v>
      </c>
      <c r="K15207" t="s">
        <v>21</v>
      </c>
      <c r="L15207" t="s">
        <v>16</v>
      </c>
      <c r="M15207">
        <v>1307.76</v>
      </c>
      <c r="N15207" t="s">
        <v>17</v>
      </c>
    </row>
    <row r="15208" spans="1:14" ht="14.25" customHeight="1" x14ac:dyDescent="0.3">
      <c r="A15208" t="s">
        <v>1756</v>
      </c>
      <c r="B15208" t="s">
        <v>41</v>
      </c>
      <c r="C15208" t="s">
        <v>20</v>
      </c>
      <c r="D15208">
        <v>4632.13</v>
      </c>
      <c r="E15208">
        <v>0.22</v>
      </c>
      <c r="F15208">
        <f t="shared" si="474"/>
        <v>1019.0686000000001</v>
      </c>
      <c r="G15208">
        <f t="shared" si="475"/>
        <v>3613.0614</v>
      </c>
      <c r="H15208">
        <v>1</v>
      </c>
      <c r="I15208" s="17">
        <v>45270</v>
      </c>
      <c r="J15208" s="17">
        <v>45275</v>
      </c>
      <c r="K15208" t="s">
        <v>31</v>
      </c>
      <c r="L15208" t="s">
        <v>22</v>
      </c>
      <c r="M15208">
        <v>1362.56</v>
      </c>
      <c r="N15208" t="s">
        <v>28</v>
      </c>
    </row>
    <row r="15209" spans="1:14" ht="14.25" customHeight="1" x14ac:dyDescent="0.3">
      <c r="A15209" t="s">
        <v>7101</v>
      </c>
      <c r="B15209" t="s">
        <v>41</v>
      </c>
      <c r="C15209" t="s">
        <v>20</v>
      </c>
      <c r="D15209">
        <v>4633.13</v>
      </c>
      <c r="E15209">
        <v>7.0000000000000007E-2</v>
      </c>
      <c r="F15209">
        <f t="shared" si="474"/>
        <v>324.31910000000005</v>
      </c>
      <c r="G15209">
        <f t="shared" si="475"/>
        <v>4308.8109000000004</v>
      </c>
      <c r="H15209">
        <v>1</v>
      </c>
      <c r="I15209" s="17">
        <v>45139</v>
      </c>
      <c r="J15209" s="17">
        <v>45144</v>
      </c>
      <c r="K15209" t="s">
        <v>15</v>
      </c>
      <c r="L15209" t="s">
        <v>27</v>
      </c>
      <c r="M15209">
        <v>1267.7</v>
      </c>
      <c r="N15209" t="s">
        <v>48</v>
      </c>
    </row>
    <row r="15210" spans="1:14" ht="14.25" customHeight="1" x14ac:dyDescent="0.3">
      <c r="A15210" t="s">
        <v>6683</v>
      </c>
      <c r="B15210" t="s">
        <v>25</v>
      </c>
      <c r="C15210" t="s">
        <v>26</v>
      </c>
      <c r="D15210">
        <v>4637.59</v>
      </c>
      <c r="E15210">
        <v>0.04</v>
      </c>
      <c r="F15210">
        <f t="shared" si="474"/>
        <v>185.50360000000001</v>
      </c>
      <c r="G15210">
        <f t="shared" si="475"/>
        <v>4452.0864000000001</v>
      </c>
      <c r="H15210">
        <v>1</v>
      </c>
      <c r="I15210" s="17">
        <v>45033</v>
      </c>
      <c r="J15210" s="17">
        <v>45034</v>
      </c>
      <c r="K15210" t="s">
        <v>15</v>
      </c>
      <c r="L15210" t="s">
        <v>27</v>
      </c>
      <c r="M15210">
        <v>427.71</v>
      </c>
      <c r="N15210" t="s">
        <v>17</v>
      </c>
    </row>
    <row r="15211" spans="1:14" ht="14.25" customHeight="1" x14ac:dyDescent="0.3">
      <c r="A15211" t="s">
        <v>9962</v>
      </c>
      <c r="B15211" t="s">
        <v>19</v>
      </c>
      <c r="C15211" t="s">
        <v>14</v>
      </c>
      <c r="D15211">
        <v>4642.1400000000003</v>
      </c>
      <c r="E15211">
        <v>0.43</v>
      </c>
      <c r="F15211">
        <f t="shared" si="474"/>
        <v>1996.1202000000001</v>
      </c>
      <c r="G15211">
        <f t="shared" si="475"/>
        <v>2646.0198</v>
      </c>
      <c r="H15211">
        <v>1</v>
      </c>
      <c r="I15211" s="17">
        <v>44998</v>
      </c>
      <c r="J15211" s="17">
        <v>45004</v>
      </c>
      <c r="K15211" t="s">
        <v>31</v>
      </c>
      <c r="L15211" t="s">
        <v>16</v>
      </c>
      <c r="M15211">
        <v>1195.71</v>
      </c>
      <c r="N15211" t="s">
        <v>34</v>
      </c>
    </row>
    <row r="15212" spans="1:14" ht="14.25" customHeight="1" x14ac:dyDescent="0.3">
      <c r="A15212" t="s">
        <v>8822</v>
      </c>
      <c r="B15212" t="s">
        <v>19</v>
      </c>
      <c r="C15212" t="s">
        <v>20</v>
      </c>
      <c r="D15212">
        <v>4642.24</v>
      </c>
      <c r="E15212">
        <v>0.42</v>
      </c>
      <c r="F15212">
        <f t="shared" si="474"/>
        <v>1949.7407999999998</v>
      </c>
      <c r="G15212">
        <f t="shared" si="475"/>
        <v>2692.4992000000002</v>
      </c>
      <c r="H15212">
        <v>1</v>
      </c>
      <c r="I15212" s="17">
        <v>45039</v>
      </c>
      <c r="J15212" s="17">
        <v>45041</v>
      </c>
      <c r="K15212" t="s">
        <v>15</v>
      </c>
      <c r="L15212" t="s">
        <v>22</v>
      </c>
      <c r="M15212">
        <v>810.19</v>
      </c>
      <c r="N15212" t="s">
        <v>28</v>
      </c>
    </row>
    <row r="15213" spans="1:14" ht="14.25" customHeight="1" x14ac:dyDescent="0.3">
      <c r="A15213" t="s">
        <v>1980</v>
      </c>
      <c r="B15213" t="s">
        <v>41</v>
      </c>
      <c r="C15213" t="s">
        <v>26</v>
      </c>
      <c r="D15213">
        <v>4642.6899999999996</v>
      </c>
      <c r="E15213">
        <v>0.47</v>
      </c>
      <c r="F15213">
        <f t="shared" si="474"/>
        <v>2182.0642999999995</v>
      </c>
      <c r="G15213">
        <f t="shared" si="475"/>
        <v>2460.6257000000001</v>
      </c>
      <c r="H15213">
        <v>1</v>
      </c>
      <c r="I15213" s="17">
        <v>45360</v>
      </c>
      <c r="J15213" s="17">
        <v>45367</v>
      </c>
      <c r="K15213" t="s">
        <v>21</v>
      </c>
      <c r="L15213" t="s">
        <v>22</v>
      </c>
      <c r="M15213">
        <v>1351.38</v>
      </c>
      <c r="N15213" t="s">
        <v>48</v>
      </c>
    </row>
    <row r="15214" spans="1:14" ht="14.25" customHeight="1" x14ac:dyDescent="0.3">
      <c r="A15214" t="s">
        <v>15219</v>
      </c>
      <c r="B15214" t="s">
        <v>41</v>
      </c>
      <c r="C15214" t="s">
        <v>14</v>
      </c>
      <c r="D15214">
        <v>4647.03</v>
      </c>
      <c r="E15214">
        <v>0.33</v>
      </c>
      <c r="F15214">
        <f t="shared" si="474"/>
        <v>1533.5199</v>
      </c>
      <c r="G15214">
        <f t="shared" si="475"/>
        <v>3113.5100999999995</v>
      </c>
      <c r="H15214">
        <v>1</v>
      </c>
      <c r="I15214" s="17">
        <v>44942</v>
      </c>
      <c r="J15214" s="17">
        <v>44943</v>
      </c>
      <c r="K15214" t="s">
        <v>15</v>
      </c>
      <c r="L15214" t="s">
        <v>16</v>
      </c>
      <c r="M15214">
        <v>1212.5999999999999</v>
      </c>
      <c r="N15214" t="s">
        <v>34</v>
      </c>
    </row>
    <row r="15215" spans="1:14" ht="14.25" customHeight="1" x14ac:dyDescent="0.3">
      <c r="A15215" t="s">
        <v>12354</v>
      </c>
      <c r="B15215" t="s">
        <v>19</v>
      </c>
      <c r="C15215" t="s">
        <v>20</v>
      </c>
      <c r="D15215">
        <v>4651.0200000000004</v>
      </c>
      <c r="E15215">
        <v>0.12</v>
      </c>
      <c r="F15215">
        <f t="shared" si="474"/>
        <v>558.12240000000008</v>
      </c>
      <c r="G15215">
        <f t="shared" si="475"/>
        <v>4092.8976000000002</v>
      </c>
      <c r="H15215">
        <v>1</v>
      </c>
      <c r="I15215" s="17">
        <v>45465</v>
      </c>
      <c r="J15215" s="17">
        <v>45467</v>
      </c>
      <c r="K15215" t="s">
        <v>31</v>
      </c>
      <c r="L15215" t="s">
        <v>22</v>
      </c>
      <c r="M15215">
        <v>861.19</v>
      </c>
      <c r="N15215" t="s">
        <v>39</v>
      </c>
    </row>
    <row r="15216" spans="1:14" ht="14.25" customHeight="1" x14ac:dyDescent="0.3">
      <c r="A15216" t="s">
        <v>14977</v>
      </c>
      <c r="B15216" t="s">
        <v>19</v>
      </c>
      <c r="C15216" t="s">
        <v>36</v>
      </c>
      <c r="D15216">
        <v>4651.99</v>
      </c>
      <c r="E15216">
        <v>0.25</v>
      </c>
      <c r="F15216">
        <f t="shared" si="474"/>
        <v>1162.9974999999999</v>
      </c>
      <c r="G15216">
        <f t="shared" si="475"/>
        <v>3488.9924999999998</v>
      </c>
      <c r="H15216">
        <v>1</v>
      </c>
      <c r="I15216" s="17">
        <v>44956</v>
      </c>
      <c r="J15216" s="17">
        <v>44959</v>
      </c>
      <c r="K15216" t="s">
        <v>31</v>
      </c>
      <c r="L15216" t="s">
        <v>22</v>
      </c>
      <c r="M15216">
        <v>468.97</v>
      </c>
      <c r="N15216" t="s">
        <v>39</v>
      </c>
    </row>
    <row r="15217" spans="1:14" ht="14.25" customHeight="1" x14ac:dyDescent="0.3">
      <c r="A15217" t="s">
        <v>4129</v>
      </c>
      <c r="B15217" t="s">
        <v>25</v>
      </c>
      <c r="C15217" t="s">
        <v>14</v>
      </c>
      <c r="D15217">
        <v>4652.9399999999996</v>
      </c>
      <c r="E15217">
        <v>0.17</v>
      </c>
      <c r="F15217">
        <f t="shared" si="474"/>
        <v>790.99979999999994</v>
      </c>
      <c r="G15217">
        <f t="shared" si="475"/>
        <v>3861.9401999999995</v>
      </c>
      <c r="H15217">
        <v>1</v>
      </c>
      <c r="I15217" s="17">
        <v>45623</v>
      </c>
      <c r="J15217" s="17">
        <v>45624</v>
      </c>
      <c r="K15217" t="s">
        <v>15</v>
      </c>
      <c r="L15217" t="s">
        <v>22</v>
      </c>
      <c r="M15217">
        <v>1037.1500000000001</v>
      </c>
      <c r="N15217" t="s">
        <v>34</v>
      </c>
    </row>
    <row r="15218" spans="1:14" ht="14.25" customHeight="1" x14ac:dyDescent="0.3">
      <c r="A15218" t="s">
        <v>5946</v>
      </c>
      <c r="B15218" t="s">
        <v>25</v>
      </c>
      <c r="C15218" t="s">
        <v>33</v>
      </c>
      <c r="D15218">
        <v>4655.82</v>
      </c>
      <c r="E15218">
        <v>0.38</v>
      </c>
      <c r="F15218">
        <f t="shared" si="474"/>
        <v>1769.2115999999999</v>
      </c>
      <c r="G15218">
        <f t="shared" si="475"/>
        <v>2886.6084000000001</v>
      </c>
      <c r="H15218">
        <v>1</v>
      </c>
      <c r="I15218" s="17">
        <v>44960</v>
      </c>
      <c r="J15218" s="17">
        <v>44966</v>
      </c>
      <c r="K15218" t="s">
        <v>21</v>
      </c>
      <c r="L15218" t="s">
        <v>22</v>
      </c>
      <c r="M15218">
        <v>273.38</v>
      </c>
      <c r="N15218" t="s">
        <v>39</v>
      </c>
    </row>
    <row r="15219" spans="1:14" ht="14.25" customHeight="1" x14ac:dyDescent="0.3">
      <c r="A15219" t="s">
        <v>6244</v>
      </c>
      <c r="B15219" t="s">
        <v>13</v>
      </c>
      <c r="C15219" t="s">
        <v>26</v>
      </c>
      <c r="D15219">
        <v>4656.0200000000004</v>
      </c>
      <c r="E15219">
        <v>0.39</v>
      </c>
      <c r="F15219">
        <f t="shared" si="474"/>
        <v>1815.8478000000002</v>
      </c>
      <c r="G15219">
        <f t="shared" si="475"/>
        <v>2840.1722</v>
      </c>
      <c r="H15219">
        <v>1</v>
      </c>
      <c r="I15219" s="17">
        <v>45323</v>
      </c>
      <c r="J15219" s="17">
        <v>45327</v>
      </c>
      <c r="K15219" t="s">
        <v>21</v>
      </c>
      <c r="L15219" t="s">
        <v>22</v>
      </c>
      <c r="M15219">
        <v>334.16</v>
      </c>
      <c r="N15219" t="s">
        <v>23</v>
      </c>
    </row>
    <row r="15220" spans="1:14" ht="14.25" customHeight="1" x14ac:dyDescent="0.3">
      <c r="A15220" t="s">
        <v>2465</v>
      </c>
      <c r="B15220" t="s">
        <v>41</v>
      </c>
      <c r="C15220" t="s">
        <v>14</v>
      </c>
      <c r="D15220">
        <v>4656.66</v>
      </c>
      <c r="E15220">
        <v>0.23</v>
      </c>
      <c r="F15220">
        <f t="shared" si="474"/>
        <v>1071.0318</v>
      </c>
      <c r="G15220">
        <f t="shared" si="475"/>
        <v>3585.6282000000001</v>
      </c>
      <c r="H15220">
        <v>1</v>
      </c>
      <c r="I15220" s="17">
        <v>45352</v>
      </c>
      <c r="J15220" s="17">
        <v>45357</v>
      </c>
      <c r="K15220" t="s">
        <v>31</v>
      </c>
      <c r="L15220" t="s">
        <v>22</v>
      </c>
      <c r="M15220">
        <v>466.59</v>
      </c>
      <c r="N15220" t="s">
        <v>28</v>
      </c>
    </row>
    <row r="15221" spans="1:14" ht="14.25" customHeight="1" x14ac:dyDescent="0.3">
      <c r="A15221" t="s">
        <v>7233</v>
      </c>
      <c r="B15221" t="s">
        <v>41</v>
      </c>
      <c r="C15221" t="s">
        <v>20</v>
      </c>
      <c r="D15221">
        <v>4657.67</v>
      </c>
      <c r="E15221">
        <v>0.09</v>
      </c>
      <c r="F15221">
        <f t="shared" si="474"/>
        <v>419.19029999999998</v>
      </c>
      <c r="G15221">
        <f t="shared" si="475"/>
        <v>4238.4796999999999</v>
      </c>
      <c r="H15221">
        <v>1</v>
      </c>
      <c r="I15221" s="17">
        <v>44986</v>
      </c>
      <c r="J15221" s="17">
        <v>44993</v>
      </c>
      <c r="K15221" t="s">
        <v>21</v>
      </c>
      <c r="L15221" t="s">
        <v>22</v>
      </c>
      <c r="M15221">
        <v>887.91</v>
      </c>
      <c r="N15221" t="s">
        <v>28</v>
      </c>
    </row>
    <row r="15222" spans="1:14" ht="14.25" customHeight="1" x14ac:dyDescent="0.3">
      <c r="A15222" t="s">
        <v>1260</v>
      </c>
      <c r="B15222" t="s">
        <v>19</v>
      </c>
      <c r="C15222" t="s">
        <v>14</v>
      </c>
      <c r="D15222">
        <v>4672.5</v>
      </c>
      <c r="E15222">
        <v>0.38</v>
      </c>
      <c r="F15222">
        <f t="shared" si="474"/>
        <v>1775.55</v>
      </c>
      <c r="G15222">
        <f t="shared" si="475"/>
        <v>2896.95</v>
      </c>
      <c r="H15222">
        <v>1</v>
      </c>
      <c r="I15222" s="17">
        <v>45136</v>
      </c>
      <c r="J15222" s="17">
        <v>45141</v>
      </c>
      <c r="K15222" t="s">
        <v>21</v>
      </c>
      <c r="L15222" t="s">
        <v>27</v>
      </c>
      <c r="M15222">
        <v>1133.1300000000001</v>
      </c>
      <c r="N15222" t="s">
        <v>23</v>
      </c>
    </row>
    <row r="15223" spans="1:14" ht="14.25" customHeight="1" x14ac:dyDescent="0.3">
      <c r="A15223" t="s">
        <v>14738</v>
      </c>
      <c r="B15223" t="s">
        <v>19</v>
      </c>
      <c r="C15223" t="s">
        <v>20</v>
      </c>
      <c r="D15223">
        <v>4674.17</v>
      </c>
      <c r="E15223">
        <v>0.4</v>
      </c>
      <c r="F15223">
        <f t="shared" si="474"/>
        <v>1869.6680000000001</v>
      </c>
      <c r="G15223">
        <f t="shared" si="475"/>
        <v>2804.502</v>
      </c>
      <c r="H15223">
        <v>1</v>
      </c>
      <c r="I15223" s="17">
        <v>45089</v>
      </c>
      <c r="J15223" s="17">
        <v>45095</v>
      </c>
      <c r="K15223" t="s">
        <v>21</v>
      </c>
      <c r="L15223" t="s">
        <v>16</v>
      </c>
      <c r="M15223">
        <v>369.94</v>
      </c>
      <c r="N15223" t="s">
        <v>28</v>
      </c>
    </row>
    <row r="15224" spans="1:14" ht="14.25" customHeight="1" x14ac:dyDescent="0.3">
      <c r="A15224" t="s">
        <v>6240</v>
      </c>
      <c r="B15224" t="s">
        <v>13</v>
      </c>
      <c r="C15224" t="s">
        <v>14</v>
      </c>
      <c r="D15224">
        <v>4674.4799999999996</v>
      </c>
      <c r="E15224">
        <v>0.1</v>
      </c>
      <c r="F15224">
        <f t="shared" si="474"/>
        <v>467.44799999999998</v>
      </c>
      <c r="G15224">
        <f t="shared" si="475"/>
        <v>4207.0319999999992</v>
      </c>
      <c r="H15224">
        <v>1</v>
      </c>
      <c r="I15224" s="17">
        <v>45172</v>
      </c>
      <c r="J15224" s="17">
        <v>45173</v>
      </c>
      <c r="K15224" t="s">
        <v>15</v>
      </c>
      <c r="L15224" t="s">
        <v>27</v>
      </c>
      <c r="M15224">
        <v>695.16</v>
      </c>
      <c r="N15224" t="s">
        <v>48</v>
      </c>
    </row>
    <row r="15225" spans="1:14" ht="14.25" customHeight="1" x14ac:dyDescent="0.3">
      <c r="A15225" t="s">
        <v>5216</v>
      </c>
      <c r="B15225" t="s">
        <v>13</v>
      </c>
      <c r="C15225" t="s">
        <v>33</v>
      </c>
      <c r="D15225">
        <v>4675.71</v>
      </c>
      <c r="E15225">
        <v>0.24</v>
      </c>
      <c r="F15225">
        <f t="shared" si="474"/>
        <v>1122.1704</v>
      </c>
      <c r="G15225">
        <f t="shared" si="475"/>
        <v>3553.5396000000001</v>
      </c>
      <c r="H15225">
        <v>1</v>
      </c>
      <c r="I15225" s="17">
        <v>45382</v>
      </c>
      <c r="J15225" s="17">
        <v>45385</v>
      </c>
      <c r="K15225" t="s">
        <v>31</v>
      </c>
      <c r="L15225" t="s">
        <v>22</v>
      </c>
      <c r="M15225">
        <v>1297.8599999999999</v>
      </c>
      <c r="N15225" t="s">
        <v>48</v>
      </c>
    </row>
    <row r="15226" spans="1:14" ht="14.25" customHeight="1" x14ac:dyDescent="0.3">
      <c r="A15226" t="s">
        <v>4243</v>
      </c>
      <c r="B15226" t="s">
        <v>13</v>
      </c>
      <c r="C15226" t="s">
        <v>36</v>
      </c>
      <c r="D15226">
        <v>4680.3900000000003</v>
      </c>
      <c r="E15226">
        <v>0.01</v>
      </c>
      <c r="F15226">
        <f t="shared" si="474"/>
        <v>46.803900000000006</v>
      </c>
      <c r="G15226">
        <f t="shared" si="475"/>
        <v>4633.5861000000004</v>
      </c>
      <c r="H15226">
        <v>1</v>
      </c>
      <c r="I15226" s="17">
        <v>45411</v>
      </c>
      <c r="J15226" s="17">
        <v>45417</v>
      </c>
      <c r="K15226" t="s">
        <v>15</v>
      </c>
      <c r="L15226" t="s">
        <v>22</v>
      </c>
      <c r="M15226">
        <v>281.39</v>
      </c>
      <c r="N15226" t="s">
        <v>17</v>
      </c>
    </row>
    <row r="15227" spans="1:14" ht="14.25" customHeight="1" x14ac:dyDescent="0.3">
      <c r="A15227" t="s">
        <v>8719</v>
      </c>
      <c r="B15227" t="s">
        <v>19</v>
      </c>
      <c r="C15227" t="s">
        <v>26</v>
      </c>
      <c r="D15227">
        <v>4683.38</v>
      </c>
      <c r="E15227">
        <v>7.0000000000000007E-2</v>
      </c>
      <c r="F15227">
        <f t="shared" si="474"/>
        <v>327.83660000000003</v>
      </c>
      <c r="G15227">
        <f t="shared" si="475"/>
        <v>4355.5434000000005</v>
      </c>
      <c r="H15227">
        <v>1</v>
      </c>
      <c r="I15227" s="17">
        <v>45263</v>
      </c>
      <c r="J15227" s="17">
        <v>45267</v>
      </c>
      <c r="K15227" t="s">
        <v>21</v>
      </c>
      <c r="L15227" t="s">
        <v>16</v>
      </c>
      <c r="M15227">
        <v>421.12</v>
      </c>
      <c r="N15227" t="s">
        <v>39</v>
      </c>
    </row>
    <row r="15228" spans="1:14" ht="14.25" customHeight="1" x14ac:dyDescent="0.3">
      <c r="A15228" t="s">
        <v>6201</v>
      </c>
      <c r="B15228" t="s">
        <v>41</v>
      </c>
      <c r="C15228" t="s">
        <v>26</v>
      </c>
      <c r="D15228">
        <v>4683.47</v>
      </c>
      <c r="E15228">
        <v>0.13</v>
      </c>
      <c r="F15228">
        <f t="shared" si="474"/>
        <v>608.85110000000009</v>
      </c>
      <c r="G15228">
        <f t="shared" si="475"/>
        <v>4074.6189000000004</v>
      </c>
      <c r="H15228">
        <v>1</v>
      </c>
      <c r="I15228" s="17">
        <v>45237</v>
      </c>
      <c r="J15228" s="17">
        <v>45241</v>
      </c>
      <c r="K15228" t="s">
        <v>15</v>
      </c>
      <c r="L15228" t="s">
        <v>27</v>
      </c>
      <c r="M15228">
        <v>1065.26</v>
      </c>
      <c r="N15228" t="s">
        <v>48</v>
      </c>
    </row>
    <row r="15229" spans="1:14" ht="14.25" customHeight="1" x14ac:dyDescent="0.3">
      <c r="A15229" t="s">
        <v>12626</v>
      </c>
      <c r="B15229" t="s">
        <v>41</v>
      </c>
      <c r="C15229" t="s">
        <v>33</v>
      </c>
      <c r="D15229">
        <v>4690.1499999999996</v>
      </c>
      <c r="E15229">
        <v>0.42</v>
      </c>
      <c r="F15229">
        <f t="shared" si="474"/>
        <v>1969.8629999999998</v>
      </c>
      <c r="G15229">
        <f t="shared" si="475"/>
        <v>2720.2869999999998</v>
      </c>
      <c r="H15229">
        <v>1</v>
      </c>
      <c r="I15229" s="17">
        <v>45031</v>
      </c>
      <c r="J15229" s="17">
        <v>45034</v>
      </c>
      <c r="K15229" t="s">
        <v>21</v>
      </c>
      <c r="L15229" t="s">
        <v>22</v>
      </c>
      <c r="M15229">
        <v>651.48</v>
      </c>
      <c r="N15229" t="s">
        <v>34</v>
      </c>
    </row>
    <row r="15230" spans="1:14" ht="14.25" customHeight="1" x14ac:dyDescent="0.3">
      <c r="A15230" t="s">
        <v>13975</v>
      </c>
      <c r="B15230" t="s">
        <v>41</v>
      </c>
      <c r="C15230" t="s">
        <v>26</v>
      </c>
      <c r="D15230">
        <v>4690.46</v>
      </c>
      <c r="E15230">
        <v>0.17</v>
      </c>
      <c r="F15230">
        <f t="shared" si="474"/>
        <v>797.37820000000011</v>
      </c>
      <c r="G15230">
        <f t="shared" si="475"/>
        <v>3893.0817999999999</v>
      </c>
      <c r="H15230">
        <v>1</v>
      </c>
      <c r="I15230" s="17">
        <v>45083</v>
      </c>
      <c r="J15230" s="17">
        <v>45086</v>
      </c>
      <c r="K15230" t="s">
        <v>21</v>
      </c>
      <c r="L15230" t="s">
        <v>27</v>
      </c>
      <c r="M15230">
        <v>905.95</v>
      </c>
      <c r="N15230" t="s">
        <v>39</v>
      </c>
    </row>
    <row r="15231" spans="1:14" ht="14.25" customHeight="1" x14ac:dyDescent="0.3">
      <c r="A15231" t="s">
        <v>1484</v>
      </c>
      <c r="B15231" t="s">
        <v>25</v>
      </c>
      <c r="C15231" t="s">
        <v>33</v>
      </c>
      <c r="D15231">
        <v>4691.62</v>
      </c>
      <c r="E15231">
        <v>0.23</v>
      </c>
      <c r="F15231">
        <f t="shared" si="474"/>
        <v>1079.0726</v>
      </c>
      <c r="G15231">
        <f t="shared" si="475"/>
        <v>3612.5473999999999</v>
      </c>
      <c r="H15231">
        <v>1</v>
      </c>
      <c r="I15231" s="17">
        <v>45488</v>
      </c>
      <c r="J15231" s="17">
        <v>45495</v>
      </c>
      <c r="K15231" t="s">
        <v>15</v>
      </c>
      <c r="L15231" t="s">
        <v>22</v>
      </c>
      <c r="M15231">
        <v>586.89</v>
      </c>
      <c r="N15231" t="s">
        <v>34</v>
      </c>
    </row>
    <row r="15232" spans="1:14" ht="14.25" customHeight="1" x14ac:dyDescent="0.3">
      <c r="A15232" t="s">
        <v>365</v>
      </c>
      <c r="B15232" t="s">
        <v>19</v>
      </c>
      <c r="C15232" t="s">
        <v>36</v>
      </c>
      <c r="D15232">
        <v>4693.46</v>
      </c>
      <c r="E15232">
        <v>0.32</v>
      </c>
      <c r="F15232">
        <f t="shared" si="474"/>
        <v>1501.9072000000001</v>
      </c>
      <c r="G15232">
        <f t="shared" si="475"/>
        <v>3191.5527999999999</v>
      </c>
      <c r="H15232">
        <v>1</v>
      </c>
      <c r="I15232" s="17">
        <v>45096</v>
      </c>
      <c r="J15232" s="17">
        <v>45102</v>
      </c>
      <c r="K15232" t="s">
        <v>21</v>
      </c>
      <c r="L15232" t="s">
        <v>27</v>
      </c>
      <c r="M15232">
        <v>925.54</v>
      </c>
      <c r="N15232" t="s">
        <v>34</v>
      </c>
    </row>
    <row r="15233" spans="1:14" ht="14.25" customHeight="1" x14ac:dyDescent="0.3">
      <c r="A15233" t="s">
        <v>11180</v>
      </c>
      <c r="B15233" t="s">
        <v>13</v>
      </c>
      <c r="C15233" t="s">
        <v>14</v>
      </c>
      <c r="D15233">
        <v>4693.84</v>
      </c>
      <c r="E15233">
        <v>0.26</v>
      </c>
      <c r="F15233">
        <f t="shared" si="474"/>
        <v>1220.3984</v>
      </c>
      <c r="G15233">
        <f t="shared" si="475"/>
        <v>3473.4416000000001</v>
      </c>
      <c r="H15233">
        <v>1</v>
      </c>
      <c r="I15233" s="17">
        <v>45068</v>
      </c>
      <c r="J15233" s="17">
        <v>45074</v>
      </c>
      <c r="K15233" t="s">
        <v>31</v>
      </c>
      <c r="L15233" t="s">
        <v>16</v>
      </c>
      <c r="M15233">
        <v>633.19000000000005</v>
      </c>
      <c r="N15233" t="s">
        <v>28</v>
      </c>
    </row>
    <row r="15234" spans="1:14" ht="14.25" customHeight="1" x14ac:dyDescent="0.3">
      <c r="A15234" t="s">
        <v>14636</v>
      </c>
      <c r="B15234" t="s">
        <v>41</v>
      </c>
      <c r="C15234" t="s">
        <v>20</v>
      </c>
      <c r="D15234">
        <v>4693.84</v>
      </c>
      <c r="E15234">
        <v>0.31</v>
      </c>
      <c r="F15234">
        <f t="shared" ref="F15234:F15297" si="476">D15234*E15234</f>
        <v>1455.0904</v>
      </c>
      <c r="G15234">
        <f t="shared" ref="G15234:G15297" si="477">D15234-F15234</f>
        <v>3238.7496000000001</v>
      </c>
      <c r="H15234">
        <v>1</v>
      </c>
      <c r="I15234" s="17">
        <v>45409</v>
      </c>
      <c r="J15234" s="17">
        <v>45416</v>
      </c>
      <c r="K15234" t="s">
        <v>31</v>
      </c>
      <c r="L15234" t="s">
        <v>22</v>
      </c>
      <c r="M15234">
        <v>321.68</v>
      </c>
      <c r="N15234" t="s">
        <v>34</v>
      </c>
    </row>
    <row r="15235" spans="1:14" ht="14.25" customHeight="1" x14ac:dyDescent="0.3">
      <c r="A15235" t="s">
        <v>12864</v>
      </c>
      <c r="B15235" t="s">
        <v>19</v>
      </c>
      <c r="C15235" t="s">
        <v>14</v>
      </c>
      <c r="D15235">
        <v>4694.07</v>
      </c>
      <c r="E15235">
        <v>0.42</v>
      </c>
      <c r="F15235">
        <f t="shared" si="476"/>
        <v>1971.5093999999999</v>
      </c>
      <c r="G15235">
        <f t="shared" si="477"/>
        <v>2722.5605999999998</v>
      </c>
      <c r="H15235">
        <v>1</v>
      </c>
      <c r="I15235" s="17">
        <v>45319</v>
      </c>
      <c r="J15235" s="17">
        <v>45321</v>
      </c>
      <c r="K15235" t="s">
        <v>31</v>
      </c>
      <c r="L15235" t="s">
        <v>22</v>
      </c>
      <c r="M15235">
        <v>1271.07</v>
      </c>
      <c r="N15235" t="s">
        <v>39</v>
      </c>
    </row>
    <row r="15236" spans="1:14" ht="14.25" customHeight="1" x14ac:dyDescent="0.3">
      <c r="A15236" t="s">
        <v>9569</v>
      </c>
      <c r="B15236" t="s">
        <v>25</v>
      </c>
      <c r="C15236" t="s">
        <v>36</v>
      </c>
      <c r="D15236">
        <v>4695.3100000000004</v>
      </c>
      <c r="E15236">
        <v>0.19</v>
      </c>
      <c r="F15236">
        <f t="shared" si="476"/>
        <v>892.10890000000006</v>
      </c>
      <c r="G15236">
        <f t="shared" si="477"/>
        <v>3803.2011000000002</v>
      </c>
      <c r="H15236">
        <v>1</v>
      </c>
      <c r="I15236" s="17">
        <v>45091</v>
      </c>
      <c r="J15236" s="17">
        <v>45095</v>
      </c>
      <c r="K15236" t="s">
        <v>15</v>
      </c>
      <c r="L15236" t="s">
        <v>27</v>
      </c>
      <c r="M15236">
        <v>414.28</v>
      </c>
      <c r="N15236" t="s">
        <v>48</v>
      </c>
    </row>
    <row r="15237" spans="1:14" ht="14.25" customHeight="1" x14ac:dyDescent="0.3">
      <c r="A15237" t="s">
        <v>10088</v>
      </c>
      <c r="B15237" t="s">
        <v>41</v>
      </c>
      <c r="C15237" t="s">
        <v>14</v>
      </c>
      <c r="D15237">
        <v>4695.6899999999996</v>
      </c>
      <c r="E15237">
        <v>0.15</v>
      </c>
      <c r="F15237">
        <f t="shared" si="476"/>
        <v>704.35349999999994</v>
      </c>
      <c r="G15237">
        <f t="shared" si="477"/>
        <v>3991.3364999999994</v>
      </c>
      <c r="H15237">
        <v>1</v>
      </c>
      <c r="I15237" s="17">
        <v>45475</v>
      </c>
      <c r="J15237" s="17">
        <v>45482</v>
      </c>
      <c r="K15237" t="s">
        <v>15</v>
      </c>
      <c r="L15237" t="s">
        <v>16</v>
      </c>
      <c r="M15237">
        <v>376.47</v>
      </c>
      <c r="N15237" t="s">
        <v>28</v>
      </c>
    </row>
    <row r="15238" spans="1:14" ht="14.25" customHeight="1" x14ac:dyDescent="0.3">
      <c r="A15238" t="s">
        <v>13401</v>
      </c>
      <c r="B15238" t="s">
        <v>25</v>
      </c>
      <c r="C15238" t="s">
        <v>26</v>
      </c>
      <c r="D15238">
        <v>4704.74</v>
      </c>
      <c r="E15238">
        <v>0.39</v>
      </c>
      <c r="F15238">
        <f t="shared" si="476"/>
        <v>1834.8486</v>
      </c>
      <c r="G15238">
        <f t="shared" si="477"/>
        <v>2869.8913999999995</v>
      </c>
      <c r="H15238">
        <v>1</v>
      </c>
      <c r="I15238" s="17">
        <v>45539</v>
      </c>
      <c r="J15238" s="17">
        <v>45544</v>
      </c>
      <c r="K15238" t="s">
        <v>15</v>
      </c>
      <c r="L15238" t="s">
        <v>16</v>
      </c>
      <c r="M15238">
        <v>1397.24</v>
      </c>
      <c r="N15238" t="s">
        <v>48</v>
      </c>
    </row>
    <row r="15239" spans="1:14" ht="14.25" customHeight="1" x14ac:dyDescent="0.3">
      <c r="A15239" t="s">
        <v>2990</v>
      </c>
      <c r="B15239" t="s">
        <v>13</v>
      </c>
      <c r="C15239" t="s">
        <v>20</v>
      </c>
      <c r="D15239">
        <v>4708.83</v>
      </c>
      <c r="E15239">
        <v>0.13</v>
      </c>
      <c r="F15239">
        <f t="shared" si="476"/>
        <v>612.14790000000005</v>
      </c>
      <c r="G15239">
        <f t="shared" si="477"/>
        <v>4096.6821</v>
      </c>
      <c r="H15239">
        <v>1</v>
      </c>
      <c r="I15239" s="17">
        <v>45598</v>
      </c>
      <c r="J15239" s="17">
        <v>45605</v>
      </c>
      <c r="K15239" t="s">
        <v>15</v>
      </c>
      <c r="L15239" t="s">
        <v>16</v>
      </c>
      <c r="M15239">
        <v>1109.0999999999999</v>
      </c>
      <c r="N15239" t="s">
        <v>28</v>
      </c>
    </row>
    <row r="15240" spans="1:14" ht="14.25" customHeight="1" x14ac:dyDescent="0.3">
      <c r="A15240" t="s">
        <v>4462</v>
      </c>
      <c r="B15240" t="s">
        <v>25</v>
      </c>
      <c r="C15240" t="s">
        <v>14</v>
      </c>
      <c r="D15240">
        <v>4708.97</v>
      </c>
      <c r="E15240">
        <v>0.19</v>
      </c>
      <c r="F15240">
        <f t="shared" si="476"/>
        <v>894.7043000000001</v>
      </c>
      <c r="G15240">
        <f t="shared" si="477"/>
        <v>3814.2656999999999</v>
      </c>
      <c r="H15240">
        <v>1</v>
      </c>
      <c r="I15240" s="17">
        <v>45116</v>
      </c>
      <c r="J15240" s="17">
        <v>45117</v>
      </c>
      <c r="K15240" t="s">
        <v>31</v>
      </c>
      <c r="L15240" t="s">
        <v>22</v>
      </c>
      <c r="M15240">
        <v>927.06</v>
      </c>
      <c r="N15240" t="s">
        <v>34</v>
      </c>
    </row>
    <row r="15241" spans="1:14" ht="14.25" customHeight="1" x14ac:dyDescent="0.3">
      <c r="A15241" t="s">
        <v>4274</v>
      </c>
      <c r="B15241" t="s">
        <v>13</v>
      </c>
      <c r="C15241" t="s">
        <v>36</v>
      </c>
      <c r="D15241">
        <v>4710.07</v>
      </c>
      <c r="E15241">
        <v>0.13</v>
      </c>
      <c r="F15241">
        <f t="shared" si="476"/>
        <v>612.30909999999994</v>
      </c>
      <c r="G15241">
        <f t="shared" si="477"/>
        <v>4097.7608999999993</v>
      </c>
      <c r="H15241">
        <v>1</v>
      </c>
      <c r="I15241" s="17">
        <v>44991</v>
      </c>
      <c r="J15241" s="17">
        <v>44996</v>
      </c>
      <c r="K15241" t="s">
        <v>21</v>
      </c>
      <c r="L15241" t="s">
        <v>22</v>
      </c>
      <c r="M15241">
        <v>805.76</v>
      </c>
      <c r="N15241" t="s">
        <v>23</v>
      </c>
    </row>
    <row r="15242" spans="1:14" ht="14.25" customHeight="1" x14ac:dyDescent="0.3">
      <c r="A15242" t="s">
        <v>349</v>
      </c>
      <c r="B15242" t="s">
        <v>13</v>
      </c>
      <c r="C15242" t="s">
        <v>26</v>
      </c>
      <c r="D15242">
        <v>4710.2</v>
      </c>
      <c r="E15242">
        <v>0.35</v>
      </c>
      <c r="F15242">
        <f t="shared" si="476"/>
        <v>1648.57</v>
      </c>
      <c r="G15242">
        <f t="shared" si="477"/>
        <v>3061.63</v>
      </c>
      <c r="H15242">
        <v>1</v>
      </c>
      <c r="I15242" s="17">
        <v>45275</v>
      </c>
      <c r="J15242" s="17">
        <v>45280</v>
      </c>
      <c r="K15242" t="s">
        <v>31</v>
      </c>
      <c r="L15242" t="s">
        <v>27</v>
      </c>
      <c r="M15242">
        <v>762.19</v>
      </c>
      <c r="N15242" t="s">
        <v>34</v>
      </c>
    </row>
    <row r="15243" spans="1:14" ht="14.25" customHeight="1" x14ac:dyDescent="0.3">
      <c r="A15243" t="s">
        <v>9515</v>
      </c>
      <c r="B15243" t="s">
        <v>25</v>
      </c>
      <c r="C15243" t="s">
        <v>20</v>
      </c>
      <c r="D15243">
        <v>4711.2700000000004</v>
      </c>
      <c r="E15243">
        <v>0.15</v>
      </c>
      <c r="F15243">
        <f t="shared" si="476"/>
        <v>706.69050000000004</v>
      </c>
      <c r="G15243">
        <f t="shared" si="477"/>
        <v>4004.5795000000003</v>
      </c>
      <c r="H15243">
        <v>1</v>
      </c>
      <c r="I15243" s="17">
        <v>45640</v>
      </c>
      <c r="J15243" s="17">
        <v>45643</v>
      </c>
      <c r="K15243" t="s">
        <v>21</v>
      </c>
      <c r="L15243" t="s">
        <v>16</v>
      </c>
      <c r="M15243">
        <v>353.76</v>
      </c>
      <c r="N15243" t="s">
        <v>23</v>
      </c>
    </row>
    <row r="15244" spans="1:14" ht="14.25" customHeight="1" x14ac:dyDescent="0.3">
      <c r="A15244" t="s">
        <v>2004</v>
      </c>
      <c r="B15244" t="s">
        <v>25</v>
      </c>
      <c r="C15244" t="s">
        <v>36</v>
      </c>
      <c r="D15244">
        <v>4720.1000000000004</v>
      </c>
      <c r="E15244">
        <v>0.11</v>
      </c>
      <c r="F15244">
        <f t="shared" si="476"/>
        <v>519.21100000000001</v>
      </c>
      <c r="G15244">
        <f t="shared" si="477"/>
        <v>4200.8890000000001</v>
      </c>
      <c r="H15244">
        <v>1</v>
      </c>
      <c r="I15244" s="17">
        <v>45298</v>
      </c>
      <c r="J15244" s="17">
        <v>45305</v>
      </c>
      <c r="K15244" t="s">
        <v>21</v>
      </c>
      <c r="L15244" t="s">
        <v>27</v>
      </c>
      <c r="M15244">
        <v>1213.3399999999999</v>
      </c>
      <c r="N15244" t="s">
        <v>48</v>
      </c>
    </row>
    <row r="15245" spans="1:14" ht="14.25" customHeight="1" x14ac:dyDescent="0.3">
      <c r="A15245" t="s">
        <v>8908</v>
      </c>
      <c r="B15245" t="s">
        <v>13</v>
      </c>
      <c r="C15245" t="s">
        <v>33</v>
      </c>
      <c r="D15245">
        <v>4720.58</v>
      </c>
      <c r="E15245">
        <v>0.23</v>
      </c>
      <c r="F15245">
        <f t="shared" si="476"/>
        <v>1085.7334000000001</v>
      </c>
      <c r="G15245">
        <f t="shared" si="477"/>
        <v>3634.8465999999999</v>
      </c>
      <c r="H15245">
        <v>1</v>
      </c>
      <c r="I15245" s="17">
        <v>45573</v>
      </c>
      <c r="J15245" s="17">
        <v>45575</v>
      </c>
      <c r="K15245" t="s">
        <v>31</v>
      </c>
      <c r="L15245" t="s">
        <v>27</v>
      </c>
      <c r="M15245">
        <v>1045.02</v>
      </c>
      <c r="N15245" t="s">
        <v>17</v>
      </c>
    </row>
    <row r="15246" spans="1:14" ht="14.25" customHeight="1" x14ac:dyDescent="0.3">
      <c r="A15246" t="s">
        <v>14635</v>
      </c>
      <c r="B15246" t="s">
        <v>19</v>
      </c>
      <c r="C15246" t="s">
        <v>26</v>
      </c>
      <c r="D15246">
        <v>4722.42</v>
      </c>
      <c r="E15246">
        <v>0.3</v>
      </c>
      <c r="F15246">
        <f t="shared" si="476"/>
        <v>1416.7259999999999</v>
      </c>
      <c r="G15246">
        <f t="shared" si="477"/>
        <v>3305.6940000000004</v>
      </c>
      <c r="H15246">
        <v>1</v>
      </c>
      <c r="I15246" s="17">
        <v>45559</v>
      </c>
      <c r="J15246" s="17">
        <v>45564</v>
      </c>
      <c r="K15246" t="s">
        <v>15</v>
      </c>
      <c r="L15246" t="s">
        <v>27</v>
      </c>
      <c r="M15246">
        <v>1320.6</v>
      </c>
      <c r="N15246" t="s">
        <v>28</v>
      </c>
    </row>
    <row r="15247" spans="1:14" ht="14.25" customHeight="1" x14ac:dyDescent="0.3">
      <c r="A15247" t="s">
        <v>14684</v>
      </c>
      <c r="B15247" t="s">
        <v>41</v>
      </c>
      <c r="C15247" t="s">
        <v>36</v>
      </c>
      <c r="D15247">
        <v>4724.07</v>
      </c>
      <c r="E15247">
        <v>0.25</v>
      </c>
      <c r="F15247">
        <f t="shared" si="476"/>
        <v>1181.0174999999999</v>
      </c>
      <c r="G15247">
        <f t="shared" si="477"/>
        <v>3543.0524999999998</v>
      </c>
      <c r="H15247">
        <v>1</v>
      </c>
      <c r="I15247" s="17">
        <v>45159</v>
      </c>
      <c r="J15247" s="17">
        <v>45166</v>
      </c>
      <c r="K15247" t="s">
        <v>21</v>
      </c>
      <c r="L15247" t="s">
        <v>27</v>
      </c>
      <c r="M15247">
        <v>327.42</v>
      </c>
      <c r="N15247" t="s">
        <v>48</v>
      </c>
    </row>
    <row r="15248" spans="1:14" ht="14.25" customHeight="1" x14ac:dyDescent="0.3">
      <c r="A15248" t="s">
        <v>9000</v>
      </c>
      <c r="B15248" t="s">
        <v>19</v>
      </c>
      <c r="C15248" t="s">
        <v>36</v>
      </c>
      <c r="D15248">
        <v>4728.8900000000003</v>
      </c>
      <c r="E15248">
        <v>0.39</v>
      </c>
      <c r="F15248">
        <f t="shared" si="476"/>
        <v>1844.2671000000003</v>
      </c>
      <c r="G15248">
        <f t="shared" si="477"/>
        <v>2884.6229000000003</v>
      </c>
      <c r="H15248">
        <v>1</v>
      </c>
      <c r="I15248" s="17">
        <v>45420</v>
      </c>
      <c r="J15248" s="17">
        <v>45426</v>
      </c>
      <c r="K15248" t="s">
        <v>31</v>
      </c>
      <c r="L15248" t="s">
        <v>22</v>
      </c>
      <c r="M15248">
        <v>1377.06</v>
      </c>
      <c r="N15248" t="s">
        <v>28</v>
      </c>
    </row>
    <row r="15249" spans="1:14" ht="14.25" customHeight="1" x14ac:dyDescent="0.3">
      <c r="A15249" t="s">
        <v>3167</v>
      </c>
      <c r="B15249" t="s">
        <v>41</v>
      </c>
      <c r="C15249" t="s">
        <v>36</v>
      </c>
      <c r="D15249">
        <v>4733.2299999999996</v>
      </c>
      <c r="E15249">
        <v>0.2</v>
      </c>
      <c r="F15249">
        <f t="shared" si="476"/>
        <v>946.64599999999996</v>
      </c>
      <c r="G15249">
        <f t="shared" si="477"/>
        <v>3786.5839999999998</v>
      </c>
      <c r="H15249">
        <v>1</v>
      </c>
      <c r="I15249" s="17">
        <v>45290</v>
      </c>
      <c r="J15249" s="17">
        <v>45294</v>
      </c>
      <c r="K15249" t="s">
        <v>31</v>
      </c>
      <c r="L15249" t="s">
        <v>27</v>
      </c>
      <c r="M15249">
        <v>801.39</v>
      </c>
      <c r="N15249" t="s">
        <v>39</v>
      </c>
    </row>
    <row r="15250" spans="1:14" ht="14.25" customHeight="1" x14ac:dyDescent="0.3">
      <c r="A15250" t="s">
        <v>3638</v>
      </c>
      <c r="B15250" t="s">
        <v>13</v>
      </c>
      <c r="C15250" t="s">
        <v>33</v>
      </c>
      <c r="D15250">
        <v>4735.4799999999996</v>
      </c>
      <c r="E15250">
        <v>0.26</v>
      </c>
      <c r="F15250">
        <f t="shared" si="476"/>
        <v>1231.2248</v>
      </c>
      <c r="G15250">
        <f t="shared" si="477"/>
        <v>3504.2551999999996</v>
      </c>
      <c r="H15250">
        <v>1</v>
      </c>
      <c r="I15250" s="17">
        <v>45479</v>
      </c>
      <c r="J15250" s="17">
        <v>45485</v>
      </c>
      <c r="K15250" t="s">
        <v>21</v>
      </c>
      <c r="L15250" t="s">
        <v>22</v>
      </c>
      <c r="M15250">
        <v>755.28</v>
      </c>
      <c r="N15250" t="s">
        <v>48</v>
      </c>
    </row>
    <row r="15251" spans="1:14" ht="14.25" customHeight="1" x14ac:dyDescent="0.3">
      <c r="A15251" t="s">
        <v>5294</v>
      </c>
      <c r="B15251" t="s">
        <v>25</v>
      </c>
      <c r="C15251" t="s">
        <v>20</v>
      </c>
      <c r="D15251">
        <v>4735.84</v>
      </c>
      <c r="E15251">
        <v>0.2</v>
      </c>
      <c r="F15251">
        <f t="shared" si="476"/>
        <v>947.16800000000012</v>
      </c>
      <c r="G15251">
        <f t="shared" si="477"/>
        <v>3788.672</v>
      </c>
      <c r="H15251">
        <v>1</v>
      </c>
      <c r="I15251" s="17">
        <v>45152</v>
      </c>
      <c r="J15251" s="17">
        <v>45153</v>
      </c>
      <c r="K15251" t="s">
        <v>21</v>
      </c>
      <c r="L15251" t="s">
        <v>16</v>
      </c>
      <c r="M15251">
        <v>1066.3599999999999</v>
      </c>
      <c r="N15251" t="s">
        <v>17</v>
      </c>
    </row>
    <row r="15252" spans="1:14" ht="14.25" customHeight="1" x14ac:dyDescent="0.3">
      <c r="A15252" t="s">
        <v>5435</v>
      </c>
      <c r="B15252" t="s">
        <v>41</v>
      </c>
      <c r="C15252" t="s">
        <v>33</v>
      </c>
      <c r="D15252">
        <v>4736.17</v>
      </c>
      <c r="E15252">
        <v>0.24</v>
      </c>
      <c r="F15252">
        <f t="shared" si="476"/>
        <v>1136.6807999999999</v>
      </c>
      <c r="G15252">
        <f t="shared" si="477"/>
        <v>3599.4892</v>
      </c>
      <c r="H15252">
        <v>1</v>
      </c>
      <c r="I15252" s="17">
        <v>44998</v>
      </c>
      <c r="J15252" s="17">
        <v>45003</v>
      </c>
      <c r="K15252" t="s">
        <v>31</v>
      </c>
      <c r="L15252" t="s">
        <v>22</v>
      </c>
      <c r="M15252">
        <v>531.33000000000004</v>
      </c>
      <c r="N15252" t="s">
        <v>23</v>
      </c>
    </row>
    <row r="15253" spans="1:14" ht="14.25" customHeight="1" x14ac:dyDescent="0.3">
      <c r="A15253" t="s">
        <v>10392</v>
      </c>
      <c r="B15253" t="s">
        <v>19</v>
      </c>
      <c r="C15253" t="s">
        <v>36</v>
      </c>
      <c r="D15253">
        <v>4737.33</v>
      </c>
      <c r="E15253">
        <v>0.26</v>
      </c>
      <c r="F15253">
        <f t="shared" si="476"/>
        <v>1231.7058</v>
      </c>
      <c r="G15253">
        <f t="shared" si="477"/>
        <v>3505.6242000000002</v>
      </c>
      <c r="H15253">
        <v>1</v>
      </c>
      <c r="I15253" s="17">
        <v>45039</v>
      </c>
      <c r="J15253" s="17">
        <v>45046</v>
      </c>
      <c r="K15253" t="s">
        <v>15</v>
      </c>
      <c r="L15253" t="s">
        <v>22</v>
      </c>
      <c r="M15253">
        <v>965.41</v>
      </c>
      <c r="N15253" t="s">
        <v>23</v>
      </c>
    </row>
    <row r="15254" spans="1:14" ht="14.25" customHeight="1" x14ac:dyDescent="0.3">
      <c r="A15254" t="s">
        <v>3282</v>
      </c>
      <c r="B15254" t="s">
        <v>25</v>
      </c>
      <c r="C15254" t="s">
        <v>26</v>
      </c>
      <c r="D15254">
        <v>4737.88</v>
      </c>
      <c r="E15254">
        <v>0.11</v>
      </c>
      <c r="F15254">
        <f t="shared" si="476"/>
        <v>521.16679999999997</v>
      </c>
      <c r="G15254">
        <f t="shared" si="477"/>
        <v>4216.7132000000001</v>
      </c>
      <c r="H15254">
        <v>1</v>
      </c>
      <c r="I15254" s="17">
        <v>45041</v>
      </c>
      <c r="J15254" s="17">
        <v>45044</v>
      </c>
      <c r="K15254" t="s">
        <v>21</v>
      </c>
      <c r="L15254" t="s">
        <v>16</v>
      </c>
      <c r="M15254">
        <v>365.89</v>
      </c>
      <c r="N15254" t="s">
        <v>39</v>
      </c>
    </row>
    <row r="15255" spans="1:14" ht="14.25" customHeight="1" x14ac:dyDescent="0.3">
      <c r="A15255" t="s">
        <v>2576</v>
      </c>
      <c r="B15255" t="s">
        <v>19</v>
      </c>
      <c r="C15255" t="s">
        <v>20</v>
      </c>
      <c r="D15255">
        <v>4738.13</v>
      </c>
      <c r="E15255">
        <v>0.43</v>
      </c>
      <c r="F15255">
        <f t="shared" si="476"/>
        <v>2037.3959</v>
      </c>
      <c r="G15255">
        <f t="shared" si="477"/>
        <v>2700.7341000000001</v>
      </c>
      <c r="H15255">
        <v>1</v>
      </c>
      <c r="I15255" s="17">
        <v>44982</v>
      </c>
      <c r="J15255" s="17">
        <v>44987</v>
      </c>
      <c r="K15255" t="s">
        <v>21</v>
      </c>
      <c r="L15255" t="s">
        <v>22</v>
      </c>
      <c r="M15255">
        <v>1381</v>
      </c>
      <c r="N15255" t="s">
        <v>39</v>
      </c>
    </row>
    <row r="15256" spans="1:14" ht="14.25" customHeight="1" x14ac:dyDescent="0.3">
      <c r="A15256" t="s">
        <v>9165</v>
      </c>
      <c r="B15256" t="s">
        <v>25</v>
      </c>
      <c r="C15256" t="s">
        <v>36</v>
      </c>
      <c r="D15256">
        <v>4740.66</v>
      </c>
      <c r="E15256">
        <v>0.02</v>
      </c>
      <c r="F15256">
        <f t="shared" si="476"/>
        <v>94.813199999999995</v>
      </c>
      <c r="G15256">
        <f t="shared" si="477"/>
        <v>4645.8468000000003</v>
      </c>
      <c r="H15256">
        <v>1</v>
      </c>
      <c r="I15256" s="17">
        <v>45349</v>
      </c>
      <c r="J15256" s="17">
        <v>45353</v>
      </c>
      <c r="K15256" t="s">
        <v>31</v>
      </c>
      <c r="L15256" t="s">
        <v>16</v>
      </c>
      <c r="M15256">
        <v>449.43</v>
      </c>
      <c r="N15256" t="s">
        <v>28</v>
      </c>
    </row>
    <row r="15257" spans="1:14" ht="14.25" customHeight="1" x14ac:dyDescent="0.3">
      <c r="A15257" t="s">
        <v>9735</v>
      </c>
      <c r="B15257" t="s">
        <v>13</v>
      </c>
      <c r="C15257" t="s">
        <v>33</v>
      </c>
      <c r="D15257">
        <v>4741.96</v>
      </c>
      <c r="E15257">
        <v>0.15</v>
      </c>
      <c r="F15257">
        <f t="shared" si="476"/>
        <v>711.29399999999998</v>
      </c>
      <c r="G15257">
        <f t="shared" si="477"/>
        <v>4030.6660000000002</v>
      </c>
      <c r="H15257">
        <v>1</v>
      </c>
      <c r="I15257" s="17">
        <v>44990</v>
      </c>
      <c r="J15257" s="17">
        <v>44995</v>
      </c>
      <c r="K15257" t="s">
        <v>15</v>
      </c>
      <c r="L15257" t="s">
        <v>27</v>
      </c>
      <c r="M15257">
        <v>1409.78</v>
      </c>
      <c r="N15257" t="s">
        <v>28</v>
      </c>
    </row>
    <row r="15258" spans="1:14" ht="14.25" customHeight="1" x14ac:dyDescent="0.3">
      <c r="A15258" t="s">
        <v>11993</v>
      </c>
      <c r="B15258" t="s">
        <v>41</v>
      </c>
      <c r="C15258" t="s">
        <v>33</v>
      </c>
      <c r="D15258">
        <v>4744.58</v>
      </c>
      <c r="E15258">
        <v>0.26</v>
      </c>
      <c r="F15258">
        <f t="shared" si="476"/>
        <v>1233.5907999999999</v>
      </c>
      <c r="G15258">
        <f t="shared" si="477"/>
        <v>3510.9892</v>
      </c>
      <c r="H15258">
        <v>1</v>
      </c>
      <c r="I15258" s="17">
        <v>45563</v>
      </c>
      <c r="J15258" s="17">
        <v>45569</v>
      </c>
      <c r="K15258" t="s">
        <v>21</v>
      </c>
      <c r="L15258" t="s">
        <v>16</v>
      </c>
      <c r="M15258">
        <v>779.58</v>
      </c>
      <c r="N15258" t="s">
        <v>17</v>
      </c>
    </row>
    <row r="15259" spans="1:14" ht="14.25" customHeight="1" x14ac:dyDescent="0.3">
      <c r="A15259" t="s">
        <v>118</v>
      </c>
      <c r="B15259" t="s">
        <v>13</v>
      </c>
      <c r="C15259" t="s">
        <v>36</v>
      </c>
      <c r="D15259">
        <v>4748.67</v>
      </c>
      <c r="E15259">
        <v>0.37</v>
      </c>
      <c r="F15259">
        <f t="shared" si="476"/>
        <v>1757.0079000000001</v>
      </c>
      <c r="G15259">
        <f t="shared" si="477"/>
        <v>2991.6621</v>
      </c>
      <c r="H15259">
        <v>1</v>
      </c>
      <c r="I15259" s="17">
        <v>45599</v>
      </c>
      <c r="J15259" s="17">
        <v>45603</v>
      </c>
      <c r="K15259" t="s">
        <v>21</v>
      </c>
      <c r="L15259" t="s">
        <v>16</v>
      </c>
      <c r="M15259">
        <v>705.01</v>
      </c>
      <c r="N15259" t="s">
        <v>17</v>
      </c>
    </row>
    <row r="15260" spans="1:14" ht="14.25" customHeight="1" x14ac:dyDescent="0.3">
      <c r="A15260" t="s">
        <v>13487</v>
      </c>
      <c r="B15260" t="s">
        <v>25</v>
      </c>
      <c r="C15260" t="s">
        <v>26</v>
      </c>
      <c r="D15260">
        <v>4750.3100000000004</v>
      </c>
      <c r="E15260">
        <v>0.46</v>
      </c>
      <c r="F15260">
        <f t="shared" si="476"/>
        <v>2185.1426000000001</v>
      </c>
      <c r="G15260">
        <f t="shared" si="477"/>
        <v>2565.1674000000003</v>
      </c>
      <c r="H15260">
        <v>1</v>
      </c>
      <c r="I15260" s="17">
        <v>45351</v>
      </c>
      <c r="J15260" s="17">
        <v>45354</v>
      </c>
      <c r="K15260" t="s">
        <v>15</v>
      </c>
      <c r="L15260" t="s">
        <v>27</v>
      </c>
      <c r="M15260">
        <v>508.17</v>
      </c>
      <c r="N15260" t="s">
        <v>28</v>
      </c>
    </row>
    <row r="15261" spans="1:14" ht="14.25" customHeight="1" x14ac:dyDescent="0.3">
      <c r="A15261" t="s">
        <v>7862</v>
      </c>
      <c r="B15261" t="s">
        <v>13</v>
      </c>
      <c r="C15261" t="s">
        <v>36</v>
      </c>
      <c r="D15261">
        <v>4752.63</v>
      </c>
      <c r="E15261">
        <v>0.24</v>
      </c>
      <c r="F15261">
        <f t="shared" si="476"/>
        <v>1140.6312</v>
      </c>
      <c r="G15261">
        <f t="shared" si="477"/>
        <v>3611.9988000000003</v>
      </c>
      <c r="H15261">
        <v>1</v>
      </c>
      <c r="I15261" s="17">
        <v>45263</v>
      </c>
      <c r="J15261" s="17">
        <v>45268</v>
      </c>
      <c r="K15261" t="s">
        <v>21</v>
      </c>
      <c r="L15261" t="s">
        <v>22</v>
      </c>
      <c r="M15261">
        <v>1010.25</v>
      </c>
      <c r="N15261" t="s">
        <v>39</v>
      </c>
    </row>
    <row r="15262" spans="1:14" ht="14.25" customHeight="1" x14ac:dyDescent="0.3">
      <c r="A15262" t="s">
        <v>14618</v>
      </c>
      <c r="B15262" t="s">
        <v>25</v>
      </c>
      <c r="C15262" t="s">
        <v>33</v>
      </c>
      <c r="D15262">
        <v>4753.32</v>
      </c>
      <c r="E15262">
        <v>0.05</v>
      </c>
      <c r="F15262">
        <f t="shared" si="476"/>
        <v>237.666</v>
      </c>
      <c r="G15262">
        <f t="shared" si="477"/>
        <v>4515.6539999999995</v>
      </c>
      <c r="H15262">
        <v>1</v>
      </c>
      <c r="I15262" s="17">
        <v>45464</v>
      </c>
      <c r="J15262" s="17">
        <v>45470</v>
      </c>
      <c r="K15262" t="s">
        <v>21</v>
      </c>
      <c r="L15262" t="s">
        <v>22</v>
      </c>
      <c r="M15262">
        <v>739.1</v>
      </c>
      <c r="N15262" t="s">
        <v>28</v>
      </c>
    </row>
    <row r="15263" spans="1:14" ht="14.25" customHeight="1" x14ac:dyDescent="0.3">
      <c r="A15263" t="s">
        <v>8632</v>
      </c>
      <c r="B15263" t="s">
        <v>25</v>
      </c>
      <c r="C15263" t="s">
        <v>36</v>
      </c>
      <c r="D15263">
        <v>4754.6000000000004</v>
      </c>
      <c r="E15263">
        <v>0.09</v>
      </c>
      <c r="F15263">
        <f t="shared" si="476"/>
        <v>427.91400000000004</v>
      </c>
      <c r="G15263">
        <f t="shared" si="477"/>
        <v>4326.6860000000006</v>
      </c>
      <c r="H15263">
        <v>1</v>
      </c>
      <c r="I15263" s="17">
        <v>45053</v>
      </c>
      <c r="J15263" s="17">
        <v>45060</v>
      </c>
      <c r="K15263" t="s">
        <v>31</v>
      </c>
      <c r="L15263" t="s">
        <v>27</v>
      </c>
      <c r="M15263">
        <v>993.06</v>
      </c>
      <c r="N15263" t="s">
        <v>34</v>
      </c>
    </row>
    <row r="15264" spans="1:14" ht="14.25" customHeight="1" x14ac:dyDescent="0.3">
      <c r="A15264" t="s">
        <v>12487</v>
      </c>
      <c r="B15264" t="s">
        <v>19</v>
      </c>
      <c r="C15264" t="s">
        <v>36</v>
      </c>
      <c r="D15264">
        <v>4758.92</v>
      </c>
      <c r="E15264">
        <v>0.23</v>
      </c>
      <c r="F15264">
        <f t="shared" si="476"/>
        <v>1094.5516</v>
      </c>
      <c r="G15264">
        <f t="shared" si="477"/>
        <v>3664.3684000000003</v>
      </c>
      <c r="H15264">
        <v>1</v>
      </c>
      <c r="I15264" s="17">
        <v>45254</v>
      </c>
      <c r="J15264" s="17">
        <v>45258</v>
      </c>
      <c r="K15264" t="s">
        <v>21</v>
      </c>
      <c r="L15264" t="s">
        <v>27</v>
      </c>
      <c r="M15264">
        <v>822.86</v>
      </c>
      <c r="N15264" t="s">
        <v>34</v>
      </c>
    </row>
    <row r="15265" spans="1:14" ht="14.25" customHeight="1" x14ac:dyDescent="0.3">
      <c r="A15265" t="s">
        <v>7565</v>
      </c>
      <c r="B15265" t="s">
        <v>19</v>
      </c>
      <c r="C15265" t="s">
        <v>20</v>
      </c>
      <c r="D15265">
        <v>4758.97</v>
      </c>
      <c r="E15265">
        <v>0.19</v>
      </c>
      <c r="F15265">
        <f t="shared" si="476"/>
        <v>904.2043000000001</v>
      </c>
      <c r="G15265">
        <f t="shared" si="477"/>
        <v>3854.7656999999999</v>
      </c>
      <c r="H15265">
        <v>1</v>
      </c>
      <c r="I15265" s="17">
        <v>44963</v>
      </c>
      <c r="J15265" s="17">
        <v>44965</v>
      </c>
      <c r="K15265" t="s">
        <v>15</v>
      </c>
      <c r="L15265" t="s">
        <v>27</v>
      </c>
      <c r="M15265">
        <v>573.79</v>
      </c>
      <c r="N15265" t="s">
        <v>48</v>
      </c>
    </row>
    <row r="15266" spans="1:14" ht="14.25" customHeight="1" x14ac:dyDescent="0.3">
      <c r="A15266" t="s">
        <v>500</v>
      </c>
      <c r="B15266" t="s">
        <v>25</v>
      </c>
      <c r="C15266" t="s">
        <v>14</v>
      </c>
      <c r="D15266">
        <v>4759.84</v>
      </c>
      <c r="E15266">
        <v>0.14000000000000001</v>
      </c>
      <c r="F15266">
        <f t="shared" si="476"/>
        <v>666.37760000000003</v>
      </c>
      <c r="G15266">
        <f t="shared" si="477"/>
        <v>4093.4624000000003</v>
      </c>
      <c r="H15266">
        <v>1</v>
      </c>
      <c r="I15266" s="17">
        <v>45153</v>
      </c>
      <c r="J15266" s="17">
        <v>45160</v>
      </c>
      <c r="K15266" t="s">
        <v>31</v>
      </c>
      <c r="L15266" t="s">
        <v>27</v>
      </c>
      <c r="M15266">
        <v>1246.55</v>
      </c>
      <c r="N15266" t="s">
        <v>28</v>
      </c>
    </row>
    <row r="15267" spans="1:14" ht="14.25" customHeight="1" x14ac:dyDescent="0.3">
      <c r="A15267" t="s">
        <v>6275</v>
      </c>
      <c r="B15267" t="s">
        <v>19</v>
      </c>
      <c r="C15267" t="s">
        <v>14</v>
      </c>
      <c r="D15267">
        <v>4762.28</v>
      </c>
      <c r="E15267">
        <v>0.44</v>
      </c>
      <c r="F15267">
        <f t="shared" si="476"/>
        <v>2095.4031999999997</v>
      </c>
      <c r="G15267">
        <f t="shared" si="477"/>
        <v>2666.8768</v>
      </c>
      <c r="H15267">
        <v>1</v>
      </c>
      <c r="I15267" s="17">
        <v>45234</v>
      </c>
      <c r="J15267" s="17">
        <v>45241</v>
      </c>
      <c r="K15267" t="s">
        <v>21</v>
      </c>
      <c r="L15267" t="s">
        <v>22</v>
      </c>
      <c r="M15267">
        <v>1354.89</v>
      </c>
      <c r="N15267" t="s">
        <v>48</v>
      </c>
    </row>
    <row r="15268" spans="1:14" ht="14.25" customHeight="1" x14ac:dyDescent="0.3">
      <c r="A15268" t="s">
        <v>15314</v>
      </c>
      <c r="B15268" t="s">
        <v>25</v>
      </c>
      <c r="C15268" t="s">
        <v>33</v>
      </c>
      <c r="D15268">
        <v>4762.6899999999996</v>
      </c>
      <c r="E15268">
        <v>0.39</v>
      </c>
      <c r="F15268">
        <f t="shared" si="476"/>
        <v>1857.4490999999998</v>
      </c>
      <c r="G15268">
        <f t="shared" si="477"/>
        <v>2905.2408999999998</v>
      </c>
      <c r="H15268">
        <v>1</v>
      </c>
      <c r="I15268" s="17">
        <v>45399</v>
      </c>
      <c r="J15268" s="17">
        <v>45406</v>
      </c>
      <c r="K15268" t="s">
        <v>31</v>
      </c>
      <c r="L15268" t="s">
        <v>27</v>
      </c>
      <c r="M15268">
        <v>375.4</v>
      </c>
      <c r="N15268" t="s">
        <v>17</v>
      </c>
    </row>
    <row r="15269" spans="1:14" ht="14.25" customHeight="1" x14ac:dyDescent="0.3">
      <c r="A15269" t="s">
        <v>5054</v>
      </c>
      <c r="B15269" t="s">
        <v>13</v>
      </c>
      <c r="C15269" t="s">
        <v>36</v>
      </c>
      <c r="D15269">
        <v>4769.7</v>
      </c>
      <c r="E15269">
        <v>0.01</v>
      </c>
      <c r="F15269">
        <f t="shared" si="476"/>
        <v>47.696999999999996</v>
      </c>
      <c r="G15269">
        <f t="shared" si="477"/>
        <v>4722.0029999999997</v>
      </c>
      <c r="H15269">
        <v>1</v>
      </c>
      <c r="I15269" s="17">
        <v>45055</v>
      </c>
      <c r="J15269" s="17">
        <v>45058</v>
      </c>
      <c r="K15269" t="s">
        <v>15</v>
      </c>
      <c r="L15269" t="s">
        <v>22</v>
      </c>
      <c r="M15269">
        <v>942.29</v>
      </c>
      <c r="N15269" t="s">
        <v>28</v>
      </c>
    </row>
    <row r="15270" spans="1:14" ht="14.25" customHeight="1" x14ac:dyDescent="0.3">
      <c r="A15270" t="s">
        <v>14551</v>
      </c>
      <c r="B15270" t="s">
        <v>25</v>
      </c>
      <c r="C15270" t="s">
        <v>36</v>
      </c>
      <c r="D15270">
        <v>4771.6000000000004</v>
      </c>
      <c r="E15270">
        <v>0.01</v>
      </c>
      <c r="F15270">
        <f t="shared" si="476"/>
        <v>47.716000000000008</v>
      </c>
      <c r="G15270">
        <f t="shared" si="477"/>
        <v>4723.884</v>
      </c>
      <c r="H15270">
        <v>1</v>
      </c>
      <c r="I15270" s="17">
        <v>45389</v>
      </c>
      <c r="J15270" s="17">
        <v>45391</v>
      </c>
      <c r="K15270" t="s">
        <v>21</v>
      </c>
      <c r="L15270" t="s">
        <v>27</v>
      </c>
      <c r="M15270">
        <v>996.83</v>
      </c>
      <c r="N15270" t="s">
        <v>39</v>
      </c>
    </row>
    <row r="15271" spans="1:14" ht="14.25" customHeight="1" x14ac:dyDescent="0.3">
      <c r="A15271" t="s">
        <v>14363</v>
      </c>
      <c r="B15271" t="s">
        <v>13</v>
      </c>
      <c r="C15271" t="s">
        <v>20</v>
      </c>
      <c r="D15271">
        <v>4771.78</v>
      </c>
      <c r="E15271">
        <v>0.21</v>
      </c>
      <c r="F15271">
        <f t="shared" si="476"/>
        <v>1002.0737999999999</v>
      </c>
      <c r="G15271">
        <f t="shared" si="477"/>
        <v>3769.7061999999996</v>
      </c>
      <c r="H15271">
        <v>1</v>
      </c>
      <c r="I15271" s="17">
        <v>45520</v>
      </c>
      <c r="J15271" s="17">
        <v>45522</v>
      </c>
      <c r="K15271" t="s">
        <v>21</v>
      </c>
      <c r="L15271" t="s">
        <v>22</v>
      </c>
      <c r="M15271">
        <v>308.77999999999997</v>
      </c>
      <c r="N15271" t="s">
        <v>23</v>
      </c>
    </row>
    <row r="15272" spans="1:14" ht="14.25" customHeight="1" x14ac:dyDescent="0.3">
      <c r="A15272" t="s">
        <v>13284</v>
      </c>
      <c r="B15272" t="s">
        <v>41</v>
      </c>
      <c r="C15272" t="s">
        <v>33</v>
      </c>
      <c r="D15272">
        <v>4772.38</v>
      </c>
      <c r="E15272">
        <v>0.12</v>
      </c>
      <c r="F15272">
        <f t="shared" si="476"/>
        <v>572.68560000000002</v>
      </c>
      <c r="G15272">
        <f t="shared" si="477"/>
        <v>4199.6944000000003</v>
      </c>
      <c r="H15272">
        <v>1</v>
      </c>
      <c r="I15272" s="17">
        <v>45538</v>
      </c>
      <c r="J15272" s="17">
        <v>45540</v>
      </c>
      <c r="K15272" t="s">
        <v>21</v>
      </c>
      <c r="L15272" t="s">
        <v>16</v>
      </c>
      <c r="M15272">
        <v>1194.95</v>
      </c>
      <c r="N15272" t="s">
        <v>23</v>
      </c>
    </row>
    <row r="15273" spans="1:14" ht="14.25" customHeight="1" x14ac:dyDescent="0.3">
      <c r="A15273" t="s">
        <v>7329</v>
      </c>
      <c r="B15273" t="s">
        <v>25</v>
      </c>
      <c r="C15273" t="s">
        <v>14</v>
      </c>
      <c r="D15273">
        <v>4773.8500000000004</v>
      </c>
      <c r="E15273">
        <v>0.24</v>
      </c>
      <c r="F15273">
        <f t="shared" si="476"/>
        <v>1145.7239999999999</v>
      </c>
      <c r="G15273">
        <f t="shared" si="477"/>
        <v>3628.1260000000002</v>
      </c>
      <c r="H15273">
        <v>1</v>
      </c>
      <c r="I15273" s="17">
        <v>45129</v>
      </c>
      <c r="J15273" s="17">
        <v>45130</v>
      </c>
      <c r="K15273" t="s">
        <v>31</v>
      </c>
      <c r="L15273" t="s">
        <v>22</v>
      </c>
      <c r="M15273">
        <v>749.8</v>
      </c>
      <c r="N15273" t="s">
        <v>28</v>
      </c>
    </row>
    <row r="15274" spans="1:14" ht="14.25" customHeight="1" x14ac:dyDescent="0.3">
      <c r="A15274" t="s">
        <v>4206</v>
      </c>
      <c r="B15274" t="s">
        <v>13</v>
      </c>
      <c r="C15274" t="s">
        <v>33</v>
      </c>
      <c r="D15274">
        <v>4775.8599999999997</v>
      </c>
      <c r="E15274">
        <v>0.03</v>
      </c>
      <c r="F15274">
        <f t="shared" si="476"/>
        <v>143.27579999999998</v>
      </c>
      <c r="G15274">
        <f t="shared" si="477"/>
        <v>4632.5841999999993</v>
      </c>
      <c r="H15274">
        <v>1</v>
      </c>
      <c r="I15274" s="17">
        <v>45003</v>
      </c>
      <c r="J15274" s="17">
        <v>45009</v>
      </c>
      <c r="K15274" t="s">
        <v>15</v>
      </c>
      <c r="L15274" t="s">
        <v>27</v>
      </c>
      <c r="M15274">
        <v>244.94</v>
      </c>
      <c r="N15274" t="s">
        <v>34</v>
      </c>
    </row>
    <row r="15275" spans="1:14" ht="14.25" customHeight="1" x14ac:dyDescent="0.3">
      <c r="A15275" t="s">
        <v>5451</v>
      </c>
      <c r="B15275" t="s">
        <v>25</v>
      </c>
      <c r="C15275" t="s">
        <v>26</v>
      </c>
      <c r="D15275">
        <v>4777.26</v>
      </c>
      <c r="E15275">
        <v>0.44</v>
      </c>
      <c r="F15275">
        <f t="shared" si="476"/>
        <v>2101.9944</v>
      </c>
      <c r="G15275">
        <f t="shared" si="477"/>
        <v>2675.2656000000002</v>
      </c>
      <c r="H15275">
        <v>1</v>
      </c>
      <c r="I15275" s="17">
        <v>45135</v>
      </c>
      <c r="J15275" s="17">
        <v>45140</v>
      </c>
      <c r="K15275" t="s">
        <v>21</v>
      </c>
      <c r="L15275" t="s">
        <v>16</v>
      </c>
      <c r="M15275">
        <v>1228.08</v>
      </c>
      <c r="N15275" t="s">
        <v>48</v>
      </c>
    </row>
    <row r="15276" spans="1:14" ht="14.25" customHeight="1" x14ac:dyDescent="0.3">
      <c r="A15276" t="s">
        <v>5146</v>
      </c>
      <c r="B15276" t="s">
        <v>41</v>
      </c>
      <c r="C15276" t="s">
        <v>33</v>
      </c>
      <c r="D15276">
        <v>4778.8100000000004</v>
      </c>
      <c r="E15276">
        <v>0.32</v>
      </c>
      <c r="F15276">
        <f t="shared" si="476"/>
        <v>1529.2192000000002</v>
      </c>
      <c r="G15276">
        <f t="shared" si="477"/>
        <v>3249.5907999999999</v>
      </c>
      <c r="H15276">
        <v>1</v>
      </c>
      <c r="I15276" s="17">
        <v>45613</v>
      </c>
      <c r="J15276" s="17">
        <v>45618</v>
      </c>
      <c r="K15276" t="s">
        <v>15</v>
      </c>
      <c r="L15276" t="s">
        <v>22</v>
      </c>
      <c r="M15276">
        <v>524.34</v>
      </c>
      <c r="N15276" t="s">
        <v>17</v>
      </c>
    </row>
    <row r="15277" spans="1:14" ht="14.25" customHeight="1" x14ac:dyDescent="0.3">
      <c r="A15277" t="s">
        <v>12144</v>
      </c>
      <c r="B15277" t="s">
        <v>19</v>
      </c>
      <c r="C15277" t="s">
        <v>36</v>
      </c>
      <c r="D15277">
        <v>4779.1099999999997</v>
      </c>
      <c r="E15277">
        <v>0.22</v>
      </c>
      <c r="F15277">
        <f t="shared" si="476"/>
        <v>1051.4041999999999</v>
      </c>
      <c r="G15277">
        <f t="shared" si="477"/>
        <v>3727.7057999999997</v>
      </c>
      <c r="H15277">
        <v>1</v>
      </c>
      <c r="I15277" s="17">
        <v>45186</v>
      </c>
      <c r="J15277" s="17">
        <v>45191</v>
      </c>
      <c r="K15277" t="s">
        <v>21</v>
      </c>
      <c r="L15277" t="s">
        <v>27</v>
      </c>
      <c r="M15277">
        <v>693.81</v>
      </c>
      <c r="N15277" t="s">
        <v>28</v>
      </c>
    </row>
    <row r="15278" spans="1:14" ht="14.25" customHeight="1" x14ac:dyDescent="0.3">
      <c r="A15278" t="s">
        <v>1920</v>
      </c>
      <c r="B15278" t="s">
        <v>19</v>
      </c>
      <c r="C15278" t="s">
        <v>20</v>
      </c>
      <c r="D15278">
        <v>4784.62</v>
      </c>
      <c r="E15278">
        <v>0.14000000000000001</v>
      </c>
      <c r="F15278">
        <f t="shared" si="476"/>
        <v>669.84680000000003</v>
      </c>
      <c r="G15278">
        <f t="shared" si="477"/>
        <v>4114.7731999999996</v>
      </c>
      <c r="H15278">
        <v>1</v>
      </c>
      <c r="I15278" s="17">
        <v>45501</v>
      </c>
      <c r="J15278" s="17">
        <v>45502</v>
      </c>
      <c r="K15278" t="s">
        <v>21</v>
      </c>
      <c r="L15278" t="s">
        <v>27</v>
      </c>
      <c r="M15278">
        <v>755.25</v>
      </c>
      <c r="N15278" t="s">
        <v>39</v>
      </c>
    </row>
    <row r="15279" spans="1:14" ht="14.25" customHeight="1" x14ac:dyDescent="0.3">
      <c r="A15279" t="s">
        <v>15233</v>
      </c>
      <c r="B15279" t="s">
        <v>19</v>
      </c>
      <c r="C15279" t="s">
        <v>14</v>
      </c>
      <c r="D15279">
        <v>4785.8100000000004</v>
      </c>
      <c r="E15279">
        <v>0.02</v>
      </c>
      <c r="F15279">
        <f t="shared" si="476"/>
        <v>95.716200000000015</v>
      </c>
      <c r="G15279">
        <f t="shared" si="477"/>
        <v>4690.0938000000006</v>
      </c>
      <c r="H15279">
        <v>1</v>
      </c>
      <c r="I15279" s="17">
        <v>45360</v>
      </c>
      <c r="J15279" s="17">
        <v>45362</v>
      </c>
      <c r="K15279" t="s">
        <v>31</v>
      </c>
      <c r="L15279" t="s">
        <v>16</v>
      </c>
      <c r="M15279">
        <v>682.85</v>
      </c>
      <c r="N15279" t="s">
        <v>34</v>
      </c>
    </row>
    <row r="15280" spans="1:14" ht="14.25" customHeight="1" x14ac:dyDescent="0.3">
      <c r="A15280" t="s">
        <v>4699</v>
      </c>
      <c r="B15280" t="s">
        <v>41</v>
      </c>
      <c r="C15280" t="s">
        <v>26</v>
      </c>
      <c r="D15280">
        <v>4786.6499999999996</v>
      </c>
      <c r="E15280">
        <v>0.26</v>
      </c>
      <c r="F15280">
        <f t="shared" si="476"/>
        <v>1244.529</v>
      </c>
      <c r="G15280">
        <f t="shared" si="477"/>
        <v>3542.1209999999996</v>
      </c>
      <c r="H15280">
        <v>1</v>
      </c>
      <c r="I15280" s="17">
        <v>44984</v>
      </c>
      <c r="J15280" s="17">
        <v>44985</v>
      </c>
      <c r="K15280" t="s">
        <v>15</v>
      </c>
      <c r="L15280" t="s">
        <v>16</v>
      </c>
      <c r="M15280">
        <v>1074.1099999999999</v>
      </c>
      <c r="N15280" t="s">
        <v>39</v>
      </c>
    </row>
    <row r="15281" spans="1:14" ht="14.25" customHeight="1" x14ac:dyDescent="0.3">
      <c r="A15281" t="s">
        <v>4579</v>
      </c>
      <c r="B15281" t="s">
        <v>41</v>
      </c>
      <c r="C15281" t="s">
        <v>14</v>
      </c>
      <c r="D15281">
        <v>4788.66</v>
      </c>
      <c r="E15281">
        <v>0.19</v>
      </c>
      <c r="F15281">
        <f t="shared" si="476"/>
        <v>909.84539999999993</v>
      </c>
      <c r="G15281">
        <f t="shared" si="477"/>
        <v>3878.8145999999997</v>
      </c>
      <c r="H15281">
        <v>1</v>
      </c>
      <c r="I15281" s="17">
        <v>44948</v>
      </c>
      <c r="J15281" s="17">
        <v>44949</v>
      </c>
      <c r="K15281" t="s">
        <v>31</v>
      </c>
      <c r="L15281" t="s">
        <v>27</v>
      </c>
      <c r="M15281">
        <v>398.18</v>
      </c>
      <c r="N15281" t="s">
        <v>34</v>
      </c>
    </row>
    <row r="15282" spans="1:14" ht="14.25" customHeight="1" x14ac:dyDescent="0.3">
      <c r="A15282" t="s">
        <v>5568</v>
      </c>
      <c r="B15282" t="s">
        <v>19</v>
      </c>
      <c r="C15282" t="s">
        <v>14</v>
      </c>
      <c r="D15282">
        <v>4790.57</v>
      </c>
      <c r="E15282">
        <v>0.27</v>
      </c>
      <c r="F15282">
        <f t="shared" si="476"/>
        <v>1293.4539</v>
      </c>
      <c r="G15282">
        <f t="shared" si="477"/>
        <v>3497.1160999999997</v>
      </c>
      <c r="H15282">
        <v>1</v>
      </c>
      <c r="I15282" s="17">
        <v>45440</v>
      </c>
      <c r="J15282" s="17">
        <v>45444</v>
      </c>
      <c r="K15282" t="s">
        <v>21</v>
      </c>
      <c r="L15282" t="s">
        <v>22</v>
      </c>
      <c r="M15282">
        <v>325.97000000000003</v>
      </c>
      <c r="N15282" t="s">
        <v>17</v>
      </c>
    </row>
    <row r="15283" spans="1:14" ht="14.25" customHeight="1" x14ac:dyDescent="0.3">
      <c r="A15283" t="s">
        <v>6770</v>
      </c>
      <c r="B15283" t="s">
        <v>25</v>
      </c>
      <c r="C15283" t="s">
        <v>36</v>
      </c>
      <c r="D15283">
        <v>4791.7</v>
      </c>
      <c r="E15283">
        <v>0.39</v>
      </c>
      <c r="F15283">
        <f t="shared" si="476"/>
        <v>1868.7629999999999</v>
      </c>
      <c r="G15283">
        <f t="shared" si="477"/>
        <v>2922.9369999999999</v>
      </c>
      <c r="H15283">
        <v>1</v>
      </c>
      <c r="I15283" s="17">
        <v>45432</v>
      </c>
      <c r="J15283" s="17">
        <v>45437</v>
      </c>
      <c r="K15283" t="s">
        <v>31</v>
      </c>
      <c r="L15283" t="s">
        <v>22</v>
      </c>
      <c r="M15283">
        <v>593.49</v>
      </c>
      <c r="N15283" t="s">
        <v>23</v>
      </c>
    </row>
    <row r="15284" spans="1:14" ht="14.25" customHeight="1" x14ac:dyDescent="0.3">
      <c r="A15284" t="s">
        <v>8250</v>
      </c>
      <c r="B15284" t="s">
        <v>25</v>
      </c>
      <c r="C15284" t="s">
        <v>14</v>
      </c>
      <c r="D15284">
        <v>4793.43</v>
      </c>
      <c r="E15284">
        <v>0.4</v>
      </c>
      <c r="F15284">
        <f t="shared" si="476"/>
        <v>1917.3720000000003</v>
      </c>
      <c r="G15284">
        <f t="shared" si="477"/>
        <v>2876.058</v>
      </c>
      <c r="H15284">
        <v>1</v>
      </c>
      <c r="I15284" s="17">
        <v>45468</v>
      </c>
      <c r="J15284" s="17">
        <v>45474</v>
      </c>
      <c r="K15284" t="s">
        <v>31</v>
      </c>
      <c r="L15284" t="s">
        <v>27</v>
      </c>
      <c r="M15284">
        <v>361.82</v>
      </c>
      <c r="N15284" t="s">
        <v>34</v>
      </c>
    </row>
    <row r="15285" spans="1:14" ht="14.25" customHeight="1" x14ac:dyDescent="0.3">
      <c r="A15285" t="s">
        <v>1876</v>
      </c>
      <c r="B15285" t="s">
        <v>13</v>
      </c>
      <c r="C15285" t="s">
        <v>20</v>
      </c>
      <c r="D15285">
        <v>4793.79</v>
      </c>
      <c r="E15285">
        <v>0.24</v>
      </c>
      <c r="F15285">
        <f t="shared" si="476"/>
        <v>1150.5095999999999</v>
      </c>
      <c r="G15285">
        <f t="shared" si="477"/>
        <v>3643.2804000000001</v>
      </c>
      <c r="H15285">
        <v>1</v>
      </c>
      <c r="I15285" s="17">
        <v>45012</v>
      </c>
      <c r="J15285" s="17">
        <v>45019</v>
      </c>
      <c r="K15285" t="s">
        <v>15</v>
      </c>
      <c r="L15285" t="s">
        <v>27</v>
      </c>
      <c r="M15285">
        <v>706.8</v>
      </c>
      <c r="N15285" t="s">
        <v>17</v>
      </c>
    </row>
    <row r="15286" spans="1:14" ht="14.25" customHeight="1" x14ac:dyDescent="0.3">
      <c r="A15286" t="s">
        <v>14196</v>
      </c>
      <c r="B15286" t="s">
        <v>19</v>
      </c>
      <c r="C15286" t="s">
        <v>14</v>
      </c>
      <c r="D15286">
        <v>4796.3</v>
      </c>
      <c r="E15286">
        <v>0.47</v>
      </c>
      <c r="F15286">
        <f t="shared" si="476"/>
        <v>2254.261</v>
      </c>
      <c r="G15286">
        <f t="shared" si="477"/>
        <v>2542.0390000000002</v>
      </c>
      <c r="H15286">
        <v>1</v>
      </c>
      <c r="I15286" s="17">
        <v>45583</v>
      </c>
      <c r="J15286" s="17">
        <v>45589</v>
      </c>
      <c r="K15286" t="s">
        <v>15</v>
      </c>
      <c r="L15286" t="s">
        <v>22</v>
      </c>
      <c r="M15286">
        <v>1383.28</v>
      </c>
      <c r="N15286" t="s">
        <v>23</v>
      </c>
    </row>
    <row r="15287" spans="1:14" ht="14.25" customHeight="1" x14ac:dyDescent="0.3">
      <c r="A15287" t="s">
        <v>15216</v>
      </c>
      <c r="B15287" t="s">
        <v>25</v>
      </c>
      <c r="C15287" t="s">
        <v>14</v>
      </c>
      <c r="D15287">
        <v>4796.6899999999996</v>
      </c>
      <c r="E15287">
        <v>0.37</v>
      </c>
      <c r="F15287">
        <f t="shared" si="476"/>
        <v>1774.7752999999998</v>
      </c>
      <c r="G15287">
        <f t="shared" si="477"/>
        <v>3021.9146999999998</v>
      </c>
      <c r="H15287">
        <v>1</v>
      </c>
      <c r="I15287" s="17">
        <v>45104</v>
      </c>
      <c r="J15287" s="17">
        <v>45107</v>
      </c>
      <c r="K15287" t="s">
        <v>21</v>
      </c>
      <c r="L15287" t="s">
        <v>27</v>
      </c>
      <c r="M15287">
        <v>1236.82</v>
      </c>
      <c r="N15287" t="s">
        <v>48</v>
      </c>
    </row>
    <row r="15288" spans="1:14" ht="14.25" customHeight="1" x14ac:dyDescent="0.3">
      <c r="A15288" t="s">
        <v>5333</v>
      </c>
      <c r="B15288" t="s">
        <v>41</v>
      </c>
      <c r="C15288" t="s">
        <v>36</v>
      </c>
      <c r="D15288">
        <v>4797.1099999999997</v>
      </c>
      <c r="E15288">
        <v>0.47</v>
      </c>
      <c r="F15288">
        <f t="shared" si="476"/>
        <v>2254.6416999999997</v>
      </c>
      <c r="G15288">
        <f t="shared" si="477"/>
        <v>2542.4683</v>
      </c>
      <c r="H15288">
        <v>1</v>
      </c>
      <c r="I15288" s="17">
        <v>44973</v>
      </c>
      <c r="J15288" s="17">
        <v>44976</v>
      </c>
      <c r="K15288" t="s">
        <v>31</v>
      </c>
      <c r="L15288" t="s">
        <v>16</v>
      </c>
      <c r="M15288">
        <v>908.33</v>
      </c>
      <c r="N15288" t="s">
        <v>39</v>
      </c>
    </row>
    <row r="15289" spans="1:14" ht="14.25" customHeight="1" x14ac:dyDescent="0.3">
      <c r="A15289" t="s">
        <v>7598</v>
      </c>
      <c r="B15289" t="s">
        <v>19</v>
      </c>
      <c r="C15289" t="s">
        <v>20</v>
      </c>
      <c r="D15289">
        <v>4797.33</v>
      </c>
      <c r="E15289">
        <v>0.28000000000000003</v>
      </c>
      <c r="F15289">
        <f t="shared" si="476"/>
        <v>1343.2524000000001</v>
      </c>
      <c r="G15289">
        <f t="shared" si="477"/>
        <v>3454.0775999999996</v>
      </c>
      <c r="H15289">
        <v>1</v>
      </c>
      <c r="I15289" s="17">
        <v>45083</v>
      </c>
      <c r="J15289" s="17">
        <v>45084</v>
      </c>
      <c r="K15289" t="s">
        <v>15</v>
      </c>
      <c r="L15289" t="s">
        <v>16</v>
      </c>
      <c r="M15289">
        <v>924.57</v>
      </c>
      <c r="N15289" t="s">
        <v>39</v>
      </c>
    </row>
    <row r="15290" spans="1:14" ht="14.25" customHeight="1" x14ac:dyDescent="0.3">
      <c r="A15290" t="s">
        <v>3951</v>
      </c>
      <c r="B15290" t="s">
        <v>19</v>
      </c>
      <c r="C15290" t="s">
        <v>33</v>
      </c>
      <c r="D15290">
        <v>4806.1099999999997</v>
      </c>
      <c r="E15290">
        <v>0.16</v>
      </c>
      <c r="F15290">
        <f t="shared" si="476"/>
        <v>768.97759999999994</v>
      </c>
      <c r="G15290">
        <f t="shared" si="477"/>
        <v>4037.1323999999995</v>
      </c>
      <c r="H15290">
        <v>1</v>
      </c>
      <c r="I15290" s="17">
        <v>44942</v>
      </c>
      <c r="J15290" s="17">
        <v>44948</v>
      </c>
      <c r="K15290" t="s">
        <v>21</v>
      </c>
      <c r="L15290" t="s">
        <v>27</v>
      </c>
      <c r="M15290">
        <v>810.82</v>
      </c>
      <c r="N15290" t="s">
        <v>28</v>
      </c>
    </row>
    <row r="15291" spans="1:14" ht="14.25" customHeight="1" x14ac:dyDescent="0.3">
      <c r="A15291" t="s">
        <v>14338</v>
      </c>
      <c r="B15291" t="s">
        <v>25</v>
      </c>
      <c r="C15291" t="s">
        <v>33</v>
      </c>
      <c r="D15291">
        <v>4806.6499999999996</v>
      </c>
      <c r="E15291">
        <v>0.46</v>
      </c>
      <c r="F15291">
        <f t="shared" si="476"/>
        <v>2211.0589999999997</v>
      </c>
      <c r="G15291">
        <f t="shared" si="477"/>
        <v>2595.5909999999999</v>
      </c>
      <c r="H15291">
        <v>1</v>
      </c>
      <c r="I15291" s="17">
        <v>45497</v>
      </c>
      <c r="J15291" s="17">
        <v>45503</v>
      </c>
      <c r="K15291" t="s">
        <v>21</v>
      </c>
      <c r="L15291" t="s">
        <v>27</v>
      </c>
      <c r="M15291">
        <v>932.7</v>
      </c>
      <c r="N15291" t="s">
        <v>39</v>
      </c>
    </row>
    <row r="15292" spans="1:14" ht="14.25" customHeight="1" x14ac:dyDescent="0.3">
      <c r="A15292" t="s">
        <v>12013</v>
      </c>
      <c r="B15292" t="s">
        <v>25</v>
      </c>
      <c r="C15292" t="s">
        <v>14</v>
      </c>
      <c r="D15292">
        <v>4807.7700000000004</v>
      </c>
      <c r="E15292">
        <v>0.17</v>
      </c>
      <c r="F15292">
        <f t="shared" si="476"/>
        <v>817.32090000000017</v>
      </c>
      <c r="G15292">
        <f t="shared" si="477"/>
        <v>3990.4491000000003</v>
      </c>
      <c r="H15292">
        <v>1</v>
      </c>
      <c r="I15292" s="17">
        <v>45072</v>
      </c>
      <c r="J15292" s="17">
        <v>45078</v>
      </c>
      <c r="K15292" t="s">
        <v>15</v>
      </c>
      <c r="L15292" t="s">
        <v>22</v>
      </c>
      <c r="M15292">
        <v>254.63</v>
      </c>
      <c r="N15292" t="s">
        <v>28</v>
      </c>
    </row>
    <row r="15293" spans="1:14" ht="14.25" customHeight="1" x14ac:dyDescent="0.3">
      <c r="A15293" t="s">
        <v>15069</v>
      </c>
      <c r="B15293" t="s">
        <v>41</v>
      </c>
      <c r="C15293" t="s">
        <v>36</v>
      </c>
      <c r="D15293">
        <v>4809.62</v>
      </c>
      <c r="E15293">
        <v>0.3</v>
      </c>
      <c r="F15293">
        <f t="shared" si="476"/>
        <v>1442.886</v>
      </c>
      <c r="G15293">
        <f t="shared" si="477"/>
        <v>3366.7339999999999</v>
      </c>
      <c r="H15293">
        <v>1</v>
      </c>
      <c r="I15293" s="17">
        <v>45027</v>
      </c>
      <c r="J15293" s="17">
        <v>45028</v>
      </c>
      <c r="K15293" t="s">
        <v>15</v>
      </c>
      <c r="L15293" t="s">
        <v>22</v>
      </c>
      <c r="M15293">
        <v>1142.46</v>
      </c>
      <c r="N15293" t="s">
        <v>23</v>
      </c>
    </row>
    <row r="15294" spans="1:14" ht="14.25" customHeight="1" x14ac:dyDescent="0.3">
      <c r="A15294" t="s">
        <v>12207</v>
      </c>
      <c r="B15294" t="s">
        <v>41</v>
      </c>
      <c r="C15294" t="s">
        <v>36</v>
      </c>
      <c r="D15294">
        <v>4810.1000000000004</v>
      </c>
      <c r="E15294">
        <v>0.32</v>
      </c>
      <c r="F15294">
        <f t="shared" si="476"/>
        <v>1539.2320000000002</v>
      </c>
      <c r="G15294">
        <f t="shared" si="477"/>
        <v>3270.8680000000004</v>
      </c>
      <c r="H15294">
        <v>1</v>
      </c>
      <c r="I15294" s="17">
        <v>45654</v>
      </c>
      <c r="J15294" s="17">
        <v>45661</v>
      </c>
      <c r="K15294" t="s">
        <v>21</v>
      </c>
      <c r="L15294" t="s">
        <v>16</v>
      </c>
      <c r="M15294">
        <v>551.52</v>
      </c>
      <c r="N15294" t="s">
        <v>39</v>
      </c>
    </row>
    <row r="15295" spans="1:14" ht="14.25" customHeight="1" x14ac:dyDescent="0.3">
      <c r="A15295" t="s">
        <v>6058</v>
      </c>
      <c r="B15295" t="s">
        <v>25</v>
      </c>
      <c r="C15295" t="s">
        <v>36</v>
      </c>
      <c r="D15295">
        <v>4818.49</v>
      </c>
      <c r="E15295">
        <v>0.18</v>
      </c>
      <c r="F15295">
        <f t="shared" si="476"/>
        <v>867.32819999999992</v>
      </c>
      <c r="G15295">
        <f t="shared" si="477"/>
        <v>3951.1617999999999</v>
      </c>
      <c r="H15295">
        <v>1</v>
      </c>
      <c r="I15295" s="17">
        <v>45198</v>
      </c>
      <c r="J15295" s="17">
        <v>45205</v>
      </c>
      <c r="K15295" t="s">
        <v>31</v>
      </c>
      <c r="L15295" t="s">
        <v>16</v>
      </c>
      <c r="M15295">
        <v>1441.25</v>
      </c>
      <c r="N15295" t="s">
        <v>17</v>
      </c>
    </row>
    <row r="15296" spans="1:14" ht="14.25" customHeight="1" x14ac:dyDescent="0.3">
      <c r="A15296" t="s">
        <v>13032</v>
      </c>
      <c r="B15296" t="s">
        <v>25</v>
      </c>
      <c r="C15296" t="s">
        <v>36</v>
      </c>
      <c r="D15296">
        <v>4819.25</v>
      </c>
      <c r="E15296">
        <v>0.43</v>
      </c>
      <c r="F15296">
        <f t="shared" si="476"/>
        <v>2072.2775000000001</v>
      </c>
      <c r="G15296">
        <f t="shared" si="477"/>
        <v>2746.9724999999999</v>
      </c>
      <c r="H15296">
        <v>1</v>
      </c>
      <c r="I15296" s="17">
        <v>45407</v>
      </c>
      <c r="J15296" s="17">
        <v>45408</v>
      </c>
      <c r="K15296" t="s">
        <v>31</v>
      </c>
      <c r="L15296" t="s">
        <v>27</v>
      </c>
      <c r="M15296">
        <v>1333.44</v>
      </c>
      <c r="N15296" t="s">
        <v>39</v>
      </c>
    </row>
    <row r="15297" spans="1:14" ht="14.25" customHeight="1" x14ac:dyDescent="0.3">
      <c r="A15297" t="s">
        <v>6048</v>
      </c>
      <c r="B15297" t="s">
        <v>19</v>
      </c>
      <c r="C15297" t="s">
        <v>20</v>
      </c>
      <c r="D15297">
        <v>4819.47</v>
      </c>
      <c r="E15297">
        <v>0.35</v>
      </c>
      <c r="F15297">
        <f t="shared" si="476"/>
        <v>1686.8145</v>
      </c>
      <c r="G15297">
        <f t="shared" si="477"/>
        <v>3132.6555000000003</v>
      </c>
      <c r="H15297">
        <v>1</v>
      </c>
      <c r="I15297" s="17">
        <v>44980</v>
      </c>
      <c r="J15297" s="17">
        <v>44983</v>
      </c>
      <c r="K15297" t="s">
        <v>15</v>
      </c>
      <c r="L15297" t="s">
        <v>16</v>
      </c>
      <c r="M15297">
        <v>656.32</v>
      </c>
      <c r="N15297" t="s">
        <v>34</v>
      </c>
    </row>
    <row r="15298" spans="1:14" ht="14.25" customHeight="1" x14ac:dyDescent="0.3">
      <c r="A15298" t="s">
        <v>12954</v>
      </c>
      <c r="B15298" t="s">
        <v>19</v>
      </c>
      <c r="C15298" t="s">
        <v>26</v>
      </c>
      <c r="D15298">
        <v>4819.91</v>
      </c>
      <c r="E15298">
        <v>0.12</v>
      </c>
      <c r="F15298">
        <f t="shared" ref="F15298:F15346" si="478">D15298*E15298</f>
        <v>578.38919999999996</v>
      </c>
      <c r="G15298">
        <f t="shared" ref="G15298:G15346" si="479">D15298-F15298</f>
        <v>4241.5208000000002</v>
      </c>
      <c r="H15298">
        <v>1</v>
      </c>
      <c r="I15298" s="17">
        <v>45439</v>
      </c>
      <c r="J15298" s="17">
        <v>45445</v>
      </c>
      <c r="K15298" t="s">
        <v>31</v>
      </c>
      <c r="L15298" t="s">
        <v>27</v>
      </c>
      <c r="M15298">
        <v>1138.99</v>
      </c>
      <c r="N15298" t="s">
        <v>48</v>
      </c>
    </row>
    <row r="15299" spans="1:14" ht="14.25" customHeight="1" x14ac:dyDescent="0.3">
      <c r="A15299" t="s">
        <v>7581</v>
      </c>
      <c r="B15299" t="s">
        <v>19</v>
      </c>
      <c r="C15299" t="s">
        <v>36</v>
      </c>
      <c r="D15299">
        <v>4822.7</v>
      </c>
      <c r="E15299">
        <v>0.35</v>
      </c>
      <c r="F15299">
        <f t="shared" si="478"/>
        <v>1687.9449999999999</v>
      </c>
      <c r="G15299">
        <f t="shared" si="479"/>
        <v>3134.7550000000001</v>
      </c>
      <c r="H15299">
        <v>1</v>
      </c>
      <c r="I15299" s="17">
        <v>45111</v>
      </c>
      <c r="J15299" s="17">
        <v>45112</v>
      </c>
      <c r="K15299" t="s">
        <v>21</v>
      </c>
      <c r="L15299" t="s">
        <v>22</v>
      </c>
      <c r="M15299">
        <v>1392.23</v>
      </c>
      <c r="N15299" t="s">
        <v>17</v>
      </c>
    </row>
    <row r="15300" spans="1:14" ht="14.25" customHeight="1" x14ac:dyDescent="0.3">
      <c r="A15300" t="s">
        <v>12204</v>
      </c>
      <c r="B15300" t="s">
        <v>13</v>
      </c>
      <c r="C15300" t="s">
        <v>36</v>
      </c>
      <c r="D15300">
        <v>4832.88</v>
      </c>
      <c r="E15300">
        <v>0.13</v>
      </c>
      <c r="F15300">
        <f t="shared" si="478"/>
        <v>628.27440000000001</v>
      </c>
      <c r="G15300">
        <f t="shared" si="479"/>
        <v>4204.6055999999999</v>
      </c>
      <c r="H15300">
        <v>1</v>
      </c>
      <c r="I15300" s="17">
        <v>45115</v>
      </c>
      <c r="J15300" s="17">
        <v>45118</v>
      </c>
      <c r="K15300" t="s">
        <v>31</v>
      </c>
      <c r="L15300" t="s">
        <v>16</v>
      </c>
      <c r="M15300">
        <v>425.75</v>
      </c>
      <c r="N15300" t="s">
        <v>23</v>
      </c>
    </row>
    <row r="15301" spans="1:14" ht="14.25" customHeight="1" x14ac:dyDescent="0.3">
      <c r="A15301" t="s">
        <v>9377</v>
      </c>
      <c r="B15301" t="s">
        <v>19</v>
      </c>
      <c r="C15301" t="s">
        <v>14</v>
      </c>
      <c r="D15301">
        <v>4834.3599999999997</v>
      </c>
      <c r="E15301">
        <v>0.33</v>
      </c>
      <c r="F15301">
        <f t="shared" si="478"/>
        <v>1595.3388</v>
      </c>
      <c r="G15301">
        <f t="shared" si="479"/>
        <v>3239.0211999999997</v>
      </c>
      <c r="H15301">
        <v>1</v>
      </c>
      <c r="I15301" s="17">
        <v>45440</v>
      </c>
      <c r="J15301" s="17">
        <v>45441</v>
      </c>
      <c r="K15301" t="s">
        <v>15</v>
      </c>
      <c r="L15301" t="s">
        <v>16</v>
      </c>
      <c r="M15301">
        <v>912.49</v>
      </c>
      <c r="N15301" t="s">
        <v>23</v>
      </c>
    </row>
    <row r="15302" spans="1:14" ht="14.25" customHeight="1" x14ac:dyDescent="0.3">
      <c r="A15302" t="s">
        <v>7762</v>
      </c>
      <c r="B15302" t="s">
        <v>13</v>
      </c>
      <c r="C15302" t="s">
        <v>14</v>
      </c>
      <c r="D15302">
        <v>4837.66</v>
      </c>
      <c r="E15302">
        <v>0.37</v>
      </c>
      <c r="F15302">
        <f t="shared" si="478"/>
        <v>1789.9341999999999</v>
      </c>
      <c r="G15302">
        <f t="shared" si="479"/>
        <v>3047.7258000000002</v>
      </c>
      <c r="H15302">
        <v>1</v>
      </c>
      <c r="I15302" s="17">
        <v>45394</v>
      </c>
      <c r="J15302" s="17">
        <v>45395</v>
      </c>
      <c r="K15302" t="s">
        <v>21</v>
      </c>
      <c r="L15302" t="s">
        <v>16</v>
      </c>
      <c r="M15302">
        <v>642.91</v>
      </c>
      <c r="N15302" t="s">
        <v>34</v>
      </c>
    </row>
    <row r="15303" spans="1:14" ht="14.25" customHeight="1" x14ac:dyDescent="0.3">
      <c r="A15303" t="s">
        <v>11430</v>
      </c>
      <c r="B15303" t="s">
        <v>13</v>
      </c>
      <c r="C15303" t="s">
        <v>14</v>
      </c>
      <c r="D15303">
        <v>4837.9399999999996</v>
      </c>
      <c r="E15303">
        <v>0.08</v>
      </c>
      <c r="F15303">
        <f t="shared" si="478"/>
        <v>387.03519999999997</v>
      </c>
      <c r="G15303">
        <f t="shared" si="479"/>
        <v>4450.9047999999993</v>
      </c>
      <c r="H15303">
        <v>1</v>
      </c>
      <c r="I15303" s="17">
        <v>45431</v>
      </c>
      <c r="J15303" s="17">
        <v>45437</v>
      </c>
      <c r="K15303" t="s">
        <v>31</v>
      </c>
      <c r="L15303" t="s">
        <v>27</v>
      </c>
      <c r="M15303">
        <v>611.44000000000005</v>
      </c>
      <c r="N15303" t="s">
        <v>34</v>
      </c>
    </row>
    <row r="15304" spans="1:14" ht="14.25" customHeight="1" x14ac:dyDescent="0.3">
      <c r="A15304" t="s">
        <v>8042</v>
      </c>
      <c r="B15304" t="s">
        <v>25</v>
      </c>
      <c r="C15304" t="s">
        <v>26</v>
      </c>
      <c r="D15304">
        <v>4838.22</v>
      </c>
      <c r="E15304">
        <v>0.48</v>
      </c>
      <c r="F15304">
        <f t="shared" si="478"/>
        <v>2322.3456000000001</v>
      </c>
      <c r="G15304">
        <f t="shared" si="479"/>
        <v>2515.8744000000002</v>
      </c>
      <c r="H15304">
        <v>1</v>
      </c>
      <c r="I15304" s="17">
        <v>45066</v>
      </c>
      <c r="J15304" s="17">
        <v>45071</v>
      </c>
      <c r="K15304" t="s">
        <v>15</v>
      </c>
      <c r="L15304" t="s">
        <v>22</v>
      </c>
      <c r="M15304">
        <v>1392.68</v>
      </c>
      <c r="N15304" t="s">
        <v>39</v>
      </c>
    </row>
    <row r="15305" spans="1:14" ht="14.25" customHeight="1" x14ac:dyDescent="0.3">
      <c r="A15305" t="s">
        <v>9534</v>
      </c>
      <c r="B15305" t="s">
        <v>25</v>
      </c>
      <c r="C15305" t="s">
        <v>33</v>
      </c>
      <c r="D15305">
        <v>4839.6000000000004</v>
      </c>
      <c r="E15305">
        <v>0.33</v>
      </c>
      <c r="F15305">
        <f t="shared" si="478"/>
        <v>1597.0680000000002</v>
      </c>
      <c r="G15305">
        <f t="shared" si="479"/>
        <v>3242.5320000000002</v>
      </c>
      <c r="H15305">
        <v>1</v>
      </c>
      <c r="I15305" s="17">
        <v>45166</v>
      </c>
      <c r="J15305" s="17">
        <v>45173</v>
      </c>
      <c r="K15305" t="s">
        <v>21</v>
      </c>
      <c r="L15305" t="s">
        <v>16</v>
      </c>
      <c r="M15305">
        <v>585.58000000000004</v>
      </c>
      <c r="N15305" t="s">
        <v>34</v>
      </c>
    </row>
    <row r="15306" spans="1:14" ht="14.25" customHeight="1" x14ac:dyDescent="0.3">
      <c r="A15306" t="s">
        <v>1066</v>
      </c>
      <c r="B15306" t="s">
        <v>41</v>
      </c>
      <c r="C15306" t="s">
        <v>36</v>
      </c>
      <c r="D15306">
        <v>4840.99</v>
      </c>
      <c r="E15306">
        <v>0.23</v>
      </c>
      <c r="F15306">
        <f t="shared" si="478"/>
        <v>1113.4277</v>
      </c>
      <c r="G15306">
        <f t="shared" si="479"/>
        <v>3727.5622999999996</v>
      </c>
      <c r="H15306">
        <v>1</v>
      </c>
      <c r="I15306" s="17">
        <v>45109</v>
      </c>
      <c r="J15306" s="17">
        <v>45116</v>
      </c>
      <c r="K15306" t="s">
        <v>15</v>
      </c>
      <c r="L15306" t="s">
        <v>22</v>
      </c>
      <c r="M15306">
        <v>532.08000000000004</v>
      </c>
      <c r="N15306" t="s">
        <v>39</v>
      </c>
    </row>
    <row r="15307" spans="1:14" ht="14.25" customHeight="1" x14ac:dyDescent="0.3">
      <c r="A15307" t="s">
        <v>11877</v>
      </c>
      <c r="B15307" t="s">
        <v>19</v>
      </c>
      <c r="C15307" t="s">
        <v>14</v>
      </c>
      <c r="D15307">
        <v>4845.16</v>
      </c>
      <c r="E15307">
        <v>0.32</v>
      </c>
      <c r="F15307">
        <f t="shared" si="478"/>
        <v>1550.4512</v>
      </c>
      <c r="G15307">
        <f t="shared" si="479"/>
        <v>3294.7087999999999</v>
      </c>
      <c r="H15307">
        <v>1</v>
      </c>
      <c r="I15307" s="17">
        <v>44975</v>
      </c>
      <c r="J15307" s="17">
        <v>44982</v>
      </c>
      <c r="K15307" t="s">
        <v>31</v>
      </c>
      <c r="L15307" t="s">
        <v>27</v>
      </c>
      <c r="M15307">
        <v>1322.26</v>
      </c>
      <c r="N15307" t="s">
        <v>17</v>
      </c>
    </row>
    <row r="15308" spans="1:14" ht="14.25" customHeight="1" x14ac:dyDescent="0.3">
      <c r="A15308" t="s">
        <v>6759</v>
      </c>
      <c r="B15308" t="s">
        <v>13</v>
      </c>
      <c r="C15308" t="s">
        <v>36</v>
      </c>
      <c r="D15308">
        <v>4856.7700000000004</v>
      </c>
      <c r="E15308">
        <v>0.31</v>
      </c>
      <c r="F15308">
        <f t="shared" si="478"/>
        <v>1505.5987000000002</v>
      </c>
      <c r="G15308">
        <f t="shared" si="479"/>
        <v>3351.1713</v>
      </c>
      <c r="H15308">
        <v>1</v>
      </c>
      <c r="I15308" s="17">
        <v>45292</v>
      </c>
      <c r="J15308" s="17">
        <v>45299</v>
      </c>
      <c r="K15308" t="s">
        <v>21</v>
      </c>
      <c r="L15308" t="s">
        <v>27</v>
      </c>
      <c r="M15308">
        <v>1392.13</v>
      </c>
      <c r="N15308" t="s">
        <v>17</v>
      </c>
    </row>
    <row r="15309" spans="1:14" ht="14.25" customHeight="1" x14ac:dyDescent="0.3">
      <c r="A15309" t="s">
        <v>5401</v>
      </c>
      <c r="B15309" t="s">
        <v>19</v>
      </c>
      <c r="C15309" t="s">
        <v>33</v>
      </c>
      <c r="D15309">
        <v>4858.63</v>
      </c>
      <c r="E15309">
        <v>0.02</v>
      </c>
      <c r="F15309">
        <f t="shared" si="478"/>
        <v>97.172600000000003</v>
      </c>
      <c r="G15309">
        <f t="shared" si="479"/>
        <v>4761.4574000000002</v>
      </c>
      <c r="H15309">
        <v>1</v>
      </c>
      <c r="I15309" s="17">
        <v>45484</v>
      </c>
      <c r="J15309" s="17">
        <v>45485</v>
      </c>
      <c r="K15309" t="s">
        <v>21</v>
      </c>
      <c r="L15309" t="s">
        <v>16</v>
      </c>
      <c r="M15309">
        <v>1093.56</v>
      </c>
      <c r="N15309" t="s">
        <v>28</v>
      </c>
    </row>
    <row r="15310" spans="1:14" ht="14.25" customHeight="1" x14ac:dyDescent="0.3">
      <c r="A15310" t="s">
        <v>3711</v>
      </c>
      <c r="B15310" t="s">
        <v>13</v>
      </c>
      <c r="C15310" t="s">
        <v>33</v>
      </c>
      <c r="D15310">
        <v>4865.79</v>
      </c>
      <c r="E15310">
        <v>0.1</v>
      </c>
      <c r="F15310">
        <f t="shared" si="478"/>
        <v>486.57900000000001</v>
      </c>
      <c r="G15310">
        <f t="shared" si="479"/>
        <v>4379.2110000000002</v>
      </c>
      <c r="H15310">
        <v>1</v>
      </c>
      <c r="I15310" s="17">
        <v>45517</v>
      </c>
      <c r="J15310" s="17">
        <v>45521</v>
      </c>
      <c r="K15310" t="s">
        <v>15</v>
      </c>
      <c r="L15310" t="s">
        <v>22</v>
      </c>
      <c r="M15310">
        <v>982.45</v>
      </c>
      <c r="N15310" t="s">
        <v>48</v>
      </c>
    </row>
    <row r="15311" spans="1:14" ht="14.25" customHeight="1" x14ac:dyDescent="0.3">
      <c r="A15311" t="s">
        <v>3517</v>
      </c>
      <c r="B15311" t="s">
        <v>41</v>
      </c>
      <c r="C15311" t="s">
        <v>26</v>
      </c>
      <c r="D15311">
        <v>4878.2</v>
      </c>
      <c r="E15311">
        <v>0.28000000000000003</v>
      </c>
      <c r="F15311">
        <f t="shared" si="478"/>
        <v>1365.8960000000002</v>
      </c>
      <c r="G15311">
        <f t="shared" si="479"/>
        <v>3512.3039999999996</v>
      </c>
      <c r="H15311">
        <v>1</v>
      </c>
      <c r="I15311" s="17">
        <v>45161</v>
      </c>
      <c r="J15311" s="17">
        <v>45164</v>
      </c>
      <c r="K15311" t="s">
        <v>15</v>
      </c>
      <c r="L15311" t="s">
        <v>27</v>
      </c>
      <c r="M15311">
        <v>441.75</v>
      </c>
      <c r="N15311" t="s">
        <v>28</v>
      </c>
    </row>
    <row r="15312" spans="1:14" ht="14.25" customHeight="1" x14ac:dyDescent="0.3">
      <c r="A15312" t="s">
        <v>136</v>
      </c>
      <c r="B15312" t="s">
        <v>19</v>
      </c>
      <c r="C15312" t="s">
        <v>33</v>
      </c>
      <c r="D15312">
        <v>4889.43</v>
      </c>
      <c r="E15312">
        <v>0</v>
      </c>
      <c r="F15312">
        <f t="shared" si="478"/>
        <v>0</v>
      </c>
      <c r="G15312">
        <f t="shared" si="479"/>
        <v>4889.43</v>
      </c>
      <c r="H15312">
        <v>1</v>
      </c>
      <c r="I15312" s="17">
        <v>45163</v>
      </c>
      <c r="J15312" s="17">
        <v>45170</v>
      </c>
      <c r="K15312" t="s">
        <v>15</v>
      </c>
      <c r="L15312" t="s">
        <v>27</v>
      </c>
      <c r="M15312">
        <v>777.62</v>
      </c>
      <c r="N15312" t="s">
        <v>48</v>
      </c>
    </row>
    <row r="15313" spans="1:14" ht="14.25" customHeight="1" x14ac:dyDescent="0.3">
      <c r="A15313" t="s">
        <v>14609</v>
      </c>
      <c r="B15313" t="s">
        <v>13</v>
      </c>
      <c r="C15313" t="s">
        <v>14</v>
      </c>
      <c r="D15313">
        <v>4893.43</v>
      </c>
      <c r="E15313">
        <v>0.31</v>
      </c>
      <c r="F15313">
        <f t="shared" si="478"/>
        <v>1516.9633000000001</v>
      </c>
      <c r="G15313">
        <f t="shared" si="479"/>
        <v>3376.4666999999999</v>
      </c>
      <c r="H15313">
        <v>1</v>
      </c>
      <c r="I15313" s="17">
        <v>45270</v>
      </c>
      <c r="J15313" s="17">
        <v>45274</v>
      </c>
      <c r="K15313" t="s">
        <v>21</v>
      </c>
      <c r="L15313" t="s">
        <v>22</v>
      </c>
      <c r="M15313">
        <v>1115.3399999999999</v>
      </c>
      <c r="N15313" t="s">
        <v>23</v>
      </c>
    </row>
    <row r="15314" spans="1:14" ht="14.25" customHeight="1" x14ac:dyDescent="0.3">
      <c r="A15314" t="s">
        <v>5428</v>
      </c>
      <c r="B15314" t="s">
        <v>13</v>
      </c>
      <c r="C15314" t="s">
        <v>14</v>
      </c>
      <c r="D15314">
        <v>4897.03</v>
      </c>
      <c r="E15314">
        <v>0.38</v>
      </c>
      <c r="F15314">
        <f t="shared" si="478"/>
        <v>1860.8714</v>
      </c>
      <c r="G15314">
        <f t="shared" si="479"/>
        <v>3036.1585999999998</v>
      </c>
      <c r="H15314">
        <v>1</v>
      </c>
      <c r="I15314" s="17">
        <v>45326</v>
      </c>
      <c r="J15314" s="17">
        <v>45327</v>
      </c>
      <c r="K15314" t="s">
        <v>15</v>
      </c>
      <c r="L15314" t="s">
        <v>22</v>
      </c>
      <c r="M15314">
        <v>703.69</v>
      </c>
      <c r="N15314" t="s">
        <v>48</v>
      </c>
    </row>
    <row r="15315" spans="1:14" ht="14.25" customHeight="1" x14ac:dyDescent="0.3">
      <c r="A15315" t="s">
        <v>4336</v>
      </c>
      <c r="B15315" t="s">
        <v>19</v>
      </c>
      <c r="C15315" t="s">
        <v>14</v>
      </c>
      <c r="D15315">
        <v>4897.3599999999997</v>
      </c>
      <c r="E15315">
        <v>0.4</v>
      </c>
      <c r="F15315">
        <f t="shared" si="478"/>
        <v>1958.944</v>
      </c>
      <c r="G15315">
        <f t="shared" si="479"/>
        <v>2938.4159999999997</v>
      </c>
      <c r="H15315">
        <v>1</v>
      </c>
      <c r="I15315" s="17">
        <v>45388</v>
      </c>
      <c r="J15315" s="17">
        <v>45394</v>
      </c>
      <c r="K15315" t="s">
        <v>21</v>
      </c>
      <c r="L15315" t="s">
        <v>16</v>
      </c>
      <c r="M15315">
        <v>1000.39</v>
      </c>
      <c r="N15315" t="s">
        <v>39</v>
      </c>
    </row>
    <row r="15316" spans="1:14" ht="14.25" customHeight="1" x14ac:dyDescent="0.3">
      <c r="A15316" t="s">
        <v>5580</v>
      </c>
      <c r="B15316" t="s">
        <v>41</v>
      </c>
      <c r="C15316" t="s">
        <v>20</v>
      </c>
      <c r="D15316">
        <v>4900.4799999999996</v>
      </c>
      <c r="E15316">
        <v>0.19</v>
      </c>
      <c r="F15316">
        <f t="shared" si="478"/>
        <v>931.09119999999996</v>
      </c>
      <c r="G15316">
        <f t="shared" si="479"/>
        <v>3969.3887999999997</v>
      </c>
      <c r="H15316">
        <v>1</v>
      </c>
      <c r="I15316" s="17">
        <v>44951</v>
      </c>
      <c r="J15316" s="17">
        <v>44952</v>
      </c>
      <c r="K15316" t="s">
        <v>21</v>
      </c>
      <c r="L15316" t="s">
        <v>16</v>
      </c>
      <c r="M15316">
        <v>1425.24</v>
      </c>
      <c r="N15316" t="s">
        <v>28</v>
      </c>
    </row>
    <row r="15317" spans="1:14" ht="14.25" customHeight="1" x14ac:dyDescent="0.3">
      <c r="A15317" t="s">
        <v>3183</v>
      </c>
      <c r="B15317" t="s">
        <v>25</v>
      </c>
      <c r="C15317" t="s">
        <v>36</v>
      </c>
      <c r="D15317">
        <v>4904.6499999999996</v>
      </c>
      <c r="E15317">
        <v>0.34</v>
      </c>
      <c r="F15317">
        <f t="shared" si="478"/>
        <v>1667.5809999999999</v>
      </c>
      <c r="G15317">
        <f t="shared" si="479"/>
        <v>3237.0689999999995</v>
      </c>
      <c r="H15317">
        <v>1</v>
      </c>
      <c r="I15317" s="17">
        <v>45398</v>
      </c>
      <c r="J15317" s="17">
        <v>45401</v>
      </c>
      <c r="K15317" t="s">
        <v>21</v>
      </c>
      <c r="L15317" t="s">
        <v>27</v>
      </c>
      <c r="M15317">
        <v>873.84</v>
      </c>
      <c r="N15317" t="s">
        <v>23</v>
      </c>
    </row>
    <row r="15318" spans="1:14" ht="14.25" customHeight="1" x14ac:dyDescent="0.3">
      <c r="A15318" t="s">
        <v>8346</v>
      </c>
      <c r="B15318" t="s">
        <v>19</v>
      </c>
      <c r="C15318" t="s">
        <v>14</v>
      </c>
      <c r="D15318">
        <v>4912.79</v>
      </c>
      <c r="E15318">
        <v>0.42</v>
      </c>
      <c r="F15318">
        <f t="shared" si="478"/>
        <v>2063.3717999999999</v>
      </c>
      <c r="G15318">
        <f t="shared" si="479"/>
        <v>2849.4182000000001</v>
      </c>
      <c r="H15318">
        <v>1</v>
      </c>
      <c r="I15318" s="17">
        <v>45314</v>
      </c>
      <c r="J15318" s="17">
        <v>45317</v>
      </c>
      <c r="K15318" t="s">
        <v>31</v>
      </c>
      <c r="L15318" t="s">
        <v>16</v>
      </c>
      <c r="M15318">
        <v>752.01</v>
      </c>
      <c r="N15318" t="s">
        <v>23</v>
      </c>
    </row>
    <row r="15319" spans="1:14" ht="14.25" customHeight="1" x14ac:dyDescent="0.3">
      <c r="A15319" t="s">
        <v>12960</v>
      </c>
      <c r="B15319" t="s">
        <v>13</v>
      </c>
      <c r="C15319" t="s">
        <v>33</v>
      </c>
      <c r="D15319">
        <v>4917.26</v>
      </c>
      <c r="E15319">
        <v>0.01</v>
      </c>
      <c r="F15319">
        <f t="shared" si="478"/>
        <v>49.172600000000003</v>
      </c>
      <c r="G15319">
        <f t="shared" si="479"/>
        <v>4868.0874000000003</v>
      </c>
      <c r="H15319">
        <v>1</v>
      </c>
      <c r="I15319" s="17">
        <v>45548</v>
      </c>
      <c r="J15319" s="17">
        <v>45552</v>
      </c>
      <c r="K15319" t="s">
        <v>31</v>
      </c>
      <c r="L15319" t="s">
        <v>27</v>
      </c>
      <c r="M15319">
        <v>906.61</v>
      </c>
      <c r="N15319" t="s">
        <v>39</v>
      </c>
    </row>
    <row r="15320" spans="1:14" ht="14.25" customHeight="1" x14ac:dyDescent="0.3">
      <c r="A15320" t="s">
        <v>938</v>
      </c>
      <c r="B15320" t="s">
        <v>41</v>
      </c>
      <c r="C15320" t="s">
        <v>36</v>
      </c>
      <c r="D15320">
        <v>4917.6499999999996</v>
      </c>
      <c r="E15320">
        <v>0.42</v>
      </c>
      <c r="F15320">
        <f t="shared" si="478"/>
        <v>2065.4129999999996</v>
      </c>
      <c r="G15320">
        <f t="shared" si="479"/>
        <v>2852.2370000000001</v>
      </c>
      <c r="H15320">
        <v>1</v>
      </c>
      <c r="I15320" s="17">
        <v>45557</v>
      </c>
      <c r="J15320" s="17">
        <v>45558</v>
      </c>
      <c r="K15320" t="s">
        <v>31</v>
      </c>
      <c r="L15320" t="s">
        <v>27</v>
      </c>
      <c r="M15320">
        <v>966.37</v>
      </c>
      <c r="N15320" t="s">
        <v>17</v>
      </c>
    </row>
    <row r="15321" spans="1:14" ht="14.25" customHeight="1" x14ac:dyDescent="0.3">
      <c r="A15321" t="s">
        <v>137</v>
      </c>
      <c r="B15321" t="s">
        <v>41</v>
      </c>
      <c r="C15321" t="s">
        <v>26</v>
      </c>
      <c r="D15321">
        <v>4920.82</v>
      </c>
      <c r="E15321">
        <v>0.33</v>
      </c>
      <c r="F15321">
        <f t="shared" si="478"/>
        <v>1623.8706</v>
      </c>
      <c r="G15321">
        <f t="shared" si="479"/>
        <v>3296.9493999999995</v>
      </c>
      <c r="H15321">
        <v>1</v>
      </c>
      <c r="I15321" s="17">
        <v>45008</v>
      </c>
      <c r="J15321" s="17">
        <v>45013</v>
      </c>
      <c r="K15321" t="s">
        <v>21</v>
      </c>
      <c r="L15321" t="s">
        <v>16</v>
      </c>
      <c r="M15321">
        <v>483.88</v>
      </c>
      <c r="N15321" t="s">
        <v>34</v>
      </c>
    </row>
    <row r="15322" spans="1:14" ht="14.25" customHeight="1" x14ac:dyDescent="0.3">
      <c r="A15322" t="s">
        <v>6834</v>
      </c>
      <c r="B15322" t="s">
        <v>41</v>
      </c>
      <c r="C15322" t="s">
        <v>36</v>
      </c>
      <c r="D15322">
        <v>4925.6400000000003</v>
      </c>
      <c r="E15322">
        <v>0.3</v>
      </c>
      <c r="F15322">
        <f t="shared" si="478"/>
        <v>1477.692</v>
      </c>
      <c r="G15322">
        <f t="shared" si="479"/>
        <v>3447.9480000000003</v>
      </c>
      <c r="H15322">
        <v>1</v>
      </c>
      <c r="I15322" s="17">
        <v>45622</v>
      </c>
      <c r="J15322" s="17">
        <v>45626</v>
      </c>
      <c r="K15322" t="s">
        <v>31</v>
      </c>
      <c r="L15322" t="s">
        <v>22</v>
      </c>
      <c r="M15322">
        <v>937.32</v>
      </c>
      <c r="N15322" t="s">
        <v>28</v>
      </c>
    </row>
    <row r="15323" spans="1:14" ht="14.25" customHeight="1" x14ac:dyDescent="0.3">
      <c r="A15323" t="s">
        <v>11559</v>
      </c>
      <c r="B15323" t="s">
        <v>25</v>
      </c>
      <c r="C15323" t="s">
        <v>26</v>
      </c>
      <c r="D15323">
        <v>4933.74</v>
      </c>
      <c r="E15323">
        <v>0.28000000000000003</v>
      </c>
      <c r="F15323">
        <f t="shared" si="478"/>
        <v>1381.4472000000001</v>
      </c>
      <c r="G15323">
        <f t="shared" si="479"/>
        <v>3552.2927999999997</v>
      </c>
      <c r="H15323">
        <v>1</v>
      </c>
      <c r="I15323" s="17">
        <v>45228</v>
      </c>
      <c r="J15323" s="17">
        <v>45235</v>
      </c>
      <c r="K15323" t="s">
        <v>21</v>
      </c>
      <c r="L15323" t="s">
        <v>22</v>
      </c>
      <c r="M15323">
        <v>1140.04</v>
      </c>
      <c r="N15323" t="s">
        <v>39</v>
      </c>
    </row>
    <row r="15324" spans="1:14" ht="14.25" customHeight="1" x14ac:dyDescent="0.3">
      <c r="A15324" t="s">
        <v>8019</v>
      </c>
      <c r="B15324" t="s">
        <v>25</v>
      </c>
      <c r="C15324" t="s">
        <v>14</v>
      </c>
      <c r="D15324">
        <v>4935.04</v>
      </c>
      <c r="E15324">
        <v>0.46</v>
      </c>
      <c r="F15324">
        <f t="shared" si="478"/>
        <v>2270.1184000000003</v>
      </c>
      <c r="G15324">
        <f t="shared" si="479"/>
        <v>2664.9215999999997</v>
      </c>
      <c r="H15324">
        <v>1</v>
      </c>
      <c r="I15324" s="17">
        <v>45186</v>
      </c>
      <c r="J15324" s="17">
        <v>45193</v>
      </c>
      <c r="K15324" t="s">
        <v>31</v>
      </c>
      <c r="L15324" t="s">
        <v>27</v>
      </c>
      <c r="M15324">
        <v>421</v>
      </c>
      <c r="N15324" t="s">
        <v>39</v>
      </c>
    </row>
    <row r="15325" spans="1:14" ht="14.25" customHeight="1" x14ac:dyDescent="0.3">
      <c r="A15325" t="s">
        <v>7298</v>
      </c>
      <c r="B15325" t="s">
        <v>25</v>
      </c>
      <c r="C15325" t="s">
        <v>36</v>
      </c>
      <c r="D15325">
        <v>4935.93</v>
      </c>
      <c r="E15325">
        <v>0.44</v>
      </c>
      <c r="F15325">
        <f t="shared" si="478"/>
        <v>2171.8092000000001</v>
      </c>
      <c r="G15325">
        <f t="shared" si="479"/>
        <v>2764.1208000000001</v>
      </c>
      <c r="H15325">
        <v>1</v>
      </c>
      <c r="I15325" s="17">
        <v>45201</v>
      </c>
      <c r="J15325" s="17">
        <v>45208</v>
      </c>
      <c r="K15325" t="s">
        <v>21</v>
      </c>
      <c r="L15325" t="s">
        <v>22</v>
      </c>
      <c r="M15325">
        <v>756.04</v>
      </c>
      <c r="N15325" t="s">
        <v>34</v>
      </c>
    </row>
    <row r="15326" spans="1:14" ht="14.25" customHeight="1" x14ac:dyDescent="0.3">
      <c r="A15326" t="s">
        <v>692</v>
      </c>
      <c r="B15326" t="s">
        <v>41</v>
      </c>
      <c r="C15326" t="s">
        <v>36</v>
      </c>
      <c r="D15326">
        <v>4936.34</v>
      </c>
      <c r="E15326">
        <v>0.23</v>
      </c>
      <c r="F15326">
        <f t="shared" si="478"/>
        <v>1135.3582000000001</v>
      </c>
      <c r="G15326">
        <f t="shared" si="479"/>
        <v>3800.9818</v>
      </c>
      <c r="H15326">
        <v>1</v>
      </c>
      <c r="I15326" s="17">
        <v>45323</v>
      </c>
      <c r="J15326" s="17">
        <v>45324</v>
      </c>
      <c r="K15326" t="s">
        <v>21</v>
      </c>
      <c r="L15326" t="s">
        <v>16</v>
      </c>
      <c r="M15326">
        <v>1308.18</v>
      </c>
      <c r="N15326" t="s">
        <v>23</v>
      </c>
    </row>
    <row r="15327" spans="1:14" ht="14.25" customHeight="1" x14ac:dyDescent="0.3">
      <c r="A15327" t="s">
        <v>7719</v>
      </c>
      <c r="B15327" t="s">
        <v>19</v>
      </c>
      <c r="C15327" t="s">
        <v>33</v>
      </c>
      <c r="D15327">
        <v>4941.2</v>
      </c>
      <c r="E15327">
        <v>0.44</v>
      </c>
      <c r="F15327">
        <f t="shared" si="478"/>
        <v>2174.1280000000002</v>
      </c>
      <c r="G15327">
        <f t="shared" si="479"/>
        <v>2767.0719999999997</v>
      </c>
      <c r="H15327">
        <v>1</v>
      </c>
      <c r="I15327" s="17">
        <v>45406</v>
      </c>
      <c r="J15327" s="17">
        <v>45411</v>
      </c>
      <c r="K15327" t="s">
        <v>21</v>
      </c>
      <c r="L15327" t="s">
        <v>22</v>
      </c>
      <c r="M15327">
        <v>1048.72</v>
      </c>
      <c r="N15327" t="s">
        <v>17</v>
      </c>
    </row>
    <row r="15328" spans="1:14" ht="14.25" customHeight="1" x14ac:dyDescent="0.3">
      <c r="A15328" t="s">
        <v>10053</v>
      </c>
      <c r="B15328" t="s">
        <v>41</v>
      </c>
      <c r="C15328" t="s">
        <v>33</v>
      </c>
      <c r="D15328">
        <v>4952.21</v>
      </c>
      <c r="E15328">
        <v>0</v>
      </c>
      <c r="F15328">
        <f t="shared" si="478"/>
        <v>0</v>
      </c>
      <c r="G15328">
        <f t="shared" si="479"/>
        <v>4952.21</v>
      </c>
      <c r="H15328">
        <v>1</v>
      </c>
      <c r="I15328" s="17">
        <v>45522</v>
      </c>
      <c r="J15328" s="17">
        <v>45523</v>
      </c>
      <c r="K15328" t="s">
        <v>15</v>
      </c>
      <c r="L15328" t="s">
        <v>22</v>
      </c>
      <c r="M15328">
        <v>1391.29</v>
      </c>
      <c r="N15328" t="s">
        <v>39</v>
      </c>
    </row>
    <row r="15329" spans="1:14" ht="14.25" customHeight="1" x14ac:dyDescent="0.3">
      <c r="A15329" t="s">
        <v>10490</v>
      </c>
      <c r="B15329" t="s">
        <v>41</v>
      </c>
      <c r="C15329" t="s">
        <v>20</v>
      </c>
      <c r="D15329">
        <v>4956.96</v>
      </c>
      <c r="E15329">
        <v>0.04</v>
      </c>
      <c r="F15329">
        <f t="shared" si="478"/>
        <v>198.2784</v>
      </c>
      <c r="G15329">
        <f t="shared" si="479"/>
        <v>4758.6815999999999</v>
      </c>
      <c r="H15329">
        <v>1</v>
      </c>
      <c r="I15329" s="17">
        <v>45441</v>
      </c>
      <c r="J15329" s="17">
        <v>45448</v>
      </c>
      <c r="K15329" t="s">
        <v>21</v>
      </c>
      <c r="L15329" t="s">
        <v>22</v>
      </c>
      <c r="M15329">
        <v>1439.95</v>
      </c>
      <c r="N15329" t="s">
        <v>48</v>
      </c>
    </row>
    <row r="15330" spans="1:14" ht="14.25" customHeight="1" x14ac:dyDescent="0.3">
      <c r="A15330" t="s">
        <v>11055</v>
      </c>
      <c r="B15330" t="s">
        <v>25</v>
      </c>
      <c r="C15330" t="s">
        <v>20</v>
      </c>
      <c r="D15330">
        <v>4957.41</v>
      </c>
      <c r="E15330">
        <v>0.41</v>
      </c>
      <c r="F15330">
        <f t="shared" si="478"/>
        <v>2032.5380999999998</v>
      </c>
      <c r="G15330">
        <f t="shared" si="479"/>
        <v>2924.8719000000001</v>
      </c>
      <c r="H15330">
        <v>1</v>
      </c>
      <c r="I15330" s="17">
        <v>45212</v>
      </c>
      <c r="J15330" s="17">
        <v>45218</v>
      </c>
      <c r="K15330" t="s">
        <v>15</v>
      </c>
      <c r="L15330" t="s">
        <v>22</v>
      </c>
      <c r="M15330">
        <v>924.4</v>
      </c>
      <c r="N15330" t="s">
        <v>39</v>
      </c>
    </row>
    <row r="15331" spans="1:14" ht="14.25" customHeight="1" x14ac:dyDescent="0.3">
      <c r="A15331" t="s">
        <v>13516</v>
      </c>
      <c r="B15331" t="s">
        <v>25</v>
      </c>
      <c r="C15331" t="s">
        <v>26</v>
      </c>
      <c r="D15331">
        <v>4960.93</v>
      </c>
      <c r="E15331">
        <v>0.08</v>
      </c>
      <c r="F15331">
        <f t="shared" si="478"/>
        <v>396.87440000000004</v>
      </c>
      <c r="G15331">
        <f t="shared" si="479"/>
        <v>4564.0556000000006</v>
      </c>
      <c r="H15331">
        <v>1</v>
      </c>
      <c r="I15331" s="17">
        <v>45485</v>
      </c>
      <c r="J15331" s="17">
        <v>45492</v>
      </c>
      <c r="K15331" t="s">
        <v>15</v>
      </c>
      <c r="L15331" t="s">
        <v>16</v>
      </c>
      <c r="M15331">
        <v>1471.48</v>
      </c>
      <c r="N15331" t="s">
        <v>17</v>
      </c>
    </row>
    <row r="15332" spans="1:14" ht="14.25" customHeight="1" x14ac:dyDescent="0.3">
      <c r="A15332" t="s">
        <v>9890</v>
      </c>
      <c r="B15332" t="s">
        <v>41</v>
      </c>
      <c r="C15332" t="s">
        <v>20</v>
      </c>
      <c r="D15332">
        <v>4962.66</v>
      </c>
      <c r="E15332">
        <v>0.2</v>
      </c>
      <c r="F15332">
        <f t="shared" si="478"/>
        <v>992.53200000000004</v>
      </c>
      <c r="G15332">
        <f t="shared" si="479"/>
        <v>3970.1279999999997</v>
      </c>
      <c r="H15332">
        <v>1</v>
      </c>
      <c r="I15332" s="17">
        <v>45018</v>
      </c>
      <c r="J15332" s="17">
        <v>45019</v>
      </c>
      <c r="K15332" t="s">
        <v>31</v>
      </c>
      <c r="L15332" t="s">
        <v>27</v>
      </c>
      <c r="M15332">
        <v>1018.78</v>
      </c>
      <c r="N15332" t="s">
        <v>23</v>
      </c>
    </row>
    <row r="15333" spans="1:14" ht="14.25" customHeight="1" x14ac:dyDescent="0.3">
      <c r="A15333" t="s">
        <v>7219</v>
      </c>
      <c r="B15333" t="s">
        <v>25</v>
      </c>
      <c r="C15333" t="s">
        <v>36</v>
      </c>
      <c r="D15333">
        <v>4963.59</v>
      </c>
      <c r="E15333">
        <v>0.18</v>
      </c>
      <c r="F15333">
        <f t="shared" si="478"/>
        <v>893.44619999999998</v>
      </c>
      <c r="G15333">
        <f t="shared" si="479"/>
        <v>4070.1438000000003</v>
      </c>
      <c r="H15333">
        <v>1</v>
      </c>
      <c r="I15333" s="17">
        <v>45620</v>
      </c>
      <c r="J15333" s="17">
        <v>45627</v>
      </c>
      <c r="K15333" t="s">
        <v>21</v>
      </c>
      <c r="L15333" t="s">
        <v>27</v>
      </c>
      <c r="M15333">
        <v>612.84</v>
      </c>
      <c r="N15333" t="s">
        <v>34</v>
      </c>
    </row>
    <row r="15334" spans="1:14" ht="14.25" customHeight="1" x14ac:dyDescent="0.3">
      <c r="A15334" t="s">
        <v>8187</v>
      </c>
      <c r="B15334" t="s">
        <v>41</v>
      </c>
      <c r="C15334" t="s">
        <v>14</v>
      </c>
      <c r="D15334">
        <v>4965.9799999999996</v>
      </c>
      <c r="E15334">
        <v>0.21</v>
      </c>
      <c r="F15334">
        <f t="shared" si="478"/>
        <v>1042.8557999999998</v>
      </c>
      <c r="G15334">
        <f t="shared" si="479"/>
        <v>3923.1241999999997</v>
      </c>
      <c r="H15334">
        <v>1</v>
      </c>
      <c r="I15334" s="17">
        <v>45033</v>
      </c>
      <c r="J15334" s="17">
        <v>45040</v>
      </c>
      <c r="K15334" t="s">
        <v>21</v>
      </c>
      <c r="L15334" t="s">
        <v>27</v>
      </c>
      <c r="M15334">
        <v>960.48</v>
      </c>
      <c r="N15334" t="s">
        <v>34</v>
      </c>
    </row>
    <row r="15335" spans="1:14" ht="14.25" customHeight="1" x14ac:dyDescent="0.3">
      <c r="A15335" t="s">
        <v>15213</v>
      </c>
      <c r="B15335" t="s">
        <v>41</v>
      </c>
      <c r="C15335" t="s">
        <v>14</v>
      </c>
      <c r="D15335">
        <v>4967.8100000000004</v>
      </c>
      <c r="E15335">
        <v>0.48</v>
      </c>
      <c r="F15335">
        <f t="shared" si="478"/>
        <v>2384.5488</v>
      </c>
      <c r="G15335">
        <f t="shared" si="479"/>
        <v>2583.2612000000004</v>
      </c>
      <c r="H15335">
        <v>1</v>
      </c>
      <c r="I15335" s="17">
        <v>45589</v>
      </c>
      <c r="J15335" s="17">
        <v>45590</v>
      </c>
      <c r="K15335" t="s">
        <v>15</v>
      </c>
      <c r="L15335" t="s">
        <v>16</v>
      </c>
      <c r="M15335">
        <v>1291.43</v>
      </c>
      <c r="N15335" t="s">
        <v>28</v>
      </c>
    </row>
    <row r="15336" spans="1:14" ht="14.25" customHeight="1" x14ac:dyDescent="0.3">
      <c r="A15336" t="s">
        <v>3219</v>
      </c>
      <c r="B15336" t="s">
        <v>13</v>
      </c>
      <c r="C15336" t="s">
        <v>36</v>
      </c>
      <c r="D15336">
        <v>4971.41</v>
      </c>
      <c r="E15336">
        <v>0.24</v>
      </c>
      <c r="F15336">
        <f t="shared" si="478"/>
        <v>1193.1383999999998</v>
      </c>
      <c r="G15336">
        <f t="shared" si="479"/>
        <v>3778.2716</v>
      </c>
      <c r="H15336">
        <v>1</v>
      </c>
      <c r="I15336" s="17">
        <v>45022</v>
      </c>
      <c r="J15336" s="17">
        <v>45029</v>
      </c>
      <c r="K15336" t="s">
        <v>31</v>
      </c>
      <c r="L15336" t="s">
        <v>27</v>
      </c>
      <c r="M15336">
        <v>1080.08</v>
      </c>
      <c r="N15336" t="s">
        <v>17</v>
      </c>
    </row>
    <row r="15337" spans="1:14" ht="14.25" customHeight="1" x14ac:dyDescent="0.3">
      <c r="A15337" t="s">
        <v>4421</v>
      </c>
      <c r="B15337" t="s">
        <v>13</v>
      </c>
      <c r="C15337" t="s">
        <v>20</v>
      </c>
      <c r="D15337">
        <v>4972.33</v>
      </c>
      <c r="E15337">
        <v>0.23</v>
      </c>
      <c r="F15337">
        <f t="shared" si="478"/>
        <v>1143.6359</v>
      </c>
      <c r="G15337">
        <f t="shared" si="479"/>
        <v>3828.6940999999997</v>
      </c>
      <c r="H15337">
        <v>1</v>
      </c>
      <c r="I15337" s="17">
        <v>45567</v>
      </c>
      <c r="J15337" s="17">
        <v>45574</v>
      </c>
      <c r="K15337" t="s">
        <v>31</v>
      </c>
      <c r="L15337" t="s">
        <v>16</v>
      </c>
      <c r="M15337">
        <v>1173.3599999999999</v>
      </c>
      <c r="N15337" t="s">
        <v>28</v>
      </c>
    </row>
    <row r="15338" spans="1:14" ht="14.25" customHeight="1" x14ac:dyDescent="0.3">
      <c r="A15338" t="s">
        <v>11970</v>
      </c>
      <c r="B15338" t="s">
        <v>13</v>
      </c>
      <c r="C15338" t="s">
        <v>14</v>
      </c>
      <c r="D15338">
        <v>4980.7</v>
      </c>
      <c r="E15338">
        <v>0.34</v>
      </c>
      <c r="F15338">
        <f t="shared" si="478"/>
        <v>1693.4380000000001</v>
      </c>
      <c r="G15338">
        <f t="shared" si="479"/>
        <v>3287.2619999999997</v>
      </c>
      <c r="H15338">
        <v>1</v>
      </c>
      <c r="I15338" s="17">
        <v>45032</v>
      </c>
      <c r="J15338" s="17">
        <v>45034</v>
      </c>
      <c r="K15338" t="s">
        <v>21</v>
      </c>
      <c r="L15338" t="s">
        <v>22</v>
      </c>
      <c r="M15338">
        <v>706.06</v>
      </c>
      <c r="N15338" t="s">
        <v>48</v>
      </c>
    </row>
    <row r="15339" spans="1:14" ht="14.25" customHeight="1" x14ac:dyDescent="0.3">
      <c r="A15339" t="s">
        <v>13372</v>
      </c>
      <c r="B15339" t="s">
        <v>41</v>
      </c>
      <c r="C15339" t="s">
        <v>33</v>
      </c>
      <c r="D15339">
        <v>4981.96</v>
      </c>
      <c r="E15339">
        <v>0.42</v>
      </c>
      <c r="F15339">
        <f t="shared" si="478"/>
        <v>2092.4231999999997</v>
      </c>
      <c r="G15339">
        <f t="shared" si="479"/>
        <v>2889.5368000000003</v>
      </c>
      <c r="H15339">
        <v>1</v>
      </c>
      <c r="I15339" s="17">
        <v>45385</v>
      </c>
      <c r="J15339" s="17">
        <v>45389</v>
      </c>
      <c r="K15339" t="s">
        <v>31</v>
      </c>
      <c r="L15339" t="s">
        <v>27</v>
      </c>
      <c r="M15339">
        <v>718.5</v>
      </c>
      <c r="N15339" t="s">
        <v>23</v>
      </c>
    </row>
    <row r="15340" spans="1:14" ht="14.25" customHeight="1" x14ac:dyDescent="0.3">
      <c r="A15340" t="s">
        <v>2636</v>
      </c>
      <c r="B15340" t="s">
        <v>25</v>
      </c>
      <c r="C15340" t="s">
        <v>33</v>
      </c>
      <c r="D15340">
        <v>4982.3500000000004</v>
      </c>
      <c r="E15340">
        <v>0.32</v>
      </c>
      <c r="F15340">
        <f t="shared" si="478"/>
        <v>1594.3520000000001</v>
      </c>
      <c r="G15340">
        <f t="shared" si="479"/>
        <v>3387.9980000000005</v>
      </c>
      <c r="H15340">
        <v>1</v>
      </c>
      <c r="I15340" s="17">
        <v>45588</v>
      </c>
      <c r="J15340" s="17">
        <v>45593</v>
      </c>
      <c r="K15340" t="s">
        <v>21</v>
      </c>
      <c r="L15340" t="s">
        <v>22</v>
      </c>
      <c r="M15340">
        <v>594.21</v>
      </c>
      <c r="N15340" t="s">
        <v>48</v>
      </c>
    </row>
    <row r="15341" spans="1:14" ht="14.25" customHeight="1" x14ac:dyDescent="0.3">
      <c r="A15341" t="s">
        <v>14530</v>
      </c>
      <c r="B15341" t="s">
        <v>25</v>
      </c>
      <c r="C15341" t="s">
        <v>36</v>
      </c>
      <c r="D15341">
        <v>4983.05</v>
      </c>
      <c r="E15341">
        <v>0.09</v>
      </c>
      <c r="F15341">
        <f t="shared" si="478"/>
        <v>448.47449999999998</v>
      </c>
      <c r="G15341">
        <f t="shared" si="479"/>
        <v>4534.5754999999999</v>
      </c>
      <c r="H15341">
        <v>1</v>
      </c>
      <c r="I15341" s="17">
        <v>45087</v>
      </c>
      <c r="J15341" s="17">
        <v>45090</v>
      </c>
      <c r="K15341" t="s">
        <v>31</v>
      </c>
      <c r="L15341" t="s">
        <v>22</v>
      </c>
      <c r="M15341">
        <v>442.34</v>
      </c>
      <c r="N15341" t="s">
        <v>34</v>
      </c>
    </row>
    <row r="15342" spans="1:14" ht="14.25" customHeight="1" x14ac:dyDescent="0.3">
      <c r="A15342" t="s">
        <v>14667</v>
      </c>
      <c r="B15342" t="s">
        <v>41</v>
      </c>
      <c r="C15342" t="s">
        <v>26</v>
      </c>
      <c r="D15342">
        <v>4983.7299999999996</v>
      </c>
      <c r="E15342">
        <v>0.3</v>
      </c>
      <c r="F15342">
        <f t="shared" si="478"/>
        <v>1495.1189999999999</v>
      </c>
      <c r="G15342">
        <f t="shared" si="479"/>
        <v>3488.6109999999999</v>
      </c>
      <c r="H15342">
        <v>1</v>
      </c>
      <c r="I15342" s="17">
        <v>45550</v>
      </c>
      <c r="J15342" s="17">
        <v>45552</v>
      </c>
      <c r="K15342" t="s">
        <v>31</v>
      </c>
      <c r="L15342" t="s">
        <v>27</v>
      </c>
      <c r="M15342">
        <v>1375.74</v>
      </c>
      <c r="N15342" t="s">
        <v>48</v>
      </c>
    </row>
    <row r="15343" spans="1:14" ht="14.25" customHeight="1" x14ac:dyDescent="0.3">
      <c r="A15343" t="s">
        <v>14429</v>
      </c>
      <c r="B15343" t="s">
        <v>19</v>
      </c>
      <c r="C15343" t="s">
        <v>26</v>
      </c>
      <c r="D15343">
        <v>4986.3100000000004</v>
      </c>
      <c r="E15343">
        <v>0.32</v>
      </c>
      <c r="F15343">
        <f t="shared" si="478"/>
        <v>1595.6192000000001</v>
      </c>
      <c r="G15343">
        <f t="shared" si="479"/>
        <v>3390.6908000000003</v>
      </c>
      <c r="H15343">
        <v>1</v>
      </c>
      <c r="I15343" s="17">
        <v>45448</v>
      </c>
      <c r="J15343" s="17">
        <v>45449</v>
      </c>
      <c r="K15343" t="s">
        <v>31</v>
      </c>
      <c r="L15343" t="s">
        <v>27</v>
      </c>
      <c r="M15343">
        <v>875.75</v>
      </c>
      <c r="N15343" t="s">
        <v>34</v>
      </c>
    </row>
    <row r="15344" spans="1:14" ht="14.25" customHeight="1" x14ac:dyDescent="0.3">
      <c r="A15344" t="s">
        <v>3799</v>
      </c>
      <c r="B15344" t="s">
        <v>19</v>
      </c>
      <c r="C15344" t="s">
        <v>20</v>
      </c>
      <c r="D15344">
        <v>4990.28</v>
      </c>
      <c r="E15344">
        <v>0.38</v>
      </c>
      <c r="F15344">
        <f t="shared" si="478"/>
        <v>1896.3063999999999</v>
      </c>
      <c r="G15344">
        <f t="shared" si="479"/>
        <v>3093.9735999999998</v>
      </c>
      <c r="H15344">
        <v>1</v>
      </c>
      <c r="I15344" s="17">
        <v>45411</v>
      </c>
      <c r="J15344" s="17">
        <v>45413</v>
      </c>
      <c r="K15344" t="s">
        <v>15</v>
      </c>
      <c r="L15344" t="s">
        <v>22</v>
      </c>
      <c r="M15344">
        <v>877.89</v>
      </c>
      <c r="N15344" t="s">
        <v>39</v>
      </c>
    </row>
    <row r="15345" spans="1:14" ht="14.25" customHeight="1" x14ac:dyDescent="0.3">
      <c r="A15345" t="s">
        <v>10479</v>
      </c>
      <c r="B15345" t="s">
        <v>41</v>
      </c>
      <c r="C15345" t="s">
        <v>26</v>
      </c>
      <c r="D15345">
        <v>4991.34</v>
      </c>
      <c r="E15345">
        <v>0.13</v>
      </c>
      <c r="F15345">
        <f t="shared" si="478"/>
        <v>648.87420000000009</v>
      </c>
      <c r="G15345">
        <f t="shared" si="479"/>
        <v>4342.4657999999999</v>
      </c>
      <c r="H15345">
        <v>1</v>
      </c>
      <c r="I15345" s="17">
        <v>45596</v>
      </c>
      <c r="J15345" s="17">
        <v>45599</v>
      </c>
      <c r="K15345" t="s">
        <v>31</v>
      </c>
      <c r="L15345" t="s">
        <v>22</v>
      </c>
      <c r="M15345">
        <v>890.76</v>
      </c>
      <c r="N15345" t="s">
        <v>28</v>
      </c>
    </row>
    <row r="15346" spans="1:14" ht="14.25" customHeight="1" x14ac:dyDescent="0.3">
      <c r="A15346" t="s">
        <v>11226</v>
      </c>
      <c r="B15346" t="s">
        <v>41</v>
      </c>
      <c r="C15346" t="s">
        <v>26</v>
      </c>
      <c r="D15346">
        <v>4994.1400000000003</v>
      </c>
      <c r="E15346">
        <v>0.43</v>
      </c>
      <c r="F15346">
        <f t="shared" si="478"/>
        <v>2147.4802</v>
      </c>
      <c r="G15346">
        <f t="shared" si="479"/>
        <v>2846.6598000000004</v>
      </c>
      <c r="H15346">
        <v>1</v>
      </c>
      <c r="I15346" s="17">
        <v>45573</v>
      </c>
      <c r="J15346" s="17">
        <v>45574</v>
      </c>
      <c r="K15346" t="s">
        <v>21</v>
      </c>
      <c r="L15346" t="s">
        <v>27</v>
      </c>
      <c r="M15346">
        <v>1177.17</v>
      </c>
      <c r="N15346" t="s">
        <v>28</v>
      </c>
    </row>
  </sheetData>
  <conditionalFormatting sqref="A2:N15346">
    <cfRule type="expression" dxfId="0" priority="1">
      <formula>$M2&lt;=500</formula>
    </cfRule>
  </conditionalFormatting>
  <pageMargins left="0.7" right="0.7" top="0.75" bottom="0.75" header="0" footer="0"/>
  <pageSetup orientation="landscape"/>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885D-FA07-42DB-B88E-923103AE2DE1}">
  <dimension ref="A1:M9"/>
  <sheetViews>
    <sheetView topLeftCell="A12" zoomScale="94" workbookViewId="0">
      <selection activeCell="J5" sqref="J5"/>
    </sheetView>
  </sheetViews>
  <sheetFormatPr defaultRowHeight="14.4" x14ac:dyDescent="0.3"/>
  <cols>
    <col min="1" max="1" width="13.88671875" bestFit="1" customWidth="1"/>
    <col min="2" max="2" width="18" bestFit="1" customWidth="1"/>
    <col min="5" max="5" width="13.88671875" bestFit="1" customWidth="1"/>
    <col min="6" max="6" width="14.5546875" bestFit="1" customWidth="1"/>
    <col min="9" max="9" width="13.88671875" bestFit="1" customWidth="1"/>
    <col min="10" max="10" width="20.44140625" bestFit="1" customWidth="1"/>
    <col min="12" max="12" width="13.88671875" bestFit="1" customWidth="1"/>
    <col min="13" max="13" width="20.44140625" bestFit="1" customWidth="1"/>
  </cols>
  <sheetData>
    <row r="1" spans="1:13" x14ac:dyDescent="0.3">
      <c r="A1" s="15" t="s">
        <v>15467</v>
      </c>
      <c r="B1" t="s">
        <v>15469</v>
      </c>
      <c r="E1" s="15" t="s">
        <v>15467</v>
      </c>
      <c r="F1" t="s">
        <v>15470</v>
      </c>
    </row>
    <row r="2" spans="1:13" x14ac:dyDescent="0.3">
      <c r="A2" s="16" t="s">
        <v>25</v>
      </c>
      <c r="B2" s="21">
        <v>1924</v>
      </c>
      <c r="E2" s="16" t="s">
        <v>36</v>
      </c>
      <c r="F2" s="21">
        <v>3036996.4699999983</v>
      </c>
      <c r="I2" s="15" t="s">
        <v>15467</v>
      </c>
      <c r="J2" t="s">
        <v>15471</v>
      </c>
      <c r="L2" s="15" t="s">
        <v>15467</v>
      </c>
      <c r="M2" t="s">
        <v>15471</v>
      </c>
    </row>
    <row r="3" spans="1:13" x14ac:dyDescent="0.3">
      <c r="A3" s="16" t="s">
        <v>41</v>
      </c>
      <c r="B3" s="21">
        <v>1933</v>
      </c>
      <c r="E3" s="16" t="s">
        <v>26</v>
      </c>
      <c r="F3" s="21">
        <v>3032946.5800000038</v>
      </c>
      <c r="I3" s="16" t="s">
        <v>39</v>
      </c>
      <c r="J3" s="21">
        <v>1897526.3046000008</v>
      </c>
      <c r="L3" s="16" t="s">
        <v>22</v>
      </c>
      <c r="M3" s="21">
        <v>3879660.0618999954</v>
      </c>
    </row>
    <row r="4" spans="1:13" x14ac:dyDescent="0.3">
      <c r="A4" s="16" t="s">
        <v>19</v>
      </c>
      <c r="B4" s="21">
        <v>1888</v>
      </c>
      <c r="E4" s="16" t="s">
        <v>14</v>
      </c>
      <c r="F4" s="21">
        <v>2959534.4199999985</v>
      </c>
      <c r="I4" s="16" t="s">
        <v>34</v>
      </c>
      <c r="J4" s="21">
        <v>1896622.2926999994</v>
      </c>
      <c r="L4" s="16" t="s">
        <v>27</v>
      </c>
      <c r="M4" s="21">
        <v>3655405.8406000044</v>
      </c>
    </row>
    <row r="5" spans="1:13" x14ac:dyDescent="0.3">
      <c r="A5" s="16" t="s">
        <v>15468</v>
      </c>
      <c r="B5" s="21">
        <v>5745</v>
      </c>
      <c r="E5" s="16" t="s">
        <v>33</v>
      </c>
      <c r="F5" s="21">
        <v>2937053.5900000026</v>
      </c>
      <c r="I5" s="16" t="s">
        <v>28</v>
      </c>
      <c r="J5" s="21">
        <v>1895291.805199998</v>
      </c>
      <c r="L5" s="16" t="s">
        <v>16</v>
      </c>
      <c r="M5" s="21">
        <v>3585236.614599999</v>
      </c>
    </row>
    <row r="6" spans="1:13" x14ac:dyDescent="0.3">
      <c r="E6" s="16" t="s">
        <v>20</v>
      </c>
      <c r="F6" s="21">
        <v>2855270.1600000029</v>
      </c>
      <c r="I6" s="16" t="s">
        <v>48</v>
      </c>
      <c r="J6" s="21">
        <v>1857899.0122999998</v>
      </c>
      <c r="L6" s="16" t="s">
        <v>15468</v>
      </c>
      <c r="M6" s="21">
        <v>11120302.517099999</v>
      </c>
    </row>
    <row r="7" spans="1:13" x14ac:dyDescent="0.3">
      <c r="E7" s="16" t="s">
        <v>15468</v>
      </c>
      <c r="F7" s="21">
        <v>14821801.220000008</v>
      </c>
      <c r="I7" s="16" t="s">
        <v>23</v>
      </c>
      <c r="J7" s="21">
        <v>1822841.6866000015</v>
      </c>
    </row>
    <row r="8" spans="1:13" x14ac:dyDescent="0.3">
      <c r="I8" s="16" t="s">
        <v>17</v>
      </c>
      <c r="J8" s="21">
        <v>1750121.4156999977</v>
      </c>
    </row>
    <row r="9" spans="1:13" x14ac:dyDescent="0.3">
      <c r="I9" s="16" t="s">
        <v>15468</v>
      </c>
      <c r="J9" s="21">
        <v>11120302.517099999</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8A1F-60A6-4A48-A0E0-B998EB76D491}">
  <dimension ref="A1:X5"/>
  <sheetViews>
    <sheetView tabSelected="1" topLeftCell="A7" workbookViewId="0">
      <selection activeCell="V6" sqref="V6"/>
    </sheetView>
  </sheetViews>
  <sheetFormatPr defaultRowHeight="14.4" x14ac:dyDescent="0.3"/>
  <cols>
    <col min="4" max="4" width="10.21875" customWidth="1"/>
    <col min="6" max="6" width="11" customWidth="1"/>
    <col min="8" max="8" width="11" customWidth="1"/>
    <col min="10" max="10" width="12" customWidth="1"/>
  </cols>
  <sheetData>
    <row r="1" spans="1:24" x14ac:dyDescent="0.3">
      <c r="A1" s="20" t="s">
        <v>15472</v>
      </c>
      <c r="B1" s="20"/>
      <c r="C1" s="20"/>
      <c r="D1" s="20"/>
      <c r="E1" s="20"/>
      <c r="F1" s="20"/>
      <c r="G1" s="20"/>
      <c r="H1" s="20"/>
      <c r="I1" s="20"/>
      <c r="J1" s="20"/>
      <c r="K1" s="20"/>
      <c r="L1" s="20"/>
      <c r="M1" s="20"/>
      <c r="N1" s="20"/>
      <c r="O1" s="20"/>
      <c r="P1" s="20"/>
      <c r="Q1" s="20"/>
      <c r="R1" s="20"/>
      <c r="S1" s="20"/>
      <c r="T1" s="20"/>
      <c r="U1" s="20"/>
      <c r="V1" s="20"/>
      <c r="W1" s="20"/>
      <c r="X1" s="20"/>
    </row>
    <row r="2" spans="1:24" x14ac:dyDescent="0.3">
      <c r="A2" s="20"/>
      <c r="B2" s="20"/>
      <c r="C2" s="20"/>
      <c r="D2" s="20"/>
      <c r="E2" s="20"/>
      <c r="F2" s="20"/>
      <c r="G2" s="20"/>
      <c r="H2" s="20"/>
      <c r="I2" s="20"/>
      <c r="J2" s="20"/>
      <c r="K2" s="20"/>
      <c r="L2" s="20"/>
      <c r="M2" s="20"/>
      <c r="N2" s="20"/>
      <c r="O2" s="20"/>
      <c r="P2" s="20"/>
      <c r="Q2" s="20"/>
      <c r="R2" s="20"/>
      <c r="S2" s="20"/>
      <c r="T2" s="20"/>
      <c r="U2" s="20"/>
      <c r="V2" s="20"/>
      <c r="W2" s="20"/>
      <c r="X2" s="20"/>
    </row>
    <row r="4" spans="1:24" x14ac:dyDescent="0.3">
      <c r="D4" s="18" t="s">
        <v>15473</v>
      </c>
      <c r="F4" s="18" t="s">
        <v>15474</v>
      </c>
      <c r="H4" s="18" t="s">
        <v>15475</v>
      </c>
      <c r="J4" s="18" t="s">
        <v>15476</v>
      </c>
    </row>
    <row r="5" spans="1:24" x14ac:dyDescent="0.3">
      <c r="D5">
        <f>GETPIVOTDATA("Count of order_id",kpi!$A$3)</f>
        <v>5745</v>
      </c>
      <c r="F5">
        <f>GETPIVOTDATA("Sum of sales",kpi!$A$3)</f>
        <v>14821801.220000025</v>
      </c>
      <c r="H5">
        <f>GETPIVOTDATA("Sum of profit",kpi!$A$3)</f>
        <v>2581023.9499999993</v>
      </c>
      <c r="J5">
        <f>GETPIVOTDATA("Sum of quantity",kpi!$A$3)</f>
        <v>28599</v>
      </c>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0BE13-AC33-4FC6-8651-70E8B17EB0CA}">
  <dimension ref="A1:F4"/>
  <sheetViews>
    <sheetView workbookViewId="0">
      <selection activeCell="H3" sqref="H3"/>
    </sheetView>
  </sheetViews>
  <sheetFormatPr defaultRowHeight="14.4" x14ac:dyDescent="0.3"/>
  <cols>
    <col min="2" max="2" width="13" customWidth="1"/>
  </cols>
  <sheetData>
    <row r="1" spans="1:6" x14ac:dyDescent="0.3">
      <c r="A1" t="s">
        <v>15453</v>
      </c>
      <c r="B1" t="s">
        <v>15454</v>
      </c>
      <c r="C1" t="s">
        <v>15455</v>
      </c>
    </row>
    <row r="2" spans="1:6" x14ac:dyDescent="0.3">
      <c r="A2">
        <v>10</v>
      </c>
      <c r="B2" t="s">
        <v>15456</v>
      </c>
      <c r="C2">
        <v>18</v>
      </c>
    </row>
    <row r="3" spans="1:6" x14ac:dyDescent="0.3">
      <c r="A3">
        <v>20</v>
      </c>
      <c r="B3" t="s">
        <v>15457</v>
      </c>
      <c r="C3">
        <v>20</v>
      </c>
      <c r="F3">
        <f>MATCH("ONKESH",B:B,)</f>
        <v>3</v>
      </c>
    </row>
    <row r="4" spans="1:6" x14ac:dyDescent="0.3">
      <c r="A4">
        <v>30</v>
      </c>
      <c r="B4" t="s">
        <v>15458</v>
      </c>
      <c r="C4">
        <v>22</v>
      </c>
    </row>
  </sheetData>
  <dataValidations count="3">
    <dataValidation type="whole" operator="greaterThan" allowBlank="1" showInputMessage="1" showErrorMessage="1" sqref="A1:A1048576" xr:uid="{37981560-BB28-4451-8775-01343CBF5C2F}">
      <formula1>0</formula1>
    </dataValidation>
    <dataValidation type="whole" operator="greaterThanOrEqual" allowBlank="1" showInputMessage="1" showErrorMessage="1" promptTitle="AGE" prompt="invaliod" sqref="C1:C1048576" xr:uid="{2D327342-4D83-40ED-A37F-6DFF45585CFF}">
      <formula1>18</formula1>
    </dataValidation>
    <dataValidation type="textLength" allowBlank="1" showInputMessage="1" showErrorMessage="1" sqref="B1:B1048576" xr:uid="{07DBA913-8880-42CB-A4A9-AED7D52CB2EF}">
      <formula1>2</formula1>
      <formula2>15</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0420-1C09-482F-85FF-3ACB5CD0E257}">
  <dimension ref="A1:Q21"/>
  <sheetViews>
    <sheetView topLeftCell="E4" zoomScale="137" workbookViewId="0">
      <selection activeCell="Q21" sqref="Q21"/>
    </sheetView>
  </sheetViews>
  <sheetFormatPr defaultRowHeight="14.4" x14ac:dyDescent="0.3"/>
  <sheetData>
    <row r="1" spans="1:17" x14ac:dyDescent="0.3">
      <c r="A1">
        <v>10</v>
      </c>
    </row>
    <row r="2" spans="1:17" x14ac:dyDescent="0.3">
      <c r="A2">
        <v>20</v>
      </c>
    </row>
    <row r="3" spans="1:17" x14ac:dyDescent="0.3">
      <c r="A3" t="s">
        <v>15400</v>
      </c>
    </row>
    <row r="4" spans="1:17" x14ac:dyDescent="0.3">
      <c r="A4">
        <v>30</v>
      </c>
      <c r="C4">
        <f>COUNTBLANK(A1:A12)</f>
        <v>1</v>
      </c>
    </row>
    <row r="5" spans="1:17" x14ac:dyDescent="0.3">
      <c r="A5" t="s">
        <v>15401</v>
      </c>
      <c r="C5">
        <f>COUNT(A1:A12)</f>
        <v>8</v>
      </c>
    </row>
    <row r="6" spans="1:17" x14ac:dyDescent="0.3">
      <c r="A6">
        <v>90</v>
      </c>
      <c r="C6">
        <f>COUNTA(A1:A12,COUNTBLANK(A1:A12))</f>
        <v>12</v>
      </c>
      <c r="E6" t="s">
        <v>15431</v>
      </c>
      <c r="G6" t="str">
        <f>UPPER(E6)</f>
        <v>BAMBOOZELD</v>
      </c>
      <c r="J6" t="s">
        <v>15434</v>
      </c>
      <c r="K6" t="s">
        <v>15435</v>
      </c>
      <c r="L6" t="str">
        <f>_xlfn.CONCAT(J6,K6)</f>
        <v>onkeshdike</v>
      </c>
    </row>
    <row r="7" spans="1:17" x14ac:dyDescent="0.3">
      <c r="A7">
        <v>30</v>
      </c>
      <c r="C7">
        <f>ROWS(A1:A12)</f>
        <v>12</v>
      </c>
      <c r="G7" t="str">
        <f>LOWER(E6)</f>
        <v>bamboozeld</v>
      </c>
      <c r="L7" t="str">
        <f>_xlfn.CONCAT(J6,"- ",K6)</f>
        <v>onkesh- dike</v>
      </c>
      <c r="P7" t="s">
        <v>15438</v>
      </c>
    </row>
    <row r="8" spans="1:17" x14ac:dyDescent="0.3">
      <c r="A8">
        <v>40</v>
      </c>
      <c r="G8" t="str">
        <f>PROPER(E6)</f>
        <v>Bamboozeld</v>
      </c>
      <c r="P8" t="s">
        <v>15439</v>
      </c>
    </row>
    <row r="9" spans="1:17" x14ac:dyDescent="0.3">
      <c r="P9" t="s">
        <v>15440</v>
      </c>
    </row>
    <row r="10" spans="1:17" x14ac:dyDescent="0.3">
      <c r="A10">
        <v>31</v>
      </c>
      <c r="P10" t="s">
        <v>15441</v>
      </c>
    </row>
    <row r="11" spans="1:17" x14ac:dyDescent="0.3">
      <c r="A11" t="s">
        <v>15401</v>
      </c>
      <c r="E11" t="s">
        <v>15433</v>
      </c>
      <c r="G11" t="str">
        <f>TRIM(E11)</f>
        <v>" Hello "</v>
      </c>
      <c r="K11" s="10" t="s">
        <v>15436</v>
      </c>
      <c r="P11" t="s">
        <v>15442</v>
      </c>
      <c r="Q11">
        <f>COUNTIF(P:P,"Ba*")</f>
        <v>4</v>
      </c>
    </row>
    <row r="12" spans="1:17" x14ac:dyDescent="0.3">
      <c r="A12">
        <v>91</v>
      </c>
      <c r="P12" t="s">
        <v>15432</v>
      </c>
      <c r="Q12">
        <f>COUNTIF(P:P,"?a*")</f>
        <v>11</v>
      </c>
    </row>
    <row r="13" spans="1:17" x14ac:dyDescent="0.3">
      <c r="K13" t="str">
        <f>SUBSTITUTE(K11,"gmail","yahoo")</f>
        <v>onkesh@yahoo.com</v>
      </c>
      <c r="N13" t="s">
        <v>15437</v>
      </c>
      <c r="O13">
        <f>FIND("l",N13)</f>
        <v>3</v>
      </c>
      <c r="P13" t="s">
        <v>15443</v>
      </c>
    </row>
    <row r="14" spans="1:17" x14ac:dyDescent="0.3">
      <c r="G14" t="s">
        <v>15431</v>
      </c>
      <c r="I14" t="str">
        <f>LEFT(G14,6)</f>
        <v>Bamboo</v>
      </c>
      <c r="K14" t="str">
        <f>REPLACE(K13,8,5,"yahoo")</f>
        <v>onkesh@yahoo.com</v>
      </c>
      <c r="O14">
        <f>SEARCH("E",N13)</f>
        <v>2</v>
      </c>
      <c r="P14" t="s">
        <v>15444</v>
      </c>
    </row>
    <row r="15" spans="1:17" x14ac:dyDescent="0.3">
      <c r="I15" t="str">
        <f>LEFT(G14,2)</f>
        <v>Ba</v>
      </c>
      <c r="P15" t="s">
        <v>15445</v>
      </c>
    </row>
    <row r="16" spans="1:17" x14ac:dyDescent="0.3">
      <c r="I16" t="str">
        <f>RIGHT(G14,5)</f>
        <v>ozeld</v>
      </c>
      <c r="K16" t="s">
        <v>15437</v>
      </c>
      <c r="P16" t="s">
        <v>15446</v>
      </c>
    </row>
    <row r="17" spans="9:17" x14ac:dyDescent="0.3">
      <c r="I17" t="str">
        <f>MID(G14,1,10)</f>
        <v>Bamboozeld</v>
      </c>
      <c r="P17" t="s">
        <v>15447</v>
      </c>
    </row>
    <row r="18" spans="9:17" x14ac:dyDescent="0.3">
      <c r="I18" t="str">
        <f>MID(G14,1,5)</f>
        <v>Bambo</v>
      </c>
      <c r="P18" t="s">
        <v>15448</v>
      </c>
    </row>
    <row r="19" spans="9:17" x14ac:dyDescent="0.3">
      <c r="P19" t="s">
        <v>15449</v>
      </c>
      <c r="Q19">
        <f>COUNTIF(P:P,"Ba~*")</f>
        <v>1</v>
      </c>
    </row>
    <row r="20" spans="9:17" x14ac:dyDescent="0.3">
      <c r="P20" t="s">
        <v>15450</v>
      </c>
      <c r="Q20">
        <f>COUNTIF(P:P,"~&gt;at")</f>
        <v>0</v>
      </c>
    </row>
    <row r="21" spans="9:17" x14ac:dyDescent="0.3">
      <c r="P21" t="s">
        <v>15451</v>
      </c>
    </row>
  </sheetData>
  <hyperlinks>
    <hyperlink ref="K11" r:id="rId1" xr:uid="{DC346ADF-2DE4-4BC3-98CE-843E92379BE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669BE-D66E-4218-9BB0-6DA1360ADD41}">
  <dimension ref="A1:K9"/>
  <sheetViews>
    <sheetView topLeftCell="B1" zoomScale="127" workbookViewId="0">
      <selection activeCell="L5" sqref="L5"/>
    </sheetView>
  </sheetViews>
  <sheetFormatPr defaultRowHeight="14.4" x14ac:dyDescent="0.3"/>
  <sheetData>
    <row r="1" spans="1:11" x14ac:dyDescent="0.3">
      <c r="A1" t="s">
        <v>15423</v>
      </c>
      <c r="B1" t="s">
        <v>15425</v>
      </c>
      <c r="D1" t="s">
        <v>15424</v>
      </c>
      <c r="E1" t="s">
        <v>15424</v>
      </c>
    </row>
    <row r="2" spans="1:11" x14ac:dyDescent="0.3">
      <c r="A2">
        <v>12</v>
      </c>
      <c r="B2" t="s">
        <v>15426</v>
      </c>
      <c r="C2" t="s">
        <v>15424</v>
      </c>
      <c r="D2" t="str">
        <f>IF(AND(A2&gt;=18,B2="india"),"Eligible","ineligibal")</f>
        <v>ineligibal</v>
      </c>
      <c r="E2" t="str">
        <f>IF(OR(A2&gt;=18,B2="india"),"Eligiable","ineligible")</f>
        <v>Eligiable</v>
      </c>
      <c r="J2" t="s">
        <v>15429</v>
      </c>
      <c r="K2" t="s">
        <v>15430</v>
      </c>
    </row>
    <row r="3" spans="1:11" x14ac:dyDescent="0.3">
      <c r="A3">
        <v>24</v>
      </c>
      <c r="B3" t="s">
        <v>15427</v>
      </c>
      <c r="C3" t="str">
        <f t="shared" ref="C3:C8" si="0">IF(A2&gt;=18,"eligibale","ineligibale")</f>
        <v>ineligibale</v>
      </c>
      <c r="D3" t="str">
        <f t="shared" ref="D3:D8" si="1">IF(AND(A3&gt;=18,B3="india"),"Eligible","ineligibal")</f>
        <v>ineligibal</v>
      </c>
      <c r="E3" t="str">
        <f t="shared" ref="E3:E8" si="2">IF(OR(A3&gt;=18,B3="india"),"Eligiable","ineligible")</f>
        <v>Eligiable</v>
      </c>
      <c r="J3">
        <v>81</v>
      </c>
      <c r="K3" t="str">
        <f>IF(J3&gt;80,"A",IF(J3&gt;60,"B",IF(J3&gt;40,"C","F")))</f>
        <v>A</v>
      </c>
    </row>
    <row r="4" spans="1:11" x14ac:dyDescent="0.3">
      <c r="A4">
        <v>15</v>
      </c>
      <c r="B4" t="s">
        <v>15426</v>
      </c>
      <c r="C4" t="str">
        <f t="shared" si="0"/>
        <v>eligibale</v>
      </c>
      <c r="D4" t="str">
        <f t="shared" si="1"/>
        <v>ineligibal</v>
      </c>
      <c r="E4" t="str">
        <f t="shared" si="2"/>
        <v>Eligiable</v>
      </c>
      <c r="J4">
        <v>40</v>
      </c>
      <c r="K4" t="str">
        <f t="shared" ref="K4:K9" si="3">IF(J4&gt;80,"A",IF(J4&gt;60,"B",IF(J4&gt;40,"C","F")))</f>
        <v>F</v>
      </c>
    </row>
    <row r="5" spans="1:11" x14ac:dyDescent="0.3">
      <c r="A5">
        <v>18</v>
      </c>
      <c r="B5" t="s">
        <v>15428</v>
      </c>
      <c r="C5" t="str">
        <f t="shared" si="0"/>
        <v>ineligibale</v>
      </c>
      <c r="D5" t="str">
        <f t="shared" si="1"/>
        <v>ineligibal</v>
      </c>
      <c r="E5" t="str">
        <f t="shared" si="2"/>
        <v>Eligiable</v>
      </c>
      <c r="J5">
        <v>45</v>
      </c>
      <c r="K5" t="str">
        <f t="shared" si="3"/>
        <v>C</v>
      </c>
    </row>
    <row r="6" spans="1:11" x14ac:dyDescent="0.3">
      <c r="A6">
        <v>20</v>
      </c>
      <c r="B6" t="s">
        <v>15427</v>
      </c>
      <c r="C6" t="str">
        <f t="shared" si="0"/>
        <v>eligibale</v>
      </c>
      <c r="D6" t="str">
        <f t="shared" si="1"/>
        <v>ineligibal</v>
      </c>
      <c r="E6" t="str">
        <f t="shared" si="2"/>
        <v>Eligiable</v>
      </c>
      <c r="J6">
        <v>35</v>
      </c>
      <c r="K6" t="str">
        <f t="shared" si="3"/>
        <v>F</v>
      </c>
    </row>
    <row r="7" spans="1:11" x14ac:dyDescent="0.3">
      <c r="A7">
        <v>17</v>
      </c>
      <c r="B7" t="s">
        <v>15426</v>
      </c>
      <c r="C7" t="str">
        <f t="shared" si="0"/>
        <v>eligibale</v>
      </c>
      <c r="D7" t="str">
        <f t="shared" si="1"/>
        <v>ineligibal</v>
      </c>
      <c r="E7" t="str">
        <f t="shared" si="2"/>
        <v>Eligiable</v>
      </c>
      <c r="H7" t="b">
        <f>AND(10&gt;20,20&gt;10)</f>
        <v>0</v>
      </c>
      <c r="J7">
        <v>60</v>
      </c>
      <c r="K7" t="str">
        <f t="shared" si="3"/>
        <v>C</v>
      </c>
    </row>
    <row r="8" spans="1:11" x14ac:dyDescent="0.3">
      <c r="A8">
        <v>23</v>
      </c>
      <c r="B8" t="s">
        <v>15426</v>
      </c>
      <c r="C8" t="str">
        <f t="shared" si="0"/>
        <v>ineligibale</v>
      </c>
      <c r="D8" t="str">
        <f t="shared" si="1"/>
        <v>Eligible</v>
      </c>
      <c r="E8" t="str">
        <f t="shared" si="2"/>
        <v>Eligiable</v>
      </c>
      <c r="H8" t="b">
        <f>AND(10=10,20&gt;10)</f>
        <v>1</v>
      </c>
      <c r="J8">
        <v>70</v>
      </c>
      <c r="K8" t="str">
        <f t="shared" si="3"/>
        <v>B</v>
      </c>
    </row>
    <row r="9" spans="1:11" x14ac:dyDescent="0.3">
      <c r="J9">
        <v>55</v>
      </c>
      <c r="K9" t="str">
        <f t="shared" si="3"/>
        <v>C</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C5545-A1DA-4665-A4AE-D40A900DB8E1}">
  <dimension ref="A1:D1"/>
  <sheetViews>
    <sheetView workbookViewId="0">
      <selection activeCell="F1" sqref="F1"/>
    </sheetView>
  </sheetViews>
  <sheetFormatPr defaultRowHeight="14.4" x14ac:dyDescent="0.3"/>
  <cols>
    <col min="1" max="1" width="18.109375" customWidth="1"/>
    <col min="2" max="2" width="17.77734375" customWidth="1"/>
    <col min="3" max="3" width="11.33203125" customWidth="1"/>
    <col min="4" max="4" width="13" customWidth="1"/>
  </cols>
  <sheetData>
    <row r="1" spans="1:4" x14ac:dyDescent="0.3">
      <c r="A1" s="19"/>
      <c r="B1" s="19"/>
      <c r="C1" s="19"/>
      <c r="D1"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16A-1A6E-40C0-97A7-E86CFA129799}">
  <dimension ref="A1:M13"/>
  <sheetViews>
    <sheetView topLeftCell="E1" workbookViewId="0">
      <selection activeCell="K6" sqref="K6"/>
    </sheetView>
  </sheetViews>
  <sheetFormatPr defaultRowHeight="14.4" x14ac:dyDescent="0.3"/>
  <cols>
    <col min="4" max="4" width="22.88671875" customWidth="1"/>
    <col min="5" max="5" width="15.109375" customWidth="1"/>
    <col min="6" max="6" width="20.33203125" customWidth="1"/>
    <col min="8" max="8" width="15.77734375" customWidth="1"/>
    <col min="9" max="9" width="16.77734375" customWidth="1"/>
    <col min="11" max="11" width="22.109375" customWidth="1"/>
    <col min="12" max="12" width="16" customWidth="1"/>
    <col min="13" max="13" width="17.88671875" customWidth="1"/>
  </cols>
  <sheetData>
    <row r="1" spans="1:13" s="2" customFormat="1" x14ac:dyDescent="0.3">
      <c r="A1" s="2" t="s">
        <v>15383</v>
      </c>
      <c r="B1" s="2" t="s">
        <v>15384</v>
      </c>
      <c r="C1" s="2" t="s">
        <v>15392</v>
      </c>
      <c r="I1" s="2" t="s">
        <v>15405</v>
      </c>
      <c r="K1" s="2" t="s">
        <v>15411</v>
      </c>
    </row>
    <row r="2" spans="1:13" x14ac:dyDescent="0.3">
      <c r="A2" t="s">
        <v>15385</v>
      </c>
      <c r="B2">
        <v>50</v>
      </c>
      <c r="C2" s="3" t="s">
        <v>34</v>
      </c>
      <c r="H2" t="s">
        <v>15399</v>
      </c>
      <c r="I2" s="10" t="s">
        <v>15398</v>
      </c>
      <c r="K2" t="str">
        <f>SUBSTITUTE(I2,".com",".in")</f>
        <v>xyz@domain.in</v>
      </c>
      <c r="L2" s="5">
        <v>111222333</v>
      </c>
      <c r="M2" s="5" t="str">
        <f>REPLACE(L2,4,3,"***")</f>
        <v>111***333</v>
      </c>
    </row>
    <row r="3" spans="1:13" x14ac:dyDescent="0.3">
      <c r="A3" t="s">
        <v>15386</v>
      </c>
      <c r="B3">
        <v>100</v>
      </c>
      <c r="C3" s="3" t="s">
        <v>15394</v>
      </c>
      <c r="D3" s="6" t="s">
        <v>15389</v>
      </c>
      <c r="E3" s="7" t="s">
        <v>15390</v>
      </c>
      <c r="F3" s="6" t="s">
        <v>15391</v>
      </c>
      <c r="H3" t="s">
        <v>15400</v>
      </c>
      <c r="I3" s="10" t="s">
        <v>15406</v>
      </c>
      <c r="K3" t="str">
        <f t="shared" ref="K3:K13" si="0">SUBSTITUTE(I3,".com",".in")</f>
        <v>abc@domain.in</v>
      </c>
      <c r="L3" s="5">
        <v>222333444</v>
      </c>
      <c r="M3" s="5" t="str">
        <f>REPLACE(L3,4,3,"***")</f>
        <v>222***444</v>
      </c>
    </row>
    <row r="4" spans="1:13" x14ac:dyDescent="0.3">
      <c r="A4" t="s">
        <v>15387</v>
      </c>
      <c r="B4">
        <v>150</v>
      </c>
      <c r="C4" s="3" t="s">
        <v>15395</v>
      </c>
      <c r="D4" s="8">
        <f>SUMIF(A2:A13,"Apple",B2:B13)</f>
        <v>2000</v>
      </c>
      <c r="E4" s="8">
        <f>COUNTIF(A2:A13,"Apple")</f>
        <v>6</v>
      </c>
      <c r="F4" s="8"/>
      <c r="H4" t="s">
        <v>15401</v>
      </c>
      <c r="I4" s="10" t="s">
        <v>15407</v>
      </c>
      <c r="K4" t="str">
        <f t="shared" si="0"/>
        <v>pqr@domain.in</v>
      </c>
    </row>
    <row r="5" spans="1:13" x14ac:dyDescent="0.3">
      <c r="A5" t="s">
        <v>15385</v>
      </c>
      <c r="B5">
        <v>200</v>
      </c>
      <c r="C5" s="3" t="s">
        <v>15396</v>
      </c>
      <c r="D5" s="4" t="s">
        <v>15397</v>
      </c>
      <c r="E5" s="2"/>
      <c r="F5" s="2"/>
      <c r="H5" t="s">
        <v>15402</v>
      </c>
      <c r="I5" s="10" t="s">
        <v>15408</v>
      </c>
      <c r="K5" t="str">
        <f t="shared" si="0"/>
        <v>mno@domain.in</v>
      </c>
    </row>
    <row r="6" spans="1:13" x14ac:dyDescent="0.3">
      <c r="A6" t="s">
        <v>15388</v>
      </c>
      <c r="B6">
        <v>250</v>
      </c>
      <c r="C6" s="3" t="s">
        <v>34</v>
      </c>
      <c r="D6" s="9">
        <f>AVERAGEIFS(B2:B13,A2:A13,"Apple",C2:C13,"Mumbai")</f>
        <v>383.33333333333331</v>
      </c>
      <c r="H6" t="s">
        <v>15403</v>
      </c>
      <c r="I6" s="10" t="s">
        <v>15409</v>
      </c>
      <c r="K6" t="str">
        <f t="shared" si="0"/>
        <v>lst@domain.in</v>
      </c>
    </row>
    <row r="7" spans="1:13" x14ac:dyDescent="0.3">
      <c r="A7" t="s">
        <v>15385</v>
      </c>
      <c r="B7">
        <v>300</v>
      </c>
      <c r="C7" s="3" t="s">
        <v>15394</v>
      </c>
      <c r="H7" t="s">
        <v>15404</v>
      </c>
      <c r="I7" s="10" t="s">
        <v>15410</v>
      </c>
      <c r="K7" t="str">
        <f t="shared" si="0"/>
        <v>uvx@domain.in</v>
      </c>
    </row>
    <row r="8" spans="1:13" x14ac:dyDescent="0.3">
      <c r="A8" t="s">
        <v>15385</v>
      </c>
      <c r="B8">
        <v>350</v>
      </c>
      <c r="C8" s="3" t="s">
        <v>15395</v>
      </c>
      <c r="H8" t="s">
        <v>15399</v>
      </c>
      <c r="I8" s="10" t="s">
        <v>15398</v>
      </c>
      <c r="K8" t="str">
        <f t="shared" si="0"/>
        <v>xyz@domain.in</v>
      </c>
    </row>
    <row r="9" spans="1:13" x14ac:dyDescent="0.3">
      <c r="A9" t="s">
        <v>15386</v>
      </c>
      <c r="B9">
        <v>400</v>
      </c>
      <c r="C9" s="3" t="s">
        <v>15396</v>
      </c>
      <c r="H9" t="s">
        <v>15400</v>
      </c>
      <c r="I9" s="10" t="s">
        <v>15406</v>
      </c>
      <c r="K9" t="str">
        <f t="shared" si="0"/>
        <v>abc@domain.in</v>
      </c>
    </row>
    <row r="10" spans="1:13" x14ac:dyDescent="0.3">
      <c r="A10" t="s">
        <v>15387</v>
      </c>
      <c r="B10">
        <v>450</v>
      </c>
      <c r="C10" s="3" t="s">
        <v>15393</v>
      </c>
      <c r="H10" t="s">
        <v>15401</v>
      </c>
      <c r="I10" s="10" t="s">
        <v>15407</v>
      </c>
      <c r="K10" t="str">
        <f t="shared" si="0"/>
        <v>pqr@domain.in</v>
      </c>
    </row>
    <row r="11" spans="1:13" x14ac:dyDescent="0.3">
      <c r="A11" t="s">
        <v>15385</v>
      </c>
      <c r="B11">
        <v>500</v>
      </c>
      <c r="C11" s="3" t="s">
        <v>34</v>
      </c>
      <c r="H11" t="s">
        <v>15402</v>
      </c>
      <c r="I11" s="10" t="s">
        <v>15408</v>
      </c>
      <c r="K11" t="str">
        <f t="shared" si="0"/>
        <v>mno@domain.in</v>
      </c>
    </row>
    <row r="12" spans="1:13" x14ac:dyDescent="0.3">
      <c r="A12" t="s">
        <v>15388</v>
      </c>
      <c r="B12">
        <v>550</v>
      </c>
      <c r="C12" s="3" t="s">
        <v>15395</v>
      </c>
      <c r="H12" t="s">
        <v>15403</v>
      </c>
      <c r="I12" s="10" t="s">
        <v>15409</v>
      </c>
      <c r="K12" t="str">
        <f t="shared" si="0"/>
        <v>lst@domain.in</v>
      </c>
    </row>
    <row r="13" spans="1:13" x14ac:dyDescent="0.3">
      <c r="A13" t="s">
        <v>15385</v>
      </c>
      <c r="B13">
        <v>600</v>
      </c>
      <c r="C13" s="3" t="s">
        <v>34</v>
      </c>
      <c r="H13" t="s">
        <v>15404</v>
      </c>
      <c r="I13" s="10" t="s">
        <v>15410</v>
      </c>
      <c r="K13" t="str">
        <f t="shared" si="0"/>
        <v>uvx@domain.in</v>
      </c>
    </row>
  </sheetData>
  <phoneticPr fontId="6" type="noConversion"/>
  <hyperlinks>
    <hyperlink ref="I2" r:id="rId1" xr:uid="{2E546454-16A9-4CA9-B4C5-FF161E61D6C5}"/>
    <hyperlink ref="I3" r:id="rId2" xr:uid="{4C7B6BCB-ECE8-43B4-91ED-E91ADB395014}"/>
    <hyperlink ref="I4" r:id="rId3" xr:uid="{946CD57F-1D08-4775-B89B-43C54AAE8D02}"/>
    <hyperlink ref="I5" r:id="rId4" xr:uid="{E228D3CC-3E30-48EA-945A-E9660FDA492B}"/>
    <hyperlink ref="I6" r:id="rId5" xr:uid="{A5C477E7-07FE-47B2-9F88-CFF09C79101C}"/>
    <hyperlink ref="I7" r:id="rId6" xr:uid="{1EAAAE07-533D-493D-B8FE-114B3B73E23B}"/>
    <hyperlink ref="I8" r:id="rId7" xr:uid="{845F74F2-8349-42DB-BEC9-A458B0051025}"/>
    <hyperlink ref="I9" r:id="rId8" xr:uid="{A19EBF72-50B5-44C8-988D-C5143AA15C4C}"/>
    <hyperlink ref="I10" r:id="rId9" xr:uid="{8E00FF05-4361-4BBA-98CF-D32F5D004AB8}"/>
    <hyperlink ref="I11" r:id="rId10" xr:uid="{1676BF8B-FF26-4048-BABD-609168DE7A54}"/>
    <hyperlink ref="I12" r:id="rId11" xr:uid="{97109DC4-88B5-44F8-9295-6F2033406397}"/>
    <hyperlink ref="I13" r:id="rId12" xr:uid="{AF4A0953-EEF0-4359-825B-7D1C31A1567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8B223-E367-40FE-AC98-74F5038A8E0C}">
  <dimension ref="A1:C9"/>
  <sheetViews>
    <sheetView workbookViewId="0">
      <selection activeCell="H10" sqref="H10"/>
    </sheetView>
  </sheetViews>
  <sheetFormatPr defaultRowHeight="14.4" x14ac:dyDescent="0.3"/>
  <cols>
    <col min="2" max="2" width="9.5546875" customWidth="1"/>
  </cols>
  <sheetData>
    <row r="1" spans="1:3" s="1" customFormat="1" x14ac:dyDescent="0.3">
      <c r="A1" s="1" t="s">
        <v>15412</v>
      </c>
      <c r="B1" s="1" t="s">
        <v>15413</v>
      </c>
      <c r="C1" s="1" t="s">
        <v>15382</v>
      </c>
    </row>
    <row r="2" spans="1:3" x14ac:dyDescent="0.3">
      <c r="A2">
        <v>1</v>
      </c>
      <c r="B2" s="3" t="s">
        <v>15414</v>
      </c>
      <c r="C2">
        <f>VLOOKUP(A2,Sheet3!$A$1:$C$9,MATCH("Marks",Sheet3!$1:$1,0),FALSE)</f>
        <v>65</v>
      </c>
    </row>
    <row r="3" spans="1:3" x14ac:dyDescent="0.3">
      <c r="A3">
        <v>2</v>
      </c>
      <c r="B3" s="3" t="s">
        <v>15415</v>
      </c>
      <c r="C3">
        <f>VLOOKUP(A3,Sheet3!$A$1:$C$9,MATCH("Marks",Sheet3!$1:$1,0),FALSE)</f>
        <v>76</v>
      </c>
    </row>
    <row r="4" spans="1:3" x14ac:dyDescent="0.3">
      <c r="A4">
        <v>6</v>
      </c>
      <c r="B4" s="3" t="s">
        <v>15416</v>
      </c>
      <c r="C4">
        <f>VLOOKUP(A4,Sheet3!$A$1:$C$9,MATCH("Marks",Sheet3!$1:$1,0),FALSE)</f>
        <v>77</v>
      </c>
    </row>
    <row r="5" spans="1:3" x14ac:dyDescent="0.3">
      <c r="A5">
        <v>4</v>
      </c>
      <c r="B5" s="3" t="s">
        <v>15417</v>
      </c>
      <c r="C5">
        <f>VLOOKUP(A5,Sheet3!$A$1:$C$9,MATCH("Marks",Sheet3!$1:$1,0),FALSE)</f>
        <v>34</v>
      </c>
    </row>
    <row r="6" spans="1:3" x14ac:dyDescent="0.3">
      <c r="A6">
        <v>5</v>
      </c>
      <c r="B6" s="13" t="s">
        <v>15419</v>
      </c>
      <c r="C6">
        <f>VLOOKUP(A6,Sheet3!$A$1:$C$9,MATCH("Marks",Sheet3!$1:$1,0),FALSE)</f>
        <v>90</v>
      </c>
    </row>
    <row r="7" spans="1:3" x14ac:dyDescent="0.3">
      <c r="A7">
        <v>3</v>
      </c>
      <c r="B7" s="13" t="s">
        <v>15420</v>
      </c>
      <c r="C7">
        <f>VLOOKUP(A7,Sheet3!$A$1:$C$9,MATCH("Marks",Sheet3!$1:$1,0),FALSE)</f>
        <v>89</v>
      </c>
    </row>
    <row r="8" spans="1:3" x14ac:dyDescent="0.3">
      <c r="A8">
        <v>7</v>
      </c>
      <c r="B8" s="13" t="s">
        <v>15421</v>
      </c>
      <c r="C8">
        <f>VLOOKUP(A8,Sheet3!$A$1:$C$9,MATCH("Marks",Sheet3!$1:$1,0),FALSE)</f>
        <v>56</v>
      </c>
    </row>
    <row r="9" spans="1:3" x14ac:dyDescent="0.3">
      <c r="A9">
        <v>8</v>
      </c>
      <c r="B9" s="13" t="s">
        <v>15422</v>
      </c>
      <c r="C9">
        <f>VLOOKUP(A9,Sheet3!$A$1:$C$9,MATCH("Marks",Sheet3!$1:$1,0),FALSE)</f>
        <v>87</v>
      </c>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5D05C-E052-4587-888C-FBE59DCA57BA}">
  <dimension ref="A1:J10"/>
  <sheetViews>
    <sheetView workbookViewId="0">
      <selection activeCell="B2" sqref="B2:J2"/>
    </sheetView>
  </sheetViews>
  <sheetFormatPr defaultRowHeight="14.4" x14ac:dyDescent="0.3"/>
  <cols>
    <col min="1" max="1" width="8.77734375" style="1" customWidth="1"/>
  </cols>
  <sheetData>
    <row r="1" spans="1:10" x14ac:dyDescent="0.3">
      <c r="A1" s="1" t="s">
        <v>15418</v>
      </c>
      <c r="B1" s="11">
        <v>1</v>
      </c>
      <c r="C1" s="11">
        <v>2</v>
      </c>
      <c r="D1" s="11">
        <v>3</v>
      </c>
      <c r="E1" s="11">
        <v>4</v>
      </c>
      <c r="F1" s="11">
        <v>5</v>
      </c>
      <c r="G1" s="11">
        <v>6</v>
      </c>
      <c r="H1" s="11">
        <v>7</v>
      </c>
      <c r="I1" s="11">
        <v>8</v>
      </c>
      <c r="J1" s="11">
        <v>9</v>
      </c>
    </row>
    <row r="2" spans="1:10" x14ac:dyDescent="0.3">
      <c r="A2" s="1" t="s">
        <v>15413</v>
      </c>
      <c r="B2" s="12" t="s">
        <v>15414</v>
      </c>
      <c r="C2" s="12" t="s">
        <v>15415</v>
      </c>
      <c r="D2" s="12" t="s">
        <v>15416</v>
      </c>
      <c r="E2" s="12" t="s">
        <v>15417</v>
      </c>
      <c r="F2" s="12" t="s">
        <v>15414</v>
      </c>
      <c r="G2" s="12" t="s">
        <v>15415</v>
      </c>
      <c r="H2" s="12" t="s">
        <v>15416</v>
      </c>
      <c r="I2" s="12" t="s">
        <v>15417</v>
      </c>
      <c r="J2" s="12" t="s">
        <v>15414</v>
      </c>
    </row>
    <row r="3" spans="1:10" x14ac:dyDescent="0.3">
      <c r="A3" s="1" t="s">
        <v>15382</v>
      </c>
      <c r="B3" s="11">
        <v>34</v>
      </c>
      <c r="C3" s="11">
        <v>45</v>
      </c>
      <c r="D3" s="11">
        <v>67</v>
      </c>
      <c r="E3" s="11">
        <v>89</v>
      </c>
      <c r="F3" s="11">
        <v>98</v>
      </c>
      <c r="G3" s="11">
        <v>87</v>
      </c>
      <c r="H3" s="11">
        <v>76</v>
      </c>
      <c r="I3" s="11">
        <v>65</v>
      </c>
      <c r="J3" s="11">
        <v>54</v>
      </c>
    </row>
    <row r="10" spans="1:10" x14ac:dyDescent="0.3">
      <c r="G10">
        <f>HLOOKUP(7,B1:J3,3,FALSE)</f>
        <v>76</v>
      </c>
    </row>
  </sheetData>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6C05-8C0D-4EDA-B7A6-3ABB0BCBF0AE}">
  <dimension ref="A1:J13"/>
  <sheetViews>
    <sheetView zoomScale="122" workbookViewId="0">
      <selection activeCell="L4" sqref="L4"/>
    </sheetView>
  </sheetViews>
  <sheetFormatPr defaultRowHeight="14.4" x14ac:dyDescent="0.3"/>
  <sheetData>
    <row r="1" spans="1:10" s="1" customFormat="1" x14ac:dyDescent="0.3">
      <c r="A1" s="1" t="s">
        <v>15412</v>
      </c>
      <c r="C1" s="1" t="s">
        <v>15382</v>
      </c>
    </row>
    <row r="2" spans="1:10" x14ac:dyDescent="0.3">
      <c r="A2">
        <v>1</v>
      </c>
      <c r="C2" s="3">
        <v>65</v>
      </c>
    </row>
    <row r="3" spans="1:10" x14ac:dyDescent="0.3">
      <c r="A3">
        <v>2</v>
      </c>
      <c r="C3" s="3">
        <v>76</v>
      </c>
    </row>
    <row r="4" spans="1:10" x14ac:dyDescent="0.3">
      <c r="A4">
        <v>3</v>
      </c>
      <c r="C4" s="3">
        <v>89</v>
      </c>
    </row>
    <row r="5" spans="1:10" x14ac:dyDescent="0.3">
      <c r="A5">
        <v>4</v>
      </c>
      <c r="C5" s="3">
        <v>34</v>
      </c>
      <c r="H5">
        <v>10</v>
      </c>
      <c r="I5">
        <v>4</v>
      </c>
      <c r="J5" s="14"/>
    </row>
    <row r="6" spans="1:10" x14ac:dyDescent="0.3">
      <c r="A6">
        <v>5</v>
      </c>
      <c r="C6" s="3">
        <v>90</v>
      </c>
      <c r="H6">
        <v>20</v>
      </c>
      <c r="I6">
        <v>1</v>
      </c>
      <c r="J6" s="14"/>
    </row>
    <row r="7" spans="1:10" ht="13.95" customHeight="1" x14ac:dyDescent="0.3">
      <c r="A7">
        <v>6</v>
      </c>
      <c r="C7" s="3">
        <v>77</v>
      </c>
      <c r="H7">
        <v>30</v>
      </c>
      <c r="I7">
        <v>0</v>
      </c>
      <c r="J7" s="14"/>
    </row>
    <row r="8" spans="1:10" x14ac:dyDescent="0.3">
      <c r="A8">
        <v>7</v>
      </c>
      <c r="C8" s="3">
        <v>56</v>
      </c>
      <c r="H8">
        <v>40</v>
      </c>
      <c r="I8">
        <v>2</v>
      </c>
      <c r="J8" s="14"/>
    </row>
    <row r="9" spans="1:10" x14ac:dyDescent="0.3">
      <c r="A9">
        <v>8</v>
      </c>
      <c r="C9" s="3">
        <v>87</v>
      </c>
      <c r="H9">
        <v>50</v>
      </c>
      <c r="I9">
        <v>6</v>
      </c>
      <c r="J9" s="14"/>
    </row>
    <row r="10" spans="1:10" x14ac:dyDescent="0.3">
      <c r="E10">
        <f>MATCH("Marks",1:1,0)</f>
        <v>3</v>
      </c>
      <c r="H10">
        <v>60</v>
      </c>
      <c r="I10">
        <v>8</v>
      </c>
      <c r="J10" s="14"/>
    </row>
    <row r="11" spans="1:10" x14ac:dyDescent="0.3">
      <c r="C11">
        <f>SUBTOTAL(1,C2:C3)</f>
        <v>70.5</v>
      </c>
      <c r="H11">
        <v>70</v>
      </c>
      <c r="I11">
        <v>9</v>
      </c>
      <c r="J11" s="14"/>
    </row>
    <row r="12" spans="1:10" x14ac:dyDescent="0.3">
      <c r="C12">
        <f>SUBTOTAL(2,C2:C9)</f>
        <v>8</v>
      </c>
      <c r="H12">
        <v>80</v>
      </c>
      <c r="I12">
        <v>3</v>
      </c>
      <c r="J12" s="14"/>
    </row>
    <row r="13" spans="1:10" x14ac:dyDescent="0.3">
      <c r="J13"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15</vt:i4>
      </vt:variant>
    </vt:vector>
  </HeadingPairs>
  <TitlesOfParts>
    <vt:vector size="27" baseType="lpstr">
      <vt:lpstr>kpi</vt:lpstr>
      <vt:lpstr>Sheet1</vt:lpstr>
      <vt:lpstr>Sheet16</vt:lpstr>
      <vt:lpstr>DASHBOARD</vt:lpstr>
      <vt:lpstr>Sheet9</vt:lpstr>
      <vt:lpstr>Sheet8</vt:lpstr>
      <vt:lpstr>Sheet6</vt:lpstr>
      <vt:lpstr>Sheet7</vt:lpstr>
      <vt:lpstr>Sheet4</vt:lpstr>
      <vt:lpstr>Sheet2</vt:lpstr>
      <vt:lpstr>Sheet5</vt:lpstr>
      <vt:lpstr>Sheet3</vt:lpstr>
      <vt:lpstr>averageofclothing</vt:lpstr>
      <vt:lpstr>category</vt:lpstr>
      <vt:lpstr>city</vt:lpstr>
      <vt:lpstr>customer_type</vt:lpstr>
      <vt:lpstr>delivery_date</vt:lpstr>
      <vt:lpstr>discount</vt:lpstr>
      <vt:lpstr>discount_value</vt:lpstr>
      <vt:lpstr>Net_Revenue</vt:lpstr>
      <vt:lpstr>order_date</vt:lpstr>
      <vt:lpstr>order_id</vt:lpstr>
      <vt:lpstr>payment_mode</vt:lpstr>
      <vt:lpstr>profit</vt:lpstr>
      <vt:lpstr>quantity</vt:lpstr>
      <vt:lpstr>region</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onkesh dike</cp:lastModifiedBy>
  <dcterms:created xsi:type="dcterms:W3CDTF">2026-04-18T06:02:34Z</dcterms:created>
  <dcterms:modified xsi:type="dcterms:W3CDTF">2026-08-13T13:26:10Z</dcterms:modified>
</cp:coreProperties>
</file>